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1B4F11E9-97B0-4424-BB23-46A42EB81847}"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24" r:id="rId12"/>
    <sheet name="Corporate Overhead" sheetId="863" r:id="rId13"/>
    <sheet name="Equity" sheetId="864" r:id="rId14"/>
    <sheet name="DCF" sheetId="1225" r:id="rId15"/>
    <sheet name="WACC" sheetId="1226" r:id="rId16"/>
    <sheet name="Comps." sheetId="1227" r:id="rId17"/>
    <sheet name="GPT cache" sheetId="859" state="veryHidden" r:id="rId18"/>
  </sheets>
  <definedNames>
    <definedName name="_______________a2" hidden="1">{#N/A,#N/A,FALSE,"Sheet1"}</definedName>
    <definedName name="_______________a3" hidden="1">{#N/A,#N/A,FALSE,"Sheet1"}</definedName>
    <definedName name="______________a2" hidden="1">{#N/A,#N/A,FALSE,"Sheet1"}</definedName>
    <definedName name="______________a3" hidden="1">{#N/A,#N/A,FALSE,"Sheet1"}</definedName>
    <definedName name="_____________a2" hidden="1">{#N/A,#N/A,FALSE,"Sheet1"}</definedName>
    <definedName name="_____________a3" hidden="1">{#N/A,#N/A,FALSE,"Sheet1"}</definedName>
    <definedName name="___________a2" hidden="1">{#N/A,#N/A,FALSE,"Sheet1"}</definedName>
    <definedName name="___________a3" hidden="1">{#N/A,#N/A,FALSE,"Sheet1"}</definedName>
    <definedName name="__________a2" hidden="1">{#N/A,#N/A,FALSE,"Sheet1"}</definedName>
    <definedName name="__________a3" hidden="1">{#N/A,#N/A,FALSE,"Sheet1"}</definedName>
    <definedName name="_________a2" hidden="1">{#N/A,#N/A,FALSE,"Sheet1"}</definedName>
    <definedName name="_________a3" hidden="1">{#N/A,#N/A,FALSE,"Sheet1"}</definedName>
    <definedName name="________a2" hidden="1">{#N/A,#N/A,FALSE,"Sheet1"}</definedName>
    <definedName name="________a3" hidden="1">{#N/A,#N/A,FALSE,"Sheet1"}</definedName>
    <definedName name="______a2" hidden="1">{#N/A,#N/A,FALSE,"Sheet1"}</definedName>
    <definedName name="______a3" hidden="1">{#N/A,#N/A,FALSE,"Sheet1"}</definedName>
    <definedName name="_____a2" hidden="1">{#N/A,#N/A,FALSE,"Sheet1"}</definedName>
    <definedName name="_____a3" hidden="1">{#N/A,#N/A,FALSE,"Sheet1"}</definedName>
    <definedName name="____a2" hidden="1">{#N/A,#N/A,FALSE,"Sheet1"}</definedName>
    <definedName name="____a3" hidden="1">{#N/A,#N/A,FALSE,"Sheet1"}</definedName>
    <definedName name="___a2" hidden="1">{#N/A,#N/A,FALSE,"Sheet1"}</definedName>
    <definedName name="___a3" hidden="1">{#N/A,#N/A,FALSE,"Sheet1"}</definedName>
    <definedName name="__123Graph_A" localSheetId="16" hidden="1">#REF!</definedName>
    <definedName name="__123Graph_A" localSheetId="12" hidden="1">#REF!</definedName>
    <definedName name="__123Graph_A" localSheetId="14" hidden="1">#REF!</definedName>
    <definedName name="__123Graph_A" localSheetId="13" hidden="1">#REF!</definedName>
    <definedName name="__123Graph_A" localSheetId="10" hidden="1">#REF!</definedName>
    <definedName name="__123Graph_A" localSheetId="1" hidden="1">#REF!</definedName>
    <definedName name="__123Graph_A" hidden="1">#REF!</definedName>
    <definedName name="__123Graph_AA" localSheetId="16" hidden="1">#REF!</definedName>
    <definedName name="__123Graph_AA" localSheetId="12" hidden="1">#REF!</definedName>
    <definedName name="__123Graph_AA" localSheetId="14" hidden="1">#REF!</definedName>
    <definedName name="__123Graph_AA" localSheetId="13" hidden="1">#REF!</definedName>
    <definedName name="__123Graph_AA" localSheetId="10" hidden="1">#REF!</definedName>
    <definedName name="__123Graph_AA" localSheetId="1" hidden="1">#REF!</definedName>
    <definedName name="__123Graph_AA" hidden="1">#REF!</definedName>
    <definedName name="__123Graph_B" localSheetId="16" hidden="1">#REF!</definedName>
    <definedName name="__123Graph_B" localSheetId="12" hidden="1">#REF!</definedName>
    <definedName name="__123Graph_B" localSheetId="14" hidden="1">#REF!</definedName>
    <definedName name="__123Graph_B" localSheetId="13" hidden="1">#REF!</definedName>
    <definedName name="__123Graph_B" localSheetId="10" hidden="1">#REF!</definedName>
    <definedName name="__123Graph_B" localSheetId="1" hidden="1">#REF!</definedName>
    <definedName name="__123Graph_B" hidden="1">#REF!</definedName>
    <definedName name="__123Graph_C" localSheetId="16" hidden="1">#REF!</definedName>
    <definedName name="__123Graph_C" localSheetId="12" hidden="1">#REF!</definedName>
    <definedName name="__123Graph_C" localSheetId="14" hidden="1">#REF!</definedName>
    <definedName name="__123Graph_C" localSheetId="13" hidden="1">#REF!</definedName>
    <definedName name="__123Graph_C" localSheetId="10" hidden="1">#REF!</definedName>
    <definedName name="__123Graph_C" localSheetId="1" hidden="1">#REF!</definedName>
    <definedName name="__123Graph_C" hidden="1">#REF!</definedName>
    <definedName name="__123Graph_D" localSheetId="16" hidden="1">#REF!</definedName>
    <definedName name="__123Graph_D" localSheetId="12" hidden="1">#REF!</definedName>
    <definedName name="__123Graph_D" localSheetId="14" hidden="1">#REF!</definedName>
    <definedName name="__123Graph_D" localSheetId="13" hidden="1">#REF!</definedName>
    <definedName name="__123Graph_D" localSheetId="10" hidden="1">#REF!</definedName>
    <definedName name="__123Graph_D" localSheetId="1" hidden="1">#REF!</definedName>
    <definedName name="__123Graph_D" hidden="1">#REF!</definedName>
    <definedName name="__123Graph_E" localSheetId="16" hidden="1">#REF!</definedName>
    <definedName name="__123Graph_E" localSheetId="12" hidden="1">#REF!</definedName>
    <definedName name="__123Graph_E" localSheetId="14" hidden="1">#REF!</definedName>
    <definedName name="__123Graph_E" localSheetId="13" hidden="1">#REF!</definedName>
    <definedName name="__123Graph_E" localSheetId="10" hidden="1">#REF!</definedName>
    <definedName name="__123Graph_E" localSheetId="1" hidden="1">#REF!</definedName>
    <definedName name="__123Graph_E" hidden="1">#REF!</definedName>
    <definedName name="__123Graph_F" localSheetId="16" hidden="1">#REF!</definedName>
    <definedName name="__123Graph_F" localSheetId="12" hidden="1">#REF!</definedName>
    <definedName name="__123Graph_F" localSheetId="14" hidden="1">#REF!</definedName>
    <definedName name="__123Graph_F" localSheetId="13" hidden="1">#REF!</definedName>
    <definedName name="__123Graph_F" localSheetId="10" hidden="1">#REF!</definedName>
    <definedName name="__123Graph_F" localSheetId="1" hidden="1">#REF!</definedName>
    <definedName name="__123Graph_F" hidden="1">#REF!</definedName>
    <definedName name="__123Graph_X" localSheetId="16" hidden="1">#REF!</definedName>
    <definedName name="__123Graph_X" localSheetId="12" hidden="1">#REF!</definedName>
    <definedName name="__123Graph_X" localSheetId="14" hidden="1">#REF!</definedName>
    <definedName name="__123Graph_X" localSheetId="13" hidden="1">#REF!</definedName>
    <definedName name="__123Graph_X" localSheetId="10" hidden="1">#REF!</definedName>
    <definedName name="__123Graph_X" localSheetId="1" hidden="1">#REF!</definedName>
    <definedName name="__123Graph_X"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2"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a3"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2"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286C8B730647308FBBEA2720FFB0AC.edm"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4F05E4AA314011BA0F90C835605EF7.edm"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56E445CB324F118C35C2E9031CD071.edm"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AE045DC9FC4C4681CC75B2F2417B33.edm"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0B59164873447278737F0EDAF34960A.edm"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14BB5E76FAE462FA811963F5D61196B.edm"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0E6E9B94454B0998597C7453EF7B65.edm"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2EC949483F141B2AF218701670BCB7A.edm"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2ED2E537974536B1AA84102E4C60CE.edm"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5DF221C4204368BAAE399A052DC636.edm"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6715D5BDB04E589C9D3D421A8E4D93.edm"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3F3E100E9B64ED499F2F076282A300C.edm"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0EBC3A9A7436C803A099D89271CF6.edm"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45BAA320F2A4D76A79469EE02C1FFAA.edm"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43CB9A48184870BD9F14F81F5A728C.edm"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5DC0213DBD945F79F83104C9E5424D5.edm"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143D817B3A4FF0A1A377C0FAC0507A.edm"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42128DE27D43CC802D6D593314DB43.edm"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93993121BD43ED8EBCAFDEF02F47F6.edm"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6FB88647088458AB047FBAE147B8F32.edm"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3CCCB41347499CAA5D772115D4C4A1.edm"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678C3C42EB4657B3F8DD8C5B40CA80.edm"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79B77183AF2481BAA435F27ABE7996A.edm"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6B660DC1A1470A906C8AA32D804554.edm"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D7837447BC4BA1BE705FE94CB5F2D5.edm"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9ECBB276B23488AB5228EE168C35D29.edm"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00605DC03C40E18A1C7735A70D36C3.edm"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B2B3D8DE9A4FF19744BA8B5E12A237.edm"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AFC8FFD2E83420F88ECF01930B5097F.edm"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5076CD5889402CA574FFE201B6C51D.edm"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3CB5B459C4BCAB916BB4B334EA6D9.edm"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7E6AE6CD8D44C1BC9EB3658D025021.edm"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BBDDC04652C4BC5BF1F9C5DA110A6E0.edm"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0E5F97FBA34733BF63955BDBA54712.edm"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21FCBF082F4CBC98880AF2978FB4A5.edm"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81A147B4D447E69A7255A1F5938140.edm"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CFFBEFCEF994CE7B1B26F6395A45C09.edm"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1B1C283C104105909663393E1CB0B5.edm"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B47D54782245BF9094D21941F6921F.edm"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DCC25571DD14E73B08A457E5E29BB47.edm"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289CCA8F914FAA9CFB7D2492FFF043.edm"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E7B24A41F624F85BE90DCE2295FDD4F.edm"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3DD58853F640AFB7EB11C819519B68.edm"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A47FAD16064FC390F00F2C8E0A0770.edm"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5A741FD94D3CAED32B18BF63A1CF.edm"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0FF762DEBFC646B3ACD5293AA9B95ABF.edm"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16F44487CE4860882EF6024702BBDE.edm"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209E15AB1A41D69B78876DB520FE1E.edm"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4F6F05C0C94049B8273049D12D78A7.edm"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5F5AC16CE3451AB7F94157D06AF057.edm"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0FD6101D3044A91AC32A7AFC225150A.edm"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2EF459CCEB40BFB37A70910CD9BB24.edm"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B6E253E20F4165A059BB8B502EC6E9.edm"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1F5DB3FE3254A10959DD19875DA5D6F.edm"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327EB8297746C9BD8302AA599F8105.edm"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541A28BBC04640A2DE787BDCAFEA1D.edm"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82B97A682E4164B91D9FCAA270A19F.edm"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3934B8613594178AF2A247F139C0462.edm"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265128D1844E7B9E03C9E38A4CBB46.edm"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7E99F65E3492C8F379ED3CA80EC92.edm"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45EE23F812F41DE94EDEFC3F88322EE.edm"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13862873B74ACA896F2FD39B33185D.edm"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59131AE17C4474DB79253158FE52D2D.edm"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23166B8915429C8E04ACD5980DBC13.edm"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42045E82944383903759E1B88E40ED.edm"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78CD5F23A84B9C958C35079428C458.edm"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7F2DFB68B174A4CAC6CC6FFBBA9156B.edm"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05DE2AACD5443187DF406527CA3564.edm"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2DCE0ABAB447D90AF94A11031DF3E.edm"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99BAC4722EE4AA69FA5C2905CA47547.edm"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A58F3F46C804398B9B0E2E815B7AF81.edm"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1817AC9B2F492C9FC87266DAEDEA91.edm"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23E8991F584EE7BB6DA14CAC83BA77.edm"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EDFCDB44FB4CF5BAB789AC2F07D9F1.edm"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BFC517AC1BC4A74A1B1CA66255B2661.edm"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41A93C3347A291DFD443F1436FC3.edm"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33B6DACF5B4F0485FE37382C6D82D8.edm"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42ED74AD1E4440BAFBADB4241A2C57.edm"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718D928C564921A764FDE7A57C4FC5.edm"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8B108A290B48E2933DE9D041A93B5D.edm"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90D95FFE0C4DBF9F2C689514605890.edm"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CF15571965E40C48BC9B3E88700B695.edm"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4150E01C5442C79C5B26F1830A9AD9.edm"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D6D5D345DFC481896A4735E7CC72831.edm"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1637BD2FED42428B1A8278E4FD58B1.edm"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E2C9A33CBD34F71A61CFC2F7857C901.edm"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1CCD7BE18B4A759E50B270AAA7C8CD.edm"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1F2FE3C7713E4A4099DB3536D2FBF87D.edm"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62366EB4F44602B605B97531295E7B.edm"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864C9EFFBB416393DFC781C6154060.edm"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1C26C7E46434ED9BD1745E123CD9299.edm"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EC5BBC1451452FB4D4164F95954DBD.edm"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2F33225B39D4337ABAC0EB37AD3C487.edm"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A7117B6FC24056A7749AC671D45D7A.edm"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3C123D64937436085D4D8A34EB61D66.edm"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76D881D1BE48C495C9ABBA4F63F46B.edm"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83D222757D48A7A21F7CD0AF240FFD.edm"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4A66B0DC57D457A94EF1BCC900E6992.edm"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1F23ACC0D844DF81A6FE0AB53A951C.edm"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40057FCAA5450FAA69B95891AE9BCC.edm"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5C4024F75B41BCA4B1DC6109478FCC.edm"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AFD66B1A03450C99C159C1CE70BA9A.edm"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CFFA1718584E058DEB4F665D02D39E.edm"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5F01B08AB5F41A38798300444D386A2.edm"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10E924B1BC45118D4FB30AF574EDB8.edm"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325CC9F1B84D3A946D156C3569648A.edm"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8173A6BAF848AD9141B720449868BA.edm"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6D560F45EE6405C92AEF0F8501D92B0.edm"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0A3A9B84941C68521BE6F58E0B2C1.edm"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478AF0D3064AE78C361D6DF414D73D.edm"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7943D6B789441AA145D0AEE5196E61.edm"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796DE45CA6746C18584A9DD66C642AA.edm"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BF542A9EFC44C3965D2C2E832B66B3.edm"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8EABF4D6F1B40408D7E41A5B063381B.edm"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07212533244F788A09B5129C1E33D3.edm"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3E5EAC9951483CACC05514F4FE4236.edm"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94298E5AFF146BABF3AC1B57B04049E.edm"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3411F47264D17BE179D765878F3D7.edm"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364E0003484EBA93EE98C1D6E36E53.edm"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6F27EA570D4797A68B49238B40510C.edm"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C518468064363A8A44AB68A340FC7.edm"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BF92567A8047858527243259D934D1.edm"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AC99D8FE5FF496588CA9790A65856C8.edm"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BCE809CB35340CE97D9AE2B81A0119F.edm"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00E8FFAA5E4BF08B0D3CBB4145BB49.edm"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18DBB30A35438B89A5EB7FFF52FEC5.edm"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778BB54A8D4AF8BDADD45DE22199B7.edm"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CA63F0A97FF4BDCB38BBDBAE079E2C3.edm"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64FA3EDEA542B784559A05DE8EAC4C.edm"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D7B91BBF2DB4067BB885C51FEDED9E0.edm"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2C0DB2F07D4220B0AA26246B93EB06.edm"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9D39575F0343E2965FD164E41B6D96.edm"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EAB0A78EDA04E4692527C1F7D3FFDAD.edm"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CB0098F3114E6AB03F65528A0B12E6.edm"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2FFFD873E9614B16B8A06EF3D5A9699B.edm"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2812EB56724CEF86A129C7602EDBCF.edm"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C8B4F90071474F9600D3A6090C95B1.edm"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DD4A4CC0484D978D7350F5FF6577B4.edm"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0EA127F2B9742B2A6B222A5A71FE838.edm"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0EEE30E0644C0AAE3440AC8A08DB91.edm"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12251326FD4605B96F35E070533C54.edm"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B8E5639594404EB28EC8C93AFFEFFE.edm"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D6A6EB2E84498C8B207A665C0E8A65.edm"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E407F7C7314AF7A7375F14457ED561.edm"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5A85D1C524E1FA10EE35BA80F893F.edm"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1FD098EF0C44D979FC970EFAF77AB78.edm"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26BF885F96F4B54AC137CA0F6ABFDD7.edm"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2CFC4F9C74407D9A1755DF5844A16F.edm"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484226CF94D59811DA67C66E855F4.edm"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4CEF81C0574905832A70FCC62459CE.edm"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3FA7E61880B48749C68EEACDE744840.edm"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4567C08F5E744ACBEC983409ECD0F47.edm"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62BCDA02F3485286442C9C647D75D6.edm"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9120BEA19B49CEB213307F9A0EAAEB.edm"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5DD836794AD4AB1A7D39A8613CD5FE2.edm"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0B351E86174AC7A4FE8B18D8592DD7.edm"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5D1F6D92874624BA8A53D232A400C2.edm"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B22A9ADF2048B88FCFA3A46C37F6EA.edm"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6F7207F7B754EDDA660E94A2A113692.edm"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1871C5ACD54A479CF5966E3271620A.edm"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BE692DD64049EEA90C06BC963014CD.edm"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7DCD27AD21E43CD89354A1D4AC203F9.edm"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46EDD674524825AF75640E8EEAC73A.edm"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82C17405AD4E5CAA8E3DD4C6DD4DD2.edm"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8A9B721AC4C4779A6453676D641CC1C.edm"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947381EE36A4799AD8A1D6AA7445AFB.edm"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2732074B6941738219562084C09465.edm"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A725B66C14973933F7429CC344016.edm"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3DB2DEE3694358AE7E8F26D17C16FA.edm"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D16D46651942289C65EC99272D4478.edm"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AE073D6C948409DAF73AAE044294A18.edm"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01011440F743AC997B305B76B05AF8.edm"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BC5BBE71DB64AF9B42807EF36C29FBE.edm"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34B29F02DF414E916671E30AECA61C.edm"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64C9BF893E4F82885034228E56008B.edm"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CA9F775F1C94BD9A3ABEDE99A7F53C9.edm"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1B5048FA294496A78376C43328C604.edm"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5567B87DDE45BFB34821B818628CE5.edm"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CF88AB5BBD4EB893413341E4E9D862.edm"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DD98C73A10D42689D259F865E8F0EF3.edm"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18DF21FFE1434B93B73983DFF62E76.edm"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2E05909FC14953A5A9238B6C4C2677.edm"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659F5D9B5943DC91D68369B35A4416.edm"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84A59F7B224145ABB15493D100BF3E.edm"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EEC3566FD3047B7BB01FE667A67ACF7.edm"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08C378BCB24D1E8C2FFA7E543624EC.edm"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1FA9F7B9D14072AF11DD281C71F1B5.edm"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89049E8DE4971AD257A8CD6BF4006.edm"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2D994BBAEB4B2A8548CCA6AE312A43.edm"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79D729D1EB48A8983DFD085290B24C.edm"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3F969340ACCA4001965A9F0989668EA0.edm"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43CF3D199C4F56A9C23B2D4065968A.edm"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91FFE092DE4141B12C296FF548E541.edm"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0B5D12BF4F44E13A19B49F30ECF5B39.edm"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56F123AB8644C7BB2CC4A8A0A68BDA.edm"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8B83BF9B654C25800F7DED76B7BD7B.edm"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1DD89773231498788CE9277DE50E56B.edm"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3C8B0798DC47E8BFAE72474639CF2A.edm"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2442CB9CE3547ECB82EEFC25E56D553.edm"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3AA72A807744484B7A2173EB1AC5213.edm"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205F3B67DC404F8BDF6BF0FD82E8A0.edm"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E86EA64BC14552BEADAF10C40869D4.edm"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4F98FE8D2E3493BA68DB3CB7B7B1072.edm"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82E7A1E14F45CABD151F0D0CF2EC02.edm"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BFCF565DE34B72AD5CE6ABB9878BD5.edm"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48D1DAA864A649D1E906ED4BED2D0.edm"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5CFFB4849C8463F9781D50F03A0CF5F.edm"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1C4BBEE348BD8E88E9EF74347DD1.edm"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4BEB1A6B20418EB9984C1AE8A40002.edm"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67764596AE4FA2ABD757A79A4709F5.edm"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831A757EF543EAA672BFAF9E4CCF67.edm"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6A30EB734DF44198FD5A42BB54BEAA1.edm"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28644601924877B45BF6899D5C586D.edm"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41C7080B964505B3A66338E48E00B5.edm"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9991C717074C1BBF6677E31ABFF8E8.edm"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B944379B33400BBE8A957B7E48F33C.edm"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C14D442CC8413181C8B34D34B6B035.edm"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7FB0FA54DB24FC2BCCBC9F4DADFB579.edm"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2DA724C29D4B95AD5EFB7F414A15D9.edm"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E0773EA105485B923613C1D0006FD6.edm"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8F930047F7C4BCC97D35054B6E2E941.edm"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4C8AFED09C40229246CCD8949EF3EF.edm"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5B597887994FA79C4AFF3CB9FD7D53.edm"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97518B8C726449BB252F39C08C227A1.edm"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155E66E6AB40638A4B78B657545364.edm"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4FFB4E9F0446C1A5A1F3A5829EADAB.edm"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A52DDFC455C4FF7B79DEB3DD7A84821.edm"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24CA2CDD2E444CB233B8755CB3137E.edm"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66A43A0495472AA2AC0567B8D338A6.edm"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ACA1E1A6294D94B15E2A22A0FCF385.edm"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C34A4099BC42289E20E2231F78D1E5.edm"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BF5729335E247738A346DA113D6B560.edm"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8CBAA143A1476596C9DA65E832FE3A.edm"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BAB1E2149C48CAB8D336331BA547D9.edm"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CF09E69AA084DC4AEDDCCFC2E228E46.edm"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266A33AFFB447DA5AD8AE7727A5EDE.edm"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79DB9651DC4B2AAF20AE3CA0966729.edm"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D823845B2BE4E56ACE2A4613AC2E0E3.edm"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073E0603284D0F89255ADFF20E5D84.edm"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68394DBA04439894B4D7C842B6A3F5.edm"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8DDFDBC0BB42D7A9E8755617358B48.edm"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E93DA6B46D24A4892A57FFB5215B017.edm"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4D2DC21F374186AC2042545D01174A.edm"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B3B67174F644278D8C58BE28B76942.edm"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CC6A55EE99469E8CC3DC3B304A5854.edm"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4BE706341403C95A1D5C8515A04FC.edm"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4FF670EE7F61465C991D9517478498D0.edm"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03BBB5CAE04380AE896EAAD7D5966C.edm"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37DAE2FB664F54AB2C3B91B8E48F0B.edm"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5F2A23357B432399D2F6364080197D.edm"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8AC976633B4954B7B6D767D3DCC37A.edm"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B1F82191ED47F9BDA11B457ED69E9E.edm"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0FFCA040A2441A2A92F59583893CB43.edm"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11F992529F944629223158F368B1004.edm"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39C4C5F94B44BEA06F832ED164BDF8.edm"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4191B051C04A8295791F9312F15E2C.edm"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73F38605B64388ABA33ADD2CE28BBB.edm"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AB2393DC984186B5889C5AC8963C6C.edm"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2C51207902C4BB89B21911258859472.edm"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0FA36E6240447F8522828CD23253AB.edm"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8941B1730E48A4A0DC0A6F0BBF1368.edm"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A79829B2F4464EB59708F121510BB0.edm"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3C836573DDF47C4B53D4BBE24EFC725.edm"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27B4FB714541B695C0C8B536E91B6F.edm"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7905C4B5814B7DB951771A0BED4A57.edm"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E4196338E540AC910DD1152F645F98.edm"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4F1493FC46646E1A1B4B6957AAFE10D.edm"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56B013236C471B8C68225559C02F1E.edm"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9198D4826A4D2D82B63649BEA201B7.edm"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AB11F90F304156985A25CAC90E08BE.edm"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5C4F90361F34018BF2EF173CAB4B5C4.edm"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A74F923F64656BA273E6E31B7ED86.edm"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1BC61279624851870963CAD4D07A2B.edm"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59F1207F0C4EB5BC925D21D6A24FDF.edm"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7060B4C2174EC98317612F226A36E8.edm"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4E7C9B8B6471698BFD4C5B1A3D8C8.edm"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9500587700494A8F4F31169CC83953.edm"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01CF2F98B4A43AF341535A75E540D.edm"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A9B94F24CF467DBA9F9BCCFD576F2C.edm"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6EC4F3DFDBA4B8E8FB907B9C7912494.edm"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2309DA69E54EF2903B8E39426A7CA7.edm"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7EAB6D09194C2F87B5F82822240D10.edm"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A9F040DA6349ACA5BDB434775E76F7.edm"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B55749AEFC4CB591B6E982DE5CADE4.edm"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7F0BB2ADDD04D09936DCFC24548CF9A.edm"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99AC4C20D7E4D6DB617A4E1753DB407.edm"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447AD064504FBC90D9DB2E407AA833.edm"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B8D1313EA084B5F88A3493673B952C4.edm"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0EC8880EBA4CDEAAC475CEEA57E6AE.edm"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357BA09743411ABF62615948C72DAF.edm"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83FF4B78C942C58A295BC747F21C9D.edm"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B7A39F678C45D2B96C6084C9F9A2E3.edm"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C91B68827C44269E52041141834A37.edm"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CD734D4532F4DBD810415217D7CE78F.edm"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3D927C3B6E4CFCA0E81465C256E781.edm"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20DB65C644D31BDB6EB356FBE5E09.edm"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8AFAA64D144D409F6F2A99965EF4D3.edm"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DCA00B31547411FA948D05E02607D22.edm"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0B64267E7F424A824E1B8CF8F1D1D8.edm"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7F34EA74EE41B89C7F33D746E252F3.edm"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EC3B54A2B4A41E7AB1FE42884D77018.edm"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20C84B83BE4352A98B6A2810FFA817.edm"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5F38C4B14E7E4931A43757A49F4534E8.edm"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4D92CB279045AEBEDD444069E2DB0E.edm"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7C9E71DDD44C088637AA6011C1D7A5.edm"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0EE1B7621C145728194CE3D494D2386.edm"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4147963524C9CA3BAD5A6E69634F5.edm"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B7DE20C85C49FDA3C54C11A9A0EFFD.edm"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E0D5C1D36E44E6A5AC77F4D6E2772F.edm"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1FEFF4178B94C35ACD9B000B1EF0D9F.edm"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0568E01F3647F896EEC26545E9C6A0.edm"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5E348A54CA4B628F2E62F8B622432B.edm"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2A3A102E4E44E6D870721CA47508A4B.edm"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5B0B44D2134F8883BEB315F7D11135.edm"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378331B8410457294A9FC5317AEAE36.edm"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0DB535B83A428E8834CC4E88C576A6.edm"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2492E5BE8C4854BE41739C48A9AA19.edm"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CDA60669054DE9B1CB218FE994741E.edm"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4FAD84E689646CD9D746CA0B9C9F0DF.edm"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78E4A75EC04E87888FFBD4E2FB966D.edm"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9180BDD345441BADA14DEA681103F2.edm"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5DC171157B3459BBE573425A48582CA.edm"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1E19261FC44D228B77715F83ADC7C1.edm"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620038F082443FD8C63644F99A8CE8B.edm"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15C6534AF349DDB1EABE0B1B5A1745.edm"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A81949FEEC4B188700186276C06ADB.edm"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7CBB45E2C98436FBC359F1CEBD6615D.edm"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7FD3EF1E5D43A282C7DFF76785BF0B.edm"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D5AB521D424E92B9082948454E532F.edm"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8F2D10164CA4140B44E8953A3748302.edm"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9200700925641B59B3E0FB69DB14AD1.edm"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03D16D8EA84F2E86FC73BC0F5D9559.edm"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4D9FF426064AA0A83C24A295D278A3.edm"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AD98E24CD34BB8BD4D044B458AF6C9.edm"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DFC99485D946EE9EA0D8A144C59200.edm"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14DE1FB5C4BB0A821B7C8882D83B9.edm"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AF539A8985841FFBFC534318A8354DC.edm"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670508DF5640C2A16EB5179F56BCAD.edm"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BB254F4342C4F66AB6983B2394B2DAF.edm"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1CDD900FA4956B9D47E930099CE15.edm"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1DC30346F045068069EE7F152D1D71.edm"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83934BE5194CE8A04AAF68FF24F69B.edm"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CDCD38CF741485CA63B9A379C453828.edm"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29D74AEAA14009973F1EDC3D9E2F31.edm"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D3EE474FA52468C8B9E9DF1F05B8C0C.edm"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8CECFF94074D7EACE5A8FB3B82FCC9.edm"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EE5EE7B092E44B0A7905026ACD3FBE9.edm"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6F6B8B2D9FF342B5A18C6C2008A36566.edm"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31AA98D4A54C30AACF70F46A070719.edm"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40C3D65B1140C1B75F24B9E82EBE8D.edm"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A4E693B4F44E86919F91A48AE7C132.edm"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1439E1E3A4A33AA523360DF248893.edm"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B9B47676604977AAA11E5DE4ED76C2.edm"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C9BBBAD6754BC38765830A82326C93.edm"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0EC64A531F64C96A1DFB0C6E28BDC3E.edm"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6915C8CEB47249CE367F563DDECF1.edm"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1BE67C0FB70406C9C1ACA76E784EE3D.edm"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594686ED4F4D579A92964F492541B2.edm"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86EDE3D66548B682966CE804E6B0E3.edm"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93F612B49F47D586B95983F8660722.edm"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D229698A304BB68F82F1576BFDF314.edm"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2EF6B135E174A1D9984CDC086BC4647.edm"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329EAB9F7CA4108BEF956CB8E56A13E.edm"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102037F87F407B8BAE13B90EBCED6A.edm"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6DC2CFFE204DDBADF3158BBD3A80E6.edm"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715EBC8B7A4249970CF34304662625.edm"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4B6A3FE301748AB83C062522958FDBE.edm"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844492F3E54CDFBB75CB53D077D2F5.edm"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591DD0F0B8F4BA0ACBCAA16A9783851.edm"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14D2C96A6744618E086FE05D3A1E0D.edm"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58B687C98E40B08165490D2738AE44.edm"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66934EFE2894139B3F8EDC7418A6D5D.edm"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04A4AE3DED4011B4B4E767DF6EB8B0.edm"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286037AEFD44EF8BB95478C82DF589.edm"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74F8ACC48554BEA9D0F93A5E5F21F2F.edm"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5EFC9DD9F5485E9D2D806B51ED15F7.edm"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67F7D296354D4885EE904CEDBEB718.edm"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A1585496354733B25FBF9E4A0692FF.edm"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9ED2D19C0A5482FBF376196D3268C7A.edm"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106D0C5C2248189922B088FD21A004.edm"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8679D089134ABB958D2A7D52829E05.edm"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A9D4563F668426289F66D3C07C8447D.edm"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B8A5F8447AD4886A9F150E361610DB6.edm"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0BDE3DF9394CD18EB40C61823A7A32.edm"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7B7CC1AFE941D19CED89BA7A652231.edm"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CC6851F3E4D46ABBB2E5037B7EA2FEC.edm"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67669FCFC747BCB4D946118FBA9A64.edm"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919C3FC7BB4ACABF1717B381D966E0.edm"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DE62DEBA9A746FAA0ED38FA7AB6340F.edm"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32FDA467DE430DAD2C58D8DE9D4F4E.edm"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67FB12DFF34F1A81AA4F01728C009A.edm"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35C7033184957A366E30FB47CA167.edm"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DE925694014F239FD2A7C1B5DF7A65.edm"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EF941C7D6C34EEAACDA1F4A47F7AC99.edm"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4BCE910FB14946BE4EAF2358245191.edm"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8D14D2FC21473C9C142990668246BA.edm"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7FA500357F1545D1820A97CC018E7FF4.edm"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2E4D0790314414A29A67EC290289F7.edm"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6219BD23C42D68519224F3C20CBF4.edm"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5B30D5DF8F4B099733E41AC380A0E2.edm"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A113C4375340D6AE4409901462B711.edm"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B7D448E73C4BC98F0FE0AE64496364.edm"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2340E4DB446609DBD7764B7BB247D.edm"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0FAA15663B34E7DA2330033C20B09BA.edm"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76E02FBE6E405DA959A961B7ECF48D.edm"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1F927196D3D4CEB9D6DF773F6BFF57A.edm"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69E2C0423E47EBB2B70E1BFC2DDF19.edm"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16854ADA24D62A1C476BAE63B3D98.edm"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2A892CB89214A6BAAFE49C9DB26CF4D.edm"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1881862EE64CC38F63EA27DE8A056F.edm"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2D8488EA0A40BFBDEEAFE91999590B.edm"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9BD940973C407C9A64FF6480A4752E.edm"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C7489902F9438A8916DA66156E288C.edm"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3DE6754E3804981A9FAB8BD787BC018.edm"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1F4C8414CB48F2BF14A2F19740CD24.edm"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4B41B8F4A8E4C7C9FBB99CFCFF41FA5.edm"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30813CC3ED41F88D6A602E614A6ACC.edm"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55DF8DCA1A8491998B73F02F025D4D8.edm"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6A078386BE1427090C443E430EE8C19.edm"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73E2AA488154523A4D2393999727F2C.edm"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616E4DAD9748DDA7CD44B6429710C8.edm"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8A1AB12E95C445A8CCA5793D5FEEF54.edm"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23E5381D5F4C65AB9A631223F50CB5.edm"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59388EE9A648349B3E7BCFF3452185.edm"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47EF5C6F14BB39C540AD50353D323.edm"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666E378E734F80BE1ACEFAC22AA3D9.edm"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719F743E3E435EB9B3CDEBC7C0DE58.edm"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999C185D793402AB6BC8E852C554C16.edm"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49F61524AA4851B3BE8FD934110451.edm"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8004932C2D4FD0BBD42B3882B52B02.edm"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AB2F2AFE3094EF2A4F5AEFC34954770.edm"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859C52916F44FA838F0D5A07874C3D.edm"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9B665BF50E4FD8B16A85B20D86A035.edm"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BF61CA1A6C6412D85E2D532BCCA39FF.edm"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147324C309445EA682735C08D17EB0.edm"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768DD51CC3430591BE5E03995D7BCA.edm"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C59E4BB7D44F41ACFF1E3FA4960F6B.edm"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CF71BD78C954BEA9353E156AA692415.edm"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786F80AD964455ABF193084FCAA94A.edm"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DE2A898EBD048DAA96CC02D81B029EE.edm"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0702AD4A774002AA52F0BD9F8C5180.edm"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547CC1163844908E0F551B26656FF0.edm"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EC6201627504C9A8611A5BAE031CAB9.edm"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4158684B88416EA7CB985407AC6EC0.edm"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8B954D78EF4FBAB1219080923E136B.edm"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8FA1985E0CDF48B2B399B80E6F80216C.edm"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25EB33C8D4A5A9E8BF5BE05314EAB.edm"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27787DC54C49FEABAA158B7455823D.edm"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614747F537498FAF3A8A9DAA04693D.edm"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0E510ED5BF444A88A2236A4C24FFD3B.edm"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256DEFD51A40FF892D5A2C56C7C81E.edm"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6B6E9C9F77451EB9047C1CD4229A17.edm"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971C99883D4AF5BBEEB41342A6F4CF.edm"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1C7BD26798A4845B129CFE48E84605B.edm"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05384EFDA34BCE81D95CC17B05D24D.edm"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15600063C4A4CB2833BB516FDC278.edm"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2FDD902EEC4C09BBAB90EF442E7FEE.edm"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56B42B2B034973BEA7B7B4D93DF597.edm"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8C14155B6040C680BAD91FFD438403.edm"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29547C8CDD745FABBF3DEAC955EBF64.edm"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3A569A43B0747B3B9F5132AD04BB1EA.edm"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3B980225B3467390213E911224FDDE.edm"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B412E3F2E94671B7E9E3BD5269D1CC.edm"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4E5B77D8B1A4104B4F8E081010F21CE.edm"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2A5FDC98234B33955925C5D03C4D90.edm"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7EFAD7A6BA44F783FFBF960B9DE1DD.edm"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B47ED72D704952AC0B3C9B66FC2DFF.edm"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2E3CCDB094C3EA033A414137D233A.edm"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5E95B16218C43C19F76C5B65F59F2AF.edm"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4E64AD212E4D24B81992AB0BF0E88F.edm"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56E9BDD533440E92D8E820C7CB9DDF.edm"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6B32390A0564BFFB123180EF5056A04.edm"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D15B48041484E98DC9D361C109A25.edm"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6E14CD93ED4D8D864D5317B3CFFF56.edm"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7AFAA34A868401F90D782A37C5D3898.edm"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247AC0BAC84BA0B14B7E1E89E1BD86.edm"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6B2FB5634A41A2AC466182CDB281B7.edm"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8B83BBB7DD6414BB9E798311DF6D48E.edm"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24D90AE56499C89754D2F793A7A92.edm"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265348AD584C5CBE911BE4E0596D2B.edm"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AC94ED1CF40BDB9AE05C8EE107A06.edm"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7C36688FCB4C3CA4E74149F57EA1A1.edm"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C6A0380B6C4E728A6410E208BD4DA4.edm"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9D2D9D8B20B4EFABD5ABFBBCC42F4B8.edm"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5C4B77A7124B6EAF0481241E39699F.edm"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7E49E2DBD44827B475DDC3340F475E.edm"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AE38EFD6DE547109EA41FBBCB916520.edm"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B6F362D22B949BD9CFEBB6C154BEB51.edm"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28EEE65A3422B85DAB789DAD65BF0.edm"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542DB400E7433597A3ACA4A51D8E8E.edm"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CB04493E27848B8AE444079EA4DD9D0.edm"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024A978227416A9C680214D56D91E2.edm"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DAB6DC6FE5B491DA3AE0B838DA2610F.edm"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32919D663E43E38F9D0ABA1F7C3AF8.edm"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99543F52AF4BAD8B8CC8B258711B5C.edm"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BB4E1DC17A4A16B12173AED3FA5F5C.edm"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ED37538D80342EB82EC44C67A3D2DAB.edm"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020D0509C84583A62A514DC06A0F2A.edm"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2F040F0F6347E4A7A56F273E10CBBB.edm"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45547CCB7B480581CF3D19A3D48EB7.edm"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8E50B415FB44D486194B31B051ABC3.edm"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0B167F58D49808122AC00878093CA.edm"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E7B1449A7A4D0D9133821AE963EEA8.edm"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9FF8FF66613845FD89ACA04D8389440B.edm"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7C9E97CCA4948BC9B42F40365DDCD.edm"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0FD2248C58B4165A094177134AFE30C.edm"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0B641999E64532B618D84918CA5D80.edm"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16F251EB854D13A1F5A624AD123BC0.edm"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24F6AE322C448E91CCEB1C97628BB0.edm"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6D8AAE8A6047DFAE10B6B27EC221AE.edm"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749ACC976445F39EDA86CDB0936695.edm"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1E239FB348A4CAEAC77DA7CC32145C9.edm"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0AE2855A134686900EA01658E28450.edm"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3413597CD4FD5919B83507C7BD167.edm"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1E29F704EC4504B8FD0171895651ED.edm"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B53AC1223B41139B6457BC1AD12511.edm"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D424B3EECA4665A3FDE99D49C5D563.edm"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2EC0D0C3C1E41509AE12969EEABE42A.edm"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3A7CA4E2E1A4E42A60D19F5DC057583.edm"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103712FC5D4FDDABD70AB91E560902.edm"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514A5138B9444DB8A0A3B75840AC22.edm"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3F767E80A42D3A375C3028C938E1F.edm"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8676588ABB433C93271CD55A04E7B7.edm"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4D5172139504E6CBEE6D8D026C21FC7.edm"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44363656D404CAE8D67C05CA1C830.edm"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5BCACEDC9B743D0B4DC2E173E35B3D9.edm"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03A24F15774EFC9477F14F59916E39.edm"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1B68DDF65241EEB5AF0EA0181015FC.edm"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301333D2494479B592749FB510A534.edm"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D6383A0A0F497E87B9B93DC398D2C2.edm"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6E5B22985E44C119C08E0B0867C1FA5.edm"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7E02FDEAC3044768C17D63AE5F6EE3D.edm"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724F8A71424A16942478F54D41FB5B.edm"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89BBE428B7944B58E5BCE2357BC492F.edm"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158A15B32244D5AAABDD7DE69D812D.edm"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37A3DE410A4103A724F125063033EB.edm"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726422FFE441A1894B40D9E4E384D4.edm"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87F19EDC7D4A6E8EA496B4064409AD.edm"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A317665533404BACE6A5F3C6B8AC0F.edm"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9CFF2DC4C01467FA4FA0F6A897BE44D.edm"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034D585AAC41EDA092790965A4FD22.edm"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812B5CDD4D8CBDC7548F84650EA6.edm"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909AF54386435D80C3E570CBC64E53.edm"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AD47B40161E4ABFBEB4DFF48884D751.edm"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24479125E4B5BB3AE818D6BF80106.edm"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1EC638E3B14DFFA3CD3F6CB26485CF.edm"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4D99FE231C4963863C2074F58F793F.edm"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7D9C800C042A29EBA084C68F10DF2.edm"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999930FE10427FB35752F0E0F71C19.edm"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1684B471649BC888AF90005257221.edm"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BB79F002454B72807A99A7A7B9FE82.edm"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BE75F4CC1F448C7AD25A7483492F01D.edm"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C5404B059A54D43AC67D403DAE2435E.edm"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DEDFC46864E43C984887877804EA3BF.edm"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42F8A44FB248ADBCD1DF172EF4BF08.edm"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8C5FAC794A4B858F92DAF6760AA4DB.edm"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EBF537B62F245C9BBBCF844E1602D17.edm"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85141A113F4ECF8CB278308C40B290.edm"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AB9FC3C81F48DDBE844466ABFECDB7.edm"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AFCE2F4BADC84012B1D4E6351C422517.edm"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2423FE52254D11BBC6F4C3B85310B1.edm"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50F9AB7284B6E9461EC9D95DD376D.edm"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CFCA39622F4327A2878C7A2D1B98F2.edm"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0F7F51E0C6F48B69A4E35C24B27B382.edm"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7A627EF1EA45519348E23AF37E2CFD.edm"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C40953F5E64F1F85EC8CB009A9F537.edm"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1D113F3956D416A81432377EB297BBE.edm"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3CE678406A4C1BAA673090B0E0F393.edm"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BDE2657AA1460EAB210DC4BA7AFA4F.edm"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2D0A558F9744484B038E286E4BDF10A.edm"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328F2F3074B425297F721E98FC65EB1.edm"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75DC70533A420099AB69A98FA7123F.edm"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5A193A86322465B9AD3CD4A858712C5.edm"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60FC663AFB4788BBA17139581B8A11.edm"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9327EB869E4376A91D2D625A51F1DC.edm"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6AE251D4E0B48698A232CBA57DEAC69.edm"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247C561A0E48E096CA93D45F9F591D.edm"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3F2C50B9D5473082FC2DFA99ACBF27.edm"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466EEDE59441C69C597689A876C489.edm"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7D486A9BC1042689BCC93F5FF5AC682.edm"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4361CC1A8042C0947A264C75CF791C.edm"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27B6568274D349D0EBDE79D73085C.edm"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8D714AEF5114184BAE8382E188B62C9.edm"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0BF71DC3F47B8926CD203E72C2EC4.edm"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A7EFB8A72540B8B2559186F493F194.edm"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B3E9EC0A3642838848E73A961BCF19.edm"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5CF6BAA7A407C83A9956BE1ED41CA.edm"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9FB73F8757D43988D28D66D9FB0E44F.edm"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A28642AE4A04234A5D6B6AFB9E884B6.edm"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595E94E6C54F62A067B575293B29D3.edm"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8C299E8134A6FA76EE6273F798579.edm"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BF9097E38334A8097AE2E6DCE4E5701.edm"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3CC9CEDC5C46CCA297B06625354C32.edm"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456DB612C341629908CE4380F345DE.edm"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CF06E7CF0154D9EA349FA47BD25417D.edm"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08DCA1CD664E39BAD12437DA5525BF.edm"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19EAF77BF640FEBEEA234D3A18CD3B.edm"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35ABB976F04BE89D36619AD70A855B.edm"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EC79CD6674B41885B164E7A35F9E8.edm"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4F0A8F8B134C2C855DA060D69CB70B.edm"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5345B0180740308ABDC844C791F52E.edm"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65989045304C23A026C1657BD487F9.edm"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DC7B579740147DFBF5CCC90E586EA14.edm"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3EF50DE36146778DAEE57FD153959B.edm"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4BC6B076CE4648894E432BD4BEDC16.edm"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EE4FB908CB048B78E9D37956A5DD1D4.edm"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5EC0F8B6B448C49F7F66E1E4BD13D1.edm"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BFEEB55270FF446FACC36AF6EC1EA3CE.edm"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0FB05557D174697A765184770831152.edm"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6FDCC0E46749588DC82CF46C125359.edm"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975F27DA1A497C89CA935A42AD807D.edm"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1D37022ED6948ED9E8DA95B248083C2.edm"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25423F00DA448E48550C87849A3CDC4.edm"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126E557DB644B49CBAB9560D816FA0.edm"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3CBC0667A2448BB7EF1C840AA83B10.edm"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C5DD1EDBB0459D8287CA177532854C.edm"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DF6C3E2A0B4CF79504B010ECED0997.edm"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3FA4C2CD30547DFAE9E636DE3096EC1.edm"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14042ABF8E420DB5A74B0C1200323D.edm"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43760E4CACA4D43B459D9C55A4CCE28.edm"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1A012CA79450CB5B0C4B07B04B937.edm"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23E54792244E8492E53A0160764E16.edm"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33A5098F95484288DA2565ABE12ABF.edm"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5F888659E714D0491D8443F3CC53DFC.edm"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3FE7A79BA649ED8E9EA84B300AF3AD.edm"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6BB5FBBCF14C4C99B6B61A57B0B0DB.edm"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6E70611CD294D18B531B9DB5A632740.edm"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2BE31A36E44257A13749DC868B7B6E.edm"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3B336E6BC44EF9EFE2232E857F33C.edm"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5E70C2D0794AE783CC0DAB1356029B.edm"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79BCEA46F154D30B894894A3C0FB772.edm"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3F8612EC4847B6B8B222E1E93330FA.edm"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9CFD9391414015962BDC5385F38FCC.edm"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8F095EB484846A996F4F11B9D689163.edm"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0566E58C542E58B461EF36DD8F6B4.edm"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31375448B34733B04CBC8C81813798.edm"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A65409824AE4A23B674A6FD0F2189AA.edm"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15FF872CC94FB69873CF61C6EE2E5D.edm"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B45369C15B64815ACBBB9988D1F37DD.edm"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889B9318BF4C3AB31807E52EF10B2D.edm"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A9D32D04424A7FBA65375DEF8E814D.edm"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0A907D94346C78A56EE8E1A7F35A7.edm"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CF6A0F20144978A817DF35A000A745.edm"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E3653E6D8B4CF494BC2CD2E4F35310.edm"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CF16E7647E64E48BF298EA7E5644971.edm"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09B5DBF3A643DE933C54989D20DFA5.edm"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2B903D7FEF4E81A3FC65CE6BB1D88D.edm"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3BEE11BA75455FBB67CDFA54E7B8C0.edm"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D5D06D6E9974CF686AC38EDFEE67327.edm"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E9C11951E8444008F394E7B86F0547F.edm"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4E933176E441ACB504C6F903AA8303.edm"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632E0FDB654785AC4147D885F20CF9.edm"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CF923DE70FB3452F858A57CB8434DC45.edm"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5EA1A3BB644FCF9A23485B277B6411.edm"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BE999A28444A1E94199E5679E9CBC4.edm"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0E4350DC4C3483AA98333EB6E38D659.edm"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4286C7E0D1479D9F10754390506974.edm"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85C6EC3F714167A03C4EDBF017690F.edm"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1EFA38DA4974DD1960448804BDE6E93.edm"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164745E04E41AF83E43C4E07AB4A9F.edm"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45C996666F41B5990694AD9B4E7886.edm"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0FE1BE9D84DF1931F90825F5DA971.edm"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E44CEF5428486686E42E34705E400D.edm"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2F048FAD5AC494EBD94204B17F3B6A7.edm"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2FD3A00D7E47C09FAAF543184EABCA.edm"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4B037076E44552A194E0474D596EDB.edm"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2353B780F43BE8D9B114F8C311AA2.edm"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3B76A09ACB548CBA9E1C3249589FBBF.edm"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9E6669A40A47FBA5EE821AE60C0BAC.edm"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4E3C4D605064C9A8E6DA6344BE20628.edm"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0CF845E8804CCAA1B7C9C5F23C057C.edm"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476423981C409BB33FEEFA5DFF596B.edm"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652B7E008B4D09B21D0F4A266EE837.edm"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5CAF2AD157E4BC6ABC19EF23EA391A7.edm"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5BDB0512D1466D9FA99D78184D605C.edm"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7E58BEFC994301A646EE274D0413A7.edm"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8F1447366B46D496E709DCB5BB5C20.edm"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A785428DCD4E29847ACFFC6EE70E52.edm"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6DD3D15ED4E420DB116D873E923E944.edm"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04B0B749414F9BBF5A5A3BA4DDC532.edm"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7390E17207D4C3D9251D8AB6EA40E5D.edm"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6CC7EE77B741DC90FB3BFB4D0B0B4A.edm"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8CAC758D2364FAC8525379669A294C6.edm"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9D152EA886F464C94DF2529D776649E.edm"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22EF620E5E46BB8F9C9F10B778ACA1.edm"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A9EBF77889B4EDAA9173CD581F6CD4B.edm"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55A338796E46F49A67A27333729236.edm"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6BC77C6518424391B575166ECC663F.edm"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8826A9A2FC44BBA21C23832E3BFD24.edm"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AC007660B7419AA4015B995FF8E63F.edm"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BCA8D864454EF28B0D5E564DFA0FB9.edm"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E37C4F8DAC4898A7ED1AD38D790954.edm"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BFDDFFA7E674B2CB61B975960D9F645.edm"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01AC42F31747EC9409C411001F07AF.edm"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2063E48E2246C7B37572D7594DE19E.edm"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CEA3CEBFDF4440FA9BFC6F39E944C9B.edm"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2610BA508D4701BAC0B8514F2E81CA.edm"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5F371B450D4BE0B335E2DCD26CDDBC.edm"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8A178BC9DF4F88AD5430D701A6EAD0.edm"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DA01D60CB2F4B25913F1E1C07C973F4.edm"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0B09581DCC43AD89B98D0FE2132BA1.edm"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4FA04626B74C47BE235AB1375FE2CA.edm"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EED74615D1F4A6AAEB71D2EFFF517C6.edm"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09B8414D1248709F99DC62479D3AF4.edm"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40DB6DFDAF40F580067C000FBF7D37.edm"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65763EC4F444E79CF11C2C8D406C67.edm"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DFB8EF9757A84BAD9270FFE0A57E7493.edm"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56F3DC608E4AF2A56F559A01BCF9EF.edm"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7B2A1C3D344A184154CBC22F20850.edm"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BEF1FE874189A02DF6DEC45ACBFE.edm"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7ED075E57144498BA567AB3F19AE84.edm"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BD2E6C67446449FF5B6270715E1C2.edm"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8E5771620540168590CFE28BA49EA5.edm"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09FA2A1B08B47AB82CF2751679EA1DA.edm"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67BF7A7D34562B352AF59DC33C1CE.edm"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9F7011FEE84B998C8E16BA3DFDECA7.edm"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61045E4542EA8CD39CCF08ACA74A.edm"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1E07294702B4E899FF24052214E7143.edm"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9A6874C63E4EF8AB738213F3608846.edm"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2AF9F832AF54ACF89C4EBFFABE65791.edm"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4C69AE21E847B9BE72588C1F00815D.edm"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3B243E38F8945AE82B1B432558D020E.edm"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4437B15EA8C44B88C74BF6C42036796.edm"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0B6E45E49845F4A6DE72781F0FA50D.edm"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5FB566F805A4AB992F70164230ED488.edm"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20B1A6610E42DCBB0C39AB008734FB.edm"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5DB76FC21042168407FBBB9FEA304E.edm"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60C6AF49AD46E5ABC8A33E538B891A.edm"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AF126FD2B648E7881DB71B143F9A3B.edm"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6D9C4D8F266493D9248E2711B66E4E3.edm"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20E49161E94870A5272159B88BD56C.edm"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BA1064D8654FFC9E45C380C415BF36.edm"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C17FA72547449FBD06AAA87C7E5DA2.edm"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7DF92DEBFBA4CF0906376EF3D923A64.edm"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887DF2904A54BBFB05FB3C6174717FA.edm"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5D25A27E694B55BAC9BF90319AB9C5.edm"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8C627D0D8C458299DAE70D46B537B2.edm"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9C66683C0349CAA2F1E65805710559.edm"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9CA3CC06EA249678C19B7D7D462DCE6.edm"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07C3B7F7164A6DADEC8D9ABC504989.edm"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51859A3CD64626808F3529D59B6AA0.edm"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A9675535A744E369F7142C448823427.edm"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39340347CE43119B2ADA2BD196756F.edm"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A53A0879B946CBA547AEAC810BBDC5.edm"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C4A184A4AC493988B7BBF17AA99BBF.edm"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BF6F66DB3CD4F0DBD9D643E7269BB0D.edm"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31250A6494417E9ECE0B82E42857E3.edm"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4D44CBE0A0450A8E744A3D59D2AC9E.edm"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6AA15104E443418627A8EC14C76A05.edm"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98E4EA06144A1DB436B5C1D17B75C9.edm"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CA1D378B73345AC8B87A96F8ABC195D.edm"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995F08A3014BA6B1541BB408A15DD4.edm"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DA1233745A84682A85B8DD824D597EB.edm"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0AD1A9EFA14A75A834E176AB16A897.edm"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EE64AAD9E79B436BA62BE6CC70BC56D8.edm"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0BBC2C7EBCD43EEA326C12A910826F4.edm"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010DBF949A4CFBAD65F827378C9F56.edm"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103450C471422B8F956932F209DEBE.edm"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8B0EBCF412446B9881B65F24FCB736.edm"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A7596E6C3847F5A222865B1B7B958A.edm"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BFA451184B4AD39FBF50F140A84414.edm"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91B9CEE5541C3B8D0E2EA2F96EC50.edm"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ABFC26A7E416A82D0FA0BB44706FD.edm"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DE884B0AA843919209BF1CCE3C02D5.edm"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1E4982438C848B19BC9B1DB936C4816.edm"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18EDE106D44F27AF7FF04D714E0CD0.edm"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9D120F910B4837945CF22BFEEFCC56.edm"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CCF4ECDE5D4F9291913B0D67CC9303.edm"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2E5B7E4F15E44DE99A3DB0F2930B4E3.edm"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111C4426854000BF345517984D2A2E.edm"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818217C6C5431CBAC9DE0C14CE9830.edm"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3D542B9F0D34D559BB14F4FFCE4DBA2.edm"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3790EE9C7F456C84C6716A2E8611C8.edm"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71E98DC1A54EA28DEF3C0C85A97ECC.edm"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9BB5FCA9AE47E2B3F95EE2D7E859EF.edm"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1811C27BD421AAF8057D08C487E4F.edm"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4E87138480244128F825EE4F00E9801.edm"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0E94D6949E4AB5BD76D0B6837A5800.edm"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4A65F4642E4AF19ECADCD4D48984F7.edm"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55F740F440C42C3B21216ABB09004C0.edm"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05958846454D9B9F178AD28AB5E93B.edm"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66DC545562D425499360A614C233058.edm"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0AB623966C4B44B33A234C3D77E2B0.edm"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7F5A99131B941A8A5B9775810A27285.edm"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3D81FDC474D4A8B1E0F26C2B8D0D3.edm"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0C913C7C27493BA186AF43E41DA24A.edm"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143200A125473A85DF8409991B0D15.edm"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300B226DEC4A01A4F291EA44953716.edm"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5C2D5A4DCF4CBBA08FE1F3CB37ED09.edm"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C15A09C6F340B6BEBE944B814C2378.edm"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8F185DD25234A9F8F8F4340D46AD348.edm"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08E38E063547E4AEAC90AC9B90C1FC.edm"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2899043E3A4F8DAF0324B0BD787D6F.edm"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8165E561684EF5A31E1FEF7DC44BA1.edm"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9DE8EF0071B49B1B025314BD484C201.edm"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5B23674DDA4F75B658E39C8A63C219.edm"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B4014B045D44DF9D6151F602E57CC8.edm"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9ACC6D32F423DA48377D1C434AB19.edm"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ADC80FE37A04C69A961D0B0DC253F1D.edm"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B2D7E559FEE47258FF611E06BD3AA75.edm"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1375827BE444D0AEDF4B70D5FC989F.edm"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6A39301DFD4A04919BF646B9F3C2F2.edm"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72844D13534737A02F313540FF62C6.edm"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CD54EFEC39B483A9DD1F31AC53D683D.edm"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55A0D2F6DD4CCE9291F50A00431901.edm"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67073EB22F44BBA24DAECAFD4E5777.edm"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8AC032B2944B538B0704E839244875.edm"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BA418564F342D3B46B489B602B654F.edm"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C15A5AA6D24D0289BB41E47EF9A321.edm"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DEC38038B2F408899BD2243A847F060.edm"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006D754D9142EC8F65CA4BA28A409B.edm"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7BB2EE940E4B179B5955BD21516495.edm"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EF141636F914E3CB83CC44917CCB206.edm"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16E5E29B034EB08BB7424841533743.edm"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bdm.FFC75D85933A4A29BEAF4CE1F77C1E19.edm" hidden="1">#REF!</definedName>
    <definedName name="_Fill" localSheetId="12" hidden="1">#REF!</definedName>
    <definedName name="_Fill" localSheetId="13" hidden="1">#REF!</definedName>
    <definedName name="_Fill" localSheetId="10" hidden="1">#REF!</definedName>
    <definedName name="_Fill" localSheetId="1" hidden="1">#REF!</definedName>
    <definedName name="_Fill"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 hidden="1">#REF!</definedName>
    <definedName name="_FillPP" localSheetId="12" hidden="1">#REF!</definedName>
    <definedName name="_FillPP" localSheetId="10" hidden="1">#REF!</definedName>
    <definedName name="_FillPP" localSheetId="1" hidden="1">#REF!</definedName>
    <definedName name="_FillPP"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6" hidden="1">#REF!</definedName>
    <definedName name="_Key1" localSheetId="14" hidden="1">#REF!</definedName>
    <definedName name="_Key1" localSheetId="13" hidden="1">#REF!</definedName>
    <definedName name="_Key1" localSheetId="10" hidden="1">#REF!</definedName>
    <definedName name="_Key1" localSheetId="1" hidden="1">#REF!</definedName>
    <definedName name="_Key1" localSheetId="0" hidden="1">#REF!</definedName>
    <definedName name="_Key1"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creening3" hidden="1">#REF!</definedName>
    <definedName name="_Sort" localSheetId="16" hidden="1">#REF!</definedName>
    <definedName name="_Sort" localSheetId="12" hidden="1">#REF!</definedName>
    <definedName name="_Sort" localSheetId="14" hidden="1">#REF!</definedName>
    <definedName name="_Sort" localSheetId="13" hidden="1">#REF!</definedName>
    <definedName name="_Sort" localSheetId="10" hidden="1">#REF!</definedName>
    <definedName name="_Sort" localSheetId="1" hidden="1">#REF!</definedName>
    <definedName name="_Sort" hidden="1">#REF!</definedName>
    <definedName name="_Table1_In1" localSheetId="12" hidden="1">#REF!</definedName>
    <definedName name="_Table1_In1" localSheetId="10" hidden="1">#REF!</definedName>
    <definedName name="_Table1_In1" localSheetId="1" hidden="1">#REF!</definedName>
    <definedName name="_Table1_In1" hidden="1">#REF!</definedName>
    <definedName name="_Table1_Out" localSheetId="12" hidden="1">#REF!</definedName>
    <definedName name="_Table1_Out" localSheetId="10" hidden="1">#REF!</definedName>
    <definedName name="_Table1_Out" localSheetId="1" hidden="1">#REF!</definedName>
    <definedName name="_Table1_Out"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2"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3" hidden="1">#REF!</definedName>
    <definedName name="_Table2_In4" localSheetId="12" hidden="1">#REF!</definedName>
    <definedName name="_Table2_In4" localSheetId="10" hidden="1">#REF!</definedName>
    <definedName name="_Table2_In4" localSheetId="1" hidden="1">#REF!</definedName>
    <definedName name="_Table2_In4"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2_Out"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_Table3_In2" hidden="1">#REF!</definedName>
    <definedName name="a" localSheetId="16" hidden="1">#REF!</definedName>
    <definedName name="a" localSheetId="12" hidden="1">#REF!</definedName>
    <definedName name="a" localSheetId="14" hidden="1">#REF!</definedName>
    <definedName name="a" localSheetId="13" hidden="1">#REF!</definedName>
    <definedName name="a" localSheetId="10" hidden="1">#REF!</definedName>
    <definedName name="a" localSheetId="1" hidden="1">#REF!</definedName>
    <definedName name="a"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DM._.GEN._.MGMNT._.DETAIL."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H95."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1Q95." hidden="1">#REF!</definedName>
    <definedName name="ACwvu.Analysis2Q95." localSheetId="12" hidden="1">#REF!</definedName>
    <definedName name="ACwvu.Analysis2Q95." localSheetId="10" hidden="1">#REF!</definedName>
    <definedName name="ACwvu.Analysis2Q95." localSheetId="1" hidden="1">#REF!</definedName>
    <definedName name="ACwvu.Analysis2Q95." hidden="1">#REF!</definedName>
    <definedName name="ACwvu.inputs._.raw._.data." localSheetId="12" hidden="1">#REF!</definedName>
    <definedName name="ACwvu.inputs._.raw._.data." localSheetId="10" hidden="1">#REF!</definedName>
    <definedName name="ACwvu.inputs._.raw._.data." localSheetId="1" hidden="1">#REF!</definedName>
    <definedName name="ACwvu.inputs._.raw._.data." hidden="1">#REF!</definedName>
    <definedName name="ACwvu.Margin._.Summary." localSheetId="12" hidden="1">#REF!</definedName>
    <definedName name="ACwvu.Margin._.Summary." localSheetId="10" hidden="1">#REF!</definedName>
    <definedName name="ACwvu.Margin._.Summary." localSheetId="1" hidden="1">#REF!</definedName>
    <definedName name="ACwvu.Margin._.Summary." hidden="1">#REF!</definedName>
    <definedName name="ACwvu.STORAGE._.RENTS." localSheetId="12" hidden="1">#REF!</definedName>
    <definedName name="ACwvu.STORAGE._.RENTS." localSheetId="10" hidden="1">#REF!</definedName>
    <definedName name="ACwvu.STORAGE._.RENTS." localSheetId="1" hidden="1">#REF!</definedName>
    <definedName name="ACwvu.STORAGE._.RENTS." hidden="1">#REF!</definedName>
    <definedName name="ACwvu.summary1." localSheetId="12" hidden="1">#REF!</definedName>
    <definedName name="ACwvu.summary1." localSheetId="10" hidden="1">#REF!</definedName>
    <definedName name="ACwvu.summary1." localSheetId="1" hidden="1">#REF!</definedName>
    <definedName name="ACwvu.summary1." hidden="1">#REF!</definedName>
    <definedName name="ACwvu.summary2." localSheetId="12" hidden="1">#REF!</definedName>
    <definedName name="ACwvu.summary2." localSheetId="10" hidden="1">#REF!</definedName>
    <definedName name="ACwvu.summary2." localSheetId="1" hidden="1">#REF!</definedName>
    <definedName name="ACwvu.summary2." hidden="1">#REF!</definedName>
    <definedName name="ACwvu.summary3." localSheetId="12" hidden="1">#REF!</definedName>
    <definedName name="ACwvu.summary3." localSheetId="10" hidden="1">#REF!</definedName>
    <definedName name="ACwvu.summary3." localSheetId="1" hidden="1">#REF!</definedName>
    <definedName name="ACwvu.summary3."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d"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e"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g"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PPRZONE"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1"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2"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3"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4"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fasd_5"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1"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Uto2"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AZMatch"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dd"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ginningMonth">#REF!</definedName>
    <definedName name="BLPH1" localSheetId="12" hidden="1">#REF!</definedName>
    <definedName name="BLPH1" localSheetId="13" hidden="1">#REF!</definedName>
    <definedName name="BLPH1" localSheetId="10" hidden="1">#REF!</definedName>
    <definedName name="BLPH1" localSheetId="1" hidden="1">#REF!</definedName>
    <definedName name="BLPH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0" hidden="1">#REF!</definedName>
    <definedName name="BLPH11" localSheetId="12" hidden="1">#REF!</definedName>
    <definedName name="BLPH11" localSheetId="10" hidden="1">#REF!</definedName>
    <definedName name="BLPH11" localSheetId="1" hidden="1">#REF!</definedName>
    <definedName name="BLPH11" hidden="1">#REF!</definedName>
    <definedName name="BLPH2" localSheetId="12" hidden="1">#REF!</definedName>
    <definedName name="BLPH2" localSheetId="10" hidden="1">#REF!</definedName>
    <definedName name="BLPH2" localSheetId="1" hidden="1">#REF!</definedName>
    <definedName name="BLPH2" hidden="1">#REF!</definedName>
    <definedName name="BLPH3" localSheetId="12" hidden="1">#REF!</definedName>
    <definedName name="BLPH3" localSheetId="10" hidden="1">#REF!</definedName>
    <definedName name="BLPH3" localSheetId="1" hidden="1">#REF!</definedName>
    <definedName name="BLPH3" hidden="1">#REF!</definedName>
    <definedName name="BLPH4" localSheetId="12" hidden="1">#REF!</definedName>
    <definedName name="BLPH4" localSheetId="10" hidden="1">#REF!</definedName>
    <definedName name="BLPH4" localSheetId="1" hidden="1">#REF!</definedName>
    <definedName name="BLPH4" hidden="1">#REF!</definedName>
    <definedName name="BLPH5" localSheetId="12" hidden="1">#REF!</definedName>
    <definedName name="BLPH5" localSheetId="10" hidden="1">#REF!</definedName>
    <definedName name="BLPH5" localSheetId="1" hidden="1">#REF!</definedName>
    <definedName name="BLPH5" hidden="1">#REF!</definedName>
    <definedName name="BLPH6" localSheetId="12" hidden="1">#REF!</definedName>
    <definedName name="BLPH6" localSheetId="10" hidden="1">#REF!</definedName>
    <definedName name="BLPH6" localSheetId="1" hidden="1">#REF!</definedName>
    <definedName name="BLPH6" hidden="1">#REF!</definedName>
    <definedName name="BLPH7" localSheetId="12" hidden="1">#REF!</definedName>
    <definedName name="BLPH7" localSheetId="10" hidden="1">#REF!</definedName>
    <definedName name="BLPH7" localSheetId="1" hidden="1">#REF!</definedName>
    <definedName name="BLPH7" hidden="1">#REF!</definedName>
    <definedName name="BLPH8" localSheetId="12" hidden="1">#REF!</definedName>
    <definedName name="BLPH8" localSheetId="10" hidden="1">#REF!</definedName>
    <definedName name="BLPH8" localSheetId="1" hidden="1">#REF!</definedName>
    <definedName name="BLPH8" hidden="1">#REF!</definedName>
    <definedName name="BLPH9" localSheetId="12" hidden="1">#REF!</definedName>
    <definedName name="BLPH9" localSheetId="10" hidden="1">#REF!</definedName>
    <definedName name="BLPH9" localSheetId="1" hidden="1">#REF!</definedName>
    <definedName name="BLPH9"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ORRATE"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BSPRINT"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APMULTIPLY"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#REF!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category"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OSTINFOTBL"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REDITSCORE"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BUDGET."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ACCTG._.DETAIL."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CONST._.DETAIL."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EN._.MGMNT._.DETAIL."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MNT._.DETAIL."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GVT._.BUDGET."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OTHER._.DETAIL."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_.SUMMARY."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CONST._.BUDGET."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GEN._.MGMNT._.BUDGET."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MEALS."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REGISTRATIONS."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ADMIN._.OTHER._.TRAVEL."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M._.DEPREC."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ADDS."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APITAL._.DEPRECIATION."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DETAIL._.BACKUP."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JENNIFERS._.BUDGET."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MAIN._.BUDGET."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AYROLL."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Cwvu.PERS._.PROP._.DETAIL."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11914154285"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epositline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CARATES"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APA"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CURRENT"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QRATETEXAS"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snrc39c1_values"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ACRATE"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dfghdf" hidden="1">{"inputs raw data",#N/A,TRUE,"INPUT"}</definedName>
    <definedName name="fgh" localSheetId="16" hidden="1">#REF!</definedName>
    <definedName name="fgh" localSheetId="12" hidden="1">#REF!</definedName>
    <definedName name="fgh" localSheetId="14" hidden="1">#REF!</definedName>
    <definedName name="fgh" localSheetId="13" hidden="1">#REF!</definedName>
    <definedName name="fgh" localSheetId="10" hidden="1">#REF!</definedName>
    <definedName name="fgh" localSheetId="1" hidden="1">#REF!</definedName>
    <definedName name="fgh"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Lock2"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FloorPRIME2" hidden="1">#REF!</definedName>
    <definedName name="gf" localSheetId="12" hidden="1">#REF!</definedName>
    <definedName name="gf" localSheetId="13" hidden="1">#REF!</definedName>
    <definedName name="gf" localSheetId="10" hidden="1">#REF!</definedName>
    <definedName name="gf" localSheetId="1" hidden="1">#REF!</definedName>
    <definedName name="gf"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QSSheet3B2"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ES34109736"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EQTBL"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cline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EQTBL"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BORLock2"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quidityExp"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APA"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LRRATECURRENT"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31554316"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4387"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3155227"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516321509"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62914241690"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31554316"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4387"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3155227"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516321509"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L62914241690"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31554316"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4387"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3155227"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516321509"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BSU62914241690"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31554316"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4387"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3155227"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516321509"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L62914241690"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31554316"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4387"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3155227"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516321509"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BSU62914241690"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31554316"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4387"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3155227"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516321509"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IS62914241690"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2107294445"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51064370" hidden="1">#REF!</definedName>
    <definedName name="LNES5910314600" localSheetId="12" hidden="1">#REF!</definedName>
    <definedName name="LNES5910314600" localSheetId="10" hidden="1">#REF!</definedName>
    <definedName name="LNES5910314600" localSheetId="1" hidden="1">#REF!</definedName>
    <definedName name="LNES5910314600" hidden="1">#REF!</definedName>
    <definedName name="LNES6231554316" localSheetId="12" hidden="1">#REF!</definedName>
    <definedName name="LNES6231554316" localSheetId="10" hidden="1">#REF!</definedName>
    <definedName name="LNES6231554316" localSheetId="1" hidden="1">#REF!</definedName>
    <definedName name="LNES6231554316" hidden="1">#REF!</definedName>
    <definedName name="LNES62513154387" localSheetId="12" hidden="1">#REF!</definedName>
    <definedName name="LNES62513154387" localSheetId="10" hidden="1">#REF!</definedName>
    <definedName name="LNES62513154387" localSheetId="1" hidden="1">#REF!</definedName>
    <definedName name="LNES62513154387" hidden="1">#REF!</definedName>
    <definedName name="LNES62513155227" localSheetId="12" hidden="1">#REF!</definedName>
    <definedName name="LNES62513155227" localSheetId="10" hidden="1">#REF!</definedName>
    <definedName name="LNES62513155227" localSheetId="1" hidden="1">#REF!</definedName>
    <definedName name="LNES62513155227" hidden="1">#REF!</definedName>
    <definedName name="LNES62516321509" localSheetId="12" hidden="1">#REF!</definedName>
    <definedName name="LNES62516321509" localSheetId="10" hidden="1">#REF!</definedName>
    <definedName name="LNES62516321509" localSheetId="1" hidden="1">#REF!</definedName>
    <definedName name="LNES62516321509" hidden="1">#REF!</definedName>
    <definedName name="LNES62914241690" localSheetId="12" hidden="1">#REF!</definedName>
    <definedName name="LNES62914241690" localSheetId="10" hidden="1">#REF!</definedName>
    <definedName name="LNES62914241690" localSheetId="1" hidden="1">#REF!</definedName>
    <definedName name="LNES62914241690" hidden="1">#REF!</definedName>
    <definedName name="LNES6814412133" localSheetId="12" hidden="1">#REF!</definedName>
    <definedName name="LNES6814412133" localSheetId="10" hidden="1">#REF!</definedName>
    <definedName name="LNES6814412133" localSheetId="1" hidden="1">#REF!</definedName>
    <definedName name="LNES6814412133"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31554316"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4387"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3155227"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516321509"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IS62914241690"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31554316"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4387"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3155227"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516321509"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L62914241690"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31554316"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4387"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3155227"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516321509"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BSU62914241690"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31554316"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4387"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3155227"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516321509"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NNIS62914241690"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loanline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182715124602"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282715124602"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04809"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44243"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52266"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461576"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4575062"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05447"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24602"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8271514283"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line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MTGTable"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NEWPREM"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611911676"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EIS611911676"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IS611911676"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NIS611911676"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COST"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otherline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CEGRID"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nly2"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PRIMEOption2"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qwqwqw"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MEALS."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DMIN._.OTHER._.REGISTRATIONS."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H95."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1Q95." hidden="1">#REF!,#REF!</definedName>
    <definedName name="Rwvu.Analysis2Q95." localSheetId="12" hidden="1">#REF!,#REF!</definedName>
    <definedName name="Rwvu.Analysis2Q95." localSheetId="10" hidden="1">#REF!,#REF!</definedName>
    <definedName name="Rwvu.Analysis2Q95." localSheetId="1" hidden="1">#REF!,#REF!</definedName>
    <definedName name="Rwvu.Analysis2Q95." hidden="1">#REF!,#REF!</definedName>
    <definedName name="Rwvu.Margin._.Summary." localSheetId="12" hidden="1">#REF!,#REF!</definedName>
    <definedName name="Rwvu.Margin._.Summary." localSheetId="10" hidden="1">#REF!,#REF!</definedName>
    <definedName name="Rwvu.Margin._.Summary." localSheetId="1" hidden="1">#REF!,#REF!</definedName>
    <definedName name="Rwvu.Margin._.Summary."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1"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2"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3"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4"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adf_5"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fg"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PREADREF"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DM._.GEN._.MGMNT._.DETAIL."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H95."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1Q95." hidden="1">#REF!</definedName>
    <definedName name="Swvu.Analysis2Q95." localSheetId="12" hidden="1">#REF!</definedName>
    <definedName name="Swvu.Analysis2Q95." localSheetId="10" hidden="1">#REF!</definedName>
    <definedName name="Swvu.Analysis2Q95." localSheetId="1" hidden="1">#REF!</definedName>
    <definedName name="Swvu.Analysis2Q95." hidden="1">#REF!</definedName>
    <definedName name="Swvu.inputs._.raw._.data." localSheetId="12" hidden="1">#REF!</definedName>
    <definedName name="Swvu.inputs._.raw._.data." localSheetId="10" hidden="1">#REF!</definedName>
    <definedName name="Swvu.inputs._.raw._.data." localSheetId="1" hidden="1">#REF!</definedName>
    <definedName name="Swvu.inputs._.raw._.data." hidden="1">#REF!</definedName>
    <definedName name="Swvu.Margin._.Summary." localSheetId="12" hidden="1">#REF!</definedName>
    <definedName name="Swvu.Margin._.Summary." localSheetId="10" hidden="1">#REF!</definedName>
    <definedName name="Swvu.Margin._.Summary." localSheetId="1" hidden="1">#REF!</definedName>
    <definedName name="Swvu.Margin._.Summary." hidden="1">#REF!</definedName>
    <definedName name="Swvu.STORAGE._.RENTS." localSheetId="12" hidden="1">#REF!</definedName>
    <definedName name="Swvu.STORAGE._.RENTS." localSheetId="10" hidden="1">#REF!</definedName>
    <definedName name="Swvu.STORAGE._.RENTS." localSheetId="1" hidden="1">#REF!</definedName>
    <definedName name="Swvu.STORAGE._.RENTS." hidden="1">#REF!</definedName>
    <definedName name="Swvu.summary1." localSheetId="12" hidden="1">#REF!</definedName>
    <definedName name="Swvu.summary1." localSheetId="10" hidden="1">#REF!</definedName>
    <definedName name="Swvu.summary1." localSheetId="1" hidden="1">#REF!</definedName>
    <definedName name="Swvu.summary1." hidden="1">#REF!</definedName>
    <definedName name="Swvu.summary2." localSheetId="12" hidden="1">#REF!</definedName>
    <definedName name="Swvu.summary2." localSheetId="10" hidden="1">#REF!</definedName>
    <definedName name="Swvu.summary2." localSheetId="1" hidden="1">#REF!</definedName>
    <definedName name="Swvu.summary2." hidden="1">#REF!</definedName>
    <definedName name="Swvu.summary3." localSheetId="12" hidden="1">#REF!</definedName>
    <definedName name="Swvu.summary3." localSheetId="10" hidden="1">#REF!</definedName>
    <definedName name="Swvu.summary3." localSheetId="1" hidden="1">#REF!</definedName>
    <definedName name="Swvu.summary3."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argetDCF2"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PREM"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RMTYPE"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3"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st5"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Mline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UNUSEDLEQTBL"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CCa"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atever"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cqVal."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Auto._.Comp."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apacity._.Calculations._.for._.FM3."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RR."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1"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2"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3"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4"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top._5"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_.Grap._.on._.Things."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2."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BO._.Summary."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egal."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1E0EB_DE2C_11D2_B938_00C04F5826AB_.wvu.PrintArea"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0EDF2572_F2C1_11D2_926B_00C04F5F225D_.wvu.PrintArea"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1F9FE5D_DD66_11D2_925D_00C04F5F225D_.wvu.PrintArea"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6754C5B_0808_11D3_B965_00C04F5826AB_.wvu.PrintArea"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9A07FCD_0D47_11D3_B969_00C04F582879_.wvu.PrintArea"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1D7323BC_F695_11D2_9270_00C04F5F225D_.wvu.PrintArea"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369292A_F429_11D2_B94E_00C04F5826AB_.wvu.PrintArea"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D4BBD51_E78F_11D2_B93F_00C04F5826AB_.wvu.PrintArea"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2E8248AF_0C95_11D3_B968_00C04F5826AB_.wvu.PrintArea"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38AB5B2_F1BA_11D2_B949_00C04F5826AB_.wvu.PrintArea"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4B767E5_0728_11D3_B964_00C04F5826AB_.wvu.PrintArea"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374751BD_0A3F_11D3_B967_00C04F5826AB_.wvu.PrintArea"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770041C_F430_11D2_B94E_00C04F5826AB_.wvu.PrintArea"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4E54E25B_F83D_11D2_B951_00C04F582879_.wvu.PrintArea"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15AEF27_F40F_11D2_B94D_00C04F5826AB_.wvu.PrintArea"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5834EDC_F6B0_11D2_9270_00C04F5F225D_.wvu.PrintArea"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ADE4FB4_DB2F_11D2_B934_00C04F5826AB_.wvu.PrintArea"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D4EE358_F74B_11D2_B950_00C04F582879_.wvu.PrintArea"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6E_DD59_11D2_B937_00C04F5826AB_.wvu.PrintArea"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5E8B32AD_DD59_11D2_B937_00C04F5826AB_.wvu.PrintArea"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042F49B_080C_11D3_B965_00C04F5826AB_.wvu.PrintArea"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10_F349_11D2_926C_00C04F5F225D_.wvu.PrintArea"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5C45D53_F349_11D2_926C_00C04F5F225D_.wvu.PrintArea"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9C16C8_DC99_11D2_B936_00C04F5826AB_.wvu.PrintArea"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6CB243F4_ED2D_11D2_B946_00C04F5826AB_.wvu.PrintArea"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0A4360D_D1BF_11D2_B92A_00C04F5826AB_.wvu.PrintArea"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78D9A7EE_F34E_11D2_B94B_00C04F5826AB_.wvu.PrintArea"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5241E64_F1D6_11D2_B949_00C04F5826AB_.wvu.PrintArea"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E2C2973_08AE_11D3_B966_00C04F5826AB_.wvu.PrintArea"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4F4_DC05_11D2_B935_00C04F5826AB_.wvu.PrintArea"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8F7CF50A_DC05_11D2_B935_00C04F5826AB_.wvu.PrintArea"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2C_DBF0_11D2_B935_00C04F5826AB_.wvu.PrintArea"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73F0257_DBF0_11D2_B935_00C04F5826AB_.wvu.PrintArea"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ABB84380_5919_11D2_BBB7_00104B2ACF13_.wvu.Rows"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1E23D69_F2CE_11D2_B94A_00C04F5826AB_.wvu.PrintArea"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3F9A_F360_11D2_B94B_00C04F5826AB_.wvu.PrintArea"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5574037_F360_11D2_B94B_00C04F5826AB_.wvu.PrintArea"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D1F122B_F37D_11D2_B94B_00C04F5826AB_.wvu.PrintArea"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DC8565_F290_11D2_B94A_00C04F5826AB_.wvu.PrintArea"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CFE2687B_F433_11D2_926E_00C04F5F225D_.wvu.PrintArea"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4F4BCD_0D76_11D3_B969_00C04F5826AB_.wvu.PrintArea"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D_123F_11D1_9C77_B72C6A03E447_.wvu.Rows"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4E_123F_11D1_9C77_B72C6A03E447_.wvu.Rows"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1_123F_11D1_9C77_B72C6A03E447_.wvu.Rows"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55_123F_11D1_9C77_B72C6A03E447_.wvu.Rows"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250B966_123F_11D1_9C77_B72C6A03E447_.wvu.Rows"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83_DCC3_11D2_B936_00C04F5826AB_.wvu.PrintArea"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B0_DCC3_11D2_B936_00C04F5826AB_.wvu.PrintArea"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CC0AE0_DCC3_11D2_B936_00C04F5826AB_.wvu.PrintArea"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4F64ACB_0A26_11D3_B967_00C04F5826AB_.wvu.PrintArea"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A5C128B_DD9F_11D2_B937_00C04F5826AB_.wvu.PrintArea"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3B_071B_11D3_B964_00C04F5826AB_.wvu.PrintArea"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ED56759_071B_11D3_B964_00C04F5826AB_.wvu.PrintArea"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DFA3EC7E_F2A1_11D2_B94A_00C04F5826AB_.wvu.PrintArea"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4F4E82B_E17E_11D2_B93A_00C04F5826AB_.wvu.PrintArea"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 name="Z_E6414D44_F200_11D2_B949_00C04F5826AB_.wvu.PrintArea"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46" i="64" l="1"/>
  <c r="U445" i="64"/>
  <c r="V445" i="64" s="1"/>
  <c r="W445" i="64" s="1"/>
  <c r="X445" i="64" s="1"/>
  <c r="Y445" i="64" s="1"/>
  <c r="Z445" i="64" s="1"/>
  <c r="AA445" i="64" s="1"/>
  <c r="AB445" i="64" s="1"/>
  <c r="AC445" i="64" s="1"/>
  <c r="AD445" i="64" s="1"/>
  <c r="AE445" i="64" s="1"/>
  <c r="AF445" i="64" s="1"/>
  <c r="AG445" i="64" s="1"/>
  <c r="AH445" i="64" s="1"/>
  <c r="AI445" i="64" s="1"/>
  <c r="AJ445" i="64" s="1"/>
  <c r="AK445" i="64" s="1"/>
  <c r="AL445" i="64" s="1"/>
  <c r="AM445" i="64" s="1"/>
  <c r="AN445" i="64" s="1"/>
  <c r="AO445" i="64" s="1"/>
  <c r="AP445" i="64" s="1"/>
  <c r="T445" i="64"/>
  <c r="S422" i="64"/>
  <c r="T423" i="64" s="1"/>
  <c r="U424" i="64" s="1"/>
  <c r="V425" i="64" s="1"/>
  <c r="W426" i="64" s="1"/>
  <c r="X427" i="64" s="1"/>
  <c r="Y428" i="64" s="1"/>
  <c r="Z429" i="64" s="1"/>
  <c r="AA430" i="64" s="1"/>
  <c r="AB431" i="64" s="1"/>
  <c r="AC432" i="64" s="1"/>
  <c r="AD433" i="64" s="1"/>
  <c r="AE434" i="64" s="1"/>
  <c r="AF435" i="64" s="1"/>
  <c r="AG436" i="64" s="1"/>
  <c r="AH437" i="64" s="1"/>
  <c r="AI438" i="64" s="1"/>
  <c r="AJ439" i="64" s="1"/>
  <c r="AK440" i="64" s="1"/>
  <c r="AL441" i="64" s="1"/>
  <c r="AM442" i="64" s="1"/>
  <c r="AN443" i="64" s="1"/>
  <c r="AO444" i="64" s="1"/>
  <c r="S423" i="64"/>
  <c r="T424" i="64" s="1"/>
  <c r="U425" i="64" s="1"/>
  <c r="V426" i="64" s="1"/>
  <c r="W427" i="64" s="1"/>
  <c r="X428" i="64" s="1"/>
  <c r="Y429" i="64" s="1"/>
  <c r="Z430" i="64" s="1"/>
  <c r="AA431" i="64" s="1"/>
  <c r="AB432" i="64" s="1"/>
  <c r="AC433" i="64" s="1"/>
  <c r="AD434" i="64" s="1"/>
  <c r="AE435" i="64" s="1"/>
  <c r="AF436" i="64" s="1"/>
  <c r="AG437" i="64" s="1"/>
  <c r="AH438" i="64" s="1"/>
  <c r="AI439" i="64" s="1"/>
  <c r="AJ440" i="64" s="1"/>
  <c r="AK441" i="64" s="1"/>
  <c r="AL442" i="64" s="1"/>
  <c r="AM443" i="64" s="1"/>
  <c r="AN444" i="64" s="1"/>
  <c r="S424" i="64"/>
  <c r="T425" i="64" s="1"/>
  <c r="U426" i="64" s="1"/>
  <c r="V427" i="64" s="1"/>
  <c r="W428" i="64" s="1"/>
  <c r="X429" i="64" s="1"/>
  <c r="Y430" i="64" s="1"/>
  <c r="Z431" i="64" s="1"/>
  <c r="AA432" i="64" s="1"/>
  <c r="AB433" i="64" s="1"/>
  <c r="AC434" i="64" s="1"/>
  <c r="AD435" i="64" s="1"/>
  <c r="AE436" i="64" s="1"/>
  <c r="AF437" i="64" s="1"/>
  <c r="AG438" i="64" s="1"/>
  <c r="AH439" i="64" s="1"/>
  <c r="AI440" i="64" s="1"/>
  <c r="AJ441" i="64" s="1"/>
  <c r="AK442" i="64" s="1"/>
  <c r="AL443" i="64" s="1"/>
  <c r="AM444" i="64" s="1"/>
  <c r="S425" i="64"/>
  <c r="T426" i="64" s="1"/>
  <c r="U427" i="64" s="1"/>
  <c r="V428" i="64" s="1"/>
  <c r="W429" i="64" s="1"/>
  <c r="X430" i="64" s="1"/>
  <c r="Y431" i="64" s="1"/>
  <c r="Z432" i="64" s="1"/>
  <c r="AA433" i="64" s="1"/>
  <c r="AB434" i="64" s="1"/>
  <c r="AC435" i="64" s="1"/>
  <c r="AD436" i="64" s="1"/>
  <c r="AE437" i="64" s="1"/>
  <c r="AF438" i="64" s="1"/>
  <c r="AG439" i="64" s="1"/>
  <c r="AH440" i="64" s="1"/>
  <c r="AI441" i="64" s="1"/>
  <c r="AJ442" i="64" s="1"/>
  <c r="AK443" i="64" s="1"/>
  <c r="AL444" i="64" s="1"/>
  <c r="S426" i="64"/>
  <c r="T427" i="64" s="1"/>
  <c r="U428" i="64" s="1"/>
  <c r="V429" i="64" s="1"/>
  <c r="W430" i="64" s="1"/>
  <c r="X431" i="64" s="1"/>
  <c r="Y432" i="64" s="1"/>
  <c r="Z433" i="64" s="1"/>
  <c r="AA434" i="64" s="1"/>
  <c r="AB435" i="64" s="1"/>
  <c r="AC436" i="64" s="1"/>
  <c r="AD437" i="64" s="1"/>
  <c r="AE438" i="64" s="1"/>
  <c r="AF439" i="64" s="1"/>
  <c r="AG440" i="64" s="1"/>
  <c r="AH441" i="64" s="1"/>
  <c r="AI442" i="64" s="1"/>
  <c r="AJ443" i="64" s="1"/>
  <c r="AK444" i="64" s="1"/>
  <c r="S427" i="64"/>
  <c r="T428" i="64" s="1"/>
  <c r="U429" i="64" s="1"/>
  <c r="V430" i="64" s="1"/>
  <c r="W431" i="64" s="1"/>
  <c r="X432" i="64" s="1"/>
  <c r="Y433" i="64" s="1"/>
  <c r="Z434" i="64" s="1"/>
  <c r="AA435" i="64" s="1"/>
  <c r="AB436" i="64" s="1"/>
  <c r="AC437" i="64" s="1"/>
  <c r="AD438" i="64" s="1"/>
  <c r="AE439" i="64" s="1"/>
  <c r="AF440" i="64" s="1"/>
  <c r="AG441" i="64" s="1"/>
  <c r="AH442" i="64" s="1"/>
  <c r="AI443" i="64" s="1"/>
  <c r="AJ444" i="64" s="1"/>
  <c r="S428" i="64"/>
  <c r="T429" i="64" s="1"/>
  <c r="U430" i="64" s="1"/>
  <c r="V431" i="64" s="1"/>
  <c r="W432" i="64" s="1"/>
  <c r="X433" i="64" s="1"/>
  <c r="Y434" i="64" s="1"/>
  <c r="Z435" i="64" s="1"/>
  <c r="AA436" i="64" s="1"/>
  <c r="AB437" i="64" s="1"/>
  <c r="AC438" i="64" s="1"/>
  <c r="AD439" i="64" s="1"/>
  <c r="AE440" i="64" s="1"/>
  <c r="AF441" i="64" s="1"/>
  <c r="AG442" i="64" s="1"/>
  <c r="AH443" i="64" s="1"/>
  <c r="AI444" i="64" s="1"/>
  <c r="S429" i="64"/>
  <c r="T430" i="64" s="1"/>
  <c r="U431" i="64" s="1"/>
  <c r="V432" i="64" s="1"/>
  <c r="W433" i="64" s="1"/>
  <c r="X434" i="64" s="1"/>
  <c r="Y435" i="64" s="1"/>
  <c r="Z436" i="64" s="1"/>
  <c r="AA437" i="64" s="1"/>
  <c r="AB438" i="64" s="1"/>
  <c r="AC439" i="64" s="1"/>
  <c r="AD440" i="64" s="1"/>
  <c r="AE441" i="64" s="1"/>
  <c r="AF442" i="64" s="1"/>
  <c r="AG443" i="64" s="1"/>
  <c r="AH444" i="64" s="1"/>
  <c r="S430" i="64"/>
  <c r="S431" i="64"/>
  <c r="S432" i="64"/>
  <c r="S433" i="64"/>
  <c r="S434" i="64"/>
  <c r="S435" i="64"/>
  <c r="S436" i="64"/>
  <c r="S437" i="64"/>
  <c r="S438" i="64"/>
  <c r="S439" i="64"/>
  <c r="S440" i="64"/>
  <c r="T441" i="64" s="1"/>
  <c r="U442" i="64" s="1"/>
  <c r="V443" i="64" s="1"/>
  <c r="W444" i="64" s="1"/>
  <c r="S441" i="64"/>
  <c r="T442" i="64" s="1"/>
  <c r="U443" i="64" s="1"/>
  <c r="V444" i="64" s="1"/>
  <c r="S442" i="64"/>
  <c r="T443" i="64" s="1"/>
  <c r="U444" i="64" s="1"/>
  <c r="S443" i="64"/>
  <c r="T444" i="64" s="1"/>
  <c r="S444" i="64"/>
  <c r="S445" i="64"/>
  <c r="T431" i="64"/>
  <c r="U432" i="64" s="1"/>
  <c r="V433" i="64" s="1"/>
  <c r="W434" i="64" s="1"/>
  <c r="X435" i="64" s="1"/>
  <c r="Y436" i="64" s="1"/>
  <c r="Z437" i="64" s="1"/>
  <c r="AA438" i="64" s="1"/>
  <c r="AB439" i="64" s="1"/>
  <c r="AC440" i="64" s="1"/>
  <c r="AD441" i="64" s="1"/>
  <c r="AE442" i="64" s="1"/>
  <c r="AF443" i="64" s="1"/>
  <c r="AG444" i="64" s="1"/>
  <c r="T432" i="64"/>
  <c r="T433" i="64"/>
  <c r="U434" i="64" s="1"/>
  <c r="V435" i="64" s="1"/>
  <c r="W436" i="64" s="1"/>
  <c r="X437" i="64" s="1"/>
  <c r="Y438" i="64" s="1"/>
  <c r="Z439" i="64" s="1"/>
  <c r="AA440" i="64" s="1"/>
  <c r="AB441" i="64" s="1"/>
  <c r="AC442" i="64" s="1"/>
  <c r="AD443" i="64" s="1"/>
  <c r="AE444" i="64" s="1"/>
  <c r="U433" i="64"/>
  <c r="V434" i="64" s="1"/>
  <c r="W435" i="64" s="1"/>
  <c r="X436" i="64" s="1"/>
  <c r="Y437" i="64" s="1"/>
  <c r="Z438" i="64" s="1"/>
  <c r="AA439" i="64" s="1"/>
  <c r="AB440" i="64" s="1"/>
  <c r="AC441" i="64" s="1"/>
  <c r="AD442" i="64" s="1"/>
  <c r="AE443" i="64" s="1"/>
  <c r="AF444" i="64" s="1"/>
  <c r="T434" i="64"/>
  <c r="U435" i="64" s="1"/>
  <c r="V436" i="64" s="1"/>
  <c r="W437" i="64" s="1"/>
  <c r="X438" i="64" s="1"/>
  <c r="Y439" i="64" s="1"/>
  <c r="Z440" i="64" s="1"/>
  <c r="AA441" i="64" s="1"/>
  <c r="AB442" i="64" s="1"/>
  <c r="AC443" i="64" s="1"/>
  <c r="AD444" i="64" s="1"/>
  <c r="T435" i="64"/>
  <c r="T436" i="64"/>
  <c r="U437" i="64" s="1"/>
  <c r="V438" i="64" s="1"/>
  <c r="W439" i="64" s="1"/>
  <c r="X440" i="64" s="1"/>
  <c r="Y441" i="64" s="1"/>
  <c r="Z442" i="64" s="1"/>
  <c r="AA443" i="64" s="1"/>
  <c r="AB444" i="64" s="1"/>
  <c r="U436" i="64"/>
  <c r="T437" i="64"/>
  <c r="U438" i="64" s="1"/>
  <c r="V439" i="64" s="1"/>
  <c r="W440" i="64" s="1"/>
  <c r="X441" i="64" s="1"/>
  <c r="Y442" i="64" s="1"/>
  <c r="Z443" i="64" s="1"/>
  <c r="AA444" i="64" s="1"/>
  <c r="V437" i="64"/>
  <c r="W438" i="64" s="1"/>
  <c r="X439" i="64" s="1"/>
  <c r="Y440" i="64" s="1"/>
  <c r="Z441" i="64" s="1"/>
  <c r="AA442" i="64" s="1"/>
  <c r="AB443" i="64" s="1"/>
  <c r="AC444" i="64" s="1"/>
  <c r="T438" i="64"/>
  <c r="T439" i="64"/>
  <c r="U440" i="64" s="1"/>
  <c r="V441" i="64" s="1"/>
  <c r="W442" i="64" s="1"/>
  <c r="X443" i="64" s="1"/>
  <c r="Y444" i="64" s="1"/>
  <c r="U439" i="64"/>
  <c r="V440" i="64" s="1"/>
  <c r="W441" i="64" s="1"/>
  <c r="X442" i="64" s="1"/>
  <c r="Y443" i="64" s="1"/>
  <c r="Z444" i="64" s="1"/>
  <c r="T440" i="64"/>
  <c r="U441" i="64" s="1"/>
  <c r="V442" i="64" s="1"/>
  <c r="W443" i="64" s="1"/>
  <c r="X444" i="64" s="1"/>
  <c r="G420" i="64"/>
  <c r="G438" i="64"/>
  <c r="G439" i="64" s="1"/>
  <c r="G440" i="64" s="1"/>
  <c r="G441" i="64" s="1"/>
  <c r="G442" i="64" s="1"/>
  <c r="G443" i="64" s="1"/>
  <c r="G444" i="64" s="1"/>
  <c r="G422" i="64"/>
  <c r="G423" i="64" s="1"/>
  <c r="G424" i="64" s="1"/>
  <c r="G425" i="64" s="1"/>
  <c r="G426" i="64" s="1"/>
  <c r="G427" i="64" s="1"/>
  <c r="G428" i="64" s="1"/>
  <c r="G429" i="64" s="1"/>
  <c r="G430" i="64" s="1"/>
  <c r="G431" i="64" s="1"/>
  <c r="G432" i="64" s="1"/>
  <c r="G433" i="64" s="1"/>
  <c r="G434" i="64" s="1"/>
  <c r="G435" i="64" s="1"/>
  <c r="G436" i="64" s="1"/>
  <c r="G437" i="64" s="1"/>
  <c r="E463" i="64"/>
  <c r="E462" i="64"/>
  <c r="E461" i="64"/>
  <c r="G460" i="64"/>
  <c r="E460" i="64"/>
  <c r="E459" i="64"/>
  <c r="DL458" i="64"/>
  <c r="DK458" i="64"/>
  <c r="DJ458" i="64"/>
  <c r="DI458" i="64"/>
  <c r="DH458" i="64"/>
  <c r="DG458" i="64"/>
  <c r="DF458" i="64"/>
  <c r="DE458" i="64"/>
  <c r="DD458" i="64"/>
  <c r="DC458" i="64"/>
  <c r="DB458" i="64"/>
  <c r="DA458" i="64"/>
  <c r="CZ458" i="64"/>
  <c r="CY458" i="64"/>
  <c r="CX458" i="64"/>
  <c r="CW458" i="64"/>
  <c r="CV458" i="64"/>
  <c r="CU458" i="64"/>
  <c r="CT458" i="64"/>
  <c r="CS458" i="64"/>
  <c r="CR458" i="64"/>
  <c r="CQ458" i="64"/>
  <c r="CP458" i="64"/>
  <c r="CO458" i="64"/>
  <c r="CL458" i="64"/>
  <c r="CK458" i="64"/>
  <c r="CJ458" i="64"/>
  <c r="CI458" i="64"/>
  <c r="CH458" i="64"/>
  <c r="CG458" i="64"/>
  <c r="CF458" i="64"/>
  <c r="CE458" i="64"/>
  <c r="CD458" i="64"/>
  <c r="CC458" i="64"/>
  <c r="CB458" i="64"/>
  <c r="CA458" i="64"/>
  <c r="BZ458" i="64"/>
  <c r="BY458" i="64"/>
  <c r="BX458" i="64"/>
  <c r="BW458" i="64"/>
  <c r="BV458" i="64"/>
  <c r="BU458" i="64"/>
  <c r="BT458" i="64"/>
  <c r="BS458" i="64"/>
  <c r="BR458" i="64"/>
  <c r="BQ458" i="64"/>
  <c r="BP458" i="64"/>
  <c r="BO458" i="64"/>
  <c r="BN458" i="64"/>
  <c r="BM458" i="64"/>
  <c r="BL458" i="64"/>
  <c r="BK458" i="64"/>
  <c r="BJ458" i="64"/>
  <c r="BI458" i="64"/>
  <c r="BH458" i="64"/>
  <c r="BG458" i="64"/>
  <c r="BF458" i="64"/>
  <c r="BE458" i="64"/>
  <c r="BD458" i="64"/>
  <c r="BC458" i="64"/>
  <c r="BB458" i="64"/>
  <c r="BA458" i="64"/>
  <c r="AZ458" i="64"/>
  <c r="AY458" i="64"/>
  <c r="AX458" i="64"/>
  <c r="AW458" i="64"/>
  <c r="AV458" i="64"/>
  <c r="AU458" i="64"/>
  <c r="AT458" i="64"/>
  <c r="AS458" i="64"/>
  <c r="AR458" i="64"/>
  <c r="AQ458" i="64"/>
  <c r="AP458" i="64"/>
  <c r="AO458" i="64"/>
  <c r="AN458" i="64"/>
  <c r="AM458" i="64"/>
  <c r="AL458" i="64"/>
  <c r="AK458" i="64"/>
  <c r="AJ458" i="64"/>
  <c r="AI458" i="64"/>
  <c r="AH458" i="64"/>
  <c r="AG458" i="64"/>
  <c r="AF458" i="64"/>
  <c r="AE458" i="64"/>
  <c r="AD458" i="64"/>
  <c r="AC458" i="64"/>
  <c r="AB458" i="64"/>
  <c r="AA458" i="64"/>
  <c r="Z458" i="64"/>
  <c r="Y458" i="64"/>
  <c r="X458" i="64"/>
  <c r="W458" i="64"/>
  <c r="V458" i="64"/>
  <c r="U458" i="64"/>
  <c r="T458" i="64"/>
  <c r="S458" i="64"/>
  <c r="E458" i="64"/>
  <c r="G457" i="64"/>
  <c r="E457" i="64"/>
  <c r="G456" i="64"/>
  <c r="E456" i="64"/>
  <c r="E455" i="64"/>
  <c r="G454" i="64"/>
  <c r="E454" i="64"/>
  <c r="E453" i="64"/>
  <c r="B453" i="64"/>
  <c r="E452" i="64"/>
  <c r="E418" i="64"/>
  <c r="T421" i="64" a="1"/>
  <c r="AB421" i="64" a="1"/>
  <c r="AJ421" i="64" a="1"/>
  <c r="AR421" i="64" a="1"/>
  <c r="AZ421" i="64" a="1"/>
  <c r="BH421" i="64" a="1"/>
  <c r="BP421" i="64" a="1"/>
  <c r="BX421" i="64" a="1"/>
  <c r="CF421" i="64" a="1"/>
  <c r="CN421" i="64" a="1"/>
  <c r="CV421" i="64" a="1"/>
  <c r="DD421" i="64" a="1"/>
  <c r="DL421" i="64" a="1"/>
  <c r="DK421" i="64" a="1"/>
  <c r="CU421" i="64" a="1"/>
  <c r="U421" i="64" a="1"/>
  <c r="AC421" i="64" a="1"/>
  <c r="AK421" i="64" a="1"/>
  <c r="AS421" i="64" a="1"/>
  <c r="BA421" i="64" a="1"/>
  <c r="BI421" i="64" a="1"/>
  <c r="BQ421" i="64" a="1"/>
  <c r="BY421" i="64" a="1"/>
  <c r="CG421" i="64" a="1"/>
  <c r="CO421" i="64" a="1"/>
  <c r="CW421" i="64" a="1"/>
  <c r="DE421" i="64" a="1"/>
  <c r="CE421" i="64" a="1"/>
  <c r="V421" i="64" a="1"/>
  <c r="AD421" i="64" a="1"/>
  <c r="AL421" i="64" a="1"/>
  <c r="AT421" i="64" a="1"/>
  <c r="BB421" i="64" a="1"/>
  <c r="BJ421" i="64" a="1"/>
  <c r="BR421" i="64" a="1"/>
  <c r="BZ421" i="64" a="1"/>
  <c r="CH421" i="64" a="1"/>
  <c r="CP421" i="64" a="1"/>
  <c r="CX421" i="64" a="1"/>
  <c r="DF421" i="64" a="1"/>
  <c r="DC421" i="64" a="1"/>
  <c r="BO421" i="64" a="1"/>
  <c r="W421" i="64" a="1"/>
  <c r="AE421" i="64" a="1"/>
  <c r="AM421" i="64" a="1"/>
  <c r="AU421" i="64" a="1"/>
  <c r="BC421" i="64" a="1"/>
  <c r="BK421" i="64" a="1"/>
  <c r="BS421" i="64" a="1"/>
  <c r="CA421" i="64" a="1"/>
  <c r="CI421" i="64" a="1"/>
  <c r="CQ421" i="64" a="1"/>
  <c r="CY421" i="64" a="1"/>
  <c r="DG421" i="64" a="1"/>
  <c r="BW421" i="64" a="1"/>
  <c r="AY421" i="64" a="1"/>
  <c r="X421" i="64" a="1"/>
  <c r="AF421" i="64" a="1"/>
  <c r="AN421" i="64" a="1"/>
  <c r="AV421" i="64" a="1"/>
  <c r="BD421" i="64" a="1"/>
  <c r="BL421" i="64" a="1"/>
  <c r="BT421" i="64" a="1"/>
  <c r="CB421" i="64" a="1"/>
  <c r="CJ421" i="64" a="1"/>
  <c r="CR421" i="64" a="1"/>
  <c r="CZ421" i="64" a="1"/>
  <c r="DH421" i="64" a="1"/>
  <c r="BG421" i="64" a="1"/>
  <c r="CM421" i="64" a="1"/>
  <c r="Y421" i="64" a="1"/>
  <c r="AG421" i="64" a="1"/>
  <c r="AO421" i="64" a="1"/>
  <c r="AW421" i="64" a="1"/>
  <c r="BE421" i="64" a="1"/>
  <c r="BM421" i="64" a="1"/>
  <c r="BU421" i="64" a="1"/>
  <c r="CC421" i="64" a="1"/>
  <c r="CK421" i="64" a="1"/>
  <c r="CS421" i="64" a="1"/>
  <c r="DA421" i="64" a="1"/>
  <c r="DI421" i="64" a="1"/>
  <c r="AI421" i="64" a="1"/>
  <c r="Z421" i="64" a="1"/>
  <c r="AH421" i="64" a="1"/>
  <c r="AP421" i="64" a="1"/>
  <c r="AX421" i="64" a="1"/>
  <c r="BF421" i="64" a="1"/>
  <c r="BN421" i="64" a="1"/>
  <c r="BV421" i="64" a="1"/>
  <c r="CD421" i="64" a="1"/>
  <c r="CL421" i="64" a="1"/>
  <c r="CT421" i="64" a="1"/>
  <c r="DB421" i="64" a="1"/>
  <c r="DJ421" i="64" a="1"/>
  <c r="AQ421" i="64" a="1"/>
  <c r="AA421" i="64" a="1"/>
  <c r="S421" i="64" a="1"/>
  <c r="AA421" i="64" l="1"/>
  <c r="AB422" i="64" s="1"/>
  <c r="AC423" i="64" s="1"/>
  <c r="AD424" i="64" s="1"/>
  <c r="AE425" i="64" s="1"/>
  <c r="AF426" i="64" s="1"/>
  <c r="AG427" i="64" s="1"/>
  <c r="AH428" i="64" s="1"/>
  <c r="AI429" i="64" s="1"/>
  <c r="AJ430" i="64" s="1"/>
  <c r="AK431" i="64" s="1"/>
  <c r="AL432" i="64" s="1"/>
  <c r="AM433" i="64" s="1"/>
  <c r="AN434" i="64" s="1"/>
  <c r="AO435" i="64" s="1"/>
  <c r="AP436" i="64" s="1"/>
  <c r="AQ437" i="64" s="1"/>
  <c r="AR438" i="64" s="1"/>
  <c r="AS439" i="64" s="1"/>
  <c r="AT440" i="64" s="1"/>
  <c r="AU441" i="64" s="1"/>
  <c r="AV442" i="64" s="1"/>
  <c r="AW443" i="64" s="1"/>
  <c r="AX444" i="64" s="1"/>
  <c r="AQ421" i="64"/>
  <c r="AR422" i="64" s="1"/>
  <c r="AS423" i="64" s="1"/>
  <c r="AT424" i="64" s="1"/>
  <c r="AU425" i="64" s="1"/>
  <c r="AV426" i="64" s="1"/>
  <c r="AW427" i="64" s="1"/>
  <c r="AX428" i="64" s="1"/>
  <c r="AY429" i="64" s="1"/>
  <c r="AZ430" i="64" s="1"/>
  <c r="BA431" i="64" s="1"/>
  <c r="BB432" i="64" s="1"/>
  <c r="BC433" i="64" s="1"/>
  <c r="BD434" i="64" s="1"/>
  <c r="BE435" i="64" s="1"/>
  <c r="BF436" i="64" s="1"/>
  <c r="BG437" i="64" s="1"/>
  <c r="BH438" i="64" s="1"/>
  <c r="BI439" i="64" s="1"/>
  <c r="BJ440" i="64" s="1"/>
  <c r="BK441" i="64" s="1"/>
  <c r="BL442" i="64" s="1"/>
  <c r="BM443" i="64" s="1"/>
  <c r="BN444" i="64" s="1"/>
  <c r="DJ421" i="64"/>
  <c r="DK422" i="64" s="1"/>
  <c r="DL423" i="64" s="1"/>
  <c r="DB421" i="64"/>
  <c r="DC422" i="64" s="1"/>
  <c r="DD423" i="64" s="1"/>
  <c r="DE424" i="64" s="1"/>
  <c r="DF425" i="64" s="1"/>
  <c r="DG426" i="64" s="1"/>
  <c r="DH427" i="64" s="1"/>
  <c r="DI428" i="64" s="1"/>
  <c r="DJ429" i="64" s="1"/>
  <c r="DK430" i="64" s="1"/>
  <c r="DL431" i="64" s="1"/>
  <c r="CT421" i="64"/>
  <c r="CU422" i="64" s="1"/>
  <c r="CV423" i="64" s="1"/>
  <c r="CW424" i="64" s="1"/>
  <c r="CX425" i="64" s="1"/>
  <c r="CY426" i="64" s="1"/>
  <c r="CZ427" i="64" s="1"/>
  <c r="DA428" i="64" s="1"/>
  <c r="DB429" i="64" s="1"/>
  <c r="DC430" i="64" s="1"/>
  <c r="DD431" i="64" s="1"/>
  <c r="DE432" i="64" s="1"/>
  <c r="DF433" i="64" s="1"/>
  <c r="DG434" i="64" s="1"/>
  <c r="DH435" i="64" s="1"/>
  <c r="DI436" i="64" s="1"/>
  <c r="DJ437" i="64" s="1"/>
  <c r="DK438" i="64" s="1"/>
  <c r="DL439" i="64" s="1"/>
  <c r="CL421" i="64"/>
  <c r="CM422" i="64" s="1"/>
  <c r="CN423" i="64" s="1"/>
  <c r="CO424" i="64" s="1"/>
  <c r="CP425" i="64" s="1"/>
  <c r="CQ426" i="64" s="1"/>
  <c r="CR427" i="64" s="1"/>
  <c r="CS428" i="64" s="1"/>
  <c r="CT429" i="64" s="1"/>
  <c r="CU430" i="64" s="1"/>
  <c r="CV431" i="64" s="1"/>
  <c r="CW432" i="64" s="1"/>
  <c r="CX433" i="64" s="1"/>
  <c r="CY434" i="64" s="1"/>
  <c r="CZ435" i="64" s="1"/>
  <c r="DA436" i="64" s="1"/>
  <c r="DB437" i="64" s="1"/>
  <c r="DC438" i="64" s="1"/>
  <c r="DD439" i="64" s="1"/>
  <c r="DE440" i="64" s="1"/>
  <c r="DF441" i="64" s="1"/>
  <c r="DG442" i="64" s="1"/>
  <c r="DH443" i="64" s="1"/>
  <c r="DI444" i="64" s="1"/>
  <c r="CD421" i="64"/>
  <c r="CE422" i="64" s="1"/>
  <c r="CF423" i="64" s="1"/>
  <c r="CG424" i="64" s="1"/>
  <c r="CH425" i="64" s="1"/>
  <c r="CI426" i="64" s="1"/>
  <c r="CJ427" i="64" s="1"/>
  <c r="CK428" i="64" s="1"/>
  <c r="CL429" i="64" s="1"/>
  <c r="CM430" i="64" s="1"/>
  <c r="CN431" i="64" s="1"/>
  <c r="CO432" i="64" s="1"/>
  <c r="CP433" i="64" s="1"/>
  <c r="CQ434" i="64" s="1"/>
  <c r="CR435" i="64" s="1"/>
  <c r="CS436" i="64" s="1"/>
  <c r="CT437" i="64" s="1"/>
  <c r="CU438" i="64" s="1"/>
  <c r="CV439" i="64" s="1"/>
  <c r="CW440" i="64" s="1"/>
  <c r="CX441" i="64" s="1"/>
  <c r="CY442" i="64" s="1"/>
  <c r="CZ443" i="64" s="1"/>
  <c r="DA444" i="64" s="1"/>
  <c r="BV421" i="64"/>
  <c r="BW422" i="64" s="1"/>
  <c r="BX423" i="64" s="1"/>
  <c r="BY424" i="64" s="1"/>
  <c r="BZ425" i="64" s="1"/>
  <c r="CA426" i="64" s="1"/>
  <c r="CB427" i="64" s="1"/>
  <c r="CC428" i="64" s="1"/>
  <c r="CD429" i="64" s="1"/>
  <c r="CE430" i="64" s="1"/>
  <c r="CF431" i="64" s="1"/>
  <c r="CG432" i="64" s="1"/>
  <c r="CH433" i="64" s="1"/>
  <c r="CI434" i="64" s="1"/>
  <c r="CJ435" i="64" s="1"/>
  <c r="CK436" i="64" s="1"/>
  <c r="CL437" i="64" s="1"/>
  <c r="CM438" i="64" s="1"/>
  <c r="CN439" i="64" s="1"/>
  <c r="CO440" i="64" s="1"/>
  <c r="CP441" i="64" s="1"/>
  <c r="CQ442" i="64" s="1"/>
  <c r="CR443" i="64" s="1"/>
  <c r="CS444" i="64" s="1"/>
  <c r="BN421" i="64"/>
  <c r="BO422" i="64" s="1"/>
  <c r="BP423" i="64" s="1"/>
  <c r="BQ424" i="64" s="1"/>
  <c r="BR425" i="64" s="1"/>
  <c r="BS426" i="64" s="1"/>
  <c r="BT427" i="64" s="1"/>
  <c r="BU428" i="64" s="1"/>
  <c r="BV429" i="64" s="1"/>
  <c r="BW430" i="64" s="1"/>
  <c r="BX431" i="64" s="1"/>
  <c r="BY432" i="64" s="1"/>
  <c r="BZ433" i="64" s="1"/>
  <c r="CA434" i="64" s="1"/>
  <c r="CB435" i="64" s="1"/>
  <c r="CC436" i="64" s="1"/>
  <c r="CD437" i="64" s="1"/>
  <c r="CE438" i="64" s="1"/>
  <c r="CF439" i="64" s="1"/>
  <c r="CG440" i="64" s="1"/>
  <c r="CH441" i="64" s="1"/>
  <c r="CI442" i="64" s="1"/>
  <c r="CJ443" i="64" s="1"/>
  <c r="CK444" i="64" s="1"/>
  <c r="BF421" i="64"/>
  <c r="BG422" i="64" s="1"/>
  <c r="BH423" i="64" s="1"/>
  <c r="BI424" i="64" s="1"/>
  <c r="BJ425" i="64" s="1"/>
  <c r="BK426" i="64" s="1"/>
  <c r="BL427" i="64" s="1"/>
  <c r="BM428" i="64" s="1"/>
  <c r="BN429" i="64" s="1"/>
  <c r="BO430" i="64" s="1"/>
  <c r="BP431" i="64" s="1"/>
  <c r="BQ432" i="64" s="1"/>
  <c r="BR433" i="64" s="1"/>
  <c r="BS434" i="64" s="1"/>
  <c r="BT435" i="64" s="1"/>
  <c r="BU436" i="64" s="1"/>
  <c r="BV437" i="64" s="1"/>
  <c r="BW438" i="64" s="1"/>
  <c r="BX439" i="64" s="1"/>
  <c r="BY440" i="64" s="1"/>
  <c r="BZ441" i="64" s="1"/>
  <c r="CA442" i="64" s="1"/>
  <c r="CB443" i="64" s="1"/>
  <c r="CC444" i="64" s="1"/>
  <c r="AX421" i="64"/>
  <c r="AY422" i="64" s="1"/>
  <c r="AZ423" i="64" s="1"/>
  <c r="BA424" i="64" s="1"/>
  <c r="BB425" i="64" s="1"/>
  <c r="BC426" i="64" s="1"/>
  <c r="BD427" i="64" s="1"/>
  <c r="BE428" i="64" s="1"/>
  <c r="BF429" i="64" s="1"/>
  <c r="BG430" i="64" s="1"/>
  <c r="BH431" i="64" s="1"/>
  <c r="BI432" i="64" s="1"/>
  <c r="BJ433" i="64" s="1"/>
  <c r="BK434" i="64" s="1"/>
  <c r="BL435" i="64" s="1"/>
  <c r="BM436" i="64" s="1"/>
  <c r="BN437" i="64" s="1"/>
  <c r="BO438" i="64" s="1"/>
  <c r="BP439" i="64" s="1"/>
  <c r="BQ440" i="64" s="1"/>
  <c r="BR441" i="64" s="1"/>
  <c r="BS442" i="64" s="1"/>
  <c r="BT443" i="64" s="1"/>
  <c r="BU444" i="64" s="1"/>
  <c r="AP421" i="64"/>
  <c r="AQ422" i="64" s="1"/>
  <c r="AR423" i="64" s="1"/>
  <c r="AS424" i="64" s="1"/>
  <c r="AT425" i="64" s="1"/>
  <c r="AU426" i="64" s="1"/>
  <c r="AV427" i="64" s="1"/>
  <c r="AW428" i="64" s="1"/>
  <c r="AX429" i="64" s="1"/>
  <c r="AY430" i="64" s="1"/>
  <c r="AZ431" i="64" s="1"/>
  <c r="BA432" i="64" s="1"/>
  <c r="BB433" i="64" s="1"/>
  <c r="BC434" i="64" s="1"/>
  <c r="BD435" i="64" s="1"/>
  <c r="BE436" i="64" s="1"/>
  <c r="BF437" i="64" s="1"/>
  <c r="BG438" i="64" s="1"/>
  <c r="BH439" i="64" s="1"/>
  <c r="BI440" i="64" s="1"/>
  <c r="BJ441" i="64" s="1"/>
  <c r="BK442" i="64" s="1"/>
  <c r="BL443" i="64" s="1"/>
  <c r="BM444" i="64" s="1"/>
  <c r="AH421" i="64"/>
  <c r="AI422" i="64" s="1"/>
  <c r="AJ423" i="64" s="1"/>
  <c r="AK424" i="64" s="1"/>
  <c r="AL425" i="64" s="1"/>
  <c r="AM426" i="64" s="1"/>
  <c r="AN427" i="64" s="1"/>
  <c r="AO428" i="64" s="1"/>
  <c r="AP429" i="64" s="1"/>
  <c r="AQ430" i="64" s="1"/>
  <c r="AR431" i="64" s="1"/>
  <c r="AS432" i="64" s="1"/>
  <c r="AT433" i="64" s="1"/>
  <c r="AU434" i="64" s="1"/>
  <c r="AV435" i="64" s="1"/>
  <c r="AW436" i="64" s="1"/>
  <c r="AX437" i="64" s="1"/>
  <c r="AY438" i="64" s="1"/>
  <c r="AZ439" i="64" s="1"/>
  <c r="BA440" i="64" s="1"/>
  <c r="BB441" i="64" s="1"/>
  <c r="BC442" i="64" s="1"/>
  <c r="BD443" i="64" s="1"/>
  <c r="BE444" i="64" s="1"/>
  <c r="Z421" i="64"/>
  <c r="AA422" i="64" s="1"/>
  <c r="AB423" i="64" s="1"/>
  <c r="AC424" i="64" s="1"/>
  <c r="AD425" i="64" s="1"/>
  <c r="AE426" i="64" s="1"/>
  <c r="AF427" i="64" s="1"/>
  <c r="AG428" i="64" s="1"/>
  <c r="AH429" i="64" s="1"/>
  <c r="AI430" i="64" s="1"/>
  <c r="AJ431" i="64" s="1"/>
  <c r="AK432" i="64" s="1"/>
  <c r="AL433" i="64" s="1"/>
  <c r="AM434" i="64" s="1"/>
  <c r="AN435" i="64" s="1"/>
  <c r="AO436" i="64" s="1"/>
  <c r="AP437" i="64" s="1"/>
  <c r="AQ438" i="64" s="1"/>
  <c r="AR439" i="64" s="1"/>
  <c r="AS440" i="64" s="1"/>
  <c r="AT441" i="64" s="1"/>
  <c r="AU442" i="64" s="1"/>
  <c r="AV443" i="64" s="1"/>
  <c r="AW444" i="64" s="1"/>
  <c r="AI421" i="64"/>
  <c r="AJ422" i="64" s="1"/>
  <c r="AK423" i="64" s="1"/>
  <c r="AL424" i="64" s="1"/>
  <c r="AM425" i="64" s="1"/>
  <c r="AN426" i="64" s="1"/>
  <c r="AO427" i="64" s="1"/>
  <c r="AP428" i="64" s="1"/>
  <c r="AQ429" i="64" s="1"/>
  <c r="AR430" i="64" s="1"/>
  <c r="AS431" i="64" s="1"/>
  <c r="AT432" i="64" s="1"/>
  <c r="AU433" i="64" s="1"/>
  <c r="AV434" i="64" s="1"/>
  <c r="AW435" i="64" s="1"/>
  <c r="AX436" i="64" s="1"/>
  <c r="AY437" i="64" s="1"/>
  <c r="AZ438" i="64" s="1"/>
  <c r="BA439" i="64" s="1"/>
  <c r="BB440" i="64" s="1"/>
  <c r="BC441" i="64" s="1"/>
  <c r="BD442" i="64" s="1"/>
  <c r="BE443" i="64" s="1"/>
  <c r="BF444" i="64" s="1"/>
  <c r="DI421" i="64"/>
  <c r="DJ422" i="64" s="1"/>
  <c r="DK423" i="64" s="1"/>
  <c r="DL424" i="64" s="1"/>
  <c r="DA421" i="64"/>
  <c r="DB422" i="64" s="1"/>
  <c r="DC423" i="64" s="1"/>
  <c r="DD424" i="64" s="1"/>
  <c r="DE425" i="64" s="1"/>
  <c r="DF426" i="64" s="1"/>
  <c r="DG427" i="64" s="1"/>
  <c r="DH428" i="64" s="1"/>
  <c r="DI429" i="64" s="1"/>
  <c r="DJ430" i="64" s="1"/>
  <c r="DK431" i="64" s="1"/>
  <c r="DL432" i="64" s="1"/>
  <c r="CS421" i="64"/>
  <c r="CT422" i="64" s="1"/>
  <c r="CU423" i="64" s="1"/>
  <c r="CV424" i="64" s="1"/>
  <c r="CW425" i="64" s="1"/>
  <c r="CX426" i="64" s="1"/>
  <c r="CY427" i="64" s="1"/>
  <c r="CZ428" i="64" s="1"/>
  <c r="DA429" i="64" s="1"/>
  <c r="DB430" i="64" s="1"/>
  <c r="DC431" i="64" s="1"/>
  <c r="DD432" i="64" s="1"/>
  <c r="DE433" i="64" s="1"/>
  <c r="DF434" i="64" s="1"/>
  <c r="DG435" i="64" s="1"/>
  <c r="DH436" i="64" s="1"/>
  <c r="DI437" i="64" s="1"/>
  <c r="DJ438" i="64" s="1"/>
  <c r="DK439" i="64" s="1"/>
  <c r="DL440" i="64" s="1"/>
  <c r="CK421" i="64"/>
  <c r="CL422" i="64" s="1"/>
  <c r="CM423" i="64" s="1"/>
  <c r="CN424" i="64" s="1"/>
  <c r="CO425" i="64" s="1"/>
  <c r="CP426" i="64" s="1"/>
  <c r="CQ427" i="64" s="1"/>
  <c r="CR428" i="64" s="1"/>
  <c r="CS429" i="64" s="1"/>
  <c r="CT430" i="64" s="1"/>
  <c r="CU431" i="64" s="1"/>
  <c r="CV432" i="64" s="1"/>
  <c r="CW433" i="64" s="1"/>
  <c r="CX434" i="64" s="1"/>
  <c r="CY435" i="64" s="1"/>
  <c r="CZ436" i="64" s="1"/>
  <c r="DA437" i="64" s="1"/>
  <c r="DB438" i="64" s="1"/>
  <c r="DC439" i="64" s="1"/>
  <c r="DD440" i="64" s="1"/>
  <c r="DE441" i="64" s="1"/>
  <c r="DF442" i="64" s="1"/>
  <c r="DG443" i="64" s="1"/>
  <c r="DH444" i="64" s="1"/>
  <c r="CC421" i="64"/>
  <c r="CD422" i="64" s="1"/>
  <c r="CE423" i="64" s="1"/>
  <c r="CF424" i="64" s="1"/>
  <c r="CG425" i="64" s="1"/>
  <c r="CH426" i="64" s="1"/>
  <c r="CI427" i="64" s="1"/>
  <c r="CJ428" i="64" s="1"/>
  <c r="CK429" i="64" s="1"/>
  <c r="CL430" i="64" s="1"/>
  <c r="CM431" i="64" s="1"/>
  <c r="CN432" i="64" s="1"/>
  <c r="CO433" i="64" s="1"/>
  <c r="CP434" i="64" s="1"/>
  <c r="CQ435" i="64" s="1"/>
  <c r="CR436" i="64" s="1"/>
  <c r="CS437" i="64" s="1"/>
  <c r="CT438" i="64" s="1"/>
  <c r="CU439" i="64" s="1"/>
  <c r="CV440" i="64" s="1"/>
  <c r="CW441" i="64" s="1"/>
  <c r="CX442" i="64" s="1"/>
  <c r="CY443" i="64" s="1"/>
  <c r="CZ444" i="64" s="1"/>
  <c r="BU421" i="64"/>
  <c r="BV422" i="64" s="1"/>
  <c r="BW423" i="64" s="1"/>
  <c r="BX424" i="64" s="1"/>
  <c r="BY425" i="64" s="1"/>
  <c r="BZ426" i="64" s="1"/>
  <c r="CA427" i="64" s="1"/>
  <c r="CB428" i="64" s="1"/>
  <c r="CC429" i="64" s="1"/>
  <c r="CD430" i="64" s="1"/>
  <c r="CE431" i="64" s="1"/>
  <c r="CF432" i="64" s="1"/>
  <c r="CG433" i="64" s="1"/>
  <c r="CH434" i="64" s="1"/>
  <c r="CI435" i="64" s="1"/>
  <c r="CJ436" i="64" s="1"/>
  <c r="CK437" i="64" s="1"/>
  <c r="CL438" i="64" s="1"/>
  <c r="CM439" i="64" s="1"/>
  <c r="CN440" i="64" s="1"/>
  <c r="CO441" i="64" s="1"/>
  <c r="CP442" i="64" s="1"/>
  <c r="CQ443" i="64" s="1"/>
  <c r="CR444" i="64" s="1"/>
  <c r="BM421" i="64"/>
  <c r="BN422" i="64" s="1"/>
  <c r="BO423" i="64" s="1"/>
  <c r="BP424" i="64" s="1"/>
  <c r="BQ425" i="64" s="1"/>
  <c r="BR426" i="64" s="1"/>
  <c r="BS427" i="64" s="1"/>
  <c r="BT428" i="64" s="1"/>
  <c r="BU429" i="64" s="1"/>
  <c r="BV430" i="64" s="1"/>
  <c r="BW431" i="64" s="1"/>
  <c r="BX432" i="64" s="1"/>
  <c r="BY433" i="64" s="1"/>
  <c r="BZ434" i="64" s="1"/>
  <c r="CA435" i="64" s="1"/>
  <c r="CB436" i="64" s="1"/>
  <c r="CC437" i="64" s="1"/>
  <c r="CD438" i="64" s="1"/>
  <c r="CE439" i="64" s="1"/>
  <c r="CF440" i="64" s="1"/>
  <c r="CG441" i="64" s="1"/>
  <c r="CH442" i="64" s="1"/>
  <c r="CI443" i="64" s="1"/>
  <c r="CJ444" i="64" s="1"/>
  <c r="BE421" i="64"/>
  <c r="BF422" i="64" s="1"/>
  <c r="BG423" i="64" s="1"/>
  <c r="BH424" i="64" s="1"/>
  <c r="BI425" i="64" s="1"/>
  <c r="BJ426" i="64" s="1"/>
  <c r="BK427" i="64" s="1"/>
  <c r="BL428" i="64" s="1"/>
  <c r="BM429" i="64" s="1"/>
  <c r="BN430" i="64" s="1"/>
  <c r="BO431" i="64" s="1"/>
  <c r="BP432" i="64" s="1"/>
  <c r="BQ433" i="64" s="1"/>
  <c r="BR434" i="64" s="1"/>
  <c r="BS435" i="64" s="1"/>
  <c r="BT436" i="64" s="1"/>
  <c r="BU437" i="64" s="1"/>
  <c r="BV438" i="64" s="1"/>
  <c r="BW439" i="64" s="1"/>
  <c r="BX440" i="64" s="1"/>
  <c r="BY441" i="64" s="1"/>
  <c r="BZ442" i="64" s="1"/>
  <c r="CA443" i="64" s="1"/>
  <c r="CB444" i="64" s="1"/>
  <c r="AW421" i="64"/>
  <c r="AX422" i="64" s="1"/>
  <c r="AY423" i="64" s="1"/>
  <c r="AZ424" i="64" s="1"/>
  <c r="BA425" i="64" s="1"/>
  <c r="BB426" i="64" s="1"/>
  <c r="BC427" i="64" s="1"/>
  <c r="BD428" i="64" s="1"/>
  <c r="BE429" i="64" s="1"/>
  <c r="BF430" i="64" s="1"/>
  <c r="BG431" i="64" s="1"/>
  <c r="BH432" i="64" s="1"/>
  <c r="BI433" i="64" s="1"/>
  <c r="BJ434" i="64" s="1"/>
  <c r="BK435" i="64" s="1"/>
  <c r="BL436" i="64" s="1"/>
  <c r="BM437" i="64" s="1"/>
  <c r="BN438" i="64" s="1"/>
  <c r="BO439" i="64" s="1"/>
  <c r="BP440" i="64" s="1"/>
  <c r="BQ441" i="64" s="1"/>
  <c r="BR442" i="64" s="1"/>
  <c r="BS443" i="64" s="1"/>
  <c r="BT444" i="64" s="1"/>
  <c r="AO421" i="64"/>
  <c r="AP422" i="64" s="1"/>
  <c r="AQ423" i="64" s="1"/>
  <c r="AR424" i="64" s="1"/>
  <c r="AS425" i="64" s="1"/>
  <c r="AT426" i="64" s="1"/>
  <c r="AU427" i="64" s="1"/>
  <c r="AV428" i="64" s="1"/>
  <c r="AW429" i="64" s="1"/>
  <c r="AX430" i="64" s="1"/>
  <c r="AY431" i="64" s="1"/>
  <c r="AZ432" i="64" s="1"/>
  <c r="BA433" i="64" s="1"/>
  <c r="BB434" i="64" s="1"/>
  <c r="BC435" i="64" s="1"/>
  <c r="BD436" i="64" s="1"/>
  <c r="BE437" i="64" s="1"/>
  <c r="BF438" i="64" s="1"/>
  <c r="BG439" i="64" s="1"/>
  <c r="BH440" i="64" s="1"/>
  <c r="BI441" i="64" s="1"/>
  <c r="BJ442" i="64" s="1"/>
  <c r="BK443" i="64" s="1"/>
  <c r="BL444" i="64" s="1"/>
  <c r="AG421" i="64"/>
  <c r="AH422" i="64" s="1"/>
  <c r="AI423" i="64" s="1"/>
  <c r="AJ424" i="64" s="1"/>
  <c r="AK425" i="64" s="1"/>
  <c r="AL426" i="64" s="1"/>
  <c r="AM427" i="64" s="1"/>
  <c r="AN428" i="64" s="1"/>
  <c r="AO429" i="64" s="1"/>
  <c r="AP430" i="64" s="1"/>
  <c r="AQ431" i="64" s="1"/>
  <c r="AR432" i="64" s="1"/>
  <c r="AS433" i="64" s="1"/>
  <c r="AT434" i="64" s="1"/>
  <c r="AU435" i="64" s="1"/>
  <c r="AV436" i="64" s="1"/>
  <c r="AW437" i="64" s="1"/>
  <c r="AX438" i="64" s="1"/>
  <c r="AY439" i="64" s="1"/>
  <c r="AZ440" i="64" s="1"/>
  <c r="BA441" i="64" s="1"/>
  <c r="BB442" i="64" s="1"/>
  <c r="BC443" i="64" s="1"/>
  <c r="BD444" i="64" s="1"/>
  <c r="Y421" i="64"/>
  <c r="Z422" i="64" s="1"/>
  <c r="AA423" i="64" s="1"/>
  <c r="AB424" i="64" s="1"/>
  <c r="AC425" i="64" s="1"/>
  <c r="AD426" i="64" s="1"/>
  <c r="AE427" i="64" s="1"/>
  <c r="AF428" i="64" s="1"/>
  <c r="AG429" i="64" s="1"/>
  <c r="AH430" i="64" s="1"/>
  <c r="AI431" i="64" s="1"/>
  <c r="AJ432" i="64" s="1"/>
  <c r="AK433" i="64" s="1"/>
  <c r="AL434" i="64" s="1"/>
  <c r="AM435" i="64" s="1"/>
  <c r="AN436" i="64" s="1"/>
  <c r="AO437" i="64" s="1"/>
  <c r="AP438" i="64" s="1"/>
  <c r="AQ439" i="64" s="1"/>
  <c r="AR440" i="64" s="1"/>
  <c r="AS441" i="64" s="1"/>
  <c r="AT442" i="64" s="1"/>
  <c r="AU443" i="64" s="1"/>
  <c r="AV444" i="64" s="1"/>
  <c r="CM421" i="64"/>
  <c r="CN422" i="64" s="1"/>
  <c r="CO423" i="64" s="1"/>
  <c r="CP424" i="64" s="1"/>
  <c r="CQ425" i="64" s="1"/>
  <c r="CR426" i="64" s="1"/>
  <c r="CS427" i="64" s="1"/>
  <c r="CT428" i="64" s="1"/>
  <c r="CU429" i="64" s="1"/>
  <c r="CV430" i="64" s="1"/>
  <c r="CW431" i="64" s="1"/>
  <c r="CX432" i="64" s="1"/>
  <c r="CY433" i="64" s="1"/>
  <c r="CZ434" i="64" s="1"/>
  <c r="DA435" i="64" s="1"/>
  <c r="DB436" i="64" s="1"/>
  <c r="DC437" i="64" s="1"/>
  <c r="DD438" i="64" s="1"/>
  <c r="DE439" i="64" s="1"/>
  <c r="DF440" i="64" s="1"/>
  <c r="DG441" i="64" s="1"/>
  <c r="DH442" i="64" s="1"/>
  <c r="DI443" i="64" s="1"/>
  <c r="DJ444" i="64" s="1"/>
  <c r="BG421" i="64"/>
  <c r="BH422" i="64" s="1"/>
  <c r="BI423" i="64" s="1"/>
  <c r="BJ424" i="64" s="1"/>
  <c r="BK425" i="64" s="1"/>
  <c r="BL426" i="64" s="1"/>
  <c r="BM427" i="64" s="1"/>
  <c r="BN428" i="64" s="1"/>
  <c r="BO429" i="64" s="1"/>
  <c r="BP430" i="64" s="1"/>
  <c r="BQ431" i="64" s="1"/>
  <c r="BR432" i="64" s="1"/>
  <c r="BS433" i="64" s="1"/>
  <c r="BT434" i="64" s="1"/>
  <c r="BU435" i="64" s="1"/>
  <c r="BV436" i="64" s="1"/>
  <c r="BW437" i="64" s="1"/>
  <c r="BX438" i="64" s="1"/>
  <c r="BY439" i="64" s="1"/>
  <c r="BZ440" i="64" s="1"/>
  <c r="CA441" i="64" s="1"/>
  <c r="CB442" i="64" s="1"/>
  <c r="CC443" i="64" s="1"/>
  <c r="CD444" i="64" s="1"/>
  <c r="DH421" i="64"/>
  <c r="DI422" i="64" s="1"/>
  <c r="DJ423" i="64" s="1"/>
  <c r="DK424" i="64" s="1"/>
  <c r="DL425" i="64" s="1"/>
  <c r="CZ421" i="64"/>
  <c r="DA422" i="64" s="1"/>
  <c r="DB423" i="64" s="1"/>
  <c r="DC424" i="64" s="1"/>
  <c r="DD425" i="64" s="1"/>
  <c r="DE426" i="64" s="1"/>
  <c r="DF427" i="64" s="1"/>
  <c r="DG428" i="64" s="1"/>
  <c r="DH429" i="64" s="1"/>
  <c r="DI430" i="64" s="1"/>
  <c r="DJ431" i="64" s="1"/>
  <c r="DK432" i="64" s="1"/>
  <c r="DL433" i="64" s="1"/>
  <c r="CR421" i="64"/>
  <c r="CS422" i="64" s="1"/>
  <c r="CT423" i="64" s="1"/>
  <c r="CU424" i="64" s="1"/>
  <c r="CV425" i="64" s="1"/>
  <c r="CW426" i="64" s="1"/>
  <c r="CX427" i="64" s="1"/>
  <c r="CY428" i="64" s="1"/>
  <c r="CZ429" i="64" s="1"/>
  <c r="DA430" i="64" s="1"/>
  <c r="DB431" i="64" s="1"/>
  <c r="DC432" i="64" s="1"/>
  <c r="DD433" i="64" s="1"/>
  <c r="DE434" i="64" s="1"/>
  <c r="DF435" i="64" s="1"/>
  <c r="DG436" i="64" s="1"/>
  <c r="DH437" i="64" s="1"/>
  <c r="DI438" i="64" s="1"/>
  <c r="DJ439" i="64" s="1"/>
  <c r="DK440" i="64" s="1"/>
  <c r="DL441" i="64" s="1"/>
  <c r="CJ421" i="64"/>
  <c r="CK422" i="64" s="1"/>
  <c r="CL423" i="64" s="1"/>
  <c r="CM424" i="64" s="1"/>
  <c r="CN425" i="64" s="1"/>
  <c r="CO426" i="64" s="1"/>
  <c r="CP427" i="64" s="1"/>
  <c r="CQ428" i="64" s="1"/>
  <c r="CR429" i="64" s="1"/>
  <c r="CS430" i="64" s="1"/>
  <c r="CT431" i="64" s="1"/>
  <c r="CU432" i="64" s="1"/>
  <c r="CV433" i="64" s="1"/>
  <c r="CW434" i="64" s="1"/>
  <c r="CX435" i="64" s="1"/>
  <c r="CY436" i="64" s="1"/>
  <c r="CZ437" i="64" s="1"/>
  <c r="DA438" i="64" s="1"/>
  <c r="DB439" i="64" s="1"/>
  <c r="DC440" i="64" s="1"/>
  <c r="DD441" i="64" s="1"/>
  <c r="DE442" i="64" s="1"/>
  <c r="DF443" i="64" s="1"/>
  <c r="DG444" i="64" s="1"/>
  <c r="CB421" i="64"/>
  <c r="CC422" i="64" s="1"/>
  <c r="CD423" i="64" s="1"/>
  <c r="CE424" i="64" s="1"/>
  <c r="CF425" i="64" s="1"/>
  <c r="CG426" i="64" s="1"/>
  <c r="CH427" i="64" s="1"/>
  <c r="CI428" i="64" s="1"/>
  <c r="CJ429" i="64" s="1"/>
  <c r="CK430" i="64" s="1"/>
  <c r="CL431" i="64" s="1"/>
  <c r="CM432" i="64" s="1"/>
  <c r="CN433" i="64" s="1"/>
  <c r="CO434" i="64" s="1"/>
  <c r="CP435" i="64" s="1"/>
  <c r="CQ436" i="64" s="1"/>
  <c r="CR437" i="64" s="1"/>
  <c r="CS438" i="64" s="1"/>
  <c r="CT439" i="64" s="1"/>
  <c r="CU440" i="64" s="1"/>
  <c r="CV441" i="64" s="1"/>
  <c r="CW442" i="64" s="1"/>
  <c r="CX443" i="64" s="1"/>
  <c r="CY444" i="64" s="1"/>
  <c r="BT421" i="64"/>
  <c r="BU422" i="64" s="1"/>
  <c r="BV423" i="64" s="1"/>
  <c r="BW424" i="64" s="1"/>
  <c r="BX425" i="64" s="1"/>
  <c r="BY426" i="64" s="1"/>
  <c r="BZ427" i="64" s="1"/>
  <c r="CA428" i="64" s="1"/>
  <c r="CB429" i="64" s="1"/>
  <c r="CC430" i="64" s="1"/>
  <c r="CD431" i="64" s="1"/>
  <c r="CE432" i="64" s="1"/>
  <c r="CF433" i="64" s="1"/>
  <c r="CG434" i="64" s="1"/>
  <c r="CH435" i="64" s="1"/>
  <c r="CI436" i="64" s="1"/>
  <c r="CJ437" i="64" s="1"/>
  <c r="CK438" i="64" s="1"/>
  <c r="CL439" i="64" s="1"/>
  <c r="CM440" i="64" s="1"/>
  <c r="CN441" i="64" s="1"/>
  <c r="CO442" i="64" s="1"/>
  <c r="CP443" i="64" s="1"/>
  <c r="CQ444" i="64" s="1"/>
  <c r="BL421" i="64"/>
  <c r="BM422" i="64" s="1"/>
  <c r="BN423" i="64" s="1"/>
  <c r="BO424" i="64" s="1"/>
  <c r="BP425" i="64" s="1"/>
  <c r="BQ426" i="64" s="1"/>
  <c r="BR427" i="64" s="1"/>
  <c r="BS428" i="64" s="1"/>
  <c r="BT429" i="64" s="1"/>
  <c r="BU430" i="64" s="1"/>
  <c r="BV431" i="64" s="1"/>
  <c r="BW432" i="64" s="1"/>
  <c r="BX433" i="64" s="1"/>
  <c r="BY434" i="64" s="1"/>
  <c r="BZ435" i="64" s="1"/>
  <c r="CA436" i="64" s="1"/>
  <c r="CB437" i="64" s="1"/>
  <c r="CC438" i="64" s="1"/>
  <c r="CD439" i="64" s="1"/>
  <c r="CE440" i="64" s="1"/>
  <c r="CF441" i="64" s="1"/>
  <c r="CG442" i="64" s="1"/>
  <c r="CH443" i="64" s="1"/>
  <c r="CI444" i="64" s="1"/>
  <c r="BD421" i="64"/>
  <c r="BE422" i="64" s="1"/>
  <c r="BF423" i="64" s="1"/>
  <c r="BG424" i="64" s="1"/>
  <c r="BH425" i="64" s="1"/>
  <c r="BI426" i="64" s="1"/>
  <c r="BJ427" i="64" s="1"/>
  <c r="BK428" i="64" s="1"/>
  <c r="BL429" i="64" s="1"/>
  <c r="BM430" i="64" s="1"/>
  <c r="BN431" i="64" s="1"/>
  <c r="BO432" i="64" s="1"/>
  <c r="BP433" i="64" s="1"/>
  <c r="BQ434" i="64" s="1"/>
  <c r="BR435" i="64" s="1"/>
  <c r="BS436" i="64" s="1"/>
  <c r="BT437" i="64" s="1"/>
  <c r="BU438" i="64" s="1"/>
  <c r="BV439" i="64" s="1"/>
  <c r="BW440" i="64" s="1"/>
  <c r="BX441" i="64" s="1"/>
  <c r="BY442" i="64" s="1"/>
  <c r="BZ443" i="64" s="1"/>
  <c r="CA444" i="64" s="1"/>
  <c r="AV421" i="64"/>
  <c r="AW422" i="64" s="1"/>
  <c r="AX423" i="64" s="1"/>
  <c r="AY424" i="64" s="1"/>
  <c r="AZ425" i="64" s="1"/>
  <c r="BA426" i="64" s="1"/>
  <c r="BB427" i="64" s="1"/>
  <c r="BC428" i="64" s="1"/>
  <c r="BD429" i="64" s="1"/>
  <c r="BE430" i="64" s="1"/>
  <c r="BF431" i="64" s="1"/>
  <c r="BG432" i="64" s="1"/>
  <c r="BH433" i="64" s="1"/>
  <c r="BI434" i="64" s="1"/>
  <c r="BJ435" i="64" s="1"/>
  <c r="BK436" i="64" s="1"/>
  <c r="BL437" i="64" s="1"/>
  <c r="BM438" i="64" s="1"/>
  <c r="BN439" i="64" s="1"/>
  <c r="BO440" i="64" s="1"/>
  <c r="BP441" i="64" s="1"/>
  <c r="BQ442" i="64" s="1"/>
  <c r="BR443" i="64" s="1"/>
  <c r="BS444" i="64" s="1"/>
  <c r="AN421" i="64"/>
  <c r="AO422" i="64" s="1"/>
  <c r="AP423" i="64" s="1"/>
  <c r="AQ424" i="64" s="1"/>
  <c r="AR425" i="64" s="1"/>
  <c r="AS426" i="64" s="1"/>
  <c r="AT427" i="64" s="1"/>
  <c r="AU428" i="64" s="1"/>
  <c r="AV429" i="64" s="1"/>
  <c r="AW430" i="64" s="1"/>
  <c r="AX431" i="64" s="1"/>
  <c r="AY432" i="64" s="1"/>
  <c r="AZ433" i="64" s="1"/>
  <c r="BA434" i="64" s="1"/>
  <c r="BB435" i="64" s="1"/>
  <c r="BC436" i="64" s="1"/>
  <c r="BD437" i="64" s="1"/>
  <c r="BE438" i="64" s="1"/>
  <c r="BF439" i="64" s="1"/>
  <c r="BG440" i="64" s="1"/>
  <c r="BH441" i="64" s="1"/>
  <c r="BI442" i="64" s="1"/>
  <c r="BJ443" i="64" s="1"/>
  <c r="BK444" i="64" s="1"/>
  <c r="AF421" i="64"/>
  <c r="AG422" i="64" s="1"/>
  <c r="AH423" i="64" s="1"/>
  <c r="AI424" i="64" s="1"/>
  <c r="AJ425" i="64" s="1"/>
  <c r="AK426" i="64" s="1"/>
  <c r="AL427" i="64" s="1"/>
  <c r="AM428" i="64" s="1"/>
  <c r="AN429" i="64" s="1"/>
  <c r="AO430" i="64" s="1"/>
  <c r="AP431" i="64" s="1"/>
  <c r="AQ432" i="64" s="1"/>
  <c r="AR433" i="64" s="1"/>
  <c r="AS434" i="64" s="1"/>
  <c r="AT435" i="64" s="1"/>
  <c r="AU436" i="64" s="1"/>
  <c r="AV437" i="64" s="1"/>
  <c r="AW438" i="64" s="1"/>
  <c r="AX439" i="64" s="1"/>
  <c r="AY440" i="64" s="1"/>
  <c r="AZ441" i="64" s="1"/>
  <c r="BA442" i="64" s="1"/>
  <c r="BB443" i="64" s="1"/>
  <c r="BC444" i="64" s="1"/>
  <c r="X421" i="64"/>
  <c r="Y422" i="64" s="1"/>
  <c r="Z423" i="64" s="1"/>
  <c r="AA424" i="64" s="1"/>
  <c r="AB425" i="64" s="1"/>
  <c r="AC426" i="64" s="1"/>
  <c r="AD427" i="64" s="1"/>
  <c r="AE428" i="64" s="1"/>
  <c r="AF429" i="64" s="1"/>
  <c r="AG430" i="64" s="1"/>
  <c r="AH431" i="64" s="1"/>
  <c r="AI432" i="64" s="1"/>
  <c r="AJ433" i="64" s="1"/>
  <c r="AK434" i="64" s="1"/>
  <c r="AL435" i="64" s="1"/>
  <c r="AM436" i="64" s="1"/>
  <c r="AN437" i="64" s="1"/>
  <c r="AO438" i="64" s="1"/>
  <c r="AP439" i="64" s="1"/>
  <c r="AQ440" i="64" s="1"/>
  <c r="AR441" i="64" s="1"/>
  <c r="AS442" i="64" s="1"/>
  <c r="AT443" i="64" s="1"/>
  <c r="AU444" i="64" s="1"/>
  <c r="AY421" i="64"/>
  <c r="AZ422" i="64" s="1"/>
  <c r="BA423" i="64" s="1"/>
  <c r="BB424" i="64" s="1"/>
  <c r="BC425" i="64" s="1"/>
  <c r="BD426" i="64" s="1"/>
  <c r="BE427" i="64" s="1"/>
  <c r="BF428" i="64" s="1"/>
  <c r="BG429" i="64" s="1"/>
  <c r="BH430" i="64" s="1"/>
  <c r="BI431" i="64" s="1"/>
  <c r="BJ432" i="64" s="1"/>
  <c r="BK433" i="64" s="1"/>
  <c r="BL434" i="64" s="1"/>
  <c r="BM435" i="64" s="1"/>
  <c r="BN436" i="64" s="1"/>
  <c r="BO437" i="64" s="1"/>
  <c r="BP438" i="64" s="1"/>
  <c r="BQ439" i="64" s="1"/>
  <c r="BR440" i="64" s="1"/>
  <c r="BS441" i="64" s="1"/>
  <c r="BT442" i="64" s="1"/>
  <c r="BU443" i="64" s="1"/>
  <c r="BV444" i="64" s="1"/>
  <c r="BW421" i="64"/>
  <c r="BX422" i="64" s="1"/>
  <c r="BY423" i="64" s="1"/>
  <c r="BZ424" i="64" s="1"/>
  <c r="CA425" i="64" s="1"/>
  <c r="CB426" i="64" s="1"/>
  <c r="CC427" i="64" s="1"/>
  <c r="CD428" i="64" s="1"/>
  <c r="CE429" i="64" s="1"/>
  <c r="CF430" i="64" s="1"/>
  <c r="CG431" i="64" s="1"/>
  <c r="CH432" i="64" s="1"/>
  <c r="CI433" i="64" s="1"/>
  <c r="CJ434" i="64" s="1"/>
  <c r="CK435" i="64" s="1"/>
  <c r="CL436" i="64" s="1"/>
  <c r="CM437" i="64" s="1"/>
  <c r="CN438" i="64" s="1"/>
  <c r="CO439" i="64" s="1"/>
  <c r="CP440" i="64" s="1"/>
  <c r="CQ441" i="64" s="1"/>
  <c r="CR442" i="64" s="1"/>
  <c r="CS443" i="64" s="1"/>
  <c r="CT444" i="64" s="1"/>
  <c r="DG421" i="64"/>
  <c r="DH422" i="64" s="1"/>
  <c r="DI423" i="64" s="1"/>
  <c r="DJ424" i="64" s="1"/>
  <c r="DK425" i="64" s="1"/>
  <c r="DL426" i="64" s="1"/>
  <c r="CY421" i="64"/>
  <c r="CZ422" i="64" s="1"/>
  <c r="DA423" i="64" s="1"/>
  <c r="DB424" i="64" s="1"/>
  <c r="DC425" i="64" s="1"/>
  <c r="DD426" i="64" s="1"/>
  <c r="DE427" i="64" s="1"/>
  <c r="DF428" i="64" s="1"/>
  <c r="DG429" i="64" s="1"/>
  <c r="DH430" i="64" s="1"/>
  <c r="DI431" i="64" s="1"/>
  <c r="DJ432" i="64" s="1"/>
  <c r="DK433" i="64" s="1"/>
  <c r="DL434" i="64" s="1"/>
  <c r="CQ421" i="64"/>
  <c r="CR422" i="64" s="1"/>
  <c r="CS423" i="64" s="1"/>
  <c r="CT424" i="64" s="1"/>
  <c r="CU425" i="64" s="1"/>
  <c r="CV426" i="64" s="1"/>
  <c r="CW427" i="64" s="1"/>
  <c r="CX428" i="64" s="1"/>
  <c r="CY429" i="64" s="1"/>
  <c r="CZ430" i="64" s="1"/>
  <c r="DA431" i="64" s="1"/>
  <c r="DB432" i="64" s="1"/>
  <c r="DC433" i="64" s="1"/>
  <c r="DD434" i="64" s="1"/>
  <c r="DE435" i="64" s="1"/>
  <c r="DF436" i="64" s="1"/>
  <c r="DG437" i="64" s="1"/>
  <c r="DH438" i="64" s="1"/>
  <c r="DI439" i="64" s="1"/>
  <c r="DJ440" i="64" s="1"/>
  <c r="DK441" i="64" s="1"/>
  <c r="DL442" i="64" s="1"/>
  <c r="CI421" i="64"/>
  <c r="CJ422" i="64" s="1"/>
  <c r="CK423" i="64" s="1"/>
  <c r="CL424" i="64" s="1"/>
  <c r="CM425" i="64" s="1"/>
  <c r="CN426" i="64" s="1"/>
  <c r="CO427" i="64" s="1"/>
  <c r="CP428" i="64" s="1"/>
  <c r="CQ429" i="64" s="1"/>
  <c r="CR430" i="64" s="1"/>
  <c r="CS431" i="64" s="1"/>
  <c r="CT432" i="64" s="1"/>
  <c r="CU433" i="64" s="1"/>
  <c r="CV434" i="64" s="1"/>
  <c r="CW435" i="64" s="1"/>
  <c r="CX436" i="64" s="1"/>
  <c r="CY437" i="64" s="1"/>
  <c r="CZ438" i="64" s="1"/>
  <c r="DA439" i="64" s="1"/>
  <c r="DB440" i="64" s="1"/>
  <c r="DC441" i="64" s="1"/>
  <c r="DD442" i="64" s="1"/>
  <c r="DE443" i="64" s="1"/>
  <c r="DF444" i="64" s="1"/>
  <c r="CA421" i="64"/>
  <c r="CB422" i="64" s="1"/>
  <c r="CC423" i="64" s="1"/>
  <c r="CD424" i="64" s="1"/>
  <c r="CE425" i="64" s="1"/>
  <c r="CF426" i="64" s="1"/>
  <c r="CG427" i="64" s="1"/>
  <c r="CH428" i="64" s="1"/>
  <c r="CI429" i="64" s="1"/>
  <c r="CJ430" i="64" s="1"/>
  <c r="CK431" i="64" s="1"/>
  <c r="CL432" i="64" s="1"/>
  <c r="CM433" i="64" s="1"/>
  <c r="CN434" i="64" s="1"/>
  <c r="CO435" i="64" s="1"/>
  <c r="CP436" i="64" s="1"/>
  <c r="CQ437" i="64" s="1"/>
  <c r="CR438" i="64" s="1"/>
  <c r="CS439" i="64" s="1"/>
  <c r="CT440" i="64" s="1"/>
  <c r="CU441" i="64" s="1"/>
  <c r="CV442" i="64" s="1"/>
  <c r="CW443" i="64" s="1"/>
  <c r="CX444" i="64" s="1"/>
  <c r="BS421" i="64"/>
  <c r="BT422" i="64" s="1"/>
  <c r="BU423" i="64" s="1"/>
  <c r="BV424" i="64" s="1"/>
  <c r="BW425" i="64" s="1"/>
  <c r="BX426" i="64" s="1"/>
  <c r="BY427" i="64" s="1"/>
  <c r="BZ428" i="64" s="1"/>
  <c r="CA429" i="64" s="1"/>
  <c r="CB430" i="64" s="1"/>
  <c r="CC431" i="64" s="1"/>
  <c r="CD432" i="64" s="1"/>
  <c r="CE433" i="64" s="1"/>
  <c r="CF434" i="64" s="1"/>
  <c r="CG435" i="64" s="1"/>
  <c r="CH436" i="64" s="1"/>
  <c r="CI437" i="64" s="1"/>
  <c r="CJ438" i="64" s="1"/>
  <c r="CK439" i="64" s="1"/>
  <c r="CL440" i="64" s="1"/>
  <c r="CM441" i="64" s="1"/>
  <c r="CN442" i="64" s="1"/>
  <c r="CO443" i="64" s="1"/>
  <c r="CP444" i="64" s="1"/>
  <c r="BK421" i="64"/>
  <c r="BL422" i="64" s="1"/>
  <c r="BM423" i="64" s="1"/>
  <c r="BN424" i="64" s="1"/>
  <c r="BO425" i="64" s="1"/>
  <c r="BP426" i="64" s="1"/>
  <c r="BQ427" i="64" s="1"/>
  <c r="BR428" i="64" s="1"/>
  <c r="BS429" i="64" s="1"/>
  <c r="BT430" i="64" s="1"/>
  <c r="BU431" i="64" s="1"/>
  <c r="BV432" i="64" s="1"/>
  <c r="BW433" i="64" s="1"/>
  <c r="BX434" i="64" s="1"/>
  <c r="BY435" i="64" s="1"/>
  <c r="BZ436" i="64" s="1"/>
  <c r="CA437" i="64" s="1"/>
  <c r="CB438" i="64" s="1"/>
  <c r="CC439" i="64" s="1"/>
  <c r="CD440" i="64" s="1"/>
  <c r="CE441" i="64" s="1"/>
  <c r="CF442" i="64" s="1"/>
  <c r="CG443" i="64" s="1"/>
  <c r="CH444" i="64" s="1"/>
  <c r="BC421" i="64"/>
  <c r="BD422" i="64" s="1"/>
  <c r="BE423" i="64" s="1"/>
  <c r="BF424" i="64" s="1"/>
  <c r="BG425" i="64" s="1"/>
  <c r="BH426" i="64" s="1"/>
  <c r="BI427" i="64" s="1"/>
  <c r="BJ428" i="64" s="1"/>
  <c r="BK429" i="64" s="1"/>
  <c r="BL430" i="64" s="1"/>
  <c r="BM431" i="64" s="1"/>
  <c r="BN432" i="64" s="1"/>
  <c r="BO433" i="64" s="1"/>
  <c r="BP434" i="64" s="1"/>
  <c r="BQ435" i="64" s="1"/>
  <c r="BR436" i="64" s="1"/>
  <c r="BS437" i="64" s="1"/>
  <c r="BT438" i="64" s="1"/>
  <c r="BU439" i="64" s="1"/>
  <c r="BV440" i="64" s="1"/>
  <c r="BW441" i="64" s="1"/>
  <c r="BX442" i="64" s="1"/>
  <c r="BY443" i="64" s="1"/>
  <c r="BZ444" i="64" s="1"/>
  <c r="AU421" i="64"/>
  <c r="AV422" i="64" s="1"/>
  <c r="AW423" i="64" s="1"/>
  <c r="AX424" i="64" s="1"/>
  <c r="AY425" i="64" s="1"/>
  <c r="AZ426" i="64" s="1"/>
  <c r="BA427" i="64" s="1"/>
  <c r="BB428" i="64" s="1"/>
  <c r="BC429" i="64" s="1"/>
  <c r="BD430" i="64" s="1"/>
  <c r="BE431" i="64" s="1"/>
  <c r="BF432" i="64" s="1"/>
  <c r="BG433" i="64" s="1"/>
  <c r="BH434" i="64" s="1"/>
  <c r="BI435" i="64" s="1"/>
  <c r="BJ436" i="64" s="1"/>
  <c r="BK437" i="64" s="1"/>
  <c r="BL438" i="64" s="1"/>
  <c r="BM439" i="64" s="1"/>
  <c r="BN440" i="64" s="1"/>
  <c r="BO441" i="64" s="1"/>
  <c r="BP442" i="64" s="1"/>
  <c r="BQ443" i="64" s="1"/>
  <c r="BR444" i="64" s="1"/>
  <c r="AM421" i="64"/>
  <c r="AN422" i="64" s="1"/>
  <c r="AO423" i="64" s="1"/>
  <c r="AP424" i="64" s="1"/>
  <c r="AQ425" i="64" s="1"/>
  <c r="AR426" i="64" s="1"/>
  <c r="AS427" i="64" s="1"/>
  <c r="AT428" i="64" s="1"/>
  <c r="AU429" i="64" s="1"/>
  <c r="AV430" i="64" s="1"/>
  <c r="AW431" i="64" s="1"/>
  <c r="AX432" i="64" s="1"/>
  <c r="AY433" i="64" s="1"/>
  <c r="AZ434" i="64" s="1"/>
  <c r="BA435" i="64" s="1"/>
  <c r="BB436" i="64" s="1"/>
  <c r="BC437" i="64" s="1"/>
  <c r="BD438" i="64" s="1"/>
  <c r="BE439" i="64" s="1"/>
  <c r="BF440" i="64" s="1"/>
  <c r="BG441" i="64" s="1"/>
  <c r="BH442" i="64" s="1"/>
  <c r="BI443" i="64" s="1"/>
  <c r="BJ444" i="64" s="1"/>
  <c r="AE421" i="64"/>
  <c r="AF422" i="64" s="1"/>
  <c r="AG423" i="64" s="1"/>
  <c r="AH424" i="64" s="1"/>
  <c r="AI425" i="64" s="1"/>
  <c r="AJ426" i="64" s="1"/>
  <c r="AK427" i="64" s="1"/>
  <c r="AL428" i="64" s="1"/>
  <c r="AM429" i="64" s="1"/>
  <c r="AN430" i="64" s="1"/>
  <c r="AO431" i="64" s="1"/>
  <c r="AP432" i="64" s="1"/>
  <c r="AQ433" i="64" s="1"/>
  <c r="AR434" i="64" s="1"/>
  <c r="AS435" i="64" s="1"/>
  <c r="AT436" i="64" s="1"/>
  <c r="AU437" i="64" s="1"/>
  <c r="AV438" i="64" s="1"/>
  <c r="AW439" i="64" s="1"/>
  <c r="AX440" i="64" s="1"/>
  <c r="AY441" i="64" s="1"/>
  <c r="AZ442" i="64" s="1"/>
  <c r="BA443" i="64" s="1"/>
  <c r="BB444" i="64" s="1"/>
  <c r="W421" i="64"/>
  <c r="X422" i="64" s="1"/>
  <c r="Y423" i="64" s="1"/>
  <c r="Z424" i="64" s="1"/>
  <c r="AA425" i="64" s="1"/>
  <c r="AB426" i="64" s="1"/>
  <c r="AC427" i="64" s="1"/>
  <c r="AD428" i="64" s="1"/>
  <c r="AE429" i="64" s="1"/>
  <c r="AF430" i="64" s="1"/>
  <c r="AG431" i="64" s="1"/>
  <c r="AH432" i="64" s="1"/>
  <c r="AI433" i="64" s="1"/>
  <c r="AJ434" i="64" s="1"/>
  <c r="AK435" i="64" s="1"/>
  <c r="AL436" i="64" s="1"/>
  <c r="AM437" i="64" s="1"/>
  <c r="AN438" i="64" s="1"/>
  <c r="AO439" i="64" s="1"/>
  <c r="AP440" i="64" s="1"/>
  <c r="AQ441" i="64" s="1"/>
  <c r="AR442" i="64" s="1"/>
  <c r="AS443" i="64" s="1"/>
  <c r="AT444" i="64" s="1"/>
  <c r="BO421" i="64"/>
  <c r="BP422" i="64" s="1"/>
  <c r="BQ423" i="64" s="1"/>
  <c r="BR424" i="64" s="1"/>
  <c r="BS425" i="64" s="1"/>
  <c r="BT426" i="64" s="1"/>
  <c r="BU427" i="64" s="1"/>
  <c r="BV428" i="64" s="1"/>
  <c r="BW429" i="64" s="1"/>
  <c r="BX430" i="64" s="1"/>
  <c r="BY431" i="64" s="1"/>
  <c r="BZ432" i="64" s="1"/>
  <c r="CA433" i="64" s="1"/>
  <c r="CB434" i="64" s="1"/>
  <c r="CC435" i="64" s="1"/>
  <c r="CD436" i="64" s="1"/>
  <c r="CE437" i="64" s="1"/>
  <c r="CF438" i="64" s="1"/>
  <c r="CG439" i="64" s="1"/>
  <c r="CH440" i="64" s="1"/>
  <c r="CI441" i="64" s="1"/>
  <c r="CJ442" i="64" s="1"/>
  <c r="CK443" i="64" s="1"/>
  <c r="CL444" i="64" s="1"/>
  <c r="DC421" i="64"/>
  <c r="DD422" i="64" s="1"/>
  <c r="DE423" i="64" s="1"/>
  <c r="DF424" i="64" s="1"/>
  <c r="DG425" i="64" s="1"/>
  <c r="DH426" i="64" s="1"/>
  <c r="DI427" i="64" s="1"/>
  <c r="DJ428" i="64" s="1"/>
  <c r="DK429" i="64" s="1"/>
  <c r="DL430" i="64" s="1"/>
  <c r="DF421" i="64"/>
  <c r="DG422" i="64" s="1"/>
  <c r="DH423" i="64" s="1"/>
  <c r="DI424" i="64" s="1"/>
  <c r="DJ425" i="64" s="1"/>
  <c r="DK426" i="64" s="1"/>
  <c r="DL427" i="64" s="1"/>
  <c r="CX421" i="64"/>
  <c r="CY422" i="64" s="1"/>
  <c r="CZ423" i="64" s="1"/>
  <c r="DA424" i="64" s="1"/>
  <c r="DB425" i="64" s="1"/>
  <c r="DC426" i="64" s="1"/>
  <c r="DD427" i="64" s="1"/>
  <c r="DE428" i="64" s="1"/>
  <c r="DF429" i="64" s="1"/>
  <c r="DG430" i="64" s="1"/>
  <c r="DH431" i="64" s="1"/>
  <c r="DI432" i="64" s="1"/>
  <c r="DJ433" i="64" s="1"/>
  <c r="DK434" i="64" s="1"/>
  <c r="DL435" i="64" s="1"/>
  <c r="CP421" i="64"/>
  <c r="CQ422" i="64" s="1"/>
  <c r="CR423" i="64" s="1"/>
  <c r="CS424" i="64" s="1"/>
  <c r="CT425" i="64" s="1"/>
  <c r="CU426" i="64" s="1"/>
  <c r="CV427" i="64" s="1"/>
  <c r="CW428" i="64" s="1"/>
  <c r="CX429" i="64" s="1"/>
  <c r="CY430" i="64" s="1"/>
  <c r="CZ431" i="64" s="1"/>
  <c r="DA432" i="64" s="1"/>
  <c r="DB433" i="64" s="1"/>
  <c r="DC434" i="64" s="1"/>
  <c r="DD435" i="64" s="1"/>
  <c r="DE436" i="64" s="1"/>
  <c r="DF437" i="64" s="1"/>
  <c r="DG438" i="64" s="1"/>
  <c r="DH439" i="64" s="1"/>
  <c r="DI440" i="64" s="1"/>
  <c r="DJ441" i="64" s="1"/>
  <c r="DK442" i="64" s="1"/>
  <c r="DL443" i="64" s="1"/>
  <c r="CH421" i="64"/>
  <c r="CI422" i="64" s="1"/>
  <c r="CJ423" i="64" s="1"/>
  <c r="CK424" i="64" s="1"/>
  <c r="CL425" i="64" s="1"/>
  <c r="CM426" i="64" s="1"/>
  <c r="CN427" i="64" s="1"/>
  <c r="CO428" i="64" s="1"/>
  <c r="CP429" i="64" s="1"/>
  <c r="CQ430" i="64" s="1"/>
  <c r="CR431" i="64" s="1"/>
  <c r="CS432" i="64" s="1"/>
  <c r="CT433" i="64" s="1"/>
  <c r="CU434" i="64" s="1"/>
  <c r="CV435" i="64" s="1"/>
  <c r="CW436" i="64" s="1"/>
  <c r="CX437" i="64" s="1"/>
  <c r="CY438" i="64" s="1"/>
  <c r="CZ439" i="64" s="1"/>
  <c r="DA440" i="64" s="1"/>
  <c r="DB441" i="64" s="1"/>
  <c r="DC442" i="64" s="1"/>
  <c r="DD443" i="64" s="1"/>
  <c r="DE444" i="64" s="1"/>
  <c r="BZ421" i="64"/>
  <c r="CA422" i="64" s="1"/>
  <c r="CB423" i="64" s="1"/>
  <c r="CC424" i="64" s="1"/>
  <c r="CD425" i="64" s="1"/>
  <c r="CE426" i="64" s="1"/>
  <c r="CF427" i="64" s="1"/>
  <c r="CG428" i="64" s="1"/>
  <c r="CH429" i="64" s="1"/>
  <c r="CI430" i="64" s="1"/>
  <c r="CJ431" i="64" s="1"/>
  <c r="CK432" i="64" s="1"/>
  <c r="CL433" i="64" s="1"/>
  <c r="CM434" i="64" s="1"/>
  <c r="CN435" i="64" s="1"/>
  <c r="CO436" i="64" s="1"/>
  <c r="CP437" i="64" s="1"/>
  <c r="CQ438" i="64" s="1"/>
  <c r="CR439" i="64" s="1"/>
  <c r="CS440" i="64" s="1"/>
  <c r="CT441" i="64" s="1"/>
  <c r="CU442" i="64" s="1"/>
  <c r="CV443" i="64" s="1"/>
  <c r="CW444" i="64" s="1"/>
  <c r="BR421" i="64"/>
  <c r="BS422" i="64" s="1"/>
  <c r="BT423" i="64" s="1"/>
  <c r="BU424" i="64" s="1"/>
  <c r="BV425" i="64" s="1"/>
  <c r="BW426" i="64" s="1"/>
  <c r="BX427" i="64" s="1"/>
  <c r="BY428" i="64" s="1"/>
  <c r="BZ429" i="64" s="1"/>
  <c r="CA430" i="64" s="1"/>
  <c r="CB431" i="64" s="1"/>
  <c r="CC432" i="64" s="1"/>
  <c r="CD433" i="64" s="1"/>
  <c r="CE434" i="64" s="1"/>
  <c r="CF435" i="64" s="1"/>
  <c r="CG436" i="64" s="1"/>
  <c r="CH437" i="64" s="1"/>
  <c r="CI438" i="64" s="1"/>
  <c r="CJ439" i="64" s="1"/>
  <c r="CK440" i="64" s="1"/>
  <c r="CL441" i="64" s="1"/>
  <c r="CM442" i="64" s="1"/>
  <c r="CN443" i="64" s="1"/>
  <c r="CO444" i="64" s="1"/>
  <c r="BJ421" i="64"/>
  <c r="BK422" i="64" s="1"/>
  <c r="BL423" i="64" s="1"/>
  <c r="BM424" i="64" s="1"/>
  <c r="BN425" i="64" s="1"/>
  <c r="BO426" i="64" s="1"/>
  <c r="BP427" i="64" s="1"/>
  <c r="BQ428" i="64" s="1"/>
  <c r="BR429" i="64" s="1"/>
  <c r="BS430" i="64" s="1"/>
  <c r="BT431" i="64" s="1"/>
  <c r="BU432" i="64" s="1"/>
  <c r="BV433" i="64" s="1"/>
  <c r="BW434" i="64" s="1"/>
  <c r="BX435" i="64" s="1"/>
  <c r="BY436" i="64" s="1"/>
  <c r="BZ437" i="64" s="1"/>
  <c r="CA438" i="64" s="1"/>
  <c r="CB439" i="64" s="1"/>
  <c r="CC440" i="64" s="1"/>
  <c r="CD441" i="64" s="1"/>
  <c r="CE442" i="64" s="1"/>
  <c r="CF443" i="64" s="1"/>
  <c r="CG444" i="64" s="1"/>
  <c r="BB421" i="64"/>
  <c r="BC422" i="64" s="1"/>
  <c r="BD423" i="64" s="1"/>
  <c r="BE424" i="64" s="1"/>
  <c r="BF425" i="64" s="1"/>
  <c r="BG426" i="64" s="1"/>
  <c r="BH427" i="64" s="1"/>
  <c r="BI428" i="64" s="1"/>
  <c r="BJ429" i="64" s="1"/>
  <c r="BK430" i="64" s="1"/>
  <c r="BL431" i="64" s="1"/>
  <c r="BM432" i="64" s="1"/>
  <c r="BN433" i="64" s="1"/>
  <c r="BO434" i="64" s="1"/>
  <c r="BP435" i="64" s="1"/>
  <c r="BQ436" i="64" s="1"/>
  <c r="BR437" i="64" s="1"/>
  <c r="BS438" i="64" s="1"/>
  <c r="BT439" i="64" s="1"/>
  <c r="BU440" i="64" s="1"/>
  <c r="BV441" i="64" s="1"/>
  <c r="BW442" i="64" s="1"/>
  <c r="BX443" i="64" s="1"/>
  <c r="BY444" i="64" s="1"/>
  <c r="AT421" i="64"/>
  <c r="AU422" i="64" s="1"/>
  <c r="AV423" i="64" s="1"/>
  <c r="AW424" i="64" s="1"/>
  <c r="AX425" i="64" s="1"/>
  <c r="AY426" i="64" s="1"/>
  <c r="AZ427" i="64" s="1"/>
  <c r="BA428" i="64" s="1"/>
  <c r="BB429" i="64" s="1"/>
  <c r="BC430" i="64" s="1"/>
  <c r="BD431" i="64" s="1"/>
  <c r="BE432" i="64" s="1"/>
  <c r="BF433" i="64" s="1"/>
  <c r="BG434" i="64" s="1"/>
  <c r="BH435" i="64" s="1"/>
  <c r="BI436" i="64" s="1"/>
  <c r="BJ437" i="64" s="1"/>
  <c r="BK438" i="64" s="1"/>
  <c r="BL439" i="64" s="1"/>
  <c r="BM440" i="64" s="1"/>
  <c r="BN441" i="64" s="1"/>
  <c r="BO442" i="64" s="1"/>
  <c r="BP443" i="64" s="1"/>
  <c r="BQ444" i="64" s="1"/>
  <c r="AL421" i="64"/>
  <c r="AM422" i="64" s="1"/>
  <c r="AN423" i="64" s="1"/>
  <c r="AO424" i="64" s="1"/>
  <c r="AP425" i="64" s="1"/>
  <c r="AQ426" i="64" s="1"/>
  <c r="AR427" i="64" s="1"/>
  <c r="AS428" i="64" s="1"/>
  <c r="AT429" i="64" s="1"/>
  <c r="AU430" i="64" s="1"/>
  <c r="AV431" i="64" s="1"/>
  <c r="AW432" i="64" s="1"/>
  <c r="AX433" i="64" s="1"/>
  <c r="AY434" i="64" s="1"/>
  <c r="AZ435" i="64" s="1"/>
  <c r="BA436" i="64" s="1"/>
  <c r="BB437" i="64" s="1"/>
  <c r="BC438" i="64" s="1"/>
  <c r="BD439" i="64" s="1"/>
  <c r="BE440" i="64" s="1"/>
  <c r="BF441" i="64" s="1"/>
  <c r="BG442" i="64" s="1"/>
  <c r="BH443" i="64" s="1"/>
  <c r="BI444" i="64" s="1"/>
  <c r="AD421" i="64"/>
  <c r="AE422" i="64" s="1"/>
  <c r="AF423" i="64" s="1"/>
  <c r="AG424" i="64" s="1"/>
  <c r="AH425" i="64" s="1"/>
  <c r="AI426" i="64" s="1"/>
  <c r="AJ427" i="64" s="1"/>
  <c r="AK428" i="64" s="1"/>
  <c r="AL429" i="64" s="1"/>
  <c r="AM430" i="64" s="1"/>
  <c r="AN431" i="64" s="1"/>
  <c r="AO432" i="64" s="1"/>
  <c r="AP433" i="64" s="1"/>
  <c r="AQ434" i="64" s="1"/>
  <c r="AR435" i="64" s="1"/>
  <c r="AS436" i="64" s="1"/>
  <c r="AT437" i="64" s="1"/>
  <c r="AU438" i="64" s="1"/>
  <c r="AV439" i="64" s="1"/>
  <c r="AW440" i="64" s="1"/>
  <c r="AX441" i="64" s="1"/>
  <c r="AY442" i="64" s="1"/>
  <c r="AZ443" i="64" s="1"/>
  <c r="BA444" i="64" s="1"/>
  <c r="V421" i="64"/>
  <c r="W422" i="64" s="1"/>
  <c r="X423" i="64" s="1"/>
  <c r="Y424" i="64" s="1"/>
  <c r="Z425" i="64" s="1"/>
  <c r="AA426" i="64" s="1"/>
  <c r="AB427" i="64" s="1"/>
  <c r="AC428" i="64" s="1"/>
  <c r="AD429" i="64" s="1"/>
  <c r="AE430" i="64" s="1"/>
  <c r="AF431" i="64" s="1"/>
  <c r="AG432" i="64" s="1"/>
  <c r="AH433" i="64" s="1"/>
  <c r="AI434" i="64" s="1"/>
  <c r="AJ435" i="64" s="1"/>
  <c r="AK436" i="64" s="1"/>
  <c r="AL437" i="64" s="1"/>
  <c r="AM438" i="64" s="1"/>
  <c r="AN439" i="64" s="1"/>
  <c r="AO440" i="64" s="1"/>
  <c r="AP441" i="64" s="1"/>
  <c r="AQ442" i="64" s="1"/>
  <c r="AR443" i="64" s="1"/>
  <c r="AS444" i="64" s="1"/>
  <c r="CE421" i="64"/>
  <c r="CF422" i="64" s="1"/>
  <c r="CG423" i="64" s="1"/>
  <c r="CH424" i="64" s="1"/>
  <c r="CI425" i="64" s="1"/>
  <c r="CJ426" i="64" s="1"/>
  <c r="CK427" i="64" s="1"/>
  <c r="CL428" i="64" s="1"/>
  <c r="CM429" i="64" s="1"/>
  <c r="CN430" i="64" s="1"/>
  <c r="CO431" i="64" s="1"/>
  <c r="CP432" i="64" s="1"/>
  <c r="CQ433" i="64" s="1"/>
  <c r="CR434" i="64" s="1"/>
  <c r="CS435" i="64" s="1"/>
  <c r="CT436" i="64" s="1"/>
  <c r="CU437" i="64" s="1"/>
  <c r="CV438" i="64" s="1"/>
  <c r="CW439" i="64" s="1"/>
  <c r="CX440" i="64" s="1"/>
  <c r="CY441" i="64" s="1"/>
  <c r="CZ442" i="64" s="1"/>
  <c r="DA443" i="64" s="1"/>
  <c r="DB444" i="64" s="1"/>
  <c r="DE421" i="64"/>
  <c r="DF422" i="64" s="1"/>
  <c r="DG423" i="64" s="1"/>
  <c r="DH424" i="64" s="1"/>
  <c r="DI425" i="64" s="1"/>
  <c r="DJ426" i="64" s="1"/>
  <c r="DK427" i="64" s="1"/>
  <c r="DL428" i="64" s="1"/>
  <c r="CW421" i="64"/>
  <c r="CX422" i="64" s="1"/>
  <c r="CY423" i="64" s="1"/>
  <c r="CZ424" i="64" s="1"/>
  <c r="DA425" i="64" s="1"/>
  <c r="DB426" i="64" s="1"/>
  <c r="DC427" i="64" s="1"/>
  <c r="DD428" i="64" s="1"/>
  <c r="DE429" i="64" s="1"/>
  <c r="DF430" i="64" s="1"/>
  <c r="DG431" i="64" s="1"/>
  <c r="DH432" i="64" s="1"/>
  <c r="DI433" i="64" s="1"/>
  <c r="DJ434" i="64" s="1"/>
  <c r="DK435" i="64" s="1"/>
  <c r="DL436" i="64" s="1"/>
  <c r="CO421" i="64"/>
  <c r="CP422" i="64" s="1"/>
  <c r="CQ423" i="64" s="1"/>
  <c r="CR424" i="64" s="1"/>
  <c r="CS425" i="64" s="1"/>
  <c r="CT426" i="64" s="1"/>
  <c r="CU427" i="64" s="1"/>
  <c r="CV428" i="64" s="1"/>
  <c r="CW429" i="64" s="1"/>
  <c r="CX430" i="64" s="1"/>
  <c r="CY431" i="64" s="1"/>
  <c r="CZ432" i="64" s="1"/>
  <c r="DA433" i="64" s="1"/>
  <c r="DB434" i="64" s="1"/>
  <c r="DC435" i="64" s="1"/>
  <c r="DD436" i="64" s="1"/>
  <c r="DE437" i="64" s="1"/>
  <c r="DF438" i="64" s="1"/>
  <c r="DG439" i="64" s="1"/>
  <c r="DH440" i="64" s="1"/>
  <c r="DI441" i="64" s="1"/>
  <c r="DJ442" i="64" s="1"/>
  <c r="DK443" i="64" s="1"/>
  <c r="DL444" i="64" s="1"/>
  <c r="CG421" i="64"/>
  <c r="CH422" i="64" s="1"/>
  <c r="CI423" i="64" s="1"/>
  <c r="CJ424" i="64" s="1"/>
  <c r="CK425" i="64" s="1"/>
  <c r="CL426" i="64" s="1"/>
  <c r="CM427" i="64" s="1"/>
  <c r="CN428" i="64" s="1"/>
  <c r="CO429" i="64" s="1"/>
  <c r="CP430" i="64" s="1"/>
  <c r="CQ431" i="64" s="1"/>
  <c r="CR432" i="64" s="1"/>
  <c r="CS433" i="64" s="1"/>
  <c r="CT434" i="64" s="1"/>
  <c r="CU435" i="64" s="1"/>
  <c r="CV436" i="64" s="1"/>
  <c r="CW437" i="64" s="1"/>
  <c r="CX438" i="64" s="1"/>
  <c r="CY439" i="64" s="1"/>
  <c r="CZ440" i="64" s="1"/>
  <c r="DA441" i="64" s="1"/>
  <c r="DB442" i="64" s="1"/>
  <c r="DC443" i="64" s="1"/>
  <c r="DD444" i="64" s="1"/>
  <c r="BY421" i="64"/>
  <c r="BZ422" i="64" s="1"/>
  <c r="CA423" i="64" s="1"/>
  <c r="CB424" i="64" s="1"/>
  <c r="CC425" i="64" s="1"/>
  <c r="CD426" i="64" s="1"/>
  <c r="CE427" i="64" s="1"/>
  <c r="CF428" i="64" s="1"/>
  <c r="CG429" i="64" s="1"/>
  <c r="CH430" i="64" s="1"/>
  <c r="CI431" i="64" s="1"/>
  <c r="CJ432" i="64" s="1"/>
  <c r="CK433" i="64" s="1"/>
  <c r="CL434" i="64" s="1"/>
  <c r="CM435" i="64" s="1"/>
  <c r="CN436" i="64" s="1"/>
  <c r="CO437" i="64" s="1"/>
  <c r="CP438" i="64" s="1"/>
  <c r="CQ439" i="64" s="1"/>
  <c r="CR440" i="64" s="1"/>
  <c r="CS441" i="64" s="1"/>
  <c r="CT442" i="64" s="1"/>
  <c r="CU443" i="64" s="1"/>
  <c r="CV444" i="64" s="1"/>
  <c r="BQ421" i="64"/>
  <c r="BR422" i="64" s="1"/>
  <c r="BS423" i="64" s="1"/>
  <c r="BT424" i="64" s="1"/>
  <c r="BU425" i="64" s="1"/>
  <c r="BV426" i="64" s="1"/>
  <c r="BW427" i="64" s="1"/>
  <c r="BX428" i="64" s="1"/>
  <c r="BY429" i="64" s="1"/>
  <c r="BZ430" i="64" s="1"/>
  <c r="CA431" i="64" s="1"/>
  <c r="CB432" i="64" s="1"/>
  <c r="CC433" i="64" s="1"/>
  <c r="CD434" i="64" s="1"/>
  <c r="CE435" i="64" s="1"/>
  <c r="CF436" i="64" s="1"/>
  <c r="CG437" i="64" s="1"/>
  <c r="CH438" i="64" s="1"/>
  <c r="CI439" i="64" s="1"/>
  <c r="CJ440" i="64" s="1"/>
  <c r="CK441" i="64" s="1"/>
  <c r="CL442" i="64" s="1"/>
  <c r="CM443" i="64" s="1"/>
  <c r="CN444" i="64" s="1"/>
  <c r="BI421" i="64"/>
  <c r="BJ422" i="64" s="1"/>
  <c r="BK423" i="64" s="1"/>
  <c r="BL424" i="64" s="1"/>
  <c r="BM425" i="64" s="1"/>
  <c r="BN426" i="64" s="1"/>
  <c r="BO427" i="64" s="1"/>
  <c r="BP428" i="64" s="1"/>
  <c r="BQ429" i="64" s="1"/>
  <c r="BR430" i="64" s="1"/>
  <c r="BS431" i="64" s="1"/>
  <c r="BT432" i="64" s="1"/>
  <c r="BU433" i="64" s="1"/>
  <c r="BV434" i="64" s="1"/>
  <c r="BW435" i="64" s="1"/>
  <c r="BX436" i="64" s="1"/>
  <c r="BY437" i="64" s="1"/>
  <c r="BZ438" i="64" s="1"/>
  <c r="CA439" i="64" s="1"/>
  <c r="CB440" i="64" s="1"/>
  <c r="CC441" i="64" s="1"/>
  <c r="CD442" i="64" s="1"/>
  <c r="CE443" i="64" s="1"/>
  <c r="CF444" i="64" s="1"/>
  <c r="BA421" i="64"/>
  <c r="BB422" i="64" s="1"/>
  <c r="BC423" i="64" s="1"/>
  <c r="BD424" i="64" s="1"/>
  <c r="BE425" i="64" s="1"/>
  <c r="BF426" i="64" s="1"/>
  <c r="BG427" i="64" s="1"/>
  <c r="BH428" i="64" s="1"/>
  <c r="BI429" i="64" s="1"/>
  <c r="BJ430" i="64" s="1"/>
  <c r="BK431" i="64" s="1"/>
  <c r="BL432" i="64" s="1"/>
  <c r="BM433" i="64" s="1"/>
  <c r="BN434" i="64" s="1"/>
  <c r="BO435" i="64" s="1"/>
  <c r="BP436" i="64" s="1"/>
  <c r="BQ437" i="64" s="1"/>
  <c r="BR438" i="64" s="1"/>
  <c r="BS439" i="64" s="1"/>
  <c r="BT440" i="64" s="1"/>
  <c r="BU441" i="64" s="1"/>
  <c r="BV442" i="64" s="1"/>
  <c r="BW443" i="64" s="1"/>
  <c r="BX444" i="64" s="1"/>
  <c r="AS421" i="64"/>
  <c r="AT422" i="64" s="1"/>
  <c r="AU423" i="64" s="1"/>
  <c r="AV424" i="64" s="1"/>
  <c r="AW425" i="64" s="1"/>
  <c r="AX426" i="64" s="1"/>
  <c r="AY427" i="64" s="1"/>
  <c r="AZ428" i="64" s="1"/>
  <c r="BA429" i="64" s="1"/>
  <c r="BB430" i="64" s="1"/>
  <c r="BC431" i="64" s="1"/>
  <c r="BD432" i="64" s="1"/>
  <c r="BE433" i="64" s="1"/>
  <c r="BF434" i="64" s="1"/>
  <c r="BG435" i="64" s="1"/>
  <c r="BH436" i="64" s="1"/>
  <c r="BI437" i="64" s="1"/>
  <c r="BJ438" i="64" s="1"/>
  <c r="BK439" i="64" s="1"/>
  <c r="BL440" i="64" s="1"/>
  <c r="BM441" i="64" s="1"/>
  <c r="BN442" i="64" s="1"/>
  <c r="BO443" i="64" s="1"/>
  <c r="BP444" i="64" s="1"/>
  <c r="AK421" i="64"/>
  <c r="AL422" i="64" s="1"/>
  <c r="AM423" i="64" s="1"/>
  <c r="AN424" i="64" s="1"/>
  <c r="AO425" i="64" s="1"/>
  <c r="AP426" i="64" s="1"/>
  <c r="AQ427" i="64" s="1"/>
  <c r="AR428" i="64" s="1"/>
  <c r="AS429" i="64" s="1"/>
  <c r="AT430" i="64" s="1"/>
  <c r="AU431" i="64" s="1"/>
  <c r="AV432" i="64" s="1"/>
  <c r="AW433" i="64" s="1"/>
  <c r="AX434" i="64" s="1"/>
  <c r="AY435" i="64" s="1"/>
  <c r="AZ436" i="64" s="1"/>
  <c r="BA437" i="64" s="1"/>
  <c r="BB438" i="64" s="1"/>
  <c r="BC439" i="64" s="1"/>
  <c r="BD440" i="64" s="1"/>
  <c r="BE441" i="64" s="1"/>
  <c r="BF442" i="64" s="1"/>
  <c r="BG443" i="64" s="1"/>
  <c r="BH444" i="64" s="1"/>
  <c r="AC421" i="64"/>
  <c r="AD422" i="64" s="1"/>
  <c r="AE423" i="64" s="1"/>
  <c r="AF424" i="64" s="1"/>
  <c r="AG425" i="64" s="1"/>
  <c r="AH426" i="64" s="1"/>
  <c r="AI427" i="64" s="1"/>
  <c r="AJ428" i="64" s="1"/>
  <c r="AK429" i="64" s="1"/>
  <c r="AL430" i="64" s="1"/>
  <c r="AM431" i="64" s="1"/>
  <c r="AN432" i="64" s="1"/>
  <c r="AO433" i="64" s="1"/>
  <c r="AP434" i="64" s="1"/>
  <c r="AQ435" i="64" s="1"/>
  <c r="AR436" i="64" s="1"/>
  <c r="AS437" i="64" s="1"/>
  <c r="AT438" i="64" s="1"/>
  <c r="AU439" i="64" s="1"/>
  <c r="AV440" i="64" s="1"/>
  <c r="AW441" i="64" s="1"/>
  <c r="AX442" i="64" s="1"/>
  <c r="AY443" i="64" s="1"/>
  <c r="AZ444" i="64" s="1"/>
  <c r="U421" i="64"/>
  <c r="V422" i="64" s="1"/>
  <c r="W423" i="64" s="1"/>
  <c r="X424" i="64" s="1"/>
  <c r="Y425" i="64" s="1"/>
  <c r="Z426" i="64" s="1"/>
  <c r="AA427" i="64" s="1"/>
  <c r="AB428" i="64" s="1"/>
  <c r="AC429" i="64" s="1"/>
  <c r="AD430" i="64" s="1"/>
  <c r="AE431" i="64" s="1"/>
  <c r="AF432" i="64" s="1"/>
  <c r="AG433" i="64" s="1"/>
  <c r="AH434" i="64" s="1"/>
  <c r="AI435" i="64" s="1"/>
  <c r="AJ436" i="64" s="1"/>
  <c r="AK437" i="64" s="1"/>
  <c r="AL438" i="64" s="1"/>
  <c r="AM439" i="64" s="1"/>
  <c r="AN440" i="64" s="1"/>
  <c r="AO441" i="64" s="1"/>
  <c r="AP442" i="64" s="1"/>
  <c r="AQ443" i="64" s="1"/>
  <c r="AR444" i="64" s="1"/>
  <c r="CU421" i="64"/>
  <c r="CV422" i="64" s="1"/>
  <c r="CW423" i="64" s="1"/>
  <c r="CX424" i="64" s="1"/>
  <c r="CY425" i="64" s="1"/>
  <c r="CZ426" i="64" s="1"/>
  <c r="DA427" i="64" s="1"/>
  <c r="DB428" i="64" s="1"/>
  <c r="DC429" i="64" s="1"/>
  <c r="DD430" i="64" s="1"/>
  <c r="DE431" i="64" s="1"/>
  <c r="DF432" i="64" s="1"/>
  <c r="DG433" i="64" s="1"/>
  <c r="DH434" i="64" s="1"/>
  <c r="DI435" i="64" s="1"/>
  <c r="DJ436" i="64" s="1"/>
  <c r="DK437" i="64" s="1"/>
  <c r="DL438" i="64" s="1"/>
  <c r="DK421" i="64"/>
  <c r="DL422" i="64" s="1"/>
  <c r="DL421" i="64"/>
  <c r="DD421" i="64"/>
  <c r="DE422" i="64" s="1"/>
  <c r="DF423" i="64" s="1"/>
  <c r="DG424" i="64" s="1"/>
  <c r="DH425" i="64" s="1"/>
  <c r="DI426" i="64" s="1"/>
  <c r="DJ427" i="64" s="1"/>
  <c r="DK428" i="64" s="1"/>
  <c r="DL429" i="64" s="1"/>
  <c r="CV421" i="64"/>
  <c r="CW422" i="64" s="1"/>
  <c r="CX423" i="64" s="1"/>
  <c r="CY424" i="64" s="1"/>
  <c r="CZ425" i="64" s="1"/>
  <c r="DA426" i="64" s="1"/>
  <c r="DB427" i="64" s="1"/>
  <c r="DC428" i="64" s="1"/>
  <c r="DD429" i="64" s="1"/>
  <c r="DE430" i="64" s="1"/>
  <c r="DF431" i="64" s="1"/>
  <c r="DG432" i="64" s="1"/>
  <c r="DH433" i="64" s="1"/>
  <c r="DI434" i="64" s="1"/>
  <c r="DJ435" i="64" s="1"/>
  <c r="DK436" i="64" s="1"/>
  <c r="DL437" i="64" s="1"/>
  <c r="CN421" i="64"/>
  <c r="CO422" i="64" s="1"/>
  <c r="CP423" i="64" s="1"/>
  <c r="CQ424" i="64" s="1"/>
  <c r="CR425" i="64" s="1"/>
  <c r="CS426" i="64" s="1"/>
  <c r="CT427" i="64" s="1"/>
  <c r="CU428" i="64" s="1"/>
  <c r="CV429" i="64" s="1"/>
  <c r="CW430" i="64" s="1"/>
  <c r="CX431" i="64" s="1"/>
  <c r="CY432" i="64" s="1"/>
  <c r="CZ433" i="64" s="1"/>
  <c r="DA434" i="64" s="1"/>
  <c r="DB435" i="64" s="1"/>
  <c r="DC436" i="64" s="1"/>
  <c r="DD437" i="64" s="1"/>
  <c r="DE438" i="64" s="1"/>
  <c r="DF439" i="64" s="1"/>
  <c r="DG440" i="64" s="1"/>
  <c r="DH441" i="64" s="1"/>
  <c r="DI442" i="64" s="1"/>
  <c r="DJ443" i="64" s="1"/>
  <c r="DK444" i="64" s="1"/>
  <c r="CF421" i="64"/>
  <c r="CG422" i="64" s="1"/>
  <c r="CH423" i="64" s="1"/>
  <c r="CI424" i="64" s="1"/>
  <c r="CJ425" i="64" s="1"/>
  <c r="CK426" i="64" s="1"/>
  <c r="CL427" i="64" s="1"/>
  <c r="CM428" i="64" s="1"/>
  <c r="CN429" i="64" s="1"/>
  <c r="CO430" i="64" s="1"/>
  <c r="CP431" i="64" s="1"/>
  <c r="CQ432" i="64" s="1"/>
  <c r="CR433" i="64" s="1"/>
  <c r="CS434" i="64" s="1"/>
  <c r="CT435" i="64" s="1"/>
  <c r="CU436" i="64" s="1"/>
  <c r="CV437" i="64" s="1"/>
  <c r="CW438" i="64" s="1"/>
  <c r="CX439" i="64" s="1"/>
  <c r="CY440" i="64" s="1"/>
  <c r="CZ441" i="64" s="1"/>
  <c r="DA442" i="64" s="1"/>
  <c r="DB443" i="64" s="1"/>
  <c r="DC444" i="64" s="1"/>
  <c r="BX421" i="64"/>
  <c r="BY422" i="64" s="1"/>
  <c r="BZ423" i="64" s="1"/>
  <c r="CA424" i="64" s="1"/>
  <c r="CB425" i="64" s="1"/>
  <c r="CC426" i="64" s="1"/>
  <c r="CD427" i="64" s="1"/>
  <c r="CE428" i="64" s="1"/>
  <c r="CF429" i="64" s="1"/>
  <c r="CG430" i="64" s="1"/>
  <c r="CH431" i="64" s="1"/>
  <c r="CI432" i="64" s="1"/>
  <c r="CJ433" i="64" s="1"/>
  <c r="CK434" i="64" s="1"/>
  <c r="CL435" i="64" s="1"/>
  <c r="CM436" i="64" s="1"/>
  <c r="CN437" i="64" s="1"/>
  <c r="CO438" i="64" s="1"/>
  <c r="CP439" i="64" s="1"/>
  <c r="CQ440" i="64" s="1"/>
  <c r="CR441" i="64" s="1"/>
  <c r="CS442" i="64" s="1"/>
  <c r="CT443" i="64" s="1"/>
  <c r="CU444" i="64" s="1"/>
  <c r="BP421" i="64"/>
  <c r="BQ422" i="64" s="1"/>
  <c r="BR423" i="64" s="1"/>
  <c r="BS424" i="64" s="1"/>
  <c r="BT425" i="64" s="1"/>
  <c r="BU426" i="64" s="1"/>
  <c r="BV427" i="64" s="1"/>
  <c r="BW428" i="64" s="1"/>
  <c r="BX429" i="64" s="1"/>
  <c r="BY430" i="64" s="1"/>
  <c r="BZ431" i="64" s="1"/>
  <c r="CA432" i="64" s="1"/>
  <c r="CB433" i="64" s="1"/>
  <c r="CC434" i="64" s="1"/>
  <c r="CD435" i="64" s="1"/>
  <c r="CE436" i="64" s="1"/>
  <c r="CF437" i="64" s="1"/>
  <c r="CG438" i="64" s="1"/>
  <c r="CH439" i="64" s="1"/>
  <c r="CI440" i="64" s="1"/>
  <c r="CJ441" i="64" s="1"/>
  <c r="CK442" i="64" s="1"/>
  <c r="CL443" i="64" s="1"/>
  <c r="CM444" i="64" s="1"/>
  <c r="BH421" i="64"/>
  <c r="BI422" i="64" s="1"/>
  <c r="BJ423" i="64" s="1"/>
  <c r="BK424" i="64" s="1"/>
  <c r="BL425" i="64" s="1"/>
  <c r="BM426" i="64" s="1"/>
  <c r="BN427" i="64" s="1"/>
  <c r="BO428" i="64" s="1"/>
  <c r="BP429" i="64" s="1"/>
  <c r="BQ430" i="64" s="1"/>
  <c r="BR431" i="64" s="1"/>
  <c r="BS432" i="64" s="1"/>
  <c r="BT433" i="64" s="1"/>
  <c r="BU434" i="64" s="1"/>
  <c r="BV435" i="64" s="1"/>
  <c r="BW436" i="64" s="1"/>
  <c r="BX437" i="64" s="1"/>
  <c r="BY438" i="64" s="1"/>
  <c r="BZ439" i="64" s="1"/>
  <c r="CA440" i="64" s="1"/>
  <c r="CB441" i="64" s="1"/>
  <c r="CC442" i="64" s="1"/>
  <c r="CD443" i="64" s="1"/>
  <c r="CE444" i="64" s="1"/>
  <c r="AZ421" i="64"/>
  <c r="BA422" i="64" s="1"/>
  <c r="BB423" i="64" s="1"/>
  <c r="BC424" i="64" s="1"/>
  <c r="BD425" i="64" s="1"/>
  <c r="BE426" i="64" s="1"/>
  <c r="BF427" i="64" s="1"/>
  <c r="BG428" i="64" s="1"/>
  <c r="BH429" i="64" s="1"/>
  <c r="BI430" i="64" s="1"/>
  <c r="BJ431" i="64" s="1"/>
  <c r="BK432" i="64" s="1"/>
  <c r="BL433" i="64" s="1"/>
  <c r="BM434" i="64" s="1"/>
  <c r="BN435" i="64" s="1"/>
  <c r="BO436" i="64" s="1"/>
  <c r="BP437" i="64" s="1"/>
  <c r="BQ438" i="64" s="1"/>
  <c r="BR439" i="64" s="1"/>
  <c r="BS440" i="64" s="1"/>
  <c r="BT441" i="64" s="1"/>
  <c r="BU442" i="64" s="1"/>
  <c r="BV443" i="64" s="1"/>
  <c r="BW444" i="64" s="1"/>
  <c r="AR421" i="64"/>
  <c r="AS422" i="64" s="1"/>
  <c r="AT423" i="64" s="1"/>
  <c r="AU424" i="64" s="1"/>
  <c r="AV425" i="64" s="1"/>
  <c r="AW426" i="64" s="1"/>
  <c r="AX427" i="64" s="1"/>
  <c r="AY428" i="64" s="1"/>
  <c r="AZ429" i="64" s="1"/>
  <c r="BA430" i="64" s="1"/>
  <c r="BB431" i="64" s="1"/>
  <c r="BC432" i="64" s="1"/>
  <c r="BD433" i="64" s="1"/>
  <c r="BE434" i="64" s="1"/>
  <c r="BF435" i="64" s="1"/>
  <c r="BG436" i="64" s="1"/>
  <c r="BH437" i="64" s="1"/>
  <c r="BI438" i="64" s="1"/>
  <c r="BJ439" i="64" s="1"/>
  <c r="BK440" i="64" s="1"/>
  <c r="BL441" i="64" s="1"/>
  <c r="BM442" i="64" s="1"/>
  <c r="BN443" i="64" s="1"/>
  <c r="BO444" i="64" s="1"/>
  <c r="AJ421" i="64"/>
  <c r="AK422" i="64" s="1"/>
  <c r="AL423" i="64" s="1"/>
  <c r="AM424" i="64" s="1"/>
  <c r="AN425" i="64" s="1"/>
  <c r="AO426" i="64" s="1"/>
  <c r="AP427" i="64" s="1"/>
  <c r="AQ428" i="64" s="1"/>
  <c r="AR429" i="64" s="1"/>
  <c r="AS430" i="64" s="1"/>
  <c r="AT431" i="64" s="1"/>
  <c r="AU432" i="64" s="1"/>
  <c r="AV433" i="64" s="1"/>
  <c r="AW434" i="64" s="1"/>
  <c r="AX435" i="64" s="1"/>
  <c r="AY436" i="64" s="1"/>
  <c r="AZ437" i="64" s="1"/>
  <c r="BA438" i="64" s="1"/>
  <c r="BB439" i="64" s="1"/>
  <c r="BC440" i="64" s="1"/>
  <c r="BD441" i="64" s="1"/>
  <c r="BE442" i="64" s="1"/>
  <c r="BF443" i="64" s="1"/>
  <c r="BG444" i="64" s="1"/>
  <c r="AB421" i="64"/>
  <c r="AC422" i="64" s="1"/>
  <c r="AD423" i="64" s="1"/>
  <c r="AE424" i="64" s="1"/>
  <c r="AF425" i="64" s="1"/>
  <c r="AG426" i="64" s="1"/>
  <c r="AH427" i="64" s="1"/>
  <c r="AI428" i="64" s="1"/>
  <c r="AJ429" i="64" s="1"/>
  <c r="AK430" i="64" s="1"/>
  <c r="AL431" i="64" s="1"/>
  <c r="AM432" i="64" s="1"/>
  <c r="AN433" i="64" s="1"/>
  <c r="AO434" i="64" s="1"/>
  <c r="AP435" i="64" s="1"/>
  <c r="AQ436" i="64" s="1"/>
  <c r="AR437" i="64" s="1"/>
  <c r="AS438" i="64" s="1"/>
  <c r="AT439" i="64" s="1"/>
  <c r="AU440" i="64" s="1"/>
  <c r="AV441" i="64" s="1"/>
  <c r="AW442" i="64" s="1"/>
  <c r="AX443" i="64" s="1"/>
  <c r="AY444" i="64" s="1"/>
  <c r="T421" i="64"/>
  <c r="U422" i="64" s="1"/>
  <c r="V423" i="64" s="1"/>
  <c r="W424" i="64" s="1"/>
  <c r="X425" i="64" s="1"/>
  <c r="Y426" i="64" s="1"/>
  <c r="Z427" i="64" s="1"/>
  <c r="AA428" i="64" s="1"/>
  <c r="AB429" i="64" s="1"/>
  <c r="AC430" i="64" s="1"/>
  <c r="AD431" i="64" s="1"/>
  <c r="AE432" i="64" s="1"/>
  <c r="AF433" i="64" s="1"/>
  <c r="AG434" i="64" s="1"/>
  <c r="AH435" i="64" s="1"/>
  <c r="AI436" i="64" s="1"/>
  <c r="AJ437" i="64" s="1"/>
  <c r="AK438" i="64" s="1"/>
  <c r="AL439" i="64" s="1"/>
  <c r="AM440" i="64" s="1"/>
  <c r="AN441" i="64" s="1"/>
  <c r="AO442" i="64" s="1"/>
  <c r="AP443" i="64" s="1"/>
  <c r="AQ444" i="64" s="1"/>
  <c r="S421" i="64"/>
  <c r="T422" i="64" s="1"/>
  <c r="U423" i="64" s="1"/>
  <c r="V424" i="64" s="1"/>
  <c r="W425" i="64" s="1"/>
  <c r="X426" i="64" s="1"/>
  <c r="Y427" i="64" s="1"/>
  <c r="Z428" i="64" s="1"/>
  <c r="AA429" i="64" s="1"/>
  <c r="AB430" i="64" s="1"/>
  <c r="AC431" i="64" s="1"/>
  <c r="AD432" i="64" s="1"/>
  <c r="AE433" i="64" s="1"/>
  <c r="AF434" i="64" s="1"/>
  <c r="AG435" i="64" s="1"/>
  <c r="AH436" i="64" s="1"/>
  <c r="AI437" i="64" s="1"/>
  <c r="AJ438" i="64" s="1"/>
  <c r="AK439" i="64" s="1"/>
  <c r="AL440" i="64" s="1"/>
  <c r="AM441" i="64" s="1"/>
  <c r="AN442" i="64" s="1"/>
  <c r="AO443" i="64" s="1"/>
  <c r="AP444" i="64" s="1"/>
  <c r="AQ445" i="64" s="1"/>
  <c r="L17" i="1227"/>
  <c r="J16" i="1227"/>
  <c r="I16" i="1227"/>
  <c r="L10" i="1227"/>
  <c r="L15" i="1227" s="1"/>
  <c r="K10" i="1227"/>
  <c r="K15" i="1227" s="1"/>
  <c r="J10" i="1227"/>
  <c r="J15" i="1227" s="1"/>
  <c r="I10" i="1227"/>
  <c r="I15" i="1227" s="1"/>
  <c r="H10" i="1227"/>
  <c r="H15" i="1227" s="1"/>
  <c r="G10" i="1227"/>
  <c r="F8" i="1227"/>
  <c r="F10" i="1227" s="1"/>
  <c r="E8" i="1227"/>
  <c r="E10" i="1227" s="1"/>
  <c r="C14" i="1226"/>
  <c r="C16" i="1226" s="1"/>
  <c r="C11" i="1226"/>
  <c r="C6" i="1226"/>
  <c r="X9" i="1225"/>
  <c r="X7" i="1225"/>
  <c r="E4" i="1225"/>
  <c r="E5" i="1225" s="1"/>
  <c r="E7" i="1225" s="1"/>
  <c r="F1" i="1225"/>
  <c r="AR445" i="64" l="1"/>
  <c r="AS445" i="64" s="1"/>
  <c r="AT445" i="64" s="1"/>
  <c r="AU445" i="64" s="1"/>
  <c r="AV445" i="64" s="1"/>
  <c r="AW445" i="64" s="1"/>
  <c r="AX445" i="64" s="1"/>
  <c r="AY445" i="64" s="1"/>
  <c r="AZ445" i="64" s="1"/>
  <c r="BA445" i="64" s="1"/>
  <c r="BB445" i="64" s="1"/>
  <c r="BC445" i="64" s="1"/>
  <c r="BD445" i="64" s="1"/>
  <c r="BE445" i="64" s="1"/>
  <c r="BF445" i="64" s="1"/>
  <c r="BG445" i="64" s="1"/>
  <c r="BH445" i="64" s="1"/>
  <c r="BI445" i="64" s="1"/>
  <c r="BJ445" i="64" s="1"/>
  <c r="BK445" i="64" s="1"/>
  <c r="BL445" i="64" s="1"/>
  <c r="BM445" i="64" s="1"/>
  <c r="BN445" i="64" s="1"/>
  <c r="BO445" i="64" s="1"/>
  <c r="BP445" i="64" s="1"/>
  <c r="BQ445" i="64" s="1"/>
  <c r="BR445" i="64" s="1"/>
  <c r="BS445" i="64" s="1"/>
  <c r="BT445" i="64" s="1"/>
  <c r="BU445" i="64" s="1"/>
  <c r="BV445" i="64" s="1"/>
  <c r="BW445" i="64" s="1"/>
  <c r="BX445" i="64" s="1"/>
  <c r="BY445" i="64" s="1"/>
  <c r="BZ445" i="64" s="1"/>
  <c r="CA445" i="64" s="1"/>
  <c r="CB445" i="64" s="1"/>
  <c r="CC445" i="64" s="1"/>
  <c r="CD445" i="64" s="1"/>
  <c r="CE445" i="64" s="1"/>
  <c r="CF445" i="64" s="1"/>
  <c r="CG445" i="64" s="1"/>
  <c r="CH445" i="64" s="1"/>
  <c r="CI445" i="64" s="1"/>
  <c r="CJ445" i="64" s="1"/>
  <c r="CK445" i="64" s="1"/>
  <c r="CL445" i="64" s="1"/>
  <c r="CM445" i="64" s="1"/>
  <c r="CN445" i="64" s="1"/>
  <c r="CO445" i="64" s="1"/>
  <c r="CP445" i="64" s="1"/>
  <c r="CQ445" i="64" s="1"/>
  <c r="CR445" i="64" s="1"/>
  <c r="CS445" i="64" s="1"/>
  <c r="CT445" i="64" s="1"/>
  <c r="CU445" i="64" s="1"/>
  <c r="CV445" i="64" s="1"/>
  <c r="CW445" i="64" s="1"/>
  <c r="CX445" i="64" s="1"/>
  <c r="CY445" i="64" s="1"/>
  <c r="CZ445" i="64" s="1"/>
  <c r="DA445" i="64" s="1"/>
  <c r="DB445" i="64" s="1"/>
  <c r="DC445" i="64" s="1"/>
  <c r="DD445" i="64" s="1"/>
  <c r="DE445" i="64" s="1"/>
  <c r="DF445" i="64" s="1"/>
  <c r="DG445" i="64" s="1"/>
  <c r="DH445" i="64" s="1"/>
  <c r="DI445" i="64" s="1"/>
  <c r="DJ445" i="64" s="1"/>
  <c r="DK445" i="64" s="1"/>
  <c r="DL445" i="64" s="1"/>
  <c r="G1" i="1225"/>
  <c r="F6" i="1225"/>
  <c r="F4" i="1225"/>
  <c r="F5" i="1225" s="1"/>
  <c r="F7" i="1225" s="1"/>
  <c r="H16" i="1227"/>
  <c r="K16" i="1227"/>
  <c r="L16" i="1227"/>
  <c r="H17" i="1227"/>
  <c r="H14" i="1227"/>
  <c r="I17" i="1227"/>
  <c r="I14" i="1227"/>
  <c r="J17" i="1227"/>
  <c r="J14" i="1227"/>
  <c r="K17" i="1227"/>
  <c r="K14" i="1227"/>
  <c r="L14" i="1227"/>
  <c r="H18" i="1227"/>
  <c r="I18" i="1227"/>
  <c r="J18" i="1227"/>
  <c r="K18" i="1227"/>
  <c r="L18" i="1227"/>
  <c r="H20" i="1227" l="1"/>
  <c r="H1" i="1225"/>
  <c r="G6" i="1225"/>
  <c r="G4" i="1225"/>
  <c r="G5" i="1225" s="1"/>
  <c r="G7" i="1225" s="1"/>
  <c r="I1" i="1225" l="1"/>
  <c r="H6" i="1225"/>
  <c r="H4" i="1225"/>
  <c r="H5" i="1225" s="1"/>
  <c r="H7" i="1225" s="1"/>
  <c r="I6" i="1225" l="1"/>
  <c r="I4" i="1225"/>
  <c r="I5" i="1225" s="1"/>
  <c r="I7" i="1225" s="1"/>
  <c r="B7" i="1225" s="1"/>
  <c r="B12" i="1225" s="1"/>
  <c r="X6" i="1225" s="1"/>
  <c r="N6" i="861" l="1"/>
  <c r="N5" i="861"/>
  <c r="B103" i="861"/>
  <c r="C103" i="861"/>
  <c r="D103" i="861"/>
  <c r="F103" i="861"/>
  <c r="G103" i="861"/>
  <c r="I103" i="861"/>
  <c r="J103" i="861"/>
  <c r="Q103" i="861"/>
  <c r="R103" i="861"/>
  <c r="C102" i="861"/>
  <c r="D102" i="861"/>
  <c r="F102" i="861"/>
  <c r="G102" i="861"/>
  <c r="I102" i="861"/>
  <c r="J102" i="861"/>
  <c r="K102" i="861"/>
  <c r="Q102" i="861"/>
  <c r="B101" i="861"/>
  <c r="C101" i="861"/>
  <c r="D101" i="861"/>
  <c r="F101" i="861"/>
  <c r="G101" i="861"/>
  <c r="I101" i="861"/>
  <c r="J101" i="861"/>
  <c r="Q101" i="861"/>
  <c r="R101" i="861"/>
  <c r="C100" i="861"/>
  <c r="D100" i="861"/>
  <c r="F100" i="861"/>
  <c r="G100" i="861"/>
  <c r="I100" i="861"/>
  <c r="J100" i="861"/>
  <c r="K100" i="861"/>
  <c r="Q100" i="861"/>
  <c r="R100" i="861"/>
  <c r="B73" i="861"/>
  <c r="C73" i="861"/>
  <c r="D73" i="861"/>
  <c r="F73" i="861"/>
  <c r="G73" i="861"/>
  <c r="I73" i="861"/>
  <c r="J73" i="861"/>
  <c r="Q73" i="861"/>
  <c r="B72" i="861"/>
  <c r="C72" i="861"/>
  <c r="D72" i="861"/>
  <c r="F72" i="861"/>
  <c r="G72" i="861"/>
  <c r="I72" i="861"/>
  <c r="J72" i="861"/>
  <c r="Q72" i="861"/>
  <c r="R43" i="861"/>
  <c r="Q43" i="861"/>
  <c r="I43" i="861"/>
  <c r="G43" i="861"/>
  <c r="F43" i="861"/>
  <c r="D43" i="861"/>
  <c r="C43" i="861"/>
  <c r="B43" i="861"/>
  <c r="B42" i="861"/>
  <c r="C42" i="861"/>
  <c r="D42" i="861"/>
  <c r="F42" i="861"/>
  <c r="G42" i="861"/>
  <c r="I42" i="861"/>
  <c r="Q42" i="861"/>
  <c r="R42" i="861"/>
  <c r="C35" i="861"/>
  <c r="D35" i="861"/>
  <c r="F35" i="861"/>
  <c r="G35" i="861"/>
  <c r="I35" i="861"/>
  <c r="J35" i="861"/>
  <c r="K35" i="861"/>
  <c r="L35" i="861"/>
  <c r="M35" i="861"/>
  <c r="N35" i="861"/>
  <c r="O35" i="861"/>
  <c r="P35" i="861"/>
  <c r="Q35" i="861"/>
  <c r="R35" i="861"/>
  <c r="S2" i="1224"/>
  <c r="R2" i="1224" s="1"/>
  <c r="CN2" i="1224"/>
  <c r="CN7" i="1224" s="1"/>
  <c r="CP2" i="1224"/>
  <c r="CQ2" i="1224" s="1"/>
  <c r="CQ7" i="1224" s="1"/>
  <c r="CO3" i="1224"/>
  <c r="CO4" i="1224" s="1"/>
  <c r="CO7" i="1224"/>
  <c r="CO8" i="1224"/>
  <c r="E11" i="1224"/>
  <c r="E12" i="1224"/>
  <c r="B12" i="1224" s="1"/>
  <c r="E13" i="1224"/>
  <c r="B13" i="1224" s="1"/>
  <c r="E14" i="1224"/>
  <c r="B14" i="1224" s="1"/>
  <c r="E15" i="1224"/>
  <c r="E16" i="1224"/>
  <c r="B16" i="1224" s="1"/>
  <c r="B35" i="861" s="1"/>
  <c r="E17" i="1224"/>
  <c r="B17" i="1224" s="1"/>
  <c r="E18" i="1224"/>
  <c r="B18" i="1224" s="1"/>
  <c r="CM18" i="1224"/>
  <c r="CN18" i="1224"/>
  <c r="E19" i="1224"/>
  <c r="E20" i="1224"/>
  <c r="B20" i="1224" s="1"/>
  <c r="E21" i="1224"/>
  <c r="B21" i="1224" s="1"/>
  <c r="E22" i="1224"/>
  <c r="B22" i="1224" s="1"/>
  <c r="E23" i="1224"/>
  <c r="B23" i="1224" s="1"/>
  <c r="E24" i="1224"/>
  <c r="B24" i="1224" s="1"/>
  <c r="E25" i="1224"/>
  <c r="E26" i="1224"/>
  <c r="E27" i="1224"/>
  <c r="K27" i="1224"/>
  <c r="S27" i="1224"/>
  <c r="E28" i="1224"/>
  <c r="E29" i="1224"/>
  <c r="B29" i="1224" s="1"/>
  <c r="B100" i="861" s="1"/>
  <c r="R29" i="1224"/>
  <c r="R31" i="1224" s="1"/>
  <c r="R72" i="861" s="1"/>
  <c r="E30" i="1224"/>
  <c r="E101" i="861" s="1"/>
  <c r="E31" i="1224"/>
  <c r="E72" i="861" s="1"/>
  <c r="E32" i="1224"/>
  <c r="E33" i="1224"/>
  <c r="E42" i="861" s="1"/>
  <c r="E34" i="1224"/>
  <c r="E35" i="1224"/>
  <c r="E36" i="1224"/>
  <c r="B36" i="1224" s="1"/>
  <c r="E37" i="1224"/>
  <c r="B37" i="1224" s="1"/>
  <c r="E38" i="1224"/>
  <c r="B38" i="1224" s="1"/>
  <c r="E39" i="1224"/>
  <c r="B39" i="1224" s="1"/>
  <c r="E40" i="1224"/>
  <c r="B40" i="1224" s="1"/>
  <c r="E41" i="1224"/>
  <c r="E42" i="1224"/>
  <c r="E43" i="1224"/>
  <c r="K43" i="1224"/>
  <c r="S43" i="1224"/>
  <c r="E44" i="1224"/>
  <c r="E45" i="1224"/>
  <c r="B45" i="1224" s="1"/>
  <c r="B102" i="861" s="1"/>
  <c r="R45" i="1224"/>
  <c r="R47" i="1224" s="1"/>
  <c r="R73" i="861" s="1"/>
  <c r="E46" i="1224"/>
  <c r="E103" i="861" s="1"/>
  <c r="E47" i="1224"/>
  <c r="E73" i="861" s="1"/>
  <c r="E48" i="1224"/>
  <c r="E49" i="1224"/>
  <c r="E43" i="861" s="1"/>
  <c r="E50" i="1224"/>
  <c r="CM1238" i="64"/>
  <c r="CN1238" i="64"/>
  <c r="G1242" i="64"/>
  <c r="E1242" i="64"/>
  <c r="DL1241" i="64"/>
  <c r="DK1241" i="64"/>
  <c r="DJ1241" i="64"/>
  <c r="DI1241" i="64"/>
  <c r="DH1241" i="64"/>
  <c r="DG1241" i="64"/>
  <c r="DF1241" i="64"/>
  <c r="DE1241" i="64"/>
  <c r="DD1241" i="64"/>
  <c r="DC1241" i="64"/>
  <c r="DB1241" i="64"/>
  <c r="DA1241" i="64"/>
  <c r="CZ1241" i="64"/>
  <c r="CY1241" i="64"/>
  <c r="CX1241" i="64"/>
  <c r="CW1241" i="64"/>
  <c r="CV1241" i="64"/>
  <c r="CU1241" i="64"/>
  <c r="CT1241" i="64"/>
  <c r="CS1241" i="64"/>
  <c r="CR1241" i="64"/>
  <c r="CQ1241" i="64"/>
  <c r="CP1241" i="64"/>
  <c r="CO1241" i="64"/>
  <c r="CL1241" i="64"/>
  <c r="CK1241" i="64"/>
  <c r="CJ1241" i="64"/>
  <c r="CI1241" i="64"/>
  <c r="CH1241" i="64"/>
  <c r="CG1241" i="64"/>
  <c r="CF1241" i="64"/>
  <c r="CE1241" i="64"/>
  <c r="CD1241" i="64"/>
  <c r="CC1241" i="64"/>
  <c r="CB1241" i="64"/>
  <c r="CA1241" i="64"/>
  <c r="BZ1241" i="64"/>
  <c r="BY1241" i="64"/>
  <c r="BX1241" i="64"/>
  <c r="BW1241" i="64"/>
  <c r="BV1241" i="64"/>
  <c r="BU1241" i="64"/>
  <c r="BT1241" i="64"/>
  <c r="BS1241" i="64"/>
  <c r="BR1241" i="64"/>
  <c r="BQ1241" i="64"/>
  <c r="BP1241" i="64"/>
  <c r="BO1241" i="64"/>
  <c r="BN1241" i="64"/>
  <c r="BM1241" i="64"/>
  <c r="BL1241" i="64"/>
  <c r="BK1241" i="64"/>
  <c r="BJ1241" i="64"/>
  <c r="BI1241" i="64"/>
  <c r="BH1241" i="64"/>
  <c r="BG1241" i="64"/>
  <c r="BF1241" i="64"/>
  <c r="BE1241" i="64"/>
  <c r="BD1241" i="64"/>
  <c r="BC1241" i="64"/>
  <c r="BB1241" i="64"/>
  <c r="BA1241" i="64"/>
  <c r="AZ1241" i="64"/>
  <c r="AY1241" i="64"/>
  <c r="AX1241" i="64"/>
  <c r="AW1241" i="64"/>
  <c r="AV1241" i="64"/>
  <c r="AU1241" i="64"/>
  <c r="AT1241" i="64"/>
  <c r="AS1241" i="64"/>
  <c r="AR1241" i="64"/>
  <c r="AQ1241" i="64"/>
  <c r="AP1241" i="64"/>
  <c r="AO1241" i="64"/>
  <c r="AN1241" i="64"/>
  <c r="AM1241" i="64"/>
  <c r="AL1241" i="64"/>
  <c r="AK1241" i="64"/>
  <c r="AJ1241" i="64"/>
  <c r="AI1241" i="64"/>
  <c r="AH1241" i="64"/>
  <c r="AG1241" i="64"/>
  <c r="AF1241" i="64"/>
  <c r="AE1241" i="64"/>
  <c r="AD1241" i="64"/>
  <c r="AC1241" i="64"/>
  <c r="AB1241" i="64"/>
  <c r="AA1241" i="64"/>
  <c r="Z1241" i="64"/>
  <c r="Y1241" i="64"/>
  <c r="X1241" i="64"/>
  <c r="W1241" i="64"/>
  <c r="V1241" i="64"/>
  <c r="U1241" i="64"/>
  <c r="T1241" i="64"/>
  <c r="S1241" i="64"/>
  <c r="G1241" i="64"/>
  <c r="E1241" i="64"/>
  <c r="G1240" i="64"/>
  <c r="E1240" i="64"/>
  <c r="DL1239" i="64"/>
  <c r="DK1239" i="64"/>
  <c r="DJ1239" i="64"/>
  <c r="DI1239" i="64"/>
  <c r="DH1239" i="64"/>
  <c r="DG1239" i="64"/>
  <c r="DF1239" i="64"/>
  <c r="DE1239" i="64"/>
  <c r="DD1239" i="64"/>
  <c r="DC1239" i="64"/>
  <c r="DB1239" i="64"/>
  <c r="DA1239" i="64"/>
  <c r="CZ1239" i="64"/>
  <c r="CY1239" i="64"/>
  <c r="CX1239" i="64"/>
  <c r="CW1239" i="64"/>
  <c r="CV1239" i="64"/>
  <c r="CU1239" i="64"/>
  <c r="CT1239" i="64"/>
  <c r="CS1239" i="64"/>
  <c r="CR1239" i="64"/>
  <c r="CQ1239" i="64"/>
  <c r="CP1239" i="64"/>
  <c r="CO1239" i="64"/>
  <c r="CL1239" i="64"/>
  <c r="CK1239" i="64"/>
  <c r="CJ1239" i="64"/>
  <c r="CI1239" i="64"/>
  <c r="CH1239" i="64"/>
  <c r="CG1239" i="64"/>
  <c r="CF1239" i="64"/>
  <c r="CE1239" i="64"/>
  <c r="CD1239" i="64"/>
  <c r="CC1239" i="64"/>
  <c r="CB1239" i="64"/>
  <c r="CA1239" i="64"/>
  <c r="BZ1239" i="64"/>
  <c r="BY1239" i="64"/>
  <c r="BX1239" i="64"/>
  <c r="BW1239" i="64"/>
  <c r="BV1239" i="64"/>
  <c r="BU1239" i="64"/>
  <c r="BT1239" i="64"/>
  <c r="BS1239" i="64"/>
  <c r="BR1239" i="64"/>
  <c r="BQ1239" i="64"/>
  <c r="BP1239" i="64"/>
  <c r="BO1239" i="64"/>
  <c r="BN1239" i="64"/>
  <c r="BM1239" i="64"/>
  <c r="BL1239" i="64"/>
  <c r="BK1239" i="64"/>
  <c r="BJ1239" i="64"/>
  <c r="BI1239" i="64"/>
  <c r="BH1239" i="64"/>
  <c r="BG1239" i="64"/>
  <c r="BF1239" i="64"/>
  <c r="BE1239" i="64"/>
  <c r="BD1239" i="64"/>
  <c r="BC1239" i="64"/>
  <c r="BB1239" i="64"/>
  <c r="BA1239" i="64"/>
  <c r="AZ1239" i="64"/>
  <c r="AY1239" i="64"/>
  <c r="AX1239" i="64"/>
  <c r="AW1239" i="64"/>
  <c r="AV1239" i="64"/>
  <c r="AU1239" i="64"/>
  <c r="AT1239" i="64"/>
  <c r="AS1239" i="64"/>
  <c r="AR1239" i="64"/>
  <c r="AQ1239" i="64"/>
  <c r="AP1239" i="64"/>
  <c r="AO1239" i="64"/>
  <c r="AN1239" i="64"/>
  <c r="AM1239" i="64"/>
  <c r="AL1239" i="64"/>
  <c r="AK1239" i="64"/>
  <c r="AJ1239" i="64"/>
  <c r="AI1239" i="64"/>
  <c r="AH1239" i="64"/>
  <c r="AG1239" i="64"/>
  <c r="AF1239" i="64"/>
  <c r="AE1239" i="64"/>
  <c r="AD1239" i="64"/>
  <c r="AC1239" i="64"/>
  <c r="AB1239" i="64"/>
  <c r="AA1239" i="64"/>
  <c r="Z1239" i="64"/>
  <c r="Y1239" i="64"/>
  <c r="X1239" i="64"/>
  <c r="W1239" i="64"/>
  <c r="V1239" i="64"/>
  <c r="U1239" i="64"/>
  <c r="T1239" i="64"/>
  <c r="S1239" i="64"/>
  <c r="G1239" i="64"/>
  <c r="E1239" i="64"/>
  <c r="G1238" i="64"/>
  <c r="E1238" i="64"/>
  <c r="G1237" i="64"/>
  <c r="E1237" i="64"/>
  <c r="G1236" i="64"/>
  <c r="E1236" i="64"/>
  <c r="G1235" i="64"/>
  <c r="E1235" i="64"/>
  <c r="E1234" i="64"/>
  <c r="G1233" i="64"/>
  <c r="E1233" i="64"/>
  <c r="E1232" i="64"/>
  <c r="R1231" i="64"/>
  <c r="G1231" i="64"/>
  <c r="E1231" i="64"/>
  <c r="G1230" i="64"/>
  <c r="E1230" i="64"/>
  <c r="R1229" i="64"/>
  <c r="G1229" i="64"/>
  <c r="E1229" i="64"/>
  <c r="B1229" i="64" s="1"/>
  <c r="G1228" i="64"/>
  <c r="E1228" i="64"/>
  <c r="S1227" i="64"/>
  <c r="K1227" i="64"/>
  <c r="E1227" i="64"/>
  <c r="E1226" i="64"/>
  <c r="E1225" i="64"/>
  <c r="E1224" i="64"/>
  <c r="B1224" i="64" s="1"/>
  <c r="E1223" i="64"/>
  <c r="B1223" i="64" s="1"/>
  <c r="E1222" i="64"/>
  <c r="B1222" i="64" s="1"/>
  <c r="E1221" i="64"/>
  <c r="B1221" i="64" s="1"/>
  <c r="G1220" i="64"/>
  <c r="E1220" i="64"/>
  <c r="B1220" i="64" s="1"/>
  <c r="E1219" i="64"/>
  <c r="E395" i="64"/>
  <c r="S405" i="64"/>
  <c r="G395" i="64"/>
  <c r="G409" i="64"/>
  <c r="E409" i="64"/>
  <c r="DL408" i="64"/>
  <c r="DK408" i="64"/>
  <c r="DJ408" i="64"/>
  <c r="DI408" i="64"/>
  <c r="DH408" i="64"/>
  <c r="DG408" i="64"/>
  <c r="DF408" i="64"/>
  <c r="DE408" i="64"/>
  <c r="DD408" i="64"/>
  <c r="DC408" i="64"/>
  <c r="DB408" i="64"/>
  <c r="DA408" i="64"/>
  <c r="CZ408" i="64"/>
  <c r="CY408" i="64"/>
  <c r="CX408" i="64"/>
  <c r="CW408" i="64"/>
  <c r="CV408" i="64"/>
  <c r="CU408" i="64"/>
  <c r="CT408" i="64"/>
  <c r="CS408" i="64"/>
  <c r="CR408" i="64"/>
  <c r="CQ408" i="64"/>
  <c r="CP408" i="64"/>
  <c r="CO408" i="64"/>
  <c r="CL408" i="64"/>
  <c r="CK408" i="64"/>
  <c r="CJ408" i="64"/>
  <c r="CI408" i="64"/>
  <c r="CH408" i="64"/>
  <c r="CG408" i="64"/>
  <c r="CF408" i="64"/>
  <c r="CE408" i="64"/>
  <c r="CD408" i="64"/>
  <c r="CC408" i="64"/>
  <c r="CB408" i="64"/>
  <c r="CA408" i="64"/>
  <c r="BZ408" i="64"/>
  <c r="BY408" i="64"/>
  <c r="BX408" i="64"/>
  <c r="BW408" i="64"/>
  <c r="BV408" i="64"/>
  <c r="BU408" i="64"/>
  <c r="BT408" i="64"/>
  <c r="BS408" i="64"/>
  <c r="BR408" i="64"/>
  <c r="BQ408" i="64"/>
  <c r="BP408" i="64"/>
  <c r="BO408" i="64"/>
  <c r="BN408" i="64"/>
  <c r="BM408" i="64"/>
  <c r="BL408" i="64"/>
  <c r="BK408" i="64"/>
  <c r="BJ408" i="64"/>
  <c r="BI408" i="64"/>
  <c r="BH408" i="64"/>
  <c r="BG408" i="64"/>
  <c r="BF408" i="64"/>
  <c r="BE408" i="64"/>
  <c r="BD408" i="64"/>
  <c r="BC408" i="64"/>
  <c r="BB408" i="64"/>
  <c r="BA408" i="64"/>
  <c r="AZ408" i="64"/>
  <c r="AY408" i="64"/>
  <c r="AX408" i="64"/>
  <c r="AW408" i="64"/>
  <c r="AV408" i="64"/>
  <c r="AU408" i="64"/>
  <c r="AT408" i="64"/>
  <c r="AS408" i="64"/>
  <c r="AR408" i="64"/>
  <c r="AQ408" i="64"/>
  <c r="AP408" i="64"/>
  <c r="AO408" i="64"/>
  <c r="AN408" i="64"/>
  <c r="AM408" i="64"/>
  <c r="AL408" i="64"/>
  <c r="AK408" i="64"/>
  <c r="AJ408" i="64"/>
  <c r="AI408" i="64"/>
  <c r="AH408" i="64"/>
  <c r="AG408" i="64"/>
  <c r="AF408" i="64"/>
  <c r="AE408" i="64"/>
  <c r="AD408" i="64"/>
  <c r="AC408" i="64"/>
  <c r="AB408" i="64"/>
  <c r="AA408" i="64"/>
  <c r="Z408" i="64"/>
  <c r="Y408" i="64"/>
  <c r="X408" i="64"/>
  <c r="W408" i="64"/>
  <c r="V408" i="64"/>
  <c r="U408" i="64"/>
  <c r="T408" i="64"/>
  <c r="S408" i="64"/>
  <c r="G408" i="64"/>
  <c r="E408" i="64"/>
  <c r="G407" i="64"/>
  <c r="E407" i="64"/>
  <c r="DL406" i="64"/>
  <c r="DK406" i="64"/>
  <c r="DJ406" i="64"/>
  <c r="DI406" i="64"/>
  <c r="DH406" i="64"/>
  <c r="DG406" i="64"/>
  <c r="DF406" i="64"/>
  <c r="DE406" i="64"/>
  <c r="DD406" i="64"/>
  <c r="DC406" i="64"/>
  <c r="DB406" i="64"/>
  <c r="DA406" i="64"/>
  <c r="CZ406" i="64"/>
  <c r="CY406" i="64"/>
  <c r="CX406" i="64"/>
  <c r="CW406" i="64"/>
  <c r="CV406" i="64"/>
  <c r="CU406" i="64"/>
  <c r="CT406" i="64"/>
  <c r="CS406" i="64"/>
  <c r="CR406" i="64"/>
  <c r="CQ406" i="64"/>
  <c r="CP406" i="64"/>
  <c r="CO406" i="64"/>
  <c r="CL406" i="64"/>
  <c r="CK406" i="64"/>
  <c r="CJ406" i="64"/>
  <c r="CI406" i="64"/>
  <c r="CH406" i="64"/>
  <c r="CG406" i="64"/>
  <c r="CF406" i="64"/>
  <c r="CE406" i="64"/>
  <c r="CD406" i="64"/>
  <c r="CC406" i="64"/>
  <c r="CB406" i="64"/>
  <c r="CA406" i="64"/>
  <c r="BZ406" i="64"/>
  <c r="BY406" i="64"/>
  <c r="BX406" i="64"/>
  <c r="BW406" i="64"/>
  <c r="BV406" i="64"/>
  <c r="BU406" i="64"/>
  <c r="BT406" i="64"/>
  <c r="BS406" i="64"/>
  <c r="BR406" i="64"/>
  <c r="BQ406" i="64"/>
  <c r="BP406" i="64"/>
  <c r="BO406" i="64"/>
  <c r="BN406" i="64"/>
  <c r="BM406" i="64"/>
  <c r="BL406" i="64"/>
  <c r="BK406" i="64"/>
  <c r="BJ406" i="64"/>
  <c r="BI406" i="64"/>
  <c r="BH406" i="64"/>
  <c r="BG406" i="64"/>
  <c r="BF406" i="64"/>
  <c r="BE406" i="64"/>
  <c r="BD406" i="64"/>
  <c r="BC406" i="64"/>
  <c r="BB406" i="64"/>
  <c r="BA406" i="64"/>
  <c r="AZ406" i="64"/>
  <c r="AY406" i="64"/>
  <c r="AX406" i="64"/>
  <c r="AW406" i="64"/>
  <c r="AV406" i="64"/>
  <c r="AU406" i="64"/>
  <c r="AT406" i="64"/>
  <c r="AS406" i="64"/>
  <c r="AR406" i="64"/>
  <c r="AQ406" i="64"/>
  <c r="AP406" i="64"/>
  <c r="AO406" i="64"/>
  <c r="AN406" i="64"/>
  <c r="AM406" i="64"/>
  <c r="AL406" i="64"/>
  <c r="AK406" i="64"/>
  <c r="AJ406" i="64"/>
  <c r="AI406" i="64"/>
  <c r="AH406" i="64"/>
  <c r="AG406" i="64"/>
  <c r="AF406" i="64"/>
  <c r="AE406" i="64"/>
  <c r="AD406" i="64"/>
  <c r="AC406" i="64"/>
  <c r="AB406" i="64"/>
  <c r="AA406" i="64"/>
  <c r="Z406" i="64"/>
  <c r="Y406" i="64"/>
  <c r="X406" i="64"/>
  <c r="W406" i="64"/>
  <c r="V406" i="64"/>
  <c r="U406" i="64"/>
  <c r="T406" i="64"/>
  <c r="S406" i="64"/>
  <c r="G406" i="64"/>
  <c r="E406" i="64"/>
  <c r="G405" i="64"/>
  <c r="E405" i="64"/>
  <c r="G404" i="64"/>
  <c r="E404" i="64"/>
  <c r="G403" i="64"/>
  <c r="E403" i="64"/>
  <c r="G402" i="64"/>
  <c r="E402" i="64"/>
  <c r="E401" i="64"/>
  <c r="G400" i="64"/>
  <c r="E400" i="64"/>
  <c r="E399" i="64"/>
  <c r="G398" i="64"/>
  <c r="E398" i="64"/>
  <c r="G397" i="64"/>
  <c r="E397" i="64"/>
  <c r="R396" i="64"/>
  <c r="R398" i="64" s="1"/>
  <c r="G396" i="64"/>
  <c r="E396" i="64"/>
  <c r="B396" i="64" s="1"/>
  <c r="S394" i="64"/>
  <c r="K394" i="64"/>
  <c r="E394" i="64"/>
  <c r="E393" i="64"/>
  <c r="E392" i="64"/>
  <c r="E391" i="64"/>
  <c r="B391" i="64" s="1"/>
  <c r="E390" i="64"/>
  <c r="B390" i="64" s="1"/>
  <c r="E389" i="64"/>
  <c r="B389" i="64" s="1"/>
  <c r="E388" i="64"/>
  <c r="B388" i="64" s="1"/>
  <c r="G387" i="64"/>
  <c r="E387" i="64"/>
  <c r="B387" i="64" s="1"/>
  <c r="E386" i="64"/>
  <c r="CM1015" i="64"/>
  <c r="CN1015" i="64"/>
  <c r="T1014" i="64"/>
  <c r="U1014" i="64"/>
  <c r="V1014" i="64"/>
  <c r="W1014" i="64"/>
  <c r="X1014" i="64"/>
  <c r="Y1014" i="64"/>
  <c r="Z1014" i="64"/>
  <c r="AA1014" i="64"/>
  <c r="AB1014" i="64"/>
  <c r="AC1014" i="64"/>
  <c r="AD1014" i="64"/>
  <c r="AE1014" i="64"/>
  <c r="AF1014" i="64"/>
  <c r="AG1014" i="64"/>
  <c r="AH1014" i="64"/>
  <c r="AI1014" i="64"/>
  <c r="AJ1014" i="64"/>
  <c r="AK1014" i="64"/>
  <c r="AL1014" i="64"/>
  <c r="AM1014" i="64"/>
  <c r="AN1014" i="64"/>
  <c r="AO1014" i="64"/>
  <c r="AP1014" i="64"/>
  <c r="AQ1014" i="64"/>
  <c r="AR1014" i="64"/>
  <c r="AS1014" i="64"/>
  <c r="AT1014" i="64"/>
  <c r="AU1014" i="64"/>
  <c r="AV1014" i="64"/>
  <c r="AW1014" i="64"/>
  <c r="AX1014" i="64"/>
  <c r="AY1014" i="64"/>
  <c r="AZ1014" i="64"/>
  <c r="BA1014" i="64"/>
  <c r="BB1014" i="64"/>
  <c r="BC1014" i="64"/>
  <c r="BD1014" i="64"/>
  <c r="BE1014" i="64"/>
  <c r="BF1014" i="64"/>
  <c r="BG1014" i="64"/>
  <c r="BH1014" i="64"/>
  <c r="BI1014" i="64"/>
  <c r="BJ1014" i="64"/>
  <c r="BK1014" i="64"/>
  <c r="BL1014" i="64"/>
  <c r="BM1014" i="64"/>
  <c r="BN1014" i="64"/>
  <c r="BO1014" i="64"/>
  <c r="BP1014" i="64"/>
  <c r="BQ1014" i="64"/>
  <c r="BR1014" i="64"/>
  <c r="BS1014" i="64"/>
  <c r="BT1014" i="64"/>
  <c r="BU1014" i="64"/>
  <c r="BV1014" i="64"/>
  <c r="BW1014" i="64"/>
  <c r="BX1014" i="64"/>
  <c r="BY1014" i="64"/>
  <c r="BZ1014" i="64"/>
  <c r="CA1014" i="64"/>
  <c r="CB1014" i="64"/>
  <c r="CC1014" i="64"/>
  <c r="CD1014" i="64"/>
  <c r="CE1014" i="64"/>
  <c r="CF1014" i="64"/>
  <c r="CG1014" i="64"/>
  <c r="CH1014" i="64"/>
  <c r="CI1014" i="64"/>
  <c r="CJ1014" i="64"/>
  <c r="CK1014" i="64"/>
  <c r="CL1014" i="64"/>
  <c r="CM1014" i="64"/>
  <c r="CN1014" i="64"/>
  <c r="CO1014" i="64"/>
  <c r="CP1014" i="64"/>
  <c r="CQ1014" i="64"/>
  <c r="CR1014" i="64"/>
  <c r="CS1014" i="64"/>
  <c r="CT1014" i="64"/>
  <c r="CU1014" i="64"/>
  <c r="CV1014" i="64"/>
  <c r="CW1014" i="64"/>
  <c r="CX1014" i="64"/>
  <c r="CY1014" i="64"/>
  <c r="CZ1014" i="64"/>
  <c r="DA1014" i="64"/>
  <c r="DB1014" i="64"/>
  <c r="DC1014" i="64"/>
  <c r="DD1014" i="64"/>
  <c r="DE1014" i="64"/>
  <c r="DF1014" i="64"/>
  <c r="DG1014" i="64"/>
  <c r="DH1014" i="64"/>
  <c r="DI1014" i="64"/>
  <c r="DJ1014" i="64"/>
  <c r="DK1014" i="64"/>
  <c r="DL1014" i="64"/>
  <c r="S1014" i="64"/>
  <c r="G1087" i="64"/>
  <c r="E1087" i="64"/>
  <c r="DL1086" i="64"/>
  <c r="DK1086" i="64"/>
  <c r="DJ1086" i="64"/>
  <c r="DI1086" i="64"/>
  <c r="DH1086" i="64"/>
  <c r="DG1086" i="64"/>
  <c r="DF1086" i="64"/>
  <c r="DE1086" i="64"/>
  <c r="DD1086" i="64"/>
  <c r="DC1086" i="64"/>
  <c r="DB1086" i="64"/>
  <c r="DA1086" i="64"/>
  <c r="CZ1086" i="64"/>
  <c r="CY1086" i="64"/>
  <c r="CX1086" i="64"/>
  <c r="CW1086" i="64"/>
  <c r="CV1086" i="64"/>
  <c r="CU1086" i="64"/>
  <c r="CT1086" i="64"/>
  <c r="CS1086" i="64"/>
  <c r="CR1086" i="64"/>
  <c r="CQ1086" i="64"/>
  <c r="CP1086" i="64"/>
  <c r="CO1086" i="64"/>
  <c r="CL1086" i="64"/>
  <c r="CK1086" i="64"/>
  <c r="CJ1086" i="64"/>
  <c r="CI1086" i="64"/>
  <c r="CH1086" i="64"/>
  <c r="CG1086" i="64"/>
  <c r="CF1086" i="64"/>
  <c r="CE1086" i="64"/>
  <c r="CD1086" i="64"/>
  <c r="CC1086" i="64"/>
  <c r="CB1086" i="64"/>
  <c r="CA1086" i="64"/>
  <c r="BZ1086" i="64"/>
  <c r="BY1086" i="64"/>
  <c r="BX1086" i="64"/>
  <c r="BW1086" i="64"/>
  <c r="BV1086" i="64"/>
  <c r="BU1086" i="64"/>
  <c r="BT1086" i="64"/>
  <c r="BS1086" i="64"/>
  <c r="BR1086" i="64"/>
  <c r="BQ1086" i="64"/>
  <c r="BP1086" i="64"/>
  <c r="BO1086" i="64"/>
  <c r="BN1086" i="64"/>
  <c r="BM1086" i="64"/>
  <c r="BL1086" i="64"/>
  <c r="BK1086" i="64"/>
  <c r="BJ1086" i="64"/>
  <c r="BI1086" i="64"/>
  <c r="BH1086" i="64"/>
  <c r="BG1086" i="64"/>
  <c r="BF1086" i="64"/>
  <c r="BE1086" i="64"/>
  <c r="BD1086" i="64"/>
  <c r="BC1086" i="64"/>
  <c r="BB1086" i="64"/>
  <c r="BA1086" i="64"/>
  <c r="AZ1086" i="64"/>
  <c r="AY1086" i="64"/>
  <c r="AX1086" i="64"/>
  <c r="AW1086" i="64"/>
  <c r="AV1086" i="64"/>
  <c r="AU1086" i="64"/>
  <c r="AT1086" i="64"/>
  <c r="AS1086" i="64"/>
  <c r="AR1086" i="64"/>
  <c r="AQ1086" i="64"/>
  <c r="AP1086" i="64"/>
  <c r="AO1086" i="64"/>
  <c r="AN1086" i="64"/>
  <c r="AM1086" i="64"/>
  <c r="AL1086" i="64"/>
  <c r="AK1086" i="64"/>
  <c r="AJ1086" i="64"/>
  <c r="AI1086" i="64"/>
  <c r="AH1086" i="64"/>
  <c r="AG1086" i="64"/>
  <c r="AF1086" i="64"/>
  <c r="AE1086" i="64"/>
  <c r="AD1086" i="64"/>
  <c r="AC1086" i="64"/>
  <c r="AB1086" i="64"/>
  <c r="AA1086" i="64"/>
  <c r="Z1086" i="64"/>
  <c r="Y1086" i="64"/>
  <c r="X1086" i="64"/>
  <c r="W1086" i="64"/>
  <c r="V1086" i="64"/>
  <c r="U1086" i="64"/>
  <c r="T1086" i="64"/>
  <c r="S1086" i="64"/>
  <c r="G1086" i="64"/>
  <c r="E1086" i="64"/>
  <c r="G1085" i="64"/>
  <c r="E1085" i="64"/>
  <c r="G1084" i="64"/>
  <c r="E1084" i="64"/>
  <c r="G1083" i="64"/>
  <c r="E1083" i="64"/>
  <c r="DL1082" i="64"/>
  <c r="DK1082" i="64"/>
  <c r="DJ1082" i="64"/>
  <c r="DI1082" i="64"/>
  <c r="DH1082" i="64"/>
  <c r="DG1082" i="64"/>
  <c r="DF1082" i="64"/>
  <c r="DE1082" i="64"/>
  <c r="DD1082" i="64"/>
  <c r="DC1082" i="64"/>
  <c r="DB1082" i="64"/>
  <c r="DA1082" i="64"/>
  <c r="CZ1082" i="64"/>
  <c r="CY1082" i="64"/>
  <c r="CX1082" i="64"/>
  <c r="CW1082" i="64"/>
  <c r="CV1082" i="64"/>
  <c r="CU1082" i="64"/>
  <c r="CT1082" i="64"/>
  <c r="CS1082" i="64"/>
  <c r="CR1082" i="64"/>
  <c r="CQ1082" i="64"/>
  <c r="CP1082" i="64"/>
  <c r="CO1082" i="64"/>
  <c r="CL1082" i="64"/>
  <c r="CK1082" i="64"/>
  <c r="CJ1082" i="64"/>
  <c r="CI1082" i="64"/>
  <c r="CH1082" i="64"/>
  <c r="CG1082" i="64"/>
  <c r="CF1082" i="64"/>
  <c r="CE1082" i="64"/>
  <c r="CD1082" i="64"/>
  <c r="CC1082" i="64"/>
  <c r="CB1082" i="64"/>
  <c r="CA1082" i="64"/>
  <c r="BZ1082" i="64"/>
  <c r="BY1082" i="64"/>
  <c r="BX1082" i="64"/>
  <c r="BW1082" i="64"/>
  <c r="BV1082" i="64"/>
  <c r="BU1082" i="64"/>
  <c r="BT1082" i="64"/>
  <c r="BS1082" i="64"/>
  <c r="BR1082" i="64"/>
  <c r="BQ1082" i="64"/>
  <c r="BP1082" i="64"/>
  <c r="BO1082" i="64"/>
  <c r="BN1082" i="64"/>
  <c r="BM1082" i="64"/>
  <c r="BL1082" i="64"/>
  <c r="BK1082" i="64"/>
  <c r="BJ1082" i="64"/>
  <c r="BI1082" i="64"/>
  <c r="BH1082" i="64"/>
  <c r="BG1082" i="64"/>
  <c r="BF1082" i="64"/>
  <c r="BE1082" i="64"/>
  <c r="BD1082" i="64"/>
  <c r="BC1082" i="64"/>
  <c r="BB1082" i="64"/>
  <c r="BA1082" i="64"/>
  <c r="AZ1082" i="64"/>
  <c r="AY1082" i="64"/>
  <c r="AX1082" i="64"/>
  <c r="AW1082" i="64"/>
  <c r="AV1082" i="64"/>
  <c r="AU1082" i="64"/>
  <c r="AT1082" i="64"/>
  <c r="AS1082" i="64"/>
  <c r="AR1082" i="64"/>
  <c r="AQ1082" i="64"/>
  <c r="AP1082" i="64"/>
  <c r="AO1082" i="64"/>
  <c r="AN1082" i="64"/>
  <c r="AM1082" i="64"/>
  <c r="AL1082" i="64"/>
  <c r="AK1082" i="64"/>
  <c r="AJ1082" i="64"/>
  <c r="AI1082" i="64"/>
  <c r="AH1082" i="64"/>
  <c r="AG1082" i="64"/>
  <c r="AF1082" i="64"/>
  <c r="AE1082" i="64"/>
  <c r="AD1082" i="64"/>
  <c r="AC1082" i="64"/>
  <c r="AB1082" i="64"/>
  <c r="AA1082" i="64"/>
  <c r="Z1082" i="64"/>
  <c r="Y1082" i="64"/>
  <c r="X1082" i="64"/>
  <c r="W1082" i="64"/>
  <c r="V1082" i="64"/>
  <c r="U1082" i="64"/>
  <c r="T1082" i="64"/>
  <c r="S1082" i="64"/>
  <c r="G1082" i="64"/>
  <c r="E1082" i="64"/>
  <c r="G1081" i="64"/>
  <c r="E1081" i="64"/>
  <c r="G1080" i="64"/>
  <c r="E1080" i="64"/>
  <c r="E1079" i="64"/>
  <c r="B1079" i="64" s="1"/>
  <c r="CN1078" i="64"/>
  <c r="CM1078" i="64"/>
  <c r="R1078" i="64"/>
  <c r="G1078" i="64"/>
  <c r="E1078" i="64"/>
  <c r="B1078" i="64" s="1"/>
  <c r="G1077" i="64"/>
  <c r="E1077" i="64"/>
  <c r="B1077" i="64" s="1"/>
  <c r="E1076" i="64"/>
  <c r="B1076" i="64" s="1"/>
  <c r="E1075" i="64"/>
  <c r="B1075" i="64" s="1"/>
  <c r="G1074" i="64"/>
  <c r="E1074" i="64"/>
  <c r="B1074" i="64" s="1"/>
  <c r="E1073" i="64"/>
  <c r="B1073" i="64" s="1"/>
  <c r="G1072" i="64"/>
  <c r="E1072" i="64"/>
  <c r="B1072" i="64" s="1"/>
  <c r="G1071" i="64"/>
  <c r="E1071" i="64"/>
  <c r="B1071" i="64" s="1"/>
  <c r="R1070" i="64"/>
  <c r="R1077" i="64" s="1"/>
  <c r="G1070" i="64"/>
  <c r="E1070" i="64"/>
  <c r="B1070" i="64" s="1"/>
  <c r="E1069" i="64"/>
  <c r="B1069" i="64" s="1"/>
  <c r="S1068" i="64"/>
  <c r="K1068" i="64"/>
  <c r="E1068" i="64"/>
  <c r="B1068" i="64" s="1"/>
  <c r="E1067" i="64"/>
  <c r="B1067" i="64" s="1"/>
  <c r="E1066" i="64"/>
  <c r="B1066" i="64" s="1"/>
  <c r="E1065" i="64"/>
  <c r="B1065" i="64" s="1"/>
  <c r="E1064" i="64"/>
  <c r="B1064" i="64" s="1"/>
  <c r="E1063" i="64"/>
  <c r="B1063" i="64" s="1"/>
  <c r="E1062" i="64"/>
  <c r="B1062" i="64" s="1"/>
  <c r="G1061" i="64"/>
  <c r="E1061" i="64"/>
  <c r="B1061" i="64" s="1"/>
  <c r="E1060" i="64"/>
  <c r="E1001" i="64"/>
  <c r="B1001" i="64" s="1"/>
  <c r="R1002" i="64"/>
  <c r="R1009" i="64" s="1"/>
  <c r="G1019" i="64"/>
  <c r="E1019" i="64"/>
  <c r="G1018" i="64"/>
  <c r="E1018" i="64"/>
  <c r="G1017" i="64"/>
  <c r="E1017" i="64"/>
  <c r="G1016" i="64"/>
  <c r="E1016" i="64"/>
  <c r="G1015" i="64"/>
  <c r="E1015" i="64"/>
  <c r="G1014" i="64"/>
  <c r="E1014" i="64"/>
  <c r="G1013" i="64"/>
  <c r="E1013" i="64"/>
  <c r="G1012" i="64"/>
  <c r="E1012" i="64"/>
  <c r="E1011" i="64"/>
  <c r="B1011" i="64" s="1"/>
  <c r="CN1010" i="64"/>
  <c r="CM1010" i="64"/>
  <c r="R1010" i="64"/>
  <c r="G1010" i="64"/>
  <c r="E1010" i="64"/>
  <c r="B1010" i="64" s="1"/>
  <c r="G1009" i="64"/>
  <c r="E1009" i="64"/>
  <c r="B1009" i="64" s="1"/>
  <c r="E1008" i="64"/>
  <c r="B1008" i="64" s="1"/>
  <c r="E1007" i="64"/>
  <c r="B1007" i="64" s="1"/>
  <c r="G1006" i="64"/>
  <c r="E1006" i="64"/>
  <c r="B1006" i="64" s="1"/>
  <c r="E1005" i="64"/>
  <c r="B1005" i="64" s="1"/>
  <c r="G1004" i="64"/>
  <c r="E1004" i="64"/>
  <c r="B1004" i="64" s="1"/>
  <c r="G1003" i="64"/>
  <c r="E1003" i="64"/>
  <c r="B1003" i="64" s="1"/>
  <c r="G1002" i="64"/>
  <c r="E1002" i="64"/>
  <c r="B1002" i="64" s="1"/>
  <c r="S1000" i="64"/>
  <c r="K1000" i="64"/>
  <c r="E1000" i="64"/>
  <c r="B1000" i="64" s="1"/>
  <c r="E999" i="64"/>
  <c r="B999" i="64" s="1"/>
  <c r="E998" i="64"/>
  <c r="B998" i="64" s="1"/>
  <c r="E997" i="64"/>
  <c r="B997" i="64" s="1"/>
  <c r="E996" i="64"/>
  <c r="B996" i="64" s="1"/>
  <c r="E995" i="64"/>
  <c r="B995" i="64" s="1"/>
  <c r="E994" i="64"/>
  <c r="B994" i="64" s="1"/>
  <c r="G993" i="64"/>
  <c r="E993" i="64"/>
  <c r="B993" i="64" s="1"/>
  <c r="E992" i="64"/>
  <c r="CM2184" i="64"/>
  <c r="CN2184" i="64"/>
  <c r="R2188" i="64"/>
  <c r="CM2188" i="64"/>
  <c r="CN2188" i="64"/>
  <c r="CM2187" i="64"/>
  <c r="CN2187" i="64"/>
  <c r="K2187" i="64"/>
  <c r="E2189" i="64"/>
  <c r="B2189" i="64" s="1"/>
  <c r="G2188" i="64"/>
  <c r="G2187" i="64"/>
  <c r="E2186" i="64"/>
  <c r="B2186" i="64" s="1"/>
  <c r="E2187" i="64"/>
  <c r="B2187" i="64" s="1"/>
  <c r="E2188" i="64"/>
  <c r="B2188" i="64" s="1"/>
  <c r="G2184" i="64"/>
  <c r="G2182" i="64"/>
  <c r="G2197" i="64"/>
  <c r="E2197" i="64"/>
  <c r="DL2196" i="64"/>
  <c r="DK2196" i="64"/>
  <c r="DJ2196" i="64"/>
  <c r="DI2196" i="64"/>
  <c r="DH2196" i="64"/>
  <c r="DG2196" i="64"/>
  <c r="DF2196" i="64"/>
  <c r="DE2196" i="64"/>
  <c r="DD2196" i="64"/>
  <c r="DC2196" i="64"/>
  <c r="DB2196" i="64"/>
  <c r="DA2196" i="64"/>
  <c r="CZ2196" i="64"/>
  <c r="CY2196" i="64"/>
  <c r="CX2196" i="64"/>
  <c r="CW2196" i="64"/>
  <c r="CV2196" i="64"/>
  <c r="CU2196" i="64"/>
  <c r="CT2196" i="64"/>
  <c r="CS2196" i="64"/>
  <c r="CR2196" i="64"/>
  <c r="CQ2196" i="64"/>
  <c r="CP2196" i="64"/>
  <c r="CO2196" i="64"/>
  <c r="CL2196" i="64"/>
  <c r="CK2196" i="64"/>
  <c r="CJ2196" i="64"/>
  <c r="CI2196" i="64"/>
  <c r="CH2196" i="64"/>
  <c r="CG2196" i="64"/>
  <c r="CF2196" i="64"/>
  <c r="CE2196" i="64"/>
  <c r="CD2196" i="64"/>
  <c r="CC2196" i="64"/>
  <c r="CB2196" i="64"/>
  <c r="CA2196" i="64"/>
  <c r="BZ2196" i="64"/>
  <c r="BY2196" i="64"/>
  <c r="BX2196" i="64"/>
  <c r="BW2196" i="64"/>
  <c r="BV2196" i="64"/>
  <c r="BU2196" i="64"/>
  <c r="BT2196" i="64"/>
  <c r="BS2196" i="64"/>
  <c r="BR2196" i="64"/>
  <c r="BQ2196" i="64"/>
  <c r="BP2196" i="64"/>
  <c r="BO2196" i="64"/>
  <c r="BN2196" i="64"/>
  <c r="BM2196" i="64"/>
  <c r="BL2196" i="64"/>
  <c r="BK2196" i="64"/>
  <c r="BJ2196" i="64"/>
  <c r="BI2196" i="64"/>
  <c r="BH2196" i="64"/>
  <c r="BG2196" i="64"/>
  <c r="BF2196" i="64"/>
  <c r="BE2196" i="64"/>
  <c r="BD2196" i="64"/>
  <c r="BC2196" i="64"/>
  <c r="BB2196" i="64"/>
  <c r="BA2196" i="64"/>
  <c r="AZ2196" i="64"/>
  <c r="AY2196" i="64"/>
  <c r="AX2196" i="64"/>
  <c r="AW2196" i="64"/>
  <c r="AV2196" i="64"/>
  <c r="AU2196" i="64"/>
  <c r="AT2196" i="64"/>
  <c r="AS2196" i="64"/>
  <c r="AR2196" i="64"/>
  <c r="AQ2196" i="64"/>
  <c r="AP2196" i="64"/>
  <c r="AO2196" i="64"/>
  <c r="AN2196" i="64"/>
  <c r="AM2196" i="64"/>
  <c r="AL2196" i="64"/>
  <c r="AK2196" i="64"/>
  <c r="AJ2196" i="64"/>
  <c r="AI2196" i="64"/>
  <c r="AH2196" i="64"/>
  <c r="AG2196" i="64"/>
  <c r="AF2196" i="64"/>
  <c r="AE2196" i="64"/>
  <c r="AD2196" i="64"/>
  <c r="AC2196" i="64"/>
  <c r="AB2196" i="64"/>
  <c r="AA2196" i="64"/>
  <c r="Z2196" i="64"/>
  <c r="Y2196" i="64"/>
  <c r="X2196" i="64"/>
  <c r="W2196" i="64"/>
  <c r="V2196" i="64"/>
  <c r="U2196" i="64"/>
  <c r="T2196" i="64"/>
  <c r="S2196" i="64"/>
  <c r="G2196" i="64"/>
  <c r="E2196" i="64"/>
  <c r="G2195" i="64"/>
  <c r="E2195" i="64"/>
  <c r="G2194" i="64"/>
  <c r="E2194" i="64"/>
  <c r="G2193" i="64"/>
  <c r="E2193" i="64"/>
  <c r="G2192" i="64"/>
  <c r="E2192" i="64"/>
  <c r="G2191" i="64"/>
  <c r="E2191" i="64"/>
  <c r="G2190" i="64"/>
  <c r="E2190" i="64"/>
  <c r="E2185" i="64"/>
  <c r="B2185" i="64" s="1"/>
  <c r="E2184" i="64"/>
  <c r="B2184" i="64" s="1"/>
  <c r="E2183" i="64"/>
  <c r="B2183" i="64" s="1"/>
  <c r="E2182" i="64"/>
  <c r="B2182" i="64" s="1"/>
  <c r="G2181" i="64"/>
  <c r="E2181" i="64"/>
  <c r="B2181" i="64" s="1"/>
  <c r="R2180" i="64"/>
  <c r="R2187" i="64" s="1"/>
  <c r="G2180" i="64"/>
  <c r="E2180" i="64"/>
  <c r="B2180" i="64" s="1"/>
  <c r="CO2179" i="64"/>
  <c r="S2179" i="64"/>
  <c r="R2182" i="64" s="1"/>
  <c r="K2179" i="64"/>
  <c r="E2179" i="64"/>
  <c r="B2179" i="64" s="1"/>
  <c r="E2178" i="64"/>
  <c r="B2178" i="64" s="1"/>
  <c r="E2177" i="64"/>
  <c r="B2177" i="64" s="1"/>
  <c r="E2176" i="64"/>
  <c r="B2176" i="64" s="1"/>
  <c r="E2175" i="64"/>
  <c r="B2175" i="64" s="1"/>
  <c r="E2174" i="64"/>
  <c r="B2174" i="64" s="1"/>
  <c r="E2173" i="64"/>
  <c r="B2173" i="64" s="1"/>
  <c r="G2172" i="64"/>
  <c r="E2172" i="64"/>
  <c r="B2172" i="64" s="1"/>
  <c r="E2171" i="64"/>
  <c r="T977" i="64"/>
  <c r="U977" i="64"/>
  <c r="V977" i="64"/>
  <c r="W977" i="64"/>
  <c r="X977" i="64"/>
  <c r="Y977" i="64"/>
  <c r="Z977" i="64"/>
  <c r="AA977" i="64"/>
  <c r="AB977" i="64"/>
  <c r="AC977" i="64"/>
  <c r="AD977" i="64"/>
  <c r="AE977" i="64"/>
  <c r="AF977" i="64"/>
  <c r="AG977" i="64"/>
  <c r="AH977" i="64"/>
  <c r="AI977" i="64"/>
  <c r="AJ977" i="64"/>
  <c r="AK977" i="64"/>
  <c r="AL977" i="64"/>
  <c r="AM977" i="64"/>
  <c r="AN977" i="64"/>
  <c r="AO977" i="64"/>
  <c r="AP977" i="64"/>
  <c r="AQ977" i="64"/>
  <c r="AR977" i="64"/>
  <c r="AS977" i="64"/>
  <c r="AT977" i="64"/>
  <c r="AU977" i="64"/>
  <c r="AV977" i="64"/>
  <c r="AW977" i="64"/>
  <c r="AX977" i="64"/>
  <c r="AY977" i="64"/>
  <c r="AZ977" i="64"/>
  <c r="BA977" i="64"/>
  <c r="BB977" i="64"/>
  <c r="BC977" i="64"/>
  <c r="BD977" i="64"/>
  <c r="BE977" i="64"/>
  <c r="BF977" i="64"/>
  <c r="BG977" i="64"/>
  <c r="BH977" i="64"/>
  <c r="BI977" i="64"/>
  <c r="BJ977" i="64"/>
  <c r="BK977" i="64"/>
  <c r="BL977" i="64"/>
  <c r="BM977" i="64"/>
  <c r="BN977" i="64"/>
  <c r="BO977" i="64"/>
  <c r="BP977" i="64"/>
  <c r="BQ977" i="64"/>
  <c r="BR977" i="64"/>
  <c r="BS977" i="64"/>
  <c r="BT977" i="64"/>
  <c r="BU977" i="64"/>
  <c r="BV977" i="64"/>
  <c r="BW977" i="64"/>
  <c r="BX977" i="64"/>
  <c r="BY977" i="64"/>
  <c r="BZ977" i="64"/>
  <c r="CA977" i="64"/>
  <c r="CB977" i="64"/>
  <c r="CC977" i="64"/>
  <c r="CD977" i="64"/>
  <c r="CE977" i="64"/>
  <c r="CF977" i="64"/>
  <c r="CG977" i="64"/>
  <c r="CH977" i="64"/>
  <c r="CI977" i="64"/>
  <c r="CJ977" i="64"/>
  <c r="CK977" i="64"/>
  <c r="CL977" i="64"/>
  <c r="CM977" i="64"/>
  <c r="CN977" i="64"/>
  <c r="CO977" i="64"/>
  <c r="CP977" i="64"/>
  <c r="CQ977" i="64"/>
  <c r="CR977" i="64"/>
  <c r="CS977" i="64"/>
  <c r="CT977" i="64"/>
  <c r="CU977" i="64"/>
  <c r="CV977" i="64"/>
  <c r="CW977" i="64"/>
  <c r="CX977" i="64"/>
  <c r="CY977" i="64"/>
  <c r="CZ977" i="64"/>
  <c r="DA977" i="64"/>
  <c r="DB977" i="64"/>
  <c r="DC977" i="64"/>
  <c r="DD977" i="64"/>
  <c r="DE977" i="64"/>
  <c r="DF977" i="64"/>
  <c r="DG977" i="64"/>
  <c r="DH977" i="64"/>
  <c r="DI977" i="64"/>
  <c r="DJ977" i="64"/>
  <c r="DK977" i="64"/>
  <c r="DL977" i="64"/>
  <c r="S977" i="64"/>
  <c r="G1987" i="64"/>
  <c r="G2005" i="64"/>
  <c r="E2005" i="64"/>
  <c r="DL2004" i="64"/>
  <c r="DK2004" i="64"/>
  <c r="DJ2004" i="64"/>
  <c r="DI2004" i="64"/>
  <c r="DH2004" i="64"/>
  <c r="DG2004" i="64"/>
  <c r="DF2004" i="64"/>
  <c r="DE2004" i="64"/>
  <c r="DD2004" i="64"/>
  <c r="DC2004" i="64"/>
  <c r="DB2004" i="64"/>
  <c r="DA2004" i="64"/>
  <c r="CZ2004" i="64"/>
  <c r="CY2004" i="64"/>
  <c r="CX2004" i="64"/>
  <c r="CW2004" i="64"/>
  <c r="CV2004" i="64"/>
  <c r="CU2004" i="64"/>
  <c r="CT2004" i="64"/>
  <c r="CS2004" i="64"/>
  <c r="CR2004" i="64"/>
  <c r="CQ2004" i="64"/>
  <c r="CP2004" i="64"/>
  <c r="CO2004" i="64"/>
  <c r="CL2004" i="64"/>
  <c r="CK2004" i="64"/>
  <c r="CJ2004" i="64"/>
  <c r="CI2004" i="64"/>
  <c r="CH2004" i="64"/>
  <c r="CG2004" i="64"/>
  <c r="CF2004" i="64"/>
  <c r="CE2004" i="64"/>
  <c r="CD2004" i="64"/>
  <c r="CC2004" i="64"/>
  <c r="CB2004" i="64"/>
  <c r="CA2004" i="64"/>
  <c r="BZ2004" i="64"/>
  <c r="BY2004" i="64"/>
  <c r="BX2004" i="64"/>
  <c r="BW2004" i="64"/>
  <c r="BV2004" i="64"/>
  <c r="BU2004" i="64"/>
  <c r="BT2004" i="64"/>
  <c r="BS2004" i="64"/>
  <c r="BR2004" i="64"/>
  <c r="BQ2004" i="64"/>
  <c r="BP2004" i="64"/>
  <c r="BO2004" i="64"/>
  <c r="BN2004" i="64"/>
  <c r="BM2004" i="64"/>
  <c r="BL2004" i="64"/>
  <c r="BK2004" i="64"/>
  <c r="BJ2004" i="64"/>
  <c r="BI2004" i="64"/>
  <c r="BH2004" i="64"/>
  <c r="BG2004" i="64"/>
  <c r="BF2004" i="64"/>
  <c r="BE2004" i="64"/>
  <c r="BD2004" i="64"/>
  <c r="BC2004" i="64"/>
  <c r="BB2004" i="64"/>
  <c r="BA2004" i="64"/>
  <c r="AZ2004" i="64"/>
  <c r="AY2004" i="64"/>
  <c r="AX2004" i="64"/>
  <c r="AW2004" i="64"/>
  <c r="AV2004" i="64"/>
  <c r="AU2004" i="64"/>
  <c r="AT2004" i="64"/>
  <c r="AS2004" i="64"/>
  <c r="AR2004" i="64"/>
  <c r="AQ2004" i="64"/>
  <c r="AP2004" i="64"/>
  <c r="AO2004" i="64"/>
  <c r="AN2004" i="64"/>
  <c r="AM2004" i="64"/>
  <c r="AL2004" i="64"/>
  <c r="AK2004" i="64"/>
  <c r="AJ2004" i="64"/>
  <c r="AI2004" i="64"/>
  <c r="AH2004" i="64"/>
  <c r="AG2004" i="64"/>
  <c r="AF2004" i="64"/>
  <c r="AE2004" i="64"/>
  <c r="AD2004" i="64"/>
  <c r="AC2004" i="64"/>
  <c r="AB2004" i="64"/>
  <c r="AA2004" i="64"/>
  <c r="Z2004" i="64"/>
  <c r="Y2004" i="64"/>
  <c r="X2004" i="64"/>
  <c r="W2004" i="64"/>
  <c r="V2004" i="64"/>
  <c r="U2004" i="64"/>
  <c r="T2004" i="64"/>
  <c r="S2004" i="64"/>
  <c r="G2004" i="64"/>
  <c r="E2004" i="64"/>
  <c r="G2003" i="64"/>
  <c r="E2003" i="64"/>
  <c r="DL2002" i="64"/>
  <c r="DK2002" i="64"/>
  <c r="DJ2002" i="64"/>
  <c r="DI2002" i="64"/>
  <c r="DH2002" i="64"/>
  <c r="DG2002" i="64"/>
  <c r="DF2002" i="64"/>
  <c r="DE2002" i="64"/>
  <c r="DD2002" i="64"/>
  <c r="DC2002" i="64"/>
  <c r="DB2002" i="64"/>
  <c r="DA2002" i="64"/>
  <c r="CZ2002" i="64"/>
  <c r="CY2002" i="64"/>
  <c r="CX2002" i="64"/>
  <c r="CW2002" i="64"/>
  <c r="CV2002" i="64"/>
  <c r="CU2002" i="64"/>
  <c r="CT2002" i="64"/>
  <c r="CS2002" i="64"/>
  <c r="CR2002" i="64"/>
  <c r="CQ2002" i="64"/>
  <c r="CP2002" i="64"/>
  <c r="CO2002" i="64"/>
  <c r="CL2002" i="64"/>
  <c r="CK2002" i="64"/>
  <c r="CJ2002" i="64"/>
  <c r="CI2002" i="64"/>
  <c r="CH2002" i="64"/>
  <c r="CG2002" i="64"/>
  <c r="CF2002" i="64"/>
  <c r="CE2002" i="64"/>
  <c r="CD2002" i="64"/>
  <c r="CC2002" i="64"/>
  <c r="CB2002" i="64"/>
  <c r="CA2002" i="64"/>
  <c r="BZ2002" i="64"/>
  <c r="BY2002" i="64"/>
  <c r="BX2002" i="64"/>
  <c r="BW2002" i="64"/>
  <c r="BV2002" i="64"/>
  <c r="BU2002" i="64"/>
  <c r="BT2002" i="64"/>
  <c r="BS2002" i="64"/>
  <c r="BR2002" i="64"/>
  <c r="BQ2002" i="64"/>
  <c r="BP2002" i="64"/>
  <c r="BO2002" i="64"/>
  <c r="BN2002" i="64"/>
  <c r="BM2002" i="64"/>
  <c r="BL2002" i="64"/>
  <c r="BK2002" i="64"/>
  <c r="BJ2002" i="64"/>
  <c r="BI2002" i="64"/>
  <c r="BH2002" i="64"/>
  <c r="BG2002" i="64"/>
  <c r="BF2002" i="64"/>
  <c r="BE2002" i="64"/>
  <c r="BD2002" i="64"/>
  <c r="BC2002" i="64"/>
  <c r="BB2002" i="64"/>
  <c r="BA2002" i="64"/>
  <c r="AZ2002" i="64"/>
  <c r="AY2002" i="64"/>
  <c r="AX2002" i="64"/>
  <c r="AW2002" i="64"/>
  <c r="AV2002" i="64"/>
  <c r="AU2002" i="64"/>
  <c r="AT2002" i="64"/>
  <c r="AS2002" i="64"/>
  <c r="AR2002" i="64"/>
  <c r="AQ2002" i="64"/>
  <c r="AP2002" i="64"/>
  <c r="AO2002" i="64"/>
  <c r="AN2002" i="64"/>
  <c r="AM2002" i="64"/>
  <c r="AL2002" i="64"/>
  <c r="AK2002" i="64"/>
  <c r="AJ2002" i="64"/>
  <c r="AI2002" i="64"/>
  <c r="AH2002" i="64"/>
  <c r="AG2002" i="64"/>
  <c r="AF2002" i="64"/>
  <c r="AE2002" i="64"/>
  <c r="AD2002" i="64"/>
  <c r="AC2002" i="64"/>
  <c r="AB2002" i="64"/>
  <c r="AA2002" i="64"/>
  <c r="Z2002" i="64"/>
  <c r="Y2002" i="64"/>
  <c r="X2002" i="64"/>
  <c r="W2002" i="64"/>
  <c r="V2002" i="64"/>
  <c r="U2002" i="64"/>
  <c r="T2002" i="64"/>
  <c r="S2002" i="64"/>
  <c r="G2002" i="64"/>
  <c r="E2002" i="64"/>
  <c r="G2001" i="64"/>
  <c r="E2001" i="64"/>
  <c r="G2000" i="64"/>
  <c r="E2000" i="64"/>
  <c r="G1999" i="64"/>
  <c r="E1999" i="64"/>
  <c r="G1998" i="64"/>
  <c r="E1998" i="64"/>
  <c r="E1997" i="64"/>
  <c r="E1996" i="64"/>
  <c r="E1995" i="64"/>
  <c r="E1994" i="64"/>
  <c r="E1993" i="64"/>
  <c r="G1992" i="64"/>
  <c r="E1992" i="64"/>
  <c r="E1991" i="64"/>
  <c r="G1990" i="64"/>
  <c r="E1990" i="64"/>
  <c r="G1989" i="64"/>
  <c r="E1989" i="64"/>
  <c r="G1988" i="64"/>
  <c r="E1988" i="64"/>
  <c r="B1988" i="64" s="1"/>
  <c r="G1986" i="64"/>
  <c r="E1986" i="64"/>
  <c r="B1986" i="64" s="1"/>
  <c r="S1985" i="64"/>
  <c r="R1990" i="64" s="1"/>
  <c r="K1985" i="64"/>
  <c r="E1985" i="64"/>
  <c r="E1984" i="64"/>
  <c r="E1983" i="64"/>
  <c r="E1982" i="64"/>
  <c r="B1982" i="64" s="1"/>
  <c r="E1981" i="64"/>
  <c r="B1981" i="64" s="1"/>
  <c r="E1980" i="64"/>
  <c r="B1980" i="64" s="1"/>
  <c r="G1979" i="64"/>
  <c r="E1979" i="64"/>
  <c r="B1979" i="64" s="1"/>
  <c r="E1978" i="64"/>
  <c r="E2016" i="64"/>
  <c r="E2017" i="64"/>
  <c r="B2017" i="64" s="1"/>
  <c r="G2017" i="64"/>
  <c r="G2019" i="64" s="1"/>
  <c r="R2017" i="64"/>
  <c r="S2017" i="64" s="1"/>
  <c r="CN2017" i="64"/>
  <c r="CO2017" i="64" s="1"/>
  <c r="CP2017" i="64" s="1"/>
  <c r="E2018" i="64"/>
  <c r="E2019" i="64"/>
  <c r="E2020" i="64"/>
  <c r="E2021" i="64"/>
  <c r="G2021" i="64"/>
  <c r="E2022" i="64"/>
  <c r="G2022" i="64"/>
  <c r="E2023" i="64"/>
  <c r="G2023" i="64"/>
  <c r="E2024" i="64"/>
  <c r="G2024" i="64"/>
  <c r="E2025" i="64"/>
  <c r="G2025" i="64"/>
  <c r="S2025" i="64"/>
  <c r="T2025" i="64"/>
  <c r="U2025" i="64"/>
  <c r="V2025" i="64"/>
  <c r="W2025" i="64"/>
  <c r="X2025" i="64"/>
  <c r="Y2025" i="64"/>
  <c r="Z2025" i="64"/>
  <c r="AA2025" i="64"/>
  <c r="AB2025" i="64"/>
  <c r="AC2025" i="64"/>
  <c r="AD2025" i="64"/>
  <c r="AE2025" i="64"/>
  <c r="AF2025" i="64"/>
  <c r="AG2025" i="64"/>
  <c r="AH2025" i="64"/>
  <c r="AI2025" i="64"/>
  <c r="AJ2025" i="64"/>
  <c r="AK2025" i="64"/>
  <c r="AL2025" i="64"/>
  <c r="AM2025" i="64"/>
  <c r="AN2025" i="64"/>
  <c r="AO2025" i="64"/>
  <c r="AP2025" i="64"/>
  <c r="AQ2025" i="64"/>
  <c r="AR2025" i="64"/>
  <c r="AS2025" i="64"/>
  <c r="AT2025" i="64"/>
  <c r="AU2025" i="64"/>
  <c r="AV2025" i="64"/>
  <c r="AW2025" i="64"/>
  <c r="AX2025" i="64"/>
  <c r="AY2025" i="64"/>
  <c r="AZ2025" i="64"/>
  <c r="BA2025" i="64"/>
  <c r="BB2025" i="64"/>
  <c r="BC2025" i="64"/>
  <c r="BD2025" i="64"/>
  <c r="BE2025" i="64"/>
  <c r="BF2025" i="64"/>
  <c r="BG2025" i="64"/>
  <c r="BH2025" i="64"/>
  <c r="BI2025" i="64"/>
  <c r="BJ2025" i="64"/>
  <c r="BK2025" i="64"/>
  <c r="BL2025" i="64"/>
  <c r="BM2025" i="64"/>
  <c r="BN2025" i="64"/>
  <c r="BO2025" i="64"/>
  <c r="BP2025" i="64"/>
  <c r="BQ2025" i="64"/>
  <c r="BR2025" i="64"/>
  <c r="BS2025" i="64"/>
  <c r="BT2025" i="64"/>
  <c r="BU2025" i="64"/>
  <c r="BV2025" i="64"/>
  <c r="BW2025" i="64"/>
  <c r="BX2025" i="64"/>
  <c r="BY2025" i="64"/>
  <c r="BZ2025" i="64"/>
  <c r="CA2025" i="64"/>
  <c r="CB2025" i="64"/>
  <c r="CC2025" i="64"/>
  <c r="CD2025" i="64"/>
  <c r="CE2025" i="64"/>
  <c r="CF2025" i="64"/>
  <c r="CG2025" i="64"/>
  <c r="CH2025" i="64"/>
  <c r="CI2025" i="64"/>
  <c r="CJ2025" i="64"/>
  <c r="CK2025" i="64"/>
  <c r="CL2025" i="64"/>
  <c r="CO2025" i="64"/>
  <c r="CP2025" i="64"/>
  <c r="CQ2025" i="64"/>
  <c r="CR2025" i="64"/>
  <c r="CS2025" i="64"/>
  <c r="CT2025" i="64"/>
  <c r="CU2025" i="64"/>
  <c r="CV2025" i="64"/>
  <c r="CW2025" i="64"/>
  <c r="CX2025" i="64"/>
  <c r="CY2025" i="64"/>
  <c r="CZ2025" i="64"/>
  <c r="DA2025" i="64"/>
  <c r="DB2025" i="64"/>
  <c r="DC2025" i="64"/>
  <c r="DD2025" i="64"/>
  <c r="DE2025" i="64"/>
  <c r="DF2025" i="64"/>
  <c r="DG2025" i="64"/>
  <c r="DH2025" i="64"/>
  <c r="DI2025" i="64"/>
  <c r="DJ2025" i="64"/>
  <c r="DK2025" i="64"/>
  <c r="DL2025" i="64"/>
  <c r="E2026" i="64"/>
  <c r="G2026" i="64"/>
  <c r="E2027" i="64"/>
  <c r="G2027" i="64"/>
  <c r="S202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CL2027" i="64"/>
  <c r="CO2027" i="64"/>
  <c r="CP2027" i="64"/>
  <c r="CQ2027" i="64"/>
  <c r="CR2027" i="64"/>
  <c r="CS2027" i="64"/>
  <c r="CT2027" i="64"/>
  <c r="CU2027" i="64"/>
  <c r="CV2027" i="64"/>
  <c r="CW2027" i="64"/>
  <c r="CX2027" i="64"/>
  <c r="CY2027" i="64"/>
  <c r="CZ2027" i="64"/>
  <c r="DA2027" i="64"/>
  <c r="DB2027" i="64"/>
  <c r="DC2027" i="64"/>
  <c r="DD2027" i="64"/>
  <c r="DE2027" i="64"/>
  <c r="DF2027" i="64"/>
  <c r="DG2027" i="64"/>
  <c r="DH2027" i="64"/>
  <c r="DI2027" i="64"/>
  <c r="DJ2027" i="64"/>
  <c r="DK2027" i="64"/>
  <c r="DL2027" i="64"/>
  <c r="E2028" i="64"/>
  <c r="G2028" i="64"/>
  <c r="E2038" i="64"/>
  <c r="E2039" i="64"/>
  <c r="B2039" i="64" s="1"/>
  <c r="G2039" i="64"/>
  <c r="R2039" i="64"/>
  <c r="S2039" i="64" s="1"/>
  <c r="T2039" i="64" s="1"/>
  <c r="U2039" i="64" s="1"/>
  <c r="V2039" i="64" s="1"/>
  <c r="W2039" i="64" s="1"/>
  <c r="X2039" i="64" s="1"/>
  <c r="Y2039" i="64" s="1"/>
  <c r="Z2039" i="64" s="1"/>
  <c r="AA2039" i="64" s="1"/>
  <c r="AB2039" i="64" s="1"/>
  <c r="AC2039" i="64" s="1"/>
  <c r="AD2039" i="64" s="1"/>
  <c r="CN2039" i="64"/>
  <c r="CO2039" i="64" s="1"/>
  <c r="CP2039" i="64" s="1"/>
  <c r="CQ2039" i="64" s="1"/>
  <c r="CR2039" i="64" s="1"/>
  <c r="CS2039" i="64" s="1"/>
  <c r="CT2039" i="64" s="1"/>
  <c r="CU2039" i="64" s="1"/>
  <c r="CV2039" i="64" s="1"/>
  <c r="CW2039" i="64" s="1"/>
  <c r="CX2039" i="64" s="1"/>
  <c r="CY2039" i="64" s="1"/>
  <c r="CZ2039" i="64" s="1"/>
  <c r="DA2039" i="64" s="1"/>
  <c r="DB2039" i="64" s="1"/>
  <c r="DC2039" i="64" s="1"/>
  <c r="DD2039" i="64" s="1"/>
  <c r="DE2039" i="64" s="1"/>
  <c r="DF2039" i="64" s="1"/>
  <c r="DG2039" i="64" s="1"/>
  <c r="DH2039" i="64" s="1"/>
  <c r="DI2039" i="64" s="1"/>
  <c r="DJ2039" i="64" s="1"/>
  <c r="DK2039" i="64" s="1"/>
  <c r="DL2039" i="64" s="1"/>
  <c r="E2040" i="64"/>
  <c r="G982" i="64"/>
  <c r="E982" i="64"/>
  <c r="G981" i="64"/>
  <c r="E981" i="64"/>
  <c r="G980" i="64"/>
  <c r="E980" i="64"/>
  <c r="DL979" i="64"/>
  <c r="DK979" i="64"/>
  <c r="DJ979" i="64"/>
  <c r="DI979" i="64"/>
  <c r="DH979" i="64"/>
  <c r="DG979" i="64"/>
  <c r="DF979" i="64"/>
  <c r="DE979" i="64"/>
  <c r="DD979" i="64"/>
  <c r="DC979" i="64"/>
  <c r="DB979" i="64"/>
  <c r="DA979" i="64"/>
  <c r="CZ979" i="64"/>
  <c r="CY979" i="64"/>
  <c r="CX979" i="64"/>
  <c r="CW979" i="64"/>
  <c r="CV979" i="64"/>
  <c r="CU979" i="64"/>
  <c r="CT979" i="64"/>
  <c r="CS979" i="64"/>
  <c r="CR979" i="64"/>
  <c r="CQ979" i="64"/>
  <c r="CP979" i="64"/>
  <c r="CO979" i="64"/>
  <c r="CL979" i="64"/>
  <c r="CK979" i="64"/>
  <c r="CJ979" i="64"/>
  <c r="CI979" i="64"/>
  <c r="CH979" i="64"/>
  <c r="CG979" i="64"/>
  <c r="CF979" i="64"/>
  <c r="CE979" i="64"/>
  <c r="CD979" i="64"/>
  <c r="CC979" i="64"/>
  <c r="CB979" i="64"/>
  <c r="CA979" i="64"/>
  <c r="BZ979" i="64"/>
  <c r="BY979" i="64"/>
  <c r="BX979" i="64"/>
  <c r="BW979" i="64"/>
  <c r="BV979" i="64"/>
  <c r="BU979" i="64"/>
  <c r="BT979" i="64"/>
  <c r="BS979" i="64"/>
  <c r="BR979" i="64"/>
  <c r="BQ979" i="64"/>
  <c r="BP979" i="64"/>
  <c r="BO979" i="64"/>
  <c r="BN979" i="64"/>
  <c r="BM979" i="64"/>
  <c r="BL979" i="64"/>
  <c r="BK979" i="64"/>
  <c r="BJ979" i="64"/>
  <c r="BI979" i="64"/>
  <c r="BH979" i="64"/>
  <c r="BG979" i="64"/>
  <c r="BF979" i="64"/>
  <c r="BE979" i="64"/>
  <c r="BD979" i="64"/>
  <c r="BC979" i="64"/>
  <c r="BB979" i="64"/>
  <c r="BA979" i="64"/>
  <c r="AZ979" i="64"/>
  <c r="AY979" i="64"/>
  <c r="AX979" i="64"/>
  <c r="AW979" i="64"/>
  <c r="AV979" i="64"/>
  <c r="AU979" i="64"/>
  <c r="AT979" i="64"/>
  <c r="AS979" i="64"/>
  <c r="AR979" i="64"/>
  <c r="AQ979" i="64"/>
  <c r="AP979" i="64"/>
  <c r="AO979" i="64"/>
  <c r="AN979" i="64"/>
  <c r="AM979" i="64"/>
  <c r="AL979" i="64"/>
  <c r="AK979" i="64"/>
  <c r="AJ979" i="64"/>
  <c r="AI979" i="64"/>
  <c r="AH979" i="64"/>
  <c r="AG979" i="64"/>
  <c r="AF979" i="64"/>
  <c r="AE979" i="64"/>
  <c r="AD979" i="64"/>
  <c r="AC979" i="64"/>
  <c r="AB979" i="64"/>
  <c r="AA979" i="64"/>
  <c r="Z979" i="64"/>
  <c r="Y979" i="64"/>
  <c r="X979" i="64"/>
  <c r="W979" i="64"/>
  <c r="V979" i="64"/>
  <c r="U979" i="64"/>
  <c r="T979" i="64"/>
  <c r="S979" i="64"/>
  <c r="G979" i="64"/>
  <c r="E979" i="64"/>
  <c r="G978" i="64"/>
  <c r="E978" i="64"/>
  <c r="G977" i="64"/>
  <c r="E977" i="64"/>
  <c r="G976" i="64"/>
  <c r="E976" i="64"/>
  <c r="G975" i="64"/>
  <c r="E975" i="64"/>
  <c r="E974" i="64"/>
  <c r="E973" i="64"/>
  <c r="E972" i="64"/>
  <c r="E971" i="64"/>
  <c r="E970" i="64"/>
  <c r="E969" i="64"/>
  <c r="DL968" i="64"/>
  <c r="DK968" i="64"/>
  <c r="DJ968" i="64"/>
  <c r="DI968" i="64"/>
  <c r="DH968" i="64"/>
  <c r="DG968" i="64"/>
  <c r="DF968" i="64"/>
  <c r="DE968" i="64"/>
  <c r="DD968" i="64"/>
  <c r="DC968" i="64"/>
  <c r="DB968" i="64"/>
  <c r="DA968" i="64"/>
  <c r="CZ968" i="64"/>
  <c r="CY968" i="64"/>
  <c r="CX968" i="64"/>
  <c r="CW968" i="64"/>
  <c r="CV968" i="64"/>
  <c r="CU968" i="64"/>
  <c r="CT968" i="64"/>
  <c r="CS968" i="64"/>
  <c r="CR968" i="64"/>
  <c r="CQ968" i="64"/>
  <c r="CP968" i="64"/>
  <c r="CO968" i="64"/>
  <c r="CL968" i="64"/>
  <c r="CK968" i="64"/>
  <c r="CJ968" i="64"/>
  <c r="CI968" i="64"/>
  <c r="CH968" i="64"/>
  <c r="CG968" i="64"/>
  <c r="CF968" i="64"/>
  <c r="CE968" i="64"/>
  <c r="CD968" i="64"/>
  <c r="CC968" i="64"/>
  <c r="CB968" i="64"/>
  <c r="CA968" i="64"/>
  <c r="BZ968" i="64"/>
  <c r="BY968" i="64"/>
  <c r="BX968" i="64"/>
  <c r="BW968" i="64"/>
  <c r="BV968" i="64"/>
  <c r="BU968" i="64"/>
  <c r="BT968" i="64"/>
  <c r="BS968" i="64"/>
  <c r="BR968" i="64"/>
  <c r="BQ968" i="64"/>
  <c r="BP968" i="64"/>
  <c r="BO968" i="64"/>
  <c r="BN968" i="64"/>
  <c r="BM968" i="64"/>
  <c r="BL968" i="64"/>
  <c r="BK968" i="64"/>
  <c r="BJ968" i="64"/>
  <c r="BI968" i="64"/>
  <c r="BH968" i="64"/>
  <c r="BG968" i="64"/>
  <c r="BF968" i="64"/>
  <c r="BE968" i="64"/>
  <c r="BD968" i="64"/>
  <c r="BC968" i="64"/>
  <c r="BB968" i="64"/>
  <c r="BA968" i="64"/>
  <c r="AZ968" i="64"/>
  <c r="AY968" i="64"/>
  <c r="AX968" i="64"/>
  <c r="AW968" i="64"/>
  <c r="AV968" i="64"/>
  <c r="AU968" i="64"/>
  <c r="AT968" i="64"/>
  <c r="AS968" i="64"/>
  <c r="AR968" i="64"/>
  <c r="AQ968" i="64"/>
  <c r="AP968" i="64"/>
  <c r="AO968" i="64"/>
  <c r="AN968" i="64"/>
  <c r="AM968" i="64"/>
  <c r="AL968" i="64"/>
  <c r="AK968" i="64"/>
  <c r="AJ968" i="64"/>
  <c r="AI968" i="64"/>
  <c r="AH968" i="64"/>
  <c r="AG968" i="64"/>
  <c r="AF968" i="64"/>
  <c r="AE968" i="64"/>
  <c r="AD968" i="64"/>
  <c r="AC968" i="64"/>
  <c r="AB968" i="64"/>
  <c r="AA968" i="64"/>
  <c r="Z968" i="64"/>
  <c r="Y968" i="64"/>
  <c r="X968" i="64"/>
  <c r="W968" i="64"/>
  <c r="V968" i="64"/>
  <c r="U968" i="64"/>
  <c r="T968" i="64"/>
  <c r="S968" i="64"/>
  <c r="E968" i="64"/>
  <c r="E967" i="64"/>
  <c r="E966" i="64"/>
  <c r="E965" i="64"/>
  <c r="G964" i="64"/>
  <c r="E964" i="64"/>
  <c r="E963" i="64"/>
  <c r="G962" i="64"/>
  <c r="E962" i="64"/>
  <c r="G961" i="64"/>
  <c r="G969" i="64" s="1"/>
  <c r="E961" i="64"/>
  <c r="G960" i="64"/>
  <c r="G968" i="64" s="1"/>
  <c r="E960" i="64"/>
  <c r="E959" i="64"/>
  <c r="B959" i="64" s="1"/>
  <c r="G958" i="64"/>
  <c r="G967" i="64" s="1"/>
  <c r="E958" i="64"/>
  <c r="CO957" i="64"/>
  <c r="S957" i="64"/>
  <c r="R962" i="64" s="1"/>
  <c r="E957" i="64"/>
  <c r="E956" i="64"/>
  <c r="E955" i="64"/>
  <c r="E954" i="64"/>
  <c r="E953" i="64"/>
  <c r="E952" i="64"/>
  <c r="B952" i="64" s="1"/>
  <c r="E951" i="64"/>
  <c r="B951" i="64" s="1"/>
  <c r="E950" i="64"/>
  <c r="B950" i="64" s="1"/>
  <c r="G949" i="64"/>
  <c r="E949" i="64"/>
  <c r="B949" i="64" s="1"/>
  <c r="E948" i="64"/>
  <c r="G92" i="861"/>
  <c r="CM30" i="861"/>
  <c r="CN30" i="861"/>
  <c r="CM31" i="861"/>
  <c r="CN31" i="861"/>
  <c r="CM32" i="861"/>
  <c r="CN32" i="861"/>
  <c r="CM33" i="861"/>
  <c r="CN33" i="861"/>
  <c r="CM34" i="861"/>
  <c r="CN34" i="861"/>
  <c r="CM79" i="861"/>
  <c r="CN79" i="861"/>
  <c r="CO79" i="861"/>
  <c r="CP79" i="861"/>
  <c r="CQ79" i="861"/>
  <c r="CR79" i="861"/>
  <c r="CS79" i="861"/>
  <c r="CT79" i="861"/>
  <c r="CU79" i="861"/>
  <c r="CV79" i="861"/>
  <c r="CW79" i="861"/>
  <c r="CX79" i="861"/>
  <c r="CY79" i="861"/>
  <c r="CZ79" i="861"/>
  <c r="DA79" i="861"/>
  <c r="DB79" i="861"/>
  <c r="DC79" i="861"/>
  <c r="DD79" i="861"/>
  <c r="DE79" i="861"/>
  <c r="DF79" i="861"/>
  <c r="DG79" i="861"/>
  <c r="DH79" i="861"/>
  <c r="DI79" i="861"/>
  <c r="DJ79" i="861"/>
  <c r="DK79" i="861"/>
  <c r="DL79" i="861"/>
  <c r="CM99" i="861"/>
  <c r="E1827" i="64"/>
  <c r="B1827" i="64" s="1"/>
  <c r="E1828" i="64"/>
  <c r="B1828" i="64" s="1"/>
  <c r="G1827" i="64"/>
  <c r="T568" i="64"/>
  <c r="U568" i="64"/>
  <c r="V568" i="64"/>
  <c r="W568" i="64"/>
  <c r="X568" i="64"/>
  <c r="Y568" i="64"/>
  <c r="Z568" i="64"/>
  <c r="AA568" i="64"/>
  <c r="AB568" i="64"/>
  <c r="AC568" i="64"/>
  <c r="AD568" i="64"/>
  <c r="AE568" i="64"/>
  <c r="AF568" i="64"/>
  <c r="AG568" i="64"/>
  <c r="AH568" i="64"/>
  <c r="AI568" i="64"/>
  <c r="AJ568" i="64"/>
  <c r="AK568" i="64"/>
  <c r="AL568" i="64"/>
  <c r="AM568" i="64"/>
  <c r="AN568" i="64"/>
  <c r="AO568" i="64"/>
  <c r="AP568" i="64"/>
  <c r="AQ568" i="64"/>
  <c r="AR568" i="64"/>
  <c r="AS568" i="64"/>
  <c r="AT568" i="64"/>
  <c r="AU568" i="64"/>
  <c r="AV568" i="64"/>
  <c r="AW568" i="64"/>
  <c r="AX568" i="64"/>
  <c r="AY568" i="64"/>
  <c r="AZ568" i="64"/>
  <c r="BA568" i="64"/>
  <c r="BB568" i="64"/>
  <c r="BC568" i="64"/>
  <c r="BD568" i="64"/>
  <c r="BE568" i="64"/>
  <c r="BF568" i="64"/>
  <c r="BG568" i="64"/>
  <c r="BH568" i="64"/>
  <c r="BI568" i="64"/>
  <c r="BJ568" i="64"/>
  <c r="BK568" i="64"/>
  <c r="BL568" i="64"/>
  <c r="BM568" i="64"/>
  <c r="BN568" i="64"/>
  <c r="BO568" i="64"/>
  <c r="BP568" i="64"/>
  <c r="BQ568" i="64"/>
  <c r="BR568" i="64"/>
  <c r="BS568" i="64"/>
  <c r="BT568" i="64"/>
  <c r="BU568" i="64"/>
  <c r="BV568" i="64"/>
  <c r="BW568" i="64"/>
  <c r="BX568" i="64"/>
  <c r="BY568" i="64"/>
  <c r="BZ568" i="64"/>
  <c r="CA568" i="64"/>
  <c r="CB568" i="64"/>
  <c r="CC568" i="64"/>
  <c r="CD568" i="64"/>
  <c r="CE568" i="64"/>
  <c r="CF568" i="64"/>
  <c r="CG568" i="64"/>
  <c r="CH568" i="64"/>
  <c r="CI568" i="64"/>
  <c r="CJ568" i="64"/>
  <c r="CK568" i="64"/>
  <c r="CL568" i="64"/>
  <c r="CM568" i="64"/>
  <c r="CN568" i="64"/>
  <c r="CO568" i="64"/>
  <c r="CP568" i="64"/>
  <c r="CQ568" i="64"/>
  <c r="CR568" i="64"/>
  <c r="CS568" i="64"/>
  <c r="CT568" i="64"/>
  <c r="CU568" i="64"/>
  <c r="CV568" i="64"/>
  <c r="CW568" i="64"/>
  <c r="CX568" i="64"/>
  <c r="CY568" i="64"/>
  <c r="CZ568" i="64"/>
  <c r="DA568" i="64"/>
  <c r="DB568" i="64"/>
  <c r="DC568" i="64"/>
  <c r="DD568" i="64"/>
  <c r="DE568" i="64"/>
  <c r="DF568" i="64"/>
  <c r="DG568" i="64"/>
  <c r="DH568" i="64"/>
  <c r="DI568" i="64"/>
  <c r="DJ568" i="64"/>
  <c r="DK568" i="64"/>
  <c r="DL568" i="64"/>
  <c r="S568" i="64"/>
  <c r="CM564" i="64"/>
  <c r="CN564" i="64"/>
  <c r="E1829" i="64"/>
  <c r="B1829" i="64" s="1"/>
  <c r="G1829" i="64"/>
  <c r="CM559" i="64"/>
  <c r="CN559" i="64"/>
  <c r="E1121" i="64"/>
  <c r="E1122" i="64"/>
  <c r="B1122" i="64" s="1"/>
  <c r="E1123" i="64"/>
  <c r="B1123" i="64" s="1"/>
  <c r="E1124" i="64"/>
  <c r="B1124" i="64" s="1"/>
  <c r="E1125" i="64"/>
  <c r="B1125" i="64" s="1"/>
  <c r="E1126" i="64"/>
  <c r="B1126" i="64" s="1"/>
  <c r="E1127" i="64"/>
  <c r="B1127" i="64" s="1"/>
  <c r="E1128" i="64"/>
  <c r="B1128" i="64" s="1"/>
  <c r="E1129" i="64"/>
  <c r="B1129" i="64" s="1"/>
  <c r="L1127" i="64"/>
  <c r="M1127" i="64"/>
  <c r="N1127" i="64"/>
  <c r="O1127" i="64"/>
  <c r="P1127" i="64"/>
  <c r="K1127" i="64"/>
  <c r="CM1127" i="64"/>
  <c r="CN1127" i="64"/>
  <c r="G1139" i="64"/>
  <c r="E1139" i="64"/>
  <c r="DL1138" i="64"/>
  <c r="DK1138" i="64"/>
  <c r="DJ1138" i="64"/>
  <c r="DI1138" i="64"/>
  <c r="DH1138" i="64"/>
  <c r="DG1138" i="64"/>
  <c r="DF1138" i="64"/>
  <c r="DE1138" i="64"/>
  <c r="DD1138" i="64"/>
  <c r="DC1138" i="64"/>
  <c r="DB1138" i="64"/>
  <c r="DA1138" i="64"/>
  <c r="CZ1138" i="64"/>
  <c r="CY1138" i="64"/>
  <c r="CX1138" i="64"/>
  <c r="CW1138" i="64"/>
  <c r="CV1138" i="64"/>
  <c r="CU1138" i="64"/>
  <c r="CT1138" i="64"/>
  <c r="CS1138" i="64"/>
  <c r="CR1138" i="64"/>
  <c r="CQ1138" i="64"/>
  <c r="CP1138" i="64"/>
  <c r="CO1138" i="64"/>
  <c r="CL1138" i="64"/>
  <c r="CK1138" i="64"/>
  <c r="CJ1138" i="64"/>
  <c r="CI1138" i="64"/>
  <c r="CH1138" i="64"/>
  <c r="CG1138" i="64"/>
  <c r="CF1138" i="64"/>
  <c r="CE1138" i="64"/>
  <c r="CD1138" i="64"/>
  <c r="CC1138" i="64"/>
  <c r="CB1138" i="64"/>
  <c r="CA1138" i="64"/>
  <c r="BZ1138" i="64"/>
  <c r="BY1138" i="64"/>
  <c r="BX1138" i="64"/>
  <c r="BW1138" i="64"/>
  <c r="BV1138" i="64"/>
  <c r="BU1138" i="64"/>
  <c r="BT1138" i="64"/>
  <c r="BS1138" i="64"/>
  <c r="BR1138" i="64"/>
  <c r="BQ1138" i="64"/>
  <c r="BP1138" i="64"/>
  <c r="BO1138" i="64"/>
  <c r="BN1138" i="64"/>
  <c r="BM1138" i="64"/>
  <c r="BL1138" i="64"/>
  <c r="BK1138" i="64"/>
  <c r="BJ1138" i="64"/>
  <c r="BI1138" i="64"/>
  <c r="BH1138" i="64"/>
  <c r="BG1138" i="64"/>
  <c r="BF1138" i="64"/>
  <c r="BE1138" i="64"/>
  <c r="BD1138" i="64"/>
  <c r="BC1138" i="64"/>
  <c r="BB1138" i="64"/>
  <c r="BA1138" i="64"/>
  <c r="AZ1138" i="64"/>
  <c r="AY1138" i="64"/>
  <c r="AX1138" i="64"/>
  <c r="AW1138" i="64"/>
  <c r="AV1138" i="64"/>
  <c r="AU1138" i="64"/>
  <c r="AT1138" i="64"/>
  <c r="AS1138" i="64"/>
  <c r="AR1138" i="64"/>
  <c r="AQ1138" i="64"/>
  <c r="AP1138" i="64"/>
  <c r="AO1138" i="64"/>
  <c r="AN1138" i="64"/>
  <c r="AM1138" i="64"/>
  <c r="AL1138" i="64"/>
  <c r="AK1138" i="64"/>
  <c r="AJ1138" i="64"/>
  <c r="AI1138" i="64"/>
  <c r="AH1138" i="64"/>
  <c r="AG1138" i="64"/>
  <c r="AF1138" i="64"/>
  <c r="AE1138" i="64"/>
  <c r="AD1138" i="64"/>
  <c r="AC1138" i="64"/>
  <c r="AB1138" i="64"/>
  <c r="AA1138" i="64"/>
  <c r="Z1138" i="64"/>
  <c r="Y1138" i="64"/>
  <c r="X1138" i="64"/>
  <c r="W1138" i="64"/>
  <c r="V1138" i="64"/>
  <c r="U1138" i="64"/>
  <c r="T1138" i="64"/>
  <c r="S1138" i="64"/>
  <c r="G1138" i="64"/>
  <c r="E1138" i="64"/>
  <c r="G1137" i="64"/>
  <c r="E1137" i="64"/>
  <c r="DL1136" i="64"/>
  <c r="DK1136" i="64"/>
  <c r="DJ1136" i="64"/>
  <c r="DI1136" i="64"/>
  <c r="DH1136" i="64"/>
  <c r="DG1136" i="64"/>
  <c r="DF1136" i="64"/>
  <c r="DE1136" i="64"/>
  <c r="DD1136" i="64"/>
  <c r="DC1136" i="64"/>
  <c r="DB1136" i="64"/>
  <c r="DA1136" i="64"/>
  <c r="CZ1136" i="64"/>
  <c r="CY1136" i="64"/>
  <c r="CX1136" i="64"/>
  <c r="CW1136" i="64"/>
  <c r="CV1136" i="64"/>
  <c r="CU1136" i="64"/>
  <c r="CT1136" i="64"/>
  <c r="CS1136" i="64"/>
  <c r="CR1136" i="64"/>
  <c r="CQ1136" i="64"/>
  <c r="CP1136" i="64"/>
  <c r="CO1136" i="64"/>
  <c r="CL1136" i="64"/>
  <c r="CK1136" i="64"/>
  <c r="CJ1136" i="64"/>
  <c r="CI1136" i="64"/>
  <c r="CH1136" i="64"/>
  <c r="CG1136" i="64"/>
  <c r="CF1136" i="64"/>
  <c r="CE1136" i="64"/>
  <c r="CD1136" i="64"/>
  <c r="CC1136" i="64"/>
  <c r="CB1136" i="64"/>
  <c r="CA1136" i="64"/>
  <c r="BZ1136" i="64"/>
  <c r="BY1136" i="64"/>
  <c r="BX1136" i="64"/>
  <c r="BW1136" i="64"/>
  <c r="BV1136" i="64"/>
  <c r="BU1136" i="64"/>
  <c r="BT1136" i="64"/>
  <c r="BS1136" i="64"/>
  <c r="BR1136" i="64"/>
  <c r="BQ1136" i="64"/>
  <c r="BP1136" i="64"/>
  <c r="BO1136" i="64"/>
  <c r="BN1136" i="64"/>
  <c r="BM1136" i="64"/>
  <c r="BL1136" i="64"/>
  <c r="BK1136" i="64"/>
  <c r="BJ1136" i="64"/>
  <c r="BI1136" i="64"/>
  <c r="BH1136" i="64"/>
  <c r="BG1136" i="64"/>
  <c r="BF1136" i="64"/>
  <c r="BE1136" i="64"/>
  <c r="BD1136" i="64"/>
  <c r="BC1136" i="64"/>
  <c r="BB1136" i="64"/>
  <c r="BA1136" i="64"/>
  <c r="AZ1136" i="64"/>
  <c r="AY1136" i="64"/>
  <c r="AX1136" i="64"/>
  <c r="AW1136" i="64"/>
  <c r="AV1136" i="64"/>
  <c r="AU1136" i="64"/>
  <c r="AT1136" i="64"/>
  <c r="AS1136" i="64"/>
  <c r="AR1136" i="64"/>
  <c r="AQ1136" i="64"/>
  <c r="AP1136" i="64"/>
  <c r="AO1136" i="64"/>
  <c r="AN1136" i="64"/>
  <c r="AM1136" i="64"/>
  <c r="AL1136" i="64"/>
  <c r="AK1136" i="64"/>
  <c r="AJ1136" i="64"/>
  <c r="AI1136" i="64"/>
  <c r="AH1136" i="64"/>
  <c r="AG1136" i="64"/>
  <c r="AF1136" i="64"/>
  <c r="AE1136" i="64"/>
  <c r="AD1136" i="64"/>
  <c r="AC1136" i="64"/>
  <c r="AB1136" i="64"/>
  <c r="AA1136" i="64"/>
  <c r="Z1136" i="64"/>
  <c r="Y1136" i="64"/>
  <c r="X1136" i="64"/>
  <c r="W1136" i="64"/>
  <c r="V1136" i="64"/>
  <c r="U1136" i="64"/>
  <c r="T1136" i="64"/>
  <c r="S1136" i="64"/>
  <c r="G1136" i="64"/>
  <c r="E1136" i="64"/>
  <c r="G1135" i="64"/>
  <c r="E1135" i="64"/>
  <c r="G1134" i="64"/>
  <c r="E1134" i="64"/>
  <c r="G1133" i="64"/>
  <c r="E1133" i="64"/>
  <c r="G1132" i="64"/>
  <c r="G1130" i="64" s="1"/>
  <c r="G1124" i="64" s="1"/>
  <c r="E1132" i="64"/>
  <c r="E1131" i="64"/>
  <c r="E1130" i="64"/>
  <c r="CM1002" i="64" a="1"/>
  <c r="CM29" i="1224"/>
  <c r="CM1229" i="64" a="1"/>
  <c r="CN29" i="1224"/>
  <c r="CM45" i="1224"/>
  <c r="CM1122" i="64" a="1"/>
  <c r="CN45" i="1224"/>
  <c r="CN102" i="861"/>
  <c r="CM1070" i="64" a="1"/>
  <c r="CM102" i="861"/>
  <c r="CN1229" i="64" a="1"/>
  <c r="CN396" i="64" a="1"/>
  <c r="CM396" i="64" a="1"/>
  <c r="CN1002" i="64" a="1"/>
  <c r="CN1070" i="64" a="1"/>
  <c r="CM100" i="861"/>
  <c r="CN1122" i="64" a="1"/>
  <c r="CN100" i="861"/>
  <c r="E102" i="861" l="1"/>
  <c r="R102" i="861"/>
  <c r="E35" i="861"/>
  <c r="E100" i="861"/>
  <c r="CM73" i="861"/>
  <c r="CN73" i="861"/>
  <c r="CN72" i="861"/>
  <c r="CM72" i="861"/>
  <c r="CN43" i="861"/>
  <c r="CN42" i="861"/>
  <c r="CN33" i="1224"/>
  <c r="CN49" i="1224"/>
  <c r="CP8" i="1224"/>
  <c r="CN3" i="1224"/>
  <c r="CN4" i="1224" s="1"/>
  <c r="CN8" i="1224"/>
  <c r="CP7" i="1224"/>
  <c r="CO1" i="1224"/>
  <c r="CN47" i="1224"/>
  <c r="CO43" i="1224" s="1"/>
  <c r="CM47" i="1224"/>
  <c r="CN31" i="1224"/>
  <c r="CO27" i="1224" s="1"/>
  <c r="CM31" i="1224"/>
  <c r="CQ8" i="1224"/>
  <c r="CR2" i="1224"/>
  <c r="CQ3" i="1224"/>
  <c r="CQ1" i="1224" s="1"/>
  <c r="R3" i="1224"/>
  <c r="R7" i="1224"/>
  <c r="R1" i="1224"/>
  <c r="CP3" i="1224"/>
  <c r="S1" i="1224"/>
  <c r="S7" i="1224"/>
  <c r="S3" i="1224"/>
  <c r="T2" i="1224"/>
  <c r="CN1229" i="64"/>
  <c r="CN1231" i="64" s="1"/>
  <c r="CO1227" i="64" s="1"/>
  <c r="CM1229" i="64"/>
  <c r="CM1231" i="64" s="1"/>
  <c r="CM396" i="64"/>
  <c r="CM398" i="64" s="1"/>
  <c r="CN396" i="64"/>
  <c r="CN398" i="64" s="1"/>
  <c r="CO394" i="64" s="1"/>
  <c r="CM96" i="861"/>
  <c r="CN96" i="861"/>
  <c r="CM64" i="861"/>
  <c r="CN44" i="861"/>
  <c r="CM44" i="861"/>
  <c r="CM1070" i="64"/>
  <c r="CN1070" i="64"/>
  <c r="R1072" i="64"/>
  <c r="CM1002" i="64"/>
  <c r="CM1004" i="64" s="1"/>
  <c r="CN1002" i="64"/>
  <c r="CN1004" i="64" s="1"/>
  <c r="CO1000" i="64" s="1"/>
  <c r="CO1004" i="64" s="1"/>
  <c r="R1004" i="64"/>
  <c r="T2017" i="64"/>
  <c r="T2019" i="64" s="1"/>
  <c r="S2019" i="64"/>
  <c r="CQ2017" i="64"/>
  <c r="CQ2019" i="64" s="1"/>
  <c r="CP2019" i="64"/>
  <c r="AE2039" i="64"/>
  <c r="AF2039" i="64" s="1"/>
  <c r="AG2039" i="64" s="1"/>
  <c r="AH2039" i="64" s="1"/>
  <c r="AI2039" i="64" s="1"/>
  <c r="AJ2039" i="64" s="1"/>
  <c r="AK2039" i="64" s="1"/>
  <c r="AL2039" i="64" s="1"/>
  <c r="AM2039" i="64" s="1"/>
  <c r="AN2039" i="64" s="1"/>
  <c r="AO2039" i="64" s="1"/>
  <c r="AP2039" i="64" s="1"/>
  <c r="CO2019" i="64"/>
  <c r="AO21" i="861"/>
  <c r="BU69" i="861"/>
  <c r="DD47" i="861"/>
  <c r="DD92" i="861" s="1"/>
  <c r="DA21" i="861"/>
  <c r="BT69" i="861"/>
  <c r="DC47" i="861"/>
  <c r="DC92" i="861" s="1"/>
  <c r="CZ21" i="861"/>
  <c r="BE69" i="861"/>
  <c r="CN47" i="861"/>
  <c r="CN92" i="861" s="1"/>
  <c r="CK21" i="861"/>
  <c r="BD69" i="861"/>
  <c r="CM47" i="861"/>
  <c r="CM92" i="861" s="1"/>
  <c r="CJ21" i="861"/>
  <c r="AO69" i="861"/>
  <c r="DC50" i="861"/>
  <c r="BX47" i="861"/>
  <c r="BX92" i="861" s="1"/>
  <c r="CZ24" i="861"/>
  <c r="BU21" i="861"/>
  <c r="AN69" i="861"/>
  <c r="DB50" i="861"/>
  <c r="BW47" i="861"/>
  <c r="BW92" i="861" s="1"/>
  <c r="CY24" i="861"/>
  <c r="BT21" i="861"/>
  <c r="Y69" i="861"/>
  <c r="CM50" i="861"/>
  <c r="BH47" i="861"/>
  <c r="BH92" i="861" s="1"/>
  <c r="CJ24" i="861"/>
  <c r="BE21" i="861"/>
  <c r="X69" i="861"/>
  <c r="CL50" i="861"/>
  <c r="BG47" i="861"/>
  <c r="BG92" i="861" s="1"/>
  <c r="CI24" i="861"/>
  <c r="BD21" i="861"/>
  <c r="BW50" i="861"/>
  <c r="AR47" i="861"/>
  <c r="AR92" i="861" s="1"/>
  <c r="BT24" i="861"/>
  <c r="AA21" i="861"/>
  <c r="AQ21" i="861"/>
  <c r="BG21" i="861"/>
  <c r="BW21" i="861"/>
  <c r="CM21" i="861"/>
  <c r="DC21" i="861"/>
  <c r="Z24" i="861"/>
  <c r="AP24" i="861"/>
  <c r="BF24" i="861"/>
  <c r="BV24" i="861"/>
  <c r="CL24" i="861"/>
  <c r="DB24" i="861"/>
  <c r="AD47" i="861"/>
  <c r="AD92" i="861" s="1"/>
  <c r="AT47" i="861"/>
  <c r="AT92" i="861" s="1"/>
  <c r="BJ47" i="861"/>
  <c r="BJ92" i="861" s="1"/>
  <c r="BZ47" i="861"/>
  <c r="BZ92" i="861" s="1"/>
  <c r="CP47" i="861"/>
  <c r="CP92" i="861" s="1"/>
  <c r="DF47" i="861"/>
  <c r="DF92" i="861" s="1"/>
  <c r="AC50" i="861"/>
  <c r="AS50" i="861"/>
  <c r="BI50" i="861"/>
  <c r="BY50" i="861"/>
  <c r="CO50" i="861"/>
  <c r="DE50" i="861"/>
  <c r="AA69" i="861"/>
  <c r="AQ69" i="861"/>
  <c r="BG69" i="861"/>
  <c r="BW69" i="861"/>
  <c r="CM69" i="861"/>
  <c r="DC69" i="861"/>
  <c r="CM17" i="861"/>
  <c r="AB21" i="861"/>
  <c r="AR21" i="861"/>
  <c r="BH21" i="861"/>
  <c r="BX21" i="861"/>
  <c r="CN21" i="861"/>
  <c r="DD21" i="861"/>
  <c r="AA24" i="861"/>
  <c r="AQ24" i="861"/>
  <c r="BG24" i="861"/>
  <c r="BW24" i="861"/>
  <c r="CM24" i="861"/>
  <c r="DC24" i="861"/>
  <c r="AE47" i="861"/>
  <c r="AE92" i="861" s="1"/>
  <c r="AU47" i="861"/>
  <c r="AU92" i="861" s="1"/>
  <c r="BK47" i="861"/>
  <c r="BK92" i="861" s="1"/>
  <c r="CA47" i="861"/>
  <c r="CA92" i="861" s="1"/>
  <c r="CQ47" i="861"/>
  <c r="CQ92" i="861" s="1"/>
  <c r="DG47" i="861"/>
  <c r="DG92" i="861" s="1"/>
  <c r="AD50" i="861"/>
  <c r="AT50" i="861"/>
  <c r="BJ50" i="861"/>
  <c r="BZ50" i="861"/>
  <c r="CP50" i="861"/>
  <c r="DF50" i="861"/>
  <c r="AB69" i="861"/>
  <c r="AR69" i="861"/>
  <c r="BH69" i="861"/>
  <c r="BX69" i="861"/>
  <c r="CN69" i="861"/>
  <c r="DD69" i="861"/>
  <c r="CN17" i="861"/>
  <c r="AC21" i="861"/>
  <c r="AS21" i="861"/>
  <c r="BI21" i="861"/>
  <c r="BY21" i="861"/>
  <c r="CO21" i="861"/>
  <c r="DE21" i="861"/>
  <c r="AB24" i="861"/>
  <c r="AR24" i="861"/>
  <c r="BH24" i="861"/>
  <c r="BX24" i="861"/>
  <c r="CN24" i="861"/>
  <c r="DD24" i="861"/>
  <c r="AF47" i="861"/>
  <c r="AF92" i="861" s="1"/>
  <c r="AV47" i="861"/>
  <c r="AV92" i="861" s="1"/>
  <c r="BL47" i="861"/>
  <c r="BL92" i="861" s="1"/>
  <c r="CB47" i="861"/>
  <c r="CB92" i="861" s="1"/>
  <c r="CR47" i="861"/>
  <c r="CR92" i="861" s="1"/>
  <c r="DH47" i="861"/>
  <c r="DH92" i="861" s="1"/>
  <c r="AE50" i="861"/>
  <c r="AU50" i="861"/>
  <c r="BK50" i="861"/>
  <c r="CA50" i="861"/>
  <c r="CQ50" i="861"/>
  <c r="DG50" i="861"/>
  <c r="AC69" i="861"/>
  <c r="AS69" i="861"/>
  <c r="BI69" i="861"/>
  <c r="BY69" i="861"/>
  <c r="CO69" i="861"/>
  <c r="DE69" i="861"/>
  <c r="AD21" i="861"/>
  <c r="AT21" i="861"/>
  <c r="BJ21" i="861"/>
  <c r="BZ21" i="861"/>
  <c r="CP21" i="861"/>
  <c r="DF21" i="861"/>
  <c r="AC24" i="861"/>
  <c r="AS24" i="861"/>
  <c r="BI24" i="861"/>
  <c r="BY24" i="861"/>
  <c r="CO24" i="861"/>
  <c r="DE24" i="861"/>
  <c r="AG47" i="861"/>
  <c r="AG92" i="861" s="1"/>
  <c r="AW47" i="861"/>
  <c r="AW92" i="861" s="1"/>
  <c r="BM47" i="861"/>
  <c r="BM92" i="861" s="1"/>
  <c r="CC47" i="861"/>
  <c r="CC92" i="861" s="1"/>
  <c r="CS47" i="861"/>
  <c r="CS92" i="861" s="1"/>
  <c r="DI47" i="861"/>
  <c r="DI92" i="861" s="1"/>
  <c r="AF50" i="861"/>
  <c r="AV50" i="861"/>
  <c r="BL50" i="861"/>
  <c r="CB50" i="861"/>
  <c r="CR50" i="861"/>
  <c r="DH50" i="861"/>
  <c r="AD69" i="861"/>
  <c r="AT69" i="861"/>
  <c r="BJ69" i="861"/>
  <c r="BZ69" i="861"/>
  <c r="CP69" i="861"/>
  <c r="DF69" i="861"/>
  <c r="AE21" i="861"/>
  <c r="AU21" i="861"/>
  <c r="BK21" i="861"/>
  <c r="CA21" i="861"/>
  <c r="CQ21" i="861"/>
  <c r="DG21" i="861"/>
  <c r="AD24" i="861"/>
  <c r="AT24" i="861"/>
  <c r="BJ24" i="861"/>
  <c r="BZ24" i="861"/>
  <c r="CP24" i="861"/>
  <c r="DF24" i="861"/>
  <c r="AH47" i="861"/>
  <c r="AH92" i="861" s="1"/>
  <c r="AX47" i="861"/>
  <c r="AX92" i="861" s="1"/>
  <c r="BN47" i="861"/>
  <c r="BN92" i="861" s="1"/>
  <c r="CD47" i="861"/>
  <c r="CD92" i="861" s="1"/>
  <c r="CT47" i="861"/>
  <c r="CT92" i="861" s="1"/>
  <c r="DJ47" i="861"/>
  <c r="DJ92" i="861" s="1"/>
  <c r="AG50" i="861"/>
  <c r="AW50" i="861"/>
  <c r="BM50" i="861"/>
  <c r="CC50" i="861"/>
  <c r="CS50" i="861"/>
  <c r="DI50" i="861"/>
  <c r="AE69" i="861"/>
  <c r="AU69" i="861"/>
  <c r="BK69" i="861"/>
  <c r="CA69" i="861"/>
  <c r="CQ69" i="861"/>
  <c r="DG69" i="861"/>
  <c r="AF21" i="861"/>
  <c r="AV21" i="861"/>
  <c r="BL21" i="861"/>
  <c r="CB21" i="861"/>
  <c r="CR21" i="861"/>
  <c r="DH21" i="861"/>
  <c r="AE24" i="861"/>
  <c r="AU24" i="861"/>
  <c r="BK24" i="861"/>
  <c r="CA24" i="861"/>
  <c r="CQ24" i="861"/>
  <c r="DG24" i="861"/>
  <c r="AI47" i="861"/>
  <c r="AI92" i="861" s="1"/>
  <c r="AY47" i="861"/>
  <c r="AY92" i="861" s="1"/>
  <c r="BO47" i="861"/>
  <c r="BO92" i="861" s="1"/>
  <c r="CE47" i="861"/>
  <c r="CE92" i="861" s="1"/>
  <c r="CU47" i="861"/>
  <c r="CU92" i="861" s="1"/>
  <c r="DK47" i="861"/>
  <c r="DK92" i="861" s="1"/>
  <c r="AH50" i="861"/>
  <c r="AX50" i="861"/>
  <c r="BN50" i="861"/>
  <c r="CD50" i="861"/>
  <c r="CT50" i="861"/>
  <c r="DJ50" i="861"/>
  <c r="AF69" i="861"/>
  <c r="AV69" i="861"/>
  <c r="BL69" i="861"/>
  <c r="CB69" i="861"/>
  <c r="CR69" i="861"/>
  <c r="DH69" i="861"/>
  <c r="AG21" i="861"/>
  <c r="AW21" i="861"/>
  <c r="BM21" i="861"/>
  <c r="CC21" i="861"/>
  <c r="CS21" i="861"/>
  <c r="DI21" i="861"/>
  <c r="AF24" i="861"/>
  <c r="AV24" i="861"/>
  <c r="BL24" i="861"/>
  <c r="CB24" i="861"/>
  <c r="CR24" i="861"/>
  <c r="DH24" i="861"/>
  <c r="T47" i="861"/>
  <c r="T92" i="861" s="1"/>
  <c r="AJ47" i="861"/>
  <c r="AJ92" i="861" s="1"/>
  <c r="AZ47" i="861"/>
  <c r="AZ92" i="861" s="1"/>
  <c r="BP47" i="861"/>
  <c r="BP92" i="861" s="1"/>
  <c r="CF47" i="861"/>
  <c r="CF92" i="861" s="1"/>
  <c r="CV47" i="861"/>
  <c r="CV92" i="861" s="1"/>
  <c r="DL47" i="861"/>
  <c r="DL92" i="861" s="1"/>
  <c r="AI50" i="861"/>
  <c r="AY50" i="861"/>
  <c r="BO50" i="861"/>
  <c r="CE50" i="861"/>
  <c r="CU50" i="861"/>
  <c r="DK50" i="861"/>
  <c r="AG69" i="861"/>
  <c r="AW69" i="861"/>
  <c r="BM69" i="861"/>
  <c r="CC69" i="861"/>
  <c r="CS69" i="861"/>
  <c r="DI69" i="861"/>
  <c r="AH21" i="861"/>
  <c r="AX21" i="861"/>
  <c r="BN21" i="861"/>
  <c r="CD21" i="861"/>
  <c r="CT21" i="861"/>
  <c r="DJ21" i="861"/>
  <c r="AG24" i="861"/>
  <c r="AW24" i="861"/>
  <c r="BM24" i="861"/>
  <c r="CC24" i="861"/>
  <c r="CS24" i="861"/>
  <c r="DI24" i="861"/>
  <c r="U47" i="861"/>
  <c r="U92" i="861" s="1"/>
  <c r="AK47" i="861"/>
  <c r="AK92" i="861" s="1"/>
  <c r="BA47" i="861"/>
  <c r="BA92" i="861" s="1"/>
  <c r="BQ47" i="861"/>
  <c r="BQ92" i="861" s="1"/>
  <c r="CG47" i="861"/>
  <c r="CG92" i="861" s="1"/>
  <c r="CW47" i="861"/>
  <c r="CW92" i="861" s="1"/>
  <c r="T50" i="861"/>
  <c r="AJ50" i="861"/>
  <c r="AZ50" i="861"/>
  <c r="BP50" i="861"/>
  <c r="CF50" i="861"/>
  <c r="CV50" i="861"/>
  <c r="DL50" i="861"/>
  <c r="AH69" i="861"/>
  <c r="AX69" i="861"/>
  <c r="BN69" i="861"/>
  <c r="CD69" i="861"/>
  <c r="CT69" i="861"/>
  <c r="DJ69" i="861"/>
  <c r="AI21" i="861"/>
  <c r="AY21" i="861"/>
  <c r="BO21" i="861"/>
  <c r="CE21" i="861"/>
  <c r="CU21" i="861"/>
  <c r="DK21" i="861"/>
  <c r="AH24" i="861"/>
  <c r="AX24" i="861"/>
  <c r="BN24" i="861"/>
  <c r="CD24" i="861"/>
  <c r="CT24" i="861"/>
  <c r="DJ24" i="861"/>
  <c r="V47" i="861"/>
  <c r="V92" i="861" s="1"/>
  <c r="AL47" i="861"/>
  <c r="AL92" i="861" s="1"/>
  <c r="BB47" i="861"/>
  <c r="BB92" i="861" s="1"/>
  <c r="BR47" i="861"/>
  <c r="BR92" i="861" s="1"/>
  <c r="CH47" i="861"/>
  <c r="CH92" i="861" s="1"/>
  <c r="CX47" i="861"/>
  <c r="CX92" i="861" s="1"/>
  <c r="U50" i="861"/>
  <c r="AK50" i="861"/>
  <c r="BA50" i="861"/>
  <c r="BQ50" i="861"/>
  <c r="CG50" i="861"/>
  <c r="CW50" i="861"/>
  <c r="AI69" i="861"/>
  <c r="AY69" i="861"/>
  <c r="BO69" i="861"/>
  <c r="CE69" i="861"/>
  <c r="CU69" i="861"/>
  <c r="DK69" i="861"/>
  <c r="T21" i="861"/>
  <c r="AJ21" i="861"/>
  <c r="AZ21" i="861"/>
  <c r="BP21" i="861"/>
  <c r="CF21" i="861"/>
  <c r="CV21" i="861"/>
  <c r="DL21" i="861"/>
  <c r="AI24" i="861"/>
  <c r="AY24" i="861"/>
  <c r="BO24" i="861"/>
  <c r="CE24" i="861"/>
  <c r="CU24" i="861"/>
  <c r="DK24" i="861"/>
  <c r="W47" i="861"/>
  <c r="W92" i="861" s="1"/>
  <c r="AM47" i="861"/>
  <c r="AM92" i="861" s="1"/>
  <c r="BC47" i="861"/>
  <c r="BC92" i="861" s="1"/>
  <c r="BS47" i="861"/>
  <c r="BS92" i="861" s="1"/>
  <c r="CI47" i="861"/>
  <c r="CI92" i="861" s="1"/>
  <c r="CY47" i="861"/>
  <c r="CY92" i="861" s="1"/>
  <c r="V50" i="861"/>
  <c r="AL50" i="861"/>
  <c r="BB50" i="861"/>
  <c r="BR50" i="861"/>
  <c r="CH50" i="861"/>
  <c r="CX50" i="861"/>
  <c r="T69" i="861"/>
  <c r="AJ69" i="861"/>
  <c r="AZ69" i="861"/>
  <c r="BP69" i="861"/>
  <c r="CF69" i="861"/>
  <c r="CV69" i="861"/>
  <c r="DL69" i="861"/>
  <c r="U21" i="861"/>
  <c r="AK21" i="861"/>
  <c r="BA21" i="861"/>
  <c r="BQ21" i="861"/>
  <c r="CG21" i="861"/>
  <c r="CW21" i="861"/>
  <c r="T24" i="861"/>
  <c r="AJ24" i="861"/>
  <c r="AZ24" i="861"/>
  <c r="BP24" i="861"/>
  <c r="CF24" i="861"/>
  <c r="CV24" i="861"/>
  <c r="DL24" i="861"/>
  <c r="X47" i="861"/>
  <c r="X92" i="861" s="1"/>
  <c r="AN47" i="861"/>
  <c r="AN92" i="861" s="1"/>
  <c r="BD47" i="861"/>
  <c r="BD92" i="861" s="1"/>
  <c r="BT47" i="861"/>
  <c r="BT92" i="861" s="1"/>
  <c r="CJ47" i="861"/>
  <c r="CJ92" i="861" s="1"/>
  <c r="CZ47" i="861"/>
  <c r="CZ92" i="861" s="1"/>
  <c r="W50" i="861"/>
  <c r="AM50" i="861"/>
  <c r="BC50" i="861"/>
  <c r="BS50" i="861"/>
  <c r="CI50" i="861"/>
  <c r="CY50" i="861"/>
  <c r="U69" i="861"/>
  <c r="AK69" i="861"/>
  <c r="BA69" i="861"/>
  <c r="BQ69" i="861"/>
  <c r="CG69" i="861"/>
  <c r="CW69" i="861"/>
  <c r="V21" i="861"/>
  <c r="AL21" i="861"/>
  <c r="BB21" i="861"/>
  <c r="BR21" i="861"/>
  <c r="CH21" i="861"/>
  <c r="CX21" i="861"/>
  <c r="U24" i="861"/>
  <c r="AK24" i="861"/>
  <c r="BA24" i="861"/>
  <c r="BQ24" i="861"/>
  <c r="CG24" i="861"/>
  <c r="CW24" i="861"/>
  <c r="Y47" i="861"/>
  <c r="Y92" i="861" s="1"/>
  <c r="AO47" i="861"/>
  <c r="AO92" i="861" s="1"/>
  <c r="BE47" i="861"/>
  <c r="BE92" i="861" s="1"/>
  <c r="BU47" i="861"/>
  <c r="BU92" i="861" s="1"/>
  <c r="CK47" i="861"/>
  <c r="CK92" i="861" s="1"/>
  <c r="DA47" i="861"/>
  <c r="DA92" i="861" s="1"/>
  <c r="X50" i="861"/>
  <c r="AN50" i="861"/>
  <c r="BD50" i="861"/>
  <c r="BT50" i="861"/>
  <c r="CJ50" i="861"/>
  <c r="CZ50" i="861"/>
  <c r="V69" i="861"/>
  <c r="AL69" i="861"/>
  <c r="BB69" i="861"/>
  <c r="BR69" i="861"/>
  <c r="CH69" i="861"/>
  <c r="CX69" i="861"/>
  <c r="W21" i="861"/>
  <c r="AM21" i="861"/>
  <c r="BC21" i="861"/>
  <c r="BS21" i="861"/>
  <c r="CI21" i="861"/>
  <c r="CY21" i="861"/>
  <c r="V24" i="861"/>
  <c r="AL24" i="861"/>
  <c r="BB24" i="861"/>
  <c r="BR24" i="861"/>
  <c r="CH24" i="861"/>
  <c r="CX24" i="861"/>
  <c r="Z47" i="861"/>
  <c r="Z92" i="861" s="1"/>
  <c r="AP47" i="861"/>
  <c r="AP92" i="861" s="1"/>
  <c r="BF47" i="861"/>
  <c r="BF92" i="861" s="1"/>
  <c r="BV47" i="861"/>
  <c r="BV92" i="861" s="1"/>
  <c r="CL47" i="861"/>
  <c r="CL92" i="861" s="1"/>
  <c r="DB47" i="861"/>
  <c r="DB92" i="861" s="1"/>
  <c r="Y50" i="861"/>
  <c r="AO50" i="861"/>
  <c r="BE50" i="861"/>
  <c r="BU50" i="861"/>
  <c r="CK50" i="861"/>
  <c r="DA50" i="861"/>
  <c r="W69" i="861"/>
  <c r="AM69" i="861"/>
  <c r="BC69" i="861"/>
  <c r="BS69" i="861"/>
  <c r="CI69" i="861"/>
  <c r="CY69" i="861"/>
  <c r="Z21" i="861"/>
  <c r="AP21" i="861"/>
  <c r="BF21" i="861"/>
  <c r="BV21" i="861"/>
  <c r="CL21" i="861"/>
  <c r="DB21" i="861"/>
  <c r="Y24" i="861"/>
  <c r="AO24" i="861"/>
  <c r="BE24" i="861"/>
  <c r="BU24" i="861"/>
  <c r="CK24" i="861"/>
  <c r="DA24" i="861"/>
  <c r="AC47" i="861"/>
  <c r="AC92" i="861" s="1"/>
  <c r="AS47" i="861"/>
  <c r="AS92" i="861" s="1"/>
  <c r="BI47" i="861"/>
  <c r="BI92" i="861" s="1"/>
  <c r="BY47" i="861"/>
  <c r="BY92" i="861" s="1"/>
  <c r="CO47" i="861"/>
  <c r="CO92" i="861" s="1"/>
  <c r="DE47" i="861"/>
  <c r="DE92" i="861" s="1"/>
  <c r="AB50" i="861"/>
  <c r="AR50" i="861"/>
  <c r="BH50" i="861"/>
  <c r="BX50" i="861"/>
  <c r="CN50" i="861"/>
  <c r="DD50" i="861"/>
  <c r="Z69" i="861"/>
  <c r="AP69" i="861"/>
  <c r="BF69" i="861"/>
  <c r="BV69" i="861"/>
  <c r="CL69" i="861"/>
  <c r="DB69" i="861"/>
  <c r="BV50" i="861"/>
  <c r="AQ47" i="861"/>
  <c r="AQ92" i="861" s="1"/>
  <c r="BS24" i="861"/>
  <c r="AN21" i="861"/>
  <c r="BG50" i="861"/>
  <c r="AB47" i="861"/>
  <c r="AB92" i="861" s="1"/>
  <c r="BD24" i="861"/>
  <c r="Y21" i="861"/>
  <c r="BF50" i="861"/>
  <c r="AA47" i="861"/>
  <c r="AA92" i="861" s="1"/>
  <c r="BC24" i="861"/>
  <c r="X21" i="861"/>
  <c r="DA69" i="861"/>
  <c r="AQ50" i="861"/>
  <c r="AN24" i="861"/>
  <c r="CZ69" i="861"/>
  <c r="AP50" i="861"/>
  <c r="AM24" i="861"/>
  <c r="CK69" i="861"/>
  <c r="AA50" i="861"/>
  <c r="X24" i="861"/>
  <c r="CJ69" i="861"/>
  <c r="Z50" i="861"/>
  <c r="W24" i="861"/>
  <c r="CM36" i="861"/>
  <c r="CN36" i="861"/>
  <c r="CM1122" i="64"/>
  <c r="CM1128" i="64" s="1"/>
  <c r="CM1130" i="64" s="1"/>
  <c r="CN1122" i="64"/>
  <c r="CN1128" i="64" s="1"/>
  <c r="CN1130" i="64" s="1"/>
  <c r="CN1" i="1224" l="1"/>
  <c r="CP1" i="1224"/>
  <c r="R8" i="1224"/>
  <c r="CO31" i="1224"/>
  <c r="CP27" i="1224" s="1"/>
  <c r="CO33" i="1224"/>
  <c r="CO47" i="1224"/>
  <c r="CP43" i="1224" s="1"/>
  <c r="CO49" i="1224"/>
  <c r="S4" i="1224"/>
  <c r="CP4" i="1224"/>
  <c r="R4" i="1224"/>
  <c r="CQ4" i="1224"/>
  <c r="CR3" i="1224"/>
  <c r="CR7" i="1224"/>
  <c r="CR8" i="1224"/>
  <c r="CS2" i="1224"/>
  <c r="U2" i="1224"/>
  <c r="T3" i="1224"/>
  <c r="T7" i="1224"/>
  <c r="T1" i="1224"/>
  <c r="CO1231" i="64"/>
  <c r="CP1227" i="64" s="1"/>
  <c r="CO1233" i="64"/>
  <c r="CN1072" i="64"/>
  <c r="CO1068" i="64" s="1"/>
  <c r="CN1077" i="64"/>
  <c r="CN1074" i="64"/>
  <c r="CM1072" i="64"/>
  <c r="CM1077" i="64"/>
  <c r="CM1074" i="64"/>
  <c r="CN64" i="861"/>
  <c r="CN1006" i="64"/>
  <c r="CN1009" i="64"/>
  <c r="CM1006" i="64"/>
  <c r="CM1009" i="64"/>
  <c r="U2017" i="64"/>
  <c r="U2019" i="64" s="1"/>
  <c r="AQ2039" i="64"/>
  <c r="AR2039" i="64" s="1"/>
  <c r="AS2039" i="64" s="1"/>
  <c r="AT2039" i="64" s="1"/>
  <c r="AU2039" i="64" s="1"/>
  <c r="AV2039" i="64" s="1"/>
  <c r="AW2039" i="64" s="1"/>
  <c r="AX2039" i="64" s="1"/>
  <c r="AY2039" i="64" s="1"/>
  <c r="AZ2039" i="64" s="1"/>
  <c r="BA2039" i="64" s="1"/>
  <c r="BB2039" i="64" s="1"/>
  <c r="CR2017" i="64"/>
  <c r="CN26" i="861"/>
  <c r="CM26" i="861"/>
  <c r="CM27" i="861" s="1"/>
  <c r="S2" i="64"/>
  <c r="S3" i="861"/>
  <c r="S2" i="863"/>
  <c r="S2" i="864"/>
  <c r="E14" i="64"/>
  <c r="B14" i="64" s="1"/>
  <c r="E578" i="64"/>
  <c r="E579" i="64"/>
  <c r="E580" i="64"/>
  <c r="E581" i="64"/>
  <c r="E582" i="64"/>
  <c r="E583" i="64"/>
  <c r="E585" i="64"/>
  <c r="E586" i="64"/>
  <c r="E587" i="64"/>
  <c r="B587" i="64" s="1"/>
  <c r="E588" i="64"/>
  <c r="E589" i="64"/>
  <c r="E590" i="64"/>
  <c r="E591" i="64"/>
  <c r="E592" i="64"/>
  <c r="E593" i="64"/>
  <c r="E594" i="64"/>
  <c r="E595" i="64"/>
  <c r="B595" i="64" s="1"/>
  <c r="E596" i="64"/>
  <c r="E597" i="64"/>
  <c r="E598" i="64"/>
  <c r="E599" i="64"/>
  <c r="E600" i="64"/>
  <c r="E601" i="64"/>
  <c r="B601" i="64" s="1"/>
  <c r="E602" i="64"/>
  <c r="E603" i="64"/>
  <c r="E604" i="64"/>
  <c r="E605" i="64"/>
  <c r="E606" i="64"/>
  <c r="E607" i="64"/>
  <c r="E608" i="64"/>
  <c r="E609" i="64"/>
  <c r="E610" i="64"/>
  <c r="E611" i="64"/>
  <c r="E584" i="64"/>
  <c r="B584" i="64" s="1"/>
  <c r="CM586" i="64"/>
  <c r="CN586" i="64"/>
  <c r="CM602" i="64"/>
  <c r="CN602" i="64"/>
  <c r="CO593" i="64"/>
  <c r="S593" i="64"/>
  <c r="G611" i="64"/>
  <c r="G610" i="64"/>
  <c r="G609" i="64"/>
  <c r="G608" i="64"/>
  <c r="DL607" i="64"/>
  <c r="DK607" i="64"/>
  <c r="DJ607" i="64"/>
  <c r="DI607" i="64"/>
  <c r="DH607" i="64"/>
  <c r="DG607" i="64"/>
  <c r="DF607" i="64"/>
  <c r="DE607" i="64"/>
  <c r="DD607" i="64"/>
  <c r="DC607" i="64"/>
  <c r="DB607" i="64"/>
  <c r="DA607" i="64"/>
  <c r="CZ607" i="64"/>
  <c r="CY607" i="64"/>
  <c r="CX607" i="64"/>
  <c r="CW607" i="64"/>
  <c r="CV607" i="64"/>
  <c r="CU607" i="64"/>
  <c r="CT607" i="64"/>
  <c r="CS607" i="64"/>
  <c r="CR607" i="64"/>
  <c r="CQ607" i="64"/>
  <c r="CP607" i="64"/>
  <c r="CO607" i="64"/>
  <c r="CL607" i="64"/>
  <c r="CK607" i="64"/>
  <c r="CJ607" i="64"/>
  <c r="CI607" i="64"/>
  <c r="CH607" i="64"/>
  <c r="CG607" i="64"/>
  <c r="CF607" i="64"/>
  <c r="CE607" i="64"/>
  <c r="CD607" i="64"/>
  <c r="CC607" i="64"/>
  <c r="CB607" i="64"/>
  <c r="CA607" i="64"/>
  <c r="BZ607" i="64"/>
  <c r="BY607" i="64"/>
  <c r="BX607" i="64"/>
  <c r="BW607" i="64"/>
  <c r="BV607" i="64"/>
  <c r="BU607" i="64"/>
  <c r="BT607" i="64"/>
  <c r="BS607" i="64"/>
  <c r="BR607" i="64"/>
  <c r="BQ607" i="64"/>
  <c r="BP607" i="64"/>
  <c r="BO607" i="64"/>
  <c r="BN607" i="64"/>
  <c r="BM607" i="64"/>
  <c r="BL607" i="64"/>
  <c r="BK607" i="64"/>
  <c r="BJ607" i="64"/>
  <c r="BI607" i="64"/>
  <c r="BH607" i="64"/>
  <c r="BG607" i="64"/>
  <c r="BF607" i="64"/>
  <c r="BE607" i="64"/>
  <c r="BD607" i="64"/>
  <c r="BC607" i="64"/>
  <c r="BB607" i="64"/>
  <c r="BA607" i="64"/>
  <c r="AZ607" i="64"/>
  <c r="AY607" i="64"/>
  <c r="AX607" i="64"/>
  <c r="AW607" i="64"/>
  <c r="AV607" i="64"/>
  <c r="AU607" i="64"/>
  <c r="AT607" i="64"/>
  <c r="AS607" i="64"/>
  <c r="AR607" i="64"/>
  <c r="AQ607" i="64"/>
  <c r="AP607" i="64"/>
  <c r="AO607" i="64"/>
  <c r="AN607" i="64"/>
  <c r="AM607" i="64"/>
  <c r="AL607" i="64"/>
  <c r="AK607" i="64"/>
  <c r="AJ607" i="64"/>
  <c r="AI607" i="64"/>
  <c r="AH607" i="64"/>
  <c r="AG607" i="64"/>
  <c r="AF607" i="64"/>
  <c r="AE607" i="64"/>
  <c r="AD607" i="64"/>
  <c r="AC607" i="64"/>
  <c r="AB607" i="64"/>
  <c r="AA607" i="64"/>
  <c r="Z607" i="64"/>
  <c r="Y607" i="64"/>
  <c r="X607" i="64"/>
  <c r="W607" i="64"/>
  <c r="V607" i="64"/>
  <c r="U607" i="64"/>
  <c r="T607" i="64"/>
  <c r="S607" i="64"/>
  <c r="G607" i="64"/>
  <c r="DL606" i="64"/>
  <c r="DK606" i="64"/>
  <c r="DJ606" i="64"/>
  <c r="DI606" i="64"/>
  <c r="DH606" i="64"/>
  <c r="DG606" i="64"/>
  <c r="DF606" i="64"/>
  <c r="DE606" i="64"/>
  <c r="DD606" i="64"/>
  <c r="DC606" i="64"/>
  <c r="DB606" i="64"/>
  <c r="DA606" i="64"/>
  <c r="CZ606" i="64"/>
  <c r="CY606" i="64"/>
  <c r="CX606" i="64"/>
  <c r="CW606" i="64"/>
  <c r="CV606" i="64"/>
  <c r="CU606" i="64"/>
  <c r="CT606" i="64"/>
  <c r="CS606" i="64"/>
  <c r="CR606" i="64"/>
  <c r="CQ606" i="64"/>
  <c r="CP606" i="64"/>
  <c r="CO606" i="64"/>
  <c r="CL606" i="64"/>
  <c r="CK606" i="64"/>
  <c r="CJ606" i="64"/>
  <c r="CI606" i="64"/>
  <c r="CH606" i="64"/>
  <c r="CG606" i="64"/>
  <c r="CF606" i="64"/>
  <c r="CE606" i="64"/>
  <c r="CD606" i="64"/>
  <c r="CC606" i="64"/>
  <c r="CB606" i="64"/>
  <c r="CA606" i="64"/>
  <c r="BZ606" i="64"/>
  <c r="BY606" i="64"/>
  <c r="BX606" i="64"/>
  <c r="BW606" i="64"/>
  <c r="BV606" i="64"/>
  <c r="BU606" i="64"/>
  <c r="BT606" i="64"/>
  <c r="BS606" i="64"/>
  <c r="BR606" i="64"/>
  <c r="BQ606" i="64"/>
  <c r="BP606" i="64"/>
  <c r="BO606" i="64"/>
  <c r="BN606" i="64"/>
  <c r="BM606" i="64"/>
  <c r="BL606" i="64"/>
  <c r="BK606" i="64"/>
  <c r="BJ606" i="64"/>
  <c r="BI606" i="64"/>
  <c r="BH606" i="64"/>
  <c r="BG606" i="64"/>
  <c r="BF606" i="64"/>
  <c r="BE606" i="64"/>
  <c r="BD606" i="64"/>
  <c r="BC606" i="64"/>
  <c r="BB606" i="64"/>
  <c r="BA606" i="64"/>
  <c r="AZ606" i="64"/>
  <c r="AY606" i="64"/>
  <c r="AX606" i="64"/>
  <c r="AW606" i="64"/>
  <c r="AV606" i="64"/>
  <c r="AU606" i="64"/>
  <c r="AT606" i="64"/>
  <c r="AS606" i="64"/>
  <c r="AR606" i="64"/>
  <c r="AQ606" i="64"/>
  <c r="AP606" i="64"/>
  <c r="AO606" i="64"/>
  <c r="AN606" i="64"/>
  <c r="AM606" i="64"/>
  <c r="AL606" i="64"/>
  <c r="AK606" i="64"/>
  <c r="AJ606" i="64"/>
  <c r="AI606" i="64"/>
  <c r="AH606" i="64"/>
  <c r="AG606" i="64"/>
  <c r="AF606" i="64"/>
  <c r="AE606" i="64"/>
  <c r="AD606" i="64"/>
  <c r="AC606" i="64"/>
  <c r="AB606" i="64"/>
  <c r="AA606" i="64"/>
  <c r="Z606" i="64"/>
  <c r="Y606" i="64"/>
  <c r="X606" i="64"/>
  <c r="W606" i="64"/>
  <c r="V606" i="64"/>
  <c r="U606" i="64"/>
  <c r="T606" i="64"/>
  <c r="S606" i="64"/>
  <c r="G606" i="64"/>
  <c r="G605" i="64"/>
  <c r="G579" i="64" s="1"/>
  <c r="G604" i="64"/>
  <c r="G602" i="64" s="1"/>
  <c r="G600" i="64" s="1"/>
  <c r="S582" i="64"/>
  <c r="G1333" i="64"/>
  <c r="E1333" i="64"/>
  <c r="DL1332" i="64"/>
  <c r="DK1332" i="64"/>
  <c r="DJ1332" i="64"/>
  <c r="DI1332" i="64"/>
  <c r="DH1332" i="64"/>
  <c r="DG1332" i="64"/>
  <c r="DF1332" i="64"/>
  <c r="DE1332" i="64"/>
  <c r="DD1332" i="64"/>
  <c r="DC1332" i="64"/>
  <c r="DB1332" i="64"/>
  <c r="DA1332" i="64"/>
  <c r="CZ1332" i="64"/>
  <c r="CY1332" i="64"/>
  <c r="CX1332" i="64"/>
  <c r="CW1332" i="64"/>
  <c r="CV1332" i="64"/>
  <c r="CU1332" i="64"/>
  <c r="CT1332" i="64"/>
  <c r="CS1332" i="64"/>
  <c r="CR1332" i="64"/>
  <c r="CQ1332" i="64"/>
  <c r="CP1332" i="64"/>
  <c r="CO1332" i="64"/>
  <c r="CL1332" i="64"/>
  <c r="CK1332" i="64"/>
  <c r="CJ1332" i="64"/>
  <c r="CI1332" i="64"/>
  <c r="CH1332" i="64"/>
  <c r="CG1332" i="64"/>
  <c r="CF1332" i="64"/>
  <c r="CE1332" i="64"/>
  <c r="CD1332" i="64"/>
  <c r="CC1332" i="64"/>
  <c r="CB1332" i="64"/>
  <c r="CA1332" i="64"/>
  <c r="BZ1332" i="64"/>
  <c r="BY1332" i="64"/>
  <c r="BX1332" i="64"/>
  <c r="BW1332" i="64"/>
  <c r="BV1332" i="64"/>
  <c r="BU1332" i="64"/>
  <c r="BT1332" i="64"/>
  <c r="BS1332" i="64"/>
  <c r="BR1332" i="64"/>
  <c r="BQ1332" i="64"/>
  <c r="BP1332" i="64"/>
  <c r="BO1332" i="64"/>
  <c r="BN1332" i="64"/>
  <c r="BM1332" i="64"/>
  <c r="BL1332" i="64"/>
  <c r="BK1332" i="64"/>
  <c r="BJ1332" i="64"/>
  <c r="BI1332" i="64"/>
  <c r="BH1332" i="64"/>
  <c r="BG1332" i="64"/>
  <c r="BF1332" i="64"/>
  <c r="BE1332" i="64"/>
  <c r="BD1332" i="64"/>
  <c r="BC1332" i="64"/>
  <c r="BB1332" i="64"/>
  <c r="BA1332" i="64"/>
  <c r="AZ1332" i="64"/>
  <c r="AY1332" i="64"/>
  <c r="AX1332" i="64"/>
  <c r="AW1332" i="64"/>
  <c r="AV1332" i="64"/>
  <c r="AU1332" i="64"/>
  <c r="AT1332" i="64"/>
  <c r="AS1332" i="64"/>
  <c r="AR1332" i="64"/>
  <c r="AQ1332" i="64"/>
  <c r="AP1332" i="64"/>
  <c r="AO1332" i="64"/>
  <c r="AN1332" i="64"/>
  <c r="AM1332" i="64"/>
  <c r="AL1332" i="64"/>
  <c r="AK1332" i="64"/>
  <c r="AJ1332" i="64"/>
  <c r="AI1332" i="64"/>
  <c r="AH1332" i="64"/>
  <c r="AG1332" i="64"/>
  <c r="AF1332" i="64"/>
  <c r="AE1332" i="64"/>
  <c r="AD1332" i="64"/>
  <c r="AC1332" i="64"/>
  <c r="AB1332" i="64"/>
  <c r="AA1332" i="64"/>
  <c r="Z1332" i="64"/>
  <c r="Y1332" i="64"/>
  <c r="X1332" i="64"/>
  <c r="W1332" i="64"/>
  <c r="V1332" i="64"/>
  <c r="U1332" i="64"/>
  <c r="T1332" i="64"/>
  <c r="S1332" i="64"/>
  <c r="G1332" i="64"/>
  <c r="E1332" i="64"/>
  <c r="G1331" i="64"/>
  <c r="E1331" i="64"/>
  <c r="G1330" i="64"/>
  <c r="E1330" i="64"/>
  <c r="G1329" i="64"/>
  <c r="E1329" i="64"/>
  <c r="G1328" i="64"/>
  <c r="E1328" i="64"/>
  <c r="G1327" i="64"/>
  <c r="E1327" i="64"/>
  <c r="G1326" i="64"/>
  <c r="E1326" i="64"/>
  <c r="E1325" i="64"/>
  <c r="E1324" i="64"/>
  <c r="E1323" i="64"/>
  <c r="G1322" i="64"/>
  <c r="G1324" i="64" s="1"/>
  <c r="E1322" i="64"/>
  <c r="E1307" i="64"/>
  <c r="B1307" i="64" s="1"/>
  <c r="E1306" i="64"/>
  <c r="B1306" i="64" s="1"/>
  <c r="E1305" i="64"/>
  <c r="DL1303" i="64"/>
  <c r="DK1303" i="64"/>
  <c r="DJ1303" i="64"/>
  <c r="DI1303" i="64"/>
  <c r="DH1303" i="64"/>
  <c r="DG1303" i="64"/>
  <c r="DF1303" i="64"/>
  <c r="DE1303" i="64"/>
  <c r="DD1303" i="64"/>
  <c r="DC1303" i="64"/>
  <c r="DB1303" i="64"/>
  <c r="DA1303" i="64"/>
  <c r="CZ1303" i="64"/>
  <c r="CY1303" i="64"/>
  <c r="CX1303" i="64"/>
  <c r="CW1303" i="64"/>
  <c r="CV1303" i="64"/>
  <c r="CU1303" i="64"/>
  <c r="CT1303" i="64"/>
  <c r="CS1303" i="64"/>
  <c r="CR1303" i="64"/>
  <c r="CQ1303" i="64"/>
  <c r="CP1303" i="64"/>
  <c r="CO1303" i="64"/>
  <c r="CL1303" i="64"/>
  <c r="CK1303" i="64"/>
  <c r="CJ1303" i="64"/>
  <c r="CI1303" i="64"/>
  <c r="CH1303" i="64"/>
  <c r="CG1303" i="64"/>
  <c r="CF1303" i="64"/>
  <c r="CE1303" i="64"/>
  <c r="CD1303" i="64"/>
  <c r="CC1303" i="64"/>
  <c r="CB1303" i="64"/>
  <c r="CA1303" i="64"/>
  <c r="BZ1303" i="64"/>
  <c r="BY1303" i="64"/>
  <c r="BX1303" i="64"/>
  <c r="BW1303" i="64"/>
  <c r="BV1303" i="64"/>
  <c r="BU1303" i="64"/>
  <c r="BT1303" i="64"/>
  <c r="BS1303" i="64"/>
  <c r="BR1303" i="64"/>
  <c r="BQ1303" i="64"/>
  <c r="BP1303" i="64"/>
  <c r="BO1303" i="64"/>
  <c r="BN1303" i="64"/>
  <c r="BM1303" i="64"/>
  <c r="BL1303" i="64"/>
  <c r="BK1303" i="64"/>
  <c r="BJ1303" i="64"/>
  <c r="BI1303" i="64"/>
  <c r="BH1303" i="64"/>
  <c r="BG1303" i="64"/>
  <c r="BF1303" i="64"/>
  <c r="BE1303" i="64"/>
  <c r="BD1303" i="64"/>
  <c r="BC1303" i="64"/>
  <c r="BB1303" i="64"/>
  <c r="BA1303" i="64"/>
  <c r="AZ1303" i="64"/>
  <c r="AY1303" i="64"/>
  <c r="AX1303" i="64"/>
  <c r="AW1303" i="64"/>
  <c r="AV1303" i="64"/>
  <c r="AU1303" i="64"/>
  <c r="AT1303" i="64"/>
  <c r="AS1303" i="64"/>
  <c r="AR1303" i="64"/>
  <c r="AQ1303" i="64"/>
  <c r="AP1303" i="64"/>
  <c r="AO1303" i="64"/>
  <c r="AN1303" i="64"/>
  <c r="AM1303" i="64"/>
  <c r="AL1303" i="64"/>
  <c r="AK1303" i="64"/>
  <c r="AJ1303" i="64"/>
  <c r="AI1303" i="64"/>
  <c r="AH1303" i="64"/>
  <c r="AG1303" i="64"/>
  <c r="AF1303" i="64"/>
  <c r="AE1303" i="64"/>
  <c r="AD1303" i="64"/>
  <c r="AC1303" i="64"/>
  <c r="AB1303" i="64"/>
  <c r="AA1303" i="64"/>
  <c r="Z1303" i="64"/>
  <c r="Y1303" i="64"/>
  <c r="X1303" i="64"/>
  <c r="W1303" i="64"/>
  <c r="V1303" i="64"/>
  <c r="U1303" i="64"/>
  <c r="T1303" i="64"/>
  <c r="S1303"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209" i="64"/>
  <c r="E1209" i="64"/>
  <c r="DL1208" i="64"/>
  <c r="DK1208" i="64"/>
  <c r="DJ1208" i="64"/>
  <c r="DI1208" i="64"/>
  <c r="DH1208" i="64"/>
  <c r="DG1208" i="64"/>
  <c r="DF1208" i="64"/>
  <c r="DE1208" i="64"/>
  <c r="DD1208" i="64"/>
  <c r="DC1208" i="64"/>
  <c r="DB1208" i="64"/>
  <c r="DA1208" i="64"/>
  <c r="CZ1208" i="64"/>
  <c r="CY1208" i="64"/>
  <c r="CX1208" i="64"/>
  <c r="CW1208" i="64"/>
  <c r="CV1208" i="64"/>
  <c r="CU1208" i="64"/>
  <c r="CT1208" i="64"/>
  <c r="CS1208" i="64"/>
  <c r="CR1208" i="64"/>
  <c r="CQ1208" i="64"/>
  <c r="CP1208" i="64"/>
  <c r="CO1208" i="64"/>
  <c r="CL1208" i="64"/>
  <c r="CK1208" i="64"/>
  <c r="CJ1208" i="64"/>
  <c r="CI1208" i="64"/>
  <c r="CH1208" i="64"/>
  <c r="CG1208" i="64"/>
  <c r="CF1208" i="64"/>
  <c r="CE1208" i="64"/>
  <c r="CD1208" i="64"/>
  <c r="CC1208" i="64"/>
  <c r="CB1208" i="64"/>
  <c r="CA1208" i="64"/>
  <c r="BZ1208" i="64"/>
  <c r="BY1208" i="64"/>
  <c r="BX1208" i="64"/>
  <c r="BW1208" i="64"/>
  <c r="BV1208" i="64"/>
  <c r="BU1208" i="64"/>
  <c r="BT1208" i="64"/>
  <c r="BS1208" i="64"/>
  <c r="BR1208" i="64"/>
  <c r="BQ1208" i="64"/>
  <c r="BP1208" i="64"/>
  <c r="BO1208" i="64"/>
  <c r="BN1208" i="64"/>
  <c r="BM1208" i="64"/>
  <c r="BL1208" i="64"/>
  <c r="BK1208" i="64"/>
  <c r="BJ1208" i="64"/>
  <c r="BI1208" i="64"/>
  <c r="BH1208" i="64"/>
  <c r="BG1208" i="64"/>
  <c r="BF1208" i="64"/>
  <c r="BE1208" i="64"/>
  <c r="BD1208" i="64"/>
  <c r="BC1208" i="64"/>
  <c r="BB1208" i="64"/>
  <c r="BA1208" i="64"/>
  <c r="AZ1208" i="64"/>
  <c r="AY1208" i="64"/>
  <c r="AX1208" i="64"/>
  <c r="AW1208" i="64"/>
  <c r="AV1208" i="64"/>
  <c r="AU1208" i="64"/>
  <c r="AT1208" i="64"/>
  <c r="AS1208" i="64"/>
  <c r="AR1208" i="64"/>
  <c r="AQ1208" i="64"/>
  <c r="AP1208" i="64"/>
  <c r="AO1208" i="64"/>
  <c r="AN1208" i="64"/>
  <c r="AM1208" i="64"/>
  <c r="AL1208" i="64"/>
  <c r="AK1208" i="64"/>
  <c r="AJ1208" i="64"/>
  <c r="AI1208" i="64"/>
  <c r="AH1208" i="64"/>
  <c r="AG1208" i="64"/>
  <c r="AF1208" i="64"/>
  <c r="AE1208" i="64"/>
  <c r="AD1208" i="64"/>
  <c r="AC1208" i="64"/>
  <c r="AB1208" i="64"/>
  <c r="AA1208" i="64"/>
  <c r="Z1208" i="64"/>
  <c r="Y1208" i="64"/>
  <c r="X1208" i="64"/>
  <c r="W1208" i="64"/>
  <c r="V1208" i="64"/>
  <c r="U1208" i="64"/>
  <c r="T1208" i="64"/>
  <c r="S1208" i="64"/>
  <c r="G1208" i="64"/>
  <c r="E1208" i="64"/>
  <c r="G1207" i="64"/>
  <c r="E1207" i="64"/>
  <c r="DL1206" i="64"/>
  <c r="DK1206" i="64"/>
  <c r="DJ1206" i="64"/>
  <c r="DI1206" i="64"/>
  <c r="DH1206" i="64"/>
  <c r="DG1206" i="64"/>
  <c r="DF1206" i="64"/>
  <c r="DE1206" i="64"/>
  <c r="DD1206" i="64"/>
  <c r="DC1206" i="64"/>
  <c r="DB1206" i="64"/>
  <c r="DA1206" i="64"/>
  <c r="CZ1206" i="64"/>
  <c r="CY1206" i="64"/>
  <c r="CX1206" i="64"/>
  <c r="CW1206" i="64"/>
  <c r="CV1206" i="64"/>
  <c r="CU1206" i="64"/>
  <c r="CT1206" i="64"/>
  <c r="CS1206" i="64"/>
  <c r="CR1206" i="64"/>
  <c r="CQ1206" i="64"/>
  <c r="CP1206" i="64"/>
  <c r="CO1206" i="64"/>
  <c r="CL1206" i="64"/>
  <c r="CK1206" i="64"/>
  <c r="CJ1206" i="64"/>
  <c r="CI1206" i="64"/>
  <c r="CH1206" i="64"/>
  <c r="CG1206" i="64"/>
  <c r="CF1206" i="64"/>
  <c r="CE1206" i="64"/>
  <c r="CD1206" i="64"/>
  <c r="CC1206" i="64"/>
  <c r="CB1206" i="64"/>
  <c r="CA1206" i="64"/>
  <c r="BZ1206" i="64"/>
  <c r="BY1206" i="64"/>
  <c r="BX1206" i="64"/>
  <c r="BW1206" i="64"/>
  <c r="BV1206" i="64"/>
  <c r="BU1206" i="64"/>
  <c r="BT1206" i="64"/>
  <c r="BS1206" i="64"/>
  <c r="BR1206" i="64"/>
  <c r="BQ1206" i="64"/>
  <c r="BP1206" i="64"/>
  <c r="BO1206" i="64"/>
  <c r="BN1206" i="64"/>
  <c r="BM1206" i="64"/>
  <c r="BL1206" i="64"/>
  <c r="BK1206" i="64"/>
  <c r="BJ1206" i="64"/>
  <c r="BI1206" i="64"/>
  <c r="BH1206" i="64"/>
  <c r="BG1206" i="64"/>
  <c r="BF1206" i="64"/>
  <c r="BE1206" i="64"/>
  <c r="BD1206" i="64"/>
  <c r="BC1206" i="64"/>
  <c r="BB1206" i="64"/>
  <c r="BA1206" i="64"/>
  <c r="AZ1206" i="64"/>
  <c r="AY1206" i="64"/>
  <c r="AX1206" i="64"/>
  <c r="AW1206" i="64"/>
  <c r="AV1206" i="64"/>
  <c r="AU1206" i="64"/>
  <c r="AT1206" i="64"/>
  <c r="AS1206" i="64"/>
  <c r="AR1206" i="64"/>
  <c r="AQ1206" i="64"/>
  <c r="AP1206" i="64"/>
  <c r="AO1206" i="64"/>
  <c r="AN1206" i="64"/>
  <c r="AM1206" i="64"/>
  <c r="AL1206" i="64"/>
  <c r="AK1206" i="64"/>
  <c r="AJ1206" i="64"/>
  <c r="AI1206" i="64"/>
  <c r="AH1206" i="64"/>
  <c r="AG1206" i="64"/>
  <c r="AF1206" i="64"/>
  <c r="AE1206" i="64"/>
  <c r="AD1206" i="64"/>
  <c r="AC1206" i="64"/>
  <c r="AB1206" i="64"/>
  <c r="AA1206" i="64"/>
  <c r="Z1206" i="64"/>
  <c r="Y1206" i="64"/>
  <c r="X1206" i="64"/>
  <c r="W1206" i="64"/>
  <c r="V1206" i="64"/>
  <c r="U1206" i="64"/>
  <c r="T1206" i="64"/>
  <c r="S1206" i="64"/>
  <c r="G1206" i="64"/>
  <c r="E1206" i="64"/>
  <c r="G1205" i="64"/>
  <c r="E1205" i="64"/>
  <c r="G1204" i="64"/>
  <c r="E1204" i="64"/>
  <c r="G1203" i="64"/>
  <c r="G1199" i="64" s="1"/>
  <c r="E1203" i="64"/>
  <c r="G1202" i="64"/>
  <c r="G1200" i="64" s="1"/>
  <c r="G1198" i="64" s="1"/>
  <c r="E1202" i="64"/>
  <c r="E1201" i="64"/>
  <c r="E1200" i="64"/>
  <c r="E1199" i="64"/>
  <c r="B1199" i="64" s="1"/>
  <c r="E1198" i="64"/>
  <c r="E1197" i="64"/>
  <c r="K934" i="64"/>
  <c r="L934" i="64"/>
  <c r="M934" i="64"/>
  <c r="N934" i="64"/>
  <c r="O934" i="64"/>
  <c r="P934" i="64"/>
  <c r="R934" i="64"/>
  <c r="E1458" i="64"/>
  <c r="E1459" i="64"/>
  <c r="E1460" i="64"/>
  <c r="E928" i="64"/>
  <c r="E929" i="64"/>
  <c r="E930" i="64"/>
  <c r="E927" i="64"/>
  <c r="E926" i="64"/>
  <c r="E925" i="64"/>
  <c r="E924" i="64"/>
  <c r="E923" i="64"/>
  <c r="E922" i="64"/>
  <c r="E921" i="64"/>
  <c r="E920" i="64"/>
  <c r="E919" i="64"/>
  <c r="E918" i="64"/>
  <c r="E917" i="64"/>
  <c r="E916" i="64"/>
  <c r="E915" i="64"/>
  <c r="E914" i="64"/>
  <c r="E913" i="64"/>
  <c r="E937" i="64"/>
  <c r="E938" i="64"/>
  <c r="E882" i="64"/>
  <c r="E883" i="64"/>
  <c r="E884" i="64"/>
  <c r="E885" i="64"/>
  <c r="E886" i="64"/>
  <c r="E887" i="64"/>
  <c r="E888" i="64"/>
  <c r="E889" i="64"/>
  <c r="E890" i="64"/>
  <c r="E891" i="64"/>
  <c r="E892" i="64"/>
  <c r="E893" i="64"/>
  <c r="E894" i="64"/>
  <c r="E895" i="64"/>
  <c r="E896" i="64"/>
  <c r="E897" i="64"/>
  <c r="E898" i="64"/>
  <c r="E899" i="64"/>
  <c r="E900" i="64"/>
  <c r="E901" i="64"/>
  <c r="E902" i="64"/>
  <c r="E903" i="64"/>
  <c r="E904" i="64"/>
  <c r="E905" i="64"/>
  <c r="E906" i="64"/>
  <c r="E907" i="64"/>
  <c r="E908" i="64"/>
  <c r="E909" i="64"/>
  <c r="E910" i="64"/>
  <c r="E911" i="64"/>
  <c r="E912" i="64"/>
  <c r="E931" i="64"/>
  <c r="E932" i="64"/>
  <c r="E933" i="64"/>
  <c r="E934" i="64"/>
  <c r="E935" i="64"/>
  <c r="E936" i="64"/>
  <c r="CM874" i="64"/>
  <c r="CN874" i="64"/>
  <c r="E880" i="64"/>
  <c r="E881" i="64"/>
  <c r="G938" i="64"/>
  <c r="G937" i="64"/>
  <c r="G936" i="64"/>
  <c r="G935" i="64"/>
  <c r="G934" i="64"/>
  <c r="DL933" i="64"/>
  <c r="DK933" i="64"/>
  <c r="DJ933" i="64"/>
  <c r="DI933" i="64"/>
  <c r="DH933" i="64"/>
  <c r="DG933" i="64"/>
  <c r="DF933" i="64"/>
  <c r="DE933" i="64"/>
  <c r="DD933" i="64"/>
  <c r="DC933" i="64"/>
  <c r="DB933" i="64"/>
  <c r="DA933" i="64"/>
  <c r="CZ933" i="64"/>
  <c r="CY933" i="64"/>
  <c r="CX933" i="64"/>
  <c r="CW933" i="64"/>
  <c r="CV933" i="64"/>
  <c r="CU933" i="64"/>
  <c r="CT933" i="64"/>
  <c r="CS933" i="64"/>
  <c r="CR933" i="64"/>
  <c r="CQ933" i="64"/>
  <c r="CP933" i="64"/>
  <c r="CO933" i="64"/>
  <c r="CN933" i="64"/>
  <c r="CM933" i="64"/>
  <c r="CL933" i="64"/>
  <c r="CK933" i="64"/>
  <c r="CJ933" i="64"/>
  <c r="CI933" i="64"/>
  <c r="CH933" i="64"/>
  <c r="CG933" i="64"/>
  <c r="CF933" i="64"/>
  <c r="CE933" i="64"/>
  <c r="CD933" i="64"/>
  <c r="CC933" i="64"/>
  <c r="CB933" i="64"/>
  <c r="CA933" i="64"/>
  <c r="BZ933" i="64"/>
  <c r="BY933" i="64"/>
  <c r="BX933" i="64"/>
  <c r="BW933" i="64"/>
  <c r="BV933" i="64"/>
  <c r="BU933" i="64"/>
  <c r="BT933" i="64"/>
  <c r="BS933" i="64"/>
  <c r="BR933" i="64"/>
  <c r="BQ933" i="64"/>
  <c r="BP933" i="64"/>
  <c r="BO933" i="64"/>
  <c r="BN933" i="64"/>
  <c r="BM933" i="64"/>
  <c r="BL933" i="64"/>
  <c r="BK933" i="64"/>
  <c r="BJ933" i="64"/>
  <c r="BI933" i="64"/>
  <c r="BH933" i="64"/>
  <c r="BG933" i="64"/>
  <c r="BF933" i="64"/>
  <c r="BE933" i="64"/>
  <c r="BD933" i="64"/>
  <c r="BC933" i="64"/>
  <c r="BB933" i="64"/>
  <c r="BA933" i="64"/>
  <c r="AZ933" i="64"/>
  <c r="AY933" i="64"/>
  <c r="AX933" i="64"/>
  <c r="AW933" i="64"/>
  <c r="AV933" i="64"/>
  <c r="AU933" i="64"/>
  <c r="AT933" i="64"/>
  <c r="AS933" i="64"/>
  <c r="AR933" i="64"/>
  <c r="AQ933" i="64"/>
  <c r="AP933" i="64"/>
  <c r="AO933" i="64"/>
  <c r="AN933" i="64"/>
  <c r="AM933" i="64"/>
  <c r="AL933" i="64"/>
  <c r="AK933" i="64"/>
  <c r="AJ933" i="64"/>
  <c r="AI933" i="64"/>
  <c r="AH933" i="64"/>
  <c r="AG933" i="64"/>
  <c r="AF933" i="64"/>
  <c r="AE933" i="64"/>
  <c r="AD933" i="64"/>
  <c r="AC933" i="64"/>
  <c r="AB933" i="64"/>
  <c r="AA933" i="64"/>
  <c r="Z933" i="64"/>
  <c r="Y933" i="64"/>
  <c r="X933" i="64"/>
  <c r="W933" i="64"/>
  <c r="V933" i="64"/>
  <c r="U933" i="64"/>
  <c r="T933" i="64"/>
  <c r="S933" i="64"/>
  <c r="G933" i="64"/>
  <c r="G932" i="64"/>
  <c r="G896" i="64" s="1"/>
  <c r="G931" i="64"/>
  <c r="E879" i="64"/>
  <c r="DL873" i="64"/>
  <c r="DK873" i="64"/>
  <c r="DJ873" i="64"/>
  <c r="DI873" i="64"/>
  <c r="DH873" i="64"/>
  <c r="DG873" i="64"/>
  <c r="DF873" i="64"/>
  <c r="DE873" i="64"/>
  <c r="DD873" i="64"/>
  <c r="DC873" i="64"/>
  <c r="DB873" i="64"/>
  <c r="DA873" i="64"/>
  <c r="CZ873" i="64"/>
  <c r="CY873" i="64"/>
  <c r="CX873" i="64"/>
  <c r="CW873" i="64"/>
  <c r="CV873" i="64"/>
  <c r="CU873" i="64"/>
  <c r="CT873" i="64"/>
  <c r="CS873" i="64"/>
  <c r="CR873" i="64"/>
  <c r="CQ873" i="64"/>
  <c r="CP873" i="64"/>
  <c r="CO873" i="64"/>
  <c r="CN873" i="64"/>
  <c r="CM873" i="64"/>
  <c r="CL873" i="64"/>
  <c r="CK873" i="64"/>
  <c r="CJ873" i="64"/>
  <c r="CI873" i="64"/>
  <c r="CH873" i="64"/>
  <c r="CG873" i="64"/>
  <c r="CF873" i="64"/>
  <c r="CE873" i="64"/>
  <c r="CD873" i="64"/>
  <c r="CC873" i="64"/>
  <c r="CB873" i="64"/>
  <c r="CA873" i="64"/>
  <c r="BZ873" i="64"/>
  <c r="BY873" i="64"/>
  <c r="BX873" i="64"/>
  <c r="BW873" i="64"/>
  <c r="BV873" i="64"/>
  <c r="BU873" i="64"/>
  <c r="BT873" i="64"/>
  <c r="BS873" i="64"/>
  <c r="BR873" i="64"/>
  <c r="BQ873" i="64"/>
  <c r="BP873" i="64"/>
  <c r="BO873" i="64"/>
  <c r="BN873" i="64"/>
  <c r="BM873" i="64"/>
  <c r="BL873" i="64"/>
  <c r="BK873" i="64"/>
  <c r="BJ873" i="64"/>
  <c r="BI873" i="64"/>
  <c r="BH873" i="64"/>
  <c r="BG873" i="64"/>
  <c r="BF873" i="64"/>
  <c r="BE873" i="64"/>
  <c r="BD873" i="64"/>
  <c r="BC873" i="64"/>
  <c r="BB873" i="64"/>
  <c r="BA873" i="64"/>
  <c r="AZ873" i="64"/>
  <c r="AY873" i="64"/>
  <c r="AX873" i="64"/>
  <c r="AW873" i="64"/>
  <c r="AV873" i="64"/>
  <c r="AU873" i="64"/>
  <c r="AT873" i="64"/>
  <c r="AS873" i="64"/>
  <c r="AR873" i="64"/>
  <c r="AQ873" i="64"/>
  <c r="AP873" i="64"/>
  <c r="AO873" i="64"/>
  <c r="AN873" i="64"/>
  <c r="AM873" i="64"/>
  <c r="AL873" i="64"/>
  <c r="AK873" i="64"/>
  <c r="AJ873" i="64"/>
  <c r="AI873" i="64"/>
  <c r="AH873" i="64"/>
  <c r="AG873" i="64"/>
  <c r="AF873" i="64"/>
  <c r="AE873" i="64"/>
  <c r="AD873" i="64"/>
  <c r="AC873" i="64"/>
  <c r="AB873" i="64"/>
  <c r="AA873" i="64"/>
  <c r="Z873" i="64"/>
  <c r="Y873" i="64"/>
  <c r="X873" i="64"/>
  <c r="W873" i="64"/>
  <c r="V873" i="64"/>
  <c r="U873" i="64"/>
  <c r="T873" i="64"/>
  <c r="S873"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187" i="64"/>
  <c r="E1187" i="64"/>
  <c r="DL1186" i="64"/>
  <c r="DK1186" i="64"/>
  <c r="DJ1186" i="64"/>
  <c r="DI1186" i="64"/>
  <c r="DH1186" i="64"/>
  <c r="DG1186" i="64"/>
  <c r="DF1186" i="64"/>
  <c r="DE1186" i="64"/>
  <c r="DD1186" i="64"/>
  <c r="DC1186" i="64"/>
  <c r="DB1186" i="64"/>
  <c r="DA1186" i="64"/>
  <c r="CZ1186" i="64"/>
  <c r="CY1186" i="64"/>
  <c r="CX1186" i="64"/>
  <c r="CW1186" i="64"/>
  <c r="CV1186" i="64"/>
  <c r="CU1186" i="64"/>
  <c r="CT1186" i="64"/>
  <c r="CS1186" i="64"/>
  <c r="CR1186" i="64"/>
  <c r="CQ1186" i="64"/>
  <c r="CP1186" i="64"/>
  <c r="CO1186" i="64"/>
  <c r="CL1186" i="64"/>
  <c r="CK1186" i="64"/>
  <c r="CJ1186" i="64"/>
  <c r="CI1186" i="64"/>
  <c r="CH1186" i="64"/>
  <c r="CG1186" i="64"/>
  <c r="CF1186" i="64"/>
  <c r="CE1186" i="64"/>
  <c r="CD1186" i="64"/>
  <c r="CC1186" i="64"/>
  <c r="CB1186" i="64"/>
  <c r="CA1186" i="64"/>
  <c r="BZ1186" i="64"/>
  <c r="BY1186" i="64"/>
  <c r="BX1186" i="64"/>
  <c r="BW1186" i="64"/>
  <c r="BV1186" i="64"/>
  <c r="BU1186" i="64"/>
  <c r="BT1186" i="64"/>
  <c r="BS1186" i="64"/>
  <c r="BR1186" i="64"/>
  <c r="BQ1186" i="64"/>
  <c r="BP1186" i="64"/>
  <c r="BO1186" i="64"/>
  <c r="BN1186" i="64"/>
  <c r="BM1186" i="64"/>
  <c r="BL1186" i="64"/>
  <c r="BK1186" i="64"/>
  <c r="BJ1186" i="64"/>
  <c r="BI1186" i="64"/>
  <c r="BH1186" i="64"/>
  <c r="BG1186" i="64"/>
  <c r="BF1186" i="64"/>
  <c r="BE1186" i="64"/>
  <c r="BD1186" i="64"/>
  <c r="BC1186" i="64"/>
  <c r="BB1186" i="64"/>
  <c r="BA1186" i="64"/>
  <c r="AZ1186" i="64"/>
  <c r="AY1186" i="64"/>
  <c r="AX1186" i="64"/>
  <c r="AW1186" i="64"/>
  <c r="AV1186" i="64"/>
  <c r="AU1186" i="64"/>
  <c r="AT1186" i="64"/>
  <c r="AS1186" i="64"/>
  <c r="AR1186" i="64"/>
  <c r="AQ1186" i="64"/>
  <c r="AP1186" i="64"/>
  <c r="AO1186" i="64"/>
  <c r="AN1186" i="64"/>
  <c r="AM1186" i="64"/>
  <c r="AL1186" i="64"/>
  <c r="AK1186" i="64"/>
  <c r="AJ1186" i="64"/>
  <c r="AI1186" i="64"/>
  <c r="AH1186" i="64"/>
  <c r="AG1186" i="64"/>
  <c r="AF1186" i="64"/>
  <c r="AE1186" i="64"/>
  <c r="AD1186" i="64"/>
  <c r="AC1186" i="64"/>
  <c r="AB1186" i="64"/>
  <c r="AA1186" i="64"/>
  <c r="Z1186" i="64"/>
  <c r="Y1186" i="64"/>
  <c r="X1186" i="64"/>
  <c r="W1186" i="64"/>
  <c r="V1186" i="64"/>
  <c r="U1186" i="64"/>
  <c r="T1186" i="64"/>
  <c r="S1186" i="64"/>
  <c r="G1186" i="64"/>
  <c r="E1186" i="64"/>
  <c r="G1185" i="64"/>
  <c r="E1185" i="64"/>
  <c r="DL1184" i="64"/>
  <c r="DK1184" i="64"/>
  <c r="DJ1184" i="64"/>
  <c r="DI1184" i="64"/>
  <c r="DH1184" i="64"/>
  <c r="DG1184" i="64"/>
  <c r="DF1184" i="64"/>
  <c r="DE1184" i="64"/>
  <c r="DD1184" i="64"/>
  <c r="DC1184" i="64"/>
  <c r="DB1184" i="64"/>
  <c r="DA1184" i="64"/>
  <c r="CZ1184" i="64"/>
  <c r="CY1184" i="64"/>
  <c r="CX1184" i="64"/>
  <c r="CW1184" i="64"/>
  <c r="CV1184" i="64"/>
  <c r="CU1184" i="64"/>
  <c r="CT1184" i="64"/>
  <c r="CS1184" i="64"/>
  <c r="CR1184" i="64"/>
  <c r="CQ1184" i="64"/>
  <c r="CP1184" i="64"/>
  <c r="CO1184" i="64"/>
  <c r="CL1184" i="64"/>
  <c r="CK1184" i="64"/>
  <c r="CJ1184" i="64"/>
  <c r="CI1184" i="64"/>
  <c r="CH1184" i="64"/>
  <c r="CG1184" i="64"/>
  <c r="CF1184" i="64"/>
  <c r="CE1184" i="64"/>
  <c r="CD1184" i="64"/>
  <c r="CC1184" i="64"/>
  <c r="CB1184" i="64"/>
  <c r="CA1184" i="64"/>
  <c r="BZ1184" i="64"/>
  <c r="BY1184" i="64"/>
  <c r="BX1184" i="64"/>
  <c r="BW1184" i="64"/>
  <c r="BV1184" i="64"/>
  <c r="BU1184" i="64"/>
  <c r="BT1184" i="64"/>
  <c r="BS1184" i="64"/>
  <c r="BR1184" i="64"/>
  <c r="BQ1184" i="64"/>
  <c r="BP1184" i="64"/>
  <c r="BO1184" i="64"/>
  <c r="BN1184" i="64"/>
  <c r="BM1184" i="64"/>
  <c r="BL1184" i="64"/>
  <c r="BK1184" i="64"/>
  <c r="BJ1184" i="64"/>
  <c r="BI1184" i="64"/>
  <c r="BH1184" i="64"/>
  <c r="BG1184" i="64"/>
  <c r="BF1184" i="64"/>
  <c r="BE1184" i="64"/>
  <c r="BD1184" i="64"/>
  <c r="BC1184" i="64"/>
  <c r="BB1184" i="64"/>
  <c r="BA1184" i="64"/>
  <c r="AZ1184" i="64"/>
  <c r="AY1184" i="64"/>
  <c r="AX1184" i="64"/>
  <c r="AW1184" i="64"/>
  <c r="AV1184" i="64"/>
  <c r="AU1184" i="64"/>
  <c r="AT1184" i="64"/>
  <c r="AS1184" i="64"/>
  <c r="AR1184" i="64"/>
  <c r="AQ1184" i="64"/>
  <c r="AP1184" i="64"/>
  <c r="AO1184" i="64"/>
  <c r="AN1184" i="64"/>
  <c r="AM1184" i="64"/>
  <c r="AL1184" i="64"/>
  <c r="AK1184" i="64"/>
  <c r="AJ1184" i="64"/>
  <c r="AI1184" i="64"/>
  <c r="AH1184" i="64"/>
  <c r="AG1184" i="64"/>
  <c r="AF1184" i="64"/>
  <c r="AE1184" i="64"/>
  <c r="AD1184" i="64"/>
  <c r="AC1184" i="64"/>
  <c r="AB1184" i="64"/>
  <c r="AA1184" i="64"/>
  <c r="Z1184" i="64"/>
  <c r="Y1184" i="64"/>
  <c r="X1184" i="64"/>
  <c r="W1184" i="64"/>
  <c r="V1184" i="64"/>
  <c r="U1184" i="64"/>
  <c r="T1184" i="64"/>
  <c r="S1184" i="64"/>
  <c r="G1184" i="64"/>
  <c r="E1184" i="64"/>
  <c r="G1183" i="64"/>
  <c r="E1183" i="64"/>
  <c r="G1182" i="64"/>
  <c r="E1182" i="64"/>
  <c r="G1181" i="64"/>
  <c r="G1174" i="64" s="1"/>
  <c r="E1181" i="64"/>
  <c r="G1180" i="64"/>
  <c r="G1175" i="64" s="1"/>
  <c r="G1173" i="64" s="1"/>
  <c r="E1180" i="64"/>
  <c r="E1179" i="64"/>
  <c r="E1178" i="64"/>
  <c r="E1177" i="64"/>
  <c r="E1176" i="64"/>
  <c r="E1175" i="64"/>
  <c r="E1174" i="64"/>
  <c r="B1174" i="64" s="1"/>
  <c r="E1173" i="64"/>
  <c r="E1172" i="64"/>
  <c r="G193" i="64"/>
  <c r="E653" i="64"/>
  <c r="E671" i="64"/>
  <c r="E869" i="64"/>
  <c r="T864" i="64"/>
  <c r="U864" i="64"/>
  <c r="V864" i="64"/>
  <c r="W864" i="64"/>
  <c r="X864" i="64"/>
  <c r="Y864" i="64"/>
  <c r="Z864" i="64"/>
  <c r="AA864" i="64"/>
  <c r="AB864" i="64"/>
  <c r="AC864" i="64"/>
  <c r="AD864" i="64"/>
  <c r="AE864" i="64"/>
  <c r="AF864" i="64"/>
  <c r="AG864" i="64"/>
  <c r="AH864" i="64"/>
  <c r="AI864" i="64"/>
  <c r="AJ864" i="64"/>
  <c r="AK864" i="64"/>
  <c r="AL864" i="64"/>
  <c r="AM864" i="64"/>
  <c r="AN864" i="64"/>
  <c r="AO864" i="64"/>
  <c r="AP864" i="64"/>
  <c r="AQ864" i="64"/>
  <c r="AR864" i="64"/>
  <c r="AS864" i="64"/>
  <c r="AT864" i="64"/>
  <c r="AU864" i="64"/>
  <c r="AV864" i="64"/>
  <c r="AW864" i="64"/>
  <c r="AX864" i="64"/>
  <c r="AY864" i="64"/>
  <c r="AZ864" i="64"/>
  <c r="BA864" i="64"/>
  <c r="BB864" i="64"/>
  <c r="BC864" i="64"/>
  <c r="BD864" i="64"/>
  <c r="BE864" i="64"/>
  <c r="BF864" i="64"/>
  <c r="BG864" i="64"/>
  <c r="BH864" i="64"/>
  <c r="BI864" i="64"/>
  <c r="BJ864" i="64"/>
  <c r="BK864" i="64"/>
  <c r="BL864" i="64"/>
  <c r="BM864" i="64"/>
  <c r="BN864" i="64"/>
  <c r="BO864" i="64"/>
  <c r="BP864" i="64"/>
  <c r="BQ864" i="64"/>
  <c r="BR864" i="64"/>
  <c r="BS864" i="64"/>
  <c r="BT864" i="64"/>
  <c r="BU864" i="64"/>
  <c r="BV864" i="64"/>
  <c r="BW864" i="64"/>
  <c r="BX864" i="64"/>
  <c r="BY864" i="64"/>
  <c r="BZ864" i="64"/>
  <c r="CA864" i="64"/>
  <c r="CB864" i="64"/>
  <c r="CC864" i="64"/>
  <c r="CD864" i="64"/>
  <c r="CE864" i="64"/>
  <c r="CF864" i="64"/>
  <c r="CG864" i="64"/>
  <c r="CH864" i="64"/>
  <c r="CI864" i="64"/>
  <c r="CJ864" i="64"/>
  <c r="CK864" i="64"/>
  <c r="CL864" i="64"/>
  <c r="CM864" i="64"/>
  <c r="CN864" i="64"/>
  <c r="CO864" i="64"/>
  <c r="CP864" i="64"/>
  <c r="CQ864" i="64"/>
  <c r="CR864" i="64"/>
  <c r="CS864" i="64"/>
  <c r="CT864" i="64"/>
  <c r="CU864" i="64"/>
  <c r="CV864" i="64"/>
  <c r="CW864" i="64"/>
  <c r="CX864" i="64"/>
  <c r="CY864" i="64"/>
  <c r="CZ864" i="64"/>
  <c r="DA864" i="64"/>
  <c r="DB864" i="64"/>
  <c r="DC864" i="64"/>
  <c r="DD864" i="64"/>
  <c r="DE864" i="64"/>
  <c r="DF864" i="64"/>
  <c r="DG864" i="64"/>
  <c r="DH864" i="64"/>
  <c r="DI864" i="64"/>
  <c r="DJ864" i="64"/>
  <c r="DK864" i="64"/>
  <c r="DL864" i="64"/>
  <c r="S864" i="64"/>
  <c r="G865" i="64"/>
  <c r="G866" i="64"/>
  <c r="G867" i="64"/>
  <c r="G868" i="64"/>
  <c r="G869" i="64"/>
  <c r="G864" i="64"/>
  <c r="G862" i="64"/>
  <c r="G860" i="64" s="1"/>
  <c r="S848" i="64"/>
  <c r="S849" i="64" s="1"/>
  <c r="S865" i="64" s="1"/>
  <c r="U848" i="64"/>
  <c r="U849" i="64" s="1"/>
  <c r="U865" i="64" s="1"/>
  <c r="V848" i="64"/>
  <c r="V849" i="64" s="1"/>
  <c r="V865" i="64" s="1"/>
  <c r="W848" i="64"/>
  <c r="W849" i="64" s="1"/>
  <c r="W865" i="64" s="1"/>
  <c r="X848" i="64"/>
  <c r="X849" i="64" s="1"/>
  <c r="X865" i="64" s="1"/>
  <c r="Y848" i="64"/>
  <c r="Y849" i="64" s="1"/>
  <c r="Y865" i="64" s="1"/>
  <c r="Z848" i="64"/>
  <c r="Z849" i="64" s="1"/>
  <c r="Z865" i="64" s="1"/>
  <c r="AA848" i="64"/>
  <c r="AA849" i="64" s="1"/>
  <c r="AA865" i="64" s="1"/>
  <c r="AB848" i="64"/>
  <c r="AB849" i="64" s="1"/>
  <c r="AB865" i="64" s="1"/>
  <c r="AC848" i="64"/>
  <c r="AC849" i="64" s="1"/>
  <c r="AC865" i="64" s="1"/>
  <c r="AD848" i="64"/>
  <c r="AD849" i="64" s="1"/>
  <c r="AD865" i="64" s="1"/>
  <c r="AE848" i="64"/>
  <c r="AE849" i="64" s="1"/>
  <c r="AE865" i="64" s="1"/>
  <c r="AF848" i="64"/>
  <c r="AF849" i="64" s="1"/>
  <c r="AF865" i="64" s="1"/>
  <c r="AG848" i="64"/>
  <c r="AG849" i="64" s="1"/>
  <c r="AG865" i="64" s="1"/>
  <c r="AH848" i="64"/>
  <c r="AH849" i="64" s="1"/>
  <c r="AH865" i="64" s="1"/>
  <c r="AI848" i="64"/>
  <c r="AI849" i="64" s="1"/>
  <c r="AI865" i="64" s="1"/>
  <c r="AJ848" i="64"/>
  <c r="AJ849" i="64" s="1"/>
  <c r="AJ865" i="64" s="1"/>
  <c r="AK848" i="64"/>
  <c r="AK849" i="64" s="1"/>
  <c r="AK865" i="64" s="1"/>
  <c r="AL848" i="64"/>
  <c r="AL849" i="64" s="1"/>
  <c r="AL865" i="64" s="1"/>
  <c r="AM848" i="64"/>
  <c r="AM849" i="64" s="1"/>
  <c r="AM865" i="64" s="1"/>
  <c r="AN848" i="64"/>
  <c r="AN849" i="64" s="1"/>
  <c r="AN865" i="64" s="1"/>
  <c r="AO848" i="64"/>
  <c r="AO849" i="64" s="1"/>
  <c r="AO865" i="64" s="1"/>
  <c r="AP848" i="64"/>
  <c r="AP849" i="64" s="1"/>
  <c r="AP865" i="64" s="1"/>
  <c r="AQ848" i="64"/>
  <c r="AQ849" i="64" s="1"/>
  <c r="AQ865" i="64" s="1"/>
  <c r="AR848" i="64"/>
  <c r="AR849" i="64" s="1"/>
  <c r="AR865" i="64" s="1"/>
  <c r="AS848" i="64"/>
  <c r="AS849" i="64" s="1"/>
  <c r="AS865" i="64" s="1"/>
  <c r="AT848" i="64"/>
  <c r="AT849" i="64" s="1"/>
  <c r="AT865" i="64" s="1"/>
  <c r="AU848" i="64"/>
  <c r="AU849" i="64" s="1"/>
  <c r="AU865" i="64" s="1"/>
  <c r="AV848" i="64"/>
  <c r="AV849" i="64" s="1"/>
  <c r="AV865" i="64" s="1"/>
  <c r="AW848" i="64"/>
  <c r="AW849" i="64" s="1"/>
  <c r="AW865" i="64" s="1"/>
  <c r="AX848" i="64"/>
  <c r="AX849" i="64" s="1"/>
  <c r="AX865" i="64" s="1"/>
  <c r="AY848" i="64"/>
  <c r="AY849" i="64" s="1"/>
  <c r="AY865" i="64" s="1"/>
  <c r="AZ848" i="64"/>
  <c r="AZ849" i="64" s="1"/>
  <c r="AZ865" i="64" s="1"/>
  <c r="BA848" i="64"/>
  <c r="BA849" i="64" s="1"/>
  <c r="BA865" i="64" s="1"/>
  <c r="BB848" i="64"/>
  <c r="BB849" i="64" s="1"/>
  <c r="BB865" i="64" s="1"/>
  <c r="BC848" i="64"/>
  <c r="BC849" i="64" s="1"/>
  <c r="BC865" i="64" s="1"/>
  <c r="BD848" i="64"/>
  <c r="BD849" i="64" s="1"/>
  <c r="BD865" i="64" s="1"/>
  <c r="BE848" i="64"/>
  <c r="BE849" i="64" s="1"/>
  <c r="BE865" i="64" s="1"/>
  <c r="BF848" i="64"/>
  <c r="BF849" i="64" s="1"/>
  <c r="BF865" i="64" s="1"/>
  <c r="BG848" i="64"/>
  <c r="BG849" i="64" s="1"/>
  <c r="BG865" i="64" s="1"/>
  <c r="BH848" i="64"/>
  <c r="BH849" i="64" s="1"/>
  <c r="BH865" i="64" s="1"/>
  <c r="BI848" i="64"/>
  <c r="BI849" i="64" s="1"/>
  <c r="BI865" i="64" s="1"/>
  <c r="BJ848" i="64"/>
  <c r="BJ849" i="64" s="1"/>
  <c r="BJ865" i="64" s="1"/>
  <c r="BK848" i="64"/>
  <c r="BK849" i="64" s="1"/>
  <c r="BK865" i="64" s="1"/>
  <c r="BL848" i="64"/>
  <c r="BL849" i="64" s="1"/>
  <c r="BL865" i="64" s="1"/>
  <c r="BM848" i="64"/>
  <c r="BM849" i="64" s="1"/>
  <c r="BM865" i="64" s="1"/>
  <c r="BN848" i="64"/>
  <c r="BN849" i="64" s="1"/>
  <c r="BN865" i="64" s="1"/>
  <c r="BO848" i="64"/>
  <c r="BO849" i="64" s="1"/>
  <c r="BO865" i="64" s="1"/>
  <c r="BP848" i="64"/>
  <c r="BP849" i="64" s="1"/>
  <c r="BP865" i="64" s="1"/>
  <c r="BQ848" i="64"/>
  <c r="BQ849" i="64" s="1"/>
  <c r="BQ865" i="64" s="1"/>
  <c r="BR848" i="64"/>
  <c r="BR849" i="64" s="1"/>
  <c r="BR865" i="64" s="1"/>
  <c r="BS848" i="64"/>
  <c r="BS849" i="64" s="1"/>
  <c r="BS865" i="64" s="1"/>
  <c r="BT848" i="64"/>
  <c r="BT849" i="64" s="1"/>
  <c r="BT865" i="64" s="1"/>
  <c r="BU848" i="64"/>
  <c r="BU849" i="64" s="1"/>
  <c r="BU865" i="64" s="1"/>
  <c r="BV848" i="64"/>
  <c r="BV849" i="64" s="1"/>
  <c r="BV865" i="64" s="1"/>
  <c r="BW848" i="64"/>
  <c r="BW849" i="64" s="1"/>
  <c r="BW865" i="64" s="1"/>
  <c r="BX848" i="64"/>
  <c r="BX849" i="64" s="1"/>
  <c r="BX865" i="64" s="1"/>
  <c r="BY848" i="64"/>
  <c r="BY849" i="64" s="1"/>
  <c r="BY865" i="64" s="1"/>
  <c r="BZ848" i="64"/>
  <c r="BZ849" i="64" s="1"/>
  <c r="BZ865" i="64" s="1"/>
  <c r="CA848" i="64"/>
  <c r="CA849" i="64" s="1"/>
  <c r="CA865" i="64" s="1"/>
  <c r="CB848" i="64"/>
  <c r="CB849" i="64" s="1"/>
  <c r="CB865" i="64" s="1"/>
  <c r="CC848" i="64"/>
  <c r="CC849" i="64" s="1"/>
  <c r="CC865" i="64" s="1"/>
  <c r="CD848" i="64"/>
  <c r="CD849" i="64" s="1"/>
  <c r="CD865" i="64" s="1"/>
  <c r="CE848" i="64"/>
  <c r="CE849" i="64" s="1"/>
  <c r="CE865" i="64" s="1"/>
  <c r="CF848" i="64"/>
  <c r="CF849" i="64" s="1"/>
  <c r="CF865" i="64" s="1"/>
  <c r="CG848" i="64"/>
  <c r="CG849" i="64" s="1"/>
  <c r="CG865" i="64" s="1"/>
  <c r="CH848" i="64"/>
  <c r="CH849" i="64" s="1"/>
  <c r="CH865" i="64" s="1"/>
  <c r="CI848" i="64"/>
  <c r="CI849" i="64" s="1"/>
  <c r="CI865" i="64" s="1"/>
  <c r="CJ848" i="64"/>
  <c r="CJ849" i="64" s="1"/>
  <c r="CJ865" i="64" s="1"/>
  <c r="CK848" i="64"/>
  <c r="CK849" i="64" s="1"/>
  <c r="CK865" i="64" s="1"/>
  <c r="CL848" i="64"/>
  <c r="CL849" i="64" s="1"/>
  <c r="CL865" i="64" s="1"/>
  <c r="CM848" i="64"/>
  <c r="CM849" i="64" s="1"/>
  <c r="CM865" i="64" s="1"/>
  <c r="CN848" i="64"/>
  <c r="CN849" i="64" s="1"/>
  <c r="CN865" i="64" s="1"/>
  <c r="CO848" i="64"/>
  <c r="CO849" i="64" s="1"/>
  <c r="CO865" i="64" s="1"/>
  <c r="CP848" i="64"/>
  <c r="CP849" i="64" s="1"/>
  <c r="CP865" i="64" s="1"/>
  <c r="CQ848" i="64"/>
  <c r="CQ849" i="64" s="1"/>
  <c r="CQ865" i="64" s="1"/>
  <c r="CR848" i="64"/>
  <c r="CR849" i="64" s="1"/>
  <c r="CR865" i="64" s="1"/>
  <c r="CS848" i="64"/>
  <c r="CS849" i="64" s="1"/>
  <c r="CS865" i="64" s="1"/>
  <c r="CT848" i="64"/>
  <c r="CT849" i="64" s="1"/>
  <c r="CT865" i="64" s="1"/>
  <c r="CU848" i="64"/>
  <c r="CU849" i="64" s="1"/>
  <c r="CU865" i="64" s="1"/>
  <c r="CV848" i="64"/>
  <c r="CV849" i="64" s="1"/>
  <c r="CV865" i="64" s="1"/>
  <c r="CW848" i="64"/>
  <c r="CW849" i="64" s="1"/>
  <c r="CW865" i="64" s="1"/>
  <c r="CX848" i="64"/>
  <c r="CX849" i="64" s="1"/>
  <c r="CX865" i="64" s="1"/>
  <c r="CY848" i="64"/>
  <c r="CY849" i="64" s="1"/>
  <c r="CY865" i="64" s="1"/>
  <c r="CZ848" i="64"/>
  <c r="CZ849" i="64" s="1"/>
  <c r="CZ865" i="64" s="1"/>
  <c r="DA848" i="64"/>
  <c r="DA849" i="64" s="1"/>
  <c r="DA865" i="64" s="1"/>
  <c r="DB848" i="64"/>
  <c r="DB849" i="64" s="1"/>
  <c r="DB865" i="64" s="1"/>
  <c r="DC848" i="64"/>
  <c r="DC849" i="64" s="1"/>
  <c r="DC865" i="64" s="1"/>
  <c r="DD848" i="64"/>
  <c r="DD849" i="64" s="1"/>
  <c r="DD865" i="64" s="1"/>
  <c r="DE848" i="64"/>
  <c r="DE849" i="64" s="1"/>
  <c r="DE865" i="64" s="1"/>
  <c r="DF848" i="64"/>
  <c r="DF849" i="64" s="1"/>
  <c r="DF865" i="64" s="1"/>
  <c r="DG848" i="64"/>
  <c r="DG849" i="64" s="1"/>
  <c r="DG865" i="64" s="1"/>
  <c r="DH848" i="64"/>
  <c r="DH849" i="64" s="1"/>
  <c r="DH865" i="64" s="1"/>
  <c r="DI848" i="64"/>
  <c r="DI849" i="64" s="1"/>
  <c r="DI865" i="64" s="1"/>
  <c r="DJ848" i="64"/>
  <c r="DJ849" i="64" s="1"/>
  <c r="DJ865" i="64" s="1"/>
  <c r="DK848" i="64"/>
  <c r="DK849" i="64" s="1"/>
  <c r="DK865" i="64" s="1"/>
  <c r="DL848" i="64"/>
  <c r="DL849" i="64" s="1"/>
  <c r="DL865" i="64" s="1"/>
  <c r="T848" i="64"/>
  <c r="T849" i="64" s="1"/>
  <c r="T865" i="64" s="1"/>
  <c r="E858" i="64"/>
  <c r="E868" i="64"/>
  <c r="E867" i="64"/>
  <c r="E866" i="64"/>
  <c r="E865" i="64"/>
  <c r="E864" i="64"/>
  <c r="G863" i="64"/>
  <c r="E863" i="64"/>
  <c r="E862" i="64"/>
  <c r="E861" i="64"/>
  <c r="E860" i="64"/>
  <c r="E859" i="64"/>
  <c r="E857" i="64"/>
  <c r="E856" i="64"/>
  <c r="E855" i="64"/>
  <c r="E854"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818" i="64"/>
  <c r="E819" i="64"/>
  <c r="E820" i="64"/>
  <c r="E821" i="64"/>
  <c r="E824" i="64"/>
  <c r="E825" i="64"/>
  <c r="E827" i="64"/>
  <c r="E826" i="64"/>
  <c r="G835" i="64"/>
  <c r="E835" i="64"/>
  <c r="G834" i="64"/>
  <c r="E834" i="64"/>
  <c r="G833" i="64"/>
  <c r="E833" i="64"/>
  <c r="DL832" i="64"/>
  <c r="DK832" i="64"/>
  <c r="DJ832" i="64"/>
  <c r="DI832" i="64"/>
  <c r="DH832" i="64"/>
  <c r="DG832" i="64"/>
  <c r="DF832" i="64"/>
  <c r="DE832" i="64"/>
  <c r="DD832" i="64"/>
  <c r="DC832" i="64"/>
  <c r="DB832" i="64"/>
  <c r="DA832" i="64"/>
  <c r="CZ832" i="64"/>
  <c r="CY832" i="64"/>
  <c r="CX832" i="64"/>
  <c r="CW832" i="64"/>
  <c r="CV832" i="64"/>
  <c r="CU832" i="64"/>
  <c r="CT832" i="64"/>
  <c r="CS832" i="64"/>
  <c r="CR832" i="64"/>
  <c r="CQ832" i="64"/>
  <c r="CP832" i="64"/>
  <c r="CO832" i="64"/>
  <c r="CL832" i="64"/>
  <c r="CK832" i="64"/>
  <c r="CJ832" i="64"/>
  <c r="CI832" i="64"/>
  <c r="CH832" i="64"/>
  <c r="CG832" i="64"/>
  <c r="CF832" i="64"/>
  <c r="CE832" i="64"/>
  <c r="CD832" i="64"/>
  <c r="CC832" i="64"/>
  <c r="CB832" i="64"/>
  <c r="CA832" i="64"/>
  <c r="BZ832" i="64"/>
  <c r="BY832" i="64"/>
  <c r="BX832" i="64"/>
  <c r="BW832" i="64"/>
  <c r="BV832" i="64"/>
  <c r="BU832" i="64"/>
  <c r="BT832" i="64"/>
  <c r="BS832" i="64"/>
  <c r="BR832" i="64"/>
  <c r="BQ832" i="64"/>
  <c r="BP832" i="64"/>
  <c r="BO832" i="64"/>
  <c r="BN832" i="64"/>
  <c r="BM832" i="64"/>
  <c r="BL832" i="64"/>
  <c r="BK832" i="64"/>
  <c r="BJ832" i="64"/>
  <c r="BI832" i="64"/>
  <c r="BH832" i="64"/>
  <c r="BG832" i="64"/>
  <c r="BF832" i="64"/>
  <c r="BE832" i="64"/>
  <c r="BD832" i="64"/>
  <c r="BC832" i="64"/>
  <c r="BB832" i="64"/>
  <c r="BA832" i="64"/>
  <c r="AZ832" i="64"/>
  <c r="AY832" i="64"/>
  <c r="AX832" i="64"/>
  <c r="AW832" i="64"/>
  <c r="AV832" i="64"/>
  <c r="AU832" i="64"/>
  <c r="AT832" i="64"/>
  <c r="AS832" i="64"/>
  <c r="AR832" i="64"/>
  <c r="AQ832" i="64"/>
  <c r="AP832" i="64"/>
  <c r="AO832" i="64"/>
  <c r="AN832" i="64"/>
  <c r="AM832" i="64"/>
  <c r="AL832" i="64"/>
  <c r="AK832" i="64"/>
  <c r="AJ832" i="64"/>
  <c r="AI832" i="64"/>
  <c r="AH832" i="64"/>
  <c r="AG832" i="64"/>
  <c r="AF832" i="64"/>
  <c r="AE832" i="64"/>
  <c r="AD832" i="64"/>
  <c r="AC832" i="64"/>
  <c r="AB832" i="64"/>
  <c r="AA832" i="64"/>
  <c r="Z832" i="64"/>
  <c r="Y832" i="64"/>
  <c r="X832" i="64"/>
  <c r="W832" i="64"/>
  <c r="V832" i="64"/>
  <c r="U832" i="64"/>
  <c r="T832" i="64"/>
  <c r="S832" i="64"/>
  <c r="G832" i="64"/>
  <c r="G824" i="64" s="1"/>
  <c r="E832" i="64"/>
  <c r="E831" i="64"/>
  <c r="DL830" i="64"/>
  <c r="DK830" i="64"/>
  <c r="DJ830" i="64"/>
  <c r="DI830" i="64"/>
  <c r="DH830" i="64"/>
  <c r="DG830" i="64"/>
  <c r="DF830" i="64"/>
  <c r="DE830" i="64"/>
  <c r="DD830" i="64"/>
  <c r="DC830" i="64"/>
  <c r="DB830" i="64"/>
  <c r="DA830" i="64"/>
  <c r="CZ830" i="64"/>
  <c r="CY830" i="64"/>
  <c r="CX830" i="64"/>
  <c r="CW830" i="64"/>
  <c r="CV830" i="64"/>
  <c r="CU830" i="64"/>
  <c r="CT830" i="64"/>
  <c r="CS830" i="64"/>
  <c r="CR830" i="64"/>
  <c r="CQ830" i="64"/>
  <c r="CP830" i="64"/>
  <c r="CO830" i="64"/>
  <c r="CL830" i="64"/>
  <c r="CK830" i="64"/>
  <c r="CJ830" i="64"/>
  <c r="CI830" i="64"/>
  <c r="CH830" i="64"/>
  <c r="CG830" i="64"/>
  <c r="CF830" i="64"/>
  <c r="CE830" i="64"/>
  <c r="CD830" i="64"/>
  <c r="CC830" i="64"/>
  <c r="CB830" i="64"/>
  <c r="CA830" i="64"/>
  <c r="BZ830" i="64"/>
  <c r="BY830" i="64"/>
  <c r="BX830" i="64"/>
  <c r="BW830" i="64"/>
  <c r="BV830" i="64"/>
  <c r="BU830" i="64"/>
  <c r="BT830" i="64"/>
  <c r="BS830" i="64"/>
  <c r="BR830" i="64"/>
  <c r="BQ830" i="64"/>
  <c r="BP830" i="64"/>
  <c r="BO830" i="64"/>
  <c r="BN830" i="64"/>
  <c r="BM830" i="64"/>
  <c r="BL830" i="64"/>
  <c r="BK830" i="64"/>
  <c r="BJ830" i="64"/>
  <c r="BI830" i="64"/>
  <c r="BH830" i="64"/>
  <c r="BG830" i="64"/>
  <c r="BF830" i="64"/>
  <c r="BE830" i="64"/>
  <c r="BD830" i="64"/>
  <c r="BC830" i="64"/>
  <c r="BB830" i="64"/>
  <c r="BA830" i="64"/>
  <c r="AZ830" i="64"/>
  <c r="AY830" i="64"/>
  <c r="AX830" i="64"/>
  <c r="AW830" i="64"/>
  <c r="AV830" i="64"/>
  <c r="AU830" i="64"/>
  <c r="AT830" i="64"/>
  <c r="AS830" i="64"/>
  <c r="AR830" i="64"/>
  <c r="AQ830" i="64"/>
  <c r="AP830" i="64"/>
  <c r="AO830" i="64"/>
  <c r="AN830" i="64"/>
  <c r="AM830" i="64"/>
  <c r="AL830" i="64"/>
  <c r="AK830" i="64"/>
  <c r="AJ830" i="64"/>
  <c r="AI830" i="64"/>
  <c r="AH830" i="64"/>
  <c r="AG830" i="64"/>
  <c r="AF830" i="64"/>
  <c r="AE830" i="64"/>
  <c r="AD830" i="64"/>
  <c r="AC830" i="64"/>
  <c r="AB830" i="64"/>
  <c r="AA830" i="64"/>
  <c r="Z830" i="64"/>
  <c r="Y830" i="64"/>
  <c r="X830" i="64"/>
  <c r="W830" i="64"/>
  <c r="V830" i="64"/>
  <c r="U830" i="64"/>
  <c r="T830" i="64"/>
  <c r="S830" i="64"/>
  <c r="E830" i="64"/>
  <c r="G829" i="64"/>
  <c r="G816" i="64" s="1"/>
  <c r="E829" i="64"/>
  <c r="G828" i="64"/>
  <c r="G822" i="64" s="1"/>
  <c r="E828" i="64"/>
  <c r="E823" i="64"/>
  <c r="E822" i="64"/>
  <c r="E817" i="64"/>
  <c r="B817" i="64" s="1"/>
  <c r="E816" i="64"/>
  <c r="E815" i="64"/>
  <c r="CM177" i="64"/>
  <c r="CN177" i="64"/>
  <c r="G688" i="64"/>
  <c r="G710" i="64"/>
  <c r="G737" i="64"/>
  <c r="G759" i="64"/>
  <c r="G797" i="64"/>
  <c r="G665" i="64"/>
  <c r="G562" i="64"/>
  <c r="G503" i="64"/>
  <c r="G499" i="64" s="1"/>
  <c r="G526" i="64"/>
  <c r="G522" i="64" s="1"/>
  <c r="G479" i="64"/>
  <c r="CN818" i="64" a="1"/>
  <c r="CN1175" i="64" a="1"/>
  <c r="CM1200" i="64"/>
  <c r="CM818" i="64" a="1"/>
  <c r="CM896" i="64" a="1"/>
  <c r="CM816" i="64" a="1"/>
  <c r="CN896" i="64" a="1"/>
  <c r="CN816" i="64" a="1"/>
  <c r="CN1200" i="64"/>
  <c r="S8" i="1224" l="1"/>
  <c r="CR1" i="1224"/>
  <c r="T4" i="1224"/>
  <c r="V2" i="1224"/>
  <c r="U3" i="1224"/>
  <c r="U7" i="1224"/>
  <c r="U1" i="1224"/>
  <c r="CT2" i="1224"/>
  <c r="CS3" i="1224"/>
  <c r="CS7" i="1224"/>
  <c r="CS8" i="1224"/>
  <c r="CR4" i="1224"/>
  <c r="CP47" i="1224"/>
  <c r="CQ43" i="1224" s="1"/>
  <c r="CP49" i="1224"/>
  <c r="CP31" i="1224"/>
  <c r="CQ27" i="1224" s="1"/>
  <c r="CP33" i="1224"/>
  <c r="CP1231" i="64"/>
  <c r="CQ1227" i="64" s="1"/>
  <c r="CP1233" i="64"/>
  <c r="CO1072" i="64"/>
  <c r="CP1068" i="64" s="1"/>
  <c r="CO1074" i="64"/>
  <c r="V2017" i="64"/>
  <c r="V2019" i="64" s="1"/>
  <c r="CS2017" i="64"/>
  <c r="CS2019" i="64" s="1"/>
  <c r="CR2019" i="64"/>
  <c r="BC2039" i="64"/>
  <c r="BD2039" i="64" s="1"/>
  <c r="BE2039" i="64" s="1"/>
  <c r="BF2039" i="64" s="1"/>
  <c r="BG2039" i="64" s="1"/>
  <c r="BH2039" i="64" s="1"/>
  <c r="BI2039" i="64" s="1"/>
  <c r="BJ2039" i="64" s="1"/>
  <c r="BK2039" i="64" s="1"/>
  <c r="BL2039" i="64" s="1"/>
  <c r="BM2039" i="64" s="1"/>
  <c r="BN2039" i="64" s="1"/>
  <c r="CM38" i="861"/>
  <c r="CM39" i="861" s="1"/>
  <c r="CN27" i="861"/>
  <c r="CN38" i="861"/>
  <c r="G589" i="64"/>
  <c r="G581" i="64" s="1"/>
  <c r="G597" i="64"/>
  <c r="G592" i="64" s="1"/>
  <c r="G1306" i="64"/>
  <c r="G106" i="64"/>
  <c r="G888" i="64"/>
  <c r="G913" i="64"/>
  <c r="G898" i="64"/>
  <c r="CN896" i="64"/>
  <c r="CM896" i="64"/>
  <c r="CM934" i="64"/>
  <c r="CN934" i="64"/>
  <c r="CN1175" i="64"/>
  <c r="G858" i="64"/>
  <c r="G859" i="64"/>
  <c r="G855" i="64"/>
  <c r="G826" i="64"/>
  <c r="CM816" i="64"/>
  <c r="CN816" i="64"/>
  <c r="CN818" i="64"/>
  <c r="CN826" i="64" s="1"/>
  <c r="CM818" i="64"/>
  <c r="CM826" i="64" s="1"/>
  <c r="G817" i="64"/>
  <c r="G820" i="64"/>
  <c r="Q34" i="861"/>
  <c r="G34" i="861"/>
  <c r="Q33" i="861"/>
  <c r="G33" i="861"/>
  <c r="DL24" i="863"/>
  <c r="DL33" i="861" s="1"/>
  <c r="DK24" i="863"/>
  <c r="DK33" i="861" s="1"/>
  <c r="DJ24" i="863"/>
  <c r="DJ33" i="861" s="1"/>
  <c r="DI24" i="863"/>
  <c r="DI33" i="861" s="1"/>
  <c r="DH24" i="863"/>
  <c r="DH33" i="861" s="1"/>
  <c r="DG24" i="863"/>
  <c r="DG33" i="861" s="1"/>
  <c r="DF24" i="863"/>
  <c r="DF33" i="861" s="1"/>
  <c r="DE24" i="863"/>
  <c r="DE33" i="861" s="1"/>
  <c r="DD24" i="863"/>
  <c r="DD33" i="861" s="1"/>
  <c r="DC24" i="863"/>
  <c r="DC33" i="861" s="1"/>
  <c r="DB24" i="863"/>
  <c r="DB33" i="861" s="1"/>
  <c r="DA24" i="863"/>
  <c r="DA33" i="861" s="1"/>
  <c r="CZ24" i="863"/>
  <c r="CZ33" i="861" s="1"/>
  <c r="CY24" i="863"/>
  <c r="CY33" i="861" s="1"/>
  <c r="CX24" i="863"/>
  <c r="CX33" i="861" s="1"/>
  <c r="CW24" i="863"/>
  <c r="CW33" i="861" s="1"/>
  <c r="CV24" i="863"/>
  <c r="CV33" i="861" s="1"/>
  <c r="CU24" i="863"/>
  <c r="CU33" i="861" s="1"/>
  <c r="CT24" i="863"/>
  <c r="CT33" i="861" s="1"/>
  <c r="CS24" i="863"/>
  <c r="CS33" i="861" s="1"/>
  <c r="CR24" i="863"/>
  <c r="CR33" i="861" s="1"/>
  <c r="CQ24" i="863"/>
  <c r="CQ33" i="861" s="1"/>
  <c r="CP24" i="863"/>
  <c r="CP33" i="861" s="1"/>
  <c r="CO24" i="863"/>
  <c r="CO33" i="861" s="1"/>
  <c r="CL24" i="863"/>
  <c r="CL33" i="861" s="1"/>
  <c r="CK24" i="863"/>
  <c r="CK33" i="861" s="1"/>
  <c r="CJ24" i="863"/>
  <c r="CJ33" i="861" s="1"/>
  <c r="CI24" i="863"/>
  <c r="CI33" i="861" s="1"/>
  <c r="CH24" i="863"/>
  <c r="CH33" i="861" s="1"/>
  <c r="CG24" i="863"/>
  <c r="CG33" i="861" s="1"/>
  <c r="CF24" i="863"/>
  <c r="CF33" i="861" s="1"/>
  <c r="CE24" i="863"/>
  <c r="CE33" i="861" s="1"/>
  <c r="CD24" i="863"/>
  <c r="CD33" i="861" s="1"/>
  <c r="CC24" i="863"/>
  <c r="CC33" i="861" s="1"/>
  <c r="CB24" i="863"/>
  <c r="CB33" i="861" s="1"/>
  <c r="CA24" i="863"/>
  <c r="CA33" i="861" s="1"/>
  <c r="BZ24" i="863"/>
  <c r="BZ33" i="861" s="1"/>
  <c r="BY24" i="863"/>
  <c r="BY33" i="861" s="1"/>
  <c r="BX24" i="863"/>
  <c r="BX33" i="861" s="1"/>
  <c r="BW24" i="863"/>
  <c r="BW33" i="861" s="1"/>
  <c r="BV24" i="863"/>
  <c r="BV33" i="861" s="1"/>
  <c r="BU24" i="863"/>
  <c r="BU33" i="861" s="1"/>
  <c r="BT24" i="863"/>
  <c r="BT33" i="861" s="1"/>
  <c r="BS24" i="863"/>
  <c r="BS33" i="861" s="1"/>
  <c r="BR24" i="863"/>
  <c r="BR33" i="861" s="1"/>
  <c r="BQ24" i="863"/>
  <c r="BQ33" i="861" s="1"/>
  <c r="BP24" i="863"/>
  <c r="BP33" i="861" s="1"/>
  <c r="BO24" i="863"/>
  <c r="BO33" i="861" s="1"/>
  <c r="BN24" i="863"/>
  <c r="BN33" i="861" s="1"/>
  <c r="BM24" i="863"/>
  <c r="BM33" i="861" s="1"/>
  <c r="BL24" i="863"/>
  <c r="BL33" i="861" s="1"/>
  <c r="BK24" i="863"/>
  <c r="BK33" i="861" s="1"/>
  <c r="BJ24" i="863"/>
  <c r="BJ33" i="861" s="1"/>
  <c r="BI24" i="863"/>
  <c r="BI33" i="861" s="1"/>
  <c r="BH24" i="863"/>
  <c r="BH33" i="861" s="1"/>
  <c r="BG24" i="863"/>
  <c r="BG33" i="861" s="1"/>
  <c r="BF24" i="863"/>
  <c r="BF33" i="861" s="1"/>
  <c r="BE24" i="863"/>
  <c r="BE33" i="861" s="1"/>
  <c r="BD24" i="863"/>
  <c r="BD33" i="861" s="1"/>
  <c r="BC24" i="863"/>
  <c r="BC33" i="861" s="1"/>
  <c r="BB24" i="863"/>
  <c r="BB33" i="861" s="1"/>
  <c r="BA24" i="863"/>
  <c r="BA33" i="861" s="1"/>
  <c r="AZ24" i="863"/>
  <c r="AZ33" i="861" s="1"/>
  <c r="AY24" i="863"/>
  <c r="AY33" i="861" s="1"/>
  <c r="AX24" i="863"/>
  <c r="AX33" i="861" s="1"/>
  <c r="AW24" i="863"/>
  <c r="AW33" i="861" s="1"/>
  <c r="AV24" i="863"/>
  <c r="AV33" i="861" s="1"/>
  <c r="AU24" i="863"/>
  <c r="AU33" i="861" s="1"/>
  <c r="AT24" i="863"/>
  <c r="AT33" i="861" s="1"/>
  <c r="AS24" i="863"/>
  <c r="AS33" i="861" s="1"/>
  <c r="AR24" i="863"/>
  <c r="AR33" i="861" s="1"/>
  <c r="AQ24" i="863"/>
  <c r="AQ33" i="861" s="1"/>
  <c r="AP24" i="863"/>
  <c r="AP33" i="861" s="1"/>
  <c r="AO24" i="863"/>
  <c r="AO33" i="861" s="1"/>
  <c r="AN24" i="863"/>
  <c r="AN33" i="861" s="1"/>
  <c r="AM24" i="863"/>
  <c r="AM33" i="861" s="1"/>
  <c r="AL24" i="863"/>
  <c r="AL33" i="861" s="1"/>
  <c r="AK24" i="863"/>
  <c r="AK33" i="861" s="1"/>
  <c r="AJ24" i="863"/>
  <c r="AJ33" i="861" s="1"/>
  <c r="AI24" i="863"/>
  <c r="AI33" i="861" s="1"/>
  <c r="AH24" i="863"/>
  <c r="AH33" i="861" s="1"/>
  <c r="AG24" i="863"/>
  <c r="AG33" i="861" s="1"/>
  <c r="AF24" i="863"/>
  <c r="AF33" i="861" s="1"/>
  <c r="AE24" i="863"/>
  <c r="AE33" i="861" s="1"/>
  <c r="AD24" i="863"/>
  <c r="AD33" i="861" s="1"/>
  <c r="AC24" i="863"/>
  <c r="AC33" i="861" s="1"/>
  <c r="AB24" i="863"/>
  <c r="AB33" i="861" s="1"/>
  <c r="AA24" i="863"/>
  <c r="AA33" i="861" s="1"/>
  <c r="Z24" i="863"/>
  <c r="Z33" i="861" s="1"/>
  <c r="Y24" i="863"/>
  <c r="Y33" i="861" s="1"/>
  <c r="X24" i="863"/>
  <c r="X33" i="861" s="1"/>
  <c r="W24" i="863"/>
  <c r="W33" i="861" s="1"/>
  <c r="V24" i="863"/>
  <c r="V33" i="861" s="1"/>
  <c r="U24" i="863"/>
  <c r="U33" i="861" s="1"/>
  <c r="T24" i="863"/>
  <c r="T33" i="861" s="1"/>
  <c r="S24" i="863"/>
  <c r="S33" i="861" s="1"/>
  <c r="CO40" i="863"/>
  <c r="E776" i="64"/>
  <c r="G1727" i="64"/>
  <c r="G1683" i="64"/>
  <c r="G1576" i="64"/>
  <c r="G1541" i="64"/>
  <c r="E2333" i="64"/>
  <c r="E2289" i="64"/>
  <c r="E2255" i="64"/>
  <c r="E2221" i="64"/>
  <c r="E2153" i="64"/>
  <c r="E2121" i="64"/>
  <c r="E2085" i="64"/>
  <c r="E2042" i="64"/>
  <c r="E1752" i="64"/>
  <c r="E757" i="64"/>
  <c r="E735" i="64"/>
  <c r="E708" i="64"/>
  <c r="E686" i="64"/>
  <c r="E663" i="64"/>
  <c r="E560" i="64"/>
  <c r="E524" i="64"/>
  <c r="E501" i="64"/>
  <c r="E13" i="64"/>
  <c r="B13" i="64" s="1"/>
  <c r="E477" i="64"/>
  <c r="G2082" i="64"/>
  <c r="G2084" i="64" s="1"/>
  <c r="G2061" i="64"/>
  <c r="G2063" i="64" s="1"/>
  <c r="G2041" i="64"/>
  <c r="G2785" i="64"/>
  <c r="G1911" i="64"/>
  <c r="G1521" i="64"/>
  <c r="G1449" i="64"/>
  <c r="G1427" i="64"/>
  <c r="G1774" i="64"/>
  <c r="G1863" i="64"/>
  <c r="G1806" i="64"/>
  <c r="E2274" i="64"/>
  <c r="B2274" i="64" s="1"/>
  <c r="E2240" i="64"/>
  <c r="B2240" i="64" s="1"/>
  <c r="E1664" i="64"/>
  <c r="E1628" i="64"/>
  <c r="E1593" i="64"/>
  <c r="E1558" i="64"/>
  <c r="E1276" i="64"/>
  <c r="E1103" i="64"/>
  <c r="B1103" i="64" s="1"/>
  <c r="E1404" i="64"/>
  <c r="E1428" i="64"/>
  <c r="E2208" i="64"/>
  <c r="B2208" i="64" s="1"/>
  <c r="E2308" i="64"/>
  <c r="B2308" i="64" s="1"/>
  <c r="E2140" i="64"/>
  <c r="B2140" i="64" s="1"/>
  <c r="E2104" i="64"/>
  <c r="B2104" i="64" s="1"/>
  <c r="G1620" i="64"/>
  <c r="G1625" i="64"/>
  <c r="G1626" i="64"/>
  <c r="G1627" i="64"/>
  <c r="G1617" i="64"/>
  <c r="G1582" i="64"/>
  <c r="G1555" i="64"/>
  <c r="G1557" i="64"/>
  <c r="G1556" i="64"/>
  <c r="G1550" i="64"/>
  <c r="G1547" i="64"/>
  <c r="G2332" i="64"/>
  <c r="G2331" i="64"/>
  <c r="G2330" i="64"/>
  <c r="G2325" i="64"/>
  <c r="G2322" i="64"/>
  <c r="G2288" i="64"/>
  <c r="G2286" i="64"/>
  <c r="G2254" i="64"/>
  <c r="G2252" i="64"/>
  <c r="G2220" i="64"/>
  <c r="G2218" i="64"/>
  <c r="G2152" i="64"/>
  <c r="G2150" i="64"/>
  <c r="G2116" i="64"/>
  <c r="G2111" i="64"/>
  <c r="G2112" i="64"/>
  <c r="G2113" i="64"/>
  <c r="G2114" i="64"/>
  <c r="G1742" i="64"/>
  <c r="G1737" i="64"/>
  <c r="G1738" i="64"/>
  <c r="G1739" i="64"/>
  <c r="G1740" i="64"/>
  <c r="G1698" i="64"/>
  <c r="G1696" i="64"/>
  <c r="G1695" i="64"/>
  <c r="G1692" i="64"/>
  <c r="G1653" i="64"/>
  <c r="G1663" i="64"/>
  <c r="G1662" i="64"/>
  <c r="G1661" i="64"/>
  <c r="G1656" i="64"/>
  <c r="G1592" i="64"/>
  <c r="G1590" i="64"/>
  <c r="G1591" i="64"/>
  <c r="G1585" i="64"/>
  <c r="G1694" i="64"/>
  <c r="CM1909" i="64" a="1"/>
  <c r="CN1909" i="64" a="1"/>
  <c r="T8" i="1224" l="1"/>
  <c r="CS1" i="1224"/>
  <c r="U4" i="1224"/>
  <c r="W2" i="1224"/>
  <c r="V3" i="1224"/>
  <c r="V7" i="1224"/>
  <c r="V1" i="1224"/>
  <c r="CQ31" i="1224"/>
  <c r="CR27" i="1224" s="1"/>
  <c r="CQ33" i="1224"/>
  <c r="CQ47" i="1224"/>
  <c r="CR43" i="1224" s="1"/>
  <c r="CQ49" i="1224"/>
  <c r="CS4" i="1224"/>
  <c r="CU2" i="1224"/>
  <c r="CT3" i="1224"/>
  <c r="CT7" i="1224"/>
  <c r="CT8" i="1224"/>
  <c r="CQ1231" i="64"/>
  <c r="CR1227" i="64" s="1"/>
  <c r="CQ1233" i="64"/>
  <c r="CP1072" i="64"/>
  <c r="CQ1068" i="64" s="1"/>
  <c r="CP1074" i="64"/>
  <c r="W2017" i="64"/>
  <c r="X2017" i="64" s="1"/>
  <c r="X2019" i="64" s="1"/>
  <c r="BO2039" i="64"/>
  <c r="BP2039" i="64" s="1"/>
  <c r="BQ2039" i="64" s="1"/>
  <c r="BR2039" i="64" s="1"/>
  <c r="BS2039" i="64" s="1"/>
  <c r="BT2039" i="64" s="1"/>
  <c r="BU2039" i="64" s="1"/>
  <c r="BV2039" i="64" s="1"/>
  <c r="BW2039" i="64" s="1"/>
  <c r="BX2039" i="64" s="1"/>
  <c r="BY2039" i="64" s="1"/>
  <c r="BZ2039" i="64" s="1"/>
  <c r="CT2017" i="64"/>
  <c r="CT2019" i="64" s="1"/>
  <c r="CM52" i="861"/>
  <c r="CM53" i="861" s="1"/>
  <c r="CM54" i="861" s="1"/>
  <c r="CM55" i="861" s="1"/>
  <c r="CN52" i="861"/>
  <c r="CN39" i="861"/>
  <c r="CM1909" i="64"/>
  <c r="CN1909" i="64"/>
  <c r="CO23" i="864"/>
  <c r="P1" i="206"/>
  <c r="R17" i="864"/>
  <c r="E1647" i="64"/>
  <c r="B1647" i="64" s="1"/>
  <c r="E1575" i="64"/>
  <c r="E1541" i="64"/>
  <c r="B1541" i="64" s="1"/>
  <c r="E1611" i="64"/>
  <c r="B1611" i="64" s="1"/>
  <c r="G245" i="64"/>
  <c r="B31" i="206"/>
  <c r="B32" i="206"/>
  <c r="B33" i="206"/>
  <c r="B34" i="206"/>
  <c r="B35" i="206"/>
  <c r="B36" i="206"/>
  <c r="B37" i="206"/>
  <c r="G1611" i="64"/>
  <c r="G1647" i="64"/>
  <c r="G1963" i="64"/>
  <c r="G1938" i="64" s="1"/>
  <c r="G2104" i="64"/>
  <c r="G2140" i="64"/>
  <c r="G2208" i="64"/>
  <c r="G2308" i="64"/>
  <c r="G2274" i="64"/>
  <c r="G2240" i="64"/>
  <c r="E1864" i="64"/>
  <c r="E1826" i="64"/>
  <c r="B1826" i="64" s="1"/>
  <c r="E1727" i="64"/>
  <c r="B1727" i="64" s="1"/>
  <c r="E1683" i="64"/>
  <c r="B1683" i="64" s="1"/>
  <c r="B56" i="206"/>
  <c r="G281" i="64"/>
  <c r="G283" i="64"/>
  <c r="G282" i="64"/>
  <c r="G286" i="64"/>
  <c r="S284" i="64"/>
  <c r="S267" i="64"/>
  <c r="R248" i="64"/>
  <c r="CO8" i="64"/>
  <c r="CO7" i="64"/>
  <c r="CO3" i="64"/>
  <c r="CP2" i="64"/>
  <c r="CP7" i="64" s="1"/>
  <c r="CN2" i="64"/>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2" i="861"/>
  <c r="G32" i="861"/>
  <c r="Q31" i="861"/>
  <c r="G31" i="861"/>
  <c r="Q30"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24" s="1"/>
  <c r="U17" i="1224" s="1"/>
  <c r="K2" i="861"/>
  <c r="K1" i="1224"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U16" i="1224" l="1"/>
  <c r="U35" i="861" s="1"/>
  <c r="U44" i="1224"/>
  <c r="U28" i="1224"/>
  <c r="I1" i="1224"/>
  <c r="J1" i="1224"/>
  <c r="I2" i="1224"/>
  <c r="L2" i="1224"/>
  <c r="J2" i="1224"/>
  <c r="S16" i="1224"/>
  <c r="S35" i="861" s="1"/>
  <c r="S17" i="1224"/>
  <c r="S28" i="1224"/>
  <c r="S44" i="1224"/>
  <c r="T17" i="1224"/>
  <c r="T16" i="1224"/>
  <c r="T35" i="861" s="1"/>
  <c r="T28" i="1224"/>
  <c r="T44" i="1224"/>
  <c r="CT1" i="1224"/>
  <c r="V16" i="1224"/>
  <c r="V35" i="861" s="1"/>
  <c r="V4" i="1224"/>
  <c r="V17" i="1224"/>
  <c r="V28" i="1224"/>
  <c r="V44" i="1224"/>
  <c r="X2" i="1224"/>
  <c r="W3" i="1224"/>
  <c r="W1" i="1224"/>
  <c r="W7" i="1224"/>
  <c r="U8" i="1224"/>
  <c r="CR47" i="1224"/>
  <c r="CS43" i="1224" s="1"/>
  <c r="CR49" i="1224"/>
  <c r="CR33" i="1224"/>
  <c r="CR31" i="1224"/>
  <c r="CS27" i="1224" s="1"/>
  <c r="CT4" i="1224"/>
  <c r="CV2" i="1224"/>
  <c r="CU3" i="1224"/>
  <c r="CU7" i="1224"/>
  <c r="CU8" i="1224"/>
  <c r="CN400" i="64"/>
  <c r="CN1233" i="64"/>
  <c r="CR1233" i="64"/>
  <c r="CR1231" i="64"/>
  <c r="CS1227" i="64" s="1"/>
  <c r="CQ1072" i="64"/>
  <c r="CR1068" i="64" s="1"/>
  <c r="CQ1074" i="64"/>
  <c r="W2019" i="64"/>
  <c r="CN1996" i="64"/>
  <c r="CN1992" i="64"/>
  <c r="CN1995" i="64"/>
  <c r="CU2017" i="64"/>
  <c r="CU2019" i="64" s="1"/>
  <c r="CA2039" i="64"/>
  <c r="CB2039" i="64" s="1"/>
  <c r="CC2039" i="64" s="1"/>
  <c r="CD2039" i="64" s="1"/>
  <c r="CE2039" i="64" s="1"/>
  <c r="CF2039" i="64" s="1"/>
  <c r="CG2039" i="64" s="1"/>
  <c r="CH2039" i="64" s="1"/>
  <c r="CI2039" i="64" s="1"/>
  <c r="CJ2039" i="64" s="1"/>
  <c r="CK2039" i="64" s="1"/>
  <c r="CL2039" i="64" s="1"/>
  <c r="Y2017" i="64"/>
  <c r="Y2019" i="64" s="1"/>
  <c r="CN8" i="64"/>
  <c r="CM87" i="861"/>
  <c r="CN53" i="861"/>
  <c r="CN54"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99"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4" i="861"/>
  <c r="R69" i="861"/>
  <c r="R61" i="861"/>
  <c r="S50" i="861"/>
  <c r="K1" i="864"/>
  <c r="K1" i="863"/>
  <c r="L1" i="863" s="1"/>
  <c r="M1" i="863" s="1"/>
  <c r="N1" i="863" s="1"/>
  <c r="O1" i="863" s="1"/>
  <c r="P1" i="863" s="1"/>
  <c r="K2" i="864"/>
  <c r="K2" i="863"/>
  <c r="CP9" i="861"/>
  <c r="L2" i="861"/>
  <c r="L3" i="861"/>
  <c r="CQ3" i="861"/>
  <c r="AD7" i="861"/>
  <c r="AL7" i="861"/>
  <c r="AU6" i="861"/>
  <c r="S24" i="861"/>
  <c r="S8" i="861"/>
  <c r="CN3" i="863"/>
  <c r="CN4" i="863" s="1"/>
  <c r="CN39" i="863"/>
  <c r="CN38" i="863"/>
  <c r="CN41" i="863"/>
  <c r="CN8" i="863"/>
  <c r="CP41" i="863"/>
  <c r="CP8" i="863"/>
  <c r="CO42" i="863"/>
  <c r="CO21" i="863" s="1"/>
  <c r="CO30"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U18" i="1224" l="1"/>
  <c r="U45" i="1224" s="1"/>
  <c r="U102" i="861" s="1"/>
  <c r="T18" i="1224"/>
  <c r="S18" i="1224"/>
  <c r="L1" i="1224"/>
  <c r="M2" i="1224"/>
  <c r="J49" i="1224"/>
  <c r="J43" i="861" s="1"/>
  <c r="J33" i="1224"/>
  <c r="J42" i="861" s="1"/>
  <c r="CU1" i="1224"/>
  <c r="W28" i="1224"/>
  <c r="W16" i="1224"/>
  <c r="W35" i="861" s="1"/>
  <c r="W4" i="1224"/>
  <c r="W17" i="1224"/>
  <c r="W44" i="1224"/>
  <c r="CS49" i="1224"/>
  <c r="CS47" i="1224"/>
  <c r="CT43" i="1224" s="1"/>
  <c r="CU4" i="1224"/>
  <c r="CW2" i="1224"/>
  <c r="CV3" i="1224"/>
  <c r="CV7" i="1224"/>
  <c r="CV8" i="1224"/>
  <c r="V18" i="1224"/>
  <c r="CS33" i="1224"/>
  <c r="CS31" i="1224"/>
  <c r="CT27" i="1224" s="1"/>
  <c r="Y2" i="1224"/>
  <c r="X3" i="1224"/>
  <c r="X7" i="1224"/>
  <c r="X1" i="1224"/>
  <c r="V8" i="1224"/>
  <c r="CS1233" i="64"/>
  <c r="CS1231" i="64"/>
  <c r="CT1227" i="64" s="1"/>
  <c r="CR1072" i="64"/>
  <c r="CS1068" i="64" s="1"/>
  <c r="CR1074" i="64"/>
  <c r="Z2017" i="64"/>
  <c r="Z2019" i="64" s="1"/>
  <c r="CV2017" i="64"/>
  <c r="R76" i="861"/>
  <c r="CN55" i="861"/>
  <c r="CN87" i="861"/>
  <c r="K299" i="64"/>
  <c r="K331" i="64"/>
  <c r="CN4" i="64"/>
  <c r="CP4" i="64"/>
  <c r="J2" i="64"/>
  <c r="S5" i="861"/>
  <c r="CQ41" i="863"/>
  <c r="CQ40" i="863"/>
  <c r="I1" i="64"/>
  <c r="J1" i="64"/>
  <c r="R2653" i="64"/>
  <c r="R2730" i="64"/>
  <c r="R2704" i="64"/>
  <c r="R2756" i="64"/>
  <c r="R2679" i="64"/>
  <c r="T4" i="861"/>
  <c r="T5" i="861" s="1"/>
  <c r="U3" i="861"/>
  <c r="U1" i="861" s="1"/>
  <c r="CQ38" i="863"/>
  <c r="T1" i="861"/>
  <c r="BK6" i="861"/>
  <c r="BW6" i="861" s="1"/>
  <c r="S279" i="64"/>
  <c r="CQ278" i="64"/>
  <c r="S3" i="64"/>
  <c r="S453" i="64" s="1" a="1"/>
  <c r="S453"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99"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9"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0"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U29" i="1224" l="1"/>
  <c r="U100" i="861" s="1"/>
  <c r="W8" i="1224"/>
  <c r="M1" i="1224"/>
  <c r="N2" i="1224"/>
  <c r="V29" i="1224"/>
  <c r="V100" i="861" s="1"/>
  <c r="S29" i="1224"/>
  <c r="S100" i="861" s="1"/>
  <c r="T45" i="1224"/>
  <c r="T102" i="861" s="1"/>
  <c r="T29" i="1224"/>
  <c r="T100" i="861" s="1"/>
  <c r="CV1" i="1224"/>
  <c r="V45" i="1224"/>
  <c r="V102" i="861" s="1"/>
  <c r="Z2" i="1224"/>
  <c r="Y3" i="1224"/>
  <c r="Y7" i="1224"/>
  <c r="Y1" i="1224"/>
  <c r="CV4" i="1224"/>
  <c r="CX2" i="1224"/>
  <c r="CW3" i="1224"/>
  <c r="CW7" i="1224"/>
  <c r="CW8" i="1224"/>
  <c r="CT49" i="1224"/>
  <c r="CT47" i="1224"/>
  <c r="CU43" i="1224" s="1"/>
  <c r="X16" i="1224"/>
  <c r="X35" i="861" s="1"/>
  <c r="X4" i="1224"/>
  <c r="X17" i="1224"/>
  <c r="X28" i="1224"/>
  <c r="X44" i="1224"/>
  <c r="W18" i="1224"/>
  <c r="CT33" i="1224"/>
  <c r="CT31" i="1224"/>
  <c r="CU27" i="1224" s="1"/>
  <c r="J400" i="64"/>
  <c r="J1233" i="64"/>
  <c r="CT1233" i="64"/>
  <c r="CT1231" i="64"/>
  <c r="CU1227" i="64" s="1"/>
  <c r="S1228" i="64" a="1"/>
  <c r="S1228" i="64" s="1"/>
  <c r="S395" i="64" a="1"/>
  <c r="S395" i="64" s="1"/>
  <c r="S1001" i="64" a="1"/>
  <c r="S1001" i="64" s="1"/>
  <c r="S1069" i="64" a="1"/>
  <c r="S1069" i="64" s="1"/>
  <c r="CS1074" i="64"/>
  <c r="CS1072" i="64"/>
  <c r="CT1068" i="64" s="1"/>
  <c r="J1006" i="64"/>
  <c r="J1074" i="64"/>
  <c r="S2180" i="64" a="1"/>
  <c r="S2180" i="64" s="1"/>
  <c r="S2187" i="64" s="1"/>
  <c r="J2184" i="64"/>
  <c r="S1987" i="64" a="1"/>
  <c r="S1987" i="64" s="1"/>
  <c r="J1995" i="64"/>
  <c r="J1996" i="64"/>
  <c r="J1992" i="64"/>
  <c r="CW2017" i="64"/>
  <c r="CW2019" i="64" s="1"/>
  <c r="CV2019" i="64"/>
  <c r="AA2017" i="64"/>
  <c r="AA2019" i="64" s="1"/>
  <c r="S1827" i="64" a="1"/>
  <c r="S1827" i="64" s="1"/>
  <c r="S959" i="64" a="1"/>
  <c r="S959" i="64" s="1"/>
  <c r="S1129" i="64" a="1"/>
  <c r="S1129" i="64" s="1"/>
  <c r="S1829" i="64" a="1"/>
  <c r="S1829" i="64" s="1"/>
  <c r="S1125" i="64" a="1"/>
  <c r="S1125" i="64" s="1"/>
  <c r="S1126" i="64" a="1"/>
  <c r="S1126" i="64" s="1"/>
  <c r="S595" i="64" a="1"/>
  <c r="S595" i="64" s="1"/>
  <c r="S584" i="64" a="1"/>
  <c r="S584" i="64" s="1"/>
  <c r="S587" i="64" a="1"/>
  <c r="S587" i="64" s="1"/>
  <c r="S601" i="64" a="1"/>
  <c r="S601" i="64" s="1"/>
  <c r="S111" i="64" a="1"/>
  <c r="S111" i="64" s="1"/>
  <c r="S1307" i="64" a="1"/>
  <c r="S1307"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199" i="64" a="1"/>
  <c r="S1199" i="64" s="1"/>
  <c r="S916" i="64" a="1"/>
  <c r="S916" i="64" s="1"/>
  <c r="S915" i="64" a="1"/>
  <c r="S915" i="64" s="1"/>
  <c r="S918" i="64" a="1"/>
  <c r="S918" i="64" s="1"/>
  <c r="S914" i="64" a="1"/>
  <c r="S914" i="64" s="1"/>
  <c r="S917" i="64" a="1"/>
  <c r="S917" i="64" s="1"/>
  <c r="S899" i="64" a="1"/>
  <c r="S899" i="64" s="1"/>
  <c r="S900" i="64" a="1"/>
  <c r="S900" i="64" s="1"/>
  <c r="S901" i="64" a="1"/>
  <c r="S901" i="64" s="1"/>
  <c r="S902" i="64" a="1"/>
  <c r="S902" i="64" s="1"/>
  <c r="S903" i="64" a="1"/>
  <c r="S903" i="64" s="1"/>
  <c r="S887" i="64" a="1"/>
  <c r="S887" i="64" s="1"/>
  <c r="S883" i="64" a="1"/>
  <c r="S883" i="64" s="1"/>
  <c r="S886" i="64" a="1"/>
  <c r="S886" i="64" s="1"/>
  <c r="S884" i="64" a="1"/>
  <c r="S884" i="64" s="1"/>
  <c r="S885" i="64" a="1"/>
  <c r="S885" i="64" s="1"/>
  <c r="S209" i="64" a="1"/>
  <c r="S209" i="64" s="1"/>
  <c r="S208" i="64" a="1"/>
  <c r="S208" i="64" s="1"/>
  <c r="S1174" i="64" a="1"/>
  <c r="S1174" i="64" s="1"/>
  <c r="S331" i="64" a="1"/>
  <c r="S331" i="64" s="1"/>
  <c r="S859" i="64" a="1"/>
  <c r="S859" i="64" s="1"/>
  <c r="S299" i="64" a="1"/>
  <c r="S299" i="64" s="1"/>
  <c r="S312" i="64" a="1"/>
  <c r="S312" i="64" s="1"/>
  <c r="S821" i="64" a="1"/>
  <c r="S821" i="64" s="1"/>
  <c r="S825" i="64" a="1"/>
  <c r="S825" i="64" s="1"/>
  <c r="S817" i="64" a="1"/>
  <c r="S817"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453" i="64" s="1" a="1"/>
  <c r="T453" i="64" s="1"/>
  <c r="T259" i="64"/>
  <c r="M2" i="64"/>
  <c r="CR7" i="863"/>
  <c r="CR54" i="863" a="1"/>
  <c r="CR54" i="863" s="1"/>
  <c r="CQ42" i="863"/>
  <c r="CQ21" i="863" s="1"/>
  <c r="CQ30"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99" i="861" s="1"/>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322" i="64" a="1"/>
  <c r="S858" i="64" a="1"/>
  <c r="U30" i="1224" l="1"/>
  <c r="U101" i="861" s="1"/>
  <c r="X8" i="1224"/>
  <c r="V30" i="1224"/>
  <c r="V101" i="861" s="1"/>
  <c r="N1" i="1224"/>
  <c r="O2" i="1224"/>
  <c r="T30" i="1224"/>
  <c r="T101" i="861" s="1"/>
  <c r="W45" i="1224"/>
  <c r="W102" i="861" s="1"/>
  <c r="S33" i="1224"/>
  <c r="S42" i="861" s="1"/>
  <c r="S30" i="1224"/>
  <c r="S101" i="861" s="1"/>
  <c r="W29" i="1224"/>
  <c r="W100" i="861" s="1"/>
  <c r="X18" i="1224"/>
  <c r="CU31" i="1224"/>
  <c r="CV27" i="1224" s="1"/>
  <c r="CU33" i="1224"/>
  <c r="CU49" i="1224"/>
  <c r="CU47" i="1224"/>
  <c r="CV43" i="1224" s="1"/>
  <c r="Y4" i="1224"/>
  <c r="Y28" i="1224"/>
  <c r="Y16" i="1224"/>
  <c r="Y35" i="861" s="1"/>
  <c r="Y17" i="1224"/>
  <c r="Y44" i="1224"/>
  <c r="CW1" i="1224"/>
  <c r="Z1" i="1224"/>
  <c r="AA2" i="1224"/>
  <c r="Z3" i="1224"/>
  <c r="Z7" i="1224"/>
  <c r="CW4" i="1224"/>
  <c r="CY2" i="1224"/>
  <c r="CX3" i="1224"/>
  <c r="CX7" i="1224"/>
  <c r="CX8" i="1224"/>
  <c r="CU1233" i="64"/>
  <c r="CU1231" i="64"/>
  <c r="CV1227" i="64" s="1"/>
  <c r="T1228" i="64" a="1"/>
  <c r="T1228" i="64" s="1"/>
  <c r="T395" i="64" a="1"/>
  <c r="T395" i="64" s="1"/>
  <c r="T1069" i="64" a="1"/>
  <c r="T1069" i="64" s="1"/>
  <c r="CT1074" i="64"/>
  <c r="CT1072" i="64"/>
  <c r="CU1068" i="64" s="1"/>
  <c r="T1001" i="64" a="1"/>
  <c r="T1001" i="64" s="1"/>
  <c r="S2184" i="64"/>
  <c r="S2181" i="64"/>
  <c r="S2188" i="64" s="1"/>
  <c r="T2180" i="64" a="1"/>
  <c r="T2180" i="64" s="1"/>
  <c r="T2187" i="64" s="1"/>
  <c r="T1987" i="64" a="1"/>
  <c r="T1987" i="64" s="1"/>
  <c r="AB2017" i="64"/>
  <c r="AB2019" i="64" s="1"/>
  <c r="CX2017" i="64"/>
  <c r="T1827" i="64" a="1"/>
  <c r="T1827" i="64" s="1"/>
  <c r="T959" i="64" a="1"/>
  <c r="T959" i="64" s="1"/>
  <c r="R81" i="861"/>
  <c r="R80" i="861" s="1"/>
  <c r="T1129" i="64" a="1"/>
  <c r="T1129" i="64" s="1"/>
  <c r="T1829" i="64" a="1"/>
  <c r="T1829" i="64" s="1"/>
  <c r="S1127" i="64"/>
  <c r="T1125" i="64" a="1"/>
  <c r="T1125" i="64" s="1"/>
  <c r="T1126" i="64" a="1"/>
  <c r="T1126" i="64" s="1"/>
  <c r="T595" i="64" a="1"/>
  <c r="T595" i="64" s="1"/>
  <c r="T584" i="64" a="1"/>
  <c r="T584" i="64" s="1"/>
  <c r="T587" i="64" a="1"/>
  <c r="T587" i="64" s="1"/>
  <c r="T601" i="64" a="1"/>
  <c r="T601" i="64" s="1"/>
  <c r="S141" i="64"/>
  <c r="S126" i="64"/>
  <c r="S1322" i="64"/>
  <c r="T111" i="64" a="1"/>
  <c r="T111" i="64" s="1"/>
  <c r="T1307" i="64" a="1"/>
  <c r="T1307"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199" i="64" a="1"/>
  <c r="T1199" i="64" s="1"/>
  <c r="T916" i="64" a="1"/>
  <c r="T916" i="64" s="1"/>
  <c r="T915" i="64" a="1"/>
  <c r="T915" i="64" s="1"/>
  <c r="T918" i="64" a="1"/>
  <c r="T918" i="64" s="1"/>
  <c r="T914" i="64" a="1"/>
  <c r="T914" i="64" s="1"/>
  <c r="T917" i="64" a="1"/>
  <c r="T917" i="64" s="1"/>
  <c r="T903" i="64" a="1"/>
  <c r="T903" i="64" s="1"/>
  <c r="T899" i="64" a="1"/>
  <c r="T899" i="64" s="1"/>
  <c r="T883" i="64" a="1"/>
  <c r="T883" i="64" s="1"/>
  <c r="T900" i="64" a="1"/>
  <c r="T900" i="64" s="1"/>
  <c r="T884" i="64" a="1"/>
  <c r="T884" i="64" s="1"/>
  <c r="T885" i="64" a="1"/>
  <c r="T885" i="64" s="1"/>
  <c r="T886" i="64" a="1"/>
  <c r="T886" i="64" s="1"/>
  <c r="T887" i="64" a="1"/>
  <c r="T887" i="64" s="1"/>
  <c r="T901" i="64" a="1"/>
  <c r="T901" i="64" s="1"/>
  <c r="T902" i="64" a="1"/>
  <c r="T902" i="64" s="1"/>
  <c r="R190" i="64" a="1"/>
  <c r="R190" i="64" s="1"/>
  <c r="R207" i="64" a="1"/>
  <c r="R207" i="64" s="1"/>
  <c r="S207" i="64" s="1"/>
  <c r="S210" i="64" s="1"/>
  <c r="S212" i="64" s="1"/>
  <c r="R208" i="64" a="1"/>
  <c r="R208" i="64" s="1"/>
  <c r="T208" i="64" a="1"/>
  <c r="T208" i="64" s="1"/>
  <c r="T209" i="64" a="1"/>
  <c r="T209" i="64" s="1"/>
  <c r="T331" i="64" a="1"/>
  <c r="T331" i="64" s="1"/>
  <c r="T1174" i="64" a="1"/>
  <c r="T1174" i="64" s="1"/>
  <c r="S858" i="64"/>
  <c r="S860" i="64" s="1"/>
  <c r="L299" i="64"/>
  <c r="L331" i="64"/>
  <c r="T859" i="64" a="1"/>
  <c r="T859" i="64" s="1"/>
  <c r="T299" i="64" a="1"/>
  <c r="T299" i="64" s="1"/>
  <c r="T312" i="64" a="1"/>
  <c r="T312" i="64" s="1"/>
  <c r="T821" i="64" a="1"/>
  <c r="T821" i="64" s="1"/>
  <c r="T825" i="64" a="1"/>
  <c r="T825" i="64" s="1"/>
  <c r="T817" i="64" a="1"/>
  <c r="T817" i="64" s="1"/>
  <c r="CR4" i="64"/>
  <c r="R4" i="64"/>
  <c r="U5" i="861"/>
  <c r="CS38" i="863"/>
  <c r="CS40" i="863"/>
  <c r="S99" i="861"/>
  <c r="T8" i="64"/>
  <c r="S8" i="64"/>
  <c r="R2782" i="64"/>
  <c r="N2" i="64"/>
  <c r="V4" i="861"/>
  <c r="V5" i="861" s="1"/>
  <c r="V8" i="861"/>
  <c r="V1" i="861"/>
  <c r="CS39" i="863"/>
  <c r="CR43" i="863"/>
  <c r="CS262" i="64"/>
  <c r="CR42" i="863"/>
  <c r="CR21" i="863" s="1"/>
  <c r="CR30"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453" i="64" s="1" a="1"/>
  <c r="U453" i="64" s="1"/>
  <c r="CH7" i="861"/>
  <c r="CR281" i="64"/>
  <c r="CR263" i="64"/>
  <c r="CS8" i="64"/>
  <c r="CS277" i="64"/>
  <c r="CS3" i="64"/>
  <c r="CS259" i="64"/>
  <c r="CS7" i="64"/>
  <c r="CT2" i="64"/>
  <c r="CS260" i="64"/>
  <c r="CS278" i="64"/>
  <c r="CS261" i="64"/>
  <c r="CS279" i="64"/>
  <c r="CR1" i="64"/>
  <c r="CR24" i="864"/>
  <c r="CR99" i="861" s="1"/>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0" i="861"/>
  <c r="BS7" i="861"/>
  <c r="CE6" i="861"/>
  <c r="BR7" i="861"/>
  <c r="CS4" i="861"/>
  <c r="CS5" i="861" s="1"/>
  <c r="CT3" i="861"/>
  <c r="CS9" i="861"/>
  <c r="CS8" i="861"/>
  <c r="T4" i="863"/>
  <c r="O3" i="861"/>
  <c r="T43" i="863"/>
  <c r="T42" i="863"/>
  <c r="T21" i="863" s="1"/>
  <c r="T30" i="861" s="1"/>
  <c r="BR8" i="864"/>
  <c r="CD7" i="864"/>
  <c r="CD8" i="864" s="1"/>
  <c r="CC7" i="864"/>
  <c r="BQ8" i="864"/>
  <c r="T24" i="864"/>
  <c r="T99" i="861" s="1"/>
  <c r="BU8" i="864"/>
  <c r="CG7" i="861"/>
  <c r="N2" i="864"/>
  <c r="M1" i="864"/>
  <c r="CF7" i="864"/>
  <c r="BT8" i="864"/>
  <c r="BS8" i="864"/>
  <c r="U22" i="864"/>
  <c r="U21" i="864"/>
  <c r="U20" i="864"/>
  <c r="U3" i="864"/>
  <c r="U4" i="864" s="1"/>
  <c r="U1" i="864"/>
  <c r="V2" i="864"/>
  <c r="V23" i="864" s="1"/>
  <c r="M43" i="863"/>
  <c r="N2" i="863"/>
  <c r="CR1" i="864"/>
  <c r="CP281" i="64"/>
  <c r="T858" i="64" a="1"/>
  <c r="T1322" i="64" a="1"/>
  <c r="S31" i="1224" l="1"/>
  <c r="S72" i="861" s="1"/>
  <c r="S45" i="1224"/>
  <c r="S102" i="861" s="1"/>
  <c r="X45" i="1224"/>
  <c r="X102" i="861" s="1"/>
  <c r="W30" i="1224"/>
  <c r="W101" i="861" s="1"/>
  <c r="O1" i="1224"/>
  <c r="P2" i="1224"/>
  <c r="CR16" i="1224" s="1"/>
  <c r="CX1" i="1224"/>
  <c r="Y18" i="1224"/>
  <c r="AA7" i="1224"/>
  <c r="AA1" i="1224"/>
  <c r="AB2" i="1224"/>
  <c r="AA3" i="1224"/>
  <c r="Z4" i="1224"/>
  <c r="Z28" i="1224"/>
  <c r="Z16" i="1224"/>
  <c r="Z35" i="861" s="1"/>
  <c r="Z17" i="1224"/>
  <c r="Z44" i="1224"/>
  <c r="X29" i="1224"/>
  <c r="X100" i="861" s="1"/>
  <c r="CX4" i="1224"/>
  <c r="CZ2" i="1224"/>
  <c r="CY3" i="1224"/>
  <c r="CY7" i="1224"/>
  <c r="CY8" i="1224"/>
  <c r="CV49" i="1224"/>
  <c r="CV47" i="1224"/>
  <c r="CW43" i="1224" s="1"/>
  <c r="Y8" i="1224"/>
  <c r="CV31" i="1224"/>
  <c r="CW27" i="1224" s="1"/>
  <c r="CV33" i="1224"/>
  <c r="CV1233" i="64"/>
  <c r="CV1231" i="64"/>
  <c r="CW1227" i="64" s="1"/>
  <c r="U1228" i="64" a="1"/>
  <c r="U1228" i="64" s="1"/>
  <c r="U395" i="64" a="1"/>
  <c r="U395" i="64" s="1"/>
  <c r="CU1072" i="64"/>
  <c r="CV1068" i="64" s="1"/>
  <c r="CU1074" i="64"/>
  <c r="U1001" i="64" a="1"/>
  <c r="U1001" i="64" s="1"/>
  <c r="U1069" i="64" a="1"/>
  <c r="U1069" i="64" s="1"/>
  <c r="S2182" i="64"/>
  <c r="T2179" i="64" s="1"/>
  <c r="T2184" i="64" s="1"/>
  <c r="U2180" i="64" a="1"/>
  <c r="U2180" i="64" s="1"/>
  <c r="U2187" i="64" s="1"/>
  <c r="T2181" i="64"/>
  <c r="T2188" i="64" s="1"/>
  <c r="U1987" i="64" a="1"/>
  <c r="U1987" i="64" s="1"/>
  <c r="CY2017" i="64"/>
  <c r="CX2019" i="64"/>
  <c r="AC2017" i="64"/>
  <c r="AC2019" i="64" s="1"/>
  <c r="U1827" i="64" a="1"/>
  <c r="U1827" i="64" s="1"/>
  <c r="U959" i="64" a="1"/>
  <c r="U959" i="64" s="1"/>
  <c r="U1129" i="64" a="1"/>
  <c r="U1129" i="64" s="1"/>
  <c r="U1829" i="64" a="1"/>
  <c r="U1829" i="64" s="1"/>
  <c r="T1127" i="64"/>
  <c r="U1125" i="64" a="1"/>
  <c r="U1125" i="64" s="1"/>
  <c r="U1126" i="64" a="1"/>
  <c r="U1126" i="64" s="1"/>
  <c r="U595" i="64" a="1"/>
  <c r="U595" i="64" s="1"/>
  <c r="U584" i="64" a="1"/>
  <c r="U584" i="64" s="1"/>
  <c r="U587" i="64" a="1"/>
  <c r="U587" i="64" s="1"/>
  <c r="U601" i="64" a="1"/>
  <c r="U601" i="64" s="1"/>
  <c r="T141" i="64"/>
  <c r="T1322" i="64"/>
  <c r="T1324" i="64" s="1"/>
  <c r="U111" i="64" a="1"/>
  <c r="U111" i="64" s="1"/>
  <c r="U1307" i="64" a="1"/>
  <c r="U1307" i="64" s="1"/>
  <c r="T126" i="64"/>
  <c r="S1324"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199" i="64" a="1"/>
  <c r="U1199" i="64" s="1"/>
  <c r="U915" i="64" a="1"/>
  <c r="U915" i="64" s="1"/>
  <c r="U918" i="64" a="1"/>
  <c r="U918" i="64" s="1"/>
  <c r="U914" i="64" a="1"/>
  <c r="U914" i="64" s="1"/>
  <c r="U917" i="64" a="1"/>
  <c r="U917" i="64" s="1"/>
  <c r="U916" i="64" a="1"/>
  <c r="U916" i="64" s="1"/>
  <c r="U903" i="64" a="1"/>
  <c r="U903" i="64" s="1"/>
  <c r="U899" i="64" a="1"/>
  <c r="U899" i="64" s="1"/>
  <c r="U883" i="64" a="1"/>
  <c r="U883" i="64" s="1"/>
  <c r="U900" i="64" a="1"/>
  <c r="U900" i="64" s="1"/>
  <c r="U884" i="64" a="1"/>
  <c r="U884" i="64" s="1"/>
  <c r="U885" i="64" a="1"/>
  <c r="U885" i="64" s="1"/>
  <c r="U886" i="64" a="1"/>
  <c r="U886" i="64" s="1"/>
  <c r="U887" i="64" a="1"/>
  <c r="U887" i="64" s="1"/>
  <c r="U901" i="64" a="1"/>
  <c r="U901" i="64" s="1"/>
  <c r="U902" i="64" a="1"/>
  <c r="U902" i="64" s="1"/>
  <c r="T207" i="64"/>
  <c r="T210" i="64" s="1"/>
  <c r="T212" i="64" s="1"/>
  <c r="U208" i="64" a="1"/>
  <c r="U208" i="64" s="1"/>
  <c r="U209" i="64" a="1"/>
  <c r="U209" i="64" s="1"/>
  <c r="T858" i="64"/>
  <c r="T860" i="64" s="1"/>
  <c r="U331" i="64" a="1"/>
  <c r="U331" i="64" s="1"/>
  <c r="U1174" i="64" a="1"/>
  <c r="U1174" i="64" s="1"/>
  <c r="M299" i="64"/>
  <c r="M331" i="64"/>
  <c r="U312" i="64" a="1"/>
  <c r="U312" i="64" s="1"/>
  <c r="U859" i="64" a="1"/>
  <c r="U859" i="64" s="1"/>
  <c r="U825" i="64" a="1"/>
  <c r="U825" i="64" s="1"/>
  <c r="U299" i="64" a="1"/>
  <c r="U299" i="64" s="1"/>
  <c r="U821" i="64" a="1"/>
  <c r="U821" i="64" s="1"/>
  <c r="N1" i="64"/>
  <c r="U4" i="64"/>
  <c r="U817" i="64" a="1"/>
  <c r="U817" i="64" s="1"/>
  <c r="CS4" i="64"/>
  <c r="CT38" i="863"/>
  <c r="CT40" i="863"/>
  <c r="V259" i="64"/>
  <c r="V7" i="64"/>
  <c r="O2" i="64"/>
  <c r="CS42" i="863"/>
  <c r="CS21" i="863" s="1"/>
  <c r="CS30"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453" i="64" s="1" a="1"/>
  <c r="V453" i="64" s="1"/>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99" i="861" s="1"/>
  <c r="U4" i="863"/>
  <c r="P2" i="861"/>
  <c r="P1" i="861" s="1"/>
  <c r="O1" i="861"/>
  <c r="CS2" i="861"/>
  <c r="CS1" i="861" s="1"/>
  <c r="U24" i="864"/>
  <c r="U99" i="861" s="1"/>
  <c r="CE7" i="861"/>
  <c r="CD7" i="861"/>
  <c r="U42" i="863"/>
  <c r="U21" i="863" s="1"/>
  <c r="U30"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281" i="64"/>
  <c r="G2287" i="64"/>
  <c r="G2244" i="64"/>
  <c r="G2247" i="64"/>
  <c r="G2253" i="64"/>
  <c r="G1580" i="64"/>
  <c r="G1651" i="64"/>
  <c r="E1651" i="64"/>
  <c r="G1615" i="64"/>
  <c r="E1615" i="64"/>
  <c r="G1545" i="64"/>
  <c r="E1545" i="64"/>
  <c r="B1545" i="64" s="1"/>
  <c r="E2327" i="64"/>
  <c r="B2327" i="64" s="1"/>
  <c r="R2327" i="64"/>
  <c r="CN2327" i="64"/>
  <c r="E2328" i="64"/>
  <c r="E2286" i="64"/>
  <c r="E2287" i="64"/>
  <c r="E2288" i="64"/>
  <c r="E1589" i="64"/>
  <c r="E1590" i="64"/>
  <c r="E1591" i="64"/>
  <c r="E1592" i="64"/>
  <c r="E1580" i="64"/>
  <c r="U858" i="64" a="1"/>
  <c r="U1322" i="64" a="1"/>
  <c r="CV28" i="1224" l="1"/>
  <c r="CW44" i="1224"/>
  <c r="CP28" i="1224"/>
  <c r="CS28" i="1224"/>
  <c r="CW28" i="1224"/>
  <c r="CW16" i="1224"/>
  <c r="CQ28" i="1224"/>
  <c r="CR44" i="1224"/>
  <c r="CO28" i="1224"/>
  <c r="CT44" i="1224"/>
  <c r="CS17" i="1224"/>
  <c r="CX44" i="1224"/>
  <c r="X46" i="1224"/>
  <c r="X103" i="861" s="1"/>
  <c r="CR17" i="1224"/>
  <c r="CR18" i="1224" s="1"/>
  <c r="CP16" i="1224"/>
  <c r="CX16" i="1224"/>
  <c r="CO16" i="1224"/>
  <c r="CX28" i="1224"/>
  <c r="CP17" i="1224"/>
  <c r="CT17" i="1224"/>
  <c r="CX17" i="1224"/>
  <c r="CV17" i="1224"/>
  <c r="CU16" i="1224"/>
  <c r="CU44" i="1224"/>
  <c r="CQ44" i="1224"/>
  <c r="CP44" i="1224"/>
  <c r="CQ16" i="1224"/>
  <c r="CT16" i="1224"/>
  <c r="CQ17" i="1224"/>
  <c r="CS44" i="1224"/>
  <c r="CW17" i="1224"/>
  <c r="CS16" i="1224"/>
  <c r="CT28" i="1224"/>
  <c r="CU17" i="1224"/>
  <c r="CV44" i="1224"/>
  <c r="CU28" i="1224"/>
  <c r="CV16" i="1224"/>
  <c r="CV18" i="1224" s="1"/>
  <c r="CO44" i="1224"/>
  <c r="S46" i="1224"/>
  <c r="S103" i="861" s="1"/>
  <c r="U46" i="1224"/>
  <c r="U103" i="861" s="1"/>
  <c r="T46" i="1224"/>
  <c r="T103" i="861" s="1"/>
  <c r="S49" i="1224"/>
  <c r="S43" i="861" s="1"/>
  <c r="V46" i="1224"/>
  <c r="V103" i="861" s="1"/>
  <c r="W46" i="1224"/>
  <c r="W103" i="861" s="1"/>
  <c r="CR28" i="1224"/>
  <c r="CX35" i="861"/>
  <c r="P1" i="1224"/>
  <c r="CO17" i="1224"/>
  <c r="Z8" i="1224"/>
  <c r="Y29" i="1224"/>
  <c r="Y100" i="861" s="1"/>
  <c r="T27" i="1224"/>
  <c r="DA2" i="1224"/>
  <c r="CZ3" i="1224"/>
  <c r="CZ8" i="1224"/>
  <c r="CZ7" i="1224"/>
  <c r="AA4" i="1224"/>
  <c r="AA17" i="1224"/>
  <c r="AA28" i="1224"/>
  <c r="AA16" i="1224"/>
  <c r="AA35" i="861" s="1"/>
  <c r="AA44" i="1224"/>
  <c r="AB7" i="1224"/>
  <c r="AB1" i="1224"/>
  <c r="AC2" i="1224"/>
  <c r="AB3" i="1224"/>
  <c r="CY16" i="1224"/>
  <c r="CY4" i="1224"/>
  <c r="CY17" i="1224"/>
  <c r="CY28" i="1224"/>
  <c r="CY44" i="1224"/>
  <c r="X30" i="1224"/>
  <c r="X101" i="861" s="1"/>
  <c r="CW47" i="1224"/>
  <c r="CX43" i="1224" s="1"/>
  <c r="CW49" i="1224"/>
  <c r="Y45" i="1224"/>
  <c r="Y102" i="861" s="1"/>
  <c r="Z18" i="1224"/>
  <c r="CW31" i="1224"/>
  <c r="CX27" i="1224" s="1"/>
  <c r="CW33" i="1224"/>
  <c r="CY1" i="1224"/>
  <c r="CW1231" i="64"/>
  <c r="CX1227" i="64" s="1"/>
  <c r="CW1233" i="64"/>
  <c r="V1228" i="64" a="1"/>
  <c r="V1228" i="64" s="1"/>
  <c r="V395" i="64" a="1"/>
  <c r="V395" i="64" s="1"/>
  <c r="V1069" i="64" a="1"/>
  <c r="V1069" i="64" s="1"/>
  <c r="CV1072" i="64"/>
  <c r="CW1068" i="64" s="1"/>
  <c r="CV1074" i="64"/>
  <c r="V1001" i="64" a="1"/>
  <c r="V1001" i="64" s="1"/>
  <c r="U2181" i="64"/>
  <c r="U2188" i="64" s="1"/>
  <c r="V2180" i="64" a="1"/>
  <c r="V2180" i="64" s="1"/>
  <c r="V2187" i="64" s="1"/>
  <c r="T2182" i="64"/>
  <c r="U2179" i="64" s="1"/>
  <c r="U2184" i="64" s="1"/>
  <c r="V1987" i="64" a="1"/>
  <c r="V1987" i="64" s="1"/>
  <c r="AD2017" i="64"/>
  <c r="CZ2017" i="64"/>
  <c r="CY2019" i="64"/>
  <c r="V959" i="64" a="1"/>
  <c r="V959" i="64" s="1"/>
  <c r="V1827" i="64" a="1"/>
  <c r="V1827" i="64" s="1"/>
  <c r="V1129" i="64" a="1"/>
  <c r="V1129" i="64" s="1"/>
  <c r="V1829" i="64" a="1"/>
  <c r="V1829" i="64" s="1"/>
  <c r="U1127" i="64"/>
  <c r="V1125" i="64" a="1"/>
  <c r="V1125" i="64" s="1"/>
  <c r="V1126" i="64" a="1"/>
  <c r="V1126" i="64" s="1"/>
  <c r="V595" i="64" a="1"/>
  <c r="V595" i="64" s="1"/>
  <c r="V584" i="64" a="1"/>
  <c r="V584" i="64" s="1"/>
  <c r="V587" i="64" a="1"/>
  <c r="V587" i="64" s="1"/>
  <c r="V601" i="64" a="1"/>
  <c r="V601" i="64" s="1"/>
  <c r="CN1" i="860"/>
  <c r="CM1" i="860" s="1"/>
  <c r="U141" i="64"/>
  <c r="U1322" i="64"/>
  <c r="U1324" i="64" s="1"/>
  <c r="V111" i="64" a="1"/>
  <c r="V111" i="64" s="1"/>
  <c r="V1307" i="64" a="1"/>
  <c r="V1307"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199" i="64" a="1"/>
  <c r="V1199" i="64" s="1"/>
  <c r="V915" i="64" a="1"/>
  <c r="V915" i="64" s="1"/>
  <c r="V918" i="64" a="1"/>
  <c r="V918" i="64" s="1"/>
  <c r="V914" i="64" a="1"/>
  <c r="V914" i="64" s="1"/>
  <c r="V917" i="64" a="1"/>
  <c r="V917" i="64" s="1"/>
  <c r="V916" i="64" a="1"/>
  <c r="V916" i="64" s="1"/>
  <c r="V899" i="64" a="1"/>
  <c r="V899" i="64" s="1"/>
  <c r="V903" i="64" a="1"/>
  <c r="V903" i="64" s="1"/>
  <c r="V883" i="64" a="1"/>
  <c r="V883" i="64" s="1"/>
  <c r="V900" i="64" a="1"/>
  <c r="V900" i="64" s="1"/>
  <c r="V884" i="64" a="1"/>
  <c r="V884" i="64" s="1"/>
  <c r="V885" i="64" a="1"/>
  <c r="V885" i="64" s="1"/>
  <c r="V886" i="64" a="1"/>
  <c r="V886" i="64" s="1"/>
  <c r="V887" i="64" a="1"/>
  <c r="V887" i="64" s="1"/>
  <c r="V901" i="64" a="1"/>
  <c r="V901" i="64" s="1"/>
  <c r="V902" i="64" a="1"/>
  <c r="V902" i="64" s="1"/>
  <c r="U207" i="64"/>
  <c r="U210" i="64" s="1"/>
  <c r="U212" i="64" s="1"/>
  <c r="V208" i="64" a="1"/>
  <c r="V208" i="64" s="1"/>
  <c r="V209" i="64" a="1"/>
  <c r="V209" i="64" s="1"/>
  <c r="U858" i="64"/>
  <c r="U860" i="64" s="1"/>
  <c r="V331" i="64" a="1"/>
  <c r="V331" i="64" s="1"/>
  <c r="V1174" i="64" a="1"/>
  <c r="V1174" i="64" s="1"/>
  <c r="V312" i="64" a="1"/>
  <c r="V312" i="64" s="1"/>
  <c r="V859" i="64" a="1"/>
  <c r="V859" i="64" s="1"/>
  <c r="N299" i="64"/>
  <c r="N331" i="64"/>
  <c r="V825" i="64" a="1"/>
  <c r="V825" i="64" s="1"/>
  <c r="V299" i="64" a="1"/>
  <c r="V299" i="64" s="1"/>
  <c r="V821" i="64" a="1"/>
  <c r="V821" i="64" s="1"/>
  <c r="CT4" i="64"/>
  <c r="V817" i="64" a="1"/>
  <c r="V817" i="64" s="1"/>
  <c r="CU56" i="863" a="1"/>
  <c r="CU56" i="863" s="1"/>
  <c r="CU40" i="863"/>
  <c r="W259" i="64"/>
  <c r="W7" i="64"/>
  <c r="V8" i="64" s="1"/>
  <c r="U8" i="64"/>
  <c r="O1" i="64"/>
  <c r="P2" i="64"/>
  <c r="CQ453" i="64" s="1" a="1"/>
  <c r="CQ453" i="64" s="1"/>
  <c r="CU7" i="863"/>
  <c r="CT43" i="863"/>
  <c r="CU54" i="863" a="1"/>
  <c r="CU54" i="863" s="1"/>
  <c r="CU38" i="863"/>
  <c r="CU52" i="863" a="1"/>
  <c r="CU52" i="863" s="1"/>
  <c r="CU8" i="863"/>
  <c r="CU53" i="863" a="1"/>
  <c r="CU53" i="863" s="1"/>
  <c r="CV2" i="863"/>
  <c r="CU55" i="863" a="1"/>
  <c r="CU55" i="863" s="1"/>
  <c r="CU41" i="863"/>
  <c r="CU39" i="863"/>
  <c r="CU3" i="863"/>
  <c r="CT1" i="863"/>
  <c r="W3" i="64"/>
  <c r="W453" i="64" s="1" a="1"/>
  <c r="W453" i="64" s="1"/>
  <c r="X2" i="64"/>
  <c r="CT4" i="863"/>
  <c r="W1" i="64"/>
  <c r="CT57" i="863"/>
  <c r="CT42" i="863"/>
  <c r="CT21" i="863" s="1"/>
  <c r="CT30" i="861" s="1"/>
  <c r="V4" i="64"/>
  <c r="CT281" i="64"/>
  <c r="CT263" i="64"/>
  <c r="CT1" i="64"/>
  <c r="CU8" i="64"/>
  <c r="CU277" i="64"/>
  <c r="CU259" i="64"/>
  <c r="CU3" i="64"/>
  <c r="CU7" i="64"/>
  <c r="CV2" i="64"/>
  <c r="CU260" i="64"/>
  <c r="CU278" i="64"/>
  <c r="CU279" i="64"/>
  <c r="CU261" i="64"/>
  <c r="CU280" i="64"/>
  <c r="CU262" i="64"/>
  <c r="CK8" i="864"/>
  <c r="CT24" i="864"/>
  <c r="CT99" i="861" s="1"/>
  <c r="V24" i="864"/>
  <c r="V99"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0"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335" i="64"/>
  <c r="G2336" i="64"/>
  <c r="G2337" i="64"/>
  <c r="G2338" i="64"/>
  <c r="G2339" i="64"/>
  <c r="G2340" i="64"/>
  <c r="G2341" i="64"/>
  <c r="G2334" i="64"/>
  <c r="G2589" i="64"/>
  <c r="G2591" i="64" s="1"/>
  <c r="R770" i="64"/>
  <c r="T770" i="64"/>
  <c r="U770" i="64"/>
  <c r="V770" i="64"/>
  <c r="W770" i="64"/>
  <c r="X770" i="64"/>
  <c r="Y770" i="64"/>
  <c r="Z770" i="64"/>
  <c r="AA770" i="64"/>
  <c r="AB770" i="64"/>
  <c r="AC770" i="64"/>
  <c r="AD770" i="64"/>
  <c r="AE770" i="64"/>
  <c r="AF770" i="64"/>
  <c r="AG770" i="64"/>
  <c r="AH770" i="64"/>
  <c r="AI770" i="64"/>
  <c r="AJ770" i="64"/>
  <c r="AK770" i="64"/>
  <c r="AL770" i="64"/>
  <c r="AM770" i="64"/>
  <c r="AN770" i="64"/>
  <c r="AO770" i="64"/>
  <c r="AP770" i="64"/>
  <c r="AQ770" i="64"/>
  <c r="AR770" i="64"/>
  <c r="AS770" i="64"/>
  <c r="AT770" i="64"/>
  <c r="AU770" i="64"/>
  <c r="AV770" i="64"/>
  <c r="AW770" i="64"/>
  <c r="AX770" i="64"/>
  <c r="AY770" i="64"/>
  <c r="AZ770" i="64"/>
  <c r="BA770" i="64"/>
  <c r="BB770" i="64"/>
  <c r="BC770" i="64"/>
  <c r="BD770" i="64"/>
  <c r="BE770" i="64"/>
  <c r="BF770" i="64"/>
  <c r="BG770" i="64"/>
  <c r="BH770" i="64"/>
  <c r="BI770" i="64"/>
  <c r="BJ770" i="64"/>
  <c r="BK770" i="64"/>
  <c r="BL770" i="64"/>
  <c r="BM770" i="64"/>
  <c r="BN770" i="64"/>
  <c r="BO770" i="64"/>
  <c r="BP770" i="64"/>
  <c r="BQ770" i="64"/>
  <c r="BR770" i="64"/>
  <c r="BS770" i="64"/>
  <c r="BT770" i="64"/>
  <c r="BU770" i="64"/>
  <c r="BV770" i="64"/>
  <c r="BW770" i="64"/>
  <c r="BX770" i="64"/>
  <c r="BY770" i="64"/>
  <c r="BZ770" i="64"/>
  <c r="CA770" i="64"/>
  <c r="CB770" i="64"/>
  <c r="CC770" i="64"/>
  <c r="CD770" i="64"/>
  <c r="CE770" i="64"/>
  <c r="CF770" i="64"/>
  <c r="CG770" i="64"/>
  <c r="CH770" i="64"/>
  <c r="CI770" i="64"/>
  <c r="CJ770" i="64"/>
  <c r="CK770" i="64"/>
  <c r="CL770" i="64"/>
  <c r="S770" i="64"/>
  <c r="E778" i="64"/>
  <c r="E779" i="64"/>
  <c r="E780" i="64"/>
  <c r="E781" i="64"/>
  <c r="E782" i="64"/>
  <c r="E783" i="64"/>
  <c r="E784" i="64"/>
  <c r="E785" i="64"/>
  <c r="E786" i="64"/>
  <c r="E787" i="64"/>
  <c r="E788" i="64"/>
  <c r="B788" i="64" s="1"/>
  <c r="G803" i="64"/>
  <c r="E803" i="64"/>
  <c r="G802" i="64"/>
  <c r="E802" i="64"/>
  <c r="G801" i="64"/>
  <c r="E801" i="64"/>
  <c r="DL800" i="64"/>
  <c r="DK800" i="64"/>
  <c r="DJ800" i="64"/>
  <c r="DI800" i="64"/>
  <c r="DH800" i="64"/>
  <c r="DG800" i="64"/>
  <c r="DF800" i="64"/>
  <c r="DE800" i="64"/>
  <c r="DD800" i="64"/>
  <c r="DC800" i="64"/>
  <c r="DB800" i="64"/>
  <c r="DA800" i="64"/>
  <c r="CZ800" i="64"/>
  <c r="CY800" i="64"/>
  <c r="CX800" i="64"/>
  <c r="CW800" i="64"/>
  <c r="CV800" i="64"/>
  <c r="CU800" i="64"/>
  <c r="CT800" i="64"/>
  <c r="CS800" i="64"/>
  <c r="CR800" i="64"/>
  <c r="CQ800" i="64"/>
  <c r="CP800" i="64"/>
  <c r="CO800" i="64"/>
  <c r="CL800" i="64"/>
  <c r="CK800" i="64"/>
  <c r="CJ800" i="64"/>
  <c r="CI800" i="64"/>
  <c r="CH800" i="64"/>
  <c r="CG800" i="64"/>
  <c r="CF800" i="64"/>
  <c r="CE800" i="64"/>
  <c r="CD800" i="64"/>
  <c r="CC800" i="64"/>
  <c r="CB800" i="64"/>
  <c r="CA800" i="64"/>
  <c r="BZ800" i="64"/>
  <c r="BY800" i="64"/>
  <c r="BX800" i="64"/>
  <c r="BW800" i="64"/>
  <c r="BV800" i="64"/>
  <c r="BU800" i="64"/>
  <c r="BT800" i="64"/>
  <c r="BS800" i="64"/>
  <c r="BR800" i="64"/>
  <c r="BQ800" i="64"/>
  <c r="BP800" i="64"/>
  <c r="BO800" i="64"/>
  <c r="BN800" i="64"/>
  <c r="BM800" i="64"/>
  <c r="BL800" i="64"/>
  <c r="BK800" i="64"/>
  <c r="BJ800" i="64"/>
  <c r="BI800" i="64"/>
  <c r="BH800" i="64"/>
  <c r="BG800" i="64"/>
  <c r="BF800" i="64"/>
  <c r="BE800" i="64"/>
  <c r="BD800" i="64"/>
  <c r="BC800" i="64"/>
  <c r="BB800" i="64"/>
  <c r="BA800" i="64"/>
  <c r="AZ800" i="64"/>
  <c r="AY800" i="64"/>
  <c r="AX800" i="64"/>
  <c r="AW800" i="64"/>
  <c r="AV800" i="64"/>
  <c r="AU800" i="64"/>
  <c r="AT800" i="64"/>
  <c r="AS800" i="64"/>
  <c r="AR800" i="64"/>
  <c r="AQ800" i="64"/>
  <c r="AP800" i="64"/>
  <c r="AO800" i="64"/>
  <c r="AN800" i="64"/>
  <c r="AM800" i="64"/>
  <c r="AL800" i="64"/>
  <c r="AK800" i="64"/>
  <c r="AJ800" i="64"/>
  <c r="AI800" i="64"/>
  <c r="AH800" i="64"/>
  <c r="AG800" i="64"/>
  <c r="AF800" i="64"/>
  <c r="AE800" i="64"/>
  <c r="AD800" i="64"/>
  <c r="AC800" i="64"/>
  <c r="AB800" i="64"/>
  <c r="AA800" i="64"/>
  <c r="Z800" i="64"/>
  <c r="Y800" i="64"/>
  <c r="X800" i="64"/>
  <c r="W800" i="64"/>
  <c r="V800" i="64"/>
  <c r="U800" i="64"/>
  <c r="T800" i="64"/>
  <c r="S800" i="64"/>
  <c r="G800" i="64"/>
  <c r="E800" i="64"/>
  <c r="E799" i="64"/>
  <c r="DL798" i="64"/>
  <c r="DK798" i="64"/>
  <c r="DJ798" i="64"/>
  <c r="DI798" i="64"/>
  <c r="DH798" i="64"/>
  <c r="DG798" i="64"/>
  <c r="DF798" i="64"/>
  <c r="DE798" i="64"/>
  <c r="DD798" i="64"/>
  <c r="DC798" i="64"/>
  <c r="DB798" i="64"/>
  <c r="DA798" i="64"/>
  <c r="CZ798" i="64"/>
  <c r="CY798" i="64"/>
  <c r="CX798" i="64"/>
  <c r="CW798" i="64"/>
  <c r="CV798" i="64"/>
  <c r="CU798" i="64"/>
  <c r="CT798" i="64"/>
  <c r="CS798" i="64"/>
  <c r="CR798" i="64"/>
  <c r="CQ798" i="64"/>
  <c r="CP798" i="64"/>
  <c r="CO798" i="64"/>
  <c r="CL798" i="64"/>
  <c r="CK798" i="64"/>
  <c r="CJ798" i="64"/>
  <c r="CI798" i="64"/>
  <c r="CH798" i="64"/>
  <c r="CG798" i="64"/>
  <c r="CF798" i="64"/>
  <c r="CE798" i="64"/>
  <c r="CD798" i="64"/>
  <c r="CC798" i="64"/>
  <c r="CB798" i="64"/>
  <c r="CA798" i="64"/>
  <c r="BZ798" i="64"/>
  <c r="BY798" i="64"/>
  <c r="BX798" i="64"/>
  <c r="BW798" i="64"/>
  <c r="BV798" i="64"/>
  <c r="BU798" i="64"/>
  <c r="BT798" i="64"/>
  <c r="BS798" i="64"/>
  <c r="BR798" i="64"/>
  <c r="BQ798" i="64"/>
  <c r="BP798" i="64"/>
  <c r="BO798" i="64"/>
  <c r="BN798" i="64"/>
  <c r="BM798" i="64"/>
  <c r="BL798" i="64"/>
  <c r="BK798" i="64"/>
  <c r="BJ798" i="64"/>
  <c r="BI798" i="64"/>
  <c r="BH798" i="64"/>
  <c r="BG798" i="64"/>
  <c r="BF798" i="64"/>
  <c r="BE798" i="64"/>
  <c r="BD798" i="64"/>
  <c r="BC798" i="64"/>
  <c r="BB798" i="64"/>
  <c r="BA798" i="64"/>
  <c r="AZ798" i="64"/>
  <c r="AY798" i="64"/>
  <c r="AX798" i="64"/>
  <c r="AW798" i="64"/>
  <c r="AV798" i="64"/>
  <c r="AU798" i="64"/>
  <c r="AT798" i="64"/>
  <c r="AS798" i="64"/>
  <c r="AR798" i="64"/>
  <c r="AQ798" i="64"/>
  <c r="AP798" i="64"/>
  <c r="AO798" i="64"/>
  <c r="AN798" i="64"/>
  <c r="AM798" i="64"/>
  <c r="AL798" i="64"/>
  <c r="AK798" i="64"/>
  <c r="AJ798" i="64"/>
  <c r="AI798" i="64"/>
  <c r="AH798" i="64"/>
  <c r="AG798" i="64"/>
  <c r="AF798" i="64"/>
  <c r="AE798" i="64"/>
  <c r="AD798" i="64"/>
  <c r="AC798" i="64"/>
  <c r="AB798" i="64"/>
  <c r="AA798" i="64"/>
  <c r="Z798" i="64"/>
  <c r="Y798" i="64"/>
  <c r="X798" i="64"/>
  <c r="W798" i="64"/>
  <c r="V798" i="64"/>
  <c r="U798" i="64"/>
  <c r="T798" i="64"/>
  <c r="S798" i="64"/>
  <c r="E798" i="64"/>
  <c r="E797" i="64"/>
  <c r="G796" i="64"/>
  <c r="E796" i="64"/>
  <c r="E789" i="64"/>
  <c r="E777" i="64"/>
  <c r="E775" i="64"/>
  <c r="E1576" i="64"/>
  <c r="B1576" i="64" s="1"/>
  <c r="E2312" i="64"/>
  <c r="E2313" i="64"/>
  <c r="E2314" i="64"/>
  <c r="E2315" i="64"/>
  <c r="E2316" i="64"/>
  <c r="E2317" i="64"/>
  <c r="E2318" i="64"/>
  <c r="E2319" i="64"/>
  <c r="E2320" i="64"/>
  <c r="E2321" i="64"/>
  <c r="G2312" i="64"/>
  <c r="DL2341" i="64"/>
  <c r="DK2341" i="64"/>
  <c r="DJ2341" i="64"/>
  <c r="DI2341" i="64"/>
  <c r="DH2341" i="64"/>
  <c r="DG2341" i="64"/>
  <c r="DF2341" i="64"/>
  <c r="DE2341" i="64"/>
  <c r="DD2341" i="64"/>
  <c r="DC2341" i="64"/>
  <c r="DB2341" i="64"/>
  <c r="DA2341" i="64"/>
  <c r="CZ2341" i="64"/>
  <c r="CY2341" i="64"/>
  <c r="CX2341" i="64"/>
  <c r="CW2341" i="64"/>
  <c r="CV2341" i="64"/>
  <c r="CU2341" i="64"/>
  <c r="CT2341" i="64"/>
  <c r="CS2341" i="64"/>
  <c r="CR2341" i="64"/>
  <c r="CQ2341" i="64"/>
  <c r="CP2341" i="64"/>
  <c r="CO2341" i="64"/>
  <c r="E2341" i="64"/>
  <c r="DL2340" i="64"/>
  <c r="DK2340" i="64"/>
  <c r="DJ2340" i="64"/>
  <c r="DI2340" i="64"/>
  <c r="DH2340" i="64"/>
  <c r="DG2340" i="64"/>
  <c r="DF2340" i="64"/>
  <c r="DE2340" i="64"/>
  <c r="DD2340" i="64"/>
  <c r="DC2340" i="64"/>
  <c r="DB2340" i="64"/>
  <c r="DA2340" i="64"/>
  <c r="CZ2340" i="64"/>
  <c r="CY2340" i="64"/>
  <c r="CX2340" i="64"/>
  <c r="CW2340" i="64"/>
  <c r="CV2340" i="64"/>
  <c r="CU2340" i="64"/>
  <c r="CT2340" i="64"/>
  <c r="CS2340" i="64"/>
  <c r="CR2340" i="64"/>
  <c r="CQ2340" i="64"/>
  <c r="CP2340" i="64"/>
  <c r="CO2340" i="64"/>
  <c r="E2340" i="64"/>
  <c r="E2339" i="64"/>
  <c r="DL2338" i="64"/>
  <c r="DK2338" i="64"/>
  <c r="DJ2338" i="64"/>
  <c r="DI2338" i="64"/>
  <c r="DH2338" i="64"/>
  <c r="DG2338" i="64"/>
  <c r="DF2338" i="64"/>
  <c r="DE2338" i="64"/>
  <c r="DD2338" i="64"/>
  <c r="DC2338" i="64"/>
  <c r="DB2338" i="64"/>
  <c r="DA2338" i="64"/>
  <c r="CZ2338" i="64"/>
  <c r="CY2338" i="64"/>
  <c r="CX2338" i="64"/>
  <c r="CW2338" i="64"/>
  <c r="CV2338" i="64"/>
  <c r="CU2338" i="64"/>
  <c r="CT2338" i="64"/>
  <c r="CS2338" i="64"/>
  <c r="CR2338" i="64"/>
  <c r="CQ2338" i="64"/>
  <c r="CP2338" i="64"/>
  <c r="CO2338" i="64"/>
  <c r="E2338" i="64"/>
  <c r="E2337" i="64"/>
  <c r="E2336" i="64"/>
  <c r="E2335" i="64"/>
  <c r="E2334" i="64"/>
  <c r="E2332" i="64"/>
  <c r="E2331" i="64"/>
  <c r="J2330" i="64"/>
  <c r="E2330" i="64"/>
  <c r="E2329" i="64"/>
  <c r="CN2330" i="64"/>
  <c r="E2326" i="64"/>
  <c r="E2325" i="64"/>
  <c r="E2324" i="64"/>
  <c r="E2323" i="64"/>
  <c r="E2322" i="64"/>
  <c r="B2322" i="64" s="1"/>
  <c r="E2311" i="64"/>
  <c r="E2310" i="64"/>
  <c r="B2310" i="64" s="1"/>
  <c r="E2309" i="64"/>
  <c r="B2309" i="64" s="1"/>
  <c r="E2307" i="64"/>
  <c r="G2599" i="64"/>
  <c r="E2599" i="64"/>
  <c r="G2598" i="64"/>
  <c r="E2598" i="64"/>
  <c r="G2597" i="64"/>
  <c r="E2597" i="64"/>
  <c r="G2596" i="64"/>
  <c r="E2596" i="64"/>
  <c r="DL2595" i="64"/>
  <c r="DK2595" i="64"/>
  <c r="DJ2595" i="64"/>
  <c r="DI2595" i="64"/>
  <c r="DH2595" i="64"/>
  <c r="DG2595" i="64"/>
  <c r="DF2595" i="64"/>
  <c r="DE2595" i="64"/>
  <c r="DD2595" i="64"/>
  <c r="DC2595" i="64"/>
  <c r="DB2595" i="64"/>
  <c r="DA2595" i="64"/>
  <c r="CZ2595" i="64"/>
  <c r="CY2595" i="64"/>
  <c r="CX2595" i="64"/>
  <c r="CW2595" i="64"/>
  <c r="CV2595" i="64"/>
  <c r="CU2595" i="64"/>
  <c r="CT2595" i="64"/>
  <c r="CS2595" i="64"/>
  <c r="CR2595" i="64"/>
  <c r="CQ2595" i="64"/>
  <c r="CP2595" i="64"/>
  <c r="CO2595" i="64"/>
  <c r="CL2595" i="64"/>
  <c r="CK2595" i="64"/>
  <c r="CJ2595" i="64"/>
  <c r="CI2595" i="64"/>
  <c r="CH2595" i="64"/>
  <c r="CG2595" i="64"/>
  <c r="CF2595" i="64"/>
  <c r="CE2595" i="64"/>
  <c r="CD2595" i="64"/>
  <c r="CC2595" i="64"/>
  <c r="CB2595" i="64"/>
  <c r="CA2595" i="64"/>
  <c r="BZ2595" i="64"/>
  <c r="BY2595" i="64"/>
  <c r="BX2595" i="64"/>
  <c r="BW2595" i="64"/>
  <c r="BV2595" i="64"/>
  <c r="BU2595" i="64"/>
  <c r="BT2595" i="64"/>
  <c r="BS2595" i="64"/>
  <c r="BR2595" i="64"/>
  <c r="BQ2595" i="64"/>
  <c r="BP2595" i="64"/>
  <c r="BO2595" i="64"/>
  <c r="BN2595" i="64"/>
  <c r="BM2595" i="64"/>
  <c r="BL2595" i="64"/>
  <c r="BK2595" i="64"/>
  <c r="BJ2595" i="64"/>
  <c r="BI2595" i="64"/>
  <c r="BH2595" i="64"/>
  <c r="BG2595" i="64"/>
  <c r="BF2595" i="64"/>
  <c r="BE2595" i="64"/>
  <c r="BD2595" i="64"/>
  <c r="BC2595" i="64"/>
  <c r="BB2595" i="64"/>
  <c r="BA2595" i="64"/>
  <c r="AZ2595" i="64"/>
  <c r="AY2595" i="64"/>
  <c r="AX2595" i="64"/>
  <c r="AW2595" i="64"/>
  <c r="AV2595" i="64"/>
  <c r="AU2595" i="64"/>
  <c r="AT2595" i="64"/>
  <c r="AS2595" i="64"/>
  <c r="AR2595" i="64"/>
  <c r="AQ2595" i="64"/>
  <c r="AP2595" i="64"/>
  <c r="AO2595" i="64"/>
  <c r="AN2595" i="64"/>
  <c r="AM2595" i="64"/>
  <c r="AL2595" i="64"/>
  <c r="AK2595" i="64"/>
  <c r="AJ2595" i="64"/>
  <c r="AI2595" i="64"/>
  <c r="AH2595" i="64"/>
  <c r="AG2595" i="64"/>
  <c r="AF2595" i="64"/>
  <c r="AE2595" i="64"/>
  <c r="AD2595" i="64"/>
  <c r="AC2595" i="64"/>
  <c r="AB2595" i="64"/>
  <c r="AA2595" i="64"/>
  <c r="Z2595" i="64"/>
  <c r="Y2595" i="64"/>
  <c r="X2595" i="64"/>
  <c r="W2595" i="64"/>
  <c r="V2595" i="64"/>
  <c r="U2595" i="64"/>
  <c r="T2595" i="64"/>
  <c r="S2595" i="64"/>
  <c r="E2595" i="64"/>
  <c r="E2594" i="64"/>
  <c r="G2593" i="64"/>
  <c r="E2593" i="64"/>
  <c r="G2592" i="64"/>
  <c r="E2592" i="64"/>
  <c r="E2591" i="64"/>
  <c r="E2590" i="64"/>
  <c r="E2589" i="64"/>
  <c r="E2588" i="64"/>
  <c r="E532" i="64"/>
  <c r="G531" i="64"/>
  <c r="E531" i="64"/>
  <c r="G530" i="64"/>
  <c r="E530" i="64"/>
  <c r="G529" i="64"/>
  <c r="E529" i="64"/>
  <c r="G528" i="64"/>
  <c r="E528" i="64"/>
  <c r="DL527" i="64"/>
  <c r="DK527" i="64"/>
  <c r="DJ527" i="64"/>
  <c r="DI527" i="64"/>
  <c r="DH527" i="64"/>
  <c r="DG527" i="64"/>
  <c r="DF527" i="64"/>
  <c r="DE527" i="64"/>
  <c r="DD527" i="64"/>
  <c r="DC527" i="64"/>
  <c r="DB527" i="64"/>
  <c r="DA527" i="64"/>
  <c r="CZ527" i="64"/>
  <c r="CY527" i="64"/>
  <c r="CX527" i="64"/>
  <c r="CW527" i="64"/>
  <c r="CV527" i="64"/>
  <c r="CU527" i="64"/>
  <c r="CT527" i="64"/>
  <c r="CS527" i="64"/>
  <c r="CR527" i="64"/>
  <c r="CQ527" i="64"/>
  <c r="CP527" i="64"/>
  <c r="CO527" i="64"/>
  <c r="CL527" i="64"/>
  <c r="CK527" i="64"/>
  <c r="CJ527" i="64"/>
  <c r="CI527" i="64"/>
  <c r="CH527" i="64"/>
  <c r="CG527" i="64"/>
  <c r="CF527" i="64"/>
  <c r="CE527" i="64"/>
  <c r="CD527" i="64"/>
  <c r="CC527" i="64"/>
  <c r="CB527" i="64"/>
  <c r="CA527" i="64"/>
  <c r="BZ527" i="64"/>
  <c r="BX527" i="64"/>
  <c r="BW527" i="64"/>
  <c r="BV527" i="64"/>
  <c r="BU527" i="64"/>
  <c r="BT527" i="64"/>
  <c r="BS527" i="64"/>
  <c r="BR527" i="64"/>
  <c r="BQ527" i="64"/>
  <c r="BP527" i="64"/>
  <c r="BO527" i="64"/>
  <c r="BN527" i="64"/>
  <c r="BM527" i="64"/>
  <c r="BL527" i="64"/>
  <c r="BK527" i="64"/>
  <c r="BJ527" i="64"/>
  <c r="BI527" i="64"/>
  <c r="BH527" i="64"/>
  <c r="BG527" i="64"/>
  <c r="BF527" i="64"/>
  <c r="BE527" i="64"/>
  <c r="BD527" i="64"/>
  <c r="BC527" i="64"/>
  <c r="BB527" i="64"/>
  <c r="BA527" i="64"/>
  <c r="AZ527" i="64"/>
  <c r="AY527" i="64"/>
  <c r="AX527" i="64"/>
  <c r="AW527" i="64"/>
  <c r="AV527" i="64"/>
  <c r="AU527" i="64"/>
  <c r="AT527" i="64"/>
  <c r="AS527" i="64"/>
  <c r="AR527" i="64"/>
  <c r="AQ527" i="64"/>
  <c r="AP527" i="64"/>
  <c r="AO527" i="64"/>
  <c r="AN527" i="64"/>
  <c r="AM527" i="64"/>
  <c r="AL527" i="64"/>
  <c r="AK527" i="64"/>
  <c r="AJ527" i="64"/>
  <c r="AI527" i="64"/>
  <c r="AH527" i="64"/>
  <c r="AG527" i="64"/>
  <c r="AF527" i="64"/>
  <c r="AE527" i="64"/>
  <c r="AD527" i="64"/>
  <c r="AC527" i="64"/>
  <c r="AB527" i="64"/>
  <c r="AA527" i="64"/>
  <c r="Z527" i="64"/>
  <c r="Y527" i="64"/>
  <c r="X527" i="64"/>
  <c r="W527" i="64"/>
  <c r="V527" i="64"/>
  <c r="U527" i="64"/>
  <c r="T527" i="64"/>
  <c r="S527" i="64"/>
  <c r="G527" i="64"/>
  <c r="E527" i="64"/>
  <c r="E526" i="64"/>
  <c r="G525" i="64"/>
  <c r="G523" i="64" s="1"/>
  <c r="E525" i="64"/>
  <c r="E523" i="64"/>
  <c r="E522" i="64"/>
  <c r="E521" i="64"/>
  <c r="E520" i="64"/>
  <c r="E519"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562" i="64"/>
  <c r="E2563" i="64"/>
  <c r="E2564" i="64"/>
  <c r="E2565" i="64"/>
  <c r="E2566" i="64"/>
  <c r="E2567" i="64"/>
  <c r="E2568" i="64"/>
  <c r="E2569" i="64"/>
  <c r="E2570" i="64"/>
  <c r="G2563" i="64"/>
  <c r="CN2578" i="64"/>
  <c r="G2578" i="64"/>
  <c r="E2578" i="64"/>
  <c r="CN2577" i="64"/>
  <c r="G2577" i="64"/>
  <c r="E2577" i="64"/>
  <c r="G2576" i="64"/>
  <c r="E2576" i="64"/>
  <c r="G2575" i="64"/>
  <c r="E2575" i="64"/>
  <c r="CN2574" i="64"/>
  <c r="G2574" i="64"/>
  <c r="E2574" i="64"/>
  <c r="DL2573" i="64"/>
  <c r="DK2573" i="64"/>
  <c r="DJ2573" i="64"/>
  <c r="DI2573" i="64"/>
  <c r="DH2573" i="64"/>
  <c r="DG2573" i="64"/>
  <c r="DF2573" i="64"/>
  <c r="DE2573" i="64"/>
  <c r="DD2573" i="64"/>
  <c r="DC2573" i="64"/>
  <c r="DB2573" i="64"/>
  <c r="DA2573" i="64"/>
  <c r="CZ2573" i="64"/>
  <c r="CY2573" i="64"/>
  <c r="CX2573" i="64"/>
  <c r="CW2573" i="64"/>
  <c r="CV2573" i="64"/>
  <c r="CU2573" i="64"/>
  <c r="CT2573" i="64"/>
  <c r="CS2573" i="64"/>
  <c r="CR2573" i="64"/>
  <c r="CQ2573" i="64"/>
  <c r="CP2573" i="64"/>
  <c r="CO2573" i="64"/>
  <c r="CN2573" i="64"/>
  <c r="G2573" i="64"/>
  <c r="E2573" i="64"/>
  <c r="G2572" i="64"/>
  <c r="E2572" i="64"/>
  <c r="G2571" i="64"/>
  <c r="E2571" i="64"/>
  <c r="H2570" i="64"/>
  <c r="I2567" i="64"/>
  <c r="I2568" i="64" s="1"/>
  <c r="I2569" i="64" s="1"/>
  <c r="G2562" i="64"/>
  <c r="E2561" i="64"/>
  <c r="T2519" i="64"/>
  <c r="U2519" i="64"/>
  <c r="V2519" i="64"/>
  <c r="W2519" i="64"/>
  <c r="X2519" i="64"/>
  <c r="Y2519" i="64"/>
  <c r="Z2519" i="64"/>
  <c r="AA2519" i="64"/>
  <c r="AB2519" i="64"/>
  <c r="AC2519" i="64"/>
  <c r="AD2519" i="64"/>
  <c r="AE2519" i="64"/>
  <c r="AF2519" i="64"/>
  <c r="AG2519" i="64"/>
  <c r="AH2519" i="64"/>
  <c r="AI2519" i="64"/>
  <c r="AJ2519" i="64"/>
  <c r="AK2519" i="64"/>
  <c r="AL2519" i="64"/>
  <c r="AM2519" i="64"/>
  <c r="AN2519" i="64"/>
  <c r="AO2519" i="64"/>
  <c r="AP2519" i="64"/>
  <c r="AQ2519" i="64"/>
  <c r="AR2519" i="64"/>
  <c r="AS2519" i="64"/>
  <c r="AT2519" i="64"/>
  <c r="AU2519" i="64"/>
  <c r="AV2519" i="64"/>
  <c r="AW2519" i="64"/>
  <c r="AX2519" i="64"/>
  <c r="AY2519" i="64"/>
  <c r="AZ2519" i="64"/>
  <c r="BA2519" i="64"/>
  <c r="BB2519" i="64"/>
  <c r="BC2519" i="64"/>
  <c r="BD2519" i="64"/>
  <c r="BE2519" i="64"/>
  <c r="BF2519" i="64"/>
  <c r="BG2519" i="64"/>
  <c r="BH2519" i="64"/>
  <c r="BI2519" i="64"/>
  <c r="BJ2519" i="64"/>
  <c r="BK2519" i="64"/>
  <c r="BL2519" i="64"/>
  <c r="BM2519" i="64"/>
  <c r="BN2519" i="64"/>
  <c r="BO2519" i="64"/>
  <c r="BP2519" i="64"/>
  <c r="BQ2519" i="64"/>
  <c r="BR2519" i="64"/>
  <c r="BS2519" i="64"/>
  <c r="BT2519" i="64"/>
  <c r="BU2519" i="64"/>
  <c r="BV2519" i="64"/>
  <c r="BW2519" i="64"/>
  <c r="BX2519" i="64"/>
  <c r="BY2519" i="64"/>
  <c r="BZ2519" i="64"/>
  <c r="CA2519" i="64"/>
  <c r="CB2519" i="64"/>
  <c r="CC2519" i="64"/>
  <c r="CD2519" i="64"/>
  <c r="CE2519" i="64"/>
  <c r="CF2519" i="64"/>
  <c r="CG2519" i="64"/>
  <c r="CH2519" i="64"/>
  <c r="CI2519" i="64"/>
  <c r="CJ2519" i="64"/>
  <c r="CK2519" i="64"/>
  <c r="CL2519" i="64"/>
  <c r="S2519" i="64"/>
  <c r="T2486" i="64"/>
  <c r="U2486" i="64"/>
  <c r="V2486" i="64"/>
  <c r="W2486" i="64"/>
  <c r="X2486" i="64"/>
  <c r="Y2486" i="64"/>
  <c r="Z2486" i="64"/>
  <c r="AA2486" i="64"/>
  <c r="AB2486" i="64"/>
  <c r="AC2486" i="64"/>
  <c r="AD2486" i="64"/>
  <c r="AE2486" i="64"/>
  <c r="AF2486" i="64"/>
  <c r="AG2486" i="64"/>
  <c r="AH2486" i="64"/>
  <c r="AI2486" i="64"/>
  <c r="AJ2486" i="64"/>
  <c r="AK2486" i="64"/>
  <c r="AL2486" i="64"/>
  <c r="AM2486" i="64"/>
  <c r="AN2486" i="64"/>
  <c r="AO2486" i="64"/>
  <c r="AP2486" i="64"/>
  <c r="AQ2486" i="64"/>
  <c r="AR2486" i="64"/>
  <c r="AS2486" i="64"/>
  <c r="AT2486" i="64"/>
  <c r="AU2486" i="64"/>
  <c r="AV2486" i="64"/>
  <c r="AW2486" i="64"/>
  <c r="AX2486" i="64"/>
  <c r="AY2486" i="64"/>
  <c r="AZ2486" i="64"/>
  <c r="BA2486" i="64"/>
  <c r="BB2486" i="64"/>
  <c r="BC2486" i="64"/>
  <c r="BD2486" i="64"/>
  <c r="BE2486" i="64"/>
  <c r="BF2486" i="64"/>
  <c r="BG2486" i="64"/>
  <c r="BH2486" i="64"/>
  <c r="BI2486" i="64"/>
  <c r="BJ2486" i="64"/>
  <c r="BK2486" i="64"/>
  <c r="BL2486" i="64"/>
  <c r="BM2486" i="64"/>
  <c r="BN2486" i="64"/>
  <c r="BO2486" i="64"/>
  <c r="BP2486" i="64"/>
  <c r="BQ2486" i="64"/>
  <c r="BR2486" i="64"/>
  <c r="BS2486" i="64"/>
  <c r="BT2486" i="64"/>
  <c r="BU2486" i="64"/>
  <c r="BV2486" i="64"/>
  <c r="BW2486" i="64"/>
  <c r="BX2486" i="64"/>
  <c r="BY2486" i="64"/>
  <c r="BZ2486" i="64"/>
  <c r="CA2486" i="64"/>
  <c r="CB2486" i="64"/>
  <c r="CC2486" i="64"/>
  <c r="CD2486" i="64"/>
  <c r="CE2486" i="64"/>
  <c r="CF2486" i="64"/>
  <c r="CG2486" i="64"/>
  <c r="CH2486" i="64"/>
  <c r="CI2486" i="64"/>
  <c r="CJ2486" i="64"/>
  <c r="CK2486" i="64"/>
  <c r="CL2486" i="64"/>
  <c r="S2486" i="64"/>
  <c r="CP2546" i="64"/>
  <c r="CQ2546" i="64"/>
  <c r="CR2546" i="64"/>
  <c r="CS2546" i="64"/>
  <c r="CT2546" i="64"/>
  <c r="CU2546" i="64"/>
  <c r="CV2546" i="64"/>
  <c r="CW2546" i="64"/>
  <c r="CX2546" i="64"/>
  <c r="CY2546" i="64"/>
  <c r="CZ2546" i="64"/>
  <c r="DA2546" i="64"/>
  <c r="DB2546" i="64"/>
  <c r="DC2546" i="64"/>
  <c r="DD2546" i="64"/>
  <c r="DE2546" i="64"/>
  <c r="DF2546" i="64"/>
  <c r="DG2546" i="64"/>
  <c r="DH2546" i="64"/>
  <c r="DI2546" i="64"/>
  <c r="DJ2546" i="64"/>
  <c r="DK2546" i="64"/>
  <c r="DL2546" i="64"/>
  <c r="CO2546" i="64"/>
  <c r="CN2546" i="64"/>
  <c r="CN2547" i="64"/>
  <c r="CN2550" i="64"/>
  <c r="CN2551" i="64"/>
  <c r="G2551" i="64"/>
  <c r="E2551" i="64"/>
  <c r="G2550" i="64"/>
  <c r="E2550" i="64"/>
  <c r="G2549" i="64"/>
  <c r="E2549" i="64"/>
  <c r="G2548" i="64"/>
  <c r="E2548" i="64"/>
  <c r="G2547" i="64"/>
  <c r="E2547" i="64"/>
  <c r="G2546" i="64"/>
  <c r="E2546" i="64"/>
  <c r="G2545" i="64"/>
  <c r="E2545" i="64"/>
  <c r="G2544" i="64"/>
  <c r="E2544" i="64"/>
  <c r="H2543" i="64"/>
  <c r="I2540" i="64"/>
  <c r="I2541" i="64" s="1"/>
  <c r="I2542" i="64" s="1"/>
  <c r="G2536" i="64"/>
  <c r="G2535" i="64"/>
  <c r="E2535" i="64"/>
  <c r="E2534" i="64"/>
  <c r="G2501" i="64"/>
  <c r="G2524" i="64"/>
  <c r="E2524" i="64"/>
  <c r="G2523" i="64"/>
  <c r="E2523" i="64"/>
  <c r="G2522" i="64"/>
  <c r="E2522" i="64"/>
  <c r="G2521" i="64"/>
  <c r="E2521" i="64"/>
  <c r="DL2520" i="64"/>
  <c r="DK2520" i="64"/>
  <c r="DJ2520" i="64"/>
  <c r="DI2520" i="64"/>
  <c r="DH2520" i="64"/>
  <c r="DG2520" i="64"/>
  <c r="DF2520" i="64"/>
  <c r="DE2520" i="64"/>
  <c r="DD2520" i="64"/>
  <c r="DC2520" i="64"/>
  <c r="DB2520" i="64"/>
  <c r="DA2520" i="64"/>
  <c r="CZ2520" i="64"/>
  <c r="CY2520" i="64"/>
  <c r="CX2520" i="64"/>
  <c r="CW2520" i="64"/>
  <c r="CV2520" i="64"/>
  <c r="CU2520" i="64"/>
  <c r="CT2520" i="64"/>
  <c r="CS2520" i="64"/>
  <c r="CR2520" i="64"/>
  <c r="CQ2520" i="64"/>
  <c r="CP2520" i="64"/>
  <c r="CO2520" i="64"/>
  <c r="G2520" i="64"/>
  <c r="E2520" i="64"/>
  <c r="G2519" i="64"/>
  <c r="E2519" i="64"/>
  <c r="G2518" i="64"/>
  <c r="E2518" i="64"/>
  <c r="G2517" i="64"/>
  <c r="E2517" i="64"/>
  <c r="H2516" i="64"/>
  <c r="I2505" i="64"/>
  <c r="I2506" i="64" s="1"/>
  <c r="I2507" i="64" s="1"/>
  <c r="I2508" i="64" s="1"/>
  <c r="I2509" i="64" s="1"/>
  <c r="I2510" i="64" s="1"/>
  <c r="I2511" i="64" s="1"/>
  <c r="I2512" i="64" s="1"/>
  <c r="I2513" i="64" s="1"/>
  <c r="I2514" i="64" s="1"/>
  <c r="I2515" i="64" s="1"/>
  <c r="G2505" i="64"/>
  <c r="G2506" i="64" s="1"/>
  <c r="G2507" i="64" s="1"/>
  <c r="G2508" i="64" s="1"/>
  <c r="G2509" i="64" s="1"/>
  <c r="G2510" i="64" s="1"/>
  <c r="G2511" i="64" s="1"/>
  <c r="G2512" i="64" s="1"/>
  <c r="G2513" i="64" s="1"/>
  <c r="G2514" i="64" s="1"/>
  <c r="G2515" i="64" s="1"/>
  <c r="G2500" i="64"/>
  <c r="E2500" i="64"/>
  <c r="E2499" i="64"/>
  <c r="G2484" i="64"/>
  <c r="G2485" i="64"/>
  <c r="G2486" i="64"/>
  <c r="G2487" i="64"/>
  <c r="G2488" i="64"/>
  <c r="G2489" i="64"/>
  <c r="G2490" i="64"/>
  <c r="G2467" i="64"/>
  <c r="I2471" i="64"/>
  <c r="I2472" i="64" s="1"/>
  <c r="I2473" i="64" s="1"/>
  <c r="I2474" i="64" s="1"/>
  <c r="I2475" i="64" s="1"/>
  <c r="I2476" i="64" s="1"/>
  <c r="I2477" i="64" s="1"/>
  <c r="I2478" i="64" s="1"/>
  <c r="I2479" i="64" s="1"/>
  <c r="I2480" i="64" s="1"/>
  <c r="I2481" i="64" s="1"/>
  <c r="G2471" i="64"/>
  <c r="G2472" i="64" s="1"/>
  <c r="G2473" i="64" s="1"/>
  <c r="G2474" i="64" s="1"/>
  <c r="G2475" i="64" s="1"/>
  <c r="G2476" i="64" s="1"/>
  <c r="G2477" i="64" s="1"/>
  <c r="G2478" i="64" s="1"/>
  <c r="G2479" i="64" s="1"/>
  <c r="G2480" i="64" s="1"/>
  <c r="G2481" i="64" s="1"/>
  <c r="E2490" i="64"/>
  <c r="E2489" i="64"/>
  <c r="E2488" i="64"/>
  <c r="E2487" i="64"/>
  <c r="DL2486"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E2486" i="64"/>
  <c r="E2485" i="64"/>
  <c r="E2484" i="64"/>
  <c r="G2483" i="64"/>
  <c r="E2483" i="64"/>
  <c r="G2466" i="64"/>
  <c r="E2466" i="64"/>
  <c r="E2465" i="64"/>
  <c r="AW777" i="64" a="1"/>
  <c r="AU777" i="64" a="1"/>
  <c r="CC777" i="64" a="1"/>
  <c r="AD777" i="64" a="1"/>
  <c r="AF777" i="64" a="1"/>
  <c r="BU777" i="64" a="1"/>
  <c r="BI777" i="64" a="1"/>
  <c r="BO777" i="64" a="1"/>
  <c r="CK777" i="64" a="1"/>
  <c r="CE777" i="64" a="1"/>
  <c r="BX777" i="64" a="1"/>
  <c r="CJ777" i="64" a="1"/>
  <c r="Z777" i="64" a="1"/>
  <c r="BZ777" i="64" a="1"/>
  <c r="BP777" i="64" a="1"/>
  <c r="BK777" i="64" a="1"/>
  <c r="CA777" i="64" a="1"/>
  <c r="AI777" i="64" a="1"/>
  <c r="AJ777" i="64" a="1"/>
  <c r="BE777" i="64" a="1"/>
  <c r="AM777" i="64" a="1"/>
  <c r="V777" i="64" a="1"/>
  <c r="CL777" i="64" a="1"/>
  <c r="AE777" i="64" a="1"/>
  <c r="BD777" i="64" a="1"/>
  <c r="BH777" i="64" a="1"/>
  <c r="AK777" i="64" a="1"/>
  <c r="AT777" i="64" a="1"/>
  <c r="X777" i="64" a="1"/>
  <c r="CG777" i="64" a="1"/>
  <c r="BS777" i="64" a="1"/>
  <c r="Y777" i="64" a="1"/>
  <c r="AX777" i="64" a="1"/>
  <c r="CN779" i="64" a="1"/>
  <c r="S777" i="64" a="1"/>
  <c r="AO777" i="64" a="1"/>
  <c r="CB777" i="64" a="1"/>
  <c r="BQ777" i="64" a="1"/>
  <c r="BJ777" i="64" a="1"/>
  <c r="BN777" i="64" a="1"/>
  <c r="BV777" i="64" a="1"/>
  <c r="AC777" i="64" a="1"/>
  <c r="CH777" i="64" a="1"/>
  <c r="AS777" i="64" a="1"/>
  <c r="BR777" i="64" a="1"/>
  <c r="AV777" i="64" a="1"/>
  <c r="BC777" i="64" a="1"/>
  <c r="BL777" i="64" a="1"/>
  <c r="BY777" i="64" a="1"/>
  <c r="AH777" i="64" a="1"/>
  <c r="CD777" i="64" a="1"/>
  <c r="AR777" i="64" a="1"/>
  <c r="AQ777" i="64" a="1"/>
  <c r="V858" i="64" a="1"/>
  <c r="AA777" i="64" a="1"/>
  <c r="CI777" i="64" a="1"/>
  <c r="T777" i="64" a="1"/>
  <c r="BB777" i="64" a="1"/>
  <c r="BT777" i="64" a="1"/>
  <c r="BM777" i="64" a="1"/>
  <c r="W777" i="64" a="1"/>
  <c r="AZ777" i="64" a="1"/>
  <c r="AY777" i="64" a="1"/>
  <c r="AP777" i="64" a="1"/>
  <c r="AN777" i="64" a="1"/>
  <c r="CN777" i="64" a="1"/>
  <c r="AG777" i="64" a="1"/>
  <c r="BF777" i="64" a="1"/>
  <c r="V1322" i="64" a="1"/>
  <c r="AL777" i="64" a="1"/>
  <c r="BA777" i="64" a="1"/>
  <c r="U777" i="64" a="1"/>
  <c r="CF777" i="64" a="1"/>
  <c r="BW777" i="64" a="1"/>
  <c r="AB777" i="64" a="1"/>
  <c r="BG777" i="64" a="1"/>
  <c r="CU453" i="64" l="1" a="1"/>
  <c r="CU453" i="64" s="1"/>
  <c r="CP453" i="64" a="1"/>
  <c r="CP453" i="64" s="1"/>
  <c r="CQ1228" i="64" a="1"/>
  <c r="CQ1228" i="64" s="1"/>
  <c r="CO453" i="64" a="1"/>
  <c r="CO453" i="64" s="1"/>
  <c r="CS453" i="64" a="1"/>
  <c r="CS453" i="64" s="1"/>
  <c r="CT453" i="64" a="1"/>
  <c r="CT453" i="64" s="1"/>
  <c r="CR453" i="64" a="1"/>
  <c r="CR453" i="64" s="1"/>
  <c r="Y30" i="1224"/>
  <c r="Y101" i="861" s="1"/>
  <c r="CW18" i="1224"/>
  <c r="CW29" i="1224" s="1"/>
  <c r="CR29" i="1224"/>
  <c r="CS18" i="1224"/>
  <c r="CS45" i="1224" s="1"/>
  <c r="CV45" i="1224"/>
  <c r="CX18" i="1224"/>
  <c r="CX29" i="1224" s="1"/>
  <c r="CO18" i="1224"/>
  <c r="CO29" i="1224" s="1"/>
  <c r="CP18" i="1224"/>
  <c r="CP45" i="1224" s="1"/>
  <c r="CT18" i="1224"/>
  <c r="CT45" i="1224" s="1"/>
  <c r="CZ35" i="861"/>
  <c r="CQ18" i="1224"/>
  <c r="CV29" i="1224"/>
  <c r="CY35" i="861"/>
  <c r="CU35" i="861"/>
  <c r="CP35" i="861"/>
  <c r="CO35" i="861"/>
  <c r="CR35" i="861"/>
  <c r="CS35" i="861"/>
  <c r="CT35" i="861"/>
  <c r="CQ35" i="861"/>
  <c r="CV35" i="861"/>
  <c r="CU18" i="1224"/>
  <c r="CW35" i="861"/>
  <c r="S47" i="1224"/>
  <c r="CR45" i="1224"/>
  <c r="AA8" i="1224"/>
  <c r="Z45" i="1224"/>
  <c r="Z102" i="861" s="1"/>
  <c r="T31" i="1224"/>
  <c r="T72" i="861" s="1"/>
  <c r="T33" i="1224"/>
  <c r="T42" i="861" s="1"/>
  <c r="DA35" i="861"/>
  <c r="CZ1" i="1224"/>
  <c r="CY18" i="1224"/>
  <c r="CY45" i="1224" s="1"/>
  <c r="AA18" i="1224"/>
  <c r="Z29" i="1224"/>
  <c r="Z100" i="861" s="1"/>
  <c r="Y46" i="1224"/>
  <c r="Y103" i="861" s="1"/>
  <c r="AB17" i="1224"/>
  <c r="AB16" i="1224"/>
  <c r="AB35" i="861" s="1"/>
  <c r="AB4" i="1224"/>
  <c r="AB28" i="1224"/>
  <c r="AB44" i="1224"/>
  <c r="AC7" i="1224"/>
  <c r="AC1" i="1224"/>
  <c r="AD2" i="1224"/>
  <c r="AC3" i="1224"/>
  <c r="CX33" i="1224"/>
  <c r="CX31" i="1224"/>
  <c r="CY27" i="1224" s="1"/>
  <c r="CX49" i="1224"/>
  <c r="CX47" i="1224"/>
  <c r="CY43" i="1224" s="1"/>
  <c r="CZ16" i="1224"/>
  <c r="CZ4" i="1224"/>
  <c r="CZ28" i="1224"/>
  <c r="CZ17" i="1224"/>
  <c r="CZ44" i="1224"/>
  <c r="DB2" i="1224"/>
  <c r="DA3" i="1224"/>
  <c r="DA8" i="1224"/>
  <c r="DA7" i="1224"/>
  <c r="CS1228" i="64" a="1"/>
  <c r="CS1228" i="64" s="1"/>
  <c r="CR395" i="64" a="1"/>
  <c r="CR395" i="64" s="1"/>
  <c r="CO1228" i="64" a="1"/>
  <c r="CO1228" i="64" s="1"/>
  <c r="CU1228" i="64" a="1"/>
  <c r="CU1228" i="64" s="1"/>
  <c r="CU395" i="64" a="1"/>
  <c r="CU395" i="64" s="1"/>
  <c r="CT395" i="64" a="1"/>
  <c r="CT395" i="64" s="1"/>
  <c r="CT1228" i="64" a="1"/>
  <c r="CT1228" i="64" s="1"/>
  <c r="CS395" i="64" a="1"/>
  <c r="CS395" i="64" s="1"/>
  <c r="CR1228" i="64" a="1"/>
  <c r="CR1228" i="64" s="1"/>
  <c r="CQ395" i="64" a="1"/>
  <c r="CQ395" i="64" s="1"/>
  <c r="CP395" i="64" a="1"/>
  <c r="CP395" i="64" s="1"/>
  <c r="CO395" i="64" a="1"/>
  <c r="CO395" i="64" s="1"/>
  <c r="CP1228" i="64" a="1"/>
  <c r="CP1228" i="64" s="1"/>
  <c r="CX1231" i="64"/>
  <c r="CY1227" i="64" s="1"/>
  <c r="CX1233" i="64"/>
  <c r="W1228" i="64" a="1"/>
  <c r="W1228" i="64" s="1"/>
  <c r="W395" i="64" a="1"/>
  <c r="W395" i="64" s="1"/>
  <c r="CS1069" i="64" a="1"/>
  <c r="CS1069" i="64" s="1"/>
  <c r="CU1069" i="64" a="1"/>
  <c r="CU1069" i="64" s="1"/>
  <c r="CR1069" i="64" a="1"/>
  <c r="CR1069" i="64" s="1"/>
  <c r="CT1069" i="64" a="1"/>
  <c r="CT1069" i="64" s="1"/>
  <c r="CW1072" i="64"/>
  <c r="CX1068" i="64" s="1"/>
  <c r="CW1074" i="64"/>
  <c r="CR1001" i="64" a="1"/>
  <c r="CR1001" i="64" s="1"/>
  <c r="CO1069" i="64" a="1"/>
  <c r="CO1069" i="64" s="1"/>
  <c r="CP1069" i="64" a="1"/>
  <c r="CP1069" i="64" s="1"/>
  <c r="W1069" i="64" a="1"/>
  <c r="W1069" i="64" s="1"/>
  <c r="CQ1069" i="64" a="1"/>
  <c r="CQ1069" i="64" s="1"/>
  <c r="CU1001" i="64" a="1"/>
  <c r="CU1001" i="64" s="1"/>
  <c r="CP1001" i="64" a="1"/>
  <c r="CP1001" i="64" s="1"/>
  <c r="W1001" i="64" a="1"/>
  <c r="W1001" i="64" s="1"/>
  <c r="CQ1001" i="64" a="1"/>
  <c r="CQ1001" i="64" s="1"/>
  <c r="CO1001" i="64" a="1"/>
  <c r="CO1001" i="64" s="1"/>
  <c r="CT1001" i="64" a="1"/>
  <c r="CT1001" i="64" s="1"/>
  <c r="CS1001" i="64" a="1"/>
  <c r="CS1001" i="64" s="1"/>
  <c r="CT2180" i="64" a="1"/>
  <c r="CT2180" i="64" s="1"/>
  <c r="CT2187" i="64" s="1"/>
  <c r="U2182" i="64"/>
  <c r="V2179" i="64" s="1"/>
  <c r="V2184" i="64" s="1"/>
  <c r="CO2180" i="64" a="1"/>
  <c r="CO2180" i="64" s="1"/>
  <c r="CS2180" i="64" a="1"/>
  <c r="CS2180" i="64" s="1"/>
  <c r="CS2187" i="64" s="1"/>
  <c r="CP2180" i="64" a="1"/>
  <c r="CP2180" i="64" s="1"/>
  <c r="CP2187" i="64" s="1"/>
  <c r="CQ2180" i="64" a="1"/>
  <c r="CQ2180" i="64" s="1"/>
  <c r="CQ2187" i="64" s="1"/>
  <c r="CR2180" i="64" a="1"/>
  <c r="CR2180" i="64" s="1"/>
  <c r="CR2187" i="64" s="1"/>
  <c r="W2180" i="64" a="1"/>
  <c r="W2180" i="64" s="1"/>
  <c r="CU2180" i="64" a="1"/>
  <c r="CU2180" i="64" s="1"/>
  <c r="CU2187" i="64" s="1"/>
  <c r="V2181" i="64"/>
  <c r="V2188" i="64" s="1"/>
  <c r="CQ1987" i="64" a="1"/>
  <c r="CQ1987" i="64" s="1"/>
  <c r="W1987" i="64" a="1"/>
  <c r="W1987" i="64" s="1"/>
  <c r="CP1987" i="64" a="1"/>
  <c r="CP1987" i="64" s="1"/>
  <c r="CN1987" i="64" a="1"/>
  <c r="CN1987" i="64" s="1"/>
  <c r="CS1987" i="64" a="1"/>
  <c r="CS1987" i="64" s="1"/>
  <c r="CT1987" i="64" a="1"/>
  <c r="CT1987" i="64" s="1"/>
  <c r="CO1987" i="64" a="1"/>
  <c r="CO1987" i="64" s="1"/>
  <c r="CM1987" i="64" a="1"/>
  <c r="CM1987" i="64" s="1"/>
  <c r="CU1987" i="64" a="1"/>
  <c r="CU1987" i="64" s="1"/>
  <c r="CR1987" i="64" a="1"/>
  <c r="CR1987" i="64" s="1"/>
  <c r="DA2017" i="64"/>
  <c r="DA2019" i="64" s="1"/>
  <c r="CZ2019" i="64"/>
  <c r="AE2017" i="64"/>
  <c r="AD2019" i="64"/>
  <c r="CS959" i="64" a="1"/>
  <c r="CS959" i="64" s="1"/>
  <c r="CU959" i="64" a="1"/>
  <c r="CU959" i="64" s="1"/>
  <c r="CQ959" i="64" a="1"/>
  <c r="CQ959" i="64" s="1"/>
  <c r="CT959" i="64" a="1"/>
  <c r="CT959" i="64" s="1"/>
  <c r="W1827" i="64" a="1"/>
  <c r="W1827" i="64" s="1"/>
  <c r="W959" i="64" a="1"/>
  <c r="W959" i="64" s="1"/>
  <c r="CM1827" i="64" a="1"/>
  <c r="CM1827" i="64" s="1"/>
  <c r="CO959" i="64" a="1"/>
  <c r="CO959" i="64" s="1"/>
  <c r="CR959" i="64" a="1"/>
  <c r="CR959" i="64" s="1"/>
  <c r="CP959" i="64" a="1"/>
  <c r="CP959" i="64" s="1"/>
  <c r="CU1827" i="64" a="1"/>
  <c r="CU1827" i="64" s="1"/>
  <c r="CT1827" i="64" a="1"/>
  <c r="CT1827" i="64" s="1"/>
  <c r="CQ1827" i="64" a="1"/>
  <c r="CQ1827" i="64" s="1"/>
  <c r="CO1827" i="64" a="1"/>
  <c r="CO1827" i="64" s="1"/>
  <c r="CS1827" i="64" a="1"/>
  <c r="CS1827" i="64" s="1"/>
  <c r="CP1827" i="64" a="1"/>
  <c r="CP1827" i="64" s="1"/>
  <c r="CN1827" i="64" a="1"/>
  <c r="CN1827" i="64" s="1"/>
  <c r="CR1827" i="64" a="1"/>
  <c r="CR1827" i="64" s="1"/>
  <c r="W1129" i="64" a="1"/>
  <c r="W1129" i="64" s="1"/>
  <c r="W1829" i="64" a="1"/>
  <c r="W1829" i="64" s="1"/>
  <c r="CO1829" i="64" a="1"/>
  <c r="CO1829" i="64" s="1"/>
  <c r="CQ1829" i="64" a="1"/>
  <c r="CQ1829" i="64" s="1"/>
  <c r="CM1829" i="64" a="1"/>
  <c r="CM1829" i="64" s="1"/>
  <c r="CU1829" i="64" a="1"/>
  <c r="CU1829" i="64" s="1"/>
  <c r="CN1829" i="64" a="1"/>
  <c r="CN1829" i="64" s="1"/>
  <c r="CS1829" i="64" a="1"/>
  <c r="CS1829" i="64" s="1"/>
  <c r="CP1829" i="64" a="1"/>
  <c r="CP1829" i="64" s="1"/>
  <c r="CR1829" i="64" a="1"/>
  <c r="CR1829" i="64" s="1"/>
  <c r="CT1829" i="64" a="1"/>
  <c r="CT1829" i="64" s="1"/>
  <c r="CU1129" i="64" a="1"/>
  <c r="CU1129" i="64" s="1"/>
  <c r="CO1129" i="64" a="1"/>
  <c r="CO1129" i="64" s="1"/>
  <c r="CQ1129" i="64" a="1"/>
  <c r="CQ1129" i="64" s="1"/>
  <c r="CP1129" i="64" a="1"/>
  <c r="CP1129" i="64" s="1"/>
  <c r="CR1129" i="64" a="1"/>
  <c r="CR1129" i="64" s="1"/>
  <c r="CT1129" i="64" a="1"/>
  <c r="CT1129" i="64" s="1"/>
  <c r="CS1129" i="64" a="1"/>
  <c r="CS1129" i="64" s="1"/>
  <c r="CO1126" i="64" a="1"/>
  <c r="CO1126" i="64" s="1"/>
  <c r="CP1126" i="64" a="1"/>
  <c r="CP1126" i="64" s="1"/>
  <c r="W1125" i="64" a="1"/>
  <c r="W1125" i="64" s="1"/>
  <c r="W1126" i="64" a="1"/>
  <c r="W1126" i="64" s="1"/>
  <c r="CS1126" i="64" a="1"/>
  <c r="CS1126" i="64" s="1"/>
  <c r="CT1126" i="64" a="1"/>
  <c r="CT1126" i="64" s="1"/>
  <c r="CQ1126" i="64" a="1"/>
  <c r="CQ1126" i="64" s="1"/>
  <c r="CU1125" i="64" a="1"/>
  <c r="CU1125" i="64" s="1"/>
  <c r="CU1126" i="64" a="1"/>
  <c r="CU1126" i="64" s="1"/>
  <c r="V1127" i="64"/>
  <c r="CR1126" i="64" a="1"/>
  <c r="CR1126" i="64" s="1"/>
  <c r="CQ584" i="64" a="1"/>
  <c r="CQ584" i="64" s="1"/>
  <c r="CO1125" i="64" a="1"/>
  <c r="CO1125" i="64" s="1"/>
  <c r="CQ1125" i="64" a="1"/>
  <c r="CQ1125" i="64" s="1"/>
  <c r="CP1125" i="64" a="1"/>
  <c r="CP1125" i="64" s="1"/>
  <c r="CT1125" i="64" a="1"/>
  <c r="CT1125" i="64" s="1"/>
  <c r="CR1125" i="64" a="1"/>
  <c r="CR1125" i="64" s="1"/>
  <c r="CS1125" i="64" a="1"/>
  <c r="CS1125" i="64" s="1"/>
  <c r="CU584" i="64" a="1"/>
  <c r="CU584" i="64" s="1"/>
  <c r="CS584" i="64" a="1"/>
  <c r="CS584" i="64" s="1"/>
  <c r="CS595" i="64" a="1"/>
  <c r="CS595" i="64" s="1"/>
  <c r="CO584" i="64" a="1"/>
  <c r="CO584" i="64" s="1"/>
  <c r="CP584" i="64" a="1"/>
  <c r="CP584" i="64" s="1"/>
  <c r="CR584" i="64" a="1"/>
  <c r="CR584" i="64" s="1"/>
  <c r="W595" i="64" a="1"/>
  <c r="W595" i="64" s="1"/>
  <c r="W584" i="64" a="1"/>
  <c r="W584" i="64" s="1"/>
  <c r="CT584" i="64" a="1"/>
  <c r="CT584" i="64" s="1"/>
  <c r="CU595" i="64" a="1"/>
  <c r="CU595" i="64" s="1"/>
  <c r="CP595" i="64" a="1"/>
  <c r="CP595" i="64" s="1"/>
  <c r="CT595" i="64" a="1"/>
  <c r="CT595" i="64" s="1"/>
  <c r="CT587" i="64" a="1"/>
  <c r="CT587" i="64" s="1"/>
  <c r="CO595" i="64" a="1"/>
  <c r="CO595" i="64" s="1"/>
  <c r="CQ595" i="64" a="1"/>
  <c r="CQ595" i="64" s="1"/>
  <c r="CR595" i="64" a="1"/>
  <c r="CR595" i="64" s="1"/>
  <c r="CP601" i="64" a="1"/>
  <c r="CP601" i="64" s="1"/>
  <c r="CS587" i="64" a="1"/>
  <c r="CS587" i="64" s="1"/>
  <c r="CP587" i="64" a="1"/>
  <c r="CP587" i="64" s="1"/>
  <c r="CT601" i="64" a="1"/>
  <c r="CT601" i="64" s="1"/>
  <c r="CO1307" i="64" a="1"/>
  <c r="CO1307" i="64" s="1"/>
  <c r="W601" i="64" a="1"/>
  <c r="W601" i="64" s="1"/>
  <c r="W587" i="64" a="1"/>
  <c r="W587" i="64" s="1"/>
  <c r="CQ601" i="64" a="1"/>
  <c r="CQ601" i="64" s="1"/>
  <c r="CR601" i="64" a="1"/>
  <c r="CR601" i="64" s="1"/>
  <c r="CU587" i="64" a="1"/>
  <c r="CU587" i="64" s="1"/>
  <c r="CU601" i="64" a="1"/>
  <c r="CU601" i="64" s="1"/>
  <c r="CQ587" i="64" a="1"/>
  <c r="CQ587" i="64" s="1"/>
  <c r="CO601" i="64" a="1"/>
  <c r="CO601" i="64" s="1"/>
  <c r="CS601" i="64" a="1"/>
  <c r="CS601" i="64" s="1"/>
  <c r="CR587" i="64" a="1"/>
  <c r="CR587" i="64" s="1"/>
  <c r="CO587" i="64" a="1"/>
  <c r="CO587" i="64" s="1"/>
  <c r="CU1307" i="64" a="1"/>
  <c r="CU1307" i="64" s="1"/>
  <c r="CT1307" i="64" a="1"/>
  <c r="CT1307" i="64" s="1"/>
  <c r="V1322" i="64"/>
  <c r="V1324" i="64" s="1"/>
  <c r="W111" i="64" a="1"/>
  <c r="W111" i="64" s="1"/>
  <c r="W1307" i="64" a="1"/>
  <c r="W1307" i="64" s="1"/>
  <c r="CQ1307" i="64" a="1"/>
  <c r="CQ1307" i="64" s="1"/>
  <c r="CP1307" i="64" a="1"/>
  <c r="CP1307" i="64" s="1"/>
  <c r="V126" i="64"/>
  <c r="CS1307" i="64" a="1"/>
  <c r="CS1307" i="64" s="1"/>
  <c r="V141" i="64"/>
  <c r="CR1307" i="64" a="1"/>
  <c r="CR1307"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199" i="64" a="1"/>
  <c r="CP1199" i="64" s="1"/>
  <c r="CU1199" i="64" a="1"/>
  <c r="CU1199" i="64" s="1"/>
  <c r="CR1199" i="64" a="1"/>
  <c r="CR1199" i="64" s="1"/>
  <c r="W1199" i="64" a="1"/>
  <c r="W1199" i="64" s="1"/>
  <c r="CM916" i="64" a="1"/>
  <c r="CM916" i="64" s="1"/>
  <c r="CO1199" i="64" a="1"/>
  <c r="CO1199" i="64" s="1"/>
  <c r="CS1199" i="64" a="1"/>
  <c r="CS1199" i="64" s="1"/>
  <c r="CT1199" i="64" a="1"/>
  <c r="CT1199" i="64" s="1"/>
  <c r="CQ1199" i="64" a="1"/>
  <c r="CQ1199" i="64" s="1"/>
  <c r="CQ914" i="64" a="1"/>
  <c r="CQ914" i="64" s="1"/>
  <c r="CQ916" i="64" a="1"/>
  <c r="CQ916" i="64" s="1"/>
  <c r="CT914" i="64" a="1"/>
  <c r="CT914" i="64" s="1"/>
  <c r="CP916" i="64" a="1"/>
  <c r="CP916" i="64" s="1"/>
  <c r="CT918" i="64" a="1"/>
  <c r="CT918" i="64" s="1"/>
  <c r="CO918" i="64" a="1"/>
  <c r="CO918" i="64" s="1"/>
  <c r="CT915" i="64" a="1"/>
  <c r="CT915" i="64" s="1"/>
  <c r="CN915" i="64" a="1"/>
  <c r="CN915" i="64" s="1"/>
  <c r="CT916" i="64" a="1"/>
  <c r="CT916" i="64" s="1"/>
  <c r="CS917" i="64" a="1"/>
  <c r="CS917" i="64" s="1"/>
  <c r="CT917" i="64" a="1"/>
  <c r="CT917" i="64" s="1"/>
  <c r="CP918" i="64" a="1"/>
  <c r="CP918" i="64" s="1"/>
  <c r="CR915" i="64" a="1"/>
  <c r="CR915" i="64" s="1"/>
  <c r="CS916" i="64" a="1"/>
  <c r="CS916" i="64" s="1"/>
  <c r="CR917" i="64" a="1"/>
  <c r="CR917" i="64" s="1"/>
  <c r="CP914" i="64" a="1"/>
  <c r="CP914" i="64" s="1"/>
  <c r="CQ915" i="64" a="1"/>
  <c r="CQ915" i="64" s="1"/>
  <c r="CN918" i="64" a="1"/>
  <c r="CN918" i="64" s="1"/>
  <c r="CQ918" i="64" a="1"/>
  <c r="CQ918" i="64" s="1"/>
  <c r="CM900" i="64" a="1"/>
  <c r="CM900" i="64" s="1"/>
  <c r="CO916" i="64" a="1"/>
  <c r="CO916" i="64" s="1"/>
  <c r="CO914" i="64" a="1"/>
  <c r="CO914" i="64" s="1"/>
  <c r="CS914" i="64" a="1"/>
  <c r="CS914" i="64" s="1"/>
  <c r="CM914" i="64" a="1"/>
  <c r="CM914" i="64" s="1"/>
  <c r="CM915" i="64" a="1"/>
  <c r="CM915" i="64" s="1"/>
  <c r="CO917" i="64" a="1"/>
  <c r="CO917" i="64" s="1"/>
  <c r="CM917" i="64" a="1"/>
  <c r="CM917" i="64" s="1"/>
  <c r="CN914" i="64" a="1"/>
  <c r="CN914" i="64" s="1"/>
  <c r="W915" i="64" a="1"/>
  <c r="W915" i="64" s="1"/>
  <c r="W918" i="64" a="1"/>
  <c r="W918" i="64" s="1"/>
  <c r="W914" i="64" a="1"/>
  <c r="W914" i="64" s="1"/>
  <c r="W917" i="64" a="1"/>
  <c r="W917" i="64" s="1"/>
  <c r="W916" i="64" a="1"/>
  <c r="W916" i="64" s="1"/>
  <c r="CR914" i="64" a="1"/>
  <c r="CR914" i="64" s="1"/>
  <c r="CO915" i="64" a="1"/>
  <c r="CO915" i="64" s="1"/>
  <c r="CP917" i="64" a="1"/>
  <c r="CP917" i="64" s="1"/>
  <c r="CM918" i="64" a="1"/>
  <c r="CM918" i="64" s="1"/>
  <c r="CR916" i="64" a="1"/>
  <c r="CR916" i="64" s="1"/>
  <c r="CS915" i="64" a="1"/>
  <c r="CS915" i="64" s="1"/>
  <c r="CP915" i="64" a="1"/>
  <c r="CP915" i="64" s="1"/>
  <c r="CN916" i="64" a="1"/>
  <c r="CN916" i="64" s="1"/>
  <c r="CS918" i="64" a="1"/>
  <c r="CS918" i="64" s="1"/>
  <c r="CU917" i="64" a="1"/>
  <c r="CU917" i="64" s="1"/>
  <c r="CU916" i="64" a="1"/>
  <c r="CU916" i="64" s="1"/>
  <c r="CU915" i="64" a="1"/>
  <c r="CU915" i="64" s="1"/>
  <c r="CU918" i="64" a="1"/>
  <c r="CU918" i="64" s="1"/>
  <c r="CU914" i="64" a="1"/>
  <c r="CU914" i="64" s="1"/>
  <c r="CR918" i="64" a="1"/>
  <c r="CR918" i="64" s="1"/>
  <c r="CN917" i="64" a="1"/>
  <c r="CN917" i="64" s="1"/>
  <c r="CQ917" i="64" a="1"/>
  <c r="CQ917" i="64" s="1"/>
  <c r="CQ903" i="64" a="1"/>
  <c r="CQ903" i="64" s="1"/>
  <c r="CQ902" i="64" a="1"/>
  <c r="CQ902" i="64" s="1"/>
  <c r="CT901" i="64" a="1"/>
  <c r="CT901" i="64" s="1"/>
  <c r="CO903" i="64" a="1"/>
  <c r="CO903" i="64" s="1"/>
  <c r="CS887" i="64" a="1"/>
  <c r="CS887" i="64" s="1"/>
  <c r="CN885" i="64" a="1"/>
  <c r="CN885" i="64" s="1"/>
  <c r="CN893" i="64" s="1"/>
  <c r="CR900" i="64" a="1"/>
  <c r="CR900" i="64" s="1"/>
  <c r="CQ885" i="64" a="1"/>
  <c r="CQ885" i="64" s="1"/>
  <c r="CS883" i="64" a="1"/>
  <c r="CS883" i="64" s="1"/>
  <c r="CO901" i="64" a="1"/>
  <c r="CO901" i="64" s="1"/>
  <c r="CR883" i="64" a="1"/>
  <c r="CR883" i="64" s="1"/>
  <c r="CO883" i="64" a="1"/>
  <c r="CO883" i="64" s="1"/>
  <c r="CO900" i="64" a="1"/>
  <c r="CO900" i="64" s="1"/>
  <c r="CM899" i="64" a="1"/>
  <c r="CM899" i="64" s="1"/>
  <c r="CS884" i="64" a="1"/>
  <c r="CS884" i="64" s="1"/>
  <c r="CM903" i="64" a="1"/>
  <c r="CM903" i="64" s="1"/>
  <c r="CT903" i="64" a="1"/>
  <c r="CT903" i="64" s="1"/>
  <c r="CN902" i="64" a="1"/>
  <c r="CN902" i="64" s="1"/>
  <c r="CS900" i="64" a="1"/>
  <c r="CS900" i="64" s="1"/>
  <c r="CS886" i="64" a="1"/>
  <c r="CS886" i="64" s="1"/>
  <c r="CR884" i="64" a="1"/>
  <c r="CR884" i="64" s="1"/>
  <c r="CQ900" i="64" a="1"/>
  <c r="CQ900" i="64" s="1"/>
  <c r="CR903" i="64" a="1"/>
  <c r="CR903" i="64" s="1"/>
  <c r="CP899" i="64" a="1"/>
  <c r="CP899" i="64" s="1"/>
  <c r="CU903" i="64" a="1"/>
  <c r="CU903" i="64" s="1"/>
  <c r="CU899" i="64" a="1"/>
  <c r="CU899" i="64" s="1"/>
  <c r="CU883" i="64" a="1"/>
  <c r="CU883" i="64" s="1"/>
  <c r="CU884" i="64" a="1"/>
  <c r="CU884" i="64" s="1"/>
  <c r="CU900" i="64" a="1"/>
  <c r="CU900" i="64" s="1"/>
  <c r="CU885" i="64" a="1"/>
  <c r="CU885" i="64" s="1"/>
  <c r="CU886" i="64" a="1"/>
  <c r="CU886" i="64" s="1"/>
  <c r="CU887" i="64" a="1"/>
  <c r="CU887" i="64" s="1"/>
  <c r="CU901" i="64" a="1"/>
  <c r="CU901" i="64" s="1"/>
  <c r="CU902" i="64" a="1"/>
  <c r="CU902" i="64" s="1"/>
  <c r="CN900" i="64" a="1"/>
  <c r="CN900" i="64" s="1"/>
  <c r="CM883" i="64" a="1"/>
  <c r="CM883" i="64" s="1"/>
  <c r="CM891" i="64" s="1"/>
  <c r="CR885" i="64" a="1"/>
  <c r="CR885" i="64" s="1"/>
  <c r="CR887" i="64" a="1"/>
  <c r="CR887" i="64" s="1"/>
  <c r="CT902" i="64" a="1"/>
  <c r="CT902" i="64" s="1"/>
  <c r="CQ883" i="64" a="1"/>
  <c r="CQ883" i="64" s="1"/>
  <c r="CQ899" i="64" a="1"/>
  <c r="CQ899" i="64" s="1"/>
  <c r="CT887" i="64" a="1"/>
  <c r="CT887" i="64" s="1"/>
  <c r="CS885" i="64" a="1"/>
  <c r="CS885" i="64" s="1"/>
  <c r="CM885" i="64" a="1"/>
  <c r="CM885" i="64" s="1"/>
  <c r="CN899" i="64" a="1"/>
  <c r="CN899" i="64" s="1"/>
  <c r="CT886" i="64" a="1"/>
  <c r="CT886" i="64" s="1"/>
  <c r="CR899" i="64" a="1"/>
  <c r="CR899" i="64" s="1"/>
  <c r="CP900" i="64" a="1"/>
  <c r="CP900" i="64" s="1"/>
  <c r="CP901" i="64" a="1"/>
  <c r="CP901" i="64" s="1"/>
  <c r="CS902" i="64" a="1"/>
  <c r="CS902" i="64" s="1"/>
  <c r="CT885" i="64" a="1"/>
  <c r="CT885" i="64" s="1"/>
  <c r="CP884" i="64" a="1"/>
  <c r="CP884" i="64" s="1"/>
  <c r="CO902" i="64" a="1"/>
  <c r="CO902" i="64" s="1"/>
  <c r="CP886" i="64" a="1"/>
  <c r="CP886" i="64" s="1"/>
  <c r="CT899" i="64" a="1"/>
  <c r="CT899" i="64" s="1"/>
  <c r="CS901" i="64" a="1"/>
  <c r="CS901" i="64" s="1"/>
  <c r="CM901" i="64" a="1"/>
  <c r="CM901" i="64" s="1"/>
  <c r="CP883" i="64" a="1"/>
  <c r="CP883" i="64" s="1"/>
  <c r="CQ886" i="64" a="1"/>
  <c r="CQ886" i="64" s="1"/>
  <c r="CT900" i="64" a="1"/>
  <c r="CT900" i="64" s="1"/>
  <c r="CN884" i="64" a="1"/>
  <c r="CN884" i="64" s="1"/>
  <c r="CN892" i="64" s="1"/>
  <c r="CO899" i="64" a="1"/>
  <c r="CO899" i="64" s="1"/>
  <c r="CP887" i="64" a="1"/>
  <c r="CP887" i="64" s="1"/>
  <c r="CQ884" i="64" a="1"/>
  <c r="CQ884" i="64" s="1"/>
  <c r="CP903" i="64" a="1"/>
  <c r="CP903" i="64" s="1"/>
  <c r="CM902" i="64" a="1"/>
  <c r="CM902" i="64" s="1"/>
  <c r="CN887" i="64" a="1"/>
  <c r="CN887" i="64" s="1"/>
  <c r="CN895" i="64" s="1"/>
  <c r="CN903" i="64" a="1"/>
  <c r="CN903" i="64" s="1"/>
  <c r="CO887" i="64" a="1"/>
  <c r="CO887" i="64" s="1"/>
  <c r="CN886" i="64" a="1"/>
  <c r="CN886" i="64" s="1"/>
  <c r="CN894" i="64" s="1"/>
  <c r="CN901" i="64" a="1"/>
  <c r="CN901" i="64" s="1"/>
  <c r="CO885" i="64" a="1"/>
  <c r="CO885" i="64" s="1"/>
  <c r="CN883" i="64" a="1"/>
  <c r="CN883" i="64" s="1"/>
  <c r="CN891" i="64" s="1"/>
  <c r="CS899" i="64" a="1"/>
  <c r="CS899" i="64" s="1"/>
  <c r="CM886" i="64" a="1"/>
  <c r="CM886" i="64" s="1"/>
  <c r="CM894" i="64" s="1"/>
  <c r="CO884" i="64" a="1"/>
  <c r="CO884" i="64" s="1"/>
  <c r="CQ887" i="64" a="1"/>
  <c r="CQ887" i="64" s="1"/>
  <c r="CR902" i="64" a="1"/>
  <c r="CR902" i="64" s="1"/>
  <c r="CS903" i="64" a="1"/>
  <c r="CS903" i="64" s="1"/>
  <c r="CR901" i="64" a="1"/>
  <c r="CR901" i="64" s="1"/>
  <c r="CP885" i="64" a="1"/>
  <c r="CP885" i="64" s="1"/>
  <c r="CM884" i="64" a="1"/>
  <c r="CM884" i="64" s="1"/>
  <c r="CM892" i="64" s="1"/>
  <c r="CO886" i="64" a="1"/>
  <c r="CO886" i="64" s="1"/>
  <c r="CT884" i="64" a="1"/>
  <c r="CT884" i="64" s="1"/>
  <c r="CQ901" i="64" a="1"/>
  <c r="CQ901" i="64" s="1"/>
  <c r="CR886" i="64" a="1"/>
  <c r="CR886" i="64" s="1"/>
  <c r="CT883" i="64" a="1"/>
  <c r="CT883" i="64" s="1"/>
  <c r="CM887" i="64" a="1"/>
  <c r="CM887" i="64" s="1"/>
  <c r="CM895" i="64" s="1"/>
  <c r="CP902" i="64" a="1"/>
  <c r="CP902" i="64" s="1"/>
  <c r="W899" i="64" a="1"/>
  <c r="W899" i="64" s="1"/>
  <c r="W903" i="64" a="1"/>
  <c r="W903" i="64" s="1"/>
  <c r="W883" i="64" a="1"/>
  <c r="W883" i="64" s="1"/>
  <c r="W900" i="64" a="1"/>
  <c r="W900" i="64" s="1"/>
  <c r="W884" i="64" a="1"/>
  <c r="W884" i="64" s="1"/>
  <c r="W885" i="64" a="1"/>
  <c r="W885" i="64" s="1"/>
  <c r="W902" i="64" a="1"/>
  <c r="W902" i="64" s="1"/>
  <c r="W886" i="64" a="1"/>
  <c r="W886" i="64" s="1"/>
  <c r="W887" i="64" a="1"/>
  <c r="W887" i="64" s="1"/>
  <c r="W901" i="64" a="1"/>
  <c r="W901"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174" i="64" a="1"/>
  <c r="CS1174" i="64" s="1"/>
  <c r="CS208" i="64" a="1"/>
  <c r="CS208" i="64" s="1"/>
  <c r="CO209" i="64" a="1"/>
  <c r="CO209" i="64" s="1"/>
  <c r="CT208" i="64" a="1"/>
  <c r="CT208" i="64" s="1"/>
  <c r="W208" i="64" a="1"/>
  <c r="W208" i="64" s="1"/>
  <c r="W209" i="64" a="1"/>
  <c r="W209" i="64" s="1"/>
  <c r="CU209" i="64" a="1"/>
  <c r="CU209" i="64" s="1"/>
  <c r="CU208" i="64" a="1"/>
  <c r="CU208" i="64" s="1"/>
  <c r="CQ1174" i="64" a="1"/>
  <c r="CQ1174" i="64" s="1"/>
  <c r="CU1174" i="64" a="1"/>
  <c r="CU1174" i="64" s="1"/>
  <c r="CP331" i="64" a="1"/>
  <c r="CP331" i="64" s="1"/>
  <c r="CP1174" i="64" a="1"/>
  <c r="CP1174" i="64" s="1"/>
  <c r="CO1174" i="64" a="1"/>
  <c r="CO1174" i="64" s="1"/>
  <c r="CT1174" i="64" a="1"/>
  <c r="CT1174" i="64" s="1"/>
  <c r="CR1174" i="64" a="1"/>
  <c r="CR1174" i="64" s="1"/>
  <c r="V858" i="64"/>
  <c r="V860" i="64" s="1"/>
  <c r="W331" i="64" a="1"/>
  <c r="W331" i="64" s="1"/>
  <c r="W1174" i="64" a="1"/>
  <c r="W1174"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859" i="64" a="1"/>
  <c r="CO859" i="64" s="1"/>
  <c r="CP859" i="64" a="1"/>
  <c r="CP859" i="64" s="1"/>
  <c r="O299" i="64"/>
  <c r="O331" i="64"/>
  <c r="CR859" i="64" a="1"/>
  <c r="CR859" i="64" s="1"/>
  <c r="W312" i="64" a="1"/>
  <c r="W312" i="64" s="1"/>
  <c r="W859" i="64" a="1"/>
  <c r="W859" i="64" s="1"/>
  <c r="CU859" i="64" a="1"/>
  <c r="CU859" i="64" s="1"/>
  <c r="CT859" i="64" a="1"/>
  <c r="CT859" i="64" s="1"/>
  <c r="CQ859" i="64" a="1"/>
  <c r="CQ859" i="64" s="1"/>
  <c r="CS859" i="64" a="1"/>
  <c r="CS859"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825" i="64" a="1"/>
  <c r="W825" i="64" s="1"/>
  <c r="W299" i="64" a="1"/>
  <c r="W299" i="64" s="1"/>
  <c r="CQ299" i="64" a="1"/>
  <c r="CQ299" i="64" s="1"/>
  <c r="CR825" i="64" a="1"/>
  <c r="CR825" i="64" s="1"/>
  <c r="CU825" i="64" a="1"/>
  <c r="CU825" i="64" s="1"/>
  <c r="CP821" i="64" a="1"/>
  <c r="CP821" i="64" s="1"/>
  <c r="CO825" i="64" a="1"/>
  <c r="CO825" i="64" s="1"/>
  <c r="CS825" i="64" a="1"/>
  <c r="CS825" i="64" s="1"/>
  <c r="CP825" i="64" a="1"/>
  <c r="CP825" i="64" s="1"/>
  <c r="CQ825" i="64" a="1"/>
  <c r="CQ825" i="64" s="1"/>
  <c r="CT825" i="64" a="1"/>
  <c r="CT825" i="64" s="1"/>
  <c r="CP817" i="64" a="1"/>
  <c r="CP817" i="64" s="1"/>
  <c r="CO821" i="64" a="1"/>
  <c r="CO821" i="64" s="1"/>
  <c r="CQ821" i="64" a="1"/>
  <c r="CQ821" i="64" s="1"/>
  <c r="W821" i="64" a="1"/>
  <c r="W821" i="64" s="1"/>
  <c r="CU821" i="64" a="1"/>
  <c r="CU821" i="64" s="1"/>
  <c r="CR821" i="64" a="1"/>
  <c r="CR821" i="64" s="1"/>
  <c r="CT821" i="64" a="1"/>
  <c r="CT821" i="64" s="1"/>
  <c r="CS821" i="64" a="1"/>
  <c r="CS821" i="64" s="1"/>
  <c r="CM822" i="64"/>
  <c r="CT817" i="64" a="1"/>
  <c r="CT817" i="64" s="1"/>
  <c r="CN822" i="64"/>
  <c r="CO817" i="64" a="1"/>
  <c r="CO817" i="64" s="1"/>
  <c r="CR817" i="64" a="1"/>
  <c r="CR817" i="64" s="1"/>
  <c r="W817" i="64" a="1"/>
  <c r="W817" i="64" s="1"/>
  <c r="CS817" i="64" a="1"/>
  <c r="CS817" i="64" s="1"/>
  <c r="CQ817" i="64" a="1"/>
  <c r="CQ817" i="64" s="1"/>
  <c r="CU4" i="64"/>
  <c r="CU817" i="64" a="1"/>
  <c r="CU817" i="64" s="1"/>
  <c r="G786" i="64"/>
  <c r="G776" i="64"/>
  <c r="CV38" i="863"/>
  <c r="CV40" i="863"/>
  <c r="CQ66" i="863" a="1"/>
  <c r="CQ66" i="863" s="1"/>
  <c r="X259" i="64"/>
  <c r="X7" i="64"/>
  <c r="W8" i="64" s="1"/>
  <c r="P1" i="64"/>
  <c r="W4" i="64"/>
  <c r="CU1" i="863"/>
  <c r="CU43" i="863"/>
  <c r="CU42" i="863"/>
  <c r="CU21" i="863" s="1"/>
  <c r="CU30"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453" i="64" s="1" a="1"/>
  <c r="X453"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453" i="64" s="1" a="1"/>
  <c r="CV453"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9" i="861" s="1"/>
  <c r="CT70" i="863" a="1"/>
  <c r="CT70" i="863" s="1"/>
  <c r="CP66" i="863" a="1"/>
  <c r="CP66" i="863" s="1"/>
  <c r="W43" i="863"/>
  <c r="W42" i="863"/>
  <c r="W21" i="863" s="1"/>
  <c r="W30" i="861" s="1"/>
  <c r="CS66" i="863" a="1"/>
  <c r="CS66" i="863" s="1"/>
  <c r="CU24" i="864"/>
  <c r="CU99"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779" i="64"/>
  <c r="CN777" i="64"/>
  <c r="Z777" i="64"/>
  <c r="V777" i="64"/>
  <c r="Y777" i="64"/>
  <c r="U777" i="64"/>
  <c r="X777" i="64"/>
  <c r="T777" i="64"/>
  <c r="W777" i="64"/>
  <c r="S777" i="64"/>
  <c r="AA777" i="64"/>
  <c r="CI777" i="64"/>
  <c r="CE777" i="64"/>
  <c r="CA777" i="64"/>
  <c r="BW777" i="64"/>
  <c r="BS777" i="64"/>
  <c r="BO777" i="64"/>
  <c r="BK777" i="64"/>
  <c r="BG777" i="64"/>
  <c r="BC777" i="64"/>
  <c r="AY777" i="64"/>
  <c r="AU777" i="64"/>
  <c r="AQ777" i="64"/>
  <c r="AM777" i="64"/>
  <c r="AI777" i="64"/>
  <c r="AE777" i="64"/>
  <c r="CL777" i="64"/>
  <c r="CH777" i="64"/>
  <c r="CD777" i="64"/>
  <c r="BZ777" i="64"/>
  <c r="BV777" i="64"/>
  <c r="BR777" i="64"/>
  <c r="BN777" i="64"/>
  <c r="BJ777" i="64"/>
  <c r="BF777" i="64"/>
  <c r="BB777" i="64"/>
  <c r="AX777" i="64"/>
  <c r="AT777" i="64"/>
  <c r="AP777" i="64"/>
  <c r="AL777" i="64"/>
  <c r="AH777" i="64"/>
  <c r="AD777" i="64"/>
  <c r="CK777" i="64"/>
  <c r="CG777" i="64"/>
  <c r="CC777" i="64"/>
  <c r="BY777" i="64"/>
  <c r="BU777" i="64"/>
  <c r="BQ777" i="64"/>
  <c r="BM777" i="64"/>
  <c r="BI777" i="64"/>
  <c r="BE777" i="64"/>
  <c r="BA777" i="64"/>
  <c r="AW777" i="64"/>
  <c r="AS777" i="64"/>
  <c r="AO777" i="64"/>
  <c r="AK777" i="64"/>
  <c r="AG777" i="64"/>
  <c r="AC777" i="64"/>
  <c r="CJ777" i="64"/>
  <c r="CF777" i="64"/>
  <c r="CB777" i="64"/>
  <c r="BX777" i="64"/>
  <c r="BT777" i="64"/>
  <c r="BP777" i="64"/>
  <c r="BL777" i="64"/>
  <c r="BH777" i="64"/>
  <c r="BD777" i="64"/>
  <c r="AZ777" i="64"/>
  <c r="AV777" i="64"/>
  <c r="AR777" i="64"/>
  <c r="AN777" i="64"/>
  <c r="AJ777" i="64"/>
  <c r="AF777" i="64"/>
  <c r="AB777" i="64"/>
  <c r="R2330" i="64"/>
  <c r="J2331" i="64"/>
  <c r="R2331" i="64" s="1"/>
  <c r="CN2331" i="64"/>
  <c r="H2482" i="64"/>
  <c r="CP858" i="64" a="1"/>
  <c r="CN858" i="64" a="1"/>
  <c r="CM1828" i="64" a="1"/>
  <c r="CT858" i="64" a="1"/>
  <c r="CU858" i="64" a="1"/>
  <c r="CO858" i="64" a="1"/>
  <c r="W858" i="64" a="1"/>
  <c r="CN1986" i="64" a="1"/>
  <c r="CR858" i="64" a="1"/>
  <c r="CN1828" i="64" a="1"/>
  <c r="CQ858" i="64" a="1"/>
  <c r="CM858" i="64" a="1"/>
  <c r="CS858" i="64" a="1"/>
  <c r="CM1986" i="64" a="1"/>
  <c r="W1322" i="64" a="1"/>
  <c r="CO1322" i="64" a="1"/>
  <c r="CP29" i="1224" l="1"/>
  <c r="CS102" i="861"/>
  <c r="CX102" i="861"/>
  <c r="CX45" i="1224"/>
  <c r="CW100" i="861"/>
  <c r="CO43" i="861"/>
  <c r="CY100" i="861"/>
  <c r="CS29" i="1224"/>
  <c r="CW45" i="1224"/>
  <c r="CO42" i="861"/>
  <c r="CX100" i="861"/>
  <c r="CT102" i="861"/>
  <c r="CU102" i="861"/>
  <c r="T43" i="1224"/>
  <c r="T49" i="1224" s="1"/>
  <c r="T43" i="861" s="1"/>
  <c r="S73" i="861"/>
  <c r="CO45" i="1224"/>
  <c r="CT29" i="1224"/>
  <c r="CO102" i="861"/>
  <c r="CP100" i="861"/>
  <c r="CQ100" i="861"/>
  <c r="Z46" i="1224"/>
  <c r="Z103" i="861" s="1"/>
  <c r="CV100" i="861"/>
  <c r="CQ45" i="1224"/>
  <c r="CQ29" i="1224"/>
  <c r="CU29" i="1224"/>
  <c r="CU45" i="1224"/>
  <c r="AB8" i="1224"/>
  <c r="U27" i="1224"/>
  <c r="Z30" i="1224"/>
  <c r="Z101" i="861" s="1"/>
  <c r="AA29" i="1224"/>
  <c r="AA100" i="861" s="1"/>
  <c r="CR100" i="861"/>
  <c r="DB35" i="861"/>
  <c r="CZ102" i="861"/>
  <c r="AA45" i="1224"/>
  <c r="AA102" i="861" s="1"/>
  <c r="CY29" i="1224"/>
  <c r="DB8" i="1224"/>
  <c r="DC2" i="1224"/>
  <c r="DB3" i="1224"/>
  <c r="DB7" i="1224"/>
  <c r="CY31" i="1224"/>
  <c r="CZ27" i="1224" s="1"/>
  <c r="CY33" i="1224"/>
  <c r="DA28" i="1224"/>
  <c r="DA16" i="1224"/>
  <c r="DA4" i="1224"/>
  <c r="DA17" i="1224"/>
  <c r="DA44" i="1224"/>
  <c r="AC4" i="1224"/>
  <c r="AC17" i="1224"/>
  <c r="AC16" i="1224"/>
  <c r="AC35" i="861" s="1"/>
  <c r="AC28" i="1224"/>
  <c r="AC44" i="1224"/>
  <c r="AD7" i="1224"/>
  <c r="AD1" i="1224"/>
  <c r="AE2" i="1224"/>
  <c r="AD3" i="1224"/>
  <c r="CZ18" i="1224"/>
  <c r="CZ45" i="1224" s="1"/>
  <c r="AB18" i="1224"/>
  <c r="DA1" i="1224"/>
  <c r="CY49" i="1224"/>
  <c r="CY47" i="1224"/>
  <c r="CZ43" i="1224" s="1"/>
  <c r="CY1231" i="64"/>
  <c r="CZ1227" i="64" s="1"/>
  <c r="CY1233" i="64"/>
  <c r="CV395" i="64" a="1"/>
  <c r="CV395" i="64" s="1"/>
  <c r="CV1228" i="64" a="1"/>
  <c r="CV1228" i="64" s="1"/>
  <c r="X1228" i="64" a="1"/>
  <c r="X1228" i="64" s="1"/>
  <c r="X395" i="64" a="1"/>
  <c r="X395" i="64" s="1"/>
  <c r="CO400" i="64"/>
  <c r="CV1069" i="64" a="1"/>
  <c r="CV1069" i="64" s="1"/>
  <c r="X1001" i="64" a="1"/>
  <c r="X1001" i="64" s="1"/>
  <c r="X1069" i="64" a="1"/>
  <c r="X1069" i="64" s="1"/>
  <c r="CX1072" i="64"/>
  <c r="CY1068" i="64" s="1"/>
  <c r="CX1074" i="64"/>
  <c r="CW96" i="861"/>
  <c r="CV1001" i="64" a="1"/>
  <c r="CV1001" i="64" s="1"/>
  <c r="CO2187" i="64"/>
  <c r="CO2184" i="64"/>
  <c r="W2181" i="64"/>
  <c r="W2188" i="64" s="1"/>
  <c r="W2187" i="64"/>
  <c r="CV2180" i="64" a="1"/>
  <c r="CV2180" i="64" s="1"/>
  <c r="CV2187" i="64" s="1"/>
  <c r="V2182" i="64"/>
  <c r="W2179" i="64" s="1"/>
  <c r="W2184" i="64" s="1"/>
  <c r="X2180" i="64" a="1"/>
  <c r="X2180" i="64" s="1"/>
  <c r="X2187" i="64" s="1"/>
  <c r="CM74" i="861"/>
  <c r="CM76" i="861" s="1"/>
  <c r="CN104" i="861"/>
  <c r="CM1986" i="64"/>
  <c r="CM1990" i="64" s="1"/>
  <c r="CN1986" i="64"/>
  <c r="CN1990" i="64" s="1"/>
  <c r="CO1985" i="64" s="1"/>
  <c r="CO1992" i="64" s="1"/>
  <c r="X1987" i="64" a="1"/>
  <c r="X1987" i="64" s="1"/>
  <c r="CV1987" i="64" a="1"/>
  <c r="CV1987" i="64" s="1"/>
  <c r="AF2017" i="64"/>
  <c r="AF2019" i="64" s="1"/>
  <c r="AE2019" i="64"/>
  <c r="DB2017" i="64"/>
  <c r="DB2019" i="64" s="1"/>
  <c r="X959" i="64" a="1"/>
  <c r="X959" i="64" s="1"/>
  <c r="CM1828" i="64"/>
  <c r="CM1830" i="64" s="1"/>
  <c r="CM1832" i="64" s="1"/>
  <c r="CV1827" i="64" a="1"/>
  <c r="CV1827" i="64" s="1"/>
  <c r="CV959" i="64" a="1"/>
  <c r="CV959" i="64" s="1"/>
  <c r="CN1828" i="64"/>
  <c r="CN1830" i="64" s="1"/>
  <c r="CN1832" i="64" s="1"/>
  <c r="X1827" i="64" a="1"/>
  <c r="X1827" i="64" s="1"/>
  <c r="CP138" i="64"/>
  <c r="CV1129" i="64" a="1"/>
  <c r="CV1129" i="64" s="1"/>
  <c r="CV1829" i="64" a="1"/>
  <c r="CV1829" i="64" s="1"/>
  <c r="X1129" i="64" a="1"/>
  <c r="X1129" i="64" s="1"/>
  <c r="X1829" i="64" a="1"/>
  <c r="X1829" i="64" s="1"/>
  <c r="CT1127" i="64"/>
  <c r="CP1127" i="64"/>
  <c r="CQ1127" i="64"/>
  <c r="CS1127" i="64"/>
  <c r="CR1127" i="64"/>
  <c r="CO1127" i="64"/>
  <c r="CU1127" i="64"/>
  <c r="CV1125" i="64" a="1"/>
  <c r="CV1125" i="64" s="1"/>
  <c r="CV1126" i="64" a="1"/>
  <c r="CV1126" i="64" s="1"/>
  <c r="X1125" i="64" a="1"/>
  <c r="X1125" i="64" s="1"/>
  <c r="X1126" i="64" a="1"/>
  <c r="X1126" i="64" s="1"/>
  <c r="W1127" i="64"/>
  <c r="X584" i="64" a="1"/>
  <c r="X584" i="64" s="1"/>
  <c r="CV595" i="64" a="1"/>
  <c r="CV595" i="64" s="1"/>
  <c r="CV584" i="64" a="1"/>
  <c r="CV584" i="64" s="1"/>
  <c r="X595" i="64" a="1"/>
  <c r="X595" i="64" s="1"/>
  <c r="CO1322" i="64"/>
  <c r="CV587" i="64" a="1"/>
  <c r="CV587" i="64" s="1"/>
  <c r="CV601" i="64" a="1"/>
  <c r="CV601" i="64" s="1"/>
  <c r="X601" i="64" a="1"/>
  <c r="X601" i="64" s="1"/>
  <c r="X587" i="64" a="1"/>
  <c r="X587" i="64" s="1"/>
  <c r="W141" i="64"/>
  <c r="W126" i="64"/>
  <c r="W1322" i="64"/>
  <c r="W1324" i="64" s="1"/>
  <c r="X111" i="64" a="1"/>
  <c r="X111" i="64" s="1"/>
  <c r="X1307" i="64" a="1"/>
  <c r="X1307" i="64" s="1"/>
  <c r="CV111" i="64" a="1"/>
  <c r="CV111" i="64" s="1"/>
  <c r="CV1307" i="64" a="1"/>
  <c r="CV1307"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199" i="64" a="1"/>
  <c r="CV1199" i="64" s="1"/>
  <c r="X1199" i="64" a="1"/>
  <c r="X1199" i="64" s="1"/>
  <c r="CM893" i="64"/>
  <c r="CM923" i="64" s="1"/>
  <c r="CN925" i="64"/>
  <c r="CN921" i="64"/>
  <c r="CN926" i="64" s="1"/>
  <c r="CN924" i="64"/>
  <c r="CN922" i="64"/>
  <c r="CM924" i="64"/>
  <c r="CM922" i="64"/>
  <c r="CN923" i="64"/>
  <c r="CM925" i="64"/>
  <c r="CM921" i="64"/>
  <c r="CM926" i="64" s="1"/>
  <c r="CV915" i="64" a="1"/>
  <c r="CV915" i="64" s="1"/>
  <c r="CV918" i="64" a="1"/>
  <c r="CV918" i="64" s="1"/>
  <c r="CV914" i="64" a="1"/>
  <c r="CV914" i="64" s="1"/>
  <c r="CV916" i="64" a="1"/>
  <c r="CV916" i="64" s="1"/>
  <c r="CV917" i="64" a="1"/>
  <c r="CV917" i="64" s="1"/>
  <c r="X918" i="64" a="1"/>
  <c r="X918" i="64" s="1"/>
  <c r="X914" i="64" a="1"/>
  <c r="X914" i="64" s="1"/>
  <c r="X917" i="64" a="1"/>
  <c r="X917" i="64" s="1"/>
  <c r="X916" i="64" a="1"/>
  <c r="X916" i="64" s="1"/>
  <c r="X915" i="64" a="1"/>
  <c r="X915" i="64" s="1"/>
  <c r="CM907" i="64"/>
  <c r="CN906" i="64"/>
  <c r="CN908" i="64"/>
  <c r="CN909" i="64"/>
  <c r="CM910" i="64"/>
  <c r="CM906" i="64"/>
  <c r="CN910" i="64"/>
  <c r="CN907" i="64"/>
  <c r="CM909" i="64"/>
  <c r="CV903" i="64" a="1"/>
  <c r="CV903" i="64" s="1"/>
  <c r="CV899" i="64" a="1"/>
  <c r="CV899" i="64" s="1"/>
  <c r="CV883" i="64" a="1"/>
  <c r="CV883" i="64" s="1"/>
  <c r="CV884" i="64" a="1"/>
  <c r="CV884" i="64" s="1"/>
  <c r="CV900" i="64" a="1"/>
  <c r="CV900" i="64" s="1"/>
  <c r="CV885" i="64" a="1"/>
  <c r="CV885" i="64" s="1"/>
  <c r="CV886" i="64" a="1"/>
  <c r="CV886" i="64" s="1"/>
  <c r="CV887" i="64" a="1"/>
  <c r="CV887" i="64" s="1"/>
  <c r="CV901" i="64" a="1"/>
  <c r="CV901" i="64" s="1"/>
  <c r="CV902" i="64" a="1"/>
  <c r="CV902" i="64" s="1"/>
  <c r="X902" i="64" a="1"/>
  <c r="X902" i="64" s="1"/>
  <c r="X903" i="64" a="1"/>
  <c r="X903" i="64" s="1"/>
  <c r="X883" i="64" a="1"/>
  <c r="X883" i="64" s="1"/>
  <c r="X900" i="64" a="1"/>
  <c r="X900" i="64" s="1"/>
  <c r="X884" i="64" a="1"/>
  <c r="X884" i="64" s="1"/>
  <c r="X885" i="64" a="1"/>
  <c r="X885" i="64" s="1"/>
  <c r="X886" i="64" a="1"/>
  <c r="X886" i="64" s="1"/>
  <c r="X899" i="64" a="1"/>
  <c r="X899" i="64" s="1"/>
  <c r="X887" i="64" a="1"/>
  <c r="X887" i="64" s="1"/>
  <c r="X901" i="64" a="1"/>
  <c r="X901" i="64" s="1"/>
  <c r="CP207" i="64"/>
  <c r="CP210" i="64" s="1"/>
  <c r="CO210" i="64"/>
  <c r="CO212" i="64" s="1"/>
  <c r="W207" i="64"/>
  <c r="W210" i="64" s="1"/>
  <c r="W212" i="64" s="1"/>
  <c r="CV209" i="64" a="1"/>
  <c r="CV209" i="64" s="1"/>
  <c r="CV208" i="64" a="1"/>
  <c r="CV208" i="64" s="1"/>
  <c r="X208" i="64" a="1"/>
  <c r="X208" i="64" s="1"/>
  <c r="X209" i="64" a="1"/>
  <c r="X209" i="64" s="1"/>
  <c r="CP858" i="64"/>
  <c r="CP860" i="64" s="1"/>
  <c r="W858" i="64"/>
  <c r="W860" i="64" s="1"/>
  <c r="CV331" i="64" a="1"/>
  <c r="CV331" i="64" s="1"/>
  <c r="CV1174" i="64" a="1"/>
  <c r="CV1174" i="64" s="1"/>
  <c r="X331" i="64" a="1"/>
  <c r="X331" i="64" s="1"/>
  <c r="X1174" i="64" a="1"/>
  <c r="X1174" i="64" s="1"/>
  <c r="CQ858" i="64"/>
  <c r="CQ860" i="64" s="1"/>
  <c r="CR858" i="64"/>
  <c r="CR860" i="64" s="1"/>
  <c r="CN858" i="64"/>
  <c r="CN860" i="64" s="1"/>
  <c r="CS858" i="64"/>
  <c r="CS860" i="64" s="1"/>
  <c r="CT858" i="64"/>
  <c r="CT860" i="64" s="1"/>
  <c r="CO858" i="64"/>
  <c r="CO860" i="64" s="1"/>
  <c r="CM858" i="64"/>
  <c r="CM860" i="64" s="1"/>
  <c r="CU858" i="64"/>
  <c r="CU860" i="64" s="1"/>
  <c r="X312" i="64" a="1"/>
  <c r="X312" i="64" s="1"/>
  <c r="X859" i="64" a="1"/>
  <c r="X859" i="64" s="1"/>
  <c r="P299" i="64"/>
  <c r="P331" i="64"/>
  <c r="CV312" i="64" a="1"/>
  <c r="CV312" i="64" s="1"/>
  <c r="CV859" i="64" a="1"/>
  <c r="CV859" i="64" s="1"/>
  <c r="CV825" i="64" a="1"/>
  <c r="CV825" i="64" s="1"/>
  <c r="CV299" i="64" a="1"/>
  <c r="CV299" i="64" s="1"/>
  <c r="X825" i="64" a="1"/>
  <c r="X825" i="64" s="1"/>
  <c r="X299" i="64" a="1"/>
  <c r="X299" i="64" s="1"/>
  <c r="CV821" i="64" a="1"/>
  <c r="CV821" i="64" s="1"/>
  <c r="X821" i="64" a="1"/>
  <c r="X821" i="64" s="1"/>
  <c r="CV4" i="64"/>
  <c r="CV817" i="64" a="1"/>
  <c r="CV817" i="64" s="1"/>
  <c r="X4" i="64"/>
  <c r="X817" i="64" a="1"/>
  <c r="X817" i="64" s="1"/>
  <c r="CW55" i="863" a="1"/>
  <c r="CW55" i="863" s="1"/>
  <c r="CW40" i="863"/>
  <c r="Y259" i="64"/>
  <c r="Y7" i="64"/>
  <c r="X8" i="64" s="1"/>
  <c r="CW3" i="863"/>
  <c r="CW4" i="863" s="1"/>
  <c r="CV43" i="863"/>
  <c r="CV42" i="863"/>
  <c r="CV21" i="863" s="1"/>
  <c r="CV30"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453" i="64" s="1" a="1"/>
  <c r="Y453" i="64" s="1"/>
  <c r="Y1" i="64"/>
  <c r="CV1" i="64"/>
  <c r="CV281" i="64"/>
  <c r="CV263" i="64"/>
  <c r="CW3" i="64"/>
  <c r="CW453" i="64" s="1" a="1"/>
  <c r="CW453" i="64" s="1"/>
  <c r="CW259" i="64"/>
  <c r="CW7" i="64"/>
  <c r="CX2" i="64"/>
  <c r="CW8" i="64"/>
  <c r="CW277" i="64"/>
  <c r="CW260" i="64"/>
  <c r="CW278" i="64"/>
  <c r="CW279" i="64"/>
  <c r="CW261" i="64"/>
  <c r="CW262" i="64"/>
  <c r="CW280" i="64"/>
  <c r="X24" i="864"/>
  <c r="X99" i="861" s="1"/>
  <c r="X4" i="864"/>
  <c r="CV2" i="861"/>
  <c r="CV1" i="861" s="1"/>
  <c r="CV24" i="864"/>
  <c r="CV99"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0"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782" i="64"/>
  <c r="CN2332" i="64"/>
  <c r="J2332" i="64"/>
  <c r="R2332" i="64" s="1"/>
  <c r="E2253" i="64"/>
  <c r="E2252" i="64"/>
  <c r="E1662" i="64"/>
  <c r="E1661" i="64"/>
  <c r="E1663" i="64"/>
  <c r="E1627" i="64"/>
  <c r="E1626" i="64"/>
  <c r="E1625" i="64"/>
  <c r="E1624" i="64"/>
  <c r="I1590" i="64"/>
  <c r="R1590" i="64" s="1"/>
  <c r="CV858" i="64" a="1"/>
  <c r="X858" i="64" a="1"/>
  <c r="CP1322" i="64" a="1"/>
  <c r="X1322" i="64" a="1"/>
  <c r="CS100" i="861" l="1"/>
  <c r="T47" i="1224"/>
  <c r="T73" i="861" s="1"/>
  <c r="CY102" i="861"/>
  <c r="CV102" i="861"/>
  <c r="CR102" i="861"/>
  <c r="CP102" i="861"/>
  <c r="CQ102" i="861"/>
  <c r="CW102" i="861"/>
  <c r="CT100" i="861"/>
  <c r="CZ100" i="861"/>
  <c r="CO100" i="861"/>
  <c r="CU100" i="861"/>
  <c r="AA30" i="1224"/>
  <c r="AA101" i="861" s="1"/>
  <c r="AC8" i="1224"/>
  <c r="AA46" i="1224"/>
  <c r="AA103" i="861" s="1"/>
  <c r="U31" i="1224"/>
  <c r="U72" i="861" s="1"/>
  <c r="U33" i="1224"/>
  <c r="U42" i="861" s="1"/>
  <c r="AB29" i="1224"/>
  <c r="AB100" i="861" s="1"/>
  <c r="DA100" i="861"/>
  <c r="DC35" i="861"/>
  <c r="DB1" i="1224"/>
  <c r="AB45" i="1224"/>
  <c r="AB102" i="861" s="1"/>
  <c r="AC18" i="1224"/>
  <c r="AD16" i="1224"/>
  <c r="AD35" i="861" s="1"/>
  <c r="AD4" i="1224"/>
  <c r="AD28" i="1224"/>
  <c r="AD17" i="1224"/>
  <c r="AD44" i="1224"/>
  <c r="DA18" i="1224"/>
  <c r="DA45" i="1224" s="1"/>
  <c r="AF2" i="1224"/>
  <c r="AE3" i="1224"/>
  <c r="AE7" i="1224"/>
  <c r="AE1" i="1224"/>
  <c r="CZ31" i="1224"/>
  <c r="DA27" i="1224" s="1"/>
  <c r="CZ33" i="1224"/>
  <c r="CZ49" i="1224"/>
  <c r="CZ47" i="1224"/>
  <c r="DA43" i="1224" s="1"/>
  <c r="DB16" i="1224"/>
  <c r="DB4" i="1224"/>
  <c r="DB28" i="1224"/>
  <c r="DB17" i="1224"/>
  <c r="DB44" i="1224"/>
  <c r="CZ29" i="1224"/>
  <c r="DC8" i="1224"/>
  <c r="DD2" i="1224"/>
  <c r="DC3" i="1224"/>
  <c r="DC7" i="1224"/>
  <c r="CW1228" i="64" a="1"/>
  <c r="CW1228" i="64" s="1"/>
  <c r="CW395" i="64" a="1"/>
  <c r="CW395" i="64" s="1"/>
  <c r="Y1228" i="64" a="1"/>
  <c r="Y1228" i="64" s="1"/>
  <c r="Y395" i="64" a="1"/>
  <c r="Y395" i="64" s="1"/>
  <c r="CZ1231" i="64"/>
  <c r="DA1227" i="64" s="1"/>
  <c r="CZ1233" i="64"/>
  <c r="CW1069" i="64" a="1"/>
  <c r="CW1069" i="64" s="1"/>
  <c r="CT96" i="861"/>
  <c r="CS96" i="861"/>
  <c r="CO96" i="861"/>
  <c r="CY96" i="861"/>
  <c r="Y1001" i="64" a="1"/>
  <c r="Y1001" i="64" s="1"/>
  <c r="Y1069" i="64" a="1"/>
  <c r="Y1069" i="64" s="1"/>
  <c r="CY1072" i="64"/>
  <c r="CZ1068" i="64" s="1"/>
  <c r="CY1074" i="64"/>
  <c r="CW1001" i="64" a="1"/>
  <c r="CW1001" i="64" s="1"/>
  <c r="CO1006" i="64"/>
  <c r="CQ96" i="861"/>
  <c r="CU96" i="861"/>
  <c r="CO17" i="861"/>
  <c r="CO26" i="861" s="1"/>
  <c r="CO27" i="861" s="1"/>
  <c r="T17" i="861"/>
  <c r="T26" i="861" s="1"/>
  <c r="T27" i="861" s="1"/>
  <c r="CV96" i="861"/>
  <c r="CR96" i="861"/>
  <c r="CP96" i="861"/>
  <c r="W2182" i="64"/>
  <c r="X2179" i="64" s="1"/>
  <c r="X2184" i="64" s="1"/>
  <c r="CW2180" i="64" a="1"/>
  <c r="CW2180" i="64" s="1"/>
  <c r="CW2187" i="64" s="1"/>
  <c r="Y2180" i="64" a="1"/>
  <c r="Y2180" i="64" s="1"/>
  <c r="X2181" i="64"/>
  <c r="X2188" i="64" s="1"/>
  <c r="CN74" i="861"/>
  <c r="CN76" i="861" s="1"/>
  <c r="CM104" i="861"/>
  <c r="S44" i="861"/>
  <c r="CX96" i="861"/>
  <c r="CW1987" i="64" a="1"/>
  <c r="CW1987" i="64" s="1"/>
  <c r="Y1987" i="64" a="1"/>
  <c r="Y1987" i="64" s="1"/>
  <c r="DC2017" i="64"/>
  <c r="DC2019" i="64" s="1"/>
  <c r="AG2017" i="64"/>
  <c r="CW1827" i="64" a="1"/>
  <c r="CW1827" i="64" s="1"/>
  <c r="CW959" i="64" a="1"/>
  <c r="CW959" i="64" s="1"/>
  <c r="Y1827" i="64" a="1"/>
  <c r="Y1827" i="64" s="1"/>
  <c r="Y959" i="64" a="1"/>
  <c r="Y959" i="64" s="1"/>
  <c r="CW1129" i="64" a="1"/>
  <c r="CW1129" i="64" s="1"/>
  <c r="CW1829" i="64" a="1"/>
  <c r="CW1829" i="64" s="1"/>
  <c r="Y1129" i="64" a="1"/>
  <c r="Y1129" i="64" s="1"/>
  <c r="Y1829" i="64" a="1"/>
  <c r="Y1829" i="64" s="1"/>
  <c r="X1127" i="64"/>
  <c r="CW1125" i="64" a="1"/>
  <c r="CW1125" i="64" s="1"/>
  <c r="CW1126" i="64" a="1"/>
  <c r="CW1126" i="64" s="1"/>
  <c r="Y1125" i="64" a="1"/>
  <c r="Y1125" i="64" s="1"/>
  <c r="Y1126" i="64" a="1"/>
  <c r="Y1126" i="64" s="1"/>
  <c r="CV1127" i="64"/>
  <c r="CW595" i="64" a="1"/>
  <c r="CW595" i="64" s="1"/>
  <c r="CW584" i="64" a="1"/>
  <c r="CW584" i="64" s="1"/>
  <c r="Y595" i="64" a="1"/>
  <c r="Y595" i="64" s="1"/>
  <c r="Y584" i="64" a="1"/>
  <c r="Y584" i="64" s="1"/>
  <c r="CP1322" i="64"/>
  <c r="CP1324" i="64" s="1"/>
  <c r="CW601" i="64" a="1"/>
  <c r="CW601" i="64" s="1"/>
  <c r="CW587" i="64" a="1"/>
  <c r="CW587" i="64" s="1"/>
  <c r="Y601" i="64" a="1"/>
  <c r="Y601" i="64" s="1"/>
  <c r="Y587" i="64" a="1"/>
  <c r="Y587" i="64" s="1"/>
  <c r="CO1324" i="64"/>
  <c r="CV126" i="64"/>
  <c r="X141" i="64"/>
  <c r="X126" i="64"/>
  <c r="CV141" i="64"/>
  <c r="X1322" i="64"/>
  <c r="X1324" i="64" s="1"/>
  <c r="Y111" i="64" a="1"/>
  <c r="Y111" i="64" s="1"/>
  <c r="Y1307" i="64" a="1"/>
  <c r="Y1307" i="64" s="1"/>
  <c r="CW111" i="64" a="1"/>
  <c r="CW111" i="64" s="1"/>
  <c r="CW1307" i="64" a="1"/>
  <c r="CW1307"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199" i="64" a="1"/>
  <c r="CW1199" i="64" s="1"/>
  <c r="Y1199" i="64" a="1"/>
  <c r="Y1199" i="64" s="1"/>
  <c r="CM908" i="64"/>
  <c r="CW915" i="64" a="1"/>
  <c r="CW915" i="64" s="1"/>
  <c r="CW918" i="64" a="1"/>
  <c r="CW918" i="64" s="1"/>
  <c r="CW914" i="64" a="1"/>
  <c r="CW914" i="64" s="1"/>
  <c r="CW917" i="64" a="1"/>
  <c r="CW917" i="64" s="1"/>
  <c r="CW916" i="64" a="1"/>
  <c r="CW916" i="64" s="1"/>
  <c r="Y918" i="64" a="1"/>
  <c r="Y918" i="64" s="1"/>
  <c r="Y914" i="64" a="1"/>
  <c r="Y914" i="64" s="1"/>
  <c r="Y917" i="64" a="1"/>
  <c r="Y917" i="64" s="1"/>
  <c r="Y916" i="64" a="1"/>
  <c r="Y916" i="64" s="1"/>
  <c r="Y915" i="64" a="1"/>
  <c r="Y915" i="64" s="1"/>
  <c r="CM911" i="64"/>
  <c r="CM928" i="64" s="1"/>
  <c r="CM929" i="64" s="1"/>
  <c r="CN911" i="64"/>
  <c r="CN928" i="64" s="1"/>
  <c r="CN929" i="64" s="1"/>
  <c r="CW899" i="64" a="1"/>
  <c r="CW899" i="64" s="1"/>
  <c r="CW903" i="64" a="1"/>
  <c r="CW903" i="64" s="1"/>
  <c r="CW883" i="64" a="1"/>
  <c r="CW883" i="64" s="1"/>
  <c r="CW884" i="64" a="1"/>
  <c r="CW884" i="64" s="1"/>
  <c r="CW900" i="64" a="1"/>
  <c r="CW900" i="64" s="1"/>
  <c r="CW885" i="64" a="1"/>
  <c r="CW885" i="64" s="1"/>
  <c r="CW886" i="64" a="1"/>
  <c r="CW886" i="64" s="1"/>
  <c r="CW887" i="64" a="1"/>
  <c r="CW887" i="64" s="1"/>
  <c r="CW901" i="64" a="1"/>
  <c r="CW901" i="64" s="1"/>
  <c r="CW902" i="64" a="1"/>
  <c r="CW902" i="64" s="1"/>
  <c r="Y902" i="64" a="1"/>
  <c r="Y902" i="64" s="1"/>
  <c r="Y901" i="64" a="1"/>
  <c r="Y901" i="64" s="1"/>
  <c r="Y903" i="64" a="1"/>
  <c r="Y903" i="64" s="1"/>
  <c r="Y883" i="64" a="1"/>
  <c r="Y883" i="64" s="1"/>
  <c r="Y900" i="64" a="1"/>
  <c r="Y900" i="64" s="1"/>
  <c r="Y884" i="64" a="1"/>
  <c r="Y884" i="64" s="1"/>
  <c r="Y885" i="64" a="1"/>
  <c r="Y885" i="64" s="1"/>
  <c r="Y886" i="64" a="1"/>
  <c r="Y886" i="64" s="1"/>
  <c r="Y899" i="64" a="1"/>
  <c r="Y899" i="64" s="1"/>
  <c r="Y887" i="64" a="1"/>
  <c r="Y887" i="64" s="1"/>
  <c r="CP212" i="64"/>
  <c r="CQ207" i="64"/>
  <c r="CR207" i="64" s="1"/>
  <c r="CR210" i="64" s="1"/>
  <c r="X207" i="64"/>
  <c r="X210" i="64" s="1"/>
  <c r="X212" i="64" s="1"/>
  <c r="Y208" i="64" a="1"/>
  <c r="Y208" i="64" s="1"/>
  <c r="Y209" i="64" a="1"/>
  <c r="Y209" i="64" s="1"/>
  <c r="CW209" i="64" a="1"/>
  <c r="CW209" i="64" s="1"/>
  <c r="CW208" i="64" a="1"/>
  <c r="CW208" i="64" s="1"/>
  <c r="X858" i="64"/>
  <c r="X860" i="64" s="1"/>
  <c r="CW331" i="64" a="1"/>
  <c r="CW331" i="64" s="1"/>
  <c r="CW1174" i="64" a="1"/>
  <c r="CW1174" i="64" s="1"/>
  <c r="Y331" i="64" a="1"/>
  <c r="Y331" i="64" s="1"/>
  <c r="Y1174" i="64" a="1"/>
  <c r="Y1174" i="64" s="1"/>
  <c r="CV858" i="64"/>
  <c r="CV860" i="64" s="1"/>
  <c r="CQ1322" i="64" a="1"/>
  <c r="Y858" i="64" a="1"/>
  <c r="Y1322" i="64" a="1"/>
  <c r="U43" i="1224" l="1"/>
  <c r="U47" i="1224" s="1"/>
  <c r="U73" i="861" s="1"/>
  <c r="DA102" i="861"/>
  <c r="AB30" i="1224"/>
  <c r="AB101" i="861" s="1"/>
  <c r="AD8" i="1224"/>
  <c r="V27" i="1224"/>
  <c r="AC45" i="1224"/>
  <c r="AC102" i="861" s="1"/>
  <c r="DB100" i="861"/>
  <c r="DD35" i="861"/>
  <c r="DC1" i="1224"/>
  <c r="DB18" i="1224"/>
  <c r="DB45" i="1224" s="1"/>
  <c r="DA49" i="1224"/>
  <c r="DA47" i="1224"/>
  <c r="DB43" i="1224" s="1"/>
  <c r="AD18" i="1224"/>
  <c r="DC4" i="1224"/>
  <c r="DC28" i="1224"/>
  <c r="DC17" i="1224"/>
  <c r="DC16" i="1224"/>
  <c r="DC44" i="1224"/>
  <c r="DD7" i="1224"/>
  <c r="DE2" i="1224"/>
  <c r="DD3" i="1224"/>
  <c r="DD8" i="1224"/>
  <c r="DA31" i="1224"/>
  <c r="DB27" i="1224" s="1"/>
  <c r="DA33" i="1224"/>
  <c r="AC29" i="1224"/>
  <c r="AC100" i="861" s="1"/>
  <c r="DA29" i="1224"/>
  <c r="AB46" i="1224"/>
  <c r="AB103" i="861" s="1"/>
  <c r="AE16" i="1224"/>
  <c r="AE35" i="861" s="1"/>
  <c r="AE4" i="1224"/>
  <c r="AE28" i="1224"/>
  <c r="AE17" i="1224"/>
  <c r="AE44" i="1224"/>
  <c r="AG2" i="1224"/>
  <c r="AF3" i="1224"/>
  <c r="AF7" i="1224"/>
  <c r="AF1" i="1224"/>
  <c r="DA1231" i="64"/>
  <c r="DB1227" i="64" s="1"/>
  <c r="DA1233" i="64"/>
  <c r="DA96" i="861"/>
  <c r="CZ1072" i="64"/>
  <c r="DA1068" i="64" s="1"/>
  <c r="CZ1074" i="64"/>
  <c r="CZ96" i="861"/>
  <c r="Y2181" i="64"/>
  <c r="Y2188" i="64" s="1"/>
  <c r="Y2187" i="64"/>
  <c r="X2182" i="64"/>
  <c r="Y2179" i="64" s="1"/>
  <c r="Y2184" i="64" s="1"/>
  <c r="AH2017" i="64"/>
  <c r="AH2019" i="64" s="1"/>
  <c r="AG2019" i="64"/>
  <c r="DD2017" i="64"/>
  <c r="DD2019" i="64" s="1"/>
  <c r="CW1127" i="64"/>
  <c r="Y1127" i="64"/>
  <c r="CQ1322" i="64"/>
  <c r="CQ1324" i="64" s="1"/>
  <c r="Y141" i="64"/>
  <c r="Y126" i="64"/>
  <c r="CW126" i="64"/>
  <c r="CW141" i="64"/>
  <c r="Y1322" i="64"/>
  <c r="Y1324"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858" i="64"/>
  <c r="Y312" i="64" a="1"/>
  <c r="Y312" i="64" s="1"/>
  <c r="Y859" i="64" a="1"/>
  <c r="Y859" i="64" s="1"/>
  <c r="CW312" i="64" a="1"/>
  <c r="CW312" i="64" s="1"/>
  <c r="CW859" i="64" a="1"/>
  <c r="CW859" i="64" s="1"/>
  <c r="Y825" i="64" a="1"/>
  <c r="Y825" i="64" s="1"/>
  <c r="Y299" i="64" a="1"/>
  <c r="Y299" i="64" s="1"/>
  <c r="CW825" i="64" a="1"/>
  <c r="CW825" i="64" s="1"/>
  <c r="CW299" i="64" a="1"/>
  <c r="CW299" i="64" s="1"/>
  <c r="Y821" i="64" a="1"/>
  <c r="Y821" i="64" s="1"/>
  <c r="CW821" i="64" a="1"/>
  <c r="CW821" i="64" s="1"/>
  <c r="CW4" i="64"/>
  <c r="CW817" i="64" a="1"/>
  <c r="CW817" i="64" s="1"/>
  <c r="Y817" i="64" a="1"/>
  <c r="Y817" i="64" s="1"/>
  <c r="CX39" i="863"/>
  <c r="CX40" i="863"/>
  <c r="Z259" i="64"/>
  <c r="Z7" i="64"/>
  <c r="Y8" i="64" s="1"/>
  <c r="Y4" i="64"/>
  <c r="S47" i="861"/>
  <c r="S92"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0" i="861" s="1"/>
  <c r="CW57" i="863"/>
  <c r="Z3" i="64"/>
  <c r="Z1" i="64"/>
  <c r="AA2" i="64"/>
  <c r="CW263" i="64"/>
  <c r="CW1" i="64"/>
  <c r="CW281" i="64"/>
  <c r="CX7" i="64"/>
  <c r="CY2" i="64"/>
  <c r="CX8" i="64"/>
  <c r="CX277" i="64"/>
  <c r="CX259" i="64"/>
  <c r="CX3" i="64"/>
  <c r="CX453" i="64" s="1" a="1"/>
  <c r="CX453"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CW99"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9" i="861" s="1"/>
  <c r="Y43" i="863"/>
  <c r="Y42" i="863"/>
  <c r="Y21" i="863" s="1"/>
  <c r="Y30" i="861" s="1"/>
  <c r="CQ1" i="860"/>
  <c r="CR9" i="860"/>
  <c r="CR8" i="860"/>
  <c r="CR3" i="860"/>
  <c r="CS2" i="860"/>
  <c r="CQ4" i="860"/>
  <c r="I1591" i="64"/>
  <c r="I1592" i="64" s="1"/>
  <c r="R1592" i="64" s="1"/>
  <c r="CO2041" i="64"/>
  <c r="CN2061" i="64"/>
  <c r="CO2061" i="64" s="1"/>
  <c r="CP2061" i="64" s="1"/>
  <c r="CP1964" i="64"/>
  <c r="CQ1964" i="64"/>
  <c r="CR1964" i="64"/>
  <c r="CS1964" i="64"/>
  <c r="CT1964" i="64"/>
  <c r="CU1964" i="64"/>
  <c r="CV1964" i="64"/>
  <c r="CW1964" i="64"/>
  <c r="CX1964" i="64"/>
  <c r="CY1964" i="64"/>
  <c r="CZ1964" i="64"/>
  <c r="DA1964" i="64"/>
  <c r="DB1964" i="64"/>
  <c r="DC1964" i="64"/>
  <c r="DD1964" i="64"/>
  <c r="DE1964" i="64"/>
  <c r="DF1964" i="64"/>
  <c r="DG1964" i="64"/>
  <c r="DH1964" i="64"/>
  <c r="DI1964" i="64"/>
  <c r="DJ1964" i="64"/>
  <c r="DK1964" i="64"/>
  <c r="DL1964"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DL1968" i="64"/>
  <c r="CO1968" i="64"/>
  <c r="CO1964" i="64"/>
  <c r="CP2430" i="64"/>
  <c r="CQ2430" i="64"/>
  <c r="CR2430" i="64"/>
  <c r="CS2430" i="64"/>
  <c r="CT2430" i="64"/>
  <c r="CU2430" i="64"/>
  <c r="CV2430" i="64"/>
  <c r="CW2430" i="64"/>
  <c r="CX2430" i="64"/>
  <c r="CY2430" i="64"/>
  <c r="CZ2430" i="64"/>
  <c r="DA2430" i="64"/>
  <c r="DB2430" i="64"/>
  <c r="DC2430" i="64"/>
  <c r="DD2430" i="64"/>
  <c r="DE2430" i="64"/>
  <c r="DF2430" i="64"/>
  <c r="DG2430" i="64"/>
  <c r="DH2430" i="64"/>
  <c r="DI2430" i="64"/>
  <c r="DJ2430" i="64"/>
  <c r="DK2430" i="64"/>
  <c r="DL2430" i="64"/>
  <c r="CO2430" i="64"/>
  <c r="CP2451" i="64"/>
  <c r="CQ2451" i="64"/>
  <c r="CR2451" i="64"/>
  <c r="CS2451" i="64"/>
  <c r="CT2451" i="64"/>
  <c r="CU2451" i="64"/>
  <c r="CV2451" i="64"/>
  <c r="CW2451" i="64"/>
  <c r="CX2451" i="64"/>
  <c r="CY2451" i="64"/>
  <c r="CZ2451" i="64"/>
  <c r="DA2451" i="64"/>
  <c r="DB2451" i="64"/>
  <c r="DC2451" i="64"/>
  <c r="DD2451" i="64"/>
  <c r="DE2451" i="64"/>
  <c r="DF2451" i="64"/>
  <c r="DG2451" i="64"/>
  <c r="DH2451" i="64"/>
  <c r="DI2451" i="64"/>
  <c r="DJ2451" i="64"/>
  <c r="DK2451" i="64"/>
  <c r="DL2451" i="64"/>
  <c r="CO2451" i="64"/>
  <c r="DL20" i="64"/>
  <c r="DL412" i="64" s="1"/>
  <c r="DL21" i="64"/>
  <c r="DL413" i="64" s="1"/>
  <c r="DL459" i="64" s="1"/>
  <c r="DL22" i="64"/>
  <c r="DL416" i="64" s="1"/>
  <c r="DL23" i="64"/>
  <c r="DL417" i="64" s="1"/>
  <c r="DL44" i="64"/>
  <c r="DL2663" i="64" s="1"/>
  <c r="DL65" i="64"/>
  <c r="DL70" i="64"/>
  <c r="DL79" i="64"/>
  <c r="DL97" i="64"/>
  <c r="DL181" i="64"/>
  <c r="DL248" i="64"/>
  <c r="DL480" i="64"/>
  <c r="DL504" i="64"/>
  <c r="DL563" i="64"/>
  <c r="DL667" i="64"/>
  <c r="DL690" i="64"/>
  <c r="DL710" i="64"/>
  <c r="DL738" i="64"/>
  <c r="DL760" i="64"/>
  <c r="DL762" i="64"/>
  <c r="DL1108" i="64"/>
  <c r="DL1110" i="64"/>
  <c r="DL1158" i="64"/>
  <c r="DL1160" i="64"/>
  <c r="DL1268" i="64"/>
  <c r="DL1281" i="64"/>
  <c r="DL1283" i="64"/>
  <c r="DL1433" i="64"/>
  <c r="DL1436" i="64"/>
  <c r="DL1455" i="64"/>
  <c r="DL1457" i="64"/>
  <c r="DL1527" i="64"/>
  <c r="DL1529" i="64"/>
  <c r="DL1530" i="64"/>
  <c r="DL1563" i="64"/>
  <c r="DL1565" i="64"/>
  <c r="DL1598" i="64"/>
  <c r="DL1600" i="64"/>
  <c r="DL1633" i="64"/>
  <c r="DL1635" i="64"/>
  <c r="DL1669" i="64"/>
  <c r="DL1671" i="64"/>
  <c r="DL1702" i="64"/>
  <c r="DL1713" i="64"/>
  <c r="DL1715" i="64"/>
  <c r="DL1746" i="64"/>
  <c r="DL1757" i="64"/>
  <c r="DL1759" i="64"/>
  <c r="DL1780" i="64"/>
  <c r="DL1782" i="64"/>
  <c r="DL1812" i="64"/>
  <c r="DL1814" i="64"/>
  <c r="DL1815" i="64"/>
  <c r="DL1838" i="64"/>
  <c r="DL1840" i="64"/>
  <c r="DL1869" i="64"/>
  <c r="DL1871" i="64"/>
  <c r="DL1872" i="64"/>
  <c r="DL1895" i="64"/>
  <c r="DL1919" i="64"/>
  <c r="DL1920" i="64"/>
  <c r="DL2047" i="64"/>
  <c r="DL2049" i="64"/>
  <c r="DL2068" i="64"/>
  <c r="DL2070" i="64"/>
  <c r="DL2090" i="64"/>
  <c r="DL2092" i="64"/>
  <c r="DL2126" i="64"/>
  <c r="DL2128" i="64"/>
  <c r="DL2158" i="64"/>
  <c r="DL2160" i="64"/>
  <c r="DL2226" i="64"/>
  <c r="DL2228" i="64"/>
  <c r="DL2260" i="64"/>
  <c r="DL2262" i="64"/>
  <c r="DL2294" i="64"/>
  <c r="DL2337" i="64" s="1"/>
  <c r="DL2296" i="64"/>
  <c r="DL2410" i="64"/>
  <c r="DL2412" i="64"/>
  <c r="DL2413" i="64"/>
  <c r="DL2667" i="64"/>
  <c r="DL2690" i="64"/>
  <c r="DL2692" i="64"/>
  <c r="DL2693" i="64"/>
  <c r="DL2716" i="64"/>
  <c r="DL2718" i="64"/>
  <c r="DL2719" i="64"/>
  <c r="DL2742" i="64"/>
  <c r="DL2744" i="64"/>
  <c r="DL2745" i="64"/>
  <c r="DL2767" i="64"/>
  <c r="DL2768" i="64"/>
  <c r="DL2770" i="64"/>
  <c r="DL2771" i="64"/>
  <c r="DL2791" i="64"/>
  <c r="DL2793" i="64"/>
  <c r="CP1746" i="64"/>
  <c r="CQ1746" i="64"/>
  <c r="CR1746" i="64"/>
  <c r="CS1746" i="64"/>
  <c r="CT1746" i="64"/>
  <c r="CU1746" i="64"/>
  <c r="CV1746" i="64"/>
  <c r="CW1746" i="64"/>
  <c r="CX1746" i="64"/>
  <c r="CY1746" i="64"/>
  <c r="CZ1746" i="64"/>
  <c r="DA1746" i="64"/>
  <c r="DB1746" i="64"/>
  <c r="DC1746" i="64"/>
  <c r="DD1746" i="64"/>
  <c r="DE1746" i="64"/>
  <c r="DF1746" i="64"/>
  <c r="DG1746" i="64"/>
  <c r="DH1746" i="64"/>
  <c r="DI1746" i="64"/>
  <c r="DJ1746" i="64"/>
  <c r="DK1746" i="64"/>
  <c r="CO1746" i="64"/>
  <c r="CN1658" i="64"/>
  <c r="CN1661" i="64" s="1"/>
  <c r="CN1662" i="64" s="1"/>
  <c r="CN1622" i="64"/>
  <c r="CN1625" i="64" s="1"/>
  <c r="CN1626" i="64" s="1"/>
  <c r="CN1587" i="64"/>
  <c r="CN1590" i="64" s="1"/>
  <c r="CN1591" i="64" s="1"/>
  <c r="CN1592" i="64" s="1"/>
  <c r="CN1552" i="64"/>
  <c r="CN1555" i="64" s="1"/>
  <c r="CN1556" i="64" s="1"/>
  <c r="CN2249" i="64"/>
  <c r="CN2252" i="64" s="1"/>
  <c r="CN2283" i="64"/>
  <c r="CN2286" i="64" s="1"/>
  <c r="CN2287" i="64" s="1"/>
  <c r="E2402" i="64"/>
  <c r="E2403" i="64"/>
  <c r="B2403" i="64" s="1"/>
  <c r="E2404" i="64"/>
  <c r="B2404" i="64" s="1"/>
  <c r="E2405" i="64"/>
  <c r="B2405" i="64" s="1"/>
  <c r="E2406" i="64"/>
  <c r="G2406" i="64"/>
  <c r="E2407" i="64"/>
  <c r="G2407" i="64"/>
  <c r="E2408" i="64"/>
  <c r="G2408" i="64"/>
  <c r="E2409" i="64"/>
  <c r="G2409" i="64"/>
  <c r="E2410" i="64"/>
  <c r="G2410" i="64"/>
  <c r="S2410" i="64"/>
  <c r="T2410" i="64"/>
  <c r="U2410" i="64"/>
  <c r="V2410" i="64"/>
  <c r="W2410" i="64"/>
  <c r="X2410" i="64"/>
  <c r="Y2410" i="64"/>
  <c r="Z2410" i="64"/>
  <c r="AA2410" i="64"/>
  <c r="AB2410" i="64"/>
  <c r="AC2410" i="64"/>
  <c r="AD2410" i="64"/>
  <c r="AE2410" i="64"/>
  <c r="AF2410" i="64"/>
  <c r="AG2410" i="64"/>
  <c r="AH2410" i="64"/>
  <c r="AI2410" i="64"/>
  <c r="AJ2410" i="64"/>
  <c r="AK2410" i="64"/>
  <c r="AL2410" i="64"/>
  <c r="AM2410" i="64"/>
  <c r="AN2410" i="64"/>
  <c r="AO2410" i="64"/>
  <c r="AP2410" i="64"/>
  <c r="AQ2410" i="64"/>
  <c r="AR2410" i="64"/>
  <c r="AS2410" i="64"/>
  <c r="AT2410" i="64"/>
  <c r="AU2410" i="64"/>
  <c r="AV2410" i="64"/>
  <c r="AW2410" i="64"/>
  <c r="AX2410" i="64"/>
  <c r="AY2410" i="64"/>
  <c r="AZ2410" i="64"/>
  <c r="BA2410" i="64"/>
  <c r="BB2410" i="64"/>
  <c r="BC2410" i="64"/>
  <c r="BD2410" i="64"/>
  <c r="BE2410" i="64"/>
  <c r="BF2410" i="64"/>
  <c r="BG2410" i="64"/>
  <c r="BH2410" i="64"/>
  <c r="BI2410" i="64"/>
  <c r="BJ2410" i="64"/>
  <c r="BK2410" i="64"/>
  <c r="BL2410" i="64"/>
  <c r="BM2410" i="64"/>
  <c r="BN2410" i="64"/>
  <c r="BO2410" i="64"/>
  <c r="BP2410" i="64"/>
  <c r="BQ2410" i="64"/>
  <c r="BR2410" i="64"/>
  <c r="BS2410" i="64"/>
  <c r="BT2410" i="64"/>
  <c r="BU2410" i="64"/>
  <c r="BV2410" i="64"/>
  <c r="BW2410" i="64"/>
  <c r="BX2410" i="64"/>
  <c r="BY2410" i="64"/>
  <c r="BZ2410" i="64"/>
  <c r="CA2410" i="64"/>
  <c r="CB2410" i="64"/>
  <c r="CC2410" i="64"/>
  <c r="CD2410" i="64"/>
  <c r="CE2410" i="64"/>
  <c r="CF2410" i="64"/>
  <c r="CG2410" i="64"/>
  <c r="CH2410" i="64"/>
  <c r="CI2410" i="64"/>
  <c r="CJ2410" i="64"/>
  <c r="CK2410" i="64"/>
  <c r="CL2410" i="64"/>
  <c r="CO2410" i="64"/>
  <c r="CP2410" i="64"/>
  <c r="CQ2410" i="64"/>
  <c r="CR2410" i="64"/>
  <c r="CS2410" i="64"/>
  <c r="CT2410" i="64"/>
  <c r="CU2410" i="64"/>
  <c r="CV2410" i="64"/>
  <c r="CW2410" i="64"/>
  <c r="CX2410" i="64"/>
  <c r="CY2410" i="64"/>
  <c r="CZ2410" i="64"/>
  <c r="DA2410" i="64"/>
  <c r="DB2410" i="64"/>
  <c r="DC2410" i="64"/>
  <c r="DD2410" i="64"/>
  <c r="DE2410" i="64"/>
  <c r="DF2410" i="64"/>
  <c r="DG2410" i="64"/>
  <c r="DH2410" i="64"/>
  <c r="DI2410" i="64"/>
  <c r="DJ2410" i="64"/>
  <c r="DK2410" i="64"/>
  <c r="E2411" i="64"/>
  <c r="G2411" i="64"/>
  <c r="E2412" i="64"/>
  <c r="G2412" i="64"/>
  <c r="S2412" i="64"/>
  <c r="T2412" i="64"/>
  <c r="U2412" i="64"/>
  <c r="V2412" i="64"/>
  <c r="W2412" i="64"/>
  <c r="X2412" i="64"/>
  <c r="Y2412" i="64"/>
  <c r="Z2412" i="64"/>
  <c r="AA2412" i="64"/>
  <c r="AB2412" i="64"/>
  <c r="AC2412" i="64"/>
  <c r="AD2412" i="64"/>
  <c r="AE2412" i="64"/>
  <c r="AF2412" i="64"/>
  <c r="AG2412" i="64"/>
  <c r="AH2412" i="64"/>
  <c r="AI2412" i="64"/>
  <c r="AJ2412" i="64"/>
  <c r="AK2412" i="64"/>
  <c r="AL2412" i="64"/>
  <c r="AM2412" i="64"/>
  <c r="AN2412" i="64"/>
  <c r="AO2412" i="64"/>
  <c r="AP2412" i="64"/>
  <c r="AQ2412" i="64"/>
  <c r="AR2412" i="64"/>
  <c r="AS2412" i="64"/>
  <c r="AT2412" i="64"/>
  <c r="AU2412" i="64"/>
  <c r="AV2412" i="64"/>
  <c r="AW2412" i="64"/>
  <c r="AX2412" i="64"/>
  <c r="AY2412" i="64"/>
  <c r="AZ2412" i="64"/>
  <c r="BA2412" i="64"/>
  <c r="BB2412" i="64"/>
  <c r="BC2412" i="64"/>
  <c r="BD2412" i="64"/>
  <c r="BE2412" i="64"/>
  <c r="BF2412" i="64"/>
  <c r="BG2412" i="64"/>
  <c r="BH2412" i="64"/>
  <c r="BI2412" i="64"/>
  <c r="BJ2412" i="64"/>
  <c r="BK2412" i="64"/>
  <c r="BL2412" i="64"/>
  <c r="BM2412" i="64"/>
  <c r="BN2412" i="64"/>
  <c r="BO2412" i="64"/>
  <c r="BP2412" i="64"/>
  <c r="BQ2412" i="64"/>
  <c r="BR2412" i="64"/>
  <c r="BS2412" i="64"/>
  <c r="BT2412" i="64"/>
  <c r="BU2412" i="64"/>
  <c r="BV2412" i="64"/>
  <c r="BW2412" i="64"/>
  <c r="BX2412" i="64"/>
  <c r="BY2412" i="64"/>
  <c r="BZ2412" i="64"/>
  <c r="CA2412" i="64"/>
  <c r="CB2412" i="64"/>
  <c r="CC2412" i="64"/>
  <c r="CD2412" i="64"/>
  <c r="CE2412" i="64"/>
  <c r="CF2412" i="64"/>
  <c r="CG2412" i="64"/>
  <c r="CH2412" i="64"/>
  <c r="CI2412" i="64"/>
  <c r="CJ2412" i="64"/>
  <c r="CK2412" i="64"/>
  <c r="CL2412" i="64"/>
  <c r="CO2412" i="64"/>
  <c r="CP2412" i="64"/>
  <c r="CQ2412" i="64"/>
  <c r="CR2412" i="64"/>
  <c r="CS2412" i="64"/>
  <c r="CT2412" i="64"/>
  <c r="CU2412" i="64"/>
  <c r="CV2412" i="64"/>
  <c r="CW2412" i="64"/>
  <c r="CX2412" i="64"/>
  <c r="CY2412" i="64"/>
  <c r="CZ2412" i="64"/>
  <c r="DA2412" i="64"/>
  <c r="DB2412" i="64"/>
  <c r="DC2412" i="64"/>
  <c r="DD2412" i="64"/>
  <c r="DE2412" i="64"/>
  <c r="DF2412" i="64"/>
  <c r="DG2412" i="64"/>
  <c r="DH2412" i="64"/>
  <c r="DI2412" i="64"/>
  <c r="DJ2412" i="64"/>
  <c r="DK2412" i="64"/>
  <c r="E2413" i="64"/>
  <c r="G2413" i="64"/>
  <c r="S2413" i="64"/>
  <c r="T2413" i="64"/>
  <c r="U2413" i="64"/>
  <c r="V2413" i="64"/>
  <c r="W2413" i="64"/>
  <c r="X2413" i="64"/>
  <c r="Y2413" i="64"/>
  <c r="Z2413" i="64"/>
  <c r="AA2413" i="64"/>
  <c r="AB2413" i="64"/>
  <c r="AC2413" i="64"/>
  <c r="AD2413" i="64"/>
  <c r="AE2413" i="64"/>
  <c r="AF2413" i="64"/>
  <c r="AG2413" i="64"/>
  <c r="AH2413" i="64"/>
  <c r="AI2413" i="64"/>
  <c r="AJ2413" i="64"/>
  <c r="AK2413" i="64"/>
  <c r="AL2413" i="64"/>
  <c r="AM2413" i="64"/>
  <c r="AN2413" i="64"/>
  <c r="AO2413" i="64"/>
  <c r="AP2413" i="64"/>
  <c r="AQ2413" i="64"/>
  <c r="AR2413" i="64"/>
  <c r="AS2413" i="64"/>
  <c r="AT2413" i="64"/>
  <c r="AU2413" i="64"/>
  <c r="AV2413" i="64"/>
  <c r="AW2413" i="64"/>
  <c r="AX2413" i="64"/>
  <c r="AY2413" i="64"/>
  <c r="AZ2413" i="64"/>
  <c r="BA2413" i="64"/>
  <c r="BB2413" i="64"/>
  <c r="BC2413" i="64"/>
  <c r="BD2413" i="64"/>
  <c r="BE2413" i="64"/>
  <c r="BF2413" i="64"/>
  <c r="BG2413" i="64"/>
  <c r="BH2413" i="64"/>
  <c r="BI2413" i="64"/>
  <c r="BJ2413" i="64"/>
  <c r="BK2413" i="64"/>
  <c r="BL2413" i="64"/>
  <c r="BM2413" i="64"/>
  <c r="BN2413" i="64"/>
  <c r="BO2413" i="64"/>
  <c r="BP2413" i="64"/>
  <c r="BQ2413" i="64"/>
  <c r="BR2413" i="64"/>
  <c r="BS2413" i="64"/>
  <c r="BT2413" i="64"/>
  <c r="BU2413" i="64"/>
  <c r="BV2413" i="64"/>
  <c r="BW2413" i="64"/>
  <c r="BX2413" i="64"/>
  <c r="BY2413" i="64"/>
  <c r="BZ2413" i="64"/>
  <c r="CA2413" i="64"/>
  <c r="CB2413" i="64"/>
  <c r="CC2413" i="64"/>
  <c r="CD2413" i="64"/>
  <c r="CE2413" i="64"/>
  <c r="CF2413" i="64"/>
  <c r="CG2413" i="64"/>
  <c r="CH2413" i="64"/>
  <c r="CI2413" i="64"/>
  <c r="CJ2413" i="64"/>
  <c r="CK2413" i="64"/>
  <c r="CL2413" i="64"/>
  <c r="CO2413" i="64"/>
  <c r="CP2413" i="64"/>
  <c r="CQ2413" i="64"/>
  <c r="CR2413" i="64"/>
  <c r="CS2413" i="64"/>
  <c r="CT2413" i="64"/>
  <c r="CU2413" i="64"/>
  <c r="CV2413" i="64"/>
  <c r="CW2413" i="64"/>
  <c r="CX2413" i="64"/>
  <c r="CY2413" i="64"/>
  <c r="CZ2413" i="64"/>
  <c r="DA2413" i="64"/>
  <c r="DB2413" i="64"/>
  <c r="DC2413" i="64"/>
  <c r="DD2413" i="64"/>
  <c r="DE2413" i="64"/>
  <c r="DF2413" i="64"/>
  <c r="DG2413" i="64"/>
  <c r="DH2413" i="64"/>
  <c r="DI2413" i="64"/>
  <c r="DJ2413" i="64"/>
  <c r="DK2413" i="64"/>
  <c r="E2423" i="64"/>
  <c r="E2424" i="64"/>
  <c r="G2424" i="64"/>
  <c r="E2425" i="64"/>
  <c r="E2426" i="64"/>
  <c r="E2427" i="64"/>
  <c r="G2427" i="64"/>
  <c r="E2428" i="64"/>
  <c r="G2428" i="64"/>
  <c r="E2429" i="64"/>
  <c r="E2430" i="64"/>
  <c r="S2430" i="64"/>
  <c r="T2430" i="64"/>
  <c r="U2430" i="64"/>
  <c r="V2430" i="64"/>
  <c r="W2430" i="64"/>
  <c r="X2430" i="64"/>
  <c r="Y2430" i="64"/>
  <c r="Z2430" i="64"/>
  <c r="AA2430" i="64"/>
  <c r="AB2430" i="64"/>
  <c r="AC2430" i="64"/>
  <c r="AD2430" i="64"/>
  <c r="AE2430" i="64"/>
  <c r="AF2430" i="64"/>
  <c r="AG2430" i="64"/>
  <c r="AH2430" i="64"/>
  <c r="AI2430" i="64"/>
  <c r="AJ2430" i="64"/>
  <c r="AK2430" i="64"/>
  <c r="AL2430" i="64"/>
  <c r="AM2430" i="64"/>
  <c r="AN2430" i="64"/>
  <c r="AO2430" i="64"/>
  <c r="AP2430" i="64"/>
  <c r="AQ2430" i="64"/>
  <c r="AR2430" i="64"/>
  <c r="AS2430" i="64"/>
  <c r="AT2430" i="64"/>
  <c r="AU2430" i="64"/>
  <c r="AV2430" i="64"/>
  <c r="AW2430" i="64"/>
  <c r="AX2430" i="64"/>
  <c r="AY2430" i="64"/>
  <c r="AZ2430" i="64"/>
  <c r="BA2430" i="64"/>
  <c r="BB2430" i="64"/>
  <c r="BC2430" i="64"/>
  <c r="BD2430" i="64"/>
  <c r="BE2430" i="64"/>
  <c r="BF2430" i="64"/>
  <c r="BG2430" i="64"/>
  <c r="BH2430" i="64"/>
  <c r="BI2430" i="64"/>
  <c r="BJ2430" i="64"/>
  <c r="BK2430" i="64"/>
  <c r="BL2430" i="64"/>
  <c r="BM2430" i="64"/>
  <c r="BN2430" i="64"/>
  <c r="BO2430" i="64"/>
  <c r="BP2430" i="64"/>
  <c r="BQ2430" i="64"/>
  <c r="BR2430" i="64"/>
  <c r="BS2430" i="64"/>
  <c r="BT2430" i="64"/>
  <c r="BU2430" i="64"/>
  <c r="BV2430" i="64"/>
  <c r="BW2430" i="64"/>
  <c r="BX2430" i="64"/>
  <c r="BY2430" i="64"/>
  <c r="BZ2430" i="64"/>
  <c r="CA2430" i="64"/>
  <c r="CB2430" i="64"/>
  <c r="CC2430" i="64"/>
  <c r="CD2430" i="64"/>
  <c r="CE2430" i="64"/>
  <c r="CF2430" i="64"/>
  <c r="CG2430" i="64"/>
  <c r="CH2430" i="64"/>
  <c r="CI2430" i="64"/>
  <c r="CJ2430" i="64"/>
  <c r="CK2430" i="64"/>
  <c r="CL2430" i="64"/>
  <c r="E2431" i="64"/>
  <c r="G2431" i="64"/>
  <c r="E2432" i="64"/>
  <c r="G2432" i="64"/>
  <c r="E2433" i="64"/>
  <c r="G2433" i="64"/>
  <c r="E2434" i="64"/>
  <c r="G2434" i="64"/>
  <c r="G2093" i="64"/>
  <c r="E2093" i="64"/>
  <c r="DK2092" i="64"/>
  <c r="DJ2092" i="64"/>
  <c r="DI2092" i="64"/>
  <c r="DH2092" i="64"/>
  <c r="DG2092" i="64"/>
  <c r="DF2092" i="64"/>
  <c r="DE2092" i="64"/>
  <c r="DD2092" i="64"/>
  <c r="DC2092" i="64"/>
  <c r="DB2092" i="64"/>
  <c r="DA2092" i="64"/>
  <c r="CZ2092" i="64"/>
  <c r="CY2092" i="64"/>
  <c r="CX2092" i="64"/>
  <c r="CW2092" i="64"/>
  <c r="CV2092" i="64"/>
  <c r="CU2092" i="64"/>
  <c r="CT2092" i="64"/>
  <c r="CS2092" i="64"/>
  <c r="CR2092" i="64"/>
  <c r="CQ2092" i="64"/>
  <c r="CP2092" i="64"/>
  <c r="CO2092" i="64"/>
  <c r="CL2092" i="64"/>
  <c r="CK2092" i="64"/>
  <c r="CJ2092" i="64"/>
  <c r="CI2092" i="64"/>
  <c r="CH2092" i="64"/>
  <c r="CG2092" i="64"/>
  <c r="CF2092" i="64"/>
  <c r="CE2092" i="64"/>
  <c r="CD2092" i="64"/>
  <c r="CC2092" i="64"/>
  <c r="CB2092" i="64"/>
  <c r="CA2092" i="64"/>
  <c r="BZ2092" i="64"/>
  <c r="BY2092" i="64"/>
  <c r="BX2092" i="64"/>
  <c r="BW2092" i="64"/>
  <c r="BV2092" i="64"/>
  <c r="BU2092" i="64"/>
  <c r="BT2092" i="64"/>
  <c r="BS2092" i="64"/>
  <c r="BR2092" i="64"/>
  <c r="BQ2092" i="64"/>
  <c r="BP2092" i="64"/>
  <c r="BO2092" i="64"/>
  <c r="BN2092" i="64"/>
  <c r="BM2092" i="64"/>
  <c r="BL2092" i="64"/>
  <c r="BK2092" i="64"/>
  <c r="BJ2092" i="64"/>
  <c r="BI2092" i="64"/>
  <c r="BH2092" i="64"/>
  <c r="BG2092" i="64"/>
  <c r="BF2092" i="64"/>
  <c r="BE2092" i="64"/>
  <c r="BD2092" i="64"/>
  <c r="BC2092" i="64"/>
  <c r="BB2092" i="64"/>
  <c r="BA2092" i="64"/>
  <c r="AZ2092" i="64"/>
  <c r="AY2092" i="64"/>
  <c r="AX2092" i="64"/>
  <c r="AW2092" i="64"/>
  <c r="AV2092" i="64"/>
  <c r="AU2092" i="64"/>
  <c r="AT2092" i="64"/>
  <c r="AS2092" i="64"/>
  <c r="AR2092" i="64"/>
  <c r="AQ2092" i="64"/>
  <c r="AP2092" i="64"/>
  <c r="AO2092" i="64"/>
  <c r="AN2092" i="64"/>
  <c r="AM2092" i="64"/>
  <c r="AL2092" i="64"/>
  <c r="AK2092" i="64"/>
  <c r="AJ2092" i="64"/>
  <c r="AI2092" i="64"/>
  <c r="AH2092" i="64"/>
  <c r="AG2092" i="64"/>
  <c r="AF2092" i="64"/>
  <c r="AE2092" i="64"/>
  <c r="AD2092" i="64"/>
  <c r="AC2092" i="64"/>
  <c r="AB2092" i="64"/>
  <c r="AA2092" i="64"/>
  <c r="Z2092" i="64"/>
  <c r="Y2092" i="64"/>
  <c r="X2092" i="64"/>
  <c r="W2092" i="64"/>
  <c r="V2092" i="64"/>
  <c r="U2092" i="64"/>
  <c r="T2092" i="64"/>
  <c r="S2092" i="64"/>
  <c r="G2092" i="64"/>
  <c r="E2092" i="64"/>
  <c r="G2091" i="64"/>
  <c r="E2091" i="64"/>
  <c r="DK2090" i="64"/>
  <c r="DJ2090" i="64"/>
  <c r="DI2090" i="64"/>
  <c r="DH2090" i="64"/>
  <c r="DG2090" i="64"/>
  <c r="DF2090" i="64"/>
  <c r="DE2090" i="64"/>
  <c r="DD2090" i="64"/>
  <c r="DC2090" i="64"/>
  <c r="DB2090" i="64"/>
  <c r="DA2090" i="64"/>
  <c r="CZ2090" i="64"/>
  <c r="CY2090" i="64"/>
  <c r="CX2090" i="64"/>
  <c r="CW2090" i="64"/>
  <c r="CV2090" i="64"/>
  <c r="CU2090" i="64"/>
  <c r="CT2090" i="64"/>
  <c r="CS2090" i="64"/>
  <c r="CR2090" i="64"/>
  <c r="CQ2090" i="64"/>
  <c r="CP2090" i="64"/>
  <c r="CO2090" i="64"/>
  <c r="CL2090" i="64"/>
  <c r="CK2090" i="64"/>
  <c r="CJ2090" i="64"/>
  <c r="CI2090" i="64"/>
  <c r="CH2090" i="64"/>
  <c r="CG2090" i="64"/>
  <c r="CF2090" i="64"/>
  <c r="CE2090" i="64"/>
  <c r="CD2090" i="64"/>
  <c r="CC2090" i="64"/>
  <c r="CB2090" i="64"/>
  <c r="CA2090" i="64"/>
  <c r="BZ2090" i="64"/>
  <c r="BY2090" i="64"/>
  <c r="BX2090" i="64"/>
  <c r="BW2090" i="64"/>
  <c r="BV2090" i="64"/>
  <c r="BU2090" i="64"/>
  <c r="BT2090" i="64"/>
  <c r="BS2090" i="64"/>
  <c r="BR2090" i="64"/>
  <c r="BQ2090" i="64"/>
  <c r="BP2090" i="64"/>
  <c r="BO2090" i="64"/>
  <c r="BN2090" i="64"/>
  <c r="BM2090" i="64"/>
  <c r="BL2090" i="64"/>
  <c r="BK2090" i="64"/>
  <c r="BJ2090" i="64"/>
  <c r="BI2090" i="64"/>
  <c r="BH2090" i="64"/>
  <c r="BG2090" i="64"/>
  <c r="BF2090" i="64"/>
  <c r="BE2090" i="64"/>
  <c r="BD2090" i="64"/>
  <c r="BC2090" i="64"/>
  <c r="BB2090" i="64"/>
  <c r="BA2090" i="64"/>
  <c r="AZ2090" i="64"/>
  <c r="AY2090" i="64"/>
  <c r="AX2090" i="64"/>
  <c r="AW2090" i="64"/>
  <c r="AV2090" i="64"/>
  <c r="AU2090" i="64"/>
  <c r="AT2090" i="64"/>
  <c r="AS2090" i="64"/>
  <c r="AR2090" i="64"/>
  <c r="AQ2090" i="64"/>
  <c r="AP2090" i="64"/>
  <c r="AO2090" i="64"/>
  <c r="AN2090" i="64"/>
  <c r="AM2090" i="64"/>
  <c r="AL2090" i="64"/>
  <c r="AK2090" i="64"/>
  <c r="AJ2090" i="64"/>
  <c r="AI2090" i="64"/>
  <c r="AH2090" i="64"/>
  <c r="AG2090" i="64"/>
  <c r="AF2090" i="64"/>
  <c r="AE2090" i="64"/>
  <c r="AD2090" i="64"/>
  <c r="AC2090" i="64"/>
  <c r="AB2090" i="64"/>
  <c r="AA2090" i="64"/>
  <c r="Z2090" i="64"/>
  <c r="Y2090" i="64"/>
  <c r="X2090" i="64"/>
  <c r="W2090" i="64"/>
  <c r="V2090" i="64"/>
  <c r="U2090" i="64"/>
  <c r="T2090" i="64"/>
  <c r="S2090" i="64"/>
  <c r="G2090" i="64"/>
  <c r="E2090" i="64"/>
  <c r="G2089" i="64"/>
  <c r="E2089" i="64"/>
  <c r="G2088" i="64"/>
  <c r="E2088" i="64"/>
  <c r="G2087" i="64"/>
  <c r="E2087" i="64"/>
  <c r="G2086" i="64"/>
  <c r="E2086" i="64"/>
  <c r="E2084" i="64"/>
  <c r="E2083" i="64"/>
  <c r="CO2082" i="64"/>
  <c r="R2082" i="64"/>
  <c r="S2082" i="64" s="1"/>
  <c r="E2082" i="64"/>
  <c r="B2082" i="64" s="1"/>
  <c r="E2081" i="64"/>
  <c r="G2071" i="64"/>
  <c r="E2071" i="64"/>
  <c r="DK2070" i="64"/>
  <c r="DJ2070" i="64"/>
  <c r="DI2070" i="64"/>
  <c r="DH2070" i="64"/>
  <c r="DG2070" i="64"/>
  <c r="DF2070" i="64"/>
  <c r="DE2070" i="64"/>
  <c r="DD2070" i="64"/>
  <c r="DC2070" i="64"/>
  <c r="DB2070" i="64"/>
  <c r="DA2070" i="64"/>
  <c r="CZ2070" i="64"/>
  <c r="CY2070" i="64"/>
  <c r="CX2070" i="64"/>
  <c r="CW2070" i="64"/>
  <c r="CV2070" i="64"/>
  <c r="CU2070" i="64"/>
  <c r="CT2070" i="64"/>
  <c r="CS2070" i="64"/>
  <c r="CR2070" i="64"/>
  <c r="CQ2070" i="64"/>
  <c r="CP2070" i="64"/>
  <c r="CO2070" i="64"/>
  <c r="CL2070" i="64"/>
  <c r="CK2070" i="64"/>
  <c r="CJ2070" i="64"/>
  <c r="CI2070" i="64"/>
  <c r="CH2070" i="64"/>
  <c r="CG2070" i="64"/>
  <c r="CF2070" i="64"/>
  <c r="CE2070" i="64"/>
  <c r="CD2070" i="64"/>
  <c r="CC2070" i="64"/>
  <c r="CB2070" i="64"/>
  <c r="CA2070" i="64"/>
  <c r="BZ2070" i="64"/>
  <c r="BY2070" i="64"/>
  <c r="BX2070" i="64"/>
  <c r="BW2070" i="64"/>
  <c r="BV2070" i="64"/>
  <c r="BU2070" i="64"/>
  <c r="BT2070" i="64"/>
  <c r="BS2070" i="64"/>
  <c r="BR2070" i="64"/>
  <c r="BQ2070" i="64"/>
  <c r="BP2070" i="64"/>
  <c r="BO2070" i="64"/>
  <c r="BN2070" i="64"/>
  <c r="BM2070" i="64"/>
  <c r="BL2070" i="64"/>
  <c r="BK2070" i="64"/>
  <c r="BJ2070" i="64"/>
  <c r="BI2070" i="64"/>
  <c r="BH2070" i="64"/>
  <c r="BG2070" i="64"/>
  <c r="BF2070" i="64"/>
  <c r="BE2070" i="64"/>
  <c r="BD2070" i="64"/>
  <c r="BC2070" i="64"/>
  <c r="BB2070" i="64"/>
  <c r="BA2070" i="64"/>
  <c r="AZ2070" i="64"/>
  <c r="AY2070" i="64"/>
  <c r="AX2070" i="64"/>
  <c r="AW2070" i="64"/>
  <c r="AV2070" i="64"/>
  <c r="AU2070" i="64"/>
  <c r="AT2070" i="64"/>
  <c r="AS2070" i="64"/>
  <c r="AR2070" i="64"/>
  <c r="AQ2070" i="64"/>
  <c r="AP2070" i="64"/>
  <c r="AO2070" i="64"/>
  <c r="AN2070" i="64"/>
  <c r="AM2070" i="64"/>
  <c r="AL2070" i="64"/>
  <c r="AK2070" i="64"/>
  <c r="AJ2070" i="64"/>
  <c r="AI2070" i="64"/>
  <c r="AH2070" i="64"/>
  <c r="AG2070" i="64"/>
  <c r="AF2070" i="64"/>
  <c r="AE2070" i="64"/>
  <c r="AD2070" i="64"/>
  <c r="AC2070" i="64"/>
  <c r="AB2070" i="64"/>
  <c r="AA2070" i="64"/>
  <c r="Z2070" i="64"/>
  <c r="Y2070" i="64"/>
  <c r="X2070" i="64"/>
  <c r="W2070" i="64"/>
  <c r="V2070" i="64"/>
  <c r="U2070" i="64"/>
  <c r="T2070" i="64"/>
  <c r="S2070" i="64"/>
  <c r="G2070" i="64"/>
  <c r="E2070" i="64"/>
  <c r="G2069" i="64"/>
  <c r="E2069" i="64"/>
  <c r="DK2068" i="64"/>
  <c r="DJ2068" i="64"/>
  <c r="DI2068" i="64"/>
  <c r="DH2068" i="64"/>
  <c r="DG2068" i="64"/>
  <c r="DF2068" i="64"/>
  <c r="DE2068" i="64"/>
  <c r="DD2068" i="64"/>
  <c r="DC2068" i="64"/>
  <c r="DB2068" i="64"/>
  <c r="DA2068" i="64"/>
  <c r="CZ2068" i="64"/>
  <c r="CY2068" i="64"/>
  <c r="CX2068" i="64"/>
  <c r="CW2068" i="64"/>
  <c r="CV2068" i="64"/>
  <c r="CU2068" i="64"/>
  <c r="CT2068" i="64"/>
  <c r="CS2068" i="64"/>
  <c r="CR2068" i="64"/>
  <c r="CQ2068" i="64"/>
  <c r="CP2068" i="64"/>
  <c r="CO2068" i="64"/>
  <c r="CL2068" i="64"/>
  <c r="CK2068" i="64"/>
  <c r="CJ2068" i="64"/>
  <c r="CI2068" i="64"/>
  <c r="CH2068" i="64"/>
  <c r="CG2068" i="64"/>
  <c r="CF2068" i="64"/>
  <c r="CE2068" i="64"/>
  <c r="CD2068" i="64"/>
  <c r="CC2068" i="64"/>
  <c r="CB2068" i="64"/>
  <c r="CA2068" i="64"/>
  <c r="BZ2068" i="64"/>
  <c r="BY2068" i="64"/>
  <c r="BX2068" i="64"/>
  <c r="BW2068" i="64"/>
  <c r="BV2068" i="64"/>
  <c r="BU2068" i="64"/>
  <c r="BT2068" i="64"/>
  <c r="BS2068" i="64"/>
  <c r="BR2068" i="64"/>
  <c r="BQ2068" i="64"/>
  <c r="BP2068" i="64"/>
  <c r="BO2068" i="64"/>
  <c r="BN2068" i="64"/>
  <c r="BM2068" i="64"/>
  <c r="BL2068" i="64"/>
  <c r="BK2068" i="64"/>
  <c r="BJ2068" i="64"/>
  <c r="BI2068" i="64"/>
  <c r="BH2068" i="64"/>
  <c r="BG2068" i="64"/>
  <c r="BF2068" i="64"/>
  <c r="BE2068" i="64"/>
  <c r="BD2068" i="64"/>
  <c r="BC2068" i="64"/>
  <c r="BB2068" i="64"/>
  <c r="BA2068" i="64"/>
  <c r="AZ2068" i="64"/>
  <c r="AY2068" i="64"/>
  <c r="AX2068" i="64"/>
  <c r="AW2068" i="64"/>
  <c r="AV2068" i="64"/>
  <c r="AU2068" i="64"/>
  <c r="AT2068" i="64"/>
  <c r="AS2068" i="64"/>
  <c r="AR2068" i="64"/>
  <c r="AQ2068" i="64"/>
  <c r="AP2068" i="64"/>
  <c r="AO2068" i="64"/>
  <c r="AN2068" i="64"/>
  <c r="AM2068" i="64"/>
  <c r="AL2068" i="64"/>
  <c r="AK2068" i="64"/>
  <c r="AJ2068" i="64"/>
  <c r="AI2068" i="64"/>
  <c r="AH2068" i="64"/>
  <c r="AG2068" i="64"/>
  <c r="AF2068" i="64"/>
  <c r="AE2068" i="64"/>
  <c r="AD2068" i="64"/>
  <c r="AC2068" i="64"/>
  <c r="AB2068" i="64"/>
  <c r="AA2068" i="64"/>
  <c r="Z2068" i="64"/>
  <c r="Y2068" i="64"/>
  <c r="X2068" i="64"/>
  <c r="W2068" i="64"/>
  <c r="V2068" i="64"/>
  <c r="U2068" i="64"/>
  <c r="T2068" i="64"/>
  <c r="S2068" i="64"/>
  <c r="G2068" i="64"/>
  <c r="E2068" i="64"/>
  <c r="G2067" i="64"/>
  <c r="E2067" i="64"/>
  <c r="G2066" i="64"/>
  <c r="E2066" i="64"/>
  <c r="G2065" i="64"/>
  <c r="E2065" i="64"/>
  <c r="G2064" i="64"/>
  <c r="E2064" i="64"/>
  <c r="E2063" i="64"/>
  <c r="E2062" i="64"/>
  <c r="R2061" i="64"/>
  <c r="S2061" i="64" s="1"/>
  <c r="E2061" i="64"/>
  <c r="B2061" i="64" s="1"/>
  <c r="E2060" i="64"/>
  <c r="G2050" i="64"/>
  <c r="E2050" i="64"/>
  <c r="DK2049" i="64"/>
  <c r="DJ2049" i="64"/>
  <c r="DI2049" i="64"/>
  <c r="DH2049" i="64"/>
  <c r="DG2049" i="64"/>
  <c r="DF2049" i="64"/>
  <c r="DE2049" i="64"/>
  <c r="DD2049" i="64"/>
  <c r="DC2049" i="64"/>
  <c r="DB2049" i="64"/>
  <c r="DA2049" i="64"/>
  <c r="CZ2049" i="64"/>
  <c r="CY2049" i="64"/>
  <c r="CX2049" i="64"/>
  <c r="CW2049" i="64"/>
  <c r="CV2049" i="64"/>
  <c r="CU2049" i="64"/>
  <c r="CT2049" i="64"/>
  <c r="CS2049" i="64"/>
  <c r="CR2049" i="64"/>
  <c r="CQ2049" i="64"/>
  <c r="CP2049" i="64"/>
  <c r="CO2049" i="64"/>
  <c r="CL2049" i="64"/>
  <c r="CK2049" i="64"/>
  <c r="CJ2049" i="64"/>
  <c r="CI2049" i="64"/>
  <c r="CH2049" i="64"/>
  <c r="CG2049" i="64"/>
  <c r="CF2049" i="64"/>
  <c r="CE2049" i="64"/>
  <c r="CD2049" i="64"/>
  <c r="CC2049" i="64"/>
  <c r="CB2049" i="64"/>
  <c r="CA2049" i="64"/>
  <c r="BZ2049" i="64"/>
  <c r="BY2049" i="64"/>
  <c r="BX2049" i="64"/>
  <c r="BW2049" i="64"/>
  <c r="BV2049" i="64"/>
  <c r="BU2049" i="64"/>
  <c r="BT2049" i="64"/>
  <c r="BS2049" i="64"/>
  <c r="BR2049" i="64"/>
  <c r="BQ2049" i="64"/>
  <c r="BP2049" i="64"/>
  <c r="BO2049" i="64"/>
  <c r="BN2049" i="64"/>
  <c r="BM2049" i="64"/>
  <c r="BL2049" i="64"/>
  <c r="BK2049" i="64"/>
  <c r="BJ2049" i="64"/>
  <c r="BI2049" i="64"/>
  <c r="BH2049" i="64"/>
  <c r="BG2049" i="64"/>
  <c r="BF2049" i="64"/>
  <c r="BE2049" i="64"/>
  <c r="BD2049" i="64"/>
  <c r="BC2049" i="64"/>
  <c r="BB2049" i="64"/>
  <c r="BA2049" i="64"/>
  <c r="AZ2049" i="64"/>
  <c r="AY2049" i="64"/>
  <c r="AX2049" i="64"/>
  <c r="AW2049" i="64"/>
  <c r="AV2049" i="64"/>
  <c r="AU2049" i="64"/>
  <c r="AT2049" i="64"/>
  <c r="AS2049" i="64"/>
  <c r="AR2049" i="64"/>
  <c r="AQ2049" i="64"/>
  <c r="AP2049" i="64"/>
  <c r="AO2049" i="64"/>
  <c r="AN2049" i="64"/>
  <c r="AM2049" i="64"/>
  <c r="AL2049" i="64"/>
  <c r="AK2049" i="64"/>
  <c r="AJ2049" i="64"/>
  <c r="AI2049" i="64"/>
  <c r="AH2049" i="64"/>
  <c r="AG2049" i="64"/>
  <c r="AF2049" i="64"/>
  <c r="AE2049" i="64"/>
  <c r="AD2049" i="64"/>
  <c r="AC2049" i="64"/>
  <c r="AB2049" i="64"/>
  <c r="AA2049" i="64"/>
  <c r="Z2049" i="64"/>
  <c r="Y2049" i="64"/>
  <c r="X2049" i="64"/>
  <c r="W2049" i="64"/>
  <c r="V2049" i="64"/>
  <c r="U2049" i="64"/>
  <c r="T2049" i="64"/>
  <c r="S2049" i="64"/>
  <c r="G2049" i="64"/>
  <c r="E2049" i="64"/>
  <c r="G2048" i="64"/>
  <c r="E2048" i="64"/>
  <c r="DK2047" i="64"/>
  <c r="DJ2047" i="64"/>
  <c r="DI2047" i="64"/>
  <c r="DH2047" i="64"/>
  <c r="DG2047" i="64"/>
  <c r="DF2047" i="64"/>
  <c r="DE2047" i="64"/>
  <c r="DD2047" i="64"/>
  <c r="DC2047" i="64"/>
  <c r="DB2047" i="64"/>
  <c r="DA2047" i="64"/>
  <c r="CZ2047" i="64"/>
  <c r="CY2047" i="64"/>
  <c r="CX2047" i="64"/>
  <c r="CW2047" i="64"/>
  <c r="CV2047" i="64"/>
  <c r="CU2047" i="64"/>
  <c r="CT2047" i="64"/>
  <c r="CS2047" i="64"/>
  <c r="CR2047" i="64"/>
  <c r="CQ2047" i="64"/>
  <c r="CP2047" i="64"/>
  <c r="CO2047" i="64"/>
  <c r="CL2047" i="64"/>
  <c r="CK2047" i="64"/>
  <c r="CJ2047" i="64"/>
  <c r="CI2047" i="64"/>
  <c r="CH2047" i="64"/>
  <c r="CG2047" i="64"/>
  <c r="CF2047" i="64"/>
  <c r="CE2047" i="64"/>
  <c r="CD2047" i="64"/>
  <c r="CC2047" i="64"/>
  <c r="CB2047" i="64"/>
  <c r="CA2047" i="64"/>
  <c r="BZ2047" i="64"/>
  <c r="BY2047" i="64"/>
  <c r="BX2047" i="64"/>
  <c r="BW2047" i="64"/>
  <c r="BV2047" i="64"/>
  <c r="BU2047" i="64"/>
  <c r="BT2047" i="64"/>
  <c r="BS2047" i="64"/>
  <c r="BR2047" i="64"/>
  <c r="BQ2047" i="64"/>
  <c r="BP2047" i="64"/>
  <c r="BO2047" i="64"/>
  <c r="BN2047" i="64"/>
  <c r="BM2047" i="64"/>
  <c r="BL2047" i="64"/>
  <c r="BK2047" i="64"/>
  <c r="BJ2047" i="64"/>
  <c r="BI2047" i="64"/>
  <c r="BH2047" i="64"/>
  <c r="BG2047" i="64"/>
  <c r="BF2047" i="64"/>
  <c r="BE2047" i="64"/>
  <c r="BD2047" i="64"/>
  <c r="BC2047" i="64"/>
  <c r="BB2047" i="64"/>
  <c r="BA2047" i="64"/>
  <c r="AZ2047" i="64"/>
  <c r="AY2047" i="64"/>
  <c r="AX2047" i="64"/>
  <c r="AW2047" i="64"/>
  <c r="AV2047" i="64"/>
  <c r="AU2047" i="64"/>
  <c r="AT2047" i="64"/>
  <c r="AS2047" i="64"/>
  <c r="AR2047" i="64"/>
  <c r="AQ2047" i="64"/>
  <c r="AP2047" i="64"/>
  <c r="AO2047" i="64"/>
  <c r="AN2047" i="64"/>
  <c r="AM2047" i="64"/>
  <c r="AL2047" i="64"/>
  <c r="AK2047" i="64"/>
  <c r="AJ2047" i="64"/>
  <c r="AI2047" i="64"/>
  <c r="AH2047" i="64"/>
  <c r="AG2047" i="64"/>
  <c r="AF2047" i="64"/>
  <c r="AE2047" i="64"/>
  <c r="AD2047" i="64"/>
  <c r="AC2047" i="64"/>
  <c r="AB2047" i="64"/>
  <c r="AA2047" i="64"/>
  <c r="Z2047" i="64"/>
  <c r="Y2047" i="64"/>
  <c r="X2047" i="64"/>
  <c r="W2047" i="64"/>
  <c r="V2047" i="64"/>
  <c r="U2047" i="64"/>
  <c r="T2047" i="64"/>
  <c r="S2047" i="64"/>
  <c r="G2047" i="64"/>
  <c r="E2047" i="64"/>
  <c r="G2046" i="64"/>
  <c r="E2046" i="64"/>
  <c r="G2045" i="64"/>
  <c r="E2045" i="64"/>
  <c r="G2044" i="64"/>
  <c r="E2044" i="64"/>
  <c r="G2043" i="64"/>
  <c r="E2043" i="64"/>
  <c r="E2041" i="64"/>
  <c r="DK2771" i="64"/>
  <c r="DJ2771" i="64"/>
  <c r="DI2771" i="64"/>
  <c r="DH2771" i="64"/>
  <c r="DG2771" i="64"/>
  <c r="DF2771" i="64"/>
  <c r="DE2771" i="64"/>
  <c r="DD2771" i="64"/>
  <c r="DC2771" i="64"/>
  <c r="DB2771" i="64"/>
  <c r="DA2771" i="64"/>
  <c r="CZ2771" i="64"/>
  <c r="CY2771" i="64"/>
  <c r="CX2771" i="64"/>
  <c r="CW2771" i="64"/>
  <c r="CV2771" i="64"/>
  <c r="CU2771" i="64"/>
  <c r="CT2771" i="64"/>
  <c r="CS2771" i="64"/>
  <c r="CR2771" i="64"/>
  <c r="CQ2771" i="64"/>
  <c r="CP2771" i="64"/>
  <c r="CO2771" i="64"/>
  <c r="CL2771" i="64"/>
  <c r="CK2771" i="64"/>
  <c r="CJ2771" i="64"/>
  <c r="CI2771" i="64"/>
  <c r="CH2771" i="64"/>
  <c r="CG2771" i="64"/>
  <c r="CF2771" i="64"/>
  <c r="CE2771" i="64"/>
  <c r="CD2771" i="64"/>
  <c r="CC2771" i="64"/>
  <c r="CB2771" i="64"/>
  <c r="CA2771" i="64"/>
  <c r="BZ2771" i="64"/>
  <c r="BY2771" i="64"/>
  <c r="BX2771" i="64"/>
  <c r="BW2771" i="64"/>
  <c r="BV2771" i="64"/>
  <c r="BU2771" i="64"/>
  <c r="BT2771" i="64"/>
  <c r="BS2771" i="64"/>
  <c r="BR2771" i="64"/>
  <c r="BQ2771" i="64"/>
  <c r="BP2771" i="64"/>
  <c r="BO2771" i="64"/>
  <c r="BN2771" i="64"/>
  <c r="BM2771" i="64"/>
  <c r="BL2771" i="64"/>
  <c r="BK2771" i="64"/>
  <c r="BJ2771" i="64"/>
  <c r="BI2771" i="64"/>
  <c r="BH2771" i="64"/>
  <c r="BG2771" i="64"/>
  <c r="BF2771" i="64"/>
  <c r="BE2771" i="64"/>
  <c r="BD2771" i="64"/>
  <c r="BC2771" i="64"/>
  <c r="BB2771" i="64"/>
  <c r="BA2771" i="64"/>
  <c r="AZ2771" i="64"/>
  <c r="AY2771" i="64"/>
  <c r="AX2771" i="64"/>
  <c r="AW2771" i="64"/>
  <c r="AV2771" i="64"/>
  <c r="AU2771" i="64"/>
  <c r="AT2771" i="64"/>
  <c r="AS2771" i="64"/>
  <c r="AR2771" i="64"/>
  <c r="AQ2771" i="64"/>
  <c r="AP2771" i="64"/>
  <c r="AO2771" i="64"/>
  <c r="AN2771" i="64"/>
  <c r="AM2771" i="64"/>
  <c r="AL2771" i="64"/>
  <c r="AK2771" i="64"/>
  <c r="AJ2771" i="64"/>
  <c r="AI2771" i="64"/>
  <c r="AH2771" i="64"/>
  <c r="AG2771" i="64"/>
  <c r="AF2771" i="64"/>
  <c r="AE2771" i="64"/>
  <c r="AD2771" i="64"/>
  <c r="AC2771" i="64"/>
  <c r="AB2771" i="64"/>
  <c r="AA2771" i="64"/>
  <c r="Z2771" i="64"/>
  <c r="Y2771" i="64"/>
  <c r="X2771" i="64"/>
  <c r="W2771" i="64"/>
  <c r="V2771" i="64"/>
  <c r="U2771" i="64"/>
  <c r="T2771" i="64"/>
  <c r="S2771" i="64"/>
  <c r="E2771" i="64"/>
  <c r="DK2770" i="64"/>
  <c r="DJ2770" i="64"/>
  <c r="DI2770" i="64"/>
  <c r="DH2770" i="64"/>
  <c r="DG2770" i="64"/>
  <c r="DF2770" i="64"/>
  <c r="DE2770" i="64"/>
  <c r="DD2770" i="64"/>
  <c r="DC2770" i="64"/>
  <c r="DB2770" i="64"/>
  <c r="DA2770" i="64"/>
  <c r="CZ2770" i="64"/>
  <c r="CY2770" i="64"/>
  <c r="CX2770" i="64"/>
  <c r="CW2770" i="64"/>
  <c r="CV2770" i="64"/>
  <c r="CU2770" i="64"/>
  <c r="CT2770" i="64"/>
  <c r="CS2770" i="64"/>
  <c r="CR2770" i="64"/>
  <c r="CQ2770" i="64"/>
  <c r="CP2770" i="64"/>
  <c r="CO2770" i="64"/>
  <c r="CL2770" i="64"/>
  <c r="CK2770" i="64"/>
  <c r="CJ2770" i="64"/>
  <c r="CI2770" i="64"/>
  <c r="CH2770" i="64"/>
  <c r="CG2770" i="64"/>
  <c r="CF2770" i="64"/>
  <c r="CE2770" i="64"/>
  <c r="CD2770" i="64"/>
  <c r="CC2770" i="64"/>
  <c r="CB2770" i="64"/>
  <c r="CA2770" i="64"/>
  <c r="BZ2770" i="64"/>
  <c r="BY2770" i="64"/>
  <c r="BX2770" i="64"/>
  <c r="BW2770" i="64"/>
  <c r="BV2770" i="64"/>
  <c r="BU2770" i="64"/>
  <c r="BT2770" i="64"/>
  <c r="BS2770" i="64"/>
  <c r="BR2770" i="64"/>
  <c r="BQ2770" i="64"/>
  <c r="BP2770" i="64"/>
  <c r="BO2770" i="64"/>
  <c r="BN2770" i="64"/>
  <c r="BM2770" i="64"/>
  <c r="BL2770" i="64"/>
  <c r="BK2770" i="64"/>
  <c r="BJ2770" i="64"/>
  <c r="BI2770" i="64"/>
  <c r="BH2770" i="64"/>
  <c r="BG2770" i="64"/>
  <c r="BF2770" i="64"/>
  <c r="BE2770" i="64"/>
  <c r="BD2770" i="64"/>
  <c r="BC2770" i="64"/>
  <c r="BB2770" i="64"/>
  <c r="BA2770" i="64"/>
  <c r="AZ2770" i="64"/>
  <c r="AY2770" i="64"/>
  <c r="AX2770" i="64"/>
  <c r="AW2770" i="64"/>
  <c r="AV2770" i="64"/>
  <c r="AU2770" i="64"/>
  <c r="AT2770" i="64"/>
  <c r="AS2770" i="64"/>
  <c r="AR2770" i="64"/>
  <c r="AQ2770" i="64"/>
  <c r="AP2770" i="64"/>
  <c r="AO2770" i="64"/>
  <c r="AN2770" i="64"/>
  <c r="AM2770" i="64"/>
  <c r="AL2770" i="64"/>
  <c r="AK2770" i="64"/>
  <c r="AJ2770" i="64"/>
  <c r="AI2770" i="64"/>
  <c r="AH2770" i="64"/>
  <c r="AG2770" i="64"/>
  <c r="AF2770" i="64"/>
  <c r="AE2770" i="64"/>
  <c r="AD2770" i="64"/>
  <c r="AC2770" i="64"/>
  <c r="AB2770" i="64"/>
  <c r="AA2770" i="64"/>
  <c r="Z2770" i="64"/>
  <c r="Y2770" i="64"/>
  <c r="X2770" i="64"/>
  <c r="W2770" i="64"/>
  <c r="V2770" i="64"/>
  <c r="U2770" i="64"/>
  <c r="T2770" i="64"/>
  <c r="S2770" i="64"/>
  <c r="E2770" i="64"/>
  <c r="G2769" i="64"/>
  <c r="E2769" i="64"/>
  <c r="DK2768" i="64"/>
  <c r="DJ2768" i="64"/>
  <c r="DI2768" i="64"/>
  <c r="DH2768" i="64"/>
  <c r="DG2768" i="64"/>
  <c r="DF2768" i="64"/>
  <c r="DE2768" i="64"/>
  <c r="DD2768" i="64"/>
  <c r="DC2768" i="64"/>
  <c r="DB2768" i="64"/>
  <c r="DA2768" i="64"/>
  <c r="CZ2768" i="64"/>
  <c r="CY2768" i="64"/>
  <c r="CX2768" i="64"/>
  <c r="CW2768" i="64"/>
  <c r="CV2768" i="64"/>
  <c r="CU2768" i="64"/>
  <c r="CT2768" i="64"/>
  <c r="CS2768" i="64"/>
  <c r="CR2768" i="64"/>
  <c r="CQ2768" i="64"/>
  <c r="CP2768" i="64"/>
  <c r="CO2768" i="64"/>
  <c r="CL2768" i="64"/>
  <c r="CK2768" i="64"/>
  <c r="CJ2768" i="64"/>
  <c r="CI2768" i="64"/>
  <c r="CH2768" i="64"/>
  <c r="CG2768" i="64"/>
  <c r="CF2768" i="64"/>
  <c r="CE2768" i="64"/>
  <c r="CD2768" i="64"/>
  <c r="CC2768" i="64"/>
  <c r="CB2768" i="64"/>
  <c r="CA2768" i="64"/>
  <c r="BZ2768" i="64"/>
  <c r="BY2768" i="64"/>
  <c r="BX2768" i="64"/>
  <c r="BW2768" i="64"/>
  <c r="BV2768" i="64"/>
  <c r="BU2768" i="64"/>
  <c r="BT2768" i="64"/>
  <c r="BS2768" i="64"/>
  <c r="BR2768" i="64"/>
  <c r="BQ2768" i="64"/>
  <c r="BP2768" i="64"/>
  <c r="BO2768" i="64"/>
  <c r="BN2768" i="64"/>
  <c r="BM2768" i="64"/>
  <c r="BL2768" i="64"/>
  <c r="BK2768" i="64"/>
  <c r="BJ2768" i="64"/>
  <c r="BI2768" i="64"/>
  <c r="BH2768" i="64"/>
  <c r="BG2768" i="64"/>
  <c r="BF2768" i="64"/>
  <c r="BE2768" i="64"/>
  <c r="BD2768" i="64"/>
  <c r="BC2768" i="64"/>
  <c r="BB2768" i="64"/>
  <c r="BA2768" i="64"/>
  <c r="AZ2768" i="64"/>
  <c r="AY2768" i="64"/>
  <c r="AX2768" i="64"/>
  <c r="AW2768" i="64"/>
  <c r="AV2768" i="64"/>
  <c r="AU2768" i="64"/>
  <c r="AT2768" i="64"/>
  <c r="AS2768" i="64"/>
  <c r="AR2768" i="64"/>
  <c r="AQ2768" i="64"/>
  <c r="AP2768" i="64"/>
  <c r="AO2768" i="64"/>
  <c r="AN2768" i="64"/>
  <c r="AM2768" i="64"/>
  <c r="AL2768" i="64"/>
  <c r="AK2768" i="64"/>
  <c r="AJ2768" i="64"/>
  <c r="AI2768" i="64"/>
  <c r="AH2768" i="64"/>
  <c r="AG2768" i="64"/>
  <c r="AF2768" i="64"/>
  <c r="AE2768" i="64"/>
  <c r="AD2768" i="64"/>
  <c r="AC2768" i="64"/>
  <c r="AB2768" i="64"/>
  <c r="AA2768" i="64"/>
  <c r="Z2768" i="64"/>
  <c r="Y2768" i="64"/>
  <c r="X2768" i="64"/>
  <c r="W2768" i="64"/>
  <c r="V2768" i="64"/>
  <c r="U2768" i="64"/>
  <c r="T2768" i="64"/>
  <c r="S2768" i="64"/>
  <c r="E2768" i="64"/>
  <c r="DK2767" i="64"/>
  <c r="DJ2767" i="64"/>
  <c r="DI2767" i="64"/>
  <c r="DH2767" i="64"/>
  <c r="DG2767" i="64"/>
  <c r="DF2767" i="64"/>
  <c r="DE2767" i="64"/>
  <c r="DD2767" i="64"/>
  <c r="DC2767" i="64"/>
  <c r="DB2767" i="64"/>
  <c r="DA2767" i="64"/>
  <c r="CZ2767" i="64"/>
  <c r="CY2767" i="64"/>
  <c r="CX2767" i="64"/>
  <c r="CW2767" i="64"/>
  <c r="CV2767" i="64"/>
  <c r="CU2767" i="64"/>
  <c r="CT2767" i="64"/>
  <c r="CS2767" i="64"/>
  <c r="CR2767" i="64"/>
  <c r="CQ2767" i="64"/>
  <c r="CP2767" i="64"/>
  <c r="CO2767" i="64"/>
  <c r="E2767" i="64"/>
  <c r="E2766" i="64"/>
  <c r="E2765" i="64"/>
  <c r="E2764" i="64"/>
  <c r="E2763" i="64"/>
  <c r="B2763" i="64" s="1"/>
  <c r="G2762" i="64"/>
  <c r="E2762" i="64"/>
  <c r="B2762" i="64" s="1"/>
  <c r="E2761" i="64"/>
  <c r="B2761" i="64" s="1"/>
  <c r="E2760" i="64"/>
  <c r="B2760" i="64" s="1"/>
  <c r="E2759" i="64"/>
  <c r="B2759" i="64" s="1"/>
  <c r="G2758" i="64"/>
  <c r="E2758" i="64"/>
  <c r="B2758" i="64" s="1"/>
  <c r="E2757" i="64"/>
  <c r="B2757" i="64" s="1"/>
  <c r="E2756" i="64"/>
  <c r="B2756" i="64" s="1"/>
  <c r="E2755" i="64"/>
  <c r="CW858" i="64" a="1"/>
  <c r="CR1322" i="64" a="1"/>
  <c r="Z453" i="64" l="1" a="1"/>
  <c r="Z453" i="64" s="1"/>
  <c r="AC46" i="1224"/>
  <c r="AC103" i="861" s="1"/>
  <c r="U49" i="1224"/>
  <c r="U43" i="861" s="1"/>
  <c r="DB102" i="861"/>
  <c r="V43" i="1224"/>
  <c r="AD29" i="1224"/>
  <c r="AD100" i="861" s="1"/>
  <c r="V31" i="1224"/>
  <c r="V72" i="861" s="1"/>
  <c r="V33" i="1224"/>
  <c r="V42" i="861" s="1"/>
  <c r="DC102" i="861"/>
  <c r="DE35" i="861"/>
  <c r="DB29" i="1224"/>
  <c r="AE18" i="1224"/>
  <c r="DC18" i="1224"/>
  <c r="DC29" i="1224" s="1"/>
  <c r="AD45" i="1224"/>
  <c r="AD102" i="861" s="1"/>
  <c r="DB33" i="1224"/>
  <c r="DB31" i="1224"/>
  <c r="DC27" i="1224" s="1"/>
  <c r="DD4" i="1224"/>
  <c r="DD16" i="1224"/>
  <c r="DD28" i="1224"/>
  <c r="DD17" i="1224"/>
  <c r="DD44" i="1224"/>
  <c r="AF4" i="1224"/>
  <c r="AF28" i="1224"/>
  <c r="AF16" i="1224"/>
  <c r="AF35" i="861" s="1"/>
  <c r="AF17" i="1224"/>
  <c r="AF44" i="1224"/>
  <c r="DE7" i="1224"/>
  <c r="DF2" i="1224"/>
  <c r="DE3" i="1224"/>
  <c r="DE8" i="1224"/>
  <c r="AH2" i="1224"/>
  <c r="AG3" i="1224"/>
  <c r="AG7" i="1224"/>
  <c r="AG1" i="1224"/>
  <c r="DD1" i="1224"/>
  <c r="AE8" i="1224"/>
  <c r="DB47" i="1224"/>
  <c r="DC43" i="1224" s="1"/>
  <c r="DB49" i="1224"/>
  <c r="AC30" i="1224"/>
  <c r="AC101" i="861" s="1"/>
  <c r="DL385" i="64"/>
  <c r="DL409" i="64" s="1"/>
  <c r="DL1218" i="64"/>
  <c r="DL1242" i="64" s="1"/>
  <c r="CX1228" i="64" a="1"/>
  <c r="CX1228" i="64" s="1"/>
  <c r="CX395" i="64" a="1"/>
  <c r="CX395" i="64" s="1"/>
  <c r="DL384" i="64"/>
  <c r="DL1217" i="64"/>
  <c r="DL381" i="64"/>
  <c r="DL405" i="64" s="1"/>
  <c r="DL1214" i="64"/>
  <c r="DL1238" i="64" s="1"/>
  <c r="DL380" i="64"/>
  <c r="DL404" i="64" s="1"/>
  <c r="DL1213" i="64"/>
  <c r="DL1237" i="64" s="1"/>
  <c r="Z1228" i="64" a="1"/>
  <c r="Z1228" i="64" s="1"/>
  <c r="Z395" i="64" a="1"/>
  <c r="Z395" i="64" s="1"/>
  <c r="DB1231" i="64"/>
  <c r="DC1227" i="64" s="1"/>
  <c r="DB1233" i="64"/>
  <c r="DB96" i="861"/>
  <c r="DL991" i="64"/>
  <c r="DL1059" i="64"/>
  <c r="CX1001" i="64" a="1"/>
  <c r="CX1001" i="64" s="1"/>
  <c r="CX1069" i="64" a="1"/>
  <c r="CX1069" i="64" s="1"/>
  <c r="DL990" i="64"/>
  <c r="DL1058" i="64"/>
  <c r="DL1087" i="64" s="1"/>
  <c r="DL987" i="64"/>
  <c r="DL1015" i="64" s="1"/>
  <c r="DL1055" i="64"/>
  <c r="DL1084" i="64" s="1"/>
  <c r="DL986" i="64"/>
  <c r="DL1054" i="64"/>
  <c r="DL1083" i="64" s="1"/>
  <c r="Z1069" i="64" a="1"/>
  <c r="Z1069" i="64" s="1"/>
  <c r="DA1072" i="64"/>
  <c r="DB1068" i="64" s="1"/>
  <c r="DA1074" i="64"/>
  <c r="Z1001" i="64" a="1"/>
  <c r="Z1001" i="64" s="1"/>
  <c r="T96" i="861"/>
  <c r="T64" i="861"/>
  <c r="DL2170" i="64"/>
  <c r="CX2180" i="64" a="1"/>
  <c r="CX2180" i="64" s="1"/>
  <c r="CX2187" i="64" s="1"/>
  <c r="DL2166" i="64"/>
  <c r="DL2165" i="64"/>
  <c r="DL2192" i="64" s="1"/>
  <c r="DL2169" i="64"/>
  <c r="Y2182" i="64"/>
  <c r="Z2179" i="64" s="1"/>
  <c r="Z2180" i="64" a="1"/>
  <c r="Z2180" i="64" s="1"/>
  <c r="Z2187" i="64" s="1"/>
  <c r="S104" i="861"/>
  <c r="CX1987" i="64" a="1"/>
  <c r="CX1987" i="64" s="1"/>
  <c r="Z1987" i="64" a="1"/>
  <c r="Z1987" i="64" s="1"/>
  <c r="DL1977" i="64"/>
  <c r="DL2005" i="64" s="1"/>
  <c r="DL2037" i="64"/>
  <c r="DL2015" i="64"/>
  <c r="DL2028" i="64" s="1"/>
  <c r="DL1976" i="64"/>
  <c r="DL2036" i="64"/>
  <c r="DL2014" i="64"/>
  <c r="DL1973" i="64"/>
  <c r="DL2001" i="64" s="1"/>
  <c r="DL2033" i="64"/>
  <c r="DL2011" i="64"/>
  <c r="DL2024" i="64" s="1"/>
  <c r="DL1972" i="64"/>
  <c r="DL2000" i="64" s="1"/>
  <c r="DL2032" i="64"/>
  <c r="DL2010" i="64"/>
  <c r="DL2023" i="64" s="1"/>
  <c r="DE2017" i="64"/>
  <c r="DE2019" i="64" s="1"/>
  <c r="AI2017" i="64"/>
  <c r="DL947" i="64"/>
  <c r="DL982" i="64" s="1"/>
  <c r="DL946" i="64"/>
  <c r="DL943" i="64"/>
  <c r="DL978" i="64" s="1"/>
  <c r="DL942" i="64"/>
  <c r="Z959" i="64" a="1"/>
  <c r="Z959" i="64" s="1"/>
  <c r="CX1827" i="64" a="1"/>
  <c r="CX1827" i="64" s="1"/>
  <c r="CX959" i="64" a="1"/>
  <c r="CX959" i="64" s="1"/>
  <c r="Z1827" i="64" a="1"/>
  <c r="Z1827" i="64" s="1"/>
  <c r="CX1129" i="64" a="1"/>
  <c r="CX1129" i="64" s="1"/>
  <c r="CX1829" i="64" a="1"/>
  <c r="CX1829" i="64" s="1"/>
  <c r="Z1129" i="64" a="1"/>
  <c r="Z1129" i="64" s="1"/>
  <c r="Z1829" i="64" a="1"/>
  <c r="Z1829" i="64" s="1"/>
  <c r="CX1125" i="64" a="1"/>
  <c r="CX1125" i="64" s="1"/>
  <c r="CX1126" i="64" a="1"/>
  <c r="CX1126" i="64" s="1"/>
  <c r="Z1125" i="64" a="1"/>
  <c r="Z1125" i="64" s="1"/>
  <c r="Z1126" i="64" a="1"/>
  <c r="Z1126" i="64" s="1"/>
  <c r="DL573" i="64"/>
  <c r="DL1116" i="64"/>
  <c r="DL572" i="64"/>
  <c r="DL1115" i="64"/>
  <c r="DL577" i="64"/>
  <c r="DL1120" i="64"/>
  <c r="DL576" i="64"/>
  <c r="DL1119" i="64"/>
  <c r="Z584" i="64" a="1"/>
  <c r="Z584" i="64" s="1"/>
  <c r="CX595" i="64" a="1"/>
  <c r="CX595" i="64" s="1"/>
  <c r="CX584" i="64" a="1"/>
  <c r="CX584" i="64" s="1"/>
  <c r="Z595" i="64" a="1"/>
  <c r="Z595" i="64" s="1"/>
  <c r="CR1322" i="64"/>
  <c r="CR1324" i="64" s="1"/>
  <c r="Z601" i="64" a="1"/>
  <c r="Z601" i="64" s="1"/>
  <c r="Z587" i="64" a="1"/>
  <c r="Z587" i="64" s="1"/>
  <c r="CX601" i="64" a="1"/>
  <c r="CX601" i="64" s="1"/>
  <c r="CX587" i="64" a="1"/>
  <c r="CX587" i="64" s="1"/>
  <c r="DL1196" i="64"/>
  <c r="DL1209" i="64" s="1"/>
  <c r="DL1342" i="64"/>
  <c r="DL1304" i="64"/>
  <c r="DL1195" i="64"/>
  <c r="DL1341" i="64"/>
  <c r="CX111" i="64" a="1"/>
  <c r="CX111" i="64" s="1"/>
  <c r="CX1307" i="64" a="1"/>
  <c r="CX1307" i="64" s="1"/>
  <c r="DL1337" i="64"/>
  <c r="DL1299" i="64"/>
  <c r="DL1338" i="64"/>
  <c r="DL1300" i="64"/>
  <c r="Z111" i="64" a="1"/>
  <c r="Z111" i="64" s="1"/>
  <c r="Z1307" i="64" a="1"/>
  <c r="Z1307"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199" i="64" a="1"/>
  <c r="CX1199" i="64" s="1"/>
  <c r="DL1167" i="64"/>
  <c r="DL1183" i="64" s="1"/>
  <c r="DL1192" i="64"/>
  <c r="DL1205" i="64" s="1"/>
  <c r="DL1166" i="64"/>
  <c r="DL1182" i="64" s="1"/>
  <c r="DL1191" i="64"/>
  <c r="DL1204" i="64" s="1"/>
  <c r="Z1199" i="64" a="1"/>
  <c r="Z1199" i="64" s="1"/>
  <c r="CX915" i="64" a="1"/>
  <c r="CX915" i="64" s="1"/>
  <c r="CX918" i="64" a="1"/>
  <c r="CX918" i="64" s="1"/>
  <c r="CX914" i="64" a="1"/>
  <c r="CX914" i="64" s="1"/>
  <c r="CX917" i="64" a="1"/>
  <c r="CX917" i="64" s="1"/>
  <c r="CX916" i="64" a="1"/>
  <c r="CX916" i="64" s="1"/>
  <c r="Z918" i="64" a="1"/>
  <c r="Z918" i="64" s="1"/>
  <c r="Z914" i="64" a="1"/>
  <c r="Z914" i="64" s="1"/>
  <c r="Z917" i="64" a="1"/>
  <c r="Z917" i="64" s="1"/>
  <c r="Z916" i="64" a="1"/>
  <c r="Z916" i="64" s="1"/>
  <c r="Z915" i="64" a="1"/>
  <c r="Z915" i="64" s="1"/>
  <c r="Z901" i="64" a="1"/>
  <c r="Z901" i="64" s="1"/>
  <c r="Z902" i="64" a="1"/>
  <c r="Z902" i="64" s="1"/>
  <c r="Z903" i="64" a="1"/>
  <c r="Z903" i="64" s="1"/>
  <c r="Z887" i="64" a="1"/>
  <c r="Z887" i="64" s="1"/>
  <c r="Z883" i="64" a="1"/>
  <c r="Z883" i="64" s="1"/>
  <c r="Z900" i="64" a="1"/>
  <c r="Z900" i="64" s="1"/>
  <c r="Z884" i="64" a="1"/>
  <c r="Z884" i="64" s="1"/>
  <c r="Z899" i="64" a="1"/>
  <c r="Z899" i="64" s="1"/>
  <c r="Z885" i="64" a="1"/>
  <c r="Z885" i="64" s="1"/>
  <c r="Z886" i="64" a="1"/>
  <c r="Z886" i="64" s="1"/>
  <c r="CX899" i="64" a="1"/>
  <c r="CX899" i="64" s="1"/>
  <c r="CX903" i="64" a="1"/>
  <c r="CX903" i="64" s="1"/>
  <c r="CX883" i="64" a="1"/>
  <c r="CX883" i="64" s="1"/>
  <c r="CX884" i="64" a="1"/>
  <c r="CX884" i="64" s="1"/>
  <c r="CX900" i="64" a="1"/>
  <c r="CX900" i="64" s="1"/>
  <c r="CX885" i="64" a="1"/>
  <c r="CX885" i="64" s="1"/>
  <c r="CX886" i="64" a="1"/>
  <c r="CX886" i="64" s="1"/>
  <c r="CX887" i="64" a="1"/>
  <c r="CX887" i="64" s="1"/>
  <c r="CX901" i="64" a="1"/>
  <c r="CX901" i="64" s="1"/>
  <c r="CX902" i="64" a="1"/>
  <c r="CX902" i="64" s="1"/>
  <c r="DL1171" i="64"/>
  <c r="DL1187" i="64" s="1"/>
  <c r="DL878" i="64"/>
  <c r="DL1170" i="64"/>
  <c r="DL877" i="64"/>
  <c r="CR212" i="64"/>
  <c r="CS210" i="64"/>
  <c r="CS212" i="64" s="1"/>
  <c r="CT210" i="64"/>
  <c r="CU207" i="64"/>
  <c r="CX208" i="64" a="1"/>
  <c r="CX208" i="64" s="1"/>
  <c r="CX209" i="64" a="1"/>
  <c r="CX209" i="64" s="1"/>
  <c r="Z208" i="64" a="1"/>
  <c r="Z208" i="64" s="1"/>
  <c r="Z207" i="64" s="1"/>
  <c r="Z209" i="64" a="1"/>
  <c r="Z209" i="64" s="1"/>
  <c r="Y860" i="64"/>
  <c r="Z331" i="64" a="1"/>
  <c r="Z331" i="64" s="1"/>
  <c r="Z1174" i="64" a="1"/>
  <c r="Z1174" i="64" s="1"/>
  <c r="CX331" i="64" a="1"/>
  <c r="CX331" i="64" s="1"/>
  <c r="CX1174" i="64" a="1"/>
  <c r="CX1174" i="64" s="1"/>
  <c r="CW858" i="64"/>
  <c r="CW860" i="64" s="1"/>
  <c r="DL1122" i="64" a="1"/>
  <c r="Z1322" i="64" a="1"/>
  <c r="DL583" i="64" a="1"/>
  <c r="Z858" i="64" a="1"/>
  <c r="CS1322" i="64" a="1"/>
  <c r="DC100" i="861" l="1"/>
  <c r="AD30" i="1224"/>
  <c r="AD101" i="861" s="1"/>
  <c r="AD46" i="1224"/>
  <c r="AD103" i="861" s="1"/>
  <c r="AE45" i="1224"/>
  <c r="AE102" i="861" s="1"/>
  <c r="W27" i="1224"/>
  <c r="V47" i="1224"/>
  <c r="V73" i="861" s="1"/>
  <c r="V49" i="1224"/>
  <c r="V43" i="861" s="1"/>
  <c r="DD100" i="861"/>
  <c r="DF35" i="861"/>
  <c r="AE29" i="1224"/>
  <c r="AE100" i="861" s="1"/>
  <c r="DE1" i="1224"/>
  <c r="DD18" i="1224"/>
  <c r="DD29" i="1224" s="1"/>
  <c r="DC45" i="1224"/>
  <c r="AF18" i="1224"/>
  <c r="AG4" i="1224"/>
  <c r="AG17" i="1224"/>
  <c r="AG28" i="1224"/>
  <c r="AG16" i="1224"/>
  <c r="AG35" i="861" s="1"/>
  <c r="AG44" i="1224"/>
  <c r="AF8" i="1224"/>
  <c r="DC47" i="1224"/>
  <c r="DD43" i="1224" s="1"/>
  <c r="DC49" i="1224"/>
  <c r="AI2" i="1224"/>
  <c r="AH3" i="1224"/>
  <c r="AH7" i="1224"/>
  <c r="AH1" i="1224"/>
  <c r="DC31" i="1224"/>
  <c r="DD27" i="1224" s="1"/>
  <c r="DC33" i="1224"/>
  <c r="DE4" i="1224"/>
  <c r="DE17" i="1224"/>
  <c r="DE16" i="1224"/>
  <c r="DE28" i="1224"/>
  <c r="DE44" i="1224"/>
  <c r="DF7" i="1224"/>
  <c r="DG2" i="1224"/>
  <c r="DF3" i="1224"/>
  <c r="DF8" i="1224"/>
  <c r="DC1231" i="64"/>
  <c r="DD1227" i="64" s="1"/>
  <c r="DC1233" i="64"/>
  <c r="DL2197" i="64"/>
  <c r="DB1072" i="64"/>
  <c r="DC1068" i="64" s="1"/>
  <c r="DB1074" i="64"/>
  <c r="Z2184" i="64"/>
  <c r="DL2193" i="64"/>
  <c r="DL2194" i="64"/>
  <c r="Z2181" i="64"/>
  <c r="Z2188" i="64" s="1"/>
  <c r="S74" i="861"/>
  <c r="AJ2017" i="64"/>
  <c r="AJ2019" i="64" s="1"/>
  <c r="AI2019" i="64"/>
  <c r="DF2017" i="64"/>
  <c r="DF2019" i="64" s="1"/>
  <c r="DL1122" i="64"/>
  <c r="DL1134" i="64"/>
  <c r="DL1139" i="64"/>
  <c r="DL1135" i="64"/>
  <c r="CX1127" i="64"/>
  <c r="Z1127" i="64"/>
  <c r="DL583" i="64"/>
  <c r="CS1322" i="64"/>
  <c r="CS1324" i="64" s="1"/>
  <c r="CX126" i="64"/>
  <c r="CX141" i="64"/>
  <c r="Z1322" i="64"/>
  <c r="Z1324"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858" i="64"/>
  <c r="DL809" i="64"/>
  <c r="Z312" i="64" a="1"/>
  <c r="Z312" i="64" s="1"/>
  <c r="Z859" i="64" a="1"/>
  <c r="Z859" i="64" s="1"/>
  <c r="DL814" i="64"/>
  <c r="DL835" i="64" s="1"/>
  <c r="DL853" i="64"/>
  <c r="DL813" i="64"/>
  <c r="DL834" i="64" s="1"/>
  <c r="DL852" i="64"/>
  <c r="DL810" i="64"/>
  <c r="CX312" i="64" a="1"/>
  <c r="CX312" i="64" s="1"/>
  <c r="CX859" i="64" a="1"/>
  <c r="CX859" i="64" s="1"/>
  <c r="Z825" i="64" a="1"/>
  <c r="Z825" i="64" s="1"/>
  <c r="Z299" i="64" a="1"/>
  <c r="Z299" i="64" s="1"/>
  <c r="CX825" i="64" a="1"/>
  <c r="CX825" i="64" s="1"/>
  <c r="CX299" i="64" a="1"/>
  <c r="CX299" i="64" s="1"/>
  <c r="CX821" i="64" a="1"/>
  <c r="CX821" i="64" s="1"/>
  <c r="Z821" i="64" a="1"/>
  <c r="Z821" i="64" s="1"/>
  <c r="CX4" i="64"/>
  <c r="CX817" i="64" a="1"/>
  <c r="CX817" i="64" s="1"/>
  <c r="Z4" i="64"/>
  <c r="Z817" i="64" a="1"/>
  <c r="Z817" i="64" s="1"/>
  <c r="CY38" i="863"/>
  <c r="CY40" i="863"/>
  <c r="AA259" i="64"/>
  <c r="AA7" i="64"/>
  <c r="Z8" i="64" s="1"/>
  <c r="CX42" i="863"/>
  <c r="CX21" i="863" s="1"/>
  <c r="CX30"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453" i="64" s="1" a="1"/>
  <c r="CY453" i="64" s="1"/>
  <c r="CY259" i="64"/>
  <c r="CY7" i="64"/>
  <c r="CZ2" i="64"/>
  <c r="CY260" i="64"/>
  <c r="CY278" i="64"/>
  <c r="CY279" i="64"/>
  <c r="CY261" i="64"/>
  <c r="CY262" i="64"/>
  <c r="CY280" i="64"/>
  <c r="CX1" i="64"/>
  <c r="Z70" i="863" a="1"/>
  <c r="Z70" i="863" s="1"/>
  <c r="Z68" i="863" a="1"/>
  <c r="Z68" i="863" s="1"/>
  <c r="Z66" i="863" a="1"/>
  <c r="Z66" i="863" s="1"/>
  <c r="Z4" i="863"/>
  <c r="CX24" i="864"/>
  <c r="CX99" i="861" s="1"/>
  <c r="AA22" i="864"/>
  <c r="AA3" i="864"/>
  <c r="AA21" i="864"/>
  <c r="AB2" i="864"/>
  <c r="AB23" i="864" s="1"/>
  <c r="AA20" i="864"/>
  <c r="AA1" i="864"/>
  <c r="AB5" i="861"/>
  <c r="Z43" i="863"/>
  <c r="Z42" i="863"/>
  <c r="Z21" i="863" s="1"/>
  <c r="Z30" i="861" s="1"/>
  <c r="CX2" i="861"/>
  <c r="CX1" i="861" s="1"/>
  <c r="Z4" i="864"/>
  <c r="AD3" i="861"/>
  <c r="AC4" i="861"/>
  <c r="AC1" i="861"/>
  <c r="AC8" i="861"/>
  <c r="Z24" i="864"/>
  <c r="Z99"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350" i="64"/>
  <c r="DL2345" i="64"/>
  <c r="DL2349" i="64"/>
  <c r="DL2346" i="64"/>
  <c r="DL773" i="64"/>
  <c r="DL802" i="64" s="1"/>
  <c r="DL2305" i="64"/>
  <c r="DL770" i="64"/>
  <c r="DL2302" i="64"/>
  <c r="DL769" i="64"/>
  <c r="DL2301" i="64"/>
  <c r="DL774" i="64"/>
  <c r="DL803" i="64" s="1"/>
  <c r="DL2306" i="64"/>
  <c r="DL2559" i="64"/>
  <c r="DL2577" i="64" s="1"/>
  <c r="DL2586" i="64"/>
  <c r="DL517" i="64"/>
  <c r="DL2556" i="64"/>
  <c r="DL2574" i="64" s="1"/>
  <c r="DL2583" i="64"/>
  <c r="DL514" i="64"/>
  <c r="CN2220" i="64"/>
  <c r="CN2325" i="64"/>
  <c r="DL2438" i="64"/>
  <c r="DL2450" i="64" s="1"/>
  <c r="DL2582" i="64"/>
  <c r="DL2594" i="64" s="1"/>
  <c r="DL513" i="64"/>
  <c r="DL2587" i="64"/>
  <c r="DL518" i="64"/>
  <c r="DL1904" i="64"/>
  <c r="DL2400" i="64"/>
  <c r="DL2727" i="64"/>
  <c r="DL727" i="64"/>
  <c r="DL2753" i="64"/>
  <c r="DL1849" i="64"/>
  <c r="DL1292" i="64"/>
  <c r="DL1411" i="64" s="1"/>
  <c r="DL2079" i="64"/>
  <c r="DL1724" i="64"/>
  <c r="DL1420" i="64"/>
  <c r="DL1435" i="64" s="1"/>
  <c r="DL1147" i="64"/>
  <c r="DL2137" i="64"/>
  <c r="DL2650" i="64"/>
  <c r="DL1791" i="64"/>
  <c r="DL1573" i="64"/>
  <c r="DL751" i="64"/>
  <c r="DL764" i="64" s="1"/>
  <c r="R1591" i="64"/>
  <c r="DL703" i="64"/>
  <c r="DL2560" i="64"/>
  <c r="DL2578" i="64" s="1"/>
  <c r="DL2045" i="64"/>
  <c r="DL2555" i="64"/>
  <c r="DL2396" i="64"/>
  <c r="DL2408" i="64" s="1"/>
  <c r="DL2102" i="64"/>
  <c r="DL2129" i="64" s="1"/>
  <c r="DL1681" i="64"/>
  <c r="DL1716" i="64" s="1"/>
  <c r="DL1445" i="64"/>
  <c r="DL1458" i="64" s="1"/>
  <c r="DL2702" i="64"/>
  <c r="DL2206" i="64"/>
  <c r="DL2229" i="64" s="1"/>
  <c r="DL752" i="64"/>
  <c r="DL765" i="64" s="1"/>
  <c r="DL2780" i="64"/>
  <c r="DL2794" i="64" s="1"/>
  <c r="DL2050" i="64"/>
  <c r="DL1824" i="64"/>
  <c r="DL1841" i="64" s="1"/>
  <c r="DL2059" i="64"/>
  <c r="DL2071" i="64" s="1"/>
  <c r="DL2728" i="64"/>
  <c r="DL2080" i="64"/>
  <c r="DL2093" i="64" s="1"/>
  <c r="DL1645" i="64"/>
  <c r="DL1672" i="64" s="1"/>
  <c r="DL495" i="64"/>
  <c r="DL505" i="64" s="1"/>
  <c r="DL2422" i="64"/>
  <c r="DL2272" i="64"/>
  <c r="DL2297" i="64" s="1"/>
  <c r="DL2138" i="64"/>
  <c r="DL2161" i="64" s="1"/>
  <c r="DL2754" i="64"/>
  <c r="DL2677" i="64"/>
  <c r="DL1850" i="64"/>
  <c r="DL2464" i="64"/>
  <c r="DL2498" i="64"/>
  <c r="DL2533" i="64"/>
  <c r="DL2551" i="64" s="1"/>
  <c r="DL2267" i="64"/>
  <c r="DL2292" i="64" s="1"/>
  <c r="DL2463" i="64"/>
  <c r="DL2497" i="64"/>
  <c r="DL2532" i="64"/>
  <c r="DL2550" i="64" s="1"/>
  <c r="DL724" i="64"/>
  <c r="DL730" i="64" s="1"/>
  <c r="DL2494" i="64"/>
  <c r="DL2529" i="64"/>
  <c r="DL2547" i="64" s="1"/>
  <c r="DL2528" i="64"/>
  <c r="DL2493" i="64"/>
  <c r="DL2519" i="64" s="1"/>
  <c r="DL2233" i="64"/>
  <c r="DL2258" i="64" s="1"/>
  <c r="DL1640" i="64"/>
  <c r="DL1667" i="64" s="1"/>
  <c r="DL1787" i="64"/>
  <c r="DL1810" i="64" s="1"/>
  <c r="DL2442" i="64"/>
  <c r="DL2237" i="64"/>
  <c r="DL1514" i="64"/>
  <c r="DL650" i="64"/>
  <c r="DL2779" i="64"/>
  <c r="DL1644" i="64"/>
  <c r="DL1095" i="64"/>
  <c r="DL544" i="64"/>
  <c r="DL2676" i="64"/>
  <c r="DL2421" i="64"/>
  <c r="DL2271" i="64"/>
  <c r="DL1880" i="64"/>
  <c r="DL1538" i="64"/>
  <c r="DL1444" i="64"/>
  <c r="DL702" i="64"/>
  <c r="DL2701" i="64"/>
  <c r="DL2205" i="64"/>
  <c r="DL2101" i="64"/>
  <c r="DL2058" i="64"/>
  <c r="DL1823" i="64"/>
  <c r="DL1769" i="64"/>
  <c r="DL1928" i="64"/>
  <c r="DL1680" i="64"/>
  <c r="DL1608" i="64"/>
  <c r="DL678" i="64"/>
  <c r="DL1574" i="64"/>
  <c r="DL1601" i="64" s="1"/>
  <c r="DL1269" i="64"/>
  <c r="DL1284" i="64" s="1"/>
  <c r="DL1096" i="64"/>
  <c r="DL728" i="64"/>
  <c r="DL494" i="64"/>
  <c r="DL1770" i="64"/>
  <c r="DL1783" i="64" s="1"/>
  <c r="DL1515" i="64"/>
  <c r="DL1421" i="64"/>
  <c r="DL651" i="64"/>
  <c r="DL2651" i="64"/>
  <c r="DL1905" i="64"/>
  <c r="DL472" i="64"/>
  <c r="DL2443" i="64"/>
  <c r="DL2401" i="64"/>
  <c r="DL1792" i="64"/>
  <c r="DL1609" i="64"/>
  <c r="DL1636" i="64" s="1"/>
  <c r="DL1539" i="64"/>
  <c r="DL1566" i="64" s="1"/>
  <c r="DL1293" i="64"/>
  <c r="DL1148" i="64"/>
  <c r="DL1161" i="64" s="1"/>
  <c r="DL545" i="64"/>
  <c r="DL2238" i="64"/>
  <c r="DL2263" i="64" s="1"/>
  <c r="DL1929" i="64"/>
  <c r="DL1881" i="64"/>
  <c r="DL1896" i="64" s="1"/>
  <c r="DL1725" i="64"/>
  <c r="DL1760" i="64" s="1"/>
  <c r="DL679" i="64"/>
  <c r="DL2418" i="64"/>
  <c r="DL2046" i="64"/>
  <c r="DL2647" i="64"/>
  <c r="DL2134" i="64"/>
  <c r="DL2157" i="64" s="1"/>
  <c r="DL1925" i="64"/>
  <c r="DL1965" i="64" s="1"/>
  <c r="DL1846" i="64"/>
  <c r="DL1868" i="64" s="1"/>
  <c r="DL1677" i="64"/>
  <c r="DL1712" i="64" s="1"/>
  <c r="DL1417" i="64"/>
  <c r="DL1432" i="64" s="1"/>
  <c r="DL2673" i="64"/>
  <c r="DL2055" i="64"/>
  <c r="DL2067" i="64" s="1"/>
  <c r="DL1441" i="64"/>
  <c r="DL1454" i="64" s="1"/>
  <c r="DL2698" i="64"/>
  <c r="DL2202" i="64"/>
  <c r="DL2225" i="64" s="1"/>
  <c r="DL1877" i="64"/>
  <c r="DL1892" i="64" s="1"/>
  <c r="DL1721" i="64"/>
  <c r="DL1756" i="64" s="1"/>
  <c r="DL1570" i="64"/>
  <c r="DL1597" i="64" s="1"/>
  <c r="DL471" i="64"/>
  <c r="DL2724" i="64"/>
  <c r="DL2439" i="64"/>
  <c r="DL2234" i="64"/>
  <c r="DL2259" i="64" s="1"/>
  <c r="DL1766" i="64"/>
  <c r="DL1779" i="64" s="1"/>
  <c r="DL1265" i="64"/>
  <c r="DL1280" i="64" s="1"/>
  <c r="DL541" i="64"/>
  <c r="DL564" i="64" s="1"/>
  <c r="DL2776" i="64"/>
  <c r="DL2790" i="64" s="1"/>
  <c r="DL2750" i="64"/>
  <c r="DL2268" i="64"/>
  <c r="DL2293" i="64" s="1"/>
  <c r="DL2336" i="64" s="1"/>
  <c r="DL2076" i="64"/>
  <c r="DL2089" i="64" s="1"/>
  <c r="DL1788" i="64"/>
  <c r="DL1811" i="64" s="1"/>
  <c r="DL2397" i="64"/>
  <c r="DL2409" i="64" s="1"/>
  <c r="DL1901" i="64"/>
  <c r="DL1916" i="64" s="1"/>
  <c r="DL1289" i="64"/>
  <c r="DL2098" i="64"/>
  <c r="DL2125" i="64" s="1"/>
  <c r="DL1820" i="64"/>
  <c r="DL1837" i="64" s="1"/>
  <c r="DL1641" i="64"/>
  <c r="DL1668" i="64" s="1"/>
  <c r="DL647" i="64"/>
  <c r="DL2460" i="64"/>
  <c r="DL646" i="64"/>
  <c r="DL666" i="64" s="1"/>
  <c r="DL2459" i="64"/>
  <c r="DL2485" i="64" s="1"/>
  <c r="DL2697" i="64"/>
  <c r="DL1900" i="64"/>
  <c r="DL1605" i="64"/>
  <c r="DL1632" i="64" s="1"/>
  <c r="DL1264" i="64"/>
  <c r="DL1279" i="64" s="1"/>
  <c r="DL1144" i="64"/>
  <c r="DL1157" i="64" s="1"/>
  <c r="DL2075" i="64"/>
  <c r="DL2088" i="64" s="1"/>
  <c r="DL1924" i="64"/>
  <c r="DL1819" i="64"/>
  <c r="DL1836" i="64" s="1"/>
  <c r="DL1604" i="64"/>
  <c r="DL1631" i="64" s="1"/>
  <c r="DL1143" i="64"/>
  <c r="DL2723" i="64"/>
  <c r="DL2417" i="64"/>
  <c r="DL2429" i="64" s="1"/>
  <c r="DL1440" i="64"/>
  <c r="DL1453" i="64" s="1"/>
  <c r="DL1416" i="64"/>
  <c r="DL1288" i="64"/>
  <c r="DL1328" i="64" s="1"/>
  <c r="DL723" i="64"/>
  <c r="DL699" i="64"/>
  <c r="DL491" i="64"/>
  <c r="DL1765" i="64"/>
  <c r="DL1778" i="64" s="1"/>
  <c r="DL1569" i="64"/>
  <c r="DL1596" i="64" s="1"/>
  <c r="DL748" i="64"/>
  <c r="DL761" i="64" s="1"/>
  <c r="DL698" i="64"/>
  <c r="DL490" i="64"/>
  <c r="DL2749" i="64"/>
  <c r="DL2646" i="64"/>
  <c r="DL2133" i="64"/>
  <c r="DL2156" i="64" s="1"/>
  <c r="DL2054" i="64"/>
  <c r="DL2066" i="64" s="1"/>
  <c r="DL1845" i="64"/>
  <c r="DL1535" i="64"/>
  <c r="DL1562" i="64" s="1"/>
  <c r="DL1511" i="64"/>
  <c r="DL747" i="64"/>
  <c r="DL675" i="64"/>
  <c r="DL468" i="64"/>
  <c r="DL481" i="64" s="1"/>
  <c r="DL540" i="64"/>
  <c r="DL2201" i="64"/>
  <c r="DL2224" i="64" s="1"/>
  <c r="DL1676" i="64"/>
  <c r="DL1711" i="64" s="1"/>
  <c r="DL1534" i="64"/>
  <c r="DL1561" i="64" s="1"/>
  <c r="DL1510" i="64"/>
  <c r="DL1525" i="64" s="1"/>
  <c r="DL1092" i="64"/>
  <c r="DL1107" i="64" s="1"/>
  <c r="DL674" i="64"/>
  <c r="DL467" i="64"/>
  <c r="DL2775" i="64"/>
  <c r="DL2789" i="64" s="1"/>
  <c r="DL2672" i="64"/>
  <c r="DL2097" i="64"/>
  <c r="DL2124" i="64" s="1"/>
  <c r="DL1876" i="64"/>
  <c r="DL1891" i="64" s="1"/>
  <c r="DL1720" i="64"/>
  <c r="DL1755" i="64" s="1"/>
  <c r="DL1091" i="64"/>
  <c r="DL1106" i="64" s="1"/>
  <c r="CN2253" i="64"/>
  <c r="CN2254" i="64" s="1"/>
  <c r="CN1585" i="64"/>
  <c r="CN1550" i="64"/>
  <c r="CN1663" i="64"/>
  <c r="CN1627" i="64"/>
  <c r="CN1557" i="64"/>
  <c r="CN2288" i="64"/>
  <c r="CN2247" i="64"/>
  <c r="CN2116" i="64"/>
  <c r="CN2119" i="64"/>
  <c r="CN2120" i="64"/>
  <c r="CN2152" i="64"/>
  <c r="G2425" i="64"/>
  <c r="G2426" i="64"/>
  <c r="S2084" i="64"/>
  <c r="T2082" i="64"/>
  <c r="CO2084" i="64"/>
  <c r="CP2082" i="64"/>
  <c r="CQ2082" i="64" s="1"/>
  <c r="CR2082" i="64" s="1"/>
  <c r="CS2082" i="64" s="1"/>
  <c r="CT2082" i="64" s="1"/>
  <c r="CT2084" i="64" s="1"/>
  <c r="T2061" i="64"/>
  <c r="T2063" i="64" s="1"/>
  <c r="S2063" i="64"/>
  <c r="CP2063" i="64"/>
  <c r="CO2063" i="64"/>
  <c r="CQ2061" i="64"/>
  <c r="T2041" i="64"/>
  <c r="S2041" i="64"/>
  <c r="G1958" i="64"/>
  <c r="G246" i="64"/>
  <c r="G194" i="64"/>
  <c r="G178" i="64"/>
  <c r="G94" i="64"/>
  <c r="G76" i="64"/>
  <c r="G63" i="64"/>
  <c r="E1950" i="64"/>
  <c r="E1959" i="64"/>
  <c r="E1960" i="64"/>
  <c r="E1961"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S1968" i="64"/>
  <c r="G1942" i="64"/>
  <c r="E1958" i="64"/>
  <c r="E1957" i="64"/>
  <c r="E1956" i="64"/>
  <c r="E1955" i="64"/>
  <c r="E1954" i="64"/>
  <c r="E1953" i="64"/>
  <c r="E1952" i="64"/>
  <c r="E1951" i="64"/>
  <c r="E1932" i="64"/>
  <c r="E1933" i="64"/>
  <c r="E1934" i="64"/>
  <c r="E1935" i="64"/>
  <c r="E1936" i="64"/>
  <c r="E1937" i="64"/>
  <c r="E1938" i="64"/>
  <c r="E1939" i="64"/>
  <c r="E1940" i="64"/>
  <c r="E1941" i="64"/>
  <c r="E1942" i="64"/>
  <c r="E1943" i="64"/>
  <c r="E1944" i="64"/>
  <c r="E1945" i="64"/>
  <c r="E1946" i="64"/>
  <c r="E1947" i="64"/>
  <c r="E1948" i="64"/>
  <c r="T1964" i="64"/>
  <c r="U1964" i="64"/>
  <c r="V1964" i="64"/>
  <c r="W1964" i="64"/>
  <c r="X1964" i="64"/>
  <c r="Y1964" i="64"/>
  <c r="Z1964" i="64"/>
  <c r="AA1964" i="64"/>
  <c r="AB1964" i="64"/>
  <c r="AC1964" i="64"/>
  <c r="AD1964" i="64"/>
  <c r="AE1964" i="64"/>
  <c r="AF1964" i="64"/>
  <c r="AG1964" i="64"/>
  <c r="AH1964" i="64"/>
  <c r="AI1964" i="64"/>
  <c r="AJ1964" i="64"/>
  <c r="AK1964" i="64"/>
  <c r="AL1964" i="64"/>
  <c r="AM1964" i="64"/>
  <c r="AN1964" i="64"/>
  <c r="AO1964" i="64"/>
  <c r="AP1964" i="64"/>
  <c r="AQ1964" i="64"/>
  <c r="AR1964" i="64"/>
  <c r="AS1964" i="64"/>
  <c r="AT1964" i="64"/>
  <c r="AU1964" i="64"/>
  <c r="AV1964" i="64"/>
  <c r="AW1964" i="64"/>
  <c r="AX1964" i="64"/>
  <c r="AY1964" i="64"/>
  <c r="AZ1964" i="64"/>
  <c r="BA1964" i="64"/>
  <c r="BB1964" i="64"/>
  <c r="BC1964" i="64"/>
  <c r="BD1964" i="64"/>
  <c r="BE1964" i="64"/>
  <c r="BF1964" i="64"/>
  <c r="BG1964" i="64"/>
  <c r="BH1964" i="64"/>
  <c r="BI1964" i="64"/>
  <c r="BJ1964" i="64"/>
  <c r="BK1964" i="64"/>
  <c r="BL1964" i="64"/>
  <c r="BM1964" i="64"/>
  <c r="BN1964" i="64"/>
  <c r="BO1964" i="64"/>
  <c r="BP1964" i="64"/>
  <c r="BQ1964" i="64"/>
  <c r="BR1964" i="64"/>
  <c r="BS1964" i="64"/>
  <c r="BT1964" i="64"/>
  <c r="BU1964" i="64"/>
  <c r="BV1964" i="64"/>
  <c r="BW1964" i="64"/>
  <c r="BX1964" i="64"/>
  <c r="BY1964" i="64"/>
  <c r="BZ1964" i="64"/>
  <c r="CA1964" i="64"/>
  <c r="CB1964" i="64"/>
  <c r="CC1964" i="64"/>
  <c r="CD1964" i="64"/>
  <c r="CE1964" i="64"/>
  <c r="CF1964" i="64"/>
  <c r="CG1964" i="64"/>
  <c r="CH1964" i="64"/>
  <c r="CI1964" i="64"/>
  <c r="CJ1964" i="64"/>
  <c r="CK1964" i="64"/>
  <c r="CL1964" i="64"/>
  <c r="S1964" i="64"/>
  <c r="G1949" i="64"/>
  <c r="G1944" i="64"/>
  <c r="G1948" i="64" s="1"/>
  <c r="G1943" i="64"/>
  <c r="G1947" i="64" s="1"/>
  <c r="G1940" i="64"/>
  <c r="G1939" i="64"/>
  <c r="L1935" i="64"/>
  <c r="L1936" i="64" s="1"/>
  <c r="M1935" i="64"/>
  <c r="N1935" i="64"/>
  <c r="N1936" i="64" s="1"/>
  <c r="O1935" i="64"/>
  <c r="O1936" i="64" s="1"/>
  <c r="P1935" i="64"/>
  <c r="P1936" i="64" s="1"/>
  <c r="K1935" i="64"/>
  <c r="K1936" i="64" s="1"/>
  <c r="G1969" i="64"/>
  <c r="E1969" i="64"/>
  <c r="G1968" i="64"/>
  <c r="E1968" i="64"/>
  <c r="G1967" i="64"/>
  <c r="E1967" i="64"/>
  <c r="E1966" i="64"/>
  <c r="E1965" i="64"/>
  <c r="E1964" i="64"/>
  <c r="E1963" i="64"/>
  <c r="G1962" i="64"/>
  <c r="E1962" i="64"/>
  <c r="E1949" i="64"/>
  <c r="G1931" i="64"/>
  <c r="G1933" i="64" s="1"/>
  <c r="E1931" i="64"/>
  <c r="E1930" i="64"/>
  <c r="G247" i="64"/>
  <c r="G195" i="64"/>
  <c r="G179" i="64"/>
  <c r="G95" i="64"/>
  <c r="G77" i="64"/>
  <c r="G64" i="64"/>
  <c r="G42" i="64"/>
  <c r="G2445" i="64"/>
  <c r="G2455" i="64"/>
  <c r="E2455" i="64"/>
  <c r="G2454" i="64"/>
  <c r="E2454" i="64"/>
  <c r="G2453" i="64"/>
  <c r="E2453" i="64"/>
  <c r="G2452" i="64"/>
  <c r="E2452" i="64"/>
  <c r="CL2451" i="64"/>
  <c r="CK2451" i="64"/>
  <c r="CJ2451" i="64"/>
  <c r="CI2451" i="64"/>
  <c r="CH2451" i="64"/>
  <c r="CG2451" i="64"/>
  <c r="CF2451" i="64"/>
  <c r="CE2451" i="64"/>
  <c r="CD2451" i="64"/>
  <c r="CC2451" i="64"/>
  <c r="CB2451" i="64"/>
  <c r="CA2451" i="64"/>
  <c r="BZ2451" i="64"/>
  <c r="BY2451" i="64"/>
  <c r="BX2451" i="64"/>
  <c r="BW2451" i="64"/>
  <c r="BV2451" i="64"/>
  <c r="BU2451" i="64"/>
  <c r="BT2451" i="64"/>
  <c r="BS2451" i="64"/>
  <c r="BR2451" i="64"/>
  <c r="BQ2451" i="64"/>
  <c r="BP2451" i="64"/>
  <c r="BO2451" i="64"/>
  <c r="BN2451" i="64"/>
  <c r="BM2451" i="64"/>
  <c r="BL2451" i="64"/>
  <c r="BK2451" i="64"/>
  <c r="BJ2451" i="64"/>
  <c r="BI2451" i="64"/>
  <c r="BH2451" i="64"/>
  <c r="BG2451" i="64"/>
  <c r="BF2451" i="64"/>
  <c r="BE2451" i="64"/>
  <c r="BD2451" i="64"/>
  <c r="BC2451" i="64"/>
  <c r="BB2451" i="64"/>
  <c r="BA2451" i="64"/>
  <c r="AZ2451" i="64"/>
  <c r="AY2451" i="64"/>
  <c r="AX2451" i="64"/>
  <c r="AW2451" i="64"/>
  <c r="AV2451" i="64"/>
  <c r="AU2451" i="64"/>
  <c r="AT2451" i="64"/>
  <c r="AS2451" i="64"/>
  <c r="AR2451" i="64"/>
  <c r="AQ2451" i="64"/>
  <c r="AP2451" i="64"/>
  <c r="AO2451" i="64"/>
  <c r="AN2451" i="64"/>
  <c r="AM2451" i="64"/>
  <c r="AL2451" i="64"/>
  <c r="AK2451" i="64"/>
  <c r="AJ2451" i="64"/>
  <c r="AI2451" i="64"/>
  <c r="AH2451" i="64"/>
  <c r="AG2451" i="64"/>
  <c r="AF2451" i="64"/>
  <c r="AE2451" i="64"/>
  <c r="AD2451" i="64"/>
  <c r="AC2451" i="64"/>
  <c r="AB2451" i="64"/>
  <c r="AA2451" i="64"/>
  <c r="Z2451" i="64"/>
  <c r="Y2451" i="64"/>
  <c r="X2451" i="64"/>
  <c r="W2451" i="64"/>
  <c r="V2451" i="64"/>
  <c r="U2451" i="64"/>
  <c r="T2451" i="64"/>
  <c r="S2451" i="64"/>
  <c r="E2451" i="64"/>
  <c r="E2450" i="64"/>
  <c r="G2449" i="64"/>
  <c r="G2447" i="64" s="1"/>
  <c r="E2449" i="64"/>
  <c r="G2448" i="64"/>
  <c r="E2448" i="64"/>
  <c r="E2447" i="64"/>
  <c r="E2446" i="64"/>
  <c r="E2445" i="64"/>
  <c r="E2444" i="64"/>
  <c r="DL777" i="64" a="1"/>
  <c r="CX858" i="64" a="1"/>
  <c r="DL816" i="64" a="1"/>
  <c r="DL551" i="64" a="1"/>
  <c r="CT1322" i="64" a="1"/>
  <c r="DL779" i="64" a="1"/>
  <c r="AA453" i="64" l="1" a="1"/>
  <c r="AA453" i="64" s="1"/>
  <c r="DD102" i="861"/>
  <c r="AE46" i="1224"/>
  <c r="AE103" i="861" s="1"/>
  <c r="W43" i="1224"/>
  <c r="AF45" i="1224"/>
  <c r="AF102" i="861" s="1"/>
  <c r="W33" i="1224"/>
  <c r="W42" i="861" s="1"/>
  <c r="W31" i="1224"/>
  <c r="W72" i="861" s="1"/>
  <c r="AG8" i="1224"/>
  <c r="AE30" i="1224"/>
  <c r="AE101" i="861" s="1"/>
  <c r="DE102" i="861"/>
  <c r="DG35" i="861"/>
  <c r="DD45" i="1224"/>
  <c r="AF29" i="1224"/>
  <c r="AF100" i="861" s="1"/>
  <c r="DD31" i="1224"/>
  <c r="DE27" i="1224" s="1"/>
  <c r="DD33" i="1224"/>
  <c r="AH4" i="1224"/>
  <c r="AH28" i="1224"/>
  <c r="AH16" i="1224"/>
  <c r="AH35" i="861" s="1"/>
  <c r="AH17" i="1224"/>
  <c r="AH44" i="1224"/>
  <c r="DF4" i="1224"/>
  <c r="DF17" i="1224"/>
  <c r="DF16" i="1224"/>
  <c r="DF28" i="1224"/>
  <c r="DF44" i="1224"/>
  <c r="AJ2" i="1224"/>
  <c r="AI3" i="1224"/>
  <c r="AI7" i="1224"/>
  <c r="AI1" i="1224"/>
  <c r="DG8" i="1224"/>
  <c r="DH2" i="1224"/>
  <c r="DG3" i="1224"/>
  <c r="DG7" i="1224"/>
  <c r="DF1" i="1224"/>
  <c r="DD47" i="1224"/>
  <c r="DE43" i="1224" s="1"/>
  <c r="DD49" i="1224"/>
  <c r="AG18" i="1224"/>
  <c r="DE18" i="1224"/>
  <c r="DE45" i="1224" s="1"/>
  <c r="AA1228" i="64" a="1"/>
  <c r="AA1228" i="64" s="1"/>
  <c r="AA395" i="64" a="1"/>
  <c r="AA395" i="64" s="1"/>
  <c r="DD1231" i="64"/>
  <c r="DE1227" i="64" s="1"/>
  <c r="DD1233" i="64"/>
  <c r="CY1228" i="64" a="1"/>
  <c r="CY1228" i="64" s="1"/>
  <c r="CY395" i="64" a="1"/>
  <c r="CY395" i="64" s="1"/>
  <c r="DC96" i="861"/>
  <c r="AA1069" i="64" a="1"/>
  <c r="AA1069" i="64" s="1"/>
  <c r="CY1001" i="64" a="1"/>
  <c r="CY1001" i="64" s="1"/>
  <c r="CY1069" i="64" a="1"/>
  <c r="CY1069" i="64" s="1"/>
  <c r="DC1072" i="64"/>
  <c r="DD1068" i="64" s="1"/>
  <c r="DC1074" i="64"/>
  <c r="AA1001" i="64" a="1"/>
  <c r="AA1001" i="64" s="1"/>
  <c r="U17" i="861"/>
  <c r="U26" i="861" s="1"/>
  <c r="U27" i="861" s="1"/>
  <c r="Z2182" i="64"/>
  <c r="AA2179" i="64" s="1"/>
  <c r="AA2180" i="64" a="1"/>
  <c r="AA2180" i="64" s="1"/>
  <c r="AA2187" i="64" s="1"/>
  <c r="CY2180" i="64" a="1"/>
  <c r="CY2180" i="64" s="1"/>
  <c r="CY2187" i="64" s="1"/>
  <c r="CY1987" i="64" a="1"/>
  <c r="CY1987" i="64" s="1"/>
  <c r="AA1987" i="64" a="1"/>
  <c r="AA1987" i="64" s="1"/>
  <c r="DG2017" i="64"/>
  <c r="DG2019" i="64" s="1"/>
  <c r="AK2017" i="64"/>
  <c r="AA959" i="64" a="1"/>
  <c r="AA959" i="64" s="1"/>
  <c r="CY1827" i="64" a="1"/>
  <c r="CY1827" i="64" s="1"/>
  <c r="CY959" i="64" a="1"/>
  <c r="CY959" i="64" s="1"/>
  <c r="AA1827" i="64" a="1"/>
  <c r="AA1827" i="64" s="1"/>
  <c r="CY1129" i="64" a="1"/>
  <c r="CY1129" i="64" s="1"/>
  <c r="CY1829" i="64" a="1"/>
  <c r="CY1829" i="64" s="1"/>
  <c r="AA1129" i="64" a="1"/>
  <c r="AA1129" i="64" s="1"/>
  <c r="AA1829" i="64" a="1"/>
  <c r="AA1829" i="64" s="1"/>
  <c r="CY1125" i="64" a="1"/>
  <c r="CY1125" i="64" s="1"/>
  <c r="CY1126" i="64" a="1"/>
  <c r="CY1126" i="64" s="1"/>
  <c r="AA1125" i="64" a="1"/>
  <c r="AA1125" i="64" s="1"/>
  <c r="AA1126" i="64" a="1"/>
  <c r="AA1126" i="64" s="1"/>
  <c r="CY595" i="64" a="1"/>
  <c r="CY595" i="64" s="1"/>
  <c r="CY584" i="64" a="1"/>
  <c r="CY584" i="64" s="1"/>
  <c r="AA584" i="64" a="1"/>
  <c r="AA584" i="64" s="1"/>
  <c r="AA595" i="64" a="1"/>
  <c r="AA595" i="64" s="1"/>
  <c r="CT1322" i="64"/>
  <c r="CT1324" i="64" s="1"/>
  <c r="CY601" i="64" a="1"/>
  <c r="CY601" i="64" s="1"/>
  <c r="CY587" i="64" a="1"/>
  <c r="CY587" i="64" s="1"/>
  <c r="AA601" i="64" a="1"/>
  <c r="AA601" i="64" s="1"/>
  <c r="AA587" i="64" a="1"/>
  <c r="AA587" i="64" s="1"/>
  <c r="DL1412" i="64"/>
  <c r="DL1408" i="64"/>
  <c r="DL1333" i="64"/>
  <c r="DL1330" i="64"/>
  <c r="DL1329" i="64"/>
  <c r="DL1407" i="64"/>
  <c r="DL1409" i="64"/>
  <c r="AA111" i="64" a="1"/>
  <c r="AA111" i="64" s="1"/>
  <c r="AA1307" i="64" a="1"/>
  <c r="AA1307" i="64" s="1"/>
  <c r="CY111" i="64" a="1"/>
  <c r="CY111" i="64" s="1"/>
  <c r="CY1307" i="64" a="1"/>
  <c r="CY1307"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199" i="64" a="1"/>
  <c r="CY1199" i="64" s="1"/>
  <c r="AA1199" i="64" a="1"/>
  <c r="AA1199" i="64" s="1"/>
  <c r="CY915" i="64" a="1"/>
  <c r="CY915" i="64" s="1"/>
  <c r="CY914" i="64" a="1"/>
  <c r="CY914" i="64" s="1"/>
  <c r="CY918" i="64" a="1"/>
  <c r="CY918" i="64" s="1"/>
  <c r="CY917" i="64" a="1"/>
  <c r="CY917" i="64" s="1"/>
  <c r="CY916" i="64" a="1"/>
  <c r="CY916" i="64" s="1"/>
  <c r="AA918" i="64" a="1"/>
  <c r="AA918" i="64" s="1"/>
  <c r="AA914" i="64" a="1"/>
  <c r="AA914" i="64" s="1"/>
  <c r="AA917" i="64" a="1"/>
  <c r="AA917" i="64" s="1"/>
  <c r="AA916" i="64" a="1"/>
  <c r="AA916" i="64" s="1"/>
  <c r="AA915" i="64" a="1"/>
  <c r="AA915" i="64" s="1"/>
  <c r="AA887" i="64" a="1"/>
  <c r="AA887" i="64" s="1"/>
  <c r="AA901" i="64" a="1"/>
  <c r="AA901" i="64" s="1"/>
  <c r="AA886" i="64" a="1"/>
  <c r="AA886" i="64" s="1"/>
  <c r="AA902" i="64" a="1"/>
  <c r="AA902" i="64" s="1"/>
  <c r="AA903" i="64" a="1"/>
  <c r="AA903" i="64" s="1"/>
  <c r="AA899" i="64" a="1"/>
  <c r="AA899" i="64" s="1"/>
  <c r="AA883" i="64" a="1"/>
  <c r="AA883" i="64" s="1"/>
  <c r="AA900" i="64" a="1"/>
  <c r="AA900" i="64" s="1"/>
  <c r="AA884" i="64" a="1"/>
  <c r="AA884" i="64" s="1"/>
  <c r="AA885" i="64" a="1"/>
  <c r="AA885" i="64" s="1"/>
  <c r="CY902" i="64" a="1"/>
  <c r="CY902" i="64" s="1"/>
  <c r="CY899" i="64" a="1"/>
  <c r="CY899" i="64" s="1"/>
  <c r="CY903" i="64" a="1"/>
  <c r="CY903" i="64" s="1"/>
  <c r="CY883" i="64" a="1"/>
  <c r="CY883" i="64" s="1"/>
  <c r="CY884" i="64" a="1"/>
  <c r="CY884" i="64" s="1"/>
  <c r="CY900" i="64" a="1"/>
  <c r="CY900" i="64" s="1"/>
  <c r="CY885" i="64" a="1"/>
  <c r="CY885" i="64" s="1"/>
  <c r="CY886" i="64" a="1"/>
  <c r="CY886" i="64" s="1"/>
  <c r="CY887" i="64" a="1"/>
  <c r="CY887" i="64" s="1"/>
  <c r="CY901" i="64" a="1"/>
  <c r="CY901" i="64" s="1"/>
  <c r="DL831" i="64"/>
  <c r="DL874" i="64"/>
  <c r="CW207" i="64"/>
  <c r="CV210" i="64"/>
  <c r="CV212" i="64" s="1"/>
  <c r="AA208" i="64" a="1"/>
  <c r="AA208" i="64" s="1"/>
  <c r="AA207" i="64" s="1"/>
  <c r="AA209" i="64" a="1"/>
  <c r="AA209" i="64" s="1"/>
  <c r="CY208" i="64" a="1"/>
  <c r="CY208" i="64" s="1"/>
  <c r="CY209" i="64" a="1"/>
  <c r="CY209" i="64" s="1"/>
  <c r="Z860" i="64"/>
  <c r="CY331" i="64" a="1"/>
  <c r="CY331" i="64" s="1"/>
  <c r="CY1174" i="64" a="1"/>
  <c r="CY1174" i="64" s="1"/>
  <c r="AA331" i="64" a="1"/>
  <c r="AA331" i="64" s="1"/>
  <c r="AA1174" i="64" a="1"/>
  <c r="AA1174" i="64" s="1"/>
  <c r="CX858" i="64"/>
  <c r="CX860" i="64" s="1"/>
  <c r="DL816" i="64"/>
  <c r="AA312" i="64" a="1"/>
  <c r="AA312" i="64" s="1"/>
  <c r="AA859" i="64" a="1"/>
  <c r="AA859" i="64" s="1"/>
  <c r="CY312" i="64" a="1"/>
  <c r="CY312" i="64" s="1"/>
  <c r="CY859" i="64" a="1"/>
  <c r="CY859" i="64" s="1"/>
  <c r="AA825" i="64" a="1"/>
  <c r="AA825" i="64" s="1"/>
  <c r="AA299" i="64" a="1"/>
  <c r="AA299" i="64" s="1"/>
  <c r="CY825" i="64" a="1"/>
  <c r="CY825" i="64" s="1"/>
  <c r="CY299" i="64" a="1"/>
  <c r="CY299" i="64" s="1"/>
  <c r="CY821" i="64" a="1"/>
  <c r="CY821" i="64" s="1"/>
  <c r="AA821" i="64" a="1"/>
  <c r="AA821" i="64" s="1"/>
  <c r="CY4" i="64"/>
  <c r="CY817" i="64" a="1"/>
  <c r="CY817" i="64" s="1"/>
  <c r="AA4" i="64"/>
  <c r="AA817" i="64" a="1"/>
  <c r="AA817"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0" i="861" s="1"/>
  <c r="CY57" i="863"/>
  <c r="AC2" i="64"/>
  <c r="AB1" i="64"/>
  <c r="AB3" i="64"/>
  <c r="AB453" i="64" s="1" a="1"/>
  <c r="AB453" i="64" s="1"/>
  <c r="CY281" i="64"/>
  <c r="CY1" i="64"/>
  <c r="CZ8" i="64"/>
  <c r="CZ277" i="64"/>
  <c r="CZ3" i="64"/>
  <c r="CZ453" i="64" s="1" a="1"/>
  <c r="CZ453" i="64" s="1"/>
  <c r="CZ259" i="64"/>
  <c r="CZ7" i="64"/>
  <c r="DA2" i="64"/>
  <c r="CZ278" i="64"/>
  <c r="CZ260" i="64"/>
  <c r="CZ261" i="64"/>
  <c r="CZ279" i="64"/>
  <c r="CZ262" i="64"/>
  <c r="CZ280" i="64"/>
  <c r="CY263" i="64"/>
  <c r="CY24" i="864"/>
  <c r="CY99"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9"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0" i="861" s="1"/>
  <c r="AA57" i="863"/>
  <c r="AA4" i="864"/>
  <c r="CZ4" i="861"/>
  <c r="CZ5" i="861" s="1"/>
  <c r="DA3" i="861"/>
  <c r="CZ9" i="861"/>
  <c r="CZ8" i="861"/>
  <c r="AC5" i="861"/>
  <c r="CS1" i="860"/>
  <c r="CT3" i="860"/>
  <c r="CU2" i="860"/>
  <c r="CT9" i="860"/>
  <c r="CT8" i="860"/>
  <c r="CS4" i="860"/>
  <c r="DL779" i="64"/>
  <c r="DL777" i="64"/>
  <c r="DL799" i="64"/>
  <c r="DL528" i="64"/>
  <c r="DL739" i="64"/>
  <c r="DL551" i="64"/>
  <c r="DL689" i="64"/>
  <c r="DL1156" i="64"/>
  <c r="DL2691" i="64" s="1"/>
  <c r="DL1915" i="64"/>
  <c r="DL1526" i="64"/>
  <c r="DL1431" i="64"/>
  <c r="DL1867" i="64"/>
  <c r="CS2084" i="64"/>
  <c r="CR2084" i="64"/>
  <c r="CQ2084" i="64"/>
  <c r="T2084" i="64"/>
  <c r="U2082" i="64"/>
  <c r="CP2084" i="64"/>
  <c r="CU2082" i="64"/>
  <c r="CU2084" i="64" s="1"/>
  <c r="CR2061" i="64"/>
  <c r="CQ2063" i="64"/>
  <c r="U2061" i="64"/>
  <c r="U2041" i="64"/>
  <c r="CP2041" i="64"/>
  <c r="G1952" i="64"/>
  <c r="G1956" i="64" s="1"/>
  <c r="G1953" i="64"/>
  <c r="G1957" i="64" s="1"/>
  <c r="G1951" i="64"/>
  <c r="G1966" i="64"/>
  <c r="M1936" i="64"/>
  <c r="E655" i="64"/>
  <c r="E682" i="64"/>
  <c r="E683" i="64"/>
  <c r="G2743" i="64"/>
  <c r="G2717" i="64"/>
  <c r="G2692" i="64"/>
  <c r="G2666" i="64"/>
  <c r="G1917" i="64"/>
  <c r="G1894" i="64"/>
  <c r="G1870" i="64"/>
  <c r="G1839" i="64"/>
  <c r="G1813" i="64"/>
  <c r="G1781" i="64"/>
  <c r="G2792" i="64"/>
  <c r="G1758" i="64"/>
  <c r="G1714" i="64"/>
  <c r="G2227" i="64"/>
  <c r="G2159" i="64"/>
  <c r="G2127" i="64"/>
  <c r="G1670" i="64"/>
  <c r="G1634" i="64"/>
  <c r="G1599" i="64"/>
  <c r="G1564" i="64"/>
  <c r="G1546" i="64" s="1"/>
  <c r="G2261" i="64"/>
  <c r="G2295" i="64"/>
  <c r="G1528" i="64"/>
  <c r="G1456" i="64"/>
  <c r="G1410" i="64"/>
  <c r="G1282" i="64"/>
  <c r="G1159" i="64"/>
  <c r="G1109" i="64"/>
  <c r="G685" i="64"/>
  <c r="G661" i="64"/>
  <c r="G1434" i="64"/>
  <c r="G2662" i="64"/>
  <c r="CY858" i="64" a="1"/>
  <c r="AA1322" i="64" a="1"/>
  <c r="AA858" i="64" a="1"/>
  <c r="DL896" i="64" a="1"/>
  <c r="CU1322" i="64" a="1"/>
  <c r="DE100" i="861" l="1"/>
  <c r="AG29" i="1224"/>
  <c r="AG100" i="861" s="1"/>
  <c r="X27" i="1224"/>
  <c r="AF30" i="1224"/>
  <c r="AF101" i="861" s="1"/>
  <c r="AF46" i="1224"/>
  <c r="AF103" i="861" s="1"/>
  <c r="AH8" i="1224"/>
  <c r="W47" i="1224"/>
  <c r="W73" i="861" s="1"/>
  <c r="W49" i="1224"/>
  <c r="W43" i="861" s="1"/>
  <c r="DH35" i="861"/>
  <c r="DF102" i="861"/>
  <c r="DG1" i="1224"/>
  <c r="DE29" i="1224"/>
  <c r="AG45" i="1224"/>
  <c r="AG102" i="861" s="1"/>
  <c r="AH18" i="1224"/>
  <c r="AK2" i="1224"/>
  <c r="AJ3" i="1224"/>
  <c r="AJ7" i="1224"/>
  <c r="AJ1" i="1224"/>
  <c r="DF18" i="1224"/>
  <c r="DF45" i="1224" s="1"/>
  <c r="DE47" i="1224"/>
  <c r="DF43" i="1224" s="1"/>
  <c r="DE49" i="1224"/>
  <c r="DG4" i="1224"/>
  <c r="DG16" i="1224"/>
  <c r="DG17" i="1224"/>
  <c r="DG28" i="1224"/>
  <c r="DG44" i="1224"/>
  <c r="DH3" i="1224"/>
  <c r="DH7" i="1224"/>
  <c r="DI2" i="1224"/>
  <c r="DH8" i="1224"/>
  <c r="AI16" i="1224"/>
  <c r="AI35" i="861" s="1"/>
  <c r="AI4" i="1224"/>
  <c r="AI17" i="1224"/>
  <c r="AI28" i="1224"/>
  <c r="AI44" i="1224"/>
  <c r="DE31" i="1224"/>
  <c r="DF27" i="1224" s="1"/>
  <c r="DE33" i="1224"/>
  <c r="CZ1228" i="64" a="1"/>
  <c r="CZ1228" i="64" s="1"/>
  <c r="CZ395" i="64" a="1"/>
  <c r="CZ395" i="64" s="1"/>
  <c r="DE1231" i="64"/>
  <c r="DF1227" i="64" s="1"/>
  <c r="DE1233" i="64"/>
  <c r="AB1228" i="64" a="1"/>
  <c r="AB1228" i="64" s="1"/>
  <c r="AB395" i="64" a="1"/>
  <c r="AB395" i="64" s="1"/>
  <c r="DD96" i="861"/>
  <c r="AB1001" i="64" a="1"/>
  <c r="AB1001" i="64" s="1"/>
  <c r="AB1069" i="64" a="1"/>
  <c r="AB1069" i="64" s="1"/>
  <c r="DD1072" i="64"/>
  <c r="DE1068" i="64" s="1"/>
  <c r="DD1074" i="64"/>
  <c r="CZ1001" i="64" a="1"/>
  <c r="CZ1001" i="64" s="1"/>
  <c r="CZ1069" i="64" a="1"/>
  <c r="CZ1069" i="64" s="1"/>
  <c r="AA2184" i="64"/>
  <c r="CZ2180" i="64" a="1"/>
  <c r="CZ2180" i="64" s="1"/>
  <c r="CZ2187" i="64" s="1"/>
  <c r="AB2180" i="64" a="1"/>
  <c r="AB2180" i="64" s="1"/>
  <c r="AA2181" i="64"/>
  <c r="AA2188" i="64" s="1"/>
  <c r="T44" i="861"/>
  <c r="CZ1987" i="64" a="1"/>
  <c r="CZ1987" i="64" s="1"/>
  <c r="AB1987" i="64" a="1"/>
  <c r="AB1987" i="64" s="1"/>
  <c r="AL2017" i="64"/>
  <c r="AL2019" i="64" s="1"/>
  <c r="AK2019" i="64"/>
  <c r="DH2017" i="64"/>
  <c r="CZ1827" i="64" a="1"/>
  <c r="CZ1827" i="64" s="1"/>
  <c r="CZ959" i="64" a="1"/>
  <c r="CZ959" i="64" s="1"/>
  <c r="AB1827" i="64" a="1"/>
  <c r="AB1827" i="64" s="1"/>
  <c r="AB959" i="64" a="1"/>
  <c r="AB959" i="64" s="1"/>
  <c r="CZ1129" i="64" a="1"/>
  <c r="CZ1129" i="64" s="1"/>
  <c r="CZ1829" i="64" a="1"/>
  <c r="CZ1829" i="64" s="1"/>
  <c r="AB1129" i="64" a="1"/>
  <c r="AB1129" i="64" s="1"/>
  <c r="AB1829" i="64" a="1"/>
  <c r="AB1829" i="64" s="1"/>
  <c r="AA1127" i="64"/>
  <c r="AB1125" i="64" a="1"/>
  <c r="AB1125" i="64" s="1"/>
  <c r="AB1126" i="64" a="1"/>
  <c r="AB1126" i="64" s="1"/>
  <c r="CZ1125" i="64" a="1"/>
  <c r="CZ1125" i="64" s="1"/>
  <c r="CZ1126" i="64" a="1"/>
  <c r="CZ1126" i="64" s="1"/>
  <c r="CY1127" i="64"/>
  <c r="CZ595" i="64" a="1"/>
  <c r="CZ595" i="64" s="1"/>
  <c r="CZ584" i="64" a="1"/>
  <c r="CZ584" i="64" s="1"/>
  <c r="AB595" i="64" a="1"/>
  <c r="AB595" i="64" s="1"/>
  <c r="AB584" i="64" a="1"/>
  <c r="AB584" i="64" s="1"/>
  <c r="CU1322" i="64"/>
  <c r="CU1324" i="64" s="1"/>
  <c r="AB587" i="64" a="1"/>
  <c r="AB587" i="64" s="1"/>
  <c r="AB601" i="64" a="1"/>
  <c r="AB601" i="64" s="1"/>
  <c r="CZ601" i="64" a="1"/>
  <c r="CZ601" i="64" s="1"/>
  <c r="CZ587" i="64" a="1"/>
  <c r="CZ587" i="64" s="1"/>
  <c r="AA126" i="64"/>
  <c r="CY141" i="64"/>
  <c r="AA141" i="64"/>
  <c r="CY126" i="64"/>
  <c r="AA1322" i="64"/>
  <c r="AA1324" i="64" s="1"/>
  <c r="CZ111" i="64" a="1"/>
  <c r="CZ111" i="64" s="1"/>
  <c r="CZ1307" i="64" a="1"/>
  <c r="CZ1307" i="64" s="1"/>
  <c r="AB111" i="64" a="1"/>
  <c r="AB111" i="64" s="1"/>
  <c r="AB1307" i="64" a="1"/>
  <c r="AB1307"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199" i="64" a="1"/>
  <c r="CZ1199" i="64" s="1"/>
  <c r="AB1199" i="64" a="1"/>
  <c r="AB1199" i="64" s="1"/>
  <c r="AB918" i="64" a="1"/>
  <c r="AB918" i="64" s="1"/>
  <c r="AB914" i="64" a="1"/>
  <c r="AB914" i="64" s="1"/>
  <c r="AB917" i="64" a="1"/>
  <c r="AB917" i="64" s="1"/>
  <c r="AB916" i="64" a="1"/>
  <c r="AB916" i="64" s="1"/>
  <c r="AB915" i="64" a="1"/>
  <c r="AB915" i="64" s="1"/>
  <c r="CZ915" i="64" a="1"/>
  <c r="CZ915" i="64" s="1"/>
  <c r="CZ914" i="64" a="1"/>
  <c r="CZ914" i="64" s="1"/>
  <c r="CZ918" i="64" a="1"/>
  <c r="CZ918" i="64" s="1"/>
  <c r="CZ917" i="64" a="1"/>
  <c r="CZ917" i="64" s="1"/>
  <c r="CZ916" i="64" a="1"/>
  <c r="CZ916" i="64" s="1"/>
  <c r="DL896" i="64"/>
  <c r="CZ902" i="64" a="1"/>
  <c r="CZ902" i="64" s="1"/>
  <c r="CZ903" i="64" a="1"/>
  <c r="CZ903" i="64" s="1"/>
  <c r="CZ883" i="64" a="1"/>
  <c r="CZ883" i="64" s="1"/>
  <c r="CZ884" i="64" a="1"/>
  <c r="CZ884" i="64" s="1"/>
  <c r="CZ900" i="64" a="1"/>
  <c r="CZ900" i="64" s="1"/>
  <c r="CZ885" i="64" a="1"/>
  <c r="CZ885" i="64" s="1"/>
  <c r="CZ886" i="64" a="1"/>
  <c r="CZ886" i="64" s="1"/>
  <c r="CZ887" i="64" a="1"/>
  <c r="CZ887" i="64" s="1"/>
  <c r="CZ901" i="64" a="1"/>
  <c r="CZ901" i="64" s="1"/>
  <c r="CZ899" i="64" a="1"/>
  <c r="CZ899" i="64" s="1"/>
  <c r="DL934" i="64"/>
  <c r="AB886" i="64" a="1"/>
  <c r="AB886" i="64" s="1"/>
  <c r="AB887" i="64" a="1"/>
  <c r="AB887" i="64" s="1"/>
  <c r="AB901" i="64" a="1"/>
  <c r="AB901" i="64" s="1"/>
  <c r="AB902" i="64" a="1"/>
  <c r="AB902" i="64" s="1"/>
  <c r="AB903" i="64" a="1"/>
  <c r="AB903" i="64" s="1"/>
  <c r="AB885" i="64" a="1"/>
  <c r="AB885" i="64" s="1"/>
  <c r="AB899" i="64" a="1"/>
  <c r="AB899" i="64" s="1"/>
  <c r="AB883" i="64" a="1"/>
  <c r="AB883" i="64" s="1"/>
  <c r="AB900" i="64" a="1"/>
  <c r="AB900" i="64" s="1"/>
  <c r="AB884" i="64" a="1"/>
  <c r="AB884" i="64" s="1"/>
  <c r="CW210" i="64"/>
  <c r="CW212" i="64" s="1"/>
  <c r="CX207" i="64"/>
  <c r="CX210" i="64" s="1"/>
  <c r="CZ209" i="64" a="1"/>
  <c r="CZ209" i="64" s="1"/>
  <c r="CZ208" i="64" a="1"/>
  <c r="CZ208" i="64" s="1"/>
  <c r="AB208" i="64" a="1"/>
  <c r="AB208" i="64" s="1"/>
  <c r="AB207" i="64" s="1"/>
  <c r="AB209" i="64" a="1"/>
  <c r="AB209" i="64" s="1"/>
  <c r="AA210" i="64"/>
  <c r="AA212" i="64" s="1"/>
  <c r="AA858" i="64"/>
  <c r="AA860" i="64" s="1"/>
  <c r="AB331" i="64" a="1"/>
  <c r="AB331" i="64" s="1"/>
  <c r="AB1174" i="64" a="1"/>
  <c r="AB1174" i="64" s="1"/>
  <c r="CZ331" i="64" a="1"/>
  <c r="CZ331" i="64" s="1"/>
  <c r="CZ1174" i="64" a="1"/>
  <c r="CZ1174" i="64" s="1"/>
  <c r="CY858" i="64"/>
  <c r="CY860" i="64" s="1"/>
  <c r="CZ312" i="64" a="1"/>
  <c r="CZ312" i="64" s="1"/>
  <c r="CZ859" i="64" a="1"/>
  <c r="CZ859" i="64" s="1"/>
  <c r="AB312" i="64" a="1"/>
  <c r="AB312" i="64" s="1"/>
  <c r="AB859" i="64" a="1"/>
  <c r="AB859" i="64" s="1"/>
  <c r="AB825" i="64" a="1"/>
  <c r="AB825" i="64" s="1"/>
  <c r="AB299" i="64" a="1"/>
  <c r="AB299" i="64" s="1"/>
  <c r="CZ825" i="64" a="1"/>
  <c r="CZ825" i="64" s="1"/>
  <c r="CZ299" i="64" a="1"/>
  <c r="CZ299" i="64" s="1"/>
  <c r="CZ821" i="64" a="1"/>
  <c r="CZ821" i="64" s="1"/>
  <c r="AB821" i="64" a="1"/>
  <c r="AB821" i="64" s="1"/>
  <c r="CZ4" i="64"/>
  <c r="CZ817" i="64" a="1"/>
  <c r="CZ817" i="64" s="1"/>
  <c r="AB4" i="64"/>
  <c r="AB817" i="64" a="1"/>
  <c r="AB817" i="64" s="1"/>
  <c r="G554" i="64"/>
  <c r="G547" i="64"/>
  <c r="DA56" i="863" a="1"/>
  <c r="DA56" i="863" s="1"/>
  <c r="DA40" i="863"/>
  <c r="AC259" i="64"/>
  <c r="AC7" i="64"/>
  <c r="AB8" i="64" s="1"/>
  <c r="DA38" i="863"/>
  <c r="CZ42" i="863"/>
  <c r="CZ21" i="863" s="1"/>
  <c r="CZ30"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453" i="64" s="1" a="1"/>
  <c r="AC453" i="64" s="1"/>
  <c r="AD2" i="64"/>
  <c r="AC1" i="64"/>
  <c r="CZ2" i="861"/>
  <c r="CZ1" i="861" s="1"/>
  <c r="CZ281" i="64"/>
  <c r="DA8" i="64"/>
  <c r="DA277" i="64"/>
  <c r="DA259" i="64"/>
  <c r="DA3" i="64"/>
  <c r="DA453" i="64" s="1" a="1"/>
  <c r="DA453" i="64" s="1"/>
  <c r="DA7" i="64"/>
  <c r="DB2" i="64"/>
  <c r="DA260" i="64"/>
  <c r="DA278" i="64"/>
  <c r="DA261" i="64"/>
  <c r="DA279" i="64"/>
  <c r="DA280" i="64"/>
  <c r="DA262" i="64"/>
  <c r="CZ1" i="64"/>
  <c r="CZ263" i="64"/>
  <c r="CZ1" i="864"/>
  <c r="AB24" i="864"/>
  <c r="AB99" i="861" s="1"/>
  <c r="AB4" i="864"/>
  <c r="AB43" i="863"/>
  <c r="AB42" i="863"/>
  <c r="AB21" i="863" s="1"/>
  <c r="AB30"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99"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2084" i="64"/>
  <c r="V2082" i="64"/>
  <c r="CS2061" i="64"/>
  <c r="CS2063" i="64" s="1"/>
  <c r="CR2063" i="64"/>
  <c r="CV2082" i="64"/>
  <c r="CV2084" i="64" s="1"/>
  <c r="V2061" i="64"/>
  <c r="U2063" i="64"/>
  <c r="V2041" i="64"/>
  <c r="CQ2041" i="64"/>
  <c r="DK2745" i="64"/>
  <c r="DJ2745" i="64"/>
  <c r="DI2745" i="64"/>
  <c r="DH2745" i="64"/>
  <c r="DG2745" i="64"/>
  <c r="DF2745" i="64"/>
  <c r="DE2745" i="64"/>
  <c r="DD2745" i="64"/>
  <c r="DC2745" i="64"/>
  <c r="DB2745" i="64"/>
  <c r="DA2745" i="64"/>
  <c r="CZ2745" i="64"/>
  <c r="CY2745" i="64"/>
  <c r="CX2745" i="64"/>
  <c r="CW2745" i="64"/>
  <c r="CV2745" i="64"/>
  <c r="CU2745" i="64"/>
  <c r="CT2745" i="64"/>
  <c r="CS2745" i="64"/>
  <c r="CR2745" i="64"/>
  <c r="CQ2745" i="64"/>
  <c r="CP2745" i="64"/>
  <c r="CO2745" i="64"/>
  <c r="DK2744" i="64"/>
  <c r="DJ2744" i="64"/>
  <c r="DI2744" i="64"/>
  <c r="DH2744" i="64"/>
  <c r="DG2744" i="64"/>
  <c r="DF2744" i="64"/>
  <c r="DE2744" i="64"/>
  <c r="DD2744" i="64"/>
  <c r="DC2744" i="64"/>
  <c r="DB2744" i="64"/>
  <c r="DA2744" i="64"/>
  <c r="CZ2744" i="64"/>
  <c r="CY2744" i="64"/>
  <c r="CX2744" i="64"/>
  <c r="CW2744" i="64"/>
  <c r="CV2744" i="64"/>
  <c r="CU2744" i="64"/>
  <c r="CT2744" i="64"/>
  <c r="CS2744" i="64"/>
  <c r="CR2744" i="64"/>
  <c r="CQ2744" i="64"/>
  <c r="CP2744" i="64"/>
  <c r="CO2744" i="64"/>
  <c r="DK2742" i="64"/>
  <c r="DJ2742" i="64"/>
  <c r="DI2742" i="64"/>
  <c r="DH2742" i="64"/>
  <c r="DG2742" i="64"/>
  <c r="DF2742" i="64"/>
  <c r="DE2742" i="64"/>
  <c r="DD2742" i="64"/>
  <c r="DC2742" i="64"/>
  <c r="DB2742" i="64"/>
  <c r="DA2742" i="64"/>
  <c r="CZ2742" i="64"/>
  <c r="CY2742" i="64"/>
  <c r="CX2742" i="64"/>
  <c r="CW2742" i="64"/>
  <c r="CV2742" i="64"/>
  <c r="CU2742" i="64"/>
  <c r="CT2742" i="64"/>
  <c r="CS2742" i="64"/>
  <c r="CR2742" i="64"/>
  <c r="CQ2742" i="64"/>
  <c r="CP2742" i="64"/>
  <c r="CO2742" i="64"/>
  <c r="DK2719" i="64"/>
  <c r="DJ2719" i="64"/>
  <c r="DI2719" i="64"/>
  <c r="DH2719" i="64"/>
  <c r="DG2719" i="64"/>
  <c r="DF2719" i="64"/>
  <c r="DE2719" i="64"/>
  <c r="DD2719" i="64"/>
  <c r="DC2719" i="64"/>
  <c r="DB2719" i="64"/>
  <c r="DA2719" i="64"/>
  <c r="CZ2719" i="64"/>
  <c r="CY2719" i="64"/>
  <c r="CX2719" i="64"/>
  <c r="CW2719" i="64"/>
  <c r="CV2719" i="64"/>
  <c r="CU2719" i="64"/>
  <c r="CT2719" i="64"/>
  <c r="CS2719" i="64"/>
  <c r="CR2719" i="64"/>
  <c r="CQ2719" i="64"/>
  <c r="CP2719" i="64"/>
  <c r="CO2719" i="64"/>
  <c r="DK2718" i="64"/>
  <c r="DJ2718" i="64"/>
  <c r="DI2718" i="64"/>
  <c r="DH2718" i="64"/>
  <c r="DG2718" i="64"/>
  <c r="DF2718" i="64"/>
  <c r="DE2718" i="64"/>
  <c r="DD2718" i="64"/>
  <c r="DC2718" i="64"/>
  <c r="DB2718" i="64"/>
  <c r="DA2718" i="64"/>
  <c r="CZ2718" i="64"/>
  <c r="CY2718" i="64"/>
  <c r="CX2718" i="64"/>
  <c r="CW2718" i="64"/>
  <c r="CV2718" i="64"/>
  <c r="CU2718" i="64"/>
  <c r="CT2718" i="64"/>
  <c r="CS2718" i="64"/>
  <c r="CR2718" i="64"/>
  <c r="CQ2718" i="64"/>
  <c r="CP2718" i="64"/>
  <c r="CO2718" i="64"/>
  <c r="DK2716" i="64"/>
  <c r="DJ2716" i="64"/>
  <c r="DI2716" i="64"/>
  <c r="DH2716" i="64"/>
  <c r="DG2716" i="64"/>
  <c r="DF2716" i="64"/>
  <c r="DE2716" i="64"/>
  <c r="DD2716" i="64"/>
  <c r="DC2716" i="64"/>
  <c r="DB2716" i="64"/>
  <c r="DA2716" i="64"/>
  <c r="CZ2716" i="64"/>
  <c r="CY2716" i="64"/>
  <c r="CX2716" i="64"/>
  <c r="CW2716" i="64"/>
  <c r="CV2716" i="64"/>
  <c r="CU2716" i="64"/>
  <c r="CT2716" i="64"/>
  <c r="CS2716" i="64"/>
  <c r="CR2716" i="64"/>
  <c r="CQ2716" i="64"/>
  <c r="CP2716" i="64"/>
  <c r="CO2716" i="64"/>
  <c r="DK2693" i="64"/>
  <c r="DJ2693" i="64"/>
  <c r="DI2693" i="64"/>
  <c r="DH2693" i="64"/>
  <c r="DG2693" i="64"/>
  <c r="DF2693" i="64"/>
  <c r="DE2693" i="64"/>
  <c r="DD2693" i="64"/>
  <c r="DC2693" i="64"/>
  <c r="DB2693" i="64"/>
  <c r="DA2693" i="64"/>
  <c r="CZ2693" i="64"/>
  <c r="CY2693" i="64"/>
  <c r="CX2693" i="64"/>
  <c r="CW2693" i="64"/>
  <c r="CV2693" i="64"/>
  <c r="CU2693" i="64"/>
  <c r="CT2693" i="64"/>
  <c r="CS2693" i="64"/>
  <c r="CR2693" i="64"/>
  <c r="CQ2693" i="64"/>
  <c r="CP2693" i="64"/>
  <c r="CO2693" i="64"/>
  <c r="DK2692" i="64"/>
  <c r="DJ2692" i="64"/>
  <c r="DI2692" i="64"/>
  <c r="DH2692" i="64"/>
  <c r="DG2692" i="64"/>
  <c r="DF2692" i="64"/>
  <c r="DE2692" i="64"/>
  <c r="DD2692" i="64"/>
  <c r="DC2692" i="64"/>
  <c r="DB2692" i="64"/>
  <c r="DA2692" i="64"/>
  <c r="CZ2692" i="64"/>
  <c r="CY2692" i="64"/>
  <c r="CX2692" i="64"/>
  <c r="CW2692" i="64"/>
  <c r="CV2692" i="64"/>
  <c r="CU2692" i="64"/>
  <c r="CT2692" i="64"/>
  <c r="CS2692" i="64"/>
  <c r="CR2692" i="64"/>
  <c r="CQ2692" i="64"/>
  <c r="CP2692" i="64"/>
  <c r="CO2692" i="64"/>
  <c r="DK2690" i="64"/>
  <c r="DJ2690" i="64"/>
  <c r="DI2690" i="64"/>
  <c r="DH2690" i="64"/>
  <c r="DG2690" i="64"/>
  <c r="DF2690" i="64"/>
  <c r="DE2690" i="64"/>
  <c r="DD2690" i="64"/>
  <c r="DC2690" i="64"/>
  <c r="DB2690" i="64"/>
  <c r="DA2690" i="64"/>
  <c r="CZ2690" i="64"/>
  <c r="CY2690" i="64"/>
  <c r="CX2690" i="64"/>
  <c r="CW2690" i="64"/>
  <c r="CV2690" i="64"/>
  <c r="CU2690" i="64"/>
  <c r="CT2690" i="64"/>
  <c r="CS2690" i="64"/>
  <c r="CR2690" i="64"/>
  <c r="CQ2690" i="64"/>
  <c r="CP2690" i="64"/>
  <c r="CO2690" i="64"/>
  <c r="DK2667" i="64"/>
  <c r="DJ2667" i="64"/>
  <c r="DI2667" i="64"/>
  <c r="DH2667" i="64"/>
  <c r="DG2667" i="64"/>
  <c r="DF2667" i="64"/>
  <c r="DE2667" i="64"/>
  <c r="DD2667" i="64"/>
  <c r="DC2667" i="64"/>
  <c r="DB2667" i="64"/>
  <c r="DA2667" i="64"/>
  <c r="CZ2667" i="64"/>
  <c r="CY2667" i="64"/>
  <c r="CX2667" i="64"/>
  <c r="CW2667" i="64"/>
  <c r="CV2667" i="64"/>
  <c r="CU2667" i="64"/>
  <c r="CT2667" i="64"/>
  <c r="CS2667" i="64"/>
  <c r="CR2667" i="64"/>
  <c r="CQ2667" i="64"/>
  <c r="CP2667" i="64"/>
  <c r="CO2667" i="64"/>
  <c r="DK1895" i="64"/>
  <c r="DJ1895" i="64"/>
  <c r="DI1895" i="64"/>
  <c r="DH1895" i="64"/>
  <c r="DG1895" i="64"/>
  <c r="DF1895" i="64"/>
  <c r="DE1895" i="64"/>
  <c r="DD1895" i="64"/>
  <c r="DC1895" i="64"/>
  <c r="DB1895" i="64"/>
  <c r="DA1895" i="64"/>
  <c r="CZ1895" i="64"/>
  <c r="CY1895" i="64"/>
  <c r="CX1895" i="64"/>
  <c r="CW1895" i="64"/>
  <c r="CV1895" i="64"/>
  <c r="CU1895" i="64"/>
  <c r="CT1895" i="64"/>
  <c r="CS1895" i="64"/>
  <c r="CR1895" i="64"/>
  <c r="CQ1895" i="64"/>
  <c r="CP1895" i="64"/>
  <c r="CO1895" i="64"/>
  <c r="DK1782" i="64"/>
  <c r="DJ1782" i="64"/>
  <c r="DI1782" i="64"/>
  <c r="DH1782" i="64"/>
  <c r="DG1782" i="64"/>
  <c r="DF1782" i="64"/>
  <c r="DE1782" i="64"/>
  <c r="DD1782" i="64"/>
  <c r="DC1782" i="64"/>
  <c r="DB1782" i="64"/>
  <c r="DA1782" i="64"/>
  <c r="CZ1782" i="64"/>
  <c r="CY1782" i="64"/>
  <c r="CX1782" i="64"/>
  <c r="CW1782" i="64"/>
  <c r="CV1782" i="64"/>
  <c r="CU1782" i="64"/>
  <c r="CT1782" i="64"/>
  <c r="CS1782" i="64"/>
  <c r="CR1782" i="64"/>
  <c r="CQ1782" i="64"/>
  <c r="CP1782" i="64"/>
  <c r="CO1782" i="64"/>
  <c r="CO20" i="64"/>
  <c r="CO412" i="64" s="1"/>
  <c r="CP20" i="64"/>
  <c r="CP412" i="64" s="1"/>
  <c r="CQ20" i="64"/>
  <c r="CQ412" i="64" s="1"/>
  <c r="CR20" i="64"/>
  <c r="CR412" i="64" s="1"/>
  <c r="CS20" i="64"/>
  <c r="CS412" i="64" s="1"/>
  <c r="CT20" i="64"/>
  <c r="CT412" i="64" s="1"/>
  <c r="CU20" i="64"/>
  <c r="CU412" i="64" s="1"/>
  <c r="CV20" i="64"/>
  <c r="CV412" i="64" s="1"/>
  <c r="CW20" i="64"/>
  <c r="CW412" i="64" s="1"/>
  <c r="CX20" i="64"/>
  <c r="CX412" i="64" s="1"/>
  <c r="CY20" i="64"/>
  <c r="CY412" i="64" s="1"/>
  <c r="CZ20" i="64"/>
  <c r="CZ412" i="64" s="1"/>
  <c r="DA20" i="64"/>
  <c r="DA412" i="64" s="1"/>
  <c r="DB20" i="64"/>
  <c r="DB412" i="64" s="1"/>
  <c r="DC20" i="64"/>
  <c r="DC412" i="64" s="1"/>
  <c r="DD20" i="64"/>
  <c r="DD412" i="64" s="1"/>
  <c r="DE20" i="64"/>
  <c r="DE412" i="64" s="1"/>
  <c r="DF20" i="64"/>
  <c r="DF412" i="64" s="1"/>
  <c r="DG20" i="64"/>
  <c r="DG412" i="64" s="1"/>
  <c r="DH20" i="64"/>
  <c r="DH412" i="64" s="1"/>
  <c r="DI20" i="64"/>
  <c r="DI412" i="64" s="1"/>
  <c r="DJ20" i="64"/>
  <c r="DJ412" i="64" s="1"/>
  <c r="DK20" i="64"/>
  <c r="DK412" i="64" s="1"/>
  <c r="CO21" i="64"/>
  <c r="CO413" i="64" s="1"/>
  <c r="CP21" i="64"/>
  <c r="CP413" i="64" s="1"/>
  <c r="CQ21" i="64"/>
  <c r="CQ413" i="64" s="1"/>
  <c r="CR21" i="64"/>
  <c r="CR413" i="64" s="1"/>
  <c r="CS21" i="64"/>
  <c r="CS413" i="64" s="1"/>
  <c r="CT21" i="64"/>
  <c r="CT413" i="64" s="1"/>
  <c r="CU21" i="64"/>
  <c r="CU413" i="64" s="1"/>
  <c r="CV21" i="64"/>
  <c r="CV413" i="64" s="1"/>
  <c r="CW21" i="64"/>
  <c r="CW413" i="64" s="1"/>
  <c r="CX21" i="64"/>
  <c r="CX413" i="64" s="1"/>
  <c r="CY21" i="64"/>
  <c r="CY413" i="64" s="1"/>
  <c r="CZ21" i="64"/>
  <c r="CZ413" i="64" s="1"/>
  <c r="CZ459" i="64" s="1"/>
  <c r="DA21" i="64"/>
  <c r="DA413" i="64" s="1"/>
  <c r="DA459" i="64" s="1"/>
  <c r="DB21" i="64"/>
  <c r="DB413" i="64" s="1"/>
  <c r="DB459" i="64" s="1"/>
  <c r="DC21" i="64"/>
  <c r="DC413" i="64" s="1"/>
  <c r="DC459" i="64" s="1"/>
  <c r="DD21" i="64"/>
  <c r="DD413" i="64" s="1"/>
  <c r="DD459" i="64" s="1"/>
  <c r="DE21" i="64"/>
  <c r="DE413" i="64" s="1"/>
  <c r="DE459" i="64" s="1"/>
  <c r="DF21" i="64"/>
  <c r="DF413" i="64" s="1"/>
  <c r="DF459" i="64" s="1"/>
  <c r="DG21" i="64"/>
  <c r="DG413" i="64" s="1"/>
  <c r="DG459" i="64" s="1"/>
  <c r="DH21" i="64"/>
  <c r="DH413" i="64" s="1"/>
  <c r="DH459" i="64" s="1"/>
  <c r="DI21" i="64"/>
  <c r="DI413" i="64" s="1"/>
  <c r="DI459" i="64" s="1"/>
  <c r="DJ21" i="64"/>
  <c r="DJ413" i="64" s="1"/>
  <c r="DJ459" i="64" s="1"/>
  <c r="DK21" i="64"/>
  <c r="DK413" i="64" s="1"/>
  <c r="DK459" i="64" s="1"/>
  <c r="CO22" i="64"/>
  <c r="CO416" i="64" s="1"/>
  <c r="CP22" i="64"/>
  <c r="CP416" i="64" s="1"/>
  <c r="CQ22" i="64"/>
  <c r="CQ416" i="64" s="1"/>
  <c r="CR22" i="64"/>
  <c r="CR416" i="64" s="1"/>
  <c r="CS22" i="64"/>
  <c r="CS416" i="64" s="1"/>
  <c r="CT22" i="64"/>
  <c r="CT416" i="64" s="1"/>
  <c r="CU22" i="64"/>
  <c r="CU416" i="64" s="1"/>
  <c r="CV22" i="64"/>
  <c r="CV416" i="64" s="1"/>
  <c r="CW22" i="64"/>
  <c r="CW416" i="64" s="1"/>
  <c r="CX22" i="64"/>
  <c r="CX416" i="64" s="1"/>
  <c r="CY22" i="64"/>
  <c r="CY416" i="64" s="1"/>
  <c r="CZ22" i="64"/>
  <c r="CZ416" i="64" s="1"/>
  <c r="DA22" i="64"/>
  <c r="DA416" i="64" s="1"/>
  <c r="DB22" i="64"/>
  <c r="DB416" i="64" s="1"/>
  <c r="DC22" i="64"/>
  <c r="DC416" i="64" s="1"/>
  <c r="DD22" i="64"/>
  <c r="DD416" i="64" s="1"/>
  <c r="DE22" i="64"/>
  <c r="DE416" i="64" s="1"/>
  <c r="DF22" i="64"/>
  <c r="DF416" i="64" s="1"/>
  <c r="DG22" i="64"/>
  <c r="DG416" i="64" s="1"/>
  <c r="DH22" i="64"/>
  <c r="DH416" i="64" s="1"/>
  <c r="DI22" i="64"/>
  <c r="DI416" i="64" s="1"/>
  <c r="DJ22" i="64"/>
  <c r="DJ416" i="64" s="1"/>
  <c r="DK22" i="64"/>
  <c r="DK416" i="64" s="1"/>
  <c r="CO23" i="64"/>
  <c r="CO417" i="64" s="1"/>
  <c r="CP23" i="64"/>
  <c r="CP417" i="64" s="1"/>
  <c r="CQ23" i="64"/>
  <c r="CQ417" i="64" s="1"/>
  <c r="CR23" i="64"/>
  <c r="CR417" i="64" s="1"/>
  <c r="CS23" i="64"/>
  <c r="CS417" i="64" s="1"/>
  <c r="CT23" i="64"/>
  <c r="CT417" i="64" s="1"/>
  <c r="CU23" i="64"/>
  <c r="CU417" i="64" s="1"/>
  <c r="CV23" i="64"/>
  <c r="CV417" i="64" s="1"/>
  <c r="CW23" i="64"/>
  <c r="CW417" i="64" s="1"/>
  <c r="CX23" i="64"/>
  <c r="CX417" i="64" s="1"/>
  <c r="CY23" i="64"/>
  <c r="CY417" i="64" s="1"/>
  <c r="CZ23" i="64"/>
  <c r="CZ417" i="64" s="1"/>
  <c r="DA23" i="64"/>
  <c r="DA417" i="64" s="1"/>
  <c r="DB23" i="64"/>
  <c r="DB417" i="64" s="1"/>
  <c r="DC23" i="64"/>
  <c r="DC417" i="64" s="1"/>
  <c r="DD23" i="64"/>
  <c r="DD417" i="64" s="1"/>
  <c r="DE23" i="64"/>
  <c r="DE417" i="64" s="1"/>
  <c r="DF23" i="64"/>
  <c r="DF417" i="64" s="1"/>
  <c r="DG23" i="64"/>
  <c r="DG417" i="64" s="1"/>
  <c r="DH23" i="64"/>
  <c r="DH417" i="64" s="1"/>
  <c r="DI23" i="64"/>
  <c r="DI417" i="64" s="1"/>
  <c r="DJ23" i="64"/>
  <c r="DJ417" i="64" s="1"/>
  <c r="DK23" i="64"/>
  <c r="DK417" i="64" s="1"/>
  <c r="CO44" i="64"/>
  <c r="CO2663" i="64" s="1"/>
  <c r="CP44" i="64"/>
  <c r="CP2663" i="64" s="1"/>
  <c r="CQ44" i="64"/>
  <c r="CQ2663" i="64" s="1"/>
  <c r="CR44" i="64"/>
  <c r="CR2663" i="64" s="1"/>
  <c r="CS44" i="64"/>
  <c r="CS2663" i="64" s="1"/>
  <c r="CT44" i="64"/>
  <c r="CT2663" i="64" s="1"/>
  <c r="CU44" i="64"/>
  <c r="CU2663" i="64" s="1"/>
  <c r="CV44" i="64"/>
  <c r="CV2663" i="64" s="1"/>
  <c r="CW44" i="64"/>
  <c r="CW2663" i="64" s="1"/>
  <c r="CX44" i="64"/>
  <c r="CX2663" i="64" s="1"/>
  <c r="CY44" i="64"/>
  <c r="CY2663" i="64" s="1"/>
  <c r="CZ44" i="64"/>
  <c r="CZ2663" i="64" s="1"/>
  <c r="DA44" i="64"/>
  <c r="DA2663" i="64" s="1"/>
  <c r="DB44" i="64"/>
  <c r="DB2663" i="64" s="1"/>
  <c r="DC44" i="64"/>
  <c r="DC2663" i="64" s="1"/>
  <c r="DD44" i="64"/>
  <c r="DD2663" i="64" s="1"/>
  <c r="DE44" i="64"/>
  <c r="DE2663" i="64" s="1"/>
  <c r="DF44" i="64"/>
  <c r="DF2663" i="64" s="1"/>
  <c r="DG44" i="64"/>
  <c r="DG2663" i="64" s="1"/>
  <c r="DH44" i="64"/>
  <c r="DH2663" i="64" s="1"/>
  <c r="DI44" i="64"/>
  <c r="DI2663" i="64" s="1"/>
  <c r="DJ44" i="64"/>
  <c r="DJ2663" i="64" s="1"/>
  <c r="DK44" i="64"/>
  <c r="DK2663"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4" i="64"/>
  <c r="CP504" i="64"/>
  <c r="CQ504" i="64"/>
  <c r="CR504" i="64"/>
  <c r="CS504" i="64"/>
  <c r="CT504" i="64"/>
  <c r="CU504" i="64"/>
  <c r="CV504" i="64"/>
  <c r="CW504" i="64"/>
  <c r="CX504" i="64"/>
  <c r="CY504" i="64"/>
  <c r="CZ504" i="64"/>
  <c r="DA504" i="64"/>
  <c r="DB504" i="64"/>
  <c r="DC504" i="64"/>
  <c r="DD504" i="64"/>
  <c r="DE504" i="64"/>
  <c r="DF504" i="64"/>
  <c r="DG504" i="64"/>
  <c r="DH504" i="64"/>
  <c r="DI504" i="64"/>
  <c r="DJ504" i="64"/>
  <c r="DK504" i="64"/>
  <c r="CO563" i="64"/>
  <c r="CP563" i="64"/>
  <c r="CQ563" i="64"/>
  <c r="CR563" i="64"/>
  <c r="CS563" i="64"/>
  <c r="CT563" i="64"/>
  <c r="CU563" i="64"/>
  <c r="CV563" i="64"/>
  <c r="CW563" i="64"/>
  <c r="CX563" i="64"/>
  <c r="CY563" i="64"/>
  <c r="CZ563" i="64"/>
  <c r="DA563" i="64"/>
  <c r="DB563" i="64"/>
  <c r="DC563" i="64"/>
  <c r="DD563" i="64"/>
  <c r="DE563" i="64"/>
  <c r="DF563" i="64"/>
  <c r="DG563" i="64"/>
  <c r="DH563" i="64"/>
  <c r="DI563" i="64"/>
  <c r="DJ563" i="64"/>
  <c r="DK563" i="64"/>
  <c r="CO667" i="64"/>
  <c r="CP667" i="64"/>
  <c r="CQ667" i="64"/>
  <c r="CR667" i="64"/>
  <c r="CS667" i="64"/>
  <c r="CT667" i="64"/>
  <c r="CU667" i="64"/>
  <c r="CV667" i="64"/>
  <c r="CW667" i="64"/>
  <c r="CX667" i="64"/>
  <c r="CY667" i="64"/>
  <c r="CZ667" i="64"/>
  <c r="DA667" i="64"/>
  <c r="DB667" i="64"/>
  <c r="DC667" i="64"/>
  <c r="DD667" i="64"/>
  <c r="DE667" i="64"/>
  <c r="DF667" i="64"/>
  <c r="DG667" i="64"/>
  <c r="DH667" i="64"/>
  <c r="DI667" i="64"/>
  <c r="DJ667" i="64"/>
  <c r="DK667" i="64"/>
  <c r="CO690" i="64"/>
  <c r="CP690" i="64"/>
  <c r="CQ690" i="64"/>
  <c r="CR690" i="64"/>
  <c r="CS690" i="64"/>
  <c r="CT690" i="64"/>
  <c r="CU690" i="64"/>
  <c r="CV690" i="64"/>
  <c r="CW690" i="64"/>
  <c r="CX690" i="64"/>
  <c r="CY690" i="64"/>
  <c r="CZ690" i="64"/>
  <c r="DA690" i="64"/>
  <c r="DB690" i="64"/>
  <c r="DC690" i="64"/>
  <c r="DD690" i="64"/>
  <c r="DE690" i="64"/>
  <c r="DF690" i="64"/>
  <c r="DG690" i="64"/>
  <c r="DH690" i="64"/>
  <c r="DI690" i="64"/>
  <c r="DJ690" i="64"/>
  <c r="DK690" i="64"/>
  <c r="CO710" i="64"/>
  <c r="CP710" i="64"/>
  <c r="CQ710" i="64"/>
  <c r="CR710" i="64"/>
  <c r="CS710" i="64"/>
  <c r="CT710" i="64"/>
  <c r="CU710" i="64"/>
  <c r="CV710" i="64"/>
  <c r="CW710" i="64"/>
  <c r="CX710" i="64"/>
  <c r="CY710" i="64"/>
  <c r="CZ710" i="64"/>
  <c r="DA710" i="64"/>
  <c r="DB710" i="64"/>
  <c r="DC710" i="64"/>
  <c r="DD710" i="64"/>
  <c r="DE710" i="64"/>
  <c r="DF710" i="64"/>
  <c r="DG710" i="64"/>
  <c r="DH710" i="64"/>
  <c r="DI710" i="64"/>
  <c r="DJ710" i="64"/>
  <c r="DK710" i="64"/>
  <c r="CO738" i="64"/>
  <c r="CP738" i="64"/>
  <c r="CQ738" i="64"/>
  <c r="CR738" i="64"/>
  <c r="CS738" i="64"/>
  <c r="CT738" i="64"/>
  <c r="CU738" i="64"/>
  <c r="CV738" i="64"/>
  <c r="CW738" i="64"/>
  <c r="CX738" i="64"/>
  <c r="CY738" i="64"/>
  <c r="CZ738" i="64"/>
  <c r="DA738" i="64"/>
  <c r="DB738" i="64"/>
  <c r="DC738" i="64"/>
  <c r="DD738" i="64"/>
  <c r="DE738" i="64"/>
  <c r="DF738" i="64"/>
  <c r="DG738" i="64"/>
  <c r="DH738" i="64"/>
  <c r="DI738" i="64"/>
  <c r="DJ738" i="64"/>
  <c r="DK738" i="64"/>
  <c r="CO760" i="64"/>
  <c r="CP760" i="64"/>
  <c r="CQ760" i="64"/>
  <c r="CR760" i="64"/>
  <c r="CS760" i="64"/>
  <c r="CT760" i="64"/>
  <c r="CU760" i="64"/>
  <c r="CV760" i="64"/>
  <c r="CW760" i="64"/>
  <c r="CX760" i="64"/>
  <c r="CY760" i="64"/>
  <c r="CZ760" i="64"/>
  <c r="DA760" i="64"/>
  <c r="DB760" i="64"/>
  <c r="DC760" i="64"/>
  <c r="DD760" i="64"/>
  <c r="DE760" i="64"/>
  <c r="DF760" i="64"/>
  <c r="DG760" i="64"/>
  <c r="DH760" i="64"/>
  <c r="DI760" i="64"/>
  <c r="DJ760" i="64"/>
  <c r="DK760" i="64"/>
  <c r="CO762" i="64"/>
  <c r="CP762" i="64"/>
  <c r="CQ762" i="64"/>
  <c r="CR762" i="64"/>
  <c r="CS762" i="64"/>
  <c r="CT762" i="64"/>
  <c r="CU762" i="64"/>
  <c r="CV762" i="64"/>
  <c r="CW762" i="64"/>
  <c r="CX762" i="64"/>
  <c r="CY762" i="64"/>
  <c r="CZ762" i="64"/>
  <c r="DA762" i="64"/>
  <c r="DB762" i="64"/>
  <c r="DC762" i="64"/>
  <c r="DD762" i="64"/>
  <c r="DE762" i="64"/>
  <c r="DF762" i="64"/>
  <c r="DG762" i="64"/>
  <c r="DH762" i="64"/>
  <c r="DI762" i="64"/>
  <c r="DJ762" i="64"/>
  <c r="DK762" i="64"/>
  <c r="CO1108" i="64"/>
  <c r="CP1108" i="64"/>
  <c r="CQ1108" i="64"/>
  <c r="CR1108" i="64"/>
  <c r="CS1108" i="64"/>
  <c r="CT1108" i="64"/>
  <c r="CU1108" i="64"/>
  <c r="CV1108" i="64"/>
  <c r="CW1108" i="64"/>
  <c r="CX1108" i="64"/>
  <c r="CY1108" i="64"/>
  <c r="CZ1108" i="64"/>
  <c r="DA1108" i="64"/>
  <c r="DB1108" i="64"/>
  <c r="DC1108" i="64"/>
  <c r="DD1108" i="64"/>
  <c r="DE1108" i="64"/>
  <c r="DF1108" i="64"/>
  <c r="DG1108" i="64"/>
  <c r="DH1108" i="64"/>
  <c r="DI1108" i="64"/>
  <c r="DJ1108" i="64"/>
  <c r="DK1108" i="64"/>
  <c r="CO1110" i="64"/>
  <c r="CP1110" i="64"/>
  <c r="CQ1110" i="64"/>
  <c r="CR1110" i="64"/>
  <c r="CS1110" i="64"/>
  <c r="CT1110" i="64"/>
  <c r="CU1110" i="64"/>
  <c r="CV1110" i="64"/>
  <c r="CW1110" i="64"/>
  <c r="CX1110" i="64"/>
  <c r="CY1110" i="64"/>
  <c r="CZ1110" i="64"/>
  <c r="DA1110" i="64"/>
  <c r="DB1110" i="64"/>
  <c r="DC1110" i="64"/>
  <c r="DD1110" i="64"/>
  <c r="DE1110" i="64"/>
  <c r="DF1110" i="64"/>
  <c r="DG1110" i="64"/>
  <c r="DH1110" i="64"/>
  <c r="DI1110" i="64"/>
  <c r="DJ1110" i="64"/>
  <c r="DK1110" i="64"/>
  <c r="CO1158" i="64"/>
  <c r="CP1158" i="64"/>
  <c r="CQ1158" i="64"/>
  <c r="CR1158" i="64"/>
  <c r="CS1158" i="64"/>
  <c r="CT1158" i="64"/>
  <c r="CU1158" i="64"/>
  <c r="CV1158" i="64"/>
  <c r="CW1158" i="64"/>
  <c r="CX1158" i="64"/>
  <c r="CY1158" i="64"/>
  <c r="CZ1158" i="64"/>
  <c r="DA1158" i="64"/>
  <c r="DB1158" i="64"/>
  <c r="DC1158" i="64"/>
  <c r="DD1158" i="64"/>
  <c r="DE1158" i="64"/>
  <c r="DF1158" i="64"/>
  <c r="DG1158" i="64"/>
  <c r="DH1158" i="64"/>
  <c r="DI1158" i="64"/>
  <c r="DJ1158" i="64"/>
  <c r="DK1158" i="64"/>
  <c r="CO1160" i="64"/>
  <c r="CP1160" i="64"/>
  <c r="CQ1160" i="64"/>
  <c r="CR1160" i="64"/>
  <c r="CS1160" i="64"/>
  <c r="CT1160" i="64"/>
  <c r="CU1160" i="64"/>
  <c r="CV1160" i="64"/>
  <c r="CW1160" i="64"/>
  <c r="CX1160" i="64"/>
  <c r="CY1160" i="64"/>
  <c r="CZ1160" i="64"/>
  <c r="DA1160" i="64"/>
  <c r="DB1160" i="64"/>
  <c r="DC1160" i="64"/>
  <c r="DD1160" i="64"/>
  <c r="DE1160" i="64"/>
  <c r="DF1160" i="64"/>
  <c r="DG1160" i="64"/>
  <c r="DH1160" i="64"/>
  <c r="DI1160" i="64"/>
  <c r="DJ1160" i="64"/>
  <c r="DK1160" i="64"/>
  <c r="CO1268" i="64"/>
  <c r="CP1268" i="64"/>
  <c r="CQ1268" i="64"/>
  <c r="CR1268" i="64"/>
  <c r="CS1268" i="64"/>
  <c r="CT1268" i="64"/>
  <c r="CU1268" i="64"/>
  <c r="CV1268" i="64"/>
  <c r="CW1268" i="64"/>
  <c r="CX1268" i="64"/>
  <c r="CY1268" i="64"/>
  <c r="CZ1268" i="64"/>
  <c r="DA1268" i="64"/>
  <c r="DB1268" i="64"/>
  <c r="DC1268" i="64"/>
  <c r="DD1268" i="64"/>
  <c r="DE1268" i="64"/>
  <c r="DF1268" i="64"/>
  <c r="DG1268" i="64"/>
  <c r="DH1268" i="64"/>
  <c r="DI1268" i="64"/>
  <c r="DJ1268" i="64"/>
  <c r="DK1268" i="64"/>
  <c r="CO1281" i="64"/>
  <c r="CP1281" i="64"/>
  <c r="CQ1281" i="64"/>
  <c r="CR1281" i="64"/>
  <c r="CS1281" i="64"/>
  <c r="CT1281" i="64"/>
  <c r="CU1281" i="64"/>
  <c r="CV1281" i="64"/>
  <c r="CW1281" i="64"/>
  <c r="CX1281" i="64"/>
  <c r="CY1281" i="64"/>
  <c r="CZ1281" i="64"/>
  <c r="DA1281" i="64"/>
  <c r="DB1281" i="64"/>
  <c r="DC1281" i="64"/>
  <c r="DD1281" i="64"/>
  <c r="DE1281" i="64"/>
  <c r="DF1281" i="64"/>
  <c r="DG1281" i="64"/>
  <c r="DH1281" i="64"/>
  <c r="DI1281" i="64"/>
  <c r="DJ1281" i="64"/>
  <c r="DK1281" i="64"/>
  <c r="CO1283" i="64"/>
  <c r="CP1283" i="64"/>
  <c r="CQ1283" i="64"/>
  <c r="CR1283" i="64"/>
  <c r="CS1283" i="64"/>
  <c r="CT1283" i="64"/>
  <c r="CU1283" i="64"/>
  <c r="CV1283" i="64"/>
  <c r="CW1283" i="64"/>
  <c r="CX1283" i="64"/>
  <c r="CY1283" i="64"/>
  <c r="CZ1283" i="64"/>
  <c r="DA1283" i="64"/>
  <c r="DB1283" i="64"/>
  <c r="DC1283" i="64"/>
  <c r="DD1283" i="64"/>
  <c r="DE1283" i="64"/>
  <c r="DF1283" i="64"/>
  <c r="DG1283" i="64"/>
  <c r="DH1283" i="64"/>
  <c r="DI1283" i="64"/>
  <c r="DJ1283" i="64"/>
  <c r="DK1283" i="64"/>
  <c r="CO1433" i="64"/>
  <c r="CP1433" i="64"/>
  <c r="CQ1433" i="64"/>
  <c r="CR1433" i="64"/>
  <c r="CS1433" i="64"/>
  <c r="CT1433" i="64"/>
  <c r="CU1433" i="64"/>
  <c r="CV1433" i="64"/>
  <c r="CW1433" i="64"/>
  <c r="CX1433" i="64"/>
  <c r="CY1433" i="64"/>
  <c r="CZ1433" i="64"/>
  <c r="DA1433" i="64"/>
  <c r="DB1433" i="64"/>
  <c r="DC1433" i="64"/>
  <c r="DD1433" i="64"/>
  <c r="DE1433" i="64"/>
  <c r="DF1433" i="64"/>
  <c r="DG1433" i="64"/>
  <c r="DH1433" i="64"/>
  <c r="DI1433" i="64"/>
  <c r="DJ1433" i="64"/>
  <c r="DK1433" i="64"/>
  <c r="CO1436" i="64"/>
  <c r="CP1436" i="64"/>
  <c r="CQ1436" i="64"/>
  <c r="CR1436" i="64"/>
  <c r="CS1436" i="64"/>
  <c r="CT1436" i="64"/>
  <c r="CU1436" i="64"/>
  <c r="CV1436" i="64"/>
  <c r="CW1436" i="64"/>
  <c r="CX1436" i="64"/>
  <c r="CY1436" i="64"/>
  <c r="CZ1436" i="64"/>
  <c r="DA1436" i="64"/>
  <c r="DB1436" i="64"/>
  <c r="DC1436" i="64"/>
  <c r="DD1436" i="64"/>
  <c r="DE1436" i="64"/>
  <c r="DF1436" i="64"/>
  <c r="DG1436" i="64"/>
  <c r="DH1436" i="64"/>
  <c r="DI1436" i="64"/>
  <c r="DJ1436" i="64"/>
  <c r="DK1436"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30" i="64"/>
  <c r="CP1530" i="64"/>
  <c r="CQ1530" i="64"/>
  <c r="CR1530" i="64"/>
  <c r="CS1530" i="64"/>
  <c r="CT1530" i="64"/>
  <c r="CU1530" i="64"/>
  <c r="CV1530" i="64"/>
  <c r="CW1530" i="64"/>
  <c r="CX1530" i="64"/>
  <c r="CY1530" i="64"/>
  <c r="CZ1530" i="64"/>
  <c r="DA1530" i="64"/>
  <c r="DB1530" i="64"/>
  <c r="DC1530" i="64"/>
  <c r="DD1530" i="64"/>
  <c r="DE1530" i="64"/>
  <c r="DF1530" i="64"/>
  <c r="DG1530" i="64"/>
  <c r="DH1530" i="64"/>
  <c r="DI1530" i="64"/>
  <c r="DJ1530" i="64"/>
  <c r="DK1530" i="64"/>
  <c r="CO2294" i="64"/>
  <c r="CO2337" i="64" s="1"/>
  <c r="CP2294" i="64"/>
  <c r="CP2337" i="64" s="1"/>
  <c r="CQ2294" i="64"/>
  <c r="CQ2337" i="64" s="1"/>
  <c r="CR2294" i="64"/>
  <c r="CR2337" i="64" s="1"/>
  <c r="CS2294" i="64"/>
  <c r="CS2337" i="64" s="1"/>
  <c r="CT2294" i="64"/>
  <c r="CT2337" i="64" s="1"/>
  <c r="CU2294" i="64"/>
  <c r="CU2337" i="64" s="1"/>
  <c r="CV2294" i="64"/>
  <c r="CV2337" i="64" s="1"/>
  <c r="CW2294" i="64"/>
  <c r="CW2337" i="64" s="1"/>
  <c r="CX2294" i="64"/>
  <c r="CX2337" i="64" s="1"/>
  <c r="CY2294" i="64"/>
  <c r="CY2337" i="64" s="1"/>
  <c r="CZ2294" i="64"/>
  <c r="CZ2337" i="64" s="1"/>
  <c r="DA2294" i="64"/>
  <c r="DA2337" i="64" s="1"/>
  <c r="DB2294" i="64"/>
  <c r="DB2337" i="64" s="1"/>
  <c r="DC2294" i="64"/>
  <c r="DC2337" i="64" s="1"/>
  <c r="DD2294" i="64"/>
  <c r="DD2337" i="64" s="1"/>
  <c r="DE2294" i="64"/>
  <c r="DE2337" i="64" s="1"/>
  <c r="DF2294" i="64"/>
  <c r="DF2337" i="64" s="1"/>
  <c r="DG2294" i="64"/>
  <c r="DG2337" i="64" s="1"/>
  <c r="DH2294" i="64"/>
  <c r="DH2337" i="64" s="1"/>
  <c r="DI2294" i="64"/>
  <c r="DI2337" i="64" s="1"/>
  <c r="DJ2294" i="64"/>
  <c r="DJ2337" i="64" s="1"/>
  <c r="DK2294" i="64"/>
  <c r="DK2337" i="64" s="1"/>
  <c r="CO2296" i="64"/>
  <c r="CP2296" i="64"/>
  <c r="CQ2296" i="64"/>
  <c r="CR2296" i="64"/>
  <c r="CS2296" i="64"/>
  <c r="CT2296" i="64"/>
  <c r="CU2296" i="64"/>
  <c r="CV2296" i="64"/>
  <c r="CW2296" i="64"/>
  <c r="CX2296" i="64"/>
  <c r="CY2296" i="64"/>
  <c r="CZ2296" i="64"/>
  <c r="DA2296" i="64"/>
  <c r="DB2296" i="64"/>
  <c r="DC2296" i="64"/>
  <c r="DD2296" i="64"/>
  <c r="DE2296" i="64"/>
  <c r="DF2296" i="64"/>
  <c r="DG2296" i="64"/>
  <c r="DH2296" i="64"/>
  <c r="DI2296" i="64"/>
  <c r="DJ2296" i="64"/>
  <c r="DK2296" i="64"/>
  <c r="CO2260" i="64"/>
  <c r="CP2260" i="64"/>
  <c r="CQ2260" i="64"/>
  <c r="CR2260" i="64"/>
  <c r="CS2260" i="64"/>
  <c r="CT2260" i="64"/>
  <c r="CU2260" i="64"/>
  <c r="CV2260" i="64"/>
  <c r="CW2260" i="64"/>
  <c r="CX2260" i="64"/>
  <c r="CY2260" i="64"/>
  <c r="CZ2260" i="64"/>
  <c r="DA2260" i="64"/>
  <c r="DB2260" i="64"/>
  <c r="DC2260" i="64"/>
  <c r="DD2260" i="64"/>
  <c r="DE2260" i="64"/>
  <c r="DF2260" i="64"/>
  <c r="DG2260" i="64"/>
  <c r="DH2260" i="64"/>
  <c r="DI2260" i="64"/>
  <c r="DJ2260" i="64"/>
  <c r="DK2260" i="64"/>
  <c r="CO2262" i="64"/>
  <c r="CP2262" i="64"/>
  <c r="CQ2262" i="64"/>
  <c r="CR2262" i="64"/>
  <c r="CS2262" i="64"/>
  <c r="CT2262" i="64"/>
  <c r="CU2262" i="64"/>
  <c r="CV2262" i="64"/>
  <c r="CW2262" i="64"/>
  <c r="CX2262" i="64"/>
  <c r="CY2262" i="64"/>
  <c r="CZ2262" i="64"/>
  <c r="DA2262" i="64"/>
  <c r="DB2262" i="64"/>
  <c r="DC2262" i="64"/>
  <c r="DD2262" i="64"/>
  <c r="DE2262" i="64"/>
  <c r="DF2262" i="64"/>
  <c r="DG2262" i="64"/>
  <c r="DH2262" i="64"/>
  <c r="DI2262" i="64"/>
  <c r="DJ2262" i="64"/>
  <c r="DK2262" i="64"/>
  <c r="CO1563" i="64"/>
  <c r="CP1563" i="64"/>
  <c r="CQ1563" i="64"/>
  <c r="CR1563" i="64"/>
  <c r="CS1563" i="64"/>
  <c r="CT1563" i="64"/>
  <c r="CU1563" i="64"/>
  <c r="CV1563" i="64"/>
  <c r="CW1563" i="64"/>
  <c r="CX1563" i="64"/>
  <c r="CY1563" i="64"/>
  <c r="CZ1563" i="64"/>
  <c r="DA1563" i="64"/>
  <c r="DB1563" i="64"/>
  <c r="DC1563" i="64"/>
  <c r="DD1563" i="64"/>
  <c r="DE1563" i="64"/>
  <c r="DF1563" i="64"/>
  <c r="DG1563" i="64"/>
  <c r="DH1563" i="64"/>
  <c r="DI1563" i="64"/>
  <c r="DJ1563" i="64"/>
  <c r="DK1563" i="64"/>
  <c r="CO1565" i="64"/>
  <c r="CP1565" i="64"/>
  <c r="CQ1565" i="64"/>
  <c r="CR1565" i="64"/>
  <c r="CS1565" i="64"/>
  <c r="CT1565" i="64"/>
  <c r="CU1565" i="64"/>
  <c r="CV1565" i="64"/>
  <c r="CW1565" i="64"/>
  <c r="CX1565" i="64"/>
  <c r="CY1565" i="64"/>
  <c r="CZ1565" i="64"/>
  <c r="DA1565" i="64"/>
  <c r="DB1565" i="64"/>
  <c r="DC1565" i="64"/>
  <c r="DD1565" i="64"/>
  <c r="DE1565" i="64"/>
  <c r="DF1565" i="64"/>
  <c r="DG1565" i="64"/>
  <c r="DH1565" i="64"/>
  <c r="DI1565" i="64"/>
  <c r="DJ1565" i="64"/>
  <c r="DK1565" i="64"/>
  <c r="CO1598" i="64"/>
  <c r="CP1598" i="64"/>
  <c r="CQ1598" i="64"/>
  <c r="CR1598" i="64"/>
  <c r="CS1598" i="64"/>
  <c r="CT1598" i="64"/>
  <c r="CU1598" i="64"/>
  <c r="CV1598" i="64"/>
  <c r="CW1598" i="64"/>
  <c r="CX1598" i="64"/>
  <c r="CY1598" i="64"/>
  <c r="CZ1598" i="64"/>
  <c r="DA1598" i="64"/>
  <c r="DB1598" i="64"/>
  <c r="DC1598" i="64"/>
  <c r="DD1598" i="64"/>
  <c r="DE1598" i="64"/>
  <c r="DF1598" i="64"/>
  <c r="DG1598" i="64"/>
  <c r="DH1598" i="64"/>
  <c r="DI1598" i="64"/>
  <c r="DJ1598" i="64"/>
  <c r="DK1598" i="64"/>
  <c r="CO1600" i="64"/>
  <c r="CP1600" i="64"/>
  <c r="CQ1600" i="64"/>
  <c r="CR1600" i="64"/>
  <c r="CS1600" i="64"/>
  <c r="CT1600" i="64"/>
  <c r="CU1600" i="64"/>
  <c r="CV1600" i="64"/>
  <c r="CW1600" i="64"/>
  <c r="CX1600" i="64"/>
  <c r="CY1600" i="64"/>
  <c r="CZ1600" i="64"/>
  <c r="DA1600" i="64"/>
  <c r="DB1600" i="64"/>
  <c r="DC1600" i="64"/>
  <c r="DD1600" i="64"/>
  <c r="DE1600" i="64"/>
  <c r="DF1600" i="64"/>
  <c r="DG1600" i="64"/>
  <c r="DH1600" i="64"/>
  <c r="DI1600" i="64"/>
  <c r="DJ1600" i="64"/>
  <c r="DK1600" i="64"/>
  <c r="CO1633" i="64"/>
  <c r="CP1633" i="64"/>
  <c r="CQ1633" i="64"/>
  <c r="CR1633" i="64"/>
  <c r="CS1633" i="64"/>
  <c r="CT1633" i="64"/>
  <c r="CU1633" i="64"/>
  <c r="CV1633" i="64"/>
  <c r="CW1633" i="64"/>
  <c r="CX1633" i="64"/>
  <c r="CY1633" i="64"/>
  <c r="CZ1633" i="64"/>
  <c r="DA1633" i="64"/>
  <c r="DB1633" i="64"/>
  <c r="DC1633" i="64"/>
  <c r="DD1633" i="64"/>
  <c r="DE1633" i="64"/>
  <c r="DF1633" i="64"/>
  <c r="DG1633" i="64"/>
  <c r="DH1633" i="64"/>
  <c r="DI1633" i="64"/>
  <c r="DJ1633" i="64"/>
  <c r="DK1633" i="64"/>
  <c r="CO1635" i="64"/>
  <c r="CP1635" i="64"/>
  <c r="CQ1635" i="64"/>
  <c r="CR1635" i="64"/>
  <c r="CS1635" i="64"/>
  <c r="CT1635" i="64"/>
  <c r="CU1635" i="64"/>
  <c r="CV1635" i="64"/>
  <c r="CW1635" i="64"/>
  <c r="CX1635" i="64"/>
  <c r="CY1635" i="64"/>
  <c r="CZ1635" i="64"/>
  <c r="DA1635" i="64"/>
  <c r="DB1635" i="64"/>
  <c r="DC1635" i="64"/>
  <c r="DD1635" i="64"/>
  <c r="DE1635" i="64"/>
  <c r="DF1635" i="64"/>
  <c r="DG1635" i="64"/>
  <c r="DH1635" i="64"/>
  <c r="DI1635" i="64"/>
  <c r="DJ1635" i="64"/>
  <c r="DK1635" i="64"/>
  <c r="CO1669" i="64"/>
  <c r="CP1669" i="64"/>
  <c r="CQ1669" i="64"/>
  <c r="CR1669" i="64"/>
  <c r="CS1669" i="64"/>
  <c r="CT1669" i="64"/>
  <c r="CU1669" i="64"/>
  <c r="CV1669" i="64"/>
  <c r="CW1669" i="64"/>
  <c r="CX1669" i="64"/>
  <c r="CY1669" i="64"/>
  <c r="CZ1669" i="64"/>
  <c r="DA1669" i="64"/>
  <c r="DB1669" i="64"/>
  <c r="DC1669" i="64"/>
  <c r="DD1669" i="64"/>
  <c r="DE1669" i="64"/>
  <c r="DF1669" i="64"/>
  <c r="DG1669" i="64"/>
  <c r="DH1669" i="64"/>
  <c r="DI1669" i="64"/>
  <c r="DJ1669" i="64"/>
  <c r="DK1669" i="64"/>
  <c r="CO1671" i="64"/>
  <c r="CP1671" i="64"/>
  <c r="CQ1671" i="64"/>
  <c r="CR1671" i="64"/>
  <c r="CS1671" i="64"/>
  <c r="CT1671" i="64"/>
  <c r="CU1671" i="64"/>
  <c r="CV1671" i="64"/>
  <c r="CW1671" i="64"/>
  <c r="CX1671" i="64"/>
  <c r="CY1671" i="64"/>
  <c r="CZ1671" i="64"/>
  <c r="DA1671" i="64"/>
  <c r="DB1671" i="64"/>
  <c r="DC1671" i="64"/>
  <c r="DD1671" i="64"/>
  <c r="DE1671" i="64"/>
  <c r="DF1671" i="64"/>
  <c r="DG1671" i="64"/>
  <c r="DH1671" i="64"/>
  <c r="DI1671" i="64"/>
  <c r="DJ1671" i="64"/>
  <c r="DK1671" i="64"/>
  <c r="CO2126" i="64"/>
  <c r="CP2126" i="64"/>
  <c r="CQ2126" i="64"/>
  <c r="CR2126" i="64"/>
  <c r="CS2126" i="64"/>
  <c r="CT2126" i="64"/>
  <c r="CU2126" i="64"/>
  <c r="CV2126" i="64"/>
  <c r="CW2126" i="64"/>
  <c r="CX2126" i="64"/>
  <c r="CY2126" i="64"/>
  <c r="CZ2126" i="64"/>
  <c r="DA2126" i="64"/>
  <c r="DB2126" i="64"/>
  <c r="DC2126" i="64"/>
  <c r="DD2126" i="64"/>
  <c r="DE2126" i="64"/>
  <c r="DF2126" i="64"/>
  <c r="DG2126" i="64"/>
  <c r="DH2126" i="64"/>
  <c r="DI2126" i="64"/>
  <c r="DJ2126" i="64"/>
  <c r="DK2126" i="64"/>
  <c r="CO2128" i="64"/>
  <c r="CP2128" i="64"/>
  <c r="CQ2128" i="64"/>
  <c r="CR2128" i="64"/>
  <c r="CS2128" i="64"/>
  <c r="CT2128" i="64"/>
  <c r="CU2128" i="64"/>
  <c r="CV2128" i="64"/>
  <c r="CW2128" i="64"/>
  <c r="CX2128" i="64"/>
  <c r="CY2128" i="64"/>
  <c r="CZ2128" i="64"/>
  <c r="DA2128" i="64"/>
  <c r="DB2128" i="64"/>
  <c r="DC2128" i="64"/>
  <c r="DD2128" i="64"/>
  <c r="DE2128" i="64"/>
  <c r="DF2128" i="64"/>
  <c r="DG2128" i="64"/>
  <c r="DH2128" i="64"/>
  <c r="DI2128" i="64"/>
  <c r="DJ2128" i="64"/>
  <c r="DK2128" i="64"/>
  <c r="CO2158" i="64"/>
  <c r="CP2158" i="64"/>
  <c r="CQ2158" i="64"/>
  <c r="CR2158" i="64"/>
  <c r="CS2158" i="64"/>
  <c r="CT2158" i="64"/>
  <c r="CU2158" i="64"/>
  <c r="CV2158" i="64"/>
  <c r="CW2158" i="64"/>
  <c r="CX2158" i="64"/>
  <c r="CY2158" i="64"/>
  <c r="CZ2158" i="64"/>
  <c r="DA2158" i="64"/>
  <c r="DB2158" i="64"/>
  <c r="DC2158" i="64"/>
  <c r="DD2158" i="64"/>
  <c r="DE2158" i="64"/>
  <c r="DF2158" i="64"/>
  <c r="DG2158" i="64"/>
  <c r="DH2158" i="64"/>
  <c r="DI2158" i="64"/>
  <c r="DJ2158" i="64"/>
  <c r="DK2158" i="64"/>
  <c r="CO2160" i="64"/>
  <c r="CP2160" i="64"/>
  <c r="CQ2160" i="64"/>
  <c r="CR2160" i="64"/>
  <c r="CS2160" i="64"/>
  <c r="CT2160" i="64"/>
  <c r="CU2160" i="64"/>
  <c r="CV2160" i="64"/>
  <c r="CW2160" i="64"/>
  <c r="CX2160" i="64"/>
  <c r="CY2160" i="64"/>
  <c r="CZ2160" i="64"/>
  <c r="DA2160" i="64"/>
  <c r="DB2160" i="64"/>
  <c r="DC2160" i="64"/>
  <c r="DD2160" i="64"/>
  <c r="DE2160" i="64"/>
  <c r="DF2160" i="64"/>
  <c r="DG2160" i="64"/>
  <c r="DH2160" i="64"/>
  <c r="DI2160" i="64"/>
  <c r="DJ2160" i="64"/>
  <c r="DK2160" i="64"/>
  <c r="CO2216" i="64"/>
  <c r="CO2226" i="64"/>
  <c r="CP2226" i="64"/>
  <c r="CQ2226" i="64"/>
  <c r="CR2226" i="64"/>
  <c r="CS2226" i="64"/>
  <c r="CT2226" i="64"/>
  <c r="CU2226" i="64"/>
  <c r="CV2226" i="64"/>
  <c r="CW2226" i="64"/>
  <c r="CX2226" i="64"/>
  <c r="CY2226" i="64"/>
  <c r="CZ2226" i="64"/>
  <c r="DA2226" i="64"/>
  <c r="DB2226" i="64"/>
  <c r="DC2226" i="64"/>
  <c r="DD2226" i="64"/>
  <c r="DE2226" i="64"/>
  <c r="DF2226" i="64"/>
  <c r="DG2226" i="64"/>
  <c r="DH2226" i="64"/>
  <c r="DI2226" i="64"/>
  <c r="DJ2226" i="64"/>
  <c r="DK2226" i="64"/>
  <c r="CO2228" i="64"/>
  <c r="CP2228" i="64"/>
  <c r="CQ2228" i="64"/>
  <c r="CR2228" i="64"/>
  <c r="CS2228" i="64"/>
  <c r="CT2228" i="64"/>
  <c r="CU2228" i="64"/>
  <c r="CV2228" i="64"/>
  <c r="CW2228" i="64"/>
  <c r="CX2228" i="64"/>
  <c r="CY2228" i="64"/>
  <c r="CZ2228" i="64"/>
  <c r="DA2228" i="64"/>
  <c r="DB2228" i="64"/>
  <c r="DC2228" i="64"/>
  <c r="DD2228" i="64"/>
  <c r="DE2228" i="64"/>
  <c r="DF2228" i="64"/>
  <c r="DG2228" i="64"/>
  <c r="DH2228" i="64"/>
  <c r="DI2228" i="64"/>
  <c r="DJ2228" i="64"/>
  <c r="DK2228" i="64"/>
  <c r="CO1702" i="64"/>
  <c r="CP1702" i="64"/>
  <c r="CQ1702" i="64"/>
  <c r="CR1702" i="64"/>
  <c r="CS1702" i="64"/>
  <c r="CT1702" i="64"/>
  <c r="CU1702" i="64"/>
  <c r="CV1702" i="64"/>
  <c r="CW1702" i="64"/>
  <c r="CX1702" i="64"/>
  <c r="CY1702" i="64"/>
  <c r="CZ1702" i="64"/>
  <c r="DA1702" i="64"/>
  <c r="DB1702" i="64"/>
  <c r="DC1702" i="64"/>
  <c r="DD1702" i="64"/>
  <c r="DE1702" i="64"/>
  <c r="DF1702" i="64"/>
  <c r="DG1702" i="64"/>
  <c r="DH1702" i="64"/>
  <c r="DI1702" i="64"/>
  <c r="DJ1702" i="64"/>
  <c r="DK1702" i="64"/>
  <c r="CO1713" i="64"/>
  <c r="CP1713" i="64"/>
  <c r="CQ1713" i="64"/>
  <c r="CR1713" i="64"/>
  <c r="CS1713" i="64"/>
  <c r="CT1713" i="64"/>
  <c r="CU1713" i="64"/>
  <c r="CV1713" i="64"/>
  <c r="CW1713" i="64"/>
  <c r="CX1713" i="64"/>
  <c r="CY1713" i="64"/>
  <c r="CZ1713" i="64"/>
  <c r="DA1713" i="64"/>
  <c r="DB1713" i="64"/>
  <c r="DC1713" i="64"/>
  <c r="DD1713" i="64"/>
  <c r="DE1713" i="64"/>
  <c r="DF1713" i="64"/>
  <c r="DG1713" i="64"/>
  <c r="DH1713" i="64"/>
  <c r="DI1713" i="64"/>
  <c r="DJ1713" i="64"/>
  <c r="DK1713" i="64"/>
  <c r="CO1715" i="64"/>
  <c r="CP1715" i="64"/>
  <c r="CQ1715" i="64"/>
  <c r="CR1715" i="64"/>
  <c r="CS1715" i="64"/>
  <c r="CT1715" i="64"/>
  <c r="CU1715" i="64"/>
  <c r="CV1715" i="64"/>
  <c r="CW1715" i="64"/>
  <c r="CX1715" i="64"/>
  <c r="CY1715" i="64"/>
  <c r="CZ1715" i="64"/>
  <c r="DA1715" i="64"/>
  <c r="DB1715" i="64"/>
  <c r="DC1715" i="64"/>
  <c r="DD1715" i="64"/>
  <c r="DE1715" i="64"/>
  <c r="DF1715" i="64"/>
  <c r="DG1715" i="64"/>
  <c r="DH1715" i="64"/>
  <c r="DI1715" i="64"/>
  <c r="DJ1715" i="64"/>
  <c r="DK1715" i="64"/>
  <c r="CO1757" i="64"/>
  <c r="CP1757" i="64"/>
  <c r="CQ1757" i="64"/>
  <c r="CR1757" i="64"/>
  <c r="CS1757" i="64"/>
  <c r="CT1757" i="64"/>
  <c r="CU1757" i="64"/>
  <c r="CV1757" i="64"/>
  <c r="CW1757" i="64"/>
  <c r="CX1757" i="64"/>
  <c r="CY1757" i="64"/>
  <c r="CZ1757" i="64"/>
  <c r="DA1757" i="64"/>
  <c r="DB1757" i="64"/>
  <c r="DC1757" i="64"/>
  <c r="DD1757" i="64"/>
  <c r="DE1757" i="64"/>
  <c r="DF1757" i="64"/>
  <c r="DG1757" i="64"/>
  <c r="DH1757" i="64"/>
  <c r="DI1757" i="64"/>
  <c r="DJ1757" i="64"/>
  <c r="DK1757" i="64"/>
  <c r="CO1759" i="64"/>
  <c r="CP1759" i="64"/>
  <c r="CQ1759" i="64"/>
  <c r="CR1759" i="64"/>
  <c r="CS1759" i="64"/>
  <c r="CT1759" i="64"/>
  <c r="CU1759" i="64"/>
  <c r="CV1759" i="64"/>
  <c r="CW1759" i="64"/>
  <c r="CX1759" i="64"/>
  <c r="CY1759" i="64"/>
  <c r="CZ1759" i="64"/>
  <c r="DA1759" i="64"/>
  <c r="DB1759" i="64"/>
  <c r="DC1759" i="64"/>
  <c r="DD1759" i="64"/>
  <c r="DE1759" i="64"/>
  <c r="DF1759" i="64"/>
  <c r="DG1759" i="64"/>
  <c r="DH1759" i="64"/>
  <c r="DI1759" i="64"/>
  <c r="DJ1759" i="64"/>
  <c r="DK1759" i="64"/>
  <c r="CO2791" i="64"/>
  <c r="CP2791" i="64"/>
  <c r="CQ2791" i="64"/>
  <c r="CR2791" i="64"/>
  <c r="CS2791" i="64"/>
  <c r="CT2791" i="64"/>
  <c r="CU2791" i="64"/>
  <c r="CV2791" i="64"/>
  <c r="CW2791" i="64"/>
  <c r="CX2791" i="64"/>
  <c r="CY2791" i="64"/>
  <c r="CZ2791" i="64"/>
  <c r="DA2791" i="64"/>
  <c r="DB2791" i="64"/>
  <c r="DC2791" i="64"/>
  <c r="DD2791" i="64"/>
  <c r="DE2791" i="64"/>
  <c r="DF2791" i="64"/>
  <c r="DG2791" i="64"/>
  <c r="DH2791" i="64"/>
  <c r="DI2791" i="64"/>
  <c r="DJ2791" i="64"/>
  <c r="DK2791" i="64"/>
  <c r="CO2793" i="64"/>
  <c r="CP2793" i="64"/>
  <c r="CQ2793" i="64"/>
  <c r="CR2793" i="64"/>
  <c r="CS2793" i="64"/>
  <c r="CT2793" i="64"/>
  <c r="CU2793" i="64"/>
  <c r="CV2793" i="64"/>
  <c r="CW2793" i="64"/>
  <c r="CX2793" i="64"/>
  <c r="CY2793" i="64"/>
  <c r="CZ2793" i="64"/>
  <c r="DA2793" i="64"/>
  <c r="DB2793" i="64"/>
  <c r="DC2793" i="64"/>
  <c r="DD2793" i="64"/>
  <c r="DE2793" i="64"/>
  <c r="DF2793" i="64"/>
  <c r="DG2793" i="64"/>
  <c r="DH2793" i="64"/>
  <c r="DI2793" i="64"/>
  <c r="DJ2793" i="64"/>
  <c r="DK2793" i="64"/>
  <c r="CO1780" i="64"/>
  <c r="CP1780" i="64"/>
  <c r="CQ1780" i="64"/>
  <c r="CR1780" i="64"/>
  <c r="CS1780" i="64"/>
  <c r="CT1780" i="64"/>
  <c r="CU1780" i="64"/>
  <c r="CV1780" i="64"/>
  <c r="CW1780" i="64"/>
  <c r="CX1780" i="64"/>
  <c r="CY1780" i="64"/>
  <c r="CZ1780" i="64"/>
  <c r="DA1780" i="64"/>
  <c r="DB1780" i="64"/>
  <c r="DC1780" i="64"/>
  <c r="DD1780" i="64"/>
  <c r="DE1780" i="64"/>
  <c r="DF1780" i="64"/>
  <c r="DG1780" i="64"/>
  <c r="DH1780" i="64"/>
  <c r="DI1780" i="64"/>
  <c r="DJ1780" i="64"/>
  <c r="DK1780" i="64"/>
  <c r="CO1812" i="64"/>
  <c r="CP1812" i="64"/>
  <c r="CQ1812" i="64"/>
  <c r="CR1812" i="64"/>
  <c r="CS1812" i="64"/>
  <c r="CT1812" i="64"/>
  <c r="CU1812" i="64"/>
  <c r="CV1812" i="64"/>
  <c r="CW1812" i="64"/>
  <c r="CX1812" i="64"/>
  <c r="CY1812" i="64"/>
  <c r="CZ1812" i="64"/>
  <c r="DA1812" i="64"/>
  <c r="DB1812" i="64"/>
  <c r="DC1812" i="64"/>
  <c r="DD1812" i="64"/>
  <c r="DE1812" i="64"/>
  <c r="DF1812" i="64"/>
  <c r="DG1812" i="64"/>
  <c r="DH1812" i="64"/>
  <c r="DI1812" i="64"/>
  <c r="DJ1812" i="64"/>
  <c r="DK1812" i="64"/>
  <c r="CO1814" i="64"/>
  <c r="CP1814" i="64"/>
  <c r="CQ1814" i="64"/>
  <c r="CR1814" i="64"/>
  <c r="CS1814" i="64"/>
  <c r="CT1814" i="64"/>
  <c r="CU1814" i="64"/>
  <c r="CV1814" i="64"/>
  <c r="CW1814" i="64"/>
  <c r="CX1814" i="64"/>
  <c r="CY1814" i="64"/>
  <c r="CZ1814" i="64"/>
  <c r="DA1814" i="64"/>
  <c r="DB1814" i="64"/>
  <c r="DC1814" i="64"/>
  <c r="DD1814" i="64"/>
  <c r="DE1814" i="64"/>
  <c r="DF1814" i="64"/>
  <c r="DG1814" i="64"/>
  <c r="DH1814" i="64"/>
  <c r="DI1814" i="64"/>
  <c r="DJ1814" i="64"/>
  <c r="DK1814" i="64"/>
  <c r="CO1815" i="64"/>
  <c r="CP1815" i="64"/>
  <c r="CQ1815" i="64"/>
  <c r="CR1815" i="64"/>
  <c r="CS1815" i="64"/>
  <c r="CT1815" i="64"/>
  <c r="CU1815" i="64"/>
  <c r="CV1815" i="64"/>
  <c r="CW1815" i="64"/>
  <c r="CX1815" i="64"/>
  <c r="CY1815" i="64"/>
  <c r="CZ1815" i="64"/>
  <c r="DA1815" i="64"/>
  <c r="DB1815" i="64"/>
  <c r="DC1815" i="64"/>
  <c r="DD1815" i="64"/>
  <c r="DE1815" i="64"/>
  <c r="DF1815" i="64"/>
  <c r="DG1815" i="64"/>
  <c r="DH1815" i="64"/>
  <c r="DI1815" i="64"/>
  <c r="DJ1815" i="64"/>
  <c r="DK1815" i="64"/>
  <c r="CO1838" i="64"/>
  <c r="CP1838" i="64"/>
  <c r="CQ1838" i="64"/>
  <c r="CR1838" i="64"/>
  <c r="CS1838" i="64"/>
  <c r="CT1838" i="64"/>
  <c r="CU1838" i="64"/>
  <c r="CV1838" i="64"/>
  <c r="CW1838" i="64"/>
  <c r="CX1838" i="64"/>
  <c r="CY1838" i="64"/>
  <c r="CZ1838" i="64"/>
  <c r="DA1838" i="64"/>
  <c r="DB1838" i="64"/>
  <c r="DC1838" i="64"/>
  <c r="DD1838" i="64"/>
  <c r="DE1838" i="64"/>
  <c r="DF1838" i="64"/>
  <c r="DG1838" i="64"/>
  <c r="DH1838" i="64"/>
  <c r="DI1838" i="64"/>
  <c r="DJ1838" i="64"/>
  <c r="DK1838" i="64"/>
  <c r="CO1840" i="64"/>
  <c r="CP1840" i="64"/>
  <c r="CQ1840" i="64"/>
  <c r="CR1840" i="64"/>
  <c r="CS1840" i="64"/>
  <c r="CT1840" i="64"/>
  <c r="CU1840" i="64"/>
  <c r="CV1840" i="64"/>
  <c r="CW1840" i="64"/>
  <c r="CX1840" i="64"/>
  <c r="CY1840" i="64"/>
  <c r="CZ1840" i="64"/>
  <c r="DA1840" i="64"/>
  <c r="DB1840" i="64"/>
  <c r="DC1840" i="64"/>
  <c r="DD1840" i="64"/>
  <c r="DE1840" i="64"/>
  <c r="DF1840" i="64"/>
  <c r="DG1840" i="64"/>
  <c r="DH1840" i="64"/>
  <c r="DI1840" i="64"/>
  <c r="DJ1840" i="64"/>
  <c r="DK1840" i="64"/>
  <c r="CO1869" i="64"/>
  <c r="CP1869" i="64"/>
  <c r="CQ1869" i="64"/>
  <c r="CR1869" i="64"/>
  <c r="CS1869" i="64"/>
  <c r="CT1869" i="64"/>
  <c r="CU1869" i="64"/>
  <c r="CV1869" i="64"/>
  <c r="CW1869" i="64"/>
  <c r="CX1869" i="64"/>
  <c r="CY1869" i="64"/>
  <c r="CZ1869" i="64"/>
  <c r="DA1869" i="64"/>
  <c r="DB1869" i="64"/>
  <c r="DC1869" i="64"/>
  <c r="DD1869" i="64"/>
  <c r="DE1869" i="64"/>
  <c r="DF1869" i="64"/>
  <c r="DG1869" i="64"/>
  <c r="DH1869" i="64"/>
  <c r="DI1869" i="64"/>
  <c r="DJ1869" i="64"/>
  <c r="DK1869" i="64"/>
  <c r="CO1871" i="64"/>
  <c r="CP1871" i="64"/>
  <c r="CQ1871" i="64"/>
  <c r="CR1871" i="64"/>
  <c r="CS1871" i="64"/>
  <c r="CT1871" i="64"/>
  <c r="CU1871" i="64"/>
  <c r="CV1871" i="64"/>
  <c r="CW1871" i="64"/>
  <c r="CX1871" i="64"/>
  <c r="CY1871" i="64"/>
  <c r="CZ1871" i="64"/>
  <c r="DA1871" i="64"/>
  <c r="DB1871" i="64"/>
  <c r="DC1871" i="64"/>
  <c r="DD1871" i="64"/>
  <c r="DE1871" i="64"/>
  <c r="DF1871" i="64"/>
  <c r="DG1871" i="64"/>
  <c r="DH1871" i="64"/>
  <c r="DI1871" i="64"/>
  <c r="DJ1871" i="64"/>
  <c r="DK1871" i="64"/>
  <c r="CO1872" i="64"/>
  <c r="CP1872" i="64"/>
  <c r="CQ1872" i="64"/>
  <c r="CR1872" i="64"/>
  <c r="CS1872" i="64"/>
  <c r="CT1872" i="64"/>
  <c r="CU1872" i="64"/>
  <c r="CV1872" i="64"/>
  <c r="CW1872" i="64"/>
  <c r="CX1872" i="64"/>
  <c r="CY1872" i="64"/>
  <c r="CZ1872" i="64"/>
  <c r="DA1872" i="64"/>
  <c r="DB1872" i="64"/>
  <c r="DC1872" i="64"/>
  <c r="DD1872" i="64"/>
  <c r="DE1872" i="64"/>
  <c r="DF1872" i="64"/>
  <c r="DG1872" i="64"/>
  <c r="DH1872" i="64"/>
  <c r="DI1872" i="64"/>
  <c r="DJ1872" i="64"/>
  <c r="DK1872" i="64"/>
  <c r="CO1919" i="64"/>
  <c r="CP1919" i="64"/>
  <c r="CQ1919" i="64"/>
  <c r="CR1919" i="64"/>
  <c r="CS1919" i="64"/>
  <c r="CT1919" i="64"/>
  <c r="CU1919" i="64"/>
  <c r="CV1919" i="64"/>
  <c r="CW1919" i="64"/>
  <c r="CX1919" i="64"/>
  <c r="CY1919" i="64"/>
  <c r="CZ1919" i="64"/>
  <c r="DA1919" i="64"/>
  <c r="DB1919" i="64"/>
  <c r="DC1919" i="64"/>
  <c r="DD1919" i="64"/>
  <c r="DE1919" i="64"/>
  <c r="DF1919" i="64"/>
  <c r="DG1919" i="64"/>
  <c r="DH1919" i="64"/>
  <c r="DI1919" i="64"/>
  <c r="DJ1919" i="64"/>
  <c r="DK1919" i="64"/>
  <c r="CO1920" i="64"/>
  <c r="CP1920" i="64"/>
  <c r="CQ1920" i="64"/>
  <c r="CR1920" i="64"/>
  <c r="CS1920" i="64"/>
  <c r="CT1920" i="64"/>
  <c r="CU1920" i="64"/>
  <c r="CV1920" i="64"/>
  <c r="CW1920" i="64"/>
  <c r="CX1920" i="64"/>
  <c r="CY1920" i="64"/>
  <c r="CZ1920" i="64"/>
  <c r="DA1920" i="64"/>
  <c r="DB1920" i="64"/>
  <c r="DC1920" i="64"/>
  <c r="DD1920" i="64"/>
  <c r="DE1920" i="64"/>
  <c r="DF1920" i="64"/>
  <c r="DG1920" i="64"/>
  <c r="DH1920" i="64"/>
  <c r="DI1920" i="64"/>
  <c r="DJ1920" i="64"/>
  <c r="DK1920" i="64"/>
  <c r="C193" i="64"/>
  <c r="C56" i="64"/>
  <c r="T760" i="64"/>
  <c r="U760" i="64"/>
  <c r="V760" i="64"/>
  <c r="W760" i="64"/>
  <c r="X760" i="64"/>
  <c r="Y760" i="64"/>
  <c r="Z760" i="64"/>
  <c r="AA760" i="64"/>
  <c r="AB760" i="64"/>
  <c r="AC760" i="64"/>
  <c r="AD760" i="64"/>
  <c r="AE760" i="64"/>
  <c r="AF760" i="64"/>
  <c r="AG760" i="64"/>
  <c r="AH760" i="64"/>
  <c r="AI760" i="64"/>
  <c r="AJ760" i="64"/>
  <c r="AK760" i="64"/>
  <c r="AL760" i="64"/>
  <c r="AM760" i="64"/>
  <c r="AN760" i="64"/>
  <c r="AO760" i="64"/>
  <c r="AP760" i="64"/>
  <c r="AQ760" i="64"/>
  <c r="AR760" i="64"/>
  <c r="AS760" i="64"/>
  <c r="AT760" i="64"/>
  <c r="AU760" i="64"/>
  <c r="AV760" i="64"/>
  <c r="AW760" i="64"/>
  <c r="AX760" i="64"/>
  <c r="AY760" i="64"/>
  <c r="AZ760" i="64"/>
  <c r="BA760" i="64"/>
  <c r="BB760" i="64"/>
  <c r="BC760" i="64"/>
  <c r="BD760" i="64"/>
  <c r="BE760" i="64"/>
  <c r="BF760" i="64"/>
  <c r="BG760" i="64"/>
  <c r="BH760" i="64"/>
  <c r="BI760" i="64"/>
  <c r="BJ760" i="64"/>
  <c r="BK760" i="64"/>
  <c r="BL760" i="64"/>
  <c r="BM760" i="64"/>
  <c r="BN760" i="64"/>
  <c r="BO760" i="64"/>
  <c r="BP760" i="64"/>
  <c r="BQ760" i="64"/>
  <c r="BR760" i="64"/>
  <c r="BS760" i="64"/>
  <c r="BT760" i="64"/>
  <c r="BU760" i="64"/>
  <c r="BV760" i="64"/>
  <c r="BW760" i="64"/>
  <c r="BX760" i="64"/>
  <c r="BY760" i="64"/>
  <c r="BZ760" i="64"/>
  <c r="CA760" i="64"/>
  <c r="CB760" i="64"/>
  <c r="CC760" i="64"/>
  <c r="CD760" i="64"/>
  <c r="CE760" i="64"/>
  <c r="CF760" i="64"/>
  <c r="CG760" i="64"/>
  <c r="CH760" i="64"/>
  <c r="CI760" i="64"/>
  <c r="CJ760" i="64"/>
  <c r="CK760" i="64"/>
  <c r="CL760" i="64"/>
  <c r="S760" i="64"/>
  <c r="T2226" i="64"/>
  <c r="U2226" i="64"/>
  <c r="V2226" i="64"/>
  <c r="W2226" i="64"/>
  <c r="X2226" i="64"/>
  <c r="Y2226" i="64"/>
  <c r="Z2226" i="64"/>
  <c r="AA2226" i="64"/>
  <c r="AB2226" i="64"/>
  <c r="AC2226" i="64"/>
  <c r="AD2226" i="64"/>
  <c r="AE2226" i="64"/>
  <c r="AF2226" i="64"/>
  <c r="AG2226" i="64"/>
  <c r="AH2226" i="64"/>
  <c r="AI2226" i="64"/>
  <c r="AJ2226" i="64"/>
  <c r="AK2226" i="64"/>
  <c r="AL2226" i="64"/>
  <c r="AM2226" i="64"/>
  <c r="AN2226" i="64"/>
  <c r="AO2226" i="64"/>
  <c r="AP2226" i="64"/>
  <c r="AQ2226" i="64"/>
  <c r="AR2226" i="64"/>
  <c r="AS2226" i="64"/>
  <c r="AT2226" i="64"/>
  <c r="AU2226" i="64"/>
  <c r="AV2226" i="64"/>
  <c r="AW2226" i="64"/>
  <c r="AX2226" i="64"/>
  <c r="AY2226" i="64"/>
  <c r="AZ2226" i="64"/>
  <c r="BA2226" i="64"/>
  <c r="BB2226" i="64"/>
  <c r="BC2226" i="64"/>
  <c r="BD2226" i="64"/>
  <c r="BE2226" i="64"/>
  <c r="BF2226" i="64"/>
  <c r="BG2226" i="64"/>
  <c r="BH2226" i="64"/>
  <c r="BI2226" i="64"/>
  <c r="BJ2226" i="64"/>
  <c r="BK2226" i="64"/>
  <c r="BL2226" i="64"/>
  <c r="BM2226" i="64"/>
  <c r="BN2226" i="64"/>
  <c r="BO2226" i="64"/>
  <c r="BP2226" i="64"/>
  <c r="BQ2226" i="64"/>
  <c r="BR2226" i="64"/>
  <c r="BS2226" i="64"/>
  <c r="BT2226" i="64"/>
  <c r="BU2226" i="64"/>
  <c r="BV2226" i="64"/>
  <c r="BW2226" i="64"/>
  <c r="BX2226" i="64"/>
  <c r="BY2226" i="64"/>
  <c r="BZ2226" i="64"/>
  <c r="CA2226" i="64"/>
  <c r="CB2226" i="64"/>
  <c r="CC2226" i="64"/>
  <c r="CD2226" i="64"/>
  <c r="CE2226" i="64"/>
  <c r="CF2226" i="64"/>
  <c r="CG2226" i="64"/>
  <c r="CH2226" i="64"/>
  <c r="CI2226" i="64"/>
  <c r="CJ2226" i="64"/>
  <c r="CK2226" i="64"/>
  <c r="CL2226"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E44" i="64"/>
  <c r="E45" i="64"/>
  <c r="E46" i="64"/>
  <c r="E47" i="64"/>
  <c r="E48" i="64"/>
  <c r="G93" i="64"/>
  <c r="CL2745" i="64"/>
  <c r="CK2745" i="64"/>
  <c r="CJ2745" i="64"/>
  <c r="CI2745" i="64"/>
  <c r="CH2745" i="64"/>
  <c r="CG2745" i="64"/>
  <c r="CF2745" i="64"/>
  <c r="CE2745" i="64"/>
  <c r="CD2745" i="64"/>
  <c r="CC2745" i="64"/>
  <c r="CB2745" i="64"/>
  <c r="CA2745" i="64"/>
  <c r="BZ2745" i="64"/>
  <c r="BY2745" i="64"/>
  <c r="BX2745" i="64"/>
  <c r="BW2745" i="64"/>
  <c r="BV2745" i="64"/>
  <c r="BU2745" i="64"/>
  <c r="BT2745" i="64"/>
  <c r="BS2745" i="64"/>
  <c r="BR2745" i="64"/>
  <c r="BQ2745" i="64"/>
  <c r="BP2745" i="64"/>
  <c r="BO2745" i="64"/>
  <c r="BN2745" i="64"/>
  <c r="BM2745" i="64"/>
  <c r="BL2745" i="64"/>
  <c r="BK2745" i="64"/>
  <c r="BJ2745" i="64"/>
  <c r="BI2745" i="64"/>
  <c r="BH2745" i="64"/>
  <c r="BG2745" i="64"/>
  <c r="BF2745" i="64"/>
  <c r="BE2745" i="64"/>
  <c r="BD2745" i="64"/>
  <c r="BC2745" i="64"/>
  <c r="BB2745" i="64"/>
  <c r="BA2745" i="64"/>
  <c r="AZ2745" i="64"/>
  <c r="AY2745" i="64"/>
  <c r="AX2745" i="64"/>
  <c r="AW2745" i="64"/>
  <c r="AV2745" i="64"/>
  <c r="AU2745" i="64"/>
  <c r="AT2745" i="64"/>
  <c r="AS2745" i="64"/>
  <c r="AR2745" i="64"/>
  <c r="AQ2745" i="64"/>
  <c r="AP2745" i="64"/>
  <c r="AO2745" i="64"/>
  <c r="AN2745" i="64"/>
  <c r="AM2745" i="64"/>
  <c r="AL2745" i="64"/>
  <c r="AK2745" i="64"/>
  <c r="AJ2745" i="64"/>
  <c r="AI2745" i="64"/>
  <c r="AH2745" i="64"/>
  <c r="AG2745" i="64"/>
  <c r="AF2745" i="64"/>
  <c r="AE2745" i="64"/>
  <c r="AD2745" i="64"/>
  <c r="AC2745" i="64"/>
  <c r="AB2745" i="64"/>
  <c r="AA2745" i="64"/>
  <c r="Z2745" i="64"/>
  <c r="Y2745" i="64"/>
  <c r="X2745" i="64"/>
  <c r="W2745" i="64"/>
  <c r="V2745" i="64"/>
  <c r="U2745" i="64"/>
  <c r="T2745" i="64"/>
  <c r="S2745" i="64"/>
  <c r="CL2744" i="64"/>
  <c r="CK2744" i="64"/>
  <c r="CJ2744" i="64"/>
  <c r="CI2744" i="64"/>
  <c r="CH2744" i="64"/>
  <c r="CG2744" i="64"/>
  <c r="CF2744" i="64"/>
  <c r="CE2744" i="64"/>
  <c r="CD2744" i="64"/>
  <c r="CC2744" i="64"/>
  <c r="CB2744" i="64"/>
  <c r="CA2744" i="64"/>
  <c r="BZ2744" i="64"/>
  <c r="BY2744" i="64"/>
  <c r="BX2744" i="64"/>
  <c r="BW2744" i="64"/>
  <c r="BV2744" i="64"/>
  <c r="BU2744" i="64"/>
  <c r="BT2744" i="64"/>
  <c r="BS2744" i="64"/>
  <c r="BR2744" i="64"/>
  <c r="BQ2744" i="64"/>
  <c r="BP2744" i="64"/>
  <c r="BO2744" i="64"/>
  <c r="BN2744" i="64"/>
  <c r="BM2744" i="64"/>
  <c r="BL2744" i="64"/>
  <c r="BK2744" i="64"/>
  <c r="BJ2744" i="64"/>
  <c r="BI2744" i="64"/>
  <c r="BH2744" i="64"/>
  <c r="BG2744" i="64"/>
  <c r="BF2744" i="64"/>
  <c r="BE2744" i="64"/>
  <c r="BD2744" i="64"/>
  <c r="BC2744" i="64"/>
  <c r="BB2744" i="64"/>
  <c r="BA2744" i="64"/>
  <c r="AZ2744" i="64"/>
  <c r="AY2744" i="64"/>
  <c r="AX2744" i="64"/>
  <c r="AW2744" i="64"/>
  <c r="AV2744" i="64"/>
  <c r="AU2744" i="64"/>
  <c r="AT2744" i="64"/>
  <c r="AS2744" i="64"/>
  <c r="AR2744" i="64"/>
  <c r="AQ2744" i="64"/>
  <c r="AP2744" i="64"/>
  <c r="AO2744" i="64"/>
  <c r="AN2744" i="64"/>
  <c r="AM2744" i="64"/>
  <c r="AL2744" i="64"/>
  <c r="AK2744" i="64"/>
  <c r="AJ2744" i="64"/>
  <c r="AI2744" i="64"/>
  <c r="AH2744" i="64"/>
  <c r="AG2744" i="64"/>
  <c r="AF2744" i="64"/>
  <c r="AE2744" i="64"/>
  <c r="AD2744" i="64"/>
  <c r="AC2744" i="64"/>
  <c r="AB2744" i="64"/>
  <c r="AA2744" i="64"/>
  <c r="Z2744" i="64"/>
  <c r="Y2744" i="64"/>
  <c r="X2744" i="64"/>
  <c r="W2744" i="64"/>
  <c r="V2744" i="64"/>
  <c r="U2744" i="64"/>
  <c r="T2744" i="64"/>
  <c r="S2744" i="64"/>
  <c r="T2718" i="64"/>
  <c r="U2718" i="64"/>
  <c r="V2718" i="64"/>
  <c r="W2718" i="64"/>
  <c r="X2718" i="64"/>
  <c r="Y2718" i="64"/>
  <c r="Z2718" i="64"/>
  <c r="AA2718" i="64"/>
  <c r="AB2718" i="64"/>
  <c r="AC2718" i="64"/>
  <c r="AD2718" i="64"/>
  <c r="AE2718" i="64"/>
  <c r="AF2718" i="64"/>
  <c r="AG2718" i="64"/>
  <c r="AH2718" i="64"/>
  <c r="AI2718" i="64"/>
  <c r="AJ2718" i="64"/>
  <c r="AK2718" i="64"/>
  <c r="AL2718" i="64"/>
  <c r="AM2718" i="64"/>
  <c r="AN2718" i="64"/>
  <c r="AO2718" i="64"/>
  <c r="AP2718" i="64"/>
  <c r="AQ2718" i="64"/>
  <c r="AR2718" i="64"/>
  <c r="AS2718" i="64"/>
  <c r="AT2718" i="64"/>
  <c r="AU2718" i="64"/>
  <c r="AV2718" i="64"/>
  <c r="AW2718" i="64"/>
  <c r="AX2718" i="64"/>
  <c r="AY2718" i="64"/>
  <c r="AZ2718" i="64"/>
  <c r="BA2718" i="64"/>
  <c r="BB2718" i="64"/>
  <c r="BC2718" i="64"/>
  <c r="BD2718" i="64"/>
  <c r="BE2718" i="64"/>
  <c r="BF2718" i="64"/>
  <c r="BG2718" i="64"/>
  <c r="BH2718" i="64"/>
  <c r="BI2718" i="64"/>
  <c r="BJ2718" i="64"/>
  <c r="BK2718" i="64"/>
  <c r="BL2718" i="64"/>
  <c r="BM2718" i="64"/>
  <c r="BN2718" i="64"/>
  <c r="BO2718" i="64"/>
  <c r="BP2718" i="64"/>
  <c r="BQ2718" i="64"/>
  <c r="BR2718" i="64"/>
  <c r="BS2718" i="64"/>
  <c r="BT2718" i="64"/>
  <c r="BU2718" i="64"/>
  <c r="BV2718" i="64"/>
  <c r="BW2718" i="64"/>
  <c r="BX2718" i="64"/>
  <c r="BY2718" i="64"/>
  <c r="BZ2718" i="64"/>
  <c r="CA2718" i="64"/>
  <c r="CB2718" i="64"/>
  <c r="CC2718" i="64"/>
  <c r="CD2718" i="64"/>
  <c r="CE2718" i="64"/>
  <c r="CF2718" i="64"/>
  <c r="CG2718" i="64"/>
  <c r="CH2718" i="64"/>
  <c r="CI2718" i="64"/>
  <c r="CJ2718" i="64"/>
  <c r="CK2718" i="64"/>
  <c r="CL2718" i="64"/>
  <c r="T2719" i="64"/>
  <c r="U2719" i="64"/>
  <c r="V2719" i="64"/>
  <c r="W2719" i="64"/>
  <c r="X2719" i="64"/>
  <c r="Y2719" i="64"/>
  <c r="Z2719" i="64"/>
  <c r="AA2719" i="64"/>
  <c r="AB2719" i="64"/>
  <c r="AC2719" i="64"/>
  <c r="AD2719" i="64"/>
  <c r="AE2719" i="64"/>
  <c r="AF2719" i="64"/>
  <c r="AG2719" i="64"/>
  <c r="AH2719" i="64"/>
  <c r="AI2719" i="64"/>
  <c r="AJ2719" i="64"/>
  <c r="AK2719" i="64"/>
  <c r="AL2719" i="64"/>
  <c r="AM2719" i="64"/>
  <c r="AN2719" i="64"/>
  <c r="AO2719" i="64"/>
  <c r="AP2719" i="64"/>
  <c r="AQ2719" i="64"/>
  <c r="AR2719" i="64"/>
  <c r="AS2719" i="64"/>
  <c r="AT2719" i="64"/>
  <c r="AU2719" i="64"/>
  <c r="AV2719" i="64"/>
  <c r="AW2719" i="64"/>
  <c r="AX2719" i="64"/>
  <c r="AY2719" i="64"/>
  <c r="AZ2719" i="64"/>
  <c r="BA2719" i="64"/>
  <c r="BB2719" i="64"/>
  <c r="BC2719" i="64"/>
  <c r="BD2719" i="64"/>
  <c r="BE2719" i="64"/>
  <c r="BF2719" i="64"/>
  <c r="BG2719" i="64"/>
  <c r="BH2719" i="64"/>
  <c r="BI2719" i="64"/>
  <c r="BJ2719" i="64"/>
  <c r="BK2719" i="64"/>
  <c r="BL2719" i="64"/>
  <c r="BM2719" i="64"/>
  <c r="BN2719" i="64"/>
  <c r="BO2719" i="64"/>
  <c r="BP2719" i="64"/>
  <c r="BQ2719" i="64"/>
  <c r="BR2719" i="64"/>
  <c r="BS2719" i="64"/>
  <c r="BT2719" i="64"/>
  <c r="BU2719" i="64"/>
  <c r="BV2719" i="64"/>
  <c r="BW2719" i="64"/>
  <c r="BX2719" i="64"/>
  <c r="BY2719" i="64"/>
  <c r="BZ2719" i="64"/>
  <c r="CA2719" i="64"/>
  <c r="CB2719" i="64"/>
  <c r="CC2719" i="64"/>
  <c r="CD2719" i="64"/>
  <c r="CE2719" i="64"/>
  <c r="CF2719" i="64"/>
  <c r="CG2719" i="64"/>
  <c r="CH2719" i="64"/>
  <c r="CI2719" i="64"/>
  <c r="CJ2719" i="64"/>
  <c r="CK2719" i="64"/>
  <c r="CL2719" i="64"/>
  <c r="S2719" i="64"/>
  <c r="G2719" i="64"/>
  <c r="G2745" i="64" s="1"/>
  <c r="G2771" i="64" s="1"/>
  <c r="S2718" i="64"/>
  <c r="G2716" i="64"/>
  <c r="G2742" i="64" s="1"/>
  <c r="G2768" i="64" s="1"/>
  <c r="G2713" i="64"/>
  <c r="G2739" i="64" s="1"/>
  <c r="G2765" i="64" s="1"/>
  <c r="G2714" i="64"/>
  <c r="G2740" i="64" s="1"/>
  <c r="G2766" i="64" s="1"/>
  <c r="G2715" i="64"/>
  <c r="G2741" i="64" s="1"/>
  <c r="G2767" i="64" s="1"/>
  <c r="G2718" i="64"/>
  <c r="G2744" i="64" s="1"/>
  <c r="G2770" i="64" s="1"/>
  <c r="G2712" i="64"/>
  <c r="G2738" i="64" s="1"/>
  <c r="G2764" i="64" s="1"/>
  <c r="T2693" i="64"/>
  <c r="U2693" i="64"/>
  <c r="V2693" i="64"/>
  <c r="W2693" i="64"/>
  <c r="X2693" i="64"/>
  <c r="Y2693" i="64"/>
  <c r="Z2693" i="64"/>
  <c r="AA2693" i="64"/>
  <c r="AB2693" i="64"/>
  <c r="AC2693" i="64"/>
  <c r="AD2693" i="64"/>
  <c r="AE2693" i="64"/>
  <c r="AF2693" i="64"/>
  <c r="AG2693" i="64"/>
  <c r="AH2693" i="64"/>
  <c r="AI2693" i="64"/>
  <c r="AJ2693" i="64"/>
  <c r="AK2693" i="64"/>
  <c r="AL2693" i="64"/>
  <c r="AM2693" i="64"/>
  <c r="AN2693" i="64"/>
  <c r="AO2693" i="64"/>
  <c r="AP2693" i="64"/>
  <c r="AQ2693" i="64"/>
  <c r="AR2693" i="64"/>
  <c r="AS2693" i="64"/>
  <c r="AT2693" i="64"/>
  <c r="AU2693" i="64"/>
  <c r="AV2693" i="64"/>
  <c r="AW2693" i="64"/>
  <c r="AX2693" i="64"/>
  <c r="AY2693" i="64"/>
  <c r="AZ2693" i="64"/>
  <c r="BA2693" i="64"/>
  <c r="BB2693" i="64"/>
  <c r="BC2693" i="64"/>
  <c r="BD2693" i="64"/>
  <c r="BE2693" i="64"/>
  <c r="BF2693" i="64"/>
  <c r="BG2693" i="64"/>
  <c r="BH2693" i="64"/>
  <c r="BI2693" i="64"/>
  <c r="BJ2693" i="64"/>
  <c r="BK2693" i="64"/>
  <c r="BL2693" i="64"/>
  <c r="BM2693" i="64"/>
  <c r="BN2693" i="64"/>
  <c r="BO2693" i="64"/>
  <c r="BP2693" i="64"/>
  <c r="BQ2693" i="64"/>
  <c r="BR2693" i="64"/>
  <c r="BS2693" i="64"/>
  <c r="BT2693" i="64"/>
  <c r="BU2693" i="64"/>
  <c r="BV2693" i="64"/>
  <c r="BW2693" i="64"/>
  <c r="BX2693" i="64"/>
  <c r="BY2693" i="64"/>
  <c r="BZ2693" i="64"/>
  <c r="CA2693" i="64"/>
  <c r="CB2693" i="64"/>
  <c r="CC2693" i="64"/>
  <c r="CD2693" i="64"/>
  <c r="CE2693" i="64"/>
  <c r="CF2693" i="64"/>
  <c r="CG2693" i="64"/>
  <c r="CH2693" i="64"/>
  <c r="CI2693" i="64"/>
  <c r="CJ2693" i="64"/>
  <c r="CK2693" i="64"/>
  <c r="CL2693" i="64"/>
  <c r="S2693" i="64"/>
  <c r="T2692" i="64"/>
  <c r="U2692" i="64"/>
  <c r="V2692" i="64"/>
  <c r="W2692" i="64"/>
  <c r="X2692" i="64"/>
  <c r="Y2692" i="64"/>
  <c r="Z2692" i="64"/>
  <c r="AA2692" i="64"/>
  <c r="AB2692" i="64"/>
  <c r="AC2692" i="64"/>
  <c r="AD2692" i="64"/>
  <c r="AE2692" i="64"/>
  <c r="AF2692" i="64"/>
  <c r="AG2692" i="64"/>
  <c r="AH2692" i="64"/>
  <c r="AI2692" i="64"/>
  <c r="AJ2692" i="64"/>
  <c r="AK2692" i="64"/>
  <c r="AL2692" i="64"/>
  <c r="AM2692" i="64"/>
  <c r="AN2692" i="64"/>
  <c r="AO2692" i="64"/>
  <c r="AP2692" i="64"/>
  <c r="AQ2692" i="64"/>
  <c r="AR2692" i="64"/>
  <c r="AS2692" i="64"/>
  <c r="AT2692" i="64"/>
  <c r="AU2692" i="64"/>
  <c r="AV2692" i="64"/>
  <c r="AW2692" i="64"/>
  <c r="AX2692" i="64"/>
  <c r="AY2692" i="64"/>
  <c r="AZ2692" i="64"/>
  <c r="BA2692" i="64"/>
  <c r="BB2692" i="64"/>
  <c r="BC2692" i="64"/>
  <c r="BD2692" i="64"/>
  <c r="BE2692" i="64"/>
  <c r="BF2692" i="64"/>
  <c r="BG2692" i="64"/>
  <c r="BH2692" i="64"/>
  <c r="BI2692" i="64"/>
  <c r="BJ2692" i="64"/>
  <c r="BK2692" i="64"/>
  <c r="BL2692" i="64"/>
  <c r="BM2692" i="64"/>
  <c r="BN2692" i="64"/>
  <c r="BO2692" i="64"/>
  <c r="BP2692" i="64"/>
  <c r="BQ2692" i="64"/>
  <c r="BR2692" i="64"/>
  <c r="BS2692" i="64"/>
  <c r="BT2692" i="64"/>
  <c r="BU2692" i="64"/>
  <c r="BV2692" i="64"/>
  <c r="BW2692" i="64"/>
  <c r="BX2692" i="64"/>
  <c r="BY2692" i="64"/>
  <c r="BZ2692" i="64"/>
  <c r="CA2692" i="64"/>
  <c r="CB2692" i="64"/>
  <c r="CC2692" i="64"/>
  <c r="CD2692" i="64"/>
  <c r="CE2692" i="64"/>
  <c r="CF2692" i="64"/>
  <c r="CG2692" i="64"/>
  <c r="CH2692" i="64"/>
  <c r="CI2692" i="64"/>
  <c r="CJ2692" i="64"/>
  <c r="CK2692" i="64"/>
  <c r="CL2692" i="64"/>
  <c r="S2692" i="64"/>
  <c r="G2691" i="64"/>
  <c r="G2688" i="64"/>
  <c r="G2689" i="64"/>
  <c r="G2690" i="64"/>
  <c r="G2693" i="64"/>
  <c r="G2687" i="64"/>
  <c r="S2667" i="64"/>
  <c r="T2667" i="64"/>
  <c r="U2667" i="64"/>
  <c r="V2667" i="64"/>
  <c r="W2667" i="64"/>
  <c r="X2667" i="64"/>
  <c r="Y2667" i="64"/>
  <c r="Z2667" i="64"/>
  <c r="AA2667" i="64"/>
  <c r="AB2667" i="64"/>
  <c r="AC2667" i="64"/>
  <c r="AD2667" i="64"/>
  <c r="AE2667" i="64"/>
  <c r="AF2667" i="64"/>
  <c r="AG2667" i="64"/>
  <c r="AH2667" i="64"/>
  <c r="AI2667" i="64"/>
  <c r="AJ2667" i="64"/>
  <c r="AK2667" i="64"/>
  <c r="AL2667" i="64"/>
  <c r="AM2667" i="64"/>
  <c r="AN2667" i="64"/>
  <c r="AO2667" i="64"/>
  <c r="AP2667" i="64"/>
  <c r="AQ2667" i="64"/>
  <c r="AR2667" i="64"/>
  <c r="AS2667" i="64"/>
  <c r="AT2667" i="64"/>
  <c r="AU2667" i="64"/>
  <c r="AV2667" i="64"/>
  <c r="AW2667" i="64"/>
  <c r="AX2667" i="64"/>
  <c r="AY2667" i="64"/>
  <c r="AZ2667" i="64"/>
  <c r="BA2667" i="64"/>
  <c r="BB2667" i="64"/>
  <c r="BC2667" i="64"/>
  <c r="BD2667" i="64"/>
  <c r="BE2667" i="64"/>
  <c r="BF2667" i="64"/>
  <c r="BG2667" i="64"/>
  <c r="BH2667" i="64"/>
  <c r="BI2667" i="64"/>
  <c r="BJ2667" i="64"/>
  <c r="BK2667" i="64"/>
  <c r="BL2667" i="64"/>
  <c r="BM2667" i="64"/>
  <c r="BN2667" i="64"/>
  <c r="BO2667" i="64"/>
  <c r="BP2667" i="64"/>
  <c r="BQ2667" i="64"/>
  <c r="BR2667" i="64"/>
  <c r="BS2667" i="64"/>
  <c r="BT2667" i="64"/>
  <c r="BU2667" i="64"/>
  <c r="BV2667" i="64"/>
  <c r="BW2667" i="64"/>
  <c r="BX2667" i="64"/>
  <c r="BY2667" i="64"/>
  <c r="BZ2667" i="64"/>
  <c r="CA2667" i="64"/>
  <c r="CB2667" i="64"/>
  <c r="CC2667" i="64"/>
  <c r="CD2667" i="64"/>
  <c r="CE2667" i="64"/>
  <c r="CF2667" i="64"/>
  <c r="CG2667" i="64"/>
  <c r="CH2667" i="64"/>
  <c r="CI2667" i="64"/>
  <c r="CJ2667" i="64"/>
  <c r="CK2667" i="64"/>
  <c r="CL2667" i="64"/>
  <c r="G2668" i="64"/>
  <c r="G2665" i="64"/>
  <c r="G2663" i="64"/>
  <c r="G2664" i="64"/>
  <c r="G2667" i="64"/>
  <c r="G2661" i="64"/>
  <c r="G1916" i="64"/>
  <c r="G1914" i="64"/>
  <c r="G1915" i="64"/>
  <c r="G1918" i="64"/>
  <c r="G1919" i="64"/>
  <c r="G1920" i="64"/>
  <c r="G1913" i="64"/>
  <c r="CL1895" i="64"/>
  <c r="CK1895" i="64"/>
  <c r="CJ1895" i="64"/>
  <c r="CI1895" i="64"/>
  <c r="CH1895" i="64"/>
  <c r="CG1895" i="64"/>
  <c r="CF1895" i="64"/>
  <c r="CE1895" i="64"/>
  <c r="CD1895" i="64"/>
  <c r="CC1895" i="64"/>
  <c r="CB1895" i="64"/>
  <c r="CA1895" i="64"/>
  <c r="BZ1895" i="64"/>
  <c r="BY1895" i="64"/>
  <c r="BX1895" i="64"/>
  <c r="BW1895" i="64"/>
  <c r="BV1895" i="64"/>
  <c r="BU1895" i="64"/>
  <c r="BT1895" i="64"/>
  <c r="BS1895" i="64"/>
  <c r="BR1895" i="64"/>
  <c r="BQ1895" i="64"/>
  <c r="BP1895" i="64"/>
  <c r="BO1895" i="64"/>
  <c r="BN1895" i="64"/>
  <c r="BM1895" i="64"/>
  <c r="BL1895" i="64"/>
  <c r="BK1895" i="64"/>
  <c r="BJ1895" i="64"/>
  <c r="BI1895" i="64"/>
  <c r="BH1895" i="64"/>
  <c r="BG1895" i="64"/>
  <c r="BF1895" i="64"/>
  <c r="BE1895" i="64"/>
  <c r="BD1895" i="64"/>
  <c r="BC1895" i="64"/>
  <c r="BB1895" i="64"/>
  <c r="BA1895" i="64"/>
  <c r="AZ1895" i="64"/>
  <c r="AY1895" i="64"/>
  <c r="AX1895" i="64"/>
  <c r="AW1895" i="64"/>
  <c r="AV1895" i="64"/>
  <c r="AU1895" i="64"/>
  <c r="AT1895" i="64"/>
  <c r="AS1895" i="64"/>
  <c r="AR1895" i="64"/>
  <c r="AQ1895" i="64"/>
  <c r="AP1895" i="64"/>
  <c r="AO1895" i="64"/>
  <c r="AN1895" i="64"/>
  <c r="AM1895" i="64"/>
  <c r="AL1895" i="64"/>
  <c r="AK1895" i="64"/>
  <c r="AJ1895" i="64"/>
  <c r="AI1895" i="64"/>
  <c r="AH1895" i="64"/>
  <c r="AG1895" i="64"/>
  <c r="AF1895" i="64"/>
  <c r="AE1895" i="64"/>
  <c r="AD1895" i="64"/>
  <c r="AC1895" i="64"/>
  <c r="AB1895" i="64"/>
  <c r="AA1895" i="64"/>
  <c r="Z1895" i="64"/>
  <c r="Y1895" i="64"/>
  <c r="X1895" i="64"/>
  <c r="W1895" i="64"/>
  <c r="V1895" i="64"/>
  <c r="U1895" i="64"/>
  <c r="T1895" i="64"/>
  <c r="S1895" i="64"/>
  <c r="G1893" i="64"/>
  <c r="G1890" i="64"/>
  <c r="G1891" i="64"/>
  <c r="G1892" i="64"/>
  <c r="G1895" i="64"/>
  <c r="G1896" i="64"/>
  <c r="G1889" i="64"/>
  <c r="G1885" i="64" s="1"/>
  <c r="T1871" i="64"/>
  <c r="U1871" i="64"/>
  <c r="V1871" i="64"/>
  <c r="W1871" i="64"/>
  <c r="X1871" i="64"/>
  <c r="Y1871" i="64"/>
  <c r="Z1871" i="64"/>
  <c r="AA1871" i="64"/>
  <c r="AB1871" i="64"/>
  <c r="AC1871" i="64"/>
  <c r="AD1871" i="64"/>
  <c r="AE1871" i="64"/>
  <c r="AF1871" i="64"/>
  <c r="AG1871" i="64"/>
  <c r="AH1871" i="64"/>
  <c r="AI1871" i="64"/>
  <c r="AJ1871" i="64"/>
  <c r="AK1871" i="64"/>
  <c r="AL1871" i="64"/>
  <c r="AM1871" i="64"/>
  <c r="AN1871" i="64"/>
  <c r="AO1871" i="64"/>
  <c r="AP1871" i="64"/>
  <c r="AQ1871" i="64"/>
  <c r="AR1871" i="64"/>
  <c r="AS1871" i="64"/>
  <c r="AT1871" i="64"/>
  <c r="AU1871" i="64"/>
  <c r="AV1871" i="64"/>
  <c r="AW1871" i="64"/>
  <c r="AX1871" i="64"/>
  <c r="AY1871" i="64"/>
  <c r="AZ1871" i="64"/>
  <c r="BA1871" i="64"/>
  <c r="BB1871" i="64"/>
  <c r="BC1871" i="64"/>
  <c r="BD1871" i="64"/>
  <c r="BE1871" i="64"/>
  <c r="BF1871" i="64"/>
  <c r="BG1871" i="64"/>
  <c r="BH1871" i="64"/>
  <c r="BI1871" i="64"/>
  <c r="BJ1871" i="64"/>
  <c r="BK1871" i="64"/>
  <c r="BL1871" i="64"/>
  <c r="BM1871" i="64"/>
  <c r="BN1871" i="64"/>
  <c r="BO1871" i="64"/>
  <c r="BP1871" i="64"/>
  <c r="BQ1871" i="64"/>
  <c r="BR1871" i="64"/>
  <c r="BS1871" i="64"/>
  <c r="BT1871" i="64"/>
  <c r="BU1871" i="64"/>
  <c r="BV1871" i="64"/>
  <c r="BW1871" i="64"/>
  <c r="BX1871" i="64"/>
  <c r="BY1871" i="64"/>
  <c r="BZ1871" i="64"/>
  <c r="CA1871" i="64"/>
  <c r="CB1871" i="64"/>
  <c r="CC1871" i="64"/>
  <c r="CD1871" i="64"/>
  <c r="CE1871" i="64"/>
  <c r="CF1871" i="64"/>
  <c r="CG1871" i="64"/>
  <c r="CH1871" i="64"/>
  <c r="CI1871" i="64"/>
  <c r="CJ1871" i="64"/>
  <c r="CK1871" i="64"/>
  <c r="CL1871" i="64"/>
  <c r="T1872" i="64"/>
  <c r="U1872" i="64"/>
  <c r="V1872" i="64"/>
  <c r="W1872" i="64"/>
  <c r="X1872" i="64"/>
  <c r="Y1872" i="64"/>
  <c r="Z1872" i="64"/>
  <c r="AA1872" i="64"/>
  <c r="AB1872" i="64"/>
  <c r="AC1872" i="64"/>
  <c r="AD1872" i="64"/>
  <c r="AE1872" i="64"/>
  <c r="AF1872" i="64"/>
  <c r="AG1872" i="64"/>
  <c r="AH1872" i="64"/>
  <c r="AI1872" i="64"/>
  <c r="AJ1872" i="64"/>
  <c r="AK1872" i="64"/>
  <c r="AL1872" i="64"/>
  <c r="AM1872" i="64"/>
  <c r="AN1872" i="64"/>
  <c r="AO1872" i="64"/>
  <c r="AP1872" i="64"/>
  <c r="AQ1872" i="64"/>
  <c r="AR1872" i="64"/>
  <c r="AS1872" i="64"/>
  <c r="AT1872" i="64"/>
  <c r="AU1872" i="64"/>
  <c r="AV1872" i="64"/>
  <c r="AW1872" i="64"/>
  <c r="AX1872" i="64"/>
  <c r="AY1872" i="64"/>
  <c r="AZ1872" i="64"/>
  <c r="BA1872" i="64"/>
  <c r="BB1872" i="64"/>
  <c r="BC1872" i="64"/>
  <c r="BD1872" i="64"/>
  <c r="BE1872" i="64"/>
  <c r="BF1872" i="64"/>
  <c r="BG1872" i="64"/>
  <c r="BH1872" i="64"/>
  <c r="BI1872" i="64"/>
  <c r="BJ1872" i="64"/>
  <c r="BK1872" i="64"/>
  <c r="BL1872" i="64"/>
  <c r="BM1872" i="64"/>
  <c r="BN1872" i="64"/>
  <c r="BO1872" i="64"/>
  <c r="BP1872" i="64"/>
  <c r="BQ1872" i="64"/>
  <c r="BR1872" i="64"/>
  <c r="BS1872" i="64"/>
  <c r="BT1872" i="64"/>
  <c r="BU1872" i="64"/>
  <c r="BV1872" i="64"/>
  <c r="BW1872" i="64"/>
  <c r="BX1872" i="64"/>
  <c r="BY1872" i="64"/>
  <c r="BZ1872" i="64"/>
  <c r="CA1872" i="64"/>
  <c r="CB1872" i="64"/>
  <c r="CC1872" i="64"/>
  <c r="CD1872" i="64"/>
  <c r="CE1872" i="64"/>
  <c r="CF1872" i="64"/>
  <c r="CG1872" i="64"/>
  <c r="CH1872" i="64"/>
  <c r="CI1872" i="64"/>
  <c r="CJ1872" i="64"/>
  <c r="CK1872" i="64"/>
  <c r="CL1872" i="64"/>
  <c r="S1872" i="64"/>
  <c r="S1871" i="64"/>
  <c r="G1869" i="64"/>
  <c r="G1866" i="64"/>
  <c r="G1867" i="64"/>
  <c r="G1868" i="64"/>
  <c r="G1871" i="64"/>
  <c r="G1872" i="64"/>
  <c r="G1865" i="64"/>
  <c r="G1838" i="64"/>
  <c r="CL1840" i="64"/>
  <c r="CK1840" i="64"/>
  <c r="CJ1840" i="64"/>
  <c r="CI1840" i="64"/>
  <c r="CH1840" i="64"/>
  <c r="CG1840" i="64"/>
  <c r="CF1840" i="64"/>
  <c r="CE1840" i="64"/>
  <c r="CD1840" i="64"/>
  <c r="CC1840" i="64"/>
  <c r="CB1840" i="64"/>
  <c r="CA1840" i="64"/>
  <c r="BZ1840" i="64"/>
  <c r="BY1840" i="64"/>
  <c r="BX1840" i="64"/>
  <c r="BW1840" i="64"/>
  <c r="BV1840" i="64"/>
  <c r="BU1840" i="64"/>
  <c r="BT1840" i="64"/>
  <c r="BS1840" i="64"/>
  <c r="BR1840" i="64"/>
  <c r="BQ1840" i="64"/>
  <c r="BP1840" i="64"/>
  <c r="BO1840" i="64"/>
  <c r="BN1840" i="64"/>
  <c r="BM1840" i="64"/>
  <c r="BL1840" i="64"/>
  <c r="BK1840" i="64"/>
  <c r="BJ1840" i="64"/>
  <c r="BI1840" i="64"/>
  <c r="BH1840" i="64"/>
  <c r="BG1840" i="64"/>
  <c r="BF1840" i="64"/>
  <c r="BE1840" i="64"/>
  <c r="BD1840" i="64"/>
  <c r="BC1840" i="64"/>
  <c r="BB1840" i="64"/>
  <c r="BA1840" i="64"/>
  <c r="AZ1840" i="64"/>
  <c r="AY1840" i="64"/>
  <c r="AX1840" i="64"/>
  <c r="AW1840" i="64"/>
  <c r="AV1840" i="64"/>
  <c r="AU1840" i="64"/>
  <c r="AT1840" i="64"/>
  <c r="AS1840" i="64"/>
  <c r="AR1840" i="64"/>
  <c r="AQ1840" i="64"/>
  <c r="AP1840" i="64"/>
  <c r="AO1840" i="64"/>
  <c r="AN1840" i="64"/>
  <c r="AM1840" i="64"/>
  <c r="AL1840" i="64"/>
  <c r="AK1840" i="64"/>
  <c r="AJ1840" i="64"/>
  <c r="AI1840" i="64"/>
  <c r="AH1840" i="64"/>
  <c r="AG1840" i="64"/>
  <c r="AF1840" i="64"/>
  <c r="AE1840" i="64"/>
  <c r="AD1840" i="64"/>
  <c r="AC1840" i="64"/>
  <c r="AB1840" i="64"/>
  <c r="AA1840" i="64"/>
  <c r="Z1840" i="64"/>
  <c r="Y1840" i="64"/>
  <c r="X1840" i="64"/>
  <c r="W1840" i="64"/>
  <c r="V1840" i="64"/>
  <c r="U1840" i="64"/>
  <c r="T1840" i="64"/>
  <c r="S1840" i="64"/>
  <c r="G1835" i="64"/>
  <c r="G1836" i="64"/>
  <c r="G1837" i="64"/>
  <c r="G1840" i="64"/>
  <c r="G1841" i="64"/>
  <c r="G1834" i="64"/>
  <c r="G1812" i="64"/>
  <c r="T1815" i="64"/>
  <c r="U1815" i="64"/>
  <c r="V1815" i="64"/>
  <c r="W1815" i="64"/>
  <c r="X1815" i="64"/>
  <c r="Y1815" i="64"/>
  <c r="Z1815" i="64"/>
  <c r="AA1815" i="64"/>
  <c r="AB1815" i="64"/>
  <c r="AC1815" i="64"/>
  <c r="AD1815" i="64"/>
  <c r="AE1815" i="64"/>
  <c r="AF1815" i="64"/>
  <c r="AG1815" i="64"/>
  <c r="AH1815" i="64"/>
  <c r="AI1815" i="64"/>
  <c r="AJ1815" i="64"/>
  <c r="AK1815" i="64"/>
  <c r="AL1815" i="64"/>
  <c r="AM1815" i="64"/>
  <c r="AN1815" i="64"/>
  <c r="AO1815" i="64"/>
  <c r="AP1815" i="64"/>
  <c r="AQ1815" i="64"/>
  <c r="AR1815" i="64"/>
  <c r="AS1815" i="64"/>
  <c r="AT1815" i="64"/>
  <c r="AU1815" i="64"/>
  <c r="AV1815" i="64"/>
  <c r="AW1815" i="64"/>
  <c r="AX1815" i="64"/>
  <c r="AY1815" i="64"/>
  <c r="AZ1815" i="64"/>
  <c r="BA1815" i="64"/>
  <c r="BB1815" i="64"/>
  <c r="BC1815" i="64"/>
  <c r="BD1815" i="64"/>
  <c r="BE1815" i="64"/>
  <c r="BF1815" i="64"/>
  <c r="BG1815" i="64"/>
  <c r="BH1815" i="64"/>
  <c r="BI1815" i="64"/>
  <c r="BJ1815" i="64"/>
  <c r="BK1815" i="64"/>
  <c r="BL1815" i="64"/>
  <c r="BM1815" i="64"/>
  <c r="BN1815" i="64"/>
  <c r="BO1815" i="64"/>
  <c r="BP1815" i="64"/>
  <c r="BQ1815" i="64"/>
  <c r="BR1815" i="64"/>
  <c r="BS1815" i="64"/>
  <c r="BT1815" i="64"/>
  <c r="BU1815" i="64"/>
  <c r="BV1815" i="64"/>
  <c r="BW1815" i="64"/>
  <c r="BX1815" i="64"/>
  <c r="BY1815" i="64"/>
  <c r="BZ1815" i="64"/>
  <c r="CA1815" i="64"/>
  <c r="CB1815" i="64"/>
  <c r="CC1815" i="64"/>
  <c r="CD1815" i="64"/>
  <c r="CE1815" i="64"/>
  <c r="CF1815" i="64"/>
  <c r="CG1815" i="64"/>
  <c r="CH1815" i="64"/>
  <c r="CI1815" i="64"/>
  <c r="CJ1815" i="64"/>
  <c r="CK1815" i="64"/>
  <c r="CL1815" i="64"/>
  <c r="S1815" i="64"/>
  <c r="T1814" i="64"/>
  <c r="U1814" i="64"/>
  <c r="V1814" i="64"/>
  <c r="W1814" i="64"/>
  <c r="X1814" i="64"/>
  <c r="Y1814" i="64"/>
  <c r="Z1814" i="64"/>
  <c r="AA1814" i="64"/>
  <c r="AB1814" i="64"/>
  <c r="AC1814" i="64"/>
  <c r="AD1814" i="64"/>
  <c r="AE1814" i="64"/>
  <c r="AF1814" i="64"/>
  <c r="AG1814" i="64"/>
  <c r="AH1814" i="64"/>
  <c r="AI1814" i="64"/>
  <c r="AJ1814" i="64"/>
  <c r="AK1814" i="64"/>
  <c r="AL1814" i="64"/>
  <c r="AM1814" i="64"/>
  <c r="AN1814" i="64"/>
  <c r="AO1814" i="64"/>
  <c r="AP1814" i="64"/>
  <c r="AQ1814" i="64"/>
  <c r="AR1814" i="64"/>
  <c r="AS1814" i="64"/>
  <c r="AT1814" i="64"/>
  <c r="AU1814" i="64"/>
  <c r="AV1814" i="64"/>
  <c r="AW1814" i="64"/>
  <c r="AX1814" i="64"/>
  <c r="AY1814" i="64"/>
  <c r="AZ1814" i="64"/>
  <c r="BA1814" i="64"/>
  <c r="BB1814" i="64"/>
  <c r="BC1814" i="64"/>
  <c r="BD1814" i="64"/>
  <c r="BE1814" i="64"/>
  <c r="BF1814" i="64"/>
  <c r="BG1814" i="64"/>
  <c r="BH1814" i="64"/>
  <c r="BI1814" i="64"/>
  <c r="BJ1814" i="64"/>
  <c r="BK1814" i="64"/>
  <c r="BL1814" i="64"/>
  <c r="BM1814" i="64"/>
  <c r="BN1814" i="64"/>
  <c r="BO1814" i="64"/>
  <c r="BP1814" i="64"/>
  <c r="BQ1814" i="64"/>
  <c r="BR1814" i="64"/>
  <c r="BS1814" i="64"/>
  <c r="BT1814" i="64"/>
  <c r="BU1814" i="64"/>
  <c r="BV1814" i="64"/>
  <c r="BW1814" i="64"/>
  <c r="BX1814" i="64"/>
  <c r="BY1814" i="64"/>
  <c r="BZ1814" i="64"/>
  <c r="CA1814" i="64"/>
  <c r="CB1814" i="64"/>
  <c r="CC1814" i="64"/>
  <c r="CD1814" i="64"/>
  <c r="CE1814" i="64"/>
  <c r="CF1814" i="64"/>
  <c r="CG1814" i="64"/>
  <c r="CH1814" i="64"/>
  <c r="CI1814" i="64"/>
  <c r="CJ1814" i="64"/>
  <c r="CK1814" i="64"/>
  <c r="CL1814" i="64"/>
  <c r="S1814" i="64"/>
  <c r="G1809" i="64"/>
  <c r="G1794" i="64" s="1"/>
  <c r="G1810" i="64"/>
  <c r="G1811" i="64"/>
  <c r="G1814" i="64"/>
  <c r="G1815" i="64"/>
  <c r="G1808" i="64"/>
  <c r="G1780"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77" i="64"/>
  <c r="G1778" i="64"/>
  <c r="G1779" i="64"/>
  <c r="G1782" i="64"/>
  <c r="G1783" i="64"/>
  <c r="G1776" i="64"/>
  <c r="G1273" i="64"/>
  <c r="S2793" i="64"/>
  <c r="CL2793" i="64"/>
  <c r="CK2793" i="64"/>
  <c r="CJ2793" i="64"/>
  <c r="CI2793" i="64"/>
  <c r="CH2793" i="64"/>
  <c r="CG2793" i="64"/>
  <c r="CF2793" i="64"/>
  <c r="CE2793" i="64"/>
  <c r="CD2793" i="64"/>
  <c r="CC2793" i="64"/>
  <c r="CB2793" i="64"/>
  <c r="CA2793" i="64"/>
  <c r="BZ2793" i="64"/>
  <c r="BY2793" i="64"/>
  <c r="BX2793" i="64"/>
  <c r="BW2793" i="64"/>
  <c r="BV2793" i="64"/>
  <c r="BU2793" i="64"/>
  <c r="BT2793" i="64"/>
  <c r="BS2793" i="64"/>
  <c r="BR2793" i="64"/>
  <c r="BQ2793" i="64"/>
  <c r="BP2793" i="64"/>
  <c r="BO2793" i="64"/>
  <c r="BN2793" i="64"/>
  <c r="BM2793" i="64"/>
  <c r="BL2793" i="64"/>
  <c r="BK2793" i="64"/>
  <c r="BJ2793" i="64"/>
  <c r="BI2793" i="64"/>
  <c r="BH2793" i="64"/>
  <c r="BG2793" i="64"/>
  <c r="BF2793" i="64"/>
  <c r="BE2793" i="64"/>
  <c r="BD2793" i="64"/>
  <c r="BC2793" i="64"/>
  <c r="BB2793" i="64"/>
  <c r="BA2793" i="64"/>
  <c r="AZ2793" i="64"/>
  <c r="AY2793" i="64"/>
  <c r="AX2793" i="64"/>
  <c r="AW2793" i="64"/>
  <c r="AV2793" i="64"/>
  <c r="AU2793" i="64"/>
  <c r="AT2793" i="64"/>
  <c r="AS2793" i="64"/>
  <c r="AR2793" i="64"/>
  <c r="AQ2793" i="64"/>
  <c r="AP2793" i="64"/>
  <c r="AO2793" i="64"/>
  <c r="AN2793" i="64"/>
  <c r="AM2793" i="64"/>
  <c r="AL2793" i="64"/>
  <c r="AK2793" i="64"/>
  <c r="AJ2793" i="64"/>
  <c r="AI2793" i="64"/>
  <c r="AH2793" i="64"/>
  <c r="AG2793" i="64"/>
  <c r="AF2793" i="64"/>
  <c r="AE2793" i="64"/>
  <c r="AD2793" i="64"/>
  <c r="AC2793" i="64"/>
  <c r="AB2793" i="64"/>
  <c r="AA2793" i="64"/>
  <c r="Z2793" i="64"/>
  <c r="Y2793" i="64"/>
  <c r="X2793" i="64"/>
  <c r="W2793" i="64"/>
  <c r="V2793" i="64"/>
  <c r="U2793" i="64"/>
  <c r="T2793" i="64"/>
  <c r="G2791" i="64"/>
  <c r="G2788" i="64"/>
  <c r="G2789" i="64"/>
  <c r="G2790" i="64"/>
  <c r="G2793" i="64"/>
  <c r="G2794" i="64"/>
  <c r="G2787" i="64"/>
  <c r="G1757" i="64"/>
  <c r="CL1759" i="64"/>
  <c r="CK1759" i="64"/>
  <c r="CJ1759" i="64"/>
  <c r="CI1759" i="64"/>
  <c r="CH1759" i="64"/>
  <c r="CG1759" i="64"/>
  <c r="CF1759" i="64"/>
  <c r="CE1759" i="64"/>
  <c r="CD1759" i="64"/>
  <c r="CC1759" i="64"/>
  <c r="CB1759" i="64"/>
  <c r="CA1759" i="64"/>
  <c r="BZ1759" i="64"/>
  <c r="BY1759" i="64"/>
  <c r="BX1759" i="64"/>
  <c r="BW1759" i="64"/>
  <c r="BV1759" i="64"/>
  <c r="BU1759" i="64"/>
  <c r="BT1759" i="64"/>
  <c r="BS1759" i="64"/>
  <c r="BR1759" i="64"/>
  <c r="BQ1759" i="64"/>
  <c r="BP1759" i="64"/>
  <c r="BO1759" i="64"/>
  <c r="BN1759" i="64"/>
  <c r="BM1759" i="64"/>
  <c r="BL1759" i="64"/>
  <c r="BK1759" i="64"/>
  <c r="BJ1759" i="64"/>
  <c r="BI1759" i="64"/>
  <c r="BH1759" i="64"/>
  <c r="BG1759" i="64"/>
  <c r="BF1759" i="64"/>
  <c r="BE1759" i="64"/>
  <c r="BD1759" i="64"/>
  <c r="BC1759" i="64"/>
  <c r="BB1759" i="64"/>
  <c r="BA1759" i="64"/>
  <c r="AZ1759" i="64"/>
  <c r="AY1759" i="64"/>
  <c r="AX1759" i="64"/>
  <c r="AW1759" i="64"/>
  <c r="AV1759" i="64"/>
  <c r="AU1759" i="64"/>
  <c r="AT1759" i="64"/>
  <c r="AS1759" i="64"/>
  <c r="AR1759" i="64"/>
  <c r="AQ1759" i="64"/>
  <c r="AP1759" i="64"/>
  <c r="AO1759" i="64"/>
  <c r="AN1759" i="64"/>
  <c r="AM1759" i="64"/>
  <c r="AL1759" i="64"/>
  <c r="AK1759" i="64"/>
  <c r="AJ1759" i="64"/>
  <c r="AI1759" i="64"/>
  <c r="AH1759" i="64"/>
  <c r="AG1759" i="64"/>
  <c r="AF1759" i="64"/>
  <c r="AE1759" i="64"/>
  <c r="AD1759" i="64"/>
  <c r="AC1759" i="64"/>
  <c r="AB1759" i="64"/>
  <c r="AA1759" i="64"/>
  <c r="Z1759" i="64"/>
  <c r="Y1759" i="64"/>
  <c r="X1759" i="64"/>
  <c r="W1759" i="64"/>
  <c r="V1759" i="64"/>
  <c r="U1759" i="64"/>
  <c r="T1759" i="64"/>
  <c r="S1759" i="64"/>
  <c r="G1715" i="64"/>
  <c r="G1754" i="64"/>
  <c r="G1755" i="64"/>
  <c r="G1756" i="64"/>
  <c r="G1759" i="64"/>
  <c r="G1760" i="64"/>
  <c r="G1753" i="64"/>
  <c r="T1715" i="64"/>
  <c r="U1715" i="64"/>
  <c r="V1715" i="64"/>
  <c r="W1715" i="64"/>
  <c r="X1715" i="64"/>
  <c r="Y1715" i="64"/>
  <c r="Z1715" i="64"/>
  <c r="AA1715" i="64"/>
  <c r="AB1715" i="64"/>
  <c r="AC1715" i="64"/>
  <c r="AD1715" i="64"/>
  <c r="AE1715" i="64"/>
  <c r="AF1715" i="64"/>
  <c r="AG1715" i="64"/>
  <c r="AH1715" i="64"/>
  <c r="AI1715" i="64"/>
  <c r="AJ1715" i="64"/>
  <c r="AK1715" i="64"/>
  <c r="AL1715" i="64"/>
  <c r="AM1715" i="64"/>
  <c r="AN1715" i="64"/>
  <c r="AO1715" i="64"/>
  <c r="AP1715" i="64"/>
  <c r="AQ1715" i="64"/>
  <c r="AR1715" i="64"/>
  <c r="AS1715" i="64"/>
  <c r="AT1715" i="64"/>
  <c r="AU1715" i="64"/>
  <c r="AV1715" i="64"/>
  <c r="AW1715" i="64"/>
  <c r="AX1715" i="64"/>
  <c r="AY1715" i="64"/>
  <c r="AZ1715" i="64"/>
  <c r="BA1715" i="64"/>
  <c r="BB1715" i="64"/>
  <c r="BC1715" i="64"/>
  <c r="BD1715" i="64"/>
  <c r="BE1715" i="64"/>
  <c r="BF1715" i="64"/>
  <c r="BG1715" i="64"/>
  <c r="BH1715" i="64"/>
  <c r="BI1715" i="64"/>
  <c r="BJ1715" i="64"/>
  <c r="BK1715" i="64"/>
  <c r="BL1715" i="64"/>
  <c r="BM1715" i="64"/>
  <c r="BN1715" i="64"/>
  <c r="BO1715" i="64"/>
  <c r="BP1715" i="64"/>
  <c r="BQ1715" i="64"/>
  <c r="BR1715" i="64"/>
  <c r="BS1715" i="64"/>
  <c r="BT1715" i="64"/>
  <c r="BU1715" i="64"/>
  <c r="BV1715" i="64"/>
  <c r="BW1715" i="64"/>
  <c r="BX1715" i="64"/>
  <c r="BY1715" i="64"/>
  <c r="BZ1715" i="64"/>
  <c r="CA1715" i="64"/>
  <c r="CB1715" i="64"/>
  <c r="CC1715" i="64"/>
  <c r="CD1715" i="64"/>
  <c r="CE1715" i="64"/>
  <c r="CF1715" i="64"/>
  <c r="CG1715" i="64"/>
  <c r="CH1715" i="64"/>
  <c r="CI1715" i="64"/>
  <c r="CJ1715" i="64"/>
  <c r="CK1715" i="64"/>
  <c r="CL1715" i="64"/>
  <c r="S1715" i="64"/>
  <c r="G1713" i="64"/>
  <c r="G1710" i="64"/>
  <c r="G1711" i="64"/>
  <c r="G1712" i="64"/>
  <c r="G1716" i="64"/>
  <c r="G1709" i="64"/>
  <c r="S2228" i="64"/>
  <c r="G2226" i="64"/>
  <c r="G2223" i="64"/>
  <c r="G2224" i="64"/>
  <c r="G2225" i="64"/>
  <c r="G2228" i="64"/>
  <c r="G2229" i="64"/>
  <c r="G2222" i="64"/>
  <c r="T2160" i="64"/>
  <c r="U2160" i="64"/>
  <c r="V2160" i="64"/>
  <c r="W2160" i="64"/>
  <c r="X2160" i="64"/>
  <c r="Y2160" i="64"/>
  <c r="Z2160" i="64"/>
  <c r="AA2160" i="64"/>
  <c r="AB2160" i="64"/>
  <c r="AC2160" i="64"/>
  <c r="AD2160" i="64"/>
  <c r="AE2160" i="64"/>
  <c r="AF2160" i="64"/>
  <c r="AG2160" i="64"/>
  <c r="AH2160" i="64"/>
  <c r="AI2160" i="64"/>
  <c r="AJ2160" i="64"/>
  <c r="AK2160" i="64"/>
  <c r="AL2160" i="64"/>
  <c r="AM2160" i="64"/>
  <c r="AN2160" i="64"/>
  <c r="AO2160" i="64"/>
  <c r="AP2160" i="64"/>
  <c r="AQ2160" i="64"/>
  <c r="AR2160" i="64"/>
  <c r="AS2160" i="64"/>
  <c r="AT2160" i="64"/>
  <c r="AU2160" i="64"/>
  <c r="AV2160" i="64"/>
  <c r="AW2160" i="64"/>
  <c r="AX2160" i="64"/>
  <c r="AY2160" i="64"/>
  <c r="AZ2160" i="64"/>
  <c r="BA2160" i="64"/>
  <c r="BB2160" i="64"/>
  <c r="BC2160" i="64"/>
  <c r="BD2160" i="64"/>
  <c r="BE2160" i="64"/>
  <c r="BF2160" i="64"/>
  <c r="BG2160" i="64"/>
  <c r="BH2160" i="64"/>
  <c r="BI2160" i="64"/>
  <c r="BJ2160" i="64"/>
  <c r="BK2160" i="64"/>
  <c r="BL2160" i="64"/>
  <c r="BM2160" i="64"/>
  <c r="BN2160" i="64"/>
  <c r="BO2160" i="64"/>
  <c r="BP2160" i="64"/>
  <c r="BQ2160" i="64"/>
  <c r="BR2160" i="64"/>
  <c r="BS2160" i="64"/>
  <c r="BT2160" i="64"/>
  <c r="BU2160" i="64"/>
  <c r="BV2160" i="64"/>
  <c r="BW2160" i="64"/>
  <c r="BX2160" i="64"/>
  <c r="BY2160" i="64"/>
  <c r="BZ2160" i="64"/>
  <c r="CA2160" i="64"/>
  <c r="CB2160" i="64"/>
  <c r="CC2160" i="64"/>
  <c r="CD2160" i="64"/>
  <c r="CE2160" i="64"/>
  <c r="CF2160" i="64"/>
  <c r="CG2160" i="64"/>
  <c r="CH2160" i="64"/>
  <c r="CI2160" i="64"/>
  <c r="CJ2160" i="64"/>
  <c r="CK2160" i="64"/>
  <c r="CL2160" i="64"/>
  <c r="S2160" i="64"/>
  <c r="G2158" i="64"/>
  <c r="G2155" i="64"/>
  <c r="G2156" i="64"/>
  <c r="G2157" i="64"/>
  <c r="G2160" i="64"/>
  <c r="G2161" i="64"/>
  <c r="G2154"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CL2128" i="64"/>
  <c r="S2128" i="64"/>
  <c r="G2126" i="64"/>
  <c r="G2123" i="64"/>
  <c r="G2124" i="64"/>
  <c r="G2125" i="64"/>
  <c r="G2128" i="64"/>
  <c r="G2129" i="64"/>
  <c r="G2122" i="64"/>
  <c r="G1669" i="64"/>
  <c r="T1671" i="64"/>
  <c r="U1671" i="64"/>
  <c r="V1671" i="64"/>
  <c r="W1671" i="64"/>
  <c r="X1671" i="64"/>
  <c r="Y1671" i="64"/>
  <c r="Z1671" i="64"/>
  <c r="AA1671" i="64"/>
  <c r="AB1671" i="64"/>
  <c r="AC1671" i="64"/>
  <c r="AD1671" i="64"/>
  <c r="AE1671" i="64"/>
  <c r="AF1671" i="64"/>
  <c r="AG1671" i="64"/>
  <c r="AH1671" i="64"/>
  <c r="AI1671" i="64"/>
  <c r="AJ1671" i="64"/>
  <c r="AK1671" i="64"/>
  <c r="AL1671" i="64"/>
  <c r="AM1671" i="64"/>
  <c r="AN1671" i="64"/>
  <c r="AO1671" i="64"/>
  <c r="AP1671" i="64"/>
  <c r="AQ1671" i="64"/>
  <c r="AR1671" i="64"/>
  <c r="AS1671" i="64"/>
  <c r="AT1671" i="64"/>
  <c r="AU1671" i="64"/>
  <c r="AV1671" i="64"/>
  <c r="AW1671" i="64"/>
  <c r="AX1671" i="64"/>
  <c r="AY1671" i="64"/>
  <c r="AZ1671" i="64"/>
  <c r="BA1671" i="64"/>
  <c r="BB1671" i="64"/>
  <c r="BC1671" i="64"/>
  <c r="BD1671" i="64"/>
  <c r="BE1671" i="64"/>
  <c r="BF1671" i="64"/>
  <c r="BG1671" i="64"/>
  <c r="BH1671" i="64"/>
  <c r="BI1671" i="64"/>
  <c r="BJ1671" i="64"/>
  <c r="BK1671" i="64"/>
  <c r="BL1671" i="64"/>
  <c r="BM1671" i="64"/>
  <c r="BN1671" i="64"/>
  <c r="BO1671" i="64"/>
  <c r="BP1671" i="64"/>
  <c r="BQ1671" i="64"/>
  <c r="BR1671" i="64"/>
  <c r="BS1671" i="64"/>
  <c r="BT1671" i="64"/>
  <c r="BU1671" i="64"/>
  <c r="BV1671" i="64"/>
  <c r="BW1671" i="64"/>
  <c r="BX1671" i="64"/>
  <c r="BY1671" i="64"/>
  <c r="BZ1671" i="64"/>
  <c r="CA1671" i="64"/>
  <c r="CB1671" i="64"/>
  <c r="CC1671" i="64"/>
  <c r="CD1671" i="64"/>
  <c r="CE1671" i="64"/>
  <c r="CF1671" i="64"/>
  <c r="CG1671" i="64"/>
  <c r="CH1671" i="64"/>
  <c r="CI1671" i="64"/>
  <c r="CJ1671" i="64"/>
  <c r="CK1671" i="64"/>
  <c r="CL1671" i="64"/>
  <c r="S1671" i="64"/>
  <c r="G1666" i="64"/>
  <c r="G1667" i="64"/>
  <c r="G1668" i="64"/>
  <c r="G1671" i="64"/>
  <c r="G1672" i="64"/>
  <c r="G1665" i="64"/>
  <c r="T1635" i="64"/>
  <c r="U1635" i="64"/>
  <c r="V1635" i="64"/>
  <c r="W1635" i="64"/>
  <c r="X1635" i="64"/>
  <c r="Y1635" i="64"/>
  <c r="Z1635" i="64"/>
  <c r="AA1635" i="64"/>
  <c r="AB1635" i="64"/>
  <c r="AC1635" i="64"/>
  <c r="AD1635" i="64"/>
  <c r="AE1635" i="64"/>
  <c r="AF1635" i="64"/>
  <c r="AG1635" i="64"/>
  <c r="AH1635" i="64"/>
  <c r="AI1635" i="64"/>
  <c r="AJ1635" i="64"/>
  <c r="AK1635" i="64"/>
  <c r="AL1635" i="64"/>
  <c r="AM1635" i="64"/>
  <c r="AN1635" i="64"/>
  <c r="AO1635" i="64"/>
  <c r="AP1635" i="64"/>
  <c r="AQ1635" i="64"/>
  <c r="AR1635" i="64"/>
  <c r="AS1635" i="64"/>
  <c r="AT1635" i="64"/>
  <c r="AU1635" i="64"/>
  <c r="AV1635" i="64"/>
  <c r="AW1635" i="64"/>
  <c r="AX1635" i="64"/>
  <c r="AY1635" i="64"/>
  <c r="AZ1635" i="64"/>
  <c r="BA1635" i="64"/>
  <c r="BB1635" i="64"/>
  <c r="BC1635" i="64"/>
  <c r="BD1635" i="64"/>
  <c r="BE1635" i="64"/>
  <c r="BF1635" i="64"/>
  <c r="BG1635" i="64"/>
  <c r="BH1635" i="64"/>
  <c r="BI1635" i="64"/>
  <c r="BJ1635" i="64"/>
  <c r="BK1635" i="64"/>
  <c r="BL1635" i="64"/>
  <c r="BM1635" i="64"/>
  <c r="BN1635" i="64"/>
  <c r="BO1635" i="64"/>
  <c r="BP1635" i="64"/>
  <c r="BQ1635" i="64"/>
  <c r="BR1635" i="64"/>
  <c r="BS1635" i="64"/>
  <c r="BT1635" i="64"/>
  <c r="BU1635" i="64"/>
  <c r="BV1635" i="64"/>
  <c r="BW1635" i="64"/>
  <c r="BX1635" i="64"/>
  <c r="BY1635" i="64"/>
  <c r="BZ1635" i="64"/>
  <c r="CA1635" i="64"/>
  <c r="CB1635" i="64"/>
  <c r="CC1635" i="64"/>
  <c r="CD1635" i="64"/>
  <c r="CE1635" i="64"/>
  <c r="CF1635" i="64"/>
  <c r="CG1635" i="64"/>
  <c r="CH1635" i="64"/>
  <c r="CI1635" i="64"/>
  <c r="CJ1635" i="64"/>
  <c r="CK1635" i="64"/>
  <c r="CL1635" i="64"/>
  <c r="S1635" i="64"/>
  <c r="G1633" i="64"/>
  <c r="G1630" i="64"/>
  <c r="G1631" i="64"/>
  <c r="G1632" i="64"/>
  <c r="G1635" i="64"/>
  <c r="G1636" i="64"/>
  <c r="G1629"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CL1600" i="64"/>
  <c r="S1600" i="64"/>
  <c r="G1598" i="64"/>
  <c r="G1595" i="64"/>
  <c r="G1596" i="64"/>
  <c r="G1597" i="64"/>
  <c r="G1600" i="64"/>
  <c r="G1601" i="64"/>
  <c r="G1594" i="64"/>
  <c r="T1565" i="64"/>
  <c r="U1565" i="64"/>
  <c r="V1565" i="64"/>
  <c r="W1565" i="64"/>
  <c r="X1565" i="64"/>
  <c r="Y1565" i="64"/>
  <c r="Z1565" i="64"/>
  <c r="AA1565" i="64"/>
  <c r="AB1565" i="64"/>
  <c r="AC1565" i="64"/>
  <c r="AD1565" i="64"/>
  <c r="AE1565" i="64"/>
  <c r="AF1565" i="64"/>
  <c r="AG1565" i="64"/>
  <c r="AH1565" i="64"/>
  <c r="AI1565" i="64"/>
  <c r="AJ1565" i="64"/>
  <c r="AK1565" i="64"/>
  <c r="AL1565" i="64"/>
  <c r="AM1565" i="64"/>
  <c r="AN1565" i="64"/>
  <c r="AO1565" i="64"/>
  <c r="AP1565" i="64"/>
  <c r="AQ1565" i="64"/>
  <c r="AR1565" i="64"/>
  <c r="AS1565" i="64"/>
  <c r="AT1565" i="64"/>
  <c r="AU1565" i="64"/>
  <c r="AV1565" i="64"/>
  <c r="AW1565" i="64"/>
  <c r="AX1565" i="64"/>
  <c r="AY1565" i="64"/>
  <c r="AZ1565" i="64"/>
  <c r="BA1565" i="64"/>
  <c r="BB1565" i="64"/>
  <c r="BC1565" i="64"/>
  <c r="BD1565" i="64"/>
  <c r="BE1565" i="64"/>
  <c r="BF1565" i="64"/>
  <c r="BG1565" i="64"/>
  <c r="BH1565" i="64"/>
  <c r="BI1565" i="64"/>
  <c r="BJ1565" i="64"/>
  <c r="BK1565" i="64"/>
  <c r="BL1565" i="64"/>
  <c r="BM1565" i="64"/>
  <c r="BN1565" i="64"/>
  <c r="BO1565" i="64"/>
  <c r="BP1565" i="64"/>
  <c r="BQ1565" i="64"/>
  <c r="BR1565" i="64"/>
  <c r="BS1565" i="64"/>
  <c r="BT1565" i="64"/>
  <c r="BU1565" i="64"/>
  <c r="BV1565" i="64"/>
  <c r="BW1565" i="64"/>
  <c r="BX1565" i="64"/>
  <c r="BY1565" i="64"/>
  <c r="BZ1565" i="64"/>
  <c r="CA1565" i="64"/>
  <c r="CB1565" i="64"/>
  <c r="CC1565" i="64"/>
  <c r="CD1565" i="64"/>
  <c r="CE1565" i="64"/>
  <c r="CF1565" i="64"/>
  <c r="CG1565" i="64"/>
  <c r="CH1565" i="64"/>
  <c r="CI1565" i="64"/>
  <c r="CJ1565" i="64"/>
  <c r="CK1565" i="64"/>
  <c r="CL1565" i="64"/>
  <c r="S1565" i="64"/>
  <c r="G1563" i="64"/>
  <c r="G1560" i="64"/>
  <c r="G1581" i="64" s="1"/>
  <c r="G1561" i="64"/>
  <c r="G1562" i="64"/>
  <c r="G1565" i="64"/>
  <c r="G1566" i="64"/>
  <c r="G1559" i="64"/>
  <c r="G2260" i="64"/>
  <c r="T2262" i="64"/>
  <c r="U2262" i="64"/>
  <c r="V2262" i="64"/>
  <c r="W2262" i="64"/>
  <c r="X2262" i="64"/>
  <c r="Y2262" i="64"/>
  <c r="Z2262" i="64"/>
  <c r="AA2262" i="64"/>
  <c r="AB2262" i="64"/>
  <c r="AC2262" i="64"/>
  <c r="AD2262" i="64"/>
  <c r="AE2262" i="64"/>
  <c r="AF2262" i="64"/>
  <c r="AG2262" i="64"/>
  <c r="AH2262" i="64"/>
  <c r="AI2262" i="64"/>
  <c r="AJ2262" i="64"/>
  <c r="AK2262" i="64"/>
  <c r="AL2262" i="64"/>
  <c r="AM2262" i="64"/>
  <c r="AN2262" i="64"/>
  <c r="AO2262" i="64"/>
  <c r="AP2262" i="64"/>
  <c r="AQ2262" i="64"/>
  <c r="AR2262" i="64"/>
  <c r="AS2262" i="64"/>
  <c r="AT2262" i="64"/>
  <c r="AU2262" i="64"/>
  <c r="AV2262" i="64"/>
  <c r="AW2262" i="64"/>
  <c r="AX2262" i="64"/>
  <c r="AY2262" i="64"/>
  <c r="AZ2262" i="64"/>
  <c r="BA2262" i="64"/>
  <c r="BB2262" i="64"/>
  <c r="BC2262" i="64"/>
  <c r="BD2262" i="64"/>
  <c r="BE2262" i="64"/>
  <c r="BF2262" i="64"/>
  <c r="BG2262" i="64"/>
  <c r="BH2262" i="64"/>
  <c r="BI2262" i="64"/>
  <c r="BJ2262" i="64"/>
  <c r="BK2262" i="64"/>
  <c r="BL2262" i="64"/>
  <c r="BM2262" i="64"/>
  <c r="BN2262" i="64"/>
  <c r="BO2262" i="64"/>
  <c r="BP2262" i="64"/>
  <c r="BQ2262" i="64"/>
  <c r="BR2262" i="64"/>
  <c r="BS2262" i="64"/>
  <c r="BT2262" i="64"/>
  <c r="BU2262" i="64"/>
  <c r="BV2262" i="64"/>
  <c r="BW2262" i="64"/>
  <c r="BX2262" i="64"/>
  <c r="BY2262" i="64"/>
  <c r="BZ2262" i="64"/>
  <c r="CA2262" i="64"/>
  <c r="CB2262" i="64"/>
  <c r="CC2262" i="64"/>
  <c r="CD2262" i="64"/>
  <c r="CE2262" i="64"/>
  <c r="CF2262" i="64"/>
  <c r="CG2262" i="64"/>
  <c r="CH2262" i="64"/>
  <c r="CI2262" i="64"/>
  <c r="CJ2262" i="64"/>
  <c r="CK2262" i="64"/>
  <c r="CL2262" i="64"/>
  <c r="S2262" i="64"/>
  <c r="G2257" i="64"/>
  <c r="G2258" i="64"/>
  <c r="G2259" i="64"/>
  <c r="G2262" i="64"/>
  <c r="G2263" i="64"/>
  <c r="G2256" i="64"/>
  <c r="T2296" i="64"/>
  <c r="U2296" i="64"/>
  <c r="V2296" i="64"/>
  <c r="W2296" i="64"/>
  <c r="X2296" i="64"/>
  <c r="Y2296" i="64"/>
  <c r="Z2296" i="64"/>
  <c r="AA2296" i="64"/>
  <c r="AB2296" i="64"/>
  <c r="AC2296" i="64"/>
  <c r="AD2296" i="64"/>
  <c r="AE2296" i="64"/>
  <c r="AF2296" i="64"/>
  <c r="AG2296" i="64"/>
  <c r="AH2296" i="64"/>
  <c r="AI2296" i="64"/>
  <c r="AJ2296" i="64"/>
  <c r="AK2296" i="64"/>
  <c r="AL2296" i="64"/>
  <c r="AM2296" i="64"/>
  <c r="AN2296" i="64"/>
  <c r="AO2296" i="64"/>
  <c r="AP2296" i="64"/>
  <c r="AQ2296" i="64"/>
  <c r="AR2296" i="64"/>
  <c r="AS2296" i="64"/>
  <c r="AT2296" i="64"/>
  <c r="AU2296" i="64"/>
  <c r="AV2296" i="64"/>
  <c r="AW2296" i="64"/>
  <c r="AX2296" i="64"/>
  <c r="AY2296" i="64"/>
  <c r="AZ2296" i="64"/>
  <c r="BA2296" i="64"/>
  <c r="BB2296" i="64"/>
  <c r="BC2296" i="64"/>
  <c r="BD2296" i="64"/>
  <c r="BE2296" i="64"/>
  <c r="BF2296" i="64"/>
  <c r="BG2296" i="64"/>
  <c r="BH2296" i="64"/>
  <c r="BI2296" i="64"/>
  <c r="BJ2296" i="64"/>
  <c r="BK2296" i="64"/>
  <c r="BL2296" i="64"/>
  <c r="BM2296" i="64"/>
  <c r="BN2296" i="64"/>
  <c r="BO2296" i="64"/>
  <c r="BP2296" i="64"/>
  <c r="BQ2296" i="64"/>
  <c r="BR2296" i="64"/>
  <c r="BS2296" i="64"/>
  <c r="BT2296" i="64"/>
  <c r="BU2296" i="64"/>
  <c r="BV2296" i="64"/>
  <c r="BW2296" i="64"/>
  <c r="BX2296" i="64"/>
  <c r="BY2296" i="64"/>
  <c r="BZ2296" i="64"/>
  <c r="CA2296" i="64"/>
  <c r="CB2296" i="64"/>
  <c r="CC2296" i="64"/>
  <c r="CD2296" i="64"/>
  <c r="CE2296" i="64"/>
  <c r="CF2296" i="64"/>
  <c r="CG2296" i="64"/>
  <c r="CH2296" i="64"/>
  <c r="CI2296" i="64"/>
  <c r="CJ2296" i="64"/>
  <c r="CK2296" i="64"/>
  <c r="CL2296" i="64"/>
  <c r="S2296" i="64"/>
  <c r="G2294" i="64"/>
  <c r="G2291" i="64"/>
  <c r="G2292" i="64"/>
  <c r="G2293" i="64"/>
  <c r="G2296" i="64"/>
  <c r="G2297" i="64"/>
  <c r="G2290"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T1530" i="64"/>
  <c r="U1530" i="64"/>
  <c r="V1530" i="64"/>
  <c r="W1530" i="64"/>
  <c r="X1530" i="64"/>
  <c r="Y1530" i="64"/>
  <c r="Z1530" i="64"/>
  <c r="AA1530" i="64"/>
  <c r="AB1530" i="64"/>
  <c r="AC1530" i="64"/>
  <c r="AD1530" i="64"/>
  <c r="AE1530" i="64"/>
  <c r="AF1530" i="64"/>
  <c r="AG1530" i="64"/>
  <c r="AH1530" i="64"/>
  <c r="AI1530" i="64"/>
  <c r="AJ1530" i="64"/>
  <c r="AK1530" i="64"/>
  <c r="AL1530" i="64"/>
  <c r="AM1530" i="64"/>
  <c r="AN1530" i="64"/>
  <c r="AO1530" i="64"/>
  <c r="AP1530" i="64"/>
  <c r="AQ1530" i="64"/>
  <c r="AR1530" i="64"/>
  <c r="AS1530" i="64"/>
  <c r="AT1530" i="64"/>
  <c r="AU1530" i="64"/>
  <c r="AV1530" i="64"/>
  <c r="AW1530" i="64"/>
  <c r="AX1530" i="64"/>
  <c r="AY1530" i="64"/>
  <c r="AZ1530" i="64"/>
  <c r="BA1530" i="64"/>
  <c r="BB1530" i="64"/>
  <c r="BC1530" i="64"/>
  <c r="BD1530" i="64"/>
  <c r="BE1530" i="64"/>
  <c r="BF1530" i="64"/>
  <c r="BG1530" i="64"/>
  <c r="BH1530" i="64"/>
  <c r="BI1530" i="64"/>
  <c r="BJ1530" i="64"/>
  <c r="BK1530" i="64"/>
  <c r="BL1530" i="64"/>
  <c r="BM1530" i="64"/>
  <c r="BN1530" i="64"/>
  <c r="BO1530" i="64"/>
  <c r="BP1530" i="64"/>
  <c r="BQ1530" i="64"/>
  <c r="BR1530" i="64"/>
  <c r="BS1530" i="64"/>
  <c r="BT1530" i="64"/>
  <c r="BU1530" i="64"/>
  <c r="BV1530" i="64"/>
  <c r="BW1530" i="64"/>
  <c r="BX1530" i="64"/>
  <c r="BY1530" i="64"/>
  <c r="BZ1530" i="64"/>
  <c r="CA1530" i="64"/>
  <c r="CB1530" i="64"/>
  <c r="CC1530" i="64"/>
  <c r="CD1530" i="64"/>
  <c r="CE1530" i="64"/>
  <c r="CF1530" i="64"/>
  <c r="CG1530" i="64"/>
  <c r="CH1530" i="64"/>
  <c r="CI1530" i="64"/>
  <c r="CJ1530" i="64"/>
  <c r="CK1530" i="64"/>
  <c r="CL1530" i="64"/>
  <c r="S1530" i="64"/>
  <c r="S1529" i="64"/>
  <c r="G1527" i="64"/>
  <c r="G1524" i="64"/>
  <c r="G1518" i="64" s="1"/>
  <c r="G1525" i="64"/>
  <c r="G1526" i="64"/>
  <c r="G1529" i="64"/>
  <c r="G1530" i="64"/>
  <c r="G1523"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G1455" i="64"/>
  <c r="G1452" i="64"/>
  <c r="G1453" i="64"/>
  <c r="G1454" i="64"/>
  <c r="G1457" i="64"/>
  <c r="G1458" i="64"/>
  <c r="G1451" i="64"/>
  <c r="T1436" i="64"/>
  <c r="U1436" i="64"/>
  <c r="V1436" i="64"/>
  <c r="W1436" i="64"/>
  <c r="X1436" i="64"/>
  <c r="Y1436" i="64"/>
  <c r="Z1436" i="64"/>
  <c r="AA1436" i="64"/>
  <c r="AB1436" i="64"/>
  <c r="AC1436" i="64"/>
  <c r="AD1436" i="64"/>
  <c r="AE1436" i="64"/>
  <c r="AF1436" i="64"/>
  <c r="AG1436" i="64"/>
  <c r="AH1436" i="64"/>
  <c r="AI1436" i="64"/>
  <c r="AJ1436" i="64"/>
  <c r="AK1436" i="64"/>
  <c r="AL1436" i="64"/>
  <c r="AM1436" i="64"/>
  <c r="AN1436" i="64"/>
  <c r="AO1436" i="64"/>
  <c r="AP1436" i="64"/>
  <c r="AQ1436" i="64"/>
  <c r="AR1436" i="64"/>
  <c r="AS1436" i="64"/>
  <c r="AT1436" i="64"/>
  <c r="AU1436" i="64"/>
  <c r="AV1436" i="64"/>
  <c r="AW1436" i="64"/>
  <c r="AX1436" i="64"/>
  <c r="AY1436" i="64"/>
  <c r="AZ1436" i="64"/>
  <c r="BA1436" i="64"/>
  <c r="BB1436" i="64"/>
  <c r="BC1436" i="64"/>
  <c r="BD1436" i="64"/>
  <c r="BE1436" i="64"/>
  <c r="BF1436" i="64"/>
  <c r="BG1436" i="64"/>
  <c r="BH1436" i="64"/>
  <c r="BI1436" i="64"/>
  <c r="BJ1436" i="64"/>
  <c r="BK1436" i="64"/>
  <c r="BL1436" i="64"/>
  <c r="BM1436" i="64"/>
  <c r="BN1436" i="64"/>
  <c r="BO1436" i="64"/>
  <c r="BP1436" i="64"/>
  <c r="BQ1436" i="64"/>
  <c r="BR1436" i="64"/>
  <c r="BS1436" i="64"/>
  <c r="BT1436" i="64"/>
  <c r="BU1436" i="64"/>
  <c r="BV1436" i="64"/>
  <c r="BW1436" i="64"/>
  <c r="BX1436" i="64"/>
  <c r="BY1436" i="64"/>
  <c r="BZ1436" i="64"/>
  <c r="CA1436" i="64"/>
  <c r="CB1436" i="64"/>
  <c r="CC1436" i="64"/>
  <c r="CD1436" i="64"/>
  <c r="CE1436" i="64"/>
  <c r="CF1436" i="64"/>
  <c r="CG1436" i="64"/>
  <c r="CH1436" i="64"/>
  <c r="CI1436" i="64"/>
  <c r="CJ1436" i="64"/>
  <c r="CK1436" i="64"/>
  <c r="CL1436" i="64"/>
  <c r="S1436" i="64"/>
  <c r="S1435" i="64"/>
  <c r="G1433" i="64"/>
  <c r="G1430" i="64"/>
  <c r="G1431" i="64"/>
  <c r="G1432" i="64"/>
  <c r="G1435" i="64"/>
  <c r="G1436" i="64"/>
  <c r="G1429" i="64"/>
  <c r="G1409" i="64"/>
  <c r="T1283" i="64"/>
  <c r="U1283" i="64"/>
  <c r="V1283" i="64"/>
  <c r="W1283" i="64"/>
  <c r="X1283" i="64"/>
  <c r="Y1283" i="64"/>
  <c r="Z1283" i="64"/>
  <c r="AA1283" i="64"/>
  <c r="AB1283" i="64"/>
  <c r="AC1283" i="64"/>
  <c r="AD1283" i="64"/>
  <c r="AE1283" i="64"/>
  <c r="AF1283" i="64"/>
  <c r="AG1283" i="64"/>
  <c r="AH1283" i="64"/>
  <c r="AI1283" i="64"/>
  <c r="AJ1283" i="64"/>
  <c r="AK1283" i="64"/>
  <c r="AL1283" i="64"/>
  <c r="AM1283" i="64"/>
  <c r="AN1283" i="64"/>
  <c r="AO1283" i="64"/>
  <c r="AP1283" i="64"/>
  <c r="AQ1283" i="64"/>
  <c r="AR1283" i="64"/>
  <c r="AS1283" i="64"/>
  <c r="AT1283" i="64"/>
  <c r="AU1283" i="64"/>
  <c r="AV1283" i="64"/>
  <c r="AW1283" i="64"/>
  <c r="AX1283" i="64"/>
  <c r="AY1283" i="64"/>
  <c r="AZ1283" i="64"/>
  <c r="BA1283" i="64"/>
  <c r="BB1283" i="64"/>
  <c r="BC1283" i="64"/>
  <c r="BD1283" i="64"/>
  <c r="BE1283" i="64"/>
  <c r="BF1283" i="64"/>
  <c r="BG1283" i="64"/>
  <c r="BH1283" i="64"/>
  <c r="BI1283" i="64"/>
  <c r="BJ1283" i="64"/>
  <c r="BK1283" i="64"/>
  <c r="BL1283" i="64"/>
  <c r="BM1283" i="64"/>
  <c r="BN1283" i="64"/>
  <c r="BO1283" i="64"/>
  <c r="BP1283" i="64"/>
  <c r="BQ1283" i="64"/>
  <c r="BR1283" i="64"/>
  <c r="BS1283" i="64"/>
  <c r="BT1283" i="64"/>
  <c r="BU1283" i="64"/>
  <c r="BV1283" i="64"/>
  <c r="BW1283" i="64"/>
  <c r="BX1283" i="64"/>
  <c r="BY1283" i="64"/>
  <c r="BZ1283" i="64"/>
  <c r="CA1283" i="64"/>
  <c r="CB1283" i="64"/>
  <c r="CC1283" i="64"/>
  <c r="CD1283" i="64"/>
  <c r="CE1283" i="64"/>
  <c r="CF1283" i="64"/>
  <c r="CG1283" i="64"/>
  <c r="CH1283" i="64"/>
  <c r="CI1283" i="64"/>
  <c r="CJ1283" i="64"/>
  <c r="CK1283" i="64"/>
  <c r="CL1283" i="64"/>
  <c r="S1283" i="64"/>
  <c r="G1281" i="64"/>
  <c r="G1406" i="64"/>
  <c r="G1407" i="64"/>
  <c r="G1408" i="64"/>
  <c r="G1411" i="64"/>
  <c r="G1412" i="64"/>
  <c r="G1405" i="64"/>
  <c r="G1403" i="64" s="1"/>
  <c r="G1278" i="64"/>
  <c r="G1279" i="64"/>
  <c r="G1280" i="64"/>
  <c r="G1283" i="64"/>
  <c r="G1284" i="64"/>
  <c r="G1277" i="64"/>
  <c r="T1268" i="64"/>
  <c r="U1268" i="64"/>
  <c r="V1268" i="64"/>
  <c r="W1268" i="64"/>
  <c r="X1268" i="64"/>
  <c r="Y1268" i="64"/>
  <c r="Z1268" i="64"/>
  <c r="AA1268" i="64"/>
  <c r="AB1268" i="64"/>
  <c r="AC1268" i="64"/>
  <c r="AD1268" i="64"/>
  <c r="AE1268" i="64"/>
  <c r="AF1268" i="64"/>
  <c r="AG1268" i="64"/>
  <c r="AH1268" i="64"/>
  <c r="AI1268" i="64"/>
  <c r="AJ1268" i="64"/>
  <c r="AK1268" i="64"/>
  <c r="AL1268" i="64"/>
  <c r="AM1268" i="64"/>
  <c r="AN1268" i="64"/>
  <c r="AO1268" i="64"/>
  <c r="AP1268" i="64"/>
  <c r="AQ1268" i="64"/>
  <c r="AR1268" i="64"/>
  <c r="AS1268" i="64"/>
  <c r="AT1268" i="64"/>
  <c r="AU1268" i="64"/>
  <c r="AV1268" i="64"/>
  <c r="AW1268" i="64"/>
  <c r="AX1268" i="64"/>
  <c r="AY1268" i="64"/>
  <c r="AZ1268" i="64"/>
  <c r="BA1268" i="64"/>
  <c r="BB1268" i="64"/>
  <c r="BC1268" i="64"/>
  <c r="BD1268" i="64"/>
  <c r="BE1268" i="64"/>
  <c r="BF1268" i="64"/>
  <c r="BG1268" i="64"/>
  <c r="BH1268" i="64"/>
  <c r="BI1268" i="64"/>
  <c r="BJ1268" i="64"/>
  <c r="BK1268" i="64"/>
  <c r="BL1268" i="64"/>
  <c r="BM1268" i="64"/>
  <c r="BN1268" i="64"/>
  <c r="BO1268" i="64"/>
  <c r="BP1268" i="64"/>
  <c r="BQ1268" i="64"/>
  <c r="BR1268" i="64"/>
  <c r="BS1268" i="64"/>
  <c r="BT1268" i="64"/>
  <c r="BU1268" i="64"/>
  <c r="BV1268" i="64"/>
  <c r="BW1268" i="64"/>
  <c r="BX1268" i="64"/>
  <c r="BY1268" i="64"/>
  <c r="BZ1268" i="64"/>
  <c r="CA1268" i="64"/>
  <c r="CB1268" i="64"/>
  <c r="CC1268" i="64"/>
  <c r="CD1268" i="64"/>
  <c r="CE1268" i="64"/>
  <c r="CF1268" i="64"/>
  <c r="CG1268" i="64"/>
  <c r="CH1268" i="64"/>
  <c r="CI1268" i="64"/>
  <c r="CJ1268" i="64"/>
  <c r="CK1268" i="64"/>
  <c r="CL1268" i="64"/>
  <c r="S1268" i="64"/>
  <c r="G1158" i="64"/>
  <c r="G1155" i="64"/>
  <c r="G1151" i="64" s="1"/>
  <c r="G1156" i="64"/>
  <c r="G1157" i="64"/>
  <c r="G1160" i="64"/>
  <c r="G1161" i="64"/>
  <c r="G1154" i="64"/>
  <c r="G1152" i="64" s="1"/>
  <c r="G1105" i="64"/>
  <c r="G1106" i="64"/>
  <c r="G1107" i="64"/>
  <c r="G1108" i="64"/>
  <c r="G1110" i="64"/>
  <c r="G1111" i="64"/>
  <c r="G1104" i="64"/>
  <c r="G763" i="64"/>
  <c r="G764" i="64"/>
  <c r="G765" i="64"/>
  <c r="G762" i="64"/>
  <c r="G758" i="64"/>
  <c r="G755" i="64"/>
  <c r="G754" i="64"/>
  <c r="G741" i="64"/>
  <c r="G740" i="64"/>
  <c r="G736" i="64"/>
  <c r="G731" i="64"/>
  <c r="G730" i="64"/>
  <c r="G711" i="64"/>
  <c r="G712" i="64"/>
  <c r="G713" i="64"/>
  <c r="G714" i="64"/>
  <c r="G715" i="64"/>
  <c r="G709" i="64"/>
  <c r="G707" i="64" s="1"/>
  <c r="G689" i="64"/>
  <c r="G690" i="64"/>
  <c r="G692" i="64"/>
  <c r="G693" i="64"/>
  <c r="G694" i="64"/>
  <c r="G691" i="64"/>
  <c r="G687" i="64"/>
  <c r="G666" i="64"/>
  <c r="G667" i="64"/>
  <c r="G669" i="64"/>
  <c r="G670" i="64"/>
  <c r="G664" i="64"/>
  <c r="G653" i="64" s="1"/>
  <c r="G668" i="64" s="1"/>
  <c r="G567" i="64"/>
  <c r="G568" i="64"/>
  <c r="G563" i="64"/>
  <c r="G564" i="64"/>
  <c r="G565" i="64"/>
  <c r="G566" i="64"/>
  <c r="E562" i="64"/>
  <c r="G561" i="64"/>
  <c r="G502" i="64"/>
  <c r="G500" i="64" s="1"/>
  <c r="G478" i="64"/>
  <c r="G476" i="64" s="1"/>
  <c r="E1870" i="64"/>
  <c r="E1836" i="64"/>
  <c r="E763" i="64"/>
  <c r="E664" i="64"/>
  <c r="E665" i="64"/>
  <c r="E666" i="64"/>
  <c r="E667" i="64"/>
  <c r="E668" i="64"/>
  <c r="E669" i="64"/>
  <c r="E561" i="64"/>
  <c r="E563" i="64"/>
  <c r="E564" i="64"/>
  <c r="E565" i="64"/>
  <c r="E566" i="64"/>
  <c r="E567" i="64"/>
  <c r="E503" i="64"/>
  <c r="E504" i="64"/>
  <c r="G504" i="64"/>
  <c r="E505" i="64"/>
  <c r="G505" i="64"/>
  <c r="E506" i="64"/>
  <c r="G506" i="64"/>
  <c r="E507" i="64"/>
  <c r="G507" i="64"/>
  <c r="E508" i="64"/>
  <c r="G508" i="64"/>
  <c r="E479" i="64"/>
  <c r="E480" i="64"/>
  <c r="E481" i="64"/>
  <c r="E482" i="64"/>
  <c r="E483" i="64"/>
  <c r="E484" i="64"/>
  <c r="E485"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160" i="64"/>
  <c r="U1160" i="64"/>
  <c r="V1160" i="64"/>
  <c r="W1160" i="64"/>
  <c r="X1160" i="64"/>
  <c r="Y1160" i="64"/>
  <c r="Z1160" i="64"/>
  <c r="AA1160" i="64"/>
  <c r="AB1160" i="64"/>
  <c r="AC1160" i="64"/>
  <c r="AD1160" i="64"/>
  <c r="AE1160" i="64"/>
  <c r="AF1160" i="64"/>
  <c r="AG1160" i="64"/>
  <c r="AH1160" i="64"/>
  <c r="AI1160" i="64"/>
  <c r="AJ1160" i="64"/>
  <c r="AK1160" i="64"/>
  <c r="AL1160" i="64"/>
  <c r="AM1160" i="64"/>
  <c r="AN1160" i="64"/>
  <c r="AO1160" i="64"/>
  <c r="AP1160" i="64"/>
  <c r="AQ1160" i="64"/>
  <c r="AR1160" i="64"/>
  <c r="AS1160" i="64"/>
  <c r="AT1160" i="64"/>
  <c r="AU1160" i="64"/>
  <c r="AV1160" i="64"/>
  <c r="AW1160" i="64"/>
  <c r="AX1160" i="64"/>
  <c r="AY1160" i="64"/>
  <c r="AZ1160" i="64"/>
  <c r="BA1160" i="64"/>
  <c r="BB1160" i="64"/>
  <c r="BC1160" i="64"/>
  <c r="BD1160" i="64"/>
  <c r="BE1160" i="64"/>
  <c r="BF1160" i="64"/>
  <c r="BG1160" i="64"/>
  <c r="BH1160" i="64"/>
  <c r="BI1160" i="64"/>
  <c r="BJ1160" i="64"/>
  <c r="BK1160" i="64"/>
  <c r="BL1160" i="64"/>
  <c r="BM1160" i="64"/>
  <c r="BN1160" i="64"/>
  <c r="BO1160" i="64"/>
  <c r="BP1160" i="64"/>
  <c r="BQ1160" i="64"/>
  <c r="BR1160" i="64"/>
  <c r="BS1160" i="64"/>
  <c r="BT1160" i="64"/>
  <c r="BU1160" i="64"/>
  <c r="BV1160" i="64"/>
  <c r="BW1160" i="64"/>
  <c r="BX1160" i="64"/>
  <c r="BY1160" i="64"/>
  <c r="BZ1160" i="64"/>
  <c r="CA1160" i="64"/>
  <c r="CB1160" i="64"/>
  <c r="CC1160" i="64"/>
  <c r="CD1160" i="64"/>
  <c r="CE1160" i="64"/>
  <c r="CF1160" i="64"/>
  <c r="CG1160" i="64"/>
  <c r="CH1160" i="64"/>
  <c r="CI1160" i="64"/>
  <c r="CJ1160" i="64"/>
  <c r="CK1160" i="64"/>
  <c r="CL1160" i="64"/>
  <c r="S1160" i="64"/>
  <c r="T1110" i="64"/>
  <c r="U1110" i="64"/>
  <c r="V1110" i="64"/>
  <c r="W1110" i="64"/>
  <c r="X1110" i="64"/>
  <c r="Y1110" i="64"/>
  <c r="Z1110" i="64"/>
  <c r="AA1110" i="64"/>
  <c r="AB1110" i="64"/>
  <c r="AC1110" i="64"/>
  <c r="AD1110" i="64"/>
  <c r="AE1110" i="64"/>
  <c r="AF1110" i="64"/>
  <c r="AG1110" i="64"/>
  <c r="AH1110" i="64"/>
  <c r="AI1110" i="64"/>
  <c r="AJ1110" i="64"/>
  <c r="AK1110" i="64"/>
  <c r="AL1110" i="64"/>
  <c r="AM1110" i="64"/>
  <c r="AN1110" i="64"/>
  <c r="AO1110" i="64"/>
  <c r="AP1110" i="64"/>
  <c r="AQ1110" i="64"/>
  <c r="AR1110" i="64"/>
  <c r="AS1110" i="64"/>
  <c r="AT1110" i="64"/>
  <c r="AU1110" i="64"/>
  <c r="AV1110" i="64"/>
  <c r="AW1110" i="64"/>
  <c r="AX1110" i="64"/>
  <c r="AY1110" i="64"/>
  <c r="AZ1110" i="64"/>
  <c r="BA1110" i="64"/>
  <c r="BB1110" i="64"/>
  <c r="BC1110" i="64"/>
  <c r="BD1110" i="64"/>
  <c r="BE1110" i="64"/>
  <c r="BF1110" i="64"/>
  <c r="BG1110" i="64"/>
  <c r="BH1110" i="64"/>
  <c r="BI1110" i="64"/>
  <c r="BJ1110" i="64"/>
  <c r="BK1110" i="64"/>
  <c r="BL1110" i="64"/>
  <c r="BM1110" i="64"/>
  <c r="BN1110" i="64"/>
  <c r="BO1110" i="64"/>
  <c r="BP1110" i="64"/>
  <c r="BQ1110" i="64"/>
  <c r="BR1110" i="64"/>
  <c r="BS1110" i="64"/>
  <c r="BT1110" i="64"/>
  <c r="BU1110" i="64"/>
  <c r="BV1110" i="64"/>
  <c r="BW1110" i="64"/>
  <c r="BX1110" i="64"/>
  <c r="BY1110" i="64"/>
  <c r="BZ1110" i="64"/>
  <c r="CA1110" i="64"/>
  <c r="CB1110" i="64"/>
  <c r="CC1110" i="64"/>
  <c r="CD1110" i="64"/>
  <c r="CE1110" i="64"/>
  <c r="CF1110" i="64"/>
  <c r="CG1110" i="64"/>
  <c r="CH1110" i="64"/>
  <c r="CI1110" i="64"/>
  <c r="CJ1110" i="64"/>
  <c r="CK1110" i="64"/>
  <c r="CL1110" i="64"/>
  <c r="S1110" i="64"/>
  <c r="E741" i="64"/>
  <c r="T738" i="64"/>
  <c r="U738" i="64"/>
  <c r="V738" i="64"/>
  <c r="W738" i="64"/>
  <c r="X738" i="64"/>
  <c r="Y738" i="64"/>
  <c r="Z738" i="64"/>
  <c r="AA738" i="64"/>
  <c r="AB738" i="64"/>
  <c r="AC738" i="64"/>
  <c r="AD738" i="64"/>
  <c r="AE738" i="64"/>
  <c r="AF738" i="64"/>
  <c r="AG738" i="64"/>
  <c r="AH738" i="64"/>
  <c r="AI738" i="64"/>
  <c r="AJ738" i="64"/>
  <c r="AK738" i="64"/>
  <c r="AL738" i="64"/>
  <c r="AM738" i="64"/>
  <c r="AN738" i="64"/>
  <c r="AO738" i="64"/>
  <c r="AP738" i="64"/>
  <c r="AQ738" i="64"/>
  <c r="AR738" i="64"/>
  <c r="AS738" i="64"/>
  <c r="AT738" i="64"/>
  <c r="AU738" i="64"/>
  <c r="AV738" i="64"/>
  <c r="AW738" i="64"/>
  <c r="AX738" i="64"/>
  <c r="AY738" i="64"/>
  <c r="AZ738" i="64"/>
  <c r="BA738" i="64"/>
  <c r="BB738" i="64"/>
  <c r="BC738" i="64"/>
  <c r="BD738" i="64"/>
  <c r="BE738" i="64"/>
  <c r="BF738" i="64"/>
  <c r="BG738" i="64"/>
  <c r="BH738" i="64"/>
  <c r="BI738" i="64"/>
  <c r="BJ738" i="64"/>
  <c r="BK738" i="64"/>
  <c r="BL738" i="64"/>
  <c r="BM738" i="64"/>
  <c r="BN738" i="64"/>
  <c r="BO738" i="64"/>
  <c r="BP738" i="64"/>
  <c r="BQ738" i="64"/>
  <c r="BR738" i="64"/>
  <c r="BS738" i="64"/>
  <c r="BT738" i="64"/>
  <c r="BU738" i="64"/>
  <c r="BV738" i="64"/>
  <c r="BW738" i="64"/>
  <c r="BX738" i="64"/>
  <c r="BY738" i="64"/>
  <c r="BZ738" i="64"/>
  <c r="CA738" i="64"/>
  <c r="CB738" i="64"/>
  <c r="CC738" i="64"/>
  <c r="CD738" i="64"/>
  <c r="CE738" i="64"/>
  <c r="CF738" i="64"/>
  <c r="CG738" i="64"/>
  <c r="CH738" i="64"/>
  <c r="CI738" i="64"/>
  <c r="CJ738" i="64"/>
  <c r="CK738" i="64"/>
  <c r="CL738" i="64"/>
  <c r="S738" i="64"/>
  <c r="T710" i="64"/>
  <c r="U710" i="64"/>
  <c r="V710" i="64"/>
  <c r="W710" i="64"/>
  <c r="X710" i="64"/>
  <c r="Y710" i="64"/>
  <c r="Z710" i="64"/>
  <c r="AA710" i="64"/>
  <c r="AB710" i="64"/>
  <c r="AC710" i="64"/>
  <c r="AD710" i="64"/>
  <c r="AE710" i="64"/>
  <c r="AF710" i="64"/>
  <c r="AG710" i="64"/>
  <c r="AH710" i="64"/>
  <c r="AI710" i="64"/>
  <c r="AJ710" i="64"/>
  <c r="AK710" i="64"/>
  <c r="AL710" i="64"/>
  <c r="AM710" i="64"/>
  <c r="AN710" i="64"/>
  <c r="AO710" i="64"/>
  <c r="AP710" i="64"/>
  <c r="AQ710" i="64"/>
  <c r="AR710" i="64"/>
  <c r="AS710" i="64"/>
  <c r="AT710" i="64"/>
  <c r="AU710" i="64"/>
  <c r="AV710" i="64"/>
  <c r="AW710" i="64"/>
  <c r="AX710" i="64"/>
  <c r="AY710" i="64"/>
  <c r="AZ710" i="64"/>
  <c r="BA710" i="64"/>
  <c r="BB710" i="64"/>
  <c r="BC710" i="64"/>
  <c r="BD710" i="64"/>
  <c r="BE710" i="64"/>
  <c r="BF710" i="64"/>
  <c r="BG710" i="64"/>
  <c r="BH710" i="64"/>
  <c r="BI710" i="64"/>
  <c r="BJ710" i="64"/>
  <c r="BK710" i="64"/>
  <c r="BL710" i="64"/>
  <c r="BM710" i="64"/>
  <c r="BN710" i="64"/>
  <c r="BO710" i="64"/>
  <c r="BP710" i="64"/>
  <c r="BQ710" i="64"/>
  <c r="BR710" i="64"/>
  <c r="BS710" i="64"/>
  <c r="BT710" i="64"/>
  <c r="BU710" i="64"/>
  <c r="BV710" i="64"/>
  <c r="BW710" i="64"/>
  <c r="BX710" i="64"/>
  <c r="BY710" i="64"/>
  <c r="BZ710" i="64"/>
  <c r="CA710" i="64"/>
  <c r="CB710" i="64"/>
  <c r="CC710" i="64"/>
  <c r="CD710" i="64"/>
  <c r="CE710" i="64"/>
  <c r="CF710" i="64"/>
  <c r="CG710" i="64"/>
  <c r="CH710" i="64"/>
  <c r="CI710" i="64"/>
  <c r="CJ710" i="64"/>
  <c r="CK710" i="64"/>
  <c r="CL710" i="64"/>
  <c r="S710" i="64"/>
  <c r="T690" i="64"/>
  <c r="U690" i="64"/>
  <c r="V690" i="64"/>
  <c r="W690" i="64"/>
  <c r="X690" i="64"/>
  <c r="Y690" i="64"/>
  <c r="Z690" i="64"/>
  <c r="AA690" i="64"/>
  <c r="AB690" i="64"/>
  <c r="AC690" i="64"/>
  <c r="AD690" i="64"/>
  <c r="AE690" i="64"/>
  <c r="AF690" i="64"/>
  <c r="AG690" i="64"/>
  <c r="AH690" i="64"/>
  <c r="AI690" i="64"/>
  <c r="AJ690" i="64"/>
  <c r="AK690" i="64"/>
  <c r="AL690" i="64"/>
  <c r="AM690" i="64"/>
  <c r="AN690" i="64"/>
  <c r="AO690" i="64"/>
  <c r="AP690" i="64"/>
  <c r="AQ690" i="64"/>
  <c r="AR690" i="64"/>
  <c r="AS690" i="64"/>
  <c r="AT690" i="64"/>
  <c r="AU690" i="64"/>
  <c r="AV690" i="64"/>
  <c r="AW690" i="64"/>
  <c r="AX690" i="64"/>
  <c r="AY690" i="64"/>
  <c r="AZ690" i="64"/>
  <c r="BA690" i="64"/>
  <c r="BB690" i="64"/>
  <c r="BC690" i="64"/>
  <c r="BD690" i="64"/>
  <c r="BE690" i="64"/>
  <c r="BF690" i="64"/>
  <c r="BG690" i="64"/>
  <c r="BH690" i="64"/>
  <c r="BI690" i="64"/>
  <c r="BJ690" i="64"/>
  <c r="BK690" i="64"/>
  <c r="BL690" i="64"/>
  <c r="BM690" i="64"/>
  <c r="BN690" i="64"/>
  <c r="BO690" i="64"/>
  <c r="BP690" i="64"/>
  <c r="BQ690" i="64"/>
  <c r="BR690" i="64"/>
  <c r="BS690" i="64"/>
  <c r="BT690" i="64"/>
  <c r="BU690" i="64"/>
  <c r="BV690" i="64"/>
  <c r="BW690" i="64"/>
  <c r="BX690" i="64"/>
  <c r="BY690" i="64"/>
  <c r="BZ690" i="64"/>
  <c r="CA690" i="64"/>
  <c r="CB690" i="64"/>
  <c r="CC690" i="64"/>
  <c r="CD690" i="64"/>
  <c r="CE690" i="64"/>
  <c r="CF690" i="64"/>
  <c r="CG690" i="64"/>
  <c r="CH690" i="64"/>
  <c r="CI690" i="64"/>
  <c r="CJ690" i="64"/>
  <c r="CK690" i="64"/>
  <c r="CL690" i="64"/>
  <c r="S690" i="64"/>
  <c r="T667" i="64"/>
  <c r="U667" i="64"/>
  <c r="V667" i="64"/>
  <c r="W667" i="64"/>
  <c r="X667" i="64"/>
  <c r="Y667" i="64"/>
  <c r="Z667" i="64"/>
  <c r="AA667" i="64"/>
  <c r="AB667" i="64"/>
  <c r="AC667" i="64"/>
  <c r="AD667" i="64"/>
  <c r="AE667" i="64"/>
  <c r="AF667" i="64"/>
  <c r="AG667" i="64"/>
  <c r="AH667" i="64"/>
  <c r="AI667" i="64"/>
  <c r="AJ667" i="64"/>
  <c r="AK667" i="64"/>
  <c r="AL667" i="64"/>
  <c r="AM667" i="64"/>
  <c r="AN667" i="64"/>
  <c r="AO667" i="64"/>
  <c r="AP667" i="64"/>
  <c r="AQ667" i="64"/>
  <c r="AR667" i="64"/>
  <c r="AS667" i="64"/>
  <c r="AT667" i="64"/>
  <c r="AU667" i="64"/>
  <c r="AV667" i="64"/>
  <c r="AW667" i="64"/>
  <c r="AX667" i="64"/>
  <c r="AY667" i="64"/>
  <c r="AZ667" i="64"/>
  <c r="BA667" i="64"/>
  <c r="BB667" i="64"/>
  <c r="BC667" i="64"/>
  <c r="BD667" i="64"/>
  <c r="BE667" i="64"/>
  <c r="BF667" i="64"/>
  <c r="BG667" i="64"/>
  <c r="BH667" i="64"/>
  <c r="BI667" i="64"/>
  <c r="BJ667" i="64"/>
  <c r="BK667" i="64"/>
  <c r="BL667" i="64"/>
  <c r="BM667" i="64"/>
  <c r="BN667" i="64"/>
  <c r="BO667" i="64"/>
  <c r="BP667" i="64"/>
  <c r="BQ667" i="64"/>
  <c r="BR667" i="64"/>
  <c r="BS667" i="64"/>
  <c r="BT667" i="64"/>
  <c r="BU667" i="64"/>
  <c r="BV667" i="64"/>
  <c r="BW667" i="64"/>
  <c r="BX667" i="64"/>
  <c r="BY667" i="64"/>
  <c r="BZ667" i="64"/>
  <c r="CA667" i="64"/>
  <c r="CB667" i="64"/>
  <c r="CC667" i="64"/>
  <c r="CD667" i="64"/>
  <c r="CE667" i="64"/>
  <c r="CF667" i="64"/>
  <c r="CG667" i="64"/>
  <c r="CH667" i="64"/>
  <c r="CI667" i="64"/>
  <c r="CJ667" i="64"/>
  <c r="CK667" i="64"/>
  <c r="CL667" i="64"/>
  <c r="S667" i="64"/>
  <c r="S1869" i="64"/>
  <c r="T1869" i="64"/>
  <c r="U1869" i="64"/>
  <c r="V1869" i="64"/>
  <c r="W1869" i="64"/>
  <c r="X1869" i="64"/>
  <c r="Y1869" i="64"/>
  <c r="Z1869" i="64"/>
  <c r="AA1869" i="64"/>
  <c r="AB1869" i="64"/>
  <c r="AC1869" i="64"/>
  <c r="AD1869" i="64"/>
  <c r="AE1869" i="64"/>
  <c r="AF1869" i="64"/>
  <c r="AG1869" i="64"/>
  <c r="AH1869" i="64"/>
  <c r="AI1869" i="64"/>
  <c r="AJ1869" i="64"/>
  <c r="AK1869" i="64"/>
  <c r="AL1869" i="64"/>
  <c r="AM1869" i="64"/>
  <c r="AN1869" i="64"/>
  <c r="AO1869" i="64"/>
  <c r="AP1869" i="64"/>
  <c r="AQ1869" i="64"/>
  <c r="AR1869" i="64"/>
  <c r="AS1869" i="64"/>
  <c r="AT1869" i="64"/>
  <c r="AU1869" i="64"/>
  <c r="AV1869" i="64"/>
  <c r="AW1869" i="64"/>
  <c r="AX1869" i="64"/>
  <c r="AY1869" i="64"/>
  <c r="AZ1869" i="64"/>
  <c r="BA1869" i="64"/>
  <c r="BB1869" i="64"/>
  <c r="BC1869" i="64"/>
  <c r="BD1869" i="64"/>
  <c r="BE1869" i="64"/>
  <c r="BF1869" i="64"/>
  <c r="BG1869" i="64"/>
  <c r="BH1869" i="64"/>
  <c r="BI1869" i="64"/>
  <c r="BJ1869" i="64"/>
  <c r="BK1869" i="64"/>
  <c r="BL1869" i="64"/>
  <c r="BM1869" i="64"/>
  <c r="BN1869" i="64"/>
  <c r="BO1869" i="64"/>
  <c r="BP1869" i="64"/>
  <c r="BQ1869" i="64"/>
  <c r="BR1869" i="64"/>
  <c r="BS1869" i="64"/>
  <c r="BT1869" i="64"/>
  <c r="BU1869" i="64"/>
  <c r="BV1869" i="64"/>
  <c r="BW1869" i="64"/>
  <c r="BX1869" i="64"/>
  <c r="BY1869" i="64"/>
  <c r="BZ1869" i="64"/>
  <c r="CA1869" i="64"/>
  <c r="CB1869" i="64"/>
  <c r="CC1869" i="64"/>
  <c r="CD1869" i="64"/>
  <c r="CE1869" i="64"/>
  <c r="CF1869" i="64"/>
  <c r="CG1869" i="64"/>
  <c r="CH1869" i="64"/>
  <c r="CI1869" i="64"/>
  <c r="CJ1869" i="64"/>
  <c r="CK1869" i="64"/>
  <c r="CL1869" i="64"/>
  <c r="S2742" i="64"/>
  <c r="T2742" i="64"/>
  <c r="U2742" i="64"/>
  <c r="V2742" i="64"/>
  <c r="W2742" i="64"/>
  <c r="X2742" i="64"/>
  <c r="Y2742" i="64"/>
  <c r="Z2742" i="64"/>
  <c r="AA2742" i="64"/>
  <c r="AB2742" i="64"/>
  <c r="AC2742" i="64"/>
  <c r="AD2742" i="64"/>
  <c r="AE2742" i="64"/>
  <c r="AF2742" i="64"/>
  <c r="AG2742" i="64"/>
  <c r="AH2742" i="64"/>
  <c r="AI2742" i="64"/>
  <c r="AJ2742" i="64"/>
  <c r="AK2742" i="64"/>
  <c r="AL2742" i="64"/>
  <c r="AM2742" i="64"/>
  <c r="AN2742" i="64"/>
  <c r="AO2742" i="64"/>
  <c r="AP2742" i="64"/>
  <c r="AQ2742" i="64"/>
  <c r="AR2742" i="64"/>
  <c r="AS2742" i="64"/>
  <c r="AT2742" i="64"/>
  <c r="AU2742" i="64"/>
  <c r="AV2742" i="64"/>
  <c r="AW2742" i="64"/>
  <c r="AX2742" i="64"/>
  <c r="AY2742" i="64"/>
  <c r="AZ2742" i="64"/>
  <c r="BA2742" i="64"/>
  <c r="BB2742" i="64"/>
  <c r="BC2742" i="64"/>
  <c r="BD2742" i="64"/>
  <c r="BE2742" i="64"/>
  <c r="BF2742" i="64"/>
  <c r="BG2742" i="64"/>
  <c r="BH2742" i="64"/>
  <c r="BI2742" i="64"/>
  <c r="BJ2742" i="64"/>
  <c r="BK2742" i="64"/>
  <c r="BL2742" i="64"/>
  <c r="BM2742" i="64"/>
  <c r="BN2742" i="64"/>
  <c r="BO2742" i="64"/>
  <c r="BP2742" i="64"/>
  <c r="BQ2742" i="64"/>
  <c r="BR2742" i="64"/>
  <c r="BS2742" i="64"/>
  <c r="BT2742" i="64"/>
  <c r="BU2742" i="64"/>
  <c r="BV2742" i="64"/>
  <c r="BW2742" i="64"/>
  <c r="BX2742" i="64"/>
  <c r="BY2742" i="64"/>
  <c r="BZ2742" i="64"/>
  <c r="CA2742" i="64"/>
  <c r="CB2742" i="64"/>
  <c r="CC2742" i="64"/>
  <c r="CD2742" i="64"/>
  <c r="CE2742" i="64"/>
  <c r="CF2742" i="64"/>
  <c r="CG2742" i="64"/>
  <c r="CH2742" i="64"/>
  <c r="CI2742" i="64"/>
  <c r="CJ2742" i="64"/>
  <c r="CK2742" i="64"/>
  <c r="CL2742" i="64"/>
  <c r="S2716" i="64"/>
  <c r="T2716" i="64"/>
  <c r="U2716" i="64"/>
  <c r="V2716" i="64"/>
  <c r="W2716" i="64"/>
  <c r="X2716" i="64"/>
  <c r="Y2716" i="64"/>
  <c r="Z2716" i="64"/>
  <c r="AA2716" i="64"/>
  <c r="AB2716" i="64"/>
  <c r="AC2716" i="64"/>
  <c r="AD2716" i="64"/>
  <c r="AE2716" i="64"/>
  <c r="AF2716" i="64"/>
  <c r="AG2716" i="64"/>
  <c r="AH2716" i="64"/>
  <c r="AI2716" i="64"/>
  <c r="AJ2716" i="64"/>
  <c r="AK2716" i="64"/>
  <c r="AL2716" i="64"/>
  <c r="AM2716" i="64"/>
  <c r="AN2716" i="64"/>
  <c r="AO2716" i="64"/>
  <c r="AP2716" i="64"/>
  <c r="AQ2716" i="64"/>
  <c r="AR2716" i="64"/>
  <c r="AS2716" i="64"/>
  <c r="AT2716" i="64"/>
  <c r="AU2716" i="64"/>
  <c r="AV2716" i="64"/>
  <c r="AW2716" i="64"/>
  <c r="AX2716" i="64"/>
  <c r="AY2716" i="64"/>
  <c r="AZ2716" i="64"/>
  <c r="BA2716" i="64"/>
  <c r="BB2716" i="64"/>
  <c r="BC2716" i="64"/>
  <c r="BD2716" i="64"/>
  <c r="BE2716" i="64"/>
  <c r="BF2716" i="64"/>
  <c r="BG2716" i="64"/>
  <c r="BH2716" i="64"/>
  <c r="BI2716" i="64"/>
  <c r="BJ2716" i="64"/>
  <c r="BK2716" i="64"/>
  <c r="BL2716" i="64"/>
  <c r="BM2716" i="64"/>
  <c r="BN2716" i="64"/>
  <c r="BO2716" i="64"/>
  <c r="BP2716" i="64"/>
  <c r="BQ2716" i="64"/>
  <c r="BR2716" i="64"/>
  <c r="BS2716" i="64"/>
  <c r="BT2716" i="64"/>
  <c r="BU2716" i="64"/>
  <c r="BV2716" i="64"/>
  <c r="BW2716" i="64"/>
  <c r="BX2716" i="64"/>
  <c r="BY2716" i="64"/>
  <c r="BZ2716" i="64"/>
  <c r="CA2716" i="64"/>
  <c r="CB2716" i="64"/>
  <c r="CC2716" i="64"/>
  <c r="CD2716" i="64"/>
  <c r="CE2716" i="64"/>
  <c r="CF2716" i="64"/>
  <c r="CG2716" i="64"/>
  <c r="CH2716" i="64"/>
  <c r="CI2716" i="64"/>
  <c r="CJ2716" i="64"/>
  <c r="CK2716" i="64"/>
  <c r="CL2716" i="64"/>
  <c r="S2691" i="64"/>
  <c r="T2691" i="64"/>
  <c r="U2691" i="64"/>
  <c r="V2691" i="64"/>
  <c r="W2691" i="64"/>
  <c r="X2691" i="64"/>
  <c r="Y2691" i="64"/>
  <c r="Z2691" i="64"/>
  <c r="AA2691" i="64"/>
  <c r="AB2691" i="64"/>
  <c r="AC2691" i="64"/>
  <c r="AD2691" i="64"/>
  <c r="AE2691" i="64"/>
  <c r="AF2691" i="64"/>
  <c r="AG2691" i="64"/>
  <c r="AH2691" i="64"/>
  <c r="AI2691" i="64"/>
  <c r="AJ2691" i="64"/>
  <c r="AK2691" i="64"/>
  <c r="AL2691" i="64"/>
  <c r="AM2691" i="64"/>
  <c r="AN2691" i="64"/>
  <c r="AO2691" i="64"/>
  <c r="AP2691" i="64"/>
  <c r="AQ2691" i="64"/>
  <c r="AR2691" i="64"/>
  <c r="AS2691" i="64"/>
  <c r="AT2691" i="64"/>
  <c r="AU2691" i="64"/>
  <c r="AV2691" i="64"/>
  <c r="AW2691" i="64"/>
  <c r="AX2691" i="64"/>
  <c r="AY2691" i="64"/>
  <c r="AZ2691" i="64"/>
  <c r="BA2691" i="64"/>
  <c r="BB2691" i="64"/>
  <c r="BC2691" i="64"/>
  <c r="BD2691" i="64"/>
  <c r="BE2691" i="64"/>
  <c r="BF2691" i="64"/>
  <c r="BG2691" i="64"/>
  <c r="BH2691" i="64"/>
  <c r="BI2691" i="64"/>
  <c r="BJ2691" i="64"/>
  <c r="BK2691" i="64"/>
  <c r="BL2691" i="64"/>
  <c r="BM2691" i="64"/>
  <c r="BN2691" i="64"/>
  <c r="BO2691" i="64"/>
  <c r="BP2691" i="64"/>
  <c r="BQ2691" i="64"/>
  <c r="BR2691" i="64"/>
  <c r="BS2691" i="64"/>
  <c r="BT2691" i="64"/>
  <c r="BU2691" i="64"/>
  <c r="BV2691" i="64"/>
  <c r="BW2691" i="64"/>
  <c r="BX2691" i="64"/>
  <c r="BY2691" i="64"/>
  <c r="BZ2691" i="64"/>
  <c r="CA2691" i="64"/>
  <c r="CB2691" i="64"/>
  <c r="CC2691" i="64"/>
  <c r="CD2691" i="64"/>
  <c r="CE2691" i="64"/>
  <c r="CF2691" i="64"/>
  <c r="CG2691" i="64"/>
  <c r="CH2691" i="64"/>
  <c r="CI2691" i="64"/>
  <c r="CJ2691" i="64"/>
  <c r="CK2691" i="64"/>
  <c r="CL2691" i="64"/>
  <c r="S2665" i="64"/>
  <c r="T2665" i="64"/>
  <c r="U2665" i="64"/>
  <c r="V2665" i="64"/>
  <c r="W2665" i="64"/>
  <c r="X2665" i="64"/>
  <c r="Y2665" i="64"/>
  <c r="Z2665" i="64"/>
  <c r="AA2665" i="64"/>
  <c r="AB2665" i="64"/>
  <c r="AC2665" i="64"/>
  <c r="AD2665" i="64"/>
  <c r="AE2665" i="64"/>
  <c r="AF2665" i="64"/>
  <c r="AG2665" i="64"/>
  <c r="AH2665" i="64"/>
  <c r="AI2665" i="64"/>
  <c r="AJ2665" i="64"/>
  <c r="AK2665" i="64"/>
  <c r="AL2665" i="64"/>
  <c r="AM2665" i="64"/>
  <c r="AN2665" i="64"/>
  <c r="AO2665" i="64"/>
  <c r="AP2665" i="64"/>
  <c r="AQ2665" i="64"/>
  <c r="AR2665" i="64"/>
  <c r="AS2665" i="64"/>
  <c r="AT2665" i="64"/>
  <c r="AU2665" i="64"/>
  <c r="AV2665" i="64"/>
  <c r="AW2665" i="64"/>
  <c r="AX2665" i="64"/>
  <c r="AY2665" i="64"/>
  <c r="AZ2665" i="64"/>
  <c r="BA2665" i="64"/>
  <c r="BB2665" i="64"/>
  <c r="BC2665" i="64"/>
  <c r="BD2665" i="64"/>
  <c r="BE2665" i="64"/>
  <c r="BF2665" i="64"/>
  <c r="BG2665" i="64"/>
  <c r="BH2665" i="64"/>
  <c r="BI2665" i="64"/>
  <c r="BJ2665" i="64"/>
  <c r="BK2665" i="64"/>
  <c r="BL2665" i="64"/>
  <c r="BM2665" i="64"/>
  <c r="BN2665" i="64"/>
  <c r="BO2665" i="64"/>
  <c r="BP2665" i="64"/>
  <c r="BQ2665" i="64"/>
  <c r="BR2665" i="64"/>
  <c r="BS2665" i="64"/>
  <c r="BT2665" i="64"/>
  <c r="BU2665" i="64"/>
  <c r="BV2665" i="64"/>
  <c r="BW2665" i="64"/>
  <c r="BX2665" i="64"/>
  <c r="BY2665" i="64"/>
  <c r="BZ2665" i="64"/>
  <c r="CA2665" i="64"/>
  <c r="CB2665" i="64"/>
  <c r="CC2665" i="64"/>
  <c r="CD2665" i="64"/>
  <c r="CE2665" i="64"/>
  <c r="CF2665" i="64"/>
  <c r="CG2665" i="64"/>
  <c r="CH2665" i="64"/>
  <c r="CI2665" i="64"/>
  <c r="CJ2665" i="64"/>
  <c r="CK2665" i="64"/>
  <c r="CL2665" i="64"/>
  <c r="S1838" i="64"/>
  <c r="T1838" i="64"/>
  <c r="U1838" i="64"/>
  <c r="V1838" i="64"/>
  <c r="W1838" i="64"/>
  <c r="X1838" i="64"/>
  <c r="Y1838" i="64"/>
  <c r="Z1838" i="64"/>
  <c r="AA1838" i="64"/>
  <c r="AB1838" i="64"/>
  <c r="AC1838" i="64"/>
  <c r="AD1838" i="64"/>
  <c r="AE1838" i="64"/>
  <c r="AF1838" i="64"/>
  <c r="AG1838" i="64"/>
  <c r="AH1838" i="64"/>
  <c r="AI1838" i="64"/>
  <c r="AJ1838" i="64"/>
  <c r="AK1838" i="64"/>
  <c r="AL1838" i="64"/>
  <c r="AM1838" i="64"/>
  <c r="AN1838" i="64"/>
  <c r="AO1838" i="64"/>
  <c r="AP1838" i="64"/>
  <c r="AQ1838" i="64"/>
  <c r="AR1838" i="64"/>
  <c r="AS1838" i="64"/>
  <c r="AT1838" i="64"/>
  <c r="AU1838" i="64"/>
  <c r="AV1838" i="64"/>
  <c r="AW1838" i="64"/>
  <c r="AX1838" i="64"/>
  <c r="AY1838" i="64"/>
  <c r="AZ1838" i="64"/>
  <c r="BA1838" i="64"/>
  <c r="BB1838" i="64"/>
  <c r="BC1838" i="64"/>
  <c r="BD1838" i="64"/>
  <c r="BE1838" i="64"/>
  <c r="BF1838" i="64"/>
  <c r="BG1838" i="64"/>
  <c r="BH1838" i="64"/>
  <c r="BI1838" i="64"/>
  <c r="BJ1838" i="64"/>
  <c r="BK1838" i="64"/>
  <c r="BL1838" i="64"/>
  <c r="BM1838" i="64"/>
  <c r="BN1838" i="64"/>
  <c r="BO1838" i="64"/>
  <c r="BP1838" i="64"/>
  <c r="BQ1838" i="64"/>
  <c r="BR1838" i="64"/>
  <c r="BS1838" i="64"/>
  <c r="BT1838" i="64"/>
  <c r="BU1838" i="64"/>
  <c r="BV1838" i="64"/>
  <c r="BW1838" i="64"/>
  <c r="BX1838" i="64"/>
  <c r="BY1838" i="64"/>
  <c r="BZ1838" i="64"/>
  <c r="CA1838" i="64"/>
  <c r="CB1838" i="64"/>
  <c r="CC1838" i="64"/>
  <c r="CD1838" i="64"/>
  <c r="CE1838" i="64"/>
  <c r="CF1838" i="64"/>
  <c r="CG1838" i="64"/>
  <c r="CH1838" i="64"/>
  <c r="CI1838" i="64"/>
  <c r="CJ1838" i="64"/>
  <c r="CK1838" i="64"/>
  <c r="CL1838" i="64"/>
  <c r="S1812" i="64"/>
  <c r="T1812" i="64"/>
  <c r="U1812" i="64"/>
  <c r="V1812" i="64"/>
  <c r="W1812" i="64"/>
  <c r="X1812" i="64"/>
  <c r="Y1812" i="64"/>
  <c r="Z1812" i="64"/>
  <c r="AA1812" i="64"/>
  <c r="AB1812" i="64"/>
  <c r="AC1812" i="64"/>
  <c r="AD1812" i="64"/>
  <c r="AE1812" i="64"/>
  <c r="AF1812" i="64"/>
  <c r="AG1812" i="64"/>
  <c r="AH1812" i="64"/>
  <c r="AI1812" i="64"/>
  <c r="AJ1812" i="64"/>
  <c r="AK1812" i="64"/>
  <c r="AL1812" i="64"/>
  <c r="AM1812" i="64"/>
  <c r="AN1812" i="64"/>
  <c r="AO1812" i="64"/>
  <c r="AP1812" i="64"/>
  <c r="AQ1812" i="64"/>
  <c r="AR1812" i="64"/>
  <c r="AS1812" i="64"/>
  <c r="AT1812" i="64"/>
  <c r="AU1812" i="64"/>
  <c r="AV1812" i="64"/>
  <c r="AW1812" i="64"/>
  <c r="AX1812" i="64"/>
  <c r="AY1812" i="64"/>
  <c r="AZ1812" i="64"/>
  <c r="BA1812" i="64"/>
  <c r="BB1812" i="64"/>
  <c r="BC1812" i="64"/>
  <c r="BD1812" i="64"/>
  <c r="BE1812" i="64"/>
  <c r="BF1812" i="64"/>
  <c r="BG1812" i="64"/>
  <c r="BH1812" i="64"/>
  <c r="BI1812" i="64"/>
  <c r="BJ1812" i="64"/>
  <c r="BK1812" i="64"/>
  <c r="BL1812" i="64"/>
  <c r="BM1812" i="64"/>
  <c r="BN1812" i="64"/>
  <c r="BO1812" i="64"/>
  <c r="BP1812" i="64"/>
  <c r="BQ1812" i="64"/>
  <c r="BR1812" i="64"/>
  <c r="BS1812" i="64"/>
  <c r="BT1812" i="64"/>
  <c r="BU1812" i="64"/>
  <c r="BV1812" i="64"/>
  <c r="BW1812" i="64"/>
  <c r="BX1812" i="64"/>
  <c r="BY1812" i="64"/>
  <c r="BZ1812" i="64"/>
  <c r="CA1812" i="64"/>
  <c r="CB1812" i="64"/>
  <c r="CC1812" i="64"/>
  <c r="CD1812" i="64"/>
  <c r="CE1812" i="64"/>
  <c r="CF1812" i="64"/>
  <c r="CG1812" i="64"/>
  <c r="CH1812" i="64"/>
  <c r="CI1812" i="64"/>
  <c r="CJ1812" i="64"/>
  <c r="CK1812" i="64"/>
  <c r="CL1812" i="64"/>
  <c r="S1780" i="64"/>
  <c r="T1780" i="64"/>
  <c r="U1780" i="64"/>
  <c r="V1780" i="64"/>
  <c r="W1780" i="64"/>
  <c r="X1780" i="64"/>
  <c r="Y1780" i="64"/>
  <c r="Z1780" i="64"/>
  <c r="AA1780" i="64"/>
  <c r="AB1780" i="64"/>
  <c r="AC1780" i="64"/>
  <c r="AD1780" i="64"/>
  <c r="AE1780" i="64"/>
  <c r="AF1780" i="64"/>
  <c r="AG1780" i="64"/>
  <c r="AH1780" i="64"/>
  <c r="AI1780" i="64"/>
  <c r="AJ1780" i="64"/>
  <c r="AK1780" i="64"/>
  <c r="AL1780" i="64"/>
  <c r="AM1780" i="64"/>
  <c r="AN1780" i="64"/>
  <c r="AO1780" i="64"/>
  <c r="AP1780" i="64"/>
  <c r="AQ1780" i="64"/>
  <c r="AR1780" i="64"/>
  <c r="AS1780" i="64"/>
  <c r="AT1780" i="64"/>
  <c r="AU1780" i="64"/>
  <c r="AV1780" i="64"/>
  <c r="AW1780" i="64"/>
  <c r="AX1780" i="64"/>
  <c r="AY1780" i="64"/>
  <c r="AZ1780" i="64"/>
  <c r="BA1780" i="64"/>
  <c r="BB1780" i="64"/>
  <c r="BC1780" i="64"/>
  <c r="BD1780" i="64"/>
  <c r="BE1780" i="64"/>
  <c r="BF1780" i="64"/>
  <c r="BG1780" i="64"/>
  <c r="BH1780" i="64"/>
  <c r="BI1780" i="64"/>
  <c r="BJ1780" i="64"/>
  <c r="BK1780" i="64"/>
  <c r="BL1780" i="64"/>
  <c r="BM1780" i="64"/>
  <c r="BN1780" i="64"/>
  <c r="BO1780" i="64"/>
  <c r="BP1780" i="64"/>
  <c r="BQ1780" i="64"/>
  <c r="BR1780" i="64"/>
  <c r="BS1780" i="64"/>
  <c r="BT1780" i="64"/>
  <c r="BU1780" i="64"/>
  <c r="BV1780" i="64"/>
  <c r="BW1780" i="64"/>
  <c r="BX1780" i="64"/>
  <c r="BY1780" i="64"/>
  <c r="BZ1780" i="64"/>
  <c r="CA1780" i="64"/>
  <c r="CB1780" i="64"/>
  <c r="CC1780" i="64"/>
  <c r="CD1780" i="64"/>
  <c r="CE1780" i="64"/>
  <c r="CF1780" i="64"/>
  <c r="CG1780" i="64"/>
  <c r="CH1780" i="64"/>
  <c r="CI1780" i="64"/>
  <c r="CJ1780" i="64"/>
  <c r="CK1780" i="64"/>
  <c r="CL1780" i="64"/>
  <c r="S2791" i="64"/>
  <c r="T2791" i="64"/>
  <c r="U2791" i="64"/>
  <c r="V2791" i="64"/>
  <c r="W2791" i="64"/>
  <c r="X2791" i="64"/>
  <c r="Y2791" i="64"/>
  <c r="Z2791" i="64"/>
  <c r="AA2791" i="64"/>
  <c r="AB2791" i="64"/>
  <c r="AC2791" i="64"/>
  <c r="AD2791" i="64"/>
  <c r="AE2791" i="64"/>
  <c r="AF2791" i="64"/>
  <c r="AG2791" i="64"/>
  <c r="AH2791" i="64"/>
  <c r="AI2791" i="64"/>
  <c r="AJ2791" i="64"/>
  <c r="AK2791" i="64"/>
  <c r="AL2791" i="64"/>
  <c r="AM2791" i="64"/>
  <c r="AN2791" i="64"/>
  <c r="AO2791" i="64"/>
  <c r="AP2791" i="64"/>
  <c r="AQ2791" i="64"/>
  <c r="AR2791" i="64"/>
  <c r="AS2791" i="64"/>
  <c r="AT2791" i="64"/>
  <c r="AU2791" i="64"/>
  <c r="AV2791" i="64"/>
  <c r="AW2791" i="64"/>
  <c r="AX2791" i="64"/>
  <c r="AY2791" i="64"/>
  <c r="AZ2791" i="64"/>
  <c r="BA2791" i="64"/>
  <c r="BB2791" i="64"/>
  <c r="BC2791" i="64"/>
  <c r="BD2791" i="64"/>
  <c r="BE2791" i="64"/>
  <c r="BF2791" i="64"/>
  <c r="BG2791" i="64"/>
  <c r="BH2791" i="64"/>
  <c r="BI2791" i="64"/>
  <c r="BJ2791" i="64"/>
  <c r="BK2791" i="64"/>
  <c r="BL2791" i="64"/>
  <c r="BM2791" i="64"/>
  <c r="BN2791" i="64"/>
  <c r="BO2791" i="64"/>
  <c r="BP2791" i="64"/>
  <c r="BQ2791" i="64"/>
  <c r="BR2791" i="64"/>
  <c r="BS2791" i="64"/>
  <c r="BT2791" i="64"/>
  <c r="BU2791" i="64"/>
  <c r="BV2791" i="64"/>
  <c r="BW2791" i="64"/>
  <c r="BX2791" i="64"/>
  <c r="BY2791" i="64"/>
  <c r="BZ2791" i="64"/>
  <c r="CA2791" i="64"/>
  <c r="CB2791" i="64"/>
  <c r="CC2791" i="64"/>
  <c r="CD2791" i="64"/>
  <c r="CE2791" i="64"/>
  <c r="CF2791" i="64"/>
  <c r="CG2791" i="64"/>
  <c r="CH2791" i="64"/>
  <c r="CI2791" i="64"/>
  <c r="CJ2791" i="64"/>
  <c r="CK2791" i="64"/>
  <c r="CL2791" i="64"/>
  <c r="S1757" i="64"/>
  <c r="T1757" i="64"/>
  <c r="U1757" i="64"/>
  <c r="V1757" i="64"/>
  <c r="W1757" i="64"/>
  <c r="X1757" i="64"/>
  <c r="Y1757" i="64"/>
  <c r="Z1757" i="64"/>
  <c r="AA1757" i="64"/>
  <c r="AB1757" i="64"/>
  <c r="AC1757" i="64"/>
  <c r="AD1757" i="64"/>
  <c r="AE1757" i="64"/>
  <c r="AF1757" i="64"/>
  <c r="AG1757" i="64"/>
  <c r="AH1757" i="64"/>
  <c r="AI1757" i="64"/>
  <c r="AJ1757" i="64"/>
  <c r="AK1757" i="64"/>
  <c r="AL1757" i="64"/>
  <c r="AM1757" i="64"/>
  <c r="AN1757" i="64"/>
  <c r="AO1757" i="64"/>
  <c r="AP1757" i="64"/>
  <c r="AQ1757" i="64"/>
  <c r="AR1757" i="64"/>
  <c r="AS1757" i="64"/>
  <c r="AT1757" i="64"/>
  <c r="AU1757" i="64"/>
  <c r="AV1757" i="64"/>
  <c r="AW1757" i="64"/>
  <c r="AX1757" i="64"/>
  <c r="AY1757" i="64"/>
  <c r="AZ1757" i="64"/>
  <c r="BA1757" i="64"/>
  <c r="BB1757" i="64"/>
  <c r="BC1757" i="64"/>
  <c r="BD1757" i="64"/>
  <c r="BE1757" i="64"/>
  <c r="BF1757" i="64"/>
  <c r="BG1757" i="64"/>
  <c r="BH1757" i="64"/>
  <c r="BI1757" i="64"/>
  <c r="BJ1757" i="64"/>
  <c r="BK1757" i="64"/>
  <c r="BL1757" i="64"/>
  <c r="BM1757" i="64"/>
  <c r="BN1757" i="64"/>
  <c r="BO1757" i="64"/>
  <c r="BP1757" i="64"/>
  <c r="BQ1757" i="64"/>
  <c r="BR1757" i="64"/>
  <c r="BS1757" i="64"/>
  <c r="BT1757" i="64"/>
  <c r="BU1757" i="64"/>
  <c r="BV1757" i="64"/>
  <c r="BW1757" i="64"/>
  <c r="BX1757" i="64"/>
  <c r="BY1757" i="64"/>
  <c r="BZ1757" i="64"/>
  <c r="CA1757" i="64"/>
  <c r="CB1757" i="64"/>
  <c r="CC1757" i="64"/>
  <c r="CD1757" i="64"/>
  <c r="CE1757" i="64"/>
  <c r="CF1757" i="64"/>
  <c r="CG1757" i="64"/>
  <c r="CH1757" i="64"/>
  <c r="CI1757" i="64"/>
  <c r="CJ1757" i="64"/>
  <c r="CK1757" i="64"/>
  <c r="CL1757" i="64"/>
  <c r="S1713" i="64"/>
  <c r="T1713" i="64"/>
  <c r="U1713" i="64"/>
  <c r="V1713" i="64"/>
  <c r="W1713" i="64"/>
  <c r="X1713" i="64"/>
  <c r="Y1713" i="64"/>
  <c r="Z1713" i="64"/>
  <c r="AA1713" i="64"/>
  <c r="AB1713" i="64"/>
  <c r="AC1713" i="64"/>
  <c r="AD1713" i="64"/>
  <c r="AE1713" i="64"/>
  <c r="AF1713" i="64"/>
  <c r="AG1713" i="64"/>
  <c r="AH1713" i="64"/>
  <c r="AI1713" i="64"/>
  <c r="AJ1713" i="64"/>
  <c r="AK1713" i="64"/>
  <c r="AL1713" i="64"/>
  <c r="AM1713" i="64"/>
  <c r="AN1713" i="64"/>
  <c r="AO1713" i="64"/>
  <c r="AP1713" i="64"/>
  <c r="AQ1713" i="64"/>
  <c r="AR1713" i="64"/>
  <c r="AS1713" i="64"/>
  <c r="AT1713" i="64"/>
  <c r="AU1713" i="64"/>
  <c r="AV1713" i="64"/>
  <c r="AW1713" i="64"/>
  <c r="AX1713" i="64"/>
  <c r="AY1713" i="64"/>
  <c r="AZ1713" i="64"/>
  <c r="BA1713" i="64"/>
  <c r="BB1713" i="64"/>
  <c r="BC1713" i="64"/>
  <c r="BD1713" i="64"/>
  <c r="BE1713" i="64"/>
  <c r="BF1713" i="64"/>
  <c r="BG1713" i="64"/>
  <c r="BH1713" i="64"/>
  <c r="BI1713" i="64"/>
  <c r="BJ1713" i="64"/>
  <c r="BK1713" i="64"/>
  <c r="BL1713" i="64"/>
  <c r="BM1713" i="64"/>
  <c r="BN1713" i="64"/>
  <c r="BO1713" i="64"/>
  <c r="BP1713" i="64"/>
  <c r="BQ1713" i="64"/>
  <c r="BR1713" i="64"/>
  <c r="BS1713" i="64"/>
  <c r="BT1713" i="64"/>
  <c r="BU1713" i="64"/>
  <c r="BV1713" i="64"/>
  <c r="BW1713" i="64"/>
  <c r="BX1713" i="64"/>
  <c r="BY1713" i="64"/>
  <c r="BZ1713" i="64"/>
  <c r="CA1713" i="64"/>
  <c r="CB1713" i="64"/>
  <c r="CC1713" i="64"/>
  <c r="CD1713" i="64"/>
  <c r="CE1713" i="64"/>
  <c r="CF1713" i="64"/>
  <c r="CG1713" i="64"/>
  <c r="CH1713" i="64"/>
  <c r="CI1713" i="64"/>
  <c r="CJ1713" i="64"/>
  <c r="CK1713" i="64"/>
  <c r="CL1713" i="64"/>
  <c r="S2226" i="64"/>
  <c r="S2158" i="64"/>
  <c r="T2158" i="64"/>
  <c r="U2158" i="64"/>
  <c r="V2158" i="64"/>
  <c r="W2158" i="64"/>
  <c r="X2158" i="64"/>
  <c r="Y2158" i="64"/>
  <c r="Z2158" i="64"/>
  <c r="AA2158" i="64"/>
  <c r="AB2158" i="64"/>
  <c r="AC2158" i="64"/>
  <c r="AD2158" i="64"/>
  <c r="AE2158" i="64"/>
  <c r="AF2158" i="64"/>
  <c r="AG2158" i="64"/>
  <c r="AH2158" i="64"/>
  <c r="AI2158" i="64"/>
  <c r="AJ2158" i="64"/>
  <c r="AK2158" i="64"/>
  <c r="AL2158" i="64"/>
  <c r="AM2158" i="64"/>
  <c r="AN2158" i="64"/>
  <c r="AO2158" i="64"/>
  <c r="AP2158" i="64"/>
  <c r="AQ2158" i="64"/>
  <c r="AR2158" i="64"/>
  <c r="AS2158" i="64"/>
  <c r="AT2158" i="64"/>
  <c r="AU2158" i="64"/>
  <c r="AV2158" i="64"/>
  <c r="AW2158" i="64"/>
  <c r="AX2158" i="64"/>
  <c r="AY2158" i="64"/>
  <c r="AZ2158" i="64"/>
  <c r="BA2158" i="64"/>
  <c r="BB2158" i="64"/>
  <c r="BC2158" i="64"/>
  <c r="BD2158" i="64"/>
  <c r="BE2158" i="64"/>
  <c r="BF2158" i="64"/>
  <c r="BG2158" i="64"/>
  <c r="BH2158" i="64"/>
  <c r="BI2158" i="64"/>
  <c r="BJ2158" i="64"/>
  <c r="BK2158" i="64"/>
  <c r="BL2158" i="64"/>
  <c r="BM2158" i="64"/>
  <c r="BN2158" i="64"/>
  <c r="BO2158" i="64"/>
  <c r="BP2158" i="64"/>
  <c r="BQ2158" i="64"/>
  <c r="BR2158" i="64"/>
  <c r="BS2158" i="64"/>
  <c r="BT2158" i="64"/>
  <c r="BU2158" i="64"/>
  <c r="BV2158" i="64"/>
  <c r="BW2158" i="64"/>
  <c r="BX2158" i="64"/>
  <c r="BY2158" i="64"/>
  <c r="BZ2158" i="64"/>
  <c r="CA2158" i="64"/>
  <c r="CB2158" i="64"/>
  <c r="CC2158" i="64"/>
  <c r="CD2158" i="64"/>
  <c r="CE2158" i="64"/>
  <c r="CF2158" i="64"/>
  <c r="CG2158" i="64"/>
  <c r="CH2158" i="64"/>
  <c r="CI2158" i="64"/>
  <c r="CJ2158" i="64"/>
  <c r="CK2158" i="64"/>
  <c r="CL2158" i="64"/>
  <c r="S2126" i="64"/>
  <c r="T2126" i="64"/>
  <c r="U2126" i="64"/>
  <c r="V2126" i="64"/>
  <c r="W2126" i="64"/>
  <c r="X2126" i="64"/>
  <c r="Y2126" i="64"/>
  <c r="Z2126" i="64"/>
  <c r="AA2126" i="64"/>
  <c r="AB2126" i="64"/>
  <c r="AC2126" i="64"/>
  <c r="AD2126" i="64"/>
  <c r="AE2126" i="64"/>
  <c r="AF2126" i="64"/>
  <c r="AG2126" i="64"/>
  <c r="AH2126" i="64"/>
  <c r="AI2126" i="64"/>
  <c r="AJ2126" i="64"/>
  <c r="AK2126" i="64"/>
  <c r="AL2126" i="64"/>
  <c r="AM2126" i="64"/>
  <c r="AN2126" i="64"/>
  <c r="AO2126" i="64"/>
  <c r="AP2126" i="64"/>
  <c r="AQ2126" i="64"/>
  <c r="AR2126" i="64"/>
  <c r="AS2126" i="64"/>
  <c r="AT2126" i="64"/>
  <c r="AU2126" i="64"/>
  <c r="AV2126" i="64"/>
  <c r="AW2126" i="64"/>
  <c r="AX2126" i="64"/>
  <c r="AY2126" i="64"/>
  <c r="AZ2126" i="64"/>
  <c r="BA2126" i="64"/>
  <c r="BB2126" i="64"/>
  <c r="BC2126" i="64"/>
  <c r="BD2126" i="64"/>
  <c r="BE2126" i="64"/>
  <c r="BF2126" i="64"/>
  <c r="BG2126" i="64"/>
  <c r="BH2126" i="64"/>
  <c r="BI2126" i="64"/>
  <c r="BJ2126" i="64"/>
  <c r="BK2126" i="64"/>
  <c r="BL2126" i="64"/>
  <c r="BM2126" i="64"/>
  <c r="BN2126" i="64"/>
  <c r="BO2126" i="64"/>
  <c r="BP2126" i="64"/>
  <c r="BQ2126" i="64"/>
  <c r="BR2126" i="64"/>
  <c r="BS2126" i="64"/>
  <c r="BT2126" i="64"/>
  <c r="BU2126" i="64"/>
  <c r="BV2126" i="64"/>
  <c r="BW2126" i="64"/>
  <c r="BX2126" i="64"/>
  <c r="BY2126" i="64"/>
  <c r="BZ2126" i="64"/>
  <c r="CA2126" i="64"/>
  <c r="CB2126" i="64"/>
  <c r="CC2126" i="64"/>
  <c r="CD2126" i="64"/>
  <c r="CE2126" i="64"/>
  <c r="CF2126" i="64"/>
  <c r="CG2126" i="64"/>
  <c r="CH2126" i="64"/>
  <c r="CI2126" i="64"/>
  <c r="CJ2126" i="64"/>
  <c r="CK2126" i="64"/>
  <c r="CL2126" i="64"/>
  <c r="S1669" i="64"/>
  <c r="T1669" i="64"/>
  <c r="U1669" i="64"/>
  <c r="V1669" i="64"/>
  <c r="W1669" i="64"/>
  <c r="X1669" i="64"/>
  <c r="Y1669" i="64"/>
  <c r="Z1669" i="64"/>
  <c r="AA1669" i="64"/>
  <c r="AB1669" i="64"/>
  <c r="AC1669" i="64"/>
  <c r="AD1669" i="64"/>
  <c r="AE1669" i="64"/>
  <c r="AF1669" i="64"/>
  <c r="AG1669" i="64"/>
  <c r="AH1669" i="64"/>
  <c r="AI1669" i="64"/>
  <c r="AJ1669" i="64"/>
  <c r="AK1669" i="64"/>
  <c r="AL1669" i="64"/>
  <c r="AM1669" i="64"/>
  <c r="AN1669" i="64"/>
  <c r="AO1669" i="64"/>
  <c r="AP1669" i="64"/>
  <c r="AQ1669" i="64"/>
  <c r="AR1669" i="64"/>
  <c r="AS1669" i="64"/>
  <c r="AT1669" i="64"/>
  <c r="AU1669" i="64"/>
  <c r="AV1669" i="64"/>
  <c r="AW1669" i="64"/>
  <c r="AX1669" i="64"/>
  <c r="AY1669" i="64"/>
  <c r="AZ1669" i="64"/>
  <c r="BA1669" i="64"/>
  <c r="BB1669" i="64"/>
  <c r="BC1669" i="64"/>
  <c r="BD1669" i="64"/>
  <c r="BE1669" i="64"/>
  <c r="BF1669" i="64"/>
  <c r="BG1669" i="64"/>
  <c r="BH1669" i="64"/>
  <c r="BI1669" i="64"/>
  <c r="BJ1669" i="64"/>
  <c r="BK1669" i="64"/>
  <c r="BL1669" i="64"/>
  <c r="BM1669" i="64"/>
  <c r="BN1669" i="64"/>
  <c r="BO1669" i="64"/>
  <c r="BP1669" i="64"/>
  <c r="BQ1669" i="64"/>
  <c r="BR1669" i="64"/>
  <c r="BS1669" i="64"/>
  <c r="BT1669" i="64"/>
  <c r="BU1669" i="64"/>
  <c r="BV1669" i="64"/>
  <c r="BW1669" i="64"/>
  <c r="BX1669" i="64"/>
  <c r="BY1669" i="64"/>
  <c r="BZ1669" i="64"/>
  <c r="CA1669" i="64"/>
  <c r="CB1669" i="64"/>
  <c r="CC1669" i="64"/>
  <c r="CD1669" i="64"/>
  <c r="CE1669" i="64"/>
  <c r="CF1669" i="64"/>
  <c r="CG1669" i="64"/>
  <c r="CH1669" i="64"/>
  <c r="CI1669" i="64"/>
  <c r="CJ1669" i="64"/>
  <c r="CK1669" i="64"/>
  <c r="CL1669" i="64"/>
  <c r="S1633" i="64"/>
  <c r="T1633" i="64"/>
  <c r="U1633" i="64"/>
  <c r="V1633" i="64"/>
  <c r="W1633" i="64"/>
  <c r="X1633" i="64"/>
  <c r="Y1633" i="64"/>
  <c r="Z1633" i="64"/>
  <c r="AA1633" i="64"/>
  <c r="AB1633" i="64"/>
  <c r="AC1633" i="64"/>
  <c r="AD1633" i="64"/>
  <c r="AE1633" i="64"/>
  <c r="AF1633" i="64"/>
  <c r="AG1633" i="64"/>
  <c r="AH1633" i="64"/>
  <c r="AI1633" i="64"/>
  <c r="AJ1633" i="64"/>
  <c r="AK1633" i="64"/>
  <c r="AL1633" i="64"/>
  <c r="AM1633" i="64"/>
  <c r="AN1633" i="64"/>
  <c r="AO1633" i="64"/>
  <c r="AP1633" i="64"/>
  <c r="AQ1633" i="64"/>
  <c r="AR1633" i="64"/>
  <c r="AS1633" i="64"/>
  <c r="AT1633" i="64"/>
  <c r="AU1633" i="64"/>
  <c r="AV1633" i="64"/>
  <c r="AW1633" i="64"/>
  <c r="AX1633" i="64"/>
  <c r="AY1633" i="64"/>
  <c r="AZ1633" i="64"/>
  <c r="BA1633" i="64"/>
  <c r="BB1633" i="64"/>
  <c r="BC1633" i="64"/>
  <c r="BD1633" i="64"/>
  <c r="BE1633" i="64"/>
  <c r="BF1633" i="64"/>
  <c r="BG1633" i="64"/>
  <c r="BH1633" i="64"/>
  <c r="BI1633" i="64"/>
  <c r="BJ1633" i="64"/>
  <c r="BK1633" i="64"/>
  <c r="BL1633" i="64"/>
  <c r="BM1633" i="64"/>
  <c r="BN1633" i="64"/>
  <c r="BO1633" i="64"/>
  <c r="BP1633" i="64"/>
  <c r="BQ1633" i="64"/>
  <c r="BR1633" i="64"/>
  <c r="BS1633" i="64"/>
  <c r="BT1633" i="64"/>
  <c r="BU1633" i="64"/>
  <c r="BV1633" i="64"/>
  <c r="BW1633" i="64"/>
  <c r="BX1633" i="64"/>
  <c r="BY1633" i="64"/>
  <c r="BZ1633" i="64"/>
  <c r="CA1633" i="64"/>
  <c r="CB1633" i="64"/>
  <c r="CC1633" i="64"/>
  <c r="CD1633" i="64"/>
  <c r="CE1633" i="64"/>
  <c r="CF1633" i="64"/>
  <c r="CG1633" i="64"/>
  <c r="CH1633" i="64"/>
  <c r="CI1633" i="64"/>
  <c r="CJ1633" i="64"/>
  <c r="CK1633" i="64"/>
  <c r="CL1633" i="64"/>
  <c r="S1598" i="64"/>
  <c r="T1598" i="64"/>
  <c r="U1598" i="64"/>
  <c r="V1598" i="64"/>
  <c r="W1598" i="64"/>
  <c r="X1598" i="64"/>
  <c r="Y1598" i="64"/>
  <c r="Z1598" i="64"/>
  <c r="AA1598" i="64"/>
  <c r="AB1598" i="64"/>
  <c r="AC1598" i="64"/>
  <c r="AD1598" i="64"/>
  <c r="AE1598" i="64"/>
  <c r="AF1598" i="64"/>
  <c r="AG1598" i="64"/>
  <c r="AH1598" i="64"/>
  <c r="AI1598" i="64"/>
  <c r="AJ1598" i="64"/>
  <c r="AK1598" i="64"/>
  <c r="AL1598" i="64"/>
  <c r="AM1598" i="64"/>
  <c r="AN1598" i="64"/>
  <c r="AO1598" i="64"/>
  <c r="AP1598" i="64"/>
  <c r="AQ1598" i="64"/>
  <c r="AR1598" i="64"/>
  <c r="AS1598" i="64"/>
  <c r="AT1598" i="64"/>
  <c r="AU1598" i="64"/>
  <c r="AV1598" i="64"/>
  <c r="AW1598" i="64"/>
  <c r="AX1598" i="64"/>
  <c r="AY1598" i="64"/>
  <c r="AZ1598" i="64"/>
  <c r="BA1598" i="64"/>
  <c r="BB1598" i="64"/>
  <c r="BC1598" i="64"/>
  <c r="BD1598" i="64"/>
  <c r="BE1598" i="64"/>
  <c r="BF1598" i="64"/>
  <c r="BG1598" i="64"/>
  <c r="BH1598" i="64"/>
  <c r="BI1598" i="64"/>
  <c r="BJ1598" i="64"/>
  <c r="BK1598" i="64"/>
  <c r="BL1598" i="64"/>
  <c r="BM1598" i="64"/>
  <c r="BN1598" i="64"/>
  <c r="BO1598" i="64"/>
  <c r="BP1598" i="64"/>
  <c r="BQ1598" i="64"/>
  <c r="BR1598" i="64"/>
  <c r="BS1598" i="64"/>
  <c r="BT1598" i="64"/>
  <c r="BU1598" i="64"/>
  <c r="BV1598" i="64"/>
  <c r="BW1598" i="64"/>
  <c r="BX1598" i="64"/>
  <c r="BY1598" i="64"/>
  <c r="BZ1598" i="64"/>
  <c r="CA1598" i="64"/>
  <c r="CB1598" i="64"/>
  <c r="CC1598" i="64"/>
  <c r="CD1598" i="64"/>
  <c r="CE1598" i="64"/>
  <c r="CF1598" i="64"/>
  <c r="CG1598" i="64"/>
  <c r="CH1598" i="64"/>
  <c r="CI1598" i="64"/>
  <c r="CJ1598" i="64"/>
  <c r="CK1598" i="64"/>
  <c r="CL1598" i="64"/>
  <c r="S1563" i="64"/>
  <c r="T1563" i="64"/>
  <c r="U1563" i="64"/>
  <c r="V1563" i="64"/>
  <c r="W1563" i="64"/>
  <c r="X1563" i="64"/>
  <c r="Y1563" i="64"/>
  <c r="Z1563" i="64"/>
  <c r="AA1563" i="64"/>
  <c r="AB1563" i="64"/>
  <c r="AC1563" i="64"/>
  <c r="AD1563" i="64"/>
  <c r="AE1563" i="64"/>
  <c r="AF1563" i="64"/>
  <c r="AG1563" i="64"/>
  <c r="AH1563" i="64"/>
  <c r="AI1563" i="64"/>
  <c r="AJ1563" i="64"/>
  <c r="AK1563" i="64"/>
  <c r="AL1563" i="64"/>
  <c r="AM1563" i="64"/>
  <c r="AN1563" i="64"/>
  <c r="AO1563" i="64"/>
  <c r="AP1563" i="64"/>
  <c r="AQ1563" i="64"/>
  <c r="AR1563" i="64"/>
  <c r="AS1563" i="64"/>
  <c r="AT1563" i="64"/>
  <c r="AU1563" i="64"/>
  <c r="AV1563" i="64"/>
  <c r="AW1563" i="64"/>
  <c r="AX1563" i="64"/>
  <c r="AY1563" i="64"/>
  <c r="AZ1563" i="64"/>
  <c r="BA1563" i="64"/>
  <c r="BB1563" i="64"/>
  <c r="BC1563" i="64"/>
  <c r="BD1563" i="64"/>
  <c r="BE1563" i="64"/>
  <c r="BF1563" i="64"/>
  <c r="BG1563" i="64"/>
  <c r="BH1563" i="64"/>
  <c r="BI1563" i="64"/>
  <c r="BJ1563" i="64"/>
  <c r="BK1563" i="64"/>
  <c r="BL1563" i="64"/>
  <c r="BM1563" i="64"/>
  <c r="BN1563" i="64"/>
  <c r="BO1563" i="64"/>
  <c r="BP1563" i="64"/>
  <c r="BQ1563" i="64"/>
  <c r="BR1563" i="64"/>
  <c r="BS1563" i="64"/>
  <c r="BT1563" i="64"/>
  <c r="BU1563" i="64"/>
  <c r="BV1563" i="64"/>
  <c r="BW1563" i="64"/>
  <c r="BX1563" i="64"/>
  <c r="BY1563" i="64"/>
  <c r="BZ1563" i="64"/>
  <c r="CA1563" i="64"/>
  <c r="CB1563" i="64"/>
  <c r="CC1563" i="64"/>
  <c r="CD1563" i="64"/>
  <c r="CE1563" i="64"/>
  <c r="CF1563" i="64"/>
  <c r="CG1563" i="64"/>
  <c r="CH1563" i="64"/>
  <c r="CI1563" i="64"/>
  <c r="CJ1563" i="64"/>
  <c r="CK1563" i="64"/>
  <c r="CL1563" i="64"/>
  <c r="S2260" i="64"/>
  <c r="T2260" i="64"/>
  <c r="U2260" i="64"/>
  <c r="V2260" i="64"/>
  <c r="W2260" i="64"/>
  <c r="X2260" i="64"/>
  <c r="Y2260" i="64"/>
  <c r="Z2260" i="64"/>
  <c r="AA2260" i="64"/>
  <c r="AB2260" i="64"/>
  <c r="AC2260" i="64"/>
  <c r="AD2260" i="64"/>
  <c r="AE2260" i="64"/>
  <c r="AF2260" i="64"/>
  <c r="AG2260" i="64"/>
  <c r="AH2260" i="64"/>
  <c r="AI2260" i="64"/>
  <c r="AJ2260" i="64"/>
  <c r="AK2260" i="64"/>
  <c r="AL2260" i="64"/>
  <c r="AM2260" i="64"/>
  <c r="AN2260" i="64"/>
  <c r="AO2260" i="64"/>
  <c r="AP2260" i="64"/>
  <c r="AQ2260" i="64"/>
  <c r="AR2260" i="64"/>
  <c r="AS2260" i="64"/>
  <c r="AT2260" i="64"/>
  <c r="AU2260" i="64"/>
  <c r="AV2260" i="64"/>
  <c r="AW2260" i="64"/>
  <c r="AX2260" i="64"/>
  <c r="AY2260" i="64"/>
  <c r="AZ2260" i="64"/>
  <c r="BA2260" i="64"/>
  <c r="BB2260" i="64"/>
  <c r="BC2260" i="64"/>
  <c r="BD2260" i="64"/>
  <c r="BE2260" i="64"/>
  <c r="BF2260" i="64"/>
  <c r="BG2260" i="64"/>
  <c r="BH2260" i="64"/>
  <c r="BI2260" i="64"/>
  <c r="BJ2260" i="64"/>
  <c r="BK2260" i="64"/>
  <c r="BL2260" i="64"/>
  <c r="BM2260" i="64"/>
  <c r="BN2260" i="64"/>
  <c r="BO2260" i="64"/>
  <c r="BP2260" i="64"/>
  <c r="BQ2260" i="64"/>
  <c r="BR2260" i="64"/>
  <c r="BS2260" i="64"/>
  <c r="BT2260" i="64"/>
  <c r="BU2260" i="64"/>
  <c r="BV2260" i="64"/>
  <c r="BW2260" i="64"/>
  <c r="BX2260" i="64"/>
  <c r="BY2260" i="64"/>
  <c r="BZ2260" i="64"/>
  <c r="CA2260" i="64"/>
  <c r="CB2260" i="64"/>
  <c r="CC2260" i="64"/>
  <c r="CD2260" i="64"/>
  <c r="CE2260" i="64"/>
  <c r="CF2260" i="64"/>
  <c r="CG2260" i="64"/>
  <c r="CH2260" i="64"/>
  <c r="CI2260" i="64"/>
  <c r="CJ2260" i="64"/>
  <c r="CK2260" i="64"/>
  <c r="CL2260" i="64"/>
  <c r="S2294" i="64"/>
  <c r="T2294" i="64"/>
  <c r="U2294" i="64"/>
  <c r="V2294" i="64"/>
  <c r="W2294" i="64"/>
  <c r="X2294" i="64"/>
  <c r="Y2294" i="64"/>
  <c r="Z2294" i="64"/>
  <c r="AA2294" i="64"/>
  <c r="AB2294" i="64"/>
  <c r="AC2294" i="64"/>
  <c r="AD2294" i="64"/>
  <c r="AE2294" i="64"/>
  <c r="AF2294" i="64"/>
  <c r="AG2294" i="64"/>
  <c r="AH2294" i="64"/>
  <c r="AI2294" i="64"/>
  <c r="AJ2294" i="64"/>
  <c r="AK2294" i="64"/>
  <c r="AL2294" i="64"/>
  <c r="AM2294" i="64"/>
  <c r="AN2294" i="64"/>
  <c r="AO2294" i="64"/>
  <c r="AP2294" i="64"/>
  <c r="AQ2294" i="64"/>
  <c r="AR2294" i="64"/>
  <c r="AS2294" i="64"/>
  <c r="AT2294" i="64"/>
  <c r="AU2294" i="64"/>
  <c r="AV2294" i="64"/>
  <c r="AW2294" i="64"/>
  <c r="AX2294" i="64"/>
  <c r="AY2294" i="64"/>
  <c r="AZ2294" i="64"/>
  <c r="BA2294" i="64"/>
  <c r="BB2294" i="64"/>
  <c r="BC2294" i="64"/>
  <c r="BD2294" i="64"/>
  <c r="BE2294" i="64"/>
  <c r="BF2294" i="64"/>
  <c r="BG2294" i="64"/>
  <c r="BH2294" i="64"/>
  <c r="BI2294" i="64"/>
  <c r="BJ2294" i="64"/>
  <c r="BK2294" i="64"/>
  <c r="BL2294" i="64"/>
  <c r="BM2294" i="64"/>
  <c r="BN2294" i="64"/>
  <c r="BO2294" i="64"/>
  <c r="BP2294" i="64"/>
  <c r="BQ2294" i="64"/>
  <c r="BR2294" i="64"/>
  <c r="BS2294" i="64"/>
  <c r="BT2294" i="64"/>
  <c r="BU2294" i="64"/>
  <c r="BV2294" i="64"/>
  <c r="BW2294" i="64"/>
  <c r="BX2294" i="64"/>
  <c r="BY2294" i="64"/>
  <c r="BZ2294" i="64"/>
  <c r="CA2294" i="64"/>
  <c r="CB2294" i="64"/>
  <c r="CC2294" i="64"/>
  <c r="CD2294" i="64"/>
  <c r="CE2294" i="64"/>
  <c r="CF2294" i="64"/>
  <c r="CG2294" i="64"/>
  <c r="CH2294" i="64"/>
  <c r="CI2294" i="64"/>
  <c r="CJ2294" i="64"/>
  <c r="CK2294" i="64"/>
  <c r="CL2294" i="64"/>
  <c r="S1527" i="64"/>
  <c r="S1455" i="64"/>
  <c r="T1455" i="64"/>
  <c r="U1455" i="64"/>
  <c r="V1455" i="64"/>
  <c r="W1455" i="64"/>
  <c r="X1455" i="64"/>
  <c r="Y1455" i="64"/>
  <c r="Z1455" i="64"/>
  <c r="AA1455" i="64"/>
  <c r="AB1455" i="64"/>
  <c r="AC1455" i="64"/>
  <c r="AD1455" i="64"/>
  <c r="AE1455" i="64"/>
  <c r="AF1455" i="64"/>
  <c r="AG1455" i="64"/>
  <c r="AH1455" i="64"/>
  <c r="AI1455" i="64"/>
  <c r="AJ1455" i="64"/>
  <c r="AK1455" i="64"/>
  <c r="AL1455" i="64"/>
  <c r="AM1455" i="64"/>
  <c r="AN1455" i="64"/>
  <c r="AO1455" i="64"/>
  <c r="AP1455" i="64"/>
  <c r="AQ1455" i="64"/>
  <c r="AR1455" i="64"/>
  <c r="AS1455" i="64"/>
  <c r="AT1455" i="64"/>
  <c r="AU1455" i="64"/>
  <c r="AV1455" i="64"/>
  <c r="AW1455" i="64"/>
  <c r="AX1455" i="64"/>
  <c r="AY1455" i="64"/>
  <c r="AZ1455" i="64"/>
  <c r="BA1455" i="64"/>
  <c r="BB1455" i="64"/>
  <c r="BC1455" i="64"/>
  <c r="BD1455" i="64"/>
  <c r="BE1455" i="64"/>
  <c r="BF1455" i="64"/>
  <c r="BG1455" i="64"/>
  <c r="BH1455" i="64"/>
  <c r="BI1455" i="64"/>
  <c r="BJ1455" i="64"/>
  <c r="BK1455" i="64"/>
  <c r="BL1455" i="64"/>
  <c r="BM1455" i="64"/>
  <c r="BN1455" i="64"/>
  <c r="BO1455" i="64"/>
  <c r="BP1455" i="64"/>
  <c r="BQ1455" i="64"/>
  <c r="BR1455" i="64"/>
  <c r="BS1455" i="64"/>
  <c r="BT1455" i="64"/>
  <c r="BU1455" i="64"/>
  <c r="BV1455" i="64"/>
  <c r="BW1455" i="64"/>
  <c r="BX1455" i="64"/>
  <c r="BY1455" i="64"/>
  <c r="BZ1455" i="64"/>
  <c r="CA1455" i="64"/>
  <c r="CB1455" i="64"/>
  <c r="CC1455" i="64"/>
  <c r="CD1455" i="64"/>
  <c r="CE1455" i="64"/>
  <c r="CF1455" i="64"/>
  <c r="CG1455" i="64"/>
  <c r="CH1455" i="64"/>
  <c r="CI1455" i="64"/>
  <c r="CJ1455" i="64"/>
  <c r="CK1455" i="64"/>
  <c r="CL1455" i="64"/>
  <c r="S1433" i="64"/>
  <c r="T1433" i="64"/>
  <c r="U1433" i="64"/>
  <c r="V1433" i="64"/>
  <c r="W1433" i="64"/>
  <c r="X1433" i="64"/>
  <c r="Y1433" i="64"/>
  <c r="Z1433" i="64"/>
  <c r="AA1433" i="64"/>
  <c r="AB1433" i="64"/>
  <c r="AC1433" i="64"/>
  <c r="AD1433" i="64"/>
  <c r="AE1433" i="64"/>
  <c r="AF1433" i="64"/>
  <c r="AG1433" i="64"/>
  <c r="AH1433" i="64"/>
  <c r="AI1433" i="64"/>
  <c r="AJ1433" i="64"/>
  <c r="AK1433" i="64"/>
  <c r="AL1433" i="64"/>
  <c r="AM1433" i="64"/>
  <c r="AN1433" i="64"/>
  <c r="AO1433" i="64"/>
  <c r="AP1433" i="64"/>
  <c r="AQ1433" i="64"/>
  <c r="AR1433" i="64"/>
  <c r="AS1433" i="64"/>
  <c r="AT1433" i="64"/>
  <c r="AU1433" i="64"/>
  <c r="AV1433" i="64"/>
  <c r="AW1433" i="64"/>
  <c r="AX1433" i="64"/>
  <c r="AY1433" i="64"/>
  <c r="AZ1433" i="64"/>
  <c r="BA1433" i="64"/>
  <c r="BB1433" i="64"/>
  <c r="BC1433" i="64"/>
  <c r="BD1433" i="64"/>
  <c r="BE1433" i="64"/>
  <c r="BF1433" i="64"/>
  <c r="BG1433" i="64"/>
  <c r="BH1433" i="64"/>
  <c r="BI1433" i="64"/>
  <c r="BJ1433" i="64"/>
  <c r="BK1433" i="64"/>
  <c r="BL1433" i="64"/>
  <c r="BM1433" i="64"/>
  <c r="BN1433" i="64"/>
  <c r="BO1433" i="64"/>
  <c r="BP1433" i="64"/>
  <c r="BQ1433" i="64"/>
  <c r="BR1433" i="64"/>
  <c r="BS1433" i="64"/>
  <c r="BT1433" i="64"/>
  <c r="BU1433" i="64"/>
  <c r="BV1433" i="64"/>
  <c r="BW1433" i="64"/>
  <c r="BX1433" i="64"/>
  <c r="BY1433" i="64"/>
  <c r="BZ1433" i="64"/>
  <c r="CA1433" i="64"/>
  <c r="CB1433" i="64"/>
  <c r="CC1433" i="64"/>
  <c r="CD1433" i="64"/>
  <c r="CE1433" i="64"/>
  <c r="CF1433" i="64"/>
  <c r="CG1433" i="64"/>
  <c r="CH1433" i="64"/>
  <c r="CI1433" i="64"/>
  <c r="CJ1433" i="64"/>
  <c r="CK1433" i="64"/>
  <c r="CL1433" i="64"/>
  <c r="S1281" i="64"/>
  <c r="T1281" i="64"/>
  <c r="U1281" i="64"/>
  <c r="V1281" i="64"/>
  <c r="W1281" i="64"/>
  <c r="X1281" i="64"/>
  <c r="Y1281" i="64"/>
  <c r="Z1281" i="64"/>
  <c r="AA1281" i="64"/>
  <c r="AB1281" i="64"/>
  <c r="AC1281" i="64"/>
  <c r="AD1281" i="64"/>
  <c r="AE1281" i="64"/>
  <c r="AF1281" i="64"/>
  <c r="AG1281" i="64"/>
  <c r="AH1281" i="64"/>
  <c r="AI1281" i="64"/>
  <c r="AJ1281" i="64"/>
  <c r="AK1281" i="64"/>
  <c r="AL1281" i="64"/>
  <c r="AM1281" i="64"/>
  <c r="AN1281" i="64"/>
  <c r="AO1281" i="64"/>
  <c r="AP1281" i="64"/>
  <c r="AQ1281" i="64"/>
  <c r="AR1281" i="64"/>
  <c r="AS1281" i="64"/>
  <c r="AT1281" i="64"/>
  <c r="AU1281" i="64"/>
  <c r="AV1281" i="64"/>
  <c r="AW1281" i="64"/>
  <c r="AX1281" i="64"/>
  <c r="AY1281" i="64"/>
  <c r="AZ1281" i="64"/>
  <c r="BA1281" i="64"/>
  <c r="BB1281" i="64"/>
  <c r="BC1281" i="64"/>
  <c r="BD1281" i="64"/>
  <c r="BE1281" i="64"/>
  <c r="BF1281" i="64"/>
  <c r="BG1281" i="64"/>
  <c r="BH1281" i="64"/>
  <c r="BI1281" i="64"/>
  <c r="BJ1281" i="64"/>
  <c r="BK1281" i="64"/>
  <c r="BL1281" i="64"/>
  <c r="BM1281" i="64"/>
  <c r="BN1281" i="64"/>
  <c r="BO1281" i="64"/>
  <c r="BP1281" i="64"/>
  <c r="BQ1281" i="64"/>
  <c r="BR1281" i="64"/>
  <c r="BS1281" i="64"/>
  <c r="BT1281" i="64"/>
  <c r="BU1281" i="64"/>
  <c r="BV1281" i="64"/>
  <c r="BW1281" i="64"/>
  <c r="BX1281" i="64"/>
  <c r="BY1281" i="64"/>
  <c r="BZ1281" i="64"/>
  <c r="CA1281" i="64"/>
  <c r="CB1281" i="64"/>
  <c r="CC1281" i="64"/>
  <c r="CD1281" i="64"/>
  <c r="CE1281" i="64"/>
  <c r="CF1281" i="64"/>
  <c r="CG1281" i="64"/>
  <c r="CH1281" i="64"/>
  <c r="CI1281" i="64"/>
  <c r="CJ1281" i="64"/>
  <c r="CK1281" i="64"/>
  <c r="CL1281" i="64"/>
  <c r="S762" i="64"/>
  <c r="T762" i="64"/>
  <c r="U762" i="64"/>
  <c r="V762" i="64"/>
  <c r="W762" i="64"/>
  <c r="X762" i="64"/>
  <c r="Y762" i="64"/>
  <c r="Z762" i="64"/>
  <c r="AA762" i="64"/>
  <c r="AB762" i="64"/>
  <c r="AC762" i="64"/>
  <c r="AD762" i="64"/>
  <c r="AE762" i="64"/>
  <c r="AF762" i="64"/>
  <c r="AG762" i="64"/>
  <c r="AH762" i="64"/>
  <c r="AI762" i="64"/>
  <c r="AJ762" i="64"/>
  <c r="AK762" i="64"/>
  <c r="AL762" i="64"/>
  <c r="AM762" i="64"/>
  <c r="AN762" i="64"/>
  <c r="AO762" i="64"/>
  <c r="AP762" i="64"/>
  <c r="AQ762" i="64"/>
  <c r="AR762" i="64"/>
  <c r="AS762" i="64"/>
  <c r="AT762" i="64"/>
  <c r="AU762" i="64"/>
  <c r="AV762" i="64"/>
  <c r="AW762" i="64"/>
  <c r="AX762" i="64"/>
  <c r="AY762" i="64"/>
  <c r="AZ762" i="64"/>
  <c r="BA762" i="64"/>
  <c r="BB762" i="64"/>
  <c r="BC762" i="64"/>
  <c r="BD762" i="64"/>
  <c r="BE762" i="64"/>
  <c r="BF762" i="64"/>
  <c r="BG762" i="64"/>
  <c r="BH762" i="64"/>
  <c r="BI762" i="64"/>
  <c r="BJ762" i="64"/>
  <c r="BK762" i="64"/>
  <c r="BL762" i="64"/>
  <c r="BM762" i="64"/>
  <c r="BN762" i="64"/>
  <c r="BO762" i="64"/>
  <c r="BP762" i="64"/>
  <c r="BQ762" i="64"/>
  <c r="BR762" i="64"/>
  <c r="BS762" i="64"/>
  <c r="BT762" i="64"/>
  <c r="BU762" i="64"/>
  <c r="BV762" i="64"/>
  <c r="BW762" i="64"/>
  <c r="BX762" i="64"/>
  <c r="BY762" i="64"/>
  <c r="BZ762" i="64"/>
  <c r="CA762" i="64"/>
  <c r="CB762" i="64"/>
  <c r="CC762" i="64"/>
  <c r="CD762" i="64"/>
  <c r="CE762" i="64"/>
  <c r="CF762" i="64"/>
  <c r="CG762" i="64"/>
  <c r="CH762" i="64"/>
  <c r="CI762" i="64"/>
  <c r="CJ762" i="64"/>
  <c r="CK762" i="64"/>
  <c r="CL762" i="64"/>
  <c r="S1158" i="64"/>
  <c r="T1158" i="64"/>
  <c r="U1158" i="64"/>
  <c r="V1158" i="64"/>
  <c r="W1158" i="64"/>
  <c r="X1158" i="64"/>
  <c r="Y1158" i="64"/>
  <c r="Z1158" i="64"/>
  <c r="AA1158" i="64"/>
  <c r="AB1158" i="64"/>
  <c r="AC1158" i="64"/>
  <c r="AD1158" i="64"/>
  <c r="AE1158" i="64"/>
  <c r="AF1158" i="64"/>
  <c r="AG1158" i="64"/>
  <c r="AH1158" i="64"/>
  <c r="AI1158" i="64"/>
  <c r="AJ1158" i="64"/>
  <c r="AK1158" i="64"/>
  <c r="AL1158" i="64"/>
  <c r="AM1158" i="64"/>
  <c r="AN1158" i="64"/>
  <c r="AO1158" i="64"/>
  <c r="AP1158" i="64"/>
  <c r="AQ1158" i="64"/>
  <c r="AR1158" i="64"/>
  <c r="AS1158" i="64"/>
  <c r="AT1158" i="64"/>
  <c r="AU1158" i="64"/>
  <c r="AV1158" i="64"/>
  <c r="AW1158" i="64"/>
  <c r="AX1158" i="64"/>
  <c r="AY1158" i="64"/>
  <c r="AZ1158" i="64"/>
  <c r="BA1158" i="64"/>
  <c r="BB1158" i="64"/>
  <c r="BC1158" i="64"/>
  <c r="BD1158" i="64"/>
  <c r="BE1158" i="64"/>
  <c r="BF1158" i="64"/>
  <c r="BG1158" i="64"/>
  <c r="BH1158" i="64"/>
  <c r="BI1158" i="64"/>
  <c r="BJ1158" i="64"/>
  <c r="BK1158" i="64"/>
  <c r="BL1158" i="64"/>
  <c r="BM1158" i="64"/>
  <c r="BN1158" i="64"/>
  <c r="BO1158" i="64"/>
  <c r="BP1158" i="64"/>
  <c r="BQ1158" i="64"/>
  <c r="BR1158" i="64"/>
  <c r="BS1158" i="64"/>
  <c r="BT1158" i="64"/>
  <c r="BU1158" i="64"/>
  <c r="BV1158" i="64"/>
  <c r="BW1158" i="64"/>
  <c r="BX1158" i="64"/>
  <c r="BY1158" i="64"/>
  <c r="BZ1158" i="64"/>
  <c r="CA1158" i="64"/>
  <c r="CB1158" i="64"/>
  <c r="CC1158" i="64"/>
  <c r="CD1158" i="64"/>
  <c r="CE1158" i="64"/>
  <c r="CF1158" i="64"/>
  <c r="CG1158" i="64"/>
  <c r="CH1158" i="64"/>
  <c r="CI1158" i="64"/>
  <c r="CJ1158" i="64"/>
  <c r="CK1158" i="64"/>
  <c r="CL1158" i="64"/>
  <c r="S1108" i="64"/>
  <c r="T1108" i="64"/>
  <c r="U1108" i="64"/>
  <c r="V1108" i="64"/>
  <c r="W1108" i="64"/>
  <c r="X1108" i="64"/>
  <c r="Y1108" i="64"/>
  <c r="Z1108" i="64"/>
  <c r="AA1108" i="64"/>
  <c r="AB1108" i="64"/>
  <c r="AC1108" i="64"/>
  <c r="AD1108" i="64"/>
  <c r="AE1108" i="64"/>
  <c r="AF1108" i="64"/>
  <c r="AG1108" i="64"/>
  <c r="AH1108" i="64"/>
  <c r="AI1108" i="64"/>
  <c r="AJ1108" i="64"/>
  <c r="AK1108" i="64"/>
  <c r="AL1108" i="64"/>
  <c r="AM1108" i="64"/>
  <c r="AN1108" i="64"/>
  <c r="AO1108" i="64"/>
  <c r="AP1108" i="64"/>
  <c r="AQ1108" i="64"/>
  <c r="AR1108" i="64"/>
  <c r="AS1108" i="64"/>
  <c r="AT1108" i="64"/>
  <c r="AU1108" i="64"/>
  <c r="AV1108" i="64"/>
  <c r="AW1108" i="64"/>
  <c r="AX1108" i="64"/>
  <c r="AY1108" i="64"/>
  <c r="AZ1108" i="64"/>
  <c r="BA1108" i="64"/>
  <c r="BB1108" i="64"/>
  <c r="BC1108" i="64"/>
  <c r="BD1108" i="64"/>
  <c r="BE1108" i="64"/>
  <c r="BF1108" i="64"/>
  <c r="BG1108" i="64"/>
  <c r="BH1108" i="64"/>
  <c r="BI1108" i="64"/>
  <c r="BJ1108" i="64"/>
  <c r="BK1108" i="64"/>
  <c r="BL1108" i="64"/>
  <c r="BM1108" i="64"/>
  <c r="BN1108" i="64"/>
  <c r="BO1108" i="64"/>
  <c r="BP1108" i="64"/>
  <c r="BQ1108" i="64"/>
  <c r="BR1108" i="64"/>
  <c r="BS1108" i="64"/>
  <c r="BT1108" i="64"/>
  <c r="BU1108" i="64"/>
  <c r="BV1108" i="64"/>
  <c r="BW1108" i="64"/>
  <c r="BX1108" i="64"/>
  <c r="BY1108" i="64"/>
  <c r="BZ1108" i="64"/>
  <c r="CA1108" i="64"/>
  <c r="CB1108" i="64"/>
  <c r="CC1108" i="64"/>
  <c r="CD1108" i="64"/>
  <c r="CE1108" i="64"/>
  <c r="CF1108" i="64"/>
  <c r="CG1108" i="64"/>
  <c r="CH1108" i="64"/>
  <c r="CI1108" i="64"/>
  <c r="CJ1108" i="64"/>
  <c r="CK1108" i="64"/>
  <c r="CL1108" i="64"/>
  <c r="S1893" i="64"/>
  <c r="T1893" i="64"/>
  <c r="U1893" i="64"/>
  <c r="V1893" i="64"/>
  <c r="W1893" i="64"/>
  <c r="X1893" i="64"/>
  <c r="Y1893" i="64"/>
  <c r="Z1893" i="64"/>
  <c r="AA1893" i="64"/>
  <c r="AB1893" i="64"/>
  <c r="AC1893" i="64"/>
  <c r="AD1893" i="64"/>
  <c r="AE1893" i="64"/>
  <c r="AF1893" i="64"/>
  <c r="AG1893" i="64"/>
  <c r="AH1893" i="64"/>
  <c r="AI1893" i="64"/>
  <c r="AJ1893" i="64"/>
  <c r="AK1893" i="64"/>
  <c r="AL1893" i="64"/>
  <c r="AM1893" i="64"/>
  <c r="AN1893" i="64"/>
  <c r="AO1893" i="64"/>
  <c r="AP1893" i="64"/>
  <c r="AQ1893" i="64"/>
  <c r="AR1893" i="64"/>
  <c r="AS1893" i="64"/>
  <c r="AT1893" i="64"/>
  <c r="AU1893" i="64"/>
  <c r="AV1893" i="64"/>
  <c r="AW1893" i="64"/>
  <c r="AX1893" i="64"/>
  <c r="AY1893" i="64"/>
  <c r="AZ1893" i="64"/>
  <c r="BA1893" i="64"/>
  <c r="BB1893" i="64"/>
  <c r="BC1893" i="64"/>
  <c r="BD1893" i="64"/>
  <c r="BE1893" i="64"/>
  <c r="BF1893" i="64"/>
  <c r="BG1893" i="64"/>
  <c r="BH1893" i="64"/>
  <c r="BI1893" i="64"/>
  <c r="BJ1893" i="64"/>
  <c r="BK1893" i="64"/>
  <c r="BL1893" i="64"/>
  <c r="BM1893" i="64"/>
  <c r="BN1893" i="64"/>
  <c r="BO1893" i="64"/>
  <c r="BP1893" i="64"/>
  <c r="BQ1893" i="64"/>
  <c r="BR1893" i="64"/>
  <c r="BS1893" i="64"/>
  <c r="BT1893" i="64"/>
  <c r="BU1893" i="64"/>
  <c r="BV1893" i="64"/>
  <c r="BW1893" i="64"/>
  <c r="BX1893" i="64"/>
  <c r="BY1893" i="64"/>
  <c r="BZ1893" i="64"/>
  <c r="CA1893" i="64"/>
  <c r="CB1893" i="64"/>
  <c r="CC1893" i="64"/>
  <c r="CD1893" i="64"/>
  <c r="CE1893" i="64"/>
  <c r="CF1893" i="64"/>
  <c r="CG1893" i="64"/>
  <c r="CH1893" i="64"/>
  <c r="CI1893" i="64"/>
  <c r="CJ1893" i="64"/>
  <c r="CK1893" i="64"/>
  <c r="CL1893" i="64"/>
  <c r="T1920" i="64"/>
  <c r="U1920" i="64"/>
  <c r="V1920" i="64"/>
  <c r="W1920" i="64"/>
  <c r="X1920" i="64"/>
  <c r="Y1920" i="64"/>
  <c r="Z1920" i="64"/>
  <c r="AA1920" i="64"/>
  <c r="AB1920" i="64"/>
  <c r="AC1920" i="64"/>
  <c r="AD1920" i="64"/>
  <c r="AE1920" i="64"/>
  <c r="AF1920" i="64"/>
  <c r="AG1920" i="64"/>
  <c r="AH1920" i="64"/>
  <c r="AI1920" i="64"/>
  <c r="AJ1920" i="64"/>
  <c r="AK1920" i="64"/>
  <c r="AL1920" i="64"/>
  <c r="AM1920" i="64"/>
  <c r="AN1920" i="64"/>
  <c r="AO1920" i="64"/>
  <c r="AP1920" i="64"/>
  <c r="AQ1920" i="64"/>
  <c r="AR1920" i="64"/>
  <c r="AS1920" i="64"/>
  <c r="AT1920" i="64"/>
  <c r="AU1920" i="64"/>
  <c r="AV1920" i="64"/>
  <c r="AW1920" i="64"/>
  <c r="AX1920" i="64"/>
  <c r="AY1920" i="64"/>
  <c r="AZ1920" i="64"/>
  <c r="BA1920" i="64"/>
  <c r="BB1920" i="64"/>
  <c r="BC1920" i="64"/>
  <c r="BD1920" i="64"/>
  <c r="BE1920" i="64"/>
  <c r="BF1920" i="64"/>
  <c r="BG1920" i="64"/>
  <c r="BH1920" i="64"/>
  <c r="BI1920" i="64"/>
  <c r="BJ1920" i="64"/>
  <c r="BK1920" i="64"/>
  <c r="BL1920" i="64"/>
  <c r="BM1920" i="64"/>
  <c r="BN1920" i="64"/>
  <c r="BO1920" i="64"/>
  <c r="BP1920" i="64"/>
  <c r="BQ1920" i="64"/>
  <c r="BR1920" i="64"/>
  <c r="BS1920" i="64"/>
  <c r="BT1920" i="64"/>
  <c r="BU1920" i="64"/>
  <c r="BV1920" i="64"/>
  <c r="BW1920" i="64"/>
  <c r="BX1920" i="64"/>
  <c r="BY1920" i="64"/>
  <c r="BZ1920" i="64"/>
  <c r="CA1920" i="64"/>
  <c r="CB1920" i="64"/>
  <c r="CC1920" i="64"/>
  <c r="CD1920" i="64"/>
  <c r="CE1920" i="64"/>
  <c r="CF1920" i="64"/>
  <c r="CG1920" i="64"/>
  <c r="CH1920" i="64"/>
  <c r="CI1920" i="64"/>
  <c r="CJ1920" i="64"/>
  <c r="CK1920" i="64"/>
  <c r="CL1920" i="64"/>
  <c r="S1920" i="64"/>
  <c r="CL1919" i="64"/>
  <c r="CK1919" i="64"/>
  <c r="CJ1919" i="64"/>
  <c r="CI1919" i="64"/>
  <c r="CH1919" i="64"/>
  <c r="CG1919" i="64"/>
  <c r="CF1919" i="64"/>
  <c r="CE1919" i="64"/>
  <c r="CD1919" i="64"/>
  <c r="CC1919" i="64"/>
  <c r="CB1919" i="64"/>
  <c r="CA1919" i="64"/>
  <c r="BZ1919" i="64"/>
  <c r="BY1919" i="64"/>
  <c r="BX1919" i="64"/>
  <c r="BW1919" i="64"/>
  <c r="BV1919" i="64"/>
  <c r="BU1919" i="64"/>
  <c r="BT1919" i="64"/>
  <c r="BS1919" i="64"/>
  <c r="BR1919" i="64"/>
  <c r="BQ1919" i="64"/>
  <c r="BP1919" i="64"/>
  <c r="BO1919" i="64"/>
  <c r="BN1919" i="64"/>
  <c r="BM1919" i="64"/>
  <c r="BL1919" i="64"/>
  <c r="BK1919" i="64"/>
  <c r="BJ1919" i="64"/>
  <c r="BI1919" i="64"/>
  <c r="BH1919" i="64"/>
  <c r="BG1919" i="64"/>
  <c r="BF1919" i="64"/>
  <c r="BE1919" i="64"/>
  <c r="BD1919" i="64"/>
  <c r="BC1919" i="64"/>
  <c r="BB1919" i="64"/>
  <c r="BA1919" i="64"/>
  <c r="AZ1919" i="64"/>
  <c r="AY1919" i="64"/>
  <c r="AX1919" i="64"/>
  <c r="AW1919" i="64"/>
  <c r="AV1919" i="64"/>
  <c r="AU1919" i="64"/>
  <c r="AT1919" i="64"/>
  <c r="AS1919" i="64"/>
  <c r="AR1919" i="64"/>
  <c r="AQ1919" i="64"/>
  <c r="AP1919" i="64"/>
  <c r="AO1919" i="64"/>
  <c r="AN1919" i="64"/>
  <c r="AM1919" i="64"/>
  <c r="AL1919" i="64"/>
  <c r="AK1919" i="64"/>
  <c r="AJ1919" i="64"/>
  <c r="AI1919" i="64"/>
  <c r="AH1919" i="64"/>
  <c r="AG1919" i="64"/>
  <c r="AF1919" i="64"/>
  <c r="AE1919" i="64"/>
  <c r="AD1919" i="64"/>
  <c r="AC1919" i="64"/>
  <c r="AB1919" i="64"/>
  <c r="AA1919" i="64"/>
  <c r="Z1919" i="64"/>
  <c r="Y1919" i="64"/>
  <c r="X1919" i="64"/>
  <c r="W1919" i="64"/>
  <c r="V1919" i="64"/>
  <c r="U1919" i="64"/>
  <c r="T1919" i="64"/>
  <c r="S1919" i="64"/>
  <c r="E1726" i="64"/>
  <c r="G482" i="64"/>
  <c r="E2678" i="64"/>
  <c r="E753" i="64"/>
  <c r="E1270"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13" i="64" s="1"/>
  <c r="T21" i="64"/>
  <c r="T413" i="64" s="1"/>
  <c r="U21" i="64"/>
  <c r="U413" i="64" s="1"/>
  <c r="V21" i="64"/>
  <c r="V413" i="64" s="1"/>
  <c r="W21" i="64"/>
  <c r="W413" i="64" s="1"/>
  <c r="X21" i="64"/>
  <c r="X413" i="64" s="1"/>
  <c r="Y21" i="64"/>
  <c r="Y413" i="64" s="1"/>
  <c r="Z21" i="64"/>
  <c r="Z413" i="64" s="1"/>
  <c r="AA21" i="64"/>
  <c r="AA413" i="64" s="1"/>
  <c r="AA459" i="64" s="1"/>
  <c r="AB21" i="64"/>
  <c r="AB413" i="64" s="1"/>
  <c r="AB459" i="64" s="1"/>
  <c r="AC21" i="64"/>
  <c r="AC413" i="64" s="1"/>
  <c r="AC459" i="64" s="1"/>
  <c r="AD21" i="64"/>
  <c r="AD413" i="64" s="1"/>
  <c r="AD459" i="64" s="1"/>
  <c r="AE21" i="64"/>
  <c r="AE413" i="64" s="1"/>
  <c r="AE459" i="64" s="1"/>
  <c r="AF21" i="64"/>
  <c r="AF413" i="64" s="1"/>
  <c r="AF459" i="64" s="1"/>
  <c r="AG21" i="64"/>
  <c r="AG413" i="64" s="1"/>
  <c r="AG459" i="64" s="1"/>
  <c r="AH21" i="64"/>
  <c r="AH413" i="64" s="1"/>
  <c r="AH459" i="64" s="1"/>
  <c r="AI21" i="64"/>
  <c r="AI413" i="64" s="1"/>
  <c r="AI459" i="64" s="1"/>
  <c r="AJ21" i="64"/>
  <c r="AJ413" i="64" s="1"/>
  <c r="AJ459" i="64" s="1"/>
  <c r="AK21" i="64"/>
  <c r="AK413" i="64" s="1"/>
  <c r="AK459" i="64" s="1"/>
  <c r="AL21" i="64"/>
  <c r="AL413" i="64" s="1"/>
  <c r="AL459" i="64" s="1"/>
  <c r="AM21" i="64"/>
  <c r="AM413" i="64" s="1"/>
  <c r="AM459" i="64" s="1"/>
  <c r="AN21" i="64"/>
  <c r="AN413" i="64" s="1"/>
  <c r="AN459" i="64" s="1"/>
  <c r="AO21" i="64"/>
  <c r="AO413" i="64" s="1"/>
  <c r="AO459" i="64" s="1"/>
  <c r="AP21" i="64"/>
  <c r="AP413" i="64" s="1"/>
  <c r="AP459" i="64" s="1"/>
  <c r="AQ21" i="64"/>
  <c r="AQ413" i="64" s="1"/>
  <c r="AQ459" i="64" s="1"/>
  <c r="AR21" i="64"/>
  <c r="AR413" i="64" s="1"/>
  <c r="AR459" i="64" s="1"/>
  <c r="AS21" i="64"/>
  <c r="AS413" i="64" s="1"/>
  <c r="AS459" i="64" s="1"/>
  <c r="AT21" i="64"/>
  <c r="AT413" i="64" s="1"/>
  <c r="AT459" i="64" s="1"/>
  <c r="AU21" i="64"/>
  <c r="AU413" i="64" s="1"/>
  <c r="AU459" i="64" s="1"/>
  <c r="AV21" i="64"/>
  <c r="AV413" i="64" s="1"/>
  <c r="AV459" i="64" s="1"/>
  <c r="AW21" i="64"/>
  <c r="AW413" i="64" s="1"/>
  <c r="AW459" i="64" s="1"/>
  <c r="AX21" i="64"/>
  <c r="AX413" i="64" s="1"/>
  <c r="AX459" i="64" s="1"/>
  <c r="AY21" i="64"/>
  <c r="AY413" i="64" s="1"/>
  <c r="AY459" i="64" s="1"/>
  <c r="AZ21" i="64"/>
  <c r="AZ413" i="64" s="1"/>
  <c r="AZ459" i="64" s="1"/>
  <c r="BA21" i="64"/>
  <c r="BA413" i="64" s="1"/>
  <c r="BA459" i="64" s="1"/>
  <c r="BB21" i="64"/>
  <c r="BB413" i="64" s="1"/>
  <c r="BB459" i="64" s="1"/>
  <c r="BC21" i="64"/>
  <c r="BC413" i="64" s="1"/>
  <c r="BC459" i="64" s="1"/>
  <c r="BD21" i="64"/>
  <c r="BD413" i="64" s="1"/>
  <c r="BD459" i="64" s="1"/>
  <c r="BE21" i="64"/>
  <c r="BE413" i="64" s="1"/>
  <c r="BE459" i="64" s="1"/>
  <c r="BF21" i="64"/>
  <c r="BF413" i="64" s="1"/>
  <c r="BF459" i="64" s="1"/>
  <c r="BG21" i="64"/>
  <c r="BG413" i="64" s="1"/>
  <c r="BG459" i="64" s="1"/>
  <c r="BH21" i="64"/>
  <c r="BH413" i="64" s="1"/>
  <c r="BH459" i="64" s="1"/>
  <c r="BI21" i="64"/>
  <c r="BI413" i="64" s="1"/>
  <c r="BI459" i="64" s="1"/>
  <c r="BJ21" i="64"/>
  <c r="BJ413" i="64" s="1"/>
  <c r="BJ459" i="64" s="1"/>
  <c r="BK21" i="64"/>
  <c r="BK413" i="64" s="1"/>
  <c r="BK459" i="64" s="1"/>
  <c r="BL21" i="64"/>
  <c r="BL413" i="64" s="1"/>
  <c r="BL459" i="64" s="1"/>
  <c r="BM21" i="64"/>
  <c r="BM413" i="64" s="1"/>
  <c r="BM459" i="64" s="1"/>
  <c r="BN21" i="64"/>
  <c r="BN413" i="64" s="1"/>
  <c r="BN459" i="64" s="1"/>
  <c r="BO21" i="64"/>
  <c r="BO413" i="64" s="1"/>
  <c r="BO459" i="64" s="1"/>
  <c r="BP21" i="64"/>
  <c r="BP413" i="64" s="1"/>
  <c r="BP459" i="64" s="1"/>
  <c r="BQ21" i="64"/>
  <c r="BQ413" i="64" s="1"/>
  <c r="BQ459" i="64" s="1"/>
  <c r="BR21" i="64"/>
  <c r="BR413" i="64" s="1"/>
  <c r="BR459" i="64" s="1"/>
  <c r="BS21" i="64"/>
  <c r="BS413" i="64" s="1"/>
  <c r="BS459" i="64" s="1"/>
  <c r="BT21" i="64"/>
  <c r="BT413" i="64" s="1"/>
  <c r="BT459" i="64" s="1"/>
  <c r="BU21" i="64"/>
  <c r="BU413" i="64" s="1"/>
  <c r="BU459" i="64" s="1"/>
  <c r="BV21" i="64"/>
  <c r="BV413" i="64" s="1"/>
  <c r="BV459" i="64" s="1"/>
  <c r="BW21" i="64"/>
  <c r="BW413" i="64" s="1"/>
  <c r="BW459" i="64" s="1"/>
  <c r="BX21" i="64"/>
  <c r="BX413" i="64" s="1"/>
  <c r="BX459" i="64" s="1"/>
  <c r="BY21" i="64"/>
  <c r="BY413" i="64" s="1"/>
  <c r="BY459" i="64" s="1"/>
  <c r="BZ21" i="64"/>
  <c r="BZ413" i="64" s="1"/>
  <c r="BZ459" i="64" s="1"/>
  <c r="CA21" i="64"/>
  <c r="CA413" i="64" s="1"/>
  <c r="CA459" i="64" s="1"/>
  <c r="CB21" i="64"/>
  <c r="CB413" i="64" s="1"/>
  <c r="CB459" i="64" s="1"/>
  <c r="CC21" i="64"/>
  <c r="CC413" i="64" s="1"/>
  <c r="CC459" i="64" s="1"/>
  <c r="CD21" i="64"/>
  <c r="CD413" i="64" s="1"/>
  <c r="CD459" i="64" s="1"/>
  <c r="CE21" i="64"/>
  <c r="CE413" i="64" s="1"/>
  <c r="CE459" i="64" s="1"/>
  <c r="CF21" i="64"/>
  <c r="CF413" i="64" s="1"/>
  <c r="CF459" i="64" s="1"/>
  <c r="CG21" i="64"/>
  <c r="CG413" i="64" s="1"/>
  <c r="CG459" i="64" s="1"/>
  <c r="CH21" i="64"/>
  <c r="CH413" i="64" s="1"/>
  <c r="CH459" i="64" s="1"/>
  <c r="CI21" i="64"/>
  <c r="CI413" i="64" s="1"/>
  <c r="CI459" i="64" s="1"/>
  <c r="CJ21" i="64"/>
  <c r="CJ413" i="64" s="1"/>
  <c r="CJ459" i="64" s="1"/>
  <c r="CK21" i="64"/>
  <c r="CK413" i="64" s="1"/>
  <c r="CK459" i="64" s="1"/>
  <c r="CL21" i="64"/>
  <c r="CL413" i="64" s="1"/>
  <c r="CL459" i="64" s="1"/>
  <c r="R22" i="64"/>
  <c r="S22" i="64"/>
  <c r="S416" i="64" s="1"/>
  <c r="T22" i="64"/>
  <c r="T416" i="64" s="1"/>
  <c r="U22" i="64"/>
  <c r="U416" i="64" s="1"/>
  <c r="V22" i="64"/>
  <c r="V416" i="64" s="1"/>
  <c r="W22" i="64"/>
  <c r="W416" i="64" s="1"/>
  <c r="X22" i="64"/>
  <c r="X416" i="64" s="1"/>
  <c r="Y22" i="64"/>
  <c r="Y416" i="64" s="1"/>
  <c r="Z22" i="64"/>
  <c r="Z416" i="64" s="1"/>
  <c r="AA22" i="64"/>
  <c r="AA416" i="64" s="1"/>
  <c r="AB22" i="64"/>
  <c r="AB416" i="64" s="1"/>
  <c r="AC22" i="64"/>
  <c r="AC416" i="64" s="1"/>
  <c r="AD22" i="64"/>
  <c r="AD416" i="64" s="1"/>
  <c r="AE22" i="64"/>
  <c r="AE416" i="64" s="1"/>
  <c r="AF22" i="64"/>
  <c r="AF416" i="64" s="1"/>
  <c r="AG22" i="64"/>
  <c r="AG416" i="64" s="1"/>
  <c r="AH22" i="64"/>
  <c r="AH416" i="64" s="1"/>
  <c r="AI22" i="64"/>
  <c r="AI416" i="64" s="1"/>
  <c r="AJ22" i="64"/>
  <c r="AJ416" i="64" s="1"/>
  <c r="AK22" i="64"/>
  <c r="AK416" i="64" s="1"/>
  <c r="AL22" i="64"/>
  <c r="AL416" i="64" s="1"/>
  <c r="AM22" i="64"/>
  <c r="AM416" i="64" s="1"/>
  <c r="AN22" i="64"/>
  <c r="AN416" i="64" s="1"/>
  <c r="AO22" i="64"/>
  <c r="AO416" i="64" s="1"/>
  <c r="AP22" i="64"/>
  <c r="AP416" i="64" s="1"/>
  <c r="AQ22" i="64"/>
  <c r="AQ416" i="64" s="1"/>
  <c r="AR22" i="64"/>
  <c r="AR416" i="64" s="1"/>
  <c r="AS22" i="64"/>
  <c r="AS416" i="64" s="1"/>
  <c r="AT22" i="64"/>
  <c r="AT416" i="64" s="1"/>
  <c r="AU22" i="64"/>
  <c r="AU416" i="64" s="1"/>
  <c r="AV22" i="64"/>
  <c r="AV416" i="64" s="1"/>
  <c r="AW22" i="64"/>
  <c r="AW416" i="64" s="1"/>
  <c r="AX22" i="64"/>
  <c r="AX416" i="64" s="1"/>
  <c r="AY22" i="64"/>
  <c r="AY416" i="64" s="1"/>
  <c r="AZ22" i="64"/>
  <c r="AZ416" i="64" s="1"/>
  <c r="BA22" i="64"/>
  <c r="BA416" i="64" s="1"/>
  <c r="BB22" i="64"/>
  <c r="BB416" i="64" s="1"/>
  <c r="BC22" i="64"/>
  <c r="BC416" i="64" s="1"/>
  <c r="BD22" i="64"/>
  <c r="BD416" i="64" s="1"/>
  <c r="BE22" i="64"/>
  <c r="BE416" i="64" s="1"/>
  <c r="BF22" i="64"/>
  <c r="BF416" i="64" s="1"/>
  <c r="BG22" i="64"/>
  <c r="BG416" i="64" s="1"/>
  <c r="BH22" i="64"/>
  <c r="BH416" i="64" s="1"/>
  <c r="BI22" i="64"/>
  <c r="BI416" i="64" s="1"/>
  <c r="BJ22" i="64"/>
  <c r="BJ416" i="64" s="1"/>
  <c r="BK22" i="64"/>
  <c r="BK416" i="64" s="1"/>
  <c r="BL22" i="64"/>
  <c r="BL416" i="64" s="1"/>
  <c r="BM22" i="64"/>
  <c r="BM416" i="64" s="1"/>
  <c r="BN22" i="64"/>
  <c r="BN416" i="64" s="1"/>
  <c r="BO22" i="64"/>
  <c r="BO416" i="64" s="1"/>
  <c r="BP22" i="64"/>
  <c r="BP416" i="64" s="1"/>
  <c r="BQ22" i="64"/>
  <c r="BQ416" i="64" s="1"/>
  <c r="BR22" i="64"/>
  <c r="BR416" i="64" s="1"/>
  <c r="BS22" i="64"/>
  <c r="BS416" i="64" s="1"/>
  <c r="BT22" i="64"/>
  <c r="BT416" i="64" s="1"/>
  <c r="BU22" i="64"/>
  <c r="BU416" i="64" s="1"/>
  <c r="BV22" i="64"/>
  <c r="BV416" i="64" s="1"/>
  <c r="BW22" i="64"/>
  <c r="BW416" i="64" s="1"/>
  <c r="BX22" i="64"/>
  <c r="BX416" i="64" s="1"/>
  <c r="BY22" i="64"/>
  <c r="BY416" i="64" s="1"/>
  <c r="BZ22" i="64"/>
  <c r="BZ416" i="64" s="1"/>
  <c r="CA22" i="64"/>
  <c r="CA416" i="64" s="1"/>
  <c r="CB22" i="64"/>
  <c r="CB416" i="64" s="1"/>
  <c r="CC22" i="64"/>
  <c r="CC416" i="64" s="1"/>
  <c r="CD22" i="64"/>
  <c r="CD416" i="64" s="1"/>
  <c r="CE22" i="64"/>
  <c r="CE416" i="64" s="1"/>
  <c r="CF22" i="64"/>
  <c r="CF416" i="64" s="1"/>
  <c r="CG22" i="64"/>
  <c r="CG416" i="64" s="1"/>
  <c r="CH22" i="64"/>
  <c r="CH416" i="64" s="1"/>
  <c r="CI22" i="64"/>
  <c r="CI416" i="64" s="1"/>
  <c r="CJ22" i="64"/>
  <c r="CJ416" i="64" s="1"/>
  <c r="CK22" i="64"/>
  <c r="CK416" i="64" s="1"/>
  <c r="CL22" i="64"/>
  <c r="CL416" i="64" s="1"/>
  <c r="R23" i="64"/>
  <c r="S23" i="64"/>
  <c r="S417" i="64" s="1"/>
  <c r="T23" i="64"/>
  <c r="T417" i="64" s="1"/>
  <c r="U23" i="64"/>
  <c r="U417" i="64" s="1"/>
  <c r="V23" i="64"/>
  <c r="V417" i="64" s="1"/>
  <c r="W23" i="64"/>
  <c r="W417" i="64" s="1"/>
  <c r="X23" i="64"/>
  <c r="X417" i="64" s="1"/>
  <c r="Y23" i="64"/>
  <c r="Y417" i="64" s="1"/>
  <c r="Z23" i="64"/>
  <c r="Z417" i="64" s="1"/>
  <c r="AA23" i="64"/>
  <c r="AA417" i="64" s="1"/>
  <c r="AB23" i="64"/>
  <c r="AB417" i="64" s="1"/>
  <c r="AC23" i="64"/>
  <c r="AC417" i="64" s="1"/>
  <c r="AD23" i="64"/>
  <c r="AD417" i="64" s="1"/>
  <c r="AE23" i="64"/>
  <c r="AE417" i="64" s="1"/>
  <c r="AF23" i="64"/>
  <c r="AF417" i="64" s="1"/>
  <c r="AG23" i="64"/>
  <c r="AG417" i="64" s="1"/>
  <c r="AH23" i="64"/>
  <c r="AH417" i="64" s="1"/>
  <c r="AI23" i="64"/>
  <c r="AI417" i="64" s="1"/>
  <c r="AJ23" i="64"/>
  <c r="AJ417" i="64" s="1"/>
  <c r="AK23" i="64"/>
  <c r="AK417" i="64" s="1"/>
  <c r="AL23" i="64"/>
  <c r="AL417" i="64" s="1"/>
  <c r="AM23" i="64"/>
  <c r="AM417" i="64" s="1"/>
  <c r="AN23" i="64"/>
  <c r="AN417" i="64" s="1"/>
  <c r="AO23" i="64"/>
  <c r="AO417" i="64" s="1"/>
  <c r="AP23" i="64"/>
  <c r="AP417" i="64" s="1"/>
  <c r="AQ23" i="64"/>
  <c r="AQ417" i="64" s="1"/>
  <c r="AR23" i="64"/>
  <c r="AR417" i="64" s="1"/>
  <c r="AS23" i="64"/>
  <c r="AS417" i="64" s="1"/>
  <c r="AT23" i="64"/>
  <c r="AT417" i="64" s="1"/>
  <c r="AU23" i="64"/>
  <c r="AU417" i="64" s="1"/>
  <c r="AV23" i="64"/>
  <c r="AV417" i="64" s="1"/>
  <c r="AW23" i="64"/>
  <c r="AW417" i="64" s="1"/>
  <c r="AX23" i="64"/>
  <c r="AX417" i="64" s="1"/>
  <c r="AY23" i="64"/>
  <c r="AY417" i="64" s="1"/>
  <c r="AZ23" i="64"/>
  <c r="AZ417" i="64" s="1"/>
  <c r="BA23" i="64"/>
  <c r="BA417" i="64" s="1"/>
  <c r="BB23" i="64"/>
  <c r="BB417" i="64" s="1"/>
  <c r="BC23" i="64"/>
  <c r="BC417" i="64" s="1"/>
  <c r="BD23" i="64"/>
  <c r="BD417" i="64" s="1"/>
  <c r="BE23" i="64"/>
  <c r="BE417" i="64" s="1"/>
  <c r="BF23" i="64"/>
  <c r="BF417" i="64" s="1"/>
  <c r="BG23" i="64"/>
  <c r="BG417" i="64" s="1"/>
  <c r="BH23" i="64"/>
  <c r="BH417" i="64" s="1"/>
  <c r="BI23" i="64"/>
  <c r="BI417" i="64" s="1"/>
  <c r="BJ23" i="64"/>
  <c r="BJ417" i="64" s="1"/>
  <c r="BK23" i="64"/>
  <c r="BK417" i="64" s="1"/>
  <c r="BL23" i="64"/>
  <c r="BL417" i="64" s="1"/>
  <c r="BM23" i="64"/>
  <c r="BM417" i="64" s="1"/>
  <c r="BN23" i="64"/>
  <c r="BN417" i="64" s="1"/>
  <c r="BO23" i="64"/>
  <c r="BO417" i="64" s="1"/>
  <c r="BP23" i="64"/>
  <c r="BP417" i="64" s="1"/>
  <c r="BQ23" i="64"/>
  <c r="BQ417" i="64" s="1"/>
  <c r="BR23" i="64"/>
  <c r="BR417" i="64" s="1"/>
  <c r="BS23" i="64"/>
  <c r="BS417" i="64" s="1"/>
  <c r="BT23" i="64"/>
  <c r="BT417" i="64" s="1"/>
  <c r="BU23" i="64"/>
  <c r="BU417" i="64" s="1"/>
  <c r="BV23" i="64"/>
  <c r="BV417" i="64" s="1"/>
  <c r="BW23" i="64"/>
  <c r="BW417" i="64" s="1"/>
  <c r="BX23" i="64"/>
  <c r="BX417" i="64" s="1"/>
  <c r="BY23" i="64"/>
  <c r="BY417" i="64" s="1"/>
  <c r="BZ23" i="64"/>
  <c r="BZ417" i="64" s="1"/>
  <c r="CA23" i="64"/>
  <c r="CA417" i="64" s="1"/>
  <c r="CB23" i="64"/>
  <c r="CB417" i="64" s="1"/>
  <c r="CC23" i="64"/>
  <c r="CC417" i="64" s="1"/>
  <c r="CD23" i="64"/>
  <c r="CD417" i="64" s="1"/>
  <c r="CE23" i="64"/>
  <c r="CE417" i="64" s="1"/>
  <c r="CF23" i="64"/>
  <c r="CF417" i="64" s="1"/>
  <c r="CG23" i="64"/>
  <c r="CG417" i="64" s="1"/>
  <c r="CH23" i="64"/>
  <c r="CH417" i="64" s="1"/>
  <c r="CI23" i="64"/>
  <c r="CI417" i="64" s="1"/>
  <c r="CJ23" i="64"/>
  <c r="CJ417" i="64" s="1"/>
  <c r="CK23" i="64"/>
  <c r="CK417" i="64" s="1"/>
  <c r="CL23" i="64"/>
  <c r="CL417" i="64" s="1"/>
  <c r="S20" i="64"/>
  <c r="S412" i="64" s="1"/>
  <c r="T20" i="64"/>
  <c r="T412" i="64" s="1"/>
  <c r="U20" i="64"/>
  <c r="U412" i="64" s="1"/>
  <c r="V20" i="64"/>
  <c r="V412" i="64" s="1"/>
  <c r="W20" i="64"/>
  <c r="W412" i="64" s="1"/>
  <c r="X20" i="64"/>
  <c r="X412" i="64" s="1"/>
  <c r="Y20" i="64"/>
  <c r="Y412" i="64" s="1"/>
  <c r="Z20" i="64"/>
  <c r="Z412" i="64" s="1"/>
  <c r="AA20" i="64"/>
  <c r="AA412" i="64" s="1"/>
  <c r="AB20" i="64"/>
  <c r="AB412" i="64" s="1"/>
  <c r="AC20" i="64"/>
  <c r="AC412" i="64" s="1"/>
  <c r="AD20" i="64"/>
  <c r="AD412" i="64" s="1"/>
  <c r="AE20" i="64"/>
  <c r="AE412" i="64" s="1"/>
  <c r="AF20" i="64"/>
  <c r="AF412" i="64" s="1"/>
  <c r="AG20" i="64"/>
  <c r="AG412" i="64" s="1"/>
  <c r="AH20" i="64"/>
  <c r="AH412" i="64" s="1"/>
  <c r="AI20" i="64"/>
  <c r="AI412" i="64" s="1"/>
  <c r="AJ20" i="64"/>
  <c r="AJ412" i="64" s="1"/>
  <c r="AK20" i="64"/>
  <c r="AK412" i="64" s="1"/>
  <c r="AL20" i="64"/>
  <c r="AL412" i="64" s="1"/>
  <c r="AM20" i="64"/>
  <c r="AM412" i="64" s="1"/>
  <c r="AN20" i="64"/>
  <c r="AN412" i="64" s="1"/>
  <c r="AO20" i="64"/>
  <c r="AO412" i="64" s="1"/>
  <c r="AP20" i="64"/>
  <c r="AP412" i="64" s="1"/>
  <c r="AQ20" i="64"/>
  <c r="AQ412" i="64" s="1"/>
  <c r="AR20" i="64"/>
  <c r="AR412" i="64" s="1"/>
  <c r="AS20" i="64"/>
  <c r="AS412" i="64" s="1"/>
  <c r="AT20" i="64"/>
  <c r="AT412" i="64" s="1"/>
  <c r="AU20" i="64"/>
  <c r="AU412" i="64" s="1"/>
  <c r="AV20" i="64"/>
  <c r="AV412" i="64" s="1"/>
  <c r="AW20" i="64"/>
  <c r="AW412" i="64" s="1"/>
  <c r="AX20" i="64"/>
  <c r="AX412" i="64" s="1"/>
  <c r="AY20" i="64"/>
  <c r="AY412" i="64" s="1"/>
  <c r="AZ20" i="64"/>
  <c r="AZ412" i="64" s="1"/>
  <c r="BA20" i="64"/>
  <c r="BA412" i="64" s="1"/>
  <c r="BB20" i="64"/>
  <c r="BB412" i="64" s="1"/>
  <c r="BC20" i="64"/>
  <c r="BC412" i="64" s="1"/>
  <c r="BD20" i="64"/>
  <c r="BD412" i="64" s="1"/>
  <c r="BE20" i="64"/>
  <c r="BE412" i="64" s="1"/>
  <c r="BF20" i="64"/>
  <c r="BF412" i="64" s="1"/>
  <c r="BG20" i="64"/>
  <c r="BG412" i="64" s="1"/>
  <c r="BH20" i="64"/>
  <c r="BH412" i="64" s="1"/>
  <c r="BI20" i="64"/>
  <c r="BI412" i="64" s="1"/>
  <c r="BJ20" i="64"/>
  <c r="BJ412" i="64" s="1"/>
  <c r="BK20" i="64"/>
  <c r="BK412" i="64" s="1"/>
  <c r="BL20" i="64"/>
  <c r="BL412" i="64" s="1"/>
  <c r="BM20" i="64"/>
  <c r="BM412" i="64" s="1"/>
  <c r="BN20" i="64"/>
  <c r="BN412" i="64" s="1"/>
  <c r="BO20" i="64"/>
  <c r="BO412" i="64" s="1"/>
  <c r="BP20" i="64"/>
  <c r="BP412" i="64" s="1"/>
  <c r="BQ20" i="64"/>
  <c r="BQ412" i="64" s="1"/>
  <c r="BR20" i="64"/>
  <c r="BR412" i="64" s="1"/>
  <c r="BS20" i="64"/>
  <c r="BS412" i="64" s="1"/>
  <c r="BT20" i="64"/>
  <c r="BT412" i="64" s="1"/>
  <c r="BU20" i="64"/>
  <c r="BU412" i="64" s="1"/>
  <c r="BV20" i="64"/>
  <c r="BV412" i="64" s="1"/>
  <c r="BW20" i="64"/>
  <c r="BW412" i="64" s="1"/>
  <c r="BX20" i="64"/>
  <c r="BX412" i="64" s="1"/>
  <c r="BY20" i="64"/>
  <c r="BY412" i="64" s="1"/>
  <c r="BZ20" i="64"/>
  <c r="BZ412" i="64" s="1"/>
  <c r="CA20" i="64"/>
  <c r="CA412" i="64" s="1"/>
  <c r="CB20" i="64"/>
  <c r="CB412" i="64" s="1"/>
  <c r="CC20" i="64"/>
  <c r="CC412" i="64" s="1"/>
  <c r="CD20" i="64"/>
  <c r="CD412" i="64" s="1"/>
  <c r="CE20" i="64"/>
  <c r="CE412" i="64" s="1"/>
  <c r="CF20" i="64"/>
  <c r="CF412" i="64" s="1"/>
  <c r="CG20" i="64"/>
  <c r="CG412" i="64" s="1"/>
  <c r="CH20" i="64"/>
  <c r="CH412" i="64" s="1"/>
  <c r="CI20" i="64"/>
  <c r="CI412" i="64" s="1"/>
  <c r="CJ20" i="64"/>
  <c r="CJ412" i="64" s="1"/>
  <c r="CK20" i="64"/>
  <c r="CK412" i="64" s="1"/>
  <c r="CL20" i="64"/>
  <c r="CL412" i="64" s="1"/>
  <c r="R20" i="64"/>
  <c r="G21" i="64"/>
  <c r="G22" i="64"/>
  <c r="G23" i="64"/>
  <c r="G20" i="64"/>
  <c r="E2103" i="64"/>
  <c r="E1646" i="64"/>
  <c r="E546" i="64"/>
  <c r="E1906" i="64"/>
  <c r="G40" i="64"/>
  <c r="E2666" i="64"/>
  <c r="E1839" i="64"/>
  <c r="E2126" i="64"/>
  <c r="E1282" i="64"/>
  <c r="E765"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563" i="64"/>
  <c r="E654" i="64"/>
  <c r="B654" i="64" s="1"/>
  <c r="E662" i="64"/>
  <c r="E661" i="64"/>
  <c r="E660" i="64"/>
  <c r="E659" i="64"/>
  <c r="B659" i="64" s="1"/>
  <c r="E658" i="64"/>
  <c r="S657" i="64"/>
  <c r="E657" i="64"/>
  <c r="E656" i="64"/>
  <c r="E65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504" i="64"/>
  <c r="U504" i="64"/>
  <c r="V504" i="64"/>
  <c r="W504" i="64"/>
  <c r="X504" i="64"/>
  <c r="Y504" i="64"/>
  <c r="Z504" i="64"/>
  <c r="AA504" i="64"/>
  <c r="AB504" i="64"/>
  <c r="AC504" i="64"/>
  <c r="AD504" i="64"/>
  <c r="AE504" i="64"/>
  <c r="AF504" i="64"/>
  <c r="AG504" i="64"/>
  <c r="AH504" i="64"/>
  <c r="AI504" i="64"/>
  <c r="AJ504" i="64"/>
  <c r="AK504" i="64"/>
  <c r="AL504" i="64"/>
  <c r="AM504" i="64"/>
  <c r="AN504" i="64"/>
  <c r="AO504" i="64"/>
  <c r="AP504" i="64"/>
  <c r="AQ504" i="64"/>
  <c r="AR504" i="64"/>
  <c r="AS504" i="64"/>
  <c r="AT504" i="64"/>
  <c r="AU504" i="64"/>
  <c r="AV504" i="64"/>
  <c r="AW504" i="64"/>
  <c r="AX504" i="64"/>
  <c r="AY504" i="64"/>
  <c r="AZ504" i="64"/>
  <c r="BA504" i="64"/>
  <c r="BB504" i="64"/>
  <c r="BC504" i="64"/>
  <c r="BD504" i="64"/>
  <c r="BE504" i="64"/>
  <c r="BF504" i="64"/>
  <c r="BG504" i="64"/>
  <c r="BH504" i="64"/>
  <c r="BI504" i="64"/>
  <c r="BJ504" i="64"/>
  <c r="BK504" i="64"/>
  <c r="BL504" i="64"/>
  <c r="BM504" i="64"/>
  <c r="BN504" i="64"/>
  <c r="BO504" i="64"/>
  <c r="BP504" i="64"/>
  <c r="BQ504" i="64"/>
  <c r="BR504" i="64"/>
  <c r="BS504" i="64"/>
  <c r="BT504" i="64"/>
  <c r="BU504" i="64"/>
  <c r="BV504" i="64"/>
  <c r="BW504" i="64"/>
  <c r="BX504" i="64"/>
  <c r="BZ504" i="64"/>
  <c r="CA504" i="64"/>
  <c r="CB504" i="64"/>
  <c r="CC504" i="64"/>
  <c r="CD504" i="64"/>
  <c r="CE504" i="64"/>
  <c r="CF504" i="64"/>
  <c r="CG504" i="64"/>
  <c r="CH504" i="64"/>
  <c r="CI504" i="64"/>
  <c r="CJ504" i="64"/>
  <c r="CK504" i="64"/>
  <c r="CL504" i="64"/>
  <c r="S504" i="64"/>
  <c r="E502" i="64"/>
  <c r="E500" i="64"/>
  <c r="E499" i="64"/>
  <c r="E498" i="64"/>
  <c r="E497" i="64"/>
  <c r="E496"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858" i="64"/>
  <c r="G1801" i="64"/>
  <c r="E57" i="64"/>
  <c r="B57" i="64" s="1"/>
  <c r="E55" i="64"/>
  <c r="B55" i="64" s="1"/>
  <c r="E54" i="64"/>
  <c r="B54" i="64" s="1"/>
  <c r="E53" i="64"/>
  <c r="B53" i="64" s="1"/>
  <c r="E52" i="64"/>
  <c r="G705" i="64"/>
  <c r="E704" i="64"/>
  <c r="G1832" i="64"/>
  <c r="G1826" i="64" s="1"/>
  <c r="AB858" i="64" a="1"/>
  <c r="AB1322" i="64" a="1"/>
  <c r="CV1322" i="64" a="1"/>
  <c r="CZ858" i="64" a="1"/>
  <c r="U459" i="64" l="1"/>
  <c r="T459" i="64"/>
  <c r="S459" i="64"/>
  <c r="CY459" i="64"/>
  <c r="CX459" i="64"/>
  <c r="CW459" i="64"/>
  <c r="CV459" i="64"/>
  <c r="CU459" i="64"/>
  <c r="CT459" i="64"/>
  <c r="W459" i="64"/>
  <c r="CS459" i="64"/>
  <c r="V459" i="64"/>
  <c r="CR459" i="64"/>
  <c r="CQ459" i="64"/>
  <c r="CP459" i="64"/>
  <c r="Y459" i="64"/>
  <c r="CO459" i="64"/>
  <c r="Z459" i="64"/>
  <c r="X459" i="64"/>
  <c r="AG30" i="1224"/>
  <c r="AG101" i="861" s="1"/>
  <c r="DF100" i="861"/>
  <c r="X43" i="1224"/>
  <c r="AH45" i="1224"/>
  <c r="AH102" i="861" s="1"/>
  <c r="AG46" i="1224"/>
  <c r="AG103" i="861" s="1"/>
  <c r="X31" i="1224"/>
  <c r="X72" i="861" s="1"/>
  <c r="X33" i="1224"/>
  <c r="X42" i="861" s="1"/>
  <c r="DG100" i="861"/>
  <c r="DI35" i="861"/>
  <c r="DH1" i="1224"/>
  <c r="AH29" i="1224"/>
  <c r="AH100" i="861" s="1"/>
  <c r="DF29" i="1224"/>
  <c r="DJ2" i="1224"/>
  <c r="DI3" i="1224"/>
  <c r="DI7" i="1224"/>
  <c r="DI8" i="1224"/>
  <c r="DH16" i="1224"/>
  <c r="DH4" i="1224"/>
  <c r="DH17" i="1224"/>
  <c r="DH28" i="1224"/>
  <c r="DH44" i="1224"/>
  <c r="DF31" i="1224"/>
  <c r="DG27" i="1224" s="1"/>
  <c r="DF33" i="1224"/>
  <c r="AJ4" i="1224"/>
  <c r="AJ17" i="1224"/>
  <c r="AJ28" i="1224"/>
  <c r="AJ16" i="1224"/>
  <c r="AJ35" i="861" s="1"/>
  <c r="AJ44" i="1224"/>
  <c r="AL2" i="1224"/>
  <c r="AK3" i="1224"/>
  <c r="AK7" i="1224"/>
  <c r="AK1" i="1224"/>
  <c r="DG18" i="1224"/>
  <c r="DG29" i="1224" s="1"/>
  <c r="AI18" i="1224"/>
  <c r="AI8" i="1224"/>
  <c r="DF47" i="1224"/>
  <c r="DG43" i="1224" s="1"/>
  <c r="DF49" i="1224"/>
  <c r="CB380" i="64"/>
  <c r="CB404" i="64" s="1"/>
  <c r="CB1213" i="64"/>
  <c r="CB1237" i="64" s="1"/>
  <c r="BL380" i="64"/>
  <c r="BL404" i="64" s="1"/>
  <c r="BL1213" i="64"/>
  <c r="BL1237" i="64" s="1"/>
  <c r="AV380" i="64"/>
  <c r="AV404" i="64" s="1"/>
  <c r="AV1213" i="64"/>
  <c r="AV1237" i="64" s="1"/>
  <c r="AF380" i="64"/>
  <c r="AF404" i="64" s="1"/>
  <c r="AF1213" i="64"/>
  <c r="AF1237" i="64" s="1"/>
  <c r="CJ385" i="64"/>
  <c r="CJ409" i="64" s="1"/>
  <c r="CJ1218" i="64"/>
  <c r="CJ1242" i="64" s="1"/>
  <c r="BT385" i="64"/>
  <c r="BT409" i="64" s="1"/>
  <c r="BT1218" i="64"/>
  <c r="BT1242" i="64" s="1"/>
  <c r="BD385" i="64"/>
  <c r="BD409" i="64" s="1"/>
  <c r="BD1218" i="64"/>
  <c r="BD1242" i="64" s="1"/>
  <c r="AN385" i="64"/>
  <c r="AN409" i="64" s="1"/>
  <c r="AN1218" i="64"/>
  <c r="AN1242" i="64" s="1"/>
  <c r="X385" i="64"/>
  <c r="X409" i="64" s="1"/>
  <c r="X1218" i="64"/>
  <c r="X1242" i="64" s="1"/>
  <c r="CC384" i="64"/>
  <c r="CC1217" i="64"/>
  <c r="BM384" i="64"/>
  <c r="BM1217" i="64"/>
  <c r="AW384" i="64"/>
  <c r="AW1217" i="64"/>
  <c r="AG384" i="64"/>
  <c r="AG1217" i="64"/>
  <c r="CL381" i="64"/>
  <c r="CL405" i="64" s="1"/>
  <c r="CL1214" i="64"/>
  <c r="CL1238" i="64" s="1"/>
  <c r="BV381" i="64"/>
  <c r="BV405" i="64" s="1"/>
  <c r="BV1214" i="64"/>
  <c r="BV1238" i="64" s="1"/>
  <c r="BF381" i="64"/>
  <c r="BF405" i="64" s="1"/>
  <c r="BF1214" i="64"/>
  <c r="BF1238" i="64" s="1"/>
  <c r="AP381" i="64"/>
  <c r="AP405" i="64" s="1"/>
  <c r="AP1214" i="64"/>
  <c r="AP1238" i="64" s="1"/>
  <c r="Z381" i="64"/>
  <c r="Z1214" i="64"/>
  <c r="Z1238" i="64" s="1"/>
  <c r="DH385" i="64"/>
  <c r="DH409" i="64" s="1"/>
  <c r="DH1218" i="64"/>
  <c r="DH1242" i="64" s="1"/>
  <c r="CR385" i="64"/>
  <c r="CR409" i="64" s="1"/>
  <c r="CR1218" i="64"/>
  <c r="CR1242" i="64" s="1"/>
  <c r="CY384" i="64"/>
  <c r="CY1217" i="64"/>
  <c r="DF381" i="64"/>
  <c r="DF405" i="64" s="1"/>
  <c r="DF1214" i="64"/>
  <c r="DF1238" i="64" s="1"/>
  <c r="CP381" i="64"/>
  <c r="CP1214" i="64"/>
  <c r="CP1238" i="64" s="1"/>
  <c r="CW380" i="64"/>
  <c r="CW404" i="64" s="1"/>
  <c r="CW1213" i="64"/>
  <c r="CW1237" i="64" s="1"/>
  <c r="CA380" i="64"/>
  <c r="CA404" i="64" s="1"/>
  <c r="CA1213" i="64"/>
  <c r="CA1237" i="64" s="1"/>
  <c r="BK380" i="64"/>
  <c r="BK404" i="64" s="1"/>
  <c r="BK1213" i="64"/>
  <c r="BK1237" i="64" s="1"/>
  <c r="AU380" i="64"/>
  <c r="AU404" i="64" s="1"/>
  <c r="AU1213" i="64"/>
  <c r="AU1237" i="64" s="1"/>
  <c r="AE380" i="64"/>
  <c r="AE404" i="64" s="1"/>
  <c r="AE1213" i="64"/>
  <c r="AE1237" i="64" s="1"/>
  <c r="CI385" i="64"/>
  <c r="CI409" i="64" s="1"/>
  <c r="CI1218" i="64"/>
  <c r="CI1242" i="64" s="1"/>
  <c r="BS385" i="64"/>
  <c r="BS409" i="64" s="1"/>
  <c r="BS1218" i="64"/>
  <c r="BS1242" i="64" s="1"/>
  <c r="BC385" i="64"/>
  <c r="BC409" i="64" s="1"/>
  <c r="BC1218" i="64"/>
  <c r="BC1242" i="64" s="1"/>
  <c r="AM385" i="64"/>
  <c r="AM409" i="64" s="1"/>
  <c r="AM1218" i="64"/>
  <c r="AM1242" i="64" s="1"/>
  <c r="W385" i="64"/>
  <c r="W409" i="64" s="1"/>
  <c r="W1218" i="64"/>
  <c r="W1242" i="64" s="1"/>
  <c r="CB384" i="64"/>
  <c r="CB1217" i="64"/>
  <c r="BL384" i="64"/>
  <c r="BL1217" i="64"/>
  <c r="AV384" i="64"/>
  <c r="AV1217" i="64"/>
  <c r="AF384" i="64"/>
  <c r="AF1217" i="64"/>
  <c r="CK381" i="64"/>
  <c r="CK405" i="64" s="1"/>
  <c r="CK1214" i="64"/>
  <c r="CK1238" i="64" s="1"/>
  <c r="BU381" i="64"/>
  <c r="BU405" i="64" s="1"/>
  <c r="BU1214" i="64"/>
  <c r="BU1238" i="64" s="1"/>
  <c r="BE381" i="64"/>
  <c r="BE405" i="64" s="1"/>
  <c r="BE1214" i="64"/>
  <c r="BE1238" i="64" s="1"/>
  <c r="AO381" i="64"/>
  <c r="AO405" i="64" s="1"/>
  <c r="AO1214" i="64"/>
  <c r="AO1238" i="64" s="1"/>
  <c r="Y381" i="64"/>
  <c r="Y1214" i="64"/>
  <c r="Y1238" i="64" s="1"/>
  <c r="DG385" i="64"/>
  <c r="DG409" i="64" s="1"/>
  <c r="DG1218" i="64"/>
  <c r="DG1242" i="64" s="1"/>
  <c r="CQ385" i="64"/>
  <c r="CQ409" i="64" s="1"/>
  <c r="CQ1218" i="64"/>
  <c r="CQ1242" i="64" s="1"/>
  <c r="CX384" i="64"/>
  <c r="CX1217" i="64"/>
  <c r="DE381" i="64"/>
  <c r="DE405" i="64" s="1"/>
  <c r="DE1214" i="64"/>
  <c r="DE1238" i="64" s="1"/>
  <c r="CO381" i="64"/>
  <c r="CO1214" i="64"/>
  <c r="CO1238" i="64" s="1"/>
  <c r="CV380" i="64"/>
  <c r="CV404" i="64" s="1"/>
  <c r="CV1213" i="64"/>
  <c r="CV1237" i="64" s="1"/>
  <c r="BZ380" i="64"/>
  <c r="BZ404" i="64" s="1"/>
  <c r="BZ1213" i="64"/>
  <c r="BZ1237" i="64" s="1"/>
  <c r="BJ380" i="64"/>
  <c r="BJ404" i="64" s="1"/>
  <c r="BJ1213" i="64"/>
  <c r="BJ1237" i="64" s="1"/>
  <c r="AT380" i="64"/>
  <c r="AT404" i="64" s="1"/>
  <c r="AT1213" i="64"/>
  <c r="AT1237" i="64" s="1"/>
  <c r="AD380" i="64"/>
  <c r="AD404" i="64" s="1"/>
  <c r="AD1213" i="64"/>
  <c r="AD1237" i="64" s="1"/>
  <c r="CH385" i="64"/>
  <c r="CH409" i="64" s="1"/>
  <c r="CH1218" i="64"/>
  <c r="CH1242" i="64" s="1"/>
  <c r="BR385" i="64"/>
  <c r="BR409" i="64" s="1"/>
  <c r="BR1218" i="64"/>
  <c r="BR1242" i="64" s="1"/>
  <c r="BB385" i="64"/>
  <c r="BB409" i="64" s="1"/>
  <c r="BB1218" i="64"/>
  <c r="BB1242" i="64" s="1"/>
  <c r="AL385" i="64"/>
  <c r="AL409" i="64" s="1"/>
  <c r="AL1218" i="64"/>
  <c r="AL1242" i="64" s="1"/>
  <c r="V385" i="64"/>
  <c r="V409" i="64" s="1"/>
  <c r="V1218" i="64"/>
  <c r="V1242" i="64" s="1"/>
  <c r="CA384" i="64"/>
  <c r="CA1217" i="64"/>
  <c r="BK384" i="64"/>
  <c r="BK1217" i="64"/>
  <c r="AU384" i="64"/>
  <c r="AU1217" i="64"/>
  <c r="AE384" i="64"/>
  <c r="AE1217" i="64"/>
  <c r="CJ381" i="64"/>
  <c r="CJ405" i="64" s="1"/>
  <c r="CJ1214" i="64"/>
  <c r="CJ1238" i="64" s="1"/>
  <c r="BT381" i="64"/>
  <c r="BT405" i="64" s="1"/>
  <c r="BT1214" i="64"/>
  <c r="BT1238" i="64" s="1"/>
  <c r="BD381" i="64"/>
  <c r="BD405" i="64" s="1"/>
  <c r="BD1214" i="64"/>
  <c r="BD1238" i="64" s="1"/>
  <c r="AN381" i="64"/>
  <c r="AN405" i="64" s="1"/>
  <c r="AN1214" i="64"/>
  <c r="AN1238" i="64" s="1"/>
  <c r="X381" i="64"/>
  <c r="X1214" i="64"/>
  <c r="X1238" i="64" s="1"/>
  <c r="DF385" i="64"/>
  <c r="DF409" i="64" s="1"/>
  <c r="DF1218" i="64"/>
  <c r="DF1242" i="64" s="1"/>
  <c r="CP385" i="64"/>
  <c r="CP409" i="64" s="1"/>
  <c r="CP1218" i="64"/>
  <c r="CP1242" i="64" s="1"/>
  <c r="CW384" i="64"/>
  <c r="CW1217" i="64"/>
  <c r="DD381" i="64"/>
  <c r="DD405" i="64" s="1"/>
  <c r="DD1214" i="64"/>
  <c r="DD1238" i="64" s="1"/>
  <c r="DK380" i="64"/>
  <c r="DK404" i="64" s="1"/>
  <c r="DK1213" i="64"/>
  <c r="DK1237" i="64" s="1"/>
  <c r="CU380" i="64"/>
  <c r="CU404" i="64" s="1"/>
  <c r="CU1213" i="64"/>
  <c r="CU1237" i="64" s="1"/>
  <c r="DA1228" i="64" a="1"/>
  <c r="DA1228" i="64" s="1"/>
  <c r="DA395" i="64" a="1"/>
  <c r="DA395" i="64" s="1"/>
  <c r="BY380" i="64"/>
  <c r="BY404" i="64" s="1"/>
  <c r="BY1213" i="64"/>
  <c r="BY1237" i="64" s="1"/>
  <c r="BI380" i="64"/>
  <c r="BI404" i="64" s="1"/>
  <c r="BI1213" i="64"/>
  <c r="BI1237" i="64" s="1"/>
  <c r="AS380" i="64"/>
  <c r="AS404" i="64" s="1"/>
  <c r="AS1213" i="64"/>
  <c r="AS1237" i="64" s="1"/>
  <c r="AC380" i="64"/>
  <c r="AC404" i="64" s="1"/>
  <c r="AC1213" i="64"/>
  <c r="AC1237" i="64" s="1"/>
  <c r="CG385" i="64"/>
  <c r="CG409" i="64" s="1"/>
  <c r="CG1218" i="64"/>
  <c r="CG1242" i="64" s="1"/>
  <c r="BQ385" i="64"/>
  <c r="BQ409" i="64" s="1"/>
  <c r="BQ1218" i="64"/>
  <c r="BQ1242" i="64" s="1"/>
  <c r="BA385" i="64"/>
  <c r="BA409" i="64" s="1"/>
  <c r="BA1218" i="64"/>
  <c r="BA1242" i="64" s="1"/>
  <c r="AK385" i="64"/>
  <c r="AK409" i="64" s="1"/>
  <c r="AK1218" i="64"/>
  <c r="AK1242" i="64" s="1"/>
  <c r="U385" i="64"/>
  <c r="U409" i="64" s="1"/>
  <c r="U1218" i="64"/>
  <c r="U1242" i="64" s="1"/>
  <c r="BZ384" i="64"/>
  <c r="BZ1217" i="64"/>
  <c r="BJ384" i="64"/>
  <c r="BJ1217" i="64"/>
  <c r="AT384" i="64"/>
  <c r="AT1217" i="64"/>
  <c r="AD384" i="64"/>
  <c r="AD1217" i="64"/>
  <c r="CI381" i="64"/>
  <c r="CI405" i="64" s="1"/>
  <c r="CI1214" i="64"/>
  <c r="CI1238" i="64" s="1"/>
  <c r="BS381" i="64"/>
  <c r="BS405" i="64" s="1"/>
  <c r="BS1214" i="64"/>
  <c r="BS1238" i="64" s="1"/>
  <c r="BC381" i="64"/>
  <c r="BC405" i="64" s="1"/>
  <c r="BC1214" i="64"/>
  <c r="BC1238" i="64" s="1"/>
  <c r="AM381" i="64"/>
  <c r="AM405" i="64" s="1"/>
  <c r="AM1214" i="64"/>
  <c r="AM1238" i="64" s="1"/>
  <c r="W381" i="64"/>
  <c r="W1214" i="64"/>
  <c r="W1238" i="64" s="1"/>
  <c r="DE385" i="64"/>
  <c r="DE409" i="64" s="1"/>
  <c r="DE1218" i="64"/>
  <c r="DE1242" i="64" s="1"/>
  <c r="CO385" i="64"/>
  <c r="CO409" i="64" s="1"/>
  <c r="CO1218" i="64"/>
  <c r="CO1242" i="64" s="1"/>
  <c r="CV384" i="64"/>
  <c r="CV1217" i="64"/>
  <c r="DC381" i="64"/>
  <c r="DC405" i="64" s="1"/>
  <c r="DC1214" i="64"/>
  <c r="DC1238" i="64" s="1"/>
  <c r="DJ380" i="64"/>
  <c r="DJ404" i="64" s="1"/>
  <c r="DJ1213" i="64"/>
  <c r="DJ1237" i="64" s="1"/>
  <c r="CT380" i="64"/>
  <c r="CT404" i="64" s="1"/>
  <c r="CT1213" i="64"/>
  <c r="CT1237" i="64" s="1"/>
  <c r="BX380" i="64"/>
  <c r="BX404" i="64" s="1"/>
  <c r="BX1213" i="64"/>
  <c r="BX1237" i="64" s="1"/>
  <c r="BH380" i="64"/>
  <c r="BH404" i="64" s="1"/>
  <c r="BH1213" i="64"/>
  <c r="BH1237" i="64" s="1"/>
  <c r="AR380" i="64"/>
  <c r="AR404" i="64" s="1"/>
  <c r="AR1213" i="64"/>
  <c r="AR1237" i="64" s="1"/>
  <c r="AB380" i="64"/>
  <c r="AB404" i="64" s="1"/>
  <c r="AB1213" i="64"/>
  <c r="AB1237" i="64" s="1"/>
  <c r="CF385" i="64"/>
  <c r="CF409" i="64" s="1"/>
  <c r="CF1218" i="64"/>
  <c r="CF1242" i="64" s="1"/>
  <c r="BP385" i="64"/>
  <c r="BP409" i="64" s="1"/>
  <c r="BP1218" i="64"/>
  <c r="BP1242" i="64" s="1"/>
  <c r="AZ385" i="64"/>
  <c r="AZ409" i="64" s="1"/>
  <c r="AZ1218" i="64"/>
  <c r="AZ1242" i="64" s="1"/>
  <c r="AJ385" i="64"/>
  <c r="AJ409" i="64" s="1"/>
  <c r="AJ1218" i="64"/>
  <c r="AJ1242" i="64" s="1"/>
  <c r="T385" i="64"/>
  <c r="T409" i="64" s="1"/>
  <c r="T1218" i="64"/>
  <c r="T1242" i="64" s="1"/>
  <c r="BY384" i="64"/>
  <c r="BY1217" i="64"/>
  <c r="BI384" i="64"/>
  <c r="BI1217" i="64"/>
  <c r="AS384" i="64"/>
  <c r="AS1217" i="64"/>
  <c r="AC384" i="64"/>
  <c r="AC1217" i="64"/>
  <c r="CH381" i="64"/>
  <c r="CH405" i="64" s="1"/>
  <c r="CH1214" i="64"/>
  <c r="CH1238" i="64" s="1"/>
  <c r="BR381" i="64"/>
  <c r="BR405" i="64" s="1"/>
  <c r="BR1214" i="64"/>
  <c r="BR1238" i="64" s="1"/>
  <c r="BB381" i="64"/>
  <c r="BB405" i="64" s="1"/>
  <c r="BB1214" i="64"/>
  <c r="BB1238" i="64" s="1"/>
  <c r="AL381" i="64"/>
  <c r="AL405" i="64" s="1"/>
  <c r="AL1214" i="64"/>
  <c r="AL1238" i="64" s="1"/>
  <c r="V381" i="64"/>
  <c r="V1214" i="64"/>
  <c r="V1238" i="64" s="1"/>
  <c r="DD385" i="64"/>
  <c r="DD409" i="64" s="1"/>
  <c r="DD1218" i="64"/>
  <c r="DD1242" i="64" s="1"/>
  <c r="DK384" i="64"/>
  <c r="DK1217" i="64"/>
  <c r="CU384" i="64"/>
  <c r="CU1217" i="64"/>
  <c r="DB381" i="64"/>
  <c r="DB405" i="64" s="1"/>
  <c r="DB1214" i="64"/>
  <c r="DB1238" i="64" s="1"/>
  <c r="DI380" i="64"/>
  <c r="DI404" i="64" s="1"/>
  <c r="DI1213" i="64"/>
  <c r="DI1237" i="64" s="1"/>
  <c r="CS380" i="64"/>
  <c r="CS404" i="64" s="1"/>
  <c r="CS1213" i="64"/>
  <c r="CS1237" i="64" s="1"/>
  <c r="BW380" i="64"/>
  <c r="BW404" i="64" s="1"/>
  <c r="BW1213" i="64"/>
  <c r="BW1237" i="64" s="1"/>
  <c r="BG380" i="64"/>
  <c r="BG404" i="64" s="1"/>
  <c r="BG1213" i="64"/>
  <c r="BG1237" i="64" s="1"/>
  <c r="AQ380" i="64"/>
  <c r="AQ404" i="64" s="1"/>
  <c r="AQ1213" i="64"/>
  <c r="AQ1237" i="64" s="1"/>
  <c r="AA380" i="64"/>
  <c r="AA404" i="64" s="1"/>
  <c r="AA1213" i="64"/>
  <c r="AA1237" i="64" s="1"/>
  <c r="CE385" i="64"/>
  <c r="CE409" i="64" s="1"/>
  <c r="CE1218" i="64"/>
  <c r="CE1242" i="64" s="1"/>
  <c r="BO385" i="64"/>
  <c r="BO409" i="64" s="1"/>
  <c r="BO1218" i="64"/>
  <c r="BO1242" i="64" s="1"/>
  <c r="AY385" i="64"/>
  <c r="AY409" i="64" s="1"/>
  <c r="AY1218" i="64"/>
  <c r="AY1242" i="64" s="1"/>
  <c r="AI385" i="64"/>
  <c r="AI409" i="64" s="1"/>
  <c r="AI1218" i="64"/>
  <c r="AI1242" i="64" s="1"/>
  <c r="S385" i="64"/>
  <c r="S409" i="64" s="1"/>
  <c r="S1218" i="64"/>
  <c r="S1242" i="64" s="1"/>
  <c r="BX384" i="64"/>
  <c r="BX1217" i="64"/>
  <c r="BH384" i="64"/>
  <c r="BH1217" i="64"/>
  <c r="AR384" i="64"/>
  <c r="AR1217" i="64"/>
  <c r="AB384" i="64"/>
  <c r="AB1217" i="64"/>
  <c r="CG381" i="64"/>
  <c r="CG405" i="64" s="1"/>
  <c r="CG1214" i="64"/>
  <c r="CG1238" i="64" s="1"/>
  <c r="BQ381" i="64"/>
  <c r="BQ405" i="64" s="1"/>
  <c r="BQ1214" i="64"/>
  <c r="BQ1238" i="64" s="1"/>
  <c r="BA381" i="64"/>
  <c r="BA405" i="64" s="1"/>
  <c r="BA1214" i="64"/>
  <c r="BA1238" i="64" s="1"/>
  <c r="AK381" i="64"/>
  <c r="AK405" i="64" s="1"/>
  <c r="AK1214" i="64"/>
  <c r="AK1238" i="64" s="1"/>
  <c r="U381" i="64"/>
  <c r="U1214" i="64"/>
  <c r="U1238" i="64" s="1"/>
  <c r="DC385" i="64"/>
  <c r="DC409" i="64" s="1"/>
  <c r="DC1218" i="64"/>
  <c r="DC1242" i="64" s="1"/>
  <c r="DJ384" i="64"/>
  <c r="DJ1217" i="64"/>
  <c r="CT384" i="64"/>
  <c r="CT1217" i="64"/>
  <c r="DA381" i="64"/>
  <c r="DA405" i="64" s="1"/>
  <c r="DA1214" i="64"/>
  <c r="DA1238" i="64" s="1"/>
  <c r="DH380" i="64"/>
  <c r="DH404" i="64" s="1"/>
  <c r="DH1213" i="64"/>
  <c r="DH1237" i="64" s="1"/>
  <c r="CR380" i="64"/>
  <c r="CR404" i="64" s="1"/>
  <c r="CR1213" i="64"/>
  <c r="CR1237" i="64" s="1"/>
  <c r="CL380" i="64"/>
  <c r="CL404" i="64" s="1"/>
  <c r="CL1213" i="64"/>
  <c r="CL1237" i="64" s="1"/>
  <c r="BV380" i="64"/>
  <c r="BV404" i="64" s="1"/>
  <c r="BV1213" i="64"/>
  <c r="BV1237" i="64" s="1"/>
  <c r="BF380" i="64"/>
  <c r="BF404" i="64" s="1"/>
  <c r="BF1213" i="64"/>
  <c r="BF1237" i="64" s="1"/>
  <c r="AP380" i="64"/>
  <c r="AP404" i="64" s="1"/>
  <c r="AP1213" i="64"/>
  <c r="AP1237" i="64" s="1"/>
  <c r="Z380" i="64"/>
  <c r="Z404" i="64" s="1"/>
  <c r="Z1213" i="64"/>
  <c r="Z1237" i="64" s="1"/>
  <c r="CD385" i="64"/>
  <c r="CD409" i="64" s="1"/>
  <c r="CD1218" i="64"/>
  <c r="CD1242" i="64" s="1"/>
  <c r="BN385" i="64"/>
  <c r="BN409" i="64" s="1"/>
  <c r="BN1218" i="64"/>
  <c r="BN1242" i="64" s="1"/>
  <c r="AX385" i="64"/>
  <c r="AX409" i="64" s="1"/>
  <c r="AX1218" i="64"/>
  <c r="AX1242" i="64" s="1"/>
  <c r="AH385" i="64"/>
  <c r="AH409" i="64" s="1"/>
  <c r="AH1218" i="64"/>
  <c r="AH1242" i="64" s="1"/>
  <c r="BW384" i="64"/>
  <c r="BW1217" i="64"/>
  <c r="BG384" i="64"/>
  <c r="BG1217" i="64"/>
  <c r="AQ384" i="64"/>
  <c r="AQ1217" i="64"/>
  <c r="AA384" i="64"/>
  <c r="AA1217" i="64"/>
  <c r="CF381" i="64"/>
  <c r="CF405" i="64" s="1"/>
  <c r="CF1214" i="64"/>
  <c r="CF1238" i="64" s="1"/>
  <c r="BP381" i="64"/>
  <c r="BP405" i="64" s="1"/>
  <c r="BP1214" i="64"/>
  <c r="BP1238" i="64" s="1"/>
  <c r="AZ381" i="64"/>
  <c r="AZ405" i="64" s="1"/>
  <c r="AZ1214" i="64"/>
  <c r="AZ1238" i="64" s="1"/>
  <c r="AJ381" i="64"/>
  <c r="AJ405" i="64" s="1"/>
  <c r="AJ1214" i="64"/>
  <c r="AJ1238" i="64" s="1"/>
  <c r="T381" i="64"/>
  <c r="T1214" i="64"/>
  <c r="T1238" i="64" s="1"/>
  <c r="DB385" i="64"/>
  <c r="DB409" i="64" s="1"/>
  <c r="DB1218" i="64"/>
  <c r="DB1242" i="64" s="1"/>
  <c r="DI384" i="64"/>
  <c r="DI1217" i="64"/>
  <c r="CS384" i="64"/>
  <c r="CS1217" i="64"/>
  <c r="CZ381" i="64"/>
  <c r="CZ1214" i="64"/>
  <c r="CZ1238" i="64" s="1"/>
  <c r="DG380" i="64"/>
  <c r="DG404" i="64" s="1"/>
  <c r="DG1213" i="64"/>
  <c r="DG1237" i="64" s="1"/>
  <c r="CQ380" i="64"/>
  <c r="CQ404" i="64" s="1"/>
  <c r="CQ1213" i="64"/>
  <c r="CQ1237" i="64" s="1"/>
  <c r="CK380" i="64"/>
  <c r="CK404" i="64" s="1"/>
  <c r="CK1213" i="64"/>
  <c r="CK1237" i="64" s="1"/>
  <c r="BE380" i="64"/>
  <c r="BE404" i="64" s="1"/>
  <c r="BE1213" i="64"/>
  <c r="BE1237" i="64" s="1"/>
  <c r="AO380" i="64"/>
  <c r="AO404" i="64" s="1"/>
  <c r="AO1213" i="64"/>
  <c r="AO1237" i="64" s="1"/>
  <c r="CC385" i="64"/>
  <c r="CC409" i="64" s="1"/>
  <c r="CC1218" i="64"/>
  <c r="CC1242" i="64" s="1"/>
  <c r="BM385" i="64"/>
  <c r="BM409" i="64" s="1"/>
  <c r="BM1218" i="64"/>
  <c r="BM1242" i="64" s="1"/>
  <c r="AW385" i="64"/>
  <c r="AW409" i="64" s="1"/>
  <c r="AW1218" i="64"/>
  <c r="AW1242" i="64" s="1"/>
  <c r="AG385" i="64"/>
  <c r="AG409" i="64" s="1"/>
  <c r="AG1218" i="64"/>
  <c r="AG1242" i="64" s="1"/>
  <c r="CL384" i="64"/>
  <c r="CL1217" i="64"/>
  <c r="BV384" i="64"/>
  <c r="BV1217" i="64"/>
  <c r="BF384" i="64"/>
  <c r="BF1217" i="64"/>
  <c r="AP384" i="64"/>
  <c r="AP1217" i="64"/>
  <c r="Z384" i="64"/>
  <c r="Z1217" i="64"/>
  <c r="CE381" i="64"/>
  <c r="CE405" i="64" s="1"/>
  <c r="CE1214" i="64"/>
  <c r="CE1238" i="64" s="1"/>
  <c r="BO381" i="64"/>
  <c r="BO405" i="64" s="1"/>
  <c r="BO1214" i="64"/>
  <c r="BO1238" i="64" s="1"/>
  <c r="AY381" i="64"/>
  <c r="AY405" i="64" s="1"/>
  <c r="AY1214" i="64"/>
  <c r="AY1238" i="64" s="1"/>
  <c r="AI381" i="64"/>
  <c r="AI405" i="64" s="1"/>
  <c r="AI1214" i="64"/>
  <c r="AI1238" i="64" s="1"/>
  <c r="S381" i="64"/>
  <c r="S1214" i="64"/>
  <c r="S1238" i="64" s="1"/>
  <c r="DA385" i="64"/>
  <c r="DA409" i="64" s="1"/>
  <c r="DA1218" i="64"/>
  <c r="DA1242" i="64" s="1"/>
  <c r="DH384" i="64"/>
  <c r="DH1217" i="64"/>
  <c r="CR384" i="64"/>
  <c r="CR1217" i="64"/>
  <c r="CY381" i="64"/>
  <c r="CY1214" i="64"/>
  <c r="CY1238" i="64" s="1"/>
  <c r="DF380" i="64"/>
  <c r="DF404" i="64" s="1"/>
  <c r="DF1213" i="64"/>
  <c r="DF1237" i="64" s="1"/>
  <c r="CP380" i="64"/>
  <c r="CP404" i="64" s="1"/>
  <c r="CP1213" i="64"/>
  <c r="CP1237" i="64" s="1"/>
  <c r="BU380" i="64"/>
  <c r="BU404" i="64" s="1"/>
  <c r="BU1213" i="64"/>
  <c r="BU1237" i="64" s="1"/>
  <c r="Y380" i="64"/>
  <c r="Y404" i="64" s="1"/>
  <c r="Y1213" i="64"/>
  <c r="Y1237" i="64" s="1"/>
  <c r="CJ380" i="64"/>
  <c r="CJ404" i="64" s="1"/>
  <c r="CJ1213" i="64"/>
  <c r="CJ1237" i="64" s="1"/>
  <c r="BT380" i="64"/>
  <c r="BT404" i="64" s="1"/>
  <c r="BT1213" i="64"/>
  <c r="BT1237" i="64" s="1"/>
  <c r="BD380" i="64"/>
  <c r="BD404" i="64" s="1"/>
  <c r="BD1213" i="64"/>
  <c r="BD1237" i="64" s="1"/>
  <c r="AN380" i="64"/>
  <c r="AN404" i="64" s="1"/>
  <c r="AN1213" i="64"/>
  <c r="AN1237" i="64" s="1"/>
  <c r="X380" i="64"/>
  <c r="X404" i="64" s="1"/>
  <c r="X1213" i="64"/>
  <c r="X1237" i="64" s="1"/>
  <c r="CB385" i="64"/>
  <c r="CB409" i="64" s="1"/>
  <c r="CB1218" i="64"/>
  <c r="CB1242" i="64" s="1"/>
  <c r="BL385" i="64"/>
  <c r="BL409" i="64" s="1"/>
  <c r="BL1218" i="64"/>
  <c r="BL1242" i="64" s="1"/>
  <c r="AV385" i="64"/>
  <c r="AV409" i="64" s="1"/>
  <c r="AV1218" i="64"/>
  <c r="AV1242" i="64" s="1"/>
  <c r="AF385" i="64"/>
  <c r="AF409" i="64" s="1"/>
  <c r="AF1218" i="64"/>
  <c r="AF1242" i="64" s="1"/>
  <c r="CK384" i="64"/>
  <c r="CK1217" i="64"/>
  <c r="BU384" i="64"/>
  <c r="BU1217" i="64"/>
  <c r="BE384" i="64"/>
  <c r="BE1217" i="64"/>
  <c r="AO384" i="64"/>
  <c r="AO1217" i="64"/>
  <c r="Y384" i="64"/>
  <c r="Y1217" i="64"/>
  <c r="CD381" i="64"/>
  <c r="CD405" i="64" s="1"/>
  <c r="CD1214" i="64"/>
  <c r="CD1238" i="64" s="1"/>
  <c r="BN381" i="64"/>
  <c r="BN405" i="64" s="1"/>
  <c r="BN1214" i="64"/>
  <c r="BN1238" i="64" s="1"/>
  <c r="AX381" i="64"/>
  <c r="AX405" i="64" s="1"/>
  <c r="AX1214" i="64"/>
  <c r="AX1238" i="64" s="1"/>
  <c r="AH381" i="64"/>
  <c r="AH405" i="64" s="1"/>
  <c r="AH1214" i="64"/>
  <c r="AH1238" i="64" s="1"/>
  <c r="CZ385" i="64"/>
  <c r="CZ409" i="64" s="1"/>
  <c r="CZ1218" i="64"/>
  <c r="CZ1242" i="64" s="1"/>
  <c r="DG384" i="64"/>
  <c r="DG1217" i="64"/>
  <c r="CQ384" i="64"/>
  <c r="CQ1217" i="64"/>
  <c r="CX381" i="64"/>
  <c r="CX1214" i="64"/>
  <c r="CX1238" i="64" s="1"/>
  <c r="DE380" i="64"/>
  <c r="DE404" i="64" s="1"/>
  <c r="DE1213" i="64"/>
  <c r="DE1237" i="64" s="1"/>
  <c r="CO380" i="64"/>
  <c r="CO404" i="64" s="1"/>
  <c r="CO1213" i="64"/>
  <c r="CO1237" i="64" s="1"/>
  <c r="CI380" i="64"/>
  <c r="CI404" i="64" s="1"/>
  <c r="CI1213" i="64"/>
  <c r="CI1237" i="64" s="1"/>
  <c r="BS380" i="64"/>
  <c r="BS404" i="64" s="1"/>
  <c r="BS1213" i="64"/>
  <c r="BS1237" i="64" s="1"/>
  <c r="BC380" i="64"/>
  <c r="BC404" i="64" s="1"/>
  <c r="BC1213" i="64"/>
  <c r="BC1237" i="64" s="1"/>
  <c r="AM380" i="64"/>
  <c r="AM404" i="64" s="1"/>
  <c r="AM1213" i="64"/>
  <c r="AM1237" i="64" s="1"/>
  <c r="W380" i="64"/>
  <c r="W404" i="64" s="1"/>
  <c r="W1213" i="64"/>
  <c r="W1237" i="64" s="1"/>
  <c r="CA385" i="64"/>
  <c r="CA409" i="64" s="1"/>
  <c r="CA1218" i="64"/>
  <c r="CA1242" i="64" s="1"/>
  <c r="BK385" i="64"/>
  <c r="BK409" i="64" s="1"/>
  <c r="BK1218" i="64"/>
  <c r="BK1242" i="64" s="1"/>
  <c r="AU385" i="64"/>
  <c r="AU409" i="64" s="1"/>
  <c r="AU1218" i="64"/>
  <c r="AU1242" i="64" s="1"/>
  <c r="AE385" i="64"/>
  <c r="AE409" i="64" s="1"/>
  <c r="AE1218" i="64"/>
  <c r="AE1242" i="64" s="1"/>
  <c r="CJ384" i="64"/>
  <c r="CJ1217" i="64"/>
  <c r="BT384" i="64"/>
  <c r="BT1217" i="64"/>
  <c r="BD384" i="64"/>
  <c r="BD1217" i="64"/>
  <c r="AN384" i="64"/>
  <c r="AN1217" i="64"/>
  <c r="X384" i="64"/>
  <c r="X1217" i="64"/>
  <c r="CC381" i="64"/>
  <c r="CC405" i="64" s="1"/>
  <c r="CC1214" i="64"/>
  <c r="CC1238" i="64" s="1"/>
  <c r="BM381" i="64"/>
  <c r="BM405" i="64" s="1"/>
  <c r="BM1214" i="64"/>
  <c r="BM1238" i="64" s="1"/>
  <c r="AW381" i="64"/>
  <c r="AW405" i="64" s="1"/>
  <c r="AW1214" i="64"/>
  <c r="AW1238" i="64" s="1"/>
  <c r="AG381" i="64"/>
  <c r="AG405" i="64" s="1"/>
  <c r="AG1214" i="64"/>
  <c r="AG1238" i="64" s="1"/>
  <c r="CY385" i="64"/>
  <c r="CY409" i="64" s="1"/>
  <c r="CY1218" i="64"/>
  <c r="CY1242" i="64" s="1"/>
  <c r="DF384" i="64"/>
  <c r="DF1217" i="64"/>
  <c r="CP384" i="64"/>
  <c r="CP1217" i="64"/>
  <c r="CW381" i="64"/>
  <c r="CW1214" i="64"/>
  <c r="CW1238" i="64" s="1"/>
  <c r="DD380" i="64"/>
  <c r="DD404" i="64" s="1"/>
  <c r="DD1213" i="64"/>
  <c r="DD1237" i="64" s="1"/>
  <c r="DF1231" i="64"/>
  <c r="DG1227" i="64" s="1"/>
  <c r="DF1233" i="64"/>
  <c r="CH380" i="64"/>
  <c r="CH404" i="64" s="1"/>
  <c r="CH1213" i="64"/>
  <c r="CH1237" i="64" s="1"/>
  <c r="BR380" i="64"/>
  <c r="BR404" i="64" s="1"/>
  <c r="BR1213" i="64"/>
  <c r="BR1237" i="64" s="1"/>
  <c r="BB380" i="64"/>
  <c r="BB404" i="64" s="1"/>
  <c r="BB1213" i="64"/>
  <c r="BB1237" i="64" s="1"/>
  <c r="AL380" i="64"/>
  <c r="AL404" i="64" s="1"/>
  <c r="AL1213" i="64"/>
  <c r="AL1237" i="64" s="1"/>
  <c r="V380" i="64"/>
  <c r="V404" i="64" s="1"/>
  <c r="V1213" i="64"/>
  <c r="V1237" i="64" s="1"/>
  <c r="BZ385" i="64"/>
  <c r="BZ409" i="64" s="1"/>
  <c r="BZ1218" i="64"/>
  <c r="BZ1242" i="64" s="1"/>
  <c r="BJ385" i="64"/>
  <c r="BJ409" i="64" s="1"/>
  <c r="BJ1218" i="64"/>
  <c r="BJ1242" i="64" s="1"/>
  <c r="AT385" i="64"/>
  <c r="AT409" i="64" s="1"/>
  <c r="AT1218" i="64"/>
  <c r="AT1242" i="64" s="1"/>
  <c r="AD385" i="64"/>
  <c r="AD409" i="64" s="1"/>
  <c r="AD1218" i="64"/>
  <c r="AD1242" i="64" s="1"/>
  <c r="CI384" i="64"/>
  <c r="CI1217" i="64"/>
  <c r="BS384" i="64"/>
  <c r="BS1217" i="64"/>
  <c r="BC384" i="64"/>
  <c r="BC1217" i="64"/>
  <c r="AM384" i="64"/>
  <c r="AM1217" i="64"/>
  <c r="W384" i="64"/>
  <c r="W1217" i="64"/>
  <c r="CB381" i="64"/>
  <c r="CB405" i="64" s="1"/>
  <c r="CB1214" i="64"/>
  <c r="CB1238" i="64" s="1"/>
  <c r="BL381" i="64"/>
  <c r="BL405" i="64" s="1"/>
  <c r="BL1214" i="64"/>
  <c r="BL1238" i="64" s="1"/>
  <c r="AV381" i="64"/>
  <c r="AV405" i="64" s="1"/>
  <c r="AV1214" i="64"/>
  <c r="AV1238" i="64" s="1"/>
  <c r="AF381" i="64"/>
  <c r="AF405" i="64" s="1"/>
  <c r="AF1214" i="64"/>
  <c r="AF1238" i="64" s="1"/>
  <c r="CX385" i="64"/>
  <c r="CX409" i="64" s="1"/>
  <c r="CX1218" i="64"/>
  <c r="CX1242" i="64" s="1"/>
  <c r="DE384" i="64"/>
  <c r="DE1217" i="64"/>
  <c r="CO384" i="64"/>
  <c r="CO1217" i="64"/>
  <c r="CV381" i="64"/>
  <c r="CV1214" i="64"/>
  <c r="CV1238" i="64" s="1"/>
  <c r="DC380" i="64"/>
  <c r="DC404" i="64" s="1"/>
  <c r="DC1213" i="64"/>
  <c r="DC1237" i="64" s="1"/>
  <c r="AC1228" i="64" a="1"/>
  <c r="AC1228" i="64" s="1"/>
  <c r="AC395" i="64" a="1"/>
  <c r="AC395" i="64" s="1"/>
  <c r="CG380" i="64"/>
  <c r="CG404" i="64" s="1"/>
  <c r="CG1213" i="64"/>
  <c r="CG1237" i="64" s="1"/>
  <c r="BQ380" i="64"/>
  <c r="BQ404" i="64" s="1"/>
  <c r="BQ1213" i="64"/>
  <c r="BQ1237" i="64" s="1"/>
  <c r="BA380" i="64"/>
  <c r="BA404" i="64" s="1"/>
  <c r="BA1213" i="64"/>
  <c r="BA1237" i="64" s="1"/>
  <c r="AK380" i="64"/>
  <c r="AK404" i="64" s="1"/>
  <c r="AK1213" i="64"/>
  <c r="AK1237" i="64" s="1"/>
  <c r="U380" i="64"/>
  <c r="U404" i="64" s="1"/>
  <c r="U1213" i="64"/>
  <c r="U1237" i="64" s="1"/>
  <c r="BY385" i="64"/>
  <c r="BY409" i="64" s="1"/>
  <c r="BY1218" i="64"/>
  <c r="BY1242" i="64" s="1"/>
  <c r="BI385" i="64"/>
  <c r="BI409" i="64" s="1"/>
  <c r="BI1218" i="64"/>
  <c r="BI1242" i="64" s="1"/>
  <c r="AS385" i="64"/>
  <c r="AS409" i="64" s="1"/>
  <c r="AS1218" i="64"/>
  <c r="AS1242" i="64" s="1"/>
  <c r="AC385" i="64"/>
  <c r="AC409" i="64" s="1"/>
  <c r="AC1218" i="64"/>
  <c r="AC1242" i="64" s="1"/>
  <c r="CH384" i="64"/>
  <c r="CH1217" i="64"/>
  <c r="BR384" i="64"/>
  <c r="BR1217" i="64"/>
  <c r="BB384" i="64"/>
  <c r="BB1217" i="64"/>
  <c r="AL384" i="64"/>
  <c r="AL1217" i="64"/>
  <c r="V384" i="64"/>
  <c r="V1217" i="64"/>
  <c r="CA381" i="64"/>
  <c r="CA405" i="64" s="1"/>
  <c r="CA1214" i="64"/>
  <c r="CA1238" i="64" s="1"/>
  <c r="BK381" i="64"/>
  <c r="BK405" i="64" s="1"/>
  <c r="BK1214" i="64"/>
  <c r="BK1238" i="64" s="1"/>
  <c r="AU381" i="64"/>
  <c r="AU405" i="64" s="1"/>
  <c r="AU1214" i="64"/>
  <c r="AU1238" i="64" s="1"/>
  <c r="AE381" i="64"/>
  <c r="AE405" i="64" s="1"/>
  <c r="AE1214" i="64"/>
  <c r="AE1238" i="64" s="1"/>
  <c r="CW385" i="64"/>
  <c r="CW409" i="64" s="1"/>
  <c r="CW1218" i="64"/>
  <c r="CW1242" i="64" s="1"/>
  <c r="DD384" i="64"/>
  <c r="DD1217" i="64"/>
  <c r="DK381" i="64"/>
  <c r="DK405" i="64" s="1"/>
  <c r="DK1214" i="64"/>
  <c r="DK1238" i="64" s="1"/>
  <c r="CU381" i="64"/>
  <c r="CU1214" i="64"/>
  <c r="CU1238" i="64" s="1"/>
  <c r="DB380" i="64"/>
  <c r="DB404" i="64" s="1"/>
  <c r="DB1213" i="64"/>
  <c r="DB1237" i="64" s="1"/>
  <c r="CF380" i="64"/>
  <c r="CF404" i="64" s="1"/>
  <c r="CF1213" i="64"/>
  <c r="CF1237" i="64" s="1"/>
  <c r="BP380" i="64"/>
  <c r="BP404" i="64" s="1"/>
  <c r="BP1213" i="64"/>
  <c r="BP1237" i="64" s="1"/>
  <c r="AZ380" i="64"/>
  <c r="AZ404" i="64" s="1"/>
  <c r="AZ1213" i="64"/>
  <c r="AZ1237" i="64" s="1"/>
  <c r="AJ380" i="64"/>
  <c r="AJ404" i="64" s="1"/>
  <c r="AJ1213" i="64"/>
  <c r="AJ1237" i="64" s="1"/>
  <c r="T380" i="64"/>
  <c r="T404" i="64" s="1"/>
  <c r="T1213" i="64"/>
  <c r="T1237" i="64" s="1"/>
  <c r="BX385" i="64"/>
  <c r="BX409" i="64" s="1"/>
  <c r="BX1218" i="64"/>
  <c r="BX1242" i="64" s="1"/>
  <c r="BH385" i="64"/>
  <c r="BH409" i="64" s="1"/>
  <c r="BH1218" i="64"/>
  <c r="BH1242" i="64" s="1"/>
  <c r="AR385" i="64"/>
  <c r="AR409" i="64" s="1"/>
  <c r="AR1218" i="64"/>
  <c r="AR1242" i="64" s="1"/>
  <c r="AB385" i="64"/>
  <c r="AB409" i="64" s="1"/>
  <c r="AB1218" i="64"/>
  <c r="AB1242" i="64" s="1"/>
  <c r="CG384" i="64"/>
  <c r="CG1217" i="64"/>
  <c r="BQ384" i="64"/>
  <c r="BQ1217" i="64"/>
  <c r="BA384" i="64"/>
  <c r="BA1217" i="64"/>
  <c r="AK384" i="64"/>
  <c r="AK1217" i="64"/>
  <c r="U384" i="64"/>
  <c r="U1217" i="64"/>
  <c r="BZ381" i="64"/>
  <c r="BZ405" i="64" s="1"/>
  <c r="BZ1214" i="64"/>
  <c r="BZ1238" i="64" s="1"/>
  <c r="BJ381" i="64"/>
  <c r="BJ405" i="64" s="1"/>
  <c r="BJ1214" i="64"/>
  <c r="BJ1238" i="64" s="1"/>
  <c r="AT381" i="64"/>
  <c r="AT405" i="64" s="1"/>
  <c r="AT1214" i="64"/>
  <c r="AT1238" i="64" s="1"/>
  <c r="AD381" i="64"/>
  <c r="AD405" i="64" s="1"/>
  <c r="AD1214" i="64"/>
  <c r="AD1238" i="64" s="1"/>
  <c r="CV385" i="64"/>
  <c r="CV409" i="64" s="1"/>
  <c r="CV1218" i="64"/>
  <c r="CV1242" i="64" s="1"/>
  <c r="DC384" i="64"/>
  <c r="DC1217" i="64"/>
  <c r="DJ381" i="64"/>
  <c r="DJ405" i="64" s="1"/>
  <c r="DJ1214" i="64"/>
  <c r="DJ1238" i="64" s="1"/>
  <c r="CT381" i="64"/>
  <c r="CT1214" i="64"/>
  <c r="CT1238" i="64" s="1"/>
  <c r="DA380" i="64"/>
  <c r="DA404" i="64" s="1"/>
  <c r="DA1213" i="64"/>
  <c r="DA1237" i="64" s="1"/>
  <c r="CE380" i="64"/>
  <c r="CE404" i="64" s="1"/>
  <c r="CE1213" i="64"/>
  <c r="CE1237" i="64" s="1"/>
  <c r="BO380" i="64"/>
  <c r="BO404" i="64" s="1"/>
  <c r="BO1213" i="64"/>
  <c r="BO1237" i="64" s="1"/>
  <c r="AY380" i="64"/>
  <c r="AY404" i="64" s="1"/>
  <c r="AY1213" i="64"/>
  <c r="AY1237" i="64" s="1"/>
  <c r="AI380" i="64"/>
  <c r="AI404" i="64" s="1"/>
  <c r="AI1213" i="64"/>
  <c r="AI1237" i="64" s="1"/>
  <c r="S380" i="64"/>
  <c r="S404" i="64" s="1"/>
  <c r="S1213" i="64"/>
  <c r="S1237" i="64" s="1"/>
  <c r="BW385" i="64"/>
  <c r="BW409" i="64" s="1"/>
  <c r="BW1218" i="64"/>
  <c r="BW1242" i="64" s="1"/>
  <c r="BG385" i="64"/>
  <c r="BG409" i="64" s="1"/>
  <c r="BG1218" i="64"/>
  <c r="BG1242" i="64" s="1"/>
  <c r="AQ385" i="64"/>
  <c r="AQ409" i="64" s="1"/>
  <c r="AQ1218" i="64"/>
  <c r="AQ1242" i="64" s="1"/>
  <c r="AA385" i="64"/>
  <c r="AA409" i="64" s="1"/>
  <c r="AA1218" i="64"/>
  <c r="AA1242" i="64" s="1"/>
  <c r="CF384" i="64"/>
  <c r="CF1217" i="64"/>
  <c r="BP384" i="64"/>
  <c r="BP1217" i="64"/>
  <c r="AZ384" i="64"/>
  <c r="AZ1217" i="64"/>
  <c r="AJ384" i="64"/>
  <c r="AJ1217" i="64"/>
  <c r="T384" i="64"/>
  <c r="T1217" i="64"/>
  <c r="BY381" i="64"/>
  <c r="BY405" i="64" s="1"/>
  <c r="BY1214" i="64"/>
  <c r="BY1238" i="64" s="1"/>
  <c r="BI381" i="64"/>
  <c r="BI405" i="64" s="1"/>
  <c r="BI1214" i="64"/>
  <c r="BI1238" i="64" s="1"/>
  <c r="AS381" i="64"/>
  <c r="AS405" i="64" s="1"/>
  <c r="AS1214" i="64"/>
  <c r="AS1238" i="64" s="1"/>
  <c r="AC381" i="64"/>
  <c r="AC405" i="64" s="1"/>
  <c r="AC1214" i="64"/>
  <c r="AC1238" i="64" s="1"/>
  <c r="DK385" i="64"/>
  <c r="DK409" i="64" s="1"/>
  <c r="DK1218" i="64"/>
  <c r="DK1242" i="64" s="1"/>
  <c r="CU385" i="64"/>
  <c r="CU409" i="64" s="1"/>
  <c r="CU1218" i="64"/>
  <c r="CU1242" i="64" s="1"/>
  <c r="DB384" i="64"/>
  <c r="DB1217" i="64"/>
  <c r="DI381" i="64"/>
  <c r="DI405" i="64" s="1"/>
  <c r="DI1214" i="64"/>
  <c r="DI1238" i="64" s="1"/>
  <c r="CS381" i="64"/>
  <c r="CS1214" i="64"/>
  <c r="CS1238" i="64" s="1"/>
  <c r="CZ380" i="64"/>
  <c r="CZ404" i="64" s="1"/>
  <c r="CZ1213" i="64"/>
  <c r="CZ1237" i="64" s="1"/>
  <c r="CD380" i="64"/>
  <c r="CD404" i="64" s="1"/>
  <c r="CD1213" i="64"/>
  <c r="CD1237" i="64" s="1"/>
  <c r="BN380" i="64"/>
  <c r="BN404" i="64" s="1"/>
  <c r="BN1213" i="64"/>
  <c r="BN1237" i="64" s="1"/>
  <c r="AX380" i="64"/>
  <c r="AX404" i="64" s="1"/>
  <c r="AX1213" i="64"/>
  <c r="AX1237" i="64" s="1"/>
  <c r="AH380" i="64"/>
  <c r="AH404" i="64" s="1"/>
  <c r="AH1213" i="64"/>
  <c r="AH1237" i="64" s="1"/>
  <c r="CL385" i="64"/>
  <c r="CL409" i="64" s="1"/>
  <c r="CL1218" i="64"/>
  <c r="CL1242" i="64" s="1"/>
  <c r="BV385" i="64"/>
  <c r="BV409" i="64" s="1"/>
  <c r="BV1218" i="64"/>
  <c r="BV1242" i="64" s="1"/>
  <c r="BF385" i="64"/>
  <c r="BF409" i="64" s="1"/>
  <c r="BF1218" i="64"/>
  <c r="BF1242" i="64" s="1"/>
  <c r="AP385" i="64"/>
  <c r="AP409" i="64" s="1"/>
  <c r="AP1218" i="64"/>
  <c r="AP1242" i="64" s="1"/>
  <c r="Z385" i="64"/>
  <c r="Z409" i="64" s="1"/>
  <c r="Z1218" i="64"/>
  <c r="Z1242" i="64" s="1"/>
  <c r="CE384" i="64"/>
  <c r="CE1217" i="64"/>
  <c r="BO384" i="64"/>
  <c r="BO1217" i="64"/>
  <c r="AY384" i="64"/>
  <c r="AY1217" i="64"/>
  <c r="AI384" i="64"/>
  <c r="AI1217" i="64"/>
  <c r="S384" i="64"/>
  <c r="S1217" i="64"/>
  <c r="BX381" i="64"/>
  <c r="BX405" i="64" s="1"/>
  <c r="BX1214" i="64"/>
  <c r="BX1238" i="64" s="1"/>
  <c r="BH381" i="64"/>
  <c r="BH405" i="64" s="1"/>
  <c r="BH1214" i="64"/>
  <c r="BH1238" i="64" s="1"/>
  <c r="AR381" i="64"/>
  <c r="AR405" i="64" s="1"/>
  <c r="AR1214" i="64"/>
  <c r="AR1238" i="64" s="1"/>
  <c r="AB381" i="64"/>
  <c r="AB1214" i="64"/>
  <c r="AB1238" i="64" s="1"/>
  <c r="DJ385" i="64"/>
  <c r="DJ409" i="64" s="1"/>
  <c r="DJ1218" i="64"/>
  <c r="DJ1242" i="64" s="1"/>
  <c r="CT385" i="64"/>
  <c r="CT409" i="64" s="1"/>
  <c r="CT1218" i="64"/>
  <c r="CT1242" i="64" s="1"/>
  <c r="DA384" i="64"/>
  <c r="DA1217" i="64"/>
  <c r="DH381" i="64"/>
  <c r="DH405" i="64" s="1"/>
  <c r="DH1214" i="64"/>
  <c r="DH1238" i="64" s="1"/>
  <c r="CR381" i="64"/>
  <c r="CR1214" i="64"/>
  <c r="CR1238" i="64" s="1"/>
  <c r="CY380" i="64"/>
  <c r="CY404" i="64" s="1"/>
  <c r="CY1213" i="64"/>
  <c r="CY1237" i="64" s="1"/>
  <c r="CC380" i="64"/>
  <c r="CC404" i="64" s="1"/>
  <c r="CC1213" i="64"/>
  <c r="CC1237" i="64" s="1"/>
  <c r="BM380" i="64"/>
  <c r="BM404" i="64" s="1"/>
  <c r="BM1213" i="64"/>
  <c r="BM1237" i="64" s="1"/>
  <c r="AW380" i="64"/>
  <c r="AW404" i="64" s="1"/>
  <c r="AW1213" i="64"/>
  <c r="AW1237" i="64" s="1"/>
  <c r="AG380" i="64"/>
  <c r="AG404" i="64" s="1"/>
  <c r="AG1213" i="64"/>
  <c r="AG1237" i="64" s="1"/>
  <c r="CK385" i="64"/>
  <c r="CK409" i="64" s="1"/>
  <c r="CK1218" i="64"/>
  <c r="CK1242" i="64" s="1"/>
  <c r="BU385" i="64"/>
  <c r="BU409" i="64" s="1"/>
  <c r="BU1218" i="64"/>
  <c r="BU1242" i="64" s="1"/>
  <c r="BE385" i="64"/>
  <c r="BE409" i="64" s="1"/>
  <c r="BE1218" i="64"/>
  <c r="BE1242" i="64" s="1"/>
  <c r="AO385" i="64"/>
  <c r="AO409" i="64" s="1"/>
  <c r="AO1218" i="64"/>
  <c r="AO1242" i="64" s="1"/>
  <c r="Y385" i="64"/>
  <c r="Y409" i="64" s="1"/>
  <c r="Y1218" i="64"/>
  <c r="Y1242" i="64" s="1"/>
  <c r="CD384" i="64"/>
  <c r="CD1217" i="64"/>
  <c r="BN384" i="64"/>
  <c r="BN1217" i="64"/>
  <c r="AX384" i="64"/>
  <c r="AX1217" i="64"/>
  <c r="AH384" i="64"/>
  <c r="AH1217" i="64"/>
  <c r="BW381" i="64"/>
  <c r="BW405" i="64" s="1"/>
  <c r="BW1214" i="64"/>
  <c r="BW1238" i="64" s="1"/>
  <c r="BG381" i="64"/>
  <c r="BG405" i="64" s="1"/>
  <c r="BG1214" i="64"/>
  <c r="BG1238" i="64" s="1"/>
  <c r="AQ381" i="64"/>
  <c r="AQ405" i="64" s="1"/>
  <c r="AQ1214" i="64"/>
  <c r="AQ1238" i="64" s="1"/>
  <c r="AA381" i="64"/>
  <c r="AA1214" i="64"/>
  <c r="AA1238" i="64" s="1"/>
  <c r="DI385" i="64"/>
  <c r="DI409" i="64" s="1"/>
  <c r="DI1218" i="64"/>
  <c r="DI1242" i="64" s="1"/>
  <c r="CS385" i="64"/>
  <c r="CS409" i="64" s="1"/>
  <c r="CS1218" i="64"/>
  <c r="CS1242" i="64" s="1"/>
  <c r="CZ384" i="64"/>
  <c r="CZ1217" i="64"/>
  <c r="DG381" i="64"/>
  <c r="DG405" i="64" s="1"/>
  <c r="DG1214" i="64"/>
  <c r="DG1238" i="64" s="1"/>
  <c r="CQ381" i="64"/>
  <c r="CQ1214" i="64"/>
  <c r="CQ1238" i="64" s="1"/>
  <c r="CX380" i="64"/>
  <c r="CX404" i="64" s="1"/>
  <c r="CX1213" i="64"/>
  <c r="CX1237" i="64" s="1"/>
  <c r="DE96" i="861"/>
  <c r="AE991" i="64"/>
  <c r="AE1059" i="64"/>
  <c r="CP990" i="64"/>
  <c r="CP1058" i="64"/>
  <c r="CP1087" i="64" s="1"/>
  <c r="CX991" i="64"/>
  <c r="CX1059" i="64"/>
  <c r="DE990" i="64"/>
  <c r="DE1058" i="64"/>
  <c r="DE1087" i="64" s="1"/>
  <c r="CO990" i="64"/>
  <c r="CO1058" i="64"/>
  <c r="CO1087" i="64" s="1"/>
  <c r="CV987" i="64"/>
  <c r="CV1015" i="64" s="1"/>
  <c r="CV1055" i="64"/>
  <c r="DC986" i="64"/>
  <c r="DC1054" i="64"/>
  <c r="DC1083" i="64" s="1"/>
  <c r="BC986" i="64"/>
  <c r="BC1054" i="64"/>
  <c r="BC1083" i="64" s="1"/>
  <c r="AW987" i="64"/>
  <c r="AW1015" i="64" s="1"/>
  <c r="AW1055" i="64"/>
  <c r="AW1084" i="64" s="1"/>
  <c r="CH986" i="64"/>
  <c r="CH1054" i="64"/>
  <c r="CH1083" i="64" s="1"/>
  <c r="BL987" i="64"/>
  <c r="BL1015" i="64" s="1"/>
  <c r="BL1055" i="64"/>
  <c r="BL1084" i="64" s="1"/>
  <c r="CG986" i="64"/>
  <c r="CG1054" i="64"/>
  <c r="CG1083" i="64" s="1"/>
  <c r="BQ986" i="64"/>
  <c r="BQ1054" i="64"/>
  <c r="BQ1083" i="64" s="1"/>
  <c r="BA986" i="64"/>
  <c r="BA1054" i="64"/>
  <c r="BA1083" i="64" s="1"/>
  <c r="AK986" i="64"/>
  <c r="AK1054" i="64"/>
  <c r="AK1083" i="64" s="1"/>
  <c r="U986" i="64"/>
  <c r="U1054" i="64"/>
  <c r="U1083" i="64" s="1"/>
  <c r="BY991" i="64"/>
  <c r="BY1059" i="64"/>
  <c r="BI991" i="64"/>
  <c r="BI1059" i="64"/>
  <c r="AS991" i="64"/>
  <c r="AS1059" i="64"/>
  <c r="AC991" i="64"/>
  <c r="AC1059" i="64"/>
  <c r="CH990" i="64"/>
  <c r="CH1058" i="64"/>
  <c r="CH1087" i="64" s="1"/>
  <c r="BR990" i="64"/>
  <c r="BR1058" i="64"/>
  <c r="BR1087" i="64" s="1"/>
  <c r="BB990" i="64"/>
  <c r="BB1058" i="64"/>
  <c r="BB1087" i="64" s="1"/>
  <c r="AL990" i="64"/>
  <c r="AL1058" i="64"/>
  <c r="AL1087" i="64" s="1"/>
  <c r="V990" i="64"/>
  <c r="V1058" i="64"/>
  <c r="V1087" i="64" s="1"/>
  <c r="CA987" i="64"/>
  <c r="CA1015" i="64" s="1"/>
  <c r="CA1055" i="64"/>
  <c r="CA1084" i="64" s="1"/>
  <c r="BK987" i="64"/>
  <c r="BK1015" i="64" s="1"/>
  <c r="BK1055" i="64"/>
  <c r="BK1084" i="64" s="1"/>
  <c r="AU987" i="64"/>
  <c r="AU1015" i="64" s="1"/>
  <c r="AU1055" i="64"/>
  <c r="AU1084" i="64" s="1"/>
  <c r="AE987" i="64"/>
  <c r="AE1015" i="64" s="1"/>
  <c r="AE1055" i="64"/>
  <c r="AE1084" i="64" s="1"/>
  <c r="CW991" i="64"/>
  <c r="CW1059" i="64"/>
  <c r="DD990" i="64"/>
  <c r="DD1058" i="64"/>
  <c r="DD1087" i="64" s="1"/>
  <c r="DK987" i="64"/>
  <c r="DK1015" i="64" s="1"/>
  <c r="DK1055" i="64"/>
  <c r="DK1084" i="64" s="1"/>
  <c r="CU987" i="64"/>
  <c r="CU1015" i="64" s="1"/>
  <c r="CU1055" i="64"/>
  <c r="DB986" i="64"/>
  <c r="DB1054" i="64"/>
  <c r="DB1083" i="64" s="1"/>
  <c r="CI990" i="64"/>
  <c r="CI1058" i="64"/>
  <c r="CI1087" i="64" s="1"/>
  <c r="CF986" i="64"/>
  <c r="CF1054" i="64"/>
  <c r="CF1083" i="64" s="1"/>
  <c r="BP986" i="64"/>
  <c r="BP1054" i="64"/>
  <c r="BP1083" i="64" s="1"/>
  <c r="AZ986" i="64"/>
  <c r="AZ1054" i="64"/>
  <c r="AZ1083" i="64" s="1"/>
  <c r="AJ986" i="64"/>
  <c r="AJ1054" i="64"/>
  <c r="AJ1083" i="64" s="1"/>
  <c r="T986" i="64"/>
  <c r="T1054" i="64"/>
  <c r="T1083" i="64" s="1"/>
  <c r="BX991" i="64"/>
  <c r="BX1059" i="64"/>
  <c r="BH991" i="64"/>
  <c r="BH1059" i="64"/>
  <c r="AR991" i="64"/>
  <c r="AR1059" i="64"/>
  <c r="AB991" i="64"/>
  <c r="AB1059" i="64"/>
  <c r="CG990" i="64"/>
  <c r="CG1058" i="64"/>
  <c r="CG1087" i="64" s="1"/>
  <c r="BQ990" i="64"/>
  <c r="BQ1058" i="64"/>
  <c r="BQ1087" i="64" s="1"/>
  <c r="BA990" i="64"/>
  <c r="BA1058" i="64"/>
  <c r="BA1087" i="64" s="1"/>
  <c r="AK990" i="64"/>
  <c r="AK1058" i="64"/>
  <c r="AK1087" i="64" s="1"/>
  <c r="U990" i="64"/>
  <c r="U1058" i="64"/>
  <c r="U1087" i="64" s="1"/>
  <c r="BZ987" i="64"/>
  <c r="BZ1015" i="64" s="1"/>
  <c r="BZ1055" i="64"/>
  <c r="BZ1084" i="64" s="1"/>
  <c r="BJ987" i="64"/>
  <c r="BJ1015" i="64" s="1"/>
  <c r="BJ1055" i="64"/>
  <c r="BJ1084" i="64" s="1"/>
  <c r="AT987" i="64"/>
  <c r="AT1015" i="64" s="1"/>
  <c r="AT1055" i="64"/>
  <c r="AT1084" i="64" s="1"/>
  <c r="AD987" i="64"/>
  <c r="AD1015" i="64" s="1"/>
  <c r="AD1055" i="64"/>
  <c r="AD1084" i="64" s="1"/>
  <c r="CV991" i="64"/>
  <c r="CV1059" i="64"/>
  <c r="DC990" i="64"/>
  <c r="DC1058" i="64"/>
  <c r="DC1087" i="64" s="1"/>
  <c r="DJ987" i="64"/>
  <c r="DJ1015" i="64" s="1"/>
  <c r="DJ1055" i="64"/>
  <c r="DJ1084" i="64" s="1"/>
  <c r="CT987" i="64"/>
  <c r="CT1015" i="64" s="1"/>
  <c r="CT1055" i="64"/>
  <c r="DA986" i="64"/>
  <c r="DA1054" i="64"/>
  <c r="DA1083" i="64" s="1"/>
  <c r="BK991" i="64"/>
  <c r="BK1059" i="64"/>
  <c r="AG987" i="64"/>
  <c r="AG1015" i="64" s="1"/>
  <c r="AG1055" i="64"/>
  <c r="AG1084" i="64" s="1"/>
  <c r="AT991" i="64"/>
  <c r="AT1059" i="64"/>
  <c r="CE986" i="64"/>
  <c r="CE1054" i="64"/>
  <c r="CE1083" i="64" s="1"/>
  <c r="BO986" i="64"/>
  <c r="BO1054" i="64"/>
  <c r="BO1083" i="64" s="1"/>
  <c r="AY986" i="64"/>
  <c r="AY1054" i="64"/>
  <c r="AY1083" i="64" s="1"/>
  <c r="AI986" i="64"/>
  <c r="AI1054" i="64"/>
  <c r="AI1083" i="64" s="1"/>
  <c r="S986" i="64"/>
  <c r="S1054" i="64"/>
  <c r="S1083" i="64" s="1"/>
  <c r="BW991" i="64"/>
  <c r="BW1059" i="64"/>
  <c r="BG991" i="64"/>
  <c r="BG1059" i="64"/>
  <c r="AQ991" i="64"/>
  <c r="AQ1059" i="64"/>
  <c r="AA991" i="64"/>
  <c r="AA1059" i="64"/>
  <c r="CF990" i="64"/>
  <c r="CF1058" i="64"/>
  <c r="CF1087" i="64" s="1"/>
  <c r="BP990" i="64"/>
  <c r="BP1058" i="64"/>
  <c r="BP1087" i="64" s="1"/>
  <c r="AZ990" i="64"/>
  <c r="AZ1058" i="64"/>
  <c r="AZ1087" i="64" s="1"/>
  <c r="AJ990" i="64"/>
  <c r="AJ1058" i="64"/>
  <c r="AJ1087" i="64" s="1"/>
  <c r="T990" i="64"/>
  <c r="T1058" i="64"/>
  <c r="T1087" i="64" s="1"/>
  <c r="BY987" i="64"/>
  <c r="BY1015" i="64" s="1"/>
  <c r="BY1055" i="64"/>
  <c r="BY1084" i="64" s="1"/>
  <c r="BI987" i="64"/>
  <c r="BI1015" i="64" s="1"/>
  <c r="BI1055" i="64"/>
  <c r="BI1084" i="64" s="1"/>
  <c r="AS987" i="64"/>
  <c r="AS1015" i="64" s="1"/>
  <c r="AS1055" i="64"/>
  <c r="AS1084" i="64" s="1"/>
  <c r="AC987" i="64"/>
  <c r="AC1015" i="64" s="1"/>
  <c r="AC1055" i="64"/>
  <c r="AC1084" i="64" s="1"/>
  <c r="DK991" i="64"/>
  <c r="DK1059" i="64"/>
  <c r="CU991" i="64"/>
  <c r="CU1059" i="64"/>
  <c r="DB990" i="64"/>
  <c r="DB1058" i="64"/>
  <c r="DB1087" i="64" s="1"/>
  <c r="DI987" i="64"/>
  <c r="DI1015" i="64" s="1"/>
  <c r="DI1055" i="64"/>
  <c r="DI1084" i="64" s="1"/>
  <c r="CS987" i="64"/>
  <c r="CS1015" i="64" s="1"/>
  <c r="CS1055" i="64"/>
  <c r="CZ986" i="64"/>
  <c r="CZ1054" i="64"/>
  <c r="CZ1083" i="64" s="1"/>
  <c r="BD990" i="64"/>
  <c r="BD1058" i="64"/>
  <c r="BD1087" i="64" s="1"/>
  <c r="BC990" i="64"/>
  <c r="BC1058" i="64"/>
  <c r="BC1087" i="64" s="1"/>
  <c r="CD986" i="64"/>
  <c r="CD1054" i="64"/>
  <c r="CD1083" i="64" s="1"/>
  <c r="BN986" i="64"/>
  <c r="BN1054" i="64"/>
  <c r="BN1083" i="64" s="1"/>
  <c r="AX986" i="64"/>
  <c r="AX1054" i="64"/>
  <c r="AX1083" i="64" s="1"/>
  <c r="AH986" i="64"/>
  <c r="AH1054" i="64"/>
  <c r="AH1083" i="64" s="1"/>
  <c r="CL991" i="64"/>
  <c r="CL1059" i="64"/>
  <c r="BV991" i="64"/>
  <c r="BV1059" i="64"/>
  <c r="BF991" i="64"/>
  <c r="BF1059" i="64"/>
  <c r="AP991" i="64"/>
  <c r="AP1059" i="64"/>
  <c r="Z991" i="64"/>
  <c r="Z1059" i="64"/>
  <c r="CE990" i="64"/>
  <c r="CE1058" i="64"/>
  <c r="CE1087" i="64" s="1"/>
  <c r="BO990" i="64"/>
  <c r="BO1058" i="64"/>
  <c r="BO1087" i="64" s="1"/>
  <c r="AY990" i="64"/>
  <c r="AY1058" i="64"/>
  <c r="AY1087" i="64" s="1"/>
  <c r="AI990" i="64"/>
  <c r="AI1058" i="64"/>
  <c r="AI1087" i="64" s="1"/>
  <c r="S990" i="64"/>
  <c r="S1058" i="64"/>
  <c r="S1087" i="64" s="1"/>
  <c r="BX987" i="64"/>
  <c r="BX1015" i="64" s="1"/>
  <c r="BX1055" i="64"/>
  <c r="BX1084" i="64" s="1"/>
  <c r="BH987" i="64"/>
  <c r="BH1015" i="64" s="1"/>
  <c r="BH1055" i="64"/>
  <c r="BH1084" i="64" s="1"/>
  <c r="AR987" i="64"/>
  <c r="AR1015" i="64" s="1"/>
  <c r="AR1055" i="64"/>
  <c r="AR1084" i="64" s="1"/>
  <c r="AB987" i="64"/>
  <c r="AB1015" i="64" s="1"/>
  <c r="AB1055" i="64"/>
  <c r="AB1084" i="64" s="1"/>
  <c r="DJ991" i="64"/>
  <c r="DJ1059" i="64"/>
  <c r="CT991" i="64"/>
  <c r="CT1059" i="64"/>
  <c r="DA990" i="64"/>
  <c r="DA1058" i="64"/>
  <c r="DA1087" i="64" s="1"/>
  <c r="DH987" i="64"/>
  <c r="DH1015" i="64" s="1"/>
  <c r="DH1055" i="64"/>
  <c r="DH1084" i="64" s="1"/>
  <c r="CR987" i="64"/>
  <c r="CR1015" i="64" s="1"/>
  <c r="CR1055" i="64"/>
  <c r="CY986" i="64"/>
  <c r="CY1054" i="64"/>
  <c r="CY1083" i="64" s="1"/>
  <c r="AD991" i="64"/>
  <c r="AD1059" i="64"/>
  <c r="CC986" i="64"/>
  <c r="CC1054" i="64"/>
  <c r="CC1083" i="64" s="1"/>
  <c r="BM986" i="64"/>
  <c r="BM1054" i="64"/>
  <c r="BM1083" i="64" s="1"/>
  <c r="AW986" i="64"/>
  <c r="AW1054" i="64"/>
  <c r="AW1083" i="64" s="1"/>
  <c r="AG986" i="64"/>
  <c r="AG1054" i="64"/>
  <c r="AG1083" i="64" s="1"/>
  <c r="CK991" i="64"/>
  <c r="CK1059" i="64"/>
  <c r="BU991" i="64"/>
  <c r="BU1059" i="64"/>
  <c r="BE991" i="64"/>
  <c r="BE1059" i="64"/>
  <c r="AO991" i="64"/>
  <c r="AO1059" i="64"/>
  <c r="Y991" i="64"/>
  <c r="Y1059" i="64"/>
  <c r="CD990" i="64"/>
  <c r="CD1058" i="64"/>
  <c r="CD1087" i="64" s="1"/>
  <c r="BN990" i="64"/>
  <c r="BN1058" i="64"/>
  <c r="BN1087" i="64" s="1"/>
  <c r="AX990" i="64"/>
  <c r="AX1058" i="64"/>
  <c r="AX1087" i="64" s="1"/>
  <c r="AH990" i="64"/>
  <c r="AH1058" i="64"/>
  <c r="AH1087" i="64" s="1"/>
  <c r="BW987" i="64"/>
  <c r="BW1015" i="64" s="1"/>
  <c r="BW1055" i="64"/>
  <c r="BW1084" i="64" s="1"/>
  <c r="BG987" i="64"/>
  <c r="BG1015" i="64" s="1"/>
  <c r="BG1055" i="64"/>
  <c r="BG1084" i="64" s="1"/>
  <c r="AQ987" i="64"/>
  <c r="AQ1015" i="64" s="1"/>
  <c r="AQ1055" i="64"/>
  <c r="AQ1084" i="64" s="1"/>
  <c r="AA987" i="64"/>
  <c r="AA1015" i="64" s="1"/>
  <c r="AA1055" i="64"/>
  <c r="DI991" i="64"/>
  <c r="DI1059" i="64"/>
  <c r="CS991" i="64"/>
  <c r="CS1059" i="64"/>
  <c r="CZ990" i="64"/>
  <c r="CZ1058" i="64"/>
  <c r="CZ1087" i="64" s="1"/>
  <c r="DG987" i="64"/>
  <c r="DG1015" i="64" s="1"/>
  <c r="DG1055" i="64"/>
  <c r="DG1084" i="64" s="1"/>
  <c r="CQ987" i="64"/>
  <c r="CQ1015" i="64" s="1"/>
  <c r="CQ1055" i="64"/>
  <c r="CX986" i="64"/>
  <c r="CX1054" i="64"/>
  <c r="CX1083" i="64" s="1"/>
  <c r="AM986" i="64"/>
  <c r="AM1054" i="64"/>
  <c r="AM1083" i="64" s="1"/>
  <c r="BM987" i="64"/>
  <c r="BM1015" i="64" s="1"/>
  <c r="BM1055" i="64"/>
  <c r="BM1084" i="64" s="1"/>
  <c r="CY991" i="64"/>
  <c r="CY1059" i="64"/>
  <c r="BR986" i="64"/>
  <c r="BR1054" i="64"/>
  <c r="BR1083" i="64" s="1"/>
  <c r="CB987" i="64"/>
  <c r="CB1015" i="64" s="1"/>
  <c r="CB1055" i="64"/>
  <c r="CB1084" i="64" s="1"/>
  <c r="CB986" i="64"/>
  <c r="CB1054" i="64"/>
  <c r="CB1083" i="64" s="1"/>
  <c r="BL986" i="64"/>
  <c r="BL1054" i="64"/>
  <c r="BL1083" i="64" s="1"/>
  <c r="AV986" i="64"/>
  <c r="AV1054" i="64"/>
  <c r="AV1083" i="64" s="1"/>
  <c r="AF986" i="64"/>
  <c r="AF1054" i="64"/>
  <c r="AF1083" i="64" s="1"/>
  <c r="CJ991" i="64"/>
  <c r="CJ1059" i="64"/>
  <c r="BT991" i="64"/>
  <c r="BT1059" i="64"/>
  <c r="BD991" i="64"/>
  <c r="BD1059" i="64"/>
  <c r="AN991" i="64"/>
  <c r="AN1059" i="64"/>
  <c r="X991" i="64"/>
  <c r="X1059" i="64"/>
  <c r="CC990" i="64"/>
  <c r="CC1058" i="64"/>
  <c r="CC1087" i="64" s="1"/>
  <c r="BM990" i="64"/>
  <c r="BM1058" i="64"/>
  <c r="BM1087" i="64" s="1"/>
  <c r="AW990" i="64"/>
  <c r="AW1058" i="64"/>
  <c r="AW1087" i="64" s="1"/>
  <c r="AG990" i="64"/>
  <c r="AG1058" i="64"/>
  <c r="AG1087" i="64" s="1"/>
  <c r="CL987" i="64"/>
  <c r="CL1015" i="64" s="1"/>
  <c r="CL1055" i="64"/>
  <c r="CL1084" i="64" s="1"/>
  <c r="BV987" i="64"/>
  <c r="BV1015" i="64" s="1"/>
  <c r="BV1055" i="64"/>
  <c r="BV1084" i="64" s="1"/>
  <c r="BF987" i="64"/>
  <c r="BF1015" i="64" s="1"/>
  <c r="BF1055" i="64"/>
  <c r="BF1084" i="64" s="1"/>
  <c r="AP987" i="64"/>
  <c r="AP1015" i="64" s="1"/>
  <c r="AP1055" i="64"/>
  <c r="AP1084" i="64" s="1"/>
  <c r="Z987" i="64"/>
  <c r="Z1015" i="64" s="1"/>
  <c r="Z1055" i="64"/>
  <c r="DH991" i="64"/>
  <c r="DH1059" i="64"/>
  <c r="CR991" i="64"/>
  <c r="CR1059" i="64"/>
  <c r="CY990" i="64"/>
  <c r="CY1058" i="64"/>
  <c r="CY1087" i="64" s="1"/>
  <c r="DF987" i="64"/>
  <c r="DF1015" i="64" s="1"/>
  <c r="DF1055" i="64"/>
  <c r="DF1084" i="64" s="1"/>
  <c r="CP987" i="64"/>
  <c r="CP1015" i="64" s="1"/>
  <c r="CP1055" i="64"/>
  <c r="CW986" i="64"/>
  <c r="CW1054" i="64"/>
  <c r="CW1083" i="64" s="1"/>
  <c r="CA991" i="64"/>
  <c r="CA1059" i="64"/>
  <c r="AM990" i="64"/>
  <c r="AM1058" i="64"/>
  <c r="AM1087" i="64" s="1"/>
  <c r="CA986" i="64"/>
  <c r="CA1054" i="64"/>
  <c r="CA1083" i="64" s="1"/>
  <c r="BK986" i="64"/>
  <c r="BK1054" i="64"/>
  <c r="BK1083" i="64" s="1"/>
  <c r="AU986" i="64"/>
  <c r="AU1054" i="64"/>
  <c r="AU1083" i="64" s="1"/>
  <c r="AE986" i="64"/>
  <c r="AE1054" i="64"/>
  <c r="AE1083" i="64" s="1"/>
  <c r="CI991" i="64"/>
  <c r="CI1059" i="64"/>
  <c r="BS991" i="64"/>
  <c r="BS1059" i="64"/>
  <c r="BC991" i="64"/>
  <c r="BC1059" i="64"/>
  <c r="AM991" i="64"/>
  <c r="AM1059" i="64"/>
  <c r="W991" i="64"/>
  <c r="W1059" i="64"/>
  <c r="CB990" i="64"/>
  <c r="CB1058" i="64"/>
  <c r="CB1087" i="64" s="1"/>
  <c r="BL990" i="64"/>
  <c r="BL1058" i="64"/>
  <c r="BL1087" i="64" s="1"/>
  <c r="AV990" i="64"/>
  <c r="AV1058" i="64"/>
  <c r="AV1087" i="64" s="1"/>
  <c r="AF990" i="64"/>
  <c r="AF1058" i="64"/>
  <c r="AF1087" i="64" s="1"/>
  <c r="CK987" i="64"/>
  <c r="CK1015" i="64" s="1"/>
  <c r="CK1055" i="64"/>
  <c r="CK1084" i="64" s="1"/>
  <c r="BU987" i="64"/>
  <c r="BU1015" i="64" s="1"/>
  <c r="BU1055" i="64"/>
  <c r="BU1084" i="64" s="1"/>
  <c r="BE987" i="64"/>
  <c r="BE1015" i="64" s="1"/>
  <c r="BE1055" i="64"/>
  <c r="BE1084" i="64" s="1"/>
  <c r="AO987" i="64"/>
  <c r="AO1015" i="64" s="1"/>
  <c r="AO1055" i="64"/>
  <c r="AO1084" i="64" s="1"/>
  <c r="Y987" i="64"/>
  <c r="Y1015" i="64" s="1"/>
  <c r="Y1055" i="64"/>
  <c r="DG991" i="64"/>
  <c r="DG1059" i="64"/>
  <c r="CQ991" i="64"/>
  <c r="CQ1059" i="64"/>
  <c r="CX990" i="64"/>
  <c r="CX1058" i="64"/>
  <c r="CX1087" i="64" s="1"/>
  <c r="DE987" i="64"/>
  <c r="DE1015" i="64" s="1"/>
  <c r="DE1055" i="64"/>
  <c r="DE1084" i="64" s="1"/>
  <c r="CO987" i="64"/>
  <c r="CO1015" i="64" s="1"/>
  <c r="CO1055" i="64"/>
  <c r="CV986" i="64"/>
  <c r="CV1054" i="64"/>
  <c r="CV1083" i="64" s="1"/>
  <c r="AU991" i="64"/>
  <c r="AU1059" i="64"/>
  <c r="CW987" i="64"/>
  <c r="CW1015" i="64" s="1"/>
  <c r="CW1055" i="64"/>
  <c r="BB986" i="64"/>
  <c r="BB1054" i="64"/>
  <c r="BB1083" i="64" s="1"/>
  <c r="AV987" i="64"/>
  <c r="AV1015" i="64" s="1"/>
  <c r="AV1055" i="64"/>
  <c r="AV1084" i="64" s="1"/>
  <c r="BZ986" i="64"/>
  <c r="BZ1054" i="64"/>
  <c r="BZ1083" i="64" s="1"/>
  <c r="BJ986" i="64"/>
  <c r="BJ1054" i="64"/>
  <c r="BJ1083" i="64" s="1"/>
  <c r="AT986" i="64"/>
  <c r="AT1054" i="64"/>
  <c r="AT1083" i="64" s="1"/>
  <c r="AD986" i="64"/>
  <c r="AD1054" i="64"/>
  <c r="AD1083" i="64" s="1"/>
  <c r="CH991" i="64"/>
  <c r="CH1059" i="64"/>
  <c r="BR991" i="64"/>
  <c r="BR1059" i="64"/>
  <c r="BB991" i="64"/>
  <c r="BB1059" i="64"/>
  <c r="AL991" i="64"/>
  <c r="AL1059" i="64"/>
  <c r="V991" i="64"/>
  <c r="V1059" i="64"/>
  <c r="CA990" i="64"/>
  <c r="CA1058" i="64"/>
  <c r="CA1087" i="64" s="1"/>
  <c r="BK990" i="64"/>
  <c r="BK1058" i="64"/>
  <c r="BK1087" i="64" s="1"/>
  <c r="AU990" i="64"/>
  <c r="AU1058" i="64"/>
  <c r="AU1087" i="64" s="1"/>
  <c r="AE990" i="64"/>
  <c r="AE1058" i="64"/>
  <c r="AE1087" i="64" s="1"/>
  <c r="CJ987" i="64"/>
  <c r="CJ1015" i="64" s="1"/>
  <c r="CJ1055" i="64"/>
  <c r="CJ1084" i="64" s="1"/>
  <c r="BT987" i="64"/>
  <c r="BT1015" i="64" s="1"/>
  <c r="BT1055" i="64"/>
  <c r="BT1084" i="64" s="1"/>
  <c r="BD987" i="64"/>
  <c r="BD1015" i="64" s="1"/>
  <c r="BD1055" i="64"/>
  <c r="BD1084" i="64" s="1"/>
  <c r="AN987" i="64"/>
  <c r="AN1015" i="64" s="1"/>
  <c r="AN1055" i="64"/>
  <c r="AN1084" i="64" s="1"/>
  <c r="X987" i="64"/>
  <c r="X1015" i="64" s="1"/>
  <c r="X1055" i="64"/>
  <c r="DF991" i="64"/>
  <c r="DF1059" i="64"/>
  <c r="CP991" i="64"/>
  <c r="CP1059" i="64"/>
  <c r="CW990" i="64"/>
  <c r="CW1058" i="64"/>
  <c r="CW1087" i="64" s="1"/>
  <c r="DD987" i="64"/>
  <c r="DD1015" i="64" s="1"/>
  <c r="DD1055" i="64"/>
  <c r="DD1084" i="64" s="1"/>
  <c r="DK986" i="64"/>
  <c r="DK1054" i="64"/>
  <c r="DK1083" i="64" s="1"/>
  <c r="CU986" i="64"/>
  <c r="CU1054" i="64"/>
  <c r="CU1083" i="64" s="1"/>
  <c r="DA1001" i="64" a="1"/>
  <c r="DA1001" i="64" s="1"/>
  <c r="DA1069" i="64" a="1"/>
  <c r="DA1069" i="64" s="1"/>
  <c r="BT990" i="64"/>
  <c r="BT1058" i="64"/>
  <c r="BT1087" i="64" s="1"/>
  <c r="BZ991" i="64"/>
  <c r="BZ1059" i="64"/>
  <c r="AC1001" i="64" a="1"/>
  <c r="AC1001" i="64" s="1"/>
  <c r="AC1069" i="64" a="1"/>
  <c r="AC1069" i="64" s="1"/>
  <c r="BY986" i="64"/>
  <c r="BY1054" i="64"/>
  <c r="BY1083" i="64" s="1"/>
  <c r="BI986" i="64"/>
  <c r="BI1054" i="64"/>
  <c r="BI1083" i="64" s="1"/>
  <c r="AS986" i="64"/>
  <c r="AS1054" i="64"/>
  <c r="AS1083" i="64" s="1"/>
  <c r="AC986" i="64"/>
  <c r="AC1054" i="64"/>
  <c r="AC1083" i="64" s="1"/>
  <c r="CG991" i="64"/>
  <c r="CG1059" i="64"/>
  <c r="BQ991" i="64"/>
  <c r="BQ1059" i="64"/>
  <c r="BA991" i="64"/>
  <c r="BA1059" i="64"/>
  <c r="AK991" i="64"/>
  <c r="AK1059" i="64"/>
  <c r="U991" i="64"/>
  <c r="U1059" i="64"/>
  <c r="BZ990" i="64"/>
  <c r="BZ1058" i="64"/>
  <c r="BZ1087" i="64" s="1"/>
  <c r="BJ990" i="64"/>
  <c r="BJ1058" i="64"/>
  <c r="BJ1087" i="64" s="1"/>
  <c r="AT990" i="64"/>
  <c r="AT1058" i="64"/>
  <c r="AT1087" i="64" s="1"/>
  <c r="AD990" i="64"/>
  <c r="AD1058" i="64"/>
  <c r="AD1087" i="64" s="1"/>
  <c r="CI987" i="64"/>
  <c r="CI1015" i="64" s="1"/>
  <c r="CI1055" i="64"/>
  <c r="CI1084" i="64" s="1"/>
  <c r="BS987" i="64"/>
  <c r="BS1015" i="64" s="1"/>
  <c r="BS1055" i="64"/>
  <c r="BS1084" i="64" s="1"/>
  <c r="BC987" i="64"/>
  <c r="BC1015" i="64" s="1"/>
  <c r="BC1055" i="64"/>
  <c r="BC1084" i="64" s="1"/>
  <c r="AM987" i="64"/>
  <c r="AM1015" i="64" s="1"/>
  <c r="AM1055" i="64"/>
  <c r="AM1084" i="64" s="1"/>
  <c r="W987" i="64"/>
  <c r="W1015" i="64" s="1"/>
  <c r="W1055" i="64"/>
  <c r="DE991" i="64"/>
  <c r="DE1059" i="64"/>
  <c r="CO991" i="64"/>
  <c r="CO1059" i="64"/>
  <c r="CV990" i="64"/>
  <c r="CV1058" i="64"/>
  <c r="CV1087" i="64" s="1"/>
  <c r="DC987" i="64"/>
  <c r="DC1015" i="64" s="1"/>
  <c r="DC1055" i="64"/>
  <c r="DC1084" i="64" s="1"/>
  <c r="DJ986" i="64"/>
  <c r="DJ1054" i="64"/>
  <c r="DJ1083" i="64" s="1"/>
  <c r="CT986" i="64"/>
  <c r="CT1054" i="64"/>
  <c r="CT1083" i="64" s="1"/>
  <c r="AN990" i="64"/>
  <c r="AN1058" i="64"/>
  <c r="AN1087" i="64" s="1"/>
  <c r="AL986" i="64"/>
  <c r="AL1054" i="64"/>
  <c r="AL1083" i="64" s="1"/>
  <c r="W990" i="64"/>
  <c r="W1058" i="64"/>
  <c r="W1087" i="64" s="1"/>
  <c r="BX986" i="64"/>
  <c r="BX1054" i="64"/>
  <c r="BX1083" i="64" s="1"/>
  <c r="BH986" i="64"/>
  <c r="BH1054" i="64"/>
  <c r="BH1083" i="64" s="1"/>
  <c r="AR986" i="64"/>
  <c r="AR1054" i="64"/>
  <c r="AR1083" i="64" s="1"/>
  <c r="AB986" i="64"/>
  <c r="AB1054" i="64"/>
  <c r="AB1083" i="64" s="1"/>
  <c r="CF991" i="64"/>
  <c r="CF1059" i="64"/>
  <c r="BP991" i="64"/>
  <c r="BP1059" i="64"/>
  <c r="AZ991" i="64"/>
  <c r="AZ1059" i="64"/>
  <c r="AJ991" i="64"/>
  <c r="AJ1059" i="64"/>
  <c r="T991" i="64"/>
  <c r="T1059" i="64"/>
  <c r="BY990" i="64"/>
  <c r="BY1058" i="64"/>
  <c r="BY1087" i="64" s="1"/>
  <c r="BI990" i="64"/>
  <c r="BI1058" i="64"/>
  <c r="BI1087" i="64" s="1"/>
  <c r="AS990" i="64"/>
  <c r="AS1058" i="64"/>
  <c r="AS1087" i="64" s="1"/>
  <c r="AC990" i="64"/>
  <c r="AC1058" i="64"/>
  <c r="AC1087" i="64" s="1"/>
  <c r="CH987" i="64"/>
  <c r="CH1015" i="64" s="1"/>
  <c r="CH1055" i="64"/>
  <c r="CH1084" i="64" s="1"/>
  <c r="BR987" i="64"/>
  <c r="BR1015" i="64" s="1"/>
  <c r="BR1055" i="64"/>
  <c r="BR1084" i="64" s="1"/>
  <c r="BB987" i="64"/>
  <c r="BB1015" i="64" s="1"/>
  <c r="BB1055" i="64"/>
  <c r="BB1084" i="64" s="1"/>
  <c r="AL987" i="64"/>
  <c r="AL1015" i="64" s="1"/>
  <c r="AL1055" i="64"/>
  <c r="AL1084" i="64" s="1"/>
  <c r="V987" i="64"/>
  <c r="V1015" i="64" s="1"/>
  <c r="V1055" i="64"/>
  <c r="DD991" i="64"/>
  <c r="DD1059" i="64"/>
  <c r="DK990" i="64"/>
  <c r="DK1058" i="64"/>
  <c r="DK1087" i="64" s="1"/>
  <c r="CU990" i="64"/>
  <c r="CU1058" i="64"/>
  <c r="CU1087" i="64" s="1"/>
  <c r="DB987" i="64"/>
  <c r="DB1015" i="64" s="1"/>
  <c r="DB1055" i="64"/>
  <c r="DB1084" i="64" s="1"/>
  <c r="DI986" i="64"/>
  <c r="DI1054" i="64"/>
  <c r="DI1083" i="64" s="1"/>
  <c r="CS986" i="64"/>
  <c r="CS1054" i="64"/>
  <c r="CS1083" i="64" s="1"/>
  <c r="CI986" i="64"/>
  <c r="CI1054" i="64"/>
  <c r="CI1083" i="64" s="1"/>
  <c r="X990" i="64"/>
  <c r="X1058" i="64"/>
  <c r="X1087" i="64" s="1"/>
  <c r="AF987" i="64"/>
  <c r="AF1015" i="64" s="1"/>
  <c r="AF1055" i="64"/>
  <c r="AF1084" i="64" s="1"/>
  <c r="BW986" i="64"/>
  <c r="BW1054" i="64"/>
  <c r="BW1083" i="64" s="1"/>
  <c r="BG986" i="64"/>
  <c r="BG1054" i="64"/>
  <c r="BG1083" i="64" s="1"/>
  <c r="AQ986" i="64"/>
  <c r="AQ1054" i="64"/>
  <c r="AQ1083" i="64" s="1"/>
  <c r="AA986" i="64"/>
  <c r="AA1054" i="64"/>
  <c r="AA1083" i="64" s="1"/>
  <c r="CE991" i="64"/>
  <c r="CE1059" i="64"/>
  <c r="BO991" i="64"/>
  <c r="BO1059" i="64"/>
  <c r="AY991" i="64"/>
  <c r="AY1059" i="64"/>
  <c r="AI991" i="64"/>
  <c r="AI1059" i="64"/>
  <c r="S991" i="64"/>
  <c r="S1059" i="64"/>
  <c r="BX990" i="64"/>
  <c r="BX1058" i="64"/>
  <c r="BX1087" i="64" s="1"/>
  <c r="BH990" i="64"/>
  <c r="BH1058" i="64"/>
  <c r="BH1087" i="64" s="1"/>
  <c r="AR990" i="64"/>
  <c r="AR1058" i="64"/>
  <c r="AR1087" i="64" s="1"/>
  <c r="AB990" i="64"/>
  <c r="AB1058" i="64"/>
  <c r="AB1087" i="64" s="1"/>
  <c r="CG987" i="64"/>
  <c r="CG1015" i="64" s="1"/>
  <c r="CG1055" i="64"/>
  <c r="CG1084" i="64" s="1"/>
  <c r="BQ987" i="64"/>
  <c r="BQ1015" i="64" s="1"/>
  <c r="BQ1055" i="64"/>
  <c r="BQ1084" i="64" s="1"/>
  <c r="BA987" i="64"/>
  <c r="BA1015" i="64" s="1"/>
  <c r="BA1055" i="64"/>
  <c r="BA1084" i="64" s="1"/>
  <c r="AK987" i="64"/>
  <c r="AK1015" i="64" s="1"/>
  <c r="AK1055" i="64"/>
  <c r="AK1084" i="64" s="1"/>
  <c r="U987" i="64"/>
  <c r="U1015" i="64" s="1"/>
  <c r="U1055" i="64"/>
  <c r="DC991" i="64"/>
  <c r="DC1059" i="64"/>
  <c r="DJ990" i="64"/>
  <c r="DJ1058" i="64"/>
  <c r="DJ1087" i="64" s="1"/>
  <c r="CT990" i="64"/>
  <c r="CT1058" i="64"/>
  <c r="CT1087" i="64" s="1"/>
  <c r="DA987" i="64"/>
  <c r="DA1015" i="64" s="1"/>
  <c r="DA1055" i="64"/>
  <c r="DA1084" i="64" s="1"/>
  <c r="DH986" i="64"/>
  <c r="DH1054" i="64"/>
  <c r="DH1083" i="64" s="1"/>
  <c r="CR986" i="64"/>
  <c r="CR1054" i="64"/>
  <c r="CR1083" i="64" s="1"/>
  <c r="CJ990" i="64"/>
  <c r="CJ1058" i="64"/>
  <c r="CJ1087" i="64" s="1"/>
  <c r="BJ991" i="64"/>
  <c r="BJ1059" i="64"/>
  <c r="CL986" i="64"/>
  <c r="CL1054" i="64"/>
  <c r="CL1083" i="64" s="1"/>
  <c r="BV986" i="64"/>
  <c r="BV1054" i="64"/>
  <c r="BV1083" i="64" s="1"/>
  <c r="BF986" i="64"/>
  <c r="BF1054" i="64"/>
  <c r="BF1083" i="64" s="1"/>
  <c r="AP986" i="64"/>
  <c r="AP1054" i="64"/>
  <c r="AP1083" i="64" s="1"/>
  <c r="Z986" i="64"/>
  <c r="Z1054" i="64"/>
  <c r="Z1083" i="64" s="1"/>
  <c r="CD991" i="64"/>
  <c r="CD1059" i="64"/>
  <c r="BN991" i="64"/>
  <c r="BN1059" i="64"/>
  <c r="AX991" i="64"/>
  <c r="AX1059" i="64"/>
  <c r="AH991" i="64"/>
  <c r="AH1059" i="64"/>
  <c r="BW990" i="64"/>
  <c r="BW1058" i="64"/>
  <c r="BW1087" i="64" s="1"/>
  <c r="BG990" i="64"/>
  <c r="BG1058" i="64"/>
  <c r="BG1087" i="64" s="1"/>
  <c r="AQ990" i="64"/>
  <c r="AQ1058" i="64"/>
  <c r="AQ1087" i="64" s="1"/>
  <c r="AA990" i="64"/>
  <c r="AA1058" i="64"/>
  <c r="AA1087" i="64" s="1"/>
  <c r="CF987" i="64"/>
  <c r="CF1015" i="64" s="1"/>
  <c r="CF1055" i="64"/>
  <c r="CF1084" i="64" s="1"/>
  <c r="BP987" i="64"/>
  <c r="BP1015" i="64" s="1"/>
  <c r="BP1055" i="64"/>
  <c r="BP1084" i="64" s="1"/>
  <c r="AZ987" i="64"/>
  <c r="AZ1015" i="64" s="1"/>
  <c r="AZ1055" i="64"/>
  <c r="AZ1084" i="64" s="1"/>
  <c r="AJ987" i="64"/>
  <c r="AJ1015" i="64" s="1"/>
  <c r="AJ1055" i="64"/>
  <c r="AJ1084" i="64" s="1"/>
  <c r="T987" i="64"/>
  <c r="T1015" i="64" s="1"/>
  <c r="T1055" i="64"/>
  <c r="DB991" i="64"/>
  <c r="DB1059" i="64"/>
  <c r="DI990" i="64"/>
  <c r="DI1058" i="64"/>
  <c r="DI1087" i="64" s="1"/>
  <c r="CS990" i="64"/>
  <c r="CS1058" i="64"/>
  <c r="CS1087" i="64" s="1"/>
  <c r="CZ987" i="64"/>
  <c r="CZ1015" i="64" s="1"/>
  <c r="CZ1055" i="64"/>
  <c r="CZ1084" i="64" s="1"/>
  <c r="DG986" i="64"/>
  <c r="DG1054" i="64"/>
  <c r="DG1083" i="64" s="1"/>
  <c r="CQ986" i="64"/>
  <c r="CQ1054" i="64"/>
  <c r="CQ1083" i="64" s="1"/>
  <c r="DE1072" i="64"/>
  <c r="DF1068" i="64" s="1"/>
  <c r="DE1074" i="64"/>
  <c r="W986" i="64"/>
  <c r="W1054" i="64"/>
  <c r="W1083" i="64" s="1"/>
  <c r="DF990" i="64"/>
  <c r="DF1058" i="64"/>
  <c r="DF1087" i="64" s="1"/>
  <c r="BS990" i="64"/>
  <c r="BS1058" i="64"/>
  <c r="BS1087" i="64" s="1"/>
  <c r="CK986" i="64"/>
  <c r="CK1054" i="64"/>
  <c r="CK1083" i="64" s="1"/>
  <c r="BU986" i="64"/>
  <c r="BU1054" i="64"/>
  <c r="BU1083" i="64" s="1"/>
  <c r="BE986" i="64"/>
  <c r="BE1054" i="64"/>
  <c r="BE1083" i="64" s="1"/>
  <c r="AO986" i="64"/>
  <c r="AO1054" i="64"/>
  <c r="AO1083" i="64" s="1"/>
  <c r="Y986" i="64"/>
  <c r="Y1054" i="64"/>
  <c r="Y1083" i="64" s="1"/>
  <c r="CC991" i="64"/>
  <c r="CC1059" i="64"/>
  <c r="BM991" i="64"/>
  <c r="BM1059" i="64"/>
  <c r="AW991" i="64"/>
  <c r="AW1059" i="64"/>
  <c r="AG991" i="64"/>
  <c r="AG1059" i="64"/>
  <c r="CL990" i="64"/>
  <c r="CL1058" i="64"/>
  <c r="CL1087" i="64" s="1"/>
  <c r="BV990" i="64"/>
  <c r="BV1058" i="64"/>
  <c r="BV1087" i="64" s="1"/>
  <c r="BF990" i="64"/>
  <c r="BF1058" i="64"/>
  <c r="BF1087" i="64" s="1"/>
  <c r="AP990" i="64"/>
  <c r="AP1058" i="64"/>
  <c r="AP1087" i="64" s="1"/>
  <c r="Z990" i="64"/>
  <c r="Z1058" i="64"/>
  <c r="Z1087" i="64" s="1"/>
  <c r="CE987" i="64"/>
  <c r="CE1015" i="64" s="1"/>
  <c r="CE1055" i="64"/>
  <c r="CE1084" i="64" s="1"/>
  <c r="BO987" i="64"/>
  <c r="BO1015" i="64" s="1"/>
  <c r="BO1055" i="64"/>
  <c r="BO1084" i="64" s="1"/>
  <c r="AY987" i="64"/>
  <c r="AY1015" i="64" s="1"/>
  <c r="AY1055" i="64"/>
  <c r="AY1084" i="64" s="1"/>
  <c r="AI987" i="64"/>
  <c r="AI1015" i="64" s="1"/>
  <c r="AI1055" i="64"/>
  <c r="AI1084" i="64" s="1"/>
  <c r="S987" i="64"/>
  <c r="S1015" i="64" s="1"/>
  <c r="S1055" i="64"/>
  <c r="DA991" i="64"/>
  <c r="DA1059" i="64"/>
  <c r="DH990" i="64"/>
  <c r="DH1058" i="64"/>
  <c r="DH1087" i="64" s="1"/>
  <c r="CR990" i="64"/>
  <c r="CR1058" i="64"/>
  <c r="CR1087" i="64" s="1"/>
  <c r="CY987" i="64"/>
  <c r="CY1015" i="64" s="1"/>
  <c r="CY1055" i="64"/>
  <c r="DF986" i="64"/>
  <c r="DF1054" i="64"/>
  <c r="DF1083" i="64" s="1"/>
  <c r="CP986" i="64"/>
  <c r="CP1054" i="64"/>
  <c r="CP1083" i="64" s="1"/>
  <c r="BS986" i="64"/>
  <c r="BS1054" i="64"/>
  <c r="BS1083" i="64" s="1"/>
  <c r="CC987" i="64"/>
  <c r="CC1015" i="64" s="1"/>
  <c r="CC1055" i="64"/>
  <c r="CC1084" i="64" s="1"/>
  <c r="DD986" i="64"/>
  <c r="DD1054" i="64"/>
  <c r="DD1083" i="64" s="1"/>
  <c r="V986" i="64"/>
  <c r="V1054" i="64"/>
  <c r="V1083" i="64" s="1"/>
  <c r="CJ986" i="64"/>
  <c r="CJ1054" i="64"/>
  <c r="CJ1083" i="64" s="1"/>
  <c r="BT986" i="64"/>
  <c r="BT1054" i="64"/>
  <c r="BT1083" i="64" s="1"/>
  <c r="BD986" i="64"/>
  <c r="BD1054" i="64"/>
  <c r="BD1083" i="64" s="1"/>
  <c r="AN986" i="64"/>
  <c r="AN1054" i="64"/>
  <c r="AN1083" i="64" s="1"/>
  <c r="X986" i="64"/>
  <c r="X1054" i="64"/>
  <c r="X1083" i="64" s="1"/>
  <c r="CB991" i="64"/>
  <c r="CB1059" i="64"/>
  <c r="BL991" i="64"/>
  <c r="BL1059" i="64"/>
  <c r="AV991" i="64"/>
  <c r="AV1059" i="64"/>
  <c r="AF991" i="64"/>
  <c r="AF1059" i="64"/>
  <c r="CK990" i="64"/>
  <c r="CK1058" i="64"/>
  <c r="CK1087" i="64" s="1"/>
  <c r="BU990" i="64"/>
  <c r="BU1058" i="64"/>
  <c r="BU1087" i="64" s="1"/>
  <c r="BE990" i="64"/>
  <c r="BE1058" i="64"/>
  <c r="BE1087" i="64" s="1"/>
  <c r="AO990" i="64"/>
  <c r="AO1058" i="64"/>
  <c r="AO1087" i="64" s="1"/>
  <c r="Y990" i="64"/>
  <c r="Y1058" i="64"/>
  <c r="Y1087" i="64" s="1"/>
  <c r="CD987" i="64"/>
  <c r="CD1015" i="64" s="1"/>
  <c r="CD1055" i="64"/>
  <c r="CD1084" i="64" s="1"/>
  <c r="BN987" i="64"/>
  <c r="BN1015" i="64" s="1"/>
  <c r="BN1055" i="64"/>
  <c r="BN1084" i="64" s="1"/>
  <c r="AX987" i="64"/>
  <c r="AX1015" i="64" s="1"/>
  <c r="AX1055" i="64"/>
  <c r="AX1084" i="64" s="1"/>
  <c r="AH987" i="64"/>
  <c r="AH1015" i="64" s="1"/>
  <c r="AH1055" i="64"/>
  <c r="AH1084" i="64" s="1"/>
  <c r="CZ991" i="64"/>
  <c r="CZ1059" i="64"/>
  <c r="DG990" i="64"/>
  <c r="DG1058" i="64"/>
  <c r="DG1087" i="64" s="1"/>
  <c r="CQ990" i="64"/>
  <c r="CQ1058" i="64"/>
  <c r="CQ1087" i="64" s="1"/>
  <c r="CX987" i="64"/>
  <c r="CX1015" i="64" s="1"/>
  <c r="CX1055" i="64"/>
  <c r="DE986" i="64"/>
  <c r="DE1054" i="64"/>
  <c r="DE1083" i="64" s="1"/>
  <c r="CO986" i="64"/>
  <c r="CO1054" i="64"/>
  <c r="CO1083" i="64" s="1"/>
  <c r="AB2181" i="64"/>
  <c r="AB2188" i="64" s="1"/>
  <c r="AB2187" i="64"/>
  <c r="AA2182" i="64"/>
  <c r="AB2179" i="64" s="1"/>
  <c r="AB2184" i="64" s="1"/>
  <c r="CH2165" i="64"/>
  <c r="CH2192" i="64" s="1"/>
  <c r="AD2170" i="64"/>
  <c r="BL2166" i="64"/>
  <c r="AF2166" i="64"/>
  <c r="CX2170" i="64"/>
  <c r="DE2169" i="64"/>
  <c r="CO2169" i="64"/>
  <c r="CV2166" i="64"/>
  <c r="DC2165" i="64"/>
  <c r="DC2192" i="64" s="1"/>
  <c r="BS2169" i="64"/>
  <c r="CH2169" i="64"/>
  <c r="BH2170" i="64"/>
  <c r="CV2170" i="64"/>
  <c r="DC2169" i="64"/>
  <c r="DJ2166" i="64"/>
  <c r="CT2166" i="64"/>
  <c r="DA2165" i="64"/>
  <c r="DA2192" i="64" s="1"/>
  <c r="CD2165" i="64"/>
  <c r="CD2192" i="64" s="1"/>
  <c r="BN2165" i="64"/>
  <c r="BN2192" i="64" s="1"/>
  <c r="AX2165" i="64"/>
  <c r="AX2192" i="64" s="1"/>
  <c r="AH2165" i="64"/>
  <c r="AH2192" i="64" s="1"/>
  <c r="CL2170" i="64"/>
  <c r="BV2170" i="64"/>
  <c r="BF2170" i="64"/>
  <c r="AP2170" i="64"/>
  <c r="Z2170" i="64"/>
  <c r="CE2169" i="64"/>
  <c r="BO2169" i="64"/>
  <c r="AY2169" i="64"/>
  <c r="AI2169" i="64"/>
  <c r="S2169" i="64"/>
  <c r="BX2166" i="64"/>
  <c r="BH2166" i="64"/>
  <c r="AR2166" i="64"/>
  <c r="AB2166" i="64"/>
  <c r="DJ2170" i="64"/>
  <c r="CT2170" i="64"/>
  <c r="DA2169" i="64"/>
  <c r="DH2166" i="64"/>
  <c r="CR2166" i="64"/>
  <c r="CY2165" i="64"/>
  <c r="CY2192" i="64" s="1"/>
  <c r="V2165" i="64"/>
  <c r="V2192" i="64" s="1"/>
  <c r="BI2170" i="64"/>
  <c r="CU2166" i="64"/>
  <c r="BX2170" i="64"/>
  <c r="BZ2166" i="64"/>
  <c r="AZ2169" i="64"/>
  <c r="CC2165" i="64"/>
  <c r="CC2192" i="64" s="1"/>
  <c r="BM2165" i="64"/>
  <c r="BM2192" i="64" s="1"/>
  <c r="AW2165" i="64"/>
  <c r="AW2192" i="64" s="1"/>
  <c r="AG2165" i="64"/>
  <c r="AG2192" i="64" s="1"/>
  <c r="CK2170" i="64"/>
  <c r="BU2170" i="64"/>
  <c r="BE2170" i="64"/>
  <c r="AO2170" i="64"/>
  <c r="Y2170" i="64"/>
  <c r="CD2169" i="64"/>
  <c r="BN2169" i="64"/>
  <c r="AX2169" i="64"/>
  <c r="AH2169" i="64"/>
  <c r="BW2166" i="64"/>
  <c r="BG2166" i="64"/>
  <c r="AQ2166" i="64"/>
  <c r="AA2166" i="64"/>
  <c r="DI2170" i="64"/>
  <c r="CS2170" i="64"/>
  <c r="CZ2169" i="64"/>
  <c r="DG2166" i="64"/>
  <c r="CQ2166" i="64"/>
  <c r="CX2165" i="64"/>
  <c r="CX2192" i="64" s="1"/>
  <c r="BC2169" i="64"/>
  <c r="BA2165" i="64"/>
  <c r="BA2192" i="64" s="1"/>
  <c r="V2169" i="64"/>
  <c r="AR2170" i="64"/>
  <c r="CE2165" i="64"/>
  <c r="CE2192" i="64" s="1"/>
  <c r="CF2169" i="64"/>
  <c r="BT2170" i="64"/>
  <c r="BD2170" i="64"/>
  <c r="AN2170" i="64"/>
  <c r="X2170" i="64"/>
  <c r="CC2169" i="64"/>
  <c r="BM2169" i="64"/>
  <c r="AW2169" i="64"/>
  <c r="AG2169" i="64"/>
  <c r="CL2166" i="64"/>
  <c r="BV2166" i="64"/>
  <c r="BF2166" i="64"/>
  <c r="AP2166" i="64"/>
  <c r="Z2166" i="64"/>
  <c r="DH2170" i="64"/>
  <c r="CR2170" i="64"/>
  <c r="CY2169" i="64"/>
  <c r="DF2166" i="64"/>
  <c r="CP2166" i="64"/>
  <c r="CW2165" i="64"/>
  <c r="CW2192" i="64" s="1"/>
  <c r="BZ2170" i="64"/>
  <c r="AL2169" i="64"/>
  <c r="DB2165" i="64"/>
  <c r="DB2192" i="64" s="1"/>
  <c r="AZ2165" i="64"/>
  <c r="AZ2192" i="64" s="1"/>
  <c r="U2169" i="64"/>
  <c r="AI2165" i="64"/>
  <c r="AI2192" i="64" s="1"/>
  <c r="AS2166" i="64"/>
  <c r="DB2169" i="64"/>
  <c r="CA2165" i="64"/>
  <c r="CA2192" i="64" s="1"/>
  <c r="BK2165" i="64"/>
  <c r="BK2192" i="64" s="1"/>
  <c r="AU2165" i="64"/>
  <c r="AU2192" i="64" s="1"/>
  <c r="AE2165" i="64"/>
  <c r="AE2192" i="64" s="1"/>
  <c r="CI2170" i="64"/>
  <c r="BS2170" i="64"/>
  <c r="BC2170" i="64"/>
  <c r="AM2170" i="64"/>
  <c r="W2170" i="64"/>
  <c r="CB2169" i="64"/>
  <c r="BL2169" i="64"/>
  <c r="AV2169" i="64"/>
  <c r="AF2169" i="64"/>
  <c r="CK2166" i="64"/>
  <c r="BU2166" i="64"/>
  <c r="BE2166" i="64"/>
  <c r="AO2166" i="64"/>
  <c r="Y2166" i="64"/>
  <c r="DG2170" i="64"/>
  <c r="CQ2170" i="64"/>
  <c r="CX2169" i="64"/>
  <c r="DE2166" i="64"/>
  <c r="CO2166" i="64"/>
  <c r="CV2165" i="64"/>
  <c r="CV2192" i="64" s="1"/>
  <c r="AC2180" i="64" a="1"/>
  <c r="AC2180" i="64" s="1"/>
  <c r="AC2187" i="64" s="1"/>
  <c r="CI2169" i="64"/>
  <c r="AS2170" i="64"/>
  <c r="AJ2165" i="64"/>
  <c r="AJ2192" i="64" s="1"/>
  <c r="AT2166" i="64"/>
  <c r="BO2165" i="64"/>
  <c r="BO2192" i="64" s="1"/>
  <c r="AJ2169" i="64"/>
  <c r="DK2170" i="64"/>
  <c r="CJ2170" i="64"/>
  <c r="BZ2165" i="64"/>
  <c r="BZ2192" i="64" s="1"/>
  <c r="BJ2165" i="64"/>
  <c r="BJ2192" i="64" s="1"/>
  <c r="AT2165" i="64"/>
  <c r="AT2192" i="64" s="1"/>
  <c r="AD2165" i="64"/>
  <c r="AD2192" i="64" s="1"/>
  <c r="CH2170" i="64"/>
  <c r="BR2170" i="64"/>
  <c r="BB2170" i="64"/>
  <c r="AL2170" i="64"/>
  <c r="V2170" i="64"/>
  <c r="CA2169" i="64"/>
  <c r="BK2169" i="64"/>
  <c r="AU2169" i="64"/>
  <c r="AE2169" i="64"/>
  <c r="CJ2166" i="64"/>
  <c r="BT2166" i="64"/>
  <c r="BD2166" i="64"/>
  <c r="AN2166" i="64"/>
  <c r="X2166" i="64"/>
  <c r="DF2170" i="64"/>
  <c r="CP2170" i="64"/>
  <c r="CW2169" i="64"/>
  <c r="DD2166" i="64"/>
  <c r="DK2165" i="64"/>
  <c r="DK2192" i="64" s="1"/>
  <c r="CU2165" i="64"/>
  <c r="CU2192" i="64" s="1"/>
  <c r="AV2166" i="64"/>
  <c r="BY2170" i="64"/>
  <c r="AE2166" i="64"/>
  <c r="DK2166" i="64"/>
  <c r="BP2165" i="64"/>
  <c r="BP2192" i="64" s="1"/>
  <c r="BJ2166" i="64"/>
  <c r="BP2169" i="64"/>
  <c r="CB2165" i="64"/>
  <c r="CB2192" i="64" s="1"/>
  <c r="BY2165" i="64"/>
  <c r="BY2192" i="64" s="1"/>
  <c r="BI2165" i="64"/>
  <c r="BI2192" i="64" s="1"/>
  <c r="AS2165" i="64"/>
  <c r="AS2192" i="64" s="1"/>
  <c r="AC2165" i="64"/>
  <c r="AC2192" i="64" s="1"/>
  <c r="CG2170" i="64"/>
  <c r="BQ2170" i="64"/>
  <c r="BA2170" i="64"/>
  <c r="AK2170" i="64"/>
  <c r="U2170" i="64"/>
  <c r="BZ2169" i="64"/>
  <c r="BJ2169" i="64"/>
  <c r="AT2169" i="64"/>
  <c r="AD2169" i="64"/>
  <c r="CI2166" i="64"/>
  <c r="BS2166" i="64"/>
  <c r="BC2166" i="64"/>
  <c r="AM2166" i="64"/>
  <c r="W2166" i="64"/>
  <c r="DE2170" i="64"/>
  <c r="CO2170" i="64"/>
  <c r="CV2169" i="64"/>
  <c r="DC2166" i="64"/>
  <c r="DJ2165" i="64"/>
  <c r="DJ2192" i="64" s="1"/>
  <c r="CT2165" i="64"/>
  <c r="CT2192" i="64" s="1"/>
  <c r="AT2170" i="64"/>
  <c r="BQ2165" i="64"/>
  <c r="BQ2192" i="64" s="1"/>
  <c r="BR2169" i="64"/>
  <c r="CW2170" i="64"/>
  <c r="BA2169" i="64"/>
  <c r="S2165" i="64"/>
  <c r="S2192" i="64" s="1"/>
  <c r="T2169" i="64"/>
  <c r="DI2166" i="64"/>
  <c r="BL2165" i="64"/>
  <c r="BL2192" i="64" s="1"/>
  <c r="BX2165" i="64"/>
  <c r="BX2192" i="64" s="1"/>
  <c r="BH2165" i="64"/>
  <c r="BH2192" i="64" s="1"/>
  <c r="AR2165" i="64"/>
  <c r="AR2192" i="64" s="1"/>
  <c r="AB2165" i="64"/>
  <c r="AB2192" i="64" s="1"/>
  <c r="CF2170" i="64"/>
  <c r="BP2170" i="64"/>
  <c r="AZ2170" i="64"/>
  <c r="AJ2170" i="64"/>
  <c r="T2170" i="64"/>
  <c r="BY2169" i="64"/>
  <c r="BI2169" i="64"/>
  <c r="AS2169" i="64"/>
  <c r="AC2169" i="64"/>
  <c r="CH2166" i="64"/>
  <c r="BR2166" i="64"/>
  <c r="BB2166" i="64"/>
  <c r="AL2166" i="64"/>
  <c r="V2166" i="64"/>
  <c r="DD2170" i="64"/>
  <c r="DK2169" i="64"/>
  <c r="CU2169" i="64"/>
  <c r="DB2166" i="64"/>
  <c r="DI2165" i="64"/>
  <c r="DI2192" i="64" s="1"/>
  <c r="CS2165" i="64"/>
  <c r="CS2192" i="64" s="1"/>
  <c r="CA2166" i="64"/>
  <c r="BQ2169" i="64"/>
  <c r="AA2170" i="64"/>
  <c r="CZ2165" i="64"/>
  <c r="CZ2192" i="64" s="1"/>
  <c r="BW2165" i="64"/>
  <c r="BW2192" i="64" s="1"/>
  <c r="BG2165" i="64"/>
  <c r="BG2192" i="64" s="1"/>
  <c r="AQ2165" i="64"/>
  <c r="AQ2192" i="64" s="1"/>
  <c r="AA2165" i="64"/>
  <c r="AA2192" i="64" s="1"/>
  <c r="CE2170" i="64"/>
  <c r="BO2170" i="64"/>
  <c r="BO2197" i="64" s="1"/>
  <c r="AY2170" i="64"/>
  <c r="AI2170" i="64"/>
  <c r="S2170" i="64"/>
  <c r="BX2169" i="64"/>
  <c r="BH2169" i="64"/>
  <c r="AR2169" i="64"/>
  <c r="AB2169" i="64"/>
  <c r="CG2166" i="64"/>
  <c r="BQ2166" i="64"/>
  <c r="BA2166" i="64"/>
  <c r="AK2166" i="64"/>
  <c r="U2166" i="64"/>
  <c r="DC2170" i="64"/>
  <c r="DJ2169" i="64"/>
  <c r="CT2169" i="64"/>
  <c r="DA2166" i="64"/>
  <c r="DH2165" i="64"/>
  <c r="DH2192" i="64" s="1"/>
  <c r="CR2165" i="64"/>
  <c r="CR2192" i="64" s="1"/>
  <c r="BR2165" i="64"/>
  <c r="BR2192" i="64" s="1"/>
  <c r="W2169" i="64"/>
  <c r="AC2170" i="64"/>
  <c r="AB2170" i="64"/>
  <c r="BG2170" i="64"/>
  <c r="AV2165" i="64"/>
  <c r="AV2192" i="64" s="1"/>
  <c r="CL2165" i="64"/>
  <c r="CL2192" i="64" s="1"/>
  <c r="BV2165" i="64"/>
  <c r="BV2192" i="64" s="1"/>
  <c r="BF2165" i="64"/>
  <c r="BF2192" i="64" s="1"/>
  <c r="AP2165" i="64"/>
  <c r="AP2192" i="64" s="1"/>
  <c r="Z2165" i="64"/>
  <c r="Z2192" i="64" s="1"/>
  <c r="CD2170" i="64"/>
  <c r="CD2197" i="64" s="1"/>
  <c r="BN2170" i="64"/>
  <c r="BN2197" i="64" s="1"/>
  <c r="AX2170" i="64"/>
  <c r="AX2197" i="64" s="1"/>
  <c r="AH2170" i="64"/>
  <c r="AH2197" i="64" s="1"/>
  <c r="BW2169" i="64"/>
  <c r="BG2169" i="64"/>
  <c r="AQ2169" i="64"/>
  <c r="AA2169" i="64"/>
  <c r="CF2166" i="64"/>
  <c r="BP2166" i="64"/>
  <c r="AZ2166" i="64"/>
  <c r="AJ2166" i="64"/>
  <c r="T2166" i="64"/>
  <c r="DB2170" i="64"/>
  <c r="DI2169" i="64"/>
  <c r="CS2169" i="64"/>
  <c r="CZ2166" i="64"/>
  <c r="DG2165" i="64"/>
  <c r="DG2192" i="64" s="1"/>
  <c r="CQ2165" i="64"/>
  <c r="CQ2192" i="64" s="1"/>
  <c r="BJ2170" i="64"/>
  <c r="AK2165" i="64"/>
  <c r="AK2192" i="64" s="1"/>
  <c r="BB2169" i="64"/>
  <c r="DD2169" i="64"/>
  <c r="CF2165" i="64"/>
  <c r="CF2192" i="64" s="1"/>
  <c r="AK2169" i="64"/>
  <c r="BW2170" i="64"/>
  <c r="BI2166" i="64"/>
  <c r="CS2166" i="64"/>
  <c r="AF2165" i="64"/>
  <c r="AF2192" i="64" s="1"/>
  <c r="CK2165" i="64"/>
  <c r="CK2192" i="64" s="1"/>
  <c r="BU2165" i="64"/>
  <c r="BU2192" i="64" s="1"/>
  <c r="BE2165" i="64"/>
  <c r="BE2192" i="64" s="1"/>
  <c r="AO2165" i="64"/>
  <c r="AO2192" i="64" s="1"/>
  <c r="Y2165" i="64"/>
  <c r="Y2192" i="64" s="1"/>
  <c r="CC2170" i="64"/>
  <c r="BM2170" i="64"/>
  <c r="AW2170" i="64"/>
  <c r="AG2170" i="64"/>
  <c r="CL2169" i="64"/>
  <c r="BV2169" i="64"/>
  <c r="BF2169" i="64"/>
  <c r="AP2169" i="64"/>
  <c r="Z2169" i="64"/>
  <c r="CE2166" i="64"/>
  <c r="BO2166" i="64"/>
  <c r="AY2166" i="64"/>
  <c r="AI2166" i="64"/>
  <c r="S2166" i="64"/>
  <c r="DA2170" i="64"/>
  <c r="DH2169" i="64"/>
  <c r="CR2169" i="64"/>
  <c r="CY2166" i="64"/>
  <c r="DF2165" i="64"/>
  <c r="DF2192" i="64" s="1"/>
  <c r="CP2165" i="64"/>
  <c r="CP2192" i="64" s="1"/>
  <c r="AL2165" i="64"/>
  <c r="AL2192" i="64" s="1"/>
  <c r="CB2166" i="64"/>
  <c r="U2165" i="64"/>
  <c r="U2192" i="64" s="1"/>
  <c r="BK2166" i="64"/>
  <c r="CG2169" i="64"/>
  <c r="AQ2170" i="64"/>
  <c r="AC2166" i="64"/>
  <c r="CJ2165" i="64"/>
  <c r="CJ2192" i="64" s="1"/>
  <c r="BT2165" i="64"/>
  <c r="BT2192" i="64" s="1"/>
  <c r="BD2165" i="64"/>
  <c r="BD2192" i="64" s="1"/>
  <c r="AN2165" i="64"/>
  <c r="AN2192" i="64" s="1"/>
  <c r="X2165" i="64"/>
  <c r="X2192" i="64" s="1"/>
  <c r="CB2170" i="64"/>
  <c r="BL2170" i="64"/>
  <c r="AV2170" i="64"/>
  <c r="AF2170" i="64"/>
  <c r="CK2169" i="64"/>
  <c r="BU2169" i="64"/>
  <c r="BE2169" i="64"/>
  <c r="AO2169" i="64"/>
  <c r="Y2169" i="64"/>
  <c r="CD2166" i="64"/>
  <c r="BN2166" i="64"/>
  <c r="AX2166" i="64"/>
  <c r="AH2166" i="64"/>
  <c r="CZ2170" i="64"/>
  <c r="DG2169" i="64"/>
  <c r="CQ2169" i="64"/>
  <c r="CX2166" i="64"/>
  <c r="DE2165" i="64"/>
  <c r="DE2192" i="64" s="1"/>
  <c r="CO2165" i="64"/>
  <c r="CO2192" i="64" s="1"/>
  <c r="BB2165" i="64"/>
  <c r="BB2192" i="64" s="1"/>
  <c r="AM2169" i="64"/>
  <c r="CG2165" i="64"/>
  <c r="CG2192" i="64" s="1"/>
  <c r="AU2166" i="64"/>
  <c r="T2165" i="64"/>
  <c r="T2192" i="64" s="1"/>
  <c r="AD2166" i="64"/>
  <c r="AY2165" i="64"/>
  <c r="AY2192" i="64" s="1"/>
  <c r="BY2166" i="64"/>
  <c r="CU2170" i="64"/>
  <c r="CI2165" i="64"/>
  <c r="CI2192" i="64" s="1"/>
  <c r="BS2165" i="64"/>
  <c r="BS2192" i="64" s="1"/>
  <c r="BC2165" i="64"/>
  <c r="BC2192" i="64" s="1"/>
  <c r="AM2165" i="64"/>
  <c r="AM2192" i="64" s="1"/>
  <c r="W2165" i="64"/>
  <c r="W2192" i="64" s="1"/>
  <c r="CA2170" i="64"/>
  <c r="BK2170" i="64"/>
  <c r="AU2170" i="64"/>
  <c r="AE2170" i="64"/>
  <c r="AE2197" i="64" s="1"/>
  <c r="CJ2169" i="64"/>
  <c r="BT2169" i="64"/>
  <c r="BD2169" i="64"/>
  <c r="AN2169" i="64"/>
  <c r="X2169" i="64"/>
  <c r="CC2166" i="64"/>
  <c r="BM2166" i="64"/>
  <c r="AW2166" i="64"/>
  <c r="AG2166" i="64"/>
  <c r="CY2170" i="64"/>
  <c r="CY2197" i="64" s="1"/>
  <c r="DF2169" i="64"/>
  <c r="CP2169" i="64"/>
  <c r="CW2166" i="64"/>
  <c r="DD2165" i="64"/>
  <c r="DD2192" i="64" s="1"/>
  <c r="DA2180" i="64" a="1"/>
  <c r="DA2180" i="64" s="1"/>
  <c r="DA2187" i="64" s="1"/>
  <c r="T104" i="861"/>
  <c r="DF96" i="861"/>
  <c r="AC1987" i="64" a="1"/>
  <c r="AC1987" i="64" s="1"/>
  <c r="DA1987" i="64" a="1"/>
  <c r="DA1987" i="64" s="1"/>
  <c r="BD2032" i="64"/>
  <c r="BD2010" i="64"/>
  <c r="BD2023" i="64" s="1"/>
  <c r="BD1972" i="64"/>
  <c r="BD2000" i="64" s="1"/>
  <c r="AH1973" i="64"/>
  <c r="AH2001" i="64" s="1"/>
  <c r="AH2033" i="64"/>
  <c r="AH2046" i="64" s="1"/>
  <c r="AH2011" i="64"/>
  <c r="AH2024" i="64" s="1"/>
  <c r="CZ1977" i="64"/>
  <c r="CZ2005" i="64" s="1"/>
  <c r="CZ2015" i="64"/>
  <c r="CZ2028" i="64" s="1"/>
  <c r="CZ2037" i="64"/>
  <c r="CZ2050" i="64" s="1"/>
  <c r="CQ2014" i="64"/>
  <c r="CQ2036" i="64"/>
  <c r="CQ1976" i="64"/>
  <c r="DE1972" i="64"/>
  <c r="DE2000" i="64" s="1"/>
  <c r="DE2010" i="64"/>
  <c r="DE2023" i="64" s="1"/>
  <c r="DE2032" i="64"/>
  <c r="DE2045" i="64" s="1"/>
  <c r="CI2010" i="64"/>
  <c r="CI2023" i="64" s="1"/>
  <c r="CI1972" i="64"/>
  <c r="CI2000" i="64" s="1"/>
  <c r="CI2032" i="64"/>
  <c r="BS2032" i="64"/>
  <c r="BS2010" i="64"/>
  <c r="BS2023" i="64" s="1"/>
  <c r="BS1972" i="64"/>
  <c r="BS2000" i="64" s="1"/>
  <c r="BC2032" i="64"/>
  <c r="BC2045" i="64" s="1"/>
  <c r="BC2010" i="64"/>
  <c r="BC2023" i="64" s="1"/>
  <c r="BC1972" i="64"/>
  <c r="BC2000" i="64" s="1"/>
  <c r="AM2032" i="64"/>
  <c r="AM2045" i="64" s="1"/>
  <c r="AM2010" i="64"/>
  <c r="AM2023" i="64" s="1"/>
  <c r="AM1972" i="64"/>
  <c r="AM2000" i="64" s="1"/>
  <c r="W2032" i="64"/>
  <c r="W2045" i="64" s="1"/>
  <c r="W2010" i="64"/>
  <c r="W2023" i="64" s="1"/>
  <c r="W1972" i="64"/>
  <c r="CA1977" i="64"/>
  <c r="CA2005" i="64" s="1"/>
  <c r="CA2015" i="64"/>
  <c r="CA2028" i="64" s="1"/>
  <c r="CA2037" i="64"/>
  <c r="BK2015" i="64"/>
  <c r="BK2028" i="64" s="1"/>
  <c r="BK1977" i="64"/>
  <c r="BK2005" i="64" s="1"/>
  <c r="BK2037" i="64"/>
  <c r="AU1977" i="64"/>
  <c r="AU2005" i="64" s="1"/>
  <c r="AU2015" i="64"/>
  <c r="AU2028" i="64" s="1"/>
  <c r="AU2037" i="64"/>
  <c r="AE1977" i="64"/>
  <c r="AE2005" i="64" s="1"/>
  <c r="AE2015" i="64"/>
  <c r="AE2028" i="64" s="1"/>
  <c r="AE2037" i="64"/>
  <c r="AE2050" i="64" s="1"/>
  <c r="CJ1976" i="64"/>
  <c r="CJ2014" i="64"/>
  <c r="CJ2036" i="64"/>
  <c r="BT2014" i="64"/>
  <c r="BT1976" i="64"/>
  <c r="BT2036" i="64"/>
  <c r="BD2014" i="64"/>
  <c r="BD1976" i="64"/>
  <c r="BD2036" i="64"/>
  <c r="AN2014" i="64"/>
  <c r="AN1976" i="64"/>
  <c r="AN2036" i="64"/>
  <c r="X2014" i="64"/>
  <c r="X1976" i="64"/>
  <c r="X2036" i="64"/>
  <c r="CC1973" i="64"/>
  <c r="CC2001" i="64" s="1"/>
  <c r="CC2011" i="64"/>
  <c r="CC2024" i="64" s="1"/>
  <c r="CC2033" i="64"/>
  <c r="CC2046" i="64" s="1"/>
  <c r="BM1973" i="64"/>
  <c r="BM2001" i="64" s="1"/>
  <c r="BM2033" i="64"/>
  <c r="BM2046" i="64" s="1"/>
  <c r="BM2011" i="64"/>
  <c r="BM2024" i="64" s="1"/>
  <c r="AW1973" i="64"/>
  <c r="AW2001" i="64" s="1"/>
  <c r="AW2033" i="64"/>
  <c r="AW2011" i="64"/>
  <c r="AW2024" i="64" s="1"/>
  <c r="AG1973" i="64"/>
  <c r="AG2001" i="64" s="1"/>
  <c r="AG2011" i="64"/>
  <c r="AG2024" i="64" s="1"/>
  <c r="AG2033" i="64"/>
  <c r="AG2046" i="64" s="1"/>
  <c r="CY1977" i="64"/>
  <c r="CY2005" i="64" s="1"/>
  <c r="CY2015" i="64"/>
  <c r="CY2028" i="64" s="1"/>
  <c r="CY2037" i="64"/>
  <c r="DF1976" i="64"/>
  <c r="DF2014" i="64"/>
  <c r="DF2036" i="64"/>
  <c r="CP1976" i="64"/>
  <c r="CP2014" i="64"/>
  <c r="CP2036" i="64"/>
  <c r="CW2011" i="64"/>
  <c r="CW2024" i="64" s="1"/>
  <c r="CW2033" i="64"/>
  <c r="CW1973" i="64"/>
  <c r="CW2001" i="64" s="1"/>
  <c r="DD2010" i="64"/>
  <c r="DD2023" i="64" s="1"/>
  <c r="DD1972" i="64"/>
  <c r="DD2000" i="64" s="1"/>
  <c r="DD2032" i="64"/>
  <c r="DD2045" i="64" s="1"/>
  <c r="AN2032" i="64"/>
  <c r="AN2045" i="64" s="1"/>
  <c r="AN2010" i="64"/>
  <c r="AN2023" i="64" s="1"/>
  <c r="AN1972" i="64"/>
  <c r="AN2000" i="64" s="1"/>
  <c r="CH2010" i="64"/>
  <c r="CH2023" i="64" s="1"/>
  <c r="CH1972" i="64"/>
  <c r="CH2000" i="64" s="1"/>
  <c r="CH2032" i="64"/>
  <c r="CH2045" i="64" s="1"/>
  <c r="BR2032" i="64"/>
  <c r="BR2045" i="64" s="1"/>
  <c r="BR2010" i="64"/>
  <c r="BR2023" i="64" s="1"/>
  <c r="BR1972" i="64"/>
  <c r="BR2000" i="64" s="1"/>
  <c r="BB2032" i="64"/>
  <c r="BB2045" i="64" s="1"/>
  <c r="BB2010" i="64"/>
  <c r="BB2023" i="64" s="1"/>
  <c r="BB1972" i="64"/>
  <c r="BB2000" i="64" s="1"/>
  <c r="AL2032" i="64"/>
  <c r="AL2010" i="64"/>
  <c r="AL2023" i="64" s="1"/>
  <c r="AL1972" i="64"/>
  <c r="AL2000" i="64" s="1"/>
  <c r="V2032" i="64"/>
  <c r="V2045" i="64" s="1"/>
  <c r="V2010" i="64"/>
  <c r="V2023" i="64" s="1"/>
  <c r="V1972" i="64"/>
  <c r="BZ1977" i="64"/>
  <c r="BZ2005" i="64" s="1"/>
  <c r="BZ2015" i="64"/>
  <c r="BZ2028" i="64" s="1"/>
  <c r="BZ2037" i="64"/>
  <c r="BJ2015" i="64"/>
  <c r="BJ2028" i="64" s="1"/>
  <c r="BJ1977" i="64"/>
  <c r="BJ2005" i="64" s="1"/>
  <c r="BJ2037" i="64"/>
  <c r="AT1977" i="64"/>
  <c r="AT2005" i="64" s="1"/>
  <c r="AT2015" i="64"/>
  <c r="AT2028" i="64" s="1"/>
  <c r="AT2037" i="64"/>
  <c r="AT2050" i="64" s="1"/>
  <c r="AD1977" i="64"/>
  <c r="AD2005" i="64" s="1"/>
  <c r="AD2015" i="64"/>
  <c r="AD2028" i="64" s="1"/>
  <c r="AD2037" i="64"/>
  <c r="CI1976" i="64"/>
  <c r="CI2014" i="64"/>
  <c r="CI2036" i="64"/>
  <c r="BS1976" i="64"/>
  <c r="BS2014" i="64"/>
  <c r="BS2036" i="64"/>
  <c r="BC2014" i="64"/>
  <c r="BC1976" i="64"/>
  <c r="BC2036" i="64"/>
  <c r="AM2014" i="64"/>
  <c r="AM1976" i="64"/>
  <c r="AM2036" i="64"/>
  <c r="W2014" i="64"/>
  <c r="W1976" i="64"/>
  <c r="W2036" i="64"/>
  <c r="CB1973" i="64"/>
  <c r="CB2001" i="64" s="1"/>
  <c r="CB2011" i="64"/>
  <c r="CB2024" i="64" s="1"/>
  <c r="CB2033" i="64"/>
  <c r="CB2046" i="64" s="1"/>
  <c r="BL1973" i="64"/>
  <c r="BL2001" i="64" s="1"/>
  <c r="BL2011" i="64"/>
  <c r="BL2024" i="64" s="1"/>
  <c r="BL2033" i="64"/>
  <c r="AV1973" i="64"/>
  <c r="AV2001" i="64" s="1"/>
  <c r="AV2011" i="64"/>
  <c r="AV2024" i="64" s="1"/>
  <c r="AV2033" i="64"/>
  <c r="AV2046" i="64" s="1"/>
  <c r="AF1973" i="64"/>
  <c r="AF2001" i="64" s="1"/>
  <c r="AF2011" i="64"/>
  <c r="AF2024" i="64" s="1"/>
  <c r="AF2033" i="64"/>
  <c r="AF2046" i="64" s="1"/>
  <c r="CX1977" i="64"/>
  <c r="CX2005" i="64" s="1"/>
  <c r="CX2015" i="64"/>
  <c r="CX2028" i="64" s="1"/>
  <c r="CX2037" i="64"/>
  <c r="DE1976" i="64"/>
  <c r="DE2014" i="64"/>
  <c r="DE2036" i="64"/>
  <c r="CO1976" i="64"/>
  <c r="CO2014" i="64"/>
  <c r="CO2036" i="64"/>
  <c r="CV1973" i="64"/>
  <c r="CV2001" i="64" s="1"/>
  <c r="CV2033" i="64"/>
  <c r="CV2011" i="64"/>
  <c r="CV2024" i="64" s="1"/>
  <c r="DC2010" i="64"/>
  <c r="DC2023" i="64" s="1"/>
  <c r="DC1972" i="64"/>
  <c r="DC2000" i="64" s="1"/>
  <c r="DC2032" i="64"/>
  <c r="DC2045" i="64" s="1"/>
  <c r="AF1977" i="64"/>
  <c r="AF2005" i="64" s="1"/>
  <c r="AF2015" i="64"/>
  <c r="AF2028" i="64" s="1"/>
  <c r="AF2037" i="64"/>
  <c r="AF2050" i="64" s="1"/>
  <c r="CG2010" i="64"/>
  <c r="CG2023" i="64" s="1"/>
  <c r="CG1972" i="64"/>
  <c r="CG2000" i="64" s="1"/>
  <c r="CG2032" i="64"/>
  <c r="BQ2010" i="64"/>
  <c r="BQ2023" i="64" s="1"/>
  <c r="BQ1972" i="64"/>
  <c r="BQ2000" i="64" s="1"/>
  <c r="BQ2032" i="64"/>
  <c r="BQ2045" i="64" s="1"/>
  <c r="BA2010" i="64"/>
  <c r="BA2023" i="64" s="1"/>
  <c r="BA1972" i="64"/>
  <c r="BA2000" i="64" s="1"/>
  <c r="BA2032" i="64"/>
  <c r="AK2010" i="64"/>
  <c r="AK2023" i="64" s="1"/>
  <c r="AK1972" i="64"/>
  <c r="AK2000" i="64" s="1"/>
  <c r="AK2032" i="64"/>
  <c r="AK2045" i="64" s="1"/>
  <c r="U2010" i="64"/>
  <c r="U2023" i="64" s="1"/>
  <c r="U1972" i="64"/>
  <c r="U2032" i="64"/>
  <c r="U2045" i="64" s="1"/>
  <c r="BY1977" i="64"/>
  <c r="BY2005" i="64" s="1"/>
  <c r="BY2015" i="64"/>
  <c r="BY2028" i="64" s="1"/>
  <c r="BY2037" i="64"/>
  <c r="BI2015" i="64"/>
  <c r="BI2028" i="64" s="1"/>
  <c r="BI1977" i="64"/>
  <c r="BI2005" i="64" s="1"/>
  <c r="BI2037" i="64"/>
  <c r="BI2050" i="64" s="1"/>
  <c r="AS2015" i="64"/>
  <c r="AS2028" i="64" s="1"/>
  <c r="AS1977" i="64"/>
  <c r="AS2005" i="64" s="1"/>
  <c r="AS2037" i="64"/>
  <c r="AC1977" i="64"/>
  <c r="AC2005" i="64" s="1"/>
  <c r="AC2015" i="64"/>
  <c r="AC2028" i="64" s="1"/>
  <c r="AC2037" i="64"/>
  <c r="AC2050" i="64" s="1"/>
  <c r="CH1976" i="64"/>
  <c r="CH2014" i="64"/>
  <c r="CH2036" i="64"/>
  <c r="BR1976" i="64"/>
  <c r="BR2014" i="64"/>
  <c r="BR2036" i="64"/>
  <c r="BB1976" i="64"/>
  <c r="BB2014" i="64"/>
  <c r="BB2036" i="64"/>
  <c r="AL2014" i="64"/>
  <c r="AL1976" i="64"/>
  <c r="AL2036" i="64"/>
  <c r="V2014" i="64"/>
  <c r="V1976" i="64"/>
  <c r="V2036" i="64"/>
  <c r="CA1973" i="64"/>
  <c r="CA2001" i="64" s="1"/>
  <c r="CA2011" i="64"/>
  <c r="CA2024" i="64" s="1"/>
  <c r="CA2033" i="64"/>
  <c r="CA2046" i="64" s="1"/>
  <c r="BK1973" i="64"/>
  <c r="BK2001" i="64" s="1"/>
  <c r="BK2011" i="64"/>
  <c r="BK2024" i="64" s="1"/>
  <c r="BK2033" i="64"/>
  <c r="BK2046" i="64" s="1"/>
  <c r="AU1973" i="64"/>
  <c r="AU2001" i="64" s="1"/>
  <c r="AU2011" i="64"/>
  <c r="AU2024" i="64" s="1"/>
  <c r="AU2033" i="64"/>
  <c r="AE1973" i="64"/>
  <c r="AE2001" i="64" s="1"/>
  <c r="AE2011" i="64"/>
  <c r="AE2024" i="64" s="1"/>
  <c r="AE2033" i="64"/>
  <c r="AE2046" i="64" s="1"/>
  <c r="CW2015" i="64"/>
  <c r="CW2028" i="64" s="1"/>
  <c r="CW1977" i="64"/>
  <c r="CW2005" i="64" s="1"/>
  <c r="CW2037" i="64"/>
  <c r="DD1976" i="64"/>
  <c r="DD2014" i="64"/>
  <c r="DD2036" i="64"/>
  <c r="DK1973" i="64"/>
  <c r="DK2001" i="64" s="1"/>
  <c r="DK2033" i="64"/>
  <c r="DK2046" i="64" s="1"/>
  <c r="DK2011" i="64"/>
  <c r="DK2024" i="64" s="1"/>
  <c r="CU1973" i="64"/>
  <c r="CU2001" i="64" s="1"/>
  <c r="CU2011" i="64"/>
  <c r="CU2024" i="64" s="1"/>
  <c r="CU2033" i="64"/>
  <c r="DB2010" i="64"/>
  <c r="DB2023" i="64" s="1"/>
  <c r="DB1972" i="64"/>
  <c r="DB2000" i="64" s="1"/>
  <c r="DB2032" i="64"/>
  <c r="DB2045" i="64" s="1"/>
  <c r="Y2014" i="64"/>
  <c r="Y1976" i="64"/>
  <c r="Y2036" i="64"/>
  <c r="CF2010" i="64"/>
  <c r="CF2023" i="64" s="1"/>
  <c r="CF2032" i="64"/>
  <c r="CF1972" i="64"/>
  <c r="CF2000" i="64" s="1"/>
  <c r="BP2010" i="64"/>
  <c r="BP2023" i="64" s="1"/>
  <c r="BP1972" i="64"/>
  <c r="BP2000" i="64" s="1"/>
  <c r="BP2032" i="64"/>
  <c r="BP2045" i="64" s="1"/>
  <c r="AZ2010" i="64"/>
  <c r="AZ2023" i="64" s="1"/>
  <c r="AZ1972" i="64"/>
  <c r="AZ2000" i="64" s="1"/>
  <c r="AZ2032" i="64"/>
  <c r="AJ2010" i="64"/>
  <c r="AJ2023" i="64" s="1"/>
  <c r="AJ2032" i="64"/>
  <c r="AJ1972" i="64"/>
  <c r="AJ2000" i="64" s="1"/>
  <c r="T2010" i="64"/>
  <c r="T2023" i="64" s="1"/>
  <c r="T2032" i="64"/>
  <c r="T2045" i="64" s="1"/>
  <c r="T1972" i="64"/>
  <c r="BX1977" i="64"/>
  <c r="BX2005" i="64" s="1"/>
  <c r="BX2015" i="64"/>
  <c r="BX2028" i="64" s="1"/>
  <c r="BX2037" i="64"/>
  <c r="BX2050" i="64" s="1"/>
  <c r="BH1977" i="64"/>
  <c r="BH2005" i="64" s="1"/>
  <c r="BH2015" i="64"/>
  <c r="BH2028" i="64" s="1"/>
  <c r="BH2037" i="64"/>
  <c r="AR2015" i="64"/>
  <c r="AR2028" i="64" s="1"/>
  <c r="AR1977" i="64"/>
  <c r="AR2005" i="64" s="1"/>
  <c r="AR2037" i="64"/>
  <c r="AR2050" i="64" s="1"/>
  <c r="AB1977" i="64"/>
  <c r="AB2005" i="64" s="1"/>
  <c r="AB2015" i="64"/>
  <c r="AB2028" i="64" s="1"/>
  <c r="AB2037" i="64"/>
  <c r="CG2014" i="64"/>
  <c r="CG1976" i="64"/>
  <c r="CG2036" i="64"/>
  <c r="BQ1976" i="64"/>
  <c r="BQ2014" i="64"/>
  <c r="BQ2036" i="64"/>
  <c r="BA2014" i="64"/>
  <c r="BA1976" i="64"/>
  <c r="BA2036" i="64"/>
  <c r="AK2014" i="64"/>
  <c r="AK1976" i="64"/>
  <c r="AK2036" i="64"/>
  <c r="U2014" i="64"/>
  <c r="U1976" i="64"/>
  <c r="U2036" i="64"/>
  <c r="BZ1973" i="64"/>
  <c r="BZ2001" i="64" s="1"/>
  <c r="BZ2011" i="64"/>
  <c r="BZ2024" i="64" s="1"/>
  <c r="BZ2033" i="64"/>
  <c r="BZ2046" i="64" s="1"/>
  <c r="BJ1973" i="64"/>
  <c r="BJ2001" i="64" s="1"/>
  <c r="BJ2011" i="64"/>
  <c r="BJ2024" i="64" s="1"/>
  <c r="BJ2033" i="64"/>
  <c r="AT1973" i="64"/>
  <c r="AT2001" i="64" s="1"/>
  <c r="AT2011" i="64"/>
  <c r="AT2024" i="64" s="1"/>
  <c r="AT2033" i="64"/>
  <c r="AT2046" i="64" s="1"/>
  <c r="AD1973" i="64"/>
  <c r="AD2001" i="64" s="1"/>
  <c r="AD2011" i="64"/>
  <c r="AD2024" i="64" s="1"/>
  <c r="AD2033" i="64"/>
  <c r="AD2046" i="64" s="1"/>
  <c r="CV1977" i="64"/>
  <c r="CV2005" i="64" s="1"/>
  <c r="CV2037" i="64"/>
  <c r="CV2050" i="64" s="1"/>
  <c r="CV2015" i="64"/>
  <c r="CV2028" i="64" s="1"/>
  <c r="DC1976" i="64"/>
  <c r="DC2014" i="64"/>
  <c r="DC2036" i="64"/>
  <c r="DJ1973" i="64"/>
  <c r="DJ2001" i="64" s="1"/>
  <c r="DJ2011" i="64"/>
  <c r="DJ2024" i="64" s="1"/>
  <c r="DJ2033" i="64"/>
  <c r="DJ2046" i="64" s="1"/>
  <c r="CT1973" i="64"/>
  <c r="CT2001" i="64" s="1"/>
  <c r="CT2011" i="64"/>
  <c r="CT2024" i="64" s="1"/>
  <c r="CT2033" i="64"/>
  <c r="CT2046" i="64" s="1"/>
  <c r="DA2010" i="64"/>
  <c r="DA2023" i="64" s="1"/>
  <c r="DA1972" i="64"/>
  <c r="DA2000" i="64" s="1"/>
  <c r="DA2032" i="64"/>
  <c r="DA2045" i="64" s="1"/>
  <c r="BU2014" i="64"/>
  <c r="BU2036" i="64"/>
  <c r="BU1976" i="64"/>
  <c r="CE2010" i="64"/>
  <c r="CE2023" i="64" s="1"/>
  <c r="CE2032" i="64"/>
  <c r="CE1972" i="64"/>
  <c r="CE2000" i="64" s="1"/>
  <c r="BO2010" i="64"/>
  <c r="BO2023" i="64" s="1"/>
  <c r="BO2032" i="64"/>
  <c r="BO2045" i="64" s="1"/>
  <c r="BO1972" i="64"/>
  <c r="BO2000" i="64" s="1"/>
  <c r="AY2010" i="64"/>
  <c r="AY2023" i="64" s="1"/>
  <c r="AY2032" i="64"/>
  <c r="AY1972" i="64"/>
  <c r="AY2000" i="64" s="1"/>
  <c r="AI2010" i="64"/>
  <c r="AI2023" i="64" s="1"/>
  <c r="AI2032" i="64"/>
  <c r="AI2045" i="64" s="1"/>
  <c r="AI1972" i="64"/>
  <c r="AI2000" i="64" s="1"/>
  <c r="S2010" i="64"/>
  <c r="S2023" i="64" s="1"/>
  <c r="S2032" i="64"/>
  <c r="S2045" i="64" s="1"/>
  <c r="S1972" i="64"/>
  <c r="BW1977" i="64"/>
  <c r="BW2005" i="64" s="1"/>
  <c r="BW2015" i="64"/>
  <c r="BW2028" i="64" s="1"/>
  <c r="BW2037" i="64"/>
  <c r="BG1977" i="64"/>
  <c r="BG2005" i="64" s="1"/>
  <c r="BG2015" i="64"/>
  <c r="BG2028" i="64" s="1"/>
  <c r="BG2037" i="64"/>
  <c r="BG2050" i="64" s="1"/>
  <c r="AQ2015" i="64"/>
  <c r="AQ2028" i="64" s="1"/>
  <c r="AQ1977" i="64"/>
  <c r="AQ2005" i="64" s="1"/>
  <c r="AQ2037" i="64"/>
  <c r="AA2015" i="64"/>
  <c r="AA2028" i="64" s="1"/>
  <c r="AA1977" i="64"/>
  <c r="AA2005" i="64" s="1"/>
  <c r="AA2037" i="64"/>
  <c r="AA2050" i="64" s="1"/>
  <c r="CF1976" i="64"/>
  <c r="CF2014" i="64"/>
  <c r="CF2036" i="64"/>
  <c r="BP1976" i="64"/>
  <c r="BP2014" i="64"/>
  <c r="BP2036" i="64"/>
  <c r="AZ2014" i="64"/>
  <c r="AZ1976" i="64"/>
  <c r="AZ2036" i="64"/>
  <c r="AJ2014" i="64"/>
  <c r="AJ2036" i="64"/>
  <c r="AJ1976" i="64"/>
  <c r="T2014" i="64"/>
  <c r="T2036" i="64"/>
  <c r="T1976" i="64"/>
  <c r="BY1973" i="64"/>
  <c r="BY2001" i="64" s="1"/>
  <c r="BY2011" i="64"/>
  <c r="BY2024" i="64" s="1"/>
  <c r="BY2033" i="64"/>
  <c r="BY2046" i="64" s="1"/>
  <c r="BI1973" i="64"/>
  <c r="BI2001" i="64" s="1"/>
  <c r="BI2011" i="64"/>
  <c r="BI2024" i="64" s="1"/>
  <c r="BI2033" i="64"/>
  <c r="BI2046" i="64" s="1"/>
  <c r="AS1973" i="64"/>
  <c r="AS2001" i="64" s="1"/>
  <c r="AS2011" i="64"/>
  <c r="AS2024" i="64" s="1"/>
  <c r="AS2033" i="64"/>
  <c r="AC1973" i="64"/>
  <c r="AC2001" i="64" s="1"/>
  <c r="AC2011" i="64"/>
  <c r="AC2024" i="64" s="1"/>
  <c r="AC2033" i="64"/>
  <c r="AC2046" i="64" s="1"/>
  <c r="DK1977" i="64"/>
  <c r="DK2005" i="64" s="1"/>
  <c r="DK2037" i="64"/>
  <c r="DK2015" i="64"/>
  <c r="DK2028" i="64" s="1"/>
  <c r="CU1977" i="64"/>
  <c r="CU2005" i="64" s="1"/>
  <c r="CU2037" i="64"/>
  <c r="CU2050" i="64" s="1"/>
  <c r="CU2015" i="64"/>
  <c r="CU2028" i="64" s="1"/>
  <c r="DB2014" i="64"/>
  <c r="DB1976" i="64"/>
  <c r="DB2036" i="64"/>
  <c r="DI1973" i="64"/>
  <c r="DI2001" i="64" s="1"/>
  <c r="DI2011" i="64"/>
  <c r="DI2024" i="64" s="1"/>
  <c r="DI2033" i="64"/>
  <c r="CS1973" i="64"/>
  <c r="CS2001" i="64" s="1"/>
  <c r="CS2011" i="64"/>
  <c r="CS2024" i="64" s="1"/>
  <c r="CS2033" i="64"/>
  <c r="CS2046" i="64" s="1"/>
  <c r="CZ2010" i="64"/>
  <c r="CZ2023" i="64" s="1"/>
  <c r="CZ1972" i="64"/>
  <c r="CZ2032" i="64"/>
  <c r="X2032" i="64"/>
  <c r="X2010" i="64"/>
  <c r="X2023" i="64" s="1"/>
  <c r="X1972" i="64"/>
  <c r="CD1972" i="64"/>
  <c r="CD2000" i="64" s="1"/>
  <c r="CD2032" i="64"/>
  <c r="CD2045" i="64" s="1"/>
  <c r="CD2010" i="64"/>
  <c r="CD2023" i="64" s="1"/>
  <c r="BN1972" i="64"/>
  <c r="BN2000" i="64" s="1"/>
  <c r="BN2032" i="64"/>
  <c r="BN2045" i="64" s="1"/>
  <c r="BN2010" i="64"/>
  <c r="BN2023" i="64" s="1"/>
  <c r="AX1972" i="64"/>
  <c r="AX2000" i="64" s="1"/>
  <c r="AX2032" i="64"/>
  <c r="AX2010" i="64"/>
  <c r="AX2023" i="64" s="1"/>
  <c r="AH1972" i="64"/>
  <c r="AH2000" i="64" s="1"/>
  <c r="AH2032" i="64"/>
  <c r="AH2045" i="64" s="1"/>
  <c r="AH2010" i="64"/>
  <c r="AH2023" i="64" s="1"/>
  <c r="CL1977" i="64"/>
  <c r="CL2005" i="64" s="1"/>
  <c r="CL2015" i="64"/>
  <c r="CL2028" i="64" s="1"/>
  <c r="CL2037" i="64"/>
  <c r="CL2050" i="64" s="1"/>
  <c r="BV1977" i="64"/>
  <c r="BV2005" i="64" s="1"/>
  <c r="BV2015" i="64"/>
  <c r="BV2028" i="64" s="1"/>
  <c r="BV2037" i="64"/>
  <c r="BV2050" i="64" s="1"/>
  <c r="BF1977" i="64"/>
  <c r="BF2005" i="64" s="1"/>
  <c r="BF2015" i="64"/>
  <c r="BF2028" i="64" s="1"/>
  <c r="BF2037" i="64"/>
  <c r="BF2050" i="64" s="1"/>
  <c r="AP1977" i="64"/>
  <c r="AP2005" i="64" s="1"/>
  <c r="AP2015" i="64"/>
  <c r="AP2028" i="64" s="1"/>
  <c r="AP2037" i="64"/>
  <c r="Z1977" i="64"/>
  <c r="Z2005" i="64" s="1"/>
  <c r="Z2015" i="64"/>
  <c r="Z2028" i="64" s="1"/>
  <c r="Z2037" i="64"/>
  <c r="Z2050" i="64" s="1"/>
  <c r="CE2014" i="64"/>
  <c r="CE1976" i="64"/>
  <c r="CE2036" i="64"/>
  <c r="BO2014" i="64"/>
  <c r="BO1976" i="64"/>
  <c r="BO2036" i="64"/>
  <c r="AY2014" i="64"/>
  <c r="AY2036" i="64"/>
  <c r="AY1976" i="64"/>
  <c r="AI2014" i="64"/>
  <c r="AI2036" i="64"/>
  <c r="AI1976" i="64"/>
  <c r="S2014" i="64"/>
  <c r="S2036" i="64"/>
  <c r="S1976" i="64"/>
  <c r="BX1973" i="64"/>
  <c r="BX2001" i="64" s="1"/>
  <c r="BX2011" i="64"/>
  <c r="BX2024" i="64" s="1"/>
  <c r="BX2033" i="64"/>
  <c r="BH1973" i="64"/>
  <c r="BH2001" i="64" s="1"/>
  <c r="BH2011" i="64"/>
  <c r="BH2024" i="64" s="1"/>
  <c r="BH2033" i="64"/>
  <c r="BH2046" i="64" s="1"/>
  <c r="AR1973" i="64"/>
  <c r="AR2001" i="64" s="1"/>
  <c r="AR2011" i="64"/>
  <c r="AR2024" i="64" s="1"/>
  <c r="AR2033" i="64"/>
  <c r="AR2046" i="64" s="1"/>
  <c r="AB1973" i="64"/>
  <c r="AB2001" i="64" s="1"/>
  <c r="AB2011" i="64"/>
  <c r="AB2024" i="64" s="1"/>
  <c r="AB2033" i="64"/>
  <c r="DJ1977" i="64"/>
  <c r="DJ2005" i="64" s="1"/>
  <c r="DJ2015" i="64"/>
  <c r="DJ2028" i="64" s="1"/>
  <c r="DJ2037" i="64"/>
  <c r="CT1977" i="64"/>
  <c r="CT2005" i="64" s="1"/>
  <c r="CT2015" i="64"/>
  <c r="CT2028" i="64" s="1"/>
  <c r="CT2037" i="64"/>
  <c r="CT2050" i="64" s="1"/>
  <c r="DA2014" i="64"/>
  <c r="DA1976" i="64"/>
  <c r="DA2036" i="64"/>
  <c r="DH1973" i="64"/>
  <c r="DH2001" i="64" s="1"/>
  <c r="DH2011" i="64"/>
  <c r="DH2024" i="64" s="1"/>
  <c r="DH2033" i="64"/>
  <c r="DH2046" i="64" s="1"/>
  <c r="CR1973" i="64"/>
  <c r="CR2001" i="64" s="1"/>
  <c r="CR2011" i="64"/>
  <c r="CR2024" i="64" s="1"/>
  <c r="CR2033" i="64"/>
  <c r="CR2046" i="64" s="1"/>
  <c r="CY2010" i="64"/>
  <c r="CY2023" i="64" s="1"/>
  <c r="CY1972" i="64"/>
  <c r="CY2032" i="64"/>
  <c r="CD1973" i="64"/>
  <c r="CD2001" i="64" s="1"/>
  <c r="CD2033" i="64"/>
  <c r="CD2046" i="64" s="1"/>
  <c r="CD2011" i="64"/>
  <c r="CD2024" i="64" s="1"/>
  <c r="CC1972" i="64"/>
  <c r="CC2000" i="64" s="1"/>
  <c r="CC2032" i="64"/>
  <c r="CC2010" i="64"/>
  <c r="CC2023" i="64" s="1"/>
  <c r="BM1972" i="64"/>
  <c r="BM2000" i="64" s="1"/>
  <c r="BM2032" i="64"/>
  <c r="BM2045" i="64" s="1"/>
  <c r="BM2010" i="64"/>
  <c r="BM2023" i="64" s="1"/>
  <c r="AW1972" i="64"/>
  <c r="AW2000" i="64" s="1"/>
  <c r="AW2032" i="64"/>
  <c r="AW2045" i="64" s="1"/>
  <c r="AW2010" i="64"/>
  <c r="AW2023" i="64" s="1"/>
  <c r="AG1972" i="64"/>
  <c r="AG2000" i="64" s="1"/>
  <c r="AG2032" i="64"/>
  <c r="AG2010" i="64"/>
  <c r="AG2023" i="64" s="1"/>
  <c r="CK2015" i="64"/>
  <c r="CK2028" i="64" s="1"/>
  <c r="CK1977" i="64"/>
  <c r="CK2005" i="64" s="1"/>
  <c r="CK2037" i="64"/>
  <c r="CK2050" i="64" s="1"/>
  <c r="BU1977" i="64"/>
  <c r="BU2005" i="64" s="1"/>
  <c r="BU2015" i="64"/>
  <c r="BU2028" i="64" s="1"/>
  <c r="BU2037" i="64"/>
  <c r="BE1977" i="64"/>
  <c r="BE2005" i="64" s="1"/>
  <c r="BE2015" i="64"/>
  <c r="BE2028" i="64" s="1"/>
  <c r="BE2037" i="64"/>
  <c r="BE2050" i="64" s="1"/>
  <c r="AO2015" i="64"/>
  <c r="AO2028" i="64" s="1"/>
  <c r="AO2037" i="64"/>
  <c r="AO2050" i="64" s="1"/>
  <c r="AO1977" i="64"/>
  <c r="AO2005" i="64" s="1"/>
  <c r="Y2015" i="64"/>
  <c r="Y2028" i="64" s="1"/>
  <c r="Y1977" i="64"/>
  <c r="Y2005" i="64" s="1"/>
  <c r="Y2037" i="64"/>
  <c r="CD1976" i="64"/>
  <c r="CD2036" i="64"/>
  <c r="CD2014" i="64"/>
  <c r="BN1976" i="64"/>
  <c r="BN2036" i="64"/>
  <c r="BN2014" i="64"/>
  <c r="AX1976" i="64"/>
  <c r="AX2036" i="64"/>
  <c r="AX2014" i="64"/>
  <c r="AH1976" i="64"/>
  <c r="AH2036" i="64"/>
  <c r="AH2014" i="64"/>
  <c r="BW1973" i="64"/>
  <c r="BW2001" i="64" s="1"/>
  <c r="BW2011" i="64"/>
  <c r="BW2024" i="64" s="1"/>
  <c r="BW2033" i="64"/>
  <c r="BW2046" i="64" s="1"/>
  <c r="BG1973" i="64"/>
  <c r="BG2001" i="64" s="1"/>
  <c r="BG2011" i="64"/>
  <c r="BG2024" i="64" s="1"/>
  <c r="BG2033" i="64"/>
  <c r="AQ1973" i="64"/>
  <c r="AQ2001" i="64" s="1"/>
  <c r="AQ2011" i="64"/>
  <c r="AQ2024" i="64" s="1"/>
  <c r="AQ2033" i="64"/>
  <c r="AQ2046" i="64" s="1"/>
  <c r="AA1973" i="64"/>
  <c r="AA2001" i="64" s="1"/>
  <c r="AA2011" i="64"/>
  <c r="AA2024" i="64" s="1"/>
  <c r="AA2033" i="64"/>
  <c r="DI1977" i="64"/>
  <c r="DI2005" i="64" s="1"/>
  <c r="DI2015" i="64"/>
  <c r="DI2028" i="64" s="1"/>
  <c r="DI2037" i="64"/>
  <c r="CS1977" i="64"/>
  <c r="CS2005" i="64" s="1"/>
  <c r="CS2015" i="64"/>
  <c r="CS2028" i="64" s="1"/>
  <c r="CS2037" i="64"/>
  <c r="CS2050" i="64" s="1"/>
  <c r="CZ1976" i="64"/>
  <c r="CZ2014" i="64"/>
  <c r="CZ2036" i="64"/>
  <c r="DG1973" i="64"/>
  <c r="DG2001" i="64" s="1"/>
  <c r="DG2011" i="64"/>
  <c r="DG2024" i="64" s="1"/>
  <c r="DG2033" i="64"/>
  <c r="DG2046" i="64" s="1"/>
  <c r="CQ1973" i="64"/>
  <c r="CQ2001" i="64" s="1"/>
  <c r="CQ2011" i="64"/>
  <c r="CQ2024" i="64" s="1"/>
  <c r="CQ2033" i="64"/>
  <c r="CX2010" i="64"/>
  <c r="CX2023" i="64" s="1"/>
  <c r="CX2032" i="64"/>
  <c r="CX2045" i="64" s="1"/>
  <c r="CX1972" i="64"/>
  <c r="BL1977" i="64"/>
  <c r="BL2005" i="64" s="1"/>
  <c r="BL2015" i="64"/>
  <c r="BL2028" i="64" s="1"/>
  <c r="BL2037" i="64"/>
  <c r="BL2050" i="64" s="1"/>
  <c r="CB1972" i="64"/>
  <c r="CB2000" i="64" s="1"/>
  <c r="CB2010" i="64"/>
  <c r="CB2023" i="64" s="1"/>
  <c r="CB2032" i="64"/>
  <c r="BL1972" i="64"/>
  <c r="BL2000" i="64" s="1"/>
  <c r="BL2032" i="64"/>
  <c r="BL2010" i="64"/>
  <c r="BL2023" i="64" s="1"/>
  <c r="AV1972" i="64"/>
  <c r="AV2000" i="64" s="1"/>
  <c r="AV2032" i="64"/>
  <c r="AV2045" i="64" s="1"/>
  <c r="AV2010" i="64"/>
  <c r="AV2023" i="64" s="1"/>
  <c r="AF1972" i="64"/>
  <c r="AF2000" i="64" s="1"/>
  <c r="AF2032" i="64"/>
  <c r="AF2010" i="64"/>
  <c r="AF2023" i="64" s="1"/>
  <c r="CJ2015" i="64"/>
  <c r="CJ2028" i="64" s="1"/>
  <c r="CJ1977" i="64"/>
  <c r="CJ2005" i="64" s="1"/>
  <c r="CJ2037" i="64"/>
  <c r="BT2015" i="64"/>
  <c r="BT2028" i="64" s="1"/>
  <c r="BT1977" i="64"/>
  <c r="BT2005" i="64" s="1"/>
  <c r="BT2037" i="64"/>
  <c r="BT2050" i="64" s="1"/>
  <c r="BD1977" i="64"/>
  <c r="BD2005" i="64" s="1"/>
  <c r="BD2015" i="64"/>
  <c r="BD2028" i="64" s="1"/>
  <c r="BD2037" i="64"/>
  <c r="AN2015" i="64"/>
  <c r="AN2028" i="64" s="1"/>
  <c r="AN2037" i="64"/>
  <c r="AN2050" i="64" s="1"/>
  <c r="AN1977" i="64"/>
  <c r="AN2005" i="64" s="1"/>
  <c r="X2015" i="64"/>
  <c r="X2028" i="64" s="1"/>
  <c r="X1977" i="64"/>
  <c r="X2005" i="64" s="1"/>
  <c r="X2037" i="64"/>
  <c r="CC1976" i="64"/>
  <c r="CC2036" i="64"/>
  <c r="CC2014" i="64"/>
  <c r="BM1976" i="64"/>
  <c r="BM2014" i="64"/>
  <c r="BM2036" i="64"/>
  <c r="AW1976" i="64"/>
  <c r="AW2036" i="64"/>
  <c r="AW2014" i="64"/>
  <c r="AG1976" i="64"/>
  <c r="AG2036" i="64"/>
  <c r="AG2014" i="64"/>
  <c r="CL2011" i="64"/>
  <c r="CL2024" i="64" s="1"/>
  <c r="CL1973" i="64"/>
  <c r="CL2001" i="64" s="1"/>
  <c r="CL2033" i="64"/>
  <c r="BV2011" i="64"/>
  <c r="BV2024" i="64" s="1"/>
  <c r="BV1973" i="64"/>
  <c r="BV2001" i="64" s="1"/>
  <c r="BV2033" i="64"/>
  <c r="BV2046" i="64" s="1"/>
  <c r="BF2011" i="64"/>
  <c r="BF2024" i="64" s="1"/>
  <c r="BF1973" i="64"/>
  <c r="BF2001" i="64" s="1"/>
  <c r="BF2033" i="64"/>
  <c r="BF2046" i="64" s="1"/>
  <c r="AP2011" i="64"/>
  <c r="AP2024" i="64" s="1"/>
  <c r="AP1973" i="64"/>
  <c r="AP2001" i="64" s="1"/>
  <c r="AP2033" i="64"/>
  <c r="Z2011" i="64"/>
  <c r="Z2024" i="64" s="1"/>
  <c r="Z1973" i="64"/>
  <c r="Z2001" i="64" s="1"/>
  <c r="Z2033" i="64"/>
  <c r="DH1977" i="64"/>
  <c r="DH2005" i="64" s="1"/>
  <c r="DH2015" i="64"/>
  <c r="DH2028" i="64" s="1"/>
  <c r="DH2037" i="64"/>
  <c r="DH2050" i="64" s="1"/>
  <c r="CR1977" i="64"/>
  <c r="CR2005" i="64" s="1"/>
  <c r="CR2015" i="64"/>
  <c r="CR2028" i="64" s="1"/>
  <c r="CR2037" i="64"/>
  <c r="CR2050" i="64" s="1"/>
  <c r="CY2014" i="64"/>
  <c r="CY1976" i="64"/>
  <c r="CY2036" i="64"/>
  <c r="DF1973" i="64"/>
  <c r="DF2001" i="64" s="1"/>
  <c r="DF2011" i="64"/>
  <c r="DF2024" i="64" s="1"/>
  <c r="DF2033" i="64"/>
  <c r="DF2046" i="64" s="1"/>
  <c r="CP1973" i="64"/>
  <c r="CP2001" i="64" s="1"/>
  <c r="CP2011" i="64"/>
  <c r="CP2024" i="64" s="1"/>
  <c r="CP2033" i="64"/>
  <c r="CW2010" i="64"/>
  <c r="CW2023" i="64" s="1"/>
  <c r="CW2032" i="64"/>
  <c r="CW2045" i="64" s="1"/>
  <c r="CW1972" i="64"/>
  <c r="BT2032" i="64"/>
  <c r="BT2045" i="64" s="1"/>
  <c r="BT2010" i="64"/>
  <c r="BT2023" i="64" s="1"/>
  <c r="BT1972" i="64"/>
  <c r="BT2000" i="64" s="1"/>
  <c r="AX1973" i="64"/>
  <c r="AX2001" i="64" s="1"/>
  <c r="AX2033" i="64"/>
  <c r="AX2046" i="64" s="1"/>
  <c r="AX2011" i="64"/>
  <c r="AX2024" i="64" s="1"/>
  <c r="DG1976" i="64"/>
  <c r="DG2014" i="64"/>
  <c r="DG2036" i="64"/>
  <c r="CX2011" i="64"/>
  <c r="CX2024" i="64" s="1"/>
  <c r="CX2033" i="64"/>
  <c r="CX1973" i="64"/>
  <c r="CX2001" i="64" s="1"/>
  <c r="CO1972" i="64"/>
  <c r="CO2010" i="64"/>
  <c r="CO2023" i="64" s="1"/>
  <c r="CO2032" i="64"/>
  <c r="CO2045" i="64" s="1"/>
  <c r="CA1972" i="64"/>
  <c r="CA2000" i="64" s="1"/>
  <c r="CA2010" i="64"/>
  <c r="CA2023" i="64" s="1"/>
  <c r="CA2032" i="64"/>
  <c r="BK1972" i="64"/>
  <c r="BK2000" i="64" s="1"/>
  <c r="BK2032" i="64"/>
  <c r="BK2045" i="64" s="1"/>
  <c r="BK2010" i="64"/>
  <c r="BK2023" i="64" s="1"/>
  <c r="AU1972" i="64"/>
  <c r="AU2000" i="64" s="1"/>
  <c r="AU2032" i="64"/>
  <c r="AU2045" i="64" s="1"/>
  <c r="AU2010" i="64"/>
  <c r="AU2023" i="64" s="1"/>
  <c r="AE1972" i="64"/>
  <c r="AE2000" i="64" s="1"/>
  <c r="AE2032" i="64"/>
  <c r="AE2045" i="64" s="1"/>
  <c r="AE2010" i="64"/>
  <c r="AE2023" i="64" s="1"/>
  <c r="CI2015" i="64"/>
  <c r="CI2028" i="64" s="1"/>
  <c r="CI1977" i="64"/>
  <c r="CI2005" i="64" s="1"/>
  <c r="CI2037" i="64"/>
  <c r="BS2015" i="64"/>
  <c r="BS2028" i="64" s="1"/>
  <c r="BS1977" i="64"/>
  <c r="BS2005" i="64" s="1"/>
  <c r="BS2037" i="64"/>
  <c r="BS2050" i="64" s="1"/>
  <c r="BC1977" i="64"/>
  <c r="BC2005" i="64" s="1"/>
  <c r="BC2015" i="64"/>
  <c r="BC2028" i="64" s="1"/>
  <c r="BC2037" i="64"/>
  <c r="BC2050" i="64" s="1"/>
  <c r="AM1977" i="64"/>
  <c r="AM2005" i="64" s="1"/>
  <c r="AM2015" i="64"/>
  <c r="AM2028" i="64" s="1"/>
  <c r="AM2037" i="64"/>
  <c r="AM2050" i="64" s="1"/>
  <c r="W2015" i="64"/>
  <c r="W2028" i="64" s="1"/>
  <c r="W1977" i="64"/>
  <c r="W2005" i="64" s="1"/>
  <c r="W2037" i="64"/>
  <c r="W2050" i="64" s="1"/>
  <c r="CB1976" i="64"/>
  <c r="CB2014" i="64"/>
  <c r="CB2036" i="64"/>
  <c r="BL1976" i="64"/>
  <c r="BL2014" i="64"/>
  <c r="BL2036" i="64"/>
  <c r="AV1976" i="64"/>
  <c r="AV2014" i="64"/>
  <c r="AV2036" i="64"/>
  <c r="AF1976" i="64"/>
  <c r="AF2014" i="64"/>
  <c r="AF2036" i="64"/>
  <c r="CK2011" i="64"/>
  <c r="CK2024" i="64" s="1"/>
  <c r="CK1973" i="64"/>
  <c r="CK2001" i="64" s="1"/>
  <c r="CK2033" i="64"/>
  <c r="CK2046" i="64" s="1"/>
  <c r="BU2011" i="64"/>
  <c r="BU2024" i="64" s="1"/>
  <c r="BU1973" i="64"/>
  <c r="BU2001" i="64" s="1"/>
  <c r="BU2033" i="64"/>
  <c r="BE2011" i="64"/>
  <c r="BE2024" i="64" s="1"/>
  <c r="BE1973" i="64"/>
  <c r="BE2001" i="64" s="1"/>
  <c r="BE2033" i="64"/>
  <c r="AO2011" i="64"/>
  <c r="AO2024" i="64" s="1"/>
  <c r="AO1973" i="64"/>
  <c r="AO2001" i="64" s="1"/>
  <c r="AO2033" i="64"/>
  <c r="Y2011" i="64"/>
  <c r="Y2024" i="64" s="1"/>
  <c r="Y1973" i="64"/>
  <c r="Y2001" i="64" s="1"/>
  <c r="Y2033" i="64"/>
  <c r="Y2046" i="64" s="1"/>
  <c r="DG2015" i="64"/>
  <c r="DG2028" i="64" s="1"/>
  <c r="DG1977" i="64"/>
  <c r="DG2005" i="64" s="1"/>
  <c r="DG2037" i="64"/>
  <c r="DG2050" i="64" s="1"/>
  <c r="CQ1977" i="64"/>
  <c r="CQ2005" i="64" s="1"/>
  <c r="CQ2015" i="64"/>
  <c r="CQ2028" i="64" s="1"/>
  <c r="CQ2037" i="64"/>
  <c r="CX1976" i="64"/>
  <c r="CX2014" i="64"/>
  <c r="CX2036" i="64"/>
  <c r="DE1973" i="64"/>
  <c r="DE2001" i="64" s="1"/>
  <c r="DE2011" i="64"/>
  <c r="DE2024" i="64" s="1"/>
  <c r="DE2033" i="64"/>
  <c r="DE2046" i="64" s="1"/>
  <c r="CO1973" i="64"/>
  <c r="CO2001" i="64" s="1"/>
  <c r="CO2011" i="64"/>
  <c r="CO2024" i="64" s="1"/>
  <c r="CO2033" i="64"/>
  <c r="CO2046" i="64" s="1"/>
  <c r="CV1972" i="64"/>
  <c r="CV2032" i="64"/>
  <c r="CV2045" i="64" s="1"/>
  <c r="CV2010" i="64"/>
  <c r="CV2023" i="64" s="1"/>
  <c r="CB1977" i="64"/>
  <c r="CB2005" i="64" s="1"/>
  <c r="CB2015" i="64"/>
  <c r="CB2028" i="64" s="1"/>
  <c r="CB2037" i="64"/>
  <c r="CB2050" i="64" s="1"/>
  <c r="BZ1972" i="64"/>
  <c r="BZ2000" i="64" s="1"/>
  <c r="BZ2032" i="64"/>
  <c r="BZ2010" i="64"/>
  <c r="BZ2023" i="64" s="1"/>
  <c r="BJ1972" i="64"/>
  <c r="BJ2000" i="64" s="1"/>
  <c r="BJ2032" i="64"/>
  <c r="BJ2045" i="64" s="1"/>
  <c r="BJ2010" i="64"/>
  <c r="BJ2023" i="64" s="1"/>
  <c r="AT1972" i="64"/>
  <c r="AT2000" i="64" s="1"/>
  <c r="AT2032" i="64"/>
  <c r="AT2045" i="64" s="1"/>
  <c r="AT2010" i="64"/>
  <c r="AT2023" i="64" s="1"/>
  <c r="AD1972" i="64"/>
  <c r="AD2000" i="64" s="1"/>
  <c r="AD2032" i="64"/>
  <c r="AD2045" i="64" s="1"/>
  <c r="AD2010" i="64"/>
  <c r="AD2023" i="64" s="1"/>
  <c r="CH1977" i="64"/>
  <c r="CH2005" i="64" s="1"/>
  <c r="CH2015" i="64"/>
  <c r="CH2028" i="64" s="1"/>
  <c r="CH2037" i="64"/>
  <c r="CH2050" i="64" s="1"/>
  <c r="BR1977" i="64"/>
  <c r="BR2005" i="64" s="1"/>
  <c r="BR2015" i="64"/>
  <c r="BR2028" i="64" s="1"/>
  <c r="BR2037" i="64"/>
  <c r="BB1977" i="64"/>
  <c r="BB2005" i="64" s="1"/>
  <c r="BB2015" i="64"/>
  <c r="BB2028" i="64" s="1"/>
  <c r="BB2037" i="64"/>
  <c r="BB2050" i="64" s="1"/>
  <c r="AL1977" i="64"/>
  <c r="AL2005" i="64" s="1"/>
  <c r="AL2015" i="64"/>
  <c r="AL2028" i="64" s="1"/>
  <c r="AL2037" i="64"/>
  <c r="AL2050" i="64" s="1"/>
  <c r="V1977" i="64"/>
  <c r="V2005" i="64" s="1"/>
  <c r="V2015" i="64"/>
  <c r="V2028" i="64" s="1"/>
  <c r="V2037" i="64"/>
  <c r="V2050" i="64" s="1"/>
  <c r="CA1976" i="64"/>
  <c r="CA2014" i="64"/>
  <c r="CA2036" i="64"/>
  <c r="BK1976" i="64"/>
  <c r="BK2014" i="64"/>
  <c r="BK2036" i="64"/>
  <c r="AU1976" i="64"/>
  <c r="AU2014" i="64"/>
  <c r="AU2036" i="64"/>
  <c r="AE1976" i="64"/>
  <c r="AE2014" i="64"/>
  <c r="AE2036" i="64"/>
  <c r="CJ2011" i="64"/>
  <c r="CJ2024" i="64" s="1"/>
  <c r="CJ1973" i="64"/>
  <c r="CJ2001" i="64" s="1"/>
  <c r="CJ2033" i="64"/>
  <c r="CJ2046" i="64" s="1"/>
  <c r="BT2011" i="64"/>
  <c r="BT2024" i="64" s="1"/>
  <c r="BT1973" i="64"/>
  <c r="BT2001" i="64" s="1"/>
  <c r="BT2033" i="64"/>
  <c r="BD2011" i="64"/>
  <c r="BD2024" i="64" s="1"/>
  <c r="BD1973" i="64"/>
  <c r="BD2001" i="64" s="1"/>
  <c r="BD2033" i="64"/>
  <c r="BD2046" i="64" s="1"/>
  <c r="AN2011" i="64"/>
  <c r="AN2024" i="64" s="1"/>
  <c r="AN1973" i="64"/>
  <c r="AN2001" i="64" s="1"/>
  <c r="AN2033" i="64"/>
  <c r="X2011" i="64"/>
  <c r="X2024" i="64" s="1"/>
  <c r="X1973" i="64"/>
  <c r="X2001" i="64" s="1"/>
  <c r="X2033" i="64"/>
  <c r="X2046" i="64" s="1"/>
  <c r="DF2015" i="64"/>
  <c r="DF2028" i="64" s="1"/>
  <c r="DF1977" i="64"/>
  <c r="DF2005" i="64" s="1"/>
  <c r="DF2037" i="64"/>
  <c r="CP1977" i="64"/>
  <c r="CP2005" i="64" s="1"/>
  <c r="CP2015" i="64"/>
  <c r="CP2028" i="64" s="1"/>
  <c r="CP2037" i="64"/>
  <c r="CP2050" i="64" s="1"/>
  <c r="CW2014" i="64"/>
  <c r="CW1976" i="64"/>
  <c r="CW2036" i="64"/>
  <c r="DD2011" i="64"/>
  <c r="DD2024" i="64" s="1"/>
  <c r="DD1973" i="64"/>
  <c r="DD2001" i="64" s="1"/>
  <c r="DD2033" i="64"/>
  <c r="DK1972" i="64"/>
  <c r="DK2000" i="64" s="1"/>
  <c r="DK2032" i="64"/>
  <c r="DK2010" i="64"/>
  <c r="DK2023" i="64" s="1"/>
  <c r="CU1972" i="64"/>
  <c r="CU2032" i="64"/>
  <c r="CU2045" i="64" s="1"/>
  <c r="CU2010" i="64"/>
  <c r="CU2023" i="64" s="1"/>
  <c r="BE2014" i="64"/>
  <c r="BE1976" i="64"/>
  <c r="BE2036" i="64"/>
  <c r="BY1972" i="64"/>
  <c r="BY2000" i="64" s="1"/>
  <c r="BY2032" i="64"/>
  <c r="BY2010" i="64"/>
  <c r="BY2023" i="64" s="1"/>
  <c r="BI1972" i="64"/>
  <c r="BI2000" i="64" s="1"/>
  <c r="BI2032" i="64"/>
  <c r="BI2045" i="64" s="1"/>
  <c r="BI2010" i="64"/>
  <c r="BI2023" i="64" s="1"/>
  <c r="AS1972" i="64"/>
  <c r="AS2000" i="64" s="1"/>
  <c r="AS2032" i="64"/>
  <c r="AS2010" i="64"/>
  <c r="AS2023" i="64" s="1"/>
  <c r="AC1972" i="64"/>
  <c r="AC2000" i="64" s="1"/>
  <c r="AC2032" i="64"/>
  <c r="AC2045" i="64" s="1"/>
  <c r="AC2010" i="64"/>
  <c r="AC2023" i="64" s="1"/>
  <c r="CG2015" i="64"/>
  <c r="CG2028" i="64" s="1"/>
  <c r="CG1977" i="64"/>
  <c r="CG2005" i="64" s="1"/>
  <c r="CG2037" i="64"/>
  <c r="CG2050" i="64" s="1"/>
  <c r="BQ2015" i="64"/>
  <c r="BQ2028" i="64" s="1"/>
  <c r="BQ1977" i="64"/>
  <c r="BQ2005" i="64" s="1"/>
  <c r="BQ2037" i="64"/>
  <c r="BA2015" i="64"/>
  <c r="BA2028" i="64" s="1"/>
  <c r="BA1977" i="64"/>
  <c r="BA2005" i="64" s="1"/>
  <c r="BA2037" i="64"/>
  <c r="BA2050" i="64" s="1"/>
  <c r="AK1977" i="64"/>
  <c r="AK2005" i="64" s="1"/>
  <c r="AK2015" i="64"/>
  <c r="AK2028" i="64" s="1"/>
  <c r="AK2037" i="64"/>
  <c r="U2015" i="64"/>
  <c r="U2028" i="64" s="1"/>
  <c r="U1977" i="64"/>
  <c r="U2005" i="64" s="1"/>
  <c r="U2037" i="64"/>
  <c r="BZ1976" i="64"/>
  <c r="BZ2014" i="64"/>
  <c r="BZ2036" i="64"/>
  <c r="BJ1976" i="64"/>
  <c r="BJ2014" i="64"/>
  <c r="BJ2036" i="64"/>
  <c r="AT1976" i="64"/>
  <c r="AT2014" i="64"/>
  <c r="AT2036" i="64"/>
  <c r="AD1976" i="64"/>
  <c r="AD2014" i="64"/>
  <c r="AD2036" i="64"/>
  <c r="CI2011" i="64"/>
  <c r="CI2024" i="64" s="1"/>
  <c r="CI1973" i="64"/>
  <c r="CI2001" i="64" s="1"/>
  <c r="CI2033" i="64"/>
  <c r="CI2046" i="64" s="1"/>
  <c r="BS2011" i="64"/>
  <c r="BS2024" i="64" s="1"/>
  <c r="BS1973" i="64"/>
  <c r="BS2001" i="64" s="1"/>
  <c r="BS2033" i="64"/>
  <c r="BC2011" i="64"/>
  <c r="BC2024" i="64" s="1"/>
  <c r="BC1973" i="64"/>
  <c r="BC2001" i="64" s="1"/>
  <c r="BC2033" i="64"/>
  <c r="BC2046" i="64" s="1"/>
  <c r="AM2011" i="64"/>
  <c r="AM2024" i="64" s="1"/>
  <c r="AM1973" i="64"/>
  <c r="AM2001" i="64" s="1"/>
  <c r="AM2033" i="64"/>
  <c r="AM2046" i="64" s="1"/>
  <c r="W2011" i="64"/>
  <c r="W2024" i="64" s="1"/>
  <c r="W1973" i="64"/>
  <c r="W2001" i="64" s="1"/>
  <c r="W2033" i="64"/>
  <c r="DE2015" i="64"/>
  <c r="DE2028" i="64" s="1"/>
  <c r="DE1977" i="64"/>
  <c r="DE2005" i="64" s="1"/>
  <c r="DE2037" i="64"/>
  <c r="CO2015" i="64"/>
  <c r="CO2028" i="64" s="1"/>
  <c r="CO1977" i="64"/>
  <c r="CO2005" i="64" s="1"/>
  <c r="CO2037" i="64"/>
  <c r="CO2050" i="64" s="1"/>
  <c r="CV1976" i="64"/>
  <c r="CV2014" i="64"/>
  <c r="CV2036" i="64"/>
  <c r="DC2011" i="64"/>
  <c r="DC2024" i="64" s="1"/>
  <c r="DC1973" i="64"/>
  <c r="DC2001" i="64" s="1"/>
  <c r="DC2033" i="64"/>
  <c r="DJ1972" i="64"/>
  <c r="DJ2000" i="64" s="1"/>
  <c r="DJ2010" i="64"/>
  <c r="DJ2023" i="64" s="1"/>
  <c r="DJ2032" i="64"/>
  <c r="DJ2045" i="64" s="1"/>
  <c r="CT1972" i="64"/>
  <c r="CT2010" i="64"/>
  <c r="CT2023" i="64" s="1"/>
  <c r="CT2032" i="64"/>
  <c r="AO2014" i="64"/>
  <c r="AO1976" i="64"/>
  <c r="AO2036" i="64"/>
  <c r="BX1972" i="64"/>
  <c r="BX2000" i="64" s="1"/>
  <c r="BX2032" i="64"/>
  <c r="BX2010" i="64"/>
  <c r="BX2023" i="64" s="1"/>
  <c r="BH1972" i="64"/>
  <c r="BH2000" i="64" s="1"/>
  <c r="BH2032" i="64"/>
  <c r="BH2045" i="64" s="1"/>
  <c r="BH2010" i="64"/>
  <c r="BH2023" i="64" s="1"/>
  <c r="AR1972" i="64"/>
  <c r="AR2000" i="64" s="1"/>
  <c r="AR2032" i="64"/>
  <c r="AR2045" i="64" s="1"/>
  <c r="AR2010" i="64"/>
  <c r="AR2023" i="64" s="1"/>
  <c r="AB1972" i="64"/>
  <c r="AB2032" i="64"/>
  <c r="AB2010" i="64"/>
  <c r="AB2023" i="64" s="1"/>
  <c r="CF1977" i="64"/>
  <c r="CF2005" i="64" s="1"/>
  <c r="CF2015" i="64"/>
  <c r="CF2028" i="64" s="1"/>
  <c r="CF2037" i="64"/>
  <c r="CF2050" i="64" s="1"/>
  <c r="BP1977" i="64"/>
  <c r="BP2005" i="64" s="1"/>
  <c r="BP2015" i="64"/>
  <c r="BP2028" i="64" s="1"/>
  <c r="BP2037" i="64"/>
  <c r="AZ1977" i="64"/>
  <c r="AZ2005" i="64" s="1"/>
  <c r="AZ2015" i="64"/>
  <c r="AZ2028" i="64" s="1"/>
  <c r="AZ2037" i="64"/>
  <c r="AZ2050" i="64" s="1"/>
  <c r="AJ1977" i="64"/>
  <c r="AJ2005" i="64" s="1"/>
  <c r="AJ2015" i="64"/>
  <c r="AJ2028" i="64" s="1"/>
  <c r="AJ2037" i="64"/>
  <c r="AJ2050" i="64" s="1"/>
  <c r="T1977" i="64"/>
  <c r="T2005" i="64" s="1"/>
  <c r="T2015" i="64"/>
  <c r="T2028" i="64" s="1"/>
  <c r="T2037" i="64"/>
  <c r="BY2014" i="64"/>
  <c r="BY1976" i="64"/>
  <c r="BY2036" i="64"/>
  <c r="BI1976" i="64"/>
  <c r="BI2014" i="64"/>
  <c r="BI2036" i="64"/>
  <c r="AS1976" i="64"/>
  <c r="AS2014" i="64"/>
  <c r="AS2036" i="64"/>
  <c r="AC1976" i="64"/>
  <c r="AC2014" i="64"/>
  <c r="AC2036" i="64"/>
  <c r="CH2011" i="64"/>
  <c r="CH2024" i="64" s="1"/>
  <c r="CH1973" i="64"/>
  <c r="CH2001" i="64" s="1"/>
  <c r="CH2033" i="64"/>
  <c r="CH2046" i="64" s="1"/>
  <c r="BR2011" i="64"/>
  <c r="BR2024" i="64" s="1"/>
  <c r="BR1973" i="64"/>
  <c r="BR2001" i="64" s="1"/>
  <c r="BR2033" i="64"/>
  <c r="BB2011" i="64"/>
  <c r="BB2024" i="64" s="1"/>
  <c r="BB1973" i="64"/>
  <c r="BB2001" i="64" s="1"/>
  <c r="BB2033" i="64"/>
  <c r="BB2046" i="64" s="1"/>
  <c r="AL2011" i="64"/>
  <c r="AL2024" i="64" s="1"/>
  <c r="AL1973" i="64"/>
  <c r="AL2001" i="64" s="1"/>
  <c r="AL2033" i="64"/>
  <c r="V2011" i="64"/>
  <c r="V2024" i="64" s="1"/>
  <c r="V1973" i="64"/>
  <c r="V2001" i="64" s="1"/>
  <c r="V2033" i="64"/>
  <c r="V2046" i="64" s="1"/>
  <c r="DD1977" i="64"/>
  <c r="DD2005" i="64" s="1"/>
  <c r="DD2015" i="64"/>
  <c r="DD2028" i="64" s="1"/>
  <c r="DD2037" i="64"/>
  <c r="DD2050" i="64" s="1"/>
  <c r="DK2014" i="64"/>
  <c r="DK2036" i="64"/>
  <c r="DK1976" i="64"/>
  <c r="CU1976" i="64"/>
  <c r="CU2036" i="64"/>
  <c r="CU2014" i="64"/>
  <c r="DB2011" i="64"/>
  <c r="DB2024" i="64" s="1"/>
  <c r="DB1973" i="64"/>
  <c r="DB2001" i="64" s="1"/>
  <c r="DB2033" i="64"/>
  <c r="DI1972" i="64"/>
  <c r="DI2000" i="64" s="1"/>
  <c r="DI2010" i="64"/>
  <c r="DI2023" i="64" s="1"/>
  <c r="DI2032" i="64"/>
  <c r="DI2045" i="64" s="1"/>
  <c r="CS1972" i="64"/>
  <c r="CS2010" i="64"/>
  <c r="CS2023" i="64" s="1"/>
  <c r="CS2032" i="64"/>
  <c r="CS2045" i="64" s="1"/>
  <c r="CK1976" i="64"/>
  <c r="CK2014" i="64"/>
  <c r="CK2036" i="64"/>
  <c r="BW2032" i="64"/>
  <c r="BW1972" i="64"/>
  <c r="BW2000" i="64" s="1"/>
  <c r="BW2010" i="64"/>
  <c r="BW2023" i="64" s="1"/>
  <c r="BG2032" i="64"/>
  <c r="BG2045" i="64" s="1"/>
  <c r="BG1972" i="64"/>
  <c r="BG2000" i="64" s="1"/>
  <c r="BG2010" i="64"/>
  <c r="BG2023" i="64" s="1"/>
  <c r="AQ2032" i="64"/>
  <c r="AQ1972" i="64"/>
  <c r="AQ2000" i="64" s="1"/>
  <c r="AQ2010" i="64"/>
  <c r="AQ2023" i="64" s="1"/>
  <c r="AA2032" i="64"/>
  <c r="AA2045" i="64" s="1"/>
  <c r="AA1972" i="64"/>
  <c r="AA2010" i="64"/>
  <c r="AA2023" i="64" s="1"/>
  <c r="CE2015" i="64"/>
  <c r="CE2028" i="64" s="1"/>
  <c r="CE2037" i="64"/>
  <c r="CE2050" i="64" s="1"/>
  <c r="CE1977" i="64"/>
  <c r="CE2005" i="64" s="1"/>
  <c r="BO2015" i="64"/>
  <c r="BO2028" i="64" s="1"/>
  <c r="BO1977" i="64"/>
  <c r="BO2005" i="64" s="1"/>
  <c r="BO2037" i="64"/>
  <c r="AY2015" i="64"/>
  <c r="AY2028" i="64" s="1"/>
  <c r="AY1977" i="64"/>
  <c r="AY2005" i="64" s="1"/>
  <c r="AY2037" i="64"/>
  <c r="AI2015" i="64"/>
  <c r="AI2028" i="64" s="1"/>
  <c r="AI1977" i="64"/>
  <c r="AI2005" i="64" s="1"/>
  <c r="AI2037" i="64"/>
  <c r="S2015" i="64"/>
  <c r="S2028" i="64" s="1"/>
  <c r="S2037" i="64"/>
  <c r="S2050" i="64" s="1"/>
  <c r="S1977" i="64"/>
  <c r="S2005" i="64" s="1"/>
  <c r="BX2014" i="64"/>
  <c r="BX1976" i="64"/>
  <c r="BX2036" i="64"/>
  <c r="BH1976" i="64"/>
  <c r="BH2014" i="64"/>
  <c r="BH2036" i="64"/>
  <c r="AR1976" i="64"/>
  <c r="AR2014" i="64"/>
  <c r="AR2036" i="64"/>
  <c r="AB1976" i="64"/>
  <c r="AB2014" i="64"/>
  <c r="AB2036" i="64"/>
  <c r="CG2011" i="64"/>
  <c r="CG2024" i="64" s="1"/>
  <c r="CG1973" i="64"/>
  <c r="CG2001" i="64" s="1"/>
  <c r="CG2033" i="64"/>
  <c r="CG2046" i="64" s="1"/>
  <c r="BQ2011" i="64"/>
  <c r="BQ2024" i="64" s="1"/>
  <c r="BQ1973" i="64"/>
  <c r="BQ2001" i="64" s="1"/>
  <c r="BQ2033" i="64"/>
  <c r="BQ2046" i="64" s="1"/>
  <c r="BA2011" i="64"/>
  <c r="BA2024" i="64" s="1"/>
  <c r="BA1973" i="64"/>
  <c r="BA2001" i="64" s="1"/>
  <c r="BA2033" i="64"/>
  <c r="AK2011" i="64"/>
  <c r="AK2024" i="64" s="1"/>
  <c r="AK1973" i="64"/>
  <c r="AK2001" i="64" s="1"/>
  <c r="AK2033" i="64"/>
  <c r="U2011" i="64"/>
  <c r="U2024" i="64" s="1"/>
  <c r="U1973" i="64"/>
  <c r="U2001" i="64" s="1"/>
  <c r="U2033" i="64"/>
  <c r="U2046" i="64" s="1"/>
  <c r="DC2015" i="64"/>
  <c r="DC2028" i="64" s="1"/>
  <c r="DC1977" i="64"/>
  <c r="DC2005" i="64" s="1"/>
  <c r="DC2037" i="64"/>
  <c r="DC2050" i="64" s="1"/>
  <c r="DJ1976" i="64"/>
  <c r="DJ2014" i="64"/>
  <c r="DJ2036" i="64"/>
  <c r="CT1976" i="64"/>
  <c r="CT2014" i="64"/>
  <c r="CT2036" i="64"/>
  <c r="DA2011" i="64"/>
  <c r="DA2024" i="64" s="1"/>
  <c r="DA1973" i="64"/>
  <c r="DA2001" i="64" s="1"/>
  <c r="DA2033" i="64"/>
  <c r="DH1972" i="64"/>
  <c r="DH2000" i="64" s="1"/>
  <c r="DH2010" i="64"/>
  <c r="DH2023" i="64" s="1"/>
  <c r="DH2032" i="64"/>
  <c r="DH2045" i="64" s="1"/>
  <c r="CR1972" i="64"/>
  <c r="CR2010" i="64"/>
  <c r="CR2023" i="64" s="1"/>
  <c r="CR2032" i="64"/>
  <c r="AV1977" i="64"/>
  <c r="AV2005" i="64" s="1"/>
  <c r="AV2015" i="64"/>
  <c r="AV2028" i="64" s="1"/>
  <c r="AV2037" i="64"/>
  <c r="AV2050" i="64" s="1"/>
  <c r="CL2010" i="64"/>
  <c r="CL2023" i="64" s="1"/>
  <c r="CL1972" i="64"/>
  <c r="CL2000" i="64" s="1"/>
  <c r="CL2032" i="64"/>
  <c r="CL2045" i="64" s="1"/>
  <c r="BV2032" i="64"/>
  <c r="BV2045" i="64" s="1"/>
  <c r="BV2010" i="64"/>
  <c r="BV2023" i="64" s="1"/>
  <c r="BV1972" i="64"/>
  <c r="BV2000" i="64" s="1"/>
  <c r="BF2032" i="64"/>
  <c r="BF2010" i="64"/>
  <c r="BF2023" i="64" s="1"/>
  <c r="BF1972" i="64"/>
  <c r="BF2000" i="64" s="1"/>
  <c r="AP2032" i="64"/>
  <c r="AP2010" i="64"/>
  <c r="AP2023" i="64" s="1"/>
  <c r="AP1972" i="64"/>
  <c r="AP2000" i="64" s="1"/>
  <c r="Z2032" i="64"/>
  <c r="Z2010" i="64"/>
  <c r="Z2023" i="64" s="1"/>
  <c r="Z1972" i="64"/>
  <c r="CD1977" i="64"/>
  <c r="CD2005" i="64" s="1"/>
  <c r="CD2037" i="64"/>
  <c r="CD2015" i="64"/>
  <c r="CD2028" i="64" s="1"/>
  <c r="BN1977" i="64"/>
  <c r="BN2005" i="64" s="1"/>
  <c r="BN2037" i="64"/>
  <c r="BN2015" i="64"/>
  <c r="BN2028" i="64" s="1"/>
  <c r="AX1977" i="64"/>
  <c r="AX2005" i="64" s="1"/>
  <c r="AX2037" i="64"/>
  <c r="AX2015" i="64"/>
  <c r="AX2028" i="64" s="1"/>
  <c r="AH1977" i="64"/>
  <c r="AH2005" i="64" s="1"/>
  <c r="AH2037" i="64"/>
  <c r="AH2050" i="64" s="1"/>
  <c r="AH2015" i="64"/>
  <c r="AH2028" i="64" s="1"/>
  <c r="BW2014" i="64"/>
  <c r="BW1976" i="64"/>
  <c r="BW2036" i="64"/>
  <c r="BG2014" i="64"/>
  <c r="BG1976" i="64"/>
  <c r="BG2036" i="64"/>
  <c r="AQ1976" i="64"/>
  <c r="AQ2014" i="64"/>
  <c r="AQ2036" i="64"/>
  <c r="AA1976" i="64"/>
  <c r="AA2014" i="64"/>
  <c r="AA2036" i="64"/>
  <c r="CF2011" i="64"/>
  <c r="CF2024" i="64" s="1"/>
  <c r="CF2033" i="64"/>
  <c r="CF2046" i="64" s="1"/>
  <c r="CF1973" i="64"/>
  <c r="CF2001" i="64" s="1"/>
  <c r="BP2011" i="64"/>
  <c r="BP2024" i="64" s="1"/>
  <c r="BP2033" i="64"/>
  <c r="BP1973" i="64"/>
  <c r="BP2001" i="64" s="1"/>
  <c r="AZ2011" i="64"/>
  <c r="AZ2024" i="64" s="1"/>
  <c r="AZ2033" i="64"/>
  <c r="AZ2046" i="64" s="1"/>
  <c r="AZ1973" i="64"/>
  <c r="AZ2001" i="64" s="1"/>
  <c r="AJ2011" i="64"/>
  <c r="AJ2024" i="64" s="1"/>
  <c r="AJ1973" i="64"/>
  <c r="AJ2001" i="64" s="1"/>
  <c r="AJ2033" i="64"/>
  <c r="AJ2046" i="64" s="1"/>
  <c r="T2011" i="64"/>
  <c r="T2024" i="64" s="1"/>
  <c r="T1973" i="64"/>
  <c r="T2001" i="64" s="1"/>
  <c r="T2033" i="64"/>
  <c r="DB2015" i="64"/>
  <c r="DB2028" i="64" s="1"/>
  <c r="DB1977" i="64"/>
  <c r="DB2005" i="64" s="1"/>
  <c r="DB2037" i="64"/>
  <c r="DB2050" i="64" s="1"/>
  <c r="DI1976" i="64"/>
  <c r="DI2014" i="64"/>
  <c r="DI2036" i="64"/>
  <c r="CS2014" i="64"/>
  <c r="CS1976" i="64"/>
  <c r="CS2036" i="64"/>
  <c r="CZ2011" i="64"/>
  <c r="CZ2024" i="64" s="1"/>
  <c r="CZ1973" i="64"/>
  <c r="CZ2001" i="64" s="1"/>
  <c r="CZ2033" i="64"/>
  <c r="CZ2046" i="64" s="1"/>
  <c r="DG1972" i="64"/>
  <c r="DG2000" i="64" s="1"/>
  <c r="DG2010" i="64"/>
  <c r="DG2023" i="64" s="1"/>
  <c r="DG2032" i="64"/>
  <c r="CQ1972" i="64"/>
  <c r="CQ2010" i="64"/>
  <c r="CQ2023" i="64" s="1"/>
  <c r="CQ2032" i="64"/>
  <c r="CJ2010" i="64"/>
  <c r="CJ2023" i="64" s="1"/>
  <c r="CJ1972" i="64"/>
  <c r="CJ2000" i="64" s="1"/>
  <c r="CJ2032" i="64"/>
  <c r="CJ2045" i="64" s="1"/>
  <c r="BN1973" i="64"/>
  <c r="BN2001" i="64" s="1"/>
  <c r="BN2011" i="64"/>
  <c r="BN2024" i="64" s="1"/>
  <c r="BN2033" i="64"/>
  <c r="BN2046" i="64" s="1"/>
  <c r="CK2010" i="64"/>
  <c r="CK2023" i="64" s="1"/>
  <c r="CK1972" i="64"/>
  <c r="CK2000" i="64" s="1"/>
  <c r="CK2032" i="64"/>
  <c r="BU2032" i="64"/>
  <c r="BU2045" i="64" s="1"/>
  <c r="BU2010" i="64"/>
  <c r="BU2023" i="64" s="1"/>
  <c r="BU1972" i="64"/>
  <c r="BU2000" i="64" s="1"/>
  <c r="BE2032" i="64"/>
  <c r="BE2010" i="64"/>
  <c r="BE2023" i="64" s="1"/>
  <c r="BE1972" i="64"/>
  <c r="BE2000" i="64" s="1"/>
  <c r="AO2032" i="64"/>
  <c r="AO2010" i="64"/>
  <c r="AO2023" i="64" s="1"/>
  <c r="AO1972" i="64"/>
  <c r="AO2000" i="64" s="1"/>
  <c r="Y2032" i="64"/>
  <c r="Y2045" i="64" s="1"/>
  <c r="Y2010" i="64"/>
  <c r="Y2023" i="64" s="1"/>
  <c r="Y1972" i="64"/>
  <c r="CC1977" i="64"/>
  <c r="CC2005" i="64" s="1"/>
  <c r="CC2015" i="64"/>
  <c r="CC2028" i="64" s="1"/>
  <c r="CC2037" i="64"/>
  <c r="CC2050" i="64" s="1"/>
  <c r="BM1977" i="64"/>
  <c r="BM2005" i="64" s="1"/>
  <c r="BM2015" i="64"/>
  <c r="BM2028" i="64" s="1"/>
  <c r="BM2037" i="64"/>
  <c r="BM2050" i="64" s="1"/>
  <c r="AW1977" i="64"/>
  <c r="AW2005" i="64" s="1"/>
  <c r="AW2037" i="64"/>
  <c r="AW2015" i="64"/>
  <c r="AW2028" i="64" s="1"/>
  <c r="AG1977" i="64"/>
  <c r="AG2005" i="64" s="1"/>
  <c r="AG2015" i="64"/>
  <c r="AG2028" i="64" s="1"/>
  <c r="AG2037" i="64"/>
  <c r="AG2050" i="64" s="1"/>
  <c r="CL1976" i="64"/>
  <c r="CL2014" i="64"/>
  <c r="CL2036" i="64"/>
  <c r="BV1976" i="64"/>
  <c r="BV2014" i="64"/>
  <c r="BV2036" i="64"/>
  <c r="BF1976" i="64"/>
  <c r="BF2014" i="64"/>
  <c r="BF2036" i="64"/>
  <c r="AP2014" i="64"/>
  <c r="AP1976" i="64"/>
  <c r="AP2036" i="64"/>
  <c r="Z2014" i="64"/>
  <c r="Z1976" i="64"/>
  <c r="Z2036" i="64"/>
  <c r="CE2011" i="64"/>
  <c r="CE2024" i="64" s="1"/>
  <c r="CE2033" i="64"/>
  <c r="CE1973" i="64"/>
  <c r="CE2001" i="64" s="1"/>
  <c r="BO2011" i="64"/>
  <c r="BO2024" i="64" s="1"/>
  <c r="BO2033" i="64"/>
  <c r="BO1973" i="64"/>
  <c r="BO2001" i="64" s="1"/>
  <c r="AY2011" i="64"/>
  <c r="AY2024" i="64" s="1"/>
  <c r="AY2033" i="64"/>
  <c r="AY2046" i="64" s="1"/>
  <c r="AY1973" i="64"/>
  <c r="AY2001" i="64" s="1"/>
  <c r="AI2011" i="64"/>
  <c r="AI2024" i="64" s="1"/>
  <c r="AI1973" i="64"/>
  <c r="AI2001" i="64" s="1"/>
  <c r="AI2033" i="64"/>
  <c r="AI2046" i="64" s="1"/>
  <c r="S2011" i="64"/>
  <c r="S2024" i="64" s="1"/>
  <c r="S2033" i="64"/>
  <c r="S1973" i="64"/>
  <c r="S2001" i="64" s="1"/>
  <c r="DA1977" i="64"/>
  <c r="DA2005" i="64" s="1"/>
  <c r="DA2015" i="64"/>
  <c r="DA2028" i="64" s="1"/>
  <c r="DA2037" i="64"/>
  <c r="DA2050" i="64" s="1"/>
  <c r="DH1976" i="64"/>
  <c r="DH2014" i="64"/>
  <c r="DH2036" i="64"/>
  <c r="CR2014" i="64"/>
  <c r="CR2036" i="64"/>
  <c r="CR1976" i="64"/>
  <c r="CY2011" i="64"/>
  <c r="CY2024" i="64" s="1"/>
  <c r="CY1973" i="64"/>
  <c r="CY2001" i="64" s="1"/>
  <c r="CY2033" i="64"/>
  <c r="CY2046" i="64" s="1"/>
  <c r="DF1972" i="64"/>
  <c r="DF2000" i="64" s="1"/>
  <c r="DF2010" i="64"/>
  <c r="DF2023" i="64" s="1"/>
  <c r="DF2032" i="64"/>
  <c r="CP1972" i="64"/>
  <c r="CP2010" i="64"/>
  <c r="CP2023" i="64" s="1"/>
  <c r="CP2032" i="64"/>
  <c r="CP2045" i="64" s="1"/>
  <c r="DI2017" i="64"/>
  <c r="DI2019" i="64" s="1"/>
  <c r="DH2019" i="64"/>
  <c r="AM2017" i="64"/>
  <c r="CB942" i="64"/>
  <c r="BL942" i="64"/>
  <c r="AV942" i="64"/>
  <c r="AF942" i="64"/>
  <c r="CJ947" i="64"/>
  <c r="CJ982" i="64" s="1"/>
  <c r="BT947" i="64"/>
  <c r="BT982" i="64" s="1"/>
  <c r="BD947" i="64"/>
  <c r="BD982" i="64" s="1"/>
  <c r="AN947" i="64"/>
  <c r="AN982" i="64" s="1"/>
  <c r="X947" i="64"/>
  <c r="X982" i="64" s="1"/>
  <c r="CC946" i="64"/>
  <c r="BM946" i="64"/>
  <c r="AW946" i="64"/>
  <c r="AG946" i="64"/>
  <c r="CL943" i="64"/>
  <c r="CL978" i="64" s="1"/>
  <c r="BV943" i="64"/>
  <c r="BV978" i="64" s="1"/>
  <c r="BF943" i="64"/>
  <c r="BF978" i="64" s="1"/>
  <c r="AP943" i="64"/>
  <c r="AP978" i="64" s="1"/>
  <c r="Z943" i="64"/>
  <c r="CW947" i="64"/>
  <c r="CW982" i="64" s="1"/>
  <c r="DD946" i="64"/>
  <c r="DK943" i="64"/>
  <c r="DK978" i="64" s="1"/>
  <c r="CU943" i="64"/>
  <c r="DB942" i="64"/>
  <c r="CA942" i="64"/>
  <c r="BK942" i="64"/>
  <c r="AU942" i="64"/>
  <c r="AE942" i="64"/>
  <c r="CI947" i="64"/>
  <c r="CI982" i="64" s="1"/>
  <c r="BS947" i="64"/>
  <c r="BS982" i="64" s="1"/>
  <c r="BC947" i="64"/>
  <c r="BC982" i="64" s="1"/>
  <c r="AM947" i="64"/>
  <c r="AM982" i="64" s="1"/>
  <c r="W947" i="64"/>
  <c r="W982" i="64" s="1"/>
  <c r="CB946" i="64"/>
  <c r="BL946" i="64"/>
  <c r="AV946" i="64"/>
  <c r="AF946" i="64"/>
  <c r="CK943" i="64"/>
  <c r="CK978" i="64" s="1"/>
  <c r="BU943" i="64"/>
  <c r="BU978" i="64" s="1"/>
  <c r="BE943" i="64"/>
  <c r="BE978" i="64" s="1"/>
  <c r="AO943" i="64"/>
  <c r="AO978" i="64" s="1"/>
  <c r="Y943" i="64"/>
  <c r="CV947" i="64"/>
  <c r="CV982" i="64" s="1"/>
  <c r="DC946" i="64"/>
  <c r="DJ943" i="64"/>
  <c r="DJ978" i="64" s="1"/>
  <c r="CT943" i="64"/>
  <c r="DA942" i="64"/>
  <c r="BZ942" i="64"/>
  <c r="BJ942" i="64"/>
  <c r="AT942" i="64"/>
  <c r="AD942" i="64"/>
  <c r="CH947" i="64"/>
  <c r="CH982" i="64" s="1"/>
  <c r="BR947" i="64"/>
  <c r="BR982" i="64" s="1"/>
  <c r="BB947" i="64"/>
  <c r="BB982" i="64" s="1"/>
  <c r="AL947" i="64"/>
  <c r="AL982" i="64" s="1"/>
  <c r="V947" i="64"/>
  <c r="V982" i="64" s="1"/>
  <c r="CA946" i="64"/>
  <c r="BK946" i="64"/>
  <c r="AU946" i="64"/>
  <c r="AE946" i="64"/>
  <c r="CJ943" i="64"/>
  <c r="CJ978" i="64" s="1"/>
  <c r="BT943" i="64"/>
  <c r="BT978" i="64" s="1"/>
  <c r="BD943" i="64"/>
  <c r="BD978" i="64" s="1"/>
  <c r="AN943" i="64"/>
  <c r="AN978" i="64" s="1"/>
  <c r="X943" i="64"/>
  <c r="DK947" i="64"/>
  <c r="DK982" i="64" s="1"/>
  <c r="CU947" i="64"/>
  <c r="CU982" i="64" s="1"/>
  <c r="DB946" i="64"/>
  <c r="DI943" i="64"/>
  <c r="DI978" i="64" s="1"/>
  <c r="CS943" i="64"/>
  <c r="CZ942" i="64"/>
  <c r="BY942" i="64"/>
  <c r="BI942" i="64"/>
  <c r="AS942" i="64"/>
  <c r="AC942" i="64"/>
  <c r="CG947" i="64"/>
  <c r="CG982" i="64" s="1"/>
  <c r="BQ947" i="64"/>
  <c r="BQ982" i="64" s="1"/>
  <c r="BA947" i="64"/>
  <c r="BA982" i="64" s="1"/>
  <c r="AK947" i="64"/>
  <c r="AK982" i="64" s="1"/>
  <c r="U947" i="64"/>
  <c r="U982" i="64" s="1"/>
  <c r="BZ946" i="64"/>
  <c r="BJ946" i="64"/>
  <c r="AT946" i="64"/>
  <c r="AD946" i="64"/>
  <c r="CI943" i="64"/>
  <c r="CI978" i="64" s="1"/>
  <c r="BS943" i="64"/>
  <c r="BS978" i="64" s="1"/>
  <c r="BC943" i="64"/>
  <c r="BC978" i="64" s="1"/>
  <c r="AM943" i="64"/>
  <c r="AM978" i="64" s="1"/>
  <c r="W943" i="64"/>
  <c r="DJ947" i="64"/>
  <c r="DJ982" i="64" s="1"/>
  <c r="CT947" i="64"/>
  <c r="CT982" i="64" s="1"/>
  <c r="DA946" i="64"/>
  <c r="DH943" i="64"/>
  <c r="DH978" i="64" s="1"/>
  <c r="CR943" i="64"/>
  <c r="CY942" i="64"/>
  <c r="BX942" i="64"/>
  <c r="BH942" i="64"/>
  <c r="AR942" i="64"/>
  <c r="AB942" i="64"/>
  <c r="CF947" i="64"/>
  <c r="CF982" i="64" s="1"/>
  <c r="BP947" i="64"/>
  <c r="BP982" i="64" s="1"/>
  <c r="AZ947" i="64"/>
  <c r="AZ982" i="64" s="1"/>
  <c r="AJ947" i="64"/>
  <c r="AJ982" i="64" s="1"/>
  <c r="T947" i="64"/>
  <c r="T982" i="64" s="1"/>
  <c r="BY946" i="64"/>
  <c r="BI946" i="64"/>
  <c r="AS946" i="64"/>
  <c r="AC946" i="64"/>
  <c r="CH943" i="64"/>
  <c r="CH978" i="64" s="1"/>
  <c r="BR943" i="64"/>
  <c r="BR978" i="64" s="1"/>
  <c r="BB943" i="64"/>
  <c r="BB978" i="64" s="1"/>
  <c r="AL943" i="64"/>
  <c r="AL978" i="64" s="1"/>
  <c r="V943" i="64"/>
  <c r="DI947" i="64"/>
  <c r="DI982" i="64" s="1"/>
  <c r="CS947" i="64"/>
  <c r="CS982" i="64" s="1"/>
  <c r="CZ946" i="64"/>
  <c r="DG943" i="64"/>
  <c r="DG978" i="64" s="1"/>
  <c r="CQ943" i="64"/>
  <c r="CX942" i="64"/>
  <c r="BW942" i="64"/>
  <c r="BG942" i="64"/>
  <c r="AQ942" i="64"/>
  <c r="AA942" i="64"/>
  <c r="CE947" i="64"/>
  <c r="CE982" i="64" s="1"/>
  <c r="BO947" i="64"/>
  <c r="BO982" i="64" s="1"/>
  <c r="AY947" i="64"/>
  <c r="AY982" i="64" s="1"/>
  <c r="AI947" i="64"/>
  <c r="AI982" i="64" s="1"/>
  <c r="S947" i="64"/>
  <c r="S982" i="64" s="1"/>
  <c r="BX946" i="64"/>
  <c r="BH946" i="64"/>
  <c r="AR946" i="64"/>
  <c r="AB946" i="64"/>
  <c r="CG943" i="64"/>
  <c r="CG978" i="64" s="1"/>
  <c r="BQ943" i="64"/>
  <c r="BQ978" i="64" s="1"/>
  <c r="BA943" i="64"/>
  <c r="BA978" i="64" s="1"/>
  <c r="AK943" i="64"/>
  <c r="AK978" i="64" s="1"/>
  <c r="U943" i="64"/>
  <c r="DH947" i="64"/>
  <c r="DH982" i="64" s="1"/>
  <c r="CR947" i="64"/>
  <c r="CR982" i="64" s="1"/>
  <c r="CY946" i="64"/>
  <c r="DF943" i="64"/>
  <c r="DF978" i="64" s="1"/>
  <c r="CP943" i="64"/>
  <c r="CW942" i="64"/>
  <c r="CL942" i="64"/>
  <c r="BV942" i="64"/>
  <c r="BF942" i="64"/>
  <c r="AP942" i="64"/>
  <c r="Z942" i="64"/>
  <c r="CD947" i="64"/>
  <c r="CD982" i="64" s="1"/>
  <c r="BN947" i="64"/>
  <c r="BN982" i="64" s="1"/>
  <c r="AX947" i="64"/>
  <c r="AX982" i="64" s="1"/>
  <c r="AH947" i="64"/>
  <c r="AH982" i="64" s="1"/>
  <c r="BW946" i="64"/>
  <c r="BG946" i="64"/>
  <c r="AQ946" i="64"/>
  <c r="AA946" i="64"/>
  <c r="CF943" i="64"/>
  <c r="CF978" i="64" s="1"/>
  <c r="BP943" i="64"/>
  <c r="BP978" i="64" s="1"/>
  <c r="AZ943" i="64"/>
  <c r="AZ978" i="64" s="1"/>
  <c r="AJ943" i="64"/>
  <c r="AJ978" i="64" s="1"/>
  <c r="T943" i="64"/>
  <c r="DG947" i="64"/>
  <c r="DG982" i="64" s="1"/>
  <c r="CQ947" i="64"/>
  <c r="CQ982" i="64" s="1"/>
  <c r="CX946" i="64"/>
  <c r="DE943" i="64"/>
  <c r="DE978" i="64" s="1"/>
  <c r="CO943" i="64"/>
  <c r="CV942" i="64"/>
  <c r="CK942" i="64"/>
  <c r="BU942" i="64"/>
  <c r="BE942" i="64"/>
  <c r="AO942" i="64"/>
  <c r="Y942" i="64"/>
  <c r="CC947" i="64"/>
  <c r="CC982" i="64" s="1"/>
  <c r="BM947" i="64"/>
  <c r="BM982" i="64" s="1"/>
  <c r="AW947" i="64"/>
  <c r="AW982" i="64" s="1"/>
  <c r="AG947" i="64"/>
  <c r="AG982" i="64" s="1"/>
  <c r="CL946" i="64"/>
  <c r="BV946" i="64"/>
  <c r="BF946" i="64"/>
  <c r="AP946" i="64"/>
  <c r="Z946" i="64"/>
  <c r="CE943" i="64"/>
  <c r="CE978" i="64" s="1"/>
  <c r="BO943" i="64"/>
  <c r="BO978" i="64" s="1"/>
  <c r="AY943" i="64"/>
  <c r="AY978" i="64" s="1"/>
  <c r="AI943" i="64"/>
  <c r="AI978" i="64" s="1"/>
  <c r="S943" i="64"/>
  <c r="DF947" i="64"/>
  <c r="DF982" i="64" s="1"/>
  <c r="CP947" i="64"/>
  <c r="CP982" i="64" s="1"/>
  <c r="CW946" i="64"/>
  <c r="DD943" i="64"/>
  <c r="DD978" i="64" s="1"/>
  <c r="DK942" i="64"/>
  <c r="CU942" i="64"/>
  <c r="CJ942" i="64"/>
  <c r="BT942" i="64"/>
  <c r="BD942" i="64"/>
  <c r="AN942" i="64"/>
  <c r="X942" i="64"/>
  <c r="CB947" i="64"/>
  <c r="CB982" i="64" s="1"/>
  <c r="BL947" i="64"/>
  <c r="BL982" i="64" s="1"/>
  <c r="AV947" i="64"/>
  <c r="AV982" i="64" s="1"/>
  <c r="AF947" i="64"/>
  <c r="AF982" i="64" s="1"/>
  <c r="CK946" i="64"/>
  <c r="BU946" i="64"/>
  <c r="BE946" i="64"/>
  <c r="AO946" i="64"/>
  <c r="Y946" i="64"/>
  <c r="CD943" i="64"/>
  <c r="CD978" i="64" s="1"/>
  <c r="BN943" i="64"/>
  <c r="BN978" i="64" s="1"/>
  <c r="AX943" i="64"/>
  <c r="AX978" i="64" s="1"/>
  <c r="AH943" i="64"/>
  <c r="AH978" i="64" s="1"/>
  <c r="DE947" i="64"/>
  <c r="DE982" i="64" s="1"/>
  <c r="CO947" i="64"/>
  <c r="CO982" i="64" s="1"/>
  <c r="CV946" i="64"/>
  <c r="DC943" i="64"/>
  <c r="DC978" i="64" s="1"/>
  <c r="DJ942" i="64"/>
  <c r="CT942" i="64"/>
  <c r="CI942" i="64"/>
  <c r="BK947" i="64"/>
  <c r="BK982" i="64" s="1"/>
  <c r="AU947" i="64"/>
  <c r="AU982" i="64" s="1"/>
  <c r="AE947" i="64"/>
  <c r="AE982" i="64" s="1"/>
  <c r="CJ946" i="64"/>
  <c r="BT946" i="64"/>
  <c r="BD946" i="64"/>
  <c r="AN946" i="64"/>
  <c r="X946" i="64"/>
  <c r="CC943" i="64"/>
  <c r="CC978" i="64" s="1"/>
  <c r="BM943" i="64"/>
  <c r="BM978" i="64" s="1"/>
  <c r="AW943" i="64"/>
  <c r="AW978" i="64" s="1"/>
  <c r="AG943" i="64"/>
  <c r="AG978" i="64" s="1"/>
  <c r="DD947" i="64"/>
  <c r="DD982" i="64" s="1"/>
  <c r="DK946" i="64"/>
  <c r="CU946" i="64"/>
  <c r="DB943" i="64"/>
  <c r="DB978" i="64" s="1"/>
  <c r="DI942" i="64"/>
  <c r="CS942" i="64"/>
  <c r="BC942" i="64"/>
  <c r="CH942" i="64"/>
  <c r="BR942" i="64"/>
  <c r="BB942" i="64"/>
  <c r="AL942" i="64"/>
  <c r="V942" i="64"/>
  <c r="BZ947" i="64"/>
  <c r="BZ982" i="64" s="1"/>
  <c r="BJ947" i="64"/>
  <c r="BJ982" i="64" s="1"/>
  <c r="AT947" i="64"/>
  <c r="AT982" i="64" s="1"/>
  <c r="AD947" i="64"/>
  <c r="AD982" i="64" s="1"/>
  <c r="CI946" i="64"/>
  <c r="BS946" i="64"/>
  <c r="BC946" i="64"/>
  <c r="AM946" i="64"/>
  <c r="W946" i="64"/>
  <c r="CB943" i="64"/>
  <c r="CB978" i="64" s="1"/>
  <c r="BL943" i="64"/>
  <c r="BL978" i="64" s="1"/>
  <c r="AV943" i="64"/>
  <c r="AV978" i="64" s="1"/>
  <c r="AF943" i="64"/>
  <c r="AF978" i="64" s="1"/>
  <c r="DC947" i="64"/>
  <c r="DC982" i="64" s="1"/>
  <c r="DJ946" i="64"/>
  <c r="CT946" i="64"/>
  <c r="DA943" i="64"/>
  <c r="DA978" i="64" s="1"/>
  <c r="DH942" i="64"/>
  <c r="CR942" i="64"/>
  <c r="W942" i="64"/>
  <c r="CG942" i="64"/>
  <c r="BQ942" i="64"/>
  <c r="BA942" i="64"/>
  <c r="AK942" i="64"/>
  <c r="U942" i="64"/>
  <c r="BY947" i="64"/>
  <c r="BY982" i="64" s="1"/>
  <c r="BI947" i="64"/>
  <c r="BI982" i="64" s="1"/>
  <c r="AS947" i="64"/>
  <c r="AS982" i="64" s="1"/>
  <c r="AC947" i="64"/>
  <c r="AC982" i="64" s="1"/>
  <c r="CH946" i="64"/>
  <c r="BR946" i="64"/>
  <c r="BB946" i="64"/>
  <c r="AL946" i="64"/>
  <c r="V946" i="64"/>
  <c r="CA943" i="64"/>
  <c r="CA978" i="64" s="1"/>
  <c r="BK943" i="64"/>
  <c r="BK978" i="64" s="1"/>
  <c r="AU943" i="64"/>
  <c r="AU978" i="64" s="1"/>
  <c r="AE943" i="64"/>
  <c r="AE978" i="64" s="1"/>
  <c r="DB947" i="64"/>
  <c r="DB982" i="64" s="1"/>
  <c r="DI946" i="64"/>
  <c r="CS946" i="64"/>
  <c r="CZ943" i="64"/>
  <c r="DG942" i="64"/>
  <c r="CQ942" i="64"/>
  <c r="CA947" i="64"/>
  <c r="CA982" i="64" s="1"/>
  <c r="CF942" i="64"/>
  <c r="BP942" i="64"/>
  <c r="AZ942" i="64"/>
  <c r="AJ942" i="64"/>
  <c r="T942" i="64"/>
  <c r="BX947" i="64"/>
  <c r="BX982" i="64" s="1"/>
  <c r="BH947" i="64"/>
  <c r="BH982" i="64" s="1"/>
  <c r="AR947" i="64"/>
  <c r="AR982" i="64" s="1"/>
  <c r="AB947" i="64"/>
  <c r="AB982" i="64" s="1"/>
  <c r="CG946" i="64"/>
  <c r="BQ946" i="64"/>
  <c r="BA946" i="64"/>
  <c r="AK946" i="64"/>
  <c r="U946" i="64"/>
  <c r="BZ943" i="64"/>
  <c r="BZ978" i="64" s="1"/>
  <c r="BJ943" i="64"/>
  <c r="BJ978" i="64" s="1"/>
  <c r="AT943" i="64"/>
  <c r="AT978" i="64" s="1"/>
  <c r="AD943" i="64"/>
  <c r="AD978" i="64" s="1"/>
  <c r="DA947" i="64"/>
  <c r="DA982" i="64" s="1"/>
  <c r="DH946" i="64"/>
  <c r="CR946" i="64"/>
  <c r="CY943" i="64"/>
  <c r="DF942" i="64"/>
  <c r="CP942" i="64"/>
  <c r="AM942" i="64"/>
  <c r="CE942" i="64"/>
  <c r="BO942" i="64"/>
  <c r="AY942" i="64"/>
  <c r="AI942" i="64"/>
  <c r="S942" i="64"/>
  <c r="BW947" i="64"/>
  <c r="BW982" i="64" s="1"/>
  <c r="BG947" i="64"/>
  <c r="BG982" i="64" s="1"/>
  <c r="AQ947" i="64"/>
  <c r="AQ982" i="64" s="1"/>
  <c r="AA947" i="64"/>
  <c r="AA982" i="64" s="1"/>
  <c r="CF946" i="64"/>
  <c r="BP946" i="64"/>
  <c r="AZ946" i="64"/>
  <c r="AJ946" i="64"/>
  <c r="T946" i="64"/>
  <c r="BY943" i="64"/>
  <c r="BY978" i="64" s="1"/>
  <c r="BI943" i="64"/>
  <c r="BI978" i="64" s="1"/>
  <c r="AS943" i="64"/>
  <c r="AS978" i="64" s="1"/>
  <c r="AC943" i="64"/>
  <c r="AC978" i="64" s="1"/>
  <c r="CZ947" i="64"/>
  <c r="CZ982" i="64" s="1"/>
  <c r="DG1119" i="64"/>
  <c r="DG946" i="64"/>
  <c r="CQ946" i="64"/>
  <c r="CX943" i="64"/>
  <c r="DE942" i="64"/>
  <c r="CO942" i="64"/>
  <c r="BS942" i="64"/>
  <c r="CD942" i="64"/>
  <c r="BN942" i="64"/>
  <c r="AX942" i="64"/>
  <c r="AH942" i="64"/>
  <c r="CL947" i="64"/>
  <c r="CL982" i="64" s="1"/>
  <c r="BV947" i="64"/>
  <c r="BV982" i="64" s="1"/>
  <c r="BF947" i="64"/>
  <c r="BF982" i="64" s="1"/>
  <c r="AP947" i="64"/>
  <c r="AP982" i="64" s="1"/>
  <c r="Z947" i="64"/>
  <c r="Z982" i="64" s="1"/>
  <c r="CE946" i="64"/>
  <c r="BO946" i="64"/>
  <c r="AY946" i="64"/>
  <c r="AI946" i="64"/>
  <c r="S946" i="64"/>
  <c r="BX943" i="64"/>
  <c r="BX978" i="64" s="1"/>
  <c r="BH943" i="64"/>
  <c r="BH978" i="64" s="1"/>
  <c r="AR943" i="64"/>
  <c r="AR978" i="64" s="1"/>
  <c r="AB943" i="64"/>
  <c r="CY947" i="64"/>
  <c r="CY982" i="64" s="1"/>
  <c r="DF946" i="64"/>
  <c r="CP946" i="64"/>
  <c r="CW943" i="64"/>
  <c r="DD942" i="64"/>
  <c r="CC942" i="64"/>
  <c r="BM942" i="64"/>
  <c r="AW942" i="64"/>
  <c r="AG942" i="64"/>
  <c r="CK947" i="64"/>
  <c r="CK982" i="64" s="1"/>
  <c r="BU947" i="64"/>
  <c r="BU982" i="64" s="1"/>
  <c r="BE947" i="64"/>
  <c r="BE982" i="64" s="1"/>
  <c r="AO947" i="64"/>
  <c r="AO982" i="64" s="1"/>
  <c r="Y947" i="64"/>
  <c r="Y982" i="64" s="1"/>
  <c r="CD946" i="64"/>
  <c r="BN946" i="64"/>
  <c r="AX946" i="64"/>
  <c r="AH946" i="64"/>
  <c r="BW943" i="64"/>
  <c r="BW978" i="64" s="1"/>
  <c r="BG943" i="64"/>
  <c r="BG978" i="64" s="1"/>
  <c r="AQ943" i="64"/>
  <c r="AQ978" i="64" s="1"/>
  <c r="AA943" i="64"/>
  <c r="CX947" i="64"/>
  <c r="CX982" i="64" s="1"/>
  <c r="DE946" i="64"/>
  <c r="CO946" i="64"/>
  <c r="CV943" i="64"/>
  <c r="DC942" i="64"/>
  <c r="U96" i="861"/>
  <c r="U64" i="861"/>
  <c r="AC1827" i="64" a="1"/>
  <c r="AC1827" i="64" s="1"/>
  <c r="AC959" i="64" a="1"/>
  <c r="AC959" i="64" s="1"/>
  <c r="DA1827" i="64" a="1"/>
  <c r="DA1827" i="64" s="1"/>
  <c r="DA959" i="64" a="1"/>
  <c r="DA959" i="64" s="1"/>
  <c r="DA1129" i="64" a="1"/>
  <c r="DA1129" i="64" s="1"/>
  <c r="DA1829" i="64" a="1"/>
  <c r="DA1829" i="64" s="1"/>
  <c r="AC1129" i="64" a="1"/>
  <c r="AC1129" i="64" s="1"/>
  <c r="AC1829" i="64" a="1"/>
  <c r="AC1829" i="64" s="1"/>
  <c r="CZ1127" i="64"/>
  <c r="AB1127" i="64"/>
  <c r="AC1125" i="64" a="1"/>
  <c r="AC1125" i="64" s="1"/>
  <c r="AC1126" i="64" a="1"/>
  <c r="AC1126" i="64" s="1"/>
  <c r="DA1125" i="64" a="1"/>
  <c r="DA1125" i="64" s="1"/>
  <c r="DA1126" i="64" a="1"/>
  <c r="DA1126" i="64" s="1"/>
  <c r="BL572" i="64"/>
  <c r="BL1115" i="64"/>
  <c r="BV573" i="64"/>
  <c r="BV1116" i="64"/>
  <c r="CW577" i="64"/>
  <c r="CW1120" i="64"/>
  <c r="AE572" i="64"/>
  <c r="AE1115" i="64"/>
  <c r="Y573" i="64"/>
  <c r="Y1116" i="64"/>
  <c r="DK577" i="64"/>
  <c r="DK1120" i="64"/>
  <c r="CU577" i="64"/>
  <c r="CU1120" i="64"/>
  <c r="DB576" i="64"/>
  <c r="DB1119" i="64"/>
  <c r="DI573" i="64"/>
  <c r="DI1116" i="64"/>
  <c r="CS573" i="64"/>
  <c r="CS1116" i="64"/>
  <c r="CZ572" i="64"/>
  <c r="CZ1115" i="64"/>
  <c r="BM576" i="64"/>
  <c r="BM1119" i="64"/>
  <c r="CI577" i="64"/>
  <c r="CI1120" i="64"/>
  <c r="DA572" i="64"/>
  <c r="DA1115" i="64"/>
  <c r="BJ572" i="64"/>
  <c r="BJ1115" i="64"/>
  <c r="AN573" i="64"/>
  <c r="AN1116" i="64"/>
  <c r="BY572" i="64"/>
  <c r="BY1115" i="64"/>
  <c r="BI572" i="64"/>
  <c r="BI1115" i="64"/>
  <c r="AS572" i="64"/>
  <c r="AS1115" i="64"/>
  <c r="AC572" i="64"/>
  <c r="AC1115" i="64"/>
  <c r="CG577" i="64"/>
  <c r="CG1120" i="64"/>
  <c r="BQ577" i="64"/>
  <c r="BQ1120" i="64"/>
  <c r="BA577" i="64"/>
  <c r="BA1120" i="64"/>
  <c r="AK577" i="64"/>
  <c r="AK1120" i="64"/>
  <c r="U577" i="64"/>
  <c r="U1120" i="64"/>
  <c r="BZ576" i="64"/>
  <c r="BZ1119" i="64"/>
  <c r="BJ576" i="64"/>
  <c r="BJ1119" i="64"/>
  <c r="AT576" i="64"/>
  <c r="AT1119" i="64"/>
  <c r="AD576" i="64"/>
  <c r="AD1119" i="64"/>
  <c r="CI573" i="64"/>
  <c r="CI1116" i="64"/>
  <c r="BS573" i="64"/>
  <c r="BS1116" i="64"/>
  <c r="BC573" i="64"/>
  <c r="BC1116" i="64"/>
  <c r="AM573" i="64"/>
  <c r="AM1116" i="64"/>
  <c r="W573" i="64"/>
  <c r="W1116" i="64"/>
  <c r="DJ577" i="64"/>
  <c r="DJ1120" i="64"/>
  <c r="CT577" i="64"/>
  <c r="CT1120" i="64"/>
  <c r="DA576" i="64"/>
  <c r="DA1119" i="64"/>
  <c r="DH573" i="64"/>
  <c r="DH1116" i="64"/>
  <c r="CR573" i="64"/>
  <c r="CR1116" i="64"/>
  <c r="CY572" i="64"/>
  <c r="CY1115" i="64"/>
  <c r="AW576" i="64"/>
  <c r="AW1119" i="64"/>
  <c r="DB572" i="64"/>
  <c r="DB1115" i="64"/>
  <c r="AM577" i="64"/>
  <c r="AM1120" i="64"/>
  <c r="AT572" i="64"/>
  <c r="AT1115" i="64"/>
  <c r="X573" i="64"/>
  <c r="X1116" i="64"/>
  <c r="BX572" i="64"/>
  <c r="BX1115" i="64"/>
  <c r="BH572" i="64"/>
  <c r="BH1115" i="64"/>
  <c r="AR572" i="64"/>
  <c r="AR1115" i="64"/>
  <c r="AB572" i="64"/>
  <c r="AB1115" i="64"/>
  <c r="CF577" i="64"/>
  <c r="CF1120" i="64"/>
  <c r="BP577" i="64"/>
  <c r="BP1120" i="64"/>
  <c r="AZ577" i="64"/>
  <c r="AZ1120" i="64"/>
  <c r="AJ577" i="64"/>
  <c r="AJ1120" i="64"/>
  <c r="T577" i="64"/>
  <c r="T1120" i="64"/>
  <c r="BY576" i="64"/>
  <c r="BY1119" i="64"/>
  <c r="BI576" i="64"/>
  <c r="BI1119" i="64"/>
  <c r="AS576" i="64"/>
  <c r="AS1119" i="64"/>
  <c r="AC576" i="64"/>
  <c r="AC1119" i="64"/>
  <c r="CH573" i="64"/>
  <c r="CH1116" i="64"/>
  <c r="BR573" i="64"/>
  <c r="BR1116" i="64"/>
  <c r="BB573" i="64"/>
  <c r="BB1116" i="64"/>
  <c r="AL573" i="64"/>
  <c r="AL1116" i="64"/>
  <c r="V573" i="64"/>
  <c r="V1116" i="64"/>
  <c r="DI577" i="64"/>
  <c r="DI1120" i="64"/>
  <c r="CS577" i="64"/>
  <c r="CS1120" i="64"/>
  <c r="CZ576" i="64"/>
  <c r="CZ1119" i="64"/>
  <c r="DG573" i="64"/>
  <c r="DG1116" i="64"/>
  <c r="CQ573" i="64"/>
  <c r="CQ1116" i="64"/>
  <c r="CX572" i="64"/>
  <c r="CX1115" i="64"/>
  <c r="AN577" i="64"/>
  <c r="AN1120" i="64"/>
  <c r="CU573" i="64"/>
  <c r="CU1116" i="64"/>
  <c r="BL576" i="64"/>
  <c r="BL1119" i="64"/>
  <c r="V577" i="64"/>
  <c r="V1120" i="64"/>
  <c r="BW572" i="64"/>
  <c r="BW1115" i="64"/>
  <c r="BG572" i="64"/>
  <c r="BG1115" i="64"/>
  <c r="AQ572" i="64"/>
  <c r="AQ1115" i="64"/>
  <c r="AA572" i="64"/>
  <c r="AA1115" i="64"/>
  <c r="CE577" i="64"/>
  <c r="CE1120" i="64"/>
  <c r="BO577" i="64"/>
  <c r="BO1120" i="64"/>
  <c r="AY577" i="64"/>
  <c r="AY1120" i="64"/>
  <c r="AI577" i="64"/>
  <c r="AI1120" i="64"/>
  <c r="S577" i="64"/>
  <c r="S1120" i="64"/>
  <c r="BX576" i="64"/>
  <c r="BX1119" i="64"/>
  <c r="BH576" i="64"/>
  <c r="BH1119" i="64"/>
  <c r="AR576" i="64"/>
  <c r="AR1119" i="64"/>
  <c r="AB576" i="64"/>
  <c r="AB1119" i="64"/>
  <c r="CG573" i="64"/>
  <c r="CG1116" i="64"/>
  <c r="BQ573" i="64"/>
  <c r="BQ1116" i="64"/>
  <c r="BA573" i="64"/>
  <c r="BA1116" i="64"/>
  <c r="AK573" i="64"/>
  <c r="AK1116" i="64"/>
  <c r="U573" i="64"/>
  <c r="U1116" i="64"/>
  <c r="DH577" i="64"/>
  <c r="DH1120" i="64"/>
  <c r="CR577" i="64"/>
  <c r="CR1120" i="64"/>
  <c r="CY576" i="64"/>
  <c r="CY1119" i="64"/>
  <c r="DF573" i="64"/>
  <c r="DF1116" i="64"/>
  <c r="CP573" i="64"/>
  <c r="CP1116" i="64"/>
  <c r="CW572" i="64"/>
  <c r="CW1115" i="64"/>
  <c r="CC576" i="64"/>
  <c r="CC1119" i="64"/>
  <c r="CA572" i="64"/>
  <c r="CA1115" i="64"/>
  <c r="BU573" i="64"/>
  <c r="BU1116" i="64"/>
  <c r="CV577" i="64"/>
  <c r="CV1120" i="64"/>
  <c r="CA576" i="64"/>
  <c r="CA1119" i="64"/>
  <c r="CL572" i="64"/>
  <c r="CL1115" i="64"/>
  <c r="BV572" i="64"/>
  <c r="BV1115" i="64"/>
  <c r="BF572" i="64"/>
  <c r="BF1115" i="64"/>
  <c r="AP572" i="64"/>
  <c r="AP1115" i="64"/>
  <c r="Z572" i="64"/>
  <c r="Z1115" i="64"/>
  <c r="CD577" i="64"/>
  <c r="CD1120" i="64"/>
  <c r="BN577" i="64"/>
  <c r="BN1120" i="64"/>
  <c r="AX577" i="64"/>
  <c r="AX1120" i="64"/>
  <c r="AH577" i="64"/>
  <c r="AH1120" i="64"/>
  <c r="BW576" i="64"/>
  <c r="BW1119" i="64"/>
  <c r="BG576" i="64"/>
  <c r="BG1119" i="64"/>
  <c r="AQ576" i="64"/>
  <c r="AQ1119" i="64"/>
  <c r="AA576" i="64"/>
  <c r="AA1119" i="64"/>
  <c r="CF573" i="64"/>
  <c r="CF1116" i="64"/>
  <c r="BP573" i="64"/>
  <c r="BP1116" i="64"/>
  <c r="AZ573" i="64"/>
  <c r="AZ1116" i="64"/>
  <c r="AJ573" i="64"/>
  <c r="AJ1116" i="64"/>
  <c r="T573" i="64"/>
  <c r="T1116" i="64"/>
  <c r="DG577" i="64"/>
  <c r="DG1120" i="64"/>
  <c r="CQ577" i="64"/>
  <c r="CQ1120" i="64"/>
  <c r="CX576" i="64"/>
  <c r="CX1119" i="64"/>
  <c r="DE573" i="64"/>
  <c r="DE1116" i="64"/>
  <c r="CO573" i="64"/>
  <c r="CO1116" i="64"/>
  <c r="CV572" i="64"/>
  <c r="CV1115" i="64"/>
  <c r="BD577" i="64"/>
  <c r="BD1120" i="64"/>
  <c r="W577" i="64"/>
  <c r="W1120" i="64"/>
  <c r="CT573" i="64"/>
  <c r="CT1116" i="64"/>
  <c r="AU576" i="64"/>
  <c r="AU1119" i="64"/>
  <c r="CK572" i="64"/>
  <c r="CK1115" i="64"/>
  <c r="BU572" i="64"/>
  <c r="BU1115" i="64"/>
  <c r="BE572" i="64"/>
  <c r="BE1115" i="64"/>
  <c r="AO572" i="64"/>
  <c r="AO1115" i="64"/>
  <c r="Y572" i="64"/>
  <c r="Y1115" i="64"/>
  <c r="CC577" i="64"/>
  <c r="CC1120" i="64"/>
  <c r="BM577" i="64"/>
  <c r="BM1120" i="64"/>
  <c r="AW577" i="64"/>
  <c r="AW1120" i="64"/>
  <c r="AG577" i="64"/>
  <c r="AG1120" i="64"/>
  <c r="CL576" i="64"/>
  <c r="CL1119" i="64"/>
  <c r="BV576" i="64"/>
  <c r="BV1119" i="64"/>
  <c r="BF576" i="64"/>
  <c r="BF1119" i="64"/>
  <c r="AP576" i="64"/>
  <c r="AP1119" i="64"/>
  <c r="Z576" i="64"/>
  <c r="Z1119" i="64"/>
  <c r="CE573" i="64"/>
  <c r="CE1116" i="64"/>
  <c r="BO573" i="64"/>
  <c r="BO1116" i="64"/>
  <c r="AY573" i="64"/>
  <c r="AY1116" i="64"/>
  <c r="AI573" i="64"/>
  <c r="AI1116" i="64"/>
  <c r="S573" i="64"/>
  <c r="S1116" i="64"/>
  <c r="DF577" i="64"/>
  <c r="DF1120" i="64"/>
  <c r="CP577" i="64"/>
  <c r="CP1120" i="64"/>
  <c r="CW576" i="64"/>
  <c r="CW1119" i="64"/>
  <c r="DD573" i="64"/>
  <c r="DD1116" i="64"/>
  <c r="DK572" i="64"/>
  <c r="DK1115" i="64"/>
  <c r="CU572" i="64"/>
  <c r="CU1115" i="64"/>
  <c r="BT577" i="64"/>
  <c r="BT1120" i="64"/>
  <c r="Z573" i="64"/>
  <c r="Z1116" i="64"/>
  <c r="BC577" i="64"/>
  <c r="BC1120" i="64"/>
  <c r="AD572" i="64"/>
  <c r="AD1115" i="64"/>
  <c r="BD573" i="64"/>
  <c r="BD1116" i="64"/>
  <c r="CJ572" i="64"/>
  <c r="CJ1115" i="64"/>
  <c r="BT572" i="64"/>
  <c r="BT1115" i="64"/>
  <c r="BD572" i="64"/>
  <c r="BD1115" i="64"/>
  <c r="AN572" i="64"/>
  <c r="AN1115" i="64"/>
  <c r="X572" i="64"/>
  <c r="X1115" i="64"/>
  <c r="CB577" i="64"/>
  <c r="CB1120" i="64"/>
  <c r="BL577" i="64"/>
  <c r="BL1120" i="64"/>
  <c r="AV577" i="64"/>
  <c r="AV1120" i="64"/>
  <c r="AF577" i="64"/>
  <c r="AF1120" i="64"/>
  <c r="CK576" i="64"/>
  <c r="CK1119" i="64"/>
  <c r="BU576" i="64"/>
  <c r="BU1119" i="64"/>
  <c r="BE576" i="64"/>
  <c r="BE1119" i="64"/>
  <c r="AO576" i="64"/>
  <c r="AO1119" i="64"/>
  <c r="Y576" i="64"/>
  <c r="Y1119" i="64"/>
  <c r="CD573" i="64"/>
  <c r="CD1116" i="64"/>
  <c r="BN573" i="64"/>
  <c r="BN1116" i="64"/>
  <c r="AX573" i="64"/>
  <c r="AX1116" i="64"/>
  <c r="AH573" i="64"/>
  <c r="AH1116" i="64"/>
  <c r="DE577" i="64"/>
  <c r="DE1120" i="64"/>
  <c r="CO577" i="64"/>
  <c r="CO1120" i="64"/>
  <c r="CV576" i="64"/>
  <c r="CV1119" i="64"/>
  <c r="DC573" i="64"/>
  <c r="DC1116" i="64"/>
  <c r="DJ572" i="64"/>
  <c r="DJ1115" i="64"/>
  <c r="CT572" i="64"/>
  <c r="CT1115" i="64"/>
  <c r="CL573" i="64"/>
  <c r="CL1116" i="64"/>
  <c r="CK573" i="64"/>
  <c r="CK1116" i="64"/>
  <c r="BB577" i="64"/>
  <c r="BB1120" i="64"/>
  <c r="CI572" i="64"/>
  <c r="CI1115" i="64"/>
  <c r="BS572" i="64"/>
  <c r="BS1115" i="64"/>
  <c r="BC572" i="64"/>
  <c r="BC1115" i="64"/>
  <c r="AM572" i="64"/>
  <c r="AM1115" i="64"/>
  <c r="W572" i="64"/>
  <c r="W1115" i="64"/>
  <c r="CA577" i="64"/>
  <c r="CA1120" i="64"/>
  <c r="BK577" i="64"/>
  <c r="BK1120" i="64"/>
  <c r="AU577" i="64"/>
  <c r="AU1120" i="64"/>
  <c r="AE577" i="64"/>
  <c r="AE1120" i="64"/>
  <c r="CJ576" i="64"/>
  <c r="CJ1119" i="64"/>
  <c r="BT576" i="64"/>
  <c r="BT1119" i="64"/>
  <c r="BD576" i="64"/>
  <c r="BD1119" i="64"/>
  <c r="AN576" i="64"/>
  <c r="AN1119" i="64"/>
  <c r="X576" i="64"/>
  <c r="X1119" i="64"/>
  <c r="CC573" i="64"/>
  <c r="CC1116" i="64"/>
  <c r="BM573" i="64"/>
  <c r="BM1116" i="64"/>
  <c r="AW573" i="64"/>
  <c r="AW1116" i="64"/>
  <c r="AG573" i="64"/>
  <c r="AG1116" i="64"/>
  <c r="DD577" i="64"/>
  <c r="DD1120" i="64"/>
  <c r="DK576" i="64"/>
  <c r="DK1119" i="64"/>
  <c r="CU576" i="64"/>
  <c r="CU1119" i="64"/>
  <c r="DB573" i="64"/>
  <c r="DB1116" i="64"/>
  <c r="DI572" i="64"/>
  <c r="DI1115" i="64"/>
  <c r="CS572" i="64"/>
  <c r="CS1115" i="64"/>
  <c r="DD576" i="64"/>
  <c r="DD1119" i="64"/>
  <c r="AV576" i="64"/>
  <c r="AV1119" i="64"/>
  <c r="AE576" i="64"/>
  <c r="AE1119" i="64"/>
  <c r="CH572" i="64"/>
  <c r="CH1115" i="64"/>
  <c r="BR572" i="64"/>
  <c r="BR1115" i="64"/>
  <c r="BB572" i="64"/>
  <c r="BB1115" i="64"/>
  <c r="AL572" i="64"/>
  <c r="AL1115" i="64"/>
  <c r="V572" i="64"/>
  <c r="V1115" i="64"/>
  <c r="BZ577" i="64"/>
  <c r="BZ1120" i="64"/>
  <c r="BJ577" i="64"/>
  <c r="BJ1120" i="64"/>
  <c r="AT577" i="64"/>
  <c r="AT1120" i="64"/>
  <c r="AD577" i="64"/>
  <c r="AD1120" i="64"/>
  <c r="CI576" i="64"/>
  <c r="CI1119" i="64"/>
  <c r="BS576" i="64"/>
  <c r="BS1119" i="64"/>
  <c r="BC576" i="64"/>
  <c r="BC1119" i="64"/>
  <c r="AM576" i="64"/>
  <c r="AM1119" i="64"/>
  <c r="W576" i="64"/>
  <c r="W1119" i="64"/>
  <c r="CB573" i="64"/>
  <c r="CB1116" i="64"/>
  <c r="BL573" i="64"/>
  <c r="BL1116" i="64"/>
  <c r="AV573" i="64"/>
  <c r="AV1116" i="64"/>
  <c r="AF573" i="64"/>
  <c r="AF1116" i="64"/>
  <c r="DC577" i="64"/>
  <c r="DC1120" i="64"/>
  <c r="DJ576" i="64"/>
  <c r="DJ1119" i="64"/>
  <c r="CT576" i="64"/>
  <c r="CT1119" i="64"/>
  <c r="DA573" i="64"/>
  <c r="DA1116" i="64"/>
  <c r="DH572" i="64"/>
  <c r="DH1115" i="64"/>
  <c r="CR572" i="64"/>
  <c r="CR1115" i="64"/>
  <c r="CB572" i="64"/>
  <c r="CB1115" i="64"/>
  <c r="AG576" i="64"/>
  <c r="AG1119" i="64"/>
  <c r="AU572" i="64"/>
  <c r="AU1115" i="64"/>
  <c r="BE573" i="64"/>
  <c r="BE1116" i="64"/>
  <c r="DC576" i="64"/>
  <c r="DC1119" i="64"/>
  <c r="CH577" i="64"/>
  <c r="CH1120" i="64"/>
  <c r="CG572" i="64"/>
  <c r="CG1115" i="64"/>
  <c r="BQ572" i="64"/>
  <c r="BQ1115" i="64"/>
  <c r="BA572" i="64"/>
  <c r="BA1115" i="64"/>
  <c r="AK572" i="64"/>
  <c r="AK1115" i="64"/>
  <c r="U572" i="64"/>
  <c r="U1115" i="64"/>
  <c r="BY577" i="64"/>
  <c r="BY1120" i="64"/>
  <c r="BI577" i="64"/>
  <c r="BI1120" i="64"/>
  <c r="AS577" i="64"/>
  <c r="AS1120" i="64"/>
  <c r="AC577" i="64"/>
  <c r="AC1120" i="64"/>
  <c r="CH576" i="64"/>
  <c r="CH1119" i="64"/>
  <c r="BR576" i="64"/>
  <c r="BR1119" i="64"/>
  <c r="BB576" i="64"/>
  <c r="BB1119" i="64"/>
  <c r="AL576" i="64"/>
  <c r="AL1119" i="64"/>
  <c r="V576" i="64"/>
  <c r="V1119" i="64"/>
  <c r="CA573" i="64"/>
  <c r="CA1116" i="64"/>
  <c r="CA1135" i="64" s="1"/>
  <c r="BK573" i="64"/>
  <c r="BK1116" i="64"/>
  <c r="AU573" i="64"/>
  <c r="AU1116" i="64"/>
  <c r="AE573" i="64"/>
  <c r="AE1116" i="64"/>
  <c r="DB577" i="64"/>
  <c r="DB1120" i="64"/>
  <c r="DI576" i="64"/>
  <c r="DI1119" i="64"/>
  <c r="CS576" i="64"/>
  <c r="CS1119" i="64"/>
  <c r="CZ573" i="64"/>
  <c r="CZ1116" i="64"/>
  <c r="DG572" i="64"/>
  <c r="DG1115" i="64"/>
  <c r="CQ572" i="64"/>
  <c r="CQ1115" i="64"/>
  <c r="CJ577" i="64"/>
  <c r="CJ1120" i="64"/>
  <c r="CJ1139" i="64" s="1"/>
  <c r="BF573" i="64"/>
  <c r="BF1116" i="64"/>
  <c r="DK573" i="64"/>
  <c r="DK1116" i="64"/>
  <c r="BS577" i="64"/>
  <c r="BS1120" i="64"/>
  <c r="AL577" i="64"/>
  <c r="AL1120" i="64"/>
  <c r="AL1139" i="64" s="1"/>
  <c r="CF572" i="64"/>
  <c r="CF1115" i="64"/>
  <c r="BP572" i="64"/>
  <c r="BP1115" i="64"/>
  <c r="AZ572" i="64"/>
  <c r="AZ1115" i="64"/>
  <c r="AJ572" i="64"/>
  <c r="AJ1115" i="64"/>
  <c r="T572" i="64"/>
  <c r="T1115" i="64"/>
  <c r="BX577" i="64"/>
  <c r="BX1120" i="64"/>
  <c r="BH577" i="64"/>
  <c r="BH1120" i="64"/>
  <c r="AR577" i="64"/>
  <c r="AR1120" i="64"/>
  <c r="AB577" i="64"/>
  <c r="AB1120" i="64"/>
  <c r="CG576" i="64"/>
  <c r="CG1119" i="64"/>
  <c r="BQ576" i="64"/>
  <c r="BQ1119" i="64"/>
  <c r="BA576" i="64"/>
  <c r="BA1119" i="64"/>
  <c r="AK576" i="64"/>
  <c r="AK1119" i="64"/>
  <c r="U576" i="64"/>
  <c r="U1119" i="64"/>
  <c r="BZ573" i="64"/>
  <c r="BZ1116" i="64"/>
  <c r="BJ573" i="64"/>
  <c r="BJ1116" i="64"/>
  <c r="AT573" i="64"/>
  <c r="AT1116" i="64"/>
  <c r="AD573" i="64"/>
  <c r="AD1116" i="64"/>
  <c r="DA577" i="64"/>
  <c r="DA1120" i="64"/>
  <c r="DH576" i="64"/>
  <c r="DH1119" i="64"/>
  <c r="CR576" i="64"/>
  <c r="CR1119" i="64"/>
  <c r="CY573" i="64"/>
  <c r="CY1116" i="64"/>
  <c r="DF572" i="64"/>
  <c r="DF1115" i="64"/>
  <c r="CP572" i="64"/>
  <c r="CP1115" i="64"/>
  <c r="AV572" i="64"/>
  <c r="AV1115" i="64"/>
  <c r="AP573" i="64"/>
  <c r="AP1116" i="64"/>
  <c r="AF576" i="64"/>
  <c r="AF1119" i="64"/>
  <c r="BK576" i="64"/>
  <c r="BK1119" i="64"/>
  <c r="CE572" i="64"/>
  <c r="CE1115" i="64"/>
  <c r="BO572" i="64"/>
  <c r="BO1115" i="64"/>
  <c r="AY572" i="64"/>
  <c r="AY1115" i="64"/>
  <c r="AI572" i="64"/>
  <c r="AI1115" i="64"/>
  <c r="S572" i="64"/>
  <c r="S1115" i="64"/>
  <c r="BW577" i="64"/>
  <c r="BW1120" i="64"/>
  <c r="BG577" i="64"/>
  <c r="BG1120" i="64"/>
  <c r="AQ577" i="64"/>
  <c r="AQ1120" i="64"/>
  <c r="AA577" i="64"/>
  <c r="AA1120" i="64"/>
  <c r="CF576" i="64"/>
  <c r="CF1119" i="64"/>
  <c r="BP576" i="64"/>
  <c r="BP1119" i="64"/>
  <c r="AZ576" i="64"/>
  <c r="AZ1119" i="64"/>
  <c r="AJ576" i="64"/>
  <c r="AJ1119" i="64"/>
  <c r="T576" i="64"/>
  <c r="T1119" i="64"/>
  <c r="BY573" i="64"/>
  <c r="BY1116" i="64"/>
  <c r="BI573" i="64"/>
  <c r="BI1116" i="64"/>
  <c r="AS573" i="64"/>
  <c r="AS1116" i="64"/>
  <c r="AC573" i="64"/>
  <c r="AC1116" i="64"/>
  <c r="CZ577" i="64"/>
  <c r="CZ1120" i="64"/>
  <c r="CQ576" i="64"/>
  <c r="CQ1119" i="64"/>
  <c r="CX573" i="64"/>
  <c r="CX1116" i="64"/>
  <c r="DE572" i="64"/>
  <c r="DE1115" i="64"/>
  <c r="CO572" i="64"/>
  <c r="CO1115" i="64"/>
  <c r="X577" i="64"/>
  <c r="X1120" i="64"/>
  <c r="BK572" i="64"/>
  <c r="BK1115" i="64"/>
  <c r="AO573" i="64"/>
  <c r="AO1116" i="64"/>
  <c r="BR577" i="64"/>
  <c r="BR1120" i="64"/>
  <c r="BT573" i="64"/>
  <c r="BT1116" i="64"/>
  <c r="CD572" i="64"/>
  <c r="CD1115" i="64"/>
  <c r="BN572" i="64"/>
  <c r="BN1115" i="64"/>
  <c r="AX572" i="64"/>
  <c r="AX1115" i="64"/>
  <c r="AH572" i="64"/>
  <c r="AH1115" i="64"/>
  <c r="CL577" i="64"/>
  <c r="CL1120" i="64"/>
  <c r="BV577" i="64"/>
  <c r="BV1120" i="64"/>
  <c r="BF577" i="64"/>
  <c r="BF1120" i="64"/>
  <c r="AP577" i="64"/>
  <c r="AP1120" i="64"/>
  <c r="Z577" i="64"/>
  <c r="Z1120" i="64"/>
  <c r="CE576" i="64"/>
  <c r="CE1119" i="64"/>
  <c r="BO576" i="64"/>
  <c r="BO1119" i="64"/>
  <c r="AY576" i="64"/>
  <c r="AY1119" i="64"/>
  <c r="AI576" i="64"/>
  <c r="AI1119" i="64"/>
  <c r="S576" i="64"/>
  <c r="S1119" i="64"/>
  <c r="BX573" i="64"/>
  <c r="BX1116" i="64"/>
  <c r="BH573" i="64"/>
  <c r="BH1116" i="64"/>
  <c r="AR573" i="64"/>
  <c r="AR1116" i="64"/>
  <c r="AB573" i="64"/>
  <c r="AB1116" i="64"/>
  <c r="CY577" i="64"/>
  <c r="CY1120" i="64"/>
  <c r="DF576" i="64"/>
  <c r="DF1119" i="64"/>
  <c r="CP576" i="64"/>
  <c r="CP1119" i="64"/>
  <c r="CW573" i="64"/>
  <c r="CW1116" i="64"/>
  <c r="DD572" i="64"/>
  <c r="DD1115" i="64"/>
  <c r="AF572" i="64"/>
  <c r="AF1115" i="64"/>
  <c r="CB576" i="64"/>
  <c r="CB1119" i="64"/>
  <c r="DJ573" i="64"/>
  <c r="DJ1116" i="64"/>
  <c r="BZ572" i="64"/>
  <c r="BZ1115" i="64"/>
  <c r="CJ573" i="64"/>
  <c r="CJ1116" i="64"/>
  <c r="CC572" i="64"/>
  <c r="CC1115" i="64"/>
  <c r="BM572" i="64"/>
  <c r="BM1115" i="64"/>
  <c r="AW572" i="64"/>
  <c r="AW1115" i="64"/>
  <c r="AG572" i="64"/>
  <c r="AG1115" i="64"/>
  <c r="CK577" i="64"/>
  <c r="CK1120" i="64"/>
  <c r="CK1139" i="64" s="1"/>
  <c r="BU577" i="64"/>
  <c r="BU1120" i="64"/>
  <c r="BU1139" i="64" s="1"/>
  <c r="BE577" i="64"/>
  <c r="BE1120" i="64"/>
  <c r="BE1139" i="64" s="1"/>
  <c r="AO577" i="64"/>
  <c r="AO1120" i="64"/>
  <c r="AO1139" i="64" s="1"/>
  <c r="Y577" i="64"/>
  <c r="Y1120" i="64"/>
  <c r="Y1139" i="64" s="1"/>
  <c r="CD576" i="64"/>
  <c r="CD1119" i="64"/>
  <c r="BN576" i="64"/>
  <c r="BN1119" i="64"/>
  <c r="AX576" i="64"/>
  <c r="AX1119" i="64"/>
  <c r="AH576" i="64"/>
  <c r="AH1119" i="64"/>
  <c r="BW573" i="64"/>
  <c r="BW1116" i="64"/>
  <c r="BG573" i="64"/>
  <c r="BG1116" i="64"/>
  <c r="AQ573" i="64"/>
  <c r="AQ1116" i="64"/>
  <c r="AA573" i="64"/>
  <c r="AA1116" i="64"/>
  <c r="CX577" i="64"/>
  <c r="CX1120" i="64"/>
  <c r="DE576" i="64"/>
  <c r="DE1119" i="64"/>
  <c r="CO576" i="64"/>
  <c r="CO1119" i="64"/>
  <c r="CV573" i="64"/>
  <c r="CV1116" i="64"/>
  <c r="DC572" i="64"/>
  <c r="DC1115" i="64"/>
  <c r="AC595" i="64" a="1"/>
  <c r="AC595" i="64" s="1"/>
  <c r="AC584" i="64" a="1"/>
  <c r="AC584" i="64" s="1"/>
  <c r="DA595" i="64" a="1"/>
  <c r="DA595" i="64" s="1"/>
  <c r="DA584" i="64" a="1"/>
  <c r="DA584" i="64" s="1"/>
  <c r="CV1322" i="64"/>
  <c r="DG1341" i="64"/>
  <c r="DG576" i="64"/>
  <c r="DA601" i="64" a="1"/>
  <c r="DA601" i="64" s="1"/>
  <c r="DA587" i="64" a="1"/>
  <c r="DA587" i="64" s="1"/>
  <c r="AC601" i="64" a="1"/>
  <c r="AC601" i="64" s="1"/>
  <c r="AC587" i="64" a="1"/>
  <c r="AC587" i="64" s="1"/>
  <c r="CZ126" i="64"/>
  <c r="CZ141" i="64"/>
  <c r="AB126" i="64"/>
  <c r="AB141" i="64"/>
  <c r="AB1322" i="64"/>
  <c r="BH1299" i="64"/>
  <c r="BH1337" i="64"/>
  <c r="BI1195" i="64"/>
  <c r="BI1341" i="64"/>
  <c r="DF1300" i="64"/>
  <c r="DF1338" i="64"/>
  <c r="BZ1337" i="64"/>
  <c r="BZ1299" i="64"/>
  <c r="BJ1299" i="64"/>
  <c r="BJ1337" i="64"/>
  <c r="AT1337" i="64"/>
  <c r="AT1299" i="64"/>
  <c r="AD1299" i="64"/>
  <c r="AD1337" i="64"/>
  <c r="CH1196" i="64"/>
  <c r="CH1209" i="64" s="1"/>
  <c r="CH1304" i="64"/>
  <c r="CH1342" i="64"/>
  <c r="BR1196" i="64"/>
  <c r="BR1209" i="64" s="1"/>
  <c r="BR1304" i="64"/>
  <c r="BR1342" i="64"/>
  <c r="BB1196" i="64"/>
  <c r="BB1209" i="64" s="1"/>
  <c r="BB1304" i="64"/>
  <c r="BB1342" i="64"/>
  <c r="AL1196" i="64"/>
  <c r="AL1209" i="64" s="1"/>
  <c r="AL1304" i="64"/>
  <c r="AL1342" i="64"/>
  <c r="V1196" i="64"/>
  <c r="V1209" i="64" s="1"/>
  <c r="V1304" i="64"/>
  <c r="V1342" i="64"/>
  <c r="CA1195" i="64"/>
  <c r="CA1341" i="64"/>
  <c r="BK1195" i="64"/>
  <c r="BK1341" i="64"/>
  <c r="AU1195" i="64"/>
  <c r="AU1341" i="64"/>
  <c r="AE1195" i="64"/>
  <c r="AE1341" i="64"/>
  <c r="CJ1300" i="64"/>
  <c r="CJ1338" i="64"/>
  <c r="BT1300" i="64"/>
  <c r="BT1338" i="64"/>
  <c r="BD1300" i="64"/>
  <c r="BD1338" i="64"/>
  <c r="AN1300" i="64"/>
  <c r="AN1338" i="64"/>
  <c r="X1300" i="64"/>
  <c r="X1338" i="64"/>
  <c r="DJ1196" i="64"/>
  <c r="DJ1209" i="64" s="1"/>
  <c r="DJ1342" i="64"/>
  <c r="DJ1304" i="64"/>
  <c r="CT1196" i="64"/>
  <c r="CT1209" i="64" s="1"/>
  <c r="CT1342" i="64"/>
  <c r="CT1304" i="64"/>
  <c r="DA1195" i="64"/>
  <c r="DA1341" i="64"/>
  <c r="DH1300" i="64"/>
  <c r="DH1338" i="64"/>
  <c r="CR1300" i="64"/>
  <c r="CR1338" i="64"/>
  <c r="CY1299" i="64"/>
  <c r="CY1337" i="64"/>
  <c r="BY1337" i="64"/>
  <c r="BY1299" i="64"/>
  <c r="BI1337" i="64"/>
  <c r="BI1299" i="64"/>
  <c r="AS1337" i="64"/>
  <c r="AS1299" i="64"/>
  <c r="AC1299" i="64"/>
  <c r="AC1337" i="64"/>
  <c r="CG1196" i="64"/>
  <c r="CG1209" i="64" s="1"/>
  <c r="CG1304" i="64"/>
  <c r="CG1342" i="64"/>
  <c r="BQ1196" i="64"/>
  <c r="BQ1209" i="64" s="1"/>
  <c r="BQ1304" i="64"/>
  <c r="BQ1342" i="64"/>
  <c r="BA1196" i="64"/>
  <c r="BA1209" i="64" s="1"/>
  <c r="BA1304" i="64"/>
  <c r="BA1342" i="64"/>
  <c r="AK1196" i="64"/>
  <c r="AK1209" i="64" s="1"/>
  <c r="AK1304" i="64"/>
  <c r="AK1342" i="64"/>
  <c r="U1196" i="64"/>
  <c r="U1209" i="64" s="1"/>
  <c r="U1304" i="64"/>
  <c r="U1342" i="64"/>
  <c r="BZ1195" i="64"/>
  <c r="BZ1341" i="64"/>
  <c r="BJ1195" i="64"/>
  <c r="BJ1341" i="64"/>
  <c r="AT1195" i="64"/>
  <c r="AT1341" i="64"/>
  <c r="AD1195" i="64"/>
  <c r="AD1341" i="64"/>
  <c r="CI1300" i="64"/>
  <c r="CI1338" i="64"/>
  <c r="BS1300" i="64"/>
  <c r="BS1338" i="64"/>
  <c r="BC1300" i="64"/>
  <c r="BC1338" i="64"/>
  <c r="AM1300" i="64"/>
  <c r="AM1338" i="64"/>
  <c r="W1300" i="64"/>
  <c r="W1338" i="64"/>
  <c r="DI1196" i="64"/>
  <c r="DI1209" i="64" s="1"/>
  <c r="DI1342" i="64"/>
  <c r="DI1304" i="64"/>
  <c r="CS1196" i="64"/>
  <c r="CS1209" i="64" s="1"/>
  <c r="CS1342" i="64"/>
  <c r="CS1304" i="64"/>
  <c r="CZ1195" i="64"/>
  <c r="CZ1341" i="64"/>
  <c r="DG1338" i="64"/>
  <c r="DG1300" i="64"/>
  <c r="CQ1338" i="64"/>
  <c r="CQ1300" i="64"/>
  <c r="CX1337" i="64"/>
  <c r="CX1299" i="64"/>
  <c r="AR1299" i="64"/>
  <c r="AR1337" i="64"/>
  <c r="CH1300" i="64"/>
  <c r="CH1338" i="64"/>
  <c r="AA1299" i="64"/>
  <c r="AA1337" i="64"/>
  <c r="AB1195" i="64"/>
  <c r="AB1341" i="64"/>
  <c r="DG1196" i="64"/>
  <c r="DG1209" i="64" s="1"/>
  <c r="DG1342" i="64"/>
  <c r="DG1304" i="64"/>
  <c r="CX1195" i="64"/>
  <c r="CX1341" i="64"/>
  <c r="CO1300" i="64"/>
  <c r="CO1338" i="64"/>
  <c r="CL1299" i="64"/>
  <c r="CL1337" i="64"/>
  <c r="BF1299" i="64"/>
  <c r="BF1337" i="64"/>
  <c r="Z1299" i="64"/>
  <c r="Z1337" i="64"/>
  <c r="BN1196" i="64"/>
  <c r="BN1209" i="64" s="1"/>
  <c r="BN1342" i="64"/>
  <c r="BN1304" i="64"/>
  <c r="AH1196" i="64"/>
  <c r="AH1209" i="64" s="1"/>
  <c r="AH1342" i="64"/>
  <c r="AH1304" i="64"/>
  <c r="BW1195" i="64"/>
  <c r="BW1341" i="64"/>
  <c r="AQ1195" i="64"/>
  <c r="AQ1341" i="64"/>
  <c r="CF1300" i="64"/>
  <c r="CF1338" i="64"/>
  <c r="AZ1338" i="64"/>
  <c r="AZ1300" i="64"/>
  <c r="T1300" i="64"/>
  <c r="T1338" i="64"/>
  <c r="DF1196" i="64"/>
  <c r="DF1209" i="64" s="1"/>
  <c r="DF1304" i="64"/>
  <c r="DF1342" i="64"/>
  <c r="CW1195" i="64"/>
  <c r="CW1341" i="64"/>
  <c r="DK1337" i="64"/>
  <c r="DK1299" i="64"/>
  <c r="CQ1196" i="64"/>
  <c r="CQ1209" i="64" s="1"/>
  <c r="CQ1342" i="64"/>
  <c r="CQ1304" i="64"/>
  <c r="DE1300" i="64"/>
  <c r="DE1338" i="64"/>
  <c r="CV1337" i="64"/>
  <c r="CV1299" i="64"/>
  <c r="BV1299" i="64"/>
  <c r="BV1337" i="64"/>
  <c r="AP1299" i="64"/>
  <c r="AP1337" i="64"/>
  <c r="CD1196" i="64"/>
  <c r="CD1209" i="64" s="1"/>
  <c r="CD1342" i="64"/>
  <c r="CD1304" i="64"/>
  <c r="AX1196" i="64"/>
  <c r="AX1209" i="64" s="1"/>
  <c r="AX1342" i="64"/>
  <c r="AX1304" i="64"/>
  <c r="BG1195" i="64"/>
  <c r="BG1341" i="64"/>
  <c r="AA1195" i="64"/>
  <c r="AA1341" i="64"/>
  <c r="BP1338" i="64"/>
  <c r="BP1300" i="64"/>
  <c r="AJ1300" i="64"/>
  <c r="AJ1338" i="64"/>
  <c r="CP1196" i="64"/>
  <c r="CP1209" i="64" s="1"/>
  <c r="CP1304" i="64"/>
  <c r="CP1342" i="64"/>
  <c r="DD1300" i="64"/>
  <c r="DD1338" i="64"/>
  <c r="CU1337" i="64"/>
  <c r="CU1299" i="64"/>
  <c r="CK1299" i="64"/>
  <c r="CK1337" i="64"/>
  <c r="BU1299" i="64"/>
  <c r="BU1337" i="64"/>
  <c r="BE1299" i="64"/>
  <c r="BE1337" i="64"/>
  <c r="AO1299" i="64"/>
  <c r="AO1337" i="64"/>
  <c r="Y1299" i="64"/>
  <c r="Y1337" i="64"/>
  <c r="CC1196" i="64"/>
  <c r="CC1209" i="64" s="1"/>
  <c r="CC1342" i="64"/>
  <c r="CC1304" i="64"/>
  <c r="BM1196" i="64"/>
  <c r="BM1209" i="64" s="1"/>
  <c r="BM1342" i="64"/>
  <c r="BM1304" i="64"/>
  <c r="AW1196" i="64"/>
  <c r="AW1209" i="64" s="1"/>
  <c r="AW1342" i="64"/>
  <c r="AW1304" i="64"/>
  <c r="AG1196" i="64"/>
  <c r="AG1209" i="64" s="1"/>
  <c r="AG1342" i="64"/>
  <c r="AG1304" i="64"/>
  <c r="CL1195" i="64"/>
  <c r="CL1341" i="64"/>
  <c r="BV1195" i="64"/>
  <c r="BV1341" i="64"/>
  <c r="BF1195" i="64"/>
  <c r="BF1341" i="64"/>
  <c r="AP1195" i="64"/>
  <c r="AP1341" i="64"/>
  <c r="Z1195" i="64"/>
  <c r="Z1341" i="64"/>
  <c r="CE1300" i="64"/>
  <c r="CE1338" i="64"/>
  <c r="BO1300" i="64"/>
  <c r="BO1338" i="64"/>
  <c r="AY1338" i="64"/>
  <c r="AY1300" i="64"/>
  <c r="AI1338" i="64"/>
  <c r="AI1300" i="64"/>
  <c r="S1338" i="64"/>
  <c r="S1300" i="64"/>
  <c r="DE1196" i="64"/>
  <c r="DE1209" i="64" s="1"/>
  <c r="DE1304" i="64"/>
  <c r="DE1342" i="64"/>
  <c r="CO1196" i="64"/>
  <c r="CO1209" i="64" s="1"/>
  <c r="CO1304" i="64"/>
  <c r="CO1342" i="64"/>
  <c r="CV1195" i="64"/>
  <c r="CV1341" i="64"/>
  <c r="DC1300" i="64"/>
  <c r="DC1338" i="64"/>
  <c r="DJ1337" i="64"/>
  <c r="DJ1299" i="64"/>
  <c r="CT1337" i="64"/>
  <c r="CT1299" i="64"/>
  <c r="BX1299" i="64"/>
  <c r="BX1337" i="64"/>
  <c r="AS1195" i="64"/>
  <c r="AS1341" i="64"/>
  <c r="BW1299" i="64"/>
  <c r="BW1337" i="64"/>
  <c r="BX1195" i="64"/>
  <c r="BX1341" i="64"/>
  <c r="AN1299" i="64"/>
  <c r="AN1337" i="64"/>
  <c r="BU1195" i="64"/>
  <c r="BU1341" i="64"/>
  <c r="DB1300" i="64"/>
  <c r="DB1338" i="64"/>
  <c r="AM1299" i="64"/>
  <c r="AM1337" i="64"/>
  <c r="X1195" i="64"/>
  <c r="X1341" i="64"/>
  <c r="DA1300" i="64"/>
  <c r="DA1338" i="64"/>
  <c r="CH1299" i="64"/>
  <c r="CH1337" i="64"/>
  <c r="BR1299" i="64"/>
  <c r="BR1337" i="64"/>
  <c r="BB1299" i="64"/>
  <c r="BB1337" i="64"/>
  <c r="AL1299" i="64"/>
  <c r="AL1337" i="64"/>
  <c r="V1299" i="64"/>
  <c r="V1337" i="64"/>
  <c r="BZ1196" i="64"/>
  <c r="BZ1209" i="64" s="1"/>
  <c r="BZ1304" i="64"/>
  <c r="BZ1342" i="64"/>
  <c r="BJ1196" i="64"/>
  <c r="BJ1209" i="64" s="1"/>
  <c r="BJ1304" i="64"/>
  <c r="BJ1342" i="64"/>
  <c r="AT1196" i="64"/>
  <c r="AT1209" i="64" s="1"/>
  <c r="AT1342" i="64"/>
  <c r="AT1304" i="64"/>
  <c r="AD1196" i="64"/>
  <c r="AD1209" i="64" s="1"/>
  <c r="AD1342" i="64"/>
  <c r="AD1304" i="64"/>
  <c r="CI1195" i="64"/>
  <c r="CI1341" i="64"/>
  <c r="BS1195" i="64"/>
  <c r="BS1341" i="64"/>
  <c r="BC1195" i="64"/>
  <c r="BC1341" i="64"/>
  <c r="AM1195" i="64"/>
  <c r="AM1341" i="64"/>
  <c r="W1195" i="64"/>
  <c r="W1341" i="64"/>
  <c r="CB1338" i="64"/>
  <c r="CB1300" i="64"/>
  <c r="BL1338" i="64"/>
  <c r="BL1300" i="64"/>
  <c r="AV1338" i="64"/>
  <c r="AV1300" i="64"/>
  <c r="AF1338" i="64"/>
  <c r="AF1300" i="64"/>
  <c r="DB1196" i="64"/>
  <c r="DB1209" i="64" s="1"/>
  <c r="DB1304" i="64"/>
  <c r="DB1342" i="64"/>
  <c r="DI1195" i="64"/>
  <c r="DI1341" i="64"/>
  <c r="CS1195" i="64"/>
  <c r="CS1341" i="64"/>
  <c r="CZ1300" i="64"/>
  <c r="CZ1338" i="64"/>
  <c r="DG1299" i="64"/>
  <c r="DG1337" i="64"/>
  <c r="CQ1299" i="64"/>
  <c r="CQ1337" i="64"/>
  <c r="T1196" i="64"/>
  <c r="T1209" i="64" s="1"/>
  <c r="T1342" i="64"/>
  <c r="T1304" i="64"/>
  <c r="BB1300" i="64"/>
  <c r="BB1338" i="64"/>
  <c r="DH1196" i="64"/>
  <c r="DH1209" i="64" s="1"/>
  <c r="DH1342" i="64"/>
  <c r="DH1304" i="64"/>
  <c r="CP1300" i="64"/>
  <c r="CP1338" i="64"/>
  <c r="BO1196" i="64"/>
  <c r="BO1209" i="64" s="1"/>
  <c r="BO1342" i="64"/>
  <c r="BO1304" i="64"/>
  <c r="BQ1300" i="64"/>
  <c r="BQ1338" i="64"/>
  <c r="CD1338" i="64"/>
  <c r="CD1300" i="64"/>
  <c r="DI1337" i="64"/>
  <c r="DI1299" i="64"/>
  <c r="BC1299" i="64"/>
  <c r="BC1337" i="64"/>
  <c r="CG1299" i="64"/>
  <c r="CG1337" i="64"/>
  <c r="BQ1299" i="64"/>
  <c r="BQ1337" i="64"/>
  <c r="BA1299" i="64"/>
  <c r="BA1337" i="64"/>
  <c r="AK1299" i="64"/>
  <c r="AK1337" i="64"/>
  <c r="U1299" i="64"/>
  <c r="U1337" i="64"/>
  <c r="BY1196" i="64"/>
  <c r="BY1209" i="64" s="1"/>
  <c r="BY1304" i="64"/>
  <c r="BY1342" i="64"/>
  <c r="BI1196" i="64"/>
  <c r="BI1209" i="64" s="1"/>
  <c r="BI1304" i="64"/>
  <c r="BI1342" i="64"/>
  <c r="AS1196" i="64"/>
  <c r="AS1209" i="64" s="1"/>
  <c r="AS1304" i="64"/>
  <c r="AS1342" i="64"/>
  <c r="AC1196" i="64"/>
  <c r="AC1209" i="64" s="1"/>
  <c r="AC1342" i="64"/>
  <c r="AC1304" i="64"/>
  <c r="CH1195" i="64"/>
  <c r="CH1341" i="64"/>
  <c r="BR1195" i="64"/>
  <c r="BR1341" i="64"/>
  <c r="BB1195" i="64"/>
  <c r="BB1341" i="64"/>
  <c r="AL1195" i="64"/>
  <c r="AL1341" i="64"/>
  <c r="V1195" i="64"/>
  <c r="V1341" i="64"/>
  <c r="CA1338" i="64"/>
  <c r="CA1300" i="64"/>
  <c r="BK1338" i="64"/>
  <c r="BK1300" i="64"/>
  <c r="AU1338" i="64"/>
  <c r="AU1300" i="64"/>
  <c r="AE1338" i="64"/>
  <c r="AE1300" i="64"/>
  <c r="DA1196" i="64"/>
  <c r="DA1209" i="64" s="1"/>
  <c r="DA1304" i="64"/>
  <c r="DA1342" i="64"/>
  <c r="DH1195" i="64"/>
  <c r="DH1341" i="64"/>
  <c r="CR1195" i="64"/>
  <c r="CR1341" i="64"/>
  <c r="CY1300" i="64"/>
  <c r="CY1338" i="64"/>
  <c r="DF1299" i="64"/>
  <c r="DF1337" i="64"/>
  <c r="CP1299" i="64"/>
  <c r="CP1337" i="64"/>
  <c r="AZ1196" i="64"/>
  <c r="AZ1209" i="64" s="1"/>
  <c r="AZ1342" i="64"/>
  <c r="AZ1304" i="64"/>
  <c r="AL1300" i="64"/>
  <c r="AL1338" i="64"/>
  <c r="CR1196" i="64"/>
  <c r="CR1209" i="64" s="1"/>
  <c r="CR1304" i="64"/>
  <c r="CR1342" i="64"/>
  <c r="BG1299" i="64"/>
  <c r="BG1337" i="64"/>
  <c r="BH1195" i="64"/>
  <c r="BH1341" i="64"/>
  <c r="X1299" i="64"/>
  <c r="X1337" i="64"/>
  <c r="Y1195" i="64"/>
  <c r="Y1341" i="64"/>
  <c r="CS1337" i="64"/>
  <c r="CS1299" i="64"/>
  <c r="AU1196" i="64"/>
  <c r="AU1209" i="64" s="1"/>
  <c r="AU1342" i="64"/>
  <c r="AU1304" i="64"/>
  <c r="CC1338" i="64"/>
  <c r="CC1300" i="64"/>
  <c r="DH1299" i="64"/>
  <c r="DH1337" i="64"/>
  <c r="CF1337" i="64"/>
  <c r="CF1299" i="64"/>
  <c r="BP1337" i="64"/>
  <c r="BP1299" i="64"/>
  <c r="AZ1337" i="64"/>
  <c r="AZ1299" i="64"/>
  <c r="AJ1299" i="64"/>
  <c r="AJ1337" i="64"/>
  <c r="T1299" i="64"/>
  <c r="T1337" i="64"/>
  <c r="BX1196" i="64"/>
  <c r="BX1209" i="64" s="1"/>
  <c r="BX1304" i="64"/>
  <c r="BX1342" i="64"/>
  <c r="BH1196" i="64"/>
  <c r="BH1209" i="64" s="1"/>
  <c r="BH1304" i="64"/>
  <c r="BH1342" i="64"/>
  <c r="AR1196" i="64"/>
  <c r="AR1209" i="64" s="1"/>
  <c r="AR1304" i="64"/>
  <c r="AR1342" i="64"/>
  <c r="AB1196" i="64"/>
  <c r="AB1209" i="64" s="1"/>
  <c r="AB1304" i="64"/>
  <c r="AB1342" i="64"/>
  <c r="CG1195" i="64"/>
  <c r="CG1341" i="64"/>
  <c r="BQ1195" i="64"/>
  <c r="BQ1341" i="64"/>
  <c r="BA1195" i="64"/>
  <c r="BA1341" i="64"/>
  <c r="AK1195" i="64"/>
  <c r="AK1341" i="64"/>
  <c r="U1195" i="64"/>
  <c r="U1341" i="64"/>
  <c r="BZ1338" i="64"/>
  <c r="BZ1300" i="64"/>
  <c r="BJ1338" i="64"/>
  <c r="BJ1300" i="64"/>
  <c r="AT1300" i="64"/>
  <c r="AT1338" i="64"/>
  <c r="AD1300" i="64"/>
  <c r="AD1338" i="64"/>
  <c r="CZ1196" i="64"/>
  <c r="CZ1209" i="64" s="1"/>
  <c r="CZ1304" i="64"/>
  <c r="CZ1342" i="64"/>
  <c r="CQ1195" i="64"/>
  <c r="CQ1341" i="64"/>
  <c r="CX1300" i="64"/>
  <c r="CX1338" i="64"/>
  <c r="DE1299" i="64"/>
  <c r="DE1337" i="64"/>
  <c r="CO1299" i="64"/>
  <c r="CO1337" i="64"/>
  <c r="BP1196" i="64"/>
  <c r="BP1209" i="64" s="1"/>
  <c r="BP1304" i="64"/>
  <c r="BP1342" i="64"/>
  <c r="AC1195" i="64"/>
  <c r="AC1341" i="64"/>
  <c r="CY1195" i="64"/>
  <c r="CY1341" i="64"/>
  <c r="AQ1299" i="64"/>
  <c r="AQ1337" i="64"/>
  <c r="AR1195" i="64"/>
  <c r="AR1341" i="64"/>
  <c r="BL1196" i="64"/>
  <c r="BL1209" i="64" s="1"/>
  <c r="BL1342" i="64"/>
  <c r="BL1304" i="64"/>
  <c r="AO1195" i="64"/>
  <c r="AO1341" i="64"/>
  <c r="BK1196" i="64"/>
  <c r="BK1209" i="64" s="1"/>
  <c r="BK1342" i="64"/>
  <c r="BK1304" i="64"/>
  <c r="AN1195" i="64"/>
  <c r="AN1341" i="64"/>
  <c r="DC1196" i="64"/>
  <c r="DC1209" i="64" s="1"/>
  <c r="DC1304" i="64"/>
  <c r="DC1342" i="64"/>
  <c r="CE1337" i="64"/>
  <c r="CE1299" i="64"/>
  <c r="BO1299" i="64"/>
  <c r="BO1337" i="64"/>
  <c r="AY1299" i="64"/>
  <c r="AY1337" i="64"/>
  <c r="AI1337" i="64"/>
  <c r="AI1299" i="64"/>
  <c r="S1337" i="64"/>
  <c r="S1299" i="64"/>
  <c r="BW1196" i="64"/>
  <c r="BW1209" i="64" s="1"/>
  <c r="BW1304" i="64"/>
  <c r="BW1342" i="64"/>
  <c r="BG1196" i="64"/>
  <c r="BG1209" i="64" s="1"/>
  <c r="BG1304" i="64"/>
  <c r="BG1342" i="64"/>
  <c r="AQ1196" i="64"/>
  <c r="AQ1209" i="64" s="1"/>
  <c r="AQ1304" i="64"/>
  <c r="AQ1342" i="64"/>
  <c r="AA1196" i="64"/>
  <c r="AA1209" i="64" s="1"/>
  <c r="AA1304" i="64"/>
  <c r="AA1342" i="64"/>
  <c r="CF1195" i="64"/>
  <c r="CF1341" i="64"/>
  <c r="BP1195" i="64"/>
  <c r="BP1341" i="64"/>
  <c r="AZ1195" i="64"/>
  <c r="AZ1341" i="64"/>
  <c r="AJ1195" i="64"/>
  <c r="AJ1341" i="64"/>
  <c r="T1195" i="64"/>
  <c r="T1341" i="64"/>
  <c r="BY1338" i="64"/>
  <c r="BY1300" i="64"/>
  <c r="BI1338" i="64"/>
  <c r="BI1300" i="64"/>
  <c r="AS1338" i="64"/>
  <c r="AS1300" i="64"/>
  <c r="AC1300" i="64"/>
  <c r="AC1338" i="64"/>
  <c r="CY1196" i="64"/>
  <c r="CY1209" i="64" s="1"/>
  <c r="CY1304" i="64"/>
  <c r="CY1342" i="64"/>
  <c r="DF1195" i="64"/>
  <c r="DF1341" i="64"/>
  <c r="CP1195" i="64"/>
  <c r="CP1341" i="64"/>
  <c r="CW1300" i="64"/>
  <c r="CW1338" i="64"/>
  <c r="DD1299" i="64"/>
  <c r="DD1337" i="64"/>
  <c r="AB1299" i="64"/>
  <c r="AB1337" i="64"/>
  <c r="CE1196" i="64"/>
  <c r="CE1209" i="64" s="1"/>
  <c r="CE1342" i="64"/>
  <c r="CE1304" i="64"/>
  <c r="CG1300" i="64"/>
  <c r="CG1338" i="64"/>
  <c r="BT1299" i="64"/>
  <c r="BT1337" i="64"/>
  <c r="AF1196" i="64"/>
  <c r="AF1209" i="64" s="1"/>
  <c r="AF1342" i="64"/>
  <c r="AF1304" i="64"/>
  <c r="AX1338" i="64"/>
  <c r="AX1300" i="64"/>
  <c r="CU1195" i="64"/>
  <c r="CU1341" i="64"/>
  <c r="W1299" i="64"/>
  <c r="W1337" i="64"/>
  <c r="CJ1195" i="64"/>
  <c r="CJ1341" i="64"/>
  <c r="AW1338" i="64"/>
  <c r="AW1300" i="64"/>
  <c r="CD1337" i="64"/>
  <c r="CD1299" i="64"/>
  <c r="BN1337" i="64"/>
  <c r="BN1299" i="64"/>
  <c r="AX1337" i="64"/>
  <c r="AX1299" i="64"/>
  <c r="AH1337" i="64"/>
  <c r="AH1299" i="64"/>
  <c r="CL1196" i="64"/>
  <c r="CL1209" i="64" s="1"/>
  <c r="CL1304" i="64"/>
  <c r="CL1342" i="64"/>
  <c r="BV1196" i="64"/>
  <c r="BV1209" i="64" s="1"/>
  <c r="BV1304" i="64"/>
  <c r="BV1342" i="64"/>
  <c r="BF1196" i="64"/>
  <c r="BF1209" i="64" s="1"/>
  <c r="BF1304" i="64"/>
  <c r="BF1342" i="64"/>
  <c r="AP1196" i="64"/>
  <c r="AP1209" i="64" s="1"/>
  <c r="AP1304" i="64"/>
  <c r="AP1342" i="64"/>
  <c r="Z1196" i="64"/>
  <c r="Z1209" i="64" s="1"/>
  <c r="Z1304" i="64"/>
  <c r="Z1342" i="64"/>
  <c r="CE1195" i="64"/>
  <c r="CE1341" i="64"/>
  <c r="BO1195" i="64"/>
  <c r="BO1341" i="64"/>
  <c r="AY1195" i="64"/>
  <c r="AY1341" i="64"/>
  <c r="AI1195" i="64"/>
  <c r="AI1341" i="64"/>
  <c r="S1195" i="64"/>
  <c r="S1341" i="64"/>
  <c r="BX1300" i="64"/>
  <c r="BX1338" i="64"/>
  <c r="BH1300" i="64"/>
  <c r="BH1338" i="64"/>
  <c r="AR1300" i="64"/>
  <c r="AR1338" i="64"/>
  <c r="AB1300" i="64"/>
  <c r="AB1338" i="64"/>
  <c r="CX1196" i="64"/>
  <c r="CX1209" i="64" s="1"/>
  <c r="CX1304" i="64"/>
  <c r="CX1342" i="64"/>
  <c r="DE1195" i="64"/>
  <c r="DE1341" i="64"/>
  <c r="CO1195" i="64"/>
  <c r="CO1341" i="64"/>
  <c r="CV1338" i="64"/>
  <c r="CV1300" i="64"/>
  <c r="DC1299" i="64"/>
  <c r="DC1337" i="64"/>
  <c r="CF1196" i="64"/>
  <c r="CF1209" i="64" s="1"/>
  <c r="CF1304" i="64"/>
  <c r="CF1342" i="64"/>
  <c r="BR1300" i="64"/>
  <c r="BR1338" i="64"/>
  <c r="S1196" i="64"/>
  <c r="S1209" i="64" s="1"/>
  <c r="S1342" i="64"/>
  <c r="S1304" i="64"/>
  <c r="U1300" i="64"/>
  <c r="U1338" i="64"/>
  <c r="BD1299" i="64"/>
  <c r="BD1337" i="64"/>
  <c r="CK1195" i="64"/>
  <c r="CK1341" i="64"/>
  <c r="AH1338" i="64"/>
  <c r="AH1300" i="64"/>
  <c r="CA1196" i="64"/>
  <c r="CA1209" i="64" s="1"/>
  <c r="CA1342" i="64"/>
  <c r="CA1304" i="64"/>
  <c r="BT1195" i="64"/>
  <c r="BT1341" i="64"/>
  <c r="BM1338" i="64"/>
  <c r="BM1300" i="64"/>
  <c r="CR1337" i="64"/>
  <c r="CR1299" i="64"/>
  <c r="CC1337" i="64"/>
  <c r="CC1299" i="64"/>
  <c r="BM1337" i="64"/>
  <c r="BM1299" i="64"/>
  <c r="AW1337" i="64"/>
  <c r="AW1299" i="64"/>
  <c r="AG1337" i="64"/>
  <c r="AG1299" i="64"/>
  <c r="CK1196" i="64"/>
  <c r="CK1209" i="64" s="1"/>
  <c r="CK1304" i="64"/>
  <c r="CK1342" i="64"/>
  <c r="BU1196" i="64"/>
  <c r="BU1209" i="64" s="1"/>
  <c r="BU1304" i="64"/>
  <c r="BU1342" i="64"/>
  <c r="BE1196" i="64"/>
  <c r="BE1209" i="64" s="1"/>
  <c r="BE1304" i="64"/>
  <c r="BE1342" i="64"/>
  <c r="AO1196" i="64"/>
  <c r="AO1209" i="64" s="1"/>
  <c r="AO1304" i="64"/>
  <c r="AO1342" i="64"/>
  <c r="Y1196" i="64"/>
  <c r="Y1209" i="64" s="1"/>
  <c r="Y1304" i="64"/>
  <c r="Y1342" i="64"/>
  <c r="CD1195" i="64"/>
  <c r="CD1341" i="64"/>
  <c r="BN1195" i="64"/>
  <c r="BN1341" i="64"/>
  <c r="AX1195" i="64"/>
  <c r="AX1341" i="64"/>
  <c r="AH1195" i="64"/>
  <c r="AH1341" i="64"/>
  <c r="BW1300" i="64"/>
  <c r="BW1338" i="64"/>
  <c r="BG1300" i="64"/>
  <c r="BG1338" i="64"/>
  <c r="AQ1300" i="64"/>
  <c r="AQ1338" i="64"/>
  <c r="AA1300" i="64"/>
  <c r="AA1338" i="64"/>
  <c r="CW1196" i="64"/>
  <c r="CW1209" i="64" s="1"/>
  <c r="CW1304" i="64"/>
  <c r="CW1342" i="64"/>
  <c r="DD1195" i="64"/>
  <c r="DD1341" i="64"/>
  <c r="DK1338" i="64"/>
  <c r="DK1300" i="64"/>
  <c r="CU1338" i="64"/>
  <c r="CU1300" i="64"/>
  <c r="DB1299" i="64"/>
  <c r="DB1337" i="64"/>
  <c r="AJ1196" i="64"/>
  <c r="AJ1209" i="64" s="1"/>
  <c r="AJ1342" i="64"/>
  <c r="AJ1304" i="64"/>
  <c r="V1300" i="64"/>
  <c r="V1338" i="64"/>
  <c r="AI1196" i="64"/>
  <c r="AI1209" i="64" s="1"/>
  <c r="AI1342" i="64"/>
  <c r="AI1304" i="64"/>
  <c r="BA1300" i="64"/>
  <c r="BA1338" i="64"/>
  <c r="CB1196" i="64"/>
  <c r="CB1209" i="64" s="1"/>
  <c r="CB1342" i="64"/>
  <c r="CB1304" i="64"/>
  <c r="BE1195" i="64"/>
  <c r="BE1341" i="64"/>
  <c r="DD1196" i="64"/>
  <c r="DD1209" i="64" s="1"/>
  <c r="DD1304" i="64"/>
  <c r="DD1342" i="64"/>
  <c r="CI1299" i="64"/>
  <c r="CI1337" i="64"/>
  <c r="BD1195" i="64"/>
  <c r="BD1341" i="64"/>
  <c r="CT1195" i="64"/>
  <c r="CT1341" i="64"/>
  <c r="DA111" i="64" a="1"/>
  <c r="DA111" i="64" s="1"/>
  <c r="DA1307" i="64" a="1"/>
  <c r="DA1307" i="64" s="1"/>
  <c r="CB1337" i="64"/>
  <c r="CB1299" i="64"/>
  <c r="BL1337" i="64"/>
  <c r="BL1299" i="64"/>
  <c r="AV1337" i="64"/>
  <c r="AV1299" i="64"/>
  <c r="AF1337" i="64"/>
  <c r="AF1299" i="64"/>
  <c r="CJ1196" i="64"/>
  <c r="CJ1209" i="64" s="1"/>
  <c r="CJ1304" i="64"/>
  <c r="CJ1342" i="64"/>
  <c r="BT1196" i="64"/>
  <c r="BT1209" i="64" s="1"/>
  <c r="BT1304" i="64"/>
  <c r="BT1342" i="64"/>
  <c r="BD1196" i="64"/>
  <c r="BD1209" i="64" s="1"/>
  <c r="BD1304" i="64"/>
  <c r="BD1342" i="64"/>
  <c r="AN1196" i="64"/>
  <c r="AN1209" i="64" s="1"/>
  <c r="AN1304" i="64"/>
  <c r="AN1342" i="64"/>
  <c r="X1196" i="64"/>
  <c r="X1209" i="64" s="1"/>
  <c r="X1304" i="64"/>
  <c r="X1342" i="64"/>
  <c r="CC1195" i="64"/>
  <c r="CC1341" i="64"/>
  <c r="BM1195" i="64"/>
  <c r="BM1341" i="64"/>
  <c r="AW1195" i="64"/>
  <c r="AW1341" i="64"/>
  <c r="AG1195" i="64"/>
  <c r="AG1341" i="64"/>
  <c r="CL1300" i="64"/>
  <c r="CL1338" i="64"/>
  <c r="BV1300" i="64"/>
  <c r="BV1338" i="64"/>
  <c r="BF1300" i="64"/>
  <c r="BF1338" i="64"/>
  <c r="AP1300" i="64"/>
  <c r="AP1338" i="64"/>
  <c r="Z1300" i="64"/>
  <c r="Z1338" i="64"/>
  <c r="CV1196" i="64"/>
  <c r="CV1209" i="64" s="1"/>
  <c r="CV1342" i="64"/>
  <c r="CV1304" i="64"/>
  <c r="DC1195" i="64"/>
  <c r="DC1341" i="64"/>
  <c r="DJ1338" i="64"/>
  <c r="DJ1300" i="64"/>
  <c r="CT1338" i="64"/>
  <c r="CT1300" i="64"/>
  <c r="DA1299" i="64"/>
  <c r="DA1337" i="64"/>
  <c r="BY1195" i="64"/>
  <c r="BY1341" i="64"/>
  <c r="CW1337" i="64"/>
  <c r="CW1299" i="64"/>
  <c r="AY1196" i="64"/>
  <c r="AY1209" i="64" s="1"/>
  <c r="AY1342" i="64"/>
  <c r="AY1304" i="64"/>
  <c r="AK1300" i="64"/>
  <c r="AK1338" i="64"/>
  <c r="CJ1299" i="64"/>
  <c r="CJ1337" i="64"/>
  <c r="AV1196" i="64"/>
  <c r="AV1209" i="64" s="1"/>
  <c r="AV1342" i="64"/>
  <c r="AV1304" i="64"/>
  <c r="BN1338" i="64"/>
  <c r="BN1300" i="64"/>
  <c r="DK1195" i="64"/>
  <c r="DK1341" i="64"/>
  <c r="BS1299" i="64"/>
  <c r="BS1337" i="64"/>
  <c r="AE1196" i="64"/>
  <c r="AE1209" i="64" s="1"/>
  <c r="AE1342" i="64"/>
  <c r="AE1304" i="64"/>
  <c r="AG1338" i="64"/>
  <c r="AG1300" i="64"/>
  <c r="DJ1195" i="64"/>
  <c r="DJ1341" i="64"/>
  <c r="CA1337" i="64"/>
  <c r="CA1299" i="64"/>
  <c r="BK1337" i="64"/>
  <c r="BK1299" i="64"/>
  <c r="AU1337" i="64"/>
  <c r="AU1299" i="64"/>
  <c r="AE1337" i="64"/>
  <c r="AE1299" i="64"/>
  <c r="CI1196" i="64"/>
  <c r="CI1209" i="64" s="1"/>
  <c r="CI1304" i="64"/>
  <c r="CI1342" i="64"/>
  <c r="BS1196" i="64"/>
  <c r="BS1209" i="64" s="1"/>
  <c r="BS1304" i="64"/>
  <c r="BS1342" i="64"/>
  <c r="BC1196" i="64"/>
  <c r="BC1209" i="64" s="1"/>
  <c r="BC1304" i="64"/>
  <c r="BC1342" i="64"/>
  <c r="AM1196" i="64"/>
  <c r="AM1209" i="64" s="1"/>
  <c r="AM1304" i="64"/>
  <c r="AM1342" i="64"/>
  <c r="W1196" i="64"/>
  <c r="W1209" i="64" s="1"/>
  <c r="W1304" i="64"/>
  <c r="W1342" i="64"/>
  <c r="CB1195" i="64"/>
  <c r="CB1341" i="64"/>
  <c r="BL1195" i="64"/>
  <c r="BL1341" i="64"/>
  <c r="AV1195" i="64"/>
  <c r="AV1341" i="64"/>
  <c r="AF1195" i="64"/>
  <c r="AF1341" i="64"/>
  <c r="CK1300" i="64"/>
  <c r="CK1338" i="64"/>
  <c r="BU1300" i="64"/>
  <c r="BU1338" i="64"/>
  <c r="BE1300" i="64"/>
  <c r="BE1338" i="64"/>
  <c r="AO1300" i="64"/>
  <c r="AO1338" i="64"/>
  <c r="Y1300" i="64"/>
  <c r="Y1338" i="64"/>
  <c r="DK1196" i="64"/>
  <c r="DK1209" i="64" s="1"/>
  <c r="DK1342" i="64"/>
  <c r="DK1304" i="64"/>
  <c r="CU1196" i="64"/>
  <c r="CU1209" i="64" s="1"/>
  <c r="CU1342" i="64"/>
  <c r="CU1304" i="64"/>
  <c r="DB1195" i="64"/>
  <c r="DB1341" i="64"/>
  <c r="DI1338" i="64"/>
  <c r="DI1300" i="64"/>
  <c r="CS1338" i="64"/>
  <c r="CS1300" i="64"/>
  <c r="CZ1299" i="64"/>
  <c r="CZ1337" i="64"/>
  <c r="AC111" i="64" a="1"/>
  <c r="AC111" i="64" s="1"/>
  <c r="AC1307" i="64" a="1"/>
  <c r="AC1307"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199" i="64" a="1"/>
  <c r="DA1199" i="64" s="1"/>
  <c r="AC1199" i="64" a="1"/>
  <c r="AC1199" i="64" s="1"/>
  <c r="BK1166" i="64"/>
  <c r="BK1182" i="64" s="1"/>
  <c r="BK1191" i="64"/>
  <c r="BK1204" i="64" s="1"/>
  <c r="CK1167" i="64"/>
  <c r="CK1183" i="64" s="1"/>
  <c r="CK1192" i="64"/>
  <c r="CK1205" i="64" s="1"/>
  <c r="BJ1166" i="64"/>
  <c r="BJ1182" i="64" s="1"/>
  <c r="BJ1191" i="64"/>
  <c r="BJ1204" i="64" s="1"/>
  <c r="CJ1167" i="64"/>
  <c r="CJ1183" i="64" s="1"/>
  <c r="CJ1192" i="64"/>
  <c r="CJ1205" i="64" s="1"/>
  <c r="BT1167" i="64"/>
  <c r="BT1183" i="64" s="1"/>
  <c r="BT1192" i="64"/>
  <c r="BT1205" i="64" s="1"/>
  <c r="BD1167" i="64"/>
  <c r="BD1183" i="64" s="1"/>
  <c r="BD1192" i="64"/>
  <c r="BD1205" i="64" s="1"/>
  <c r="AN1167" i="64"/>
  <c r="AN1183" i="64" s="1"/>
  <c r="AN1192" i="64"/>
  <c r="AN1205" i="64" s="1"/>
  <c r="X1167" i="64"/>
  <c r="X1192" i="64"/>
  <c r="DH1167" i="64"/>
  <c r="DH1183" i="64" s="1"/>
  <c r="DH1192" i="64"/>
  <c r="DH1205" i="64" s="1"/>
  <c r="CR1167" i="64"/>
  <c r="CR1183" i="64" s="1"/>
  <c r="CR1192" i="64"/>
  <c r="CY1166" i="64"/>
  <c r="CY1182" i="64" s="1"/>
  <c r="CY1191" i="64"/>
  <c r="CY1204" i="64" s="1"/>
  <c r="Y1167" i="64"/>
  <c r="Y1183" i="64" s="1"/>
  <c r="Y1192" i="64"/>
  <c r="BY1166" i="64"/>
  <c r="BY1182" i="64" s="1"/>
  <c r="BY1191" i="64"/>
  <c r="BY1204" i="64" s="1"/>
  <c r="BI1166" i="64"/>
  <c r="BI1182" i="64" s="1"/>
  <c r="BI1191" i="64"/>
  <c r="BI1204" i="64" s="1"/>
  <c r="AS1166" i="64"/>
  <c r="AS1182" i="64" s="1"/>
  <c r="AS1191" i="64"/>
  <c r="AS1204" i="64" s="1"/>
  <c r="AC1166" i="64"/>
  <c r="AC1182" i="64" s="1"/>
  <c r="AC1191" i="64"/>
  <c r="AC1204" i="64" s="1"/>
  <c r="CI1167" i="64"/>
  <c r="CI1183" i="64" s="1"/>
  <c r="CI1192" i="64"/>
  <c r="CI1205" i="64" s="1"/>
  <c r="BS1167" i="64"/>
  <c r="BS1183" i="64" s="1"/>
  <c r="BS1192" i="64"/>
  <c r="BS1205" i="64" s="1"/>
  <c r="BC1167" i="64"/>
  <c r="BC1183" i="64" s="1"/>
  <c r="BC1192" i="64"/>
  <c r="BC1205" i="64" s="1"/>
  <c r="AM1167" i="64"/>
  <c r="AM1183" i="64" s="1"/>
  <c r="AM1192" i="64"/>
  <c r="AM1205" i="64" s="1"/>
  <c r="W1167" i="64"/>
  <c r="W1183" i="64" s="1"/>
  <c r="W1192" i="64"/>
  <c r="DG1167" i="64"/>
  <c r="DG1183" i="64" s="1"/>
  <c r="DG1192" i="64"/>
  <c r="DG1205" i="64" s="1"/>
  <c r="CQ1167" i="64"/>
  <c r="CQ1183" i="64" s="1"/>
  <c r="CQ1192" i="64"/>
  <c r="CX1166" i="64"/>
  <c r="CX1182" i="64" s="1"/>
  <c r="CX1191" i="64"/>
  <c r="CX1204" i="64" s="1"/>
  <c r="AD1166" i="64"/>
  <c r="AD1182" i="64" s="1"/>
  <c r="AD1191" i="64"/>
  <c r="AD1204" i="64" s="1"/>
  <c r="BX1166" i="64"/>
  <c r="BX1182" i="64" s="1"/>
  <c r="BX1191" i="64"/>
  <c r="BX1204" i="64" s="1"/>
  <c r="BH1166" i="64"/>
  <c r="BH1182" i="64" s="1"/>
  <c r="BH1191" i="64"/>
  <c r="BH1204" i="64" s="1"/>
  <c r="AR1166" i="64"/>
  <c r="AR1182" i="64" s="1"/>
  <c r="AR1191" i="64"/>
  <c r="AR1204" i="64" s="1"/>
  <c r="AB1166" i="64"/>
  <c r="AB1182" i="64" s="1"/>
  <c r="AB1191" i="64"/>
  <c r="AB1204" i="64" s="1"/>
  <c r="CH1167" i="64"/>
  <c r="CH1183" i="64" s="1"/>
  <c r="CH1192" i="64"/>
  <c r="CH1205" i="64" s="1"/>
  <c r="BR1167" i="64"/>
  <c r="BR1183" i="64" s="1"/>
  <c r="BR1192" i="64"/>
  <c r="BR1205" i="64" s="1"/>
  <c r="BB1167" i="64"/>
  <c r="BB1183" i="64" s="1"/>
  <c r="BB1192" i="64"/>
  <c r="BB1205" i="64" s="1"/>
  <c r="AL1167" i="64"/>
  <c r="AL1183" i="64" s="1"/>
  <c r="AL1192" i="64"/>
  <c r="AL1205" i="64" s="1"/>
  <c r="V1167" i="64"/>
  <c r="V1183" i="64" s="1"/>
  <c r="V1192" i="64"/>
  <c r="DF1167" i="64"/>
  <c r="DF1183" i="64" s="1"/>
  <c r="DF1192" i="64"/>
  <c r="DF1205" i="64" s="1"/>
  <c r="CP1167" i="64"/>
  <c r="CP1183" i="64" s="1"/>
  <c r="CP1192" i="64"/>
  <c r="CW1166" i="64"/>
  <c r="CW1182" i="64" s="1"/>
  <c r="CW1191" i="64"/>
  <c r="CW1204" i="64" s="1"/>
  <c r="CA1166" i="64"/>
  <c r="CA1182" i="64" s="1"/>
  <c r="CA1191" i="64"/>
  <c r="CA1204" i="64" s="1"/>
  <c r="BE1167" i="64"/>
  <c r="BE1183" i="64" s="1"/>
  <c r="BE1192" i="64"/>
  <c r="BE1205" i="64" s="1"/>
  <c r="BW1166" i="64"/>
  <c r="BW1182" i="64" s="1"/>
  <c r="BW1191" i="64"/>
  <c r="BW1204" i="64" s="1"/>
  <c r="BG1166" i="64"/>
  <c r="BG1182" i="64" s="1"/>
  <c r="BG1191" i="64"/>
  <c r="BG1204" i="64" s="1"/>
  <c r="AQ1166" i="64"/>
  <c r="AQ1182" i="64" s="1"/>
  <c r="AQ1191" i="64"/>
  <c r="AQ1204" i="64" s="1"/>
  <c r="AA1166" i="64"/>
  <c r="AA1182" i="64" s="1"/>
  <c r="AA1191" i="64"/>
  <c r="AA1204" i="64" s="1"/>
  <c r="CG1167" i="64"/>
  <c r="CG1183" i="64" s="1"/>
  <c r="CG1192" i="64"/>
  <c r="CG1205" i="64" s="1"/>
  <c r="BQ1167" i="64"/>
  <c r="BQ1183" i="64" s="1"/>
  <c r="BQ1192" i="64"/>
  <c r="BQ1205" i="64" s="1"/>
  <c r="BA1167" i="64"/>
  <c r="BA1183" i="64" s="1"/>
  <c r="BA1192" i="64"/>
  <c r="BA1205" i="64" s="1"/>
  <c r="AK1167" i="64"/>
  <c r="AK1183" i="64" s="1"/>
  <c r="AK1192" i="64"/>
  <c r="AK1205" i="64" s="1"/>
  <c r="U1167" i="64"/>
  <c r="U1192" i="64"/>
  <c r="DE1167" i="64"/>
  <c r="DE1183" i="64" s="1"/>
  <c r="DE1192" i="64"/>
  <c r="DE1205" i="64" s="1"/>
  <c r="CO1167" i="64"/>
  <c r="CO1183" i="64" s="1"/>
  <c r="CO1192" i="64"/>
  <c r="CV1166" i="64"/>
  <c r="CV1182" i="64" s="1"/>
  <c r="CV1191" i="64"/>
  <c r="CV1204" i="64" s="1"/>
  <c r="CS1167" i="64"/>
  <c r="CS1183" i="64" s="1"/>
  <c r="CS1192" i="64"/>
  <c r="AT1166" i="64"/>
  <c r="AT1182" i="64" s="1"/>
  <c r="AT1191" i="64"/>
  <c r="AT1204" i="64" s="1"/>
  <c r="CL1166" i="64"/>
  <c r="CL1182" i="64" s="1"/>
  <c r="CL1191" i="64"/>
  <c r="CL1204" i="64" s="1"/>
  <c r="BV1166" i="64"/>
  <c r="BV1182" i="64" s="1"/>
  <c r="BV1191" i="64"/>
  <c r="BV1204" i="64" s="1"/>
  <c r="BF1166" i="64"/>
  <c r="BF1182" i="64" s="1"/>
  <c r="BF1191" i="64"/>
  <c r="BF1204" i="64" s="1"/>
  <c r="AP1166" i="64"/>
  <c r="AP1182" i="64" s="1"/>
  <c r="AP1191" i="64"/>
  <c r="AP1204" i="64" s="1"/>
  <c r="Z1166" i="64"/>
  <c r="Z1182" i="64" s="1"/>
  <c r="Z1191" i="64"/>
  <c r="Z1204" i="64" s="1"/>
  <c r="CF1167" i="64"/>
  <c r="CF1183" i="64" s="1"/>
  <c r="CF1192" i="64"/>
  <c r="CF1205" i="64" s="1"/>
  <c r="BP1167" i="64"/>
  <c r="BP1183" i="64" s="1"/>
  <c r="BP1192" i="64"/>
  <c r="BP1205" i="64" s="1"/>
  <c r="AZ1167" i="64"/>
  <c r="AZ1183" i="64" s="1"/>
  <c r="AZ1192" i="64"/>
  <c r="AZ1205" i="64" s="1"/>
  <c r="AJ1167" i="64"/>
  <c r="AJ1183" i="64" s="1"/>
  <c r="AJ1192" i="64"/>
  <c r="AJ1205" i="64" s="1"/>
  <c r="T1167" i="64"/>
  <c r="T1183" i="64" s="1"/>
  <c r="T1192" i="64"/>
  <c r="DD1167" i="64"/>
  <c r="DD1183" i="64" s="1"/>
  <c r="DD1192" i="64"/>
  <c r="DD1205" i="64" s="1"/>
  <c r="DK1166" i="64"/>
  <c r="DK1182" i="64" s="1"/>
  <c r="DK1191" i="64"/>
  <c r="DK1204" i="64" s="1"/>
  <c r="CU1166" i="64"/>
  <c r="CU1182" i="64" s="1"/>
  <c r="CU1191" i="64"/>
  <c r="CU1204" i="64" s="1"/>
  <c r="AO1167" i="64"/>
  <c r="AO1183" i="64" s="1"/>
  <c r="AO1192" i="64"/>
  <c r="AO1205" i="64" s="1"/>
  <c r="CZ1166" i="64"/>
  <c r="CZ1182" i="64" s="1"/>
  <c r="CZ1191" i="64"/>
  <c r="CZ1204" i="64" s="1"/>
  <c r="CK1166" i="64"/>
  <c r="CK1182" i="64" s="1"/>
  <c r="CK1191" i="64"/>
  <c r="CK1204" i="64" s="1"/>
  <c r="BU1166" i="64"/>
  <c r="BU1182" i="64" s="1"/>
  <c r="BU1191" i="64"/>
  <c r="BU1204" i="64" s="1"/>
  <c r="BE1166" i="64"/>
  <c r="BE1182" i="64" s="1"/>
  <c r="BE1191" i="64"/>
  <c r="BE1204" i="64" s="1"/>
  <c r="AO1166" i="64"/>
  <c r="AO1182" i="64" s="1"/>
  <c r="AO1191" i="64"/>
  <c r="AO1204" i="64" s="1"/>
  <c r="Y1166" i="64"/>
  <c r="Y1182" i="64" s="1"/>
  <c r="Y1191" i="64"/>
  <c r="Y1204" i="64" s="1"/>
  <c r="CE1167" i="64"/>
  <c r="CE1183" i="64" s="1"/>
  <c r="CE1192" i="64"/>
  <c r="CE1205" i="64" s="1"/>
  <c r="BO1167" i="64"/>
  <c r="BO1183" i="64" s="1"/>
  <c r="BO1192" i="64"/>
  <c r="BO1205" i="64" s="1"/>
  <c r="AY1167" i="64"/>
  <c r="AY1183" i="64" s="1"/>
  <c r="AY1192" i="64"/>
  <c r="AY1205" i="64" s="1"/>
  <c r="AI1167" i="64"/>
  <c r="AI1183" i="64" s="1"/>
  <c r="AI1192" i="64"/>
  <c r="AI1205" i="64" s="1"/>
  <c r="S1167" i="64"/>
  <c r="S1183" i="64" s="1"/>
  <c r="S1192" i="64"/>
  <c r="DC1167" i="64"/>
  <c r="DC1183" i="64" s="1"/>
  <c r="DC1192" i="64"/>
  <c r="DC1205" i="64" s="1"/>
  <c r="DJ1166" i="64"/>
  <c r="DJ1182" i="64" s="1"/>
  <c r="DJ1191" i="64"/>
  <c r="DJ1204" i="64" s="1"/>
  <c r="CT1166" i="64"/>
  <c r="CT1182" i="64" s="1"/>
  <c r="CT1191" i="64"/>
  <c r="CT1204" i="64" s="1"/>
  <c r="CJ1166" i="64"/>
  <c r="CJ1182" i="64" s="1"/>
  <c r="CJ1191" i="64"/>
  <c r="CJ1204" i="64" s="1"/>
  <c r="BT1166" i="64"/>
  <c r="BT1182" i="64" s="1"/>
  <c r="BT1191" i="64"/>
  <c r="BT1204" i="64" s="1"/>
  <c r="BD1166" i="64"/>
  <c r="BD1182" i="64" s="1"/>
  <c r="BD1191" i="64"/>
  <c r="BD1204" i="64" s="1"/>
  <c r="AN1166" i="64"/>
  <c r="AN1182" i="64" s="1"/>
  <c r="AN1191" i="64"/>
  <c r="AN1204" i="64" s="1"/>
  <c r="X1166" i="64"/>
  <c r="X1182" i="64" s="1"/>
  <c r="X1191" i="64"/>
  <c r="X1204" i="64" s="1"/>
  <c r="CD1167" i="64"/>
  <c r="CD1183" i="64" s="1"/>
  <c r="CD1192" i="64"/>
  <c r="CD1205" i="64" s="1"/>
  <c r="BN1167" i="64"/>
  <c r="BN1183" i="64" s="1"/>
  <c r="BN1192" i="64"/>
  <c r="BN1205" i="64" s="1"/>
  <c r="AX1167" i="64"/>
  <c r="AX1183" i="64" s="1"/>
  <c r="AX1192" i="64"/>
  <c r="AX1205" i="64" s="1"/>
  <c r="AH1167" i="64"/>
  <c r="AH1183" i="64" s="1"/>
  <c r="AH1192" i="64"/>
  <c r="AH1205" i="64" s="1"/>
  <c r="DB1167" i="64"/>
  <c r="DB1183" i="64" s="1"/>
  <c r="DB1192" i="64"/>
  <c r="DB1205" i="64" s="1"/>
  <c r="DI1166" i="64"/>
  <c r="DI1182" i="64" s="1"/>
  <c r="DI1191" i="64"/>
  <c r="DI1204" i="64" s="1"/>
  <c r="CS1166" i="64"/>
  <c r="CS1182" i="64" s="1"/>
  <c r="CS1191" i="64"/>
  <c r="CS1204" i="64" s="1"/>
  <c r="AE1166" i="64"/>
  <c r="AE1182" i="64" s="1"/>
  <c r="AE1191" i="64"/>
  <c r="AE1204" i="64" s="1"/>
  <c r="CI1166" i="64"/>
  <c r="CI1182" i="64" s="1"/>
  <c r="CI1191" i="64"/>
  <c r="CI1204" i="64" s="1"/>
  <c r="BS1166" i="64"/>
  <c r="BS1182" i="64" s="1"/>
  <c r="BS1191" i="64"/>
  <c r="BS1204" i="64" s="1"/>
  <c r="BC1166" i="64"/>
  <c r="BC1182" i="64" s="1"/>
  <c r="BC1191" i="64"/>
  <c r="BC1204" i="64" s="1"/>
  <c r="AM1166" i="64"/>
  <c r="AM1182" i="64" s="1"/>
  <c r="AM1191" i="64"/>
  <c r="AM1204" i="64" s="1"/>
  <c r="W1166" i="64"/>
  <c r="W1182" i="64" s="1"/>
  <c r="W1191" i="64"/>
  <c r="W1204" i="64" s="1"/>
  <c r="CC1167" i="64"/>
  <c r="CC1183" i="64" s="1"/>
  <c r="CC1192" i="64"/>
  <c r="CC1205" i="64" s="1"/>
  <c r="BM1167" i="64"/>
  <c r="BM1183" i="64" s="1"/>
  <c r="BM1192" i="64"/>
  <c r="BM1205" i="64" s="1"/>
  <c r="AW1167" i="64"/>
  <c r="AW1183" i="64" s="1"/>
  <c r="AW1192" i="64"/>
  <c r="AW1205" i="64" s="1"/>
  <c r="AG1167" i="64"/>
  <c r="AG1183" i="64" s="1"/>
  <c r="AG1192" i="64"/>
  <c r="AG1205" i="64" s="1"/>
  <c r="DA1167" i="64"/>
  <c r="DA1183" i="64" s="1"/>
  <c r="DA1192" i="64"/>
  <c r="DH1166" i="64"/>
  <c r="DH1182" i="64" s="1"/>
  <c r="DH1191" i="64"/>
  <c r="DH1204" i="64" s="1"/>
  <c r="CR1166" i="64"/>
  <c r="CR1182" i="64" s="1"/>
  <c r="CR1191" i="64"/>
  <c r="CR1204" i="64" s="1"/>
  <c r="DI1167" i="64"/>
  <c r="DI1183" i="64" s="1"/>
  <c r="DI1192" i="64"/>
  <c r="DI1205" i="64" s="1"/>
  <c r="CH1166" i="64"/>
  <c r="CH1182" i="64" s="1"/>
  <c r="CH1191" i="64"/>
  <c r="CH1204" i="64" s="1"/>
  <c r="BR1166" i="64"/>
  <c r="BR1182" i="64" s="1"/>
  <c r="BR1191" i="64"/>
  <c r="BR1204" i="64" s="1"/>
  <c r="BB1166" i="64"/>
  <c r="BB1182" i="64" s="1"/>
  <c r="BB1191" i="64"/>
  <c r="BB1204" i="64" s="1"/>
  <c r="AL1166" i="64"/>
  <c r="AL1182" i="64" s="1"/>
  <c r="AL1191" i="64"/>
  <c r="AL1204" i="64" s="1"/>
  <c r="V1166" i="64"/>
  <c r="V1182" i="64" s="1"/>
  <c r="V1191" i="64"/>
  <c r="V1204" i="64" s="1"/>
  <c r="CB1167" i="64"/>
  <c r="CB1183" i="64" s="1"/>
  <c r="CB1192" i="64"/>
  <c r="CB1205" i="64" s="1"/>
  <c r="BL1167" i="64"/>
  <c r="BL1183" i="64" s="1"/>
  <c r="BL1192" i="64"/>
  <c r="BL1205" i="64" s="1"/>
  <c r="AV1167" i="64"/>
  <c r="AV1183" i="64" s="1"/>
  <c r="AV1192" i="64"/>
  <c r="AV1205" i="64" s="1"/>
  <c r="AF1167" i="64"/>
  <c r="AF1183" i="64" s="1"/>
  <c r="AF1192" i="64"/>
  <c r="AF1205" i="64" s="1"/>
  <c r="CZ1167" i="64"/>
  <c r="CZ1192" i="64"/>
  <c r="DG1166" i="64"/>
  <c r="DG1182" i="64" s="1"/>
  <c r="DG1191" i="64"/>
  <c r="DG1204" i="64" s="1"/>
  <c r="CQ1166" i="64"/>
  <c r="CQ1182" i="64" s="1"/>
  <c r="CQ1191" i="64"/>
  <c r="CQ1204" i="64" s="1"/>
  <c r="BZ1166" i="64"/>
  <c r="BZ1182" i="64" s="1"/>
  <c r="BZ1191" i="64"/>
  <c r="BZ1204" i="64" s="1"/>
  <c r="CG1166" i="64"/>
  <c r="CG1182" i="64" s="1"/>
  <c r="CG1191" i="64"/>
  <c r="CG1204" i="64" s="1"/>
  <c r="BQ1166" i="64"/>
  <c r="BQ1182" i="64" s="1"/>
  <c r="BQ1191" i="64"/>
  <c r="BQ1204" i="64" s="1"/>
  <c r="BA1166" i="64"/>
  <c r="BA1182" i="64" s="1"/>
  <c r="BA1191" i="64"/>
  <c r="BA1204" i="64" s="1"/>
  <c r="AK1166" i="64"/>
  <c r="AK1182" i="64" s="1"/>
  <c r="AK1191" i="64"/>
  <c r="AK1204" i="64" s="1"/>
  <c r="U1166" i="64"/>
  <c r="U1182" i="64" s="1"/>
  <c r="U1191" i="64"/>
  <c r="U1204" i="64" s="1"/>
  <c r="CA1167" i="64"/>
  <c r="CA1183" i="64" s="1"/>
  <c r="CA1192" i="64"/>
  <c r="CA1205" i="64" s="1"/>
  <c r="BK1167" i="64"/>
  <c r="BK1183" i="64" s="1"/>
  <c r="BK1192" i="64"/>
  <c r="BK1205" i="64" s="1"/>
  <c r="AU1167" i="64"/>
  <c r="AU1183" i="64" s="1"/>
  <c r="AU1192" i="64"/>
  <c r="AU1205" i="64" s="1"/>
  <c r="AE1167" i="64"/>
  <c r="AE1183" i="64" s="1"/>
  <c r="AE1192" i="64"/>
  <c r="AE1205" i="64" s="1"/>
  <c r="CY1167" i="64"/>
  <c r="CY1183" i="64" s="1"/>
  <c r="CY1192" i="64"/>
  <c r="DF1166" i="64"/>
  <c r="DF1182" i="64" s="1"/>
  <c r="DF1191" i="64"/>
  <c r="DF1204" i="64" s="1"/>
  <c r="CP1166" i="64"/>
  <c r="CP1182" i="64" s="1"/>
  <c r="CP1191" i="64"/>
  <c r="CP1204" i="64" s="1"/>
  <c r="CF1166" i="64"/>
  <c r="CF1182" i="64" s="1"/>
  <c r="CF1191" i="64"/>
  <c r="CF1204" i="64" s="1"/>
  <c r="BP1166" i="64"/>
  <c r="BP1182" i="64" s="1"/>
  <c r="BP1191" i="64"/>
  <c r="BP1204" i="64" s="1"/>
  <c r="AZ1166" i="64"/>
  <c r="AZ1182" i="64" s="1"/>
  <c r="AZ1191" i="64"/>
  <c r="AZ1204" i="64" s="1"/>
  <c r="AJ1166" i="64"/>
  <c r="AJ1182" i="64" s="1"/>
  <c r="AJ1191" i="64"/>
  <c r="AJ1204" i="64" s="1"/>
  <c r="T1166" i="64"/>
  <c r="T1182" i="64" s="1"/>
  <c r="T1191" i="64"/>
  <c r="T1204" i="64" s="1"/>
  <c r="BZ1167" i="64"/>
  <c r="BZ1183" i="64" s="1"/>
  <c r="BZ1192" i="64"/>
  <c r="BZ1205" i="64" s="1"/>
  <c r="BJ1167" i="64"/>
  <c r="BJ1183" i="64" s="1"/>
  <c r="BJ1192" i="64"/>
  <c r="BJ1205" i="64" s="1"/>
  <c r="AT1167" i="64"/>
  <c r="AT1183" i="64" s="1"/>
  <c r="AT1192" i="64"/>
  <c r="AT1205" i="64" s="1"/>
  <c r="AD1167" i="64"/>
  <c r="AD1183" i="64" s="1"/>
  <c r="AD1192" i="64"/>
  <c r="AD1205" i="64" s="1"/>
  <c r="DG877" i="64"/>
  <c r="DG1195" i="64"/>
  <c r="CX1167" i="64"/>
  <c r="CX1183" i="64" s="1"/>
  <c r="CX1192" i="64"/>
  <c r="DE1166" i="64"/>
  <c r="DE1182" i="64" s="1"/>
  <c r="DE1191" i="64"/>
  <c r="DE1204" i="64" s="1"/>
  <c r="CO1166" i="64"/>
  <c r="CO1182" i="64" s="1"/>
  <c r="CO1191" i="64"/>
  <c r="CO1204" i="64" s="1"/>
  <c r="CE1166" i="64"/>
  <c r="CE1182" i="64" s="1"/>
  <c r="CE1191" i="64"/>
  <c r="CE1204" i="64" s="1"/>
  <c r="BO1166" i="64"/>
  <c r="BO1182" i="64" s="1"/>
  <c r="BO1191" i="64"/>
  <c r="BO1204" i="64" s="1"/>
  <c r="AY1166" i="64"/>
  <c r="AY1182" i="64" s="1"/>
  <c r="AY1191" i="64"/>
  <c r="AY1204" i="64" s="1"/>
  <c r="AI1166" i="64"/>
  <c r="AI1182" i="64" s="1"/>
  <c r="AI1191" i="64"/>
  <c r="AI1204" i="64" s="1"/>
  <c r="S1166" i="64"/>
  <c r="S1182" i="64" s="1"/>
  <c r="S1191" i="64"/>
  <c r="S1204" i="64" s="1"/>
  <c r="BY1167" i="64"/>
  <c r="BY1183" i="64" s="1"/>
  <c r="BY1192" i="64"/>
  <c r="BY1205" i="64" s="1"/>
  <c r="BI1167" i="64"/>
  <c r="BI1183" i="64" s="1"/>
  <c r="BI1192" i="64"/>
  <c r="BI1205" i="64" s="1"/>
  <c r="AS1167" i="64"/>
  <c r="AS1183" i="64" s="1"/>
  <c r="AS1192" i="64"/>
  <c r="AS1205" i="64" s="1"/>
  <c r="AC1167" i="64"/>
  <c r="AC1183" i="64" s="1"/>
  <c r="AC1192" i="64"/>
  <c r="CW1167" i="64"/>
  <c r="CW1183" i="64" s="1"/>
  <c r="CW1192" i="64"/>
  <c r="DD1166" i="64"/>
  <c r="DD1182" i="64" s="1"/>
  <c r="DD1191" i="64"/>
  <c r="DD1204" i="64" s="1"/>
  <c r="AU1166" i="64"/>
  <c r="AU1182" i="64" s="1"/>
  <c r="AU1191" i="64"/>
  <c r="AU1204" i="64" s="1"/>
  <c r="BU1167" i="64"/>
  <c r="BU1183" i="64" s="1"/>
  <c r="BU1192" i="64"/>
  <c r="BU1205" i="64" s="1"/>
  <c r="CD1166" i="64"/>
  <c r="CD1182" i="64" s="1"/>
  <c r="CD1191" i="64"/>
  <c r="CD1204" i="64" s="1"/>
  <c r="BN1166" i="64"/>
  <c r="BN1182" i="64" s="1"/>
  <c r="BN1191" i="64"/>
  <c r="BN1204" i="64" s="1"/>
  <c r="AX1166" i="64"/>
  <c r="AX1182" i="64" s="1"/>
  <c r="AX1191" i="64"/>
  <c r="AX1204" i="64" s="1"/>
  <c r="AH1166" i="64"/>
  <c r="AH1182" i="64" s="1"/>
  <c r="AH1191" i="64"/>
  <c r="AH1204" i="64" s="1"/>
  <c r="BX1167" i="64"/>
  <c r="BX1183" i="64" s="1"/>
  <c r="BX1192" i="64"/>
  <c r="BX1205" i="64" s="1"/>
  <c r="BH1167" i="64"/>
  <c r="BH1183" i="64" s="1"/>
  <c r="BH1192" i="64"/>
  <c r="BH1205" i="64" s="1"/>
  <c r="AR1167" i="64"/>
  <c r="AR1183" i="64" s="1"/>
  <c r="AR1192" i="64"/>
  <c r="AR1205" i="64" s="1"/>
  <c r="AB1167" i="64"/>
  <c r="AB1192" i="64"/>
  <c r="CV1167" i="64"/>
  <c r="CV1183" i="64" s="1"/>
  <c r="CV1192" i="64"/>
  <c r="DC1166" i="64"/>
  <c r="DC1182" i="64" s="1"/>
  <c r="DC1191" i="64"/>
  <c r="DC1204" i="64" s="1"/>
  <c r="CC1166" i="64"/>
  <c r="CC1182" i="64" s="1"/>
  <c r="CC1191" i="64"/>
  <c r="CC1204" i="64" s="1"/>
  <c r="BM1166" i="64"/>
  <c r="BM1182" i="64" s="1"/>
  <c r="BM1191" i="64"/>
  <c r="BM1204" i="64" s="1"/>
  <c r="AW1166" i="64"/>
  <c r="AW1182" i="64" s="1"/>
  <c r="AW1191" i="64"/>
  <c r="AW1204" i="64" s="1"/>
  <c r="AG1166" i="64"/>
  <c r="AG1182" i="64" s="1"/>
  <c r="AG1191" i="64"/>
  <c r="AG1204" i="64" s="1"/>
  <c r="BW1167" i="64"/>
  <c r="BW1183" i="64" s="1"/>
  <c r="BW1192" i="64"/>
  <c r="BW1205" i="64" s="1"/>
  <c r="BG1167" i="64"/>
  <c r="BG1183" i="64" s="1"/>
  <c r="BG1192" i="64"/>
  <c r="BG1205" i="64" s="1"/>
  <c r="AQ1167" i="64"/>
  <c r="AQ1183" i="64" s="1"/>
  <c r="AQ1192" i="64"/>
  <c r="AQ1205" i="64" s="1"/>
  <c r="AA1167" i="64"/>
  <c r="AA1192" i="64"/>
  <c r="DK1167" i="64"/>
  <c r="DK1183" i="64" s="1"/>
  <c r="DK1192" i="64"/>
  <c r="DK1205" i="64" s="1"/>
  <c r="CU1167" i="64"/>
  <c r="CU1183" i="64" s="1"/>
  <c r="CU1192" i="64"/>
  <c r="DB1166" i="64"/>
  <c r="DB1182" i="64" s="1"/>
  <c r="DB1191" i="64"/>
  <c r="DB1204" i="64" s="1"/>
  <c r="CB1166" i="64"/>
  <c r="CB1182" i="64" s="1"/>
  <c r="CB1191" i="64"/>
  <c r="CB1204" i="64" s="1"/>
  <c r="BL1166" i="64"/>
  <c r="BL1182" i="64" s="1"/>
  <c r="BL1191" i="64"/>
  <c r="BL1204" i="64" s="1"/>
  <c r="AV1166" i="64"/>
  <c r="AV1182" i="64" s="1"/>
  <c r="AV1191" i="64"/>
  <c r="AV1204" i="64" s="1"/>
  <c r="AF1166" i="64"/>
  <c r="AF1182" i="64" s="1"/>
  <c r="AF1191" i="64"/>
  <c r="AF1204" i="64" s="1"/>
  <c r="CL1167" i="64"/>
  <c r="CL1192" i="64"/>
  <c r="BV1167" i="64"/>
  <c r="BV1183" i="64" s="1"/>
  <c r="BV1192" i="64"/>
  <c r="BV1205" i="64" s="1"/>
  <c r="BF1167" i="64"/>
  <c r="BF1183" i="64" s="1"/>
  <c r="BF1192" i="64"/>
  <c r="BF1205" i="64" s="1"/>
  <c r="AP1167" i="64"/>
  <c r="AP1183" i="64" s="1"/>
  <c r="AP1192" i="64"/>
  <c r="AP1205" i="64" s="1"/>
  <c r="Z1167" i="64"/>
  <c r="Z1183" i="64" s="1"/>
  <c r="Z1192" i="64"/>
  <c r="DJ1167" i="64"/>
  <c r="DJ1183" i="64" s="1"/>
  <c r="DJ1192" i="64"/>
  <c r="DJ1205" i="64" s="1"/>
  <c r="CT1167" i="64"/>
  <c r="CT1183" i="64" s="1"/>
  <c r="CT1192" i="64"/>
  <c r="DA1166" i="64"/>
  <c r="DA1182" i="64" s="1"/>
  <c r="DA1191" i="64"/>
  <c r="DA1204" i="64" s="1"/>
  <c r="AC917" i="64" a="1"/>
  <c r="AC917" i="64" s="1"/>
  <c r="AC916" i="64" a="1"/>
  <c r="AC916" i="64" s="1"/>
  <c r="AC914" i="64" a="1"/>
  <c r="AC914" i="64" s="1"/>
  <c r="AC915" i="64" a="1"/>
  <c r="AC915" i="64" s="1"/>
  <c r="AC918" i="64" a="1"/>
  <c r="AC918" i="64" s="1"/>
  <c r="DA915" i="64" a="1"/>
  <c r="DA915" i="64" s="1"/>
  <c r="DA914" i="64" a="1"/>
  <c r="DA914" i="64" s="1"/>
  <c r="DA918" i="64" a="1"/>
  <c r="DA918" i="64" s="1"/>
  <c r="DA917" i="64" a="1"/>
  <c r="DA917" i="64" s="1"/>
  <c r="DA916" i="64" a="1"/>
  <c r="DA916" i="64" s="1"/>
  <c r="AC885" i="64" a="1"/>
  <c r="AC885" i="64" s="1"/>
  <c r="AC886" i="64" a="1"/>
  <c r="AC886" i="64" s="1"/>
  <c r="AC887" i="64" a="1"/>
  <c r="AC887" i="64" s="1"/>
  <c r="AC901" i="64" a="1"/>
  <c r="AC901" i="64" s="1"/>
  <c r="AC902" i="64" a="1"/>
  <c r="AC902" i="64" s="1"/>
  <c r="AC903" i="64" a="1"/>
  <c r="AC903" i="64" s="1"/>
  <c r="AC899" i="64" a="1"/>
  <c r="AC899" i="64" s="1"/>
  <c r="AC900" i="64" a="1"/>
  <c r="AC900" i="64" s="1"/>
  <c r="AC883" i="64" a="1"/>
  <c r="AC883" i="64" s="1"/>
  <c r="AC884" i="64" a="1"/>
  <c r="AC884" i="64" s="1"/>
  <c r="DA902" i="64" a="1"/>
  <c r="DA902" i="64" s="1"/>
  <c r="DA903" i="64" a="1"/>
  <c r="DA903" i="64" s="1"/>
  <c r="DA901" i="64" a="1"/>
  <c r="DA901" i="64" s="1"/>
  <c r="DA883" i="64" a="1"/>
  <c r="DA883" i="64" s="1"/>
  <c r="DA884" i="64" a="1"/>
  <c r="DA884" i="64" s="1"/>
  <c r="DA900" i="64" a="1"/>
  <c r="DA900" i="64" s="1"/>
  <c r="DA885" i="64" a="1"/>
  <c r="DA885" i="64" s="1"/>
  <c r="DA886" i="64" a="1"/>
  <c r="DA886" i="64" s="1"/>
  <c r="DA899" i="64" a="1"/>
  <c r="DA899" i="64" s="1"/>
  <c r="DA887" i="64" a="1"/>
  <c r="DA887" i="64" s="1"/>
  <c r="CB1171" i="64"/>
  <c r="CB1187" i="64" s="1"/>
  <c r="CB878" i="64"/>
  <c r="AN1171" i="64"/>
  <c r="AN1187" i="64" s="1"/>
  <c r="AN878" i="64"/>
  <c r="BM1170" i="64"/>
  <c r="BM877" i="64"/>
  <c r="DC1170" i="64"/>
  <c r="DC877" i="64"/>
  <c r="BC1171" i="64"/>
  <c r="BC1187" i="64" s="1"/>
  <c r="BC878" i="64"/>
  <c r="CJ1170" i="64"/>
  <c r="CJ877" i="64"/>
  <c r="AV1170" i="64"/>
  <c r="AV877" i="64"/>
  <c r="CT1170" i="64"/>
  <c r="CT877" i="64"/>
  <c r="BJ1171" i="64"/>
  <c r="BJ1187" i="64" s="1"/>
  <c r="BJ878" i="64"/>
  <c r="CI1170" i="64"/>
  <c r="CI877" i="64"/>
  <c r="AU1170" i="64"/>
  <c r="AU877" i="64"/>
  <c r="W1170" i="64"/>
  <c r="W877" i="64"/>
  <c r="DJ1171" i="64"/>
  <c r="DJ1187" i="64" s="1"/>
  <c r="DJ878" i="64"/>
  <c r="DB1171" i="64"/>
  <c r="DB1187" i="64" s="1"/>
  <c r="DB878" i="64"/>
  <c r="CT1171" i="64"/>
  <c r="CT1187" i="64" s="1"/>
  <c r="CT878" i="64"/>
  <c r="DI1170" i="64"/>
  <c r="DI877" i="64"/>
  <c r="DA1170" i="64"/>
  <c r="DA877" i="64"/>
  <c r="CS1170" i="64"/>
  <c r="CS877" i="64"/>
  <c r="BD1171" i="64"/>
  <c r="BD1187" i="64" s="1"/>
  <c r="BD878" i="64"/>
  <c r="CC1170" i="64"/>
  <c r="CC877" i="64"/>
  <c r="Y1170" i="64"/>
  <c r="Y877" i="64"/>
  <c r="DD1171" i="64"/>
  <c r="DD1187" i="64" s="1"/>
  <c r="DD878" i="64"/>
  <c r="W1171" i="64"/>
  <c r="W1187" i="64" s="1"/>
  <c r="W878" i="64"/>
  <c r="CH1171" i="64"/>
  <c r="CH1187" i="64" s="1"/>
  <c r="CH878" i="64"/>
  <c r="V1171" i="64"/>
  <c r="V1187" i="64" s="1"/>
  <c r="V878" i="64"/>
  <c r="AM1170" i="64"/>
  <c r="AM877" i="64"/>
  <c r="CG1171" i="64"/>
  <c r="CG1187" i="64" s="1"/>
  <c r="CG878" i="64"/>
  <c r="BY1171" i="64"/>
  <c r="BY1187" i="64" s="1"/>
  <c r="BY878" i="64"/>
  <c r="BQ1171" i="64"/>
  <c r="BQ1187" i="64" s="1"/>
  <c r="BQ878" i="64"/>
  <c r="BI1171" i="64"/>
  <c r="BI1187" i="64" s="1"/>
  <c r="BI878" i="64"/>
  <c r="BA1171" i="64"/>
  <c r="BA1187" i="64" s="1"/>
  <c r="BA878" i="64"/>
  <c r="AS1171" i="64"/>
  <c r="AS1187" i="64" s="1"/>
  <c r="AS878" i="64"/>
  <c r="AK1171" i="64"/>
  <c r="AK1187" i="64" s="1"/>
  <c r="AK878" i="64"/>
  <c r="AC1171" i="64"/>
  <c r="AC1187" i="64" s="1"/>
  <c r="AC878" i="64"/>
  <c r="U1171" i="64"/>
  <c r="U1187" i="64" s="1"/>
  <c r="U878" i="64"/>
  <c r="CH1170" i="64"/>
  <c r="CH877" i="64"/>
  <c r="BZ1170" i="64"/>
  <c r="BZ877" i="64"/>
  <c r="BR1170" i="64"/>
  <c r="BR877" i="64"/>
  <c r="BJ1170" i="64"/>
  <c r="BJ877" i="64"/>
  <c r="BB1170" i="64"/>
  <c r="BB877" i="64"/>
  <c r="AT1170" i="64"/>
  <c r="AT877" i="64"/>
  <c r="AL1170" i="64"/>
  <c r="AL877" i="64"/>
  <c r="AD1170" i="64"/>
  <c r="AD877" i="64"/>
  <c r="V1170" i="64"/>
  <c r="V877" i="64"/>
  <c r="DI1171" i="64"/>
  <c r="DI1187" i="64" s="1"/>
  <c r="DI878" i="64"/>
  <c r="DA1171" i="64"/>
  <c r="DA1187" i="64" s="1"/>
  <c r="DA878" i="64"/>
  <c r="CS1171" i="64"/>
  <c r="CS1187" i="64" s="1"/>
  <c r="CS878" i="64"/>
  <c r="DH1170" i="64"/>
  <c r="DH877" i="64"/>
  <c r="CZ1170" i="64"/>
  <c r="CZ877" i="64"/>
  <c r="CR1170" i="64"/>
  <c r="CR877" i="64"/>
  <c r="X1171" i="64"/>
  <c r="X1187" i="64" s="1"/>
  <c r="X878" i="64"/>
  <c r="AG1170" i="64"/>
  <c r="AG877" i="64"/>
  <c r="CA1171" i="64"/>
  <c r="CA1187" i="64" s="1"/>
  <c r="CA878" i="64"/>
  <c r="BD1170" i="64"/>
  <c r="BD877" i="64"/>
  <c r="DC1171" i="64"/>
  <c r="DC1187" i="64" s="1"/>
  <c r="DC878" i="64"/>
  <c r="BB1171" i="64"/>
  <c r="BB1187" i="64" s="1"/>
  <c r="BB878" i="64"/>
  <c r="BC1170" i="64"/>
  <c r="BC877" i="64"/>
  <c r="CF1171" i="64"/>
  <c r="CF1187" i="64" s="1"/>
  <c r="CF878" i="64"/>
  <c r="AZ1171" i="64"/>
  <c r="AZ1187" i="64" s="1"/>
  <c r="AZ878" i="64"/>
  <c r="T1171" i="64"/>
  <c r="T1187" i="64" s="1"/>
  <c r="T878" i="64"/>
  <c r="BQ1170" i="64"/>
  <c r="BQ877" i="64"/>
  <c r="AK1170" i="64"/>
  <c r="AK877" i="64"/>
  <c r="DH1171" i="64"/>
  <c r="DH1187" i="64" s="1"/>
  <c r="DH878" i="64"/>
  <c r="CZ1171" i="64"/>
  <c r="CZ1187" i="64" s="1"/>
  <c r="CZ878" i="64"/>
  <c r="CR1171" i="64"/>
  <c r="CR1187" i="64" s="1"/>
  <c r="CR878" i="64"/>
  <c r="CY1170" i="64"/>
  <c r="CY877" i="64"/>
  <c r="CQ1170" i="64"/>
  <c r="CQ877" i="64"/>
  <c r="BT1171" i="64"/>
  <c r="BT1187" i="64" s="1"/>
  <c r="BT878" i="64"/>
  <c r="AF1171" i="64"/>
  <c r="AF1187" i="64" s="1"/>
  <c r="AF878" i="64"/>
  <c r="AW1170" i="64"/>
  <c r="AW877" i="64"/>
  <c r="DK1170" i="64"/>
  <c r="DK877" i="64"/>
  <c r="BK1171" i="64"/>
  <c r="BK1187" i="64" s="1"/>
  <c r="BK878" i="64"/>
  <c r="AM1171" i="64"/>
  <c r="AM1187" i="64" s="1"/>
  <c r="AM878" i="64"/>
  <c r="CB1170" i="64"/>
  <c r="CB877" i="64"/>
  <c r="AN1170" i="64"/>
  <c r="AN877" i="64"/>
  <c r="DK1171" i="64"/>
  <c r="DK1187" i="64" s="1"/>
  <c r="DK878" i="64"/>
  <c r="BR1171" i="64"/>
  <c r="BR1187" i="64" s="1"/>
  <c r="BR878" i="64"/>
  <c r="AD1171" i="64"/>
  <c r="AD1187" i="64" s="1"/>
  <c r="AD878" i="64"/>
  <c r="BK1170" i="64"/>
  <c r="BK877" i="64"/>
  <c r="BX1171" i="64"/>
  <c r="BX1187" i="64" s="1"/>
  <c r="BX878" i="64"/>
  <c r="U1170" i="64"/>
  <c r="U877" i="64"/>
  <c r="CE1171" i="64"/>
  <c r="CE1187" i="64" s="1"/>
  <c r="CE878" i="64"/>
  <c r="BO1171" i="64"/>
  <c r="BO1187" i="64" s="1"/>
  <c r="BO878" i="64"/>
  <c r="AY1171" i="64"/>
  <c r="AY1187" i="64" s="1"/>
  <c r="AY878" i="64"/>
  <c r="AI1171" i="64"/>
  <c r="AI1187" i="64" s="1"/>
  <c r="AI878" i="64"/>
  <c r="S1171" i="64"/>
  <c r="S1187" i="64" s="1"/>
  <c r="S878" i="64"/>
  <c r="BX1170" i="64"/>
  <c r="BX877" i="64"/>
  <c r="BH1170" i="64"/>
  <c r="BH877" i="64"/>
  <c r="AR1170" i="64"/>
  <c r="AR877" i="64"/>
  <c r="AB1170" i="64"/>
  <c r="AB877" i="64"/>
  <c r="DG1171" i="64"/>
  <c r="DG1187" i="64" s="1"/>
  <c r="DG878" i="64"/>
  <c r="CY1171" i="64"/>
  <c r="CY1187" i="64" s="1"/>
  <c r="CY878" i="64"/>
  <c r="CQ1171" i="64"/>
  <c r="CQ1187" i="64" s="1"/>
  <c r="CQ878" i="64"/>
  <c r="DF1170" i="64"/>
  <c r="DF877" i="64"/>
  <c r="CX1170" i="64"/>
  <c r="CX877" i="64"/>
  <c r="CP1170" i="64"/>
  <c r="CP877" i="64"/>
  <c r="CJ1171" i="64"/>
  <c r="CJ1187" i="64" s="1"/>
  <c r="CJ878" i="64"/>
  <c r="AV1171" i="64"/>
  <c r="AV1187" i="64" s="1"/>
  <c r="AV878" i="64"/>
  <c r="BU1170" i="64"/>
  <c r="BU877" i="64"/>
  <c r="AO1170" i="64"/>
  <c r="AO877" i="64"/>
  <c r="CV1171" i="64"/>
  <c r="CV1187" i="64" s="1"/>
  <c r="CV878" i="64"/>
  <c r="BS1171" i="64"/>
  <c r="BS1187" i="64" s="1"/>
  <c r="BS878" i="64"/>
  <c r="AE1171" i="64"/>
  <c r="AE1187" i="64" s="1"/>
  <c r="AE878" i="64"/>
  <c r="BL1170" i="64"/>
  <c r="BL877" i="64"/>
  <c r="X1170" i="64"/>
  <c r="X877" i="64"/>
  <c r="DJ1170" i="64"/>
  <c r="DJ877" i="64"/>
  <c r="AT1171" i="64"/>
  <c r="AT1187" i="64" s="1"/>
  <c r="AT878" i="64"/>
  <c r="CA1170" i="64"/>
  <c r="CA877" i="64"/>
  <c r="BP1171" i="64"/>
  <c r="BP1187" i="64" s="1"/>
  <c r="BP878" i="64"/>
  <c r="AR1171" i="64"/>
  <c r="AR1187" i="64" s="1"/>
  <c r="AR878" i="64"/>
  <c r="AB1171" i="64"/>
  <c r="AB1187" i="64" s="1"/>
  <c r="AB878" i="64"/>
  <c r="CG1170" i="64"/>
  <c r="CG877" i="64"/>
  <c r="BI1170" i="64"/>
  <c r="BI877" i="64"/>
  <c r="AS1170" i="64"/>
  <c r="AS877" i="64"/>
  <c r="BW1171" i="64"/>
  <c r="BW1187" i="64" s="1"/>
  <c r="BW878" i="64"/>
  <c r="BG1171" i="64"/>
  <c r="BG1187" i="64" s="1"/>
  <c r="BG878" i="64"/>
  <c r="AQ1171" i="64"/>
  <c r="AQ1187" i="64" s="1"/>
  <c r="AQ878" i="64"/>
  <c r="AA1171" i="64"/>
  <c r="AA1187" i="64" s="1"/>
  <c r="AA878" i="64"/>
  <c r="CF1170" i="64"/>
  <c r="CF877" i="64"/>
  <c r="BP1170" i="64"/>
  <c r="BP877" i="64"/>
  <c r="AZ1170" i="64"/>
  <c r="AZ877" i="64"/>
  <c r="AJ1170" i="64"/>
  <c r="AJ877" i="64"/>
  <c r="T1170" i="64"/>
  <c r="T877" i="64"/>
  <c r="CL1171" i="64"/>
  <c r="CL1187" i="64" s="1"/>
  <c r="CL878" i="64"/>
  <c r="CD1171" i="64"/>
  <c r="CD1187" i="64" s="1"/>
  <c r="CD878" i="64"/>
  <c r="BV1171" i="64"/>
  <c r="BV1187" i="64" s="1"/>
  <c r="BV878" i="64"/>
  <c r="BN1171" i="64"/>
  <c r="BN1187" i="64" s="1"/>
  <c r="BN878" i="64"/>
  <c r="BF1171" i="64"/>
  <c r="BF1187" i="64" s="1"/>
  <c r="BF878" i="64"/>
  <c r="AX1171" i="64"/>
  <c r="AX1187" i="64" s="1"/>
  <c r="AX878" i="64"/>
  <c r="AP1171" i="64"/>
  <c r="AP1187" i="64" s="1"/>
  <c r="AP878" i="64"/>
  <c r="AH1171" i="64"/>
  <c r="AH1187" i="64" s="1"/>
  <c r="AH878" i="64"/>
  <c r="Z1171" i="64"/>
  <c r="Z1187" i="64" s="1"/>
  <c r="Z878" i="64"/>
  <c r="CE1170" i="64"/>
  <c r="CE877" i="64"/>
  <c r="BW1170" i="64"/>
  <c r="BW877" i="64"/>
  <c r="BO1170" i="64"/>
  <c r="BO877" i="64"/>
  <c r="BG1170" i="64"/>
  <c r="BG877" i="64"/>
  <c r="AY1170" i="64"/>
  <c r="AY877" i="64"/>
  <c r="AQ1170" i="64"/>
  <c r="AQ877" i="64"/>
  <c r="AI1170" i="64"/>
  <c r="AI877" i="64"/>
  <c r="AA1170" i="64"/>
  <c r="AA877" i="64"/>
  <c r="S1170" i="64"/>
  <c r="S877" i="64"/>
  <c r="DF1171" i="64"/>
  <c r="DF1187" i="64" s="1"/>
  <c r="DF878" i="64"/>
  <c r="CX1171" i="64"/>
  <c r="CX1187" i="64" s="1"/>
  <c r="CX878" i="64"/>
  <c r="CP1171" i="64"/>
  <c r="CP1187" i="64" s="1"/>
  <c r="CP878" i="64"/>
  <c r="DE1170" i="64"/>
  <c r="DE877" i="64"/>
  <c r="CW1170" i="64"/>
  <c r="CW877" i="64"/>
  <c r="CO1170" i="64"/>
  <c r="CO877" i="64"/>
  <c r="BL1171" i="64"/>
  <c r="BL1187" i="64" s="1"/>
  <c r="BL878" i="64"/>
  <c r="CK1170" i="64"/>
  <c r="CK877" i="64"/>
  <c r="BE1170" i="64"/>
  <c r="BE877" i="64"/>
  <c r="CU1170" i="64"/>
  <c r="CU877" i="64"/>
  <c r="CI1171" i="64"/>
  <c r="CI1187" i="64" s="1"/>
  <c r="CI878" i="64"/>
  <c r="AU1171" i="64"/>
  <c r="AU1187" i="64" s="1"/>
  <c r="AU878" i="64"/>
  <c r="BT1170" i="64"/>
  <c r="BT877" i="64"/>
  <c r="AF1170" i="64"/>
  <c r="AF877" i="64"/>
  <c r="CU1171" i="64"/>
  <c r="CU1187" i="64" s="1"/>
  <c r="CU878" i="64"/>
  <c r="DB1170" i="64"/>
  <c r="DB877" i="64"/>
  <c r="BZ1171" i="64"/>
  <c r="BZ1187" i="64" s="1"/>
  <c r="BZ878" i="64"/>
  <c r="AL1171" i="64"/>
  <c r="AL1187" i="64" s="1"/>
  <c r="AL878" i="64"/>
  <c r="BS1170" i="64"/>
  <c r="BS877" i="64"/>
  <c r="AE1170" i="64"/>
  <c r="AE877" i="64"/>
  <c r="BH1171" i="64"/>
  <c r="BH1187" i="64" s="1"/>
  <c r="BH878" i="64"/>
  <c r="AJ1171" i="64"/>
  <c r="AJ1187" i="64" s="1"/>
  <c r="AJ878" i="64"/>
  <c r="BY1170" i="64"/>
  <c r="BY877" i="64"/>
  <c r="BA1170" i="64"/>
  <c r="BA877" i="64"/>
  <c r="AC1170" i="64"/>
  <c r="AC877" i="64"/>
  <c r="CK1171" i="64"/>
  <c r="CK1187" i="64" s="1"/>
  <c r="CK878" i="64"/>
  <c r="CC1171" i="64"/>
  <c r="CC1187" i="64" s="1"/>
  <c r="CC878" i="64"/>
  <c r="BU1171" i="64"/>
  <c r="BU1187" i="64" s="1"/>
  <c r="BU878" i="64"/>
  <c r="BM1171" i="64"/>
  <c r="BM1187" i="64" s="1"/>
  <c r="BM878" i="64"/>
  <c r="BE1171" i="64"/>
  <c r="BE1187" i="64" s="1"/>
  <c r="BE878" i="64"/>
  <c r="AW1171" i="64"/>
  <c r="AW1187" i="64" s="1"/>
  <c r="AW878" i="64"/>
  <c r="AO1171" i="64"/>
  <c r="AO1187" i="64" s="1"/>
  <c r="AO878" i="64"/>
  <c r="AG1171" i="64"/>
  <c r="AG1187" i="64" s="1"/>
  <c r="AG878" i="64"/>
  <c r="Y1171" i="64"/>
  <c r="Y1187" i="64" s="1"/>
  <c r="Y878" i="64"/>
  <c r="CL1170" i="64"/>
  <c r="CL877" i="64"/>
  <c r="CD1170" i="64"/>
  <c r="CD877" i="64"/>
  <c r="BV1170" i="64"/>
  <c r="BV877" i="64"/>
  <c r="BN1170" i="64"/>
  <c r="BN877" i="64"/>
  <c r="BF1170" i="64"/>
  <c r="BF877" i="64"/>
  <c r="AX1170" i="64"/>
  <c r="AX877" i="64"/>
  <c r="AP1170" i="64"/>
  <c r="AP877" i="64"/>
  <c r="AH1170" i="64"/>
  <c r="AH877" i="64"/>
  <c r="Z1170" i="64"/>
  <c r="Z877" i="64"/>
  <c r="DE1171" i="64"/>
  <c r="DE1187" i="64" s="1"/>
  <c r="DE878" i="64"/>
  <c r="CW1171" i="64"/>
  <c r="CW1187" i="64" s="1"/>
  <c r="CW878" i="64"/>
  <c r="CO1171" i="64"/>
  <c r="CO1187" i="64" s="1"/>
  <c r="CO878" i="64"/>
  <c r="DD1170" i="64"/>
  <c r="DD877" i="64"/>
  <c r="CV1170" i="64"/>
  <c r="CV877" i="64"/>
  <c r="CX212" i="64"/>
  <c r="CY207" i="64"/>
  <c r="CY210" i="64" s="1"/>
  <c r="CY212" i="64" s="1"/>
  <c r="AB210" i="64"/>
  <c r="AB212" i="64" s="1"/>
  <c r="DA209" i="64" a="1"/>
  <c r="DA209" i="64" s="1"/>
  <c r="DA208" i="64" a="1"/>
  <c r="DA208" i="64" s="1"/>
  <c r="AC208" i="64" a="1"/>
  <c r="AC208" i="64" s="1"/>
  <c r="AC207" i="64" s="1"/>
  <c r="AC209" i="64" a="1"/>
  <c r="AC209" i="64" s="1"/>
  <c r="DG852" i="64"/>
  <c r="DG1170" i="64"/>
  <c r="AB858" i="64"/>
  <c r="AB860" i="64" s="1"/>
  <c r="DA331" i="64" a="1"/>
  <c r="DA331" i="64" s="1"/>
  <c r="DA1174" i="64" a="1"/>
  <c r="DA1174" i="64" s="1"/>
  <c r="AC331" i="64" a="1"/>
  <c r="AC331" i="64" s="1"/>
  <c r="AC1174" i="64" a="1"/>
  <c r="AC1174" i="64" s="1"/>
  <c r="CZ858" i="64"/>
  <c r="CZ860" i="64" s="1"/>
  <c r="CI809" i="64"/>
  <c r="CA809" i="64"/>
  <c r="BS809" i="64"/>
  <c r="BK809" i="64"/>
  <c r="BC809" i="64"/>
  <c r="AU809" i="64"/>
  <c r="AM809" i="64"/>
  <c r="AE809" i="64"/>
  <c r="W809" i="64"/>
  <c r="CI814" i="64"/>
  <c r="CI835" i="64" s="1"/>
  <c r="CI853" i="64"/>
  <c r="CA814" i="64"/>
  <c r="CA835" i="64" s="1"/>
  <c r="CA853" i="64"/>
  <c r="BS814" i="64"/>
  <c r="BS835" i="64" s="1"/>
  <c r="BS853" i="64"/>
  <c r="BK814" i="64"/>
  <c r="BK835" i="64" s="1"/>
  <c r="BK853" i="64"/>
  <c r="BC814" i="64"/>
  <c r="BC835" i="64" s="1"/>
  <c r="BC853" i="64"/>
  <c r="AU814" i="64"/>
  <c r="AU835" i="64" s="1"/>
  <c r="AU853" i="64"/>
  <c r="AM814" i="64"/>
  <c r="AM835" i="64" s="1"/>
  <c r="AM853" i="64"/>
  <c r="AE814" i="64"/>
  <c r="AE835" i="64" s="1"/>
  <c r="AE853" i="64"/>
  <c r="W814" i="64"/>
  <c r="W835" i="64" s="1"/>
  <c r="W853" i="64"/>
  <c r="CJ813" i="64"/>
  <c r="CJ834" i="64" s="1"/>
  <c r="CJ852" i="64"/>
  <c r="CB813" i="64"/>
  <c r="CB834" i="64" s="1"/>
  <c r="CB852" i="64"/>
  <c r="BT813" i="64"/>
  <c r="BT834" i="64" s="1"/>
  <c r="BT852" i="64"/>
  <c r="BL813" i="64"/>
  <c r="BL834" i="64" s="1"/>
  <c r="BL852" i="64"/>
  <c r="BD813" i="64"/>
  <c r="BD834" i="64" s="1"/>
  <c r="BD852" i="64"/>
  <c r="AV813" i="64"/>
  <c r="AV834" i="64" s="1"/>
  <c r="AV852" i="64"/>
  <c r="AN813" i="64"/>
  <c r="AN834" i="64" s="1"/>
  <c r="AN852" i="64"/>
  <c r="AF813" i="64"/>
  <c r="AF834" i="64" s="1"/>
  <c r="AF852" i="64"/>
  <c r="X813" i="64"/>
  <c r="X834" i="64" s="1"/>
  <c r="X852" i="64"/>
  <c r="DD814" i="64"/>
  <c r="DD835" i="64" s="1"/>
  <c r="DD853" i="64"/>
  <c r="CV814" i="64"/>
  <c r="CV835" i="64" s="1"/>
  <c r="CV853" i="64"/>
  <c r="DK813" i="64"/>
  <c r="DK834" i="64" s="1"/>
  <c r="DK852" i="64"/>
  <c r="DC813" i="64"/>
  <c r="DC834" i="64" s="1"/>
  <c r="DC852" i="64"/>
  <c r="CU813" i="64"/>
  <c r="CU834" i="64" s="1"/>
  <c r="CU852" i="64"/>
  <c r="DJ810" i="64"/>
  <c r="DB810" i="64"/>
  <c r="CT810" i="64"/>
  <c r="DI809" i="64"/>
  <c r="DA809" i="64"/>
  <c r="CS809" i="64"/>
  <c r="CH809" i="64"/>
  <c r="BZ809" i="64"/>
  <c r="BR809" i="64"/>
  <c r="BJ809" i="64"/>
  <c r="BB809" i="64"/>
  <c r="AT809" i="64"/>
  <c r="AL809" i="64"/>
  <c r="AD809" i="64"/>
  <c r="V809" i="64"/>
  <c r="CH814" i="64"/>
  <c r="CH835" i="64" s="1"/>
  <c r="CH853" i="64"/>
  <c r="BZ814" i="64"/>
  <c r="BZ835" i="64" s="1"/>
  <c r="BZ853" i="64"/>
  <c r="BR814" i="64"/>
  <c r="BR835" i="64" s="1"/>
  <c r="BR853" i="64"/>
  <c r="BJ814" i="64"/>
  <c r="BJ835" i="64" s="1"/>
  <c r="BJ853" i="64"/>
  <c r="BB814" i="64"/>
  <c r="BB835" i="64" s="1"/>
  <c r="BB853" i="64"/>
  <c r="AT814" i="64"/>
  <c r="AT835" i="64" s="1"/>
  <c r="AT853" i="64"/>
  <c r="AL814" i="64"/>
  <c r="AL835" i="64" s="1"/>
  <c r="AL853" i="64"/>
  <c r="AD814" i="64"/>
  <c r="AD835" i="64" s="1"/>
  <c r="AD853" i="64"/>
  <c r="V814" i="64"/>
  <c r="V835" i="64" s="1"/>
  <c r="V853" i="64"/>
  <c r="CI813" i="64"/>
  <c r="CI834" i="64" s="1"/>
  <c r="CI852" i="64"/>
  <c r="CA813" i="64"/>
  <c r="CA834" i="64" s="1"/>
  <c r="CA852" i="64"/>
  <c r="BS813" i="64"/>
  <c r="BS834" i="64" s="1"/>
  <c r="BS852" i="64"/>
  <c r="BK813" i="64"/>
  <c r="BK834" i="64" s="1"/>
  <c r="BK852" i="64"/>
  <c r="BC813" i="64"/>
  <c r="BC834" i="64" s="1"/>
  <c r="BC852" i="64"/>
  <c r="AU813" i="64"/>
  <c r="AU834" i="64" s="1"/>
  <c r="AU852" i="64"/>
  <c r="AM813" i="64"/>
  <c r="AM834" i="64" s="1"/>
  <c r="AM852" i="64"/>
  <c r="AE813" i="64"/>
  <c r="AE834" i="64" s="1"/>
  <c r="AE852" i="64"/>
  <c r="W813" i="64"/>
  <c r="W834" i="64" s="1"/>
  <c r="W852" i="64"/>
  <c r="DK814" i="64"/>
  <c r="DK835" i="64" s="1"/>
  <c r="DK853" i="64"/>
  <c r="DC814" i="64"/>
  <c r="DC835" i="64" s="1"/>
  <c r="DC853" i="64"/>
  <c r="CU814" i="64"/>
  <c r="CU835" i="64" s="1"/>
  <c r="CU853" i="64"/>
  <c r="DJ813" i="64"/>
  <c r="DJ834" i="64" s="1"/>
  <c r="DJ852" i="64"/>
  <c r="DB813" i="64"/>
  <c r="DB834" i="64" s="1"/>
  <c r="DB852" i="64"/>
  <c r="CT813" i="64"/>
  <c r="CT834" i="64" s="1"/>
  <c r="CT852" i="64"/>
  <c r="DI810" i="64"/>
  <c r="DA810" i="64"/>
  <c r="CS810" i="64"/>
  <c r="DH809" i="64"/>
  <c r="CZ809" i="64"/>
  <c r="CR809" i="64"/>
  <c r="DA312" i="64" a="1"/>
  <c r="DA312" i="64" s="1"/>
  <c r="DA859" i="64" a="1"/>
  <c r="DA859" i="64" s="1"/>
  <c r="AC312" i="64" a="1"/>
  <c r="AC312" i="64" s="1"/>
  <c r="AC859" i="64" a="1"/>
  <c r="AC859" i="64" s="1"/>
  <c r="CG809" i="64"/>
  <c r="BY809" i="64"/>
  <c r="BQ809" i="64"/>
  <c r="BI809" i="64"/>
  <c r="BA809" i="64"/>
  <c r="AS809" i="64"/>
  <c r="AK809" i="64"/>
  <c r="AC809" i="64"/>
  <c r="U809" i="64"/>
  <c r="CG814" i="64"/>
  <c r="CG835" i="64" s="1"/>
  <c r="CG853" i="64"/>
  <c r="BY814" i="64"/>
  <c r="BY835" i="64" s="1"/>
  <c r="BY853" i="64"/>
  <c r="BQ814" i="64"/>
  <c r="BQ835" i="64" s="1"/>
  <c r="BQ853" i="64"/>
  <c r="BI814" i="64"/>
  <c r="BI835" i="64" s="1"/>
  <c r="BI853" i="64"/>
  <c r="BA814" i="64"/>
  <c r="BA835" i="64" s="1"/>
  <c r="BA853" i="64"/>
  <c r="AS814" i="64"/>
  <c r="AS835" i="64" s="1"/>
  <c r="AS853" i="64"/>
  <c r="AK814" i="64"/>
  <c r="AK835" i="64" s="1"/>
  <c r="AK853" i="64"/>
  <c r="AC814" i="64"/>
  <c r="AC835" i="64" s="1"/>
  <c r="AC853" i="64"/>
  <c r="U814" i="64"/>
  <c r="U835" i="64" s="1"/>
  <c r="U853" i="64"/>
  <c r="CH813" i="64"/>
  <c r="CH834" i="64" s="1"/>
  <c r="CH852" i="64"/>
  <c r="BZ813" i="64"/>
  <c r="BZ834" i="64" s="1"/>
  <c r="BZ852" i="64"/>
  <c r="BR813" i="64"/>
  <c r="BR834" i="64" s="1"/>
  <c r="BR852" i="64"/>
  <c r="BJ813" i="64"/>
  <c r="BJ834" i="64" s="1"/>
  <c r="BJ852" i="64"/>
  <c r="BB813" i="64"/>
  <c r="BB834" i="64" s="1"/>
  <c r="BB852" i="64"/>
  <c r="AT813" i="64"/>
  <c r="AT834" i="64" s="1"/>
  <c r="AT852" i="64"/>
  <c r="AL813" i="64"/>
  <c r="AL834" i="64" s="1"/>
  <c r="AL852" i="64"/>
  <c r="AD813" i="64"/>
  <c r="AD834" i="64" s="1"/>
  <c r="AD852" i="64"/>
  <c r="V813" i="64"/>
  <c r="V834" i="64" s="1"/>
  <c r="V852" i="64"/>
  <c r="DJ814" i="64"/>
  <c r="DJ835" i="64" s="1"/>
  <c r="DJ853" i="64"/>
  <c r="DB814" i="64"/>
  <c r="DB835" i="64" s="1"/>
  <c r="DB853" i="64"/>
  <c r="CT814" i="64"/>
  <c r="CT835" i="64" s="1"/>
  <c r="CT853" i="64"/>
  <c r="DI813" i="64"/>
  <c r="DI834" i="64" s="1"/>
  <c r="DI852" i="64"/>
  <c r="DA813" i="64"/>
  <c r="DA834" i="64" s="1"/>
  <c r="DA852" i="64"/>
  <c r="CS813" i="64"/>
  <c r="CS834" i="64" s="1"/>
  <c r="CS852" i="64"/>
  <c r="DH810" i="64"/>
  <c r="CZ810" i="64"/>
  <c r="CR810" i="64"/>
  <c r="DG809" i="64"/>
  <c r="CY809" i="64"/>
  <c r="CQ809" i="64"/>
  <c r="CF809" i="64"/>
  <c r="BX809" i="64"/>
  <c r="BP809" i="64"/>
  <c r="BH809" i="64"/>
  <c r="AZ809" i="64"/>
  <c r="AR809" i="64"/>
  <c r="AJ809" i="64"/>
  <c r="AB809" i="64"/>
  <c r="T809" i="64"/>
  <c r="CF814" i="64"/>
  <c r="CF835" i="64" s="1"/>
  <c r="CF853" i="64"/>
  <c r="BX814" i="64"/>
  <c r="BX835" i="64" s="1"/>
  <c r="BX853" i="64"/>
  <c r="BP814" i="64"/>
  <c r="BP835" i="64" s="1"/>
  <c r="BP853" i="64"/>
  <c r="BH814" i="64"/>
  <c r="BH835" i="64" s="1"/>
  <c r="BH853" i="64"/>
  <c r="AZ814" i="64"/>
  <c r="AZ835" i="64" s="1"/>
  <c r="AZ853" i="64"/>
  <c r="AR814" i="64"/>
  <c r="AR835" i="64" s="1"/>
  <c r="AR853" i="64"/>
  <c r="AJ814" i="64"/>
  <c r="AJ835" i="64" s="1"/>
  <c r="AJ853" i="64"/>
  <c r="AB814" i="64"/>
  <c r="AB835" i="64" s="1"/>
  <c r="AB853" i="64"/>
  <c r="T814" i="64"/>
  <c r="T835" i="64" s="1"/>
  <c r="T853" i="64"/>
  <c r="CG813" i="64"/>
  <c r="CG834" i="64" s="1"/>
  <c r="CG852" i="64"/>
  <c r="BY813" i="64"/>
  <c r="BY834" i="64" s="1"/>
  <c r="BY852" i="64"/>
  <c r="BQ813" i="64"/>
  <c r="BQ834" i="64" s="1"/>
  <c r="BQ852" i="64"/>
  <c r="BI813" i="64"/>
  <c r="BI834" i="64" s="1"/>
  <c r="BI852" i="64"/>
  <c r="BA813" i="64"/>
  <c r="BA834" i="64" s="1"/>
  <c r="BA852" i="64"/>
  <c r="AS813" i="64"/>
  <c r="AS834" i="64" s="1"/>
  <c r="AS852" i="64"/>
  <c r="AK813" i="64"/>
  <c r="AK834" i="64" s="1"/>
  <c r="AK852" i="64"/>
  <c r="AC813" i="64"/>
  <c r="AC834" i="64" s="1"/>
  <c r="AC852" i="64"/>
  <c r="U813" i="64"/>
  <c r="U834" i="64" s="1"/>
  <c r="U852" i="64"/>
  <c r="DI814" i="64"/>
  <c r="DI835" i="64" s="1"/>
  <c r="DI853" i="64"/>
  <c r="DA814" i="64"/>
  <c r="DA835" i="64" s="1"/>
  <c r="DA853" i="64"/>
  <c r="CS814" i="64"/>
  <c r="CS835" i="64" s="1"/>
  <c r="CS853" i="64"/>
  <c r="DH813" i="64"/>
  <c r="DH834" i="64" s="1"/>
  <c r="DH852" i="64"/>
  <c r="CZ813" i="64"/>
  <c r="CZ834" i="64" s="1"/>
  <c r="CZ852" i="64"/>
  <c r="CR813" i="64"/>
  <c r="CR834" i="64" s="1"/>
  <c r="CR852" i="64"/>
  <c r="DG810" i="64"/>
  <c r="CY810" i="64"/>
  <c r="CQ810" i="64"/>
  <c r="DF809" i="64"/>
  <c r="CX809" i="64"/>
  <c r="CE809" i="64"/>
  <c r="BW809" i="64"/>
  <c r="BO809" i="64"/>
  <c r="BG809" i="64"/>
  <c r="AY809" i="64"/>
  <c r="AQ809" i="64"/>
  <c r="AI809" i="64"/>
  <c r="AA809" i="64"/>
  <c r="S809" i="64"/>
  <c r="CE814" i="64"/>
  <c r="CE835" i="64" s="1"/>
  <c r="CE853" i="64"/>
  <c r="BW814" i="64"/>
  <c r="BW835" i="64" s="1"/>
  <c r="BW853" i="64"/>
  <c r="BO814" i="64"/>
  <c r="BO835" i="64" s="1"/>
  <c r="BO853" i="64"/>
  <c r="BG814" i="64"/>
  <c r="BG835" i="64" s="1"/>
  <c r="BG853" i="64"/>
  <c r="AY814" i="64"/>
  <c r="AY835" i="64" s="1"/>
  <c r="AY853" i="64"/>
  <c r="AQ814" i="64"/>
  <c r="AQ835" i="64" s="1"/>
  <c r="AQ853" i="64"/>
  <c r="AI814" i="64"/>
  <c r="AI835" i="64" s="1"/>
  <c r="AI853" i="64"/>
  <c r="AA814" i="64"/>
  <c r="AA835" i="64" s="1"/>
  <c r="AA853" i="64"/>
  <c r="S814" i="64"/>
  <c r="S835" i="64" s="1"/>
  <c r="S853" i="64"/>
  <c r="CF813" i="64"/>
  <c r="CF834" i="64" s="1"/>
  <c r="CF852" i="64"/>
  <c r="BX813" i="64"/>
  <c r="BX834" i="64" s="1"/>
  <c r="BX852" i="64"/>
  <c r="BP813" i="64"/>
  <c r="BP834" i="64" s="1"/>
  <c r="BP852" i="64"/>
  <c r="BH813" i="64"/>
  <c r="BH834" i="64" s="1"/>
  <c r="BH852" i="64"/>
  <c r="AZ813" i="64"/>
  <c r="AZ834" i="64" s="1"/>
  <c r="AZ852" i="64"/>
  <c r="AR813" i="64"/>
  <c r="AR834" i="64" s="1"/>
  <c r="AR852" i="64"/>
  <c r="AJ813" i="64"/>
  <c r="AJ834" i="64" s="1"/>
  <c r="AJ852" i="64"/>
  <c r="AB813" i="64"/>
  <c r="AB834" i="64" s="1"/>
  <c r="AB852" i="64"/>
  <c r="T813" i="64"/>
  <c r="T834" i="64" s="1"/>
  <c r="T852" i="64"/>
  <c r="DH814" i="64"/>
  <c r="DH835" i="64" s="1"/>
  <c r="DH853" i="64"/>
  <c r="CZ814" i="64"/>
  <c r="CZ835" i="64" s="1"/>
  <c r="CZ853" i="64"/>
  <c r="CR814" i="64"/>
  <c r="CR835" i="64" s="1"/>
  <c r="CR853" i="64"/>
  <c r="CY813" i="64"/>
  <c r="CY834" i="64" s="1"/>
  <c r="CY852" i="64"/>
  <c r="CQ813" i="64"/>
  <c r="CQ834" i="64" s="1"/>
  <c r="CQ852" i="64"/>
  <c r="DF810" i="64"/>
  <c r="CX810" i="64"/>
  <c r="CP810" i="64"/>
  <c r="DE809" i="64"/>
  <c r="CW809" i="64"/>
  <c r="CL809" i="64"/>
  <c r="CD809" i="64"/>
  <c r="BV809" i="64"/>
  <c r="BN809" i="64"/>
  <c r="BF809" i="64"/>
  <c r="AX809" i="64"/>
  <c r="AP809" i="64"/>
  <c r="AH809" i="64"/>
  <c r="Z809" i="64"/>
  <c r="CL814" i="64"/>
  <c r="CL835" i="64" s="1"/>
  <c r="CL853" i="64"/>
  <c r="CD814" i="64"/>
  <c r="CD835" i="64" s="1"/>
  <c r="CD853" i="64"/>
  <c r="BV814" i="64"/>
  <c r="BV835" i="64" s="1"/>
  <c r="BV853" i="64"/>
  <c r="BN814" i="64"/>
  <c r="BN835" i="64" s="1"/>
  <c r="BN853" i="64"/>
  <c r="BF814" i="64"/>
  <c r="BF835" i="64" s="1"/>
  <c r="BF853" i="64"/>
  <c r="AX814" i="64"/>
  <c r="AX835" i="64" s="1"/>
  <c r="AX853" i="64"/>
  <c r="AP814" i="64"/>
  <c r="AP835" i="64" s="1"/>
  <c r="AP853" i="64"/>
  <c r="AH814" i="64"/>
  <c r="AH835" i="64" s="1"/>
  <c r="AH853" i="64"/>
  <c r="Z814" i="64"/>
  <c r="Z835" i="64" s="1"/>
  <c r="Z853" i="64"/>
  <c r="CE813" i="64"/>
  <c r="CE834" i="64" s="1"/>
  <c r="CE852" i="64"/>
  <c r="BW813" i="64"/>
  <c r="BW834" i="64" s="1"/>
  <c r="BW852" i="64"/>
  <c r="BO813" i="64"/>
  <c r="BO834" i="64" s="1"/>
  <c r="BO852" i="64"/>
  <c r="BG813" i="64"/>
  <c r="BG834" i="64" s="1"/>
  <c r="BG852" i="64"/>
  <c r="AY813" i="64"/>
  <c r="AY834" i="64" s="1"/>
  <c r="AY852" i="64"/>
  <c r="AQ813" i="64"/>
  <c r="AQ834" i="64" s="1"/>
  <c r="AQ852" i="64"/>
  <c r="AI813" i="64"/>
  <c r="AI834" i="64" s="1"/>
  <c r="AI852" i="64"/>
  <c r="AA813" i="64"/>
  <c r="AA834" i="64" s="1"/>
  <c r="AA852" i="64"/>
  <c r="S813" i="64"/>
  <c r="S834" i="64" s="1"/>
  <c r="S852" i="64"/>
  <c r="DG814" i="64"/>
  <c r="DG835" i="64" s="1"/>
  <c r="DG853" i="64"/>
  <c r="CY814" i="64"/>
  <c r="CY835" i="64" s="1"/>
  <c r="CY853" i="64"/>
  <c r="CQ814" i="64"/>
  <c r="CQ835" i="64" s="1"/>
  <c r="CQ853" i="64"/>
  <c r="DF813" i="64"/>
  <c r="DF834" i="64" s="1"/>
  <c r="DF852" i="64"/>
  <c r="CX813" i="64"/>
  <c r="CX834" i="64" s="1"/>
  <c r="CX852" i="64"/>
  <c r="CP813" i="64"/>
  <c r="CP834" i="64" s="1"/>
  <c r="CP852" i="64"/>
  <c r="DE810" i="64"/>
  <c r="CW810" i="64"/>
  <c r="CO810" i="64"/>
  <c r="DD809" i="64"/>
  <c r="CV809" i="64"/>
  <c r="CK809" i="64"/>
  <c r="CC809" i="64"/>
  <c r="BU809" i="64"/>
  <c r="BM809" i="64"/>
  <c r="BE809" i="64"/>
  <c r="AW809" i="64"/>
  <c r="AO809" i="64"/>
  <c r="AG809" i="64"/>
  <c r="Y809" i="64"/>
  <c r="CK814" i="64"/>
  <c r="CK835" i="64" s="1"/>
  <c r="CK853" i="64"/>
  <c r="CC814" i="64"/>
  <c r="CC835" i="64" s="1"/>
  <c r="CC853" i="64"/>
  <c r="BU814" i="64"/>
  <c r="BU835" i="64" s="1"/>
  <c r="BU853" i="64"/>
  <c r="BM814" i="64"/>
  <c r="BM835" i="64" s="1"/>
  <c r="BM853" i="64"/>
  <c r="BE814" i="64"/>
  <c r="BE835" i="64" s="1"/>
  <c r="BE853" i="64"/>
  <c r="AW814" i="64"/>
  <c r="AW835" i="64" s="1"/>
  <c r="AW853" i="64"/>
  <c r="AO814" i="64"/>
  <c r="AO835" i="64" s="1"/>
  <c r="AO853" i="64"/>
  <c r="AG814" i="64"/>
  <c r="AG835" i="64" s="1"/>
  <c r="AG853" i="64"/>
  <c r="Y814" i="64"/>
  <c r="Y835" i="64" s="1"/>
  <c r="Y853" i="64"/>
  <c r="CL813" i="64"/>
  <c r="CL834" i="64" s="1"/>
  <c r="CL852" i="64"/>
  <c r="CD813" i="64"/>
  <c r="CD834" i="64" s="1"/>
  <c r="CD852" i="64"/>
  <c r="BV813" i="64"/>
  <c r="BV834" i="64" s="1"/>
  <c r="BV852" i="64"/>
  <c r="BN813" i="64"/>
  <c r="BN834" i="64" s="1"/>
  <c r="BN852" i="64"/>
  <c r="BF813" i="64"/>
  <c r="BF834" i="64" s="1"/>
  <c r="BF852" i="64"/>
  <c r="AX813" i="64"/>
  <c r="AX834" i="64" s="1"/>
  <c r="AX852" i="64"/>
  <c r="AP813" i="64"/>
  <c r="AP834" i="64" s="1"/>
  <c r="AP852" i="64"/>
  <c r="AH813" i="64"/>
  <c r="AH834" i="64" s="1"/>
  <c r="AH852" i="64"/>
  <c r="Z813" i="64"/>
  <c r="Z834" i="64" s="1"/>
  <c r="Z852" i="64"/>
  <c r="DF814" i="64"/>
  <c r="DF835" i="64" s="1"/>
  <c r="DF853" i="64"/>
  <c r="CX814" i="64"/>
  <c r="CX835" i="64" s="1"/>
  <c r="CX853" i="64"/>
  <c r="CP814" i="64"/>
  <c r="CP835" i="64" s="1"/>
  <c r="CP853" i="64"/>
  <c r="DE813" i="64"/>
  <c r="DE834" i="64" s="1"/>
  <c r="DE852" i="64"/>
  <c r="CW813" i="64"/>
  <c r="CW834" i="64" s="1"/>
  <c r="CW852" i="64"/>
  <c r="CO813" i="64"/>
  <c r="CO834" i="64" s="1"/>
  <c r="CO852" i="64"/>
  <c r="DD810" i="64"/>
  <c r="CV810" i="64"/>
  <c r="CV874" i="64" s="1"/>
  <c r="DK809" i="64"/>
  <c r="DC809" i="64"/>
  <c r="CU809" i="64"/>
  <c r="CJ809" i="64"/>
  <c r="CB809" i="64"/>
  <c r="BT809" i="64"/>
  <c r="BL809" i="64"/>
  <c r="BD809" i="64"/>
  <c r="AV809" i="64"/>
  <c r="AN809" i="64"/>
  <c r="AF809" i="64"/>
  <c r="X809" i="64"/>
  <c r="CJ814" i="64"/>
  <c r="CJ835" i="64" s="1"/>
  <c r="CJ853" i="64"/>
  <c r="CB814" i="64"/>
  <c r="CB835" i="64" s="1"/>
  <c r="CB853" i="64"/>
  <c r="BT814" i="64"/>
  <c r="BT835" i="64" s="1"/>
  <c r="BT853" i="64"/>
  <c r="BL814" i="64"/>
  <c r="BL835" i="64" s="1"/>
  <c r="BL853" i="64"/>
  <c r="BD814" i="64"/>
  <c r="BD835" i="64" s="1"/>
  <c r="BD853" i="64"/>
  <c r="AV814" i="64"/>
  <c r="AV835" i="64" s="1"/>
  <c r="AV853" i="64"/>
  <c r="AN814" i="64"/>
  <c r="AN835" i="64" s="1"/>
  <c r="AN853" i="64"/>
  <c r="AF814" i="64"/>
  <c r="AF835" i="64" s="1"/>
  <c r="AF853" i="64"/>
  <c r="X814" i="64"/>
  <c r="X835" i="64" s="1"/>
  <c r="X853" i="64"/>
  <c r="CK813" i="64"/>
  <c r="CK834" i="64" s="1"/>
  <c r="CK852" i="64"/>
  <c r="CC813" i="64"/>
  <c r="CC834" i="64" s="1"/>
  <c r="CC852" i="64"/>
  <c r="BU813" i="64"/>
  <c r="BU834" i="64" s="1"/>
  <c r="BU852" i="64"/>
  <c r="BM813" i="64"/>
  <c r="BM834" i="64" s="1"/>
  <c r="BM852" i="64"/>
  <c r="BE813" i="64"/>
  <c r="BE834" i="64" s="1"/>
  <c r="BE852" i="64"/>
  <c r="AW813" i="64"/>
  <c r="AW834" i="64" s="1"/>
  <c r="AW852" i="64"/>
  <c r="AO813" i="64"/>
  <c r="AO834" i="64" s="1"/>
  <c r="AO852" i="64"/>
  <c r="AG813" i="64"/>
  <c r="AG834" i="64" s="1"/>
  <c r="AG852" i="64"/>
  <c r="Y813" i="64"/>
  <c r="Y834" i="64" s="1"/>
  <c r="Y852" i="64"/>
  <c r="DE814" i="64"/>
  <c r="DE835" i="64" s="1"/>
  <c r="DE853" i="64"/>
  <c r="CW814" i="64"/>
  <c r="CW835" i="64" s="1"/>
  <c r="CW853" i="64"/>
  <c r="CO814" i="64"/>
  <c r="CO835" i="64" s="1"/>
  <c r="CO853" i="64"/>
  <c r="DD813" i="64"/>
  <c r="DD834" i="64" s="1"/>
  <c r="DD852" i="64"/>
  <c r="CV813" i="64"/>
  <c r="CV834" i="64" s="1"/>
  <c r="CV852" i="64"/>
  <c r="DK810" i="64"/>
  <c r="DC810" i="64"/>
  <c r="CU810" i="64"/>
  <c r="DJ809" i="64"/>
  <c r="DB809" i="64"/>
  <c r="CT809" i="64"/>
  <c r="DA825" i="64" a="1"/>
  <c r="DA825" i="64" s="1"/>
  <c r="DA299" i="64" a="1"/>
  <c r="DA299" i="64" s="1"/>
  <c r="AC825" i="64" a="1"/>
  <c r="AC825" i="64" s="1"/>
  <c r="AC299" i="64" a="1"/>
  <c r="AC299" i="64" s="1"/>
  <c r="DA821" i="64" a="1"/>
  <c r="DA821" i="64" s="1"/>
  <c r="AC821" i="64" a="1"/>
  <c r="AC821" i="64" s="1"/>
  <c r="CP2345" i="64"/>
  <c r="CP809" i="64"/>
  <c r="BK2346" i="64"/>
  <c r="BK810" i="64"/>
  <c r="BK874" i="64" s="1"/>
  <c r="AE2346" i="64"/>
  <c r="AE810" i="64"/>
  <c r="AE874" i="64" s="1"/>
  <c r="AT2346" i="64"/>
  <c r="AT810" i="64"/>
  <c r="AT874" i="64" s="1"/>
  <c r="BI2346" i="64"/>
  <c r="BI810" i="64"/>
  <c r="BI874" i="64" s="1"/>
  <c r="DG2349" i="64"/>
  <c r="DG813" i="64"/>
  <c r="DG834" i="64" s="1"/>
  <c r="CO2345" i="64"/>
  <c r="CO809" i="64"/>
  <c r="CA2346" i="64"/>
  <c r="CA810" i="64"/>
  <c r="CA874" i="64" s="1"/>
  <c r="W2346" i="64"/>
  <c r="W810" i="64"/>
  <c r="W874" i="64" s="1"/>
  <c r="BZ2346" i="64"/>
  <c r="BZ810" i="64"/>
  <c r="BZ874" i="64" s="1"/>
  <c r="AL2346" i="64"/>
  <c r="AL810" i="64"/>
  <c r="AL874" i="64" s="1"/>
  <c r="AK2346" i="64"/>
  <c r="AK810" i="64"/>
  <c r="AK874" i="64" s="1"/>
  <c r="CF2346" i="64"/>
  <c r="CF810" i="64"/>
  <c r="CF874" i="64" s="1"/>
  <c r="BX2346" i="64"/>
  <c r="BX810" i="64"/>
  <c r="BX874" i="64" s="1"/>
  <c r="BP2346" i="64"/>
  <c r="BP810" i="64"/>
  <c r="BP874" i="64" s="1"/>
  <c r="BH2346" i="64"/>
  <c r="BH810" i="64"/>
  <c r="BH874" i="64" s="1"/>
  <c r="AZ2346" i="64"/>
  <c r="AZ810" i="64"/>
  <c r="AZ874" i="64" s="1"/>
  <c r="AR2346" i="64"/>
  <c r="AR810" i="64"/>
  <c r="AR874" i="64" s="1"/>
  <c r="AJ2346" i="64"/>
  <c r="AJ810" i="64"/>
  <c r="AJ874" i="64" s="1"/>
  <c r="AB2346" i="64"/>
  <c r="AB810" i="64"/>
  <c r="AB874" i="64" s="1"/>
  <c r="T2346" i="64"/>
  <c r="T810" i="64"/>
  <c r="T874" i="64" s="1"/>
  <c r="CI2346" i="64"/>
  <c r="CI810" i="64"/>
  <c r="CI874" i="64" s="1"/>
  <c r="AU2346" i="64"/>
  <c r="AU810" i="64"/>
  <c r="AU874" i="64" s="1"/>
  <c r="CH2346" i="64"/>
  <c r="CH810" i="64"/>
  <c r="CH874" i="64" s="1"/>
  <c r="AD2346" i="64"/>
  <c r="AD810" i="64"/>
  <c r="AD874" i="64" s="1"/>
  <c r="CG2346" i="64"/>
  <c r="CG810" i="64"/>
  <c r="CG874" i="64" s="1"/>
  <c r="AS2346" i="64"/>
  <c r="AS810" i="64"/>
  <c r="AS874" i="64" s="1"/>
  <c r="CE2346" i="64"/>
  <c r="CE810" i="64"/>
  <c r="CE874" i="64" s="1"/>
  <c r="BW2346" i="64"/>
  <c r="BW810" i="64"/>
  <c r="BW874" i="64" s="1"/>
  <c r="BO2346" i="64"/>
  <c r="BO810" i="64"/>
  <c r="BO874" i="64" s="1"/>
  <c r="BG2346" i="64"/>
  <c r="BG810" i="64"/>
  <c r="BG874" i="64" s="1"/>
  <c r="AY2346" i="64"/>
  <c r="AY810" i="64"/>
  <c r="AY874" i="64" s="1"/>
  <c r="AQ2346" i="64"/>
  <c r="AQ810" i="64"/>
  <c r="AQ874" i="64" s="1"/>
  <c r="AI2346" i="64"/>
  <c r="AI810" i="64"/>
  <c r="AI874" i="64" s="1"/>
  <c r="AA2346" i="64"/>
  <c r="AA810" i="64"/>
  <c r="AA874" i="64" s="1"/>
  <c r="S2346" i="64"/>
  <c r="S810" i="64"/>
  <c r="S874" i="64" s="1"/>
  <c r="BC2346" i="64"/>
  <c r="BC810" i="64"/>
  <c r="BC874" i="64" s="1"/>
  <c r="BB2346" i="64"/>
  <c r="BB810" i="64"/>
  <c r="BB874" i="64" s="1"/>
  <c r="BQ2346" i="64"/>
  <c r="BQ810" i="64"/>
  <c r="BQ874" i="64" s="1"/>
  <c r="AC2346" i="64"/>
  <c r="AC810" i="64"/>
  <c r="AC874" i="64" s="1"/>
  <c r="CD2346" i="64"/>
  <c r="CD810" i="64"/>
  <c r="CD874" i="64" s="1"/>
  <c r="BF2346" i="64"/>
  <c r="BF810" i="64"/>
  <c r="BF874" i="64" s="1"/>
  <c r="Z2346" i="64"/>
  <c r="Z810" i="64"/>
  <c r="Z874" i="64" s="1"/>
  <c r="BS2346" i="64"/>
  <c r="BS810" i="64"/>
  <c r="BS874" i="64" s="1"/>
  <c r="AM2346" i="64"/>
  <c r="AM810" i="64"/>
  <c r="AM874" i="64" s="1"/>
  <c r="BR2346" i="64"/>
  <c r="BR810" i="64"/>
  <c r="BR874" i="64" s="1"/>
  <c r="V2346" i="64"/>
  <c r="V810" i="64"/>
  <c r="V874" i="64" s="1"/>
  <c r="BA2346" i="64"/>
  <c r="BA810" i="64"/>
  <c r="BA874" i="64" s="1"/>
  <c r="BV2346" i="64"/>
  <c r="BV810" i="64"/>
  <c r="BV874" i="64" s="1"/>
  <c r="AX2346" i="64"/>
  <c r="AX810" i="64"/>
  <c r="AX874" i="64" s="1"/>
  <c r="AH2346" i="64"/>
  <c r="AH810" i="64"/>
  <c r="AH874" i="64" s="1"/>
  <c r="CK2346" i="64"/>
  <c r="CK810" i="64"/>
  <c r="CK874" i="64" s="1"/>
  <c r="CC2346" i="64"/>
  <c r="CC810" i="64"/>
  <c r="CC874" i="64" s="1"/>
  <c r="BU2346" i="64"/>
  <c r="BU810" i="64"/>
  <c r="BU874" i="64" s="1"/>
  <c r="BM2346" i="64"/>
  <c r="BM810" i="64"/>
  <c r="BM874" i="64" s="1"/>
  <c r="BE2346" i="64"/>
  <c r="BE810" i="64"/>
  <c r="BE874" i="64" s="1"/>
  <c r="AW2346" i="64"/>
  <c r="AW810" i="64"/>
  <c r="AW874" i="64" s="1"/>
  <c r="AO2346" i="64"/>
  <c r="AO810" i="64"/>
  <c r="AO874" i="64" s="1"/>
  <c r="AG2346" i="64"/>
  <c r="AG810" i="64"/>
  <c r="AG874" i="64" s="1"/>
  <c r="Y2346" i="64"/>
  <c r="Y810" i="64"/>
  <c r="Y874" i="64" s="1"/>
  <c r="BJ2346" i="64"/>
  <c r="BJ810" i="64"/>
  <c r="BJ874" i="64" s="1"/>
  <c r="BY2346" i="64"/>
  <c r="BY810" i="64"/>
  <c r="BY874" i="64" s="1"/>
  <c r="U2346" i="64"/>
  <c r="U810" i="64"/>
  <c r="U874" i="64" s="1"/>
  <c r="CL2346" i="64"/>
  <c r="CL810" i="64"/>
  <c r="CL874" i="64" s="1"/>
  <c r="BN2346" i="64"/>
  <c r="BN810" i="64"/>
  <c r="BN874" i="64" s="1"/>
  <c r="AP2346" i="64"/>
  <c r="AP810" i="64"/>
  <c r="AP874" i="64" s="1"/>
  <c r="CJ2346" i="64"/>
  <c r="CJ810" i="64"/>
  <c r="CJ874" i="64" s="1"/>
  <c r="CB2346" i="64"/>
  <c r="CB810" i="64"/>
  <c r="CB874" i="64" s="1"/>
  <c r="BT2346" i="64"/>
  <c r="BT810" i="64"/>
  <c r="BT874" i="64" s="1"/>
  <c r="BL2346" i="64"/>
  <c r="BL810" i="64"/>
  <c r="BL874" i="64" s="1"/>
  <c r="BD2346" i="64"/>
  <c r="BD810" i="64"/>
  <c r="BD874" i="64" s="1"/>
  <c r="AV2346" i="64"/>
  <c r="AV810" i="64"/>
  <c r="AV874" i="64" s="1"/>
  <c r="AN2346" i="64"/>
  <c r="AN810" i="64"/>
  <c r="AN874" i="64" s="1"/>
  <c r="AF2346" i="64"/>
  <c r="AF810" i="64"/>
  <c r="AF874" i="64" s="1"/>
  <c r="X2346" i="64"/>
  <c r="X810" i="64"/>
  <c r="X874" i="64" s="1"/>
  <c r="DA4" i="64"/>
  <c r="DA817" i="64" a="1"/>
  <c r="DA817" i="64" s="1"/>
  <c r="AC4" i="64"/>
  <c r="AC817" i="64" a="1"/>
  <c r="AC817" i="64" s="1"/>
  <c r="DB41" i="863"/>
  <c r="DB40" i="863"/>
  <c r="AD259" i="64"/>
  <c r="AD7" i="64"/>
  <c r="AC8" i="64" s="1"/>
  <c r="G559" i="64"/>
  <c r="DB8" i="863"/>
  <c r="DB39" i="863"/>
  <c r="DA43" i="863"/>
  <c r="DB38" i="863"/>
  <c r="DB56" i="863" a="1"/>
  <c r="DB56" i="863" s="1"/>
  <c r="DB52" i="863" a="1"/>
  <c r="DB52" i="863" s="1"/>
  <c r="DA42" i="863"/>
  <c r="DA21" i="863" s="1"/>
  <c r="DA30"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453" i="64" s="1" a="1"/>
  <c r="AD453" i="64" s="1"/>
  <c r="DA281" i="64"/>
  <c r="DA263" i="64"/>
  <c r="DA1" i="64"/>
  <c r="DB8" i="64"/>
  <c r="DB277" i="64"/>
  <c r="DB3" i="64"/>
  <c r="DB453" i="64" s="1" a="1"/>
  <c r="DB453"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9" i="861" s="1"/>
  <c r="DA2" i="861"/>
  <c r="DA1" i="861" s="1"/>
  <c r="AC57" i="863"/>
  <c r="DA24" i="864"/>
  <c r="DA99"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0" i="861" s="1"/>
  <c r="DA1" i="864"/>
  <c r="J2" i="860"/>
  <c r="I2" i="860" s="1"/>
  <c r="J1" i="860"/>
  <c r="I1" i="860" s="1"/>
  <c r="R2" i="860"/>
  <c r="CV9" i="860"/>
  <c r="CV8" i="860"/>
  <c r="CV3" i="860"/>
  <c r="CW2" i="860"/>
  <c r="CU4" i="860"/>
  <c r="CU1" i="860"/>
  <c r="AO2345" i="64"/>
  <c r="BE2350" i="64"/>
  <c r="CD2349" i="64"/>
  <c r="AH2349" i="64"/>
  <c r="DJ2346" i="64"/>
  <c r="CJ2345" i="64"/>
  <c r="CB2345" i="64"/>
  <c r="BT2345" i="64"/>
  <c r="BL2345" i="64"/>
  <c r="BD2345" i="64"/>
  <c r="AV2345" i="64"/>
  <c r="AN2345" i="64"/>
  <c r="AF2345" i="64"/>
  <c r="X2345" i="64"/>
  <c r="CJ2350" i="64"/>
  <c r="CB2350" i="64"/>
  <c r="BT2350" i="64"/>
  <c r="BL2350" i="64"/>
  <c r="BD2350" i="64"/>
  <c r="AV2350" i="64"/>
  <c r="AN2350" i="64"/>
  <c r="AF2350" i="64"/>
  <c r="X2350" i="64"/>
  <c r="CK2349" i="64"/>
  <c r="CC2349" i="64"/>
  <c r="BU2349" i="64"/>
  <c r="BM2349" i="64"/>
  <c r="BE2349" i="64"/>
  <c r="AW2349" i="64"/>
  <c r="AO2349" i="64"/>
  <c r="AG2349" i="64"/>
  <c r="Y2349" i="64"/>
  <c r="DK2350" i="64"/>
  <c r="DC2350" i="64"/>
  <c r="CU2350" i="64"/>
  <c r="DJ2349" i="64"/>
  <c r="DB2349" i="64"/>
  <c r="CT2349" i="64"/>
  <c r="DI2346" i="64"/>
  <c r="DA2346" i="64"/>
  <c r="CS2346" i="64"/>
  <c r="DH2345" i="64"/>
  <c r="CZ2345" i="64"/>
  <c r="CR2345" i="64"/>
  <c r="BE2345" i="64"/>
  <c r="BU2350" i="64"/>
  <c r="BV2349" i="64"/>
  <c r="CU2349" i="64"/>
  <c r="CI2345" i="64"/>
  <c r="CA2345" i="64"/>
  <c r="BS2345" i="64"/>
  <c r="BK2345" i="64"/>
  <c r="BC2345" i="64"/>
  <c r="AU2345" i="64"/>
  <c r="AM2345" i="64"/>
  <c r="AE2345" i="64"/>
  <c r="W2345" i="64"/>
  <c r="CI2350" i="64"/>
  <c r="CA2350" i="64"/>
  <c r="BS2350" i="64"/>
  <c r="BK2350" i="64"/>
  <c r="BC2350" i="64"/>
  <c r="AU2350" i="64"/>
  <c r="AM2350" i="64"/>
  <c r="AE2350" i="64"/>
  <c r="W2350" i="64"/>
  <c r="CJ2349" i="64"/>
  <c r="CB2349" i="64"/>
  <c r="BT2349" i="64"/>
  <c r="BL2349" i="64"/>
  <c r="BD2349" i="64"/>
  <c r="AV2349" i="64"/>
  <c r="AN2349" i="64"/>
  <c r="AF2349" i="64"/>
  <c r="X2349" i="64"/>
  <c r="DJ2350" i="64"/>
  <c r="DB2350" i="64"/>
  <c r="CT2350" i="64"/>
  <c r="DI2349" i="64"/>
  <c r="DA2349" i="64"/>
  <c r="CS2349" i="64"/>
  <c r="DH2346" i="64"/>
  <c r="CZ2346" i="64"/>
  <c r="CR2346" i="64"/>
  <c r="DG2345" i="64"/>
  <c r="CY2345" i="64"/>
  <c r="CQ2345" i="64"/>
  <c r="AW2345" i="64"/>
  <c r="AW2350" i="64"/>
  <c r="AP2349" i="64"/>
  <c r="CS2345" i="64"/>
  <c r="CH2345" i="64"/>
  <c r="BZ2345" i="64"/>
  <c r="BR2345" i="64"/>
  <c r="BJ2345" i="64"/>
  <c r="BB2345" i="64"/>
  <c r="AT2345" i="64"/>
  <c r="AL2345" i="64"/>
  <c r="AD2345" i="64"/>
  <c r="V2345" i="64"/>
  <c r="CH2350" i="64"/>
  <c r="BZ2350" i="64"/>
  <c r="BR2350" i="64"/>
  <c r="BJ2350" i="64"/>
  <c r="BB2350" i="64"/>
  <c r="AT2350" i="64"/>
  <c r="AL2350" i="64"/>
  <c r="AD2350" i="64"/>
  <c r="V2350" i="64"/>
  <c r="CI2349" i="64"/>
  <c r="CA2349" i="64"/>
  <c r="BS2349" i="64"/>
  <c r="BK2349" i="64"/>
  <c r="BC2349" i="64"/>
  <c r="AU2349" i="64"/>
  <c r="AM2349" i="64"/>
  <c r="AE2349" i="64"/>
  <c r="W2349" i="64"/>
  <c r="DI2350" i="64"/>
  <c r="DA2350" i="64"/>
  <c r="CS2350" i="64"/>
  <c r="DH2349" i="64"/>
  <c r="CZ2349" i="64"/>
  <c r="CR2349" i="64"/>
  <c r="DG2346" i="64"/>
  <c r="CY2346" i="64"/>
  <c r="CQ2346" i="64"/>
  <c r="DF2345" i="64"/>
  <c r="CX2345" i="64"/>
  <c r="BU2345" i="64"/>
  <c r="CK2350" i="64"/>
  <c r="AG2350" i="64"/>
  <c r="BF2349" i="64"/>
  <c r="DD2350" i="64"/>
  <c r="DB2346" i="64"/>
  <c r="CG2345" i="64"/>
  <c r="BY2345" i="64"/>
  <c r="BQ2345" i="64"/>
  <c r="BI2345" i="64"/>
  <c r="BA2345" i="64"/>
  <c r="AS2345" i="64"/>
  <c r="AK2345" i="64"/>
  <c r="AC2345" i="64"/>
  <c r="U2345" i="64"/>
  <c r="CG2350" i="64"/>
  <c r="BY2350" i="64"/>
  <c r="BQ2350" i="64"/>
  <c r="BI2350" i="64"/>
  <c r="BA2350" i="64"/>
  <c r="AS2350" i="64"/>
  <c r="AK2350" i="64"/>
  <c r="AC2350" i="64"/>
  <c r="U2350" i="64"/>
  <c r="CH2349" i="64"/>
  <c r="BZ2349" i="64"/>
  <c r="BR2349" i="64"/>
  <c r="BJ2349" i="64"/>
  <c r="BB2349" i="64"/>
  <c r="AT2349" i="64"/>
  <c r="AL2349" i="64"/>
  <c r="AD2349" i="64"/>
  <c r="V2349" i="64"/>
  <c r="DH2350" i="64"/>
  <c r="CZ2350" i="64"/>
  <c r="CR2350" i="64"/>
  <c r="CY2349" i="64"/>
  <c r="CQ2349" i="64"/>
  <c r="DF2346" i="64"/>
  <c r="CX2346" i="64"/>
  <c r="CP2346" i="64"/>
  <c r="DE2345" i="64"/>
  <c r="CW2345" i="64"/>
  <c r="CC2345" i="64"/>
  <c r="Y2345" i="64"/>
  <c r="AO2350" i="64"/>
  <c r="BN2349" i="64"/>
  <c r="Z2349" i="64"/>
  <c r="CV2350" i="64"/>
  <c r="DA2345" i="64"/>
  <c r="CF2345" i="64"/>
  <c r="BX2345" i="64"/>
  <c r="BP2345" i="64"/>
  <c r="BH2345" i="64"/>
  <c r="AZ2345" i="64"/>
  <c r="AR2345" i="64"/>
  <c r="AJ2345" i="64"/>
  <c r="AB2345" i="64"/>
  <c r="T2345" i="64"/>
  <c r="CF2350" i="64"/>
  <c r="BX2350" i="64"/>
  <c r="BP2350" i="64"/>
  <c r="BH2350" i="64"/>
  <c r="AZ2350" i="64"/>
  <c r="AR2350" i="64"/>
  <c r="AJ2350" i="64"/>
  <c r="AB2350" i="64"/>
  <c r="T2350" i="64"/>
  <c r="CG2349" i="64"/>
  <c r="BY2349" i="64"/>
  <c r="BQ2349" i="64"/>
  <c r="BI2349" i="64"/>
  <c r="BA2349" i="64"/>
  <c r="AS2349" i="64"/>
  <c r="AK2349" i="64"/>
  <c r="AC2349" i="64"/>
  <c r="U2349" i="64"/>
  <c r="DG2350" i="64"/>
  <c r="CY2350" i="64"/>
  <c r="CQ2350" i="64"/>
  <c r="DF2349" i="64"/>
  <c r="CX2349" i="64"/>
  <c r="CP2349" i="64"/>
  <c r="DE2346" i="64"/>
  <c r="CW2346" i="64"/>
  <c r="CO2346" i="64"/>
  <c r="DD2345" i="64"/>
  <c r="CV2345" i="64"/>
  <c r="CK2345" i="64"/>
  <c r="AG2345" i="64"/>
  <c r="BM2350" i="64"/>
  <c r="Y2350" i="64"/>
  <c r="AX2349" i="64"/>
  <c r="DC2349" i="64"/>
  <c r="CT2346" i="64"/>
  <c r="CE2345" i="64"/>
  <c r="BW2345" i="64"/>
  <c r="BO2345" i="64"/>
  <c r="BG2345" i="64"/>
  <c r="AY2345" i="64"/>
  <c r="AQ2345" i="64"/>
  <c r="AI2345" i="64"/>
  <c r="AA2345" i="64"/>
  <c r="S2345" i="64"/>
  <c r="CE2350" i="64"/>
  <c r="BW2350" i="64"/>
  <c r="BO2350" i="64"/>
  <c r="BG2350" i="64"/>
  <c r="AY2350" i="64"/>
  <c r="AQ2350" i="64"/>
  <c r="AI2350" i="64"/>
  <c r="AA2350" i="64"/>
  <c r="S2350" i="64"/>
  <c r="CF2349" i="64"/>
  <c r="BX2349" i="64"/>
  <c r="BP2349" i="64"/>
  <c r="BH2349" i="64"/>
  <c r="AZ2349" i="64"/>
  <c r="AR2349" i="64"/>
  <c r="AJ2349" i="64"/>
  <c r="AB2349" i="64"/>
  <c r="T2349" i="64"/>
  <c r="DF2350" i="64"/>
  <c r="CX2350" i="64"/>
  <c r="CP2350" i="64"/>
  <c r="DE2349" i="64"/>
  <c r="CW2349" i="64"/>
  <c r="CO2349" i="64"/>
  <c r="DD2346" i="64"/>
  <c r="CV2346" i="64"/>
  <c r="DK2345" i="64"/>
  <c r="DC2345" i="64"/>
  <c r="CU2345" i="64"/>
  <c r="BM2345" i="64"/>
  <c r="CC2350" i="64"/>
  <c r="CL2349" i="64"/>
  <c r="DK2349" i="64"/>
  <c r="DI2345" i="64"/>
  <c r="CL2345" i="64"/>
  <c r="CD2345" i="64"/>
  <c r="BV2345" i="64"/>
  <c r="BN2345" i="64"/>
  <c r="BF2345" i="64"/>
  <c r="AX2345" i="64"/>
  <c r="AP2345" i="64"/>
  <c r="AH2345" i="64"/>
  <c r="Z2345" i="64"/>
  <c r="CL2350" i="64"/>
  <c r="CD2350" i="64"/>
  <c r="BV2350" i="64"/>
  <c r="BN2350" i="64"/>
  <c r="BF2350" i="64"/>
  <c r="AX2350" i="64"/>
  <c r="AP2350" i="64"/>
  <c r="AH2350" i="64"/>
  <c r="Z2350" i="64"/>
  <c r="CE2349" i="64"/>
  <c r="BW2349" i="64"/>
  <c r="BO2349" i="64"/>
  <c r="BG2349" i="64"/>
  <c r="AY2349" i="64"/>
  <c r="AQ2349" i="64"/>
  <c r="AI2349" i="64"/>
  <c r="AA2349" i="64"/>
  <c r="S2349" i="64"/>
  <c r="DE2350" i="64"/>
  <c r="CW2350" i="64"/>
  <c r="CO2350" i="64"/>
  <c r="DD2349" i="64"/>
  <c r="CV2349" i="64"/>
  <c r="DK2346" i="64"/>
  <c r="DC2346" i="64"/>
  <c r="CU2346" i="64"/>
  <c r="DJ2345" i="64"/>
  <c r="DB2345" i="64"/>
  <c r="CT2345" i="64"/>
  <c r="AC2302" i="64"/>
  <c r="AC2337" i="64" s="1"/>
  <c r="CE2302" i="64"/>
  <c r="CE2337" i="64" s="1"/>
  <c r="BW2302" i="64"/>
  <c r="BW2337" i="64" s="1"/>
  <c r="BO2302" i="64"/>
  <c r="BO2337" i="64" s="1"/>
  <c r="BG2302" i="64"/>
  <c r="BG2337" i="64" s="1"/>
  <c r="AY2302" i="64"/>
  <c r="AY2337" i="64" s="1"/>
  <c r="AQ2302" i="64"/>
  <c r="AQ2337" i="64" s="1"/>
  <c r="AI2302" i="64"/>
  <c r="AI2337" i="64" s="1"/>
  <c r="AA2302" i="64"/>
  <c r="AA2337" i="64" s="1"/>
  <c r="S2302" i="64"/>
  <c r="S2337" i="64" s="1"/>
  <c r="CL2302" i="64"/>
  <c r="CL2337" i="64" s="1"/>
  <c r="CD2302" i="64"/>
  <c r="CD2337" i="64" s="1"/>
  <c r="BV2302" i="64"/>
  <c r="BV2337" i="64" s="1"/>
  <c r="BN2302" i="64"/>
  <c r="BN2337" i="64" s="1"/>
  <c r="BF2302" i="64"/>
  <c r="BF2337" i="64" s="1"/>
  <c r="AX2302" i="64"/>
  <c r="AX2337" i="64" s="1"/>
  <c r="AP2302" i="64"/>
  <c r="AP2337" i="64" s="1"/>
  <c r="AH2302" i="64"/>
  <c r="AH2337" i="64" s="1"/>
  <c r="Z2302" i="64"/>
  <c r="Z2337" i="64" s="1"/>
  <c r="CC2302" i="64"/>
  <c r="CC2337" i="64" s="1"/>
  <c r="BM2302" i="64"/>
  <c r="BM2337" i="64" s="1"/>
  <c r="BE2302" i="64"/>
  <c r="BE2337" i="64" s="1"/>
  <c r="AO2302" i="64"/>
  <c r="AO2337" i="64" s="1"/>
  <c r="AG2302" i="64"/>
  <c r="AG2337" i="64" s="1"/>
  <c r="CK2302" i="64"/>
  <c r="CK2337" i="64" s="1"/>
  <c r="AW2302" i="64"/>
  <c r="AW2337" i="64" s="1"/>
  <c r="CJ2302" i="64"/>
  <c r="CJ2337" i="64" s="1"/>
  <c r="CB2302" i="64"/>
  <c r="CB2337" i="64" s="1"/>
  <c r="BT2302" i="64"/>
  <c r="BT2337" i="64" s="1"/>
  <c r="BL2302" i="64"/>
  <c r="BL2337" i="64" s="1"/>
  <c r="BD2302" i="64"/>
  <c r="BD2337" i="64" s="1"/>
  <c r="AV2302" i="64"/>
  <c r="AV2337" i="64" s="1"/>
  <c r="AN2302" i="64"/>
  <c r="AN2337" i="64" s="1"/>
  <c r="AF2302" i="64"/>
  <c r="AF2337" i="64" s="1"/>
  <c r="X2302" i="64"/>
  <c r="X2337" i="64" s="1"/>
  <c r="CP467" i="64"/>
  <c r="BU2302" i="64"/>
  <c r="BU2337" i="64" s="1"/>
  <c r="Y2302" i="64"/>
  <c r="Y2337" i="64" s="1"/>
  <c r="CI2302" i="64"/>
  <c r="CI2337" i="64" s="1"/>
  <c r="CA2302" i="64"/>
  <c r="CA2337" i="64" s="1"/>
  <c r="BS2302" i="64"/>
  <c r="BS2337" i="64" s="1"/>
  <c r="BK2302" i="64"/>
  <c r="BK2337" i="64" s="1"/>
  <c r="BC2302" i="64"/>
  <c r="BC2337" i="64" s="1"/>
  <c r="AU2302" i="64"/>
  <c r="AU2337" i="64" s="1"/>
  <c r="AM2302" i="64"/>
  <c r="AM2337" i="64" s="1"/>
  <c r="AE2302" i="64"/>
  <c r="AE2337" i="64" s="1"/>
  <c r="W2302" i="64"/>
  <c r="W2337" i="64" s="1"/>
  <c r="DG2305" i="64"/>
  <c r="CO2301" i="64"/>
  <c r="CH2302" i="64"/>
  <c r="CH2337" i="64" s="1"/>
  <c r="BZ2302" i="64"/>
  <c r="BZ2337" i="64" s="1"/>
  <c r="BR2302" i="64"/>
  <c r="BR2337" i="64" s="1"/>
  <c r="BJ2302" i="64"/>
  <c r="BJ2337" i="64" s="1"/>
  <c r="BB2302" i="64"/>
  <c r="BB2337" i="64" s="1"/>
  <c r="AT2302" i="64"/>
  <c r="AT2337" i="64" s="1"/>
  <c r="AL2302" i="64"/>
  <c r="AL2337" i="64" s="1"/>
  <c r="AD2302" i="64"/>
  <c r="AD2337" i="64" s="1"/>
  <c r="V2302" i="64"/>
  <c r="V2337" i="64" s="1"/>
  <c r="BY2302" i="64"/>
  <c r="BY2337" i="64" s="1"/>
  <c r="BQ2302" i="64"/>
  <c r="BQ2337" i="64" s="1"/>
  <c r="BI2302" i="64"/>
  <c r="BI2337" i="64" s="1"/>
  <c r="BA2302" i="64"/>
  <c r="BA2337" i="64" s="1"/>
  <c r="AS2302" i="64"/>
  <c r="AS2337" i="64" s="1"/>
  <c r="U2302" i="64"/>
  <c r="U2337" i="64" s="1"/>
  <c r="CG2302" i="64"/>
  <c r="CG2337" i="64" s="1"/>
  <c r="AK2302" i="64"/>
  <c r="AK2337" i="64" s="1"/>
  <c r="CF2302" i="64"/>
  <c r="CF2337" i="64" s="1"/>
  <c r="BX2302" i="64"/>
  <c r="BX2337" i="64" s="1"/>
  <c r="BP2302" i="64"/>
  <c r="BP2337" i="64" s="1"/>
  <c r="BH2302" i="64"/>
  <c r="BH2337" i="64" s="1"/>
  <c r="AZ2302" i="64"/>
  <c r="AZ2337" i="64" s="1"/>
  <c r="AR2302" i="64"/>
  <c r="AR2337" i="64" s="1"/>
  <c r="AJ2302" i="64"/>
  <c r="AJ2337" i="64" s="1"/>
  <c r="AB2302" i="64"/>
  <c r="AB2337" i="64" s="1"/>
  <c r="T2302" i="64"/>
  <c r="T2337" i="64" s="1"/>
  <c r="AS769" i="64"/>
  <c r="AS2301" i="64"/>
  <c r="AS2336" i="64" s="1"/>
  <c r="BQ774" i="64"/>
  <c r="BQ803" i="64" s="1"/>
  <c r="BQ2306" i="64"/>
  <c r="BQ2341" i="64" s="1"/>
  <c r="CH773" i="64"/>
  <c r="CH802" i="64" s="1"/>
  <c r="CH2305" i="64"/>
  <c r="CH2340" i="64" s="1"/>
  <c r="BB773" i="64"/>
  <c r="BB802" i="64" s="1"/>
  <c r="BB2305" i="64"/>
  <c r="BB2340" i="64" s="1"/>
  <c r="BX769" i="64"/>
  <c r="BX2301" i="64"/>
  <c r="BX2336" i="64" s="1"/>
  <c r="AZ769" i="64"/>
  <c r="AZ2301" i="64"/>
  <c r="AZ2336" i="64" s="1"/>
  <c r="AJ769" i="64"/>
  <c r="AJ2301" i="64"/>
  <c r="AJ2336" i="64" s="1"/>
  <c r="CF774" i="64"/>
  <c r="CF803" i="64" s="1"/>
  <c r="CF2306" i="64"/>
  <c r="CF2341" i="64" s="1"/>
  <c r="BH774" i="64"/>
  <c r="BH803" i="64" s="1"/>
  <c r="BH2306" i="64"/>
  <c r="BH2341" i="64" s="1"/>
  <c r="AJ774" i="64"/>
  <c r="AJ803" i="64" s="1"/>
  <c r="AJ2306" i="64"/>
  <c r="AJ2341" i="64" s="1"/>
  <c r="BY773" i="64"/>
  <c r="BY802" i="64" s="1"/>
  <c r="BY2305" i="64"/>
  <c r="BY2340" i="64" s="1"/>
  <c r="BA773" i="64"/>
  <c r="BA802" i="64" s="1"/>
  <c r="BA2305" i="64"/>
  <c r="BA2340" i="64" s="1"/>
  <c r="AC773" i="64"/>
  <c r="AC802" i="64" s="1"/>
  <c r="AC2305" i="64"/>
  <c r="AC2340" i="64" s="1"/>
  <c r="CE769" i="64"/>
  <c r="CE2301" i="64"/>
  <c r="CE2336" i="64" s="1"/>
  <c r="BO769" i="64"/>
  <c r="BO2301" i="64"/>
  <c r="BO2336" i="64" s="1"/>
  <c r="AY769" i="64"/>
  <c r="AY2301" i="64"/>
  <c r="AY2336" i="64" s="1"/>
  <c r="AI769" i="64"/>
  <c r="AI2301" i="64"/>
  <c r="AI2336" i="64" s="1"/>
  <c r="BW774" i="64"/>
  <c r="BW803" i="64" s="1"/>
  <c r="BW2306" i="64"/>
  <c r="BW2341" i="64" s="1"/>
  <c r="BG774" i="64"/>
  <c r="BG803" i="64" s="1"/>
  <c r="BG2306" i="64"/>
  <c r="BG2341" i="64" s="1"/>
  <c r="AQ774" i="64"/>
  <c r="AQ803" i="64" s="1"/>
  <c r="AQ2306" i="64"/>
  <c r="AQ2341" i="64" s="1"/>
  <c r="AA774" i="64"/>
  <c r="AA803" i="64" s="1"/>
  <c r="AA2306" i="64"/>
  <c r="AA2341" i="64" s="1"/>
  <c r="BP773" i="64"/>
  <c r="BP802" i="64" s="1"/>
  <c r="BP2305" i="64"/>
  <c r="BP2340" i="64" s="1"/>
  <c r="CL769" i="64"/>
  <c r="CL2301" i="64"/>
  <c r="CL2336" i="64" s="1"/>
  <c r="CD769" i="64"/>
  <c r="CD2301" i="64"/>
  <c r="CD2336" i="64" s="1"/>
  <c r="BV769" i="64"/>
  <c r="BV2301" i="64"/>
  <c r="BV2336" i="64" s="1"/>
  <c r="BN769" i="64"/>
  <c r="BN2301" i="64"/>
  <c r="BN2336" i="64" s="1"/>
  <c r="BF769" i="64"/>
  <c r="BF2301" i="64"/>
  <c r="BF2336" i="64" s="1"/>
  <c r="AX769" i="64"/>
  <c r="AX2301" i="64"/>
  <c r="AX2336" i="64" s="1"/>
  <c r="AP769" i="64"/>
  <c r="AP2301" i="64"/>
  <c r="AP2336" i="64" s="1"/>
  <c r="AH769" i="64"/>
  <c r="AH2301" i="64"/>
  <c r="AH2336" i="64" s="1"/>
  <c r="Z769" i="64"/>
  <c r="Z2301" i="64"/>
  <c r="Z2336" i="64" s="1"/>
  <c r="CL774" i="64"/>
  <c r="CL803" i="64" s="1"/>
  <c r="CL2306" i="64"/>
  <c r="CL2341" i="64" s="1"/>
  <c r="CD774" i="64"/>
  <c r="CD803" i="64" s="1"/>
  <c r="CD2306" i="64"/>
  <c r="CD2341" i="64" s="1"/>
  <c r="BV774" i="64"/>
  <c r="BV803" i="64" s="1"/>
  <c r="BV2306" i="64"/>
  <c r="BV2341" i="64" s="1"/>
  <c r="BN774" i="64"/>
  <c r="BN803" i="64" s="1"/>
  <c r="BN2306" i="64"/>
  <c r="BN2341" i="64" s="1"/>
  <c r="BF774" i="64"/>
  <c r="BF803" i="64" s="1"/>
  <c r="BF2306" i="64"/>
  <c r="BF2341" i="64" s="1"/>
  <c r="AX774" i="64"/>
  <c r="AX803" i="64" s="1"/>
  <c r="AX2306" i="64"/>
  <c r="AX2341" i="64" s="1"/>
  <c r="AP774" i="64"/>
  <c r="AP803" i="64" s="1"/>
  <c r="AP2306" i="64"/>
  <c r="AP2341" i="64" s="1"/>
  <c r="AH774" i="64"/>
  <c r="AH803" i="64" s="1"/>
  <c r="AH2306" i="64"/>
  <c r="AH2341" i="64" s="1"/>
  <c r="Z774" i="64"/>
  <c r="Z803" i="64" s="1"/>
  <c r="Z2306" i="64"/>
  <c r="Z2341" i="64" s="1"/>
  <c r="CE773" i="64"/>
  <c r="CE802" i="64" s="1"/>
  <c r="CE2305" i="64"/>
  <c r="CE2340" i="64" s="1"/>
  <c r="BW773" i="64"/>
  <c r="BW802" i="64" s="1"/>
  <c r="BW2305" i="64"/>
  <c r="BW2340" i="64" s="1"/>
  <c r="BO773" i="64"/>
  <c r="BO802" i="64" s="1"/>
  <c r="BO2305" i="64"/>
  <c r="BO2340" i="64" s="1"/>
  <c r="BG773" i="64"/>
  <c r="BG802" i="64" s="1"/>
  <c r="BG2305" i="64"/>
  <c r="BG2340" i="64" s="1"/>
  <c r="AY773" i="64"/>
  <c r="AY802" i="64" s="1"/>
  <c r="AY2305" i="64"/>
  <c r="AY2340" i="64" s="1"/>
  <c r="AQ773" i="64"/>
  <c r="AQ802" i="64" s="1"/>
  <c r="AQ2305" i="64"/>
  <c r="AQ2340" i="64" s="1"/>
  <c r="AI773" i="64"/>
  <c r="AI802" i="64" s="1"/>
  <c r="AI2305" i="64"/>
  <c r="AI2340" i="64" s="1"/>
  <c r="AA773" i="64"/>
  <c r="AA802" i="64" s="1"/>
  <c r="AA2305" i="64"/>
  <c r="AA2340" i="64" s="1"/>
  <c r="S773" i="64"/>
  <c r="S802" i="64" s="1"/>
  <c r="S2305" i="64"/>
  <c r="S2340" i="64" s="1"/>
  <c r="DF774" i="64"/>
  <c r="DF803" i="64" s="1"/>
  <c r="DF2306" i="64"/>
  <c r="CX774" i="64"/>
  <c r="CX803" i="64" s="1"/>
  <c r="CX2306" i="64"/>
  <c r="CP774" i="64"/>
  <c r="CP803" i="64" s="1"/>
  <c r="CP2306" i="64"/>
  <c r="DE773" i="64"/>
  <c r="DE802" i="64" s="1"/>
  <c r="DE2305" i="64"/>
  <c r="CW773" i="64"/>
  <c r="CW802" i="64" s="1"/>
  <c r="CW2305" i="64"/>
  <c r="CO773" i="64"/>
  <c r="CO802" i="64" s="1"/>
  <c r="CO2305" i="64"/>
  <c r="DD770" i="64"/>
  <c r="DD799" i="64" s="1"/>
  <c r="DD2302" i="64"/>
  <c r="CV770" i="64"/>
  <c r="CV799" i="64" s="1"/>
  <c r="CV2302" i="64"/>
  <c r="DK769" i="64"/>
  <c r="DK2301" i="64"/>
  <c r="DC769" i="64"/>
  <c r="DC2301" i="64"/>
  <c r="CU769" i="64"/>
  <c r="CU2301" i="64"/>
  <c r="BA769" i="64"/>
  <c r="BA2301" i="64"/>
  <c r="BA2336" i="64" s="1"/>
  <c r="AS774" i="64"/>
  <c r="AS803" i="64" s="1"/>
  <c r="AS2306" i="64"/>
  <c r="AS2341" i="64" s="1"/>
  <c r="CK769" i="64"/>
  <c r="CK2301" i="64"/>
  <c r="CK2336" i="64" s="1"/>
  <c r="BM769" i="64"/>
  <c r="BM2301" i="64"/>
  <c r="BM2336" i="64" s="1"/>
  <c r="AO769" i="64"/>
  <c r="AO2301" i="64"/>
  <c r="AO2336" i="64" s="1"/>
  <c r="CK774" i="64"/>
  <c r="CK803" i="64" s="1"/>
  <c r="CK2306" i="64"/>
  <c r="CK2341" i="64" s="1"/>
  <c r="BM774" i="64"/>
  <c r="BM803" i="64" s="1"/>
  <c r="BM2306" i="64"/>
  <c r="BM2341" i="64" s="1"/>
  <c r="AO774" i="64"/>
  <c r="AO803" i="64" s="1"/>
  <c r="AO2306" i="64"/>
  <c r="AO2341" i="64" s="1"/>
  <c r="CL773" i="64"/>
  <c r="CL802" i="64" s="1"/>
  <c r="CL2305" i="64"/>
  <c r="CL2340" i="64" s="1"/>
  <c r="BN773" i="64"/>
  <c r="BN802" i="64" s="1"/>
  <c r="BN2305" i="64"/>
  <c r="BN2340" i="64" s="1"/>
  <c r="AP773" i="64"/>
  <c r="AP802" i="64" s="1"/>
  <c r="AP2305" i="64"/>
  <c r="AP2340" i="64" s="1"/>
  <c r="DE774" i="64"/>
  <c r="DE803" i="64" s="1"/>
  <c r="DE2306" i="64"/>
  <c r="CW774" i="64"/>
  <c r="CW803" i="64" s="1"/>
  <c r="CW2306" i="64"/>
  <c r="CO774" i="64"/>
  <c r="CO803" i="64" s="1"/>
  <c r="CO2306" i="64"/>
  <c r="DD773" i="64"/>
  <c r="DD802" i="64" s="1"/>
  <c r="DD2305" i="64"/>
  <c r="CV773" i="64"/>
  <c r="CV802" i="64" s="1"/>
  <c r="CV2305" i="64"/>
  <c r="DK770" i="64"/>
  <c r="DK799" i="64" s="1"/>
  <c r="DK2302" i="64"/>
  <c r="DC770" i="64"/>
  <c r="DC799" i="64" s="1"/>
  <c r="DC2302" i="64"/>
  <c r="CU770" i="64"/>
  <c r="CU799" i="64" s="1"/>
  <c r="CU2302" i="64"/>
  <c r="DJ769" i="64"/>
  <c r="DJ2301" i="64"/>
  <c r="DB769" i="64"/>
  <c r="DB2301" i="64"/>
  <c r="CT769" i="64"/>
  <c r="CT2301" i="64"/>
  <c r="CG769" i="64"/>
  <c r="CG2301" i="64"/>
  <c r="CG2336" i="64" s="1"/>
  <c r="AC769" i="64"/>
  <c r="AC2301" i="64"/>
  <c r="AC2336" i="64" s="1"/>
  <c r="AC774" i="64"/>
  <c r="AC803" i="64" s="1"/>
  <c r="AC2306" i="64"/>
  <c r="AC2341" i="64" s="1"/>
  <c r="BU769" i="64"/>
  <c r="BU2301" i="64"/>
  <c r="BU2336" i="64" s="1"/>
  <c r="AW769" i="64"/>
  <c r="AW2301" i="64"/>
  <c r="AW2336" i="64" s="1"/>
  <c r="Y769" i="64"/>
  <c r="Y2301" i="64"/>
  <c r="Y2336" i="64" s="1"/>
  <c r="BU774" i="64"/>
  <c r="BU803" i="64" s="1"/>
  <c r="BU2306" i="64"/>
  <c r="BU2341" i="64" s="1"/>
  <c r="AW774" i="64"/>
  <c r="AW803" i="64" s="1"/>
  <c r="AW2306" i="64"/>
  <c r="AW2341" i="64" s="1"/>
  <c r="Y774" i="64"/>
  <c r="Y803" i="64" s="1"/>
  <c r="Y2306" i="64"/>
  <c r="Y2341" i="64" s="1"/>
  <c r="BV773" i="64"/>
  <c r="BV802" i="64" s="1"/>
  <c r="BV2305" i="64"/>
  <c r="BV2340" i="64" s="1"/>
  <c r="AX773" i="64"/>
  <c r="AX802" i="64" s="1"/>
  <c r="AX2305" i="64"/>
  <c r="AX2340" i="64" s="1"/>
  <c r="Z773" i="64"/>
  <c r="Z802" i="64" s="1"/>
  <c r="Z2305" i="64"/>
  <c r="Z2340" i="64" s="1"/>
  <c r="CB769" i="64"/>
  <c r="CB2301" i="64"/>
  <c r="CB2336" i="64" s="1"/>
  <c r="BL769" i="64"/>
  <c r="BL2301" i="64"/>
  <c r="BL2336" i="64" s="1"/>
  <c r="AV769" i="64"/>
  <c r="AV2301" i="64"/>
  <c r="AV2336" i="64" s="1"/>
  <c r="AF769" i="64"/>
  <c r="AF2301" i="64"/>
  <c r="AF2336" i="64" s="1"/>
  <c r="CJ774" i="64"/>
  <c r="CJ803" i="64" s="1"/>
  <c r="CJ2306" i="64"/>
  <c r="CJ2341" i="64" s="1"/>
  <c r="CB774" i="64"/>
  <c r="CB803" i="64" s="1"/>
  <c r="CB2306" i="64"/>
  <c r="CB2341" i="64" s="1"/>
  <c r="BT774" i="64"/>
  <c r="BT803" i="64" s="1"/>
  <c r="BT2306" i="64"/>
  <c r="BT2341" i="64" s="1"/>
  <c r="BD774" i="64"/>
  <c r="BD803" i="64" s="1"/>
  <c r="BD2306" i="64"/>
  <c r="BD2341" i="64" s="1"/>
  <c r="AN774" i="64"/>
  <c r="AN803" i="64" s="1"/>
  <c r="AN2306" i="64"/>
  <c r="AN2341" i="64" s="1"/>
  <c r="AF774" i="64"/>
  <c r="AF803" i="64" s="1"/>
  <c r="AF2306" i="64"/>
  <c r="AF2341" i="64" s="1"/>
  <c r="X774" i="64"/>
  <c r="X803" i="64" s="1"/>
  <c r="X2306" i="64"/>
  <c r="X2341" i="64" s="1"/>
  <c r="CC773" i="64"/>
  <c r="CC802" i="64" s="1"/>
  <c r="CC2305" i="64"/>
  <c r="CC2340" i="64" s="1"/>
  <c r="BU773" i="64"/>
  <c r="BU802" i="64" s="1"/>
  <c r="BU2305" i="64"/>
  <c r="BU2340" i="64" s="1"/>
  <c r="BM773" i="64"/>
  <c r="BM802" i="64" s="1"/>
  <c r="BM2305" i="64"/>
  <c r="BM2340" i="64" s="1"/>
  <c r="BE773" i="64"/>
  <c r="BE802" i="64" s="1"/>
  <c r="BE2305" i="64"/>
  <c r="BE2340" i="64" s="1"/>
  <c r="AW773" i="64"/>
  <c r="AW802" i="64" s="1"/>
  <c r="AW2305" i="64"/>
  <c r="AW2340" i="64" s="1"/>
  <c r="AO773" i="64"/>
  <c r="AO802" i="64" s="1"/>
  <c r="AO2305" i="64"/>
  <c r="AO2340" i="64" s="1"/>
  <c r="AG773" i="64"/>
  <c r="AG802" i="64" s="1"/>
  <c r="AG2305" i="64"/>
  <c r="AG2340" i="64" s="1"/>
  <c r="Y773" i="64"/>
  <c r="Y802" i="64" s="1"/>
  <c r="Y2305" i="64"/>
  <c r="Y2340" i="64" s="1"/>
  <c r="DD774" i="64"/>
  <c r="DD803" i="64" s="1"/>
  <c r="DD2306" i="64"/>
  <c r="CV774" i="64"/>
  <c r="CV803" i="64" s="1"/>
  <c r="CV2306" i="64"/>
  <c r="DK773" i="64"/>
  <c r="DK802" i="64" s="1"/>
  <c r="DK2305" i="64"/>
  <c r="DC773" i="64"/>
  <c r="DC802" i="64" s="1"/>
  <c r="DC2305" i="64"/>
  <c r="CU773" i="64"/>
  <c r="CU802" i="64" s="1"/>
  <c r="CU2305" i="64"/>
  <c r="DJ770" i="64"/>
  <c r="DJ799" i="64" s="1"/>
  <c r="DJ2302" i="64"/>
  <c r="DB770" i="64"/>
  <c r="DB799" i="64" s="1"/>
  <c r="DB2302" i="64"/>
  <c r="CT770" i="64"/>
  <c r="CT799" i="64" s="1"/>
  <c r="CT2302" i="64"/>
  <c r="DI769" i="64"/>
  <c r="DI2301" i="64"/>
  <c r="DA769" i="64"/>
  <c r="DA2301" i="64"/>
  <c r="CS769" i="64"/>
  <c r="CS2301" i="64"/>
  <c r="BQ769" i="64"/>
  <c r="BQ2301" i="64"/>
  <c r="BQ2336" i="64" s="1"/>
  <c r="CG774" i="64"/>
  <c r="CG803" i="64" s="1"/>
  <c r="CG2306" i="64"/>
  <c r="CG2341" i="64" s="1"/>
  <c r="U774" i="64"/>
  <c r="U803" i="64" s="1"/>
  <c r="U2306" i="64"/>
  <c r="U2341" i="64" s="1"/>
  <c r="CC769" i="64"/>
  <c r="CC2301" i="64"/>
  <c r="CC2336" i="64" s="1"/>
  <c r="BE769" i="64"/>
  <c r="BE2301" i="64"/>
  <c r="BE2336" i="64" s="1"/>
  <c r="AG769" i="64"/>
  <c r="AG2301" i="64"/>
  <c r="AG2336" i="64" s="1"/>
  <c r="CC774" i="64"/>
  <c r="CC803" i="64" s="1"/>
  <c r="CC2306" i="64"/>
  <c r="CC2341" i="64" s="1"/>
  <c r="BE774" i="64"/>
  <c r="BE803" i="64" s="1"/>
  <c r="BE2306" i="64"/>
  <c r="BE2341" i="64" s="1"/>
  <c r="AG774" i="64"/>
  <c r="AG803" i="64" s="1"/>
  <c r="AG2306" i="64"/>
  <c r="AG2341" i="64" s="1"/>
  <c r="CD773" i="64"/>
  <c r="CD802" i="64" s="1"/>
  <c r="CD2305" i="64"/>
  <c r="CD2340" i="64" s="1"/>
  <c r="BF773" i="64"/>
  <c r="BF802" i="64" s="1"/>
  <c r="BF2305" i="64"/>
  <c r="BF2340" i="64" s="1"/>
  <c r="AH773" i="64"/>
  <c r="AH802" i="64" s="1"/>
  <c r="AH2305" i="64"/>
  <c r="AH2340" i="64" s="1"/>
  <c r="CJ769" i="64"/>
  <c r="CJ2301" i="64"/>
  <c r="CJ2336" i="64" s="1"/>
  <c r="BT769" i="64"/>
  <c r="BT2301" i="64"/>
  <c r="BT2336" i="64" s="1"/>
  <c r="BD769" i="64"/>
  <c r="BD2301" i="64"/>
  <c r="BD2336" i="64" s="1"/>
  <c r="AN769" i="64"/>
  <c r="AN2301" i="64"/>
  <c r="AN2336" i="64" s="1"/>
  <c r="X769" i="64"/>
  <c r="X2301" i="64"/>
  <c r="X2336" i="64" s="1"/>
  <c r="BL774" i="64"/>
  <c r="BL803" i="64" s="1"/>
  <c r="BL2306" i="64"/>
  <c r="BL2341" i="64" s="1"/>
  <c r="AV774" i="64"/>
  <c r="AV803" i="64" s="1"/>
  <c r="AV2306" i="64"/>
  <c r="AV2341" i="64" s="1"/>
  <c r="CK773" i="64"/>
  <c r="CK802" i="64" s="1"/>
  <c r="CK2305" i="64"/>
  <c r="CK2340" i="64" s="1"/>
  <c r="CI769" i="64"/>
  <c r="CI2301" i="64"/>
  <c r="CI2336" i="64" s="1"/>
  <c r="CA769" i="64"/>
  <c r="CA2301" i="64"/>
  <c r="CA2336" i="64" s="1"/>
  <c r="BS769" i="64"/>
  <c r="BS2301" i="64"/>
  <c r="BS2336" i="64" s="1"/>
  <c r="BK769" i="64"/>
  <c r="BK2301" i="64"/>
  <c r="BK2336" i="64" s="1"/>
  <c r="BC769" i="64"/>
  <c r="BC2301" i="64"/>
  <c r="BC2336" i="64" s="1"/>
  <c r="AU769" i="64"/>
  <c r="AU2301" i="64"/>
  <c r="AU2336" i="64" s="1"/>
  <c r="AM769" i="64"/>
  <c r="AM2301" i="64"/>
  <c r="AM2336" i="64" s="1"/>
  <c r="AE769" i="64"/>
  <c r="AE2301" i="64"/>
  <c r="AE2336" i="64" s="1"/>
  <c r="W769" i="64"/>
  <c r="W2301" i="64"/>
  <c r="W2336" i="64" s="1"/>
  <c r="CI774" i="64"/>
  <c r="CI803" i="64" s="1"/>
  <c r="CI2306" i="64"/>
  <c r="CI2341" i="64" s="1"/>
  <c r="CA774" i="64"/>
  <c r="CA803" i="64" s="1"/>
  <c r="CA2306" i="64"/>
  <c r="CA2341" i="64" s="1"/>
  <c r="BS774" i="64"/>
  <c r="BS803" i="64" s="1"/>
  <c r="BS2306" i="64"/>
  <c r="BS2341" i="64" s="1"/>
  <c r="BK774" i="64"/>
  <c r="BK803" i="64" s="1"/>
  <c r="BK2306" i="64"/>
  <c r="BK2341" i="64" s="1"/>
  <c r="BC774" i="64"/>
  <c r="BC803" i="64" s="1"/>
  <c r="BC2306" i="64"/>
  <c r="BC2341" i="64" s="1"/>
  <c r="AU774" i="64"/>
  <c r="AU803" i="64" s="1"/>
  <c r="AU2306" i="64"/>
  <c r="AU2341" i="64" s="1"/>
  <c r="AM774" i="64"/>
  <c r="AM803" i="64" s="1"/>
  <c r="AM2306" i="64"/>
  <c r="AM2341" i="64" s="1"/>
  <c r="AE774" i="64"/>
  <c r="AE803" i="64" s="1"/>
  <c r="AE2306" i="64"/>
  <c r="AE2341" i="64" s="1"/>
  <c r="W774" i="64"/>
  <c r="W803" i="64" s="1"/>
  <c r="W2306" i="64"/>
  <c r="W2341" i="64" s="1"/>
  <c r="CJ773" i="64"/>
  <c r="CJ802" i="64" s="1"/>
  <c r="CJ2305" i="64"/>
  <c r="CJ2340" i="64" s="1"/>
  <c r="CB773" i="64"/>
  <c r="CB802" i="64" s="1"/>
  <c r="CB2305" i="64"/>
  <c r="CB2340" i="64" s="1"/>
  <c r="BT773" i="64"/>
  <c r="BT802" i="64" s="1"/>
  <c r="BT2305" i="64"/>
  <c r="BT2340" i="64" s="1"/>
  <c r="BL773" i="64"/>
  <c r="BL802" i="64" s="1"/>
  <c r="BL2305" i="64"/>
  <c r="BL2340" i="64" s="1"/>
  <c r="BD773" i="64"/>
  <c r="BD802" i="64" s="1"/>
  <c r="BD2305" i="64"/>
  <c r="BD2340" i="64" s="1"/>
  <c r="AV773" i="64"/>
  <c r="AV802" i="64" s="1"/>
  <c r="AV2305" i="64"/>
  <c r="AV2340" i="64" s="1"/>
  <c r="AN773" i="64"/>
  <c r="AN802" i="64" s="1"/>
  <c r="AN2305" i="64"/>
  <c r="AN2340" i="64" s="1"/>
  <c r="AF773" i="64"/>
  <c r="AF802" i="64" s="1"/>
  <c r="AF2305" i="64"/>
  <c r="AF2340" i="64" s="1"/>
  <c r="X773" i="64"/>
  <c r="X802" i="64" s="1"/>
  <c r="X2305" i="64"/>
  <c r="X2340" i="64" s="1"/>
  <c r="DK774" i="64"/>
  <c r="DK803" i="64" s="1"/>
  <c r="DK2306" i="64"/>
  <c r="DC774" i="64"/>
  <c r="DC803" i="64" s="1"/>
  <c r="DC2306" i="64"/>
  <c r="CU774" i="64"/>
  <c r="CU803" i="64" s="1"/>
  <c r="CU2306" i="64"/>
  <c r="DJ773" i="64"/>
  <c r="DJ802" i="64" s="1"/>
  <c r="DJ2305" i="64"/>
  <c r="DB773" i="64"/>
  <c r="DB802" i="64" s="1"/>
  <c r="DB2305" i="64"/>
  <c r="CT773" i="64"/>
  <c r="CT802" i="64" s="1"/>
  <c r="CT2305" i="64"/>
  <c r="DI770" i="64"/>
  <c r="DI799" i="64" s="1"/>
  <c r="DI2302" i="64"/>
  <c r="DA770" i="64"/>
  <c r="DA799" i="64" s="1"/>
  <c r="DA2302" i="64"/>
  <c r="CS770" i="64"/>
  <c r="CS2302" i="64"/>
  <c r="DH769" i="64"/>
  <c r="DH2301" i="64"/>
  <c r="CZ769" i="64"/>
  <c r="CZ2301" i="64"/>
  <c r="CR769" i="64"/>
  <c r="CR2301" i="64"/>
  <c r="CH769" i="64"/>
  <c r="CH2301" i="64"/>
  <c r="CH2336" i="64" s="1"/>
  <c r="BZ769" i="64"/>
  <c r="BZ2301" i="64"/>
  <c r="BZ2336" i="64" s="1"/>
  <c r="BR769" i="64"/>
  <c r="BR2301" i="64"/>
  <c r="BR2336" i="64" s="1"/>
  <c r="BJ769" i="64"/>
  <c r="BJ2301" i="64"/>
  <c r="BJ2336" i="64" s="1"/>
  <c r="BB769" i="64"/>
  <c r="BB2301" i="64"/>
  <c r="BB2336" i="64" s="1"/>
  <c r="AT769" i="64"/>
  <c r="AT2301" i="64"/>
  <c r="AT2336" i="64" s="1"/>
  <c r="AL769" i="64"/>
  <c r="AL2301" i="64"/>
  <c r="AL2336" i="64" s="1"/>
  <c r="AD769" i="64"/>
  <c r="AD2301" i="64"/>
  <c r="AD2336" i="64" s="1"/>
  <c r="V769" i="64"/>
  <c r="V2301" i="64"/>
  <c r="V2336" i="64" s="1"/>
  <c r="CH774" i="64"/>
  <c r="CH803" i="64" s="1"/>
  <c r="CH2306" i="64"/>
  <c r="CH2341" i="64" s="1"/>
  <c r="BZ774" i="64"/>
  <c r="BZ803" i="64" s="1"/>
  <c r="BZ2306" i="64"/>
  <c r="BZ2341" i="64" s="1"/>
  <c r="BR774" i="64"/>
  <c r="BR803" i="64" s="1"/>
  <c r="BR2306" i="64"/>
  <c r="BR2341" i="64" s="1"/>
  <c r="BJ774" i="64"/>
  <c r="BJ803" i="64" s="1"/>
  <c r="BJ2306" i="64"/>
  <c r="BJ2341" i="64" s="1"/>
  <c r="BB774" i="64"/>
  <c r="BB803" i="64" s="1"/>
  <c r="BB2306" i="64"/>
  <c r="BB2341" i="64" s="1"/>
  <c r="AT774" i="64"/>
  <c r="AT803" i="64" s="1"/>
  <c r="AT2306" i="64"/>
  <c r="AT2341" i="64" s="1"/>
  <c r="AL774" i="64"/>
  <c r="AL803" i="64" s="1"/>
  <c r="AL2306" i="64"/>
  <c r="AL2341" i="64" s="1"/>
  <c r="AD774" i="64"/>
  <c r="AD803" i="64" s="1"/>
  <c r="AD2306" i="64"/>
  <c r="AD2341" i="64" s="1"/>
  <c r="V774" i="64"/>
  <c r="V803" i="64" s="1"/>
  <c r="V2306" i="64"/>
  <c r="V2341" i="64" s="1"/>
  <c r="CI773" i="64"/>
  <c r="CI802" i="64" s="1"/>
  <c r="CI2305" i="64"/>
  <c r="CI2340" i="64" s="1"/>
  <c r="CA773" i="64"/>
  <c r="CA802" i="64" s="1"/>
  <c r="CA2305" i="64"/>
  <c r="CA2340" i="64" s="1"/>
  <c r="BS773" i="64"/>
  <c r="BS802" i="64" s="1"/>
  <c r="BS2305" i="64"/>
  <c r="BS2340" i="64" s="1"/>
  <c r="BK773" i="64"/>
  <c r="BK802" i="64" s="1"/>
  <c r="BK2305" i="64"/>
  <c r="BK2340" i="64" s="1"/>
  <c r="BC773" i="64"/>
  <c r="BC802" i="64" s="1"/>
  <c r="BC2305" i="64"/>
  <c r="BC2340" i="64" s="1"/>
  <c r="AU773" i="64"/>
  <c r="AU802" i="64" s="1"/>
  <c r="AU2305" i="64"/>
  <c r="AU2340" i="64" s="1"/>
  <c r="AM773" i="64"/>
  <c r="AM802" i="64" s="1"/>
  <c r="AM2305" i="64"/>
  <c r="AM2340" i="64" s="1"/>
  <c r="AE773" i="64"/>
  <c r="AE802" i="64" s="1"/>
  <c r="AE2305" i="64"/>
  <c r="AE2340" i="64" s="1"/>
  <c r="W773" i="64"/>
  <c r="W802" i="64" s="1"/>
  <c r="W2305" i="64"/>
  <c r="W2340" i="64" s="1"/>
  <c r="DJ774" i="64"/>
  <c r="DJ803" i="64" s="1"/>
  <c r="DJ2306" i="64"/>
  <c r="DB774" i="64"/>
  <c r="DB803" i="64" s="1"/>
  <c r="DB2306" i="64"/>
  <c r="CT774" i="64"/>
  <c r="CT803" i="64" s="1"/>
  <c r="CT2306" i="64"/>
  <c r="DI773" i="64"/>
  <c r="DI802" i="64" s="1"/>
  <c r="DI2305" i="64"/>
  <c r="DA773" i="64"/>
  <c r="DA802" i="64" s="1"/>
  <c r="DA2305" i="64"/>
  <c r="CS773" i="64"/>
  <c r="CS802" i="64" s="1"/>
  <c r="CS2305" i="64"/>
  <c r="DH770" i="64"/>
  <c r="DH799" i="64" s="1"/>
  <c r="DH2302" i="64"/>
  <c r="CZ770" i="64"/>
  <c r="CZ799" i="64" s="1"/>
  <c r="CZ2302" i="64"/>
  <c r="CR770" i="64"/>
  <c r="CR799" i="64" s="1"/>
  <c r="CR2302" i="64"/>
  <c r="DG769" i="64"/>
  <c r="DG2301" i="64"/>
  <c r="CY769" i="64"/>
  <c r="CY2301" i="64"/>
  <c r="CQ769" i="64"/>
  <c r="CQ2301" i="64"/>
  <c r="BI769" i="64"/>
  <c r="BI2301" i="64"/>
  <c r="BI2336" i="64" s="1"/>
  <c r="BY774" i="64"/>
  <c r="BY803" i="64" s="1"/>
  <c r="BY2306" i="64"/>
  <c r="BY2341" i="64" s="1"/>
  <c r="AK774" i="64"/>
  <c r="AK803" i="64" s="1"/>
  <c r="AK2306" i="64"/>
  <c r="AK2341" i="64" s="1"/>
  <c r="BJ773" i="64"/>
  <c r="BJ802" i="64" s="1"/>
  <c r="BJ2305" i="64"/>
  <c r="BJ2340" i="64" s="1"/>
  <c r="AD773" i="64"/>
  <c r="AD802" i="64" s="1"/>
  <c r="AD2305" i="64"/>
  <c r="AD2340" i="64" s="1"/>
  <c r="DI774" i="64"/>
  <c r="DI803" i="64" s="1"/>
  <c r="DI2306" i="64"/>
  <c r="DA774" i="64"/>
  <c r="DA803" i="64" s="1"/>
  <c r="DA2306" i="64"/>
  <c r="CS774" i="64"/>
  <c r="CS803" i="64" s="1"/>
  <c r="CS2306" i="64"/>
  <c r="DH773" i="64"/>
  <c r="DH802" i="64" s="1"/>
  <c r="DH2305" i="64"/>
  <c r="CZ773" i="64"/>
  <c r="CZ802" i="64" s="1"/>
  <c r="CZ2305" i="64"/>
  <c r="CR773" i="64"/>
  <c r="CR802" i="64" s="1"/>
  <c r="CR2305" i="64"/>
  <c r="DG770" i="64"/>
  <c r="DG2302" i="64"/>
  <c r="CY770" i="64"/>
  <c r="CY799" i="64" s="1"/>
  <c r="CY2302" i="64"/>
  <c r="CQ770" i="64"/>
  <c r="CQ2302" i="64"/>
  <c r="DF769" i="64"/>
  <c r="DF2301" i="64"/>
  <c r="CX769" i="64"/>
  <c r="CX2301" i="64"/>
  <c r="CP769" i="64"/>
  <c r="CP2301" i="64"/>
  <c r="BY769" i="64"/>
  <c r="BY2301" i="64"/>
  <c r="BY2336" i="64" s="1"/>
  <c r="U769" i="64"/>
  <c r="U2301" i="64"/>
  <c r="U2336" i="64" s="1"/>
  <c r="BA774" i="64"/>
  <c r="BA803" i="64" s="1"/>
  <c r="BA2306" i="64"/>
  <c r="BA2341" i="64" s="1"/>
  <c r="BR773" i="64"/>
  <c r="BR802" i="64" s="1"/>
  <c r="BR2305" i="64"/>
  <c r="BR2340" i="64" s="1"/>
  <c r="AL773" i="64"/>
  <c r="AL802" i="64" s="1"/>
  <c r="AL2305" i="64"/>
  <c r="AL2340" i="64" s="1"/>
  <c r="CF769" i="64"/>
  <c r="CF2301" i="64"/>
  <c r="CF2336" i="64" s="1"/>
  <c r="BP769" i="64"/>
  <c r="BP2301" i="64"/>
  <c r="BP2336" i="64" s="1"/>
  <c r="AR769" i="64"/>
  <c r="AR2301" i="64"/>
  <c r="AR2336" i="64" s="1"/>
  <c r="T769" i="64"/>
  <c r="T2301" i="64"/>
  <c r="T2336" i="64" s="1"/>
  <c r="BP774" i="64"/>
  <c r="BP803" i="64" s="1"/>
  <c r="BP2306" i="64"/>
  <c r="BP2341" i="64" s="1"/>
  <c r="AR774" i="64"/>
  <c r="AR803" i="64" s="1"/>
  <c r="AR2306" i="64"/>
  <c r="AR2341" i="64" s="1"/>
  <c r="T774" i="64"/>
  <c r="T803" i="64" s="1"/>
  <c r="T2306" i="64"/>
  <c r="T2341" i="64" s="1"/>
  <c r="BQ773" i="64"/>
  <c r="BQ802" i="64" s="1"/>
  <c r="BQ2305" i="64"/>
  <c r="BQ2340" i="64" s="1"/>
  <c r="AS773" i="64"/>
  <c r="AS802" i="64" s="1"/>
  <c r="AS2305" i="64"/>
  <c r="AS2340" i="64" s="1"/>
  <c r="U773" i="64"/>
  <c r="U802" i="64" s="1"/>
  <c r="U2305" i="64"/>
  <c r="U2340" i="64" s="1"/>
  <c r="DH774" i="64"/>
  <c r="DH803" i="64" s="1"/>
  <c r="DH2306" i="64"/>
  <c r="CZ774" i="64"/>
  <c r="CZ803" i="64" s="1"/>
  <c r="CZ2306" i="64"/>
  <c r="CR774" i="64"/>
  <c r="CR803" i="64" s="1"/>
  <c r="CR2306" i="64"/>
  <c r="CY773" i="64"/>
  <c r="CY802" i="64" s="1"/>
  <c r="CY2305" i="64"/>
  <c r="CQ773" i="64"/>
  <c r="CQ802" i="64" s="1"/>
  <c r="CQ2305" i="64"/>
  <c r="DF770" i="64"/>
  <c r="DF2302" i="64"/>
  <c r="CX770" i="64"/>
  <c r="CX799" i="64" s="1"/>
  <c r="CX2302" i="64"/>
  <c r="CP770" i="64"/>
  <c r="CP799" i="64" s="1"/>
  <c r="CP2302" i="64"/>
  <c r="DE769" i="64"/>
  <c r="DE2301" i="64"/>
  <c r="CW769" i="64"/>
  <c r="CW2301" i="64"/>
  <c r="AK769" i="64"/>
  <c r="AK2301" i="64"/>
  <c r="AK2336" i="64" s="1"/>
  <c r="BI774" i="64"/>
  <c r="BI803" i="64" s="1"/>
  <c r="BI2306" i="64"/>
  <c r="BI2341" i="64" s="1"/>
  <c r="BZ773" i="64"/>
  <c r="BZ802" i="64" s="1"/>
  <c r="BZ2305" i="64"/>
  <c r="BZ2340" i="64" s="1"/>
  <c r="AT773" i="64"/>
  <c r="AT802" i="64" s="1"/>
  <c r="AT2305" i="64"/>
  <c r="AT2340" i="64" s="1"/>
  <c r="V773" i="64"/>
  <c r="V802" i="64" s="1"/>
  <c r="V2305" i="64"/>
  <c r="V2340" i="64" s="1"/>
  <c r="BH769" i="64"/>
  <c r="BH2301" i="64"/>
  <c r="BH2336" i="64" s="1"/>
  <c r="AB769" i="64"/>
  <c r="AB2301" i="64"/>
  <c r="AB2336" i="64" s="1"/>
  <c r="BX774" i="64"/>
  <c r="BX803" i="64" s="1"/>
  <c r="BX2306" i="64"/>
  <c r="BX2341" i="64" s="1"/>
  <c r="AZ774" i="64"/>
  <c r="AZ803" i="64" s="1"/>
  <c r="AZ2306" i="64"/>
  <c r="AZ2341" i="64" s="1"/>
  <c r="AB774" i="64"/>
  <c r="AB803" i="64" s="1"/>
  <c r="AB2306" i="64"/>
  <c r="AB2341" i="64" s="1"/>
  <c r="CG773" i="64"/>
  <c r="CG802" i="64" s="1"/>
  <c r="CG2305" i="64"/>
  <c r="CG2340" i="64" s="1"/>
  <c r="BI773" i="64"/>
  <c r="BI802" i="64" s="1"/>
  <c r="BI2305" i="64"/>
  <c r="BI2340" i="64" s="1"/>
  <c r="AK773" i="64"/>
  <c r="AK802" i="64" s="1"/>
  <c r="AK2305" i="64"/>
  <c r="AK2340" i="64" s="1"/>
  <c r="BW769" i="64"/>
  <c r="BW2301" i="64"/>
  <c r="BW2336" i="64" s="1"/>
  <c r="BG769" i="64"/>
  <c r="BG2301" i="64"/>
  <c r="BG2336" i="64" s="1"/>
  <c r="AQ769" i="64"/>
  <c r="AQ2301" i="64"/>
  <c r="AQ2336" i="64" s="1"/>
  <c r="AA769" i="64"/>
  <c r="AA2301" i="64"/>
  <c r="AA2336" i="64" s="1"/>
  <c r="S769" i="64"/>
  <c r="S2301" i="64"/>
  <c r="S2336" i="64" s="1"/>
  <c r="CE774" i="64"/>
  <c r="CE803" i="64" s="1"/>
  <c r="CE2306" i="64"/>
  <c r="CE2341" i="64" s="1"/>
  <c r="BO774" i="64"/>
  <c r="BO803" i="64" s="1"/>
  <c r="BO2306" i="64"/>
  <c r="BO2341" i="64" s="1"/>
  <c r="AY774" i="64"/>
  <c r="AY803" i="64" s="1"/>
  <c r="AY2306" i="64"/>
  <c r="AY2341" i="64" s="1"/>
  <c r="AI774" i="64"/>
  <c r="AI803" i="64" s="1"/>
  <c r="AI2306" i="64"/>
  <c r="AI2341" i="64" s="1"/>
  <c r="S774" i="64"/>
  <c r="S803" i="64" s="1"/>
  <c r="S2306" i="64"/>
  <c r="S2341" i="64" s="1"/>
  <c r="CF773" i="64"/>
  <c r="CF802" i="64" s="1"/>
  <c r="CF2305" i="64"/>
  <c r="CF2340" i="64" s="1"/>
  <c r="BX773" i="64"/>
  <c r="BX802" i="64" s="1"/>
  <c r="BX2305" i="64"/>
  <c r="BX2340" i="64" s="1"/>
  <c r="BH773" i="64"/>
  <c r="BH802" i="64" s="1"/>
  <c r="BH2305" i="64"/>
  <c r="BH2340" i="64" s="1"/>
  <c r="AZ773" i="64"/>
  <c r="AZ802" i="64" s="1"/>
  <c r="AZ2305" i="64"/>
  <c r="AZ2340" i="64" s="1"/>
  <c r="AR773" i="64"/>
  <c r="AR802" i="64" s="1"/>
  <c r="AR2305" i="64"/>
  <c r="AR2340" i="64" s="1"/>
  <c r="AJ773" i="64"/>
  <c r="AJ802" i="64" s="1"/>
  <c r="AJ2305" i="64"/>
  <c r="AJ2340" i="64" s="1"/>
  <c r="AB773" i="64"/>
  <c r="AB802" i="64" s="1"/>
  <c r="AB2305" i="64"/>
  <c r="AB2340" i="64" s="1"/>
  <c r="T773" i="64"/>
  <c r="T802" i="64" s="1"/>
  <c r="T2305" i="64"/>
  <c r="T2340" i="64" s="1"/>
  <c r="DG774" i="64"/>
  <c r="DG803" i="64" s="1"/>
  <c r="DG2306" i="64"/>
  <c r="CY774" i="64"/>
  <c r="CY803" i="64" s="1"/>
  <c r="CY2306" i="64"/>
  <c r="CQ774" i="64"/>
  <c r="CQ803" i="64" s="1"/>
  <c r="CQ2306" i="64"/>
  <c r="DF773" i="64"/>
  <c r="DF802" i="64" s="1"/>
  <c r="DF2305" i="64"/>
  <c r="CX773" i="64"/>
  <c r="CX802" i="64" s="1"/>
  <c r="CX2305" i="64"/>
  <c r="CP773" i="64"/>
  <c r="CP802" i="64" s="1"/>
  <c r="CP2305" i="64"/>
  <c r="DE770" i="64"/>
  <c r="DE799" i="64" s="1"/>
  <c r="DE2302" i="64"/>
  <c r="CW770" i="64"/>
  <c r="CW799" i="64" s="1"/>
  <c r="CW2302" i="64"/>
  <c r="CO770" i="64"/>
  <c r="CO2302" i="64"/>
  <c r="DD769" i="64"/>
  <c r="DD2301" i="64"/>
  <c r="CV769" i="64"/>
  <c r="CV2301" i="64"/>
  <c r="CC799" i="64"/>
  <c r="Y799" i="64"/>
  <c r="BU799" i="64"/>
  <c r="CJ799" i="64"/>
  <c r="CB799" i="64"/>
  <c r="BT799" i="64"/>
  <c r="BL799" i="64"/>
  <c r="BD799" i="64"/>
  <c r="AV799" i="64"/>
  <c r="AN799" i="64"/>
  <c r="AF799" i="64"/>
  <c r="X799" i="64"/>
  <c r="AW799" i="64"/>
  <c r="CI799" i="64"/>
  <c r="CA799" i="64"/>
  <c r="BS799" i="64"/>
  <c r="BK799" i="64"/>
  <c r="BC799" i="64"/>
  <c r="AU799" i="64"/>
  <c r="AM799" i="64"/>
  <c r="AE799" i="64"/>
  <c r="W799" i="64"/>
  <c r="CH799" i="64"/>
  <c r="BZ799" i="64"/>
  <c r="BR799" i="64"/>
  <c r="BJ799" i="64"/>
  <c r="BB799" i="64"/>
  <c r="AT799" i="64"/>
  <c r="AL799" i="64"/>
  <c r="AD799" i="64"/>
  <c r="V799" i="64"/>
  <c r="CK799" i="64"/>
  <c r="AG799" i="64"/>
  <c r="CG799" i="64"/>
  <c r="BY799" i="64"/>
  <c r="BQ799" i="64"/>
  <c r="BI799" i="64"/>
  <c r="BA799" i="64"/>
  <c r="AS799" i="64"/>
  <c r="AK799" i="64"/>
  <c r="AC799" i="64"/>
  <c r="U799" i="64"/>
  <c r="BM799" i="64"/>
  <c r="CF799" i="64"/>
  <c r="BX799" i="64"/>
  <c r="BP799" i="64"/>
  <c r="BH799" i="64"/>
  <c r="AZ799" i="64"/>
  <c r="AR799" i="64"/>
  <c r="AJ799" i="64"/>
  <c r="AB799" i="64"/>
  <c r="T799" i="64"/>
  <c r="BE799" i="64"/>
  <c r="CE799" i="64"/>
  <c r="BW799" i="64"/>
  <c r="BO799" i="64"/>
  <c r="BG799" i="64"/>
  <c r="AY799" i="64"/>
  <c r="AQ799" i="64"/>
  <c r="AI799" i="64"/>
  <c r="AA799" i="64"/>
  <c r="S799" i="64"/>
  <c r="AO799" i="64"/>
  <c r="CL799" i="64"/>
  <c r="CD799" i="64"/>
  <c r="BV799" i="64"/>
  <c r="BN799" i="64"/>
  <c r="BF799" i="64"/>
  <c r="AX799" i="64"/>
  <c r="AP799" i="64"/>
  <c r="AH799" i="64"/>
  <c r="Z799" i="64"/>
  <c r="DG471" i="64"/>
  <c r="DG773" i="64"/>
  <c r="DG802" i="64" s="1"/>
  <c r="CO467" i="64"/>
  <c r="CO769" i="64"/>
  <c r="AV2555" i="64"/>
  <c r="AV513" i="64"/>
  <c r="AV2582" i="64"/>
  <c r="AV2594" i="64" s="1"/>
  <c r="BT2560" i="64"/>
  <c r="BT2587" i="64"/>
  <c r="BT518" i="64"/>
  <c r="AN2560" i="64"/>
  <c r="AN2587" i="64"/>
  <c r="AN518" i="64"/>
  <c r="BM2559" i="64"/>
  <c r="BM517" i="64"/>
  <c r="BM2586" i="64"/>
  <c r="CD2556" i="64"/>
  <c r="CD2583" i="64"/>
  <c r="CD514" i="64"/>
  <c r="AH2556" i="64"/>
  <c r="AH2583" i="64"/>
  <c r="AH514" i="64"/>
  <c r="DF2560" i="64"/>
  <c r="DF2578" i="64" s="1"/>
  <c r="DF2587" i="64"/>
  <c r="DF518" i="64"/>
  <c r="CX2560" i="64"/>
  <c r="CX2578" i="64" s="1"/>
  <c r="CX2587" i="64"/>
  <c r="CX518" i="64"/>
  <c r="CP2560" i="64"/>
  <c r="CP2578" i="64" s="1"/>
  <c r="CP2587" i="64"/>
  <c r="CP518" i="64"/>
  <c r="DE2559" i="64"/>
  <c r="DE2577" i="64" s="1"/>
  <c r="DE2586" i="64"/>
  <c r="DE517" i="64"/>
  <c r="CW2559" i="64"/>
  <c r="CW2577" i="64" s="1"/>
  <c r="CW2586" i="64"/>
  <c r="CW517" i="64"/>
  <c r="CO2559" i="64"/>
  <c r="CO2577" i="64" s="1"/>
  <c r="CO2586" i="64"/>
  <c r="CO517" i="64"/>
  <c r="DD2556" i="64"/>
  <c r="DD2574" i="64" s="1"/>
  <c r="DD2583" i="64"/>
  <c r="DD514" i="64"/>
  <c r="CV2556" i="64"/>
  <c r="CV2574" i="64" s="1"/>
  <c r="CV2583" i="64"/>
  <c r="CV514" i="64"/>
  <c r="DK2555" i="64"/>
  <c r="DK513" i="64"/>
  <c r="DK2582" i="64"/>
  <c r="DK2594" i="64" s="1"/>
  <c r="CI2555" i="64"/>
  <c r="CI2582" i="64"/>
  <c r="CI2594" i="64" s="1"/>
  <c r="CI513" i="64"/>
  <c r="CA2555" i="64"/>
  <c r="CA2582" i="64"/>
  <c r="CA2594" i="64" s="1"/>
  <c r="CA513" i="64"/>
  <c r="BS2555" i="64"/>
  <c r="BS2582" i="64"/>
  <c r="BS2594" i="64" s="1"/>
  <c r="BS513" i="64"/>
  <c r="BK2555" i="64"/>
  <c r="BK2582" i="64"/>
  <c r="BK2594" i="64" s="1"/>
  <c r="BK513" i="64"/>
  <c r="BC2555" i="64"/>
  <c r="BC2582" i="64"/>
  <c r="BC2594" i="64" s="1"/>
  <c r="BC513" i="64"/>
  <c r="AU2555" i="64"/>
  <c r="AU2582" i="64"/>
  <c r="AU2594" i="64" s="1"/>
  <c r="AU513" i="64"/>
  <c r="AM2555" i="64"/>
  <c r="AM2582" i="64"/>
  <c r="AM2594" i="64" s="1"/>
  <c r="AM513" i="64"/>
  <c r="AE2555" i="64"/>
  <c r="AE2582" i="64"/>
  <c r="AE2594" i="64" s="1"/>
  <c r="AE513" i="64"/>
  <c r="W2555" i="64"/>
  <c r="W2582" i="64"/>
  <c r="W2594" i="64" s="1"/>
  <c r="W513" i="64"/>
  <c r="CI2560" i="64"/>
  <c r="CI2587" i="64"/>
  <c r="CI518" i="64"/>
  <c r="CA2560" i="64"/>
  <c r="CA2587" i="64"/>
  <c r="CA518" i="64"/>
  <c r="BS2560" i="64"/>
  <c r="BS2587" i="64"/>
  <c r="BS518" i="64"/>
  <c r="BK2560" i="64"/>
  <c r="BK2587" i="64"/>
  <c r="BK518" i="64"/>
  <c r="BC2560" i="64"/>
  <c r="BC2587" i="64"/>
  <c r="BC518" i="64"/>
  <c r="AU2560" i="64"/>
  <c r="AU2587" i="64"/>
  <c r="AU518" i="64"/>
  <c r="AM2560" i="64"/>
  <c r="AM2587" i="64"/>
  <c r="AM518" i="64"/>
  <c r="AE2560" i="64"/>
  <c r="AE2587" i="64"/>
  <c r="AE518" i="64"/>
  <c r="W2560" i="64"/>
  <c r="W2587" i="64"/>
  <c r="W518" i="64"/>
  <c r="CJ2559" i="64"/>
  <c r="CJ2586" i="64"/>
  <c r="CJ517" i="64"/>
  <c r="CB2559" i="64"/>
  <c r="CB2586" i="64"/>
  <c r="CB517" i="64"/>
  <c r="BT2559" i="64"/>
  <c r="BT2586" i="64"/>
  <c r="BT517" i="64"/>
  <c r="BL2559" i="64"/>
  <c r="BL2586" i="64"/>
  <c r="BL517" i="64"/>
  <c r="BD2559" i="64"/>
  <c r="BD2586" i="64"/>
  <c r="BD517" i="64"/>
  <c r="AV2559" i="64"/>
  <c r="AV2586" i="64"/>
  <c r="AV517" i="64"/>
  <c r="AN2559" i="64"/>
  <c r="AN2586" i="64"/>
  <c r="AN517" i="64"/>
  <c r="AF2559" i="64"/>
  <c r="AF2586" i="64"/>
  <c r="AF517" i="64"/>
  <c r="X2559" i="64"/>
  <c r="X2586" i="64"/>
  <c r="X517" i="64"/>
  <c r="CK2556" i="64"/>
  <c r="CK2583" i="64"/>
  <c r="CK514" i="64"/>
  <c r="CC2556" i="64"/>
  <c r="CC2583" i="64"/>
  <c r="CC514" i="64"/>
  <c r="BU2556" i="64"/>
  <c r="BU2583" i="64"/>
  <c r="BU514" i="64"/>
  <c r="BM2556" i="64"/>
  <c r="BM514" i="64"/>
  <c r="BM2583" i="64"/>
  <c r="BE2556" i="64"/>
  <c r="BE2583" i="64"/>
  <c r="BE514" i="64"/>
  <c r="AW2556" i="64"/>
  <c r="AW2583" i="64"/>
  <c r="AW514" i="64"/>
  <c r="AO2556" i="64"/>
  <c r="AO2583" i="64"/>
  <c r="AO514" i="64"/>
  <c r="AG2556" i="64"/>
  <c r="AG2583" i="64"/>
  <c r="AG514" i="64"/>
  <c r="Y2556" i="64"/>
  <c r="Y2583" i="64"/>
  <c r="Y514" i="64"/>
  <c r="DE2560" i="64"/>
  <c r="DE2578" i="64" s="1"/>
  <c r="DE2587" i="64"/>
  <c r="DE518" i="64"/>
  <c r="CW2560" i="64"/>
  <c r="CW2578" i="64" s="1"/>
  <c r="CW2587" i="64"/>
  <c r="CW518" i="64"/>
  <c r="CO2560" i="64"/>
  <c r="CO2578" i="64" s="1"/>
  <c r="CO2587" i="64"/>
  <c r="CO518" i="64"/>
  <c r="DD2559" i="64"/>
  <c r="DD2577" i="64" s="1"/>
  <c r="DD2586" i="64"/>
  <c r="DD517" i="64"/>
  <c r="CV2559" i="64"/>
  <c r="CV2577" i="64" s="1"/>
  <c r="CV2586" i="64"/>
  <c r="CV517" i="64"/>
  <c r="DK2556" i="64"/>
  <c r="DK2574" i="64" s="1"/>
  <c r="DK2583" i="64"/>
  <c r="DK514" i="64"/>
  <c r="DC2556" i="64"/>
  <c r="DC2574" i="64" s="1"/>
  <c r="DC2583" i="64"/>
  <c r="DC514" i="64"/>
  <c r="CU2556" i="64"/>
  <c r="CU2574" i="64" s="1"/>
  <c r="CU2583" i="64"/>
  <c r="CU514" i="64"/>
  <c r="DJ2555" i="64"/>
  <c r="DJ2582" i="64"/>
  <c r="DJ2594" i="64" s="1"/>
  <c r="DJ513" i="64"/>
  <c r="DB2555" i="64"/>
  <c r="DB2582" i="64"/>
  <c r="DB2594" i="64" s="1"/>
  <c r="DB513" i="64"/>
  <c r="CT2555" i="64"/>
  <c r="CT2582" i="64"/>
  <c r="CT2594" i="64" s="1"/>
  <c r="CT513" i="64"/>
  <c r="CB2555" i="64"/>
  <c r="CB2582" i="64"/>
  <c r="CB2594" i="64" s="1"/>
  <c r="CB513" i="64"/>
  <c r="X2555" i="64"/>
  <c r="X2582" i="64"/>
  <c r="X2594" i="64" s="1"/>
  <c r="X513" i="64"/>
  <c r="X2560" i="64"/>
  <c r="X2587" i="64"/>
  <c r="X518" i="64"/>
  <c r="AO2559" i="64"/>
  <c r="AO2586" i="64"/>
  <c r="AO517" i="64"/>
  <c r="BF2556" i="64"/>
  <c r="BF2583" i="64"/>
  <c r="BF514" i="64"/>
  <c r="DC2555" i="64"/>
  <c r="DC2582" i="64"/>
  <c r="DC2594" i="64" s="1"/>
  <c r="DC513" i="64"/>
  <c r="BR2555" i="64"/>
  <c r="BR2582" i="64"/>
  <c r="BR2594" i="64" s="1"/>
  <c r="BR513" i="64"/>
  <c r="V2555" i="64"/>
  <c r="V2582" i="64"/>
  <c r="V2594" i="64" s="1"/>
  <c r="V513" i="64"/>
  <c r="BB2560" i="64"/>
  <c r="BB2587" i="64"/>
  <c r="BB518" i="64"/>
  <c r="CI2559" i="64"/>
  <c r="CI2586" i="64"/>
  <c r="CI517" i="64"/>
  <c r="CJ2556" i="64"/>
  <c r="CJ2583" i="64"/>
  <c r="CJ514" i="64"/>
  <c r="DD2560" i="64"/>
  <c r="DD2578" i="64" s="1"/>
  <c r="DD2587" i="64"/>
  <c r="DD518" i="64"/>
  <c r="CV2560" i="64"/>
  <c r="CV2578" i="64" s="1"/>
  <c r="CV2587" i="64"/>
  <c r="CV518" i="64"/>
  <c r="DK2559" i="64"/>
  <c r="DK2577" i="64" s="1"/>
  <c r="DK2586" i="64"/>
  <c r="DK517" i="64"/>
  <c r="DC2559" i="64"/>
  <c r="DC2577" i="64" s="1"/>
  <c r="DC2586" i="64"/>
  <c r="DC517" i="64"/>
  <c r="CU2559" i="64"/>
  <c r="CU2577" i="64" s="1"/>
  <c r="CU517" i="64"/>
  <c r="CU2586" i="64"/>
  <c r="DJ2556" i="64"/>
  <c r="DJ2574" i="64" s="1"/>
  <c r="DJ2583" i="64"/>
  <c r="DJ514" i="64"/>
  <c r="DB2556" i="64"/>
  <c r="DB2574" i="64" s="1"/>
  <c r="DB2583" i="64"/>
  <c r="DB514" i="64"/>
  <c r="CT2556" i="64"/>
  <c r="CT2574" i="64" s="1"/>
  <c r="CT2583" i="64"/>
  <c r="CT514" i="64"/>
  <c r="DI2555" i="64"/>
  <c r="DI2582" i="64"/>
  <c r="DI2594" i="64" s="1"/>
  <c r="DI513" i="64"/>
  <c r="DA2555" i="64"/>
  <c r="DA2582" i="64"/>
  <c r="DA2594" i="64" s="1"/>
  <c r="DA513" i="64"/>
  <c r="CS2555" i="64"/>
  <c r="CS2582" i="64"/>
  <c r="CS2594" i="64" s="1"/>
  <c r="CS513" i="64"/>
  <c r="CG2555" i="64"/>
  <c r="CG2582" i="64"/>
  <c r="CG2594" i="64" s="1"/>
  <c r="CG513" i="64"/>
  <c r="BY2555" i="64"/>
  <c r="BY2582" i="64"/>
  <c r="BY2594" i="64" s="1"/>
  <c r="BY513" i="64"/>
  <c r="BY527" i="64" s="1"/>
  <c r="BQ2555" i="64"/>
  <c r="BQ2582" i="64"/>
  <c r="BQ2594" i="64" s="1"/>
  <c r="BQ513" i="64"/>
  <c r="AK2555" i="64"/>
  <c r="AK2582" i="64"/>
  <c r="AK2594" i="64" s="1"/>
  <c r="AK513" i="64"/>
  <c r="AC2555" i="64"/>
  <c r="AC2582" i="64"/>
  <c r="AC2594" i="64" s="1"/>
  <c r="AC513" i="64"/>
  <c r="U2555" i="64"/>
  <c r="U2582" i="64"/>
  <c r="U2594" i="64" s="1"/>
  <c r="U513" i="64"/>
  <c r="CG2560" i="64"/>
  <c r="CG2587" i="64"/>
  <c r="CG518" i="64"/>
  <c r="BY2560" i="64"/>
  <c r="BY2587" i="64"/>
  <c r="BY518" i="64"/>
  <c r="BQ2560" i="64"/>
  <c r="BQ2587" i="64"/>
  <c r="BQ518" i="64"/>
  <c r="BI2560" i="64"/>
  <c r="BI2587" i="64"/>
  <c r="BI518" i="64"/>
  <c r="BA2560" i="64"/>
  <c r="BA2587" i="64"/>
  <c r="BA518" i="64"/>
  <c r="AS2560" i="64"/>
  <c r="AS2587" i="64"/>
  <c r="AS518" i="64"/>
  <c r="AK2560" i="64"/>
  <c r="AK2587" i="64"/>
  <c r="AK518" i="64"/>
  <c r="AC2560" i="64"/>
  <c r="AC2587" i="64"/>
  <c r="AC518" i="64"/>
  <c r="U2560" i="64"/>
  <c r="U2587" i="64"/>
  <c r="U518" i="64"/>
  <c r="CH2559" i="64"/>
  <c r="CH2586" i="64"/>
  <c r="CH517" i="64"/>
  <c r="BZ2559" i="64"/>
  <c r="BZ2586" i="64"/>
  <c r="BZ517" i="64"/>
  <c r="BR2559" i="64"/>
  <c r="BR2586" i="64"/>
  <c r="BR517" i="64"/>
  <c r="BJ2559" i="64"/>
  <c r="BJ517" i="64"/>
  <c r="BJ2586" i="64"/>
  <c r="BB2559" i="64"/>
  <c r="BB2586" i="64"/>
  <c r="BB517" i="64"/>
  <c r="AT2559" i="64"/>
  <c r="AT2586" i="64"/>
  <c r="AT517" i="64"/>
  <c r="AL2559" i="64"/>
  <c r="AL2586" i="64"/>
  <c r="AL517" i="64"/>
  <c r="AD2559" i="64"/>
  <c r="AD2586" i="64"/>
  <c r="AD517" i="64"/>
  <c r="V2559" i="64"/>
  <c r="V2586" i="64"/>
  <c r="V517" i="64"/>
  <c r="CI2556" i="64"/>
  <c r="CI2583" i="64"/>
  <c r="CI514" i="64"/>
  <c r="CA2556" i="64"/>
  <c r="CA2583" i="64"/>
  <c r="CA514" i="64"/>
  <c r="BS2556" i="64"/>
  <c r="BS2583" i="64"/>
  <c r="BS514" i="64"/>
  <c r="BK2556" i="64"/>
  <c r="BK2583" i="64"/>
  <c r="BK514" i="64"/>
  <c r="BC2556" i="64"/>
  <c r="BC2583" i="64"/>
  <c r="BC514" i="64"/>
  <c r="AU2556" i="64"/>
  <c r="AU2583" i="64"/>
  <c r="AU514" i="64"/>
  <c r="AM2556" i="64"/>
  <c r="AM2583" i="64"/>
  <c r="AM514" i="64"/>
  <c r="AE2556" i="64"/>
  <c r="AE2583" i="64"/>
  <c r="AE514" i="64"/>
  <c r="W2556" i="64"/>
  <c r="W2583" i="64"/>
  <c r="W514" i="64"/>
  <c r="DK2560" i="64"/>
  <c r="DK2578" i="64" s="1"/>
  <c r="DK2587" i="64"/>
  <c r="DK518" i="64"/>
  <c r="DC2560" i="64"/>
  <c r="DC2578" i="64" s="1"/>
  <c r="DC2587" i="64"/>
  <c r="DC518" i="64"/>
  <c r="CU2560" i="64"/>
  <c r="CU2578" i="64" s="1"/>
  <c r="CU2587" i="64"/>
  <c r="CU518" i="64"/>
  <c r="DJ2559" i="64"/>
  <c r="DJ2577" i="64" s="1"/>
  <c r="DJ2586" i="64"/>
  <c r="DJ517" i="64"/>
  <c r="DB2559" i="64"/>
  <c r="DB2577" i="64" s="1"/>
  <c r="DB2586" i="64"/>
  <c r="DB517" i="64"/>
  <c r="CT2559" i="64"/>
  <c r="CT2577" i="64" s="1"/>
  <c r="CT2586" i="64"/>
  <c r="CT517" i="64"/>
  <c r="DI2556" i="64"/>
  <c r="DI2574" i="64" s="1"/>
  <c r="DI2583" i="64"/>
  <c r="DI514" i="64"/>
  <c r="DA2556" i="64"/>
  <c r="DA2574" i="64" s="1"/>
  <c r="DA2583" i="64"/>
  <c r="DA514" i="64"/>
  <c r="CS2556" i="64"/>
  <c r="CS2574" i="64" s="1"/>
  <c r="CS2583" i="64"/>
  <c r="CS514" i="64"/>
  <c r="DH2555" i="64"/>
  <c r="DH2582" i="64"/>
  <c r="DH2594" i="64" s="1"/>
  <c r="DH513" i="64"/>
  <c r="CZ2555" i="64"/>
  <c r="CZ2582" i="64"/>
  <c r="CZ2594" i="64" s="1"/>
  <c r="CZ513" i="64"/>
  <c r="CR2555" i="64"/>
  <c r="CR2582" i="64"/>
  <c r="CR2594" i="64" s="1"/>
  <c r="CR513" i="64"/>
  <c r="BT2555" i="64"/>
  <c r="BT2582" i="64"/>
  <c r="BT2594" i="64" s="1"/>
  <c r="BT513" i="64"/>
  <c r="AF2555" i="64"/>
  <c r="AF2582" i="64"/>
  <c r="AF2594" i="64" s="1"/>
  <c r="AF513" i="64"/>
  <c r="BD2560" i="64"/>
  <c r="BD2587" i="64"/>
  <c r="BD518" i="64"/>
  <c r="CC2559" i="64"/>
  <c r="CC2586" i="64"/>
  <c r="CC517" i="64"/>
  <c r="Y2559" i="64"/>
  <c r="Y2586" i="64"/>
  <c r="Y517" i="64"/>
  <c r="AP2556" i="64"/>
  <c r="AP2583" i="64"/>
  <c r="AP514" i="64"/>
  <c r="CU2555" i="64"/>
  <c r="CU2582" i="64"/>
  <c r="CU2594" i="64" s="1"/>
  <c r="CU513" i="64"/>
  <c r="BJ2555" i="64"/>
  <c r="BJ2582" i="64"/>
  <c r="BJ2594" i="64" s="1"/>
  <c r="BJ513" i="64"/>
  <c r="AD2555" i="64"/>
  <c r="AD2582" i="64"/>
  <c r="AD2594" i="64" s="1"/>
  <c r="AD513" i="64"/>
  <c r="BJ2560" i="64"/>
  <c r="BJ518" i="64"/>
  <c r="BJ2587" i="64"/>
  <c r="V2560" i="64"/>
  <c r="V2587" i="64"/>
  <c r="V518" i="64"/>
  <c r="BC2559" i="64"/>
  <c r="BC2586" i="64"/>
  <c r="BC517" i="64"/>
  <c r="W2559" i="64"/>
  <c r="W2586" i="64"/>
  <c r="W517" i="64"/>
  <c r="BD2556" i="64"/>
  <c r="BD2583" i="64"/>
  <c r="BD514" i="64"/>
  <c r="X2556" i="64"/>
  <c r="X2583" i="64"/>
  <c r="X514" i="64"/>
  <c r="AS2555" i="64"/>
  <c r="AS2582" i="64"/>
  <c r="AS2594" i="64" s="1"/>
  <c r="AS513" i="64"/>
  <c r="CF2555" i="64"/>
  <c r="CF2582" i="64"/>
  <c r="CF2594" i="64" s="1"/>
  <c r="CF513" i="64"/>
  <c r="BX2555" i="64"/>
  <c r="BX2582" i="64"/>
  <c r="BX2594" i="64" s="1"/>
  <c r="BX513" i="64"/>
  <c r="BP2555" i="64"/>
  <c r="BP2582" i="64"/>
  <c r="BP2594" i="64" s="1"/>
  <c r="BP513" i="64"/>
  <c r="BH2555" i="64"/>
  <c r="BH2582" i="64"/>
  <c r="BH2594" i="64" s="1"/>
  <c r="BH513" i="64"/>
  <c r="AZ2555" i="64"/>
  <c r="AZ2582" i="64"/>
  <c r="AZ2594" i="64" s="1"/>
  <c r="AZ513" i="64"/>
  <c r="AR2555" i="64"/>
  <c r="AR2582" i="64"/>
  <c r="AR2594" i="64" s="1"/>
  <c r="AR513" i="64"/>
  <c r="AJ2555" i="64"/>
  <c r="AJ2582" i="64"/>
  <c r="AJ2594" i="64" s="1"/>
  <c r="AJ513" i="64"/>
  <c r="AB2555" i="64"/>
  <c r="AB2582" i="64"/>
  <c r="AB2594" i="64" s="1"/>
  <c r="AB513" i="64"/>
  <c r="T2555" i="64"/>
  <c r="T2582" i="64"/>
  <c r="T2594" i="64" s="1"/>
  <c r="T513" i="64"/>
  <c r="CF2560" i="64"/>
  <c r="CF2587" i="64"/>
  <c r="CF518" i="64"/>
  <c r="BX2560" i="64"/>
  <c r="BX2587" i="64"/>
  <c r="BX518" i="64"/>
  <c r="BP2560" i="64"/>
  <c r="BP2587" i="64"/>
  <c r="BP518" i="64"/>
  <c r="BH2560" i="64"/>
  <c r="BH2587" i="64"/>
  <c r="BH518" i="64"/>
  <c r="AZ2560" i="64"/>
  <c r="AZ2587" i="64"/>
  <c r="AZ518" i="64"/>
  <c r="AR2560" i="64"/>
  <c r="AR2587" i="64"/>
  <c r="AR518" i="64"/>
  <c r="AJ2560" i="64"/>
  <c r="AJ2587" i="64"/>
  <c r="AJ518" i="64"/>
  <c r="AB2560" i="64"/>
  <c r="AB2587" i="64"/>
  <c r="AB518" i="64"/>
  <c r="T2560" i="64"/>
  <c r="T2587" i="64"/>
  <c r="T518" i="64"/>
  <c r="CG2559" i="64"/>
  <c r="CG2586" i="64"/>
  <c r="CG517" i="64"/>
  <c r="BY2559" i="64"/>
  <c r="BY2586" i="64"/>
  <c r="BY517" i="64"/>
  <c r="BQ2559" i="64"/>
  <c r="BQ2586" i="64"/>
  <c r="BQ517" i="64"/>
  <c r="BI2559" i="64"/>
  <c r="BI2586" i="64"/>
  <c r="BI517" i="64"/>
  <c r="BA2559" i="64"/>
  <c r="BA2586" i="64"/>
  <c r="BA517" i="64"/>
  <c r="AS2559" i="64"/>
  <c r="AS2586" i="64"/>
  <c r="AS517" i="64"/>
  <c r="AK2559" i="64"/>
  <c r="AK2586" i="64"/>
  <c r="AK517" i="64"/>
  <c r="AC2559" i="64"/>
  <c r="AC2586" i="64"/>
  <c r="AC517" i="64"/>
  <c r="U2559" i="64"/>
  <c r="U2586" i="64"/>
  <c r="U517" i="64"/>
  <c r="CH2556" i="64"/>
  <c r="CH514" i="64"/>
  <c r="CH2583" i="64"/>
  <c r="BZ2556" i="64"/>
  <c r="BZ2583" i="64"/>
  <c r="BZ514" i="64"/>
  <c r="BR2556" i="64"/>
  <c r="BR2583" i="64"/>
  <c r="BR514" i="64"/>
  <c r="BJ2556" i="64"/>
  <c r="BJ2583" i="64"/>
  <c r="BJ514" i="64"/>
  <c r="BB2556" i="64"/>
  <c r="BB2583" i="64"/>
  <c r="BB514" i="64"/>
  <c r="AT2556" i="64"/>
  <c r="AT2583" i="64"/>
  <c r="AT514" i="64"/>
  <c r="AL2556" i="64"/>
  <c r="AL2583" i="64"/>
  <c r="AL514" i="64"/>
  <c r="AD2556" i="64"/>
  <c r="AD2583" i="64"/>
  <c r="AD514" i="64"/>
  <c r="V2556" i="64"/>
  <c r="V2583" i="64"/>
  <c r="V514" i="64"/>
  <c r="DJ2560" i="64"/>
  <c r="DJ2578" i="64" s="1"/>
  <c r="DJ2587" i="64"/>
  <c r="DJ518" i="64"/>
  <c r="DB2560" i="64"/>
  <c r="DB2578" i="64" s="1"/>
  <c r="DB2587" i="64"/>
  <c r="DB518" i="64"/>
  <c r="CT2560" i="64"/>
  <c r="CT2578" i="64" s="1"/>
  <c r="CT2587" i="64"/>
  <c r="CT518" i="64"/>
  <c r="DI2559" i="64"/>
  <c r="DI2577" i="64" s="1"/>
  <c r="DI2586" i="64"/>
  <c r="DI517" i="64"/>
  <c r="DA2559" i="64"/>
  <c r="DA2577" i="64" s="1"/>
  <c r="DA2586" i="64"/>
  <c r="DA517" i="64"/>
  <c r="CS2559" i="64"/>
  <c r="CS2577" i="64" s="1"/>
  <c r="CS2586" i="64"/>
  <c r="CS517" i="64"/>
  <c r="DH2556" i="64"/>
  <c r="DH2574" i="64" s="1"/>
  <c r="DH2583" i="64"/>
  <c r="DH514" i="64"/>
  <c r="CZ2556" i="64"/>
  <c r="CZ2574" i="64" s="1"/>
  <c r="CZ2583" i="64"/>
  <c r="CZ514" i="64"/>
  <c r="CR2556" i="64"/>
  <c r="CR2574" i="64" s="1"/>
  <c r="CR2583" i="64"/>
  <c r="CR514" i="64"/>
  <c r="DG2555" i="64"/>
  <c r="DG2582" i="64"/>
  <c r="DG2594" i="64" s="1"/>
  <c r="DG513" i="64"/>
  <c r="CY2555" i="64"/>
  <c r="CY2582" i="64"/>
  <c r="CY2594" i="64" s="1"/>
  <c r="CY513" i="64"/>
  <c r="CQ2555" i="64"/>
  <c r="CQ2582" i="64"/>
  <c r="CQ2594" i="64" s="1"/>
  <c r="CQ513" i="64"/>
  <c r="CJ2555" i="64"/>
  <c r="CJ2582" i="64"/>
  <c r="CJ2594" i="64" s="1"/>
  <c r="CJ513" i="64"/>
  <c r="AN2555" i="64"/>
  <c r="AN2582" i="64"/>
  <c r="AN2594" i="64" s="1"/>
  <c r="AN513" i="64"/>
  <c r="BL2560" i="64"/>
  <c r="BL2587" i="64"/>
  <c r="BL518" i="64"/>
  <c r="CK2559" i="64"/>
  <c r="CK2586" i="64"/>
  <c r="CK517" i="64"/>
  <c r="AW2559" i="64"/>
  <c r="AW2586" i="64"/>
  <c r="AW517" i="64"/>
  <c r="BV2556" i="64"/>
  <c r="BV2583" i="64"/>
  <c r="BV514" i="64"/>
  <c r="Z2556" i="64"/>
  <c r="Z2583" i="64"/>
  <c r="Z514" i="64"/>
  <c r="BZ2555" i="64"/>
  <c r="BZ2582" i="64"/>
  <c r="BZ2594" i="64" s="1"/>
  <c r="BZ513" i="64"/>
  <c r="BB2555" i="64"/>
  <c r="BB2582" i="64"/>
  <c r="BB2594" i="64" s="1"/>
  <c r="BB513" i="64"/>
  <c r="CH2560" i="64"/>
  <c r="CH2587" i="64"/>
  <c r="CH518" i="64"/>
  <c r="AT2560" i="64"/>
  <c r="AT2587" i="64"/>
  <c r="AT518" i="64"/>
  <c r="CA2559" i="64"/>
  <c r="CA2586" i="64"/>
  <c r="CA517" i="64"/>
  <c r="AU2559" i="64"/>
  <c r="AU2586" i="64"/>
  <c r="AU517" i="64"/>
  <c r="CB2556" i="64"/>
  <c r="CB2583" i="64"/>
  <c r="CB514" i="64"/>
  <c r="AV2556" i="64"/>
  <c r="AV2583" i="64"/>
  <c r="AV514" i="64"/>
  <c r="BA2555" i="64"/>
  <c r="BA2582" i="64"/>
  <c r="BA2594" i="64" s="1"/>
  <c r="BA513" i="64"/>
  <c r="CE2555" i="64"/>
  <c r="CE2582" i="64"/>
  <c r="CE2594" i="64" s="1"/>
  <c r="CE513" i="64"/>
  <c r="BW2555" i="64"/>
  <c r="BW2582" i="64"/>
  <c r="BW2594" i="64" s="1"/>
  <c r="BW513" i="64"/>
  <c r="BO2555" i="64"/>
  <c r="BO2582" i="64"/>
  <c r="BO2594" i="64" s="1"/>
  <c r="BO513" i="64"/>
  <c r="BG2555" i="64"/>
  <c r="BG2582" i="64"/>
  <c r="BG2594" i="64" s="1"/>
  <c r="BG513" i="64"/>
  <c r="AY2555" i="64"/>
  <c r="AY2582" i="64"/>
  <c r="AY2594" i="64" s="1"/>
  <c r="AY513" i="64"/>
  <c r="AQ2555" i="64"/>
  <c r="AQ2582" i="64"/>
  <c r="AQ2594" i="64" s="1"/>
  <c r="AQ513" i="64"/>
  <c r="AI2555" i="64"/>
  <c r="AI2582" i="64"/>
  <c r="AI2594" i="64" s="1"/>
  <c r="AI513" i="64"/>
  <c r="AA2555" i="64"/>
  <c r="AA2582" i="64"/>
  <c r="AA2594" i="64" s="1"/>
  <c r="AA513" i="64"/>
  <c r="S2555" i="64"/>
  <c r="S2582" i="64"/>
  <c r="S2594" i="64" s="1"/>
  <c r="S513" i="64"/>
  <c r="CE2560" i="64"/>
  <c r="CE2587" i="64"/>
  <c r="CE518" i="64"/>
  <c r="BW2560" i="64"/>
  <c r="BW2587" i="64"/>
  <c r="BW518" i="64"/>
  <c r="BO2560" i="64"/>
  <c r="BO2587" i="64"/>
  <c r="BO518" i="64"/>
  <c r="BG2560" i="64"/>
  <c r="BG2587" i="64"/>
  <c r="BG518" i="64"/>
  <c r="AY2560" i="64"/>
  <c r="AY2587" i="64"/>
  <c r="AY518" i="64"/>
  <c r="AQ2560" i="64"/>
  <c r="AQ2587" i="64"/>
  <c r="AQ518" i="64"/>
  <c r="AI2560" i="64"/>
  <c r="AI2587" i="64"/>
  <c r="AI518" i="64"/>
  <c r="AA2560" i="64"/>
  <c r="AA2587" i="64"/>
  <c r="AA518" i="64"/>
  <c r="S2560" i="64"/>
  <c r="S2587" i="64"/>
  <c r="S518" i="64"/>
  <c r="CF2559" i="64"/>
  <c r="CF2586" i="64"/>
  <c r="CF517" i="64"/>
  <c r="BX2559" i="64"/>
  <c r="BX2586" i="64"/>
  <c r="BX517" i="64"/>
  <c r="BP2559" i="64"/>
  <c r="BP2586" i="64"/>
  <c r="BP517" i="64"/>
  <c r="BH2559" i="64"/>
  <c r="BH2586" i="64"/>
  <c r="BH517" i="64"/>
  <c r="AZ2559" i="64"/>
  <c r="AZ2586" i="64"/>
  <c r="AZ517" i="64"/>
  <c r="AR2559" i="64"/>
  <c r="AR2586" i="64"/>
  <c r="AR517" i="64"/>
  <c r="AJ2559" i="64"/>
  <c r="AJ517" i="64"/>
  <c r="AJ2586" i="64"/>
  <c r="AB2559" i="64"/>
  <c r="AB2586" i="64"/>
  <c r="AB517" i="64"/>
  <c r="T2559" i="64"/>
  <c r="T2586" i="64"/>
  <c r="T517" i="64"/>
  <c r="CG2556" i="64"/>
  <c r="CG2583" i="64"/>
  <c r="CG514" i="64"/>
  <c r="BY2556" i="64"/>
  <c r="BY2583" i="64"/>
  <c r="BY514" i="64"/>
  <c r="BQ2556" i="64"/>
  <c r="BQ2583" i="64"/>
  <c r="BQ514" i="64"/>
  <c r="BI2556" i="64"/>
  <c r="BI2583" i="64"/>
  <c r="BI514" i="64"/>
  <c r="BA2556" i="64"/>
  <c r="BA2583" i="64"/>
  <c r="BA514" i="64"/>
  <c r="AS2556" i="64"/>
  <c r="AS2583" i="64"/>
  <c r="AS514" i="64"/>
  <c r="AK2556" i="64"/>
  <c r="AK2583" i="64"/>
  <c r="AK514" i="64"/>
  <c r="AC2556" i="64"/>
  <c r="AC2583" i="64"/>
  <c r="AC514" i="64"/>
  <c r="U2556" i="64"/>
  <c r="U2583" i="64"/>
  <c r="U514" i="64"/>
  <c r="DI2560" i="64"/>
  <c r="DI2578" i="64" s="1"/>
  <c r="DI2587" i="64"/>
  <c r="DI518" i="64"/>
  <c r="DA2560" i="64"/>
  <c r="DA2578" i="64" s="1"/>
  <c r="DA2587" i="64"/>
  <c r="DA518" i="64"/>
  <c r="CS2560" i="64"/>
  <c r="CS2578" i="64" s="1"/>
  <c r="CS2587" i="64"/>
  <c r="CS518" i="64"/>
  <c r="DH2559" i="64"/>
  <c r="DH2577" i="64" s="1"/>
  <c r="DH2586" i="64"/>
  <c r="DH517" i="64"/>
  <c r="CZ2559" i="64"/>
  <c r="CZ2577" i="64" s="1"/>
  <c r="CZ2586" i="64"/>
  <c r="CZ517" i="64"/>
  <c r="CR2559" i="64"/>
  <c r="CR2577" i="64" s="1"/>
  <c r="CR2586" i="64"/>
  <c r="CR517" i="64"/>
  <c r="DG2556" i="64"/>
  <c r="DG2574" i="64" s="1"/>
  <c r="DG2583" i="64"/>
  <c r="DG514" i="64"/>
  <c r="CY2556" i="64"/>
  <c r="CY2574" i="64" s="1"/>
  <c r="CY2583" i="64"/>
  <c r="CY514" i="64"/>
  <c r="CQ2556" i="64"/>
  <c r="CQ2574" i="64" s="1"/>
  <c r="CQ2583" i="64"/>
  <c r="CQ514" i="64"/>
  <c r="DF2555" i="64"/>
  <c r="DF2582" i="64"/>
  <c r="DF2594" i="64" s="1"/>
  <c r="DF513" i="64"/>
  <c r="CX2555" i="64"/>
  <c r="CX2582" i="64"/>
  <c r="CX2594" i="64" s="1"/>
  <c r="CX513" i="64"/>
  <c r="CP2555" i="64"/>
  <c r="CP2582" i="64"/>
  <c r="CP2594" i="64" s="1"/>
  <c r="CP513" i="64"/>
  <c r="BD2555" i="64"/>
  <c r="BD2582" i="64"/>
  <c r="BD2594" i="64" s="1"/>
  <c r="BD513" i="64"/>
  <c r="CB2560" i="64"/>
  <c r="CB2587" i="64"/>
  <c r="CB518" i="64"/>
  <c r="AF2560" i="64"/>
  <c r="AF2587" i="64"/>
  <c r="AF518" i="64"/>
  <c r="BE2559" i="64"/>
  <c r="BE2586" i="64"/>
  <c r="BE517" i="64"/>
  <c r="CL2556" i="64"/>
  <c r="CL2583" i="64"/>
  <c r="CL514" i="64"/>
  <c r="AX2556" i="64"/>
  <c r="AX2583" i="64"/>
  <c r="AX514" i="64"/>
  <c r="AL2555" i="64"/>
  <c r="AL2582" i="64"/>
  <c r="AL2594" i="64" s="1"/>
  <c r="AL513" i="64"/>
  <c r="BR2560" i="64"/>
  <c r="BR2587" i="64"/>
  <c r="BR518" i="64"/>
  <c r="AL2560" i="64"/>
  <c r="AL2587" i="64"/>
  <c r="AL518" i="64"/>
  <c r="BS2559" i="64"/>
  <c r="BS2586" i="64"/>
  <c r="BS517" i="64"/>
  <c r="AM2559" i="64"/>
  <c r="AM2586" i="64"/>
  <c r="AM517" i="64"/>
  <c r="BT2556" i="64"/>
  <c r="BT2583" i="64"/>
  <c r="BT514" i="64"/>
  <c r="AF2556" i="64"/>
  <c r="AF2583" i="64"/>
  <c r="AF514" i="64"/>
  <c r="BI2555" i="64"/>
  <c r="BI2582" i="64"/>
  <c r="BI2594" i="64" s="1"/>
  <c r="BI513" i="64"/>
  <c r="CL2555" i="64"/>
  <c r="CL2582" i="64"/>
  <c r="CL2594" i="64" s="1"/>
  <c r="CL513" i="64"/>
  <c r="CD2555" i="64"/>
  <c r="CD2582" i="64"/>
  <c r="CD2594" i="64" s="1"/>
  <c r="CD513" i="64"/>
  <c r="BV2555" i="64"/>
  <c r="BV2582" i="64"/>
  <c r="BV2594" i="64" s="1"/>
  <c r="BV513" i="64"/>
  <c r="BN2555" i="64"/>
  <c r="BN2582" i="64"/>
  <c r="BN2594" i="64" s="1"/>
  <c r="BN513" i="64"/>
  <c r="BF2555" i="64"/>
  <c r="BF2582" i="64"/>
  <c r="BF2594" i="64" s="1"/>
  <c r="BF513" i="64"/>
  <c r="AX2555" i="64"/>
  <c r="AX2582" i="64"/>
  <c r="AX2594" i="64" s="1"/>
  <c r="AX513" i="64"/>
  <c r="AP2555" i="64"/>
  <c r="AP2582" i="64"/>
  <c r="AP2594" i="64" s="1"/>
  <c r="AP513" i="64"/>
  <c r="AH2555" i="64"/>
  <c r="AH2582" i="64"/>
  <c r="AH2594" i="64" s="1"/>
  <c r="AH513" i="64"/>
  <c r="Z2555" i="64"/>
  <c r="Z2582" i="64"/>
  <c r="Z2594" i="64" s="1"/>
  <c r="Z513" i="64"/>
  <c r="CL2560" i="64"/>
  <c r="CL2587" i="64"/>
  <c r="CL518" i="64"/>
  <c r="CD2560" i="64"/>
  <c r="CD2587" i="64"/>
  <c r="CD518" i="64"/>
  <c r="BV2560" i="64"/>
  <c r="BV2587" i="64"/>
  <c r="BV518" i="64"/>
  <c r="BN2560" i="64"/>
  <c r="BN2587" i="64"/>
  <c r="BN518" i="64"/>
  <c r="BF2560" i="64"/>
  <c r="BF2587" i="64"/>
  <c r="BF518" i="64"/>
  <c r="AX2560" i="64"/>
  <c r="AX2587" i="64"/>
  <c r="AX518" i="64"/>
  <c r="AP2560" i="64"/>
  <c r="AP2587" i="64"/>
  <c r="AP518" i="64"/>
  <c r="AH2560" i="64"/>
  <c r="AH2587" i="64"/>
  <c r="AH518" i="64"/>
  <c r="Z2560" i="64"/>
  <c r="Z2587" i="64"/>
  <c r="Z518" i="64"/>
  <c r="CE2559" i="64"/>
  <c r="CE2586" i="64"/>
  <c r="CE517" i="64"/>
  <c r="BW2559" i="64"/>
  <c r="BW2586" i="64"/>
  <c r="BW517" i="64"/>
  <c r="BO2559" i="64"/>
  <c r="BO2586" i="64"/>
  <c r="BO517" i="64"/>
  <c r="BG2559" i="64"/>
  <c r="BG2586" i="64"/>
  <c r="BG517" i="64"/>
  <c r="AY2559" i="64"/>
  <c r="AY2586" i="64"/>
  <c r="AY517" i="64"/>
  <c r="AQ2559" i="64"/>
  <c r="AQ2586" i="64"/>
  <c r="AQ517" i="64"/>
  <c r="AI2559" i="64"/>
  <c r="AI2586" i="64"/>
  <c r="AI517" i="64"/>
  <c r="AA2559" i="64"/>
  <c r="AA2586" i="64"/>
  <c r="AA517" i="64"/>
  <c r="S2559" i="64"/>
  <c r="S2586" i="64"/>
  <c r="S517" i="64"/>
  <c r="CF2556" i="64"/>
  <c r="CF2583" i="64"/>
  <c r="CF514" i="64"/>
  <c r="BX2556" i="64"/>
  <c r="BX2583" i="64"/>
  <c r="BX514" i="64"/>
  <c r="BP2556" i="64"/>
  <c r="BP514" i="64"/>
  <c r="BP2583" i="64"/>
  <c r="BH2556" i="64"/>
  <c r="BH2583" i="64"/>
  <c r="BH514" i="64"/>
  <c r="AZ2556" i="64"/>
  <c r="AZ514" i="64"/>
  <c r="AZ2583" i="64"/>
  <c r="AR2556" i="64"/>
  <c r="AR2583" i="64"/>
  <c r="AR514" i="64"/>
  <c r="AJ2556" i="64"/>
  <c r="AJ2583" i="64"/>
  <c r="AJ514" i="64"/>
  <c r="AB2556" i="64"/>
  <c r="AB2583" i="64"/>
  <c r="AB514" i="64"/>
  <c r="T2556" i="64"/>
  <c r="T2583" i="64"/>
  <c r="T514" i="64"/>
  <c r="DH2560" i="64"/>
  <c r="DH2578" i="64" s="1"/>
  <c r="DH2587" i="64"/>
  <c r="DH518" i="64"/>
  <c r="CZ2560" i="64"/>
  <c r="CZ2578" i="64" s="1"/>
  <c r="CZ2587" i="64"/>
  <c r="CZ518" i="64"/>
  <c r="CR2560" i="64"/>
  <c r="CR2578" i="64" s="1"/>
  <c r="CR2587" i="64"/>
  <c r="CR518" i="64"/>
  <c r="DG2559" i="64"/>
  <c r="DG2577" i="64" s="1"/>
  <c r="DG2586" i="64"/>
  <c r="DG517" i="64"/>
  <c r="CY2559" i="64"/>
  <c r="CY2577" i="64" s="1"/>
  <c r="CY2586" i="64"/>
  <c r="CY517" i="64"/>
  <c r="CQ2559" i="64"/>
  <c r="CQ2577" i="64" s="1"/>
  <c r="CQ2586" i="64"/>
  <c r="CQ517" i="64"/>
  <c r="DF2556" i="64"/>
  <c r="DF2574" i="64" s="1"/>
  <c r="DF2583" i="64"/>
  <c r="DF514" i="64"/>
  <c r="CX2556" i="64"/>
  <c r="CX2574" i="64" s="1"/>
  <c r="CX2583" i="64"/>
  <c r="CX514" i="64"/>
  <c r="CP2556" i="64"/>
  <c r="CP2574" i="64" s="1"/>
  <c r="CP2583" i="64"/>
  <c r="CP514" i="64"/>
  <c r="DE2555" i="64"/>
  <c r="DE2582" i="64"/>
  <c r="DE2594" i="64" s="1"/>
  <c r="DE513" i="64"/>
  <c r="CW2555" i="64"/>
  <c r="CW2582" i="64"/>
  <c r="CW2594" i="64" s="1"/>
  <c r="CW513" i="64"/>
  <c r="CO2555" i="64"/>
  <c r="CO2582" i="64"/>
  <c r="CO2594" i="64" s="1"/>
  <c r="CO513" i="64"/>
  <c r="BL2555" i="64"/>
  <c r="BL2582" i="64"/>
  <c r="BL2594" i="64" s="1"/>
  <c r="BL513" i="64"/>
  <c r="CJ2560" i="64"/>
  <c r="CJ2587" i="64"/>
  <c r="CJ518" i="64"/>
  <c r="AV2560" i="64"/>
  <c r="AV2587" i="64"/>
  <c r="AV518" i="64"/>
  <c r="BU2559" i="64"/>
  <c r="BU2586" i="64"/>
  <c r="BU517" i="64"/>
  <c r="AG2559" i="64"/>
  <c r="AG517" i="64"/>
  <c r="AG2586" i="64"/>
  <c r="BN2556" i="64"/>
  <c r="BN2583" i="64"/>
  <c r="BN514" i="64"/>
  <c r="CH2555" i="64"/>
  <c r="CH2582" i="64"/>
  <c r="CH2594" i="64" s="1"/>
  <c r="CH513" i="64"/>
  <c r="AT2555" i="64"/>
  <c r="AT2582" i="64"/>
  <c r="AT2594" i="64" s="1"/>
  <c r="AT513" i="64"/>
  <c r="BZ2560" i="64"/>
  <c r="BZ2587" i="64"/>
  <c r="BZ518" i="64"/>
  <c r="AD2560" i="64"/>
  <c r="AD2587" i="64"/>
  <c r="AD518" i="64"/>
  <c r="BK2559" i="64"/>
  <c r="BK2586" i="64"/>
  <c r="BK517" i="64"/>
  <c r="AE2559" i="64"/>
  <c r="AE2586" i="64"/>
  <c r="AE517" i="64"/>
  <c r="BL2556" i="64"/>
  <c r="BL2583" i="64"/>
  <c r="BL514" i="64"/>
  <c r="AN2556" i="64"/>
  <c r="AN2583" i="64"/>
  <c r="AN514" i="64"/>
  <c r="CK2555" i="64"/>
  <c r="CK2582" i="64"/>
  <c r="CK2594" i="64" s="1"/>
  <c r="CK513" i="64"/>
  <c r="CC2555" i="64"/>
  <c r="CC513" i="64"/>
  <c r="CC2582" i="64"/>
  <c r="CC2594" i="64" s="1"/>
  <c r="BU2555" i="64"/>
  <c r="BU2582" i="64"/>
  <c r="BU2594" i="64" s="1"/>
  <c r="BU513" i="64"/>
  <c r="BM2555" i="64"/>
  <c r="BM2582" i="64"/>
  <c r="BM2594" i="64" s="1"/>
  <c r="BM513" i="64"/>
  <c r="BE2555" i="64"/>
  <c r="BE2582" i="64"/>
  <c r="BE2594" i="64" s="1"/>
  <c r="BE513" i="64"/>
  <c r="AW2555" i="64"/>
  <c r="AW513" i="64"/>
  <c r="AW2582" i="64"/>
  <c r="AW2594" i="64" s="1"/>
  <c r="AO2555" i="64"/>
  <c r="AO2582" i="64"/>
  <c r="AO2594" i="64" s="1"/>
  <c r="AO513" i="64"/>
  <c r="AG2555" i="64"/>
  <c r="AG2582" i="64"/>
  <c r="AG2594" i="64" s="1"/>
  <c r="AG513" i="64"/>
  <c r="Y2555" i="64"/>
  <c r="Y2582" i="64"/>
  <c r="Y2594" i="64" s="1"/>
  <c r="Y513" i="64"/>
  <c r="CK2560" i="64"/>
  <c r="CK2587" i="64"/>
  <c r="CK518" i="64"/>
  <c r="CC2560" i="64"/>
  <c r="CC2587" i="64"/>
  <c r="CC518" i="64"/>
  <c r="BU2560" i="64"/>
  <c r="BU2587" i="64"/>
  <c r="BU518" i="64"/>
  <c r="BM2560" i="64"/>
  <c r="BM518" i="64"/>
  <c r="BM2587" i="64"/>
  <c r="BE2560" i="64"/>
  <c r="BE2587" i="64"/>
  <c r="BE518" i="64"/>
  <c r="AW2560" i="64"/>
  <c r="AW2587" i="64"/>
  <c r="AW518" i="64"/>
  <c r="AO2560" i="64"/>
  <c r="AO2587" i="64"/>
  <c r="AO518" i="64"/>
  <c r="AG2560" i="64"/>
  <c r="AG2587" i="64"/>
  <c r="AG518" i="64"/>
  <c r="Y2560" i="64"/>
  <c r="Y2587" i="64"/>
  <c r="Y518" i="64"/>
  <c r="CL2559" i="64"/>
  <c r="CL2586" i="64"/>
  <c r="CL517" i="64"/>
  <c r="CD2559" i="64"/>
  <c r="CD2586" i="64"/>
  <c r="CD517" i="64"/>
  <c r="BV2559" i="64"/>
  <c r="BV2586" i="64"/>
  <c r="BV517" i="64"/>
  <c r="BN2559" i="64"/>
  <c r="BN2586" i="64"/>
  <c r="BN517" i="64"/>
  <c r="BF2559" i="64"/>
  <c r="BF2586" i="64"/>
  <c r="BF517" i="64"/>
  <c r="AX2559" i="64"/>
  <c r="AX2586" i="64"/>
  <c r="AX517" i="64"/>
  <c r="AP2559" i="64"/>
  <c r="AP2586" i="64"/>
  <c r="AP517" i="64"/>
  <c r="AH2559" i="64"/>
  <c r="AH2586" i="64"/>
  <c r="AH517" i="64"/>
  <c r="Z2559" i="64"/>
  <c r="Z2586" i="64"/>
  <c r="Z517" i="64"/>
  <c r="CE2556" i="64"/>
  <c r="CE2583" i="64"/>
  <c r="CE514" i="64"/>
  <c r="BW2556" i="64"/>
  <c r="BW2583" i="64"/>
  <c r="BW514" i="64"/>
  <c r="BO2556" i="64"/>
  <c r="BO2583" i="64"/>
  <c r="BO514" i="64"/>
  <c r="BG2556" i="64"/>
  <c r="BG2583" i="64"/>
  <c r="BG514" i="64"/>
  <c r="AY2556" i="64"/>
  <c r="AY2583" i="64"/>
  <c r="AY514" i="64"/>
  <c r="AQ2556" i="64"/>
  <c r="AQ2583" i="64"/>
  <c r="AQ514" i="64"/>
  <c r="AI2556" i="64"/>
  <c r="AI2583" i="64"/>
  <c r="AI514" i="64"/>
  <c r="AA2556" i="64"/>
  <c r="AA2583" i="64"/>
  <c r="AA514" i="64"/>
  <c r="S2556" i="64"/>
  <c r="S2583" i="64"/>
  <c r="S514" i="64"/>
  <c r="DG2560" i="64"/>
  <c r="DG2578" i="64" s="1"/>
  <c r="DG2587" i="64"/>
  <c r="DG518" i="64"/>
  <c r="CY2560" i="64"/>
  <c r="CY2578" i="64" s="1"/>
  <c r="CY2587" i="64"/>
  <c r="CY518" i="64"/>
  <c r="CQ2560" i="64"/>
  <c r="CQ2578" i="64" s="1"/>
  <c r="CQ2587" i="64"/>
  <c r="CQ518" i="64"/>
  <c r="DF2559" i="64"/>
  <c r="DF2577" i="64" s="1"/>
  <c r="DF2586" i="64"/>
  <c r="DF517" i="64"/>
  <c r="CX2559" i="64"/>
  <c r="CX2577" i="64" s="1"/>
  <c r="CX2586" i="64"/>
  <c r="CX517" i="64"/>
  <c r="CP2559" i="64"/>
  <c r="CP2577" i="64" s="1"/>
  <c r="CP2586" i="64"/>
  <c r="CP517" i="64"/>
  <c r="DE2556" i="64"/>
  <c r="DE2574" i="64" s="1"/>
  <c r="DE2583" i="64"/>
  <c r="DE514" i="64"/>
  <c r="CW2556" i="64"/>
  <c r="CW2574" i="64" s="1"/>
  <c r="CW2583" i="64"/>
  <c r="CW514" i="64"/>
  <c r="CO2556" i="64"/>
  <c r="CO2583" i="64"/>
  <c r="CO514" i="64"/>
  <c r="DD2555" i="64"/>
  <c r="DD2582" i="64"/>
  <c r="DD2594" i="64" s="1"/>
  <c r="DD513" i="64"/>
  <c r="CV2555" i="64"/>
  <c r="CV2582" i="64"/>
  <c r="CV2594" i="64" s="1"/>
  <c r="CV513" i="64"/>
  <c r="DJ2464" i="64"/>
  <c r="DJ2498" i="64"/>
  <c r="DJ2533" i="64"/>
  <c r="DJ2551" i="64" s="1"/>
  <c r="DB2464" i="64"/>
  <c r="DB2533" i="64"/>
  <c r="DB2551" i="64" s="1"/>
  <c r="DB2498" i="64"/>
  <c r="CT2464" i="64"/>
  <c r="CT2498" i="64"/>
  <c r="CT2533" i="64"/>
  <c r="CT2551" i="64" s="1"/>
  <c r="DI2463" i="64"/>
  <c r="DI2532" i="64"/>
  <c r="DI2550" i="64" s="1"/>
  <c r="DI2497" i="64"/>
  <c r="DA2463" i="64"/>
  <c r="DA2532" i="64"/>
  <c r="DA2550" i="64" s="1"/>
  <c r="DA2497" i="64"/>
  <c r="CS2463" i="64"/>
  <c r="CS2532" i="64"/>
  <c r="CS2550" i="64" s="1"/>
  <c r="CS2497" i="64"/>
  <c r="DH2460" i="64"/>
  <c r="DH2529" i="64"/>
  <c r="DH2547" i="64" s="1"/>
  <c r="DH2494" i="64"/>
  <c r="CZ2460" i="64"/>
  <c r="CZ2529" i="64"/>
  <c r="CZ2547" i="64" s="1"/>
  <c r="CZ2494" i="64"/>
  <c r="CR2460" i="64"/>
  <c r="CR2529" i="64"/>
  <c r="CR2547" i="64" s="1"/>
  <c r="CR2494" i="64"/>
  <c r="DG2459" i="64"/>
  <c r="DG2485" i="64" s="1"/>
  <c r="DG2528" i="64"/>
  <c r="DG2493" i="64"/>
  <c r="DG2519" i="64" s="1"/>
  <c r="CY2459" i="64"/>
  <c r="CY2485" i="64" s="1"/>
  <c r="CY2528" i="64"/>
  <c r="CY2493" i="64"/>
  <c r="CY2519" i="64" s="1"/>
  <c r="CQ2459" i="64"/>
  <c r="CQ2485" i="64" s="1"/>
  <c r="CQ2528" i="64"/>
  <c r="CQ2493" i="64"/>
  <c r="CQ2519" i="64" s="1"/>
  <c r="AZ2459" i="64"/>
  <c r="AZ2485" i="64" s="1"/>
  <c r="AZ2528" i="64"/>
  <c r="AZ2493" i="64"/>
  <c r="BP2464" i="64"/>
  <c r="BP2490" i="64" s="1"/>
  <c r="BP2498" i="64"/>
  <c r="BP2524" i="64" s="1"/>
  <c r="BP2533" i="64"/>
  <c r="CG2463" i="64"/>
  <c r="CG2489" i="64" s="1"/>
  <c r="CG2497" i="64"/>
  <c r="CG2523" i="64" s="1"/>
  <c r="CG2532" i="64"/>
  <c r="AK2463" i="64"/>
  <c r="AK2489" i="64" s="1"/>
  <c r="AK2497" i="64"/>
  <c r="AK2523" i="64" s="1"/>
  <c r="AK2532" i="64"/>
  <c r="BJ2460" i="64"/>
  <c r="BJ2529" i="64"/>
  <c r="BJ2494" i="64"/>
  <c r="BJ2520" i="64" s="1"/>
  <c r="CE2459" i="64"/>
  <c r="CE2485" i="64" s="1"/>
  <c r="CE2528" i="64"/>
  <c r="CE2493" i="64"/>
  <c r="BW2459" i="64"/>
  <c r="BW2485" i="64" s="1"/>
  <c r="BW2528" i="64"/>
  <c r="BW2493" i="64"/>
  <c r="BO2459" i="64"/>
  <c r="BO2485" i="64" s="1"/>
  <c r="BO2528" i="64"/>
  <c r="BO2493" i="64"/>
  <c r="BG2459" i="64"/>
  <c r="BG2485" i="64" s="1"/>
  <c r="BG2528" i="64"/>
  <c r="BG2493" i="64"/>
  <c r="AY2459" i="64"/>
  <c r="AY2485" i="64" s="1"/>
  <c r="AY2493" i="64"/>
  <c r="AY2528" i="64"/>
  <c r="AQ2459" i="64"/>
  <c r="AQ2485" i="64" s="1"/>
  <c r="AQ2528" i="64"/>
  <c r="AQ2493" i="64"/>
  <c r="AI2459" i="64"/>
  <c r="AI2485" i="64" s="1"/>
  <c r="AI2528" i="64"/>
  <c r="AI2493" i="64"/>
  <c r="AA2459" i="64"/>
  <c r="AA2485" i="64" s="1"/>
  <c r="AA2528" i="64"/>
  <c r="AA2493" i="64"/>
  <c r="S2459" i="64"/>
  <c r="S2485" i="64" s="1"/>
  <c r="S2528" i="64"/>
  <c r="S2493" i="64"/>
  <c r="CE2464" i="64"/>
  <c r="CE2490" i="64" s="1"/>
  <c r="CE2498" i="64"/>
  <c r="CE2524" i="64" s="1"/>
  <c r="CE2533" i="64"/>
  <c r="BW2464" i="64"/>
  <c r="BW2490" i="64" s="1"/>
  <c r="BW2498" i="64"/>
  <c r="BW2524" i="64" s="1"/>
  <c r="BW2533" i="64"/>
  <c r="BO2464" i="64"/>
  <c r="BO2490" i="64" s="1"/>
  <c r="BO2498" i="64"/>
  <c r="BO2524" i="64" s="1"/>
  <c r="BO2533" i="64"/>
  <c r="BG2464" i="64"/>
  <c r="BG2490" i="64" s="1"/>
  <c r="BG2498" i="64"/>
  <c r="BG2524" i="64" s="1"/>
  <c r="BG2533" i="64"/>
  <c r="AY2464" i="64"/>
  <c r="AY2490" i="64" s="1"/>
  <c r="AY2498" i="64"/>
  <c r="AY2524" i="64" s="1"/>
  <c r="AY2533" i="64"/>
  <c r="AQ2464" i="64"/>
  <c r="AQ2490" i="64" s="1"/>
  <c r="AQ2498" i="64"/>
  <c r="AQ2524" i="64" s="1"/>
  <c r="AQ2533" i="64"/>
  <c r="AI2464" i="64"/>
  <c r="AI2490" i="64" s="1"/>
  <c r="AI2498" i="64"/>
  <c r="AI2524" i="64" s="1"/>
  <c r="AI2533" i="64"/>
  <c r="AA2464" i="64"/>
  <c r="AA2490" i="64" s="1"/>
  <c r="AA2498" i="64"/>
  <c r="AA2524" i="64" s="1"/>
  <c r="AA2533" i="64"/>
  <c r="S2464" i="64"/>
  <c r="S2490" i="64" s="1"/>
  <c r="S2498" i="64"/>
  <c r="S2524" i="64" s="1"/>
  <c r="S2533" i="64"/>
  <c r="CF2463" i="64"/>
  <c r="CF2489" i="64" s="1"/>
  <c r="CF2497" i="64"/>
  <c r="CF2523" i="64" s="1"/>
  <c r="CF2532" i="64"/>
  <c r="BX2463" i="64"/>
  <c r="BX2489" i="64" s="1"/>
  <c r="BX2497" i="64"/>
  <c r="BX2523" i="64" s="1"/>
  <c r="BX2532" i="64"/>
  <c r="BP2463" i="64"/>
  <c r="BP2489" i="64" s="1"/>
  <c r="BP2497" i="64"/>
  <c r="BP2523" i="64" s="1"/>
  <c r="BP2532" i="64"/>
  <c r="BH2463" i="64"/>
  <c r="BH2489" i="64" s="1"/>
  <c r="BH2497" i="64"/>
  <c r="BH2523" i="64" s="1"/>
  <c r="BH2532" i="64"/>
  <c r="AZ2463" i="64"/>
  <c r="AZ2489" i="64" s="1"/>
  <c r="AZ2497" i="64"/>
  <c r="AZ2523" i="64" s="1"/>
  <c r="AZ2532" i="64"/>
  <c r="AR2463" i="64"/>
  <c r="AR2489" i="64" s="1"/>
  <c r="AR2497" i="64"/>
  <c r="AR2523" i="64" s="1"/>
  <c r="AR2532" i="64"/>
  <c r="AJ2463" i="64"/>
  <c r="AJ2489" i="64" s="1"/>
  <c r="AJ2497" i="64"/>
  <c r="AJ2523" i="64" s="1"/>
  <c r="AJ2532" i="64"/>
  <c r="AB2463" i="64"/>
  <c r="AB2489" i="64" s="1"/>
  <c r="AB2497" i="64"/>
  <c r="AB2523" i="64" s="1"/>
  <c r="AB2532" i="64"/>
  <c r="T2463" i="64"/>
  <c r="T2489" i="64" s="1"/>
  <c r="T2497" i="64"/>
  <c r="T2523" i="64" s="1"/>
  <c r="T2532" i="64"/>
  <c r="CG2460" i="64"/>
  <c r="CG2529" i="64"/>
  <c r="CG2494" i="64"/>
  <c r="CG2520" i="64" s="1"/>
  <c r="BY2460" i="64"/>
  <c r="BY2529" i="64"/>
  <c r="BY2494" i="64"/>
  <c r="BY2520" i="64" s="1"/>
  <c r="BQ2460" i="64"/>
  <c r="BQ2529" i="64"/>
  <c r="BQ2494" i="64"/>
  <c r="BQ2520" i="64" s="1"/>
  <c r="BI2460" i="64"/>
  <c r="BI2529" i="64"/>
  <c r="BI2494" i="64"/>
  <c r="BI2520" i="64" s="1"/>
  <c r="BA2460" i="64"/>
  <c r="BA2529" i="64"/>
  <c r="BA2494" i="64"/>
  <c r="BA2520" i="64" s="1"/>
  <c r="AS2460" i="64"/>
  <c r="AS2529" i="64"/>
  <c r="AS2494" i="64"/>
  <c r="AS2520" i="64" s="1"/>
  <c r="AK2460" i="64"/>
  <c r="AK2529" i="64"/>
  <c r="AK2494" i="64"/>
  <c r="AK2520" i="64" s="1"/>
  <c r="AC2460" i="64"/>
  <c r="AC2529" i="64"/>
  <c r="AC2494" i="64"/>
  <c r="AC2520" i="64" s="1"/>
  <c r="U2460" i="64"/>
  <c r="U2529" i="64"/>
  <c r="U2494" i="64"/>
  <c r="U2520" i="64" s="1"/>
  <c r="DI2464" i="64"/>
  <c r="DI2533" i="64"/>
  <c r="DI2551" i="64" s="1"/>
  <c r="DI2498" i="64"/>
  <c r="DA2464" i="64"/>
  <c r="DA2533" i="64"/>
  <c r="DA2551" i="64" s="1"/>
  <c r="DA2498" i="64"/>
  <c r="CS2464" i="64"/>
  <c r="CS2533" i="64"/>
  <c r="CS2551" i="64" s="1"/>
  <c r="CS2498" i="64"/>
  <c r="DH2463" i="64"/>
  <c r="DH2532" i="64"/>
  <c r="DH2550" i="64" s="1"/>
  <c r="DH2497" i="64"/>
  <c r="CZ2463" i="64"/>
  <c r="CZ2532" i="64"/>
  <c r="CZ2550" i="64" s="1"/>
  <c r="CZ2497" i="64"/>
  <c r="CR2463" i="64"/>
  <c r="CR2532" i="64"/>
  <c r="CR2550" i="64" s="1"/>
  <c r="CR2497" i="64"/>
  <c r="DG2460" i="64"/>
  <c r="DG2494" i="64"/>
  <c r="DG2529" i="64"/>
  <c r="DG2547" i="64" s="1"/>
  <c r="CY2460" i="64"/>
  <c r="CY2494" i="64"/>
  <c r="CY2529" i="64"/>
  <c r="CY2547" i="64" s="1"/>
  <c r="CQ2460" i="64"/>
  <c r="CQ2529" i="64"/>
  <c r="CQ2547" i="64" s="1"/>
  <c r="CQ2494" i="64"/>
  <c r="DF2459" i="64"/>
  <c r="DF2485" i="64" s="1"/>
  <c r="DF2528" i="64"/>
  <c r="DF2493" i="64"/>
  <c r="DF2519" i="64" s="1"/>
  <c r="CX2459" i="64"/>
  <c r="CX2485" i="64" s="1"/>
  <c r="CX2528" i="64"/>
  <c r="CX2493" i="64"/>
  <c r="CX2519" i="64" s="1"/>
  <c r="CP2459" i="64"/>
  <c r="CP2485" i="64" s="1"/>
  <c r="CP2528" i="64"/>
  <c r="CP2493" i="64"/>
  <c r="CP2519" i="64" s="1"/>
  <c r="AJ2459" i="64"/>
  <c r="AJ2485" i="64" s="1"/>
  <c r="AJ2528" i="64"/>
  <c r="AJ2493" i="64"/>
  <c r="AR2464" i="64"/>
  <c r="AR2490" i="64" s="1"/>
  <c r="AR2498" i="64"/>
  <c r="AR2524" i="64" s="1"/>
  <c r="AR2533" i="64"/>
  <c r="AS2463" i="64"/>
  <c r="AS2489" i="64" s="1"/>
  <c r="AS2497" i="64"/>
  <c r="AS2523" i="64" s="1"/>
  <c r="AS2532" i="64"/>
  <c r="AL2460" i="64"/>
  <c r="AL2529" i="64"/>
  <c r="AL2494" i="64"/>
  <c r="AL2520" i="64" s="1"/>
  <c r="AX2459" i="64"/>
  <c r="AX2485" i="64" s="1"/>
  <c r="AX2528" i="64"/>
  <c r="AX2493" i="64"/>
  <c r="CL2464" i="64"/>
  <c r="CL2490" i="64" s="1"/>
  <c r="CL2498" i="64"/>
  <c r="CL2524" i="64" s="1"/>
  <c r="CL2533" i="64"/>
  <c r="BF2464" i="64"/>
  <c r="BF2490" i="64" s="1"/>
  <c r="BF2498" i="64"/>
  <c r="BF2524" i="64" s="1"/>
  <c r="BF2533" i="64"/>
  <c r="AH2464" i="64"/>
  <c r="AH2490" i="64" s="1"/>
  <c r="AH2498" i="64"/>
  <c r="AH2524" i="64" s="1"/>
  <c r="AH2533" i="64"/>
  <c r="CE2463" i="64"/>
  <c r="CE2489" i="64" s="1"/>
  <c r="CE2497" i="64"/>
  <c r="CE2523" i="64" s="1"/>
  <c r="CE2532" i="64"/>
  <c r="BG2463" i="64"/>
  <c r="BG2489" i="64" s="1"/>
  <c r="BG2497" i="64"/>
  <c r="BG2523" i="64" s="1"/>
  <c r="BG2532" i="64"/>
  <c r="AQ2463" i="64"/>
  <c r="AQ2489" i="64" s="1"/>
  <c r="AQ2497" i="64"/>
  <c r="AQ2523" i="64" s="1"/>
  <c r="AQ2532" i="64"/>
  <c r="S2463" i="64"/>
  <c r="S2489" i="64" s="1"/>
  <c r="S2497" i="64"/>
  <c r="S2523" i="64" s="1"/>
  <c r="S2532" i="64"/>
  <c r="BX2460" i="64"/>
  <c r="BX2529" i="64"/>
  <c r="BX2494" i="64"/>
  <c r="BX2520" i="64" s="1"/>
  <c r="BH2460" i="64"/>
  <c r="BH2529" i="64"/>
  <c r="BH2494" i="64"/>
  <c r="BH2520" i="64" s="1"/>
  <c r="AJ2460" i="64"/>
  <c r="AJ2529" i="64"/>
  <c r="AJ2494" i="64"/>
  <c r="AJ2520" i="64" s="1"/>
  <c r="DH2464" i="64"/>
  <c r="DH2533" i="64"/>
  <c r="DH2551" i="64" s="1"/>
  <c r="DH2498" i="64"/>
  <c r="CZ2464" i="64"/>
  <c r="CZ2533" i="64"/>
  <c r="CZ2551" i="64" s="1"/>
  <c r="CZ2498" i="64"/>
  <c r="CR2464" i="64"/>
  <c r="CR2533" i="64"/>
  <c r="CR2551" i="64" s="1"/>
  <c r="CR2498" i="64"/>
  <c r="DG2463" i="64"/>
  <c r="DG2497" i="64"/>
  <c r="DG2532" i="64"/>
  <c r="DG2550" i="64" s="1"/>
  <c r="CY2463" i="64"/>
  <c r="CY2497" i="64"/>
  <c r="CY2532" i="64"/>
  <c r="CY2550" i="64" s="1"/>
  <c r="CQ2463" i="64"/>
  <c r="CQ2497" i="64"/>
  <c r="CQ2532" i="64"/>
  <c r="CQ2550" i="64" s="1"/>
  <c r="DF2460" i="64"/>
  <c r="DF2529" i="64"/>
  <c r="DF2547" i="64" s="1"/>
  <c r="DF2494" i="64"/>
  <c r="CX2460" i="64"/>
  <c r="CX2529" i="64"/>
  <c r="CX2547" i="64" s="1"/>
  <c r="CX2494" i="64"/>
  <c r="CP2460" i="64"/>
  <c r="CP2529" i="64"/>
  <c r="CP2547" i="64" s="1"/>
  <c r="CP2494" i="64"/>
  <c r="DE2459" i="64"/>
  <c r="DE2485" i="64" s="1"/>
  <c r="DE2528" i="64"/>
  <c r="DE2493" i="64"/>
  <c r="DE2519" i="64" s="1"/>
  <c r="CW2459" i="64"/>
  <c r="CW2485" i="64" s="1"/>
  <c r="CW2528" i="64"/>
  <c r="CW2493" i="64"/>
  <c r="CW2519" i="64" s="1"/>
  <c r="CO2459" i="64"/>
  <c r="CO2485" i="64" s="1"/>
  <c r="CO2528" i="64"/>
  <c r="CO2493" i="64"/>
  <c r="CO2519" i="64" s="1"/>
  <c r="AR2459" i="64"/>
  <c r="AR2485" i="64" s="1"/>
  <c r="AR2528" i="64"/>
  <c r="AR2493" i="64"/>
  <c r="BH2464" i="64"/>
  <c r="BH2490" i="64" s="1"/>
  <c r="BH2498" i="64"/>
  <c r="BH2524" i="64" s="1"/>
  <c r="BH2533" i="64"/>
  <c r="BY2463" i="64"/>
  <c r="BY2489" i="64" s="1"/>
  <c r="BY2497" i="64"/>
  <c r="BY2523" i="64" s="1"/>
  <c r="BY2532" i="64"/>
  <c r="AC2463" i="64"/>
  <c r="AC2489" i="64" s="1"/>
  <c r="AC2497" i="64"/>
  <c r="AC2523" i="64" s="1"/>
  <c r="AC2532" i="64"/>
  <c r="BB2460" i="64"/>
  <c r="BB2529" i="64"/>
  <c r="BB2494" i="64"/>
  <c r="BB2520" i="64" s="1"/>
  <c r="CL2459" i="64"/>
  <c r="CL2485" i="64" s="1"/>
  <c r="CL2528" i="64"/>
  <c r="CL2493" i="64"/>
  <c r="AP2459" i="64"/>
  <c r="AP2485" i="64" s="1"/>
  <c r="AP2528" i="64"/>
  <c r="AP2493" i="64"/>
  <c r="CD2464" i="64"/>
  <c r="CD2490" i="64" s="1"/>
  <c r="CD2498" i="64"/>
  <c r="CD2524" i="64" s="1"/>
  <c r="CD2533" i="64"/>
  <c r="BN2464" i="64"/>
  <c r="BN2490" i="64" s="1"/>
  <c r="BN2498" i="64"/>
  <c r="BN2524" i="64" s="1"/>
  <c r="BN2533" i="64"/>
  <c r="AP2464" i="64"/>
  <c r="AP2490" i="64" s="1"/>
  <c r="AP2498" i="64"/>
  <c r="AP2524" i="64" s="1"/>
  <c r="AP2533" i="64"/>
  <c r="Z2464" i="64"/>
  <c r="Z2490" i="64" s="1"/>
  <c r="Z2498" i="64"/>
  <c r="Z2524" i="64" s="1"/>
  <c r="Z2533" i="64"/>
  <c r="BO2463" i="64"/>
  <c r="BO2489" i="64" s="1"/>
  <c r="BO2497" i="64"/>
  <c r="BO2523" i="64" s="1"/>
  <c r="BO2532" i="64"/>
  <c r="AY2463" i="64"/>
  <c r="AY2489" i="64" s="1"/>
  <c r="AY2497" i="64"/>
  <c r="AY2523" i="64" s="1"/>
  <c r="AY2532" i="64"/>
  <c r="AI2463" i="64"/>
  <c r="AI2489" i="64" s="1"/>
  <c r="AI2497" i="64"/>
  <c r="AI2523" i="64" s="1"/>
  <c r="AI2532" i="64"/>
  <c r="AA2463" i="64"/>
  <c r="AA2489" i="64" s="1"/>
  <c r="AA2497" i="64"/>
  <c r="AA2523" i="64" s="1"/>
  <c r="AA2532" i="64"/>
  <c r="CF2460" i="64"/>
  <c r="CF2529" i="64"/>
  <c r="CF2494" i="64"/>
  <c r="CF2520" i="64" s="1"/>
  <c r="BP2460" i="64"/>
  <c r="BP2529" i="64"/>
  <c r="BP2494" i="64"/>
  <c r="BP2520" i="64" s="1"/>
  <c r="AZ2460" i="64"/>
  <c r="AZ2529" i="64"/>
  <c r="AZ2494" i="64"/>
  <c r="AZ2520" i="64" s="1"/>
  <c r="AR2460" i="64"/>
  <c r="AR2529" i="64"/>
  <c r="AR2494" i="64"/>
  <c r="AR2520" i="64" s="1"/>
  <c r="AB2460" i="64"/>
  <c r="AB2529" i="64"/>
  <c r="AB2494" i="64"/>
  <c r="AB2520" i="64" s="1"/>
  <c r="T2460" i="64"/>
  <c r="T2529" i="64"/>
  <c r="T2494" i="64"/>
  <c r="T2520" i="64" s="1"/>
  <c r="BU2459" i="64"/>
  <c r="BU2485" i="64" s="1"/>
  <c r="BU2528" i="64"/>
  <c r="BU2493" i="64"/>
  <c r="AG2459" i="64"/>
  <c r="AG2485" i="64" s="1"/>
  <c r="AG2528" i="64"/>
  <c r="AG2493" i="64"/>
  <c r="BM2464" i="64"/>
  <c r="BM2490" i="64" s="1"/>
  <c r="BM2533" i="64"/>
  <c r="BM2498" i="64"/>
  <c r="BM2524" i="64" s="1"/>
  <c r="Y2464" i="64"/>
  <c r="Y2490" i="64" s="1"/>
  <c r="Y2533" i="64"/>
  <c r="Y2498" i="64"/>
  <c r="Y2524" i="64" s="1"/>
  <c r="BF2463" i="64"/>
  <c r="BF2489" i="64" s="1"/>
  <c r="BF2497" i="64"/>
  <c r="BF2523" i="64" s="1"/>
  <c r="BF2532" i="64"/>
  <c r="AY2460" i="64"/>
  <c r="AY2529" i="64"/>
  <c r="AY2494" i="64"/>
  <c r="AY2520" i="64" s="1"/>
  <c r="S2460" i="64"/>
  <c r="S2494" i="64"/>
  <c r="S2520" i="64" s="1"/>
  <c r="S2529" i="64"/>
  <c r="DG2464" i="64"/>
  <c r="DG2498" i="64"/>
  <c r="DG2533" i="64"/>
  <c r="DG2551" i="64" s="1"/>
  <c r="CY2464" i="64"/>
  <c r="CY2498" i="64"/>
  <c r="CY2533" i="64"/>
  <c r="CY2551" i="64" s="1"/>
  <c r="CQ2464" i="64"/>
  <c r="CQ2498" i="64"/>
  <c r="CQ2533" i="64"/>
  <c r="CQ2551" i="64" s="1"/>
  <c r="DF2463" i="64"/>
  <c r="DF2497" i="64"/>
  <c r="DF2532" i="64"/>
  <c r="DF2550" i="64" s="1"/>
  <c r="CX2463" i="64"/>
  <c r="CX2497" i="64"/>
  <c r="CX2532" i="64"/>
  <c r="CX2550" i="64" s="1"/>
  <c r="CP2463" i="64"/>
  <c r="CP2497" i="64"/>
  <c r="CP2532" i="64"/>
  <c r="CP2550" i="64" s="1"/>
  <c r="DE2460" i="64"/>
  <c r="DE2494" i="64"/>
  <c r="DE2529" i="64"/>
  <c r="DE2547" i="64" s="1"/>
  <c r="CW2460" i="64"/>
  <c r="CW2494" i="64"/>
  <c r="CW2529" i="64"/>
  <c r="CW2547" i="64" s="1"/>
  <c r="CO2460" i="64"/>
  <c r="CO2494" i="64"/>
  <c r="CO2529" i="64"/>
  <c r="CO2547" i="64" s="1"/>
  <c r="DD2459" i="64"/>
  <c r="DD2485" i="64" s="1"/>
  <c r="DD2493" i="64"/>
  <c r="DD2519" i="64" s="1"/>
  <c r="DD2528" i="64"/>
  <c r="CV2459" i="64"/>
  <c r="CV2485" i="64" s="1"/>
  <c r="CV2528" i="64"/>
  <c r="CV2493" i="64"/>
  <c r="CV2519" i="64" s="1"/>
  <c r="BH2459" i="64"/>
  <c r="BH2485" i="64" s="1"/>
  <c r="BH2528" i="64"/>
  <c r="BH2493" i="64"/>
  <c r="BX2464" i="64"/>
  <c r="BX2490" i="64" s="1"/>
  <c r="BX2498" i="64"/>
  <c r="BX2524" i="64" s="1"/>
  <c r="BX2533" i="64"/>
  <c r="T2464" i="64"/>
  <c r="T2490" i="64" s="1"/>
  <c r="T2498" i="64"/>
  <c r="T2524" i="64" s="1"/>
  <c r="T2533" i="64"/>
  <c r="CH2460" i="64"/>
  <c r="CH2529" i="64"/>
  <c r="CH2494" i="64"/>
  <c r="CH2520" i="64" s="1"/>
  <c r="BF2459" i="64"/>
  <c r="BF2485" i="64" s="1"/>
  <c r="BF2528" i="64"/>
  <c r="BF2493" i="64"/>
  <c r="BM2459" i="64"/>
  <c r="BM2485" i="64" s="1"/>
  <c r="BM2528" i="64"/>
  <c r="BM2493" i="64"/>
  <c r="Y2459" i="64"/>
  <c r="Y2485" i="64" s="1"/>
  <c r="Y2528" i="64"/>
  <c r="Y2493" i="64"/>
  <c r="BE2464" i="64"/>
  <c r="BE2490" i="64" s="1"/>
  <c r="BE2533" i="64"/>
  <c r="BE2498" i="64"/>
  <c r="BE2524" i="64" s="1"/>
  <c r="CD2463" i="64"/>
  <c r="CD2489" i="64" s="1"/>
  <c r="CD2497" i="64"/>
  <c r="CD2523" i="64" s="1"/>
  <c r="CD2532" i="64"/>
  <c r="AH2463" i="64"/>
  <c r="AH2489" i="64" s="1"/>
  <c r="AH2497" i="64"/>
  <c r="AH2523" i="64" s="1"/>
  <c r="AH2532" i="64"/>
  <c r="BO2460" i="64"/>
  <c r="BO2529" i="64"/>
  <c r="BO2494" i="64"/>
  <c r="BO2520" i="64" s="1"/>
  <c r="AA2460" i="64"/>
  <c r="AA2529" i="64"/>
  <c r="AA2494" i="64"/>
  <c r="AA2520" i="64" s="1"/>
  <c r="CJ2459" i="64"/>
  <c r="CJ2485" i="64" s="1"/>
  <c r="CJ2493" i="64"/>
  <c r="CJ2528" i="64"/>
  <c r="CB2459" i="64"/>
  <c r="CB2485" i="64" s="1"/>
  <c r="CB2493" i="64"/>
  <c r="CB2528" i="64"/>
  <c r="BT2459" i="64"/>
  <c r="BT2485" i="64" s="1"/>
  <c r="BT2528" i="64"/>
  <c r="BT2493" i="64"/>
  <c r="BL2459" i="64"/>
  <c r="BL2485" i="64" s="1"/>
  <c r="BL2493" i="64"/>
  <c r="BL2528" i="64"/>
  <c r="BD2459" i="64"/>
  <c r="BD2485" i="64" s="1"/>
  <c r="BD2493" i="64"/>
  <c r="BD2528" i="64"/>
  <c r="AV2459" i="64"/>
  <c r="AV2485" i="64" s="1"/>
  <c r="AV2528" i="64"/>
  <c r="AV2493" i="64"/>
  <c r="AN2459" i="64"/>
  <c r="AN2485" i="64" s="1"/>
  <c r="AN2493" i="64"/>
  <c r="AN2528" i="64"/>
  <c r="AF2459" i="64"/>
  <c r="AF2485" i="64" s="1"/>
  <c r="AF2493" i="64"/>
  <c r="AF2528" i="64"/>
  <c r="X2459" i="64"/>
  <c r="X2485" i="64" s="1"/>
  <c r="X2493" i="64"/>
  <c r="X2528" i="64"/>
  <c r="CJ2464" i="64"/>
  <c r="CJ2490" i="64" s="1"/>
  <c r="CJ2498" i="64"/>
  <c r="CJ2524" i="64" s="1"/>
  <c r="CJ2533" i="64"/>
  <c r="CB2464" i="64"/>
  <c r="CB2490" i="64" s="1"/>
  <c r="CB2533" i="64"/>
  <c r="CB2498" i="64"/>
  <c r="CB2524" i="64" s="1"/>
  <c r="BT2464" i="64"/>
  <c r="BT2490" i="64" s="1"/>
  <c r="BT2498" i="64"/>
  <c r="BT2524" i="64" s="1"/>
  <c r="BT2533" i="64"/>
  <c r="BL2464" i="64"/>
  <c r="BL2490" i="64" s="1"/>
  <c r="BL2498" i="64"/>
  <c r="BL2524" i="64" s="1"/>
  <c r="BL2533" i="64"/>
  <c r="BD2464" i="64"/>
  <c r="BD2490" i="64" s="1"/>
  <c r="BD2533" i="64"/>
  <c r="BD2498" i="64"/>
  <c r="BD2524" i="64" s="1"/>
  <c r="AV2464" i="64"/>
  <c r="AV2490" i="64" s="1"/>
  <c r="AV2498" i="64"/>
  <c r="AV2524" i="64" s="1"/>
  <c r="AV2533" i="64"/>
  <c r="AN2464" i="64"/>
  <c r="AN2490" i="64" s="1"/>
  <c r="AN2533" i="64"/>
  <c r="AN2498" i="64"/>
  <c r="AN2524" i="64" s="1"/>
  <c r="AF2464" i="64"/>
  <c r="AF2490" i="64" s="1"/>
  <c r="AF2498" i="64"/>
  <c r="AF2524" i="64" s="1"/>
  <c r="AF2533" i="64"/>
  <c r="X2464" i="64"/>
  <c r="X2490" i="64" s="1"/>
  <c r="X2498" i="64"/>
  <c r="X2524" i="64" s="1"/>
  <c r="X2533" i="64"/>
  <c r="CK2463" i="64"/>
  <c r="CK2489" i="64" s="1"/>
  <c r="CK2532" i="64"/>
  <c r="CK2497" i="64"/>
  <c r="CK2523" i="64" s="1"/>
  <c r="CC2463" i="64"/>
  <c r="CC2489" i="64" s="1"/>
  <c r="CC2532" i="64"/>
  <c r="CC2497" i="64"/>
  <c r="CC2523" i="64" s="1"/>
  <c r="BU2463" i="64"/>
  <c r="BU2489" i="64" s="1"/>
  <c r="BU2532" i="64"/>
  <c r="BU2497" i="64"/>
  <c r="BU2523" i="64" s="1"/>
  <c r="BM2463" i="64"/>
  <c r="BM2489" i="64" s="1"/>
  <c r="BM2532" i="64"/>
  <c r="BM2497" i="64"/>
  <c r="BM2523" i="64" s="1"/>
  <c r="BE2463" i="64"/>
  <c r="BE2489" i="64" s="1"/>
  <c r="BE2532" i="64"/>
  <c r="BE2497" i="64"/>
  <c r="BE2523" i="64" s="1"/>
  <c r="AW2463" i="64"/>
  <c r="AW2489" i="64" s="1"/>
  <c r="AW2532" i="64"/>
  <c r="AW2497" i="64"/>
  <c r="AW2523" i="64" s="1"/>
  <c r="AO2463" i="64"/>
  <c r="AO2489" i="64" s="1"/>
  <c r="AO2532" i="64"/>
  <c r="AO2497" i="64"/>
  <c r="AO2523" i="64" s="1"/>
  <c r="AG2463" i="64"/>
  <c r="AG2489" i="64" s="1"/>
  <c r="AG2532" i="64"/>
  <c r="AG2497" i="64"/>
  <c r="AG2523" i="64" s="1"/>
  <c r="Y2463" i="64"/>
  <c r="Y2489" i="64" s="1"/>
  <c r="Y2532" i="64"/>
  <c r="Y2497" i="64"/>
  <c r="Y2523" i="64" s="1"/>
  <c r="CL2460" i="64"/>
  <c r="CL2494" i="64"/>
  <c r="CL2520" i="64" s="1"/>
  <c r="CL2529" i="64"/>
  <c r="CD2460" i="64"/>
  <c r="CD2529" i="64"/>
  <c r="CD2494" i="64"/>
  <c r="CD2520" i="64" s="1"/>
  <c r="BV2460" i="64"/>
  <c r="BV2494" i="64"/>
  <c r="BV2520" i="64" s="1"/>
  <c r="BV2529" i="64"/>
  <c r="BN2460" i="64"/>
  <c r="BN2529" i="64"/>
  <c r="BN2494" i="64"/>
  <c r="BN2520" i="64" s="1"/>
  <c r="BF2460" i="64"/>
  <c r="BF2529" i="64"/>
  <c r="BF2494" i="64"/>
  <c r="BF2520" i="64" s="1"/>
  <c r="AX2460" i="64"/>
  <c r="AX2494" i="64"/>
  <c r="AX2520" i="64" s="1"/>
  <c r="AX2529" i="64"/>
  <c r="AP2460" i="64"/>
  <c r="AP2529" i="64"/>
  <c r="AP2494" i="64"/>
  <c r="AP2520" i="64" s="1"/>
  <c r="AH2460" i="64"/>
  <c r="AH2529" i="64"/>
  <c r="AH2494" i="64"/>
  <c r="AH2520" i="64" s="1"/>
  <c r="Z2460" i="64"/>
  <c r="Z2494" i="64"/>
  <c r="Z2520" i="64" s="1"/>
  <c r="Z2529" i="64"/>
  <c r="DF2464" i="64"/>
  <c r="DF2498" i="64"/>
  <c r="DF2533" i="64"/>
  <c r="DF2551" i="64" s="1"/>
  <c r="CX2464" i="64"/>
  <c r="CX2498" i="64"/>
  <c r="CX2533" i="64"/>
  <c r="CX2551" i="64" s="1"/>
  <c r="CP2464" i="64"/>
  <c r="CP2498" i="64"/>
  <c r="CP2533" i="64"/>
  <c r="CP2551" i="64" s="1"/>
  <c r="DE2463" i="64"/>
  <c r="DE2497" i="64"/>
  <c r="DE2532" i="64"/>
  <c r="DE2550" i="64" s="1"/>
  <c r="CW2463" i="64"/>
  <c r="CW2497" i="64"/>
  <c r="CW2532" i="64"/>
  <c r="CW2550" i="64" s="1"/>
  <c r="CO2463" i="64"/>
  <c r="CO2497" i="64"/>
  <c r="CO2532" i="64"/>
  <c r="CO2550" i="64" s="1"/>
  <c r="DD2460" i="64"/>
  <c r="DD2494" i="64"/>
  <c r="DD2529" i="64"/>
  <c r="DD2547" i="64" s="1"/>
  <c r="CV2460" i="64"/>
  <c r="CV2494" i="64"/>
  <c r="CV2529" i="64"/>
  <c r="CV2547" i="64" s="1"/>
  <c r="DK2459" i="64"/>
  <c r="DK2485" i="64" s="1"/>
  <c r="DK2528" i="64"/>
  <c r="DK2493" i="64"/>
  <c r="DK2519" i="64" s="1"/>
  <c r="DC2459" i="64"/>
  <c r="DC2485" i="64" s="1"/>
  <c r="DC2528" i="64"/>
  <c r="DC2493" i="64"/>
  <c r="DC2519" i="64" s="1"/>
  <c r="CU2459" i="64"/>
  <c r="CU2485" i="64" s="1"/>
  <c r="CU2528" i="64"/>
  <c r="CU2493" i="64"/>
  <c r="CU2519" i="64" s="1"/>
  <c r="BX2459" i="64"/>
  <c r="BX2485" i="64" s="1"/>
  <c r="BX2528" i="64"/>
  <c r="BX2493" i="64"/>
  <c r="T2459" i="64"/>
  <c r="T2485" i="64" s="1"/>
  <c r="T2528" i="64"/>
  <c r="T2493" i="64"/>
  <c r="AJ2464" i="64"/>
  <c r="AJ2490" i="64" s="1"/>
  <c r="AJ2498" i="64"/>
  <c r="AJ2524" i="64" s="1"/>
  <c r="AJ2533" i="64"/>
  <c r="BI2463" i="64"/>
  <c r="BI2489" i="64" s="1"/>
  <c r="BI2497" i="64"/>
  <c r="BI2523" i="64" s="1"/>
  <c r="BI2532" i="64"/>
  <c r="BZ2460" i="64"/>
  <c r="BZ2529" i="64"/>
  <c r="BZ2494" i="64"/>
  <c r="BZ2520" i="64" s="1"/>
  <c r="AD2460" i="64"/>
  <c r="AD2529" i="64"/>
  <c r="AD2494" i="64"/>
  <c r="AD2520" i="64" s="1"/>
  <c r="BV2459" i="64"/>
  <c r="BV2485" i="64" s="1"/>
  <c r="BV2493" i="64"/>
  <c r="BV2528" i="64"/>
  <c r="AH2459" i="64"/>
  <c r="AH2485" i="64" s="1"/>
  <c r="AH2493" i="64"/>
  <c r="AH2528" i="64"/>
  <c r="AX2464" i="64"/>
  <c r="AX2490" i="64" s="1"/>
  <c r="AX2498" i="64"/>
  <c r="AX2524" i="64" s="1"/>
  <c r="AX2533" i="64"/>
  <c r="BE2459" i="64"/>
  <c r="BE2485" i="64" s="1"/>
  <c r="BE2528" i="64"/>
  <c r="BE2493" i="64"/>
  <c r="CK2464" i="64"/>
  <c r="CK2490" i="64" s="1"/>
  <c r="CK2533" i="64"/>
  <c r="CK2498" i="64"/>
  <c r="CK2524" i="64" s="1"/>
  <c r="AW2464" i="64"/>
  <c r="AW2490" i="64" s="1"/>
  <c r="AW2533" i="64"/>
  <c r="AW2498" i="64"/>
  <c r="AW2524" i="64" s="1"/>
  <c r="CL2463" i="64"/>
  <c r="CL2489" i="64" s="1"/>
  <c r="CL2497" i="64"/>
  <c r="CL2523" i="64" s="1"/>
  <c r="CL2532" i="64"/>
  <c r="AX2463" i="64"/>
  <c r="AX2489" i="64" s="1"/>
  <c r="AX2497" i="64"/>
  <c r="AX2523" i="64" s="1"/>
  <c r="AX2532" i="64"/>
  <c r="CE2460" i="64"/>
  <c r="CE2494" i="64"/>
  <c r="CE2520" i="64" s="1"/>
  <c r="CE2529" i="64"/>
  <c r="AI2460" i="64"/>
  <c r="AI2529" i="64"/>
  <c r="AI2494" i="64"/>
  <c r="AI2520" i="64" s="1"/>
  <c r="CI2459" i="64"/>
  <c r="CI2485" i="64" s="1"/>
  <c r="CI2528" i="64"/>
  <c r="CI2493" i="64"/>
  <c r="CA2459" i="64"/>
  <c r="CA2485" i="64" s="1"/>
  <c r="CA2528" i="64"/>
  <c r="CA2493" i="64"/>
  <c r="BS2459" i="64"/>
  <c r="BS2485" i="64" s="1"/>
  <c r="BS2528" i="64"/>
  <c r="BS2493" i="64"/>
  <c r="BK2459" i="64"/>
  <c r="BK2485" i="64" s="1"/>
  <c r="BK2528" i="64"/>
  <c r="BK2493" i="64"/>
  <c r="BC2459" i="64"/>
  <c r="BC2485" i="64" s="1"/>
  <c r="BC2528" i="64"/>
  <c r="BC2493" i="64"/>
  <c r="AU2459" i="64"/>
  <c r="AU2485" i="64" s="1"/>
  <c r="AU2528" i="64"/>
  <c r="AU2493" i="64"/>
  <c r="AM2459" i="64"/>
  <c r="AM2485" i="64" s="1"/>
  <c r="AM2528" i="64"/>
  <c r="AM2493" i="64"/>
  <c r="AE2459" i="64"/>
  <c r="AE2485" i="64" s="1"/>
  <c r="AE2528" i="64"/>
  <c r="AE2493" i="64"/>
  <c r="W2459" i="64"/>
  <c r="W2485" i="64" s="1"/>
  <c r="W2528" i="64"/>
  <c r="W2493" i="64"/>
  <c r="CI2464" i="64"/>
  <c r="CI2490" i="64" s="1"/>
  <c r="CI2533" i="64"/>
  <c r="CI2498" i="64"/>
  <c r="CI2524" i="64" s="1"/>
  <c r="CA2464" i="64"/>
  <c r="CA2490" i="64" s="1"/>
  <c r="CA2533" i="64"/>
  <c r="CA2498" i="64"/>
  <c r="CA2524" i="64" s="1"/>
  <c r="BS2464" i="64"/>
  <c r="BS2490" i="64" s="1"/>
  <c r="BS2533" i="64"/>
  <c r="BS2498" i="64"/>
  <c r="BS2524" i="64" s="1"/>
  <c r="BK2464" i="64"/>
  <c r="BK2490" i="64" s="1"/>
  <c r="BK2533" i="64"/>
  <c r="BK2498" i="64"/>
  <c r="BK2524" i="64" s="1"/>
  <c r="BC2464" i="64"/>
  <c r="BC2490" i="64" s="1"/>
  <c r="BC2533" i="64"/>
  <c r="BC2498" i="64"/>
  <c r="BC2524" i="64" s="1"/>
  <c r="AU2464" i="64"/>
  <c r="AU2490" i="64" s="1"/>
  <c r="AU2533" i="64"/>
  <c r="AU2498" i="64"/>
  <c r="AU2524" i="64" s="1"/>
  <c r="AM2464" i="64"/>
  <c r="AM2490" i="64" s="1"/>
  <c r="AM2533" i="64"/>
  <c r="AM2498" i="64"/>
  <c r="AM2524" i="64" s="1"/>
  <c r="AE2464" i="64"/>
  <c r="AE2490" i="64" s="1"/>
  <c r="AE2533" i="64"/>
  <c r="AE2498" i="64"/>
  <c r="AE2524" i="64" s="1"/>
  <c r="W2464" i="64"/>
  <c r="W2490" i="64" s="1"/>
  <c r="W2533" i="64"/>
  <c r="W2498" i="64"/>
  <c r="W2524" i="64" s="1"/>
  <c r="CJ2463" i="64"/>
  <c r="CJ2489" i="64" s="1"/>
  <c r="CJ2497" i="64"/>
  <c r="CJ2523" i="64" s="1"/>
  <c r="CJ2532" i="64"/>
  <c r="CB2463" i="64"/>
  <c r="CB2489" i="64" s="1"/>
  <c r="CB2497" i="64"/>
  <c r="CB2523" i="64" s="1"/>
  <c r="CB2532" i="64"/>
  <c r="BT2463" i="64"/>
  <c r="BT2489" i="64" s="1"/>
  <c r="BT2532" i="64"/>
  <c r="BT2497" i="64"/>
  <c r="BT2523" i="64" s="1"/>
  <c r="BL2463" i="64"/>
  <c r="BL2489" i="64" s="1"/>
  <c r="BL2497" i="64"/>
  <c r="BL2523" i="64" s="1"/>
  <c r="BL2532" i="64"/>
  <c r="BD2463" i="64"/>
  <c r="BD2489" i="64" s="1"/>
  <c r="BD2497" i="64"/>
  <c r="BD2523" i="64" s="1"/>
  <c r="BD2532" i="64"/>
  <c r="AV2463" i="64"/>
  <c r="AV2489" i="64" s="1"/>
  <c r="AV2532" i="64"/>
  <c r="AV2497" i="64"/>
  <c r="AV2523" i="64" s="1"/>
  <c r="AN2463" i="64"/>
  <c r="AN2489" i="64" s="1"/>
  <c r="AN2497" i="64"/>
  <c r="AN2523" i="64" s="1"/>
  <c r="AN2532" i="64"/>
  <c r="AF2463" i="64"/>
  <c r="AF2489" i="64" s="1"/>
  <c r="AF2497" i="64"/>
  <c r="AF2523" i="64" s="1"/>
  <c r="AF2532" i="64"/>
  <c r="X2463" i="64"/>
  <c r="X2489" i="64" s="1"/>
  <c r="X2532" i="64"/>
  <c r="X2497" i="64"/>
  <c r="X2523" i="64" s="1"/>
  <c r="CK2460" i="64"/>
  <c r="CK2529" i="64"/>
  <c r="CK2494" i="64"/>
  <c r="CK2520" i="64" s="1"/>
  <c r="CC2460" i="64"/>
  <c r="CC2529" i="64"/>
  <c r="CC2494" i="64"/>
  <c r="CC2520" i="64" s="1"/>
  <c r="BU2460" i="64"/>
  <c r="BU2529" i="64"/>
  <c r="BU2494" i="64"/>
  <c r="BU2520" i="64" s="1"/>
  <c r="BM2460" i="64"/>
  <c r="BM2529" i="64"/>
  <c r="BM2494" i="64"/>
  <c r="BM2520" i="64" s="1"/>
  <c r="BE2460" i="64"/>
  <c r="BE2529" i="64"/>
  <c r="BE2494" i="64"/>
  <c r="BE2520" i="64" s="1"/>
  <c r="AW2460" i="64"/>
  <c r="AW2529" i="64"/>
  <c r="AW2494" i="64"/>
  <c r="AW2520" i="64" s="1"/>
  <c r="AO2460" i="64"/>
  <c r="AO2529" i="64"/>
  <c r="AO2494" i="64"/>
  <c r="AO2520" i="64" s="1"/>
  <c r="AG2460" i="64"/>
  <c r="AG2529" i="64"/>
  <c r="AG2494" i="64"/>
  <c r="AG2520" i="64" s="1"/>
  <c r="Y2460" i="64"/>
  <c r="Y2529" i="64"/>
  <c r="Y2494" i="64"/>
  <c r="Y2520" i="64" s="1"/>
  <c r="DE2464" i="64"/>
  <c r="DE2498" i="64"/>
  <c r="DE2533" i="64"/>
  <c r="DE2551" i="64" s="1"/>
  <c r="CW2464" i="64"/>
  <c r="CW2498" i="64"/>
  <c r="CW2533" i="64"/>
  <c r="CW2551" i="64" s="1"/>
  <c r="CO2464" i="64"/>
  <c r="CO2498" i="64"/>
  <c r="CO2533" i="64"/>
  <c r="CO2551" i="64" s="1"/>
  <c r="DD2463" i="64"/>
  <c r="DD2497" i="64"/>
  <c r="DD2532" i="64"/>
  <c r="DD2550" i="64" s="1"/>
  <c r="CV2463" i="64"/>
  <c r="CV2497" i="64"/>
  <c r="CV2532" i="64"/>
  <c r="CV2550" i="64" s="1"/>
  <c r="DK2460" i="64"/>
  <c r="DK2529" i="64"/>
  <c r="DK2547" i="64" s="1"/>
  <c r="DK2494" i="64"/>
  <c r="DC2460" i="64"/>
  <c r="DC2529" i="64"/>
  <c r="DC2547" i="64" s="1"/>
  <c r="DC2494" i="64"/>
  <c r="CU2460" i="64"/>
  <c r="CU2529" i="64"/>
  <c r="CU2547" i="64" s="1"/>
  <c r="CU2494" i="64"/>
  <c r="DJ2459" i="64"/>
  <c r="DJ2485" i="64" s="1"/>
  <c r="DJ2528" i="64"/>
  <c r="DJ2493" i="64"/>
  <c r="DJ2519" i="64" s="1"/>
  <c r="DB2459" i="64"/>
  <c r="DB2485" i="64" s="1"/>
  <c r="DB2493" i="64"/>
  <c r="DB2519" i="64" s="1"/>
  <c r="DB2528" i="64"/>
  <c r="CT2459" i="64"/>
  <c r="CT2485" i="64" s="1"/>
  <c r="CT2493" i="64"/>
  <c r="CT2519" i="64" s="1"/>
  <c r="CT2528" i="64"/>
  <c r="BP2459" i="64"/>
  <c r="BP2485" i="64" s="1"/>
  <c r="BP2528" i="64"/>
  <c r="BP2493" i="64"/>
  <c r="CF2464" i="64"/>
  <c r="CF2490" i="64" s="1"/>
  <c r="CF2498" i="64"/>
  <c r="CF2524" i="64" s="1"/>
  <c r="CF2533" i="64"/>
  <c r="AB2464" i="64"/>
  <c r="AB2490" i="64" s="1"/>
  <c r="AB2498" i="64"/>
  <c r="AB2524" i="64" s="1"/>
  <c r="AB2533" i="64"/>
  <c r="BA2463" i="64"/>
  <c r="BA2489" i="64" s="1"/>
  <c r="BA2497" i="64"/>
  <c r="BA2523" i="64" s="1"/>
  <c r="BA2532" i="64"/>
  <c r="BR2460" i="64"/>
  <c r="BR2529" i="64"/>
  <c r="BR2494" i="64"/>
  <c r="BR2520" i="64" s="1"/>
  <c r="V2460" i="64"/>
  <c r="V2529" i="64"/>
  <c r="V2494" i="64"/>
  <c r="V2520" i="64" s="1"/>
  <c r="BN2459" i="64"/>
  <c r="BN2485" i="64" s="1"/>
  <c r="BN2528" i="64"/>
  <c r="BN2493" i="64"/>
  <c r="CK2459" i="64"/>
  <c r="CK2485" i="64" s="1"/>
  <c r="CK2528" i="64"/>
  <c r="CK2493" i="64"/>
  <c r="AW2459" i="64"/>
  <c r="AW2485" i="64" s="1"/>
  <c r="AW2528" i="64"/>
  <c r="AW2493" i="64"/>
  <c r="CC2464" i="64"/>
  <c r="CC2490" i="64" s="1"/>
  <c r="CC2533" i="64"/>
  <c r="CC2498" i="64"/>
  <c r="CC2524" i="64" s="1"/>
  <c r="AO2464" i="64"/>
  <c r="AO2490" i="64" s="1"/>
  <c r="AO2533" i="64"/>
  <c r="AO2498" i="64"/>
  <c r="AO2524" i="64" s="1"/>
  <c r="BV2463" i="64"/>
  <c r="BV2489" i="64" s="1"/>
  <c r="BV2497" i="64"/>
  <c r="BV2523" i="64" s="1"/>
  <c r="BV2532" i="64"/>
  <c r="AP2463" i="64"/>
  <c r="AP2489" i="64" s="1"/>
  <c r="AP2497" i="64"/>
  <c r="AP2523" i="64" s="1"/>
  <c r="AP2532" i="64"/>
  <c r="BW2460" i="64"/>
  <c r="BW2529" i="64"/>
  <c r="BW2494" i="64"/>
  <c r="BW2520" i="64" s="1"/>
  <c r="AQ2460" i="64"/>
  <c r="AQ2529" i="64"/>
  <c r="AQ2494" i="64"/>
  <c r="AQ2520" i="64" s="1"/>
  <c r="CH2459" i="64"/>
  <c r="CH2485" i="64" s="1"/>
  <c r="CH2528" i="64"/>
  <c r="CH2493" i="64"/>
  <c r="BZ2459" i="64"/>
  <c r="BZ2485" i="64" s="1"/>
  <c r="BZ2528" i="64"/>
  <c r="BZ2493" i="64"/>
  <c r="BR2459" i="64"/>
  <c r="BR2485" i="64" s="1"/>
  <c r="BR2528" i="64"/>
  <c r="BR2493" i="64"/>
  <c r="BJ2459" i="64"/>
  <c r="BJ2485" i="64" s="1"/>
  <c r="BJ2528" i="64"/>
  <c r="BJ2493" i="64"/>
  <c r="BB2459" i="64"/>
  <c r="BB2485" i="64" s="1"/>
  <c r="BB2528" i="64"/>
  <c r="BB2493" i="64"/>
  <c r="AT2459" i="64"/>
  <c r="AT2485" i="64" s="1"/>
  <c r="AT2528" i="64"/>
  <c r="AT2493" i="64"/>
  <c r="AL2459" i="64"/>
  <c r="AL2485" i="64" s="1"/>
  <c r="AL2528" i="64"/>
  <c r="AL2493" i="64"/>
  <c r="AD2459" i="64"/>
  <c r="AD2485" i="64" s="1"/>
  <c r="AD2528" i="64"/>
  <c r="AD2493" i="64"/>
  <c r="V2459" i="64"/>
  <c r="V2485" i="64" s="1"/>
  <c r="V2528" i="64"/>
  <c r="V2493" i="64"/>
  <c r="CH2464" i="64"/>
  <c r="CH2490" i="64" s="1"/>
  <c r="CH2533" i="64"/>
  <c r="CH2498" i="64"/>
  <c r="CH2524" i="64" s="1"/>
  <c r="BZ2464" i="64"/>
  <c r="BZ2490" i="64" s="1"/>
  <c r="BZ2533" i="64"/>
  <c r="BZ2498" i="64"/>
  <c r="BZ2524" i="64" s="1"/>
  <c r="BR2464" i="64"/>
  <c r="BR2490" i="64" s="1"/>
  <c r="BR2533" i="64"/>
  <c r="BR2498" i="64"/>
  <c r="BR2524" i="64" s="1"/>
  <c r="BJ2464" i="64"/>
  <c r="BJ2490" i="64" s="1"/>
  <c r="BJ2533" i="64"/>
  <c r="BJ2498" i="64"/>
  <c r="BJ2524" i="64" s="1"/>
  <c r="BB2464" i="64"/>
  <c r="BB2490" i="64" s="1"/>
  <c r="BB2533" i="64"/>
  <c r="BB2498" i="64"/>
  <c r="BB2524" i="64" s="1"/>
  <c r="AT2464" i="64"/>
  <c r="AT2490" i="64" s="1"/>
  <c r="AT2533" i="64"/>
  <c r="AT2498" i="64"/>
  <c r="AT2524" i="64" s="1"/>
  <c r="AL2464" i="64"/>
  <c r="AL2490" i="64" s="1"/>
  <c r="AL2533" i="64"/>
  <c r="AL2498" i="64"/>
  <c r="AL2524" i="64" s="1"/>
  <c r="AD2464" i="64"/>
  <c r="AD2490" i="64" s="1"/>
  <c r="AD2533" i="64"/>
  <c r="AD2498" i="64"/>
  <c r="AD2524" i="64" s="1"/>
  <c r="V2464" i="64"/>
  <c r="V2490" i="64" s="1"/>
  <c r="V2533" i="64"/>
  <c r="V2498" i="64"/>
  <c r="V2524" i="64" s="1"/>
  <c r="CI2463" i="64"/>
  <c r="CI2489" i="64" s="1"/>
  <c r="CI2532" i="64"/>
  <c r="CI2497" i="64"/>
  <c r="CI2523" i="64" s="1"/>
  <c r="CA2463" i="64"/>
  <c r="CA2489" i="64" s="1"/>
  <c r="CA2532" i="64"/>
  <c r="CA2497" i="64"/>
  <c r="CA2523" i="64" s="1"/>
  <c r="BS2463" i="64"/>
  <c r="BS2489" i="64" s="1"/>
  <c r="BS2532" i="64"/>
  <c r="BS2497" i="64"/>
  <c r="BS2523" i="64" s="1"/>
  <c r="BK2463" i="64"/>
  <c r="BK2489" i="64" s="1"/>
  <c r="BK2532" i="64"/>
  <c r="BK2497" i="64"/>
  <c r="BK2523" i="64" s="1"/>
  <c r="BC2463" i="64"/>
  <c r="BC2489" i="64" s="1"/>
  <c r="BC2532" i="64"/>
  <c r="BC2497" i="64"/>
  <c r="BC2523" i="64" s="1"/>
  <c r="AU2463" i="64"/>
  <c r="AU2489" i="64" s="1"/>
  <c r="AU2532" i="64"/>
  <c r="AU2497" i="64"/>
  <c r="AU2523" i="64" s="1"/>
  <c r="AM2463" i="64"/>
  <c r="AM2489" i="64" s="1"/>
  <c r="AM2532" i="64"/>
  <c r="AM2497" i="64"/>
  <c r="AM2523" i="64" s="1"/>
  <c r="AE2463" i="64"/>
  <c r="AE2489" i="64" s="1"/>
  <c r="AE2532" i="64"/>
  <c r="AE2497" i="64"/>
  <c r="AE2523" i="64" s="1"/>
  <c r="W2463" i="64"/>
  <c r="W2489" i="64" s="1"/>
  <c r="W2532" i="64"/>
  <c r="W2497" i="64"/>
  <c r="W2523" i="64" s="1"/>
  <c r="CJ2460" i="64"/>
  <c r="CJ2494" i="64"/>
  <c r="CJ2520" i="64" s="1"/>
  <c r="CJ2529" i="64"/>
  <c r="CB2460" i="64"/>
  <c r="CB2529" i="64"/>
  <c r="CB2494" i="64"/>
  <c r="CB2520" i="64" s="1"/>
  <c r="BT2460" i="64"/>
  <c r="BT2494" i="64"/>
  <c r="BT2520" i="64" s="1"/>
  <c r="BT2529" i="64"/>
  <c r="BL2460" i="64"/>
  <c r="BL2494" i="64"/>
  <c r="BL2520" i="64" s="1"/>
  <c r="BL2529" i="64"/>
  <c r="BD2460" i="64"/>
  <c r="BD2494" i="64"/>
  <c r="BD2520" i="64" s="1"/>
  <c r="BD2529" i="64"/>
  <c r="AV2460" i="64"/>
  <c r="AV2494" i="64"/>
  <c r="AV2520" i="64" s="1"/>
  <c r="AV2529" i="64"/>
  <c r="AN2460" i="64"/>
  <c r="AN2529" i="64"/>
  <c r="AN2494" i="64"/>
  <c r="AN2520" i="64" s="1"/>
  <c r="AF2460" i="64"/>
  <c r="AF2494" i="64"/>
  <c r="AF2520" i="64" s="1"/>
  <c r="AF2529" i="64"/>
  <c r="X2460" i="64"/>
  <c r="X2494" i="64"/>
  <c r="X2520" i="64" s="1"/>
  <c r="X2529" i="64"/>
  <c r="DD2464" i="64"/>
  <c r="DD2498" i="64"/>
  <c r="DD2533" i="64"/>
  <c r="DD2551" i="64" s="1"/>
  <c r="CV2464" i="64"/>
  <c r="CV2498" i="64"/>
  <c r="CV2533" i="64"/>
  <c r="CV2551" i="64" s="1"/>
  <c r="DK2463" i="64"/>
  <c r="DK2532" i="64"/>
  <c r="DK2550" i="64" s="1"/>
  <c r="DK2497" i="64"/>
  <c r="DC2463" i="64"/>
  <c r="DC2532" i="64"/>
  <c r="DC2550" i="64" s="1"/>
  <c r="DC2497" i="64"/>
  <c r="CU2463" i="64"/>
  <c r="CU2532" i="64"/>
  <c r="CU2550" i="64" s="1"/>
  <c r="CU2497" i="64"/>
  <c r="DJ2460" i="64"/>
  <c r="DJ2494" i="64"/>
  <c r="DJ2529" i="64"/>
  <c r="DJ2547" i="64" s="1"/>
  <c r="DB2460" i="64"/>
  <c r="DB2529" i="64"/>
  <c r="DB2547" i="64" s="1"/>
  <c r="DB2494" i="64"/>
  <c r="CT2460" i="64"/>
  <c r="CT2494" i="64"/>
  <c r="CT2529" i="64"/>
  <c r="CT2547" i="64" s="1"/>
  <c r="DI2459" i="64"/>
  <c r="DI2485" i="64" s="1"/>
  <c r="DI2528" i="64"/>
  <c r="DI2493" i="64"/>
  <c r="DI2519" i="64" s="1"/>
  <c r="DA2459" i="64"/>
  <c r="DA2485" i="64" s="1"/>
  <c r="DA2528" i="64"/>
  <c r="DA2493" i="64"/>
  <c r="DA2519" i="64" s="1"/>
  <c r="CS2459" i="64"/>
  <c r="CS2485" i="64" s="1"/>
  <c r="CS2528" i="64"/>
  <c r="CS2493" i="64"/>
  <c r="CS2519" i="64" s="1"/>
  <c r="CF2459" i="64"/>
  <c r="CF2485" i="64" s="1"/>
  <c r="CF2528" i="64"/>
  <c r="CF2493" i="64"/>
  <c r="AB2459" i="64"/>
  <c r="AB2485" i="64" s="1"/>
  <c r="AB2528" i="64"/>
  <c r="AB2493" i="64"/>
  <c r="AZ2464" i="64"/>
  <c r="AZ2490" i="64" s="1"/>
  <c r="AZ2498" i="64"/>
  <c r="AZ2524" i="64" s="1"/>
  <c r="AZ2533" i="64"/>
  <c r="BQ2463" i="64"/>
  <c r="BQ2489" i="64" s="1"/>
  <c r="BQ2497" i="64"/>
  <c r="BQ2523" i="64" s="1"/>
  <c r="BQ2532" i="64"/>
  <c r="U2463" i="64"/>
  <c r="U2489" i="64" s="1"/>
  <c r="U2497" i="64"/>
  <c r="U2523" i="64" s="1"/>
  <c r="U2532" i="64"/>
  <c r="AT2460" i="64"/>
  <c r="AT2529" i="64"/>
  <c r="AT2494" i="64"/>
  <c r="AT2520" i="64" s="1"/>
  <c r="CD2459" i="64"/>
  <c r="CD2485" i="64" s="1"/>
  <c r="CD2493" i="64"/>
  <c r="CD2528" i="64"/>
  <c r="Z2459" i="64"/>
  <c r="Z2485" i="64" s="1"/>
  <c r="Z2528" i="64"/>
  <c r="Z2493" i="64"/>
  <c r="BV2464" i="64"/>
  <c r="BV2490" i="64" s="1"/>
  <c r="BV2498" i="64"/>
  <c r="BV2524" i="64" s="1"/>
  <c r="BV2533" i="64"/>
  <c r="BW2463" i="64"/>
  <c r="BW2489" i="64" s="1"/>
  <c r="BW2497" i="64"/>
  <c r="BW2523" i="64" s="1"/>
  <c r="BW2532" i="64"/>
  <c r="CC2459" i="64"/>
  <c r="CC2485" i="64" s="1"/>
  <c r="CC2528" i="64"/>
  <c r="CC2493" i="64"/>
  <c r="AO2459" i="64"/>
  <c r="AO2485" i="64" s="1"/>
  <c r="AO2528" i="64"/>
  <c r="AO2493" i="64"/>
  <c r="BU2464" i="64"/>
  <c r="BU2490" i="64" s="1"/>
  <c r="BU2533" i="64"/>
  <c r="BU2498" i="64"/>
  <c r="BU2524" i="64" s="1"/>
  <c r="AG2464" i="64"/>
  <c r="AG2490" i="64" s="1"/>
  <c r="AG2533" i="64"/>
  <c r="AG2498" i="64"/>
  <c r="AG2524" i="64" s="1"/>
  <c r="BN2463" i="64"/>
  <c r="BN2489" i="64" s="1"/>
  <c r="BN2497" i="64"/>
  <c r="BN2523" i="64" s="1"/>
  <c r="BN2532" i="64"/>
  <c r="Z2463" i="64"/>
  <c r="Z2489" i="64" s="1"/>
  <c r="Z2497" i="64"/>
  <c r="Z2523" i="64" s="1"/>
  <c r="Z2532" i="64"/>
  <c r="BG2460" i="64"/>
  <c r="BG2529" i="64"/>
  <c r="BG2494" i="64"/>
  <c r="BG2520" i="64" s="1"/>
  <c r="CG2459" i="64"/>
  <c r="CG2485" i="64" s="1"/>
  <c r="CG2528" i="64"/>
  <c r="CG2493" i="64"/>
  <c r="BY2459" i="64"/>
  <c r="BY2485" i="64" s="1"/>
  <c r="BY2528" i="64"/>
  <c r="BY2493" i="64"/>
  <c r="BQ2459" i="64"/>
  <c r="BQ2485" i="64" s="1"/>
  <c r="BQ2528" i="64"/>
  <c r="BQ2493" i="64"/>
  <c r="BI2459" i="64"/>
  <c r="BI2485" i="64" s="1"/>
  <c r="BI2528" i="64"/>
  <c r="BI2493" i="64"/>
  <c r="BA2459" i="64"/>
  <c r="BA2485" i="64" s="1"/>
  <c r="BA2528" i="64"/>
  <c r="BA2493" i="64"/>
  <c r="AS2459" i="64"/>
  <c r="AS2485" i="64" s="1"/>
  <c r="AS2528" i="64"/>
  <c r="AS2493" i="64"/>
  <c r="AK2459" i="64"/>
  <c r="AK2485" i="64" s="1"/>
  <c r="AK2528" i="64"/>
  <c r="AK2493" i="64"/>
  <c r="AC2459" i="64"/>
  <c r="AC2485" i="64" s="1"/>
  <c r="AC2528" i="64"/>
  <c r="AC2493" i="64"/>
  <c r="U2459" i="64"/>
  <c r="U2485" i="64" s="1"/>
  <c r="U2528" i="64"/>
  <c r="U2493" i="64"/>
  <c r="CG2464" i="64"/>
  <c r="CG2490" i="64" s="1"/>
  <c r="CG2498" i="64"/>
  <c r="CG2524" i="64" s="1"/>
  <c r="CG2533" i="64"/>
  <c r="BY2464" i="64"/>
  <c r="BY2490" i="64" s="1"/>
  <c r="BY2498" i="64"/>
  <c r="BY2524" i="64" s="1"/>
  <c r="BY2533" i="64"/>
  <c r="BQ2464" i="64"/>
  <c r="BQ2490" i="64" s="1"/>
  <c r="BQ2498" i="64"/>
  <c r="BQ2524" i="64" s="1"/>
  <c r="BQ2533" i="64"/>
  <c r="BI2464" i="64"/>
  <c r="BI2490" i="64" s="1"/>
  <c r="BI2498" i="64"/>
  <c r="BI2524" i="64" s="1"/>
  <c r="BI2533" i="64"/>
  <c r="BA2464" i="64"/>
  <c r="BA2490" i="64" s="1"/>
  <c r="BA2498" i="64"/>
  <c r="BA2524" i="64" s="1"/>
  <c r="BA2533" i="64"/>
  <c r="AS2464" i="64"/>
  <c r="AS2490" i="64" s="1"/>
  <c r="AS2498" i="64"/>
  <c r="AS2524" i="64" s="1"/>
  <c r="AS2533" i="64"/>
  <c r="AK2464" i="64"/>
  <c r="AK2490" i="64" s="1"/>
  <c r="AK2498" i="64"/>
  <c r="AK2524" i="64" s="1"/>
  <c r="AK2533" i="64"/>
  <c r="AC2464" i="64"/>
  <c r="AC2490" i="64" s="1"/>
  <c r="AC2498" i="64"/>
  <c r="AC2524" i="64" s="1"/>
  <c r="AC2533" i="64"/>
  <c r="U2464" i="64"/>
  <c r="U2490" i="64" s="1"/>
  <c r="U2498" i="64"/>
  <c r="U2524" i="64" s="1"/>
  <c r="U2533" i="64"/>
  <c r="CH2463" i="64"/>
  <c r="CH2489" i="64" s="1"/>
  <c r="CH2532" i="64"/>
  <c r="CH2497" i="64"/>
  <c r="CH2523" i="64" s="1"/>
  <c r="BZ2463" i="64"/>
  <c r="BZ2489" i="64" s="1"/>
  <c r="BZ2532" i="64"/>
  <c r="BZ2497" i="64"/>
  <c r="BZ2523" i="64" s="1"/>
  <c r="BR2463" i="64"/>
  <c r="BR2489" i="64" s="1"/>
  <c r="BR2532" i="64"/>
  <c r="BR2497" i="64"/>
  <c r="BR2523" i="64" s="1"/>
  <c r="BJ2463" i="64"/>
  <c r="BJ2489" i="64" s="1"/>
  <c r="BJ2532" i="64"/>
  <c r="BJ2497" i="64"/>
  <c r="BJ2523" i="64" s="1"/>
  <c r="BB2463" i="64"/>
  <c r="BB2489" i="64" s="1"/>
  <c r="BB2532" i="64"/>
  <c r="BB2497" i="64"/>
  <c r="BB2523" i="64" s="1"/>
  <c r="AT2463" i="64"/>
  <c r="AT2489" i="64" s="1"/>
  <c r="AT2532" i="64"/>
  <c r="AT2497" i="64"/>
  <c r="AT2523" i="64" s="1"/>
  <c r="AL2463" i="64"/>
  <c r="AL2489" i="64" s="1"/>
  <c r="AL2532" i="64"/>
  <c r="AL2497" i="64"/>
  <c r="AL2523" i="64" s="1"/>
  <c r="AD2463" i="64"/>
  <c r="AD2489" i="64" s="1"/>
  <c r="AD2532" i="64"/>
  <c r="AD2497" i="64"/>
  <c r="AD2523" i="64" s="1"/>
  <c r="V2463" i="64"/>
  <c r="V2489" i="64" s="1"/>
  <c r="V2532" i="64"/>
  <c r="V2497" i="64"/>
  <c r="V2523" i="64" s="1"/>
  <c r="CI2460" i="64"/>
  <c r="CI2529" i="64"/>
  <c r="CI2494" i="64"/>
  <c r="CI2520" i="64" s="1"/>
  <c r="CA2460" i="64"/>
  <c r="CA2529" i="64"/>
  <c r="CA2494" i="64"/>
  <c r="CA2520" i="64" s="1"/>
  <c r="BS2460" i="64"/>
  <c r="BS2529" i="64"/>
  <c r="BS2494" i="64"/>
  <c r="BS2520" i="64" s="1"/>
  <c r="BK2460" i="64"/>
  <c r="BK2529" i="64"/>
  <c r="BK2494" i="64"/>
  <c r="BK2520" i="64" s="1"/>
  <c r="BC2460" i="64"/>
  <c r="BC2529" i="64"/>
  <c r="BC2494" i="64"/>
  <c r="BC2520" i="64" s="1"/>
  <c r="AU2460" i="64"/>
  <c r="AU2529" i="64"/>
  <c r="AU2494" i="64"/>
  <c r="AU2520" i="64" s="1"/>
  <c r="AM2460" i="64"/>
  <c r="AM2529" i="64"/>
  <c r="AM2494" i="64"/>
  <c r="AM2520" i="64" s="1"/>
  <c r="AE2460" i="64"/>
  <c r="AE2529" i="64"/>
  <c r="AE2494" i="64"/>
  <c r="AE2520" i="64" s="1"/>
  <c r="W2460" i="64"/>
  <c r="W2529" i="64"/>
  <c r="W2494" i="64"/>
  <c r="W2520" i="64" s="1"/>
  <c r="DK2464" i="64"/>
  <c r="DK2533" i="64"/>
  <c r="DK2551" i="64" s="1"/>
  <c r="DK2498" i="64"/>
  <c r="DC2464" i="64"/>
  <c r="DC2533" i="64"/>
  <c r="DC2551" i="64" s="1"/>
  <c r="DC2498" i="64"/>
  <c r="CU2464" i="64"/>
  <c r="CU2533" i="64"/>
  <c r="CU2551" i="64" s="1"/>
  <c r="CU2498" i="64"/>
  <c r="DJ2463" i="64"/>
  <c r="DJ2532" i="64"/>
  <c r="DJ2550" i="64" s="1"/>
  <c r="DJ2497" i="64"/>
  <c r="DB2463" i="64"/>
  <c r="DB2497" i="64"/>
  <c r="DB2532" i="64"/>
  <c r="DB2550" i="64" s="1"/>
  <c r="CT2463" i="64"/>
  <c r="CT2497" i="64"/>
  <c r="CT2532" i="64"/>
  <c r="CT2550" i="64" s="1"/>
  <c r="DI2460" i="64"/>
  <c r="DI2529" i="64"/>
  <c r="DI2547" i="64" s="1"/>
  <c r="DI2494" i="64"/>
  <c r="DA2460" i="64"/>
  <c r="DA2529" i="64"/>
  <c r="DA2547" i="64" s="1"/>
  <c r="DA2494" i="64"/>
  <c r="CS2460" i="64"/>
  <c r="CS2529" i="64"/>
  <c r="CS2547" i="64" s="1"/>
  <c r="CS2494" i="64"/>
  <c r="DH2459" i="64"/>
  <c r="DH2485" i="64" s="1"/>
  <c r="DH2528" i="64"/>
  <c r="DH2493" i="64"/>
  <c r="DH2519" i="64" s="1"/>
  <c r="CZ2459" i="64"/>
  <c r="CZ2485" i="64" s="1"/>
  <c r="CZ2528" i="64"/>
  <c r="CZ2493" i="64"/>
  <c r="CZ2519" i="64" s="1"/>
  <c r="CR2459" i="64"/>
  <c r="CR2485" i="64" s="1"/>
  <c r="CR2528" i="64"/>
  <c r="CR2493" i="64"/>
  <c r="CR2519" i="64" s="1"/>
  <c r="BA2396" i="64"/>
  <c r="BA2408" i="64" s="1"/>
  <c r="BA2417" i="64"/>
  <c r="BA2429" i="64" s="1"/>
  <c r="CL2396" i="64"/>
  <c r="CL2408" i="64" s="1"/>
  <c r="CL2417" i="64"/>
  <c r="CL2429" i="64" s="1"/>
  <c r="CD2396" i="64"/>
  <c r="CD2408" i="64" s="1"/>
  <c r="CD2417" i="64"/>
  <c r="CD2429" i="64" s="1"/>
  <c r="BV2396" i="64"/>
  <c r="BV2408" i="64" s="1"/>
  <c r="BV2417" i="64"/>
  <c r="BV2429" i="64" s="1"/>
  <c r="BN2396" i="64"/>
  <c r="BN2408" i="64" s="1"/>
  <c r="BN2417" i="64"/>
  <c r="BN2429" i="64" s="1"/>
  <c r="BF2396" i="64"/>
  <c r="BF2408" i="64" s="1"/>
  <c r="BF2417" i="64"/>
  <c r="BF2429" i="64" s="1"/>
  <c r="AX2396" i="64"/>
  <c r="AX2408" i="64" s="1"/>
  <c r="AX2417" i="64"/>
  <c r="AX2429" i="64" s="1"/>
  <c r="AP2396" i="64"/>
  <c r="AP2408" i="64" s="1"/>
  <c r="AP2417" i="64"/>
  <c r="AP2429" i="64" s="1"/>
  <c r="AH2396" i="64"/>
  <c r="AH2408" i="64" s="1"/>
  <c r="AH2417" i="64"/>
  <c r="AH2429" i="64" s="1"/>
  <c r="Z2396" i="64"/>
  <c r="Z2408" i="64" s="1"/>
  <c r="Z2417" i="64"/>
  <c r="Z2429" i="64" s="1"/>
  <c r="CL2401" i="64"/>
  <c r="CL2422" i="64"/>
  <c r="CD2401" i="64"/>
  <c r="CD2422" i="64"/>
  <c r="BV2401" i="64"/>
  <c r="BV2422" i="64"/>
  <c r="BN2401" i="64"/>
  <c r="BN2422" i="64"/>
  <c r="BF2401" i="64"/>
  <c r="BF2422" i="64"/>
  <c r="AX2401" i="64"/>
  <c r="AX2422" i="64"/>
  <c r="AP2401" i="64"/>
  <c r="AP2422" i="64"/>
  <c r="AH2401" i="64"/>
  <c r="AH2422" i="64"/>
  <c r="Z2401" i="64"/>
  <c r="Z2422" i="64"/>
  <c r="CE2400" i="64"/>
  <c r="CE2421" i="64"/>
  <c r="BW2400" i="64"/>
  <c r="BW2421" i="64"/>
  <c r="BO2400" i="64"/>
  <c r="BO2421" i="64"/>
  <c r="BG2400" i="64"/>
  <c r="BG2421" i="64"/>
  <c r="AY2400" i="64"/>
  <c r="AY2421" i="64"/>
  <c r="AQ2400" i="64"/>
  <c r="AQ2421" i="64"/>
  <c r="AI2400" i="64"/>
  <c r="AI2421" i="64"/>
  <c r="AA2400" i="64"/>
  <c r="AA2421" i="64"/>
  <c r="S2400" i="64"/>
  <c r="S2421" i="64"/>
  <c r="CF2397" i="64"/>
  <c r="CF2409" i="64" s="1"/>
  <c r="CF2418" i="64"/>
  <c r="BX2397" i="64"/>
  <c r="BX2409" i="64" s="1"/>
  <c r="BX2418" i="64"/>
  <c r="BP2397" i="64"/>
  <c r="BP2409" i="64" s="1"/>
  <c r="BP2418" i="64"/>
  <c r="BH2397" i="64"/>
  <c r="BH2409" i="64" s="1"/>
  <c r="BH2418" i="64"/>
  <c r="AZ2397" i="64"/>
  <c r="AZ2409" i="64" s="1"/>
  <c r="AZ2418" i="64"/>
  <c r="AR2397" i="64"/>
  <c r="AR2409" i="64" s="1"/>
  <c r="AR2418" i="64"/>
  <c r="AJ2397" i="64"/>
  <c r="AJ2409" i="64" s="1"/>
  <c r="AJ2418" i="64"/>
  <c r="AB2397" i="64"/>
  <c r="AB2409" i="64" s="1"/>
  <c r="AB2418" i="64"/>
  <c r="T2397" i="64"/>
  <c r="T2409" i="64" s="1"/>
  <c r="T2418" i="64"/>
  <c r="DF2401" i="64"/>
  <c r="DF2422" i="64"/>
  <c r="CX2401" i="64"/>
  <c r="CX2422" i="64"/>
  <c r="CP2401" i="64"/>
  <c r="CP2422" i="64"/>
  <c r="DF2400" i="64"/>
  <c r="DF2421" i="64"/>
  <c r="CX2400" i="64"/>
  <c r="CX2421" i="64"/>
  <c r="CP2400" i="64"/>
  <c r="CP2421" i="64"/>
  <c r="DF2397" i="64"/>
  <c r="DF2409" i="64" s="1"/>
  <c r="DF2418" i="64"/>
  <c r="CX2397" i="64"/>
  <c r="CX2409" i="64" s="1"/>
  <c r="CX2418" i="64"/>
  <c r="CP2397" i="64"/>
  <c r="CP2409" i="64" s="1"/>
  <c r="CP2418" i="64"/>
  <c r="DF2396" i="64"/>
  <c r="DF2408" i="64" s="1"/>
  <c r="DF2417" i="64"/>
  <c r="DF2429" i="64" s="1"/>
  <c r="CX2396" i="64"/>
  <c r="CX2408" i="64" s="1"/>
  <c r="CX2417" i="64"/>
  <c r="CX2429" i="64" s="1"/>
  <c r="CP2396" i="64"/>
  <c r="CP2408" i="64" s="1"/>
  <c r="CP2417" i="64"/>
  <c r="CP2429" i="64" s="1"/>
  <c r="BI2396" i="64"/>
  <c r="BI2408" i="64" s="1"/>
  <c r="BI2417" i="64"/>
  <c r="BI2429" i="64" s="1"/>
  <c r="CK2396" i="64"/>
  <c r="CK2408" i="64" s="1"/>
  <c r="CK2417" i="64"/>
  <c r="CK2429" i="64" s="1"/>
  <c r="CC2396" i="64"/>
  <c r="CC2408" i="64" s="1"/>
  <c r="CC2417" i="64"/>
  <c r="CC2429" i="64" s="1"/>
  <c r="BU2396" i="64"/>
  <c r="BU2408" i="64" s="1"/>
  <c r="BU2417" i="64"/>
  <c r="BU2429" i="64" s="1"/>
  <c r="BM2396" i="64"/>
  <c r="BM2408" i="64" s="1"/>
  <c r="BM2417" i="64"/>
  <c r="BM2429" i="64" s="1"/>
  <c r="BE2396" i="64"/>
  <c r="BE2408" i="64" s="1"/>
  <c r="BE2417" i="64"/>
  <c r="BE2429" i="64" s="1"/>
  <c r="AW2396" i="64"/>
  <c r="AW2408" i="64" s="1"/>
  <c r="AW2417" i="64"/>
  <c r="AW2429" i="64" s="1"/>
  <c r="AO2396" i="64"/>
  <c r="AO2408" i="64" s="1"/>
  <c r="AO2417" i="64"/>
  <c r="AO2429" i="64" s="1"/>
  <c r="AG2396" i="64"/>
  <c r="AG2408" i="64" s="1"/>
  <c r="AG2417" i="64"/>
  <c r="AG2429" i="64" s="1"/>
  <c r="Y2396" i="64"/>
  <c r="Y2408" i="64" s="1"/>
  <c r="Y2417" i="64"/>
  <c r="Y2429" i="64" s="1"/>
  <c r="CK2401" i="64"/>
  <c r="CK2422" i="64"/>
  <c r="CC2401" i="64"/>
  <c r="CC2422" i="64"/>
  <c r="BU2401" i="64"/>
  <c r="BU2422" i="64"/>
  <c r="BM2401" i="64"/>
  <c r="BM2422" i="64"/>
  <c r="BE2401" i="64"/>
  <c r="BE2422" i="64"/>
  <c r="AW2401" i="64"/>
  <c r="AW2422" i="64"/>
  <c r="AO2401" i="64"/>
  <c r="AO2422" i="64"/>
  <c r="AG2401" i="64"/>
  <c r="AG2422" i="64"/>
  <c r="Y2401" i="64"/>
  <c r="Y2422" i="64"/>
  <c r="CL2400" i="64"/>
  <c r="CL2421" i="64"/>
  <c r="CD2400" i="64"/>
  <c r="CD2421" i="64"/>
  <c r="BV2400" i="64"/>
  <c r="BV2421" i="64"/>
  <c r="BN2400" i="64"/>
  <c r="BN2421" i="64"/>
  <c r="BF2400" i="64"/>
  <c r="BF2421" i="64"/>
  <c r="AX2400" i="64"/>
  <c r="AX2421" i="64"/>
  <c r="AP2400" i="64"/>
  <c r="AP2421" i="64"/>
  <c r="AH2400" i="64"/>
  <c r="AH2421" i="64"/>
  <c r="Z2400" i="64"/>
  <c r="Z2421" i="64"/>
  <c r="CE2397" i="64"/>
  <c r="CE2409" i="64" s="1"/>
  <c r="CE2418" i="64"/>
  <c r="BW2397" i="64"/>
  <c r="BW2409" i="64" s="1"/>
  <c r="BW2418" i="64"/>
  <c r="BO2397" i="64"/>
  <c r="BO2409" i="64" s="1"/>
  <c r="BO2418" i="64"/>
  <c r="BG2397" i="64"/>
  <c r="BG2409" i="64" s="1"/>
  <c r="BG2418" i="64"/>
  <c r="AY2397" i="64"/>
  <c r="AY2409" i="64" s="1"/>
  <c r="AY2418" i="64"/>
  <c r="AQ2397" i="64"/>
  <c r="AQ2409" i="64" s="1"/>
  <c r="AQ2418" i="64"/>
  <c r="AI2397" i="64"/>
  <c r="AI2409" i="64" s="1"/>
  <c r="AI2418" i="64"/>
  <c r="AA2397" i="64"/>
  <c r="AA2409" i="64" s="1"/>
  <c r="AA2418" i="64"/>
  <c r="S2397" i="64"/>
  <c r="S2409" i="64" s="1"/>
  <c r="S2418" i="64"/>
  <c r="DE2401" i="64"/>
  <c r="DE2422" i="64"/>
  <c r="CW2401" i="64"/>
  <c r="CW2422" i="64"/>
  <c r="CO2401" i="64"/>
  <c r="CO2422" i="64"/>
  <c r="DE2400" i="64"/>
  <c r="DE2421" i="64"/>
  <c r="CW2400" i="64"/>
  <c r="CW2421" i="64"/>
  <c r="CO2400" i="64"/>
  <c r="CO2421" i="64"/>
  <c r="DE2397" i="64"/>
  <c r="DE2409" i="64" s="1"/>
  <c r="DE2418" i="64"/>
  <c r="CW2397" i="64"/>
  <c r="CW2409" i="64" s="1"/>
  <c r="CW2418" i="64"/>
  <c r="CO2397" i="64"/>
  <c r="CO2409" i="64" s="1"/>
  <c r="CO2418" i="64"/>
  <c r="DE2396" i="64"/>
  <c r="DE2408" i="64" s="1"/>
  <c r="DE2417" i="64"/>
  <c r="DE2429" i="64" s="1"/>
  <c r="CW2396" i="64"/>
  <c r="CW2408" i="64" s="1"/>
  <c r="CW2417" i="64"/>
  <c r="CW2429" i="64" s="1"/>
  <c r="CO2396" i="64"/>
  <c r="CO2408" i="64" s="1"/>
  <c r="CO2417" i="64"/>
  <c r="CO2429" i="64" s="1"/>
  <c r="CG2396" i="64"/>
  <c r="CG2408" i="64" s="1"/>
  <c r="CG2417" i="64"/>
  <c r="CG2429" i="64" s="1"/>
  <c r="AC2396" i="64"/>
  <c r="AC2408" i="64" s="1"/>
  <c r="AC2417" i="64"/>
  <c r="AC2429" i="64" s="1"/>
  <c r="CJ2396" i="64"/>
  <c r="CJ2408" i="64" s="1"/>
  <c r="CJ2417" i="64"/>
  <c r="CJ2429" i="64" s="1"/>
  <c r="CB2396" i="64"/>
  <c r="CB2408" i="64" s="1"/>
  <c r="CB2417" i="64"/>
  <c r="CB2429" i="64" s="1"/>
  <c r="BT2396" i="64"/>
  <c r="BT2408" i="64" s="1"/>
  <c r="BT2417" i="64"/>
  <c r="BT2429" i="64" s="1"/>
  <c r="BL2396" i="64"/>
  <c r="BL2408" i="64" s="1"/>
  <c r="BL2417" i="64"/>
  <c r="BL2429" i="64" s="1"/>
  <c r="BD2396" i="64"/>
  <c r="BD2408" i="64" s="1"/>
  <c r="BD2417" i="64"/>
  <c r="BD2429" i="64" s="1"/>
  <c r="AV2396" i="64"/>
  <c r="AV2408" i="64" s="1"/>
  <c r="AV2417" i="64"/>
  <c r="AV2429" i="64" s="1"/>
  <c r="AN2396" i="64"/>
  <c r="AN2408" i="64" s="1"/>
  <c r="AN2417" i="64"/>
  <c r="AN2429" i="64" s="1"/>
  <c r="AF2396" i="64"/>
  <c r="AF2408" i="64" s="1"/>
  <c r="AF2417" i="64"/>
  <c r="AF2429" i="64" s="1"/>
  <c r="X2396" i="64"/>
  <c r="X2408" i="64" s="1"/>
  <c r="X2417" i="64"/>
  <c r="X2429" i="64" s="1"/>
  <c r="CJ2401" i="64"/>
  <c r="CJ2422" i="64"/>
  <c r="CB2401" i="64"/>
  <c r="CB2422" i="64"/>
  <c r="BT2401" i="64"/>
  <c r="BT2422" i="64"/>
  <c r="BL2401" i="64"/>
  <c r="BL2422" i="64"/>
  <c r="BD2401" i="64"/>
  <c r="BD2422" i="64"/>
  <c r="AV2401" i="64"/>
  <c r="AV2422" i="64"/>
  <c r="AN2401" i="64"/>
  <c r="AN2422" i="64"/>
  <c r="AF2401" i="64"/>
  <c r="AF2422" i="64"/>
  <c r="X2401" i="64"/>
  <c r="X2422" i="64"/>
  <c r="CK2400" i="64"/>
  <c r="CK2421" i="64"/>
  <c r="CC2400" i="64"/>
  <c r="CC2421" i="64"/>
  <c r="BU2400" i="64"/>
  <c r="BU2421" i="64"/>
  <c r="BM2400" i="64"/>
  <c r="BM2421" i="64"/>
  <c r="BE2400" i="64"/>
  <c r="BE2421" i="64"/>
  <c r="AW2400" i="64"/>
  <c r="AW2421" i="64"/>
  <c r="AO2400" i="64"/>
  <c r="AO2421" i="64"/>
  <c r="AG2400" i="64"/>
  <c r="AG2421" i="64"/>
  <c r="Y2400" i="64"/>
  <c r="Y2421" i="64"/>
  <c r="CL2397" i="64"/>
  <c r="CL2409" i="64" s="1"/>
  <c r="CL2418" i="64"/>
  <c r="CD2397" i="64"/>
  <c r="CD2409" i="64" s="1"/>
  <c r="CD2418" i="64"/>
  <c r="BV2397" i="64"/>
  <c r="BV2409" i="64" s="1"/>
  <c r="BV2418" i="64"/>
  <c r="BN2397" i="64"/>
  <c r="BN2409" i="64" s="1"/>
  <c r="BN2418" i="64"/>
  <c r="BF2397" i="64"/>
  <c r="BF2409" i="64" s="1"/>
  <c r="BF2418" i="64"/>
  <c r="AX2397" i="64"/>
  <c r="AX2409" i="64" s="1"/>
  <c r="AX2418" i="64"/>
  <c r="AP2397" i="64"/>
  <c r="AP2409" i="64" s="1"/>
  <c r="AP2418" i="64"/>
  <c r="AH2397" i="64"/>
  <c r="AH2409" i="64" s="1"/>
  <c r="AH2418" i="64"/>
  <c r="Z2397" i="64"/>
  <c r="Z2409" i="64" s="1"/>
  <c r="Z2418" i="64"/>
  <c r="DD2401" i="64"/>
  <c r="DD2422" i="64"/>
  <c r="CV2401" i="64"/>
  <c r="CV2422" i="64"/>
  <c r="DD2400" i="64"/>
  <c r="DD2421" i="64"/>
  <c r="CV2400" i="64"/>
  <c r="CV2421" i="64"/>
  <c r="DD2397" i="64"/>
  <c r="DD2409" i="64" s="1"/>
  <c r="DD2418" i="64"/>
  <c r="CV2397" i="64"/>
  <c r="CV2409" i="64" s="1"/>
  <c r="CV2418" i="64"/>
  <c r="DD2396" i="64"/>
  <c r="DD2408" i="64" s="1"/>
  <c r="DD2417" i="64"/>
  <c r="DD2429" i="64" s="1"/>
  <c r="CV2396" i="64"/>
  <c r="CV2408" i="64" s="1"/>
  <c r="CV2417" i="64"/>
  <c r="CV2429" i="64" s="1"/>
  <c r="CI2396" i="64"/>
  <c r="CI2408" i="64" s="1"/>
  <c r="CI2417" i="64"/>
  <c r="CI2429" i="64" s="1"/>
  <c r="CA2396" i="64"/>
  <c r="CA2408" i="64" s="1"/>
  <c r="CA2417" i="64"/>
  <c r="CA2429" i="64" s="1"/>
  <c r="BS2396" i="64"/>
  <c r="BS2408" i="64" s="1"/>
  <c r="BS2417" i="64"/>
  <c r="BS2429" i="64" s="1"/>
  <c r="BK2396" i="64"/>
  <c r="BK2408" i="64" s="1"/>
  <c r="BK2417" i="64"/>
  <c r="BK2429" i="64" s="1"/>
  <c r="BC2396" i="64"/>
  <c r="BC2408" i="64" s="1"/>
  <c r="BC2417" i="64"/>
  <c r="BC2429" i="64" s="1"/>
  <c r="AU2396" i="64"/>
  <c r="AU2408" i="64" s="1"/>
  <c r="AU2417" i="64"/>
  <c r="AU2429" i="64" s="1"/>
  <c r="AM2396" i="64"/>
  <c r="AM2408" i="64" s="1"/>
  <c r="AM2417" i="64"/>
  <c r="AM2429" i="64" s="1"/>
  <c r="AE2396" i="64"/>
  <c r="AE2408" i="64" s="1"/>
  <c r="AE2417" i="64"/>
  <c r="AE2429" i="64" s="1"/>
  <c r="W2396" i="64"/>
  <c r="W2408" i="64" s="1"/>
  <c r="W2417" i="64"/>
  <c r="W2429" i="64" s="1"/>
  <c r="CI2401" i="64"/>
  <c r="CI2422" i="64"/>
  <c r="CA2401" i="64"/>
  <c r="CA2422" i="64"/>
  <c r="BS2401" i="64"/>
  <c r="BS2422" i="64"/>
  <c r="BK2401" i="64"/>
  <c r="BK2422" i="64"/>
  <c r="BC2401" i="64"/>
  <c r="BC2422" i="64"/>
  <c r="AU2401" i="64"/>
  <c r="AU2422" i="64"/>
  <c r="AM2401" i="64"/>
  <c r="AM2422" i="64"/>
  <c r="AE2401" i="64"/>
  <c r="AE2422" i="64"/>
  <c r="W2401" i="64"/>
  <c r="W2422" i="64"/>
  <c r="CJ2400" i="64"/>
  <c r="CJ2421" i="64"/>
  <c r="CB2400" i="64"/>
  <c r="CB2421" i="64"/>
  <c r="BT2400" i="64"/>
  <c r="BT2421" i="64"/>
  <c r="BL2400" i="64"/>
  <c r="BL2421" i="64"/>
  <c r="BD2400" i="64"/>
  <c r="BD2421" i="64"/>
  <c r="AV2400" i="64"/>
  <c r="AV2421" i="64"/>
  <c r="AN2400" i="64"/>
  <c r="AN2421" i="64"/>
  <c r="AF2400" i="64"/>
  <c r="AF2421" i="64"/>
  <c r="X2400" i="64"/>
  <c r="X2421" i="64"/>
  <c r="CK2397" i="64"/>
  <c r="CK2409" i="64" s="1"/>
  <c r="CK2418" i="64"/>
  <c r="CC2397" i="64"/>
  <c r="CC2409" i="64" s="1"/>
  <c r="CC2418" i="64"/>
  <c r="BU2397" i="64"/>
  <c r="BU2409" i="64" s="1"/>
  <c r="BU2418" i="64"/>
  <c r="BM2397" i="64"/>
  <c r="BM2409" i="64" s="1"/>
  <c r="BM2418" i="64"/>
  <c r="BE2397" i="64"/>
  <c r="BE2409" i="64" s="1"/>
  <c r="BE2418" i="64"/>
  <c r="AW2397" i="64"/>
  <c r="AW2409" i="64" s="1"/>
  <c r="AW2418" i="64"/>
  <c r="AO2397" i="64"/>
  <c r="AO2409" i="64" s="1"/>
  <c r="AO2418" i="64"/>
  <c r="AG2397" i="64"/>
  <c r="AG2409" i="64" s="1"/>
  <c r="AG2418" i="64"/>
  <c r="Y2397" i="64"/>
  <c r="Y2409" i="64" s="1"/>
  <c r="Y2418" i="64"/>
  <c r="DK2401" i="64"/>
  <c r="DK2422" i="64"/>
  <c r="DC2401" i="64"/>
  <c r="DC2422" i="64"/>
  <c r="CU2401" i="64"/>
  <c r="CU2422" i="64"/>
  <c r="DK2400" i="64"/>
  <c r="DK2421" i="64"/>
  <c r="DC2400" i="64"/>
  <c r="DC2421" i="64"/>
  <c r="CU2400" i="64"/>
  <c r="CU2421" i="64"/>
  <c r="DK2397" i="64"/>
  <c r="DK2409" i="64" s="1"/>
  <c r="DK2418" i="64"/>
  <c r="DC2397" i="64"/>
  <c r="DC2409" i="64" s="1"/>
  <c r="DC2418" i="64"/>
  <c r="CU2397" i="64"/>
  <c r="CU2409" i="64" s="1"/>
  <c r="CU2418" i="64"/>
  <c r="DK2396" i="64"/>
  <c r="DK2408" i="64" s="1"/>
  <c r="DK2417" i="64"/>
  <c r="DK2429" i="64" s="1"/>
  <c r="DC2396" i="64"/>
  <c r="DC2408" i="64" s="1"/>
  <c r="DC2417" i="64"/>
  <c r="DC2429" i="64" s="1"/>
  <c r="CU2396" i="64"/>
  <c r="CU2408" i="64" s="1"/>
  <c r="CU2417" i="64"/>
  <c r="CU2429" i="64" s="1"/>
  <c r="CH2396" i="64"/>
  <c r="CH2408" i="64" s="1"/>
  <c r="CH2417" i="64"/>
  <c r="CH2429" i="64" s="1"/>
  <c r="BZ2396" i="64"/>
  <c r="BZ2408" i="64" s="1"/>
  <c r="BZ2417" i="64"/>
  <c r="BZ2429" i="64" s="1"/>
  <c r="BR2396" i="64"/>
  <c r="BR2408" i="64" s="1"/>
  <c r="BR2417" i="64"/>
  <c r="BR2429" i="64" s="1"/>
  <c r="BJ2396" i="64"/>
  <c r="BJ2408" i="64" s="1"/>
  <c r="BJ2417" i="64"/>
  <c r="BJ2429" i="64" s="1"/>
  <c r="BB2396" i="64"/>
  <c r="BB2408" i="64" s="1"/>
  <c r="BB2417" i="64"/>
  <c r="BB2429" i="64" s="1"/>
  <c r="AT2396" i="64"/>
  <c r="AT2408" i="64" s="1"/>
  <c r="AT2417" i="64"/>
  <c r="AT2429" i="64" s="1"/>
  <c r="AL2396" i="64"/>
  <c r="AL2408" i="64" s="1"/>
  <c r="AL2417" i="64"/>
  <c r="AL2429" i="64" s="1"/>
  <c r="AD2396" i="64"/>
  <c r="AD2408" i="64" s="1"/>
  <c r="AD2417" i="64"/>
  <c r="AD2429" i="64" s="1"/>
  <c r="V2396" i="64"/>
  <c r="V2408" i="64" s="1"/>
  <c r="V2417" i="64"/>
  <c r="V2429" i="64" s="1"/>
  <c r="CH2401" i="64"/>
  <c r="CH2422" i="64"/>
  <c r="BZ2401" i="64"/>
  <c r="BZ2422" i="64"/>
  <c r="BR2401" i="64"/>
  <c r="BR2422" i="64"/>
  <c r="BJ2401" i="64"/>
  <c r="BJ2422" i="64"/>
  <c r="BB2401" i="64"/>
  <c r="BB2422" i="64"/>
  <c r="AT2401" i="64"/>
  <c r="AT2422" i="64"/>
  <c r="AL2401" i="64"/>
  <c r="AL2422" i="64"/>
  <c r="AD2401" i="64"/>
  <c r="AD2422" i="64"/>
  <c r="V2401" i="64"/>
  <c r="V2422" i="64"/>
  <c r="CI2400" i="64"/>
  <c r="CI2421" i="64"/>
  <c r="CA2400" i="64"/>
  <c r="CA2421" i="64"/>
  <c r="BS2400" i="64"/>
  <c r="BS2421" i="64"/>
  <c r="BK2400" i="64"/>
  <c r="BK2421" i="64"/>
  <c r="BC2400" i="64"/>
  <c r="BC2421" i="64"/>
  <c r="AU2400" i="64"/>
  <c r="AU2421" i="64"/>
  <c r="AM2400" i="64"/>
  <c r="AM2421" i="64"/>
  <c r="AE2400" i="64"/>
  <c r="AE2421" i="64"/>
  <c r="W2400" i="64"/>
  <c r="W2421" i="64"/>
  <c r="CJ2397" i="64"/>
  <c r="CJ2409" i="64" s="1"/>
  <c r="CJ2418" i="64"/>
  <c r="CB2397" i="64"/>
  <c r="CB2409" i="64" s="1"/>
  <c r="CB2418" i="64"/>
  <c r="BT2397" i="64"/>
  <c r="BT2409" i="64" s="1"/>
  <c r="BT2418" i="64"/>
  <c r="BL2397" i="64"/>
  <c r="BL2409" i="64" s="1"/>
  <c r="BL2418" i="64"/>
  <c r="BD2397" i="64"/>
  <c r="BD2409" i="64" s="1"/>
  <c r="BD2418" i="64"/>
  <c r="AV2397" i="64"/>
  <c r="AV2409" i="64" s="1"/>
  <c r="AV2418" i="64"/>
  <c r="AN2397" i="64"/>
  <c r="AN2409" i="64" s="1"/>
  <c r="AN2418" i="64"/>
  <c r="AF2397" i="64"/>
  <c r="AF2409" i="64" s="1"/>
  <c r="AF2418" i="64"/>
  <c r="X2397" i="64"/>
  <c r="X2409" i="64" s="1"/>
  <c r="X2418" i="64"/>
  <c r="DJ2401" i="64"/>
  <c r="DJ2422" i="64"/>
  <c r="DB2401" i="64"/>
  <c r="DB2422" i="64"/>
  <c r="CT2401" i="64"/>
  <c r="CT2422" i="64"/>
  <c r="DJ2400" i="64"/>
  <c r="DJ2421" i="64"/>
  <c r="DB2400" i="64"/>
  <c r="DB2421" i="64"/>
  <c r="CT2400" i="64"/>
  <c r="CT2421" i="64"/>
  <c r="DJ2397" i="64"/>
  <c r="DJ2409" i="64" s="1"/>
  <c r="DJ2418" i="64"/>
  <c r="DB2397" i="64"/>
  <c r="DB2409" i="64" s="1"/>
  <c r="DB2418" i="64"/>
  <c r="CT2397" i="64"/>
  <c r="CT2409" i="64" s="1"/>
  <c r="CT2418" i="64"/>
  <c r="DJ2396" i="64"/>
  <c r="DJ2408" i="64" s="1"/>
  <c r="DJ2417" i="64"/>
  <c r="DJ2429" i="64" s="1"/>
  <c r="DB2396" i="64"/>
  <c r="DB2408" i="64" s="1"/>
  <c r="DB2417" i="64"/>
  <c r="DB2429" i="64" s="1"/>
  <c r="CT2396" i="64"/>
  <c r="CT2408" i="64" s="1"/>
  <c r="CT2417" i="64"/>
  <c r="CT2429" i="64" s="1"/>
  <c r="BY2396" i="64"/>
  <c r="BY2408" i="64" s="1"/>
  <c r="BY2417" i="64"/>
  <c r="BY2429" i="64" s="1"/>
  <c r="BQ2396" i="64"/>
  <c r="BQ2408" i="64" s="1"/>
  <c r="BQ2417" i="64"/>
  <c r="BQ2429" i="64" s="1"/>
  <c r="AS2396" i="64"/>
  <c r="AS2408" i="64" s="1"/>
  <c r="AS2417" i="64"/>
  <c r="AS2429" i="64" s="1"/>
  <c r="CG2401" i="64"/>
  <c r="CG2422" i="64"/>
  <c r="BY2401" i="64"/>
  <c r="BY2422" i="64"/>
  <c r="BQ2401" i="64"/>
  <c r="BQ2422" i="64"/>
  <c r="BI2401" i="64"/>
  <c r="BI2422" i="64"/>
  <c r="BA2401" i="64"/>
  <c r="BA2422" i="64"/>
  <c r="AS2401" i="64"/>
  <c r="AS2422" i="64"/>
  <c r="AK2401" i="64"/>
  <c r="AK2422" i="64"/>
  <c r="AC2401" i="64"/>
  <c r="AC2422" i="64"/>
  <c r="U2401" i="64"/>
  <c r="U2422" i="64"/>
  <c r="CH2400" i="64"/>
  <c r="CH2421" i="64"/>
  <c r="BZ2400" i="64"/>
  <c r="BZ2421" i="64"/>
  <c r="BR2400" i="64"/>
  <c r="BR2421" i="64"/>
  <c r="BJ2400" i="64"/>
  <c r="BJ2421" i="64"/>
  <c r="BB2400" i="64"/>
  <c r="BB2421" i="64"/>
  <c r="AT2400" i="64"/>
  <c r="AT2421" i="64"/>
  <c r="AL2400" i="64"/>
  <c r="AL2421" i="64"/>
  <c r="AD2400" i="64"/>
  <c r="AD2421" i="64"/>
  <c r="V2400" i="64"/>
  <c r="V2421" i="64"/>
  <c r="CI2397" i="64"/>
  <c r="CI2409" i="64" s="1"/>
  <c r="CI2418" i="64"/>
  <c r="CA2397" i="64"/>
  <c r="CA2409" i="64" s="1"/>
  <c r="CA2418" i="64"/>
  <c r="BS2397" i="64"/>
  <c r="BS2409" i="64" s="1"/>
  <c r="BS2418" i="64"/>
  <c r="BK2397" i="64"/>
  <c r="BK2409" i="64" s="1"/>
  <c r="BK2418" i="64"/>
  <c r="BC2397" i="64"/>
  <c r="BC2409" i="64" s="1"/>
  <c r="BC2418" i="64"/>
  <c r="AU2397" i="64"/>
  <c r="AU2409" i="64" s="1"/>
  <c r="AU2418" i="64"/>
  <c r="AM2397" i="64"/>
  <c r="AM2409" i="64" s="1"/>
  <c r="AM2418" i="64"/>
  <c r="AE2397" i="64"/>
  <c r="AE2409" i="64" s="1"/>
  <c r="AE2418" i="64"/>
  <c r="W2397" i="64"/>
  <c r="W2409" i="64" s="1"/>
  <c r="W2418" i="64"/>
  <c r="DI2401" i="64"/>
  <c r="DI2422" i="64"/>
  <c r="DA2401" i="64"/>
  <c r="DA2422" i="64"/>
  <c r="CS2401" i="64"/>
  <c r="CS2422" i="64"/>
  <c r="DI2400" i="64"/>
  <c r="DI2421" i="64"/>
  <c r="DA2400" i="64"/>
  <c r="DA2421" i="64"/>
  <c r="CS2400" i="64"/>
  <c r="CS2421" i="64"/>
  <c r="DI2397" i="64"/>
  <c r="DI2409" i="64" s="1"/>
  <c r="DI2418" i="64"/>
  <c r="DA2397" i="64"/>
  <c r="DA2409" i="64" s="1"/>
  <c r="DA2418" i="64"/>
  <c r="CS2397" i="64"/>
  <c r="CS2409" i="64" s="1"/>
  <c r="CS2418" i="64"/>
  <c r="DI2396" i="64"/>
  <c r="DI2408" i="64" s="1"/>
  <c r="DI2417" i="64"/>
  <c r="DI2429" i="64" s="1"/>
  <c r="DA2396" i="64"/>
  <c r="DA2408" i="64" s="1"/>
  <c r="DA2417" i="64"/>
  <c r="DA2429" i="64" s="1"/>
  <c r="CS2396" i="64"/>
  <c r="CS2408" i="64" s="1"/>
  <c r="CS2417" i="64"/>
  <c r="CS2429" i="64" s="1"/>
  <c r="U2396" i="64"/>
  <c r="U2408" i="64" s="1"/>
  <c r="U2417" i="64"/>
  <c r="U2429" i="64" s="1"/>
  <c r="CF2396" i="64"/>
  <c r="CF2408" i="64" s="1"/>
  <c r="CF2417" i="64"/>
  <c r="CF2429" i="64" s="1"/>
  <c r="BX2396" i="64"/>
  <c r="BX2408" i="64" s="1"/>
  <c r="BX2417" i="64"/>
  <c r="BX2429" i="64" s="1"/>
  <c r="BP2396" i="64"/>
  <c r="BP2408" i="64" s="1"/>
  <c r="BP2417" i="64"/>
  <c r="BP2429" i="64" s="1"/>
  <c r="BH2396" i="64"/>
  <c r="BH2408" i="64" s="1"/>
  <c r="BH2417" i="64"/>
  <c r="BH2429" i="64" s="1"/>
  <c r="AZ2396" i="64"/>
  <c r="AZ2408" i="64" s="1"/>
  <c r="AZ2417" i="64"/>
  <c r="AZ2429" i="64" s="1"/>
  <c r="AR2396" i="64"/>
  <c r="AR2408" i="64" s="1"/>
  <c r="AR2417" i="64"/>
  <c r="AR2429" i="64" s="1"/>
  <c r="AJ2396" i="64"/>
  <c r="AJ2408" i="64" s="1"/>
  <c r="AJ2417" i="64"/>
  <c r="AJ2429" i="64" s="1"/>
  <c r="AB2396" i="64"/>
  <c r="AB2408" i="64" s="1"/>
  <c r="AB2417" i="64"/>
  <c r="AB2429" i="64" s="1"/>
  <c r="T2396" i="64"/>
  <c r="T2408" i="64" s="1"/>
  <c r="T2417" i="64"/>
  <c r="T2429" i="64" s="1"/>
  <c r="CF2401" i="64"/>
  <c r="CF2422" i="64"/>
  <c r="BX2401" i="64"/>
  <c r="BX2422" i="64"/>
  <c r="BP2401" i="64"/>
  <c r="BP2422" i="64"/>
  <c r="BH2401" i="64"/>
  <c r="BH2422" i="64"/>
  <c r="AZ2401" i="64"/>
  <c r="AZ2422" i="64"/>
  <c r="AR2401" i="64"/>
  <c r="AR2422" i="64"/>
  <c r="AJ2401" i="64"/>
  <c r="AJ2422" i="64"/>
  <c r="AB2401" i="64"/>
  <c r="AB2422" i="64"/>
  <c r="T2401" i="64"/>
  <c r="T2422" i="64"/>
  <c r="CG2400" i="64"/>
  <c r="CG2421" i="64"/>
  <c r="BY2400" i="64"/>
  <c r="BY2421" i="64"/>
  <c r="BQ2400" i="64"/>
  <c r="BQ2421" i="64"/>
  <c r="BI2400" i="64"/>
  <c r="BI2421" i="64"/>
  <c r="BA2400" i="64"/>
  <c r="BA2421" i="64"/>
  <c r="AS2400" i="64"/>
  <c r="AS2421" i="64"/>
  <c r="AK2400" i="64"/>
  <c r="AK2421" i="64"/>
  <c r="AC2400" i="64"/>
  <c r="AC2421" i="64"/>
  <c r="U2400" i="64"/>
  <c r="U2421" i="64"/>
  <c r="CH2397" i="64"/>
  <c r="CH2409" i="64" s="1"/>
  <c r="CH2418" i="64"/>
  <c r="BZ2397" i="64"/>
  <c r="BZ2409" i="64" s="1"/>
  <c r="BZ2418" i="64"/>
  <c r="BR2397" i="64"/>
  <c r="BR2409" i="64" s="1"/>
  <c r="BR2418" i="64"/>
  <c r="BJ2397" i="64"/>
  <c r="BJ2409" i="64" s="1"/>
  <c r="BJ2418" i="64"/>
  <c r="BB2397" i="64"/>
  <c r="BB2409" i="64" s="1"/>
  <c r="BB2418" i="64"/>
  <c r="AT2397" i="64"/>
  <c r="AT2409" i="64" s="1"/>
  <c r="AT2418" i="64"/>
  <c r="AL2397" i="64"/>
  <c r="AL2409" i="64" s="1"/>
  <c r="AL2418" i="64"/>
  <c r="AD2397" i="64"/>
  <c r="AD2409" i="64" s="1"/>
  <c r="AD2418" i="64"/>
  <c r="V2397" i="64"/>
  <c r="V2409" i="64" s="1"/>
  <c r="V2418" i="64"/>
  <c r="DH2401" i="64"/>
  <c r="DH2422" i="64"/>
  <c r="CZ2401" i="64"/>
  <c r="CZ2422" i="64"/>
  <c r="CR2401" i="64"/>
  <c r="CR2422" i="64"/>
  <c r="DH2400" i="64"/>
  <c r="DH2421" i="64"/>
  <c r="CZ2400" i="64"/>
  <c r="CZ2421" i="64"/>
  <c r="CR2400" i="64"/>
  <c r="CR2421" i="64"/>
  <c r="DH2397" i="64"/>
  <c r="DH2409" i="64" s="1"/>
  <c r="DH2418" i="64"/>
  <c r="CZ2397" i="64"/>
  <c r="CZ2409" i="64" s="1"/>
  <c r="CZ2418" i="64"/>
  <c r="CR2397" i="64"/>
  <c r="CR2409" i="64" s="1"/>
  <c r="CR2418" i="64"/>
  <c r="DH2396" i="64"/>
  <c r="DH2408" i="64" s="1"/>
  <c r="DH2417" i="64"/>
  <c r="DH2429" i="64" s="1"/>
  <c r="CZ2396" i="64"/>
  <c r="CZ2408" i="64" s="1"/>
  <c r="CZ2417" i="64"/>
  <c r="CZ2429" i="64" s="1"/>
  <c r="CR2396" i="64"/>
  <c r="CR2408" i="64" s="1"/>
  <c r="CR2417" i="64"/>
  <c r="CR2429" i="64" s="1"/>
  <c r="AK2396" i="64"/>
  <c r="AK2408" i="64" s="1"/>
  <c r="AK2417" i="64"/>
  <c r="AK2429" i="64" s="1"/>
  <c r="CE2396" i="64"/>
  <c r="CE2408" i="64" s="1"/>
  <c r="CE2417" i="64"/>
  <c r="CE2429" i="64" s="1"/>
  <c r="BW2396" i="64"/>
  <c r="BW2408" i="64" s="1"/>
  <c r="BW2417" i="64"/>
  <c r="BW2429" i="64" s="1"/>
  <c r="BO2396" i="64"/>
  <c r="BO2408" i="64" s="1"/>
  <c r="BO2417" i="64"/>
  <c r="BO2429" i="64" s="1"/>
  <c r="BG2396" i="64"/>
  <c r="BG2408" i="64" s="1"/>
  <c r="BG2417" i="64"/>
  <c r="BG2429" i="64" s="1"/>
  <c r="AY2396" i="64"/>
  <c r="AY2408" i="64" s="1"/>
  <c r="AY2417" i="64"/>
  <c r="AY2429" i="64" s="1"/>
  <c r="AQ2396" i="64"/>
  <c r="AQ2408" i="64" s="1"/>
  <c r="AQ2417" i="64"/>
  <c r="AQ2429" i="64" s="1"/>
  <c r="AI2396" i="64"/>
  <c r="AI2408" i="64" s="1"/>
  <c r="AI2417" i="64"/>
  <c r="AI2429" i="64" s="1"/>
  <c r="AA2396" i="64"/>
  <c r="AA2408" i="64" s="1"/>
  <c r="AA2417" i="64"/>
  <c r="AA2429" i="64" s="1"/>
  <c r="S2396" i="64"/>
  <c r="S2408" i="64" s="1"/>
  <c r="S2417" i="64"/>
  <c r="S2429" i="64" s="1"/>
  <c r="CE2401" i="64"/>
  <c r="CE2422" i="64"/>
  <c r="BW2401" i="64"/>
  <c r="BW2422" i="64"/>
  <c r="BO2401" i="64"/>
  <c r="BO2422" i="64"/>
  <c r="BG2401" i="64"/>
  <c r="BG2422" i="64"/>
  <c r="AY2401" i="64"/>
  <c r="AY2422" i="64"/>
  <c r="AQ2401" i="64"/>
  <c r="AQ2422" i="64"/>
  <c r="AI2401" i="64"/>
  <c r="AI2422" i="64"/>
  <c r="AA2401" i="64"/>
  <c r="AA2422" i="64"/>
  <c r="S2401" i="64"/>
  <c r="S2422" i="64"/>
  <c r="CF2400" i="64"/>
  <c r="CF2421" i="64"/>
  <c r="BX2400" i="64"/>
  <c r="BX2421" i="64"/>
  <c r="BP2400" i="64"/>
  <c r="BP2421" i="64"/>
  <c r="BH2400" i="64"/>
  <c r="BH2421" i="64"/>
  <c r="AZ2400" i="64"/>
  <c r="AZ2421" i="64"/>
  <c r="AR2400" i="64"/>
  <c r="AR2421" i="64"/>
  <c r="AJ2400" i="64"/>
  <c r="AJ2421" i="64"/>
  <c r="AB2400" i="64"/>
  <c r="AB2421" i="64"/>
  <c r="T2400" i="64"/>
  <c r="T2421" i="64"/>
  <c r="CG2397" i="64"/>
  <c r="CG2409" i="64" s="1"/>
  <c r="CG2418" i="64"/>
  <c r="BY2397" i="64"/>
  <c r="BY2409" i="64" s="1"/>
  <c r="BY2418" i="64"/>
  <c r="BQ2397" i="64"/>
  <c r="BQ2409" i="64" s="1"/>
  <c r="BQ2418" i="64"/>
  <c r="BI2397" i="64"/>
  <c r="BI2409" i="64" s="1"/>
  <c r="BI2418" i="64"/>
  <c r="BA2397" i="64"/>
  <c r="BA2409" i="64" s="1"/>
  <c r="BA2418" i="64"/>
  <c r="AS2397" i="64"/>
  <c r="AS2409" i="64" s="1"/>
  <c r="AS2418" i="64"/>
  <c r="AK2397" i="64"/>
  <c r="AK2409" i="64" s="1"/>
  <c r="AK2418" i="64"/>
  <c r="AC2397" i="64"/>
  <c r="AC2409" i="64" s="1"/>
  <c r="AC2418" i="64"/>
  <c r="U2397" i="64"/>
  <c r="U2409" i="64" s="1"/>
  <c r="U2418" i="64"/>
  <c r="DG2401" i="64"/>
  <c r="DG2422" i="64"/>
  <c r="CY2401" i="64"/>
  <c r="CY2422" i="64"/>
  <c r="CQ2401" i="64"/>
  <c r="CQ2422" i="64"/>
  <c r="DG2400" i="64"/>
  <c r="DG2421" i="64"/>
  <c r="CY2400" i="64"/>
  <c r="CY2421" i="64"/>
  <c r="CQ2400" i="64"/>
  <c r="CQ2421" i="64"/>
  <c r="DG2397" i="64"/>
  <c r="DG2409" i="64" s="1"/>
  <c r="DG2418" i="64"/>
  <c r="CY2397" i="64"/>
  <c r="CY2409" i="64" s="1"/>
  <c r="CY2418" i="64"/>
  <c r="CQ2397" i="64"/>
  <c r="CQ2409" i="64" s="1"/>
  <c r="CQ2418" i="64"/>
  <c r="DG2396" i="64"/>
  <c r="DG2408" i="64" s="1"/>
  <c r="DG2417" i="64"/>
  <c r="DG2429" i="64" s="1"/>
  <c r="CY2396" i="64"/>
  <c r="CY2408" i="64" s="1"/>
  <c r="CY2417" i="64"/>
  <c r="CY2429" i="64" s="1"/>
  <c r="CQ2396" i="64"/>
  <c r="CQ2408" i="64" s="1"/>
  <c r="CQ2417" i="64"/>
  <c r="CQ2429" i="64" s="1"/>
  <c r="AS2045" i="64"/>
  <c r="AS2075" i="64"/>
  <c r="AS2088" i="64" s="1"/>
  <c r="AS2054" i="64"/>
  <c r="AS2066" i="64" s="1"/>
  <c r="BZ2079" i="64"/>
  <c r="BZ2058" i="64"/>
  <c r="AD2079" i="64"/>
  <c r="AD2058" i="64"/>
  <c r="AM2076" i="64"/>
  <c r="AM2089" i="64" s="1"/>
  <c r="AM2055" i="64"/>
  <c r="AM2067" i="64" s="1"/>
  <c r="DH2079" i="64"/>
  <c r="DH2058" i="64"/>
  <c r="CZ2045" i="64"/>
  <c r="CZ2075" i="64"/>
  <c r="CZ2088" i="64" s="1"/>
  <c r="CZ2054" i="64"/>
  <c r="CZ2066" i="64" s="1"/>
  <c r="CF2045" i="64"/>
  <c r="CF2075" i="64"/>
  <c r="CF2088" i="64" s="1"/>
  <c r="CF2054" i="64"/>
  <c r="CF2066" i="64" s="1"/>
  <c r="BX2045" i="64"/>
  <c r="BX2075" i="64"/>
  <c r="BX2088" i="64" s="1"/>
  <c r="BX2054" i="64"/>
  <c r="BX2066" i="64" s="1"/>
  <c r="BP2075" i="64"/>
  <c r="BP2088" i="64" s="1"/>
  <c r="BP2054" i="64"/>
  <c r="BP2066" i="64" s="1"/>
  <c r="BH2075" i="64"/>
  <c r="BH2088" i="64" s="1"/>
  <c r="BH2054" i="64"/>
  <c r="BH2066" i="64" s="1"/>
  <c r="AZ2075" i="64"/>
  <c r="AZ2088" i="64" s="1"/>
  <c r="AZ2054" i="64"/>
  <c r="AZ2066" i="64" s="1"/>
  <c r="AR2075" i="64"/>
  <c r="AR2088" i="64" s="1"/>
  <c r="AR2054" i="64"/>
  <c r="AR2066" i="64" s="1"/>
  <c r="AJ2075" i="64"/>
  <c r="AJ2088" i="64" s="1"/>
  <c r="AJ2054" i="64"/>
  <c r="AJ2066" i="64" s="1"/>
  <c r="AB2075" i="64"/>
  <c r="AB2088" i="64" s="1"/>
  <c r="AB2054" i="64"/>
  <c r="AB2066" i="64" s="1"/>
  <c r="T2075" i="64"/>
  <c r="T2088" i="64" s="1"/>
  <c r="T2054" i="64"/>
  <c r="T2066" i="64" s="1"/>
  <c r="CF2080" i="64"/>
  <c r="CF2093" i="64" s="1"/>
  <c r="CF2059" i="64"/>
  <c r="CF2071" i="64" s="1"/>
  <c r="BX2080" i="64"/>
  <c r="BX2093" i="64" s="1"/>
  <c r="BX2059" i="64"/>
  <c r="BX2071" i="64" s="1"/>
  <c r="BP2080" i="64"/>
  <c r="BP2093" i="64" s="1"/>
  <c r="BP2059" i="64"/>
  <c r="BP2071" i="64" s="1"/>
  <c r="BH2080" i="64"/>
  <c r="BH2093" i="64" s="1"/>
  <c r="BH2059" i="64"/>
  <c r="BH2071" i="64" s="1"/>
  <c r="AZ2080" i="64"/>
  <c r="AZ2093" i="64" s="1"/>
  <c r="AZ2059" i="64"/>
  <c r="AZ2071" i="64" s="1"/>
  <c r="AR2080" i="64"/>
  <c r="AR2093" i="64" s="1"/>
  <c r="AR2059" i="64"/>
  <c r="AR2071" i="64" s="1"/>
  <c r="AJ2080" i="64"/>
  <c r="AJ2093" i="64" s="1"/>
  <c r="AJ2059" i="64"/>
  <c r="AJ2071" i="64" s="1"/>
  <c r="AB2050" i="64"/>
  <c r="AB2080" i="64"/>
  <c r="AB2093" i="64" s="1"/>
  <c r="AB2059" i="64"/>
  <c r="AB2071" i="64" s="1"/>
  <c r="T2080" i="64"/>
  <c r="T2093" i="64" s="1"/>
  <c r="T2059" i="64"/>
  <c r="T2071" i="64" s="1"/>
  <c r="CG2079" i="64"/>
  <c r="CG2058" i="64"/>
  <c r="BY2079" i="64"/>
  <c r="BY2058" i="64"/>
  <c r="BQ2058" i="64"/>
  <c r="BQ2079" i="64"/>
  <c r="BI2079" i="64"/>
  <c r="BI2058" i="64"/>
  <c r="BA2079" i="64"/>
  <c r="BA2058" i="64"/>
  <c r="AS2079" i="64"/>
  <c r="AS2058" i="64"/>
  <c r="AK2079" i="64"/>
  <c r="AK2058" i="64"/>
  <c r="AC2079" i="64"/>
  <c r="AC2058" i="64"/>
  <c r="U2079" i="64"/>
  <c r="U2058" i="64"/>
  <c r="CH2076" i="64"/>
  <c r="CH2089" i="64" s="1"/>
  <c r="CH2055" i="64"/>
  <c r="CH2067" i="64" s="1"/>
  <c r="BZ2076" i="64"/>
  <c r="BZ2089" i="64" s="1"/>
  <c r="BZ2055" i="64"/>
  <c r="BZ2067" i="64" s="1"/>
  <c r="BR2046" i="64"/>
  <c r="BR2076" i="64"/>
  <c r="BR2089" i="64" s="1"/>
  <c r="BR2055" i="64"/>
  <c r="BR2067" i="64" s="1"/>
  <c r="BJ2046" i="64"/>
  <c r="BJ2076" i="64"/>
  <c r="BJ2089" i="64" s="1"/>
  <c r="BJ2055" i="64"/>
  <c r="BJ2067" i="64" s="1"/>
  <c r="BB2076" i="64"/>
  <c r="BB2089" i="64" s="1"/>
  <c r="BB2055" i="64"/>
  <c r="BB2067" i="64" s="1"/>
  <c r="AT2076" i="64"/>
  <c r="AT2089" i="64" s="1"/>
  <c r="AT2055" i="64"/>
  <c r="AT2067" i="64" s="1"/>
  <c r="AL2076" i="64"/>
  <c r="AL2089" i="64" s="1"/>
  <c r="AL2055" i="64"/>
  <c r="AL2067" i="64" s="1"/>
  <c r="AD2076" i="64"/>
  <c r="AD2089" i="64" s="1"/>
  <c r="AD2055" i="64"/>
  <c r="AD2067" i="64" s="1"/>
  <c r="V2076" i="64"/>
  <c r="V2089" i="64" s="1"/>
  <c r="V2055" i="64"/>
  <c r="V2067" i="64" s="1"/>
  <c r="DG2059" i="64"/>
  <c r="DG2071" i="64" s="1"/>
  <c r="DG2080" i="64"/>
  <c r="DG2093" i="64" s="1"/>
  <c r="CY2050" i="64"/>
  <c r="CY2059" i="64"/>
  <c r="CY2071" i="64" s="1"/>
  <c r="CY2080" i="64"/>
  <c r="CY2093" i="64" s="1"/>
  <c r="CQ2050" i="64"/>
  <c r="CQ2080" i="64"/>
  <c r="CQ2093" i="64" s="1"/>
  <c r="CQ2059" i="64"/>
  <c r="CQ2071" i="64" s="1"/>
  <c r="DG2079" i="64"/>
  <c r="DG2058" i="64"/>
  <c r="CY2058" i="64"/>
  <c r="CY2079" i="64"/>
  <c r="CQ2079" i="64"/>
  <c r="CQ2058" i="64"/>
  <c r="DG2076" i="64"/>
  <c r="DG2089" i="64" s="1"/>
  <c r="DG2055" i="64"/>
  <c r="DG2067" i="64" s="1"/>
  <c r="CY2055" i="64"/>
  <c r="CY2067" i="64" s="1"/>
  <c r="CY2076" i="64"/>
  <c r="CY2089" i="64" s="1"/>
  <c r="CQ2046" i="64"/>
  <c r="CQ2076" i="64"/>
  <c r="CQ2089" i="64" s="1"/>
  <c r="CQ2055" i="64"/>
  <c r="CQ2067" i="64" s="1"/>
  <c r="DG2045" i="64"/>
  <c r="DG2075" i="64"/>
  <c r="DG2088" i="64" s="1"/>
  <c r="DG2054" i="64"/>
  <c r="DG2066" i="64" s="1"/>
  <c r="CY2045" i="64"/>
  <c r="CY2075" i="64"/>
  <c r="CY2088" i="64" s="1"/>
  <c r="CY2054" i="64"/>
  <c r="CY2066" i="64" s="1"/>
  <c r="CQ2045" i="64"/>
  <c r="CQ2075" i="64"/>
  <c r="CQ2088" i="64" s="1"/>
  <c r="CQ2054" i="64"/>
  <c r="CQ2066" i="64" s="1"/>
  <c r="BQ2054" i="64"/>
  <c r="BQ2066" i="64" s="1"/>
  <c r="BQ2075" i="64"/>
  <c r="BQ2088" i="64" s="1"/>
  <c r="CG2080" i="64"/>
  <c r="CG2093" i="64" s="1"/>
  <c r="CG2059" i="64"/>
  <c r="CG2071" i="64" s="1"/>
  <c r="AS2080" i="64"/>
  <c r="AS2093" i="64" s="1"/>
  <c r="AS2059" i="64"/>
  <c r="AS2071" i="64" s="1"/>
  <c r="CH2079" i="64"/>
  <c r="CH2058" i="64"/>
  <c r="V2079" i="64"/>
  <c r="V2058" i="64"/>
  <c r="AU2046" i="64"/>
  <c r="AU2076" i="64"/>
  <c r="AU2089" i="64" s="1"/>
  <c r="AU2055" i="64"/>
  <c r="AU2067" i="64" s="1"/>
  <c r="CR2080" i="64"/>
  <c r="CR2093" i="64" s="1"/>
  <c r="CR2059" i="64"/>
  <c r="CR2071" i="64" s="1"/>
  <c r="DH2075" i="64"/>
  <c r="DH2088" i="64" s="1"/>
  <c r="DH2054" i="64"/>
  <c r="DH2066" i="64" s="1"/>
  <c r="CE2075" i="64"/>
  <c r="CE2088" i="64" s="1"/>
  <c r="CE2054" i="64"/>
  <c r="CE2066" i="64" s="1"/>
  <c r="BW2075" i="64"/>
  <c r="BW2088" i="64" s="1"/>
  <c r="BW2054" i="64"/>
  <c r="BW2066" i="64" s="1"/>
  <c r="BO2075" i="64"/>
  <c r="BO2088" i="64" s="1"/>
  <c r="BO2054" i="64"/>
  <c r="BO2066" i="64" s="1"/>
  <c r="BG2075" i="64"/>
  <c r="BG2088" i="64" s="1"/>
  <c r="BG2054" i="64"/>
  <c r="BG2066" i="64" s="1"/>
  <c r="AY2075" i="64"/>
  <c r="AY2088" i="64" s="1"/>
  <c r="AY2054" i="64"/>
  <c r="AY2066" i="64" s="1"/>
  <c r="AQ2075" i="64"/>
  <c r="AQ2088" i="64" s="1"/>
  <c r="AQ2054" i="64"/>
  <c r="AQ2066" i="64" s="1"/>
  <c r="AI2075" i="64"/>
  <c r="AI2088" i="64" s="1"/>
  <c r="AI2054" i="64"/>
  <c r="AI2066" i="64" s="1"/>
  <c r="AA2075" i="64"/>
  <c r="AA2088" i="64" s="1"/>
  <c r="AA2054" i="64"/>
  <c r="AA2066" i="64" s="1"/>
  <c r="S2075" i="64"/>
  <c r="S2088" i="64" s="1"/>
  <c r="S2054" i="64"/>
  <c r="S2066" i="64" s="1"/>
  <c r="CE2080" i="64"/>
  <c r="CE2093" i="64" s="1"/>
  <c r="CE2059" i="64"/>
  <c r="CE2071" i="64" s="1"/>
  <c r="BW2080" i="64"/>
  <c r="BW2093" i="64" s="1"/>
  <c r="BW2059" i="64"/>
  <c r="BW2071" i="64" s="1"/>
  <c r="BO2080" i="64"/>
  <c r="BO2093" i="64" s="1"/>
  <c r="BO2059" i="64"/>
  <c r="BO2071" i="64" s="1"/>
  <c r="BG2080" i="64"/>
  <c r="BG2093" i="64" s="1"/>
  <c r="BG2059" i="64"/>
  <c r="BG2071" i="64" s="1"/>
  <c r="AY2080" i="64"/>
  <c r="AY2093" i="64" s="1"/>
  <c r="AY2059" i="64"/>
  <c r="AY2071" i="64" s="1"/>
  <c r="AQ2050" i="64"/>
  <c r="AQ2080" i="64"/>
  <c r="AQ2093" i="64" s="1"/>
  <c r="AQ2059" i="64"/>
  <c r="AQ2071" i="64" s="1"/>
  <c r="AI2080" i="64"/>
  <c r="AI2093" i="64" s="1"/>
  <c r="AI2059" i="64"/>
  <c r="AI2071" i="64" s="1"/>
  <c r="AA2080" i="64"/>
  <c r="AA2093" i="64" s="1"/>
  <c r="AA2059" i="64"/>
  <c r="AA2071" i="64" s="1"/>
  <c r="S2080" i="64"/>
  <c r="S2093" i="64" s="1"/>
  <c r="S2059" i="64"/>
  <c r="S2071" i="64" s="1"/>
  <c r="CF2079" i="64"/>
  <c r="CF2058" i="64"/>
  <c r="BX2079" i="64"/>
  <c r="BX2058" i="64"/>
  <c r="BP2079" i="64"/>
  <c r="BP2058" i="64"/>
  <c r="BH2079" i="64"/>
  <c r="BH2058" i="64"/>
  <c r="AZ2079" i="64"/>
  <c r="AZ2058" i="64"/>
  <c r="AR2079" i="64"/>
  <c r="AR2058" i="64"/>
  <c r="AJ2079" i="64"/>
  <c r="AJ2058" i="64"/>
  <c r="AB2079" i="64"/>
  <c r="AB2058" i="64"/>
  <c r="T2079" i="64"/>
  <c r="T2058" i="64"/>
  <c r="CG2076" i="64"/>
  <c r="CG2089" i="64" s="1"/>
  <c r="CG2055" i="64"/>
  <c r="CG2067" i="64" s="1"/>
  <c r="BY2076" i="64"/>
  <c r="BY2089" i="64" s="1"/>
  <c r="BY2055" i="64"/>
  <c r="BY2067" i="64" s="1"/>
  <c r="BQ2076" i="64"/>
  <c r="BQ2089" i="64" s="1"/>
  <c r="BQ2055" i="64"/>
  <c r="BQ2067" i="64" s="1"/>
  <c r="BI2076" i="64"/>
  <c r="BI2089" i="64" s="1"/>
  <c r="BI2055" i="64"/>
  <c r="BI2067" i="64" s="1"/>
  <c r="BA2046" i="64"/>
  <c r="BA2076" i="64"/>
  <c r="BA2089" i="64" s="1"/>
  <c r="BA2055" i="64"/>
  <c r="BA2067" i="64" s="1"/>
  <c r="AS2046" i="64"/>
  <c r="AS2076" i="64"/>
  <c r="AS2089" i="64" s="1"/>
  <c r="AS2055" i="64"/>
  <c r="AS2067" i="64" s="1"/>
  <c r="AK2046" i="64"/>
  <c r="AK2055" i="64"/>
  <c r="AK2067" i="64" s="1"/>
  <c r="AK2076" i="64"/>
  <c r="AK2089" i="64" s="1"/>
  <c r="AC2076" i="64"/>
  <c r="AC2089" i="64" s="1"/>
  <c r="AC2055" i="64"/>
  <c r="AC2067" i="64" s="1"/>
  <c r="U2076" i="64"/>
  <c r="U2089" i="64" s="1"/>
  <c r="U2055" i="64"/>
  <c r="U2067" i="64" s="1"/>
  <c r="DF2050" i="64"/>
  <c r="DF2080" i="64"/>
  <c r="DF2093" i="64" s="1"/>
  <c r="DF2059" i="64"/>
  <c r="DF2071" i="64" s="1"/>
  <c r="CX2050" i="64"/>
  <c r="CX2080" i="64"/>
  <c r="CX2093" i="64" s="1"/>
  <c r="CX2059" i="64"/>
  <c r="CX2071" i="64" s="1"/>
  <c r="CP2080" i="64"/>
  <c r="CP2093" i="64" s="1"/>
  <c r="CP2059" i="64"/>
  <c r="CP2071" i="64" s="1"/>
  <c r="DF2079" i="64"/>
  <c r="DF2058" i="64"/>
  <c r="CX2079" i="64"/>
  <c r="CX2058" i="64"/>
  <c r="CP2079" i="64"/>
  <c r="CP2058" i="64"/>
  <c r="DF2076" i="64"/>
  <c r="DF2089" i="64" s="1"/>
  <c r="DF2055" i="64"/>
  <c r="DF2067" i="64" s="1"/>
  <c r="CX2046" i="64"/>
  <c r="CX2076" i="64"/>
  <c r="CX2089" i="64" s="1"/>
  <c r="CX2055" i="64"/>
  <c r="CX2067" i="64" s="1"/>
  <c r="CP2046" i="64"/>
  <c r="CP2076" i="64"/>
  <c r="CP2089" i="64" s="1"/>
  <c r="CP2055" i="64"/>
  <c r="CP2067" i="64" s="1"/>
  <c r="DF2045" i="64"/>
  <c r="DF2075" i="64"/>
  <c r="DF2088" i="64" s="1"/>
  <c r="DF2054" i="64"/>
  <c r="DF2066" i="64" s="1"/>
  <c r="CX2075" i="64"/>
  <c r="CX2088" i="64" s="1"/>
  <c r="CX2054" i="64"/>
  <c r="CX2066" i="64" s="1"/>
  <c r="CP2075" i="64"/>
  <c r="CP2088" i="64" s="1"/>
  <c r="CP2054" i="64"/>
  <c r="CP2066" i="64" s="1"/>
  <c r="BY2045" i="64"/>
  <c r="BY2075" i="64"/>
  <c r="BY2088" i="64" s="1"/>
  <c r="BY2054" i="64"/>
  <c r="BY2066" i="64" s="1"/>
  <c r="U2075" i="64"/>
  <c r="U2088" i="64" s="1"/>
  <c r="U2054" i="64"/>
  <c r="U2066" i="64" s="1"/>
  <c r="BI2080" i="64"/>
  <c r="BI2093" i="64" s="1"/>
  <c r="BI2059" i="64"/>
  <c r="BI2071" i="64" s="1"/>
  <c r="U2080" i="64"/>
  <c r="U2093" i="64" s="1"/>
  <c r="U2059" i="64"/>
  <c r="U2071" i="64" s="1"/>
  <c r="AT2079" i="64"/>
  <c r="AT2058" i="64"/>
  <c r="BS2076" i="64"/>
  <c r="BS2089" i="64" s="1"/>
  <c r="BS2055" i="64"/>
  <c r="BS2067" i="64" s="1"/>
  <c r="W2046" i="64"/>
  <c r="W2076" i="64"/>
  <c r="W2089" i="64" s="1"/>
  <c r="W2055" i="64"/>
  <c r="W2067" i="64" s="1"/>
  <c r="CZ2080" i="64"/>
  <c r="CZ2093" i="64" s="1"/>
  <c r="CZ2059" i="64"/>
  <c r="CZ2071" i="64" s="1"/>
  <c r="CZ2076" i="64"/>
  <c r="CZ2089" i="64" s="1"/>
  <c r="CZ2055" i="64"/>
  <c r="CZ2067" i="64" s="1"/>
  <c r="CL2075" i="64"/>
  <c r="CL2088" i="64" s="1"/>
  <c r="CL2054" i="64"/>
  <c r="CL2066" i="64" s="1"/>
  <c r="CD2075" i="64"/>
  <c r="CD2088" i="64" s="1"/>
  <c r="CD2054" i="64"/>
  <c r="CD2066" i="64" s="1"/>
  <c r="BV2075" i="64"/>
  <c r="BV2088" i="64" s="1"/>
  <c r="BV2054" i="64"/>
  <c r="BV2066" i="64" s="1"/>
  <c r="BN2075" i="64"/>
  <c r="BN2088" i="64" s="1"/>
  <c r="BN2054" i="64"/>
  <c r="BN2066" i="64" s="1"/>
  <c r="BF2045" i="64"/>
  <c r="BF2075" i="64"/>
  <c r="BF2088" i="64" s="1"/>
  <c r="BF2054" i="64"/>
  <c r="BF2066" i="64" s="1"/>
  <c r="AX2075" i="64"/>
  <c r="AX2088" i="64" s="1"/>
  <c r="AX2054" i="64"/>
  <c r="AX2066" i="64" s="1"/>
  <c r="AP2075" i="64"/>
  <c r="AP2088" i="64" s="1"/>
  <c r="AP2054" i="64"/>
  <c r="AP2066" i="64" s="1"/>
  <c r="AH2075" i="64"/>
  <c r="AH2088" i="64" s="1"/>
  <c r="AH2054" i="64"/>
  <c r="AH2066" i="64" s="1"/>
  <c r="Z2075" i="64"/>
  <c r="Z2088" i="64" s="1"/>
  <c r="Z2054" i="64"/>
  <c r="Z2066" i="64" s="1"/>
  <c r="CL2080" i="64"/>
  <c r="CL2093" i="64" s="1"/>
  <c r="CL2059" i="64"/>
  <c r="CL2071" i="64" s="1"/>
  <c r="CD2080" i="64"/>
  <c r="CD2093" i="64" s="1"/>
  <c r="CD2059" i="64"/>
  <c r="CD2071" i="64" s="1"/>
  <c r="BV2080" i="64"/>
  <c r="BV2093" i="64" s="1"/>
  <c r="BV2059" i="64"/>
  <c r="BV2071" i="64" s="1"/>
  <c r="BN2080" i="64"/>
  <c r="BN2093" i="64" s="1"/>
  <c r="BN2059" i="64"/>
  <c r="BN2071" i="64" s="1"/>
  <c r="BF2080" i="64"/>
  <c r="BF2093" i="64" s="1"/>
  <c r="BF2059" i="64"/>
  <c r="BF2071" i="64" s="1"/>
  <c r="AX2080" i="64"/>
  <c r="AX2093" i="64" s="1"/>
  <c r="AX2059" i="64"/>
  <c r="AX2071" i="64" s="1"/>
  <c r="AP2080" i="64"/>
  <c r="AP2093" i="64" s="1"/>
  <c r="AP2059" i="64"/>
  <c r="AP2071" i="64" s="1"/>
  <c r="AH2080" i="64"/>
  <c r="AH2093" i="64" s="1"/>
  <c r="AH2059" i="64"/>
  <c r="AH2071" i="64" s="1"/>
  <c r="Z2080" i="64"/>
  <c r="Z2093" i="64" s="1"/>
  <c r="Z2059" i="64"/>
  <c r="Z2071" i="64" s="1"/>
  <c r="CE2079" i="64"/>
  <c r="CE2058" i="64"/>
  <c r="BW2079" i="64"/>
  <c r="BW2058" i="64"/>
  <c r="BO2079" i="64"/>
  <c r="BO2058" i="64"/>
  <c r="BG2079" i="64"/>
  <c r="BG2058" i="64"/>
  <c r="AY2079" i="64"/>
  <c r="AY2058" i="64"/>
  <c r="AQ2079" i="64"/>
  <c r="AQ2058" i="64"/>
  <c r="AI2079" i="64"/>
  <c r="AI2058" i="64"/>
  <c r="AA2079" i="64"/>
  <c r="AA2058" i="64"/>
  <c r="S2079" i="64"/>
  <c r="S2058" i="64"/>
  <c r="CF2076" i="64"/>
  <c r="CF2089" i="64" s="1"/>
  <c r="CF2055" i="64"/>
  <c r="CF2067" i="64" s="1"/>
  <c r="BX2046" i="64"/>
  <c r="BX2076" i="64"/>
  <c r="BX2089" i="64" s="1"/>
  <c r="BX2055" i="64"/>
  <c r="BX2067" i="64" s="1"/>
  <c r="BP2076" i="64"/>
  <c r="BP2089" i="64" s="1"/>
  <c r="BP2055" i="64"/>
  <c r="BP2067" i="64" s="1"/>
  <c r="BH2076" i="64"/>
  <c r="BH2089" i="64" s="1"/>
  <c r="BH2055" i="64"/>
  <c r="BH2067" i="64" s="1"/>
  <c r="AZ2076" i="64"/>
  <c r="AZ2089" i="64" s="1"/>
  <c r="AZ2055" i="64"/>
  <c r="AZ2067" i="64" s="1"/>
  <c r="AR2076" i="64"/>
  <c r="AR2089" i="64" s="1"/>
  <c r="AR2055" i="64"/>
  <c r="AR2067" i="64" s="1"/>
  <c r="AJ2076" i="64"/>
  <c r="AJ2089" i="64" s="1"/>
  <c r="AJ2055" i="64"/>
  <c r="AJ2067" i="64" s="1"/>
  <c r="AB2076" i="64"/>
  <c r="AB2089" i="64" s="1"/>
  <c r="AB2055" i="64"/>
  <c r="AB2067" i="64" s="1"/>
  <c r="T2076" i="64"/>
  <c r="T2089" i="64" s="1"/>
  <c r="T2055" i="64"/>
  <c r="T2067" i="64" s="1"/>
  <c r="DE2050" i="64"/>
  <c r="DE2080" i="64"/>
  <c r="DE2093" i="64" s="1"/>
  <c r="DE2059" i="64"/>
  <c r="DE2071" i="64" s="1"/>
  <c r="CW2050" i="64"/>
  <c r="CW2080" i="64"/>
  <c r="CW2093" i="64" s="1"/>
  <c r="CW2059" i="64"/>
  <c r="CW2071" i="64" s="1"/>
  <c r="CO2080" i="64"/>
  <c r="CO2093" i="64" s="1"/>
  <c r="CO2059" i="64"/>
  <c r="CO2071" i="64" s="1"/>
  <c r="DE2079" i="64"/>
  <c r="DE2058" i="64"/>
  <c r="CW2079" i="64"/>
  <c r="CW2058" i="64"/>
  <c r="CO2079" i="64"/>
  <c r="CO2058" i="64"/>
  <c r="DE2076" i="64"/>
  <c r="DE2089" i="64" s="1"/>
  <c r="DE2055" i="64"/>
  <c r="DE2067" i="64" s="1"/>
  <c r="CW2046" i="64"/>
  <c r="CW2076" i="64"/>
  <c r="CW2089" i="64" s="1"/>
  <c r="CW2055" i="64"/>
  <c r="CW2067" i="64" s="1"/>
  <c r="CO2076" i="64"/>
  <c r="CO2089" i="64" s="1"/>
  <c r="CO2055" i="64"/>
  <c r="CO2067" i="64" s="1"/>
  <c r="DE2075" i="64"/>
  <c r="DE2088" i="64" s="1"/>
  <c r="DE2054" i="64"/>
  <c r="DE2066" i="64" s="1"/>
  <c r="CW2075" i="64"/>
  <c r="CW2088" i="64" s="1"/>
  <c r="CW2054" i="64"/>
  <c r="CW2066" i="64" s="1"/>
  <c r="CO2075" i="64"/>
  <c r="CO2088" i="64" s="1"/>
  <c r="CO2054" i="64"/>
  <c r="CO2066" i="64" s="1"/>
  <c r="W2041" i="64"/>
  <c r="BI2075" i="64"/>
  <c r="BI2088" i="64" s="1"/>
  <c r="BI2054" i="64"/>
  <c r="BI2066" i="64" s="1"/>
  <c r="BY2050" i="64"/>
  <c r="BY2080" i="64"/>
  <c r="BY2093" i="64" s="1"/>
  <c r="BY2059" i="64"/>
  <c r="BY2071" i="64" s="1"/>
  <c r="AL2079" i="64"/>
  <c r="AL2058" i="64"/>
  <c r="BK2076" i="64"/>
  <c r="BK2089" i="64" s="1"/>
  <c r="BK2055" i="64"/>
  <c r="BK2067" i="64" s="1"/>
  <c r="CZ2079" i="64"/>
  <c r="CZ2058" i="64"/>
  <c r="CR2045" i="64"/>
  <c r="CR2075" i="64"/>
  <c r="CR2088" i="64" s="1"/>
  <c r="CR2054" i="64"/>
  <c r="CR2066" i="64" s="1"/>
  <c r="CK2075" i="64"/>
  <c r="CK2088" i="64" s="1"/>
  <c r="CK2054" i="64"/>
  <c r="CK2066" i="64" s="1"/>
  <c r="CC2075" i="64"/>
  <c r="CC2088" i="64" s="1"/>
  <c r="CC2054" i="64"/>
  <c r="CC2066" i="64" s="1"/>
  <c r="BU2075" i="64"/>
  <c r="BU2088" i="64" s="1"/>
  <c r="BU2054" i="64"/>
  <c r="BU2066" i="64" s="1"/>
  <c r="BM2075" i="64"/>
  <c r="BM2088" i="64" s="1"/>
  <c r="BM2054" i="64"/>
  <c r="BM2066" i="64" s="1"/>
  <c r="BE2075" i="64"/>
  <c r="BE2088" i="64" s="1"/>
  <c r="BE2054" i="64"/>
  <c r="BE2066" i="64" s="1"/>
  <c r="AW2075" i="64"/>
  <c r="AW2088" i="64" s="1"/>
  <c r="AW2054" i="64"/>
  <c r="AW2066" i="64" s="1"/>
  <c r="AO2075" i="64"/>
  <c r="AO2088" i="64" s="1"/>
  <c r="AO2054" i="64"/>
  <c r="AO2066" i="64" s="1"/>
  <c r="AG2075" i="64"/>
  <c r="AG2088" i="64" s="1"/>
  <c r="AG2054" i="64"/>
  <c r="AG2066" i="64" s="1"/>
  <c r="Y2075" i="64"/>
  <c r="Y2088" i="64" s="1"/>
  <c r="Y2054" i="64"/>
  <c r="Y2066" i="64" s="1"/>
  <c r="CK2080" i="64"/>
  <c r="CK2093" i="64" s="1"/>
  <c r="CK2059" i="64"/>
  <c r="CK2071" i="64" s="1"/>
  <c r="CC2080" i="64"/>
  <c r="CC2093" i="64" s="1"/>
  <c r="CC2059" i="64"/>
  <c r="CC2071" i="64" s="1"/>
  <c r="BU2080" i="64"/>
  <c r="BU2093" i="64" s="1"/>
  <c r="BU2059" i="64"/>
  <c r="BU2071" i="64" s="1"/>
  <c r="BM2080" i="64"/>
  <c r="BM2093" i="64" s="1"/>
  <c r="BM2059" i="64"/>
  <c r="BM2071" i="64" s="1"/>
  <c r="BE2080" i="64"/>
  <c r="BE2093" i="64" s="1"/>
  <c r="BE2059" i="64"/>
  <c r="BE2071" i="64" s="1"/>
  <c r="AW2080" i="64"/>
  <c r="AW2093" i="64" s="1"/>
  <c r="AW2059" i="64"/>
  <c r="AW2071" i="64" s="1"/>
  <c r="AO2080" i="64"/>
  <c r="AO2093" i="64" s="1"/>
  <c r="AO2059" i="64"/>
  <c r="AO2071" i="64" s="1"/>
  <c r="AG2080" i="64"/>
  <c r="AG2093" i="64" s="1"/>
  <c r="AG2059" i="64"/>
  <c r="AG2071" i="64" s="1"/>
  <c r="Y2080" i="64"/>
  <c r="Y2093" i="64" s="1"/>
  <c r="Y2059" i="64"/>
  <c r="Y2071" i="64" s="1"/>
  <c r="CL2079" i="64"/>
  <c r="CL2058" i="64"/>
  <c r="CD2079" i="64"/>
  <c r="CD2058" i="64"/>
  <c r="BV2079" i="64"/>
  <c r="BV2058" i="64"/>
  <c r="BN2079" i="64"/>
  <c r="BN2058" i="64"/>
  <c r="BF2079" i="64"/>
  <c r="BF2058" i="64"/>
  <c r="AX2079" i="64"/>
  <c r="AX2058" i="64"/>
  <c r="AP2079" i="64"/>
  <c r="AP2058" i="64"/>
  <c r="AH2079" i="64"/>
  <c r="AH2058" i="64"/>
  <c r="Z2079" i="64"/>
  <c r="Z2058" i="64"/>
  <c r="CE2076" i="64"/>
  <c r="CE2089" i="64" s="1"/>
  <c r="CE2055" i="64"/>
  <c r="CE2067" i="64" s="1"/>
  <c r="BW2076" i="64"/>
  <c r="BW2089" i="64" s="1"/>
  <c r="BW2055" i="64"/>
  <c r="BW2067" i="64" s="1"/>
  <c r="BO2076" i="64"/>
  <c r="BO2089" i="64" s="1"/>
  <c r="BO2055" i="64"/>
  <c r="BO2067" i="64" s="1"/>
  <c r="BG2076" i="64"/>
  <c r="BG2089" i="64" s="1"/>
  <c r="BG2055" i="64"/>
  <c r="BG2067" i="64" s="1"/>
  <c r="AY2076" i="64"/>
  <c r="AY2089" i="64" s="1"/>
  <c r="AY2055" i="64"/>
  <c r="AY2067" i="64" s="1"/>
  <c r="AQ2076" i="64"/>
  <c r="AQ2089" i="64" s="1"/>
  <c r="AQ2055" i="64"/>
  <c r="AQ2067" i="64" s="1"/>
  <c r="AI2076" i="64"/>
  <c r="AI2089" i="64" s="1"/>
  <c r="AI2055" i="64"/>
  <c r="AI2067" i="64" s="1"/>
  <c r="AA2076" i="64"/>
  <c r="AA2089" i="64" s="1"/>
  <c r="AA2055" i="64"/>
  <c r="AA2067" i="64" s="1"/>
  <c r="S2076" i="64"/>
  <c r="S2089" i="64" s="1"/>
  <c r="S2055" i="64"/>
  <c r="S2067" i="64" s="1"/>
  <c r="DD2080" i="64"/>
  <c r="DD2093" i="64" s="1"/>
  <c r="DD2059" i="64"/>
  <c r="DD2071" i="64" s="1"/>
  <c r="CV2080" i="64"/>
  <c r="CV2093" i="64" s="1"/>
  <c r="CV2059" i="64"/>
  <c r="CV2071" i="64" s="1"/>
  <c r="DD2079" i="64"/>
  <c r="DD2058" i="64"/>
  <c r="CV2079" i="64"/>
  <c r="CV2058" i="64"/>
  <c r="DD2076" i="64"/>
  <c r="DD2089" i="64" s="1"/>
  <c r="DD2055" i="64"/>
  <c r="DD2067" i="64" s="1"/>
  <c r="CV2076" i="64"/>
  <c r="CV2089" i="64" s="1"/>
  <c r="CV2055" i="64"/>
  <c r="CV2067" i="64" s="1"/>
  <c r="DD2075" i="64"/>
  <c r="DD2088" i="64" s="1"/>
  <c r="DD2054" i="64"/>
  <c r="DD2066" i="64" s="1"/>
  <c r="CV2075" i="64"/>
  <c r="CV2088" i="64" s="1"/>
  <c r="CV2054" i="64"/>
  <c r="CV2066" i="64" s="1"/>
  <c r="AK2054" i="64"/>
  <c r="AK2066" i="64" s="1"/>
  <c r="AK2075" i="64"/>
  <c r="AK2088" i="64" s="1"/>
  <c r="AK2059" i="64"/>
  <c r="AK2071" i="64" s="1"/>
  <c r="AK2080" i="64"/>
  <c r="AK2093" i="64" s="1"/>
  <c r="BJ2079" i="64"/>
  <c r="BJ2058" i="64"/>
  <c r="BC2076" i="64"/>
  <c r="BC2089" i="64" s="1"/>
  <c r="BC2055" i="64"/>
  <c r="BC2067" i="64" s="1"/>
  <c r="CR2079" i="64"/>
  <c r="CR2058" i="64"/>
  <c r="CB2075" i="64"/>
  <c r="CB2088" i="64" s="1"/>
  <c r="CB2054" i="64"/>
  <c r="CB2066" i="64" s="1"/>
  <c r="BD2075" i="64"/>
  <c r="BD2088" i="64" s="1"/>
  <c r="BD2054" i="64"/>
  <c r="BD2066" i="64" s="1"/>
  <c r="AF2075" i="64"/>
  <c r="AF2088" i="64" s="1"/>
  <c r="AF2054" i="64"/>
  <c r="AF2066" i="64" s="1"/>
  <c r="CB2080" i="64"/>
  <c r="CB2093" i="64" s="1"/>
  <c r="CB2059" i="64"/>
  <c r="CB2071" i="64" s="1"/>
  <c r="BD2080" i="64"/>
  <c r="BD2093" i="64" s="1"/>
  <c r="BD2059" i="64"/>
  <c r="BD2071" i="64" s="1"/>
  <c r="AF2080" i="64"/>
  <c r="AF2093" i="64" s="1"/>
  <c r="AF2059" i="64"/>
  <c r="AF2071" i="64" s="1"/>
  <c r="X2080" i="64"/>
  <c r="X2093" i="64" s="1"/>
  <c r="X2059" i="64"/>
  <c r="X2071" i="64" s="1"/>
  <c r="CK2079" i="64"/>
  <c r="CK2058" i="64"/>
  <c r="BM2079" i="64"/>
  <c r="BM2058" i="64"/>
  <c r="BE2079" i="64"/>
  <c r="BE2058" i="64"/>
  <c r="AW2079" i="64"/>
  <c r="AW2058" i="64"/>
  <c r="AO2079" i="64"/>
  <c r="AO2058" i="64"/>
  <c r="AG2079" i="64"/>
  <c r="AG2058" i="64"/>
  <c r="Y2079" i="64"/>
  <c r="Y2058" i="64"/>
  <c r="CL2076" i="64"/>
  <c r="CL2089" i="64" s="1"/>
  <c r="CL2055" i="64"/>
  <c r="CL2067" i="64" s="1"/>
  <c r="CD2076" i="64"/>
  <c r="CD2089" i="64" s="1"/>
  <c r="CD2055" i="64"/>
  <c r="CD2067" i="64" s="1"/>
  <c r="BV2076" i="64"/>
  <c r="BV2089" i="64" s="1"/>
  <c r="BV2055" i="64"/>
  <c r="BV2067" i="64" s="1"/>
  <c r="BN2076" i="64"/>
  <c r="BN2089" i="64" s="1"/>
  <c r="BN2055" i="64"/>
  <c r="BN2067" i="64" s="1"/>
  <c r="BF2076" i="64"/>
  <c r="BF2089" i="64" s="1"/>
  <c r="BF2055" i="64"/>
  <c r="BF2067" i="64" s="1"/>
  <c r="AX2076" i="64"/>
  <c r="AX2089" i="64" s="1"/>
  <c r="AX2055" i="64"/>
  <c r="AX2067" i="64" s="1"/>
  <c r="AP2076" i="64"/>
  <c r="AP2089" i="64" s="1"/>
  <c r="AP2055" i="64"/>
  <c r="AP2067" i="64" s="1"/>
  <c r="AH2076" i="64"/>
  <c r="AH2089" i="64" s="1"/>
  <c r="AH2055" i="64"/>
  <c r="AH2067" i="64" s="1"/>
  <c r="Z2076" i="64"/>
  <c r="Z2089" i="64" s="1"/>
  <c r="Z2055" i="64"/>
  <c r="Z2067" i="64" s="1"/>
  <c r="DK2080" i="64"/>
  <c r="DK2093" i="64" s="1"/>
  <c r="DK2059" i="64"/>
  <c r="DK2071" i="64" s="1"/>
  <c r="DC2080" i="64"/>
  <c r="DC2093" i="64" s="1"/>
  <c r="DC2059" i="64"/>
  <c r="DC2071" i="64" s="1"/>
  <c r="CU2080" i="64"/>
  <c r="CU2093" i="64" s="1"/>
  <c r="CU2059" i="64"/>
  <c r="CU2071" i="64" s="1"/>
  <c r="DK2079" i="64"/>
  <c r="DK2058" i="64"/>
  <c r="DC2079" i="64"/>
  <c r="DC2058" i="64"/>
  <c r="CU2079" i="64"/>
  <c r="CU2058" i="64"/>
  <c r="DK2076" i="64"/>
  <c r="DK2089" i="64" s="1"/>
  <c r="DK2055" i="64"/>
  <c r="DK2067" i="64" s="1"/>
  <c r="DC2046" i="64"/>
  <c r="DC2076" i="64"/>
  <c r="DC2089" i="64" s="1"/>
  <c r="DC2055" i="64"/>
  <c r="DC2067" i="64" s="1"/>
  <c r="CU2076" i="64"/>
  <c r="CU2089" i="64" s="1"/>
  <c r="CU2055" i="64"/>
  <c r="CU2067" i="64" s="1"/>
  <c r="DK2075" i="64"/>
  <c r="DK2088" i="64" s="1"/>
  <c r="DK2054" i="64"/>
  <c r="DK2066" i="64" s="1"/>
  <c r="DC2075" i="64"/>
  <c r="DC2088" i="64" s="1"/>
  <c r="DC2054" i="64"/>
  <c r="DC2066" i="64" s="1"/>
  <c r="CU2075" i="64"/>
  <c r="CU2088" i="64" s="1"/>
  <c r="CU2054" i="64"/>
  <c r="CU2066" i="64" s="1"/>
  <c r="CG2045" i="64"/>
  <c r="CG2075" i="64"/>
  <c r="CG2088" i="64" s="1"/>
  <c r="CG2054" i="64"/>
  <c r="CG2066" i="64" s="1"/>
  <c r="AC2075" i="64"/>
  <c r="AC2088" i="64" s="1"/>
  <c r="AC2054" i="64"/>
  <c r="AC2066" i="64" s="1"/>
  <c r="BA2080" i="64"/>
  <c r="BA2093" i="64" s="1"/>
  <c r="BA2059" i="64"/>
  <c r="BA2071" i="64" s="1"/>
  <c r="BR2079" i="64"/>
  <c r="BR2058" i="64"/>
  <c r="CI2076" i="64"/>
  <c r="CI2089" i="64" s="1"/>
  <c r="CI2055" i="64"/>
  <c r="CI2067" i="64" s="1"/>
  <c r="AE2076" i="64"/>
  <c r="AE2089" i="64" s="1"/>
  <c r="AE2055" i="64"/>
  <c r="AE2067" i="64" s="1"/>
  <c r="DH2076" i="64"/>
  <c r="DH2089" i="64" s="1"/>
  <c r="DH2055" i="64"/>
  <c r="DH2067" i="64" s="1"/>
  <c r="CJ2075" i="64"/>
  <c r="CJ2088" i="64" s="1"/>
  <c r="CJ2054" i="64"/>
  <c r="CJ2066" i="64" s="1"/>
  <c r="BL2075" i="64"/>
  <c r="BL2088" i="64" s="1"/>
  <c r="BL2054" i="64"/>
  <c r="BL2066" i="64" s="1"/>
  <c r="AN2075" i="64"/>
  <c r="AN2088" i="64" s="1"/>
  <c r="AN2054" i="64"/>
  <c r="AN2066" i="64" s="1"/>
  <c r="CJ2050" i="64"/>
  <c r="CJ2080" i="64"/>
  <c r="CJ2093" i="64" s="1"/>
  <c r="CJ2059" i="64"/>
  <c r="CJ2071" i="64" s="1"/>
  <c r="BL2080" i="64"/>
  <c r="BL2093" i="64" s="1"/>
  <c r="BL2059" i="64"/>
  <c r="BL2071" i="64" s="1"/>
  <c r="AV2080" i="64"/>
  <c r="AV2093" i="64" s="1"/>
  <c r="AV2059" i="64"/>
  <c r="AV2071" i="64" s="1"/>
  <c r="BU2079" i="64"/>
  <c r="BU2058" i="64"/>
  <c r="CI2045" i="64"/>
  <c r="CI2075" i="64"/>
  <c r="CI2088" i="64" s="1"/>
  <c r="CI2054" i="64"/>
  <c r="CI2066" i="64" s="1"/>
  <c r="CA2045" i="64"/>
  <c r="CA2075" i="64"/>
  <c r="CA2088" i="64" s="1"/>
  <c r="CA2054" i="64"/>
  <c r="CA2066" i="64" s="1"/>
  <c r="BS2075" i="64"/>
  <c r="BS2088" i="64" s="1"/>
  <c r="BS2054" i="64"/>
  <c r="BS2066" i="64" s="1"/>
  <c r="BK2075" i="64"/>
  <c r="BK2088" i="64" s="1"/>
  <c r="BK2054" i="64"/>
  <c r="BK2066" i="64" s="1"/>
  <c r="BC2075" i="64"/>
  <c r="BC2088" i="64" s="1"/>
  <c r="BC2054" i="64"/>
  <c r="BC2066" i="64" s="1"/>
  <c r="AU2075" i="64"/>
  <c r="AU2088" i="64" s="1"/>
  <c r="AU2054" i="64"/>
  <c r="AU2066" i="64" s="1"/>
  <c r="AM2075" i="64"/>
  <c r="AM2088" i="64" s="1"/>
  <c r="AM2054" i="64"/>
  <c r="AM2066" i="64" s="1"/>
  <c r="AE2075" i="64"/>
  <c r="AE2088" i="64" s="1"/>
  <c r="AE2054" i="64"/>
  <c r="AE2066" i="64" s="1"/>
  <c r="W2075" i="64"/>
  <c r="W2088" i="64" s="1"/>
  <c r="W2054" i="64"/>
  <c r="W2066" i="64" s="1"/>
  <c r="CI2080" i="64"/>
  <c r="CI2093" i="64" s="1"/>
  <c r="CI2059" i="64"/>
  <c r="CI2071" i="64" s="1"/>
  <c r="CA2080" i="64"/>
  <c r="CA2093" i="64" s="1"/>
  <c r="CA2059" i="64"/>
  <c r="CA2071" i="64" s="1"/>
  <c r="BS2080" i="64"/>
  <c r="BS2093" i="64" s="1"/>
  <c r="BS2059" i="64"/>
  <c r="BS2071" i="64" s="1"/>
  <c r="BK2050" i="64"/>
  <c r="BK2080" i="64"/>
  <c r="BK2093" i="64" s="1"/>
  <c r="BK2059" i="64"/>
  <c r="BK2071" i="64" s="1"/>
  <c r="BC2080" i="64"/>
  <c r="BC2093" i="64" s="1"/>
  <c r="BC2059" i="64"/>
  <c r="BC2071" i="64" s="1"/>
  <c r="AU2050" i="64"/>
  <c r="AU2080" i="64"/>
  <c r="AU2093" i="64" s="1"/>
  <c r="AU2059" i="64"/>
  <c r="AU2071" i="64" s="1"/>
  <c r="AM2080" i="64"/>
  <c r="AM2093" i="64" s="1"/>
  <c r="AM2059" i="64"/>
  <c r="AM2071" i="64" s="1"/>
  <c r="AE2080" i="64"/>
  <c r="AE2093" i="64" s="1"/>
  <c r="AE2059" i="64"/>
  <c r="AE2071" i="64" s="1"/>
  <c r="W2080" i="64"/>
  <c r="W2093" i="64" s="1"/>
  <c r="W2059" i="64"/>
  <c r="W2071" i="64" s="1"/>
  <c r="CJ2079" i="64"/>
  <c r="CJ2058" i="64"/>
  <c r="CB2079" i="64"/>
  <c r="CB2058" i="64"/>
  <c r="BT2079" i="64"/>
  <c r="BT2058" i="64"/>
  <c r="BL2079" i="64"/>
  <c r="BL2058" i="64"/>
  <c r="BD2079" i="64"/>
  <c r="BD2058" i="64"/>
  <c r="AV2079" i="64"/>
  <c r="AV2058" i="64"/>
  <c r="AN2079" i="64"/>
  <c r="AN2058" i="64"/>
  <c r="AF2079" i="64"/>
  <c r="AF2058" i="64"/>
  <c r="X2079" i="64"/>
  <c r="X2058" i="64"/>
  <c r="CK2076" i="64"/>
  <c r="CK2089" i="64" s="1"/>
  <c r="CK2055" i="64"/>
  <c r="CK2067" i="64" s="1"/>
  <c r="CC2076" i="64"/>
  <c r="CC2089" i="64" s="1"/>
  <c r="CC2055" i="64"/>
  <c r="CC2067" i="64" s="1"/>
  <c r="BU2046" i="64"/>
  <c r="BU2076" i="64"/>
  <c r="BU2089" i="64" s="1"/>
  <c r="BU2055" i="64"/>
  <c r="BU2067" i="64" s="1"/>
  <c r="BM2076" i="64"/>
  <c r="BM2089" i="64" s="1"/>
  <c r="BM2055" i="64"/>
  <c r="BM2067" i="64" s="1"/>
  <c r="BE2076" i="64"/>
  <c r="BE2089" i="64" s="1"/>
  <c r="BE2055" i="64"/>
  <c r="BE2067" i="64" s="1"/>
  <c r="AW2046" i="64"/>
  <c r="AW2076" i="64"/>
  <c r="AW2089" i="64" s="1"/>
  <c r="AW2055" i="64"/>
  <c r="AW2067" i="64" s="1"/>
  <c r="AO2046" i="64"/>
  <c r="AO2076" i="64"/>
  <c r="AO2089" i="64" s="1"/>
  <c r="AO2055" i="64"/>
  <c r="AO2067" i="64" s="1"/>
  <c r="AG2076" i="64"/>
  <c r="AG2089" i="64" s="1"/>
  <c r="AG2055" i="64"/>
  <c r="AG2067" i="64" s="1"/>
  <c r="Y2076" i="64"/>
  <c r="Y2089" i="64" s="1"/>
  <c r="Y2055" i="64"/>
  <c r="Y2067" i="64" s="1"/>
  <c r="DJ2050" i="64"/>
  <c r="DJ2080" i="64"/>
  <c r="DJ2093" i="64" s="1"/>
  <c r="DJ2059" i="64"/>
  <c r="DJ2071" i="64" s="1"/>
  <c r="DB2080" i="64"/>
  <c r="DB2093" i="64" s="1"/>
  <c r="DB2059" i="64"/>
  <c r="DB2071" i="64" s="1"/>
  <c r="CT2080" i="64"/>
  <c r="CT2093" i="64" s="1"/>
  <c r="CT2059" i="64"/>
  <c r="CT2071" i="64" s="1"/>
  <c r="DJ2079" i="64"/>
  <c r="DJ2058" i="64"/>
  <c r="DB2079" i="64"/>
  <c r="DB2058" i="64"/>
  <c r="CT2079" i="64"/>
  <c r="CT2058" i="64"/>
  <c r="DJ2076" i="64"/>
  <c r="DJ2089" i="64" s="1"/>
  <c r="DJ2055" i="64"/>
  <c r="DJ2067" i="64" s="1"/>
  <c r="DB2046" i="64"/>
  <c r="DB2076" i="64"/>
  <c r="DB2089" i="64" s="1"/>
  <c r="DB2055" i="64"/>
  <c r="DB2067" i="64" s="1"/>
  <c r="CT2076" i="64"/>
  <c r="CT2089" i="64" s="1"/>
  <c r="CT2055" i="64"/>
  <c r="CT2067" i="64" s="1"/>
  <c r="DJ2075" i="64"/>
  <c r="DJ2088" i="64" s="1"/>
  <c r="DJ2054" i="64"/>
  <c r="DJ2066" i="64" s="1"/>
  <c r="DB2075" i="64"/>
  <c r="DB2088" i="64" s="1"/>
  <c r="DB2054" i="64"/>
  <c r="DB2066" i="64" s="1"/>
  <c r="CT2045" i="64"/>
  <c r="CT2075" i="64"/>
  <c r="CT2088" i="64" s="1"/>
  <c r="CT2054" i="64"/>
  <c r="CT2066" i="64" s="1"/>
  <c r="W2082" i="64"/>
  <c r="V2084" i="64"/>
  <c r="BA2045" i="64"/>
  <c r="BA2075" i="64"/>
  <c r="BA2088" i="64" s="1"/>
  <c r="BA2054" i="64"/>
  <c r="BA2066" i="64" s="1"/>
  <c r="BQ2080" i="64"/>
  <c r="BQ2093" i="64" s="1"/>
  <c r="BQ2059" i="64"/>
  <c r="BQ2071" i="64" s="1"/>
  <c r="AC2080" i="64"/>
  <c r="AC2093" i="64" s="1"/>
  <c r="AC2059" i="64"/>
  <c r="AC2071" i="64" s="1"/>
  <c r="BB2079" i="64"/>
  <c r="BB2058" i="64"/>
  <c r="CA2076" i="64"/>
  <c r="CA2089" i="64" s="1"/>
  <c r="CA2055" i="64"/>
  <c r="CA2067" i="64" s="1"/>
  <c r="DH2080" i="64"/>
  <c r="DH2093" i="64" s="1"/>
  <c r="DH2059" i="64"/>
  <c r="DH2071" i="64" s="1"/>
  <c r="CR2076" i="64"/>
  <c r="CR2089" i="64" s="1"/>
  <c r="CR2055" i="64"/>
  <c r="CR2067" i="64" s="1"/>
  <c r="BT2075" i="64"/>
  <c r="BT2088" i="64" s="1"/>
  <c r="BT2054" i="64"/>
  <c r="BT2066" i="64" s="1"/>
  <c r="AV2075" i="64"/>
  <c r="AV2088" i="64" s="1"/>
  <c r="AV2054" i="64"/>
  <c r="AV2066" i="64" s="1"/>
  <c r="X2075" i="64"/>
  <c r="X2088" i="64" s="1"/>
  <c r="X2054" i="64"/>
  <c r="X2066" i="64" s="1"/>
  <c r="BT2080" i="64"/>
  <c r="BT2093" i="64" s="1"/>
  <c r="BT2059" i="64"/>
  <c r="BT2071" i="64" s="1"/>
  <c r="AN2080" i="64"/>
  <c r="AN2093" i="64" s="1"/>
  <c r="AN2059" i="64"/>
  <c r="AN2071" i="64" s="1"/>
  <c r="CC2079" i="64"/>
  <c r="CC2058" i="64"/>
  <c r="CH2075" i="64"/>
  <c r="CH2088" i="64" s="1"/>
  <c r="CH2054" i="64"/>
  <c r="CH2066" i="64" s="1"/>
  <c r="BZ2045" i="64"/>
  <c r="BZ2075" i="64"/>
  <c r="BZ2088" i="64" s="1"/>
  <c r="BZ2054" i="64"/>
  <c r="BZ2066" i="64" s="1"/>
  <c r="BR2075" i="64"/>
  <c r="BR2088" i="64" s="1"/>
  <c r="BR2054" i="64"/>
  <c r="BR2066" i="64" s="1"/>
  <c r="BJ2075" i="64"/>
  <c r="BJ2088" i="64" s="1"/>
  <c r="BJ2054" i="64"/>
  <c r="BJ2066" i="64" s="1"/>
  <c r="BB2075" i="64"/>
  <c r="BB2088" i="64" s="1"/>
  <c r="BB2054" i="64"/>
  <c r="BB2066" i="64" s="1"/>
  <c r="AT2075" i="64"/>
  <c r="AT2088" i="64" s="1"/>
  <c r="AT2054" i="64"/>
  <c r="AT2066" i="64" s="1"/>
  <c r="AL2045" i="64"/>
  <c r="AL2075" i="64"/>
  <c r="AL2088" i="64" s="1"/>
  <c r="AL2054" i="64"/>
  <c r="AL2066" i="64" s="1"/>
  <c r="AD2075" i="64"/>
  <c r="AD2088" i="64" s="1"/>
  <c r="AD2054" i="64"/>
  <c r="AD2066" i="64" s="1"/>
  <c r="V2075" i="64"/>
  <c r="V2088" i="64" s="1"/>
  <c r="V2054" i="64"/>
  <c r="V2066" i="64" s="1"/>
  <c r="CH2080" i="64"/>
  <c r="CH2093" i="64" s="1"/>
  <c r="CH2059" i="64"/>
  <c r="CH2071" i="64" s="1"/>
  <c r="BZ2080" i="64"/>
  <c r="BZ2093" i="64" s="1"/>
  <c r="BZ2059" i="64"/>
  <c r="BZ2071" i="64" s="1"/>
  <c r="BR2080" i="64"/>
  <c r="BR2093" i="64" s="1"/>
  <c r="BR2059" i="64"/>
  <c r="BR2071" i="64" s="1"/>
  <c r="BJ2050" i="64"/>
  <c r="BJ2080" i="64"/>
  <c r="BJ2093" i="64" s="1"/>
  <c r="BJ2059" i="64"/>
  <c r="BJ2071" i="64" s="1"/>
  <c r="BB2080" i="64"/>
  <c r="BB2093" i="64" s="1"/>
  <c r="BB2059" i="64"/>
  <c r="BB2071" i="64" s="1"/>
  <c r="AT2080" i="64"/>
  <c r="AT2093" i="64" s="1"/>
  <c r="AT2059" i="64"/>
  <c r="AT2071" i="64" s="1"/>
  <c r="AL2080" i="64"/>
  <c r="AL2093" i="64" s="1"/>
  <c r="AL2059" i="64"/>
  <c r="AL2071" i="64" s="1"/>
  <c r="AD2080" i="64"/>
  <c r="AD2093" i="64" s="1"/>
  <c r="AD2059" i="64"/>
  <c r="AD2071" i="64" s="1"/>
  <c r="V2080" i="64"/>
  <c r="V2093" i="64" s="1"/>
  <c r="V2059" i="64"/>
  <c r="V2071" i="64" s="1"/>
  <c r="CI2079" i="64"/>
  <c r="CI2058" i="64"/>
  <c r="CA2079" i="64"/>
  <c r="CA2058" i="64"/>
  <c r="BS2058" i="64"/>
  <c r="BS2079" i="64"/>
  <c r="BK2079" i="64"/>
  <c r="BK2058" i="64"/>
  <c r="BC2079" i="64"/>
  <c r="BC2058" i="64"/>
  <c r="AU2079" i="64"/>
  <c r="AU2058" i="64"/>
  <c r="AM2079" i="64"/>
  <c r="AM2058" i="64"/>
  <c r="AE2079" i="64"/>
  <c r="AE2058" i="64"/>
  <c r="W2079" i="64"/>
  <c r="W2058" i="64"/>
  <c r="CJ2076" i="64"/>
  <c r="CJ2089" i="64" s="1"/>
  <c r="CJ2055" i="64"/>
  <c r="CJ2067" i="64" s="1"/>
  <c r="CB2076" i="64"/>
  <c r="CB2089" i="64" s="1"/>
  <c r="CB2055" i="64"/>
  <c r="CB2067" i="64" s="1"/>
  <c r="BT2046" i="64"/>
  <c r="BT2076" i="64"/>
  <c r="BT2089" i="64" s="1"/>
  <c r="BT2055" i="64"/>
  <c r="BT2067" i="64" s="1"/>
  <c r="BL2046" i="64"/>
  <c r="BL2076" i="64"/>
  <c r="BL2089" i="64" s="1"/>
  <c r="BL2055" i="64"/>
  <c r="BL2067" i="64" s="1"/>
  <c r="BD2076" i="64"/>
  <c r="BD2089" i="64" s="1"/>
  <c r="BD2055" i="64"/>
  <c r="BD2067" i="64" s="1"/>
  <c r="AV2076" i="64"/>
  <c r="AV2089" i="64" s="1"/>
  <c r="AV2055" i="64"/>
  <c r="AV2067" i="64" s="1"/>
  <c r="AN2046" i="64"/>
  <c r="AN2076" i="64"/>
  <c r="AN2089" i="64" s="1"/>
  <c r="AN2055" i="64"/>
  <c r="AN2067" i="64" s="1"/>
  <c r="AF2076" i="64"/>
  <c r="AF2089" i="64" s="1"/>
  <c r="AF2055" i="64"/>
  <c r="AF2067" i="64" s="1"/>
  <c r="X2076" i="64"/>
  <c r="X2089" i="64" s="1"/>
  <c r="X2055" i="64"/>
  <c r="X2067" i="64" s="1"/>
  <c r="DI2059" i="64"/>
  <c r="DI2071" i="64" s="1"/>
  <c r="DI2080" i="64"/>
  <c r="DI2093" i="64" s="1"/>
  <c r="DA2080" i="64"/>
  <c r="DA2093" i="64" s="1"/>
  <c r="DA2059" i="64"/>
  <c r="DA2071" i="64" s="1"/>
  <c r="CS2080" i="64"/>
  <c r="CS2093" i="64" s="1"/>
  <c r="CS2059" i="64"/>
  <c r="CS2071" i="64" s="1"/>
  <c r="DI2079" i="64"/>
  <c r="DI2058" i="64"/>
  <c r="DA2079" i="64"/>
  <c r="DA2058" i="64"/>
  <c r="CS2079" i="64"/>
  <c r="CS2058" i="64"/>
  <c r="DI2046" i="64"/>
  <c r="DI2076" i="64"/>
  <c r="DI2089" i="64" s="1"/>
  <c r="DI2055" i="64"/>
  <c r="DI2067" i="64" s="1"/>
  <c r="DA2046" i="64"/>
  <c r="DA2076" i="64"/>
  <c r="DA2089" i="64" s="1"/>
  <c r="DA2055" i="64"/>
  <c r="DA2067" i="64" s="1"/>
  <c r="CS2076" i="64"/>
  <c r="CS2089" i="64" s="1"/>
  <c r="CS2055" i="64"/>
  <c r="CS2067" i="64" s="1"/>
  <c r="DI2075" i="64"/>
  <c r="DI2088" i="64" s="1"/>
  <c r="DI2054" i="64"/>
  <c r="DI2066" i="64" s="1"/>
  <c r="DA2075" i="64"/>
  <c r="DA2088" i="64" s="1"/>
  <c r="DA2054" i="64"/>
  <c r="DA2066" i="64" s="1"/>
  <c r="CS2075" i="64"/>
  <c r="CS2088" i="64" s="1"/>
  <c r="CS2054" i="64"/>
  <c r="CS2066" i="64" s="1"/>
  <c r="W2061" i="64"/>
  <c r="V2063" i="64"/>
  <c r="CW2082" i="64"/>
  <c r="CW2084" i="64" s="1"/>
  <c r="CT2061" i="64"/>
  <c r="CT2063" i="64" s="1"/>
  <c r="CL2749" i="64"/>
  <c r="CL2766" i="64" s="1"/>
  <c r="Z2749" i="64"/>
  <c r="Z2766" i="64" s="1"/>
  <c r="Z2045" i="64"/>
  <c r="AH2754" i="64"/>
  <c r="AZ2750" i="64"/>
  <c r="AZ2767" i="64" s="1"/>
  <c r="CD2749" i="64"/>
  <c r="CD2766" i="64" s="1"/>
  <c r="AH2749" i="64"/>
  <c r="AH2766" i="64" s="1"/>
  <c r="BF2754" i="64"/>
  <c r="CE2753" i="64"/>
  <c r="AI2753" i="64"/>
  <c r="BH2750" i="64"/>
  <c r="BH2767" i="64" s="1"/>
  <c r="CK2749" i="64"/>
  <c r="CK2766" i="64" s="1"/>
  <c r="CK2045" i="64"/>
  <c r="CC2749" i="64"/>
  <c r="CC2766" i="64" s="1"/>
  <c r="CC2045" i="64"/>
  <c r="BU2749" i="64"/>
  <c r="BU2766" i="64" s="1"/>
  <c r="BM2749" i="64"/>
  <c r="BM2766" i="64" s="1"/>
  <c r="BE2749" i="64"/>
  <c r="BE2766" i="64" s="1"/>
  <c r="BE2045" i="64"/>
  <c r="AW2749" i="64"/>
  <c r="AW2766" i="64" s="1"/>
  <c r="AO2749" i="64"/>
  <c r="AO2766" i="64" s="1"/>
  <c r="AO2045" i="64"/>
  <c r="AG2749" i="64"/>
  <c r="AG2766" i="64" s="1"/>
  <c r="AG2045" i="64"/>
  <c r="Y2749" i="64"/>
  <c r="Y2766" i="64" s="1"/>
  <c r="CK2754" i="64"/>
  <c r="CC2754" i="64"/>
  <c r="BU2754" i="64"/>
  <c r="BU2050" i="64"/>
  <c r="BM2754" i="64"/>
  <c r="BE2754" i="64"/>
  <c r="AW2754" i="64"/>
  <c r="AW2050" i="64"/>
  <c r="AO2754" i="64"/>
  <c r="Y2754" i="64"/>
  <c r="Y2050" i="64"/>
  <c r="CL2753" i="64"/>
  <c r="CD2753" i="64"/>
  <c r="BV2753" i="64"/>
  <c r="BN2753" i="64"/>
  <c r="BF2753" i="64"/>
  <c r="AX2753" i="64"/>
  <c r="AP2753" i="64"/>
  <c r="AH2753" i="64"/>
  <c r="Z2753" i="64"/>
  <c r="CE2750" i="64"/>
  <c r="CE2767" i="64" s="1"/>
  <c r="CE2046" i="64"/>
  <c r="BW2750" i="64"/>
  <c r="BW2767" i="64" s="1"/>
  <c r="BO2750" i="64"/>
  <c r="BO2767" i="64" s="1"/>
  <c r="BO2046" i="64"/>
  <c r="BG2750" i="64"/>
  <c r="BG2767" i="64" s="1"/>
  <c r="BG2046" i="64"/>
  <c r="AY2750" i="64"/>
  <c r="AY2767" i="64" s="1"/>
  <c r="AQ2750" i="64"/>
  <c r="AQ2767" i="64" s="1"/>
  <c r="AI2750" i="64"/>
  <c r="AI2767" i="64" s="1"/>
  <c r="AA2750" i="64"/>
  <c r="AA2767" i="64" s="1"/>
  <c r="AA2046" i="64"/>
  <c r="S2750" i="64"/>
  <c r="S2767" i="64" s="1"/>
  <c r="S2046" i="64"/>
  <c r="BS2749" i="64"/>
  <c r="BS2766" i="64" s="1"/>
  <c r="BS2045" i="64"/>
  <c r="BC2749" i="64"/>
  <c r="BC2766" i="64" s="1"/>
  <c r="AM2749" i="64"/>
  <c r="AM2766" i="64" s="1"/>
  <c r="W2749" i="64"/>
  <c r="W2766" i="64" s="1"/>
  <c r="CI2754" i="64"/>
  <c r="CI2050" i="64"/>
  <c r="CA2754" i="64"/>
  <c r="CA2050" i="64"/>
  <c r="BC2754" i="64"/>
  <c r="AE2754" i="64"/>
  <c r="W2754" i="64"/>
  <c r="CJ2753" i="64"/>
  <c r="BT2753" i="64"/>
  <c r="AN2753" i="64"/>
  <c r="AF2753" i="64"/>
  <c r="X2753" i="64"/>
  <c r="CK2750" i="64"/>
  <c r="CK2767" i="64" s="1"/>
  <c r="BM2750" i="64"/>
  <c r="BM2767" i="64" s="1"/>
  <c r="BE2750" i="64"/>
  <c r="BE2767" i="64" s="1"/>
  <c r="BE2046" i="64"/>
  <c r="AG2750" i="64"/>
  <c r="AG2767" i="64" s="1"/>
  <c r="CV2754" i="64"/>
  <c r="DD2753" i="64"/>
  <c r="CV2753" i="64"/>
  <c r="DD2750" i="64"/>
  <c r="DD2046" i="64"/>
  <c r="CV2750" i="64"/>
  <c r="CV2046" i="64"/>
  <c r="DD2749" i="64"/>
  <c r="CV2749" i="64"/>
  <c r="BV2749" i="64"/>
  <c r="BV2766" i="64" s="1"/>
  <c r="AP2749" i="64"/>
  <c r="AP2766" i="64" s="1"/>
  <c r="AP2045" i="64"/>
  <c r="BN2754" i="64"/>
  <c r="BN2050" i="64"/>
  <c r="Z2754" i="64"/>
  <c r="BG2753" i="64"/>
  <c r="S2753" i="64"/>
  <c r="AR2750" i="64"/>
  <c r="AR2767" i="64" s="1"/>
  <c r="CB2749" i="64"/>
  <c r="CB2766" i="64" s="1"/>
  <c r="CB2045" i="64"/>
  <c r="BL2749" i="64"/>
  <c r="BL2766" i="64" s="1"/>
  <c r="BL2045" i="64"/>
  <c r="AV2749" i="64"/>
  <c r="AV2766" i="64" s="1"/>
  <c r="BT2754" i="64"/>
  <c r="BD2754" i="64"/>
  <c r="BD2050" i="64"/>
  <c r="AN2754" i="64"/>
  <c r="AF2754" i="64"/>
  <c r="CK2753" i="64"/>
  <c r="BU2753" i="64"/>
  <c r="BE2753" i="64"/>
  <c r="AO2753" i="64"/>
  <c r="Y2753" i="64"/>
  <c r="CD2750" i="64"/>
  <c r="CD2767" i="64" s="1"/>
  <c r="AX2750" i="64"/>
  <c r="AX2767" i="64" s="1"/>
  <c r="AP2750" i="64"/>
  <c r="AP2767" i="64" s="1"/>
  <c r="AP2046" i="64"/>
  <c r="AH2750" i="64"/>
  <c r="AH2767" i="64" s="1"/>
  <c r="AT2749" i="64"/>
  <c r="AT2766" i="64" s="1"/>
  <c r="CH2754" i="64"/>
  <c r="BZ2754" i="64"/>
  <c r="BZ2050" i="64"/>
  <c r="BR2754" i="64"/>
  <c r="BR2050" i="64"/>
  <c r="BB2754" i="64"/>
  <c r="AT2754" i="64"/>
  <c r="AL2754" i="64"/>
  <c r="AD2754" i="64"/>
  <c r="AD2050" i="64"/>
  <c r="V2754" i="64"/>
  <c r="BS2753" i="64"/>
  <c r="BD2750" i="64"/>
  <c r="BD2767" i="64" s="1"/>
  <c r="DK2754" i="64"/>
  <c r="DK2050" i="64"/>
  <c r="DC2753" i="64"/>
  <c r="CU2753" i="64"/>
  <c r="CU2750" i="64"/>
  <c r="CU2046" i="64"/>
  <c r="DK2749" i="64"/>
  <c r="DK2045" i="64"/>
  <c r="DC2749" i="64"/>
  <c r="CU2749" i="64"/>
  <c r="AX2749" i="64"/>
  <c r="AX2766" i="64" s="1"/>
  <c r="AX2045" i="64"/>
  <c r="BV2754" i="64"/>
  <c r="AQ2753" i="64"/>
  <c r="BP2750" i="64"/>
  <c r="BP2767" i="64" s="1"/>
  <c r="BP2046" i="64"/>
  <c r="T2750" i="64"/>
  <c r="T2767" i="64" s="1"/>
  <c r="T2046" i="64"/>
  <c r="CJ2749" i="64"/>
  <c r="CJ2766" i="64" s="1"/>
  <c r="BT2749" i="64"/>
  <c r="BT2766" i="64" s="1"/>
  <c r="BD2749" i="64"/>
  <c r="BD2766" i="64" s="1"/>
  <c r="BD2045" i="64"/>
  <c r="AN2749" i="64"/>
  <c r="AN2766" i="64" s="1"/>
  <c r="AF2749" i="64"/>
  <c r="AF2766" i="64" s="1"/>
  <c r="AF2045" i="64"/>
  <c r="X2749" i="64"/>
  <c r="X2766" i="64" s="1"/>
  <c r="X2045" i="64"/>
  <c r="CB2754" i="64"/>
  <c r="BL2754" i="64"/>
  <c r="AV2754" i="64"/>
  <c r="X2754" i="64"/>
  <c r="X2050" i="64"/>
  <c r="BM2753" i="64"/>
  <c r="AW2753" i="64"/>
  <c r="AG2753" i="64"/>
  <c r="CL2750" i="64"/>
  <c r="CL2767" i="64" s="1"/>
  <c r="CL2046" i="64"/>
  <c r="BV2750" i="64"/>
  <c r="BV2767" i="64" s="1"/>
  <c r="BF2750" i="64"/>
  <c r="BF2767" i="64" s="1"/>
  <c r="U2749" i="64"/>
  <c r="U2766" i="64" s="1"/>
  <c r="CG2754" i="64"/>
  <c r="BQ2754" i="64"/>
  <c r="BQ2050" i="64"/>
  <c r="BI2754" i="64"/>
  <c r="BA2754" i="64"/>
  <c r="AS2754" i="64"/>
  <c r="AS2050" i="64"/>
  <c r="AK2754" i="64"/>
  <c r="AK2050" i="64"/>
  <c r="AC2754" i="64"/>
  <c r="U2754" i="64"/>
  <c r="U2050" i="64"/>
  <c r="CH2753" i="64"/>
  <c r="V2753" i="64"/>
  <c r="BS2750" i="64"/>
  <c r="BS2767" i="64" s="1"/>
  <c r="BS2046" i="64"/>
  <c r="CQ2702" i="64"/>
  <c r="CD2754" i="64"/>
  <c r="CD2050" i="64"/>
  <c r="AP2754" i="64"/>
  <c r="AP2050" i="64"/>
  <c r="BO2753" i="64"/>
  <c r="AJ2750" i="64"/>
  <c r="AJ2767" i="64" s="1"/>
  <c r="BP2749" i="64"/>
  <c r="BP2766" i="64" s="1"/>
  <c r="BH2749" i="64"/>
  <c r="BH2766" i="64" s="1"/>
  <c r="AZ2749" i="64"/>
  <c r="AZ2766" i="64" s="1"/>
  <c r="AZ2045" i="64"/>
  <c r="AJ2749" i="64"/>
  <c r="AJ2766" i="64" s="1"/>
  <c r="AJ2045" i="64"/>
  <c r="AB2749" i="64"/>
  <c r="AB2766" i="64" s="1"/>
  <c r="AB2045" i="64"/>
  <c r="T2749" i="64"/>
  <c r="T2766" i="64" s="1"/>
  <c r="CF2754" i="64"/>
  <c r="BX2754" i="64"/>
  <c r="BP2754" i="64"/>
  <c r="BP2050" i="64"/>
  <c r="BH2754" i="64"/>
  <c r="BH2050" i="64"/>
  <c r="AZ2754" i="64"/>
  <c r="AR2754" i="64"/>
  <c r="AJ2754" i="64"/>
  <c r="T2754" i="64"/>
  <c r="T2050" i="64"/>
  <c r="CG2753" i="64"/>
  <c r="BY2753" i="64"/>
  <c r="BQ2753" i="64"/>
  <c r="BA2753" i="64"/>
  <c r="AS2753" i="64"/>
  <c r="AK2753" i="64"/>
  <c r="AC2753" i="64"/>
  <c r="BB2750" i="64"/>
  <c r="BB2767" i="64" s="1"/>
  <c r="AL2750" i="64"/>
  <c r="AL2767" i="64" s="1"/>
  <c r="AL2046" i="64"/>
  <c r="CY2676" i="64"/>
  <c r="DI2754" i="64"/>
  <c r="DI2050" i="64"/>
  <c r="DI2753" i="64"/>
  <c r="DA2753" i="64"/>
  <c r="DI2749" i="64"/>
  <c r="DA2749" i="64"/>
  <c r="BN2749" i="64"/>
  <c r="BN2766" i="64" s="1"/>
  <c r="CL2754" i="64"/>
  <c r="AX2754" i="64"/>
  <c r="AX2050" i="64"/>
  <c r="AY2753" i="64"/>
  <c r="CF2750" i="64"/>
  <c r="CF2767" i="64" s="1"/>
  <c r="AB2750" i="64"/>
  <c r="AB2767" i="64" s="1"/>
  <c r="AB2046" i="64"/>
  <c r="Z2750" i="64"/>
  <c r="Z2767" i="64" s="1"/>
  <c r="Z2046" i="64"/>
  <c r="CE2749" i="64"/>
  <c r="CE2766" i="64" s="1"/>
  <c r="CE2045" i="64"/>
  <c r="BW2749" i="64"/>
  <c r="BW2766" i="64" s="1"/>
  <c r="BW2045" i="64"/>
  <c r="BO2749" i="64"/>
  <c r="BO2766" i="64" s="1"/>
  <c r="BG2749" i="64"/>
  <c r="BG2766" i="64" s="1"/>
  <c r="AY2749" i="64"/>
  <c r="AY2766" i="64" s="1"/>
  <c r="AY2045" i="64"/>
  <c r="AQ2749" i="64"/>
  <c r="AQ2766" i="64" s="1"/>
  <c r="AQ2045" i="64"/>
  <c r="AI2749" i="64"/>
  <c r="AI2766" i="64" s="1"/>
  <c r="AA2749" i="64"/>
  <c r="AA2766" i="64" s="1"/>
  <c r="S2749" i="64"/>
  <c r="S2766" i="64" s="1"/>
  <c r="CE2754" i="64"/>
  <c r="BW2754" i="64"/>
  <c r="BW2050" i="64"/>
  <c r="BO2754" i="64"/>
  <c r="BO2050" i="64"/>
  <c r="BG2754" i="64"/>
  <c r="AY2754" i="64"/>
  <c r="AY2050" i="64"/>
  <c r="AI2754" i="64"/>
  <c r="AI2050" i="64"/>
  <c r="AA2754" i="64"/>
  <c r="S2754" i="64"/>
  <c r="CF2753" i="64"/>
  <c r="BP2753" i="64"/>
  <c r="AZ2753" i="64"/>
  <c r="AR2753" i="64"/>
  <c r="AB2753" i="64"/>
  <c r="T2753" i="64"/>
  <c r="BY2750" i="64"/>
  <c r="BY2767" i="64" s="1"/>
  <c r="BQ2750" i="64"/>
  <c r="BQ2767" i="64" s="1"/>
  <c r="AC2750" i="64"/>
  <c r="AC2767" i="64" s="1"/>
  <c r="CS2041" i="64"/>
  <c r="CR2041" i="64"/>
  <c r="DF1929" i="64"/>
  <c r="DF2754" i="64"/>
  <c r="CX1925" i="64"/>
  <c r="CX1965" i="64" s="1"/>
  <c r="CX2750" i="64"/>
  <c r="CJ1929" i="64"/>
  <c r="CJ2754" i="64"/>
  <c r="CC1928" i="64"/>
  <c r="CC2753" i="64"/>
  <c r="BN1925" i="64"/>
  <c r="BN1965" i="64" s="1"/>
  <c r="BN2750" i="64"/>
  <c r="BN2767" i="64" s="1"/>
  <c r="DE1929" i="64"/>
  <c r="DE2754" i="64"/>
  <c r="CW1929" i="64"/>
  <c r="CW2754" i="64"/>
  <c r="CO1929" i="64"/>
  <c r="CO2754" i="64"/>
  <c r="DE1928" i="64"/>
  <c r="DE2753" i="64"/>
  <c r="CW1928" i="64"/>
  <c r="CW2753" i="64"/>
  <c r="CO1928" i="64"/>
  <c r="CO2753" i="64"/>
  <c r="DE1925" i="64"/>
  <c r="DE1965" i="64" s="1"/>
  <c r="DE2750" i="64"/>
  <c r="CW1925" i="64"/>
  <c r="CW1965" i="64" s="1"/>
  <c r="CW2750" i="64"/>
  <c r="CO1925" i="64"/>
  <c r="CO1965" i="64" s="1"/>
  <c r="CO2750" i="64"/>
  <c r="DE1924" i="64"/>
  <c r="DE2749" i="64"/>
  <c r="CW1924" i="64"/>
  <c r="CW2749" i="64"/>
  <c r="CO1924" i="64"/>
  <c r="CO2749" i="64"/>
  <c r="AG1929" i="64"/>
  <c r="AG2754" i="64"/>
  <c r="CP1924" i="64"/>
  <c r="CP2749" i="64"/>
  <c r="CI1924" i="64"/>
  <c r="CI2749" i="64"/>
  <c r="CI2766" i="64" s="1"/>
  <c r="CA1924" i="64"/>
  <c r="CA2749" i="64"/>
  <c r="CA2766" i="64" s="1"/>
  <c r="BK1924" i="64"/>
  <c r="BK2749" i="64"/>
  <c r="BK2766" i="64" s="1"/>
  <c r="AU1924" i="64"/>
  <c r="AU2749" i="64"/>
  <c r="AU2766" i="64" s="1"/>
  <c r="AE1924" i="64"/>
  <c r="AE2749" i="64"/>
  <c r="AE2766" i="64" s="1"/>
  <c r="BS1929" i="64"/>
  <c r="BS2754" i="64"/>
  <c r="BK1929" i="64"/>
  <c r="BK2754" i="64"/>
  <c r="AU1929" i="64"/>
  <c r="AU2754" i="64"/>
  <c r="AM1929" i="64"/>
  <c r="AM2754" i="64"/>
  <c r="CB1928" i="64"/>
  <c r="CB2753" i="64"/>
  <c r="BL1928" i="64"/>
  <c r="BL2753" i="64"/>
  <c r="BD1928" i="64"/>
  <c r="BD2753" i="64"/>
  <c r="AV1928" i="64"/>
  <c r="AV2753" i="64"/>
  <c r="CC1925" i="64"/>
  <c r="CC1965" i="64" s="1"/>
  <c r="CC2750" i="64"/>
  <c r="CC2767" i="64" s="1"/>
  <c r="BU1925" i="64"/>
  <c r="BU1965" i="64" s="1"/>
  <c r="BU2750" i="64"/>
  <c r="BU2767" i="64" s="1"/>
  <c r="AW1925" i="64"/>
  <c r="AW1965" i="64" s="1"/>
  <c r="AW2750" i="64"/>
  <c r="AW2767" i="64" s="1"/>
  <c r="AO1925" i="64"/>
  <c r="AO1965" i="64" s="1"/>
  <c r="AO2750" i="64"/>
  <c r="AO2767" i="64" s="1"/>
  <c r="Y1925" i="64"/>
  <c r="Y1965" i="64" s="1"/>
  <c r="Y2750" i="64"/>
  <c r="Y2767" i="64" s="1"/>
  <c r="DD1929" i="64"/>
  <c r="DD2754" i="64"/>
  <c r="CP1929" i="64"/>
  <c r="CP2754" i="64"/>
  <c r="DF1924" i="64"/>
  <c r="DF2749" i="64"/>
  <c r="CH1924" i="64"/>
  <c r="CH2749" i="64"/>
  <c r="CH2766" i="64" s="1"/>
  <c r="BZ1924" i="64"/>
  <c r="BZ2749" i="64"/>
  <c r="BZ2766" i="64" s="1"/>
  <c r="BR1924" i="64"/>
  <c r="BR2749" i="64"/>
  <c r="BR2766" i="64" s="1"/>
  <c r="BJ1924" i="64"/>
  <c r="BJ2749" i="64"/>
  <c r="BJ2766" i="64" s="1"/>
  <c r="BB1924" i="64"/>
  <c r="BB2749" i="64"/>
  <c r="BB2766" i="64" s="1"/>
  <c r="AL1924" i="64"/>
  <c r="AL2749" i="64"/>
  <c r="AL2766" i="64" s="1"/>
  <c r="AD1924" i="64"/>
  <c r="AD2749" i="64"/>
  <c r="AD2766" i="64" s="1"/>
  <c r="V1924" i="64"/>
  <c r="V2749" i="64"/>
  <c r="V2766" i="64" s="1"/>
  <c r="BJ1929" i="64"/>
  <c r="BJ2754" i="64"/>
  <c r="CI1928" i="64"/>
  <c r="CI2753" i="64"/>
  <c r="CA1928" i="64"/>
  <c r="CA2753" i="64"/>
  <c r="BK1928" i="64"/>
  <c r="BK2753" i="64"/>
  <c r="BC1928" i="64"/>
  <c r="BC2753" i="64"/>
  <c r="AU1928" i="64"/>
  <c r="AU2753" i="64"/>
  <c r="AM1928" i="64"/>
  <c r="AM2753" i="64"/>
  <c r="AE1928" i="64"/>
  <c r="AE2753" i="64"/>
  <c r="W1928" i="64"/>
  <c r="W2753" i="64"/>
  <c r="CJ1925" i="64"/>
  <c r="CJ1965" i="64" s="1"/>
  <c r="CJ2750" i="64"/>
  <c r="CJ2767" i="64" s="1"/>
  <c r="CB1925" i="64"/>
  <c r="CB1965" i="64" s="1"/>
  <c r="CB2750" i="64"/>
  <c r="CB2767" i="64" s="1"/>
  <c r="BT1925" i="64"/>
  <c r="BT1965" i="64" s="1"/>
  <c r="BT2750" i="64"/>
  <c r="BT2767" i="64" s="1"/>
  <c r="BL1925" i="64"/>
  <c r="BL1965" i="64" s="1"/>
  <c r="BL2750" i="64"/>
  <c r="BL2767" i="64" s="1"/>
  <c r="AV1925" i="64"/>
  <c r="AV1965" i="64" s="1"/>
  <c r="AV2750" i="64"/>
  <c r="AV2767" i="64" s="1"/>
  <c r="AN1925" i="64"/>
  <c r="AN1965" i="64" s="1"/>
  <c r="AN2750" i="64"/>
  <c r="AN2767" i="64" s="1"/>
  <c r="AF1925" i="64"/>
  <c r="AF1965" i="64" s="1"/>
  <c r="AF2750" i="64"/>
  <c r="AF2767" i="64" s="1"/>
  <c r="X1925" i="64"/>
  <c r="X1965" i="64" s="1"/>
  <c r="X2750" i="64"/>
  <c r="X2767" i="64" s="1"/>
  <c r="DC1929" i="64"/>
  <c r="DC2754" i="64"/>
  <c r="CU1929" i="64"/>
  <c r="CU2754" i="64"/>
  <c r="DK1928" i="64"/>
  <c r="DK2753" i="64"/>
  <c r="DK1925" i="64"/>
  <c r="DK1965" i="64" s="1"/>
  <c r="DK2750" i="64"/>
  <c r="DC1925" i="64"/>
  <c r="DC1965" i="64" s="1"/>
  <c r="DC2750" i="64"/>
  <c r="CX1929" i="64"/>
  <c r="CX2754" i="64"/>
  <c r="DF1925" i="64"/>
  <c r="DF1965" i="64" s="1"/>
  <c r="DF2750" i="64"/>
  <c r="CG1924" i="64"/>
  <c r="CG2749" i="64"/>
  <c r="CG2766" i="64" s="1"/>
  <c r="BY1924" i="64"/>
  <c r="BY2749" i="64"/>
  <c r="BY2766" i="64" s="1"/>
  <c r="BQ1924" i="64"/>
  <c r="BQ2749" i="64"/>
  <c r="BQ2766" i="64" s="1"/>
  <c r="BI1924" i="64"/>
  <c r="BI2749" i="64"/>
  <c r="BI2766" i="64" s="1"/>
  <c r="BA1924" i="64"/>
  <c r="BA2749" i="64"/>
  <c r="BA2766" i="64" s="1"/>
  <c r="AS1924" i="64"/>
  <c r="AS2749" i="64"/>
  <c r="AS2766" i="64" s="1"/>
  <c r="AK1924" i="64"/>
  <c r="AK2749" i="64"/>
  <c r="AK2766" i="64" s="1"/>
  <c r="AC1924" i="64"/>
  <c r="AC2749" i="64"/>
  <c r="AC2766" i="64" s="1"/>
  <c r="BY1929" i="64"/>
  <c r="BY2754" i="64"/>
  <c r="BZ1928" i="64"/>
  <c r="BZ2753" i="64"/>
  <c r="BR1928" i="64"/>
  <c r="BR2753" i="64"/>
  <c r="BJ1928" i="64"/>
  <c r="BJ2753" i="64"/>
  <c r="BB1928" i="64"/>
  <c r="BB2753" i="64"/>
  <c r="AT1928" i="64"/>
  <c r="AT2753" i="64"/>
  <c r="AL1928" i="64"/>
  <c r="AL2753" i="64"/>
  <c r="AD1928" i="64"/>
  <c r="AD2753" i="64"/>
  <c r="CI1925" i="64"/>
  <c r="CI1965" i="64" s="1"/>
  <c r="CI2750" i="64"/>
  <c r="CI2767" i="64" s="1"/>
  <c r="CA1925" i="64"/>
  <c r="CA1965" i="64" s="1"/>
  <c r="CA2750" i="64"/>
  <c r="CA2767" i="64" s="1"/>
  <c r="BK1925" i="64"/>
  <c r="BK1965" i="64" s="1"/>
  <c r="BK2750" i="64"/>
  <c r="BK2767" i="64" s="1"/>
  <c r="BC1925" i="64"/>
  <c r="BC1965" i="64" s="1"/>
  <c r="BC2750" i="64"/>
  <c r="BC2767" i="64" s="1"/>
  <c r="AU1925" i="64"/>
  <c r="AU1965" i="64" s="1"/>
  <c r="AU2750" i="64"/>
  <c r="AU2767" i="64" s="1"/>
  <c r="AM1925" i="64"/>
  <c r="AM1965" i="64" s="1"/>
  <c r="AM2750" i="64"/>
  <c r="AM2767" i="64" s="1"/>
  <c r="AE1925" i="64"/>
  <c r="AE1965" i="64" s="1"/>
  <c r="AE2750" i="64"/>
  <c r="AE2767" i="64" s="1"/>
  <c r="W1925" i="64"/>
  <c r="W1965" i="64" s="1"/>
  <c r="W2750" i="64"/>
  <c r="W2767" i="64" s="1"/>
  <c r="DJ1929" i="64"/>
  <c r="DJ2754" i="64"/>
  <c r="DB1929" i="64"/>
  <c r="DB2754" i="64"/>
  <c r="CT1929" i="64"/>
  <c r="CT2754" i="64"/>
  <c r="DJ1928" i="64"/>
  <c r="DJ2753" i="64"/>
  <c r="DB1928" i="64"/>
  <c r="DB2753" i="64"/>
  <c r="CT1928" i="64"/>
  <c r="CT2753" i="64"/>
  <c r="DJ1925" i="64"/>
  <c r="DJ1965" i="64" s="1"/>
  <c r="DJ2750" i="64"/>
  <c r="DB1925" i="64"/>
  <c r="DB1965" i="64" s="1"/>
  <c r="DB2750" i="64"/>
  <c r="CT1925" i="64"/>
  <c r="CT1965" i="64" s="1"/>
  <c r="CT2750" i="64"/>
  <c r="DJ1924" i="64"/>
  <c r="DJ2749" i="64"/>
  <c r="DB1924" i="64"/>
  <c r="DB2749" i="64"/>
  <c r="CT1924" i="64"/>
  <c r="CT2749" i="64"/>
  <c r="DF1928" i="64"/>
  <c r="DF2753" i="64"/>
  <c r="CP1925" i="64"/>
  <c r="CP1965" i="64" s="1"/>
  <c r="CP2750" i="64"/>
  <c r="CF1924" i="64"/>
  <c r="CF2749" i="64"/>
  <c r="CF2766" i="64" s="1"/>
  <c r="BX1924" i="64"/>
  <c r="BX2749" i="64"/>
  <c r="BX2766" i="64" s="1"/>
  <c r="AR1924" i="64"/>
  <c r="AR2749" i="64"/>
  <c r="AR2766" i="64" s="1"/>
  <c r="AB1929" i="64"/>
  <c r="AB2754" i="64"/>
  <c r="BI1928" i="64"/>
  <c r="BI2753" i="64"/>
  <c r="U1928" i="64"/>
  <c r="U2753" i="64"/>
  <c r="CH1925" i="64"/>
  <c r="CH1965" i="64" s="1"/>
  <c r="CH2750" i="64"/>
  <c r="CH2767" i="64" s="1"/>
  <c r="BZ1925" i="64"/>
  <c r="BZ1965" i="64" s="1"/>
  <c r="BZ2750" i="64"/>
  <c r="BZ2767" i="64" s="1"/>
  <c r="BR1925" i="64"/>
  <c r="BR1965" i="64" s="1"/>
  <c r="BR2750" i="64"/>
  <c r="BR2767" i="64" s="1"/>
  <c r="BJ1925" i="64"/>
  <c r="BJ1965" i="64" s="1"/>
  <c r="BJ2750" i="64"/>
  <c r="BJ2767" i="64" s="1"/>
  <c r="AT1925" i="64"/>
  <c r="AT1965" i="64" s="1"/>
  <c r="AT2750" i="64"/>
  <c r="AT2767" i="64" s="1"/>
  <c r="AD1925" i="64"/>
  <c r="AD1965" i="64" s="1"/>
  <c r="AD2750" i="64"/>
  <c r="AD2767" i="64" s="1"/>
  <c r="V1925" i="64"/>
  <c r="V1965" i="64" s="1"/>
  <c r="V2750" i="64"/>
  <c r="V2767" i="64" s="1"/>
  <c r="DA1929" i="64"/>
  <c r="DA2754" i="64"/>
  <c r="CS1929" i="64"/>
  <c r="CS2754" i="64"/>
  <c r="CS1928" i="64"/>
  <c r="CS2753" i="64"/>
  <c r="DI1925" i="64"/>
  <c r="DI1965" i="64" s="1"/>
  <c r="DI2750" i="64"/>
  <c r="DA1925" i="64"/>
  <c r="DA1965" i="64" s="1"/>
  <c r="DA2750" i="64"/>
  <c r="CS1925" i="64"/>
  <c r="CS1965" i="64" s="1"/>
  <c r="CS2750" i="64"/>
  <c r="CS1924" i="64"/>
  <c r="CS2749" i="64"/>
  <c r="CP1928" i="64"/>
  <c r="CP2753" i="64"/>
  <c r="AQ1929" i="64"/>
  <c r="AQ2754" i="64"/>
  <c r="BX1928" i="64"/>
  <c r="BX2753" i="64"/>
  <c r="BH1928" i="64"/>
  <c r="BH2753" i="64"/>
  <c r="AJ1928" i="64"/>
  <c r="AJ2753" i="64"/>
  <c r="CG1925" i="64"/>
  <c r="CG1965" i="64" s="1"/>
  <c r="CG2750" i="64"/>
  <c r="CG2767" i="64" s="1"/>
  <c r="BI1925" i="64"/>
  <c r="BI1965" i="64" s="1"/>
  <c r="BI2750" i="64"/>
  <c r="BI2767" i="64" s="1"/>
  <c r="BA1925" i="64"/>
  <c r="BA1965" i="64" s="1"/>
  <c r="BA2750" i="64"/>
  <c r="BA2767" i="64" s="1"/>
  <c r="AS1925" i="64"/>
  <c r="AS1965" i="64" s="1"/>
  <c r="AS2750" i="64"/>
  <c r="AS2767" i="64" s="1"/>
  <c r="AK1925" i="64"/>
  <c r="AK1965" i="64" s="1"/>
  <c r="AK2750" i="64"/>
  <c r="AK2767" i="64" s="1"/>
  <c r="U1925" i="64"/>
  <c r="U1965" i="64" s="1"/>
  <c r="U2750" i="64"/>
  <c r="U2767" i="64" s="1"/>
  <c r="DH1929" i="64"/>
  <c r="DH2754" i="64"/>
  <c r="CZ1929" i="64"/>
  <c r="CZ2754" i="64"/>
  <c r="CR1929" i="64"/>
  <c r="CR2754" i="64"/>
  <c r="DH1928" i="64"/>
  <c r="DH2753" i="64"/>
  <c r="CZ1928" i="64"/>
  <c r="CZ2753" i="64"/>
  <c r="CR1928" i="64"/>
  <c r="CR2753" i="64"/>
  <c r="DH1925" i="64"/>
  <c r="DH1965" i="64" s="1"/>
  <c r="DH2750" i="64"/>
  <c r="CZ1925" i="64"/>
  <c r="CZ1965" i="64" s="1"/>
  <c r="CZ2750" i="64"/>
  <c r="CR1925" i="64"/>
  <c r="CR1965" i="64" s="1"/>
  <c r="CR2750" i="64"/>
  <c r="DH1924" i="64"/>
  <c r="DH2749" i="64"/>
  <c r="CZ1924" i="64"/>
  <c r="CZ2749" i="64"/>
  <c r="CR1924" i="64"/>
  <c r="CR2749" i="64"/>
  <c r="CX1928" i="64"/>
  <c r="CX2753" i="64"/>
  <c r="CX1924" i="64"/>
  <c r="CX2749" i="64"/>
  <c r="BF1924" i="64"/>
  <c r="BF2749" i="64"/>
  <c r="BF2766" i="64" s="1"/>
  <c r="BW1928" i="64"/>
  <c r="BW2753" i="64"/>
  <c r="AA1928" i="64"/>
  <c r="AA2753" i="64"/>
  <c r="BX1925" i="64"/>
  <c r="BX1965" i="64" s="1"/>
  <c r="BX2750" i="64"/>
  <c r="BX2767" i="64" s="1"/>
  <c r="DG1929" i="64"/>
  <c r="DG2754" i="64"/>
  <c r="CY1929" i="64"/>
  <c r="CY2754" i="64"/>
  <c r="CQ1929" i="64"/>
  <c r="CQ2754" i="64"/>
  <c r="DG1928" i="64"/>
  <c r="DG2753" i="64"/>
  <c r="CY1928" i="64"/>
  <c r="CY2753" i="64"/>
  <c r="CQ1928" i="64"/>
  <c r="CQ2753" i="64"/>
  <c r="DG1925" i="64"/>
  <c r="DG1965" i="64" s="1"/>
  <c r="DG2750" i="64"/>
  <c r="CY1925" i="64"/>
  <c r="CY1965" i="64" s="1"/>
  <c r="CY2750" i="64"/>
  <c r="CQ1925" i="64"/>
  <c r="CQ1965" i="64" s="1"/>
  <c r="CQ2750" i="64"/>
  <c r="DG1924" i="64"/>
  <c r="DG2749" i="64"/>
  <c r="CY1924" i="64"/>
  <c r="CY2749" i="64"/>
  <c r="CQ1924" i="64"/>
  <c r="CQ2749" i="64"/>
  <c r="DJ1645" i="64"/>
  <c r="DJ1672" i="64" s="1"/>
  <c r="CT1292" i="64"/>
  <c r="CT1411" i="64" s="1"/>
  <c r="CT1824" i="64"/>
  <c r="CT1841" i="64" s="1"/>
  <c r="DB2780" i="64"/>
  <c r="DB2794" i="64" s="1"/>
  <c r="DB1676" i="64"/>
  <c r="DB1711" i="64" s="1"/>
  <c r="CT2727" i="64"/>
  <c r="CT2676" i="64"/>
  <c r="CT1880" i="64"/>
  <c r="CT1823" i="64"/>
  <c r="CT2780" i="64"/>
  <c r="CT2794" i="64" s="1"/>
  <c r="DB1645" i="64"/>
  <c r="DB1672" i="64" s="1"/>
  <c r="DB723" i="64"/>
  <c r="DB2702" i="64"/>
  <c r="DB2650" i="64"/>
  <c r="DJ1876" i="64"/>
  <c r="DJ1891" i="64" s="1"/>
  <c r="CT1819" i="64"/>
  <c r="CT1836" i="64" s="1"/>
  <c r="DB2779" i="64"/>
  <c r="DJ2206" i="64"/>
  <c r="DJ2229" i="64" s="1"/>
  <c r="DB1644" i="64"/>
  <c r="CT679" i="64"/>
  <c r="DJ1880" i="64"/>
  <c r="CT2702" i="64"/>
  <c r="DB2646" i="64"/>
  <c r="CT1876" i="64"/>
  <c r="CT1891" i="64" s="1"/>
  <c r="CT1792" i="64"/>
  <c r="CT2779" i="64"/>
  <c r="DJ2205" i="64"/>
  <c r="DB1604" i="64"/>
  <c r="DB1631" i="64" s="1"/>
  <c r="CT1850" i="64"/>
  <c r="CT1791" i="64"/>
  <c r="CT1720" i="64"/>
  <c r="DB2201" i="64"/>
  <c r="DB2224" i="64" s="1"/>
  <c r="DB1573" i="64"/>
  <c r="DB2701" i="64"/>
  <c r="DJ1849" i="64"/>
  <c r="CT1787" i="64"/>
  <c r="CT1810" i="64" s="1"/>
  <c r="CT1681" i="64"/>
  <c r="CT1716" i="64" s="1"/>
  <c r="CT2201" i="64"/>
  <c r="CT2224" i="64" s="1"/>
  <c r="DB1445" i="64"/>
  <c r="DB1458" i="64" s="1"/>
  <c r="DJ2697" i="64"/>
  <c r="CT1849" i="64"/>
  <c r="CT1680" i="64"/>
  <c r="DJ2097" i="64"/>
  <c r="DJ2124" i="64" s="1"/>
  <c r="CT1445" i="64"/>
  <c r="CT1458" i="64" s="1"/>
  <c r="CT2677" i="64"/>
  <c r="DJ1900" i="64"/>
  <c r="DJ1915" i="64" s="1"/>
  <c r="DB1824" i="64"/>
  <c r="DB1841" i="64" s="1"/>
  <c r="DJ1676" i="64"/>
  <c r="DJ1711" i="64" s="1"/>
  <c r="DB2097" i="64"/>
  <c r="DB2124" i="64" s="1"/>
  <c r="DB1292" i="64"/>
  <c r="DB1411" i="64" s="1"/>
  <c r="BT2438" i="64"/>
  <c r="BT2450" i="64" s="1"/>
  <c r="BT1924" i="64"/>
  <c r="AN2438" i="64"/>
  <c r="AN2450" i="64" s="1"/>
  <c r="AN1924" i="64"/>
  <c r="CB2443" i="64"/>
  <c r="CB1929" i="64"/>
  <c r="BD2443" i="64"/>
  <c r="BD1929" i="64"/>
  <c r="X2443" i="64"/>
  <c r="X1929" i="64"/>
  <c r="BM2442" i="64"/>
  <c r="BM1928" i="64"/>
  <c r="AW2442" i="64"/>
  <c r="AW1928" i="64"/>
  <c r="Y2442" i="64"/>
  <c r="Y1928" i="64"/>
  <c r="CD2439" i="64"/>
  <c r="CD1925" i="64"/>
  <c r="CD1965" i="64" s="1"/>
  <c r="AH2439" i="64"/>
  <c r="AH1925" i="64"/>
  <c r="AH1965" i="64" s="1"/>
  <c r="CH2443" i="64"/>
  <c r="CH1929" i="64"/>
  <c r="BR2443" i="64"/>
  <c r="BR1929" i="64"/>
  <c r="BB2443" i="64"/>
  <c r="BB1929" i="64"/>
  <c r="AL2443" i="64"/>
  <c r="AL1929" i="64"/>
  <c r="V2443" i="64"/>
  <c r="V1929" i="64"/>
  <c r="U2438" i="64"/>
  <c r="U2450" i="64" s="1"/>
  <c r="U1924" i="64"/>
  <c r="CG2443" i="64"/>
  <c r="CG1929" i="64"/>
  <c r="BQ2443" i="64"/>
  <c r="BQ1929" i="64"/>
  <c r="BI2443" i="64"/>
  <c r="BI1929" i="64"/>
  <c r="BA2443" i="64"/>
  <c r="BA1929" i="64"/>
  <c r="AS2443" i="64"/>
  <c r="AS1929" i="64"/>
  <c r="AK2443" i="64"/>
  <c r="AK1929" i="64"/>
  <c r="AC2443" i="64"/>
  <c r="AC1929" i="64"/>
  <c r="U2443" i="64"/>
  <c r="U1929" i="64"/>
  <c r="CH2442" i="64"/>
  <c r="CH1928" i="64"/>
  <c r="V2442" i="64"/>
  <c r="V1928" i="64"/>
  <c r="BS2439" i="64"/>
  <c r="BS1925" i="64"/>
  <c r="BS1965" i="64" s="1"/>
  <c r="DI2443" i="64"/>
  <c r="DI1929" i="64"/>
  <c r="DI2442" i="64"/>
  <c r="DI1928" i="64"/>
  <c r="DA2442" i="64"/>
  <c r="DA1928" i="64"/>
  <c r="DI2438" i="64"/>
  <c r="DI2450" i="64" s="1"/>
  <c r="DI1924" i="64"/>
  <c r="DA1534" i="64"/>
  <c r="DA1561" i="64" s="1"/>
  <c r="DA1924" i="64"/>
  <c r="BH2438" i="64"/>
  <c r="BH2450" i="64" s="1"/>
  <c r="BH1924" i="64"/>
  <c r="AJ2438" i="64"/>
  <c r="AJ2450" i="64" s="1"/>
  <c r="AJ1924" i="64"/>
  <c r="AB2438" i="64"/>
  <c r="AB2450" i="64" s="1"/>
  <c r="AB1924" i="64"/>
  <c r="BX2443" i="64"/>
  <c r="BX1929" i="64"/>
  <c r="BH2443" i="64"/>
  <c r="BH1929" i="64"/>
  <c r="AJ2443" i="64"/>
  <c r="AJ1929" i="64"/>
  <c r="T2443" i="64"/>
  <c r="T1929" i="64"/>
  <c r="BY2442" i="64"/>
  <c r="BY1928" i="64"/>
  <c r="BA2442" i="64"/>
  <c r="BA1928" i="64"/>
  <c r="AS2442" i="64"/>
  <c r="AS1928" i="64"/>
  <c r="AC2442" i="64"/>
  <c r="AC1928" i="64"/>
  <c r="BB2439" i="64"/>
  <c r="BB1925" i="64"/>
  <c r="BB1965" i="64" s="1"/>
  <c r="BP2438" i="64"/>
  <c r="BP2450" i="64" s="1"/>
  <c r="BP1924" i="64"/>
  <c r="T2438" i="64"/>
  <c r="T2450" i="64" s="1"/>
  <c r="T1924" i="64"/>
  <c r="BP2443" i="64"/>
  <c r="BP1929" i="64"/>
  <c r="AZ2443" i="64"/>
  <c r="AZ1929" i="64"/>
  <c r="CG2442" i="64"/>
  <c r="CG1928" i="64"/>
  <c r="BQ2442" i="64"/>
  <c r="BQ1928" i="64"/>
  <c r="AK2442" i="64"/>
  <c r="AK1928" i="64"/>
  <c r="AL2439" i="64"/>
  <c r="AL1925" i="64"/>
  <c r="AL1965" i="64" s="1"/>
  <c r="CE2438" i="64"/>
  <c r="CE2450" i="64" s="1"/>
  <c r="CE1924" i="64"/>
  <c r="BW2438" i="64"/>
  <c r="BW2450" i="64" s="1"/>
  <c r="BW1924" i="64"/>
  <c r="BO2438" i="64"/>
  <c r="BO2450" i="64" s="1"/>
  <c r="BO1924" i="64"/>
  <c r="BG2438" i="64"/>
  <c r="BG2450" i="64" s="1"/>
  <c r="BG1924" i="64"/>
  <c r="AY2438" i="64"/>
  <c r="AY2450" i="64" s="1"/>
  <c r="AY1924" i="64"/>
  <c r="AQ2438" i="64"/>
  <c r="AQ2450" i="64" s="1"/>
  <c r="AQ1924" i="64"/>
  <c r="AI2438" i="64"/>
  <c r="AI2450" i="64" s="1"/>
  <c r="AI1924" i="64"/>
  <c r="AA2438" i="64"/>
  <c r="AA2450" i="64" s="1"/>
  <c r="AA1924" i="64"/>
  <c r="S2438" i="64"/>
  <c r="S2450" i="64" s="1"/>
  <c r="S1924" i="64"/>
  <c r="CE2443" i="64"/>
  <c r="CE1929" i="64"/>
  <c r="BW2443" i="64"/>
  <c r="BW1929" i="64"/>
  <c r="BO2443" i="64"/>
  <c r="BO1929" i="64"/>
  <c r="BG2443" i="64"/>
  <c r="BG1929" i="64"/>
  <c r="AY2443" i="64"/>
  <c r="AY1929" i="64"/>
  <c r="AI2443" i="64"/>
  <c r="AI1929" i="64"/>
  <c r="AA2443" i="64"/>
  <c r="AA1929" i="64"/>
  <c r="S2443" i="64"/>
  <c r="S1929" i="64"/>
  <c r="CF2442" i="64"/>
  <c r="CF1928" i="64"/>
  <c r="BP2442" i="64"/>
  <c r="BP1928" i="64"/>
  <c r="AZ2442" i="64"/>
  <c r="AZ1928" i="64"/>
  <c r="AR2442" i="64"/>
  <c r="AR1928" i="64"/>
  <c r="AB2442" i="64"/>
  <c r="AB1928" i="64"/>
  <c r="T2442" i="64"/>
  <c r="T1928" i="64"/>
  <c r="BY2439" i="64"/>
  <c r="BY1925" i="64"/>
  <c r="BY1965" i="64" s="1"/>
  <c r="BQ2439" i="64"/>
  <c r="BQ1925" i="64"/>
  <c r="BQ1965" i="64" s="1"/>
  <c r="AC2439" i="64"/>
  <c r="AC1925" i="64"/>
  <c r="AC1965" i="64" s="1"/>
  <c r="CJ2438" i="64"/>
  <c r="CJ2450" i="64" s="1"/>
  <c r="CJ1924" i="64"/>
  <c r="BD2438" i="64"/>
  <c r="BD2450" i="64" s="1"/>
  <c r="BD1924" i="64"/>
  <c r="AN2443" i="64"/>
  <c r="AN1929" i="64"/>
  <c r="AX2439" i="64"/>
  <c r="AX1925" i="64"/>
  <c r="AX1965" i="64" s="1"/>
  <c r="AZ2438" i="64"/>
  <c r="AZ2450" i="64" s="1"/>
  <c r="AZ1924" i="64"/>
  <c r="AR2443" i="64"/>
  <c r="AR1929" i="64"/>
  <c r="BV2438" i="64"/>
  <c r="BV2450" i="64" s="1"/>
  <c r="BV1924" i="64"/>
  <c r="AH2438" i="64"/>
  <c r="AH2450" i="64" s="1"/>
  <c r="AH1924" i="64"/>
  <c r="CL2443" i="64"/>
  <c r="CL1929" i="64"/>
  <c r="BV2443" i="64"/>
  <c r="BV1929" i="64"/>
  <c r="BF2443" i="64"/>
  <c r="BF1929" i="64"/>
  <c r="AP2443" i="64"/>
  <c r="AP1929" i="64"/>
  <c r="Z2443" i="64"/>
  <c r="Z1929" i="64"/>
  <c r="BG2442" i="64"/>
  <c r="BG1928" i="64"/>
  <c r="AQ2442" i="64"/>
  <c r="AQ1928" i="64"/>
  <c r="CF2439" i="64"/>
  <c r="CF1925" i="64"/>
  <c r="CF1965" i="64" s="1"/>
  <c r="BP2439" i="64"/>
  <c r="BP1925" i="64"/>
  <c r="BP1965" i="64" s="1"/>
  <c r="AZ2439" i="64"/>
  <c r="AZ1925" i="64"/>
  <c r="AZ1965" i="64" s="1"/>
  <c r="AJ2439" i="64"/>
  <c r="AJ1925" i="64"/>
  <c r="AJ1965" i="64" s="1"/>
  <c r="T2439" i="64"/>
  <c r="T1925" i="64"/>
  <c r="T1965" i="64" s="1"/>
  <c r="CB2438" i="64"/>
  <c r="CB2450" i="64" s="1"/>
  <c r="CB1924" i="64"/>
  <c r="AV2438" i="64"/>
  <c r="AV2450" i="64" s="1"/>
  <c r="AV1924" i="64"/>
  <c r="X2438" i="64"/>
  <c r="X2450" i="64" s="1"/>
  <c r="X1924" i="64"/>
  <c r="BL2443" i="64"/>
  <c r="BL1929" i="64"/>
  <c r="AV2443" i="64"/>
  <c r="AV1929" i="64"/>
  <c r="CK2442" i="64"/>
  <c r="CK1928" i="64"/>
  <c r="BU2442" i="64"/>
  <c r="BU1928" i="64"/>
  <c r="BE2442" i="64"/>
  <c r="BE1928" i="64"/>
  <c r="AO2442" i="64"/>
  <c r="AO1928" i="64"/>
  <c r="AG2442" i="64"/>
  <c r="AG1928" i="64"/>
  <c r="CL2439" i="64"/>
  <c r="CL1925" i="64"/>
  <c r="CL1965" i="64" s="1"/>
  <c r="BV2439" i="64"/>
  <c r="BV1925" i="64"/>
  <c r="BV1965" i="64" s="1"/>
  <c r="BF2439" i="64"/>
  <c r="BF1925" i="64"/>
  <c r="BF1965" i="64" s="1"/>
  <c r="Z2439" i="64"/>
  <c r="Z1925" i="64"/>
  <c r="Z1965" i="64" s="1"/>
  <c r="CF2443" i="64"/>
  <c r="CF1929" i="64"/>
  <c r="CL2438" i="64"/>
  <c r="CL2450" i="64" s="1"/>
  <c r="CL1924" i="64"/>
  <c r="CD2438" i="64"/>
  <c r="CD2450" i="64" s="1"/>
  <c r="CD1924" i="64"/>
  <c r="BN2438" i="64"/>
  <c r="BN2450" i="64" s="1"/>
  <c r="BN1924" i="64"/>
  <c r="AX2438" i="64"/>
  <c r="AX2450" i="64" s="1"/>
  <c r="AX1924" i="64"/>
  <c r="AP2438" i="64"/>
  <c r="AP2450" i="64" s="1"/>
  <c r="AP1924" i="64"/>
  <c r="Z2438" i="64"/>
  <c r="Z2450" i="64" s="1"/>
  <c r="Z1924" i="64"/>
  <c r="CD2443" i="64"/>
  <c r="CD1929" i="64"/>
  <c r="BN2443" i="64"/>
  <c r="BN1929" i="64"/>
  <c r="AX2443" i="64"/>
  <c r="AX1929" i="64"/>
  <c r="AH2443" i="64"/>
  <c r="AH1929" i="64"/>
  <c r="CE2442" i="64"/>
  <c r="CE1928" i="64"/>
  <c r="BO2442" i="64"/>
  <c r="BO1928" i="64"/>
  <c r="AY2442" i="64"/>
  <c r="AY1928" i="64"/>
  <c r="AI2442" i="64"/>
  <c r="AI1928" i="64"/>
  <c r="S2442" i="64"/>
  <c r="S1928" i="64"/>
  <c r="BH2439" i="64"/>
  <c r="BH1925" i="64"/>
  <c r="BH1965" i="64" s="1"/>
  <c r="AR2439" i="64"/>
  <c r="AR1925" i="64"/>
  <c r="AR1965" i="64" s="1"/>
  <c r="AB2439" i="64"/>
  <c r="AB1925" i="64"/>
  <c r="AB1965" i="64" s="1"/>
  <c r="CK2438" i="64"/>
  <c r="CK2450" i="64" s="1"/>
  <c r="CK1924" i="64"/>
  <c r="CC2438" i="64"/>
  <c r="CC2450" i="64" s="1"/>
  <c r="CC1924" i="64"/>
  <c r="BU2438" i="64"/>
  <c r="BU2450" i="64" s="1"/>
  <c r="BU1924" i="64"/>
  <c r="BM2438" i="64"/>
  <c r="BM2450" i="64" s="1"/>
  <c r="BM1924" i="64"/>
  <c r="BE2438" i="64"/>
  <c r="BE2450" i="64" s="1"/>
  <c r="BE1924" i="64"/>
  <c r="AW2438" i="64"/>
  <c r="AW2450" i="64" s="1"/>
  <c r="AW1924" i="64"/>
  <c r="AO2438" i="64"/>
  <c r="AO2450" i="64" s="1"/>
  <c r="AO1924" i="64"/>
  <c r="AG2438" i="64"/>
  <c r="AG2450" i="64" s="1"/>
  <c r="AG1924" i="64"/>
  <c r="Y2438" i="64"/>
  <c r="Y2450" i="64" s="1"/>
  <c r="Y1924" i="64"/>
  <c r="CK2443" i="64"/>
  <c r="CK1929" i="64"/>
  <c r="CC2443" i="64"/>
  <c r="CC1929" i="64"/>
  <c r="BU2443" i="64"/>
  <c r="BU1929" i="64"/>
  <c r="BM2443" i="64"/>
  <c r="BM1929" i="64"/>
  <c r="BE2443" i="64"/>
  <c r="BE1929" i="64"/>
  <c r="AW2443" i="64"/>
  <c r="AW1929" i="64"/>
  <c r="AO2443" i="64"/>
  <c r="AO1929" i="64"/>
  <c r="Y2443" i="64"/>
  <c r="Y1929" i="64"/>
  <c r="CL2442" i="64"/>
  <c r="CL1928" i="64"/>
  <c r="CD2442" i="64"/>
  <c r="CD1928" i="64"/>
  <c r="BV2442" i="64"/>
  <c r="BV1928" i="64"/>
  <c r="BN2442" i="64"/>
  <c r="BN1928" i="64"/>
  <c r="BF2442" i="64"/>
  <c r="BF1928" i="64"/>
  <c r="AX2442" i="64"/>
  <c r="AX1928" i="64"/>
  <c r="AP2442" i="64"/>
  <c r="AP1928" i="64"/>
  <c r="AH2442" i="64"/>
  <c r="AH1928" i="64"/>
  <c r="Z2442" i="64"/>
  <c r="Z1928" i="64"/>
  <c r="CE2439" i="64"/>
  <c r="CE1925" i="64"/>
  <c r="CE1965" i="64" s="1"/>
  <c r="BW2439" i="64"/>
  <c r="BW1925" i="64"/>
  <c r="BW1965" i="64" s="1"/>
  <c r="BO2439" i="64"/>
  <c r="BO1925" i="64"/>
  <c r="BO1965" i="64" s="1"/>
  <c r="BG2439" i="64"/>
  <c r="BG1925" i="64"/>
  <c r="BG1965" i="64" s="1"/>
  <c r="AY2439" i="64"/>
  <c r="AY1925" i="64"/>
  <c r="AY1965" i="64" s="1"/>
  <c r="AQ2439" i="64"/>
  <c r="AQ1925" i="64"/>
  <c r="AQ1965" i="64" s="1"/>
  <c r="AI2439" i="64"/>
  <c r="AI1925" i="64"/>
  <c r="AI1965" i="64" s="1"/>
  <c r="AA2439" i="64"/>
  <c r="AA1925" i="64"/>
  <c r="AA1965" i="64" s="1"/>
  <c r="S2439" i="64"/>
  <c r="S1925" i="64"/>
  <c r="S1965" i="64" s="1"/>
  <c r="CV2443" i="64"/>
  <c r="CV1929" i="64"/>
  <c r="DD2442" i="64"/>
  <c r="DD1928" i="64"/>
  <c r="CV2442" i="64"/>
  <c r="CV1928" i="64"/>
  <c r="DD2439" i="64"/>
  <c r="DD1925" i="64"/>
  <c r="DD1965" i="64" s="1"/>
  <c r="CV2439" i="64"/>
  <c r="CV1925" i="64"/>
  <c r="CV1965" i="64" s="1"/>
  <c r="DD2438" i="64"/>
  <c r="DD2450" i="64" s="1"/>
  <c r="DD1924" i="64"/>
  <c r="CV2438" i="64"/>
  <c r="CV2450" i="64" s="1"/>
  <c r="CV1924" i="64"/>
  <c r="BS2438" i="64"/>
  <c r="BS2450" i="64" s="1"/>
  <c r="BS1924" i="64"/>
  <c r="BC2438" i="64"/>
  <c r="BC2450" i="64" s="1"/>
  <c r="BC1924" i="64"/>
  <c r="AM2438" i="64"/>
  <c r="AM2450" i="64" s="1"/>
  <c r="AM1924" i="64"/>
  <c r="W2438" i="64"/>
  <c r="W2450" i="64" s="1"/>
  <c r="W1924" i="64"/>
  <c r="CI2443" i="64"/>
  <c r="CI1929" i="64"/>
  <c r="CA2443" i="64"/>
  <c r="CA1929" i="64"/>
  <c r="BC2443" i="64"/>
  <c r="BC1929" i="64"/>
  <c r="AE2443" i="64"/>
  <c r="AE1929" i="64"/>
  <c r="W2443" i="64"/>
  <c r="W1929" i="64"/>
  <c r="CJ2442" i="64"/>
  <c r="CJ1928" i="64"/>
  <c r="BT2442" i="64"/>
  <c r="BT1928" i="64"/>
  <c r="AN2442" i="64"/>
  <c r="AN1928" i="64"/>
  <c r="AF2442" i="64"/>
  <c r="AF1928" i="64"/>
  <c r="X2442" i="64"/>
  <c r="X1928" i="64"/>
  <c r="CK2439" i="64"/>
  <c r="CK1925" i="64"/>
  <c r="CK1965" i="64" s="1"/>
  <c r="BM2439" i="64"/>
  <c r="BM1925" i="64"/>
  <c r="BM1965" i="64" s="1"/>
  <c r="BE2439" i="64"/>
  <c r="BE1925" i="64"/>
  <c r="BE1965" i="64" s="1"/>
  <c r="AG2439" i="64"/>
  <c r="AG1925" i="64"/>
  <c r="AG1965" i="64" s="1"/>
  <c r="DK2443" i="64"/>
  <c r="DK1929" i="64"/>
  <c r="DC2442" i="64"/>
  <c r="DC1928" i="64"/>
  <c r="CU2442" i="64"/>
  <c r="CU1928" i="64"/>
  <c r="CU2439" i="64"/>
  <c r="CU1925" i="64"/>
  <c r="CU1965" i="64" s="1"/>
  <c r="DK2438" i="64"/>
  <c r="DK2450" i="64" s="1"/>
  <c r="DK1924" i="64"/>
  <c r="DC2438" i="64"/>
  <c r="DC2450" i="64" s="1"/>
  <c r="DC1924" i="64"/>
  <c r="CU2438" i="64"/>
  <c r="CU2450" i="64" s="1"/>
  <c r="CU1924" i="64"/>
  <c r="BL2438" i="64"/>
  <c r="BL2450" i="64" s="1"/>
  <c r="BL1924" i="64"/>
  <c r="AF2438" i="64"/>
  <c r="AF2450" i="64" s="1"/>
  <c r="AF1924" i="64"/>
  <c r="BT2443" i="64"/>
  <c r="BT1929" i="64"/>
  <c r="AF2443" i="64"/>
  <c r="AF1929" i="64"/>
  <c r="AP2439" i="64"/>
  <c r="AP1925" i="64"/>
  <c r="AP1965" i="64" s="1"/>
  <c r="AT2438" i="64"/>
  <c r="AT2450" i="64" s="1"/>
  <c r="AT1924" i="64"/>
  <c r="BZ2443" i="64"/>
  <c r="BZ1929" i="64"/>
  <c r="AT2443" i="64"/>
  <c r="AT1929" i="64"/>
  <c r="AD2443" i="64"/>
  <c r="AD1929" i="64"/>
  <c r="BS2442" i="64"/>
  <c r="BS1928" i="64"/>
  <c r="BD2439" i="64"/>
  <c r="BD1925" i="64"/>
  <c r="BD1965" i="64" s="1"/>
  <c r="CG2439" i="64"/>
  <c r="AK2439" i="64"/>
  <c r="DK2439" i="64"/>
  <c r="BW2442" i="64"/>
  <c r="AA2442" i="64"/>
  <c r="BX2439" i="64"/>
  <c r="DJ2443" i="64"/>
  <c r="DB2443" i="64"/>
  <c r="CT2443" i="64"/>
  <c r="DJ2442" i="64"/>
  <c r="DB2442" i="64"/>
  <c r="CT2442" i="64"/>
  <c r="DJ1721" i="64"/>
  <c r="DJ1756" i="64" s="1"/>
  <c r="DJ2439" i="64"/>
  <c r="DB2439" i="64"/>
  <c r="CT2439" i="64"/>
  <c r="DJ2438" i="64"/>
  <c r="DJ2450" i="64" s="1"/>
  <c r="DB2438" i="64"/>
  <c r="DB2450" i="64" s="1"/>
  <c r="CT2438" i="64"/>
  <c r="CT2450" i="64" s="1"/>
  <c r="BX2442" i="64"/>
  <c r="BF2438" i="64"/>
  <c r="BF2450" i="64" s="1"/>
  <c r="AG2443" i="64"/>
  <c r="DB1440" i="64"/>
  <c r="DB1453" i="64" s="1"/>
  <c r="CT1143" i="64"/>
  <c r="CT1156" i="64" s="1"/>
  <c r="CT650" i="64"/>
  <c r="DA2728" i="64"/>
  <c r="DA2443" i="64"/>
  <c r="CS1421" i="64"/>
  <c r="CS2443" i="64"/>
  <c r="CS2442" i="64"/>
  <c r="DI1677" i="64"/>
  <c r="DI1712" i="64" s="1"/>
  <c r="DI2439" i="64"/>
  <c r="DA2698" i="64"/>
  <c r="DA2439" i="64"/>
  <c r="CS2439" i="64"/>
  <c r="DA2672" i="64"/>
  <c r="DA2438" i="64"/>
  <c r="DA2450" i="64" s="1"/>
  <c r="CS2723" i="64"/>
  <c r="CS2438" i="64"/>
  <c r="CS2450" i="64" s="1"/>
  <c r="U2439" i="64"/>
  <c r="DC2443" i="64"/>
  <c r="CJ2443" i="64"/>
  <c r="CC2442" i="64"/>
  <c r="BN2439" i="64"/>
  <c r="DB2237" i="64"/>
  <c r="CT1440" i="64"/>
  <c r="CT1453" i="64" s="1"/>
  <c r="DJ1095" i="64"/>
  <c r="CT646" i="64"/>
  <c r="CT666" i="64" s="1"/>
  <c r="DH1881" i="64"/>
  <c r="DH1896" i="64" s="1"/>
  <c r="DH2443" i="64"/>
  <c r="CZ2443" i="64"/>
  <c r="CR1881" i="64"/>
  <c r="CR1896" i="64" s="1"/>
  <c r="CR2443" i="64"/>
  <c r="DH1147" i="64"/>
  <c r="DH2442" i="64"/>
  <c r="CZ1444" i="64"/>
  <c r="CZ2442" i="64"/>
  <c r="CR678" i="64"/>
  <c r="CR2442" i="64"/>
  <c r="DH724" i="64"/>
  <c r="DH730" i="64" s="1"/>
  <c r="DH2439" i="64"/>
  <c r="CZ2673" i="64"/>
  <c r="CZ2439" i="64"/>
  <c r="CR1605" i="64"/>
  <c r="CR1632" i="64" s="1"/>
  <c r="CR2439" i="64"/>
  <c r="DH698" i="64"/>
  <c r="DH2438" i="64"/>
  <c r="DH2450" i="64" s="1"/>
  <c r="CZ646" i="64"/>
  <c r="CZ666" i="64" s="1"/>
  <c r="CZ2438" i="64"/>
  <c r="CZ2450" i="64" s="1"/>
  <c r="CR1091" i="64"/>
  <c r="CR1106" i="64" s="1"/>
  <c r="CR2438" i="64"/>
  <c r="CR2450" i="64" s="1"/>
  <c r="AS2439" i="64"/>
  <c r="CI2438" i="64"/>
  <c r="CI2450" i="64" s="1"/>
  <c r="CA2438" i="64"/>
  <c r="CA2450" i="64" s="1"/>
  <c r="BK2438" i="64"/>
  <c r="BK2450" i="64" s="1"/>
  <c r="AU2438" i="64"/>
  <c r="AU2450" i="64" s="1"/>
  <c r="AE2438" i="64"/>
  <c r="AE2450" i="64" s="1"/>
  <c r="BS2443" i="64"/>
  <c r="BK2443" i="64"/>
  <c r="AU2443" i="64"/>
  <c r="AM2443" i="64"/>
  <c r="CB2442" i="64"/>
  <c r="BL2442" i="64"/>
  <c r="BD2442" i="64"/>
  <c r="AV2442" i="64"/>
  <c r="CC2439" i="64"/>
  <c r="BU2439" i="64"/>
  <c r="AW2439" i="64"/>
  <c r="AO2439" i="64"/>
  <c r="Y2439" i="64"/>
  <c r="CT2237" i="64"/>
  <c r="CT1421" i="64"/>
  <c r="DJ752" i="64"/>
  <c r="DJ765" i="64" s="1"/>
  <c r="DG651" i="64"/>
  <c r="DG2443" i="64"/>
  <c r="CY1096" i="64"/>
  <c r="CY2443" i="64"/>
  <c r="CQ703" i="64"/>
  <c r="CQ2443" i="64"/>
  <c r="DG1095" i="64"/>
  <c r="DG2442" i="64"/>
  <c r="CY494" i="64"/>
  <c r="CY2442" i="64"/>
  <c r="CQ1147" i="64"/>
  <c r="CQ2442" i="64"/>
  <c r="DG541" i="64"/>
  <c r="DG564" i="64" s="1"/>
  <c r="DG2439" i="64"/>
  <c r="CY468" i="64"/>
  <c r="CY481" i="64" s="1"/>
  <c r="CY2439" i="64"/>
  <c r="CQ1788" i="64"/>
  <c r="CQ1811" i="64" s="1"/>
  <c r="CQ2439" i="64"/>
  <c r="DG1510" i="64"/>
  <c r="DG1525" i="64" s="1"/>
  <c r="DG2438" i="64"/>
  <c r="DG2450" i="64" s="1"/>
  <c r="CY2775" i="64"/>
  <c r="CY2789" i="64" s="1"/>
  <c r="CY2438" i="64"/>
  <c r="CY2450" i="64" s="1"/>
  <c r="CQ747" i="64"/>
  <c r="CQ2438" i="64"/>
  <c r="CQ2450" i="64" s="1"/>
  <c r="BH2442" i="64"/>
  <c r="AJ2442" i="64"/>
  <c r="BI2439" i="64"/>
  <c r="DK2442" i="64"/>
  <c r="CH2438" i="64"/>
  <c r="CH2450" i="64" s="1"/>
  <c r="BZ2438" i="64"/>
  <c r="BZ2450" i="64" s="1"/>
  <c r="BR2438" i="64"/>
  <c r="BR2450" i="64" s="1"/>
  <c r="BJ2438" i="64"/>
  <c r="BJ2450" i="64" s="1"/>
  <c r="BB2438" i="64"/>
  <c r="BB2450" i="64" s="1"/>
  <c r="AL2438" i="64"/>
  <c r="AL2450" i="64" s="1"/>
  <c r="AD2438" i="64"/>
  <c r="AD2450" i="64" s="1"/>
  <c r="V2438" i="64"/>
  <c r="V2450" i="64" s="1"/>
  <c r="BJ2443" i="64"/>
  <c r="CI2442" i="64"/>
  <c r="CA2442" i="64"/>
  <c r="BK2442" i="64"/>
  <c r="BC2442" i="64"/>
  <c r="AU2442" i="64"/>
  <c r="AM2442" i="64"/>
  <c r="AE2442" i="64"/>
  <c r="W2442" i="64"/>
  <c r="CJ2439" i="64"/>
  <c r="CB2439" i="64"/>
  <c r="BT2439" i="64"/>
  <c r="BL2439" i="64"/>
  <c r="AV2439" i="64"/>
  <c r="AN2439" i="64"/>
  <c r="AF2439" i="64"/>
  <c r="X2439" i="64"/>
  <c r="DJ2272" i="64"/>
  <c r="DJ2297" i="64" s="1"/>
  <c r="CT1420" i="64"/>
  <c r="CT1435" i="64" s="1"/>
  <c r="DJ751" i="64"/>
  <c r="DJ764" i="64" s="1"/>
  <c r="DF2443" i="64"/>
  <c r="CX2443" i="64"/>
  <c r="CP2443" i="64"/>
  <c r="DF2442" i="64"/>
  <c r="CX2442" i="64"/>
  <c r="CP2442" i="64"/>
  <c r="DF2439" i="64"/>
  <c r="CX2439" i="64"/>
  <c r="CP2439" i="64"/>
  <c r="DF2438" i="64"/>
  <c r="DF2450" i="64" s="1"/>
  <c r="CX2438" i="64"/>
  <c r="CX2450" i="64" s="1"/>
  <c r="CP2438" i="64"/>
  <c r="CP2450" i="64" s="1"/>
  <c r="AQ2443" i="64"/>
  <c r="BA2439" i="64"/>
  <c r="DC2439" i="64"/>
  <c r="CG2438" i="64"/>
  <c r="CG2450" i="64" s="1"/>
  <c r="BY2438" i="64"/>
  <c r="BY2450" i="64" s="1"/>
  <c r="BQ2438" i="64"/>
  <c r="BQ2450" i="64" s="1"/>
  <c r="BI2438" i="64"/>
  <c r="BI2450" i="64" s="1"/>
  <c r="BA2438" i="64"/>
  <c r="BA2450" i="64" s="1"/>
  <c r="AS2438" i="64"/>
  <c r="AS2450" i="64" s="1"/>
  <c r="AK2438" i="64"/>
  <c r="AK2450" i="64" s="1"/>
  <c r="AC2438" i="64"/>
  <c r="AC2450" i="64" s="1"/>
  <c r="BY2443" i="64"/>
  <c r="BZ2442" i="64"/>
  <c r="BR2442" i="64"/>
  <c r="BJ2442" i="64"/>
  <c r="BB2442" i="64"/>
  <c r="AT2442" i="64"/>
  <c r="AL2442" i="64"/>
  <c r="AD2442" i="64"/>
  <c r="CI2439" i="64"/>
  <c r="CA2439" i="64"/>
  <c r="BK2439" i="64"/>
  <c r="BC2439" i="64"/>
  <c r="AU2439" i="64"/>
  <c r="AM2439" i="64"/>
  <c r="AE2439" i="64"/>
  <c r="W2439" i="64"/>
  <c r="DB2267" i="64"/>
  <c r="DB2292" i="64" s="1"/>
  <c r="DB1416" i="64"/>
  <c r="DB1431" i="64" s="1"/>
  <c r="DJ728" i="64"/>
  <c r="DE2651" i="64"/>
  <c r="DE2443" i="64"/>
  <c r="CW679" i="64"/>
  <c r="CW2443" i="64"/>
  <c r="CO2677" i="64"/>
  <c r="CO2443" i="64"/>
  <c r="DE751" i="64"/>
  <c r="DE764" i="64" s="1"/>
  <c r="DE2442" i="64"/>
  <c r="CW1769" i="64"/>
  <c r="CW2442" i="64"/>
  <c r="CO1904" i="64"/>
  <c r="CO2442" i="64"/>
  <c r="DE1677" i="64"/>
  <c r="DE1712" i="64" s="1"/>
  <c r="DE2439" i="64"/>
  <c r="CW1901" i="64"/>
  <c r="CW1916" i="64" s="1"/>
  <c r="CW2439" i="64"/>
  <c r="CO1511" i="64"/>
  <c r="CO1526" i="64" s="1"/>
  <c r="CO2439" i="64"/>
  <c r="DE1720" i="64"/>
  <c r="DE2438" i="64"/>
  <c r="DE2450" i="64" s="1"/>
  <c r="CW2233" i="64"/>
  <c r="CW2258" i="64" s="1"/>
  <c r="CW2438" i="64"/>
  <c r="CW2450" i="64" s="1"/>
  <c r="CO2133" i="64"/>
  <c r="CO2156" i="64" s="1"/>
  <c r="CO2438" i="64"/>
  <c r="CO2450" i="64" s="1"/>
  <c r="CU2443" i="64"/>
  <c r="CF2438" i="64"/>
  <c r="CF2450" i="64" s="1"/>
  <c r="BX2438" i="64"/>
  <c r="BX2450" i="64" s="1"/>
  <c r="AR2438" i="64"/>
  <c r="AR2450" i="64" s="1"/>
  <c r="AB2443" i="64"/>
  <c r="BI2442" i="64"/>
  <c r="U2442" i="64"/>
  <c r="CH2439" i="64"/>
  <c r="BZ2439" i="64"/>
  <c r="BR2439" i="64"/>
  <c r="BJ2439" i="64"/>
  <c r="AT2439" i="64"/>
  <c r="AD2439" i="64"/>
  <c r="V2439" i="64"/>
  <c r="CT1514" i="64"/>
  <c r="CT1416" i="64"/>
  <c r="CT1431" i="64" s="1"/>
  <c r="DJ723" i="64"/>
  <c r="DD2702" i="64"/>
  <c r="DD2443" i="64"/>
  <c r="CS2672" i="64"/>
  <c r="CS1905" i="64"/>
  <c r="DA2677" i="64"/>
  <c r="CY1850" i="64"/>
  <c r="CY2677" i="64"/>
  <c r="DG2137" i="64"/>
  <c r="CQ2646" i="64"/>
  <c r="CQ1904" i="64"/>
  <c r="CY1820" i="64"/>
  <c r="CQ2728" i="64"/>
  <c r="CY2701" i="64"/>
  <c r="CY2673" i="64"/>
  <c r="CY2727" i="64"/>
  <c r="DG2698" i="64"/>
  <c r="CQ1849" i="64"/>
  <c r="CY2723" i="64"/>
  <c r="DG2646" i="64"/>
  <c r="CY1877" i="64"/>
  <c r="CY1892" i="64" s="1"/>
  <c r="CY1845" i="64"/>
  <c r="CY1867" i="64" s="1"/>
  <c r="CS2728" i="64"/>
  <c r="DA2647" i="64"/>
  <c r="DA1676" i="64"/>
  <c r="DA1711" i="64" s="1"/>
  <c r="CS2677" i="64"/>
  <c r="DA2723" i="64"/>
  <c r="CU2677" i="64"/>
  <c r="DB494" i="64"/>
  <c r="CX1569" i="64"/>
  <c r="CX1596" i="64" s="1"/>
  <c r="CT1096" i="64"/>
  <c r="DJ678" i="64"/>
  <c r="CX1901" i="64"/>
  <c r="CX1916" i="64" s="1"/>
  <c r="CP2697" i="64"/>
  <c r="DF1765" i="64"/>
  <c r="DF1778" i="64" s="1"/>
  <c r="CP1720" i="64"/>
  <c r="CP723" i="64"/>
  <c r="DF1792" i="64"/>
  <c r="DF1641" i="64"/>
  <c r="DF1668" i="64" s="1"/>
  <c r="CP2780" i="64"/>
  <c r="CP2794" i="64" s="1"/>
  <c r="CP2098" i="64"/>
  <c r="CP2125" i="64" s="1"/>
  <c r="CX2673" i="64"/>
  <c r="CX2647" i="64"/>
  <c r="CP1881" i="64"/>
  <c r="CP1896" i="64" s="1"/>
  <c r="CP1676" i="64"/>
  <c r="CP1711" i="64" s="1"/>
  <c r="DF2137" i="64"/>
  <c r="CP1609" i="64"/>
  <c r="CP1636" i="64" s="1"/>
  <c r="CX1535" i="64"/>
  <c r="CX1562" i="64" s="1"/>
  <c r="CP2233" i="64"/>
  <c r="CP2258" i="64" s="1"/>
  <c r="DF1444" i="64"/>
  <c r="CP1095" i="64"/>
  <c r="DF2672" i="64"/>
  <c r="DF1788" i="64"/>
  <c r="DF1811" i="64" s="1"/>
  <c r="CP2776" i="64"/>
  <c r="CP2790" i="64" s="1"/>
  <c r="CP2137" i="64"/>
  <c r="CP1605" i="64"/>
  <c r="CP1632" i="64" s="1"/>
  <c r="DF1534" i="64"/>
  <c r="DF1561" i="64" s="1"/>
  <c r="DE675" i="64"/>
  <c r="CP2702" i="64"/>
  <c r="CX1905" i="64"/>
  <c r="DF1880" i="64"/>
  <c r="CX2775" i="64"/>
  <c r="CX2789" i="64" s="1"/>
  <c r="CP1680" i="64"/>
  <c r="CP2133" i="64"/>
  <c r="CP2156" i="64" s="1"/>
  <c r="DF2267" i="64"/>
  <c r="DF2292" i="64" s="1"/>
  <c r="CX1269" i="64"/>
  <c r="CX1284" i="64" s="1"/>
  <c r="CP1845" i="64"/>
  <c r="CP1867" i="64" s="1"/>
  <c r="DF1609" i="64"/>
  <c r="DF1636" i="64" s="1"/>
  <c r="DF2233" i="64"/>
  <c r="DF2258" i="64" s="1"/>
  <c r="CX2723" i="64"/>
  <c r="DF1820" i="64"/>
  <c r="DF1837" i="64" s="1"/>
  <c r="CP1787" i="64"/>
  <c r="CP1810" i="64" s="1"/>
  <c r="CX1724" i="64"/>
  <c r="CX2102" i="64"/>
  <c r="CX2129" i="64" s="1"/>
  <c r="CO1645" i="64"/>
  <c r="CO1672" i="64" s="1"/>
  <c r="DF1573" i="64"/>
  <c r="DF2237" i="64"/>
  <c r="DF1147" i="64"/>
  <c r="CX1681" i="64"/>
  <c r="CX1716" i="64" s="1"/>
  <c r="DF1539" i="64"/>
  <c r="DF1566" i="64" s="1"/>
  <c r="CP2677" i="64"/>
  <c r="CX2651" i="64"/>
  <c r="CP1905" i="64"/>
  <c r="CX1770" i="64"/>
  <c r="CX1783" i="64" s="1"/>
  <c r="DF1721" i="64"/>
  <c r="DF1756" i="64" s="1"/>
  <c r="DF1677" i="64"/>
  <c r="DF1712" i="64" s="1"/>
  <c r="CX2205" i="64"/>
  <c r="CO2102" i="64"/>
  <c r="CO2129" i="64" s="1"/>
  <c r="CP2267" i="64"/>
  <c r="CP2292" i="64" s="1"/>
  <c r="DF2650" i="64"/>
  <c r="CX1877" i="64"/>
  <c r="CX1892" i="64" s="1"/>
  <c r="DF1846" i="64"/>
  <c r="DF1868" i="64" s="1"/>
  <c r="CX1766" i="64"/>
  <c r="CX1779" i="64" s="1"/>
  <c r="DF2098" i="64"/>
  <c r="DF2125" i="64" s="1"/>
  <c r="CX1644" i="64"/>
  <c r="CX1573" i="64"/>
  <c r="CX2237" i="64"/>
  <c r="CW1096" i="64"/>
  <c r="DF2728" i="64"/>
  <c r="CX2727" i="64"/>
  <c r="DF2698" i="64"/>
  <c r="DF2677" i="64"/>
  <c r="DF2676" i="64"/>
  <c r="CP2673" i="64"/>
  <c r="CP2651" i="64"/>
  <c r="CP2647" i="64"/>
  <c r="CP1901" i="64"/>
  <c r="CP1916" i="64" s="1"/>
  <c r="CP1877" i="64"/>
  <c r="CP1892" i="64" s="1"/>
  <c r="CX1850" i="64"/>
  <c r="CP1849" i="64"/>
  <c r="DF1824" i="64"/>
  <c r="DF1841" i="64" s="1"/>
  <c r="CP1823" i="64"/>
  <c r="CP1819" i="64"/>
  <c r="CP1836" i="64" s="1"/>
  <c r="CP1791" i="64"/>
  <c r="DF1770" i="64"/>
  <c r="DF1783" i="64" s="1"/>
  <c r="CP1766" i="64"/>
  <c r="CP1779" i="64" s="1"/>
  <c r="DF2779" i="64"/>
  <c r="DF2775" i="64"/>
  <c r="DF2789" i="64" s="1"/>
  <c r="CP1724" i="64"/>
  <c r="DF1681" i="64"/>
  <c r="DF1716" i="64" s="1"/>
  <c r="CX1676" i="64"/>
  <c r="CX1711" i="64" s="1"/>
  <c r="DF2205" i="64"/>
  <c r="CX2201" i="64"/>
  <c r="CX2224" i="64" s="1"/>
  <c r="CX2137" i="64"/>
  <c r="DF2102" i="64"/>
  <c r="DF2129" i="64" s="1"/>
  <c r="CX2098" i="64"/>
  <c r="CX2125" i="64" s="1"/>
  <c r="DF1645" i="64"/>
  <c r="DF1672" i="64" s="1"/>
  <c r="CP1644" i="64"/>
  <c r="CX1609" i="64"/>
  <c r="CX1636" i="64" s="1"/>
  <c r="DF1604" i="64"/>
  <c r="DF1631" i="64" s="1"/>
  <c r="CP1569" i="64"/>
  <c r="CP1596" i="64" s="1"/>
  <c r="CP1535" i="64"/>
  <c r="CP1562" i="64" s="1"/>
  <c r="CX2233" i="64"/>
  <c r="CX2258" i="64" s="1"/>
  <c r="CP1264" i="64"/>
  <c r="CP1279" i="64" s="1"/>
  <c r="CX2728" i="64"/>
  <c r="CP2727" i="64"/>
  <c r="DF2701" i="64"/>
  <c r="CX2698" i="64"/>
  <c r="CX2676" i="64"/>
  <c r="DF2646" i="64"/>
  <c r="DF1904" i="64"/>
  <c r="DF1900" i="64"/>
  <c r="DF1915" i="64" s="1"/>
  <c r="CX1880" i="64"/>
  <c r="DF1876" i="64"/>
  <c r="DF1891" i="64" s="1"/>
  <c r="CP1850" i="64"/>
  <c r="CX1846" i="64"/>
  <c r="CX1868" i="64" s="1"/>
  <c r="CX1824" i="64"/>
  <c r="CX1841" i="64" s="1"/>
  <c r="CX1792" i="64"/>
  <c r="CX1788" i="64"/>
  <c r="CX1811" i="64" s="1"/>
  <c r="CP1770" i="64"/>
  <c r="CP1783" i="64" s="1"/>
  <c r="CX1765" i="64"/>
  <c r="CX1778" i="64" s="1"/>
  <c r="CX2779" i="64"/>
  <c r="CP2775" i="64"/>
  <c r="CP2789" i="64" s="1"/>
  <c r="CX1721" i="64"/>
  <c r="CX1756" i="64" s="1"/>
  <c r="CX1677" i="64"/>
  <c r="CX1712" i="64" s="1"/>
  <c r="CP2205" i="64"/>
  <c r="CP2201" i="64"/>
  <c r="CP2224" i="64" s="1"/>
  <c r="DF2134" i="64"/>
  <c r="DF2157" i="64" s="1"/>
  <c r="CP2102" i="64"/>
  <c r="CP2129" i="64" s="1"/>
  <c r="CX1645" i="64"/>
  <c r="CX1672" i="64" s="1"/>
  <c r="CX1641" i="64"/>
  <c r="CX1668" i="64" s="1"/>
  <c r="DF1608" i="64"/>
  <c r="CX1604" i="64"/>
  <c r="CX1631" i="64" s="1"/>
  <c r="CP1573" i="64"/>
  <c r="CX1539" i="64"/>
  <c r="CX1566" i="64" s="1"/>
  <c r="CX1515" i="64"/>
  <c r="DF1440" i="64"/>
  <c r="DF1453" i="64" s="1"/>
  <c r="CX748" i="64"/>
  <c r="CX761" i="64" s="1"/>
  <c r="DF2724" i="64"/>
  <c r="CP2723" i="64"/>
  <c r="CP2698" i="64"/>
  <c r="CX2677" i="64"/>
  <c r="CX2672" i="64"/>
  <c r="CX2650" i="64"/>
  <c r="CX1904" i="64"/>
  <c r="CX1900" i="64"/>
  <c r="CX1915" i="64" s="1"/>
  <c r="CX1876" i="64"/>
  <c r="CX1891" i="64" s="1"/>
  <c r="CP1846" i="64"/>
  <c r="CP1868" i="64" s="1"/>
  <c r="CX1820" i="64"/>
  <c r="CP1788" i="64"/>
  <c r="CP1811" i="64" s="1"/>
  <c r="DF1769" i="64"/>
  <c r="CP1765" i="64"/>
  <c r="CP1778" i="64" s="1"/>
  <c r="DF2780" i="64"/>
  <c r="DF2794" i="64" s="1"/>
  <c r="DF1725" i="64"/>
  <c r="DF1760" i="64" s="1"/>
  <c r="CP1721" i="64"/>
  <c r="CP1756" i="64" s="1"/>
  <c r="CP1681" i="64"/>
  <c r="CP1716" i="64" s="1"/>
  <c r="CP1677" i="64"/>
  <c r="CP1712" i="64" s="1"/>
  <c r="DF2202" i="64"/>
  <c r="DF2225" i="64" s="1"/>
  <c r="DF2138" i="64"/>
  <c r="DF2161" i="64" s="1"/>
  <c r="CX2134" i="64"/>
  <c r="CX2157" i="64" s="1"/>
  <c r="DF2097" i="64"/>
  <c r="DF2124" i="64" s="1"/>
  <c r="CP1645" i="64"/>
  <c r="CP1672" i="64" s="1"/>
  <c r="CP1641" i="64"/>
  <c r="CP1668" i="64" s="1"/>
  <c r="CX1608" i="64"/>
  <c r="CP1604" i="64"/>
  <c r="CP1631" i="64" s="1"/>
  <c r="DF1570" i="64"/>
  <c r="DF1597" i="64" s="1"/>
  <c r="CP1539" i="64"/>
  <c r="CP1566" i="64" s="1"/>
  <c r="CX1534" i="64"/>
  <c r="CX1561" i="64" s="1"/>
  <c r="CP2237" i="64"/>
  <c r="CP2272" i="64"/>
  <c r="CP2297" i="64" s="1"/>
  <c r="DF1096" i="64"/>
  <c r="CX2724" i="64"/>
  <c r="DF2702" i="64"/>
  <c r="CP2676" i="64"/>
  <c r="CP2650" i="64"/>
  <c r="CX2646" i="64"/>
  <c r="CP1900" i="64"/>
  <c r="CP1915" i="64" s="1"/>
  <c r="CP1880" i="64"/>
  <c r="DF1849" i="64"/>
  <c r="DF1845" i="64"/>
  <c r="DF1867" i="64" s="1"/>
  <c r="CP1824" i="64"/>
  <c r="CP1841" i="64" s="1"/>
  <c r="CP1820" i="64"/>
  <c r="CP1792" i="64"/>
  <c r="DF1787" i="64"/>
  <c r="DF1810" i="64" s="1"/>
  <c r="CX1769" i="64"/>
  <c r="CP2779" i="64"/>
  <c r="CX1725" i="64"/>
  <c r="CX1760" i="64" s="1"/>
  <c r="DF1720" i="64"/>
  <c r="DF1680" i="64"/>
  <c r="DF2206" i="64"/>
  <c r="DF2229" i="64" s="1"/>
  <c r="CX2202" i="64"/>
  <c r="CX2225" i="64" s="1"/>
  <c r="CX2138" i="64"/>
  <c r="CX2161" i="64" s="1"/>
  <c r="CP2134" i="64"/>
  <c r="CP2157" i="64" s="1"/>
  <c r="DF2101" i="64"/>
  <c r="DF1640" i="64"/>
  <c r="DF1667" i="64" s="1"/>
  <c r="CP1608" i="64"/>
  <c r="DF1574" i="64"/>
  <c r="DF1601" i="64" s="1"/>
  <c r="CX1570" i="64"/>
  <c r="CX1597" i="64" s="1"/>
  <c r="CX1538" i="64"/>
  <c r="CP1534" i="64"/>
  <c r="CP1561" i="64" s="1"/>
  <c r="DF2234" i="64"/>
  <c r="DF2259" i="64" s="1"/>
  <c r="CX2271" i="64"/>
  <c r="DF1511" i="64"/>
  <c r="DF1526" i="64" s="1"/>
  <c r="CX1440" i="64"/>
  <c r="CX1453" i="64" s="1"/>
  <c r="DF727" i="64"/>
  <c r="CP2728" i="64"/>
  <c r="CP2724" i="64"/>
  <c r="CX2701" i="64"/>
  <c r="DF2697" i="64"/>
  <c r="DF2673" i="64"/>
  <c r="CP2672" i="64"/>
  <c r="DF2647" i="64"/>
  <c r="CP1904" i="64"/>
  <c r="DF1881" i="64"/>
  <c r="DF1896" i="64" s="1"/>
  <c r="DF1877" i="64"/>
  <c r="DF1892" i="64" s="1"/>
  <c r="CP1876" i="64"/>
  <c r="CP1891" i="64" s="1"/>
  <c r="CX1849" i="64"/>
  <c r="DF1823" i="64"/>
  <c r="DF1819" i="64"/>
  <c r="DF1836" i="64" s="1"/>
  <c r="DF1791" i="64"/>
  <c r="CX1787" i="64"/>
  <c r="CX1810" i="64" s="1"/>
  <c r="CP1769" i="64"/>
  <c r="CX2780" i="64"/>
  <c r="CX2794" i="64" s="1"/>
  <c r="DF2776" i="64"/>
  <c r="DF2790" i="64" s="1"/>
  <c r="CP1725" i="64"/>
  <c r="CP1760" i="64" s="1"/>
  <c r="CX1720" i="64"/>
  <c r="CX1680" i="64"/>
  <c r="DF1676" i="64"/>
  <c r="DF1711" i="64" s="1"/>
  <c r="CX2206" i="64"/>
  <c r="CX2229" i="64" s="1"/>
  <c r="CP2202" i="64"/>
  <c r="CP2225" i="64" s="1"/>
  <c r="CP2138" i="64"/>
  <c r="CP2161" i="64" s="1"/>
  <c r="DF2133" i="64"/>
  <c r="DF2156" i="64" s="1"/>
  <c r="CX2101" i="64"/>
  <c r="CX2097" i="64"/>
  <c r="CX2124" i="64" s="1"/>
  <c r="DF1644" i="64"/>
  <c r="CX1640" i="64"/>
  <c r="CX1667" i="64" s="1"/>
  <c r="DF1605" i="64"/>
  <c r="DF1632" i="64" s="1"/>
  <c r="CX1574" i="64"/>
  <c r="CX1601" i="64" s="1"/>
  <c r="CP1570" i="64"/>
  <c r="CP1597" i="64" s="1"/>
  <c r="CP1538" i="64"/>
  <c r="DF2238" i="64"/>
  <c r="DF2263" i="64" s="1"/>
  <c r="CX2234" i="64"/>
  <c r="CX2259" i="64" s="1"/>
  <c r="DF2268" i="64"/>
  <c r="DF2293" i="64" s="1"/>
  <c r="DF2336" i="64" s="1"/>
  <c r="DF1510" i="64"/>
  <c r="DF1525" i="64" s="1"/>
  <c r="DF2727" i="64"/>
  <c r="DF2723" i="64"/>
  <c r="CX2702" i="64"/>
  <c r="CP2701" i="64"/>
  <c r="CX2697" i="64"/>
  <c r="DF2651" i="64"/>
  <c r="CP2646" i="64"/>
  <c r="DF1905" i="64"/>
  <c r="DF1901" i="64"/>
  <c r="DF1916" i="64" s="1"/>
  <c r="CX1881" i="64"/>
  <c r="CX1896" i="64" s="1"/>
  <c r="DF1850" i="64"/>
  <c r="CX1845" i="64"/>
  <c r="CX1867" i="64" s="1"/>
  <c r="CX1823" i="64"/>
  <c r="CX1819" i="64"/>
  <c r="CX1836" i="64" s="1"/>
  <c r="CX1791" i="64"/>
  <c r="DF1766" i="64"/>
  <c r="DF1779" i="64" s="1"/>
  <c r="CX2776" i="64"/>
  <c r="CX2790" i="64" s="1"/>
  <c r="DF1724" i="64"/>
  <c r="CP2206" i="64"/>
  <c r="CP2229" i="64" s="1"/>
  <c r="DF2201" i="64"/>
  <c r="DF2224" i="64" s="1"/>
  <c r="CX2133" i="64"/>
  <c r="CX2156" i="64" s="1"/>
  <c r="CP2101" i="64"/>
  <c r="CP2097" i="64"/>
  <c r="CP2124" i="64" s="1"/>
  <c r="CP1640" i="64"/>
  <c r="CP1667" i="64" s="1"/>
  <c r="CX1605" i="64"/>
  <c r="CX1632" i="64" s="1"/>
  <c r="CP1574" i="64"/>
  <c r="CP1601" i="64" s="1"/>
  <c r="DF1569" i="64"/>
  <c r="DF1596" i="64" s="1"/>
  <c r="DF1535" i="64"/>
  <c r="DF1562" i="64" s="1"/>
  <c r="CX2238" i="64"/>
  <c r="CX2263" i="64" s="1"/>
  <c r="CP2234" i="64"/>
  <c r="CP2259" i="64" s="1"/>
  <c r="CP2268" i="64"/>
  <c r="CP2293" i="64" s="1"/>
  <c r="CP2336" i="64" s="1"/>
  <c r="CP1510" i="64"/>
  <c r="CP1525" i="64" s="1"/>
  <c r="CP1440" i="64"/>
  <c r="CP1453" i="64" s="1"/>
  <c r="DF1288" i="64"/>
  <c r="CP2238" i="64"/>
  <c r="CP2263" i="64" s="1"/>
  <c r="DF2271" i="64"/>
  <c r="CX2267" i="64"/>
  <c r="CX2292" i="64" s="1"/>
  <c r="CP1514" i="64"/>
  <c r="CX1445" i="64"/>
  <c r="CX1458" i="64" s="1"/>
  <c r="CP1421" i="64"/>
  <c r="CX1416" i="64"/>
  <c r="CX1431" i="64" s="1"/>
  <c r="CX1292" i="64"/>
  <c r="CX1411" i="64" s="1"/>
  <c r="CP1269" i="64"/>
  <c r="CP1284" i="64" s="1"/>
  <c r="CX1147" i="64"/>
  <c r="CX1096" i="64"/>
  <c r="DF1091" i="64"/>
  <c r="DF1106" i="64" s="1"/>
  <c r="DF747" i="64"/>
  <c r="CX727" i="64"/>
  <c r="CP703" i="64"/>
  <c r="CP646" i="64"/>
  <c r="CP666" i="64" s="1"/>
  <c r="DF1420" i="64"/>
  <c r="DF1435" i="64" s="1"/>
  <c r="DF1264" i="64"/>
  <c r="DF1279" i="64" s="1"/>
  <c r="CP1147" i="64"/>
  <c r="CX1091" i="64"/>
  <c r="CX1106" i="64" s="1"/>
  <c r="CX747" i="64"/>
  <c r="CP727" i="64"/>
  <c r="DF698" i="64"/>
  <c r="CX674" i="64"/>
  <c r="CX689" i="64" s="1"/>
  <c r="CP545" i="64"/>
  <c r="CP2271" i="64"/>
  <c r="DF1515" i="64"/>
  <c r="CP1511" i="64"/>
  <c r="CP1526" i="64" s="1"/>
  <c r="CP1445" i="64"/>
  <c r="CP1458" i="64" s="1"/>
  <c r="CX1420" i="64"/>
  <c r="CX1435" i="64" s="1"/>
  <c r="CP1416" i="64"/>
  <c r="CP1431" i="64" s="1"/>
  <c r="CP1292" i="64"/>
  <c r="CP1411" i="64" s="1"/>
  <c r="CX1264" i="64"/>
  <c r="CX1279" i="64" s="1"/>
  <c r="CP1144" i="64"/>
  <c r="CP1157" i="64" s="1"/>
  <c r="CP1091" i="64"/>
  <c r="CP1106" i="64" s="1"/>
  <c r="CP747" i="64"/>
  <c r="CP724" i="64"/>
  <c r="CP730" i="64" s="1"/>
  <c r="CX698" i="64"/>
  <c r="CP674" i="64"/>
  <c r="CP689" i="64" s="1"/>
  <c r="DF540" i="64"/>
  <c r="DF1293" i="64"/>
  <c r="DF1143" i="64"/>
  <c r="DF1156" i="64" s="1"/>
  <c r="CP1096" i="64"/>
  <c r="CP698" i="64"/>
  <c r="DF651" i="64"/>
  <c r="CX495" i="64"/>
  <c r="CX505" i="64" s="1"/>
  <c r="DF1538" i="64"/>
  <c r="CX2268" i="64"/>
  <c r="CX2293" i="64" s="1"/>
  <c r="CX2336" i="64" s="1"/>
  <c r="CP1515" i="64"/>
  <c r="CX1510" i="64"/>
  <c r="CX1525" i="64" s="1"/>
  <c r="CX1444" i="64"/>
  <c r="DF1421" i="64"/>
  <c r="CP1420" i="64"/>
  <c r="CP1435" i="64" s="1"/>
  <c r="CX1293" i="64"/>
  <c r="CX1288" i="64"/>
  <c r="DF1148" i="64"/>
  <c r="DF1161" i="64" s="1"/>
  <c r="CX1143" i="64"/>
  <c r="CX1156" i="64" s="1"/>
  <c r="CX752" i="64"/>
  <c r="CX765" i="64" s="1"/>
  <c r="DF728" i="64"/>
  <c r="DF723" i="64"/>
  <c r="DF679" i="64"/>
  <c r="CP651" i="64"/>
  <c r="DF2272" i="64"/>
  <c r="DF2297" i="64" s="1"/>
  <c r="DF1514" i="64"/>
  <c r="CP1444" i="64"/>
  <c r="CX1421" i="64"/>
  <c r="CX1417" i="64"/>
  <c r="CX1432" i="64" s="1"/>
  <c r="CP1293" i="64"/>
  <c r="CP1288" i="64"/>
  <c r="CX1148" i="64"/>
  <c r="CX1161" i="64" s="1"/>
  <c r="DF1095" i="64"/>
  <c r="CP752" i="64"/>
  <c r="CP765" i="64" s="1"/>
  <c r="CX728" i="64"/>
  <c r="CX679" i="64"/>
  <c r="CX490" i="64"/>
  <c r="CX2272" i="64"/>
  <c r="CX2297" i="64" s="1"/>
  <c r="CX1514" i="64"/>
  <c r="DF1445" i="64"/>
  <c r="DF1458" i="64" s="1"/>
  <c r="CP1441" i="64"/>
  <c r="CP1454" i="64" s="1"/>
  <c r="DF1416" i="64"/>
  <c r="DF1431" i="64" s="1"/>
  <c r="DF1292" i="64"/>
  <c r="DF1411" i="64" s="1"/>
  <c r="DF1269" i="64"/>
  <c r="DF1284" i="64" s="1"/>
  <c r="CP1148" i="64"/>
  <c r="CP1161" i="64" s="1"/>
  <c r="CP1143" i="64"/>
  <c r="CP1156" i="64" s="1"/>
  <c r="CX1095" i="64"/>
  <c r="CP728" i="64"/>
  <c r="CX723" i="64"/>
  <c r="CX646" i="64"/>
  <c r="CX666" i="64" s="1"/>
  <c r="CZ2724" i="64"/>
  <c r="DG1904" i="64"/>
  <c r="CQ2097" i="64"/>
  <c r="CQ2124" i="64" s="1"/>
  <c r="CQ2205" i="64"/>
  <c r="CQ1640" i="64"/>
  <c r="CQ1667" i="64" s="1"/>
  <c r="DG1605" i="64"/>
  <c r="DG1632" i="64" s="1"/>
  <c r="CQ2271" i="64"/>
  <c r="CQ1846" i="64"/>
  <c r="CQ1868" i="64" s="1"/>
  <c r="CQ1791" i="64"/>
  <c r="CQ2201" i="64"/>
  <c r="CQ2224" i="64" s="1"/>
  <c r="CY1792" i="64"/>
  <c r="CY1720" i="64"/>
  <c r="CY1905" i="64"/>
  <c r="DH1845" i="64"/>
  <c r="DH1867" i="64" s="1"/>
  <c r="CY2134" i="64"/>
  <c r="CY2157" i="64" s="1"/>
  <c r="CQ1574" i="64"/>
  <c r="CQ1601" i="64" s="1"/>
  <c r="DG2779" i="64"/>
  <c r="CQ2268" i="64"/>
  <c r="CQ2293" i="64" s="1"/>
  <c r="CQ2336" i="64" s="1"/>
  <c r="CZ2134" i="64"/>
  <c r="CZ2157" i="64" s="1"/>
  <c r="DH1900" i="64"/>
  <c r="DH1915" i="64" s="1"/>
  <c r="DH2698" i="64"/>
  <c r="CY2272" i="64"/>
  <c r="CY2297" i="64" s="1"/>
  <c r="DG544" i="64"/>
  <c r="CZ1876" i="64"/>
  <c r="CZ1891" i="64" s="1"/>
  <c r="CQ748" i="64"/>
  <c r="CQ761" i="64" s="1"/>
  <c r="DH1820" i="64"/>
  <c r="DH1837" i="64" s="1"/>
  <c r="CR2097" i="64"/>
  <c r="CR2124" i="64" s="1"/>
  <c r="DG1514" i="64"/>
  <c r="DH747" i="64"/>
  <c r="CR647" i="64"/>
  <c r="CZ1877" i="64"/>
  <c r="CZ1892" i="64" s="1"/>
  <c r="DG1417" i="64"/>
  <c r="DG1432" i="64" s="1"/>
  <c r="CQ1289" i="64"/>
  <c r="DG675" i="64"/>
  <c r="CQ647" i="64"/>
  <c r="DF752" i="64"/>
  <c r="DF765" i="64" s="1"/>
  <c r="DF703" i="64"/>
  <c r="CP679" i="64"/>
  <c r="CX650" i="64"/>
  <c r="DJ545" i="64"/>
  <c r="CP490" i="64"/>
  <c r="CY728" i="64"/>
  <c r="DF646" i="64"/>
  <c r="DF666" i="64" s="1"/>
  <c r="CX540" i="64"/>
  <c r="DH2697" i="64"/>
  <c r="CR2673" i="64"/>
  <c r="CR2672" i="64"/>
  <c r="DH2646" i="64"/>
  <c r="DH1901" i="64"/>
  <c r="DH1916" i="64" s="1"/>
  <c r="DH1846" i="64"/>
  <c r="DH1868" i="64" s="1"/>
  <c r="CZ1819" i="64"/>
  <c r="CZ1836" i="64" s="1"/>
  <c r="DH1788" i="64"/>
  <c r="DH1811" i="64" s="1"/>
  <c r="CZ1787" i="64"/>
  <c r="CZ1810" i="64" s="1"/>
  <c r="DH1765" i="64"/>
  <c r="DH1778" i="64" s="1"/>
  <c r="CZ1720" i="64"/>
  <c r="CZ2098" i="64"/>
  <c r="CZ2125" i="64" s="1"/>
  <c r="CR2234" i="64"/>
  <c r="CR2259" i="64" s="1"/>
  <c r="DH2268" i="64"/>
  <c r="DH2293" i="64" s="1"/>
  <c r="DH2336" i="64" s="1"/>
  <c r="CZ2267" i="64"/>
  <c r="CZ2292" i="64" s="1"/>
  <c r="CR1289" i="64"/>
  <c r="CZ1265" i="64"/>
  <c r="CZ1280" i="64" s="1"/>
  <c r="CR1143" i="64"/>
  <c r="CR1156" i="64" s="1"/>
  <c r="DH1095" i="64"/>
  <c r="CR723" i="64"/>
  <c r="DH674" i="64"/>
  <c r="DH689" i="64" s="1"/>
  <c r="CR467" i="64"/>
  <c r="CR2724" i="64"/>
  <c r="DH2647" i="64"/>
  <c r="CZ1900" i="64"/>
  <c r="CZ1915" i="64" s="1"/>
  <c r="CZ1845" i="64"/>
  <c r="CZ1867" i="64" s="1"/>
  <c r="CZ1820" i="64"/>
  <c r="CZ2775" i="64"/>
  <c r="CZ2789" i="64" s="1"/>
  <c r="CR1677" i="64"/>
  <c r="CR1712" i="64" s="1"/>
  <c r="DH2137" i="64"/>
  <c r="CR2723" i="64"/>
  <c r="CZ2697" i="64"/>
  <c r="DH2672" i="64"/>
  <c r="CZ1901" i="64"/>
  <c r="CZ1916" i="64" s="1"/>
  <c r="CR1877" i="64"/>
  <c r="CR1892" i="64" s="1"/>
  <c r="CR1876" i="64"/>
  <c r="CR1891" i="64" s="1"/>
  <c r="CZ1846" i="64"/>
  <c r="CZ1868" i="64" s="1"/>
  <c r="CZ1788" i="64"/>
  <c r="CZ1811" i="64" s="1"/>
  <c r="CZ1765" i="64"/>
  <c r="CZ1778" i="64" s="1"/>
  <c r="DH1721" i="64"/>
  <c r="DH1756" i="64" s="1"/>
  <c r="DH1605" i="64"/>
  <c r="DH1632" i="64" s="1"/>
  <c r="CZ1604" i="64"/>
  <c r="CZ1631" i="64" s="1"/>
  <c r="DH1569" i="64"/>
  <c r="DH1596" i="64" s="1"/>
  <c r="CZ1441" i="64"/>
  <c r="CZ1454" i="64" s="1"/>
  <c r="DH1292" i="64"/>
  <c r="DH1411" i="64" s="1"/>
  <c r="CZ1264" i="64"/>
  <c r="CZ1279" i="64" s="1"/>
  <c r="DH2723" i="64"/>
  <c r="CZ2698" i="64"/>
  <c r="DH2673" i="64"/>
  <c r="CR1900" i="64"/>
  <c r="CR1915" i="64" s="1"/>
  <c r="CZ1849" i="64"/>
  <c r="CR1819" i="64"/>
  <c r="CR1836" i="64" s="1"/>
  <c r="CR1787" i="64"/>
  <c r="CR1810" i="64" s="1"/>
  <c r="DH1766" i="64"/>
  <c r="DH1779" i="64" s="1"/>
  <c r="CR2201" i="64"/>
  <c r="CR2224" i="64" s="1"/>
  <c r="DH2133" i="64"/>
  <c r="DH2156" i="64" s="1"/>
  <c r="CZ1534" i="64"/>
  <c r="CZ1561" i="64" s="1"/>
  <c r="CZ2233" i="64"/>
  <c r="CZ2258" i="64" s="1"/>
  <c r="CR2268" i="64"/>
  <c r="CR2293" i="64" s="1"/>
  <c r="CR2336" i="64" s="1"/>
  <c r="DH1417" i="64"/>
  <c r="DH1432" i="64" s="1"/>
  <c r="CR1416" i="64"/>
  <c r="CR1431" i="64" s="1"/>
  <c r="CR1144" i="64"/>
  <c r="CR1157" i="64" s="1"/>
  <c r="CR2697" i="64"/>
  <c r="CZ2647" i="64"/>
  <c r="CZ2646" i="64"/>
  <c r="CR1901" i="64"/>
  <c r="CR1916" i="64" s="1"/>
  <c r="CR1846" i="64"/>
  <c r="CR1868" i="64" s="1"/>
  <c r="CR1845" i="64"/>
  <c r="CR1867" i="64" s="1"/>
  <c r="CR1820" i="64"/>
  <c r="CR1788" i="64"/>
  <c r="CR1811" i="64" s="1"/>
  <c r="CZ2202" i="64"/>
  <c r="CZ2225" i="64" s="1"/>
  <c r="CZ1511" i="64"/>
  <c r="CZ1526" i="64" s="1"/>
  <c r="DH1440" i="64"/>
  <c r="DH1453" i="64" s="1"/>
  <c r="CZ490" i="64"/>
  <c r="DH2724" i="64"/>
  <c r="CR2698" i="64"/>
  <c r="CZ2672" i="64"/>
  <c r="DH1877" i="64"/>
  <c r="DH1892" i="64" s="1"/>
  <c r="DH1876" i="64"/>
  <c r="DH1891" i="64" s="1"/>
  <c r="CR1791" i="64"/>
  <c r="CR1721" i="64"/>
  <c r="CR1756" i="64" s="1"/>
  <c r="CR1569" i="64"/>
  <c r="CR1596" i="64" s="1"/>
  <c r="DH1535" i="64"/>
  <c r="DH1562" i="64" s="1"/>
  <c r="CR1511" i="64"/>
  <c r="CR1526" i="64" s="1"/>
  <c r="CZ698" i="64"/>
  <c r="DH678" i="64"/>
  <c r="CZ2723" i="64"/>
  <c r="CR2647" i="64"/>
  <c r="CR2646" i="64"/>
  <c r="DH1819" i="64"/>
  <c r="DH1836" i="64" s="1"/>
  <c r="DH1787" i="64"/>
  <c r="DH1810" i="64" s="1"/>
  <c r="CR1766" i="64"/>
  <c r="CR1779" i="64" s="1"/>
  <c r="CR2776" i="64"/>
  <c r="CR2790" i="64" s="1"/>
  <c r="DH1677" i="64"/>
  <c r="DH1712" i="64" s="1"/>
  <c r="CR2133" i="64"/>
  <c r="CR2156" i="64" s="1"/>
  <c r="CR1641" i="64"/>
  <c r="CR1668" i="64" s="1"/>
  <c r="DH1570" i="64"/>
  <c r="DH1597" i="64" s="1"/>
  <c r="DH1416" i="64"/>
  <c r="DH1431" i="64" s="1"/>
  <c r="DF675" i="64"/>
  <c r="DF650" i="64"/>
  <c r="CP540" i="64"/>
  <c r="CP472" i="64"/>
  <c r="DB471" i="64"/>
  <c r="CX703" i="64"/>
  <c r="DF674" i="64"/>
  <c r="DF689" i="64" s="1"/>
  <c r="CP650" i="64"/>
  <c r="CY545" i="64"/>
  <c r="DF490" i="64"/>
  <c r="CX467" i="64"/>
  <c r="DF472" i="64"/>
  <c r="DH2676" i="64"/>
  <c r="CZ1881" i="64"/>
  <c r="CZ1896" i="64" s="1"/>
  <c r="CZ1791" i="64"/>
  <c r="CZ1769" i="64"/>
  <c r="CZ1420" i="64"/>
  <c r="CZ1435" i="64" s="1"/>
  <c r="CR1292" i="64"/>
  <c r="CR1411" i="64" s="1"/>
  <c r="DH2701" i="64"/>
  <c r="DH1904" i="64"/>
  <c r="DH1849" i="64"/>
  <c r="CR1823" i="64"/>
  <c r="CR1644" i="64"/>
  <c r="CR2237" i="64"/>
  <c r="CZ751" i="64"/>
  <c r="CZ764" i="64" s="1"/>
  <c r="DF468" i="64"/>
  <c r="DF481" i="64" s="1"/>
  <c r="CR2727" i="64"/>
  <c r="CZ2676" i="64"/>
  <c r="DH2650" i="64"/>
  <c r="CR1880" i="64"/>
  <c r="CR1769" i="64"/>
  <c r="CR2205" i="64"/>
  <c r="CR2101" i="64"/>
  <c r="DF545" i="64"/>
  <c r="DF495" i="64"/>
  <c r="DF505" i="64" s="1"/>
  <c r="DF467" i="64"/>
  <c r="DH2727" i="64"/>
  <c r="CZ2701" i="64"/>
  <c r="CZ1904" i="64"/>
  <c r="DH1823" i="64"/>
  <c r="CZ1724" i="64"/>
  <c r="CZ1573" i="64"/>
  <c r="CZ1538" i="64"/>
  <c r="DH2237" i="64"/>
  <c r="CR1147" i="64"/>
  <c r="CX651" i="64"/>
  <c r="CX545" i="64"/>
  <c r="CP495" i="64"/>
  <c r="CP505" i="64" s="1"/>
  <c r="CX472" i="64"/>
  <c r="CZ2650" i="64"/>
  <c r="DH1880" i="64"/>
  <c r="CR2779" i="64"/>
  <c r="DH1644" i="64"/>
  <c r="CZ2727" i="64"/>
  <c r="CR2676" i="64"/>
  <c r="CR1904" i="64"/>
  <c r="CR1849" i="64"/>
  <c r="CZ1823" i="64"/>
  <c r="DH1791" i="64"/>
  <c r="DH1769" i="64"/>
  <c r="CR1095" i="64"/>
  <c r="DH650" i="64"/>
  <c r="CR494" i="64"/>
  <c r="DH471" i="64"/>
  <c r="CR2701" i="64"/>
  <c r="CR2650" i="64"/>
  <c r="CZ1880" i="64"/>
  <c r="DH2779" i="64"/>
  <c r="CZ1680" i="64"/>
  <c r="DH2205" i="64"/>
  <c r="CR2137" i="64"/>
  <c r="DH2101" i="64"/>
  <c r="CZ1608" i="64"/>
  <c r="CR1514" i="64"/>
  <c r="CU2728" i="64"/>
  <c r="DK2698" i="64"/>
  <c r="DK2647" i="64"/>
  <c r="DK1846" i="64"/>
  <c r="DK1868" i="64" s="1"/>
  <c r="DB2728" i="64"/>
  <c r="DJ2727" i="64"/>
  <c r="DJ2723" i="64"/>
  <c r="CT2723" i="64"/>
  <c r="DJ2677" i="64"/>
  <c r="DB2651" i="64"/>
  <c r="DB1905" i="64"/>
  <c r="DJ1881" i="64"/>
  <c r="DJ1896" i="64" s="1"/>
  <c r="CT1770" i="64"/>
  <c r="CT1783" i="64" s="1"/>
  <c r="CT1769" i="64"/>
  <c r="DJ1765" i="64"/>
  <c r="DJ1778" i="64" s="1"/>
  <c r="DJ2775" i="64"/>
  <c r="DJ2789" i="64" s="1"/>
  <c r="DJ1725" i="64"/>
  <c r="DJ1760" i="64" s="1"/>
  <c r="DB1724" i="64"/>
  <c r="DB2138" i="64"/>
  <c r="DB2161" i="64" s="1"/>
  <c r="DB2137" i="64"/>
  <c r="CT2133" i="64"/>
  <c r="CT2156" i="64" s="1"/>
  <c r="CT2102" i="64"/>
  <c r="CT2129" i="64" s="1"/>
  <c r="CT2101" i="64"/>
  <c r="DJ1608" i="64"/>
  <c r="DB1574" i="64"/>
  <c r="DB1601" i="64" s="1"/>
  <c r="DJ1569" i="64"/>
  <c r="DJ1596" i="64" s="1"/>
  <c r="DJ1538" i="64"/>
  <c r="DB2238" i="64"/>
  <c r="DB2263" i="64" s="1"/>
  <c r="DJ2233" i="64"/>
  <c r="DJ2258" i="64" s="1"/>
  <c r="DJ2271" i="64"/>
  <c r="CT1515" i="64"/>
  <c r="DB1510" i="64"/>
  <c r="DB1525" i="64" s="1"/>
  <c r="CT1444" i="64"/>
  <c r="DB1293" i="64"/>
  <c r="DB1288" i="64"/>
  <c r="CT1269" i="64"/>
  <c r="CT1284" i="64" s="1"/>
  <c r="CT1264" i="64"/>
  <c r="CT1279" i="64" s="1"/>
  <c r="CT1148" i="64"/>
  <c r="CT1161" i="64" s="1"/>
  <c r="DB751" i="64"/>
  <c r="DB764" i="64" s="1"/>
  <c r="DJ727" i="64"/>
  <c r="DB703" i="64"/>
  <c r="CT651" i="64"/>
  <c r="DJ544" i="64"/>
  <c r="DJ495" i="64"/>
  <c r="DJ505" i="64" s="1"/>
  <c r="CT494" i="64"/>
  <c r="DB472" i="64"/>
  <c r="CT471" i="64"/>
  <c r="DB2697" i="64"/>
  <c r="DB2677" i="64"/>
  <c r="DJ2676" i="64"/>
  <c r="CT2672" i="64"/>
  <c r="CT2651" i="64"/>
  <c r="CT2650" i="64"/>
  <c r="DB1904" i="64"/>
  <c r="DB1900" i="64"/>
  <c r="DB1915" i="64" s="1"/>
  <c r="DJ1850" i="64"/>
  <c r="CT1845" i="64"/>
  <c r="CT1867" i="64" s="1"/>
  <c r="DJ1769" i="64"/>
  <c r="DB2775" i="64"/>
  <c r="DB2789" i="64" s="1"/>
  <c r="DB1725" i="64"/>
  <c r="DB1760" i="64" s="1"/>
  <c r="DJ1680" i="64"/>
  <c r="DB2205" i="64"/>
  <c r="CT2138" i="64"/>
  <c r="CT2161" i="64" s="1"/>
  <c r="CT2137" i="64"/>
  <c r="DJ1640" i="64"/>
  <c r="DJ1667" i="64" s="1"/>
  <c r="DJ1609" i="64"/>
  <c r="DJ1636" i="64" s="1"/>
  <c r="DB1608" i="64"/>
  <c r="CT1604" i="64"/>
  <c r="CT1631" i="64" s="1"/>
  <c r="CT1574" i="64"/>
  <c r="CT1601" i="64" s="1"/>
  <c r="CT1573" i="64"/>
  <c r="DJ1539" i="64"/>
  <c r="DJ1566" i="64" s="1"/>
  <c r="DB1538" i="64"/>
  <c r="CT1534" i="64"/>
  <c r="CT1561" i="64" s="1"/>
  <c r="CT2238" i="64"/>
  <c r="CT2263" i="64" s="1"/>
  <c r="DB2233" i="64"/>
  <c r="DB2258" i="64" s="1"/>
  <c r="DB2271" i="64"/>
  <c r="CT2267" i="64"/>
  <c r="CT2292" i="64" s="1"/>
  <c r="DJ1514" i="64"/>
  <c r="CT1510" i="64"/>
  <c r="CT1525" i="64" s="1"/>
  <c r="DJ1420" i="64"/>
  <c r="DJ1435" i="64" s="1"/>
  <c r="CT1293" i="64"/>
  <c r="CT1288" i="64"/>
  <c r="DJ1147" i="64"/>
  <c r="DJ1096" i="64"/>
  <c r="DJ1091" i="64"/>
  <c r="DJ1106" i="64" s="1"/>
  <c r="CT751" i="64"/>
  <c r="CT764" i="64" s="1"/>
  <c r="DB727" i="64"/>
  <c r="CT703" i="64"/>
  <c r="DJ650" i="64"/>
  <c r="DB544" i="64"/>
  <c r="DB495" i="64"/>
  <c r="DB505" i="64" s="1"/>
  <c r="CT472" i="64"/>
  <c r="DB2727" i="64"/>
  <c r="DB2723" i="64"/>
  <c r="CT2701" i="64"/>
  <c r="DJ2672" i="64"/>
  <c r="CT1905" i="64"/>
  <c r="DB1881" i="64"/>
  <c r="DB1896" i="64" s="1"/>
  <c r="DJ1845" i="64"/>
  <c r="DJ1867" i="64" s="1"/>
  <c r="DJ1823" i="64"/>
  <c r="DJ1819" i="64"/>
  <c r="DJ1836" i="64" s="1"/>
  <c r="DJ1791" i="64"/>
  <c r="DJ1787" i="64"/>
  <c r="DJ1810" i="64" s="1"/>
  <c r="DB1765" i="64"/>
  <c r="DB1778" i="64" s="1"/>
  <c r="DJ2779" i="64"/>
  <c r="CT1724" i="64"/>
  <c r="DJ1720" i="64"/>
  <c r="DJ1681" i="64"/>
  <c r="DJ1716" i="64" s="1"/>
  <c r="DB2206" i="64"/>
  <c r="DB2229" i="64" s="1"/>
  <c r="DJ2133" i="64"/>
  <c r="DJ2156" i="64" s="1"/>
  <c r="DJ2101" i="64"/>
  <c r="CT2097" i="64"/>
  <c r="CT2124" i="64" s="1"/>
  <c r="CT1645" i="64"/>
  <c r="CT1672" i="64" s="1"/>
  <c r="CT1644" i="64"/>
  <c r="DB1569" i="64"/>
  <c r="DB1596" i="64" s="1"/>
  <c r="DB2272" i="64"/>
  <c r="DB2297" i="64" s="1"/>
  <c r="DJ1444" i="64"/>
  <c r="DJ1421" i="64"/>
  <c r="DJ1264" i="64"/>
  <c r="DJ1279" i="64" s="1"/>
  <c r="DJ1143" i="64"/>
  <c r="DJ1156" i="64" s="1"/>
  <c r="DB752" i="64"/>
  <c r="DB765" i="64" s="1"/>
  <c r="DB728" i="64"/>
  <c r="CT723" i="64"/>
  <c r="DJ679" i="64"/>
  <c r="DB678" i="64"/>
  <c r="DJ646" i="64"/>
  <c r="DJ666" i="64" s="1"/>
  <c r="DB545" i="64"/>
  <c r="CT544" i="64"/>
  <c r="CT2728" i="64"/>
  <c r="DJ2702" i="64"/>
  <c r="DJ2701" i="64"/>
  <c r="DJ2650" i="64"/>
  <c r="CT2646" i="64"/>
  <c r="DB1880" i="64"/>
  <c r="DB1876" i="64"/>
  <c r="DB1891" i="64" s="1"/>
  <c r="DB1850" i="64"/>
  <c r="DB1849" i="64"/>
  <c r="DJ1792" i="64"/>
  <c r="DJ1770" i="64"/>
  <c r="DJ1783" i="64" s="1"/>
  <c r="CT1725" i="64"/>
  <c r="CT1760" i="64" s="1"/>
  <c r="DB1680" i="64"/>
  <c r="CT1676" i="64"/>
  <c r="CT1711" i="64" s="1"/>
  <c r="CT2205" i="64"/>
  <c r="DJ2137" i="64"/>
  <c r="DJ2102" i="64"/>
  <c r="DJ2129" i="64" s="1"/>
  <c r="DB1640" i="64"/>
  <c r="DB1667" i="64" s="1"/>
  <c r="DB1609" i="64"/>
  <c r="DB1636" i="64" s="1"/>
  <c r="DB1539" i="64"/>
  <c r="DB1566" i="64" s="1"/>
  <c r="DJ1534" i="64"/>
  <c r="DJ1561" i="64" s="1"/>
  <c r="DJ2237" i="64"/>
  <c r="CT2271" i="64"/>
  <c r="DJ1515" i="64"/>
  <c r="DJ1440" i="64"/>
  <c r="DJ1453" i="64" s="1"/>
  <c r="DB1420" i="64"/>
  <c r="DB1435" i="64" s="1"/>
  <c r="DJ1416" i="64"/>
  <c r="DJ1431" i="64" s="1"/>
  <c r="DJ1292" i="64"/>
  <c r="DJ1411" i="64" s="1"/>
  <c r="DJ1269" i="64"/>
  <c r="DJ1284" i="64" s="1"/>
  <c r="DJ1148" i="64"/>
  <c r="DJ1161" i="64" s="1"/>
  <c r="DB1147" i="64"/>
  <c r="DB1096" i="64"/>
  <c r="DB1095" i="64"/>
  <c r="DB1091" i="64"/>
  <c r="DB1106" i="64" s="1"/>
  <c r="CT727" i="64"/>
  <c r="DJ702" i="64"/>
  <c r="CT678" i="64"/>
  <c r="DJ651" i="64"/>
  <c r="CT495" i="64"/>
  <c r="CT505" i="64" s="1"/>
  <c r="DJ471" i="64"/>
  <c r="CT2697" i="64"/>
  <c r="DB2676" i="64"/>
  <c r="DJ2646" i="64"/>
  <c r="CT1904" i="64"/>
  <c r="CT1900" i="64"/>
  <c r="CT1915" i="64" s="1"/>
  <c r="DJ1824" i="64"/>
  <c r="DJ1841" i="64" s="1"/>
  <c r="DB1769" i="64"/>
  <c r="DJ2780" i="64"/>
  <c r="DJ2794" i="64" s="1"/>
  <c r="CT2775" i="64"/>
  <c r="CT2789" i="64" s="1"/>
  <c r="DB1720" i="64"/>
  <c r="DB1681" i="64"/>
  <c r="DB1716" i="64" s="1"/>
  <c r="CT2206" i="64"/>
  <c r="CT2229" i="64" s="1"/>
  <c r="DJ2201" i="64"/>
  <c r="DJ2224" i="64" s="1"/>
  <c r="CT1608" i="64"/>
  <c r="DJ1604" i="64"/>
  <c r="DJ1631" i="64" s="1"/>
  <c r="DJ1573" i="64"/>
  <c r="CT1569" i="64"/>
  <c r="CT1596" i="64" s="1"/>
  <c r="CT1538" i="64"/>
  <c r="CT2233" i="64"/>
  <c r="CT2258" i="64" s="1"/>
  <c r="DJ2267" i="64"/>
  <c r="DJ2292" i="64" s="1"/>
  <c r="DB1514" i="64"/>
  <c r="DJ1445" i="64"/>
  <c r="DJ1458" i="64" s="1"/>
  <c r="DB1444" i="64"/>
  <c r="DB1421" i="64"/>
  <c r="DB1264" i="64"/>
  <c r="DB1279" i="64" s="1"/>
  <c r="DB1143" i="64"/>
  <c r="DB1156" i="64" s="1"/>
  <c r="CT752" i="64"/>
  <c r="CT765" i="64" s="1"/>
  <c r="DB702" i="64"/>
  <c r="DB679" i="64"/>
  <c r="DB650" i="64"/>
  <c r="DB646" i="64"/>
  <c r="DB666" i="64" s="1"/>
  <c r="DJ2728" i="64"/>
  <c r="DB2672" i="64"/>
  <c r="DJ2651" i="64"/>
  <c r="DJ1905" i="64"/>
  <c r="DJ1904" i="64"/>
  <c r="CT1881" i="64"/>
  <c r="CT1896" i="64" s="1"/>
  <c r="DB1845" i="64"/>
  <c r="DB1867" i="64" s="1"/>
  <c r="DB1823" i="64"/>
  <c r="DB1819" i="64"/>
  <c r="DB1836" i="64" s="1"/>
  <c r="DB1792" i="64"/>
  <c r="DB1791" i="64"/>
  <c r="DB1787" i="64"/>
  <c r="DB1810" i="64" s="1"/>
  <c r="DB1770" i="64"/>
  <c r="DB1783" i="64" s="1"/>
  <c r="CT1765" i="64"/>
  <c r="CT1778" i="64" s="1"/>
  <c r="DJ1724" i="64"/>
  <c r="DJ2138" i="64"/>
  <c r="DJ2161" i="64" s="1"/>
  <c r="DB2133" i="64"/>
  <c r="DB2156" i="64" s="1"/>
  <c r="DB2102" i="64"/>
  <c r="DB2129" i="64" s="1"/>
  <c r="DB2101" i="64"/>
  <c r="DJ1644" i="64"/>
  <c r="CT1640" i="64"/>
  <c r="CT1667" i="64" s="1"/>
  <c r="CT1609" i="64"/>
  <c r="CT1636" i="64" s="1"/>
  <c r="DJ1574" i="64"/>
  <c r="DJ1601" i="64" s="1"/>
  <c r="CT1539" i="64"/>
  <c r="CT1566" i="64" s="1"/>
  <c r="DB1534" i="64"/>
  <c r="DB1561" i="64" s="1"/>
  <c r="DJ2238" i="64"/>
  <c r="DJ2263" i="64" s="1"/>
  <c r="CT2272" i="64"/>
  <c r="CT2297" i="64" s="1"/>
  <c r="DB1515" i="64"/>
  <c r="DJ1510" i="64"/>
  <c r="DJ1525" i="64" s="1"/>
  <c r="DJ1293" i="64"/>
  <c r="DJ1288" i="64"/>
  <c r="DB1269" i="64"/>
  <c r="DB1284" i="64" s="1"/>
  <c r="DB1148" i="64"/>
  <c r="DB1161" i="64" s="1"/>
  <c r="CT1147" i="64"/>
  <c r="CT1095" i="64"/>
  <c r="CT1091" i="64"/>
  <c r="CT1106" i="64" s="1"/>
  <c r="CT728" i="64"/>
  <c r="DJ703" i="64"/>
  <c r="CT702" i="64"/>
  <c r="DB651" i="64"/>
  <c r="CT545" i="64"/>
  <c r="DJ494" i="64"/>
  <c r="DJ472" i="64"/>
  <c r="DG2723" i="64"/>
  <c r="DG2697" i="64"/>
  <c r="CQ2697" i="64"/>
  <c r="DE2672" i="64"/>
  <c r="CY2651" i="64"/>
  <c r="DG2650" i="64"/>
  <c r="CQ2650" i="64"/>
  <c r="CY2647" i="64"/>
  <c r="CY1881" i="64"/>
  <c r="CY1896" i="64" s="1"/>
  <c r="DG1880" i="64"/>
  <c r="CO1876" i="64"/>
  <c r="CO1891" i="64" s="1"/>
  <c r="CQ1850" i="64"/>
  <c r="CY1849" i="64"/>
  <c r="DG1823" i="64"/>
  <c r="CO1819" i="64"/>
  <c r="CO1836" i="64" s="1"/>
  <c r="CQ1792" i="64"/>
  <c r="CY1791" i="64"/>
  <c r="DG1788" i="64"/>
  <c r="DG1811" i="64" s="1"/>
  <c r="DG1769" i="64"/>
  <c r="CW2780" i="64"/>
  <c r="CW2794" i="64" s="1"/>
  <c r="CQ2776" i="64"/>
  <c r="CQ2790" i="64" s="1"/>
  <c r="CY1725" i="64"/>
  <c r="CY1760" i="64" s="1"/>
  <c r="CQ1721" i="64"/>
  <c r="CQ1756" i="64" s="1"/>
  <c r="DG2201" i="64"/>
  <c r="DG2224" i="64" s="1"/>
  <c r="CW2138" i="64"/>
  <c r="CW2161" i="64" s="1"/>
  <c r="DE2097" i="64"/>
  <c r="DE2124" i="64" s="1"/>
  <c r="CQ1644" i="64"/>
  <c r="DG1570" i="64"/>
  <c r="DG1597" i="64" s="1"/>
  <c r="CQ2237" i="64"/>
  <c r="DG1515" i="64"/>
  <c r="CY1444" i="64"/>
  <c r="DG1147" i="64"/>
  <c r="DE747" i="64"/>
  <c r="CY541" i="64"/>
  <c r="CY564" i="64" s="1"/>
  <c r="CO491" i="64"/>
  <c r="DG468" i="64"/>
  <c r="DG481" i="64" s="1"/>
  <c r="CY2724" i="64"/>
  <c r="DG2701" i="64"/>
  <c r="CQ2701" i="64"/>
  <c r="CY2698" i="64"/>
  <c r="DG2676" i="64"/>
  <c r="CQ2676" i="64"/>
  <c r="CQ2672" i="64"/>
  <c r="CQ1880" i="64"/>
  <c r="DG1846" i="64"/>
  <c r="DG1868" i="64" s="1"/>
  <c r="CY1824" i="64"/>
  <c r="CY1841" i="64" s="1"/>
  <c r="CQ1823" i="64"/>
  <c r="CY1770" i="64"/>
  <c r="CY1783" i="64" s="1"/>
  <c r="CQ1769" i="64"/>
  <c r="CQ1681" i="64"/>
  <c r="CQ1716" i="64" s="1"/>
  <c r="CQ1677" i="64"/>
  <c r="CQ1712" i="64" s="1"/>
  <c r="DG2206" i="64"/>
  <c r="DG2229" i="64" s="1"/>
  <c r="DG2205" i="64"/>
  <c r="DE1645" i="64"/>
  <c r="DE1672" i="64" s="1"/>
  <c r="DE1640" i="64"/>
  <c r="DE1667" i="64" s="1"/>
  <c r="CY1604" i="64"/>
  <c r="CY1631" i="64" s="1"/>
  <c r="CQ1535" i="64"/>
  <c r="CQ1562" i="64" s="1"/>
  <c r="CY1534" i="64"/>
  <c r="CY1561" i="64" s="1"/>
  <c r="DG2237" i="64"/>
  <c r="CY1511" i="64"/>
  <c r="CY1526" i="64" s="1"/>
  <c r="CY1288" i="64"/>
  <c r="CQ1144" i="64"/>
  <c r="CQ1157" i="64" s="1"/>
  <c r="CY751" i="64"/>
  <c r="CY764" i="64" s="1"/>
  <c r="DG724" i="64"/>
  <c r="DG679" i="64"/>
  <c r="CW545" i="64"/>
  <c r="CQ541" i="64"/>
  <c r="CQ564" i="64" s="1"/>
  <c r="CY2728" i="64"/>
  <c r="CQ2723" i="64"/>
  <c r="CY2702" i="64"/>
  <c r="CQ2673" i="64"/>
  <c r="CQ1901" i="64"/>
  <c r="CQ1916" i="64" s="1"/>
  <c r="CY1900" i="64"/>
  <c r="CY1915" i="64" s="1"/>
  <c r="CQ1877" i="64"/>
  <c r="CQ1892" i="64" s="1"/>
  <c r="CY1876" i="64"/>
  <c r="CY1891" i="64" s="1"/>
  <c r="DG1850" i="64"/>
  <c r="CW1849" i="64"/>
  <c r="CQ1820" i="64"/>
  <c r="CY1819" i="64"/>
  <c r="CY1836" i="64" s="1"/>
  <c r="DG1792" i="64"/>
  <c r="CW1791" i="64"/>
  <c r="DG1787" i="64"/>
  <c r="DG1810" i="64" s="1"/>
  <c r="CQ1787" i="64"/>
  <c r="CQ1810" i="64" s="1"/>
  <c r="CO1765" i="64"/>
  <c r="CO1778" i="64" s="1"/>
  <c r="CQ1676" i="64"/>
  <c r="CQ1711" i="64" s="1"/>
  <c r="CO2134" i="64"/>
  <c r="CO2157" i="64" s="1"/>
  <c r="CY2098" i="64"/>
  <c r="CY2125" i="64" s="1"/>
  <c r="DG1644" i="64"/>
  <c r="DG2271" i="64"/>
  <c r="CQ1445" i="64"/>
  <c r="CQ1458" i="64" s="1"/>
  <c r="DE1289" i="64"/>
  <c r="CY1148" i="64"/>
  <c r="CY1161" i="64" s="1"/>
  <c r="CW752" i="64"/>
  <c r="CW765" i="64" s="1"/>
  <c r="CY702" i="64"/>
  <c r="DE674" i="64"/>
  <c r="DE689" i="64" s="1"/>
  <c r="DG2727" i="64"/>
  <c r="CQ2727" i="64"/>
  <c r="DG2677" i="64"/>
  <c r="CQ2651" i="64"/>
  <c r="CQ2647" i="64"/>
  <c r="CY2646" i="64"/>
  <c r="DG1905" i="64"/>
  <c r="CQ1905" i="64"/>
  <c r="CY1904" i="64"/>
  <c r="DG1901" i="64"/>
  <c r="DG1916" i="64" s="1"/>
  <c r="DG1845" i="64"/>
  <c r="DG1867" i="64" s="1"/>
  <c r="CQ1845" i="64"/>
  <c r="CQ1867" i="64" s="1"/>
  <c r="CY1788" i="64"/>
  <c r="CY1811" i="64" s="1"/>
  <c r="CQ2779" i="64"/>
  <c r="CO1677" i="64"/>
  <c r="CO1712" i="64" s="1"/>
  <c r="CQ2137" i="64"/>
  <c r="CY2102" i="64"/>
  <c r="CY2129" i="64" s="1"/>
  <c r="CY1645" i="64"/>
  <c r="CY1672" i="64" s="1"/>
  <c r="CY1641" i="64"/>
  <c r="CY1668" i="64" s="1"/>
  <c r="CY1609" i="64"/>
  <c r="CY1636" i="64" s="1"/>
  <c r="CQ1605" i="64"/>
  <c r="CQ1632" i="64" s="1"/>
  <c r="CW1604" i="64"/>
  <c r="CW1631" i="64" s="1"/>
  <c r="CY1573" i="64"/>
  <c r="CW1539" i="64"/>
  <c r="CW1566" i="64" s="1"/>
  <c r="CY2238" i="64"/>
  <c r="CY2263" i="64" s="1"/>
  <c r="DE2237" i="64"/>
  <c r="CY2234" i="64"/>
  <c r="CY2259" i="64" s="1"/>
  <c r="CY2267" i="64"/>
  <c r="CY2292" i="64" s="1"/>
  <c r="CW1514" i="64"/>
  <c r="DG1293" i="64"/>
  <c r="DG1292" i="64"/>
  <c r="DG1411" i="64" s="1"/>
  <c r="CY1289" i="64"/>
  <c r="DG1265" i="64"/>
  <c r="DG1280" i="64" s="1"/>
  <c r="CQ1092" i="64"/>
  <c r="CQ1107" i="64" s="1"/>
  <c r="DE748" i="64"/>
  <c r="DE761" i="64" s="1"/>
  <c r="CY647" i="64"/>
  <c r="CY467" i="64"/>
  <c r="CQ2724" i="64"/>
  <c r="CO2723" i="64"/>
  <c r="CQ2698" i="64"/>
  <c r="CY2697" i="64"/>
  <c r="CQ2677" i="64"/>
  <c r="DG2673" i="64"/>
  <c r="CY2672" i="64"/>
  <c r="DG2651" i="64"/>
  <c r="CY2650" i="64"/>
  <c r="DG2647" i="64"/>
  <c r="DG1881" i="64"/>
  <c r="DG1896" i="64" s="1"/>
  <c r="CQ1881" i="64"/>
  <c r="CQ1896" i="64" s="1"/>
  <c r="CY1880" i="64"/>
  <c r="DG1877" i="64"/>
  <c r="DG1892" i="64" s="1"/>
  <c r="DG1849" i="64"/>
  <c r="CY1846" i="64"/>
  <c r="CY1868" i="64" s="1"/>
  <c r="CQ1824" i="64"/>
  <c r="CQ1841" i="64" s="1"/>
  <c r="CY1823" i="64"/>
  <c r="DG1820" i="64"/>
  <c r="DG1837" i="64" s="1"/>
  <c r="DG1791" i="64"/>
  <c r="CO1787" i="64"/>
  <c r="CO1810" i="64" s="1"/>
  <c r="CQ1770" i="64"/>
  <c r="CQ1783" i="64" s="1"/>
  <c r="CY1769" i="64"/>
  <c r="DG1766" i="64"/>
  <c r="DG1779" i="64" s="1"/>
  <c r="CO1676" i="64"/>
  <c r="CO1711" i="64" s="1"/>
  <c r="CY2202" i="64"/>
  <c r="CY2225" i="64" s="1"/>
  <c r="CW2201" i="64"/>
  <c r="CW2224" i="64" s="1"/>
  <c r="CQ2133" i="64"/>
  <c r="CQ2156" i="64" s="1"/>
  <c r="DG1441" i="64"/>
  <c r="DG1454" i="64" s="1"/>
  <c r="DE1265" i="64"/>
  <c r="DE1280" i="64" s="1"/>
  <c r="CW1148" i="64"/>
  <c r="CW1161" i="64" s="1"/>
  <c r="CQ678" i="64"/>
  <c r="CO2651" i="64"/>
  <c r="DE1905" i="64"/>
  <c r="CO1534" i="64"/>
  <c r="CO1561" i="64" s="1"/>
  <c r="DG2728" i="64"/>
  <c r="DG2724" i="64"/>
  <c r="DG2702" i="64"/>
  <c r="DG2672" i="64"/>
  <c r="CY1901" i="64"/>
  <c r="CY1916" i="64" s="1"/>
  <c r="DG1900" i="64"/>
  <c r="DG1915" i="64" s="1"/>
  <c r="CQ1900" i="64"/>
  <c r="CQ1915" i="64" s="1"/>
  <c r="CW1880" i="64"/>
  <c r="DG1876" i="64"/>
  <c r="DG1891" i="64" s="1"/>
  <c r="CQ1876" i="64"/>
  <c r="CQ1891" i="64" s="1"/>
  <c r="DG1824" i="64"/>
  <c r="DG1841" i="64" s="1"/>
  <c r="CW1823" i="64"/>
  <c r="DG1819" i="64"/>
  <c r="DG1836" i="64" s="1"/>
  <c r="CQ1819" i="64"/>
  <c r="CQ1836" i="64" s="1"/>
  <c r="CY1787" i="64"/>
  <c r="CY1810" i="64" s="1"/>
  <c r="DG1770" i="64"/>
  <c r="DG1783" i="64" s="1"/>
  <c r="CY1766" i="64"/>
  <c r="CY1779" i="64" s="1"/>
  <c r="CY2780" i="64"/>
  <c r="CY2794" i="64" s="1"/>
  <c r="CY2138" i="64"/>
  <c r="CY2161" i="64" s="1"/>
  <c r="DG2133" i="64"/>
  <c r="DG2156" i="64" s="1"/>
  <c r="DG2097" i="64"/>
  <c r="DG2124" i="64" s="1"/>
  <c r="DG1535" i="64"/>
  <c r="DG1562" i="64" s="1"/>
  <c r="CQ2233" i="64"/>
  <c r="CQ2258" i="64" s="1"/>
  <c r="DG752" i="64"/>
  <c r="DG765" i="64" s="1"/>
  <c r="BM646" i="64"/>
  <c r="BM666" i="64" s="1"/>
  <c r="Y467" i="64"/>
  <c r="BU703" i="64"/>
  <c r="AO472" i="64"/>
  <c r="BV702" i="64"/>
  <c r="AP471" i="64"/>
  <c r="BW1901" i="64"/>
  <c r="BW1916" i="64" s="1"/>
  <c r="AQ1901" i="64"/>
  <c r="AQ1916" i="64" s="1"/>
  <c r="AV540" i="64"/>
  <c r="BT545" i="64"/>
  <c r="X472" i="64"/>
  <c r="BE471" i="64"/>
  <c r="Y544" i="64"/>
  <c r="Z541" i="64"/>
  <c r="Z564" i="64" s="1"/>
  <c r="BS490" i="64"/>
  <c r="BC467" i="64"/>
  <c r="AM540" i="64"/>
  <c r="W1900" i="64"/>
  <c r="W1915" i="64" s="1"/>
  <c r="CI495" i="64"/>
  <c r="CI505" i="64" s="1"/>
  <c r="CA495" i="64"/>
  <c r="CA505" i="64" s="1"/>
  <c r="BC545" i="64"/>
  <c r="AE545" i="64"/>
  <c r="W495" i="64"/>
  <c r="W505" i="64" s="1"/>
  <c r="CJ650" i="64"/>
  <c r="BT471" i="64"/>
  <c r="AN544" i="64"/>
  <c r="AF471" i="64"/>
  <c r="X544" i="64"/>
  <c r="CK468" i="64"/>
  <c r="BM647" i="64"/>
  <c r="BE491" i="64"/>
  <c r="AG491" i="64"/>
  <c r="CR650" i="64"/>
  <c r="BU646" i="64"/>
  <c r="BU666" i="64" s="1"/>
  <c r="AO1143" i="64"/>
  <c r="AO1156" i="64" s="1"/>
  <c r="CC472" i="64"/>
  <c r="AW472" i="64"/>
  <c r="CL494" i="64"/>
  <c r="AX471" i="64"/>
  <c r="CE699" i="64"/>
  <c r="AY1092" i="64"/>
  <c r="AY1107" i="64" s="1"/>
  <c r="BD540" i="64"/>
  <c r="CB728" i="64"/>
  <c r="AO544" i="64"/>
  <c r="CD468" i="64"/>
  <c r="AX541" i="64"/>
  <c r="AX564" i="64" s="1"/>
  <c r="AT674" i="64"/>
  <c r="AT689" i="64" s="1"/>
  <c r="CH472" i="64"/>
  <c r="BZ472" i="64"/>
  <c r="BR472" i="64"/>
  <c r="BB472" i="64"/>
  <c r="AT472" i="64"/>
  <c r="AL545" i="64"/>
  <c r="AD472" i="64"/>
  <c r="V472" i="64"/>
  <c r="BS544" i="64"/>
  <c r="BD541" i="64"/>
  <c r="BD564" i="64" s="1"/>
  <c r="CQ752" i="64"/>
  <c r="CQ765" i="64" s="1"/>
  <c r="CC646" i="64"/>
  <c r="CC666" i="64" s="1"/>
  <c r="AG540" i="64"/>
  <c r="BM472" i="64"/>
  <c r="Y472" i="64"/>
  <c r="BF702" i="64"/>
  <c r="AI1901" i="64"/>
  <c r="AI1916" i="64" s="1"/>
  <c r="BT540" i="64"/>
  <c r="AF540" i="64"/>
  <c r="AN472" i="64"/>
  <c r="U1876" i="64"/>
  <c r="U1891" i="64" s="1"/>
  <c r="CG679" i="64"/>
  <c r="BQ472" i="64"/>
  <c r="BI472" i="64"/>
  <c r="BA472" i="64"/>
  <c r="AS472" i="64"/>
  <c r="AK472" i="64"/>
  <c r="AC472" i="64"/>
  <c r="U679" i="64"/>
  <c r="CH544" i="64"/>
  <c r="V544" i="64"/>
  <c r="BS541" i="64"/>
  <c r="BS564" i="64" s="1"/>
  <c r="DI1725" i="64"/>
  <c r="DI1760" i="64" s="1"/>
  <c r="DA703" i="64"/>
  <c r="DA1574" i="64"/>
  <c r="DA1601" i="64" s="1"/>
  <c r="CS1574" i="64"/>
  <c r="CS1601" i="64" s="1"/>
  <c r="CS2102" i="64"/>
  <c r="CS2129" i="64" s="1"/>
  <c r="DI1901" i="64"/>
  <c r="DI1916" i="64" s="1"/>
  <c r="DA1289" i="64"/>
  <c r="DA2134" i="64"/>
  <c r="DA2157" i="64" s="1"/>
  <c r="DA724" i="64"/>
  <c r="DA730" i="64" s="1"/>
  <c r="CS2647" i="64"/>
  <c r="CS1605" i="64"/>
  <c r="CS1632" i="64" s="1"/>
  <c r="CS675" i="64"/>
  <c r="DI1143" i="64"/>
  <c r="DI1156" i="64" s="1"/>
  <c r="DI467" i="64"/>
  <c r="DA1900" i="64"/>
  <c r="DA1915" i="64" s="1"/>
  <c r="DA723" i="64"/>
  <c r="CS1720" i="64"/>
  <c r="CJ467" i="64"/>
  <c r="X467" i="64"/>
  <c r="BD1148" i="64"/>
  <c r="BD1161" i="64" s="1"/>
  <c r="CK544" i="64"/>
  <c r="AG471" i="64"/>
  <c r="BF541" i="64"/>
  <c r="BF564" i="64" s="1"/>
  <c r="BH1416" i="64"/>
  <c r="BH1431" i="64" s="1"/>
  <c r="AB1900" i="64"/>
  <c r="AB1915" i="64" s="1"/>
  <c r="BP472" i="64"/>
  <c r="BY471" i="64"/>
  <c r="AS1147" i="64"/>
  <c r="AL675" i="64"/>
  <c r="DH1421" i="64"/>
  <c r="CR728" i="64"/>
  <c r="DH2271" i="64"/>
  <c r="DH727" i="64"/>
  <c r="DH1420" i="64"/>
  <c r="DH1435" i="64" s="1"/>
  <c r="DH1538" i="64"/>
  <c r="DH1608" i="64"/>
  <c r="DH1680" i="64"/>
  <c r="DH1724" i="64"/>
  <c r="DH702" i="64"/>
  <c r="DH1444" i="64"/>
  <c r="DH1573" i="64"/>
  <c r="DH494" i="64"/>
  <c r="DH751" i="64"/>
  <c r="DH764" i="64" s="1"/>
  <c r="CZ494" i="64"/>
  <c r="CZ650" i="64"/>
  <c r="CZ2101" i="64"/>
  <c r="CZ678" i="64"/>
  <c r="CZ1147" i="64"/>
  <c r="CZ1292" i="64"/>
  <c r="CZ1411" i="64" s="1"/>
  <c r="CZ1514" i="64"/>
  <c r="CZ2237" i="64"/>
  <c r="CZ1644" i="64"/>
  <c r="CZ2137" i="64"/>
  <c r="CZ2205" i="64"/>
  <c r="CZ1095" i="64"/>
  <c r="CZ2779" i="64"/>
  <c r="CZ471" i="64"/>
  <c r="CZ544" i="64"/>
  <c r="CZ2271" i="64"/>
  <c r="CR2271" i="64"/>
  <c r="CR471" i="64"/>
  <c r="CR544" i="64"/>
  <c r="CR727" i="64"/>
  <c r="CR1420" i="64"/>
  <c r="CR1435" i="64" s="1"/>
  <c r="CR1538" i="64"/>
  <c r="CR1608" i="64"/>
  <c r="CR1680" i="64"/>
  <c r="CR1724" i="64"/>
  <c r="CR1444" i="64"/>
  <c r="CR1573" i="64"/>
  <c r="CR702" i="64"/>
  <c r="CR751" i="64"/>
  <c r="CR764" i="64" s="1"/>
  <c r="DH1265" i="64"/>
  <c r="DH1280" i="64" s="1"/>
  <c r="DH647" i="64"/>
  <c r="DH1511" i="64"/>
  <c r="DH1526" i="64" s="1"/>
  <c r="DH2098" i="64"/>
  <c r="DH2125" i="64" s="1"/>
  <c r="DH2202" i="64"/>
  <c r="DH2225" i="64" s="1"/>
  <c r="DH1144" i="64"/>
  <c r="DH1157" i="64" s="1"/>
  <c r="DH1289" i="64"/>
  <c r="DH2234" i="64"/>
  <c r="DH2259" i="64" s="1"/>
  <c r="DH1641" i="64"/>
  <c r="DH1668" i="64" s="1"/>
  <c r="DH2134" i="64"/>
  <c r="DH2157" i="64" s="1"/>
  <c r="DH1092" i="64"/>
  <c r="DH1107" i="64" s="1"/>
  <c r="DH2776" i="64"/>
  <c r="DH2790" i="64" s="1"/>
  <c r="CZ647" i="64"/>
  <c r="CZ1289" i="64"/>
  <c r="CZ2234" i="64"/>
  <c r="CZ2259" i="64" s="1"/>
  <c r="CZ1641" i="64"/>
  <c r="CZ1668" i="64" s="1"/>
  <c r="CZ1766" i="64"/>
  <c r="CZ1779" i="64" s="1"/>
  <c r="CZ1144" i="64"/>
  <c r="CZ1157" i="64" s="1"/>
  <c r="CZ1677" i="64"/>
  <c r="CZ1712" i="64" s="1"/>
  <c r="CZ2776" i="64"/>
  <c r="CZ2790" i="64" s="1"/>
  <c r="CZ1092" i="64"/>
  <c r="CZ1107" i="64" s="1"/>
  <c r="CZ2268" i="64"/>
  <c r="CZ2293" i="64" s="1"/>
  <c r="CZ2336" i="64" s="1"/>
  <c r="CZ1721" i="64"/>
  <c r="CZ1756" i="64" s="1"/>
  <c r="CZ724" i="64"/>
  <c r="CZ730" i="64" s="1"/>
  <c r="CZ1535" i="64"/>
  <c r="CZ1562" i="64" s="1"/>
  <c r="CZ1605" i="64"/>
  <c r="CZ1632" i="64" s="1"/>
  <c r="CZ1417" i="64"/>
  <c r="CZ1432" i="64" s="1"/>
  <c r="CZ1570" i="64"/>
  <c r="CZ1597" i="64" s="1"/>
  <c r="CR1092" i="64"/>
  <c r="CR1107" i="64" s="1"/>
  <c r="CR1535" i="64"/>
  <c r="CR1562" i="64" s="1"/>
  <c r="CR724" i="64"/>
  <c r="CR730" i="64" s="1"/>
  <c r="CR1417" i="64"/>
  <c r="CR1432" i="64" s="1"/>
  <c r="CR1570" i="64"/>
  <c r="CR1597" i="64" s="1"/>
  <c r="CR1265" i="64"/>
  <c r="CR1280" i="64" s="1"/>
  <c r="CR1441" i="64"/>
  <c r="CR1454" i="64" s="1"/>
  <c r="CR2098" i="64"/>
  <c r="CR2125" i="64" s="1"/>
  <c r="CR2134" i="64"/>
  <c r="CR2157" i="64" s="1"/>
  <c r="CR2202" i="64"/>
  <c r="CR2225" i="64" s="1"/>
  <c r="DH1264" i="64"/>
  <c r="DH1279" i="64" s="1"/>
  <c r="DH1510" i="64"/>
  <c r="DH1525" i="64" s="1"/>
  <c r="DH2097" i="64"/>
  <c r="DH2124" i="64" s="1"/>
  <c r="DH2201" i="64"/>
  <c r="DH2224" i="64" s="1"/>
  <c r="DH2233" i="64"/>
  <c r="DH2258" i="64" s="1"/>
  <c r="DH1640" i="64"/>
  <c r="DH1667" i="64" s="1"/>
  <c r="DH1676" i="64"/>
  <c r="DH1711" i="64" s="1"/>
  <c r="DH467" i="64"/>
  <c r="DH2775" i="64"/>
  <c r="DH2789" i="64" s="1"/>
  <c r="DH646" i="64"/>
  <c r="DH666" i="64" s="1"/>
  <c r="DH1143" i="64"/>
  <c r="DH1156" i="64" s="1"/>
  <c r="DH1288" i="64"/>
  <c r="DH2267" i="64"/>
  <c r="DH2292" i="64" s="1"/>
  <c r="DH1534" i="64"/>
  <c r="DH1561" i="64" s="1"/>
  <c r="DH1604" i="64"/>
  <c r="DH1631" i="64" s="1"/>
  <c r="DH1720" i="64"/>
  <c r="DH540" i="64"/>
  <c r="DH1091" i="64"/>
  <c r="DH1106" i="64" s="1"/>
  <c r="CZ467" i="64"/>
  <c r="CZ1143" i="64"/>
  <c r="CZ1156" i="64" s="1"/>
  <c r="CZ1288" i="64"/>
  <c r="CZ723" i="64"/>
  <c r="CZ1091" i="64"/>
  <c r="CZ1106" i="64" s="1"/>
  <c r="CZ1569" i="64"/>
  <c r="CZ1596" i="64" s="1"/>
  <c r="CZ540" i="64"/>
  <c r="CZ747" i="64"/>
  <c r="CZ2133" i="64"/>
  <c r="CZ2156" i="64" s="1"/>
  <c r="CZ1416" i="64"/>
  <c r="CZ1431" i="64" s="1"/>
  <c r="CZ2097" i="64"/>
  <c r="CZ2124" i="64" s="1"/>
  <c r="CZ674" i="64"/>
  <c r="CZ689" i="64" s="1"/>
  <c r="CZ1440" i="64"/>
  <c r="CZ1453" i="64" s="1"/>
  <c r="CZ1510" i="64"/>
  <c r="CZ1525" i="64" s="1"/>
  <c r="CZ1640" i="64"/>
  <c r="CZ1667" i="64" s="1"/>
  <c r="CZ2201" i="64"/>
  <c r="CZ2224" i="64" s="1"/>
  <c r="CZ1676" i="64"/>
  <c r="CZ1711" i="64" s="1"/>
  <c r="CR540" i="64"/>
  <c r="CR747" i="64"/>
  <c r="CR2233" i="64"/>
  <c r="CR2258" i="64" s="1"/>
  <c r="CR1640" i="64"/>
  <c r="CR1667" i="64" s="1"/>
  <c r="CR1676" i="64"/>
  <c r="CR1711" i="64" s="1"/>
  <c r="CR674" i="64"/>
  <c r="CR689" i="64" s="1"/>
  <c r="CR1264" i="64"/>
  <c r="CR1279" i="64" s="1"/>
  <c r="CR1440" i="64"/>
  <c r="CR1453" i="64" s="1"/>
  <c r="CR1510" i="64"/>
  <c r="CR1525" i="64" s="1"/>
  <c r="CR1765" i="64"/>
  <c r="CR1778" i="64" s="1"/>
  <c r="CR1534" i="64"/>
  <c r="CR1561" i="64" s="1"/>
  <c r="CR1604" i="64"/>
  <c r="CR1631" i="64" s="1"/>
  <c r="CR1720" i="64"/>
  <c r="CR2775" i="64"/>
  <c r="CR2789" i="64" s="1"/>
  <c r="CR490" i="64"/>
  <c r="CR698" i="64"/>
  <c r="CR2267" i="64"/>
  <c r="CR2292" i="64" s="1"/>
  <c r="CR646" i="64"/>
  <c r="CR666" i="64" s="1"/>
  <c r="CR1288" i="64"/>
  <c r="BE540" i="64"/>
  <c r="CK472" i="64"/>
  <c r="BE545" i="64"/>
  <c r="CD471" i="64"/>
  <c r="AH471" i="64"/>
  <c r="BG699" i="64"/>
  <c r="S699" i="64"/>
  <c r="CB467" i="64"/>
  <c r="AN723" i="64"/>
  <c r="BL472" i="64"/>
  <c r="AF472" i="64"/>
  <c r="BM544" i="64"/>
  <c r="CL541" i="64"/>
  <c r="CL564" i="64" s="1"/>
  <c r="AP468" i="64"/>
  <c r="BP1900" i="64"/>
  <c r="BP1915" i="64" s="1"/>
  <c r="AZ1900" i="64"/>
  <c r="AZ1915" i="64" s="1"/>
  <c r="CF472" i="64"/>
  <c r="BH472" i="64"/>
  <c r="AR472" i="64"/>
  <c r="T472" i="64"/>
  <c r="AK678" i="64"/>
  <c r="CE1900" i="64"/>
  <c r="CE1915" i="64" s="1"/>
  <c r="BW698" i="64"/>
  <c r="BO698" i="64"/>
  <c r="BG1091" i="64"/>
  <c r="BG1106" i="64" s="1"/>
  <c r="AY490" i="64"/>
  <c r="AQ747" i="64"/>
  <c r="AI490" i="64"/>
  <c r="AA490" i="64"/>
  <c r="S1900" i="64"/>
  <c r="S1915" i="64" s="1"/>
  <c r="CE1905" i="64"/>
  <c r="BW1881" i="64"/>
  <c r="BW1896" i="64" s="1"/>
  <c r="BO472" i="64"/>
  <c r="BG472" i="64"/>
  <c r="AY703" i="64"/>
  <c r="AI472" i="64"/>
  <c r="AA472" i="64"/>
  <c r="S1905" i="64"/>
  <c r="CF494" i="64"/>
  <c r="BP471" i="64"/>
  <c r="AZ471" i="64"/>
  <c r="AR471" i="64"/>
  <c r="AB471" i="64"/>
  <c r="T471" i="64"/>
  <c r="BY1877" i="64"/>
  <c r="BY1892" i="64" s="1"/>
  <c r="BQ724" i="64"/>
  <c r="BQ739" i="64" s="1"/>
  <c r="AC724" i="64"/>
  <c r="AC739" i="64" s="1"/>
  <c r="DG472" i="64"/>
  <c r="DG1148" i="64"/>
  <c r="DG1161" i="64" s="1"/>
  <c r="DG1269" i="64"/>
  <c r="DG1284" i="64" s="1"/>
  <c r="DG2238" i="64"/>
  <c r="DG2263" i="64" s="1"/>
  <c r="DG2102" i="64"/>
  <c r="DG2129" i="64" s="1"/>
  <c r="DG2138" i="64"/>
  <c r="DG2161" i="64" s="1"/>
  <c r="DG545" i="64"/>
  <c r="DG1096" i="64"/>
  <c r="DG2272" i="64"/>
  <c r="DG2297" i="64" s="1"/>
  <c r="DG1645" i="64"/>
  <c r="DG1672" i="64" s="1"/>
  <c r="DG2780" i="64"/>
  <c r="DG2794" i="64" s="1"/>
  <c r="DG728" i="64"/>
  <c r="DG1609" i="64"/>
  <c r="DG1636" i="64" s="1"/>
  <c r="DG1725" i="64"/>
  <c r="DG1760" i="64" s="1"/>
  <c r="DG703" i="64"/>
  <c r="DG1421" i="64"/>
  <c r="DG1445" i="64"/>
  <c r="DG1458" i="64" s="1"/>
  <c r="DG1539" i="64"/>
  <c r="DG1566" i="64" s="1"/>
  <c r="DG1681" i="64"/>
  <c r="DG1716" i="64" s="1"/>
  <c r="DG495" i="64"/>
  <c r="DG505" i="64" s="1"/>
  <c r="DG1574" i="64"/>
  <c r="DG1601" i="64" s="1"/>
  <c r="CY703" i="64"/>
  <c r="CY1421" i="64"/>
  <c r="CY1445" i="64"/>
  <c r="CY1458" i="64" s="1"/>
  <c r="CY1539" i="64"/>
  <c r="CY1566" i="64" s="1"/>
  <c r="CY1574" i="64"/>
  <c r="CY1601" i="64" s="1"/>
  <c r="CY1681" i="64"/>
  <c r="CY1716" i="64" s="1"/>
  <c r="CY495" i="64"/>
  <c r="CY505" i="64" s="1"/>
  <c r="CY752" i="64"/>
  <c r="CY765" i="64" s="1"/>
  <c r="CY651" i="64"/>
  <c r="CY679" i="64"/>
  <c r="CY1293" i="64"/>
  <c r="CY1515" i="64"/>
  <c r="CY2206" i="64"/>
  <c r="CY2229" i="64" s="1"/>
  <c r="CQ651" i="64"/>
  <c r="CQ679" i="64"/>
  <c r="CQ1148" i="64"/>
  <c r="CQ1161" i="64" s="1"/>
  <c r="CQ1293" i="64"/>
  <c r="CQ1515" i="64"/>
  <c r="CQ2102" i="64"/>
  <c r="CQ2129" i="64" s="1"/>
  <c r="CQ2138" i="64"/>
  <c r="CQ2161" i="64" s="1"/>
  <c r="CQ2206" i="64"/>
  <c r="CQ2229" i="64" s="1"/>
  <c r="CQ472" i="64"/>
  <c r="CQ545" i="64"/>
  <c r="CQ1096" i="64"/>
  <c r="CQ1269" i="64"/>
  <c r="CQ1284" i="64" s="1"/>
  <c r="CQ2238" i="64"/>
  <c r="CQ2263" i="64" s="1"/>
  <c r="CQ1645" i="64"/>
  <c r="CQ1672" i="64" s="1"/>
  <c r="CQ2780" i="64"/>
  <c r="CQ2794" i="64" s="1"/>
  <c r="CQ2272" i="64"/>
  <c r="CQ2297" i="64" s="1"/>
  <c r="CQ728" i="64"/>
  <c r="CQ1421" i="64"/>
  <c r="CQ1539" i="64"/>
  <c r="CQ1566" i="64" s="1"/>
  <c r="CQ1609" i="64"/>
  <c r="CQ1636" i="64" s="1"/>
  <c r="CQ1725" i="64"/>
  <c r="CQ1760" i="64" s="1"/>
  <c r="DG727" i="64"/>
  <c r="DG1420" i="64"/>
  <c r="DG1435" i="64" s="1"/>
  <c r="DG1538" i="64"/>
  <c r="DG1608" i="64"/>
  <c r="DG1680" i="64"/>
  <c r="DG1724" i="64"/>
  <c r="DG702" i="64"/>
  <c r="DG1444" i="64"/>
  <c r="DG1573" i="64"/>
  <c r="DG494" i="64"/>
  <c r="DG751" i="64"/>
  <c r="DG764" i="64" s="1"/>
  <c r="DG650" i="64"/>
  <c r="DG678" i="64"/>
  <c r="DG2101" i="64"/>
  <c r="CY650" i="64"/>
  <c r="CY2101" i="64"/>
  <c r="CY678" i="64"/>
  <c r="CY1147" i="64"/>
  <c r="CY1292" i="64"/>
  <c r="CY1411" i="64" s="1"/>
  <c r="CY1514" i="64"/>
  <c r="CY2237" i="64"/>
  <c r="CY1644" i="64"/>
  <c r="CY2137" i="64"/>
  <c r="CY2205" i="64"/>
  <c r="CY1095" i="64"/>
  <c r="CY2779" i="64"/>
  <c r="CY471" i="64"/>
  <c r="CY544" i="64"/>
  <c r="CY2271" i="64"/>
  <c r="CY727" i="64"/>
  <c r="CY1420" i="64"/>
  <c r="CY1435" i="64" s="1"/>
  <c r="CY1538" i="64"/>
  <c r="CY1608" i="64"/>
  <c r="CY1680" i="64"/>
  <c r="CY1724" i="64"/>
  <c r="CQ471" i="64"/>
  <c r="CQ544" i="64"/>
  <c r="CQ727" i="64"/>
  <c r="CQ1420" i="64"/>
  <c r="CQ1435" i="64" s="1"/>
  <c r="CQ1538" i="64"/>
  <c r="CQ1608" i="64"/>
  <c r="CQ1680" i="64"/>
  <c r="CQ1724" i="64"/>
  <c r="CQ1444" i="64"/>
  <c r="CQ1573" i="64"/>
  <c r="CQ702" i="64"/>
  <c r="CQ751" i="64"/>
  <c r="CQ764" i="64" s="1"/>
  <c r="CQ494" i="64"/>
  <c r="CQ650" i="64"/>
  <c r="CQ1514" i="64"/>
  <c r="CQ2101" i="64"/>
  <c r="DG647" i="64"/>
  <c r="DG1511" i="64"/>
  <c r="DG1526" i="64" s="1"/>
  <c r="DG2098" i="64"/>
  <c r="DG2125" i="64" s="1"/>
  <c r="DG2202" i="64"/>
  <c r="DG2225" i="64" s="1"/>
  <c r="DG699" i="64"/>
  <c r="DG748" i="64"/>
  <c r="DG761" i="64" s="1"/>
  <c r="DG1144" i="64"/>
  <c r="DG1157" i="64" s="1"/>
  <c r="DG1289" i="64"/>
  <c r="DG2234" i="64"/>
  <c r="DG2259" i="64" s="1"/>
  <c r="DG1641" i="64"/>
  <c r="DG1668" i="64" s="1"/>
  <c r="DG2134" i="64"/>
  <c r="DG2157" i="64" s="1"/>
  <c r="DG491" i="64"/>
  <c r="DG1092" i="64"/>
  <c r="DG1107" i="64" s="1"/>
  <c r="DG2776" i="64"/>
  <c r="DG2790" i="64" s="1"/>
  <c r="DG2268" i="64"/>
  <c r="DG2293" i="64" s="1"/>
  <c r="DG2336" i="64" s="1"/>
  <c r="DG1677" i="64"/>
  <c r="DG1712" i="64" s="1"/>
  <c r="DG1721" i="64"/>
  <c r="DG1756" i="64" s="1"/>
  <c r="CY748" i="64"/>
  <c r="CY761" i="64" s="1"/>
  <c r="CY1144" i="64"/>
  <c r="CY1157" i="64" s="1"/>
  <c r="CY1677" i="64"/>
  <c r="CY1712" i="64" s="1"/>
  <c r="CY2776" i="64"/>
  <c r="CY2790" i="64" s="1"/>
  <c r="CY699" i="64"/>
  <c r="CY1092" i="64"/>
  <c r="CY1107" i="64" s="1"/>
  <c r="CY2268" i="64"/>
  <c r="CY2293" i="64" s="1"/>
  <c r="CY2336" i="64" s="1"/>
  <c r="CY1721" i="64"/>
  <c r="CY1756" i="64" s="1"/>
  <c r="CY491" i="64"/>
  <c r="CY675" i="64"/>
  <c r="CY724" i="64"/>
  <c r="CY730" i="64" s="1"/>
  <c r="CY1535" i="64"/>
  <c r="CY1562" i="64" s="1"/>
  <c r="CY1605" i="64"/>
  <c r="CY1632" i="64" s="1"/>
  <c r="CY1417" i="64"/>
  <c r="CY1432" i="64" s="1"/>
  <c r="CY1570" i="64"/>
  <c r="CY1597" i="64" s="1"/>
  <c r="CY1265" i="64"/>
  <c r="CY1280" i="64" s="1"/>
  <c r="CY1441" i="64"/>
  <c r="CY1454" i="64" s="1"/>
  <c r="CQ675" i="64"/>
  <c r="CQ699" i="64"/>
  <c r="CQ724" i="64"/>
  <c r="CQ1417" i="64"/>
  <c r="CQ1432" i="64" s="1"/>
  <c r="CQ1570" i="64"/>
  <c r="CQ1597" i="64" s="1"/>
  <c r="CQ491" i="64"/>
  <c r="CQ1265" i="64"/>
  <c r="CQ1280" i="64" s="1"/>
  <c r="CQ1441" i="64"/>
  <c r="CQ1454" i="64" s="1"/>
  <c r="CQ2098" i="64"/>
  <c r="CQ2125" i="64" s="1"/>
  <c r="CQ2134" i="64"/>
  <c r="CQ2157" i="64" s="1"/>
  <c r="CQ2202" i="64"/>
  <c r="CQ2225" i="64" s="1"/>
  <c r="CQ468" i="64"/>
  <c r="CQ481" i="64" s="1"/>
  <c r="CQ1511" i="64"/>
  <c r="CQ1526" i="64" s="1"/>
  <c r="CQ2234" i="64"/>
  <c r="CQ2259" i="64" s="1"/>
  <c r="CQ1641" i="64"/>
  <c r="CQ1668" i="64" s="1"/>
  <c r="CQ1766" i="64"/>
  <c r="CQ1779" i="64" s="1"/>
  <c r="DG2233" i="64"/>
  <c r="DG2258" i="64" s="1"/>
  <c r="DG1640" i="64"/>
  <c r="DG1667" i="64" s="1"/>
  <c r="DG1676" i="64"/>
  <c r="DG1711" i="64" s="1"/>
  <c r="DG1765" i="64"/>
  <c r="DG1778" i="64" s="1"/>
  <c r="DG2775" i="64"/>
  <c r="DG2789" i="64" s="1"/>
  <c r="DG646" i="64"/>
  <c r="DG666" i="64" s="1"/>
  <c r="DG2267" i="64"/>
  <c r="DG2292" i="64" s="1"/>
  <c r="DG1534" i="64"/>
  <c r="DG1561" i="64" s="1"/>
  <c r="DG1604" i="64"/>
  <c r="DG1631" i="64" s="1"/>
  <c r="DG1720" i="64"/>
  <c r="DG1569" i="64"/>
  <c r="DG1596" i="64" s="1"/>
  <c r="CY1569" i="64"/>
  <c r="CY1596" i="64" s="1"/>
  <c r="CY2133" i="64"/>
  <c r="CY2156" i="64" s="1"/>
  <c r="CY1416" i="64"/>
  <c r="CY1431" i="64" s="1"/>
  <c r="CY2097" i="64"/>
  <c r="CY2124" i="64" s="1"/>
  <c r="CY674" i="64"/>
  <c r="CY689" i="64" s="1"/>
  <c r="CY1640" i="64"/>
  <c r="CY1667" i="64" s="1"/>
  <c r="CY2201" i="64"/>
  <c r="CY2224" i="64" s="1"/>
  <c r="CY1676" i="64"/>
  <c r="CY1711" i="64" s="1"/>
  <c r="CY1264" i="64"/>
  <c r="CY1279" i="64" s="1"/>
  <c r="CY2233" i="64"/>
  <c r="CY2258" i="64" s="1"/>
  <c r="CY1765" i="64"/>
  <c r="CY1778" i="64" s="1"/>
  <c r="CQ1440" i="64"/>
  <c r="CQ1453" i="64" s="1"/>
  <c r="CQ1765" i="64"/>
  <c r="CQ1778" i="64" s="1"/>
  <c r="CQ1534" i="64"/>
  <c r="CQ1561" i="64" s="1"/>
  <c r="CQ1604" i="64"/>
  <c r="CQ1631" i="64" s="1"/>
  <c r="CQ1720" i="64"/>
  <c r="CQ2775" i="64"/>
  <c r="CQ2789" i="64" s="1"/>
  <c r="CQ2267" i="64"/>
  <c r="CQ2292" i="64" s="1"/>
  <c r="CQ1569" i="64"/>
  <c r="CQ1596" i="64" s="1"/>
  <c r="CK467" i="64"/>
  <c r="AW1900" i="64"/>
  <c r="AW1915" i="64" s="1"/>
  <c r="BN702" i="64"/>
  <c r="Z471" i="64"/>
  <c r="BO699" i="64"/>
  <c r="AA491" i="64"/>
  <c r="BL1143" i="64"/>
  <c r="BL1156" i="64" s="1"/>
  <c r="AV472" i="64"/>
  <c r="BU471" i="64"/>
  <c r="AW471" i="64"/>
  <c r="BV541" i="64"/>
  <c r="BV564" i="64" s="1"/>
  <c r="AH541" i="64"/>
  <c r="AH564" i="64" s="1"/>
  <c r="T723" i="64"/>
  <c r="BX472" i="64"/>
  <c r="AZ472" i="64"/>
  <c r="AJ472" i="64"/>
  <c r="CG494" i="64"/>
  <c r="BQ471" i="64"/>
  <c r="BA471" i="64"/>
  <c r="AC678" i="64"/>
  <c r="BB724" i="64"/>
  <c r="BB739" i="64" s="1"/>
  <c r="CL540" i="64"/>
  <c r="CD540" i="64"/>
  <c r="BV490" i="64"/>
  <c r="BN540" i="64"/>
  <c r="AX490" i="64"/>
  <c r="AP540" i="64"/>
  <c r="AH1900" i="64"/>
  <c r="AH1915" i="64" s="1"/>
  <c r="Z540" i="64"/>
  <c r="CL472" i="64"/>
  <c r="CD472" i="64"/>
  <c r="BV472" i="64"/>
  <c r="BN472" i="64"/>
  <c r="BF472" i="64"/>
  <c r="AX472" i="64"/>
  <c r="AP472" i="64"/>
  <c r="AH1096" i="64"/>
  <c r="Z472" i="64"/>
  <c r="CE1095" i="64"/>
  <c r="BO494" i="64"/>
  <c r="BG494" i="64"/>
  <c r="AY1420" i="64"/>
  <c r="AY1435" i="64" s="1"/>
  <c r="AQ494" i="64"/>
  <c r="AI1880" i="64"/>
  <c r="S1880" i="64"/>
  <c r="CF491" i="64"/>
  <c r="BP1901" i="64"/>
  <c r="BP1916" i="64" s="1"/>
  <c r="BH491" i="64"/>
  <c r="AZ491" i="64"/>
  <c r="AR491" i="64"/>
  <c r="AJ1901" i="64"/>
  <c r="AJ1916" i="64" s="1"/>
  <c r="AB1092" i="64"/>
  <c r="AB1107" i="64" s="1"/>
  <c r="T1289" i="64"/>
  <c r="DH1514" i="64"/>
  <c r="DH1441" i="64"/>
  <c r="DH1454" i="64" s="1"/>
  <c r="CQ1292" i="64"/>
  <c r="CQ1411" i="64" s="1"/>
  <c r="CY1269" i="64"/>
  <c r="CY1284" i="64" s="1"/>
  <c r="CQ1095" i="64"/>
  <c r="CZ727" i="64"/>
  <c r="DH723" i="64"/>
  <c r="CZ702" i="64"/>
  <c r="DH544" i="64"/>
  <c r="CQ495" i="64"/>
  <c r="CQ505" i="64" s="1"/>
  <c r="DH490" i="64"/>
  <c r="CY472" i="64"/>
  <c r="DE703" i="64"/>
  <c r="CW2238" i="64"/>
  <c r="CW2263" i="64" s="1"/>
  <c r="CO703" i="64"/>
  <c r="DE1608" i="64"/>
  <c r="CW2701" i="64"/>
  <c r="CO1644" i="64"/>
  <c r="DE541" i="64"/>
  <c r="DE564" i="64" s="1"/>
  <c r="CW647" i="64"/>
  <c r="CO1535" i="64"/>
  <c r="CO1562" i="64" s="1"/>
  <c r="DE646" i="64"/>
  <c r="DE666" i="64" s="1"/>
  <c r="CW723" i="64"/>
  <c r="CO646" i="64"/>
  <c r="CO666" i="64" s="1"/>
  <c r="DD1609" i="64"/>
  <c r="DD1636" i="64" s="1"/>
  <c r="CV1515" i="64"/>
  <c r="DD751" i="64"/>
  <c r="DD764" i="64" s="1"/>
  <c r="CV650" i="64"/>
  <c r="DD541" i="64"/>
  <c r="DD564" i="64" s="1"/>
  <c r="CV468" i="64"/>
  <c r="CV481" i="64" s="1"/>
  <c r="DD467" i="64"/>
  <c r="CV490" i="64"/>
  <c r="DK2206" i="64"/>
  <c r="DK2229" i="64" s="1"/>
  <c r="DC1791" i="64"/>
  <c r="CU1823" i="64"/>
  <c r="CU748" i="64"/>
  <c r="CU761" i="64" s="1"/>
  <c r="DC1264" i="64"/>
  <c r="DC1279" i="64" s="1"/>
  <c r="DJ468" i="64"/>
  <c r="DJ481" i="64" s="1"/>
  <c r="DB748" i="64"/>
  <c r="DB761" i="64" s="1"/>
  <c r="CT1535" i="64"/>
  <c r="CT1562" i="64" s="1"/>
  <c r="DE2728" i="64"/>
  <c r="DE2727" i="64"/>
  <c r="CW2702" i="64"/>
  <c r="DE2698" i="64"/>
  <c r="CO2697" i="64"/>
  <c r="CW2647" i="64"/>
  <c r="CO1905" i="64"/>
  <c r="DE1900" i="64"/>
  <c r="DE1915" i="64" s="1"/>
  <c r="CW1881" i="64"/>
  <c r="CW1896" i="64" s="1"/>
  <c r="DE1877" i="64"/>
  <c r="DE1892" i="64" s="1"/>
  <c r="CO1877" i="64"/>
  <c r="CO1892" i="64" s="1"/>
  <c r="CO1845" i="64"/>
  <c r="CO1867" i="64" s="1"/>
  <c r="DE1820" i="64"/>
  <c r="DE1837" i="64" s="1"/>
  <c r="CO1820" i="64"/>
  <c r="DE1788" i="64"/>
  <c r="DE1811" i="64" s="1"/>
  <c r="CO1788" i="64"/>
  <c r="CO1811" i="64" s="1"/>
  <c r="DE1766" i="64"/>
  <c r="DE1779" i="64" s="1"/>
  <c r="CO1766" i="64"/>
  <c r="CO1779" i="64" s="1"/>
  <c r="DE2779" i="64"/>
  <c r="CW2775" i="64"/>
  <c r="CW2789" i="64" s="1"/>
  <c r="CW1724" i="64"/>
  <c r="DE1680" i="64"/>
  <c r="CO2205" i="64"/>
  <c r="DE2137" i="64"/>
  <c r="CO1608" i="64"/>
  <c r="CW1605" i="64"/>
  <c r="CW1632" i="64" s="1"/>
  <c r="CW1573" i="64"/>
  <c r="CO1569" i="64"/>
  <c r="CO1596" i="64" s="1"/>
  <c r="DE1538" i="64"/>
  <c r="CW2271" i="64"/>
  <c r="CO2267" i="64"/>
  <c r="CO2292" i="64" s="1"/>
  <c r="DE1511" i="64"/>
  <c r="DE1526" i="64" s="1"/>
  <c r="CW1510" i="64"/>
  <c r="CW1525" i="64" s="1"/>
  <c r="CO1417" i="64"/>
  <c r="CO1432" i="64" s="1"/>
  <c r="DE1293" i="64"/>
  <c r="CO1293" i="64"/>
  <c r="CW1269" i="64"/>
  <c r="CW1284" i="64" s="1"/>
  <c r="DE698" i="64"/>
  <c r="CW651" i="64"/>
  <c r="CW541" i="64"/>
  <c r="CW564" i="64" s="1"/>
  <c r="CW540" i="64"/>
  <c r="DE495" i="64"/>
  <c r="DE505" i="64" s="1"/>
  <c r="CO495" i="64"/>
  <c r="CO505" i="64" s="1"/>
  <c r="CO490" i="64"/>
  <c r="CW472" i="64"/>
  <c r="DE468" i="64"/>
  <c r="DE481" i="64" s="1"/>
  <c r="DE467" i="64"/>
  <c r="CW2723" i="64"/>
  <c r="DE2701" i="64"/>
  <c r="CO2698" i="64"/>
  <c r="CW2677" i="64"/>
  <c r="CW2676" i="64"/>
  <c r="CW2650" i="64"/>
  <c r="DE2646" i="64"/>
  <c r="CW1850" i="64"/>
  <c r="DE1846" i="64"/>
  <c r="DE1868" i="64" s="1"/>
  <c r="CO1846" i="64"/>
  <c r="CO1868" i="64" s="1"/>
  <c r="CW1824" i="64"/>
  <c r="CW1841" i="64" s="1"/>
  <c r="CW1792" i="64"/>
  <c r="CW1770" i="64"/>
  <c r="CW1783" i="64" s="1"/>
  <c r="CO1720" i="64"/>
  <c r="DE2206" i="64"/>
  <c r="DE2229" i="64" s="1"/>
  <c r="CO2206" i="64"/>
  <c r="CO2229" i="64" s="1"/>
  <c r="CW2202" i="64"/>
  <c r="CW2225" i="64" s="1"/>
  <c r="CW2101" i="64"/>
  <c r="CO2097" i="64"/>
  <c r="CO2124" i="64" s="1"/>
  <c r="CW1644" i="64"/>
  <c r="CO1640" i="64"/>
  <c r="CO1667" i="64" s="1"/>
  <c r="DE1609" i="64"/>
  <c r="DE1636" i="64" s="1"/>
  <c r="CO1609" i="64"/>
  <c r="CO1636" i="64" s="1"/>
  <c r="DE1570" i="64"/>
  <c r="DE1597" i="64" s="1"/>
  <c r="CO1570" i="64"/>
  <c r="CO1597" i="64" s="1"/>
  <c r="CO2237" i="64"/>
  <c r="CW2234" i="64"/>
  <c r="CW2259" i="64" s="1"/>
  <c r="DE2268" i="64"/>
  <c r="DE2293" i="64" s="1"/>
  <c r="DE2336" i="64" s="1"/>
  <c r="CO2268" i="64"/>
  <c r="CO2293" i="64" s="1"/>
  <c r="CO2336" i="64" s="1"/>
  <c r="CW1515" i="64"/>
  <c r="CW1441" i="64"/>
  <c r="CW1454" i="64" s="1"/>
  <c r="DE1440" i="64"/>
  <c r="DE1453" i="64" s="1"/>
  <c r="DE1421" i="64"/>
  <c r="DE1417" i="64"/>
  <c r="DE1432" i="64" s="1"/>
  <c r="CW1416" i="64"/>
  <c r="CW1431" i="64" s="1"/>
  <c r="DE1288" i="64"/>
  <c r="DE1264" i="64"/>
  <c r="DE1279" i="64" s="1"/>
  <c r="CO1144" i="64"/>
  <c r="CO1157" i="64" s="1"/>
  <c r="CW1143" i="64"/>
  <c r="CW1156" i="64" s="1"/>
  <c r="CO1092" i="64"/>
  <c r="CO1107" i="64" s="1"/>
  <c r="CW724" i="64"/>
  <c r="DE723" i="64"/>
  <c r="DE699" i="64"/>
  <c r="CW675" i="64"/>
  <c r="CO647" i="64"/>
  <c r="CO2727" i="64"/>
  <c r="CW2724" i="64"/>
  <c r="DE2673" i="64"/>
  <c r="CO2673" i="64"/>
  <c r="CW1904" i="64"/>
  <c r="CO1900" i="64"/>
  <c r="CO1915" i="64" s="1"/>
  <c r="DE1880" i="64"/>
  <c r="CW1876" i="64"/>
  <c r="CW1891" i="64" s="1"/>
  <c r="DE1849" i="64"/>
  <c r="DE1823" i="64"/>
  <c r="CW1819" i="64"/>
  <c r="CW1836" i="64" s="1"/>
  <c r="DE1791" i="64"/>
  <c r="CW1787" i="64"/>
  <c r="CW1810" i="64" s="1"/>
  <c r="DE1769" i="64"/>
  <c r="CW1765" i="64"/>
  <c r="CW1778" i="64" s="1"/>
  <c r="CO2779" i="64"/>
  <c r="CW2776" i="64"/>
  <c r="CW2790" i="64" s="1"/>
  <c r="CW1725" i="64"/>
  <c r="CW1760" i="64" s="1"/>
  <c r="DE1721" i="64"/>
  <c r="DE1756" i="64" s="1"/>
  <c r="CO1721" i="64"/>
  <c r="CO1756" i="64" s="1"/>
  <c r="DE1681" i="64"/>
  <c r="DE1716" i="64" s="1"/>
  <c r="CO1681" i="64"/>
  <c r="CO1716" i="64" s="1"/>
  <c r="CO1680" i="64"/>
  <c r="CW1676" i="64"/>
  <c r="CW1711" i="64" s="1"/>
  <c r="DE2201" i="64"/>
  <c r="DE2224" i="64" s="1"/>
  <c r="CO2137" i="64"/>
  <c r="CW2133" i="64"/>
  <c r="CW2156" i="64" s="1"/>
  <c r="CW2102" i="64"/>
  <c r="CW2129" i="64" s="1"/>
  <c r="DE2098" i="64"/>
  <c r="DE2125" i="64" s="1"/>
  <c r="CO2098" i="64"/>
  <c r="CO2125" i="64" s="1"/>
  <c r="DE1641" i="64"/>
  <c r="DE1668" i="64" s="1"/>
  <c r="CO1641" i="64"/>
  <c r="CO1668" i="64" s="1"/>
  <c r="DE1604" i="64"/>
  <c r="DE1631" i="64" s="1"/>
  <c r="CW1574" i="64"/>
  <c r="CW1601" i="64" s="1"/>
  <c r="CO1538" i="64"/>
  <c r="CW1535" i="64"/>
  <c r="CW1562" i="64" s="1"/>
  <c r="CW1534" i="64"/>
  <c r="CW1561" i="64" s="1"/>
  <c r="DE2238" i="64"/>
  <c r="DE2263" i="64" s="1"/>
  <c r="CO2238" i="64"/>
  <c r="CO2263" i="64" s="1"/>
  <c r="DE2233" i="64"/>
  <c r="DE2258" i="64" s="1"/>
  <c r="CW2272" i="64"/>
  <c r="CW2297" i="64" s="1"/>
  <c r="DE1514" i="64"/>
  <c r="CW1445" i="64"/>
  <c r="CW1458" i="64" s="1"/>
  <c r="CO1440" i="64"/>
  <c r="CO1453" i="64" s="1"/>
  <c r="CO1421" i="64"/>
  <c r="CW1289" i="64"/>
  <c r="CO1288" i="64"/>
  <c r="CW1265" i="64"/>
  <c r="CW1280" i="64" s="1"/>
  <c r="CO1264" i="64"/>
  <c r="CO1279" i="64" s="1"/>
  <c r="DE1144" i="64"/>
  <c r="DE1157" i="64" s="1"/>
  <c r="CW1091" i="64"/>
  <c r="CW1106" i="64" s="1"/>
  <c r="CW748" i="64"/>
  <c r="CW761" i="64" s="1"/>
  <c r="CW747" i="64"/>
  <c r="CW728" i="64"/>
  <c r="CO723" i="64"/>
  <c r="CW703" i="64"/>
  <c r="CW646" i="64"/>
  <c r="CW666" i="64" s="1"/>
  <c r="CO541" i="64"/>
  <c r="CO564" i="64" s="1"/>
  <c r="DE490" i="64"/>
  <c r="CW468" i="64"/>
  <c r="CW481" i="64" s="1"/>
  <c r="CO2728" i="64"/>
  <c r="DE2723" i="64"/>
  <c r="DE2702" i="64"/>
  <c r="CO2701" i="64"/>
  <c r="CW2697" i="64"/>
  <c r="CO2672" i="64"/>
  <c r="CW2651" i="64"/>
  <c r="DE2647" i="64"/>
  <c r="CO2646" i="64"/>
  <c r="CW1905" i="64"/>
  <c r="DE1901" i="64"/>
  <c r="DE1916" i="64" s="1"/>
  <c r="CO1901" i="64"/>
  <c r="CO1916" i="64" s="1"/>
  <c r="DE1881" i="64"/>
  <c r="DE1896" i="64" s="1"/>
  <c r="CW1845" i="64"/>
  <c r="CW1867" i="64" s="1"/>
  <c r="DE2780" i="64"/>
  <c r="DE2794" i="64" s="1"/>
  <c r="CO2780" i="64"/>
  <c r="CO2794" i="64" s="1"/>
  <c r="DE2775" i="64"/>
  <c r="DE2789" i="64" s="1"/>
  <c r="DE1724" i="64"/>
  <c r="CW1677" i="64"/>
  <c r="CW1712" i="64" s="1"/>
  <c r="CW2205" i="64"/>
  <c r="DE2138" i="64"/>
  <c r="DE2161" i="64" s="1"/>
  <c r="CO2138" i="64"/>
  <c r="CO2161" i="64" s="1"/>
  <c r="CW2134" i="64"/>
  <c r="CW2157" i="64" s="1"/>
  <c r="CW1645" i="64"/>
  <c r="CW1672" i="64" s="1"/>
  <c r="CW1608" i="64"/>
  <c r="DE1573" i="64"/>
  <c r="CW1569" i="64"/>
  <c r="CW1596" i="64" s="1"/>
  <c r="DE1539" i="64"/>
  <c r="DE1566" i="64" s="1"/>
  <c r="CO1539" i="64"/>
  <c r="CO1566" i="64" s="1"/>
  <c r="DE2271" i="64"/>
  <c r="CW2267" i="64"/>
  <c r="CW2292" i="64" s="1"/>
  <c r="CW1511" i="64"/>
  <c r="CW1526" i="64" s="1"/>
  <c r="DE1444" i="64"/>
  <c r="DE1148" i="64"/>
  <c r="DE1161" i="64" s="1"/>
  <c r="CO1148" i="64"/>
  <c r="CO1161" i="64" s="1"/>
  <c r="DE1096" i="64"/>
  <c r="CO1096" i="64"/>
  <c r="DE1092" i="64"/>
  <c r="DE1107" i="64" s="1"/>
  <c r="DE752" i="64"/>
  <c r="DE765" i="64" s="1"/>
  <c r="CO752" i="64"/>
  <c r="CO765" i="64" s="1"/>
  <c r="CW699" i="64"/>
  <c r="CW698" i="64"/>
  <c r="DE679" i="64"/>
  <c r="CO679" i="64"/>
  <c r="CW674" i="64"/>
  <c r="CW689" i="64" s="1"/>
  <c r="DE647" i="64"/>
  <c r="DE545" i="64"/>
  <c r="CO545" i="64"/>
  <c r="CO540" i="64"/>
  <c r="DE491" i="64"/>
  <c r="CO2702" i="64"/>
  <c r="DE2677" i="64"/>
  <c r="DE2676" i="64"/>
  <c r="DE2650" i="64"/>
  <c r="CO2647" i="64"/>
  <c r="CO1880" i="64"/>
  <c r="CW1877" i="64"/>
  <c r="CW1892" i="64" s="1"/>
  <c r="CO1849" i="64"/>
  <c r="CO1823" i="64"/>
  <c r="CW1820" i="64"/>
  <c r="CO1791" i="64"/>
  <c r="CW1788" i="64"/>
  <c r="CW1811" i="64" s="1"/>
  <c r="CO1769" i="64"/>
  <c r="CW1766" i="64"/>
  <c r="CW1779" i="64" s="1"/>
  <c r="CW1720" i="64"/>
  <c r="DE1676" i="64"/>
  <c r="DE1711" i="64" s="1"/>
  <c r="CO2201" i="64"/>
  <c r="CO2224" i="64" s="1"/>
  <c r="DE2101" i="64"/>
  <c r="CW2097" i="64"/>
  <c r="CW2124" i="64" s="1"/>
  <c r="DE1644" i="64"/>
  <c r="CW1640" i="64"/>
  <c r="CW1667" i="64" s="1"/>
  <c r="DE1605" i="64"/>
  <c r="DE1632" i="64" s="1"/>
  <c r="CO1604" i="64"/>
  <c r="CO1631" i="64" s="1"/>
  <c r="DE1534" i="64"/>
  <c r="DE1561" i="64" s="1"/>
  <c r="CW2237" i="64"/>
  <c r="CO2233" i="64"/>
  <c r="CO2258" i="64" s="1"/>
  <c r="CO1514" i="64"/>
  <c r="DE1510" i="64"/>
  <c r="DE1525" i="64" s="1"/>
  <c r="CO1510" i="64"/>
  <c r="CO1525" i="64" s="1"/>
  <c r="DE1416" i="64"/>
  <c r="DE1431" i="64" s="1"/>
  <c r="CW1293" i="64"/>
  <c r="DE1269" i="64"/>
  <c r="DE1284" i="64" s="1"/>
  <c r="CO1269" i="64"/>
  <c r="CO1284" i="64" s="1"/>
  <c r="CW1095" i="64"/>
  <c r="CO748" i="64"/>
  <c r="CO761" i="64" s="1"/>
  <c r="CO675" i="64"/>
  <c r="DE651" i="64"/>
  <c r="CO651" i="64"/>
  <c r="CW495" i="64"/>
  <c r="CW505" i="64" s="1"/>
  <c r="DE472" i="64"/>
  <c r="CO472" i="64"/>
  <c r="CO468" i="64"/>
  <c r="CO481" i="64" s="1"/>
  <c r="CW467" i="64"/>
  <c r="CW2728" i="64"/>
  <c r="CW2727" i="64"/>
  <c r="CW2698" i="64"/>
  <c r="CW2672" i="64"/>
  <c r="DE1904" i="64"/>
  <c r="CW1900" i="64"/>
  <c r="CW1915" i="64" s="1"/>
  <c r="CO1881" i="64"/>
  <c r="CO1896" i="64" s="1"/>
  <c r="DE1876" i="64"/>
  <c r="DE1891" i="64" s="1"/>
  <c r="DE1850" i="64"/>
  <c r="CO1850" i="64"/>
  <c r="CW1846" i="64"/>
  <c r="CW1868" i="64" s="1"/>
  <c r="DE1824" i="64"/>
  <c r="DE1841" i="64" s="1"/>
  <c r="CO1824" i="64"/>
  <c r="CO1841" i="64" s="1"/>
  <c r="DE1819" i="64"/>
  <c r="DE1836" i="64" s="1"/>
  <c r="DE1792" i="64"/>
  <c r="CO1792" i="64"/>
  <c r="DE1787" i="64"/>
  <c r="DE1810" i="64" s="1"/>
  <c r="DE1770" i="64"/>
  <c r="DE1783" i="64" s="1"/>
  <c r="CO1770" i="64"/>
  <c r="CO1783" i="64" s="1"/>
  <c r="DE1765" i="64"/>
  <c r="DE1778" i="64" s="1"/>
  <c r="CW2779" i="64"/>
  <c r="CO2775" i="64"/>
  <c r="CO2789" i="64" s="1"/>
  <c r="CO1724" i="64"/>
  <c r="CW1680" i="64"/>
  <c r="CW2206" i="64"/>
  <c r="CW2229" i="64" s="1"/>
  <c r="DE2202" i="64"/>
  <c r="DE2225" i="64" s="1"/>
  <c r="CO2202" i="64"/>
  <c r="CO2225" i="64" s="1"/>
  <c r="CW2137" i="64"/>
  <c r="DE2133" i="64"/>
  <c r="DE2156" i="64" s="1"/>
  <c r="CW1609" i="64"/>
  <c r="CW1636" i="64" s="1"/>
  <c r="CO1605" i="64"/>
  <c r="CO1632" i="64" s="1"/>
  <c r="DE1574" i="64"/>
  <c r="DE1601" i="64" s="1"/>
  <c r="CO1573" i="64"/>
  <c r="CW1570" i="64"/>
  <c r="CW1597" i="64" s="1"/>
  <c r="CW1538" i="64"/>
  <c r="DE2234" i="64"/>
  <c r="DE2259" i="64" s="1"/>
  <c r="CO2234" i="64"/>
  <c r="CO2259" i="64" s="1"/>
  <c r="CO2271" i="64"/>
  <c r="CW2268" i="64"/>
  <c r="CW2293" i="64" s="1"/>
  <c r="CW2336" i="64" s="1"/>
  <c r="DE1515" i="64"/>
  <c r="CO1515" i="64"/>
  <c r="CO1441" i="64"/>
  <c r="CO1454" i="64" s="1"/>
  <c r="CW1440" i="64"/>
  <c r="CW1453" i="64" s="1"/>
  <c r="CW1421" i="64"/>
  <c r="CW1417" i="64"/>
  <c r="CW1432" i="64" s="1"/>
  <c r="CO1416" i="64"/>
  <c r="CO1431" i="64" s="1"/>
  <c r="CO1289" i="64"/>
  <c r="CO1265" i="64"/>
  <c r="CO1280" i="64" s="1"/>
  <c r="CW1144" i="64"/>
  <c r="CW1157" i="64" s="1"/>
  <c r="DE1143" i="64"/>
  <c r="DE1156" i="64" s="1"/>
  <c r="CO1143" i="64"/>
  <c r="CO1156" i="64" s="1"/>
  <c r="DE724" i="64"/>
  <c r="DE739" i="64" s="1"/>
  <c r="CO724" i="64"/>
  <c r="CO739" i="64" s="1"/>
  <c r="CO699" i="64"/>
  <c r="DE540" i="64"/>
  <c r="CW491" i="64"/>
  <c r="CW490" i="64"/>
  <c r="DE2724" i="64"/>
  <c r="CO2724" i="64"/>
  <c r="DE2697" i="64"/>
  <c r="CO2676" i="64"/>
  <c r="CW2673" i="64"/>
  <c r="CO2650" i="64"/>
  <c r="CW2646" i="64"/>
  <c r="DE1845" i="64"/>
  <c r="DE1867" i="64" s="1"/>
  <c r="DE2776" i="64"/>
  <c r="DE2790" i="64" s="1"/>
  <c r="CO2776" i="64"/>
  <c r="CO2790" i="64" s="1"/>
  <c r="DE1725" i="64"/>
  <c r="DE1760" i="64" s="1"/>
  <c r="CO1725" i="64"/>
  <c r="CO1760" i="64" s="1"/>
  <c r="CW1721" i="64"/>
  <c r="CW1756" i="64" s="1"/>
  <c r="CW1681" i="64"/>
  <c r="CW1716" i="64" s="1"/>
  <c r="DE2205" i="64"/>
  <c r="DE2134" i="64"/>
  <c r="DE2157" i="64" s="1"/>
  <c r="DE2102" i="64"/>
  <c r="DE2129" i="64" s="1"/>
  <c r="CO2101" i="64"/>
  <c r="CW2098" i="64"/>
  <c r="CW2125" i="64" s="1"/>
  <c r="CW1641" i="64"/>
  <c r="CW1668" i="64" s="1"/>
  <c r="CO1574" i="64"/>
  <c r="CO1601" i="64" s="1"/>
  <c r="DE1569" i="64"/>
  <c r="DE1596" i="64" s="1"/>
  <c r="DE1535" i="64"/>
  <c r="DE1562" i="64" s="1"/>
  <c r="DE2272" i="64"/>
  <c r="DE2297" i="64" s="1"/>
  <c r="CO2272" i="64"/>
  <c r="CO2297" i="64" s="1"/>
  <c r="DE2267" i="64"/>
  <c r="DE2292" i="64" s="1"/>
  <c r="DE1445" i="64"/>
  <c r="DE1458" i="64" s="1"/>
  <c r="CO1445" i="64"/>
  <c r="CO1458" i="64" s="1"/>
  <c r="DE1441" i="64"/>
  <c r="DE1454" i="64" s="1"/>
  <c r="CW1288" i="64"/>
  <c r="CW1264" i="64"/>
  <c r="CW1279" i="64" s="1"/>
  <c r="CW1092" i="64"/>
  <c r="CW1107" i="64" s="1"/>
  <c r="DE1091" i="64"/>
  <c r="DE1106" i="64" s="1"/>
  <c r="CO1091" i="64"/>
  <c r="CO1106" i="64" s="1"/>
  <c r="CO747" i="64"/>
  <c r="DE728" i="64"/>
  <c r="CO728" i="64"/>
  <c r="CO698" i="64"/>
  <c r="CO674" i="64"/>
  <c r="CO689" i="64" s="1"/>
  <c r="DD2673" i="64"/>
  <c r="DD1881" i="64"/>
  <c r="DD1896" i="64" s="1"/>
  <c r="CV1791" i="64"/>
  <c r="DD1264" i="64"/>
  <c r="DD1279" i="64" s="1"/>
  <c r="DD1092" i="64"/>
  <c r="DD1107" i="64" s="1"/>
  <c r="CV2780" i="64"/>
  <c r="CV2794" i="64" s="1"/>
  <c r="DD1644" i="64"/>
  <c r="CV1420" i="64"/>
  <c r="CV1435" i="64" s="1"/>
  <c r="CV1144" i="64"/>
  <c r="CV1157" i="64" s="1"/>
  <c r="DD647" i="64"/>
  <c r="CV2698" i="64"/>
  <c r="DD1724" i="64"/>
  <c r="DD1676" i="64"/>
  <c r="DD1711" i="64" s="1"/>
  <c r="DD1605" i="64"/>
  <c r="DD1632" i="64" s="1"/>
  <c r="DD723" i="64"/>
  <c r="DD698" i="64"/>
  <c r="CV2651" i="64"/>
  <c r="CV1877" i="64"/>
  <c r="CV1892" i="64" s="1"/>
  <c r="CV1820" i="64"/>
  <c r="DD1645" i="64"/>
  <c r="DD1672" i="64" s="1"/>
  <c r="CV1444" i="64"/>
  <c r="CV544" i="64"/>
  <c r="DD1849" i="64"/>
  <c r="DD1725" i="64"/>
  <c r="DD1760" i="64" s="1"/>
  <c r="CV1720" i="64"/>
  <c r="DD1677" i="64"/>
  <c r="DD1712" i="64" s="1"/>
  <c r="CV2234" i="64"/>
  <c r="CV2259" i="64" s="1"/>
  <c r="DD2701" i="64"/>
  <c r="CV1880" i="64"/>
  <c r="CV1823" i="64"/>
  <c r="CV1445" i="64"/>
  <c r="CV1458" i="64" s="1"/>
  <c r="CV1289" i="64"/>
  <c r="DD1148" i="64"/>
  <c r="DD1161" i="64" s="1"/>
  <c r="DD471" i="64"/>
  <c r="DD2672" i="64"/>
  <c r="DD1850" i="64"/>
  <c r="CV1845" i="64"/>
  <c r="CV1867" i="64" s="1"/>
  <c r="CV1788" i="64"/>
  <c r="CV1811" i="64" s="1"/>
  <c r="CV2237" i="64"/>
  <c r="CV1514" i="64"/>
  <c r="CV727" i="64"/>
  <c r="DD2728" i="64"/>
  <c r="CV2697" i="64"/>
  <c r="CV2650" i="64"/>
  <c r="CV1876" i="64"/>
  <c r="CV1891" i="64" s="1"/>
  <c r="CV1819" i="64"/>
  <c r="CV1836" i="64" s="1"/>
  <c r="CV1787" i="64"/>
  <c r="CV1810" i="64" s="1"/>
  <c r="CV2779" i="64"/>
  <c r="CV2776" i="64"/>
  <c r="CV2790" i="64" s="1"/>
  <c r="CV2206" i="64"/>
  <c r="CV2229" i="64" s="1"/>
  <c r="CV2138" i="64"/>
  <c r="CV2161" i="64" s="1"/>
  <c r="DD1641" i="64"/>
  <c r="DD1668" i="64" s="1"/>
  <c r="DD1640" i="64"/>
  <c r="DD1667" i="64" s="1"/>
  <c r="DD1604" i="64"/>
  <c r="DD1631" i="64" s="1"/>
  <c r="CV1574" i="64"/>
  <c r="CV1601" i="64" s="1"/>
  <c r="CV2233" i="64"/>
  <c r="CV2258" i="64" s="1"/>
  <c r="CV2272" i="64"/>
  <c r="CV2297" i="64" s="1"/>
  <c r="DD1441" i="64"/>
  <c r="DD1454" i="64" s="1"/>
  <c r="DD1417" i="64"/>
  <c r="DD1432" i="64" s="1"/>
  <c r="DD1288" i="64"/>
  <c r="DD1095" i="64"/>
  <c r="CV747" i="64"/>
  <c r="CV728" i="64"/>
  <c r="DD724" i="64"/>
  <c r="CV699" i="64"/>
  <c r="CV678" i="64"/>
  <c r="DD675" i="64"/>
  <c r="CV674" i="64"/>
  <c r="CV689" i="64" s="1"/>
  <c r="DD540" i="64"/>
  <c r="DD491" i="64"/>
  <c r="CV2727" i="64"/>
  <c r="CV2724" i="64"/>
  <c r="DD2698" i="64"/>
  <c r="CV2677" i="64"/>
  <c r="CV1905" i="64"/>
  <c r="DD1880" i="64"/>
  <c r="DD1846" i="64"/>
  <c r="DD1868" i="64" s="1"/>
  <c r="DD1845" i="64"/>
  <c r="DD1867" i="64" s="1"/>
  <c r="DD1824" i="64"/>
  <c r="DD1841" i="64" s="1"/>
  <c r="DD1823" i="64"/>
  <c r="DD1792" i="64"/>
  <c r="DD1791" i="64"/>
  <c r="CV1770" i="64"/>
  <c r="CV1783" i="64" s="1"/>
  <c r="CV2775" i="64"/>
  <c r="CV2789" i="64" s="1"/>
  <c r="DD1721" i="64"/>
  <c r="DD1756" i="64" s="1"/>
  <c r="DD1720" i="64"/>
  <c r="CV2205" i="64"/>
  <c r="CV2202" i="64"/>
  <c r="CV2225" i="64" s="1"/>
  <c r="CV2137" i="64"/>
  <c r="CV2102" i="64"/>
  <c r="CV2129" i="64" s="1"/>
  <c r="CV1573" i="64"/>
  <c r="CV1570" i="64"/>
  <c r="CV1597" i="64" s="1"/>
  <c r="CV1539" i="64"/>
  <c r="CV1566" i="64" s="1"/>
  <c r="DD2238" i="64"/>
  <c r="DD2263" i="64" s="1"/>
  <c r="DD2237" i="64"/>
  <c r="CV2271" i="64"/>
  <c r="CV2268" i="64"/>
  <c r="CV2293" i="64" s="1"/>
  <c r="CV2336" i="64" s="1"/>
  <c r="DD1515" i="64"/>
  <c r="DD1514" i="64"/>
  <c r="DD1510" i="64"/>
  <c r="DD1525" i="64" s="1"/>
  <c r="DD1143" i="64"/>
  <c r="DD1156" i="64" s="1"/>
  <c r="CV1091" i="64"/>
  <c r="CV1106" i="64" s="1"/>
  <c r="DD748" i="64"/>
  <c r="DD761" i="64" s="1"/>
  <c r="DD650" i="64"/>
  <c r="CV541" i="64"/>
  <c r="CV564" i="64" s="1"/>
  <c r="CV494" i="64"/>
  <c r="DD2697" i="64"/>
  <c r="DD2651" i="64"/>
  <c r="DD2650" i="64"/>
  <c r="CV2647" i="64"/>
  <c r="DD1877" i="64"/>
  <c r="DD1892" i="64" s="1"/>
  <c r="DD1876" i="64"/>
  <c r="DD1891" i="64" s="1"/>
  <c r="DD1820" i="64"/>
  <c r="DD1837" i="64" s="1"/>
  <c r="DD1819" i="64"/>
  <c r="DD1836" i="64" s="1"/>
  <c r="DD1788" i="64"/>
  <c r="DD1811" i="64" s="1"/>
  <c r="DD1787" i="64"/>
  <c r="DD1810" i="64" s="1"/>
  <c r="CV1769" i="64"/>
  <c r="CV1766" i="64"/>
  <c r="CV1779" i="64" s="1"/>
  <c r="DD2780" i="64"/>
  <c r="DD2794" i="64" s="1"/>
  <c r="DD2779" i="64"/>
  <c r="CV1681" i="64"/>
  <c r="CV1716" i="64" s="1"/>
  <c r="CV2201" i="64"/>
  <c r="CV2224" i="64" s="1"/>
  <c r="CV2134" i="64"/>
  <c r="CV2157" i="64" s="1"/>
  <c r="DD1574" i="64"/>
  <c r="DD1601" i="64" s="1"/>
  <c r="CV1569" i="64"/>
  <c r="CV1596" i="64" s="1"/>
  <c r="CV1538" i="64"/>
  <c r="CV1535" i="64"/>
  <c r="CV1562" i="64" s="1"/>
  <c r="DD2234" i="64"/>
  <c r="DD2259" i="64" s="1"/>
  <c r="DD2233" i="64"/>
  <c r="DD2258" i="64" s="1"/>
  <c r="CV2267" i="64"/>
  <c r="CV2292" i="64" s="1"/>
  <c r="DD1511" i="64"/>
  <c r="DD1526" i="64" s="1"/>
  <c r="DD1444" i="64"/>
  <c r="DD1420" i="64"/>
  <c r="DD1435" i="64" s="1"/>
  <c r="CV1292" i="64"/>
  <c r="CV1411" i="64" s="1"/>
  <c r="DD1265" i="64"/>
  <c r="DD1280" i="64" s="1"/>
  <c r="CV1147" i="64"/>
  <c r="CV751" i="64"/>
  <c r="CV764" i="64" s="1"/>
  <c r="DD727" i="64"/>
  <c r="DD702" i="64"/>
  <c r="CV646" i="64"/>
  <c r="CV666" i="64" s="1"/>
  <c r="DD490" i="64"/>
  <c r="DD2727" i="64"/>
  <c r="CV2723" i="64"/>
  <c r="DD2677" i="64"/>
  <c r="CV2646" i="64"/>
  <c r="CV1904" i="64"/>
  <c r="CV1901" i="64"/>
  <c r="CV1916" i="64" s="1"/>
  <c r="CV1765" i="64"/>
  <c r="CV1778" i="64" s="1"/>
  <c r="DD2776" i="64"/>
  <c r="DD2790" i="64" s="1"/>
  <c r="DD2775" i="64"/>
  <c r="DD2789" i="64" s="1"/>
  <c r="CV1680" i="64"/>
  <c r="DD2206" i="64"/>
  <c r="DD2229" i="64" s="1"/>
  <c r="DD2205" i="64"/>
  <c r="DD2138" i="64"/>
  <c r="DD2161" i="64" s="1"/>
  <c r="DD2137" i="64"/>
  <c r="CV2133" i="64"/>
  <c r="CV2156" i="64" s="1"/>
  <c r="CV2101" i="64"/>
  <c r="CV2098" i="64"/>
  <c r="CV2125" i="64" s="1"/>
  <c r="CV1609" i="64"/>
  <c r="CV1636" i="64" s="1"/>
  <c r="DD1573" i="64"/>
  <c r="DD2272" i="64"/>
  <c r="DD2297" i="64" s="1"/>
  <c r="DD2271" i="64"/>
  <c r="CV1440" i="64"/>
  <c r="CV1453" i="64" s="1"/>
  <c r="DD1421" i="64"/>
  <c r="DD1289" i="64"/>
  <c r="DD1144" i="64"/>
  <c r="DD1157" i="64" s="1"/>
  <c r="CV1092" i="64"/>
  <c r="CV1107" i="64" s="1"/>
  <c r="CV698" i="64"/>
  <c r="CV675" i="64"/>
  <c r="DD674" i="64"/>
  <c r="DD689" i="64" s="1"/>
  <c r="CV647" i="64"/>
  <c r="DD544" i="64"/>
  <c r="CV491" i="64"/>
  <c r="CV471" i="64"/>
  <c r="DD468" i="64"/>
  <c r="DD481" i="64" s="1"/>
  <c r="CV467" i="64"/>
  <c r="DD2724" i="64"/>
  <c r="DD2723" i="64"/>
  <c r="CV2702" i="64"/>
  <c r="CV2676" i="64"/>
  <c r="CV2673" i="64"/>
  <c r="DD2647" i="64"/>
  <c r="DD1905" i="64"/>
  <c r="CV1900" i="64"/>
  <c r="CV1915" i="64" s="1"/>
  <c r="CV1850" i="64"/>
  <c r="DD1770" i="64"/>
  <c r="DD1783" i="64" s="1"/>
  <c r="DD1769" i="64"/>
  <c r="CV1725" i="64"/>
  <c r="CV1760" i="64" s="1"/>
  <c r="CV1677" i="64"/>
  <c r="CV1712" i="64" s="1"/>
  <c r="DD2202" i="64"/>
  <c r="DD2225" i="64" s="1"/>
  <c r="DD2201" i="64"/>
  <c r="DD2224" i="64" s="1"/>
  <c r="DD2134" i="64"/>
  <c r="DD2157" i="64" s="1"/>
  <c r="DD2102" i="64"/>
  <c r="DD2129" i="64" s="1"/>
  <c r="CV2097" i="64"/>
  <c r="CV2124" i="64" s="1"/>
  <c r="CV1645" i="64"/>
  <c r="CV1672" i="64" s="1"/>
  <c r="CV1608" i="64"/>
  <c r="CV1605" i="64"/>
  <c r="CV1632" i="64" s="1"/>
  <c r="DD1570" i="64"/>
  <c r="DD1597" i="64" s="1"/>
  <c r="DD1569" i="64"/>
  <c r="DD1596" i="64" s="1"/>
  <c r="DD1539" i="64"/>
  <c r="DD1566" i="64" s="1"/>
  <c r="DD1538" i="64"/>
  <c r="CV1534" i="64"/>
  <c r="CV1561" i="64" s="1"/>
  <c r="DD2268" i="64"/>
  <c r="DD2293" i="64" s="1"/>
  <c r="DD2336" i="64" s="1"/>
  <c r="DD2267" i="64"/>
  <c r="DD2292" i="64" s="1"/>
  <c r="CV1441" i="64"/>
  <c r="CV1454" i="64" s="1"/>
  <c r="CV1416" i="64"/>
  <c r="CV1431" i="64" s="1"/>
  <c r="DD1091" i="64"/>
  <c r="DD1106" i="64" s="1"/>
  <c r="DD747" i="64"/>
  <c r="DD678" i="64"/>
  <c r="CV540" i="64"/>
  <c r="CV2701" i="64"/>
  <c r="DD2646" i="64"/>
  <c r="DD1904" i="64"/>
  <c r="CV1881" i="64"/>
  <c r="CV1896" i="64" s="1"/>
  <c r="CV1849" i="64"/>
  <c r="DD1766" i="64"/>
  <c r="DD1779" i="64" s="1"/>
  <c r="DD1765" i="64"/>
  <c r="DD1778" i="64" s="1"/>
  <c r="CV1724" i="64"/>
  <c r="DD1681" i="64"/>
  <c r="DD1716" i="64" s="1"/>
  <c r="DD1680" i="64"/>
  <c r="DD2133" i="64"/>
  <c r="DD2156" i="64" s="1"/>
  <c r="DD2101" i="64"/>
  <c r="CV1644" i="64"/>
  <c r="CV1641" i="64"/>
  <c r="CV1668" i="64" s="1"/>
  <c r="DD1535" i="64"/>
  <c r="DD1562" i="64" s="1"/>
  <c r="DD1534" i="64"/>
  <c r="DD1561" i="64" s="1"/>
  <c r="CV1417" i="64"/>
  <c r="CV1432" i="64" s="1"/>
  <c r="DD1292" i="64"/>
  <c r="DD1411" i="64" s="1"/>
  <c r="DD1269" i="64"/>
  <c r="DD1284" i="64" s="1"/>
  <c r="CV1264" i="64"/>
  <c r="CV1279" i="64" s="1"/>
  <c r="DD1147" i="64"/>
  <c r="CV748" i="64"/>
  <c r="CV761" i="64" s="1"/>
  <c r="CV724" i="64"/>
  <c r="CV723" i="64"/>
  <c r="DD699" i="64"/>
  <c r="DD646" i="64"/>
  <c r="DD666" i="64" s="1"/>
  <c r="DD494" i="64"/>
  <c r="CV2728" i="64"/>
  <c r="DD2676" i="64"/>
  <c r="CV2672" i="64"/>
  <c r="DD1901" i="64"/>
  <c r="DD1916" i="64" s="1"/>
  <c r="DD1900" i="64"/>
  <c r="DD1915" i="64" s="1"/>
  <c r="CV1846" i="64"/>
  <c r="CV1868" i="64" s="1"/>
  <c r="CV1824" i="64"/>
  <c r="CV1841" i="64" s="1"/>
  <c r="CV1792" i="64"/>
  <c r="CV1721" i="64"/>
  <c r="CV1756" i="64" s="1"/>
  <c r="CV1676" i="64"/>
  <c r="CV1711" i="64" s="1"/>
  <c r="DD2098" i="64"/>
  <c r="DD2125" i="64" s="1"/>
  <c r="DD2097" i="64"/>
  <c r="DD2124" i="64" s="1"/>
  <c r="CV1640" i="64"/>
  <c r="CV1667" i="64" s="1"/>
  <c r="DD1608" i="64"/>
  <c r="CV1604" i="64"/>
  <c r="CV1631" i="64" s="1"/>
  <c r="CV2238" i="64"/>
  <c r="CV2263" i="64" s="1"/>
  <c r="CV1511" i="64"/>
  <c r="CV1526" i="64" s="1"/>
  <c r="CV1510" i="64"/>
  <c r="CV1525" i="64" s="1"/>
  <c r="DD1440" i="64"/>
  <c r="DD1453" i="64" s="1"/>
  <c r="DD1416" i="64"/>
  <c r="DD1431" i="64" s="1"/>
  <c r="CV1288" i="64"/>
  <c r="CV1265" i="64"/>
  <c r="CV1280" i="64" s="1"/>
  <c r="CV1143" i="64"/>
  <c r="CV1156" i="64" s="1"/>
  <c r="CV1095" i="64"/>
  <c r="CV702" i="64"/>
  <c r="DI2697" i="64"/>
  <c r="DI2646" i="64"/>
  <c r="CS1900" i="64"/>
  <c r="CS1915" i="64" s="1"/>
  <c r="DI1819" i="64"/>
  <c r="DI1836" i="64" s="1"/>
  <c r="DI1765" i="64"/>
  <c r="DI1778" i="64" s="1"/>
  <c r="DA1604" i="64"/>
  <c r="DA1631" i="64" s="1"/>
  <c r="DI1569" i="64"/>
  <c r="DI1596" i="64" s="1"/>
  <c r="DA2234" i="64"/>
  <c r="DA2259" i="64" s="1"/>
  <c r="DI2272" i="64"/>
  <c r="DI2297" i="64" s="1"/>
  <c r="DI1510" i="64"/>
  <c r="DI1525" i="64" s="1"/>
  <c r="DA1441" i="64"/>
  <c r="DA1454" i="64" s="1"/>
  <c r="CS1416" i="64"/>
  <c r="CS1431" i="64" s="1"/>
  <c r="CS1265" i="64"/>
  <c r="CS1280" i="64" s="1"/>
  <c r="CS723" i="64"/>
  <c r="DI2724" i="64"/>
  <c r="DI2702" i="64"/>
  <c r="CS2698" i="64"/>
  <c r="DI2673" i="64"/>
  <c r="DI2651" i="64"/>
  <c r="CS1845" i="64"/>
  <c r="CS1867" i="64" s="1"/>
  <c r="DI1792" i="64"/>
  <c r="CS1770" i="64"/>
  <c r="CS1783" i="64" s="1"/>
  <c r="DI2780" i="64"/>
  <c r="DI2794" i="64" s="1"/>
  <c r="DA1445" i="64"/>
  <c r="DA1458" i="64" s="1"/>
  <c r="DA752" i="64"/>
  <c r="DA765" i="64" s="1"/>
  <c r="CU1770" i="64"/>
  <c r="CU1783" i="64" s="1"/>
  <c r="CU1609" i="64"/>
  <c r="CU1636" i="64" s="1"/>
  <c r="CU1905" i="64"/>
  <c r="DI2138" i="64"/>
  <c r="DI2161" i="64" s="1"/>
  <c r="DI1269" i="64"/>
  <c r="DI1284" i="64" s="1"/>
  <c r="DI2102" i="64"/>
  <c r="DI2129" i="64" s="1"/>
  <c r="DI1905" i="64"/>
  <c r="DI703" i="64"/>
  <c r="DI752" i="64"/>
  <c r="DI765" i="64" s="1"/>
  <c r="DI1293" i="64"/>
  <c r="DI1421" i="64"/>
  <c r="DI1445" i="64"/>
  <c r="DI1458" i="64" s="1"/>
  <c r="DI1539" i="64"/>
  <c r="DI1566" i="64" s="1"/>
  <c r="DI1645" i="64"/>
  <c r="DI1672" i="64" s="1"/>
  <c r="DI1681" i="64"/>
  <c r="DI1716" i="64" s="1"/>
  <c r="DI1850" i="64"/>
  <c r="DI1881" i="64"/>
  <c r="DI1896" i="64" s="1"/>
  <c r="DI679" i="64"/>
  <c r="DI728" i="64"/>
  <c r="DI1096" i="64"/>
  <c r="DI1574" i="64"/>
  <c r="DI1601" i="64" s="1"/>
  <c r="DI495" i="64"/>
  <c r="DI505" i="64" s="1"/>
  <c r="DI545" i="64"/>
  <c r="DI1515" i="64"/>
  <c r="DI1770" i="64"/>
  <c r="DI1783" i="64" s="1"/>
  <c r="DI651" i="64"/>
  <c r="DI2238" i="64"/>
  <c r="DI2263" i="64" s="1"/>
  <c r="DI2206" i="64"/>
  <c r="DI2229" i="64" s="1"/>
  <c r="DI1824" i="64"/>
  <c r="DI1841" i="64" s="1"/>
  <c r="DA2238" i="64"/>
  <c r="DA2263" i="64" s="1"/>
  <c r="DA2206" i="64"/>
  <c r="DA2229" i="64" s="1"/>
  <c r="DA1824" i="64"/>
  <c r="DA1841" i="64" s="1"/>
  <c r="DA651" i="64"/>
  <c r="DA1148" i="64"/>
  <c r="DA1161" i="64" s="1"/>
  <c r="DA2272" i="64"/>
  <c r="DA2297" i="64" s="1"/>
  <c r="DA2780" i="64"/>
  <c r="DA2794" i="64" s="1"/>
  <c r="DA1792" i="64"/>
  <c r="DA472" i="64"/>
  <c r="DA2138" i="64"/>
  <c r="DA2161" i="64" s="1"/>
  <c r="DA1269" i="64"/>
  <c r="DA1284" i="64" s="1"/>
  <c r="DA2102" i="64"/>
  <c r="DA2129" i="64" s="1"/>
  <c r="DA1421" i="64"/>
  <c r="DA1539" i="64"/>
  <c r="DA1566" i="64" s="1"/>
  <c r="DA1645" i="64"/>
  <c r="DA1672" i="64" s="1"/>
  <c r="DA1681" i="64"/>
  <c r="DA1716" i="64" s="1"/>
  <c r="DA1850" i="64"/>
  <c r="DA679" i="64"/>
  <c r="DA728" i="64"/>
  <c r="DA1096" i="64"/>
  <c r="DA1515" i="64"/>
  <c r="DA1770" i="64"/>
  <c r="DA1783" i="64" s="1"/>
  <c r="CS703" i="64"/>
  <c r="CS728" i="64"/>
  <c r="CS752" i="64"/>
  <c r="CS765" i="64" s="1"/>
  <c r="CS1293" i="64"/>
  <c r="CS1515" i="64"/>
  <c r="CS1609" i="64"/>
  <c r="CS1636" i="64" s="1"/>
  <c r="CS679" i="64"/>
  <c r="CS1096" i="64"/>
  <c r="CS1725" i="64"/>
  <c r="CS1760" i="64" s="1"/>
  <c r="CS495" i="64"/>
  <c r="CS505" i="64" s="1"/>
  <c r="CS545" i="64"/>
  <c r="CS2238" i="64"/>
  <c r="CS2263" i="64" s="1"/>
  <c r="CS2206" i="64"/>
  <c r="CS2229" i="64" s="1"/>
  <c r="CS1824" i="64"/>
  <c r="CS1841" i="64" s="1"/>
  <c r="CS2272" i="64"/>
  <c r="CS2297" i="64" s="1"/>
  <c r="CS2780" i="64"/>
  <c r="CS2794" i="64" s="1"/>
  <c r="CS1792" i="64"/>
  <c r="CS651" i="64"/>
  <c r="CS1148" i="64"/>
  <c r="CS1161" i="64" s="1"/>
  <c r="CS2138" i="64"/>
  <c r="CS2161" i="64" s="1"/>
  <c r="CS1881" i="64"/>
  <c r="CS1896" i="64" s="1"/>
  <c r="CS1269" i="64"/>
  <c r="CS1284" i="64" s="1"/>
  <c r="CS1539" i="64"/>
  <c r="CS1566" i="64" s="1"/>
  <c r="CS1645" i="64"/>
  <c r="CS1672" i="64" s="1"/>
  <c r="CS1681" i="64"/>
  <c r="CS1716" i="64" s="1"/>
  <c r="CS1850" i="64"/>
  <c r="DI702" i="64"/>
  <c r="DI1724" i="64"/>
  <c r="DA2727" i="64"/>
  <c r="DA1724" i="64"/>
  <c r="CS2727" i="64"/>
  <c r="DI647" i="64"/>
  <c r="DI675" i="64"/>
  <c r="DI1144" i="64"/>
  <c r="DI1157" i="64" s="1"/>
  <c r="DI1570" i="64"/>
  <c r="DI1597" i="64" s="1"/>
  <c r="DI1766" i="64"/>
  <c r="DI1779" i="64" s="1"/>
  <c r="DI491" i="64"/>
  <c r="DI541" i="64"/>
  <c r="DI564" i="64" s="1"/>
  <c r="DI1265" i="64"/>
  <c r="DI1280" i="64" s="1"/>
  <c r="DI1511" i="64"/>
  <c r="DI1526" i="64" s="1"/>
  <c r="DI1605" i="64"/>
  <c r="DI1632" i="64" s="1"/>
  <c r="DI1441" i="64"/>
  <c r="DI1454" i="64" s="1"/>
  <c r="DI1820" i="64"/>
  <c r="DI1837" i="64" s="1"/>
  <c r="DI1417" i="64"/>
  <c r="DI1432" i="64" s="1"/>
  <c r="DI2234" i="64"/>
  <c r="DI2259" i="64" s="1"/>
  <c r="DI2202" i="64"/>
  <c r="DI2225" i="64" s="1"/>
  <c r="DI1788" i="64"/>
  <c r="DI1811" i="64" s="1"/>
  <c r="DI468" i="64"/>
  <c r="DI481" i="64" s="1"/>
  <c r="DI724" i="64"/>
  <c r="DI739" i="64" s="1"/>
  <c r="DI1092" i="64"/>
  <c r="DI1107" i="64" s="1"/>
  <c r="DI1289" i="64"/>
  <c r="DI2268" i="64"/>
  <c r="DI2293" i="64" s="1"/>
  <c r="DI2336" i="64" s="1"/>
  <c r="DI2776" i="64"/>
  <c r="DI2790" i="64" s="1"/>
  <c r="DI1877" i="64"/>
  <c r="DI1892" i="64" s="1"/>
  <c r="DI748" i="64"/>
  <c r="DI761" i="64" s="1"/>
  <c r="DI2098" i="64"/>
  <c r="DI2125" i="64" s="1"/>
  <c r="DI1721" i="64"/>
  <c r="DI1756" i="64" s="1"/>
  <c r="DI1846" i="64"/>
  <c r="DI1868" i="64" s="1"/>
  <c r="DA2098" i="64"/>
  <c r="DA2125" i="64" s="1"/>
  <c r="DA1721" i="64"/>
  <c r="DA1756" i="64" s="1"/>
  <c r="DA1846" i="64"/>
  <c r="DA1868" i="64" s="1"/>
  <c r="DA1535" i="64"/>
  <c r="DA1562" i="64" s="1"/>
  <c r="DA1641" i="64"/>
  <c r="DA1668" i="64" s="1"/>
  <c r="DA1677" i="64"/>
  <c r="DA1712" i="64" s="1"/>
  <c r="DA748" i="64"/>
  <c r="DA761" i="64" s="1"/>
  <c r="DA1570" i="64"/>
  <c r="DA1597" i="64" s="1"/>
  <c r="DA1766" i="64"/>
  <c r="DA1779" i="64" s="1"/>
  <c r="DA647" i="64"/>
  <c r="DA675" i="64"/>
  <c r="DA699" i="64"/>
  <c r="DA1144" i="64"/>
  <c r="DA1157" i="64" s="1"/>
  <c r="DA1511" i="64"/>
  <c r="DA1526" i="64" s="1"/>
  <c r="DA1605" i="64"/>
  <c r="DA1632" i="64" s="1"/>
  <c r="DA1265" i="64"/>
  <c r="DA1280" i="64" s="1"/>
  <c r="DA1820" i="64"/>
  <c r="DA1837" i="64" s="1"/>
  <c r="DA1417" i="64"/>
  <c r="DA1432" i="64" s="1"/>
  <c r="DA2268" i="64"/>
  <c r="DA2293" i="64" s="1"/>
  <c r="DA2336" i="64" s="1"/>
  <c r="DA2776" i="64"/>
  <c r="DA2790" i="64" s="1"/>
  <c r="DA1877" i="64"/>
  <c r="DA1892" i="64" s="1"/>
  <c r="CS1417" i="64"/>
  <c r="CS1432" i="64" s="1"/>
  <c r="CS1441" i="64"/>
  <c r="CS1454" i="64" s="1"/>
  <c r="CS2268" i="64"/>
  <c r="CS2293" i="64" s="1"/>
  <c r="CS2336" i="64" s="1"/>
  <c r="CS2776" i="64"/>
  <c r="CS2790" i="64" s="1"/>
  <c r="CS1877" i="64"/>
  <c r="CS1892" i="64" s="1"/>
  <c r="CS491" i="64"/>
  <c r="CS541" i="64"/>
  <c r="CS564" i="64" s="1"/>
  <c r="CS2134" i="64"/>
  <c r="CS2157" i="64" s="1"/>
  <c r="CS1901" i="64"/>
  <c r="CS1916" i="64" s="1"/>
  <c r="CS724" i="64"/>
  <c r="CS739" i="64" s="1"/>
  <c r="CS1092" i="64"/>
  <c r="CS1107" i="64" s="1"/>
  <c r="CS1289" i="64"/>
  <c r="CS2098" i="64"/>
  <c r="CS2125" i="64" s="1"/>
  <c r="CS1721" i="64"/>
  <c r="CS1756" i="64" s="1"/>
  <c r="CS1846" i="64"/>
  <c r="CS1868" i="64" s="1"/>
  <c r="CS468" i="64"/>
  <c r="CS481" i="64" s="1"/>
  <c r="CS1535" i="64"/>
  <c r="CS1562" i="64" s="1"/>
  <c r="CS1641" i="64"/>
  <c r="CS1668" i="64" s="1"/>
  <c r="CS1677" i="64"/>
  <c r="CS1712" i="64" s="1"/>
  <c r="CS748" i="64"/>
  <c r="CS761" i="64" s="1"/>
  <c r="CS1570" i="64"/>
  <c r="CS1597" i="64" s="1"/>
  <c r="CS1766" i="64"/>
  <c r="CS1779" i="64" s="1"/>
  <c r="CS647" i="64"/>
  <c r="CS1144" i="64"/>
  <c r="CS1157" i="64" s="1"/>
  <c r="CS1511" i="64"/>
  <c r="CS1526" i="64" s="1"/>
  <c r="CS1820" i="64"/>
  <c r="DI646" i="64"/>
  <c r="DI666" i="64" s="1"/>
  <c r="DI747" i="64"/>
  <c r="DI2233" i="64"/>
  <c r="DI2258" i="64" s="1"/>
  <c r="DI2201" i="64"/>
  <c r="DI2224" i="64" s="1"/>
  <c r="DI1787" i="64"/>
  <c r="DI1810" i="64" s="1"/>
  <c r="DI1264" i="64"/>
  <c r="DI1279" i="64" s="1"/>
  <c r="DI1440" i="64"/>
  <c r="DI1453" i="64" s="1"/>
  <c r="DI2267" i="64"/>
  <c r="DI2292" i="64" s="1"/>
  <c r="DI2775" i="64"/>
  <c r="DI2789" i="64" s="1"/>
  <c r="DI1876" i="64"/>
  <c r="DI1891" i="64" s="1"/>
  <c r="DI1416" i="64"/>
  <c r="DI1431" i="64" s="1"/>
  <c r="DI2133" i="64"/>
  <c r="DI2156" i="64" s="1"/>
  <c r="DI1900" i="64"/>
  <c r="DI1915" i="64" s="1"/>
  <c r="DI674" i="64"/>
  <c r="DI689" i="64" s="1"/>
  <c r="DI698" i="64"/>
  <c r="DI723" i="64"/>
  <c r="DI2097" i="64"/>
  <c r="DI2124" i="64" s="1"/>
  <c r="DI1720" i="64"/>
  <c r="DI1845" i="64"/>
  <c r="DI1867" i="64" s="1"/>
  <c r="DI1091" i="64"/>
  <c r="DI1106" i="64" s="1"/>
  <c r="DI1288" i="64"/>
  <c r="DI1534" i="64"/>
  <c r="DI1561" i="64" s="1"/>
  <c r="DI1640" i="64"/>
  <c r="DI1667" i="64" s="1"/>
  <c r="DI1676" i="64"/>
  <c r="DI1711" i="64" s="1"/>
  <c r="DI1604" i="64"/>
  <c r="DI1631" i="64" s="1"/>
  <c r="DA490" i="64"/>
  <c r="DA540" i="64"/>
  <c r="DA1510" i="64"/>
  <c r="DA1525" i="64" s="1"/>
  <c r="DA1819" i="64"/>
  <c r="DA1836" i="64" s="1"/>
  <c r="DA646" i="64"/>
  <c r="DA666" i="64" s="1"/>
  <c r="DA1143" i="64"/>
  <c r="DA1156" i="64" s="1"/>
  <c r="DA2233" i="64"/>
  <c r="DA2258" i="64" s="1"/>
  <c r="DA2201" i="64"/>
  <c r="DA2224" i="64" s="1"/>
  <c r="DA1787" i="64"/>
  <c r="DA1810" i="64" s="1"/>
  <c r="DA467" i="64"/>
  <c r="DA2267" i="64"/>
  <c r="DA2292" i="64" s="1"/>
  <c r="DA2775" i="64"/>
  <c r="DA2789" i="64" s="1"/>
  <c r="DA1876" i="64"/>
  <c r="DA1891" i="64" s="1"/>
  <c r="DA747" i="64"/>
  <c r="DA1264" i="64"/>
  <c r="DA1279" i="64" s="1"/>
  <c r="DA1440" i="64"/>
  <c r="DA1453" i="64" s="1"/>
  <c r="DA2133" i="64"/>
  <c r="DA2156" i="64" s="1"/>
  <c r="DA1416" i="64"/>
  <c r="DA1431" i="64" s="1"/>
  <c r="DA2097" i="64"/>
  <c r="DA2124" i="64" s="1"/>
  <c r="DA1720" i="64"/>
  <c r="DA1845" i="64"/>
  <c r="DA1867" i="64" s="1"/>
  <c r="DA674" i="64"/>
  <c r="DA689" i="64" s="1"/>
  <c r="DA698" i="64"/>
  <c r="DA1091" i="64"/>
  <c r="DA1106" i="64" s="1"/>
  <c r="DA1288" i="64"/>
  <c r="DA1569" i="64"/>
  <c r="DA1596" i="64" s="1"/>
  <c r="DA1765" i="64"/>
  <c r="DA1778" i="64" s="1"/>
  <c r="CS674" i="64"/>
  <c r="CS689" i="64" s="1"/>
  <c r="CS1091" i="64"/>
  <c r="CS1106" i="64" s="1"/>
  <c r="CS1604" i="64"/>
  <c r="CS1631" i="64" s="1"/>
  <c r="CS698" i="64"/>
  <c r="CS1819" i="64"/>
  <c r="CS1836" i="64" s="1"/>
  <c r="CS1510" i="64"/>
  <c r="CS1525" i="64" s="1"/>
  <c r="CS2233" i="64"/>
  <c r="CS2258" i="64" s="1"/>
  <c r="CS2201" i="64"/>
  <c r="CS2224" i="64" s="1"/>
  <c r="CS1787" i="64"/>
  <c r="CS1810" i="64" s="1"/>
  <c r="CS490" i="64"/>
  <c r="CS540" i="64"/>
  <c r="CS646" i="64"/>
  <c r="CS666" i="64" s="1"/>
  <c r="CS1143" i="64"/>
  <c r="CS1156" i="64" s="1"/>
  <c r="CS2267" i="64"/>
  <c r="CS2292" i="64" s="1"/>
  <c r="CS2775" i="64"/>
  <c r="CS2789" i="64" s="1"/>
  <c r="CS467" i="64"/>
  <c r="CS1264" i="64"/>
  <c r="CS1279" i="64" s="1"/>
  <c r="CS2133" i="64"/>
  <c r="CS2156" i="64" s="1"/>
  <c r="CS747" i="64"/>
  <c r="CS1534" i="64"/>
  <c r="CS1561" i="64" s="1"/>
  <c r="CS1640" i="64"/>
  <c r="CS1667" i="64" s="1"/>
  <c r="CS1676" i="64"/>
  <c r="CS1711" i="64" s="1"/>
  <c r="DI2723" i="64"/>
  <c r="DI2672" i="64"/>
  <c r="DA1905" i="64"/>
  <c r="CS2202" i="64"/>
  <c r="CS2225" i="64" s="1"/>
  <c r="DI2134" i="64"/>
  <c r="DI2157" i="64" s="1"/>
  <c r="DA1640" i="64"/>
  <c r="DA1667" i="64" s="1"/>
  <c r="DI1535" i="64"/>
  <c r="DI1562" i="64" s="1"/>
  <c r="DI490" i="64"/>
  <c r="DA468" i="64"/>
  <c r="DA481" i="64" s="1"/>
  <c r="DI2728" i="64"/>
  <c r="CS2724" i="64"/>
  <c r="CS2702" i="64"/>
  <c r="DI2698" i="64"/>
  <c r="DI2677" i="64"/>
  <c r="CS2673" i="64"/>
  <c r="CS2651" i="64"/>
  <c r="DI2647" i="64"/>
  <c r="DA1881" i="64"/>
  <c r="DA1896" i="64" s="1"/>
  <c r="CS1788" i="64"/>
  <c r="CS1811" i="64" s="1"/>
  <c r="CS1765" i="64"/>
  <c r="CS1778" i="64" s="1"/>
  <c r="DI1641" i="64"/>
  <c r="DI1668" i="64" s="1"/>
  <c r="DA1609" i="64"/>
  <c r="DA1636" i="64" s="1"/>
  <c r="CS1569" i="64"/>
  <c r="CS1596" i="64" s="1"/>
  <c r="CS1440" i="64"/>
  <c r="CS1453" i="64" s="1"/>
  <c r="DA1293" i="64"/>
  <c r="CS699" i="64"/>
  <c r="DA495" i="64"/>
  <c r="DA505" i="64" s="1"/>
  <c r="DA491" i="64"/>
  <c r="CS2697" i="64"/>
  <c r="CS2646" i="64"/>
  <c r="CS1724" i="64"/>
  <c r="DA2202" i="64"/>
  <c r="DA2225" i="64" s="1"/>
  <c r="CS2097" i="64"/>
  <c r="CS2124" i="64" s="1"/>
  <c r="CS2234" i="64"/>
  <c r="CS2259" i="64" s="1"/>
  <c r="CS1288" i="64"/>
  <c r="DI1148" i="64"/>
  <c r="DI1161" i="64" s="1"/>
  <c r="DA1092" i="64"/>
  <c r="DA1107" i="64" s="1"/>
  <c r="DI699" i="64"/>
  <c r="DI540" i="64"/>
  <c r="DI472" i="64"/>
  <c r="DA2724" i="64"/>
  <c r="DA2702" i="64"/>
  <c r="DA2697" i="64"/>
  <c r="DA2673" i="64"/>
  <c r="DA2651" i="64"/>
  <c r="DA2646" i="64"/>
  <c r="DA1901" i="64"/>
  <c r="DA1916" i="64" s="1"/>
  <c r="CS1876" i="64"/>
  <c r="CS1891" i="64" s="1"/>
  <c r="DA1788" i="64"/>
  <c r="DA1811" i="64" s="1"/>
  <c r="DA1725" i="64"/>
  <c r="DA1760" i="64" s="1"/>
  <c r="DI1609" i="64"/>
  <c r="DI1636" i="64" s="1"/>
  <c r="CS1445" i="64"/>
  <c r="CS1458" i="64" s="1"/>
  <c r="DA545" i="64"/>
  <c r="DA541" i="64"/>
  <c r="DA564" i="64" s="1"/>
  <c r="CS472" i="64"/>
  <c r="DK1096" i="64"/>
  <c r="DK2272" i="64"/>
  <c r="DK2297" i="64" s="1"/>
  <c r="DK472" i="64"/>
  <c r="DK1515" i="64"/>
  <c r="DK651" i="64"/>
  <c r="DK1445" i="64"/>
  <c r="DK1458" i="64" s="1"/>
  <c r="DK2238" i="64"/>
  <c r="DK2263" i="64" s="1"/>
  <c r="DK1539" i="64"/>
  <c r="DK1566" i="64" s="1"/>
  <c r="DK1574" i="64"/>
  <c r="DK1601" i="64" s="1"/>
  <c r="DK2102" i="64"/>
  <c r="DK2129" i="64" s="1"/>
  <c r="DK495" i="64"/>
  <c r="DK505" i="64" s="1"/>
  <c r="DK679" i="64"/>
  <c r="DK1269" i="64"/>
  <c r="DK1284" i="64" s="1"/>
  <c r="DK1421" i="64"/>
  <c r="DK1725" i="64"/>
  <c r="DK1760" i="64" s="1"/>
  <c r="DK703" i="64"/>
  <c r="DK1293" i="64"/>
  <c r="DK1792" i="64"/>
  <c r="DK1824" i="64"/>
  <c r="DK1841" i="64" s="1"/>
  <c r="DK545" i="64"/>
  <c r="DK752" i="64"/>
  <c r="DK765" i="64" s="1"/>
  <c r="DK1609" i="64"/>
  <c r="DK1636" i="64" s="1"/>
  <c r="DK2138" i="64"/>
  <c r="DK2161" i="64" s="1"/>
  <c r="DK1770" i="64"/>
  <c r="DK1783" i="64" s="1"/>
  <c r="DK1850" i="64"/>
  <c r="DK728" i="64"/>
  <c r="DK1148" i="64"/>
  <c r="DK1161" i="64" s="1"/>
  <c r="DK1645" i="64"/>
  <c r="DK1672" i="64" s="1"/>
  <c r="DC728" i="64"/>
  <c r="DC2272" i="64"/>
  <c r="DC2297" i="64" s="1"/>
  <c r="DC2206" i="64"/>
  <c r="DC2229" i="64" s="1"/>
  <c r="DC1681" i="64"/>
  <c r="DC1716" i="64" s="1"/>
  <c r="DC1096" i="64"/>
  <c r="DC1515" i="64"/>
  <c r="DC472" i="64"/>
  <c r="DC2238" i="64"/>
  <c r="DC2263" i="64" s="1"/>
  <c r="DC1539" i="64"/>
  <c r="DC1566" i="64" s="1"/>
  <c r="DC1574" i="64"/>
  <c r="DC1601" i="64" s="1"/>
  <c r="DC2102" i="64"/>
  <c r="DC2129" i="64" s="1"/>
  <c r="DC651" i="64"/>
  <c r="DC1269" i="64"/>
  <c r="DC1284" i="64" s="1"/>
  <c r="DC1421" i="64"/>
  <c r="DC1445" i="64"/>
  <c r="DC1458" i="64" s="1"/>
  <c r="DC1725" i="64"/>
  <c r="DC1760" i="64" s="1"/>
  <c r="DC495" i="64"/>
  <c r="DC505" i="64" s="1"/>
  <c r="DC679" i="64"/>
  <c r="DC1792" i="64"/>
  <c r="DC1824" i="64"/>
  <c r="DC1841" i="64" s="1"/>
  <c r="DC703" i="64"/>
  <c r="DC1293" i="64"/>
  <c r="DC1609" i="64"/>
  <c r="DC1636" i="64" s="1"/>
  <c r="DC2138" i="64"/>
  <c r="DC2161" i="64" s="1"/>
  <c r="DC1770" i="64"/>
  <c r="DC1783" i="64" s="1"/>
  <c r="CU703" i="64"/>
  <c r="CU1293" i="64"/>
  <c r="CU1645" i="64"/>
  <c r="CU1672" i="64" s="1"/>
  <c r="CU545" i="64"/>
  <c r="CU728" i="64"/>
  <c r="CU752" i="64"/>
  <c r="CU765" i="64" s="1"/>
  <c r="CU1148" i="64"/>
  <c r="CU1161" i="64" s="1"/>
  <c r="CU2780" i="64"/>
  <c r="CU2794" i="64" s="1"/>
  <c r="CU2272" i="64"/>
  <c r="CU2297" i="64" s="1"/>
  <c r="CU2206" i="64"/>
  <c r="CU2229" i="64" s="1"/>
  <c r="CU1681" i="64"/>
  <c r="CU1716" i="64" s="1"/>
  <c r="CU1515" i="64"/>
  <c r="CU1096" i="64"/>
  <c r="CU2238" i="64"/>
  <c r="CU2263" i="64" s="1"/>
  <c r="CU1539" i="64"/>
  <c r="CU1566" i="64" s="1"/>
  <c r="CU1574" i="64"/>
  <c r="CU1601" i="64" s="1"/>
  <c r="CU2102" i="64"/>
  <c r="CU2129" i="64" s="1"/>
  <c r="CU472" i="64"/>
  <c r="CU1445" i="64"/>
  <c r="CU1458" i="64" s="1"/>
  <c r="CU1725" i="64"/>
  <c r="CU1760" i="64" s="1"/>
  <c r="CU651" i="64"/>
  <c r="CU1269" i="64"/>
  <c r="CU1284" i="64" s="1"/>
  <c r="CU1421" i="64"/>
  <c r="CU1792" i="64"/>
  <c r="CU1824" i="64"/>
  <c r="CU1841" i="64" s="1"/>
  <c r="DK494" i="64"/>
  <c r="DK678" i="64"/>
  <c r="DK1608" i="64"/>
  <c r="DK702" i="64"/>
  <c r="DK1292" i="64"/>
  <c r="DK1411" i="64" s="1"/>
  <c r="DK1644" i="64"/>
  <c r="DK544" i="64"/>
  <c r="DK727" i="64"/>
  <c r="DK751" i="64"/>
  <c r="DK764" i="64" s="1"/>
  <c r="DK1147" i="64"/>
  <c r="DK2779" i="64"/>
  <c r="DK2271" i="64"/>
  <c r="DK2205" i="64"/>
  <c r="DK1680" i="64"/>
  <c r="DK1514" i="64"/>
  <c r="DK1095" i="64"/>
  <c r="DK2237" i="64"/>
  <c r="DK1538" i="64"/>
  <c r="DK1573" i="64"/>
  <c r="DK2101" i="64"/>
  <c r="DK471" i="64"/>
  <c r="DK1444" i="64"/>
  <c r="DK1724" i="64"/>
  <c r="DC471" i="64"/>
  <c r="DC650" i="64"/>
  <c r="DC1420" i="64"/>
  <c r="DC1435" i="64" s="1"/>
  <c r="DC1608" i="64"/>
  <c r="DC2137" i="64"/>
  <c r="DC1644" i="64"/>
  <c r="DC494" i="64"/>
  <c r="DC678" i="64"/>
  <c r="DC1292" i="64"/>
  <c r="DC1411" i="64" s="1"/>
  <c r="DC2779" i="64"/>
  <c r="DC702" i="64"/>
  <c r="DC727" i="64"/>
  <c r="DC751" i="64"/>
  <c r="DC764" i="64" s="1"/>
  <c r="DC1147" i="64"/>
  <c r="DC2271" i="64"/>
  <c r="DC2205" i="64"/>
  <c r="DC1680" i="64"/>
  <c r="DC544" i="64"/>
  <c r="DC1514" i="64"/>
  <c r="DC2237" i="64"/>
  <c r="DC1538" i="64"/>
  <c r="DC1573" i="64"/>
  <c r="DC2101" i="64"/>
  <c r="DC1724" i="64"/>
  <c r="CU544" i="64"/>
  <c r="CU1095" i="64"/>
  <c r="CU1444" i="64"/>
  <c r="CU1608" i="64"/>
  <c r="CU2137" i="64"/>
  <c r="CU650" i="64"/>
  <c r="CU1420" i="64"/>
  <c r="CU1435" i="64" s="1"/>
  <c r="CU1644" i="64"/>
  <c r="CU471" i="64"/>
  <c r="CU2779" i="64"/>
  <c r="CU1292" i="64"/>
  <c r="CU1411" i="64" s="1"/>
  <c r="CU2271" i="64"/>
  <c r="CU2205" i="64"/>
  <c r="CU1680" i="64"/>
  <c r="CU494" i="64"/>
  <c r="CU678" i="64"/>
  <c r="CU727" i="64"/>
  <c r="CU1147" i="64"/>
  <c r="CU1514" i="64"/>
  <c r="CU1724" i="64"/>
  <c r="DK724" i="64"/>
  <c r="DK1144" i="64"/>
  <c r="DK1157" i="64" s="1"/>
  <c r="DK2234" i="64"/>
  <c r="DK2259" i="64" s="1"/>
  <c r="DK1535" i="64"/>
  <c r="DK1562" i="64" s="1"/>
  <c r="DK1570" i="64"/>
  <c r="DK1597" i="64" s="1"/>
  <c r="DK2098" i="64"/>
  <c r="DK2125" i="64" s="1"/>
  <c r="DK491" i="64"/>
  <c r="DK675" i="64"/>
  <c r="DK699" i="64"/>
  <c r="DK748" i="64"/>
  <c r="DK761" i="64" s="1"/>
  <c r="DK1092" i="64"/>
  <c r="DK1107" i="64" s="1"/>
  <c r="DK541" i="64"/>
  <c r="DK564" i="64" s="1"/>
  <c r="DK1441" i="64"/>
  <c r="DK1454" i="64" s="1"/>
  <c r="DK1605" i="64"/>
  <c r="DK1632" i="64" s="1"/>
  <c r="DK2134" i="64"/>
  <c r="DK2157" i="64" s="1"/>
  <c r="DK1641" i="64"/>
  <c r="DK1668" i="64" s="1"/>
  <c r="DK647" i="64"/>
  <c r="DK1417" i="64"/>
  <c r="DK1432" i="64" s="1"/>
  <c r="DK2776" i="64"/>
  <c r="DK2790" i="64" s="1"/>
  <c r="DK2268" i="64"/>
  <c r="DK2293" i="64" s="1"/>
  <c r="DK2336" i="64" s="1"/>
  <c r="DK2202" i="64"/>
  <c r="DK2225" i="64" s="1"/>
  <c r="DK1677" i="64"/>
  <c r="DK1712" i="64" s="1"/>
  <c r="DK1721" i="64"/>
  <c r="DK1756" i="64" s="1"/>
  <c r="DC1511" i="64"/>
  <c r="DC1526" i="64" s="1"/>
  <c r="DC468" i="64"/>
  <c r="DC481" i="64" s="1"/>
  <c r="DC1265" i="64"/>
  <c r="DC1280" i="64" s="1"/>
  <c r="DC1289" i="64"/>
  <c r="DC2234" i="64"/>
  <c r="DC2259" i="64" s="1"/>
  <c r="DC1535" i="64"/>
  <c r="DC1562" i="64" s="1"/>
  <c r="DC1570" i="64"/>
  <c r="DC1597" i="64" s="1"/>
  <c r="DC2098" i="64"/>
  <c r="DC2125" i="64" s="1"/>
  <c r="DC724" i="64"/>
  <c r="DC1144" i="64"/>
  <c r="DC1157" i="64" s="1"/>
  <c r="DC675" i="64"/>
  <c r="DC491" i="64"/>
  <c r="DC1092" i="64"/>
  <c r="DC1107" i="64" s="1"/>
  <c r="DC1605" i="64"/>
  <c r="DC1632" i="64" s="1"/>
  <c r="DC2134" i="64"/>
  <c r="DC2157" i="64" s="1"/>
  <c r="DC1766" i="64"/>
  <c r="DC1779" i="64" s="1"/>
  <c r="DC699" i="64"/>
  <c r="DC748" i="64"/>
  <c r="DC761" i="64" s="1"/>
  <c r="DC1441" i="64"/>
  <c r="DC1454" i="64" s="1"/>
  <c r="DC1641" i="64"/>
  <c r="DC1668" i="64" s="1"/>
  <c r="DC541" i="64"/>
  <c r="DC564" i="64" s="1"/>
  <c r="DC1721" i="64"/>
  <c r="DC1756" i="64" s="1"/>
  <c r="DC2776" i="64"/>
  <c r="DC2790" i="64" s="1"/>
  <c r="CU699" i="64"/>
  <c r="CU1417" i="64"/>
  <c r="CU1432" i="64" s="1"/>
  <c r="CU2268" i="64"/>
  <c r="CU2293" i="64" s="1"/>
  <c r="CU2336" i="64" s="1"/>
  <c r="CU541" i="64"/>
  <c r="CU564" i="64" s="1"/>
  <c r="CU647" i="64"/>
  <c r="CU1511" i="64"/>
  <c r="CU1526" i="64" s="1"/>
  <c r="CU2234" i="64"/>
  <c r="CU2259" i="64" s="1"/>
  <c r="CU1535" i="64"/>
  <c r="CU1562" i="64" s="1"/>
  <c r="CU1570" i="64"/>
  <c r="CU1597" i="64" s="1"/>
  <c r="CU2098" i="64"/>
  <c r="CU2125" i="64" s="1"/>
  <c r="CU1265" i="64"/>
  <c r="CU1280" i="64" s="1"/>
  <c r="CU1289" i="64"/>
  <c r="CU468" i="64"/>
  <c r="CU481" i="64" s="1"/>
  <c r="CU724" i="64"/>
  <c r="CU1144" i="64"/>
  <c r="CU1157" i="64" s="1"/>
  <c r="CU1788" i="64"/>
  <c r="CU1811" i="64" s="1"/>
  <c r="CU1820" i="64"/>
  <c r="CU1605" i="64"/>
  <c r="CU1632" i="64" s="1"/>
  <c r="CU2134" i="64"/>
  <c r="CU2157" i="64" s="1"/>
  <c r="CU1766" i="64"/>
  <c r="CU1779" i="64" s="1"/>
  <c r="CU1846" i="64"/>
  <c r="CU1868" i="64" s="1"/>
  <c r="CU675" i="64"/>
  <c r="CU1092" i="64"/>
  <c r="CU1107" i="64" s="1"/>
  <c r="CU1641" i="64"/>
  <c r="CU1668" i="64" s="1"/>
  <c r="DC2728" i="64"/>
  <c r="CU2701" i="64"/>
  <c r="DC2677" i="64"/>
  <c r="CU2650" i="64"/>
  <c r="DC1905" i="64"/>
  <c r="CU1849" i="64"/>
  <c r="DC1823" i="64"/>
  <c r="DK1791" i="64"/>
  <c r="DK1681" i="64"/>
  <c r="DK1716" i="64" s="1"/>
  <c r="CU1538" i="64"/>
  <c r="DC1095" i="64"/>
  <c r="CU495" i="64"/>
  <c r="CU505" i="64" s="1"/>
  <c r="DK2728" i="64"/>
  <c r="CU2724" i="64"/>
  <c r="DC2701" i="64"/>
  <c r="DK2677" i="64"/>
  <c r="CU2673" i="64"/>
  <c r="DC2650" i="64"/>
  <c r="DK1905" i="64"/>
  <c r="CU1901" i="64"/>
  <c r="CU1916" i="64" s="1"/>
  <c r="CU1877" i="64"/>
  <c r="CU1892" i="64" s="1"/>
  <c r="DC1849" i="64"/>
  <c r="DK1823" i="64"/>
  <c r="DC2780" i="64"/>
  <c r="DC2794" i="64" s="1"/>
  <c r="CU2202" i="64"/>
  <c r="CU2225" i="64" s="1"/>
  <c r="DC1444" i="64"/>
  <c r="CU751" i="64"/>
  <c r="CU764" i="64" s="1"/>
  <c r="DK650" i="64"/>
  <c r="DK468" i="64"/>
  <c r="DK481" i="64" s="1"/>
  <c r="DC2724" i="64"/>
  <c r="DK2701" i="64"/>
  <c r="DC2673" i="64"/>
  <c r="DK2650" i="64"/>
  <c r="DC1901" i="64"/>
  <c r="DC1916" i="64" s="1"/>
  <c r="DC1877" i="64"/>
  <c r="DC1892" i="64" s="1"/>
  <c r="DK1849" i="64"/>
  <c r="DK2780" i="64"/>
  <c r="DK2794" i="64" s="1"/>
  <c r="CU1677" i="64"/>
  <c r="CU1712" i="64" s="1"/>
  <c r="DC2202" i="64"/>
  <c r="DC2225" i="64" s="1"/>
  <c r="CU2101" i="64"/>
  <c r="DC1645" i="64"/>
  <c r="DC1672" i="64" s="1"/>
  <c r="DK1511" i="64"/>
  <c r="DK1526" i="64" s="1"/>
  <c r="DC1417" i="64"/>
  <c r="DC1432" i="64" s="1"/>
  <c r="DC545" i="64"/>
  <c r="DK2724" i="64"/>
  <c r="CU2702" i="64"/>
  <c r="DK2673" i="64"/>
  <c r="CU2651" i="64"/>
  <c r="DK1901" i="64"/>
  <c r="DK1916" i="64" s="1"/>
  <c r="DK1877" i="64"/>
  <c r="DK1892" i="64" s="1"/>
  <c r="CU1850" i="64"/>
  <c r="DK1766" i="64"/>
  <c r="DK1779" i="64" s="1"/>
  <c r="DC1677" i="64"/>
  <c r="DC1712" i="64" s="1"/>
  <c r="DC2268" i="64"/>
  <c r="DC2293" i="64" s="1"/>
  <c r="DC2336" i="64" s="1"/>
  <c r="DK1265" i="64"/>
  <c r="DK1280" i="64" s="1"/>
  <c r="CU702" i="64"/>
  <c r="CU491" i="64"/>
  <c r="CU2727" i="64"/>
  <c r="DC2702" i="64"/>
  <c r="CU2676" i="64"/>
  <c r="DC2651" i="64"/>
  <c r="CU1904" i="64"/>
  <c r="CU1880" i="64"/>
  <c r="DC1850" i="64"/>
  <c r="DC1788" i="64"/>
  <c r="DC1811" i="64" s="1"/>
  <c r="CU1769" i="64"/>
  <c r="CU2776" i="64"/>
  <c r="CU2790" i="64" s="1"/>
  <c r="CU1573" i="64"/>
  <c r="DC1148" i="64"/>
  <c r="DC1161" i="64" s="1"/>
  <c r="DC752" i="64"/>
  <c r="DC765" i="64" s="1"/>
  <c r="DC2727" i="64"/>
  <c r="DK2702" i="64"/>
  <c r="CU2698" i="64"/>
  <c r="DC2676" i="64"/>
  <c r="DK2651" i="64"/>
  <c r="CU2647" i="64"/>
  <c r="DC1904" i="64"/>
  <c r="DC1880" i="64"/>
  <c r="DC1820" i="64"/>
  <c r="DC1837" i="64" s="1"/>
  <c r="DK1788" i="64"/>
  <c r="DK1811" i="64" s="1"/>
  <c r="DC1769" i="64"/>
  <c r="DK2137" i="64"/>
  <c r="DK1420" i="64"/>
  <c r="DK1435" i="64" s="1"/>
  <c r="CU679" i="64"/>
  <c r="DK2727" i="64"/>
  <c r="DC2698" i="64"/>
  <c r="DK2676" i="64"/>
  <c r="DC2647" i="64"/>
  <c r="DK1904" i="64"/>
  <c r="DK1881" i="64"/>
  <c r="DK1896" i="64" s="1"/>
  <c r="DC1881" i="64"/>
  <c r="DC1896" i="64" s="1"/>
  <c r="CU1881" i="64"/>
  <c r="CU1896" i="64" s="1"/>
  <c r="DK1880" i="64"/>
  <c r="DC1846" i="64"/>
  <c r="DC1868" i="64" s="1"/>
  <c r="DK1820" i="64"/>
  <c r="DK1837" i="64" s="1"/>
  <c r="CU1791" i="64"/>
  <c r="DK1769" i="64"/>
  <c r="CU1721" i="64"/>
  <c r="CU1756" i="64" s="1"/>
  <c r="CU2138" i="64"/>
  <c r="CU2161" i="64" s="1"/>
  <c r="CU2237" i="64"/>
  <c r="CU1441" i="64"/>
  <c r="CU1454" i="64" s="1"/>
  <c r="DK1289" i="64"/>
  <c r="DC647" i="64"/>
  <c r="DD1096" i="64"/>
  <c r="DD1445" i="64"/>
  <c r="DD1458" i="64" s="1"/>
  <c r="DD1293" i="64"/>
  <c r="DD651" i="64"/>
  <c r="DD728" i="64"/>
  <c r="CV1148" i="64"/>
  <c r="CV1161" i="64" s="1"/>
  <c r="CV1269" i="64"/>
  <c r="CV1284" i="64" s="1"/>
  <c r="CV1096" i="64"/>
  <c r="CV1293" i="64"/>
  <c r="CV1421" i="64"/>
  <c r="CV651" i="64"/>
  <c r="DE1292" i="64"/>
  <c r="DE1411" i="64" s="1"/>
  <c r="DE1420" i="64"/>
  <c r="DE1435" i="64" s="1"/>
  <c r="DE471" i="64"/>
  <c r="DE650" i="64"/>
  <c r="DE678" i="64"/>
  <c r="DE727" i="64"/>
  <c r="DE1147" i="64"/>
  <c r="DE494" i="64"/>
  <c r="DE544" i="64"/>
  <c r="DE702" i="64"/>
  <c r="DE1095" i="64"/>
  <c r="CW702" i="64"/>
  <c r="CW1444" i="64"/>
  <c r="CW751" i="64"/>
  <c r="CW764" i="64" s="1"/>
  <c r="CW1292" i="64"/>
  <c r="CW1411" i="64" s="1"/>
  <c r="CW1420" i="64"/>
  <c r="CW1435" i="64" s="1"/>
  <c r="CW650" i="64"/>
  <c r="CW471" i="64"/>
  <c r="CW678" i="64"/>
  <c r="CW727" i="64"/>
  <c r="CW1147" i="64"/>
  <c r="CW494" i="64"/>
  <c r="CW544" i="64"/>
  <c r="CO494" i="64"/>
  <c r="CO544" i="64"/>
  <c r="CO1095" i="64"/>
  <c r="CO1444" i="64"/>
  <c r="CO702" i="64"/>
  <c r="CO1292" i="64"/>
  <c r="CO1411" i="64" s="1"/>
  <c r="CO1420" i="64"/>
  <c r="CO1435" i="64" s="1"/>
  <c r="CO650" i="64"/>
  <c r="CO751" i="64"/>
  <c r="CO764" i="64" s="1"/>
  <c r="CO727" i="64"/>
  <c r="CO1147" i="64"/>
  <c r="CO471" i="64"/>
  <c r="CO678" i="64"/>
  <c r="DF1092" i="64"/>
  <c r="DF1107" i="64" s="1"/>
  <c r="DF491" i="64"/>
  <c r="DF541" i="64"/>
  <c r="DF564" i="64" s="1"/>
  <c r="DF1441" i="64"/>
  <c r="DF1454" i="64" s="1"/>
  <c r="DF1265" i="64"/>
  <c r="DF1280" i="64" s="1"/>
  <c r="DF1289" i="64"/>
  <c r="DF1417" i="64"/>
  <c r="DF1432" i="64" s="1"/>
  <c r="DF647" i="64"/>
  <c r="DF699" i="64"/>
  <c r="DF724" i="64"/>
  <c r="DF748" i="64"/>
  <c r="DF761" i="64" s="1"/>
  <c r="DF1144" i="64"/>
  <c r="DF1157" i="64" s="1"/>
  <c r="CX468" i="64"/>
  <c r="CX481" i="64" s="1"/>
  <c r="CX675" i="64"/>
  <c r="CX1092" i="64"/>
  <c r="CX1107" i="64" s="1"/>
  <c r="CX1441" i="64"/>
  <c r="CX1454" i="64" s="1"/>
  <c r="CX491" i="64"/>
  <c r="CX541" i="64"/>
  <c r="CX564" i="64" s="1"/>
  <c r="CX1265" i="64"/>
  <c r="CX1280" i="64" s="1"/>
  <c r="CX1289" i="64"/>
  <c r="CX647" i="64"/>
  <c r="CX1511" i="64"/>
  <c r="CX1526" i="64" s="1"/>
  <c r="CX699" i="64"/>
  <c r="CX724" i="64"/>
  <c r="CX1144" i="64"/>
  <c r="CX1157" i="64" s="1"/>
  <c r="CP699" i="64"/>
  <c r="CP748" i="64"/>
  <c r="CP761" i="64" s="1"/>
  <c r="CP468" i="64"/>
  <c r="CP481" i="64" s="1"/>
  <c r="CP675" i="64"/>
  <c r="CP1092" i="64"/>
  <c r="CP1107" i="64" s="1"/>
  <c r="CP1265" i="64"/>
  <c r="CP1280" i="64" s="1"/>
  <c r="CP1289" i="64"/>
  <c r="CP1417" i="64"/>
  <c r="CP1432" i="64" s="1"/>
  <c r="CP491" i="64"/>
  <c r="CP541" i="64"/>
  <c r="CP564" i="64" s="1"/>
  <c r="CP647" i="64"/>
  <c r="DG490" i="64"/>
  <c r="DG540" i="64"/>
  <c r="DG723" i="64"/>
  <c r="DG1143" i="64"/>
  <c r="DG1156" i="64" s="1"/>
  <c r="DG698" i="64"/>
  <c r="DG747" i="64"/>
  <c r="DG1091" i="64"/>
  <c r="DG1106" i="64" s="1"/>
  <c r="DG467" i="64"/>
  <c r="DG674" i="64"/>
  <c r="DG689" i="64" s="1"/>
  <c r="DG1440" i="64"/>
  <c r="DG1453" i="64" s="1"/>
  <c r="DG1264" i="64"/>
  <c r="DG1279" i="64" s="1"/>
  <c r="DG1288" i="64"/>
  <c r="DG1416" i="64"/>
  <c r="DG1431" i="64" s="1"/>
  <c r="CY646" i="64"/>
  <c r="CY666" i="64" s="1"/>
  <c r="CY1510" i="64"/>
  <c r="CY1525" i="64" s="1"/>
  <c r="CY723" i="64"/>
  <c r="CY1143" i="64"/>
  <c r="CY1156" i="64" s="1"/>
  <c r="CY490" i="64"/>
  <c r="CY540" i="64"/>
  <c r="CY698" i="64"/>
  <c r="CY747" i="64"/>
  <c r="CY1091" i="64"/>
  <c r="CY1106" i="64" s="1"/>
  <c r="CY1440" i="64"/>
  <c r="CY1453" i="64" s="1"/>
  <c r="CQ1264" i="64"/>
  <c r="CQ1279" i="64" s="1"/>
  <c r="CQ1288" i="64"/>
  <c r="CQ1416" i="64"/>
  <c r="CQ1431" i="64" s="1"/>
  <c r="CQ467" i="64"/>
  <c r="CQ646" i="64"/>
  <c r="CQ666" i="64" s="1"/>
  <c r="CQ674" i="64"/>
  <c r="CQ689" i="64" s="1"/>
  <c r="CQ1510" i="64"/>
  <c r="CQ1525" i="64" s="1"/>
  <c r="CQ723" i="64"/>
  <c r="CQ1143" i="64"/>
  <c r="CQ1156" i="64" s="1"/>
  <c r="CQ490" i="64"/>
  <c r="CQ540" i="64"/>
  <c r="CQ698" i="64"/>
  <c r="CQ1091" i="64"/>
  <c r="CQ1106" i="64" s="1"/>
  <c r="CP2216" i="64"/>
  <c r="CZ1574" i="64"/>
  <c r="CZ1601" i="64" s="1"/>
  <c r="CZ2138" i="64"/>
  <c r="CZ2161" i="64" s="1"/>
  <c r="CZ651" i="64"/>
  <c r="CZ752" i="64"/>
  <c r="CZ765" i="64" s="1"/>
  <c r="CZ1096" i="64"/>
  <c r="CZ472" i="64"/>
  <c r="CZ2206" i="64"/>
  <c r="CZ2229" i="64" s="1"/>
  <c r="CZ679" i="64"/>
  <c r="CZ1445" i="64"/>
  <c r="CZ1458" i="64" s="1"/>
  <c r="CZ1515" i="64"/>
  <c r="CZ1609" i="64"/>
  <c r="CZ1636" i="64" s="1"/>
  <c r="CZ1645" i="64"/>
  <c r="CZ1672" i="64" s="1"/>
  <c r="CZ2102" i="64"/>
  <c r="CZ2129" i="64" s="1"/>
  <c r="CZ2272" i="64"/>
  <c r="CZ2297" i="64" s="1"/>
  <c r="CZ703" i="64"/>
  <c r="CZ1293" i="64"/>
  <c r="CZ495" i="64"/>
  <c r="CZ505" i="64" s="1"/>
  <c r="CZ1148" i="64"/>
  <c r="CZ1161" i="64" s="1"/>
  <c r="CZ1269" i="64"/>
  <c r="CZ1284" i="64" s="1"/>
  <c r="CZ1681" i="64"/>
  <c r="CZ1716" i="64" s="1"/>
  <c r="CU490" i="64"/>
  <c r="CU723" i="64"/>
  <c r="CU1416" i="64"/>
  <c r="CU2233" i="64"/>
  <c r="CU2258" i="64" s="1"/>
  <c r="CU540" i="64"/>
  <c r="CU1091" i="64"/>
  <c r="CU1106" i="64" s="1"/>
  <c r="CU1569" i="64"/>
  <c r="CU1596" i="64" s="1"/>
  <c r="CU2133" i="64"/>
  <c r="CU2156" i="64" s="1"/>
  <c r="CU646" i="64"/>
  <c r="CU1720" i="64"/>
  <c r="CU747" i="64"/>
  <c r="CU1510" i="64"/>
  <c r="CU1525" i="64" s="1"/>
  <c r="CU2097" i="64"/>
  <c r="CU2124" i="64" s="1"/>
  <c r="CU2201" i="64"/>
  <c r="CU2224" i="64" s="1"/>
  <c r="CU467" i="64"/>
  <c r="CU1440" i="64"/>
  <c r="CU1604" i="64"/>
  <c r="CU1640" i="64"/>
  <c r="CU674" i="64"/>
  <c r="CU2267" i="64"/>
  <c r="CU2292" i="64" s="1"/>
  <c r="CU1143" i="64"/>
  <c r="CU1156" i="64" s="1"/>
  <c r="CU1288" i="64"/>
  <c r="CU1676" i="64"/>
  <c r="CU1711" i="64" s="1"/>
  <c r="DH1725" i="64"/>
  <c r="DH1760" i="64" s="1"/>
  <c r="CZ1725" i="64"/>
  <c r="CZ1760" i="64" s="1"/>
  <c r="CR1725" i="64"/>
  <c r="CR1760" i="64" s="1"/>
  <c r="CZ1421" i="64"/>
  <c r="CR1421" i="64"/>
  <c r="DH752" i="64"/>
  <c r="DH765" i="64" s="1"/>
  <c r="DH1574" i="64"/>
  <c r="DH1601" i="64" s="1"/>
  <c r="DH2138" i="64"/>
  <c r="DH2161" i="64" s="1"/>
  <c r="DH472" i="64"/>
  <c r="DH651" i="64"/>
  <c r="DH1096" i="64"/>
  <c r="DH679" i="64"/>
  <c r="DH2206" i="64"/>
  <c r="DH2229" i="64" s="1"/>
  <c r="DH1445" i="64"/>
  <c r="DH1458" i="64" s="1"/>
  <c r="DH1515" i="64"/>
  <c r="DH1609" i="64"/>
  <c r="DH1636" i="64" s="1"/>
  <c r="DH1645" i="64"/>
  <c r="DH1672" i="64" s="1"/>
  <c r="DH2102" i="64"/>
  <c r="DH2129" i="64" s="1"/>
  <c r="DH703" i="64"/>
  <c r="DH2272" i="64"/>
  <c r="DH2297" i="64" s="1"/>
  <c r="DH495" i="64"/>
  <c r="DH505" i="64" s="1"/>
  <c r="DH1293" i="64"/>
  <c r="DH545" i="64"/>
  <c r="DH1148" i="64"/>
  <c r="DH1161" i="64" s="1"/>
  <c r="DH1269" i="64"/>
  <c r="DH1284" i="64" s="1"/>
  <c r="DH1681" i="64"/>
  <c r="DH1716" i="64" s="1"/>
  <c r="DK723" i="64"/>
  <c r="DK1416" i="64"/>
  <c r="DK2233" i="64"/>
  <c r="DK2258" i="64" s="1"/>
  <c r="DK747" i="64"/>
  <c r="DK1091" i="64"/>
  <c r="DK1106" i="64" s="1"/>
  <c r="DK1569" i="64"/>
  <c r="DK1596" i="64" s="1"/>
  <c r="DK2133" i="64"/>
  <c r="DK2156" i="64" s="1"/>
  <c r="DK467" i="64"/>
  <c r="DK646" i="64"/>
  <c r="DK1720" i="64"/>
  <c r="DK674" i="64"/>
  <c r="DK1510" i="64"/>
  <c r="DK1525" i="64" s="1"/>
  <c r="DK2097" i="64"/>
  <c r="DK2124" i="64" s="1"/>
  <c r="DK2201" i="64"/>
  <c r="DK2224" i="64" s="1"/>
  <c r="DK1440" i="64"/>
  <c r="DK1604" i="64"/>
  <c r="DK1640" i="64"/>
  <c r="DK698" i="64"/>
  <c r="DK2267" i="64"/>
  <c r="DK2292" i="64" s="1"/>
  <c r="DK490" i="64"/>
  <c r="DK1143" i="64"/>
  <c r="DK1156" i="64" s="1"/>
  <c r="DK1288" i="64"/>
  <c r="DK1676" i="64"/>
  <c r="DK1711" i="64" s="1"/>
  <c r="DH2702" i="64"/>
  <c r="CZ2702" i="64"/>
  <c r="CR2702" i="64"/>
  <c r="DI2701" i="64"/>
  <c r="DA2701" i="64"/>
  <c r="CS2701" i="64"/>
  <c r="DJ2698" i="64"/>
  <c r="DB2698" i="64"/>
  <c r="CT2698" i="64"/>
  <c r="DK2697" i="64"/>
  <c r="DC2697" i="64"/>
  <c r="CU2697" i="64"/>
  <c r="DI1904" i="64"/>
  <c r="DA1904" i="64"/>
  <c r="CS1904" i="64"/>
  <c r="DJ1901" i="64"/>
  <c r="DJ1916" i="64" s="1"/>
  <c r="DB1901" i="64"/>
  <c r="DB1916" i="64" s="1"/>
  <c r="CT1901" i="64"/>
  <c r="CT1916" i="64" s="1"/>
  <c r="DK1900" i="64"/>
  <c r="DC1900" i="64"/>
  <c r="CU1900" i="64"/>
  <c r="DI1849" i="64"/>
  <c r="DA1849" i="64"/>
  <c r="CS1849" i="64"/>
  <c r="DJ1846" i="64"/>
  <c r="DJ1868" i="64" s="1"/>
  <c r="DB1846" i="64"/>
  <c r="DB1868" i="64" s="1"/>
  <c r="CT1846" i="64"/>
  <c r="CT1868" i="64" s="1"/>
  <c r="DK1845" i="64"/>
  <c r="DC1845" i="64"/>
  <c r="CU1845" i="64"/>
  <c r="DH1824" i="64"/>
  <c r="DH1841" i="64" s="1"/>
  <c r="CZ1824" i="64"/>
  <c r="CZ1841" i="64" s="1"/>
  <c r="CR1824" i="64"/>
  <c r="CR1841" i="64" s="1"/>
  <c r="DI1823" i="64"/>
  <c r="DA1823" i="64"/>
  <c r="CS1823" i="64"/>
  <c r="DJ1820" i="64"/>
  <c r="DJ1837" i="64" s="1"/>
  <c r="DB1820" i="64"/>
  <c r="DB1837" i="64" s="1"/>
  <c r="CT1820" i="64"/>
  <c r="DK1819" i="64"/>
  <c r="DC1819" i="64"/>
  <c r="CU1819" i="64"/>
  <c r="DJ1265" i="64"/>
  <c r="DJ1280" i="64" s="1"/>
  <c r="DB1265" i="64"/>
  <c r="DB1280" i="64" s="1"/>
  <c r="CT1265" i="64"/>
  <c r="CT1280" i="64" s="1"/>
  <c r="DK1264" i="64"/>
  <c r="DK1279" i="64" s="1"/>
  <c r="CU1264" i="64"/>
  <c r="CU1279" i="64" s="1"/>
  <c r="DH728" i="64"/>
  <c r="CZ728" i="64"/>
  <c r="CR545" i="64"/>
  <c r="CR1574" i="64"/>
  <c r="CR1601" i="64" s="1"/>
  <c r="CR2138" i="64"/>
  <c r="CR2161" i="64" s="1"/>
  <c r="CR651" i="64"/>
  <c r="CR1096" i="64"/>
  <c r="CR752" i="64"/>
  <c r="CR765" i="64" s="1"/>
  <c r="CR2206" i="64"/>
  <c r="CR2229" i="64" s="1"/>
  <c r="CR472" i="64"/>
  <c r="CR1445" i="64"/>
  <c r="CR1458" i="64" s="1"/>
  <c r="CR1515" i="64"/>
  <c r="CR1609" i="64"/>
  <c r="CR1636" i="64" s="1"/>
  <c r="CR1645" i="64"/>
  <c r="CR1672" i="64" s="1"/>
  <c r="CR2102" i="64"/>
  <c r="CR2129" i="64" s="1"/>
  <c r="CR679" i="64"/>
  <c r="CR2272" i="64"/>
  <c r="CR2297" i="64" s="1"/>
  <c r="CR1293" i="64"/>
  <c r="CR703" i="64"/>
  <c r="CR1148" i="64"/>
  <c r="CR1161" i="64" s="1"/>
  <c r="CR1269" i="64"/>
  <c r="CR1284" i="64" s="1"/>
  <c r="CR1681" i="64"/>
  <c r="CR1716" i="64" s="1"/>
  <c r="DC540" i="64"/>
  <c r="DC723" i="64"/>
  <c r="DC1416" i="64"/>
  <c r="DC2233" i="64"/>
  <c r="DC2258" i="64" s="1"/>
  <c r="DC1091" i="64"/>
  <c r="DC1106" i="64" s="1"/>
  <c r="DC1569" i="64"/>
  <c r="DC1596" i="64" s="1"/>
  <c r="DC2133" i="64"/>
  <c r="DC2156" i="64" s="1"/>
  <c r="DC646" i="64"/>
  <c r="DC747" i="64"/>
  <c r="DC1720" i="64"/>
  <c r="DC467" i="64"/>
  <c r="DC1510" i="64"/>
  <c r="DC1525" i="64" s="1"/>
  <c r="DC2097" i="64"/>
  <c r="DC2124" i="64" s="1"/>
  <c r="DC2201" i="64"/>
  <c r="DC2224" i="64" s="1"/>
  <c r="DC674" i="64"/>
  <c r="DC1440" i="64"/>
  <c r="DC1604" i="64"/>
  <c r="DC1640" i="64"/>
  <c r="DC2267" i="64"/>
  <c r="DC2292" i="64" s="1"/>
  <c r="DC698" i="64"/>
  <c r="DC1143" i="64"/>
  <c r="DC1156" i="64" s="1"/>
  <c r="DC1288" i="64"/>
  <c r="DC1676" i="64"/>
  <c r="DC1711" i="64" s="1"/>
  <c r="DH2728" i="64"/>
  <c r="CZ2728" i="64"/>
  <c r="CR2728" i="64"/>
  <c r="DI2727" i="64"/>
  <c r="DJ2724" i="64"/>
  <c r="DB2724" i="64"/>
  <c r="CT2724" i="64"/>
  <c r="DK2723" i="64"/>
  <c r="DC2723" i="64"/>
  <c r="CU2723" i="64"/>
  <c r="DH1905" i="64"/>
  <c r="CZ1905" i="64"/>
  <c r="CR1905" i="64"/>
  <c r="DH1850" i="64"/>
  <c r="CZ1850" i="64"/>
  <c r="CR1850" i="64"/>
  <c r="CZ545" i="64"/>
  <c r="DA702" i="64"/>
  <c r="DA727" i="64"/>
  <c r="DA1420" i="64"/>
  <c r="DA1435" i="64" s="1"/>
  <c r="DA2237" i="64"/>
  <c r="DA494" i="64"/>
  <c r="DA1095" i="64"/>
  <c r="DA1573" i="64"/>
  <c r="DA2137" i="64"/>
  <c r="DA544" i="64"/>
  <c r="DA650" i="64"/>
  <c r="DA1514" i="64"/>
  <c r="DA2101" i="64"/>
  <c r="DA2205" i="64"/>
  <c r="DA751" i="64"/>
  <c r="DA764" i="64" s="1"/>
  <c r="DA1444" i="64"/>
  <c r="DA1608" i="64"/>
  <c r="DA1644" i="64"/>
  <c r="DA471" i="64"/>
  <c r="DA2271" i="64"/>
  <c r="DA678" i="64"/>
  <c r="DA1147" i="64"/>
  <c r="DA1292" i="64"/>
  <c r="DA1411" i="64" s="1"/>
  <c r="DA1680" i="64"/>
  <c r="CS727" i="64"/>
  <c r="CS1420" i="64"/>
  <c r="CS1435" i="64" s="1"/>
  <c r="CS2237" i="64"/>
  <c r="CS702" i="64"/>
  <c r="CS1095" i="64"/>
  <c r="CS1573" i="64"/>
  <c r="CS2137" i="64"/>
  <c r="CS494" i="64"/>
  <c r="CS650" i="64"/>
  <c r="CS544" i="64"/>
  <c r="CS1514" i="64"/>
  <c r="CS2101" i="64"/>
  <c r="CS2205" i="64"/>
  <c r="CS1444" i="64"/>
  <c r="CS1608" i="64"/>
  <c r="CS1644" i="64"/>
  <c r="CS751" i="64"/>
  <c r="CS764" i="64" s="1"/>
  <c r="CS2271" i="64"/>
  <c r="CS471" i="64"/>
  <c r="CS1147" i="64"/>
  <c r="CS1292" i="64"/>
  <c r="CS1411" i="64" s="1"/>
  <c r="CS1680" i="64"/>
  <c r="DH1539" i="64"/>
  <c r="DH1566" i="64" s="1"/>
  <c r="CZ1539" i="64"/>
  <c r="CZ1566" i="64" s="1"/>
  <c r="CR1539" i="64"/>
  <c r="CR1566" i="64" s="1"/>
  <c r="DI1538" i="64"/>
  <c r="DA1538" i="64"/>
  <c r="CS1538" i="64"/>
  <c r="DJ1535" i="64"/>
  <c r="DB1535" i="64"/>
  <c r="DK1534" i="64"/>
  <c r="DK1561" i="64" s="1"/>
  <c r="DC1534" i="64"/>
  <c r="DC1561" i="64" s="1"/>
  <c r="CU1534" i="64"/>
  <c r="CU1561" i="64" s="1"/>
  <c r="DH2238" i="64"/>
  <c r="DH2263" i="64" s="1"/>
  <c r="CZ2238" i="64"/>
  <c r="CZ2263" i="64" s="1"/>
  <c r="CR2238" i="64"/>
  <c r="CR2263" i="64" s="1"/>
  <c r="DK540" i="64"/>
  <c r="CT724" i="64"/>
  <c r="CT748" i="64"/>
  <c r="CT1417" i="64"/>
  <c r="CT1432" i="64" s="1"/>
  <c r="CT2234" i="64"/>
  <c r="CT2259" i="64" s="1"/>
  <c r="CT468" i="64"/>
  <c r="CT1092" i="64"/>
  <c r="CT1107" i="64" s="1"/>
  <c r="CT1570" i="64"/>
  <c r="CT2134" i="64"/>
  <c r="CT2157" i="64" s="1"/>
  <c r="CT647" i="64"/>
  <c r="CT675" i="64"/>
  <c r="CT1721" i="64"/>
  <c r="CT1756" i="64" s="1"/>
  <c r="CT1511" i="64"/>
  <c r="CT2098" i="64"/>
  <c r="CT2125" i="64" s="1"/>
  <c r="CT2202" i="64"/>
  <c r="CT2225" i="64" s="1"/>
  <c r="CT699" i="64"/>
  <c r="CT1441" i="64"/>
  <c r="CT1454" i="64" s="1"/>
  <c r="CT1605" i="64"/>
  <c r="CT1632" i="64" s="1"/>
  <c r="CT1641" i="64"/>
  <c r="CT1668" i="64" s="1"/>
  <c r="CT491" i="64"/>
  <c r="CT2268" i="64"/>
  <c r="CT2293" i="64" s="1"/>
  <c r="CT2336" i="64" s="1"/>
  <c r="CT541" i="64"/>
  <c r="CT564" i="64" s="1"/>
  <c r="CT1144" i="64"/>
  <c r="CT1289" i="64"/>
  <c r="CT1677" i="64"/>
  <c r="DI1791" i="64"/>
  <c r="DA1791" i="64"/>
  <c r="CS1791" i="64"/>
  <c r="DJ1788" i="64"/>
  <c r="DJ1811" i="64" s="1"/>
  <c r="DB1788" i="64"/>
  <c r="DB1811" i="64" s="1"/>
  <c r="CT1788" i="64"/>
  <c r="CT1811" i="64" s="1"/>
  <c r="DK1787" i="64"/>
  <c r="DC1787" i="64"/>
  <c r="CU1787" i="64"/>
  <c r="DI2779" i="64"/>
  <c r="DA2779" i="64"/>
  <c r="CS2779" i="64"/>
  <c r="DJ2776" i="64"/>
  <c r="DJ2790" i="64" s="1"/>
  <c r="DB2776" i="64"/>
  <c r="DB2790" i="64" s="1"/>
  <c r="CT2776" i="64"/>
  <c r="CT2790" i="64" s="1"/>
  <c r="DK2775" i="64"/>
  <c r="DK2789" i="64" s="1"/>
  <c r="DC2775" i="64"/>
  <c r="DC2789" i="64" s="1"/>
  <c r="CU2775" i="64"/>
  <c r="CU2789" i="64" s="1"/>
  <c r="DJ675" i="64"/>
  <c r="DJ724" i="64"/>
  <c r="DJ1417" i="64"/>
  <c r="DJ1432" i="64" s="1"/>
  <c r="DJ2234" i="64"/>
  <c r="DJ2259" i="64" s="1"/>
  <c r="DJ1092" i="64"/>
  <c r="DJ1107" i="64" s="1"/>
  <c r="DJ1570" i="64"/>
  <c r="DJ2134" i="64"/>
  <c r="DJ2157" i="64" s="1"/>
  <c r="DJ647" i="64"/>
  <c r="DJ699" i="64"/>
  <c r="DJ491" i="64"/>
  <c r="DJ1511" i="64"/>
  <c r="DJ2098" i="64"/>
  <c r="DJ2125" i="64" s="1"/>
  <c r="DJ2202" i="64"/>
  <c r="DJ2225" i="64" s="1"/>
  <c r="DJ541" i="64"/>
  <c r="DJ564" i="64" s="1"/>
  <c r="DJ1441" i="64"/>
  <c r="DJ1454" i="64" s="1"/>
  <c r="DJ1605" i="64"/>
  <c r="DJ1632" i="64" s="1"/>
  <c r="DJ1641" i="64"/>
  <c r="DJ1668" i="64" s="1"/>
  <c r="DJ2268" i="64"/>
  <c r="DJ2293" i="64" s="1"/>
  <c r="DJ2336" i="64" s="1"/>
  <c r="DJ748" i="64"/>
  <c r="DJ1144" i="64"/>
  <c r="DJ1289" i="64"/>
  <c r="DJ1677" i="64"/>
  <c r="DH2651" i="64"/>
  <c r="CZ2651" i="64"/>
  <c r="CR2651" i="64"/>
  <c r="DI2650" i="64"/>
  <c r="DA2650" i="64"/>
  <c r="CS2650" i="64"/>
  <c r="DJ2647" i="64"/>
  <c r="DB2647" i="64"/>
  <c r="CT2647" i="64"/>
  <c r="DK2646" i="64"/>
  <c r="DC2646" i="64"/>
  <c r="CU2646" i="64"/>
  <c r="DH1792" i="64"/>
  <c r="CZ1792" i="64"/>
  <c r="CR1792" i="64"/>
  <c r="DH1770" i="64"/>
  <c r="DH1783" i="64" s="1"/>
  <c r="CZ1770" i="64"/>
  <c r="CZ1783" i="64" s="1"/>
  <c r="CR1770" i="64"/>
  <c r="CR1783" i="64" s="1"/>
  <c r="DI1769" i="64"/>
  <c r="DA1769" i="64"/>
  <c r="CS1769" i="64"/>
  <c r="DJ1766" i="64"/>
  <c r="DJ1779" i="64" s="1"/>
  <c r="DB1766" i="64"/>
  <c r="DB1779" i="64" s="1"/>
  <c r="CT1766" i="64"/>
  <c r="CT1779" i="64" s="1"/>
  <c r="DK1765" i="64"/>
  <c r="DK1778" i="64" s="1"/>
  <c r="DC1765" i="64"/>
  <c r="DC1778" i="64" s="1"/>
  <c r="CU1765" i="64"/>
  <c r="CU1778" i="64" s="1"/>
  <c r="DH2780" i="64"/>
  <c r="DH2794" i="64" s="1"/>
  <c r="CZ2780" i="64"/>
  <c r="CZ2794" i="64" s="1"/>
  <c r="CR2780" i="64"/>
  <c r="CR2794" i="64" s="1"/>
  <c r="CS678" i="64"/>
  <c r="CR495" i="64"/>
  <c r="CR505" i="64" s="1"/>
  <c r="DI494" i="64"/>
  <c r="DI727" i="64"/>
  <c r="DI1420" i="64"/>
  <c r="DI1435" i="64" s="1"/>
  <c r="DI2237" i="64"/>
  <c r="DI544" i="64"/>
  <c r="DI1095" i="64"/>
  <c r="DI1573" i="64"/>
  <c r="DI2137" i="64"/>
  <c r="DI650" i="64"/>
  <c r="DI751" i="64"/>
  <c r="DI764" i="64" s="1"/>
  <c r="DI1514" i="64"/>
  <c r="DI2101" i="64"/>
  <c r="DI2205" i="64"/>
  <c r="DI471" i="64"/>
  <c r="DI1444" i="64"/>
  <c r="DI1608" i="64"/>
  <c r="DI1644" i="64"/>
  <c r="DI678" i="64"/>
  <c r="DI2271" i="64"/>
  <c r="DI1147" i="64"/>
  <c r="DI1292" i="64"/>
  <c r="DI1411" i="64" s="1"/>
  <c r="DI1680" i="64"/>
  <c r="DB468" i="64"/>
  <c r="DB724" i="64"/>
  <c r="DB1417" i="64"/>
  <c r="DB1432" i="64" s="1"/>
  <c r="DB2234" i="64"/>
  <c r="DB2259" i="64" s="1"/>
  <c r="DB675" i="64"/>
  <c r="DB1092" i="64"/>
  <c r="DB1107" i="64" s="1"/>
  <c r="DB1570" i="64"/>
  <c r="DB2134" i="64"/>
  <c r="DB2157" i="64" s="1"/>
  <c r="DB647" i="64"/>
  <c r="DB1721" i="64"/>
  <c r="DB1756" i="64" s="1"/>
  <c r="DB699" i="64"/>
  <c r="DB1511" i="64"/>
  <c r="DB2098" i="64"/>
  <c r="DB2125" i="64" s="1"/>
  <c r="DB2202" i="64"/>
  <c r="DB2225" i="64" s="1"/>
  <c r="DB491" i="64"/>
  <c r="DB1441" i="64"/>
  <c r="DB1454" i="64" s="1"/>
  <c r="DB1605" i="64"/>
  <c r="DB1632" i="64" s="1"/>
  <c r="DB1641" i="64"/>
  <c r="DB1668" i="64" s="1"/>
  <c r="DB541" i="64"/>
  <c r="DB564" i="64" s="1"/>
  <c r="DB2268" i="64"/>
  <c r="DB2293" i="64" s="1"/>
  <c r="DB2336" i="64" s="1"/>
  <c r="DB1144" i="64"/>
  <c r="DB1289" i="64"/>
  <c r="DB1677" i="64"/>
  <c r="DH2677" i="64"/>
  <c r="CZ2677" i="64"/>
  <c r="CR2677" i="64"/>
  <c r="DI2676" i="64"/>
  <c r="DA2676" i="64"/>
  <c r="CS2676" i="64"/>
  <c r="DJ2673" i="64"/>
  <c r="DB2673" i="64"/>
  <c r="CT2673" i="64"/>
  <c r="DK2672" i="64"/>
  <c r="DC2672" i="64"/>
  <c r="CU2672" i="64"/>
  <c r="DI1880" i="64"/>
  <c r="DA1880" i="64"/>
  <c r="CS1880" i="64"/>
  <c r="DJ1877" i="64"/>
  <c r="DJ1892" i="64" s="1"/>
  <c r="DB1877" i="64"/>
  <c r="DB1892" i="64" s="1"/>
  <c r="CT1877" i="64"/>
  <c r="CT1892" i="64" s="1"/>
  <c r="DK1876" i="64"/>
  <c r="DK1891" i="64" s="1"/>
  <c r="DC1876" i="64"/>
  <c r="DC1891" i="64" s="1"/>
  <c r="CU1876" i="64"/>
  <c r="CU1891" i="64" s="1"/>
  <c r="CU698" i="64"/>
  <c r="DC490" i="64"/>
  <c r="DD495" i="64"/>
  <c r="DD505" i="64" s="1"/>
  <c r="DD472" i="64"/>
  <c r="DD679" i="64"/>
  <c r="DD752" i="64"/>
  <c r="DD765" i="64" s="1"/>
  <c r="DD545" i="64"/>
  <c r="DD703" i="64"/>
  <c r="CV495" i="64"/>
  <c r="CV505" i="64" s="1"/>
  <c r="CV472" i="64"/>
  <c r="CV679" i="64"/>
  <c r="CV752" i="64"/>
  <c r="CV765" i="64" s="1"/>
  <c r="CV545" i="64"/>
  <c r="CV703" i="64"/>
  <c r="DF494" i="64"/>
  <c r="DF471" i="64"/>
  <c r="DF678" i="64"/>
  <c r="DF751" i="64"/>
  <c r="DF764" i="64" s="1"/>
  <c r="DF544" i="64"/>
  <c r="DF702" i="64"/>
  <c r="CX494" i="64"/>
  <c r="CX471" i="64"/>
  <c r="CX678" i="64"/>
  <c r="CX751" i="64"/>
  <c r="CX764" i="64" s="1"/>
  <c r="CX544" i="64"/>
  <c r="CX702" i="64"/>
  <c r="CP494" i="64"/>
  <c r="CP471" i="64"/>
  <c r="CP678" i="64"/>
  <c r="CP751" i="64"/>
  <c r="CP764" i="64" s="1"/>
  <c r="CP544" i="64"/>
  <c r="CP702" i="64"/>
  <c r="DH491" i="64"/>
  <c r="DH468" i="64"/>
  <c r="DH675" i="64"/>
  <c r="DH748" i="64"/>
  <c r="DH761" i="64" s="1"/>
  <c r="DH541" i="64"/>
  <c r="DH564" i="64" s="1"/>
  <c r="DH699" i="64"/>
  <c r="CZ491" i="64"/>
  <c r="CZ468" i="64"/>
  <c r="CZ675" i="64"/>
  <c r="CZ748" i="64"/>
  <c r="CZ761" i="64" s="1"/>
  <c r="CZ541" i="64"/>
  <c r="CZ564" i="64" s="1"/>
  <c r="CZ699" i="64"/>
  <c r="CR491" i="64"/>
  <c r="CR468" i="64"/>
  <c r="CR675" i="64"/>
  <c r="CR748" i="64"/>
  <c r="CR761" i="64" s="1"/>
  <c r="CR541" i="64"/>
  <c r="CR564" i="64" s="1"/>
  <c r="CR699" i="64"/>
  <c r="DJ490" i="64"/>
  <c r="DJ467" i="64"/>
  <c r="DJ674" i="64"/>
  <c r="DJ747" i="64"/>
  <c r="DJ540" i="64"/>
  <c r="DJ698" i="64"/>
  <c r="DB490" i="64"/>
  <c r="DB467" i="64"/>
  <c r="DB674" i="64"/>
  <c r="DB747" i="64"/>
  <c r="DB540" i="64"/>
  <c r="DB698" i="64"/>
  <c r="CT490" i="64"/>
  <c r="CT467" i="64"/>
  <c r="CT674" i="64"/>
  <c r="CT747" i="64"/>
  <c r="CT540" i="64"/>
  <c r="CT698" i="64"/>
  <c r="E68" i="64"/>
  <c r="E1840" i="64"/>
  <c r="E1781" i="64"/>
  <c r="E1670" i="64"/>
  <c r="E2127" i="64"/>
  <c r="E1634" i="64"/>
  <c r="E1109" i="64"/>
  <c r="E1159" i="64"/>
  <c r="E692" i="64"/>
  <c r="E693" i="64"/>
  <c r="E183" i="64"/>
  <c r="E705" i="64"/>
  <c r="E709" i="64"/>
  <c r="E706" i="64"/>
  <c r="B706" i="64" s="1"/>
  <c r="E740" i="64"/>
  <c r="U471" i="64"/>
  <c r="AA1901" i="64"/>
  <c r="AA1916" i="64" s="1"/>
  <c r="BP468" i="64"/>
  <c r="BW467" i="64"/>
  <c r="AH702" i="64"/>
  <c r="BA495" i="64"/>
  <c r="BA505" i="64" s="1"/>
  <c r="CJ472" i="64"/>
  <c r="CJ545" i="64"/>
  <c r="BW2272" i="64"/>
  <c r="BW2297" i="64" s="1"/>
  <c r="AA467" i="64"/>
  <c r="BY540" i="64"/>
  <c r="BQ541" i="64"/>
  <c r="BQ564" i="64" s="1"/>
  <c r="U678" i="64"/>
  <c r="CC490" i="64"/>
  <c r="AT544" i="64"/>
  <c r="AO646" i="64"/>
  <c r="AO666" i="64" s="1"/>
  <c r="BI1877" i="64"/>
  <c r="BI1892" i="64" s="1"/>
  <c r="BI471" i="64"/>
  <c r="BH468" i="64"/>
  <c r="BO467" i="64"/>
  <c r="Y490" i="64"/>
  <c r="CK490" i="64"/>
  <c r="BM495" i="64"/>
  <c r="BM505" i="64" s="1"/>
  <c r="CK540" i="64"/>
  <c r="BE544" i="64"/>
  <c r="AZ1901" i="64"/>
  <c r="AZ1916" i="64" s="1"/>
  <c r="CG678" i="64"/>
  <c r="Z703" i="64"/>
  <c r="AL472" i="64"/>
  <c r="AS471" i="64"/>
  <c r="AZ468" i="64"/>
  <c r="BG467" i="64"/>
  <c r="AG490" i="64"/>
  <c r="BW495" i="64"/>
  <c r="BW505" i="64" s="1"/>
  <c r="AE541" i="64"/>
  <c r="AE564" i="64" s="1"/>
  <c r="CF1901" i="64"/>
  <c r="CF1916" i="64" s="1"/>
  <c r="BT651" i="64"/>
  <c r="BY679" i="64"/>
  <c r="AA1881" i="64"/>
  <c r="AA1896" i="64" s="1"/>
  <c r="AK471" i="64"/>
  <c r="AR468" i="64"/>
  <c r="AY467" i="64"/>
  <c r="AO490" i="64"/>
  <c r="BU494" i="64"/>
  <c r="AP541" i="64"/>
  <c r="AP564" i="64" s="1"/>
  <c r="CF544" i="64"/>
  <c r="AC471" i="64"/>
  <c r="AJ468" i="64"/>
  <c r="AQ467" i="64"/>
  <c r="AW490" i="64"/>
  <c r="CE494" i="64"/>
  <c r="X545" i="64"/>
  <c r="AA1900" i="64"/>
  <c r="BO1904" i="64"/>
  <c r="CG471" i="64"/>
  <c r="AB468" i="64"/>
  <c r="AB481" i="64" s="1"/>
  <c r="AI467" i="64"/>
  <c r="BE490" i="64"/>
  <c r="U495" i="64"/>
  <c r="U505" i="64" s="1"/>
  <c r="Y540" i="64"/>
  <c r="AO1900" i="64"/>
  <c r="BG1905" i="64"/>
  <c r="AY698" i="64"/>
  <c r="S1095" i="64"/>
  <c r="CF468" i="64"/>
  <c r="T468" i="64"/>
  <c r="T481" i="64" s="1"/>
  <c r="BM490" i="64"/>
  <c r="AG495" i="64"/>
  <c r="AG505" i="64" s="1"/>
  <c r="AX540" i="64"/>
  <c r="AW545" i="64"/>
  <c r="AQ699" i="64"/>
  <c r="BJ472" i="64"/>
  <c r="BX468" i="64"/>
  <c r="CE467" i="64"/>
  <c r="BU490" i="64"/>
  <c r="AQ495" i="64"/>
  <c r="AQ505" i="64" s="1"/>
  <c r="BL540" i="64"/>
  <c r="T544" i="64"/>
  <c r="BX545" i="64"/>
  <c r="BN1900" i="64"/>
  <c r="CA1845" i="64"/>
  <c r="CA2672" i="64"/>
  <c r="CA2689" i="64" s="1"/>
  <c r="CA2723" i="64"/>
  <c r="CA2740" i="64" s="1"/>
  <c r="CA2697" i="64"/>
  <c r="CA2714" i="64" s="1"/>
  <c r="CA2646" i="64"/>
  <c r="CA2663" i="64" s="1"/>
  <c r="CA1787" i="64"/>
  <c r="CA1810" i="64" s="1"/>
  <c r="CA1676" i="64"/>
  <c r="CA1711" i="64" s="1"/>
  <c r="CA1819" i="64"/>
  <c r="CA1836" i="64" s="1"/>
  <c r="CA1765" i="64"/>
  <c r="CA1778" i="64" s="1"/>
  <c r="CA2775" i="64"/>
  <c r="CA2789" i="64" s="1"/>
  <c r="CA1720" i="64"/>
  <c r="CA1569" i="64"/>
  <c r="CA1596" i="64" s="1"/>
  <c r="CA2097" i="64"/>
  <c r="CA2124" i="64" s="1"/>
  <c r="CA1640" i="64"/>
  <c r="CA1667" i="64" s="1"/>
  <c r="CA1604" i="64"/>
  <c r="CA1631" i="64" s="1"/>
  <c r="CA2233" i="64"/>
  <c r="CA2258" i="64" s="1"/>
  <c r="CA2267" i="64"/>
  <c r="CA2292" i="64" s="1"/>
  <c r="CA2201" i="64"/>
  <c r="CA2224" i="64" s="1"/>
  <c r="CA2133" i="64"/>
  <c r="CA2156" i="64" s="1"/>
  <c r="CA1534" i="64"/>
  <c r="CA1561" i="64" s="1"/>
  <c r="CA1440" i="64"/>
  <c r="CA1453" i="64" s="1"/>
  <c r="CA1288" i="64"/>
  <c r="CA1143" i="64"/>
  <c r="CA1156" i="64" s="1"/>
  <c r="CA1416" i="64"/>
  <c r="CA1431" i="64" s="1"/>
  <c r="CA1264" i="64"/>
  <c r="CA1279" i="64" s="1"/>
  <c r="CA1091" i="64"/>
  <c r="CA1106" i="64" s="1"/>
  <c r="CA1876" i="64"/>
  <c r="CA1891" i="64" s="1"/>
  <c r="CA1510" i="64"/>
  <c r="CA1525" i="64" s="1"/>
  <c r="CA747" i="64"/>
  <c r="CA646" i="64"/>
  <c r="CA666" i="64" s="1"/>
  <c r="CA698" i="64"/>
  <c r="CA723" i="64"/>
  <c r="CA674" i="64"/>
  <c r="CA689" i="64" s="1"/>
  <c r="AE1845" i="64"/>
  <c r="AE2723" i="64"/>
  <c r="AE2740" i="64" s="1"/>
  <c r="AE2697" i="64"/>
  <c r="AE2714" i="64" s="1"/>
  <c r="AE1819" i="64"/>
  <c r="AE1836" i="64" s="1"/>
  <c r="AE1787" i="64"/>
  <c r="AE1810" i="64" s="1"/>
  <c r="AE2672" i="64"/>
  <c r="AE2689" i="64" s="1"/>
  <c r="AE2646" i="64"/>
  <c r="AE2663" i="64" s="1"/>
  <c r="AE1765" i="64"/>
  <c r="AE1778" i="64" s="1"/>
  <c r="AE1676" i="64"/>
  <c r="AE1711" i="64" s="1"/>
  <c r="AE2775" i="64"/>
  <c r="AE2789" i="64" s="1"/>
  <c r="AE1720" i="64"/>
  <c r="AE2097" i="64"/>
  <c r="AE2124" i="64" s="1"/>
  <c r="AE2201" i="64"/>
  <c r="AE2224" i="64" s="1"/>
  <c r="AE2133" i="64"/>
  <c r="AE2156" i="64" s="1"/>
  <c r="AE1640" i="64"/>
  <c r="AE1667" i="64" s="1"/>
  <c r="AE2233" i="64"/>
  <c r="AE2258" i="64" s="1"/>
  <c r="AE2267" i="64"/>
  <c r="AE2292" i="64" s="1"/>
  <c r="AE1534" i="64"/>
  <c r="AE1561" i="64" s="1"/>
  <c r="AE1604" i="64"/>
  <c r="AE1631" i="64" s="1"/>
  <c r="AE1569" i="64"/>
  <c r="AE1596" i="64" s="1"/>
  <c r="AE1510" i="64"/>
  <c r="AE1525" i="64" s="1"/>
  <c r="AE1416" i="64"/>
  <c r="AE1431" i="64" s="1"/>
  <c r="AE1143" i="64"/>
  <c r="AE1156" i="64" s="1"/>
  <c r="AE1264" i="64"/>
  <c r="AE1279" i="64" s="1"/>
  <c r="AE1091" i="64"/>
  <c r="AE1106" i="64" s="1"/>
  <c r="AE1288" i="64"/>
  <c r="AE1876" i="64"/>
  <c r="AE1891" i="64" s="1"/>
  <c r="AE747" i="64"/>
  <c r="AE1440" i="64"/>
  <c r="AE1453" i="64" s="1"/>
  <c r="AE646" i="64"/>
  <c r="AE666" i="64" s="1"/>
  <c r="AE698" i="64"/>
  <c r="AE723" i="64"/>
  <c r="AE674" i="64"/>
  <c r="AE689" i="64" s="1"/>
  <c r="AM1850" i="64"/>
  <c r="AM2728" i="64"/>
  <c r="AM2702" i="64"/>
  <c r="AM2677" i="64"/>
  <c r="AM1792" i="64"/>
  <c r="AM1824" i="64"/>
  <c r="AM1841" i="64" s="1"/>
  <c r="AM1770" i="64"/>
  <c r="AM1783" i="64" s="1"/>
  <c r="AM2651" i="64"/>
  <c r="AM2668" i="64" s="1"/>
  <c r="AM2780" i="64"/>
  <c r="AM2794" i="64" s="1"/>
  <c r="AM1681" i="64"/>
  <c r="AM1716" i="64" s="1"/>
  <c r="AM1725" i="64"/>
  <c r="AM1760" i="64" s="1"/>
  <c r="AM2206" i="64"/>
  <c r="AM2229" i="64" s="1"/>
  <c r="AM2102" i="64"/>
  <c r="AM2129" i="64" s="1"/>
  <c r="AM1645" i="64"/>
  <c r="AM1672" i="64" s="1"/>
  <c r="AM2238" i="64"/>
  <c r="AM2263" i="64" s="1"/>
  <c r="AM2138" i="64"/>
  <c r="AM2161" i="64" s="1"/>
  <c r="AM1574" i="64"/>
  <c r="AM1601" i="64" s="1"/>
  <c r="AM2272" i="64"/>
  <c r="AM2297" i="64" s="1"/>
  <c r="AM1539" i="64"/>
  <c r="AM1566" i="64" s="1"/>
  <c r="AM1609" i="64"/>
  <c r="AM1636" i="64" s="1"/>
  <c r="AM1515" i="64"/>
  <c r="AM1421" i="64"/>
  <c r="AM1293" i="64"/>
  <c r="AM1445" i="64"/>
  <c r="AM1458" i="64" s="1"/>
  <c r="AM1096" i="64"/>
  <c r="AM1881" i="64"/>
  <c r="AM1896" i="64" s="1"/>
  <c r="AM752" i="64"/>
  <c r="AM765" i="64" s="1"/>
  <c r="AM651" i="64"/>
  <c r="AM703" i="64"/>
  <c r="AM1905" i="64"/>
  <c r="AM1269" i="64"/>
  <c r="AM1284" i="64" s="1"/>
  <c r="AM728" i="64"/>
  <c r="AM679" i="64"/>
  <c r="AM1148" i="64"/>
  <c r="AM1161" i="64" s="1"/>
  <c r="BL1849" i="64"/>
  <c r="BL2727" i="64"/>
  <c r="BL2676" i="64"/>
  <c r="BL2701" i="64"/>
  <c r="BL2650" i="64"/>
  <c r="BL1823" i="64"/>
  <c r="BL1791" i="64"/>
  <c r="BL1769" i="64"/>
  <c r="BL2779" i="64"/>
  <c r="BL1680" i="64"/>
  <c r="BL2101" i="64"/>
  <c r="BL1644" i="64"/>
  <c r="BL2205" i="64"/>
  <c r="BL1724" i="64"/>
  <c r="BL2137" i="64"/>
  <c r="BL2271" i="64"/>
  <c r="BL1538" i="64"/>
  <c r="BL1608" i="64"/>
  <c r="BL2237" i="64"/>
  <c r="BL1444" i="64"/>
  <c r="BL1420" i="64"/>
  <c r="BL1435" i="64" s="1"/>
  <c r="BL1573" i="64"/>
  <c r="BL1514" i="64"/>
  <c r="BL1292" i="64"/>
  <c r="BL1411" i="64" s="1"/>
  <c r="BL1880" i="64"/>
  <c r="BL751" i="64"/>
  <c r="BL764" i="64" s="1"/>
  <c r="BL702" i="64"/>
  <c r="BL1904" i="64"/>
  <c r="BL727" i="64"/>
  <c r="BL678" i="64"/>
  <c r="CC1846" i="64"/>
  <c r="CC1868" i="64" s="1"/>
  <c r="CC2724" i="64"/>
  <c r="CC2741" i="64" s="1"/>
  <c r="CC2698" i="64"/>
  <c r="CC2715" i="64" s="1"/>
  <c r="CC2673" i="64"/>
  <c r="CC2690" i="64" s="1"/>
  <c r="CC2647" i="64"/>
  <c r="CC2664" i="64" s="1"/>
  <c r="CC1820" i="64"/>
  <c r="CC1837" i="64" s="1"/>
  <c r="CC1788" i="64"/>
  <c r="CC1811" i="64" s="1"/>
  <c r="CC2776" i="64"/>
  <c r="CC2790" i="64" s="1"/>
  <c r="CC1766" i="64"/>
  <c r="CC1779" i="64" s="1"/>
  <c r="CC1721" i="64"/>
  <c r="CC1756" i="64" s="1"/>
  <c r="CC2098" i="64"/>
  <c r="CC2125" i="64" s="1"/>
  <c r="CC1677" i="64"/>
  <c r="CC1712" i="64" s="1"/>
  <c r="CC2202" i="64"/>
  <c r="CC2225" i="64" s="1"/>
  <c r="CC2134" i="64"/>
  <c r="CC2157" i="64" s="1"/>
  <c r="CC1641" i="64"/>
  <c r="CC1668" i="64" s="1"/>
  <c r="CC1570" i="64"/>
  <c r="CC1597" i="64" s="1"/>
  <c r="CC2268" i="64"/>
  <c r="CC2293" i="64" s="1"/>
  <c r="CC1605" i="64"/>
  <c r="CC1632" i="64" s="1"/>
  <c r="CC1535" i="64"/>
  <c r="CC1562" i="64" s="1"/>
  <c r="CC2234" i="64"/>
  <c r="CC2259" i="64" s="1"/>
  <c r="CC1417" i="64"/>
  <c r="CC1432" i="64" s="1"/>
  <c r="CC1441" i="64"/>
  <c r="CC1454" i="64" s="1"/>
  <c r="CC1289" i="64"/>
  <c r="CC1265" i="64"/>
  <c r="CC1280" i="64" s="1"/>
  <c r="CC1877" i="64"/>
  <c r="CC1892" i="64" s="1"/>
  <c r="CC748" i="64"/>
  <c r="CC761" i="64" s="1"/>
  <c r="CC724" i="64"/>
  <c r="CC699" i="64"/>
  <c r="CC1901" i="64"/>
  <c r="CC1916" i="64" s="1"/>
  <c r="CC1092" i="64"/>
  <c r="CC1107" i="64" s="1"/>
  <c r="CC675" i="64"/>
  <c r="CC1144" i="64"/>
  <c r="CC1157" i="64" s="1"/>
  <c r="CC1511" i="64"/>
  <c r="AW1846" i="64"/>
  <c r="AW1868" i="64" s="1"/>
  <c r="AW2724" i="64"/>
  <c r="AW2741" i="64" s="1"/>
  <c r="AW2698" i="64"/>
  <c r="AW2715" i="64" s="1"/>
  <c r="AW2673" i="64"/>
  <c r="AW2690" i="64" s="1"/>
  <c r="AW2647" i="64"/>
  <c r="AW2664" i="64" s="1"/>
  <c r="AW1820" i="64"/>
  <c r="AW1837" i="64" s="1"/>
  <c r="AW1788" i="64"/>
  <c r="AW1811" i="64" s="1"/>
  <c r="AW1766" i="64"/>
  <c r="AW1779" i="64" s="1"/>
  <c r="AW2776" i="64"/>
  <c r="AW2790" i="64" s="1"/>
  <c r="AW1721" i="64"/>
  <c r="AW1756" i="64" s="1"/>
  <c r="AW2098" i="64"/>
  <c r="AW2125" i="64" s="1"/>
  <c r="AW2202" i="64"/>
  <c r="AW2225" i="64" s="1"/>
  <c r="AW1677" i="64"/>
  <c r="AW1712" i="64" s="1"/>
  <c r="AW1641" i="64"/>
  <c r="AW1668" i="64" s="1"/>
  <c r="AW2134" i="64"/>
  <c r="AW2157" i="64" s="1"/>
  <c r="AW1605" i="64"/>
  <c r="AW1632" i="64" s="1"/>
  <c r="AW2268" i="64"/>
  <c r="AW2293" i="64" s="1"/>
  <c r="AW1535" i="64"/>
  <c r="AW1562" i="64" s="1"/>
  <c r="AW1570" i="64"/>
  <c r="AW1597" i="64" s="1"/>
  <c r="AW1417" i="64"/>
  <c r="AW1432" i="64" s="1"/>
  <c r="AW1441" i="64"/>
  <c r="AW1454" i="64" s="1"/>
  <c r="AW2234" i="64"/>
  <c r="AW2259" i="64" s="1"/>
  <c r="AW1289" i="64"/>
  <c r="AW1265" i="64"/>
  <c r="AW1280" i="64" s="1"/>
  <c r="AW1511" i="64"/>
  <c r="AW1877" i="64"/>
  <c r="AW1892" i="64" s="1"/>
  <c r="AW748" i="64"/>
  <c r="AW761" i="64" s="1"/>
  <c r="AW1092" i="64"/>
  <c r="AW1107" i="64" s="1"/>
  <c r="AW1144" i="64"/>
  <c r="AW1157" i="64" s="1"/>
  <c r="AW724" i="64"/>
  <c r="AW699" i="64"/>
  <c r="AW1901" i="64"/>
  <c r="AW1916" i="64" s="1"/>
  <c r="AW675" i="64"/>
  <c r="AO491" i="64"/>
  <c r="CC491" i="64"/>
  <c r="AN494" i="64"/>
  <c r="CB650" i="64"/>
  <c r="CH2723" i="64"/>
  <c r="CH2740" i="64" s="1"/>
  <c r="CH1845" i="64"/>
  <c r="CH2697" i="64"/>
  <c r="CH2714" i="64" s="1"/>
  <c r="CH2646" i="64"/>
  <c r="CH2663" i="64" s="1"/>
  <c r="CH2672" i="64"/>
  <c r="CH2689" i="64" s="1"/>
  <c r="CH1819" i="64"/>
  <c r="CH1836" i="64" s="1"/>
  <c r="CH1787" i="64"/>
  <c r="CH1810" i="64" s="1"/>
  <c r="CH1765" i="64"/>
  <c r="CH1778" i="64" s="1"/>
  <c r="CH1676" i="64"/>
  <c r="CH1711" i="64" s="1"/>
  <c r="CH2775" i="64"/>
  <c r="CH2789" i="64" s="1"/>
  <c r="CH1720" i="64"/>
  <c r="CH2133" i="64"/>
  <c r="CH2156" i="64" s="1"/>
  <c r="CH2097" i="64"/>
  <c r="CH2124" i="64" s="1"/>
  <c r="CH2201" i="64"/>
  <c r="CH2224" i="64" s="1"/>
  <c r="CH1569" i="64"/>
  <c r="CH1596" i="64" s="1"/>
  <c r="CH2233" i="64"/>
  <c r="CH2258" i="64" s="1"/>
  <c r="CH1440" i="64"/>
  <c r="CH1453" i="64" s="1"/>
  <c r="CH1640" i="64"/>
  <c r="CH1667" i="64" s="1"/>
  <c r="CH1604" i="64"/>
  <c r="CH1631" i="64" s="1"/>
  <c r="CH1288" i="64"/>
  <c r="CH1534" i="64"/>
  <c r="CH1561" i="64" s="1"/>
  <c r="CH1510" i="64"/>
  <c r="CH1525" i="64" s="1"/>
  <c r="CH2267" i="64"/>
  <c r="CH2292" i="64" s="1"/>
  <c r="CH1416" i="64"/>
  <c r="CH1431" i="64" s="1"/>
  <c r="CH1264" i="64"/>
  <c r="CH1279" i="64" s="1"/>
  <c r="CH1091" i="64"/>
  <c r="CH1106" i="64" s="1"/>
  <c r="CH723" i="64"/>
  <c r="CH646" i="64"/>
  <c r="CH666" i="64" s="1"/>
  <c r="CH540" i="64"/>
  <c r="CH698" i="64"/>
  <c r="CH1900" i="64"/>
  <c r="CH747" i="64"/>
  <c r="CH1876" i="64"/>
  <c r="CH1891" i="64" s="1"/>
  <c r="BZ2723" i="64"/>
  <c r="BZ2740" i="64" s="1"/>
  <c r="BZ1845" i="64"/>
  <c r="BZ2697" i="64"/>
  <c r="BZ2714" i="64" s="1"/>
  <c r="BZ2672" i="64"/>
  <c r="BZ2689" i="64" s="1"/>
  <c r="BZ1819" i="64"/>
  <c r="BZ1836" i="64" s="1"/>
  <c r="BZ2646" i="64"/>
  <c r="BZ2663" i="64" s="1"/>
  <c r="BZ1787" i="64"/>
  <c r="BZ1810" i="64" s="1"/>
  <c r="BZ1765" i="64"/>
  <c r="BZ1778" i="64" s="1"/>
  <c r="BZ2775" i="64"/>
  <c r="BZ2789" i="64" s="1"/>
  <c r="BZ2133" i="64"/>
  <c r="BZ2156" i="64" s="1"/>
  <c r="BZ1720" i="64"/>
  <c r="BZ1676" i="64"/>
  <c r="BZ1711" i="64" s="1"/>
  <c r="BZ2097" i="64"/>
  <c r="BZ2124" i="64" s="1"/>
  <c r="BZ1569" i="64"/>
  <c r="BZ1596" i="64" s="1"/>
  <c r="BZ1604" i="64"/>
  <c r="BZ1631" i="64" s="1"/>
  <c r="BZ2233" i="64"/>
  <c r="BZ2258" i="64" s="1"/>
  <c r="BZ1440" i="64"/>
  <c r="BZ1453" i="64" s="1"/>
  <c r="BZ2201" i="64"/>
  <c r="BZ2224" i="64" s="1"/>
  <c r="BZ1510" i="64"/>
  <c r="BZ1525" i="64" s="1"/>
  <c r="BZ1288" i="64"/>
  <c r="BZ2267" i="64"/>
  <c r="BZ2292" i="64" s="1"/>
  <c r="BZ1534" i="64"/>
  <c r="BZ1561" i="64" s="1"/>
  <c r="BZ1416" i="64"/>
  <c r="BZ1431" i="64" s="1"/>
  <c r="BZ1640" i="64"/>
  <c r="BZ1667" i="64" s="1"/>
  <c r="BZ1264" i="64"/>
  <c r="BZ1279" i="64" s="1"/>
  <c r="BZ1091" i="64"/>
  <c r="BZ1106" i="64" s="1"/>
  <c r="BZ747" i="64"/>
  <c r="BZ1143" i="64"/>
  <c r="BZ1156" i="64" s="1"/>
  <c r="BZ1876" i="64"/>
  <c r="BZ1891" i="64" s="1"/>
  <c r="BZ646" i="64"/>
  <c r="BZ666" i="64" s="1"/>
  <c r="BZ540" i="64"/>
  <c r="BZ698" i="64"/>
  <c r="BZ723" i="64"/>
  <c r="BZ1900" i="64"/>
  <c r="BR2723" i="64"/>
  <c r="BR2740" i="64" s="1"/>
  <c r="BR1845" i="64"/>
  <c r="BR2697" i="64"/>
  <c r="BR2714" i="64" s="1"/>
  <c r="BR2672" i="64"/>
  <c r="BR2689" i="64" s="1"/>
  <c r="BR1819" i="64"/>
  <c r="BR1836" i="64" s="1"/>
  <c r="BR1787" i="64"/>
  <c r="BR1810" i="64" s="1"/>
  <c r="BR2646" i="64"/>
  <c r="BR2663" i="64" s="1"/>
  <c r="BR1765" i="64"/>
  <c r="BR1778" i="64" s="1"/>
  <c r="BR1676" i="64"/>
  <c r="BR1711" i="64" s="1"/>
  <c r="BR1720" i="64"/>
  <c r="BR2133" i="64"/>
  <c r="BR2156" i="64" s="1"/>
  <c r="BR2775" i="64"/>
  <c r="BR2789" i="64" s="1"/>
  <c r="BR2097" i="64"/>
  <c r="BR2124" i="64" s="1"/>
  <c r="BR2201" i="64"/>
  <c r="BR2224" i="64" s="1"/>
  <c r="BR1569" i="64"/>
  <c r="BR1596" i="64" s="1"/>
  <c r="BR1640" i="64"/>
  <c r="BR1667" i="64" s="1"/>
  <c r="BR2233" i="64"/>
  <c r="BR2258" i="64" s="1"/>
  <c r="BR1440" i="64"/>
  <c r="BR1453" i="64" s="1"/>
  <c r="BR1288" i="64"/>
  <c r="BR1534" i="64"/>
  <c r="BR1561" i="64" s="1"/>
  <c r="BR2267" i="64"/>
  <c r="BR2292" i="64" s="1"/>
  <c r="BR1416" i="64"/>
  <c r="BR1431" i="64" s="1"/>
  <c r="BR1604" i="64"/>
  <c r="BR1631" i="64" s="1"/>
  <c r="BR1510" i="64"/>
  <c r="BR1525" i="64" s="1"/>
  <c r="BR1264" i="64"/>
  <c r="BR1279" i="64" s="1"/>
  <c r="BR1091" i="64"/>
  <c r="BR1106" i="64" s="1"/>
  <c r="BR723" i="64"/>
  <c r="BR646" i="64"/>
  <c r="BR666" i="64" s="1"/>
  <c r="BR540" i="64"/>
  <c r="BR747" i="64"/>
  <c r="BR698" i="64"/>
  <c r="BR1143" i="64"/>
  <c r="BR1156" i="64" s="1"/>
  <c r="BR1900" i="64"/>
  <c r="BR1876" i="64"/>
  <c r="BR1891" i="64" s="1"/>
  <c r="BJ2723" i="64"/>
  <c r="BJ2740" i="64" s="1"/>
  <c r="BJ1845" i="64"/>
  <c r="BJ2697" i="64"/>
  <c r="BJ2714" i="64" s="1"/>
  <c r="BJ1819" i="64"/>
  <c r="BJ1836" i="64" s="1"/>
  <c r="BJ2646" i="64"/>
  <c r="BJ2663" i="64" s="1"/>
  <c r="BJ1787" i="64"/>
  <c r="BJ1810" i="64" s="1"/>
  <c r="BJ1765" i="64"/>
  <c r="BJ1778" i="64" s="1"/>
  <c r="BJ2672" i="64"/>
  <c r="BJ2689" i="64" s="1"/>
  <c r="BJ1720" i="64"/>
  <c r="BJ2133" i="64"/>
  <c r="BJ2156" i="64" s="1"/>
  <c r="BJ2097" i="64"/>
  <c r="BJ2124" i="64" s="1"/>
  <c r="BJ2201" i="64"/>
  <c r="BJ2224" i="64" s="1"/>
  <c r="BJ2775" i="64"/>
  <c r="BJ2789" i="64" s="1"/>
  <c r="BJ1569" i="64"/>
  <c r="BJ1596" i="64" s="1"/>
  <c r="BJ1676" i="64"/>
  <c r="BJ1711" i="64" s="1"/>
  <c r="BJ2233" i="64"/>
  <c r="BJ2258" i="64" s="1"/>
  <c r="BJ1640" i="64"/>
  <c r="BJ1667" i="64" s="1"/>
  <c r="BJ1440" i="64"/>
  <c r="BJ1453" i="64" s="1"/>
  <c r="BJ1604" i="64"/>
  <c r="BJ1631" i="64" s="1"/>
  <c r="BJ1288" i="64"/>
  <c r="BJ2267" i="64"/>
  <c r="BJ2292" i="64" s="1"/>
  <c r="BJ1510" i="64"/>
  <c r="BJ1525" i="64" s="1"/>
  <c r="BJ1534" i="64"/>
  <c r="BJ1561" i="64" s="1"/>
  <c r="BJ1416" i="64"/>
  <c r="BJ1431" i="64" s="1"/>
  <c r="BJ1264" i="64"/>
  <c r="BJ1279" i="64" s="1"/>
  <c r="BJ1091" i="64"/>
  <c r="BJ1106" i="64" s="1"/>
  <c r="BJ1143" i="64"/>
  <c r="BJ1156" i="64" s="1"/>
  <c r="BJ1876" i="64"/>
  <c r="BJ1891" i="64" s="1"/>
  <c r="BJ646" i="64"/>
  <c r="BJ666" i="64" s="1"/>
  <c r="BJ540" i="64"/>
  <c r="BJ698" i="64"/>
  <c r="BJ1900" i="64"/>
  <c r="BB2723" i="64"/>
  <c r="BB2740" i="64" s="1"/>
  <c r="BB1845" i="64"/>
  <c r="BB2697" i="64"/>
  <c r="BB2714" i="64" s="1"/>
  <c r="BB2672" i="64"/>
  <c r="BB2689" i="64" s="1"/>
  <c r="BB2646" i="64"/>
  <c r="BB2663" i="64" s="1"/>
  <c r="BB1819" i="64"/>
  <c r="BB1836" i="64" s="1"/>
  <c r="BB1787" i="64"/>
  <c r="BB1810" i="64" s="1"/>
  <c r="BB1765" i="64"/>
  <c r="BB1778" i="64" s="1"/>
  <c r="BB1676" i="64"/>
  <c r="BB1711" i="64" s="1"/>
  <c r="BB2775" i="64"/>
  <c r="BB2789" i="64" s="1"/>
  <c r="BB1720" i="64"/>
  <c r="BB2133" i="64"/>
  <c r="BB2156" i="64" s="1"/>
  <c r="BB2097" i="64"/>
  <c r="BB2124" i="64" s="1"/>
  <c r="BB1569" i="64"/>
  <c r="BB1596" i="64" s="1"/>
  <c r="BB2201" i="64"/>
  <c r="BB2224" i="64" s="1"/>
  <c r="BB1604" i="64"/>
  <c r="BB1631" i="64" s="1"/>
  <c r="BB2233" i="64"/>
  <c r="BB2258" i="64" s="1"/>
  <c r="BB1440" i="64"/>
  <c r="BB1453" i="64" s="1"/>
  <c r="BB1640" i="64"/>
  <c r="BB1667" i="64" s="1"/>
  <c r="BB1288" i="64"/>
  <c r="BB1510" i="64"/>
  <c r="BB1525" i="64" s="1"/>
  <c r="BB2267" i="64"/>
  <c r="BB2292" i="64" s="1"/>
  <c r="BB1416" i="64"/>
  <c r="BB1431" i="64" s="1"/>
  <c r="BB1534" i="64"/>
  <c r="BB1561" i="64" s="1"/>
  <c r="BB1264" i="64"/>
  <c r="BB1279" i="64" s="1"/>
  <c r="BB1091" i="64"/>
  <c r="BB1106" i="64" s="1"/>
  <c r="BB747" i="64"/>
  <c r="BB646" i="64"/>
  <c r="BB666" i="64" s="1"/>
  <c r="BB1143" i="64"/>
  <c r="BB1156" i="64" s="1"/>
  <c r="BB540" i="64"/>
  <c r="BB698" i="64"/>
  <c r="BB723" i="64"/>
  <c r="BB1900" i="64"/>
  <c r="BB1876" i="64"/>
  <c r="BB1891" i="64" s="1"/>
  <c r="AT2723" i="64"/>
  <c r="AT2740" i="64" s="1"/>
  <c r="AT1845" i="64"/>
  <c r="AT2697" i="64"/>
  <c r="AT2714" i="64" s="1"/>
  <c r="AT2672" i="64"/>
  <c r="AT2689" i="64" s="1"/>
  <c r="AT2646" i="64"/>
  <c r="AT2663" i="64" s="1"/>
  <c r="AT1787" i="64"/>
  <c r="AT1810" i="64" s="1"/>
  <c r="AT1819" i="64"/>
  <c r="AT1836" i="64" s="1"/>
  <c r="AT1765" i="64"/>
  <c r="AT1778" i="64" s="1"/>
  <c r="AT2133" i="64"/>
  <c r="AT2156" i="64" s="1"/>
  <c r="AT2775" i="64"/>
  <c r="AT2789" i="64" s="1"/>
  <c r="AT1720" i="64"/>
  <c r="AT2097" i="64"/>
  <c r="AT2124" i="64" s="1"/>
  <c r="AT1676" i="64"/>
  <c r="AT1711" i="64" s="1"/>
  <c r="AT2201" i="64"/>
  <c r="AT2224" i="64" s="1"/>
  <c r="AT1569" i="64"/>
  <c r="AT1596" i="64" s="1"/>
  <c r="AT2233" i="64"/>
  <c r="AT2258" i="64" s="1"/>
  <c r="AT1440" i="64"/>
  <c r="AT1453" i="64" s="1"/>
  <c r="AT1604" i="64"/>
  <c r="AT1631" i="64" s="1"/>
  <c r="AT1510" i="64"/>
  <c r="AT1525" i="64" s="1"/>
  <c r="AT1288" i="64"/>
  <c r="AT2267" i="64"/>
  <c r="AT2292" i="64" s="1"/>
  <c r="AT1416" i="64"/>
  <c r="AT1431" i="64" s="1"/>
  <c r="AT1640" i="64"/>
  <c r="AT1667" i="64" s="1"/>
  <c r="AT1264" i="64"/>
  <c r="AT1279" i="64" s="1"/>
  <c r="AT1534" i="64"/>
  <c r="AT1561" i="64" s="1"/>
  <c r="AT1091" i="64"/>
  <c r="AT1106" i="64" s="1"/>
  <c r="AT1876" i="64"/>
  <c r="AT1891" i="64" s="1"/>
  <c r="AT646" i="64"/>
  <c r="AT666" i="64" s="1"/>
  <c r="AT723" i="64"/>
  <c r="AT540" i="64"/>
  <c r="AT698" i="64"/>
  <c r="AT747" i="64"/>
  <c r="AT1900" i="64"/>
  <c r="AT1143" i="64"/>
  <c r="AT1156" i="64" s="1"/>
  <c r="AL2723" i="64"/>
  <c r="AL2740" i="64" s="1"/>
  <c r="AL1845" i="64"/>
  <c r="AL2697" i="64"/>
  <c r="AL2714" i="64" s="1"/>
  <c r="AL2646" i="64"/>
  <c r="AL2663" i="64" s="1"/>
  <c r="AL2672" i="64"/>
  <c r="AL2689" i="64" s="1"/>
  <c r="AL1819" i="64"/>
  <c r="AL1836" i="64" s="1"/>
  <c r="AL1787" i="64"/>
  <c r="AL1810" i="64" s="1"/>
  <c r="AL2775" i="64"/>
  <c r="AL2789" i="64" s="1"/>
  <c r="AL1765" i="64"/>
  <c r="AL1778" i="64" s="1"/>
  <c r="AL1676" i="64"/>
  <c r="AL1711" i="64" s="1"/>
  <c r="AL2133" i="64"/>
  <c r="AL2156" i="64" s="1"/>
  <c r="AL2097" i="64"/>
  <c r="AL2124" i="64" s="1"/>
  <c r="AL2201" i="64"/>
  <c r="AL2224" i="64" s="1"/>
  <c r="AL1569" i="64"/>
  <c r="AL1596" i="64" s="1"/>
  <c r="AL1720" i="64"/>
  <c r="AL1640" i="64"/>
  <c r="AL1667" i="64" s="1"/>
  <c r="AL2233" i="64"/>
  <c r="AL2258" i="64" s="1"/>
  <c r="AL1604" i="64"/>
  <c r="AL1631" i="64" s="1"/>
  <c r="AL1440" i="64"/>
  <c r="AL1453" i="64" s="1"/>
  <c r="AL1534" i="64"/>
  <c r="AL1561" i="64" s="1"/>
  <c r="AL1288" i="64"/>
  <c r="AL2267" i="64"/>
  <c r="AL2292" i="64" s="1"/>
  <c r="AL1416" i="64"/>
  <c r="AL1431" i="64" s="1"/>
  <c r="AL1510" i="64"/>
  <c r="AL1525" i="64" s="1"/>
  <c r="AL1264" i="64"/>
  <c r="AL1279" i="64" s="1"/>
  <c r="AL1091" i="64"/>
  <c r="AL1106" i="64" s="1"/>
  <c r="AL747" i="64"/>
  <c r="AL1143" i="64"/>
  <c r="AL1156" i="64" s="1"/>
  <c r="AL723" i="64"/>
  <c r="AL646" i="64"/>
  <c r="AL666" i="64" s="1"/>
  <c r="AL540" i="64"/>
  <c r="AL698" i="64"/>
  <c r="AL1900" i="64"/>
  <c r="AL1876" i="64"/>
  <c r="AL1891" i="64" s="1"/>
  <c r="AD2723" i="64"/>
  <c r="AD2740" i="64" s="1"/>
  <c r="AD1845" i="64"/>
  <c r="AD2697" i="64"/>
  <c r="AD2714" i="64" s="1"/>
  <c r="AD1819" i="64"/>
  <c r="AD1836" i="64" s="1"/>
  <c r="AD1787" i="64"/>
  <c r="AD1810" i="64" s="1"/>
  <c r="AD2672" i="64"/>
  <c r="AD2689" i="64" s="1"/>
  <c r="AD2646" i="64"/>
  <c r="AD2663" i="64" s="1"/>
  <c r="AD1765" i="64"/>
  <c r="AD1778" i="64" s="1"/>
  <c r="AD1720" i="64"/>
  <c r="AD2775" i="64"/>
  <c r="AD2789" i="64" s="1"/>
  <c r="AD2133" i="64"/>
  <c r="AD2156" i="64" s="1"/>
  <c r="AD2097" i="64"/>
  <c r="AD2124" i="64" s="1"/>
  <c r="AD1569" i="64"/>
  <c r="AD1596" i="64" s="1"/>
  <c r="AD2201" i="64"/>
  <c r="AD2224" i="64" s="1"/>
  <c r="AD1604" i="64"/>
  <c r="AD1631" i="64" s="1"/>
  <c r="AD2233" i="64"/>
  <c r="AD2258" i="64" s="1"/>
  <c r="AD1676" i="64"/>
  <c r="AD1711" i="64" s="1"/>
  <c r="AD1640" i="64"/>
  <c r="AD1667" i="64" s="1"/>
  <c r="AD1440" i="64"/>
  <c r="AD1453" i="64" s="1"/>
  <c r="AD1288" i="64"/>
  <c r="AD1534" i="64"/>
  <c r="AD1561" i="64" s="1"/>
  <c r="AD2267" i="64"/>
  <c r="AD2292" i="64" s="1"/>
  <c r="AD1510" i="64"/>
  <c r="AD1525" i="64" s="1"/>
  <c r="AD1416" i="64"/>
  <c r="AD1431" i="64" s="1"/>
  <c r="AD1264" i="64"/>
  <c r="AD1279" i="64" s="1"/>
  <c r="AD1091" i="64"/>
  <c r="AD1106" i="64" s="1"/>
  <c r="AD1876" i="64"/>
  <c r="AD1891" i="64" s="1"/>
  <c r="AD646" i="64"/>
  <c r="AD666" i="64" s="1"/>
  <c r="AD747" i="64"/>
  <c r="AD540" i="64"/>
  <c r="AD1143" i="64"/>
  <c r="AD1156" i="64" s="1"/>
  <c r="AD698" i="64"/>
  <c r="AD1900" i="64"/>
  <c r="V2723" i="64"/>
  <c r="V2740" i="64" s="1"/>
  <c r="V1845" i="64"/>
  <c r="V2697" i="64"/>
  <c r="V2714" i="64" s="1"/>
  <c r="V2646" i="64"/>
  <c r="V2663" i="64" s="1"/>
  <c r="V2672" i="64"/>
  <c r="V2689" i="64" s="1"/>
  <c r="V1819" i="64"/>
  <c r="V1836" i="64" s="1"/>
  <c r="V1787" i="64"/>
  <c r="V1810" i="64" s="1"/>
  <c r="V1765" i="64"/>
  <c r="V1778" i="64" s="1"/>
  <c r="V1676" i="64"/>
  <c r="V1711" i="64" s="1"/>
  <c r="V2133" i="64"/>
  <c r="V2156" i="64" s="1"/>
  <c r="V2775" i="64"/>
  <c r="V2789" i="64" s="1"/>
  <c r="V2097" i="64"/>
  <c r="V2124" i="64" s="1"/>
  <c r="V2201" i="64"/>
  <c r="V2224" i="64" s="1"/>
  <c r="V1569" i="64"/>
  <c r="V1596" i="64" s="1"/>
  <c r="V2233" i="64"/>
  <c r="V2258" i="64" s="1"/>
  <c r="V1440" i="64"/>
  <c r="V1453" i="64" s="1"/>
  <c r="V1640" i="64"/>
  <c r="V1667" i="64" s="1"/>
  <c r="V1604" i="64"/>
  <c r="V1631" i="64" s="1"/>
  <c r="V1720" i="64"/>
  <c r="V1288" i="64"/>
  <c r="V1534" i="64"/>
  <c r="V1561" i="64" s="1"/>
  <c r="V1510" i="64"/>
  <c r="V1525" i="64" s="1"/>
  <c r="V1416" i="64"/>
  <c r="V1431" i="64" s="1"/>
  <c r="V2267" i="64"/>
  <c r="V2292" i="64" s="1"/>
  <c r="V1264" i="64"/>
  <c r="V1279" i="64" s="1"/>
  <c r="V1091" i="64"/>
  <c r="V1106" i="64" s="1"/>
  <c r="V646" i="64"/>
  <c r="V666" i="64" s="1"/>
  <c r="V540" i="64"/>
  <c r="V698" i="64"/>
  <c r="V723" i="64"/>
  <c r="V1900" i="64"/>
  <c r="V747" i="64"/>
  <c r="V1876" i="64"/>
  <c r="V1891" i="64" s="1"/>
  <c r="CH1850" i="64"/>
  <c r="CH2702" i="64"/>
  <c r="CH2677" i="64"/>
  <c r="CH1824" i="64"/>
  <c r="CH1841" i="64" s="1"/>
  <c r="CH2728" i="64"/>
  <c r="CH2651" i="64"/>
  <c r="CH2668" i="64" s="1"/>
  <c r="CH1792" i="64"/>
  <c r="CH1770" i="64"/>
  <c r="CH1783" i="64" s="1"/>
  <c r="CH1681" i="64"/>
  <c r="CH1716" i="64" s="1"/>
  <c r="CH2206" i="64"/>
  <c r="CH2229" i="64" s="1"/>
  <c r="CH2780" i="64"/>
  <c r="CH2794" i="64" s="1"/>
  <c r="CH1725" i="64"/>
  <c r="CH1760" i="64" s="1"/>
  <c r="CH2102" i="64"/>
  <c r="CH2129" i="64" s="1"/>
  <c r="CH1609" i="64"/>
  <c r="CH1636" i="64" s="1"/>
  <c r="CH2138" i="64"/>
  <c r="CH2161" i="64" s="1"/>
  <c r="CH1574" i="64"/>
  <c r="CH1601" i="64" s="1"/>
  <c r="CH2238" i="64"/>
  <c r="CH2263" i="64" s="1"/>
  <c r="CH1645" i="64"/>
  <c r="CH1672" i="64" s="1"/>
  <c r="CH2272" i="64"/>
  <c r="CH2297" i="64" s="1"/>
  <c r="CH1539" i="64"/>
  <c r="CH1566" i="64" s="1"/>
  <c r="CH1445" i="64"/>
  <c r="CH1458" i="64" s="1"/>
  <c r="CH1421" i="64"/>
  <c r="CH1515" i="64"/>
  <c r="CH1148" i="64"/>
  <c r="CH1161" i="64" s="1"/>
  <c r="CH1269" i="64"/>
  <c r="CH1284" i="64" s="1"/>
  <c r="CH1096" i="64"/>
  <c r="CH1293" i="64"/>
  <c r="CH1881" i="64"/>
  <c r="CH1896" i="64" s="1"/>
  <c r="CH752" i="64"/>
  <c r="CH765" i="64" s="1"/>
  <c r="CH651" i="64"/>
  <c r="CH1905" i="64"/>
  <c r="CH728" i="64"/>
  <c r="CH495" i="64"/>
  <c r="CH505" i="64" s="1"/>
  <c r="CH703" i="64"/>
  <c r="CH679" i="64"/>
  <c r="BZ1850" i="64"/>
  <c r="BZ2728" i="64"/>
  <c r="BZ2677" i="64"/>
  <c r="BZ2702" i="64"/>
  <c r="BZ1824" i="64"/>
  <c r="BZ1841" i="64" s="1"/>
  <c r="BZ1770" i="64"/>
  <c r="BZ1783" i="64" s="1"/>
  <c r="BZ2651" i="64"/>
  <c r="BZ2668" i="64" s="1"/>
  <c r="BZ1792" i="64"/>
  <c r="BZ2780" i="64"/>
  <c r="BZ2794" i="64" s="1"/>
  <c r="BZ1681" i="64"/>
  <c r="BZ1716" i="64" s="1"/>
  <c r="BZ1725" i="64"/>
  <c r="BZ1760" i="64" s="1"/>
  <c r="BZ2206" i="64"/>
  <c r="BZ2229" i="64" s="1"/>
  <c r="BZ1609" i="64"/>
  <c r="BZ1636" i="64" s="1"/>
  <c r="BZ1574" i="64"/>
  <c r="BZ1601" i="64" s="1"/>
  <c r="BZ1645" i="64"/>
  <c r="BZ1672" i="64" s="1"/>
  <c r="BZ2102" i="64"/>
  <c r="BZ2129" i="64" s="1"/>
  <c r="BZ2238" i="64"/>
  <c r="BZ2263" i="64" s="1"/>
  <c r="BZ2138" i="64"/>
  <c r="BZ2161" i="64" s="1"/>
  <c r="BZ2272" i="64"/>
  <c r="BZ2297" i="64" s="1"/>
  <c r="BZ1539" i="64"/>
  <c r="BZ1566" i="64" s="1"/>
  <c r="BZ1445" i="64"/>
  <c r="BZ1458" i="64" s="1"/>
  <c r="BZ1515" i="64"/>
  <c r="BZ1421" i="64"/>
  <c r="BZ1148" i="64"/>
  <c r="BZ1161" i="64" s="1"/>
  <c r="BZ1293" i="64"/>
  <c r="BZ1269" i="64"/>
  <c r="BZ1284" i="64" s="1"/>
  <c r="BZ1096" i="64"/>
  <c r="BZ1881" i="64"/>
  <c r="BZ1896" i="64" s="1"/>
  <c r="BZ752" i="64"/>
  <c r="BZ765" i="64" s="1"/>
  <c r="BZ728" i="64"/>
  <c r="BZ651" i="64"/>
  <c r="BZ703" i="64"/>
  <c r="BZ1905" i="64"/>
  <c r="BZ495" i="64"/>
  <c r="BZ505" i="64" s="1"/>
  <c r="BZ679" i="64"/>
  <c r="BR1850" i="64"/>
  <c r="BR2702" i="64"/>
  <c r="BR2728" i="64"/>
  <c r="BR2677" i="64"/>
  <c r="BR1824" i="64"/>
  <c r="BR1841" i="64" s="1"/>
  <c r="BR2651" i="64"/>
  <c r="BR2668" i="64" s="1"/>
  <c r="BR1792" i="64"/>
  <c r="BR1681" i="64"/>
  <c r="BR1716" i="64" s="1"/>
  <c r="BR1770" i="64"/>
  <c r="BR1783" i="64" s="1"/>
  <c r="BR2780" i="64"/>
  <c r="BR2794" i="64" s="1"/>
  <c r="BR1725" i="64"/>
  <c r="BR1760" i="64" s="1"/>
  <c r="BR1609" i="64"/>
  <c r="BR1636" i="64" s="1"/>
  <c r="BR1645" i="64"/>
  <c r="BR1672" i="64" s="1"/>
  <c r="BR2102" i="64"/>
  <c r="BR2129" i="64" s="1"/>
  <c r="BR1574" i="64"/>
  <c r="BR1601" i="64" s="1"/>
  <c r="BR2138" i="64"/>
  <c r="BR2161" i="64" s="1"/>
  <c r="BR2238" i="64"/>
  <c r="BR2263" i="64" s="1"/>
  <c r="BR2272" i="64"/>
  <c r="BR2297" i="64" s="1"/>
  <c r="BR1539" i="64"/>
  <c r="BR1566" i="64" s="1"/>
  <c r="BR2206" i="64"/>
  <c r="BR2229" i="64" s="1"/>
  <c r="BR1515" i="64"/>
  <c r="BR1421" i="64"/>
  <c r="BR1445" i="64"/>
  <c r="BR1458" i="64" s="1"/>
  <c r="BR1269" i="64"/>
  <c r="BR1284" i="64" s="1"/>
  <c r="BR1148" i="64"/>
  <c r="BR1161" i="64" s="1"/>
  <c r="BR1096" i="64"/>
  <c r="BR1881" i="64"/>
  <c r="BR1896" i="64" s="1"/>
  <c r="BR752" i="64"/>
  <c r="BR765" i="64" s="1"/>
  <c r="BR651" i="64"/>
  <c r="BR703" i="64"/>
  <c r="BR1905" i="64"/>
  <c r="BR728" i="64"/>
  <c r="BR495" i="64"/>
  <c r="BR505" i="64" s="1"/>
  <c r="BR1293" i="64"/>
  <c r="BR679" i="64"/>
  <c r="BJ1850" i="64"/>
  <c r="BJ2728" i="64"/>
  <c r="BJ2677" i="64"/>
  <c r="BJ2702" i="64"/>
  <c r="BJ1824" i="64"/>
  <c r="BJ1841" i="64" s="1"/>
  <c r="BJ2651" i="64"/>
  <c r="BJ2668" i="64" s="1"/>
  <c r="BJ1792" i="64"/>
  <c r="BJ1770" i="64"/>
  <c r="BJ1783" i="64" s="1"/>
  <c r="BJ2780" i="64"/>
  <c r="BJ2794" i="64" s="1"/>
  <c r="BJ1681" i="64"/>
  <c r="BJ1716" i="64" s="1"/>
  <c r="BJ1725" i="64"/>
  <c r="BJ1760" i="64" s="1"/>
  <c r="BJ2206" i="64"/>
  <c r="BJ2229" i="64" s="1"/>
  <c r="BJ1609" i="64"/>
  <c r="BJ1636" i="64" s="1"/>
  <c r="BJ2138" i="64"/>
  <c r="BJ2161" i="64" s="1"/>
  <c r="BJ1574" i="64"/>
  <c r="BJ1601" i="64" s="1"/>
  <c r="BJ2238" i="64"/>
  <c r="BJ2263" i="64" s="1"/>
  <c r="BJ2272" i="64"/>
  <c r="BJ2297" i="64" s="1"/>
  <c r="BJ2102" i="64"/>
  <c r="BJ2129" i="64" s="1"/>
  <c r="BJ1645" i="64"/>
  <c r="BJ1672" i="64" s="1"/>
  <c r="BJ1539" i="64"/>
  <c r="BJ1566" i="64" s="1"/>
  <c r="BJ1515" i="64"/>
  <c r="BJ1421" i="64"/>
  <c r="BJ1445" i="64"/>
  <c r="BJ1458" i="64" s="1"/>
  <c r="BJ1148" i="64"/>
  <c r="BJ1161" i="64" s="1"/>
  <c r="BJ1293" i="64"/>
  <c r="BJ1096" i="64"/>
  <c r="BJ1881" i="64"/>
  <c r="BJ1896" i="64" s="1"/>
  <c r="BJ1269" i="64"/>
  <c r="BJ1284" i="64" s="1"/>
  <c r="BJ752" i="64"/>
  <c r="BJ765" i="64" s="1"/>
  <c r="BJ703" i="64"/>
  <c r="BJ728" i="64"/>
  <c r="BJ651" i="64"/>
  <c r="BJ1905" i="64"/>
  <c r="BJ495" i="64"/>
  <c r="BJ505" i="64" s="1"/>
  <c r="BJ679" i="64"/>
  <c r="BB1850" i="64"/>
  <c r="BB2702" i="64"/>
  <c r="BB2677" i="64"/>
  <c r="BB2728" i="64"/>
  <c r="BB1824" i="64"/>
  <c r="BB1841" i="64" s="1"/>
  <c r="BB2651" i="64"/>
  <c r="BB2668" i="64" s="1"/>
  <c r="BB2780" i="64"/>
  <c r="BB2794" i="64" s="1"/>
  <c r="BB1792" i="64"/>
  <c r="BB1770" i="64"/>
  <c r="BB1783" i="64" s="1"/>
  <c r="BB1681" i="64"/>
  <c r="BB1716" i="64" s="1"/>
  <c r="BB2206" i="64"/>
  <c r="BB2229" i="64" s="1"/>
  <c r="BB1725" i="64"/>
  <c r="BB1760" i="64" s="1"/>
  <c r="BB1609" i="64"/>
  <c r="BB1636" i="64" s="1"/>
  <c r="BB1645" i="64"/>
  <c r="BB1672" i="64" s="1"/>
  <c r="BB1574" i="64"/>
  <c r="BB1601" i="64" s="1"/>
  <c r="BB2102" i="64"/>
  <c r="BB2129" i="64" s="1"/>
  <c r="BB2238" i="64"/>
  <c r="BB2263" i="64" s="1"/>
  <c r="BB2272" i="64"/>
  <c r="BB2297" i="64" s="1"/>
  <c r="BB2138" i="64"/>
  <c r="BB2161" i="64" s="1"/>
  <c r="BB1539" i="64"/>
  <c r="BB1566" i="64" s="1"/>
  <c r="BB1445" i="64"/>
  <c r="BB1458" i="64" s="1"/>
  <c r="BB1421" i="64"/>
  <c r="BB1515" i="64"/>
  <c r="BB1293" i="64"/>
  <c r="BB1148" i="64"/>
  <c r="BB1161" i="64" s="1"/>
  <c r="BB1269" i="64"/>
  <c r="BB1284" i="64" s="1"/>
  <c r="BB1096" i="64"/>
  <c r="BB1881" i="64"/>
  <c r="BB1896" i="64" s="1"/>
  <c r="BB752" i="64"/>
  <c r="BB765" i="64" s="1"/>
  <c r="BB651" i="64"/>
  <c r="BB1905" i="64"/>
  <c r="BB728" i="64"/>
  <c r="BB495" i="64"/>
  <c r="BB505" i="64" s="1"/>
  <c r="BB703" i="64"/>
  <c r="BB679" i="64"/>
  <c r="AT1850" i="64"/>
  <c r="AT2677" i="64"/>
  <c r="AT2728" i="64"/>
  <c r="AT2702" i="64"/>
  <c r="AT1824" i="64"/>
  <c r="AT1841" i="64" s="1"/>
  <c r="AT2651" i="64"/>
  <c r="AT2668" i="64" s="1"/>
  <c r="AT1792" i="64"/>
  <c r="AT1681" i="64"/>
  <c r="AT1716" i="64" s="1"/>
  <c r="AT1770" i="64"/>
  <c r="AT1783" i="64" s="1"/>
  <c r="AT2780" i="64"/>
  <c r="AT2794" i="64" s="1"/>
  <c r="AT1725" i="64"/>
  <c r="AT1760" i="64" s="1"/>
  <c r="AT1645" i="64"/>
  <c r="AT1672" i="64" s="1"/>
  <c r="AT1609" i="64"/>
  <c r="AT1636" i="64" s="1"/>
  <c r="AT2102" i="64"/>
  <c r="AT2129" i="64" s="1"/>
  <c r="AT2138" i="64"/>
  <c r="AT2161" i="64" s="1"/>
  <c r="AT1574" i="64"/>
  <c r="AT1601" i="64" s="1"/>
  <c r="AT2206" i="64"/>
  <c r="AT2229" i="64" s="1"/>
  <c r="AT2238" i="64"/>
  <c r="AT2263" i="64" s="1"/>
  <c r="AT2272" i="64"/>
  <c r="AT2297" i="64" s="1"/>
  <c r="AT1539" i="64"/>
  <c r="AT1566" i="64" s="1"/>
  <c r="AT1445" i="64"/>
  <c r="AT1458" i="64" s="1"/>
  <c r="AT1515" i="64"/>
  <c r="AT1421" i="64"/>
  <c r="AT1148" i="64"/>
  <c r="AT1161" i="64" s="1"/>
  <c r="AT1269" i="64"/>
  <c r="AT1284" i="64" s="1"/>
  <c r="AT1096" i="64"/>
  <c r="AT1881" i="64"/>
  <c r="AT1896" i="64" s="1"/>
  <c r="AT1293" i="64"/>
  <c r="AT752" i="64"/>
  <c r="AT765" i="64" s="1"/>
  <c r="AT728" i="64"/>
  <c r="AT651" i="64"/>
  <c r="AT703" i="64"/>
  <c r="AT1905" i="64"/>
  <c r="AT495" i="64"/>
  <c r="AT505" i="64" s="1"/>
  <c r="AT679" i="64"/>
  <c r="AL1850" i="64"/>
  <c r="AL2702" i="64"/>
  <c r="AL2677" i="64"/>
  <c r="AL2728" i="64"/>
  <c r="AL1824" i="64"/>
  <c r="AL1841" i="64" s="1"/>
  <c r="AL1792" i="64"/>
  <c r="AL1770" i="64"/>
  <c r="AL1783" i="64" s="1"/>
  <c r="AL2651" i="64"/>
  <c r="AL2668" i="64" s="1"/>
  <c r="AL2780" i="64"/>
  <c r="AL2794" i="64" s="1"/>
  <c r="AL1681" i="64"/>
  <c r="AL1716" i="64" s="1"/>
  <c r="AL1725" i="64"/>
  <c r="AL1760" i="64" s="1"/>
  <c r="AL2206" i="64"/>
  <c r="AL2229" i="64" s="1"/>
  <c r="AL2138" i="64"/>
  <c r="AL2161" i="64" s="1"/>
  <c r="AL1609" i="64"/>
  <c r="AL1636" i="64" s="1"/>
  <c r="AL1574" i="64"/>
  <c r="AL1601" i="64" s="1"/>
  <c r="AL1645" i="64"/>
  <c r="AL1672" i="64" s="1"/>
  <c r="AL2102" i="64"/>
  <c r="AL2129" i="64" s="1"/>
  <c r="AL2238" i="64"/>
  <c r="AL2263" i="64" s="1"/>
  <c r="AL2272" i="64"/>
  <c r="AL2297" i="64" s="1"/>
  <c r="AL1539" i="64"/>
  <c r="AL1566" i="64" s="1"/>
  <c r="AL1515" i="64"/>
  <c r="AL1421" i="64"/>
  <c r="AL1269" i="64"/>
  <c r="AL1284" i="64" s="1"/>
  <c r="AL1148" i="64"/>
  <c r="AL1161" i="64" s="1"/>
  <c r="AL1293" i="64"/>
  <c r="AL1445" i="64"/>
  <c r="AL1458" i="64" s="1"/>
  <c r="AL1096" i="64"/>
  <c r="AL1881" i="64"/>
  <c r="AL1896" i="64" s="1"/>
  <c r="AL752" i="64"/>
  <c r="AL765" i="64" s="1"/>
  <c r="AL651" i="64"/>
  <c r="AL703" i="64"/>
  <c r="AL1905" i="64"/>
  <c r="AL728" i="64"/>
  <c r="AL495" i="64"/>
  <c r="AL505" i="64" s="1"/>
  <c r="AL679" i="64"/>
  <c r="AD1850" i="64"/>
  <c r="AD2677" i="64"/>
  <c r="AD2728" i="64"/>
  <c r="AD2702" i="64"/>
  <c r="AD1824" i="64"/>
  <c r="AD1841" i="64" s="1"/>
  <c r="AD2651" i="64"/>
  <c r="AD2668" i="64" s="1"/>
  <c r="AD1792" i="64"/>
  <c r="AD1770" i="64"/>
  <c r="AD1783" i="64" s="1"/>
  <c r="AD1681" i="64"/>
  <c r="AD1716" i="64" s="1"/>
  <c r="AD1725" i="64"/>
  <c r="AD1760" i="64" s="1"/>
  <c r="AD2780" i="64"/>
  <c r="AD2794" i="64" s="1"/>
  <c r="AD1645" i="64"/>
  <c r="AD1672" i="64" s="1"/>
  <c r="AD2206" i="64"/>
  <c r="AD2229" i="64" s="1"/>
  <c r="AD2102" i="64"/>
  <c r="AD2129" i="64" s="1"/>
  <c r="AD1574" i="64"/>
  <c r="AD1601" i="64" s="1"/>
  <c r="AD2138" i="64"/>
  <c r="AD2161" i="64" s="1"/>
  <c r="AD1609" i="64"/>
  <c r="AD1636" i="64" s="1"/>
  <c r="AD2238" i="64"/>
  <c r="AD2263" i="64" s="1"/>
  <c r="AD2272" i="64"/>
  <c r="AD2297" i="64" s="1"/>
  <c r="AD1539" i="64"/>
  <c r="AD1566" i="64" s="1"/>
  <c r="AD1515" i="64"/>
  <c r="AD1421" i="64"/>
  <c r="AD1445" i="64"/>
  <c r="AD1458" i="64" s="1"/>
  <c r="AD1293" i="64"/>
  <c r="AD1148" i="64"/>
  <c r="AD1161" i="64" s="1"/>
  <c r="AD1096" i="64"/>
  <c r="AD1881" i="64"/>
  <c r="AD1896" i="64" s="1"/>
  <c r="AD1269" i="64"/>
  <c r="AD1284" i="64" s="1"/>
  <c r="AD752" i="64"/>
  <c r="AD765" i="64" s="1"/>
  <c r="AD728" i="64"/>
  <c r="AD651" i="64"/>
  <c r="AD703" i="64"/>
  <c r="AD1905" i="64"/>
  <c r="AD495" i="64"/>
  <c r="AD505" i="64" s="1"/>
  <c r="AD679" i="64"/>
  <c r="V1850" i="64"/>
  <c r="V2677" i="64"/>
  <c r="V2702" i="64"/>
  <c r="V1824" i="64"/>
  <c r="V1841" i="64" s="1"/>
  <c r="V2728" i="64"/>
  <c r="V1792" i="64"/>
  <c r="V2651" i="64"/>
  <c r="V2668" i="64" s="1"/>
  <c r="V1681" i="64"/>
  <c r="V1716" i="64" s="1"/>
  <c r="V2780" i="64"/>
  <c r="V2794" i="64" s="1"/>
  <c r="V2206" i="64"/>
  <c r="V2229" i="64" s="1"/>
  <c r="V1770" i="64"/>
  <c r="V1783" i="64" s="1"/>
  <c r="V1725" i="64"/>
  <c r="V1760" i="64" s="1"/>
  <c r="V2102" i="64"/>
  <c r="V2129" i="64" s="1"/>
  <c r="V2138" i="64"/>
  <c r="V2161" i="64" s="1"/>
  <c r="V1574" i="64"/>
  <c r="V1601" i="64" s="1"/>
  <c r="V2238" i="64"/>
  <c r="V2263" i="64" s="1"/>
  <c r="V1609" i="64"/>
  <c r="V1636" i="64" s="1"/>
  <c r="V2272" i="64"/>
  <c r="V2297" i="64" s="1"/>
  <c r="V1645" i="64"/>
  <c r="V1672" i="64" s="1"/>
  <c r="V1539" i="64"/>
  <c r="V1566" i="64" s="1"/>
  <c r="V1445" i="64"/>
  <c r="V1458" i="64" s="1"/>
  <c r="V1421" i="64"/>
  <c r="V1515" i="64"/>
  <c r="V1148" i="64"/>
  <c r="V1161" i="64" s="1"/>
  <c r="V1269" i="64"/>
  <c r="V1284" i="64" s="1"/>
  <c r="V1096" i="64"/>
  <c r="V1293" i="64"/>
  <c r="V1881" i="64"/>
  <c r="V1896" i="64" s="1"/>
  <c r="V752" i="64"/>
  <c r="V765" i="64" s="1"/>
  <c r="V651" i="64"/>
  <c r="V703" i="64"/>
  <c r="V1905" i="64"/>
  <c r="V728" i="64"/>
  <c r="V495" i="64"/>
  <c r="V505" i="64" s="1"/>
  <c r="V679" i="64"/>
  <c r="CI1849" i="64"/>
  <c r="CI2727" i="64"/>
  <c r="CI2701" i="64"/>
  <c r="CI2676" i="64"/>
  <c r="CI1791" i="64"/>
  <c r="CI1823" i="64"/>
  <c r="CI1769" i="64"/>
  <c r="CI2650" i="64"/>
  <c r="CI1680" i="64"/>
  <c r="CI2205" i="64"/>
  <c r="CI2101" i="64"/>
  <c r="CI2779" i="64"/>
  <c r="CI1724" i="64"/>
  <c r="CI1644" i="64"/>
  <c r="CI2237" i="64"/>
  <c r="CI1573" i="64"/>
  <c r="CI2271" i="64"/>
  <c r="CI2137" i="64"/>
  <c r="CI1538" i="64"/>
  <c r="CI1608" i="64"/>
  <c r="CI1444" i="64"/>
  <c r="CI1514" i="64"/>
  <c r="CI1420" i="64"/>
  <c r="CI1435" i="64" s="1"/>
  <c r="CI1292" i="64"/>
  <c r="CI1411" i="64" s="1"/>
  <c r="CI1095" i="64"/>
  <c r="CI1880" i="64"/>
  <c r="CI751" i="64"/>
  <c r="CI764" i="64" s="1"/>
  <c r="CI727" i="64"/>
  <c r="CI650" i="64"/>
  <c r="CI702" i="64"/>
  <c r="CI1904" i="64"/>
  <c r="CI678" i="64"/>
  <c r="CA1849" i="64"/>
  <c r="CA2727" i="64"/>
  <c r="CA2701" i="64"/>
  <c r="CA2676" i="64"/>
  <c r="CA1791" i="64"/>
  <c r="CA2650" i="64"/>
  <c r="CA1823" i="64"/>
  <c r="CA1769" i="64"/>
  <c r="CA1680" i="64"/>
  <c r="CA2779" i="64"/>
  <c r="CA1724" i="64"/>
  <c r="CA2101" i="64"/>
  <c r="CA1644" i="64"/>
  <c r="CA2205" i="64"/>
  <c r="CA2137" i="64"/>
  <c r="CA2237" i="64"/>
  <c r="CA1608" i="64"/>
  <c r="CA2271" i="64"/>
  <c r="CA1538" i="64"/>
  <c r="CA1573" i="64"/>
  <c r="CA1514" i="64"/>
  <c r="CA1420" i="64"/>
  <c r="CA1435" i="64" s="1"/>
  <c r="CA1444" i="64"/>
  <c r="CA1095" i="64"/>
  <c r="CA1880" i="64"/>
  <c r="CA751" i="64"/>
  <c r="CA764" i="64" s="1"/>
  <c r="CA1292" i="64"/>
  <c r="CA1411" i="64" s="1"/>
  <c r="CA650" i="64"/>
  <c r="CA1147" i="64"/>
  <c r="CA702" i="64"/>
  <c r="CA1904" i="64"/>
  <c r="CA727" i="64"/>
  <c r="CA678" i="64"/>
  <c r="BS1849" i="64"/>
  <c r="BS2727" i="64"/>
  <c r="BS2676" i="64"/>
  <c r="BS1823" i="64"/>
  <c r="BS1791" i="64"/>
  <c r="BS2701" i="64"/>
  <c r="BS2650" i="64"/>
  <c r="BS1769" i="64"/>
  <c r="BS1680" i="64"/>
  <c r="BS1724" i="64"/>
  <c r="BS2779" i="64"/>
  <c r="BS2101" i="64"/>
  <c r="BS2205" i="64"/>
  <c r="BS2137" i="64"/>
  <c r="BS1644" i="64"/>
  <c r="BS2237" i="64"/>
  <c r="BS1573" i="64"/>
  <c r="BS2271" i="64"/>
  <c r="BS1608" i="64"/>
  <c r="BS1538" i="64"/>
  <c r="BS1420" i="64"/>
  <c r="BS1435" i="64" s="1"/>
  <c r="BS1444" i="64"/>
  <c r="BS1514" i="64"/>
  <c r="BS1292" i="64"/>
  <c r="BS1411" i="64" s="1"/>
  <c r="BS1095" i="64"/>
  <c r="BS1880" i="64"/>
  <c r="BS751" i="64"/>
  <c r="BS764" i="64" s="1"/>
  <c r="BS727" i="64"/>
  <c r="BS650" i="64"/>
  <c r="BS702" i="64"/>
  <c r="BS1904" i="64"/>
  <c r="BS1147" i="64"/>
  <c r="BS678" i="64"/>
  <c r="BK1849" i="64"/>
  <c r="BK2727" i="64"/>
  <c r="BK2676" i="64"/>
  <c r="BK2701" i="64"/>
  <c r="BK1791" i="64"/>
  <c r="BK2650" i="64"/>
  <c r="BK1769" i="64"/>
  <c r="BK1823" i="64"/>
  <c r="BK1680" i="64"/>
  <c r="BK1724" i="64"/>
  <c r="BK2205" i="64"/>
  <c r="BK2779" i="64"/>
  <c r="BK2101" i="64"/>
  <c r="BK1644" i="64"/>
  <c r="BK2137" i="64"/>
  <c r="BK1573" i="64"/>
  <c r="BK2237" i="64"/>
  <c r="BK2271" i="64"/>
  <c r="BK1538" i="64"/>
  <c r="BK1444" i="64"/>
  <c r="BK1420" i="64"/>
  <c r="BK1435" i="64" s="1"/>
  <c r="BK1608" i="64"/>
  <c r="BK1514" i="64"/>
  <c r="BK1292" i="64"/>
  <c r="BK1411" i="64" s="1"/>
  <c r="BK1095" i="64"/>
  <c r="BK1880" i="64"/>
  <c r="BK751" i="64"/>
  <c r="BK764" i="64" s="1"/>
  <c r="BK1147" i="64"/>
  <c r="BK650" i="64"/>
  <c r="BK702" i="64"/>
  <c r="BK1904" i="64"/>
  <c r="BK727" i="64"/>
  <c r="BK678" i="64"/>
  <c r="BC1849" i="64"/>
  <c r="BC2727" i="64"/>
  <c r="BC2676" i="64"/>
  <c r="BC2701" i="64"/>
  <c r="BC1791" i="64"/>
  <c r="BC1823" i="64"/>
  <c r="BC1769" i="64"/>
  <c r="BC2650" i="64"/>
  <c r="BC1680" i="64"/>
  <c r="BC1724" i="64"/>
  <c r="BC2101" i="64"/>
  <c r="BC2779" i="64"/>
  <c r="BC2137" i="64"/>
  <c r="BC2205" i="64"/>
  <c r="BC2237" i="64"/>
  <c r="BC1608" i="64"/>
  <c r="BC1644" i="64"/>
  <c r="BC2271" i="64"/>
  <c r="BC1573" i="64"/>
  <c r="BC1538" i="64"/>
  <c r="BC1444" i="64"/>
  <c r="BC1514" i="64"/>
  <c r="BC1420" i="64"/>
  <c r="BC1435" i="64" s="1"/>
  <c r="BC1095" i="64"/>
  <c r="BC1880" i="64"/>
  <c r="BC1292" i="64"/>
  <c r="BC1411" i="64" s="1"/>
  <c r="BC751" i="64"/>
  <c r="BC764" i="64" s="1"/>
  <c r="BC727" i="64"/>
  <c r="BC650" i="64"/>
  <c r="BC702" i="64"/>
  <c r="BC1147" i="64"/>
  <c r="BC1904" i="64"/>
  <c r="BC678" i="64"/>
  <c r="AU1849" i="64"/>
  <c r="AU2727" i="64"/>
  <c r="AU2676" i="64"/>
  <c r="AU2701" i="64"/>
  <c r="AU1791" i="64"/>
  <c r="AU1823" i="64"/>
  <c r="AU2650" i="64"/>
  <c r="AU1769" i="64"/>
  <c r="AU1680" i="64"/>
  <c r="AU1724" i="64"/>
  <c r="AU2101" i="64"/>
  <c r="AU1644" i="64"/>
  <c r="AU2779" i="64"/>
  <c r="AU2205" i="64"/>
  <c r="AU2237" i="64"/>
  <c r="AU1573" i="64"/>
  <c r="AU2137" i="64"/>
  <c r="AU2271" i="64"/>
  <c r="AU1608" i="64"/>
  <c r="AU1538" i="64"/>
  <c r="AU1514" i="64"/>
  <c r="AU1420" i="64"/>
  <c r="AU1435" i="64" s="1"/>
  <c r="AU1292" i="64"/>
  <c r="AU1411" i="64" s="1"/>
  <c r="AU1095" i="64"/>
  <c r="AU1880" i="64"/>
  <c r="AU751" i="64"/>
  <c r="AU764" i="64" s="1"/>
  <c r="AU650" i="64"/>
  <c r="AU702" i="64"/>
  <c r="AU1904" i="64"/>
  <c r="AU1444" i="64"/>
  <c r="AU727" i="64"/>
  <c r="AU678" i="64"/>
  <c r="AU1147" i="64"/>
  <c r="AM1849" i="64"/>
  <c r="AM2727" i="64"/>
  <c r="AM2676" i="64"/>
  <c r="AM2701" i="64"/>
  <c r="AM1791" i="64"/>
  <c r="AM2650" i="64"/>
  <c r="AM1823" i="64"/>
  <c r="AM1680" i="64"/>
  <c r="AM1769" i="64"/>
  <c r="AM2779" i="64"/>
  <c r="AM2101" i="64"/>
  <c r="AM2205" i="64"/>
  <c r="AM1644" i="64"/>
  <c r="AM2137" i="64"/>
  <c r="AM1724" i="64"/>
  <c r="AM1608" i="64"/>
  <c r="AM2237" i="64"/>
  <c r="AM2271" i="64"/>
  <c r="AM1538" i="64"/>
  <c r="AM1420" i="64"/>
  <c r="AM1435" i="64" s="1"/>
  <c r="AM1444" i="64"/>
  <c r="AM1573" i="64"/>
  <c r="AM1514" i="64"/>
  <c r="AM1095" i="64"/>
  <c r="AM1880" i="64"/>
  <c r="AM751" i="64"/>
  <c r="AM764" i="64" s="1"/>
  <c r="AM727" i="64"/>
  <c r="AM650" i="64"/>
  <c r="AM1147" i="64"/>
  <c r="AM702" i="64"/>
  <c r="AM1904" i="64"/>
  <c r="AM678" i="64"/>
  <c r="AM1292" i="64"/>
  <c r="AM1411" i="64" s="1"/>
  <c r="AE1849" i="64"/>
  <c r="AE2727" i="64"/>
  <c r="AE2676" i="64"/>
  <c r="AE2701" i="64"/>
  <c r="AE2650" i="64"/>
  <c r="AE1791" i="64"/>
  <c r="AE1823" i="64"/>
  <c r="AE1769" i="64"/>
  <c r="AE1680" i="64"/>
  <c r="AE2779" i="64"/>
  <c r="AE1724" i="64"/>
  <c r="AE2101" i="64"/>
  <c r="AE2205" i="64"/>
  <c r="AE2137" i="64"/>
  <c r="AE2237" i="64"/>
  <c r="AE1608" i="64"/>
  <c r="AE2271" i="64"/>
  <c r="AE1573" i="64"/>
  <c r="AE1538" i="64"/>
  <c r="AE1644" i="64"/>
  <c r="AE1444" i="64"/>
  <c r="AE1420" i="64"/>
  <c r="AE1435" i="64" s="1"/>
  <c r="AE1514" i="64"/>
  <c r="AE1095" i="64"/>
  <c r="AE1292" i="64"/>
  <c r="AE1411" i="64" s="1"/>
  <c r="AE1880" i="64"/>
  <c r="AE751" i="64"/>
  <c r="AE764" i="64" s="1"/>
  <c r="AE650" i="64"/>
  <c r="AE702" i="64"/>
  <c r="AE1904" i="64"/>
  <c r="AE1147" i="64"/>
  <c r="AE727" i="64"/>
  <c r="AE678" i="64"/>
  <c r="W1849" i="64"/>
  <c r="W2727" i="64"/>
  <c r="W2676" i="64"/>
  <c r="W2701" i="64"/>
  <c r="W1791" i="64"/>
  <c r="W2650" i="64"/>
  <c r="W1823" i="64"/>
  <c r="W1680" i="64"/>
  <c r="W1769" i="64"/>
  <c r="W1724" i="64"/>
  <c r="W2101" i="64"/>
  <c r="W2779" i="64"/>
  <c r="W2205" i="64"/>
  <c r="W1644" i="64"/>
  <c r="W2237" i="64"/>
  <c r="W1573" i="64"/>
  <c r="W2271" i="64"/>
  <c r="W1538" i="64"/>
  <c r="W2137" i="64"/>
  <c r="W1608" i="64"/>
  <c r="W1444" i="64"/>
  <c r="W1514" i="64"/>
  <c r="W1420" i="64"/>
  <c r="W1435" i="64" s="1"/>
  <c r="W1292" i="64"/>
  <c r="W1411" i="64" s="1"/>
  <c r="W1095" i="64"/>
  <c r="W1880" i="64"/>
  <c r="W751" i="64"/>
  <c r="W764" i="64" s="1"/>
  <c r="W727" i="64"/>
  <c r="W650" i="64"/>
  <c r="W702" i="64"/>
  <c r="W1904" i="64"/>
  <c r="W678" i="64"/>
  <c r="CJ1846" i="64"/>
  <c r="CJ1868" i="64" s="1"/>
  <c r="CJ2724" i="64"/>
  <c r="CJ2741" i="64" s="1"/>
  <c r="CJ2673" i="64"/>
  <c r="CJ2690" i="64" s="1"/>
  <c r="CJ2698" i="64"/>
  <c r="CJ2715" i="64" s="1"/>
  <c r="CJ1788" i="64"/>
  <c r="CJ1811" i="64" s="1"/>
  <c r="CJ2647" i="64"/>
  <c r="CJ2664" i="64" s="1"/>
  <c r="CJ1820" i="64"/>
  <c r="CJ1837" i="64" s="1"/>
  <c r="CJ1766" i="64"/>
  <c r="CJ1779" i="64" s="1"/>
  <c r="CJ1677" i="64"/>
  <c r="CJ1712" i="64" s="1"/>
  <c r="CJ1721" i="64"/>
  <c r="CJ1756" i="64" s="1"/>
  <c r="CJ2776" i="64"/>
  <c r="CJ2790" i="64" s="1"/>
  <c r="CJ2098" i="64"/>
  <c r="CJ2125" i="64" s="1"/>
  <c r="CJ2202" i="64"/>
  <c r="CJ2225" i="64" s="1"/>
  <c r="CJ2134" i="64"/>
  <c r="CJ2157" i="64" s="1"/>
  <c r="CJ1641" i="64"/>
  <c r="CJ1668" i="64" s="1"/>
  <c r="CJ2234" i="64"/>
  <c r="CJ2259" i="64" s="1"/>
  <c r="CJ1605" i="64"/>
  <c r="CJ1632" i="64" s="1"/>
  <c r="CJ2268" i="64"/>
  <c r="CJ2293" i="64" s="1"/>
  <c r="CJ1535" i="64"/>
  <c r="CJ1562" i="64" s="1"/>
  <c r="CJ1570" i="64"/>
  <c r="CJ1597" i="64" s="1"/>
  <c r="CJ1511" i="64"/>
  <c r="CJ1417" i="64"/>
  <c r="CJ1432" i="64" s="1"/>
  <c r="CJ1265" i="64"/>
  <c r="CJ1280" i="64" s="1"/>
  <c r="CJ1092" i="64"/>
  <c r="CJ1107" i="64" s="1"/>
  <c r="CJ1877" i="64"/>
  <c r="CJ1892" i="64" s="1"/>
  <c r="CJ748" i="64"/>
  <c r="CJ761" i="64" s="1"/>
  <c r="CJ1441" i="64"/>
  <c r="CJ1454" i="64" s="1"/>
  <c r="CJ647" i="64"/>
  <c r="CJ1289" i="64"/>
  <c r="CJ699" i="64"/>
  <c r="CJ1144" i="64"/>
  <c r="CJ1157" i="64" s="1"/>
  <c r="CJ1901" i="64"/>
  <c r="CJ1916" i="64" s="1"/>
  <c r="CJ724" i="64"/>
  <c r="CJ675" i="64"/>
  <c r="CB1846" i="64"/>
  <c r="CB1868" i="64" s="1"/>
  <c r="CB2724" i="64"/>
  <c r="CB2741" i="64" s="1"/>
  <c r="CB2673" i="64"/>
  <c r="CB2690" i="64" s="1"/>
  <c r="CB2698" i="64"/>
  <c r="CB2715" i="64" s="1"/>
  <c r="CB2647" i="64"/>
  <c r="CB2664" i="64" s="1"/>
  <c r="CB1820" i="64"/>
  <c r="CB1837" i="64" s="1"/>
  <c r="CB1788" i="64"/>
  <c r="CB1811" i="64" s="1"/>
  <c r="CB1677" i="64"/>
  <c r="CB1712" i="64" s="1"/>
  <c r="CB1766" i="64"/>
  <c r="CB1779" i="64" s="1"/>
  <c r="CB1721" i="64"/>
  <c r="CB1756" i="64" s="1"/>
  <c r="CB2776" i="64"/>
  <c r="CB2790" i="64" s="1"/>
  <c r="CB2098" i="64"/>
  <c r="CB2125" i="64" s="1"/>
  <c r="CB2202" i="64"/>
  <c r="CB2225" i="64" s="1"/>
  <c r="CB2134" i="64"/>
  <c r="CB2157" i="64" s="1"/>
  <c r="CB1641" i="64"/>
  <c r="CB1668" i="64" s="1"/>
  <c r="CB2234" i="64"/>
  <c r="CB2259" i="64" s="1"/>
  <c r="CB1570" i="64"/>
  <c r="CB1597" i="64" s="1"/>
  <c r="CB2268" i="64"/>
  <c r="CB2293" i="64" s="1"/>
  <c r="CB1605" i="64"/>
  <c r="CB1632" i="64" s="1"/>
  <c r="CB1535" i="64"/>
  <c r="CB1562" i="64" s="1"/>
  <c r="CB1511" i="64"/>
  <c r="CB1417" i="64"/>
  <c r="CB1432" i="64" s="1"/>
  <c r="CB1441" i="64"/>
  <c r="CB1454" i="64" s="1"/>
  <c r="CB1265" i="64"/>
  <c r="CB1280" i="64" s="1"/>
  <c r="CB1092" i="64"/>
  <c r="CB1107" i="64" s="1"/>
  <c r="CB1289" i="64"/>
  <c r="CB1877" i="64"/>
  <c r="CB1892" i="64" s="1"/>
  <c r="CB748" i="64"/>
  <c r="CB761" i="64" s="1"/>
  <c r="CB647" i="64"/>
  <c r="CB724" i="64"/>
  <c r="CB699" i="64"/>
  <c r="CB1901" i="64"/>
  <c r="CB1916" i="64" s="1"/>
  <c r="CB675" i="64"/>
  <c r="CB1144" i="64"/>
  <c r="CB1157" i="64" s="1"/>
  <c r="BT1846" i="64"/>
  <c r="BT1868" i="64" s="1"/>
  <c r="BT2724" i="64"/>
  <c r="BT2741" i="64" s="1"/>
  <c r="BT2673" i="64"/>
  <c r="BT2690" i="64" s="1"/>
  <c r="BT2698" i="64"/>
  <c r="BT2715" i="64" s="1"/>
  <c r="BT1788" i="64"/>
  <c r="BT1811" i="64" s="1"/>
  <c r="BT2647" i="64"/>
  <c r="BT2664" i="64" s="1"/>
  <c r="BT1820" i="64"/>
  <c r="BT1837" i="64" s="1"/>
  <c r="BT1677" i="64"/>
  <c r="BT1712" i="64" s="1"/>
  <c r="BT1766" i="64"/>
  <c r="BT1779" i="64" s="1"/>
  <c r="BT2098" i="64"/>
  <c r="BT2125" i="64" s="1"/>
  <c r="BT2776" i="64"/>
  <c r="BT2790" i="64" s="1"/>
  <c r="BT2202" i="64"/>
  <c r="BT2225" i="64" s="1"/>
  <c r="BT1721" i="64"/>
  <c r="BT1756" i="64" s="1"/>
  <c r="BT1641" i="64"/>
  <c r="BT1668" i="64" s="1"/>
  <c r="BT1605" i="64"/>
  <c r="BT1632" i="64" s="1"/>
  <c r="BT1570" i="64"/>
  <c r="BT1597" i="64" s="1"/>
  <c r="BT2234" i="64"/>
  <c r="BT2259" i="64" s="1"/>
  <c r="BT2134" i="64"/>
  <c r="BT2157" i="64" s="1"/>
  <c r="BT2268" i="64"/>
  <c r="BT2293" i="64" s="1"/>
  <c r="BT1535" i="64"/>
  <c r="BT1562" i="64" s="1"/>
  <c r="BT1441" i="64"/>
  <c r="BT1454" i="64" s="1"/>
  <c r="BT1417" i="64"/>
  <c r="BT1432" i="64" s="1"/>
  <c r="BT1511" i="64"/>
  <c r="BT1289" i="64"/>
  <c r="BT1265" i="64"/>
  <c r="BT1280" i="64" s="1"/>
  <c r="BT1092" i="64"/>
  <c r="BT1107" i="64" s="1"/>
  <c r="BT1877" i="64"/>
  <c r="BT1892" i="64" s="1"/>
  <c r="BT748" i="64"/>
  <c r="BT761" i="64" s="1"/>
  <c r="BT647" i="64"/>
  <c r="BT1144" i="64"/>
  <c r="BT1157" i="64" s="1"/>
  <c r="BT699" i="64"/>
  <c r="BT1901" i="64"/>
  <c r="BT1916" i="64" s="1"/>
  <c r="BT724" i="64"/>
  <c r="BT675" i="64"/>
  <c r="BL1846" i="64"/>
  <c r="BL1868" i="64" s="1"/>
  <c r="BL2724" i="64"/>
  <c r="BL2741" i="64" s="1"/>
  <c r="BL2673" i="64"/>
  <c r="BL2690" i="64" s="1"/>
  <c r="BL2698" i="64"/>
  <c r="BL2715" i="64" s="1"/>
  <c r="BL1788" i="64"/>
  <c r="BL1811" i="64" s="1"/>
  <c r="BL2647" i="64"/>
  <c r="BL2664" i="64" s="1"/>
  <c r="BL1820" i="64"/>
  <c r="BL1837" i="64" s="1"/>
  <c r="BL1766" i="64"/>
  <c r="BL1779" i="64" s="1"/>
  <c r="BL1677" i="64"/>
  <c r="BL1712" i="64" s="1"/>
  <c r="BL2776" i="64"/>
  <c r="BL2790" i="64" s="1"/>
  <c r="BL1721" i="64"/>
  <c r="BL1756" i="64" s="1"/>
  <c r="BL2098" i="64"/>
  <c r="BL2125" i="64" s="1"/>
  <c r="BL2202" i="64"/>
  <c r="BL2225" i="64" s="1"/>
  <c r="BL2134" i="64"/>
  <c r="BL2157" i="64" s="1"/>
  <c r="BL1641" i="64"/>
  <c r="BL1668" i="64" s="1"/>
  <c r="BL2234" i="64"/>
  <c r="BL2259" i="64" s="1"/>
  <c r="BL1605" i="64"/>
  <c r="BL1632" i="64" s="1"/>
  <c r="BL2268" i="64"/>
  <c r="BL2293" i="64" s="1"/>
  <c r="BL1570" i="64"/>
  <c r="BL1597" i="64" s="1"/>
  <c r="BL1535" i="64"/>
  <c r="BL1562" i="64" s="1"/>
  <c r="BL1441" i="64"/>
  <c r="BL1454" i="64" s="1"/>
  <c r="BL1417" i="64"/>
  <c r="BL1432" i="64" s="1"/>
  <c r="BL1511" i="64"/>
  <c r="BL1265" i="64"/>
  <c r="BL1280" i="64" s="1"/>
  <c r="BL1092" i="64"/>
  <c r="BL1107" i="64" s="1"/>
  <c r="BL1877" i="64"/>
  <c r="BL1892" i="64" s="1"/>
  <c r="BL748" i="64"/>
  <c r="BL761" i="64" s="1"/>
  <c r="BL1289" i="64"/>
  <c r="BL647" i="64"/>
  <c r="BL724" i="64"/>
  <c r="BL699" i="64"/>
  <c r="BL1901" i="64"/>
  <c r="BL1916" i="64" s="1"/>
  <c r="BL1144" i="64"/>
  <c r="BL1157" i="64" s="1"/>
  <c r="BL675" i="64"/>
  <c r="BD1846" i="64"/>
  <c r="BD1868" i="64" s="1"/>
  <c r="BD2724" i="64"/>
  <c r="BD2741" i="64" s="1"/>
  <c r="BD2673" i="64"/>
  <c r="BD2690" i="64" s="1"/>
  <c r="BD2698" i="64"/>
  <c r="BD2715" i="64" s="1"/>
  <c r="BD1788" i="64"/>
  <c r="BD1811" i="64" s="1"/>
  <c r="BD2647" i="64"/>
  <c r="BD2664" i="64" s="1"/>
  <c r="BD1820" i="64"/>
  <c r="BD1837" i="64" s="1"/>
  <c r="BD1677" i="64"/>
  <c r="BD1712" i="64" s="1"/>
  <c r="BD1766" i="64"/>
  <c r="BD1779" i="64" s="1"/>
  <c r="BD1721" i="64"/>
  <c r="BD1756" i="64" s="1"/>
  <c r="BD2776" i="64"/>
  <c r="BD2790" i="64" s="1"/>
  <c r="BD2098" i="64"/>
  <c r="BD2125" i="64" s="1"/>
  <c r="BD2202" i="64"/>
  <c r="BD2225" i="64" s="1"/>
  <c r="BD2134" i="64"/>
  <c r="BD2157" i="64" s="1"/>
  <c r="BD1641" i="64"/>
  <c r="BD1668" i="64" s="1"/>
  <c r="BD2234" i="64"/>
  <c r="BD2259" i="64" s="1"/>
  <c r="BD1570" i="64"/>
  <c r="BD1597" i="64" s="1"/>
  <c r="BD2268" i="64"/>
  <c r="BD2293" i="64" s="1"/>
  <c r="BD1535" i="64"/>
  <c r="BD1562" i="64" s="1"/>
  <c r="BD1605" i="64"/>
  <c r="BD1632" i="64" s="1"/>
  <c r="BD1511" i="64"/>
  <c r="BD1417" i="64"/>
  <c r="BD1432" i="64" s="1"/>
  <c r="BD1265" i="64"/>
  <c r="BD1280" i="64" s="1"/>
  <c r="BD1092" i="64"/>
  <c r="BD1107" i="64" s="1"/>
  <c r="BD1441" i="64"/>
  <c r="BD1454" i="64" s="1"/>
  <c r="BD1289" i="64"/>
  <c r="BD1877" i="64"/>
  <c r="BD1892" i="64" s="1"/>
  <c r="BD748" i="64"/>
  <c r="BD761" i="64" s="1"/>
  <c r="BD647" i="64"/>
  <c r="BD699" i="64"/>
  <c r="BD1901" i="64"/>
  <c r="BD1916" i="64" s="1"/>
  <c r="BD724" i="64"/>
  <c r="BD675" i="64"/>
  <c r="AV1846" i="64"/>
  <c r="AV1868" i="64" s="1"/>
  <c r="AV2724" i="64"/>
  <c r="AV2741" i="64" s="1"/>
  <c r="AV2673" i="64"/>
  <c r="AV2690" i="64" s="1"/>
  <c r="AV2698" i="64"/>
  <c r="AV2715" i="64" s="1"/>
  <c r="AV2647" i="64"/>
  <c r="AV2664" i="64" s="1"/>
  <c r="AV1820" i="64"/>
  <c r="AV1837" i="64" s="1"/>
  <c r="AV1788" i="64"/>
  <c r="AV1811" i="64" s="1"/>
  <c r="AV1766" i="64"/>
  <c r="AV1779" i="64" s="1"/>
  <c r="AV1677" i="64"/>
  <c r="AV1712" i="64" s="1"/>
  <c r="AV1721" i="64"/>
  <c r="AV1756" i="64" s="1"/>
  <c r="AV2098" i="64"/>
  <c r="AV2125" i="64" s="1"/>
  <c r="AV2776" i="64"/>
  <c r="AV2790" i="64" s="1"/>
  <c r="AV2202" i="64"/>
  <c r="AV2225" i="64" s="1"/>
  <c r="AV1641" i="64"/>
  <c r="AV1668" i="64" s="1"/>
  <c r="AV2134" i="64"/>
  <c r="AV2157" i="64" s="1"/>
  <c r="AV2234" i="64"/>
  <c r="AV2259" i="64" s="1"/>
  <c r="AV1605" i="64"/>
  <c r="AV1632" i="64" s="1"/>
  <c r="AV2268" i="64"/>
  <c r="AV2293" i="64" s="1"/>
  <c r="AV1535" i="64"/>
  <c r="AV1562" i="64" s="1"/>
  <c r="AV1511" i="64"/>
  <c r="AV1570" i="64"/>
  <c r="AV1597" i="64" s="1"/>
  <c r="AV1417" i="64"/>
  <c r="AV1432" i="64" s="1"/>
  <c r="AV1441" i="64"/>
  <c r="AV1454" i="64" s="1"/>
  <c r="AV1289" i="64"/>
  <c r="AV1265" i="64"/>
  <c r="AV1280" i="64" s="1"/>
  <c r="AV1092" i="64"/>
  <c r="AV1107" i="64" s="1"/>
  <c r="AV1877" i="64"/>
  <c r="AV1892" i="64" s="1"/>
  <c r="AV748" i="64"/>
  <c r="AV761" i="64" s="1"/>
  <c r="AV647" i="64"/>
  <c r="AV1144" i="64"/>
  <c r="AV1157" i="64" s="1"/>
  <c r="AV724" i="64"/>
  <c r="AV699" i="64"/>
  <c r="AV1901" i="64"/>
  <c r="AV1916" i="64" s="1"/>
  <c r="AV675" i="64"/>
  <c r="AN1846" i="64"/>
  <c r="AN1868" i="64" s="1"/>
  <c r="AN2724" i="64"/>
  <c r="AN2741" i="64" s="1"/>
  <c r="AN2673" i="64"/>
  <c r="AN2690" i="64" s="1"/>
  <c r="AN2698" i="64"/>
  <c r="AN2715" i="64" s="1"/>
  <c r="AN1820" i="64"/>
  <c r="AN1837" i="64" s="1"/>
  <c r="AN1788" i="64"/>
  <c r="AN1811" i="64" s="1"/>
  <c r="AN2647" i="64"/>
  <c r="AN2664" i="64" s="1"/>
  <c r="AN1766" i="64"/>
  <c r="AN1779" i="64" s="1"/>
  <c r="AN1677" i="64"/>
  <c r="AN1712" i="64" s="1"/>
  <c r="AN2098" i="64"/>
  <c r="AN2125" i="64" s="1"/>
  <c r="AN1721" i="64"/>
  <c r="AN1756" i="64" s="1"/>
  <c r="AN2202" i="64"/>
  <c r="AN2225" i="64" s="1"/>
  <c r="AN2776" i="64"/>
  <c r="AN2790" i="64" s="1"/>
  <c r="AN2134" i="64"/>
  <c r="AN2157" i="64" s="1"/>
  <c r="AN1641" i="64"/>
  <c r="AN1668" i="64" s="1"/>
  <c r="AN2234" i="64"/>
  <c r="AN2259" i="64" s="1"/>
  <c r="AN2268" i="64"/>
  <c r="AN2293" i="64" s="1"/>
  <c r="AN1570" i="64"/>
  <c r="AN1597" i="64" s="1"/>
  <c r="AN1605" i="64"/>
  <c r="AN1632" i="64" s="1"/>
  <c r="AN1535" i="64"/>
  <c r="AN1562" i="64" s="1"/>
  <c r="AN1441" i="64"/>
  <c r="AN1454" i="64" s="1"/>
  <c r="AN1417" i="64"/>
  <c r="AN1432" i="64" s="1"/>
  <c r="AN1511" i="64"/>
  <c r="AN1289" i="64"/>
  <c r="AN1265" i="64"/>
  <c r="AN1280" i="64" s="1"/>
  <c r="AN1092" i="64"/>
  <c r="AN1107" i="64" s="1"/>
  <c r="AN1877" i="64"/>
  <c r="AN1892" i="64" s="1"/>
  <c r="AN748" i="64"/>
  <c r="AN761" i="64" s="1"/>
  <c r="AN647" i="64"/>
  <c r="AN699" i="64"/>
  <c r="AN1901" i="64"/>
  <c r="AN1916" i="64" s="1"/>
  <c r="AN1144" i="64"/>
  <c r="AN1157" i="64" s="1"/>
  <c r="AN675" i="64"/>
  <c r="AF1846" i="64"/>
  <c r="AF1868" i="64" s="1"/>
  <c r="AF2724" i="64"/>
  <c r="AF2741" i="64" s="1"/>
  <c r="AF2673" i="64"/>
  <c r="AF2690" i="64" s="1"/>
  <c r="AF2698" i="64"/>
  <c r="AF2715" i="64" s="1"/>
  <c r="AF1788" i="64"/>
  <c r="AF1811" i="64" s="1"/>
  <c r="AF2647" i="64"/>
  <c r="AF2664" i="64" s="1"/>
  <c r="AF1820" i="64"/>
  <c r="AF1837" i="64" s="1"/>
  <c r="AF1677" i="64"/>
  <c r="AF1712" i="64" s="1"/>
  <c r="AF1766" i="64"/>
  <c r="AF1779" i="64" s="1"/>
  <c r="AF1721" i="64"/>
  <c r="AF1756" i="64" s="1"/>
  <c r="AF2776" i="64"/>
  <c r="AF2790" i="64" s="1"/>
  <c r="AF2098" i="64"/>
  <c r="AF2125" i="64" s="1"/>
  <c r="AF2202" i="64"/>
  <c r="AF2225" i="64" s="1"/>
  <c r="AF1641" i="64"/>
  <c r="AF1668" i="64" s="1"/>
  <c r="AF2234" i="64"/>
  <c r="AF2259" i="64" s="1"/>
  <c r="AF1605" i="64"/>
  <c r="AF1632" i="64" s="1"/>
  <c r="AF1570" i="64"/>
  <c r="AF1597" i="64" s="1"/>
  <c r="AF2134" i="64"/>
  <c r="AF2157" i="64" s="1"/>
  <c r="AF2268" i="64"/>
  <c r="AF2293" i="64" s="1"/>
  <c r="AF1535" i="64"/>
  <c r="AF1562" i="64" s="1"/>
  <c r="AF1441" i="64"/>
  <c r="AF1454" i="64" s="1"/>
  <c r="AF1417" i="64"/>
  <c r="AF1432" i="64" s="1"/>
  <c r="AF1511" i="64"/>
  <c r="AF1265" i="64"/>
  <c r="AF1280" i="64" s="1"/>
  <c r="AF1092" i="64"/>
  <c r="AF1107" i="64" s="1"/>
  <c r="AF1877" i="64"/>
  <c r="AF1892" i="64" s="1"/>
  <c r="AF748" i="64"/>
  <c r="AF761" i="64" s="1"/>
  <c r="AF1289" i="64"/>
  <c r="AF1144" i="64"/>
  <c r="AF1157" i="64" s="1"/>
  <c r="AF647" i="64"/>
  <c r="AF699" i="64"/>
  <c r="AF1901" i="64"/>
  <c r="AF1916" i="64" s="1"/>
  <c r="AF724" i="64"/>
  <c r="AF675" i="64"/>
  <c r="X1846" i="64"/>
  <c r="X1868" i="64" s="1"/>
  <c r="X2724" i="64"/>
  <c r="X2741" i="64" s="1"/>
  <c r="X2673" i="64"/>
  <c r="X2690" i="64" s="1"/>
  <c r="X2698" i="64"/>
  <c r="X2715" i="64" s="1"/>
  <c r="X2647" i="64"/>
  <c r="X2664" i="64" s="1"/>
  <c r="X1788" i="64"/>
  <c r="X1811" i="64" s="1"/>
  <c r="X1820" i="64"/>
  <c r="X1766" i="64"/>
  <c r="X1779" i="64" s="1"/>
  <c r="X1677" i="64"/>
  <c r="X1712" i="64" s="1"/>
  <c r="X2776" i="64"/>
  <c r="X2790" i="64" s="1"/>
  <c r="X2098" i="64"/>
  <c r="X2125" i="64" s="1"/>
  <c r="X1721" i="64"/>
  <c r="X1756" i="64" s="1"/>
  <c r="X2202" i="64"/>
  <c r="X2225" i="64" s="1"/>
  <c r="X2134" i="64"/>
  <c r="X2157" i="64" s="1"/>
  <c r="X1641" i="64"/>
  <c r="X1668" i="64" s="1"/>
  <c r="X2234" i="64"/>
  <c r="X2259" i="64" s="1"/>
  <c r="X2268" i="64"/>
  <c r="X2293" i="64" s="1"/>
  <c r="X1535" i="64"/>
  <c r="X1562" i="64" s="1"/>
  <c r="X1605" i="64"/>
  <c r="X1632" i="64" s="1"/>
  <c r="X1570" i="64"/>
  <c r="X1597" i="64" s="1"/>
  <c r="X1511" i="64"/>
  <c r="X1417" i="64"/>
  <c r="X1432" i="64" s="1"/>
  <c r="X1441" i="64"/>
  <c r="X1454" i="64" s="1"/>
  <c r="X1265" i="64"/>
  <c r="X1280" i="64" s="1"/>
  <c r="X1092" i="64"/>
  <c r="X1107" i="64" s="1"/>
  <c r="X1289" i="64"/>
  <c r="X1877" i="64"/>
  <c r="X1892" i="64" s="1"/>
  <c r="X748" i="64"/>
  <c r="X761" i="64" s="1"/>
  <c r="X647" i="64"/>
  <c r="X724" i="64"/>
  <c r="X699" i="64"/>
  <c r="X1144" i="64"/>
  <c r="X1157" i="64" s="1"/>
  <c r="X1901" i="64"/>
  <c r="X1916" i="64" s="1"/>
  <c r="X675" i="64"/>
  <c r="CG472" i="64"/>
  <c r="BY472" i="64"/>
  <c r="U472" i="64"/>
  <c r="CF471" i="64"/>
  <c r="BX471" i="64"/>
  <c r="BH471" i="64"/>
  <c r="AJ471" i="64"/>
  <c r="CE468" i="64"/>
  <c r="BW468" i="64"/>
  <c r="BO468" i="64"/>
  <c r="BG468" i="64"/>
  <c r="AY468" i="64"/>
  <c r="AQ468" i="64"/>
  <c r="AI468" i="64"/>
  <c r="AA468" i="64"/>
  <c r="AA481" i="64" s="1"/>
  <c r="CL467" i="64"/>
  <c r="CD467" i="64"/>
  <c r="BV467" i="64"/>
  <c r="BN467" i="64"/>
  <c r="BF467" i="64"/>
  <c r="AX467" i="64"/>
  <c r="AP467" i="64"/>
  <c r="AH467" i="64"/>
  <c r="Z467" i="64"/>
  <c r="Z490" i="64"/>
  <c r="AH490" i="64"/>
  <c r="AP490" i="64"/>
  <c r="BF490" i="64"/>
  <c r="BN490" i="64"/>
  <c r="CD490" i="64"/>
  <c r="CL490" i="64"/>
  <c r="Z491" i="64"/>
  <c r="AH491" i="64"/>
  <c r="AP491" i="64"/>
  <c r="AX491" i="64"/>
  <c r="BF491" i="64"/>
  <c r="BN491" i="64"/>
  <c r="BV491" i="64"/>
  <c r="CD491" i="64"/>
  <c r="CL491" i="64"/>
  <c r="Y494" i="64"/>
  <c r="AG494" i="64"/>
  <c r="AO494" i="64"/>
  <c r="AW494" i="64"/>
  <c r="BE494" i="64"/>
  <c r="BM494" i="64"/>
  <c r="BV494" i="64"/>
  <c r="AH495" i="64"/>
  <c r="AH505" i="64" s="1"/>
  <c r="AR495" i="64"/>
  <c r="AR505" i="64" s="1"/>
  <c r="BC495" i="64"/>
  <c r="BC505" i="64" s="1"/>
  <c r="BN495" i="64"/>
  <c r="BN505" i="64" s="1"/>
  <c r="BX495" i="64"/>
  <c r="BX505" i="64" s="1"/>
  <c r="CK495" i="64"/>
  <c r="CK505" i="64" s="1"/>
  <c r="AN540" i="64"/>
  <c r="BA540" i="64"/>
  <c r="BM540" i="64"/>
  <c r="CA540" i="64"/>
  <c r="AF541" i="64"/>
  <c r="AF564" i="64" s="1"/>
  <c r="AS541" i="64"/>
  <c r="AS564" i="64" s="1"/>
  <c r="BE541" i="64"/>
  <c r="BE564" i="64" s="1"/>
  <c r="CD541" i="64"/>
  <c r="CD564" i="64" s="1"/>
  <c r="AG544" i="64"/>
  <c r="AU544" i="64"/>
  <c r="BH544" i="64"/>
  <c r="BT544" i="64"/>
  <c r="Y545" i="64"/>
  <c r="AM545" i="64"/>
  <c r="AZ545" i="64"/>
  <c r="BL545" i="64"/>
  <c r="BZ545" i="64"/>
  <c r="CK545" i="64"/>
  <c r="AP1900" i="64"/>
  <c r="BC1900" i="64"/>
  <c r="BO1900" i="64"/>
  <c r="CC1900" i="64"/>
  <c r="AB1901" i="64"/>
  <c r="AB1916" i="64" s="1"/>
  <c r="BG1901" i="64"/>
  <c r="BG1916" i="64" s="1"/>
  <c r="BW1904" i="64"/>
  <c r="BO1905" i="64"/>
  <c r="AW646" i="64"/>
  <c r="AW666" i="64" s="1"/>
  <c r="AO647" i="64"/>
  <c r="X650" i="64"/>
  <c r="CB651" i="64"/>
  <c r="BB674" i="64"/>
  <c r="BB689" i="64" s="1"/>
  <c r="AT675" i="64"/>
  <c r="BG698" i="64"/>
  <c r="AY699" i="64"/>
  <c r="AP702" i="64"/>
  <c r="AH703" i="64"/>
  <c r="AN724" i="64"/>
  <c r="BT727" i="64"/>
  <c r="AQ1881" i="64"/>
  <c r="AQ1896" i="64" s="1"/>
  <c r="AJ1091" i="64"/>
  <c r="AJ1106" i="64" s="1"/>
  <c r="AP1095" i="64"/>
  <c r="V1143" i="64"/>
  <c r="V1156" i="64" s="1"/>
  <c r="W1147" i="64"/>
  <c r="BI751" i="64"/>
  <c r="BI764" i="64" s="1"/>
  <c r="BK1845" i="64"/>
  <c r="BK2672" i="64"/>
  <c r="BK2689" i="64" s="1"/>
  <c r="BK2723" i="64"/>
  <c r="BK2740" i="64" s="1"/>
  <c r="BK2646" i="64"/>
  <c r="BK2663" i="64" s="1"/>
  <c r="BK2697" i="64"/>
  <c r="BK2714" i="64" s="1"/>
  <c r="BK1819" i="64"/>
  <c r="BK1836" i="64" s="1"/>
  <c r="BK1787" i="64"/>
  <c r="BK1810" i="64" s="1"/>
  <c r="BK1676" i="64"/>
  <c r="BK1711" i="64" s="1"/>
  <c r="BK2775" i="64"/>
  <c r="BK2789" i="64" s="1"/>
  <c r="BK1765" i="64"/>
  <c r="BK1778" i="64" s="1"/>
  <c r="BK1720" i="64"/>
  <c r="BK2201" i="64"/>
  <c r="BK2224" i="64" s="1"/>
  <c r="BK2133" i="64"/>
  <c r="BK2156" i="64" s="1"/>
  <c r="BK1569" i="64"/>
  <c r="BK1596" i="64" s="1"/>
  <c r="BK1640" i="64"/>
  <c r="BK1667" i="64" s="1"/>
  <c r="BK2097" i="64"/>
  <c r="BK2124" i="64" s="1"/>
  <c r="BK2233" i="64"/>
  <c r="BK2258" i="64" s="1"/>
  <c r="BK1604" i="64"/>
  <c r="BK1631" i="64" s="1"/>
  <c r="BK2267" i="64"/>
  <c r="BK2292" i="64" s="1"/>
  <c r="BK1534" i="64"/>
  <c r="BK1561" i="64" s="1"/>
  <c r="BK1510" i="64"/>
  <c r="BK1525" i="64" s="1"/>
  <c r="BK1440" i="64"/>
  <c r="BK1453" i="64" s="1"/>
  <c r="BK1143" i="64"/>
  <c r="BK1156" i="64" s="1"/>
  <c r="BK1264" i="64"/>
  <c r="BK1279" i="64" s="1"/>
  <c r="BK1091" i="64"/>
  <c r="BK1106" i="64" s="1"/>
  <c r="BK1416" i="64"/>
  <c r="BK1431" i="64" s="1"/>
  <c r="BK1288" i="64"/>
  <c r="BK1876" i="64"/>
  <c r="BK1891" i="64" s="1"/>
  <c r="BK747" i="64"/>
  <c r="BK646" i="64"/>
  <c r="BK666" i="64" s="1"/>
  <c r="BK698" i="64"/>
  <c r="BK723" i="64"/>
  <c r="BK674" i="64"/>
  <c r="BK689" i="64" s="1"/>
  <c r="BS1850" i="64"/>
  <c r="BS2728" i="64"/>
  <c r="BS2677" i="64"/>
  <c r="BS2702" i="64"/>
  <c r="BS1792" i="64"/>
  <c r="BS2651" i="64"/>
  <c r="BS2668" i="64" s="1"/>
  <c r="BS1824" i="64"/>
  <c r="BS1841" i="64" s="1"/>
  <c r="BS1770" i="64"/>
  <c r="BS1783" i="64" s="1"/>
  <c r="BS2780" i="64"/>
  <c r="BS2794" i="64" s="1"/>
  <c r="BS1681" i="64"/>
  <c r="BS1716" i="64" s="1"/>
  <c r="BS1725" i="64"/>
  <c r="BS1760" i="64" s="1"/>
  <c r="BS2102" i="64"/>
  <c r="BS2129" i="64" s="1"/>
  <c r="BS2206" i="64"/>
  <c r="BS2229" i="64" s="1"/>
  <c r="BS1645" i="64"/>
  <c r="BS1672" i="64" s="1"/>
  <c r="BS2138" i="64"/>
  <c r="BS2161" i="64" s="1"/>
  <c r="BS2238" i="64"/>
  <c r="BS2263" i="64" s="1"/>
  <c r="BS2272" i="64"/>
  <c r="BS2297" i="64" s="1"/>
  <c r="BS1539" i="64"/>
  <c r="BS1566" i="64" s="1"/>
  <c r="BS1609" i="64"/>
  <c r="BS1636" i="64" s="1"/>
  <c r="BS1574" i="64"/>
  <c r="BS1601" i="64" s="1"/>
  <c r="BS1515" i="64"/>
  <c r="BS1421" i="64"/>
  <c r="BS1445" i="64"/>
  <c r="BS1458" i="64" s="1"/>
  <c r="BS1096" i="64"/>
  <c r="BS1881" i="64"/>
  <c r="BS1896" i="64" s="1"/>
  <c r="BS752" i="64"/>
  <c r="BS765" i="64" s="1"/>
  <c r="BS1293" i="64"/>
  <c r="BS651" i="64"/>
  <c r="BS1269" i="64"/>
  <c r="BS1284" i="64" s="1"/>
  <c r="BS703" i="64"/>
  <c r="BS1148" i="64"/>
  <c r="BS1161" i="64" s="1"/>
  <c r="BS1905" i="64"/>
  <c r="BS728" i="64"/>
  <c r="BS679" i="64"/>
  <c r="CJ1849" i="64"/>
  <c r="CJ2727" i="64"/>
  <c r="CJ2701" i="64"/>
  <c r="CJ2676" i="64"/>
  <c r="CJ2650" i="64"/>
  <c r="CJ1823" i="64"/>
  <c r="CJ1791" i="64"/>
  <c r="CJ1769" i="64"/>
  <c r="CJ2779" i="64"/>
  <c r="CJ2101" i="64"/>
  <c r="CJ1724" i="64"/>
  <c r="CJ1644" i="64"/>
  <c r="CJ2205" i="64"/>
  <c r="CJ1680" i="64"/>
  <c r="CJ2137" i="64"/>
  <c r="CJ1573" i="64"/>
  <c r="CJ2271" i="64"/>
  <c r="CJ1538" i="64"/>
  <c r="CJ1608" i="64"/>
  <c r="CJ1514" i="64"/>
  <c r="CJ1420" i="64"/>
  <c r="CJ1435" i="64" s="1"/>
  <c r="CJ1292" i="64"/>
  <c r="CJ1411" i="64" s="1"/>
  <c r="CJ2237" i="64"/>
  <c r="CJ1444" i="64"/>
  <c r="CJ1880" i="64"/>
  <c r="CJ751" i="64"/>
  <c r="CJ764" i="64" s="1"/>
  <c r="CJ702" i="64"/>
  <c r="CJ1904" i="64"/>
  <c r="CJ494" i="64"/>
  <c r="CJ678" i="64"/>
  <c r="CJ1147" i="64"/>
  <c r="CJ1095" i="64"/>
  <c r="AV1849" i="64"/>
  <c r="AV2727" i="64"/>
  <c r="AV2676" i="64"/>
  <c r="AV2701" i="64"/>
  <c r="AV2650" i="64"/>
  <c r="AV1791" i="64"/>
  <c r="AV1769" i="64"/>
  <c r="AV1823" i="64"/>
  <c r="AV2779" i="64"/>
  <c r="AV1680" i="64"/>
  <c r="AV2101" i="64"/>
  <c r="AV1724" i="64"/>
  <c r="AV2205" i="64"/>
  <c r="AV1644" i="64"/>
  <c r="AV1573" i="64"/>
  <c r="AV2137" i="64"/>
  <c r="AV2271" i="64"/>
  <c r="AV1608" i="64"/>
  <c r="AV1538" i="64"/>
  <c r="AV1514" i="64"/>
  <c r="AV1420" i="64"/>
  <c r="AV1435" i="64" s="1"/>
  <c r="AV2237" i="64"/>
  <c r="AV1444" i="64"/>
  <c r="AV1292" i="64"/>
  <c r="AV1411" i="64" s="1"/>
  <c r="AV1880" i="64"/>
  <c r="AV751" i="64"/>
  <c r="AV764" i="64" s="1"/>
  <c r="AV702" i="64"/>
  <c r="AV1904" i="64"/>
  <c r="AV727" i="64"/>
  <c r="AV678" i="64"/>
  <c r="AV1147" i="64"/>
  <c r="AV1095" i="64"/>
  <c r="Y1846" i="64"/>
  <c r="Y1868" i="64" s="1"/>
  <c r="Y2724" i="64"/>
  <c r="Y2741" i="64" s="1"/>
  <c r="Y2698" i="64"/>
  <c r="Y2715" i="64" s="1"/>
  <c r="Y2673" i="64"/>
  <c r="Y2690" i="64" s="1"/>
  <c r="Y2647" i="64"/>
  <c r="Y2664" i="64" s="1"/>
  <c r="Y1820" i="64"/>
  <c r="Y1788" i="64"/>
  <c r="Y1811" i="64" s="1"/>
  <c r="Y1766" i="64"/>
  <c r="Y1779" i="64" s="1"/>
  <c r="Y2776" i="64"/>
  <c r="Y2790" i="64" s="1"/>
  <c r="Y2098" i="64"/>
  <c r="Y2125" i="64" s="1"/>
  <c r="Y1677" i="64"/>
  <c r="Y1712" i="64" s="1"/>
  <c r="Y1721" i="64"/>
  <c r="Y1756" i="64" s="1"/>
  <c r="Y2202" i="64"/>
  <c r="Y2225" i="64" s="1"/>
  <c r="Y2134" i="64"/>
  <c r="Y2157" i="64" s="1"/>
  <c r="Y1641" i="64"/>
  <c r="Y1668" i="64" s="1"/>
  <c r="Y2268" i="64"/>
  <c r="Y2293" i="64" s="1"/>
  <c r="Y1535" i="64"/>
  <c r="Y1562" i="64" s="1"/>
  <c r="Y1605" i="64"/>
  <c r="Y1632" i="64" s="1"/>
  <c r="Y1570" i="64"/>
  <c r="Y1597" i="64" s="1"/>
  <c r="Y2234" i="64"/>
  <c r="Y2259" i="64" s="1"/>
  <c r="Y1511" i="64"/>
  <c r="Y1417" i="64"/>
  <c r="Y1432" i="64" s="1"/>
  <c r="Y1441" i="64"/>
  <c r="Y1454" i="64" s="1"/>
  <c r="Y1289" i="64"/>
  <c r="Y1265" i="64"/>
  <c r="Y1280" i="64" s="1"/>
  <c r="Y1877" i="64"/>
  <c r="Y1892" i="64" s="1"/>
  <c r="Y748" i="64"/>
  <c r="Y761" i="64" s="1"/>
  <c r="Y724" i="64"/>
  <c r="Y1092" i="64"/>
  <c r="Y1107" i="64" s="1"/>
  <c r="Y699" i="64"/>
  <c r="Y1144" i="64"/>
  <c r="Y1157" i="64" s="1"/>
  <c r="Y1901" i="64"/>
  <c r="Y1916" i="64" s="1"/>
  <c r="Y675" i="64"/>
  <c r="CG1845" i="64"/>
  <c r="CG2697" i="64"/>
  <c r="CG2714" i="64" s="1"/>
  <c r="CG2723" i="64"/>
  <c r="CG2740" i="64" s="1"/>
  <c r="CG2672" i="64"/>
  <c r="CG2689" i="64" s="1"/>
  <c r="CG1819" i="64"/>
  <c r="CG1836" i="64" s="1"/>
  <c r="CG2646" i="64"/>
  <c r="CG2663" i="64" s="1"/>
  <c r="CG1787" i="64"/>
  <c r="CG1810" i="64" s="1"/>
  <c r="CG1765" i="64"/>
  <c r="CG1778" i="64" s="1"/>
  <c r="CG1720" i="64"/>
  <c r="CG2775" i="64"/>
  <c r="CG2789" i="64" s="1"/>
  <c r="CG1676" i="64"/>
  <c r="CG1711" i="64" s="1"/>
  <c r="CG2133" i="64"/>
  <c r="CG2156" i="64" s="1"/>
  <c r="CG2097" i="64"/>
  <c r="CG2124" i="64" s="1"/>
  <c r="CG2201" i="64"/>
  <c r="CG2224" i="64" s="1"/>
  <c r="CG1569" i="64"/>
  <c r="CG1596" i="64" s="1"/>
  <c r="CG1534" i="64"/>
  <c r="CG1561" i="64" s="1"/>
  <c r="CG2233" i="64"/>
  <c r="CG2258" i="64" s="1"/>
  <c r="CG1440" i="64"/>
  <c r="CG1453" i="64" s="1"/>
  <c r="CG1640" i="64"/>
  <c r="CG1667" i="64" s="1"/>
  <c r="CG1604" i="64"/>
  <c r="CG1631" i="64" s="1"/>
  <c r="CG1510" i="64"/>
  <c r="CG1525" i="64" s="1"/>
  <c r="CG2267" i="64"/>
  <c r="CG2292" i="64" s="1"/>
  <c r="CG1143" i="64"/>
  <c r="CG1156" i="64" s="1"/>
  <c r="CG1288" i="64"/>
  <c r="CG1264" i="64"/>
  <c r="CG1279" i="64" s="1"/>
  <c r="CG1091" i="64"/>
  <c r="CG1106" i="64" s="1"/>
  <c r="CG674" i="64"/>
  <c r="CG689" i="64" s="1"/>
  <c r="CG723" i="64"/>
  <c r="CG646" i="64"/>
  <c r="CG666" i="64" s="1"/>
  <c r="CG1416" i="64"/>
  <c r="CG1431" i="64" s="1"/>
  <c r="CG698" i="64"/>
  <c r="CG1900" i="64"/>
  <c r="BY1845" i="64"/>
  <c r="BY2697" i="64"/>
  <c r="BY2714" i="64" s="1"/>
  <c r="BY2672" i="64"/>
  <c r="BY2689" i="64" s="1"/>
  <c r="BY2723" i="64"/>
  <c r="BY2740" i="64" s="1"/>
  <c r="BY2646" i="64"/>
  <c r="BY2663" i="64" s="1"/>
  <c r="BY1819" i="64"/>
  <c r="BY1836" i="64" s="1"/>
  <c r="BY1765" i="64"/>
  <c r="BY1778" i="64" s="1"/>
  <c r="BY1787" i="64"/>
  <c r="BY1810" i="64" s="1"/>
  <c r="BY1720" i="64"/>
  <c r="BY2775" i="64"/>
  <c r="BY2789" i="64" s="1"/>
  <c r="BY2133" i="64"/>
  <c r="BY2156" i="64" s="1"/>
  <c r="BY2201" i="64"/>
  <c r="BY2224" i="64" s="1"/>
  <c r="BY1676" i="64"/>
  <c r="BY1711" i="64" s="1"/>
  <c r="BY2097" i="64"/>
  <c r="BY2124" i="64" s="1"/>
  <c r="BY1569" i="64"/>
  <c r="BY1596" i="64" s="1"/>
  <c r="BY1640" i="64"/>
  <c r="BY1667" i="64" s="1"/>
  <c r="BY1534" i="64"/>
  <c r="BY1561" i="64" s="1"/>
  <c r="BY1604" i="64"/>
  <c r="BY1631" i="64" s="1"/>
  <c r="BY2233" i="64"/>
  <c r="BY2258" i="64" s="1"/>
  <c r="BY1440" i="64"/>
  <c r="BY1453" i="64" s="1"/>
  <c r="BY1510" i="64"/>
  <c r="BY1525" i="64" s="1"/>
  <c r="BY2267" i="64"/>
  <c r="BY2292" i="64" s="1"/>
  <c r="BY1288" i="64"/>
  <c r="BY1143" i="64"/>
  <c r="BY1156" i="64" s="1"/>
  <c r="BY1416" i="64"/>
  <c r="BY1431" i="64" s="1"/>
  <c r="BY1264" i="64"/>
  <c r="BY1279" i="64" s="1"/>
  <c r="BY1091" i="64"/>
  <c r="BY1106" i="64" s="1"/>
  <c r="BY674" i="64"/>
  <c r="BY689" i="64" s="1"/>
  <c r="BY747" i="64"/>
  <c r="BY1876" i="64"/>
  <c r="BY1891" i="64" s="1"/>
  <c r="BY646" i="64"/>
  <c r="BY666" i="64" s="1"/>
  <c r="BY698" i="64"/>
  <c r="BY723" i="64"/>
  <c r="BY1900" i="64"/>
  <c r="BQ1845" i="64"/>
  <c r="BQ2697" i="64"/>
  <c r="BQ2714" i="64" s="1"/>
  <c r="BQ2723" i="64"/>
  <c r="BQ2740" i="64" s="1"/>
  <c r="BQ1819" i="64"/>
  <c r="BQ1836" i="64" s="1"/>
  <c r="BQ2646" i="64"/>
  <c r="BQ2663" i="64" s="1"/>
  <c r="BQ1787" i="64"/>
  <c r="BQ1810" i="64" s="1"/>
  <c r="BQ1765" i="64"/>
  <c r="BQ1778" i="64" s="1"/>
  <c r="BQ2672" i="64"/>
  <c r="BQ2689" i="64" s="1"/>
  <c r="BQ1720" i="64"/>
  <c r="BQ2775" i="64"/>
  <c r="BQ2789" i="64" s="1"/>
  <c r="BQ1676" i="64"/>
  <c r="BQ1711" i="64" s="1"/>
  <c r="BQ2133" i="64"/>
  <c r="BQ2156" i="64" s="1"/>
  <c r="BQ2097" i="64"/>
  <c r="BQ2124" i="64" s="1"/>
  <c r="BQ2201" i="64"/>
  <c r="BQ2224" i="64" s="1"/>
  <c r="BQ1569" i="64"/>
  <c r="BQ1596" i="64" s="1"/>
  <c r="BQ1604" i="64"/>
  <c r="BQ1631" i="64" s="1"/>
  <c r="BQ1534" i="64"/>
  <c r="BQ1561" i="64" s="1"/>
  <c r="BQ1640" i="64"/>
  <c r="BQ1667" i="64" s="1"/>
  <c r="BQ2233" i="64"/>
  <c r="BQ2258" i="64" s="1"/>
  <c r="BQ1440" i="64"/>
  <c r="BQ1453" i="64" s="1"/>
  <c r="BQ2267" i="64"/>
  <c r="BQ2292" i="64" s="1"/>
  <c r="BQ1288" i="64"/>
  <c r="BQ1416" i="64"/>
  <c r="BQ1431" i="64" s="1"/>
  <c r="BQ1143" i="64"/>
  <c r="BQ1156" i="64" s="1"/>
  <c r="BQ1264" i="64"/>
  <c r="BQ1279" i="64" s="1"/>
  <c r="BQ1091" i="64"/>
  <c r="BQ1106" i="64" s="1"/>
  <c r="BQ674" i="64"/>
  <c r="BQ689" i="64" s="1"/>
  <c r="BQ723" i="64"/>
  <c r="BQ646" i="64"/>
  <c r="BQ666" i="64" s="1"/>
  <c r="BQ747" i="64"/>
  <c r="BQ698" i="64"/>
  <c r="BQ1900" i="64"/>
  <c r="BI1845" i="64"/>
  <c r="BI2697" i="64"/>
  <c r="BI2714" i="64" s="1"/>
  <c r="BI2723" i="64"/>
  <c r="BI2740" i="64" s="1"/>
  <c r="BI2672" i="64"/>
  <c r="BI2689" i="64" s="1"/>
  <c r="BI1819" i="64"/>
  <c r="BI1836" i="64" s="1"/>
  <c r="BI2646" i="64"/>
  <c r="BI2663" i="64" s="1"/>
  <c r="BI1787" i="64"/>
  <c r="BI1810" i="64" s="1"/>
  <c r="BI1765" i="64"/>
  <c r="BI1778" i="64" s="1"/>
  <c r="BI1720" i="64"/>
  <c r="BI2775" i="64"/>
  <c r="BI2789" i="64" s="1"/>
  <c r="BI2133" i="64"/>
  <c r="BI2156" i="64" s="1"/>
  <c r="BI1676" i="64"/>
  <c r="BI1711" i="64" s="1"/>
  <c r="BI2201" i="64"/>
  <c r="BI2224" i="64" s="1"/>
  <c r="BI1569" i="64"/>
  <c r="BI1596" i="64" s="1"/>
  <c r="BI1534" i="64"/>
  <c r="BI1561" i="64" s="1"/>
  <c r="BI2097" i="64"/>
  <c r="BI2124" i="64" s="1"/>
  <c r="BI2233" i="64"/>
  <c r="BI2258" i="64" s="1"/>
  <c r="BI1640" i="64"/>
  <c r="BI1667" i="64" s="1"/>
  <c r="BI1440" i="64"/>
  <c r="BI1453" i="64" s="1"/>
  <c r="BI1604" i="64"/>
  <c r="BI1631" i="64" s="1"/>
  <c r="BI2267" i="64"/>
  <c r="BI2292" i="64" s="1"/>
  <c r="BI1510" i="64"/>
  <c r="BI1525" i="64" s="1"/>
  <c r="BI1143" i="64"/>
  <c r="BI1156" i="64" s="1"/>
  <c r="BI1264" i="64"/>
  <c r="BI1279" i="64" s="1"/>
  <c r="BI1416" i="64"/>
  <c r="BI1431" i="64" s="1"/>
  <c r="BI1288" i="64"/>
  <c r="BI1091" i="64"/>
  <c r="BI1106" i="64" s="1"/>
  <c r="BI747" i="64"/>
  <c r="BI723" i="64"/>
  <c r="BI674" i="64"/>
  <c r="BI689" i="64" s="1"/>
  <c r="BI1876" i="64"/>
  <c r="BI1891" i="64" s="1"/>
  <c r="BI646" i="64"/>
  <c r="BI666" i="64" s="1"/>
  <c r="BI698" i="64"/>
  <c r="BI1900" i="64"/>
  <c r="BA1845" i="64"/>
  <c r="BA2723" i="64"/>
  <c r="BA2740" i="64" s="1"/>
  <c r="BA2697" i="64"/>
  <c r="BA2714" i="64" s="1"/>
  <c r="BA2672" i="64"/>
  <c r="BA2689" i="64" s="1"/>
  <c r="BA1819" i="64"/>
  <c r="BA1836" i="64" s="1"/>
  <c r="BA2646" i="64"/>
  <c r="BA2663" i="64" s="1"/>
  <c r="BA1765" i="64"/>
  <c r="BA1778" i="64" s="1"/>
  <c r="BA1787" i="64"/>
  <c r="BA1810" i="64" s="1"/>
  <c r="BA1720" i="64"/>
  <c r="BA2775" i="64"/>
  <c r="BA2789" i="64" s="1"/>
  <c r="BA1676" i="64"/>
  <c r="BA1711" i="64" s="1"/>
  <c r="BA2133" i="64"/>
  <c r="BA2156" i="64" s="1"/>
  <c r="BA2097" i="64"/>
  <c r="BA2124" i="64" s="1"/>
  <c r="BA1569" i="64"/>
  <c r="BA1596" i="64" s="1"/>
  <c r="BA1534" i="64"/>
  <c r="BA1561" i="64" s="1"/>
  <c r="BA2201" i="64"/>
  <c r="BA2224" i="64" s="1"/>
  <c r="BA1604" i="64"/>
  <c r="BA1631" i="64" s="1"/>
  <c r="BA2233" i="64"/>
  <c r="BA2258" i="64" s="1"/>
  <c r="BA1440" i="64"/>
  <c r="BA1453" i="64" s="1"/>
  <c r="BA1640" i="64"/>
  <c r="BA1667" i="64" s="1"/>
  <c r="BA1510" i="64"/>
  <c r="BA1525" i="64" s="1"/>
  <c r="BA2267" i="64"/>
  <c r="BA2292" i="64" s="1"/>
  <c r="BA1416" i="64"/>
  <c r="BA1431" i="64" s="1"/>
  <c r="BA1143" i="64"/>
  <c r="BA1156" i="64" s="1"/>
  <c r="BA1288" i="64"/>
  <c r="BA1264" i="64"/>
  <c r="BA1279" i="64" s="1"/>
  <c r="BA1091" i="64"/>
  <c r="BA1106" i="64" s="1"/>
  <c r="BA674" i="64"/>
  <c r="BA689" i="64" s="1"/>
  <c r="BA747" i="64"/>
  <c r="BA646" i="64"/>
  <c r="BA666" i="64" s="1"/>
  <c r="BA698" i="64"/>
  <c r="BA723" i="64"/>
  <c r="BA1900" i="64"/>
  <c r="AS1845" i="64"/>
  <c r="AS2697" i="64"/>
  <c r="AS2714" i="64" s="1"/>
  <c r="AS2723" i="64"/>
  <c r="AS2740" i="64" s="1"/>
  <c r="AS2672" i="64"/>
  <c r="AS2689" i="64" s="1"/>
  <c r="AS1819" i="64"/>
  <c r="AS1836" i="64" s="1"/>
  <c r="AS2646" i="64"/>
  <c r="AS2663" i="64" s="1"/>
  <c r="AS1787" i="64"/>
  <c r="AS1810" i="64" s="1"/>
  <c r="AS1765" i="64"/>
  <c r="AS1778" i="64" s="1"/>
  <c r="AS1720" i="64"/>
  <c r="AS2775" i="64"/>
  <c r="AS2789" i="64" s="1"/>
  <c r="AS2133" i="64"/>
  <c r="AS2156" i="64" s="1"/>
  <c r="AS2097" i="64"/>
  <c r="AS2124" i="64" s="1"/>
  <c r="AS1676" i="64"/>
  <c r="AS1711" i="64" s="1"/>
  <c r="AS2201" i="64"/>
  <c r="AS2224" i="64" s="1"/>
  <c r="AS1569" i="64"/>
  <c r="AS1596" i="64" s="1"/>
  <c r="AS1640" i="64"/>
  <c r="AS1667" i="64" s="1"/>
  <c r="AS1534" i="64"/>
  <c r="AS1561" i="64" s="1"/>
  <c r="AS2233" i="64"/>
  <c r="AS2258" i="64" s="1"/>
  <c r="AS1440" i="64"/>
  <c r="AS1453" i="64" s="1"/>
  <c r="AS1604" i="64"/>
  <c r="AS1631" i="64" s="1"/>
  <c r="AS1510" i="64"/>
  <c r="AS1525" i="64" s="1"/>
  <c r="AS2267" i="64"/>
  <c r="AS2292" i="64" s="1"/>
  <c r="AS1416" i="64"/>
  <c r="AS1431" i="64" s="1"/>
  <c r="AS1288" i="64"/>
  <c r="AS1143" i="64"/>
  <c r="AS1156" i="64" s="1"/>
  <c r="AS1264" i="64"/>
  <c r="AS1279" i="64" s="1"/>
  <c r="AS1091" i="64"/>
  <c r="AS1106" i="64" s="1"/>
  <c r="AS674" i="64"/>
  <c r="AS689" i="64" s="1"/>
  <c r="AS1876" i="64"/>
  <c r="AS1891" i="64" s="1"/>
  <c r="AS646" i="64"/>
  <c r="AS666" i="64" s="1"/>
  <c r="AS723" i="64"/>
  <c r="AS698" i="64"/>
  <c r="AS747" i="64"/>
  <c r="AS1900" i="64"/>
  <c r="AK1845" i="64"/>
  <c r="AK2697" i="64"/>
  <c r="AK2714" i="64" s="1"/>
  <c r="AK2723" i="64"/>
  <c r="AK2740" i="64" s="1"/>
  <c r="AK2672" i="64"/>
  <c r="AK2689" i="64" s="1"/>
  <c r="AK1819" i="64"/>
  <c r="AK1836" i="64" s="1"/>
  <c r="AK1765" i="64"/>
  <c r="AK1778" i="64" s="1"/>
  <c r="AK2646" i="64"/>
  <c r="AK2663" i="64" s="1"/>
  <c r="AK1787" i="64"/>
  <c r="AK1810" i="64" s="1"/>
  <c r="AK1720" i="64"/>
  <c r="AK2775" i="64"/>
  <c r="AK2789" i="64" s="1"/>
  <c r="AK2133" i="64"/>
  <c r="AK2156" i="64" s="1"/>
  <c r="AK1676" i="64"/>
  <c r="AK1711" i="64" s="1"/>
  <c r="AK2201" i="64"/>
  <c r="AK2224" i="64" s="1"/>
  <c r="AK1569" i="64"/>
  <c r="AK1596" i="64" s="1"/>
  <c r="AK1534" i="64"/>
  <c r="AK1561" i="64" s="1"/>
  <c r="AK1640" i="64"/>
  <c r="AK1667" i="64" s="1"/>
  <c r="AK2233" i="64"/>
  <c r="AK2258" i="64" s="1"/>
  <c r="AK2097" i="64"/>
  <c r="AK2124" i="64" s="1"/>
  <c r="AK1604" i="64"/>
  <c r="AK1631" i="64" s="1"/>
  <c r="AK1440" i="64"/>
  <c r="AK1453" i="64" s="1"/>
  <c r="AK2267" i="64"/>
  <c r="AK2292" i="64" s="1"/>
  <c r="AK1288" i="64"/>
  <c r="AK1510" i="64"/>
  <c r="AK1525" i="64" s="1"/>
  <c r="AK1143" i="64"/>
  <c r="AK1156" i="64" s="1"/>
  <c r="AK1416" i="64"/>
  <c r="AK1431" i="64" s="1"/>
  <c r="AK1264" i="64"/>
  <c r="AK1279" i="64" s="1"/>
  <c r="AK1091" i="64"/>
  <c r="AK1106" i="64" s="1"/>
  <c r="AK674" i="64"/>
  <c r="AK689" i="64" s="1"/>
  <c r="AK747" i="64"/>
  <c r="AK723" i="64"/>
  <c r="AK646" i="64"/>
  <c r="AK666" i="64" s="1"/>
  <c r="AK698" i="64"/>
  <c r="AK1900" i="64"/>
  <c r="AC1845" i="64"/>
  <c r="AC2723" i="64"/>
  <c r="AC2740" i="64" s="1"/>
  <c r="AC2697" i="64"/>
  <c r="AC2714" i="64" s="1"/>
  <c r="AC2672" i="64"/>
  <c r="AC2689" i="64" s="1"/>
  <c r="AC1819" i="64"/>
  <c r="AC1836" i="64" s="1"/>
  <c r="AC2646" i="64"/>
  <c r="AC2663" i="64" s="1"/>
  <c r="AC1765" i="64"/>
  <c r="AC1778" i="64" s="1"/>
  <c r="AC1787" i="64"/>
  <c r="AC1810" i="64" s="1"/>
  <c r="AC1720" i="64"/>
  <c r="AC1676" i="64"/>
  <c r="AC1711" i="64" s="1"/>
  <c r="AC2775" i="64"/>
  <c r="AC2789" i="64" s="1"/>
  <c r="AC2133" i="64"/>
  <c r="AC2156" i="64" s="1"/>
  <c r="AC2097" i="64"/>
  <c r="AC2124" i="64" s="1"/>
  <c r="AC1569" i="64"/>
  <c r="AC1596" i="64" s="1"/>
  <c r="AC1534" i="64"/>
  <c r="AC1561" i="64" s="1"/>
  <c r="AC1604" i="64"/>
  <c r="AC1631" i="64" s="1"/>
  <c r="AC2233" i="64"/>
  <c r="AC2258" i="64" s="1"/>
  <c r="AC1640" i="64"/>
  <c r="AC1667" i="64" s="1"/>
  <c r="AC1440" i="64"/>
  <c r="AC1453" i="64" s="1"/>
  <c r="AC2201" i="64"/>
  <c r="AC2224" i="64" s="1"/>
  <c r="AC2267" i="64"/>
  <c r="AC2292" i="64" s="1"/>
  <c r="AC1510" i="64"/>
  <c r="AC1525" i="64" s="1"/>
  <c r="AC1416" i="64"/>
  <c r="AC1431" i="64" s="1"/>
  <c r="AC1143" i="64"/>
  <c r="AC1156" i="64" s="1"/>
  <c r="AC1264" i="64"/>
  <c r="AC1279" i="64" s="1"/>
  <c r="AC1288" i="64"/>
  <c r="AC1091" i="64"/>
  <c r="AC1106" i="64" s="1"/>
  <c r="AC723" i="64"/>
  <c r="AC674" i="64"/>
  <c r="AC689" i="64" s="1"/>
  <c r="AC1876" i="64"/>
  <c r="AC1891" i="64" s="1"/>
  <c r="AC646" i="64"/>
  <c r="AC666" i="64" s="1"/>
  <c r="AC747" i="64"/>
  <c r="AC698" i="64"/>
  <c r="AC1900" i="64"/>
  <c r="U1845" i="64"/>
  <c r="U2697" i="64"/>
  <c r="U2714" i="64" s="1"/>
  <c r="U2723" i="64"/>
  <c r="U2740" i="64" s="1"/>
  <c r="U1819" i="64"/>
  <c r="U1836" i="64" s="1"/>
  <c r="U2646" i="64"/>
  <c r="U2663" i="64" s="1"/>
  <c r="U2672" i="64"/>
  <c r="U2689" i="64" s="1"/>
  <c r="U1787" i="64"/>
  <c r="U1810" i="64" s="1"/>
  <c r="U1765" i="64"/>
  <c r="U1778" i="64" s="1"/>
  <c r="U1720" i="64"/>
  <c r="U2133" i="64"/>
  <c r="U2156" i="64" s="1"/>
  <c r="U2775" i="64"/>
  <c r="U2789" i="64" s="1"/>
  <c r="U1676" i="64"/>
  <c r="U1711" i="64" s="1"/>
  <c r="U2097" i="64"/>
  <c r="U2124" i="64" s="1"/>
  <c r="U2201" i="64"/>
  <c r="U2224" i="64" s="1"/>
  <c r="U1534" i="64"/>
  <c r="U1561" i="64" s="1"/>
  <c r="U2233" i="64"/>
  <c r="U2258" i="64" s="1"/>
  <c r="U1440" i="64"/>
  <c r="U1453" i="64" s="1"/>
  <c r="U1640" i="64"/>
  <c r="U1667" i="64" s="1"/>
  <c r="U1604" i="64"/>
  <c r="U1631" i="64" s="1"/>
  <c r="U1569" i="64"/>
  <c r="U1596" i="64" s="1"/>
  <c r="U1510" i="64"/>
  <c r="U1525" i="64" s="1"/>
  <c r="U1143" i="64"/>
  <c r="U1156" i="64" s="1"/>
  <c r="U1288" i="64"/>
  <c r="U2267" i="64"/>
  <c r="U2292" i="64" s="1"/>
  <c r="U1264" i="64"/>
  <c r="U1279" i="64" s="1"/>
  <c r="U1091" i="64"/>
  <c r="U1106" i="64" s="1"/>
  <c r="U674" i="64"/>
  <c r="U689" i="64" s="1"/>
  <c r="U1416" i="64"/>
  <c r="U1431" i="64" s="1"/>
  <c r="U646" i="64"/>
  <c r="U666" i="64" s="1"/>
  <c r="U698" i="64"/>
  <c r="U723" i="64"/>
  <c r="U1900" i="64"/>
  <c r="CG2728" i="64"/>
  <c r="CG2702" i="64"/>
  <c r="CG1850" i="64"/>
  <c r="CG2677" i="64"/>
  <c r="CG1824" i="64"/>
  <c r="CG1841" i="64" s="1"/>
  <c r="CG1792" i="64"/>
  <c r="CG2651" i="64"/>
  <c r="CG2668" i="64" s="1"/>
  <c r="CG1770" i="64"/>
  <c r="CG1783" i="64" s="1"/>
  <c r="CG2780" i="64"/>
  <c r="CG2794" i="64" s="1"/>
  <c r="CG1725" i="64"/>
  <c r="CG1760" i="64" s="1"/>
  <c r="CG2138" i="64"/>
  <c r="CG2161" i="64" s="1"/>
  <c r="CG2206" i="64"/>
  <c r="CG2229" i="64" s="1"/>
  <c r="CG1681" i="64"/>
  <c r="CG1716" i="64" s="1"/>
  <c r="CG2102" i="64"/>
  <c r="CG2129" i="64" s="1"/>
  <c r="CG1645" i="64"/>
  <c r="CG1672" i="64" s="1"/>
  <c r="CG1609" i="64"/>
  <c r="CG1636" i="64" s="1"/>
  <c r="CG1574" i="64"/>
  <c r="CG1601" i="64" s="1"/>
  <c r="CG2238" i="64"/>
  <c r="CG2263" i="64" s="1"/>
  <c r="CG1445" i="64"/>
  <c r="CG1458" i="64" s="1"/>
  <c r="CG1293" i="64"/>
  <c r="CG2272" i="64"/>
  <c r="CG2297" i="64" s="1"/>
  <c r="CG1421" i="64"/>
  <c r="CG1539" i="64"/>
  <c r="CG1566" i="64" s="1"/>
  <c r="CG1515" i="64"/>
  <c r="CG728" i="64"/>
  <c r="CG703" i="64"/>
  <c r="CG1269" i="64"/>
  <c r="CG1284" i="64" s="1"/>
  <c r="CG1096" i="64"/>
  <c r="CG1881" i="64"/>
  <c r="CG1896" i="64" s="1"/>
  <c r="CG651" i="64"/>
  <c r="CG752" i="64"/>
  <c r="CG765" i="64" s="1"/>
  <c r="CG545" i="64"/>
  <c r="CG1148" i="64"/>
  <c r="CG1161" i="64" s="1"/>
  <c r="CG1905" i="64"/>
  <c r="CG495" i="64"/>
  <c r="CG505" i="64" s="1"/>
  <c r="BY2728" i="64"/>
  <c r="BY2702" i="64"/>
  <c r="BY1850" i="64"/>
  <c r="BY2677" i="64"/>
  <c r="BY1824" i="64"/>
  <c r="BY1841" i="64" s="1"/>
  <c r="BY1792" i="64"/>
  <c r="BY2651" i="64"/>
  <c r="BY2668" i="64" s="1"/>
  <c r="BY1770" i="64"/>
  <c r="BY1783" i="64" s="1"/>
  <c r="BY2780" i="64"/>
  <c r="BY2794" i="64" s="1"/>
  <c r="BY1725" i="64"/>
  <c r="BY1760" i="64" s="1"/>
  <c r="BY1681" i="64"/>
  <c r="BY1716" i="64" s="1"/>
  <c r="BY2206" i="64"/>
  <c r="BY2229" i="64" s="1"/>
  <c r="BY2138" i="64"/>
  <c r="BY2161" i="64" s="1"/>
  <c r="BY2102" i="64"/>
  <c r="BY2129" i="64" s="1"/>
  <c r="BY1609" i="64"/>
  <c r="BY1636" i="64" s="1"/>
  <c r="BY1574" i="64"/>
  <c r="BY1601" i="64" s="1"/>
  <c r="BY1645" i="64"/>
  <c r="BY1672" i="64" s="1"/>
  <c r="BY2238" i="64"/>
  <c r="BY2263" i="64" s="1"/>
  <c r="BY1445" i="64"/>
  <c r="BY1458" i="64" s="1"/>
  <c r="BY1293" i="64"/>
  <c r="BY1515" i="64"/>
  <c r="BY1421" i="64"/>
  <c r="BY2272" i="64"/>
  <c r="BY2297" i="64" s="1"/>
  <c r="BY1539" i="64"/>
  <c r="BY1566" i="64" s="1"/>
  <c r="BY728" i="64"/>
  <c r="BY1269" i="64"/>
  <c r="BY1284" i="64" s="1"/>
  <c r="BY703" i="64"/>
  <c r="BY1096" i="64"/>
  <c r="BY1148" i="64"/>
  <c r="BY1161" i="64" s="1"/>
  <c r="BY651" i="64"/>
  <c r="BY545" i="64"/>
  <c r="BY752" i="64"/>
  <c r="BY765" i="64" s="1"/>
  <c r="BY1881" i="64"/>
  <c r="BY1896" i="64" s="1"/>
  <c r="BY1905" i="64"/>
  <c r="BQ2728" i="64"/>
  <c r="BQ2702" i="64"/>
  <c r="BQ1850" i="64"/>
  <c r="BQ2677" i="64"/>
  <c r="BQ1824" i="64"/>
  <c r="BQ1841" i="64" s="1"/>
  <c r="BQ1792" i="64"/>
  <c r="BQ2651" i="64"/>
  <c r="BQ2668" i="64" s="1"/>
  <c r="BQ1770" i="64"/>
  <c r="BQ1783" i="64" s="1"/>
  <c r="BQ2780" i="64"/>
  <c r="BQ2794" i="64" s="1"/>
  <c r="BQ1725" i="64"/>
  <c r="BQ1760" i="64" s="1"/>
  <c r="BQ2138" i="64"/>
  <c r="BQ2161" i="64" s="1"/>
  <c r="BQ1681" i="64"/>
  <c r="BQ1716" i="64" s="1"/>
  <c r="BQ2102" i="64"/>
  <c r="BQ2129" i="64" s="1"/>
  <c r="BQ2206" i="64"/>
  <c r="BQ2229" i="64" s="1"/>
  <c r="BQ1609" i="64"/>
  <c r="BQ1636" i="64" s="1"/>
  <c r="BQ1645" i="64"/>
  <c r="BQ1672" i="64" s="1"/>
  <c r="BQ1574" i="64"/>
  <c r="BQ1601" i="64" s="1"/>
  <c r="BQ2238" i="64"/>
  <c r="BQ2263" i="64" s="1"/>
  <c r="BQ1445" i="64"/>
  <c r="BQ1458" i="64" s="1"/>
  <c r="BQ1539" i="64"/>
  <c r="BQ1566" i="64" s="1"/>
  <c r="BQ2272" i="64"/>
  <c r="BQ2297" i="64" s="1"/>
  <c r="BQ1293" i="64"/>
  <c r="BQ1515" i="64"/>
  <c r="BQ1421" i="64"/>
  <c r="BQ1269" i="64"/>
  <c r="BQ1284" i="64" s="1"/>
  <c r="BQ728" i="64"/>
  <c r="BQ703" i="64"/>
  <c r="BQ1096" i="64"/>
  <c r="BQ1881" i="64"/>
  <c r="BQ1896" i="64" s="1"/>
  <c r="BQ651" i="64"/>
  <c r="BQ1148" i="64"/>
  <c r="BQ1161" i="64" s="1"/>
  <c r="BQ545" i="64"/>
  <c r="BQ752" i="64"/>
  <c r="BQ765" i="64" s="1"/>
  <c r="BQ1905" i="64"/>
  <c r="BI2728" i="64"/>
  <c r="BI2702" i="64"/>
  <c r="BI1850" i="64"/>
  <c r="BI2677" i="64"/>
  <c r="BI1824" i="64"/>
  <c r="BI1841" i="64" s="1"/>
  <c r="BI1792" i="64"/>
  <c r="BI2651" i="64"/>
  <c r="BI2668" i="64" s="1"/>
  <c r="BI1770" i="64"/>
  <c r="BI1783" i="64" s="1"/>
  <c r="BI1681" i="64"/>
  <c r="BI1716" i="64" s="1"/>
  <c r="BI2138" i="64"/>
  <c r="BI2161" i="64" s="1"/>
  <c r="BI1725" i="64"/>
  <c r="BI1760" i="64" s="1"/>
  <c r="BI2206" i="64"/>
  <c r="BI2229" i="64" s="1"/>
  <c r="BI2780" i="64"/>
  <c r="BI2794" i="64" s="1"/>
  <c r="BI2102" i="64"/>
  <c r="BI2129" i="64" s="1"/>
  <c r="BI1609" i="64"/>
  <c r="BI1636" i="64" s="1"/>
  <c r="BI1574" i="64"/>
  <c r="BI1601" i="64" s="1"/>
  <c r="BI2238" i="64"/>
  <c r="BI2263" i="64" s="1"/>
  <c r="BI1445" i="64"/>
  <c r="BI1458" i="64" s="1"/>
  <c r="BI1645" i="64"/>
  <c r="BI1672" i="64" s="1"/>
  <c r="BI1293" i="64"/>
  <c r="BI1539" i="64"/>
  <c r="BI1566" i="64" s="1"/>
  <c r="BI1515" i="64"/>
  <c r="BI2272" i="64"/>
  <c r="BI2297" i="64" s="1"/>
  <c r="BI1421" i="64"/>
  <c r="BI728" i="64"/>
  <c r="BI703" i="64"/>
  <c r="BI1096" i="64"/>
  <c r="BI1269" i="64"/>
  <c r="BI1284" i="64" s="1"/>
  <c r="BI651" i="64"/>
  <c r="BI545" i="64"/>
  <c r="BI1881" i="64"/>
  <c r="BI1896" i="64" s="1"/>
  <c r="BI1905" i="64"/>
  <c r="BI752" i="64"/>
  <c r="BI765" i="64" s="1"/>
  <c r="BI1148" i="64"/>
  <c r="BI1161" i="64" s="1"/>
  <c r="BA2728" i="64"/>
  <c r="BA2702" i="64"/>
  <c r="BA1850" i="64"/>
  <c r="BA2677" i="64"/>
  <c r="BA1824" i="64"/>
  <c r="BA1841" i="64" s="1"/>
  <c r="BA1792" i="64"/>
  <c r="BA2651" i="64"/>
  <c r="BA2668" i="64" s="1"/>
  <c r="BA2780" i="64"/>
  <c r="BA2794" i="64" s="1"/>
  <c r="BA1770" i="64"/>
  <c r="BA1783" i="64" s="1"/>
  <c r="BA1725" i="64"/>
  <c r="BA1760" i="64" s="1"/>
  <c r="BA2206" i="64"/>
  <c r="BA2229" i="64" s="1"/>
  <c r="BA2138" i="64"/>
  <c r="BA2161" i="64" s="1"/>
  <c r="BA1681" i="64"/>
  <c r="BA1716" i="64" s="1"/>
  <c r="BA2102" i="64"/>
  <c r="BA2129" i="64" s="1"/>
  <c r="BA1609" i="64"/>
  <c r="BA1636" i="64" s="1"/>
  <c r="BA1645" i="64"/>
  <c r="BA1672" i="64" s="1"/>
  <c r="BA1574" i="64"/>
  <c r="BA1601" i="64" s="1"/>
  <c r="BA2238" i="64"/>
  <c r="BA2263" i="64" s="1"/>
  <c r="BA1445" i="64"/>
  <c r="BA1458" i="64" s="1"/>
  <c r="BA1293" i="64"/>
  <c r="BA1539" i="64"/>
  <c r="BA1566" i="64" s="1"/>
  <c r="BA2272" i="64"/>
  <c r="BA2297" i="64" s="1"/>
  <c r="BA1421" i="64"/>
  <c r="BA728" i="64"/>
  <c r="BA1515" i="64"/>
  <c r="BA703" i="64"/>
  <c r="BA1269" i="64"/>
  <c r="BA1284" i="64" s="1"/>
  <c r="BA1096" i="64"/>
  <c r="BA1148" i="64"/>
  <c r="BA1161" i="64" s="1"/>
  <c r="BA1881" i="64"/>
  <c r="BA1896" i="64" s="1"/>
  <c r="BA651" i="64"/>
  <c r="BA545" i="64"/>
  <c r="BA1905" i="64"/>
  <c r="AS2728" i="64"/>
  <c r="AS2702" i="64"/>
  <c r="AS1850" i="64"/>
  <c r="AS2677" i="64"/>
  <c r="AS1824" i="64"/>
  <c r="AS1841" i="64" s="1"/>
  <c r="AS1792" i="64"/>
  <c r="AS2651" i="64"/>
  <c r="AS2668" i="64" s="1"/>
  <c r="AS1770" i="64"/>
  <c r="AS1783" i="64" s="1"/>
  <c r="AS1681" i="64"/>
  <c r="AS1716" i="64" s="1"/>
  <c r="AS2780" i="64"/>
  <c r="AS2794" i="64" s="1"/>
  <c r="AS1725" i="64"/>
  <c r="AS1760" i="64" s="1"/>
  <c r="AS2138" i="64"/>
  <c r="AS2161" i="64" s="1"/>
  <c r="AS2102" i="64"/>
  <c r="AS2129" i="64" s="1"/>
  <c r="AS1645" i="64"/>
  <c r="AS1672" i="64" s="1"/>
  <c r="AS1609" i="64"/>
  <c r="AS1636" i="64" s="1"/>
  <c r="AS1574" i="64"/>
  <c r="AS1601" i="64" s="1"/>
  <c r="AS2206" i="64"/>
  <c r="AS2229" i="64" s="1"/>
  <c r="AS2238" i="64"/>
  <c r="AS2263" i="64" s="1"/>
  <c r="AS1445" i="64"/>
  <c r="AS1458" i="64" s="1"/>
  <c r="AS1293" i="64"/>
  <c r="AS1539" i="64"/>
  <c r="AS1566" i="64" s="1"/>
  <c r="AS1515" i="64"/>
  <c r="AS1421" i="64"/>
  <c r="AS2272" i="64"/>
  <c r="AS2297" i="64" s="1"/>
  <c r="AS728" i="64"/>
  <c r="AS1269" i="64"/>
  <c r="AS1284" i="64" s="1"/>
  <c r="AS1096" i="64"/>
  <c r="AS752" i="64"/>
  <c r="AS765" i="64" s="1"/>
  <c r="AS651" i="64"/>
  <c r="AS545" i="64"/>
  <c r="AS1148" i="64"/>
  <c r="AS1161" i="64" s="1"/>
  <c r="AS1881" i="64"/>
  <c r="AS1896" i="64" s="1"/>
  <c r="AS703" i="64"/>
  <c r="AS1905" i="64"/>
  <c r="AK2728" i="64"/>
  <c r="AK2702" i="64"/>
  <c r="AK1850" i="64"/>
  <c r="AK2677" i="64"/>
  <c r="AK1824" i="64"/>
  <c r="AK1841" i="64" s="1"/>
  <c r="AK2651" i="64"/>
  <c r="AK2668" i="64" s="1"/>
  <c r="AK1792" i="64"/>
  <c r="AK1770" i="64"/>
  <c r="AK1783" i="64" s="1"/>
  <c r="AK2780" i="64"/>
  <c r="AK2794" i="64" s="1"/>
  <c r="AK2138" i="64"/>
  <c r="AK2161" i="64" s="1"/>
  <c r="AK1681" i="64"/>
  <c r="AK1716" i="64" s="1"/>
  <c r="AK2206" i="64"/>
  <c r="AK2229" i="64" s="1"/>
  <c r="AK1725" i="64"/>
  <c r="AK1760" i="64" s="1"/>
  <c r="AK2102" i="64"/>
  <c r="AK2129" i="64" s="1"/>
  <c r="AK1609" i="64"/>
  <c r="AK1636" i="64" s="1"/>
  <c r="AK1574" i="64"/>
  <c r="AK1601" i="64" s="1"/>
  <c r="AK1645" i="64"/>
  <c r="AK1672" i="64" s="1"/>
  <c r="AK2238" i="64"/>
  <c r="AK2263" i="64" s="1"/>
  <c r="AK1445" i="64"/>
  <c r="AK1458" i="64" s="1"/>
  <c r="AK2272" i="64"/>
  <c r="AK2297" i="64" s="1"/>
  <c r="AK1293" i="64"/>
  <c r="AK1515" i="64"/>
  <c r="AK1539" i="64"/>
  <c r="AK1566" i="64" s="1"/>
  <c r="AK1421" i="64"/>
  <c r="AK1269" i="64"/>
  <c r="AK1284" i="64" s="1"/>
  <c r="AK728" i="64"/>
  <c r="AK1096" i="64"/>
  <c r="AK752" i="64"/>
  <c r="AK765" i="64" s="1"/>
  <c r="AK1881" i="64"/>
  <c r="AK1896" i="64" s="1"/>
  <c r="AK651" i="64"/>
  <c r="AK545" i="64"/>
  <c r="AK703" i="64"/>
  <c r="AK1905" i="64"/>
  <c r="AC2728" i="64"/>
  <c r="AC2702" i="64"/>
  <c r="AC1850" i="64"/>
  <c r="AC2677" i="64"/>
  <c r="AC1824" i="64"/>
  <c r="AC1841" i="64" s="1"/>
  <c r="AC1792" i="64"/>
  <c r="AC2651" i="64"/>
  <c r="AC2668" i="64" s="1"/>
  <c r="AC2780" i="64"/>
  <c r="AC2794" i="64" s="1"/>
  <c r="AC1770" i="64"/>
  <c r="AC1783" i="64" s="1"/>
  <c r="AC1681" i="64"/>
  <c r="AC1716" i="64" s="1"/>
  <c r="AC1725" i="64"/>
  <c r="AC1760" i="64" s="1"/>
  <c r="AC2138" i="64"/>
  <c r="AC2161" i="64" s="1"/>
  <c r="AC2102" i="64"/>
  <c r="AC2129" i="64" s="1"/>
  <c r="AC1609" i="64"/>
  <c r="AC1636" i="64" s="1"/>
  <c r="AC1645" i="64"/>
  <c r="AC1672" i="64" s="1"/>
  <c r="AC2206" i="64"/>
  <c r="AC2229" i="64" s="1"/>
  <c r="AC1574" i="64"/>
  <c r="AC1601" i="64" s="1"/>
  <c r="AC2238" i="64"/>
  <c r="AC2263" i="64" s="1"/>
  <c r="AC1445" i="64"/>
  <c r="AC1458" i="64" s="1"/>
  <c r="AC1293" i="64"/>
  <c r="AC1515" i="64"/>
  <c r="AC2272" i="64"/>
  <c r="AC2297" i="64" s="1"/>
  <c r="AC1539" i="64"/>
  <c r="AC1566" i="64" s="1"/>
  <c r="AC1421" i="64"/>
  <c r="AC728" i="64"/>
  <c r="AC1096" i="64"/>
  <c r="AC752" i="64"/>
  <c r="AC765" i="64" s="1"/>
  <c r="AC1148" i="64"/>
  <c r="AC1161" i="64" s="1"/>
  <c r="AC651" i="64"/>
  <c r="AC545" i="64"/>
  <c r="AC703" i="64"/>
  <c r="AC1269" i="64"/>
  <c r="AC1284" i="64" s="1"/>
  <c r="AC1881" i="64"/>
  <c r="AC1896" i="64" s="1"/>
  <c r="AC1905" i="64"/>
  <c r="U2728" i="64"/>
  <c r="U2702" i="64"/>
  <c r="U1850" i="64"/>
  <c r="U2677" i="64"/>
  <c r="U1824" i="64"/>
  <c r="U1841" i="64" s="1"/>
  <c r="U2651" i="64"/>
  <c r="U2668" i="64" s="1"/>
  <c r="U1792" i="64"/>
  <c r="U1770" i="64"/>
  <c r="U1783" i="64" s="1"/>
  <c r="U2780" i="64"/>
  <c r="U2794" i="64" s="1"/>
  <c r="U1725" i="64"/>
  <c r="U1760" i="64" s="1"/>
  <c r="U2138" i="64"/>
  <c r="U2161" i="64" s="1"/>
  <c r="U1681" i="64"/>
  <c r="U1716" i="64" s="1"/>
  <c r="U2102" i="64"/>
  <c r="U2129" i="64" s="1"/>
  <c r="U1645" i="64"/>
  <c r="U1672" i="64" s="1"/>
  <c r="U1609" i="64"/>
  <c r="U1636" i="64" s="1"/>
  <c r="U1574" i="64"/>
  <c r="U1601" i="64" s="1"/>
  <c r="U2206" i="64"/>
  <c r="U2229" i="64" s="1"/>
  <c r="U2238" i="64"/>
  <c r="U2263" i="64" s="1"/>
  <c r="U1445" i="64"/>
  <c r="U1458" i="64" s="1"/>
  <c r="U1293" i="64"/>
  <c r="U2272" i="64"/>
  <c r="U2297" i="64" s="1"/>
  <c r="U1421" i="64"/>
  <c r="U1539" i="64"/>
  <c r="U1566" i="64" s="1"/>
  <c r="U728" i="64"/>
  <c r="U1269" i="64"/>
  <c r="U1284" i="64" s="1"/>
  <c r="U1096" i="64"/>
  <c r="U1515" i="64"/>
  <c r="U1881" i="64"/>
  <c r="U1896" i="64" s="1"/>
  <c r="U651" i="64"/>
  <c r="U752" i="64"/>
  <c r="U765" i="64" s="1"/>
  <c r="U545" i="64"/>
  <c r="U703" i="64"/>
  <c r="U1148" i="64"/>
  <c r="U1161" i="64" s="1"/>
  <c r="U1905" i="64"/>
  <c r="CH1849" i="64"/>
  <c r="CH2727" i="64"/>
  <c r="CH2701" i="64"/>
  <c r="CH2676" i="64"/>
  <c r="CH1823" i="64"/>
  <c r="CH2650" i="64"/>
  <c r="CH1769" i="64"/>
  <c r="CH1680" i="64"/>
  <c r="CH1791" i="64"/>
  <c r="CH2779" i="64"/>
  <c r="CH1724" i="64"/>
  <c r="CH2205" i="64"/>
  <c r="CH1573" i="64"/>
  <c r="CH1644" i="64"/>
  <c r="CH2101" i="64"/>
  <c r="CH2237" i="64"/>
  <c r="CH2271" i="64"/>
  <c r="CH2137" i="64"/>
  <c r="CH1538" i="64"/>
  <c r="CH1444" i="64"/>
  <c r="CH1608" i="64"/>
  <c r="CH1514" i="64"/>
  <c r="CH1420" i="64"/>
  <c r="CH1435" i="64" s="1"/>
  <c r="CH1147" i="64"/>
  <c r="CH1292" i="64"/>
  <c r="CH1411" i="64" s="1"/>
  <c r="CH1095" i="64"/>
  <c r="CH1880" i="64"/>
  <c r="CH751" i="64"/>
  <c r="CH764" i="64" s="1"/>
  <c r="CH727" i="64"/>
  <c r="CH650" i="64"/>
  <c r="CH702" i="64"/>
  <c r="CH1904" i="64"/>
  <c r="CH494" i="64"/>
  <c r="CH678" i="64"/>
  <c r="BZ1849" i="64"/>
  <c r="BZ2727" i="64"/>
  <c r="BZ2701" i="64"/>
  <c r="BZ2676" i="64"/>
  <c r="BZ1823" i="64"/>
  <c r="BZ2650" i="64"/>
  <c r="BZ1791" i="64"/>
  <c r="BZ1680" i="64"/>
  <c r="BZ1769" i="64"/>
  <c r="BZ2779" i="64"/>
  <c r="BZ1724" i="64"/>
  <c r="BZ1644" i="64"/>
  <c r="BZ2101" i="64"/>
  <c r="BZ2205" i="64"/>
  <c r="BZ1573" i="64"/>
  <c r="BZ2137" i="64"/>
  <c r="BZ2237" i="64"/>
  <c r="BZ1608" i="64"/>
  <c r="BZ2271" i="64"/>
  <c r="BZ1538" i="64"/>
  <c r="BZ1514" i="64"/>
  <c r="BZ1420" i="64"/>
  <c r="BZ1435" i="64" s="1"/>
  <c r="BZ1147" i="64"/>
  <c r="BZ1444" i="64"/>
  <c r="BZ1095" i="64"/>
  <c r="BZ1880" i="64"/>
  <c r="BZ751" i="64"/>
  <c r="BZ764" i="64" s="1"/>
  <c r="BZ650" i="64"/>
  <c r="BZ1292" i="64"/>
  <c r="BZ1411" i="64" s="1"/>
  <c r="BZ702" i="64"/>
  <c r="BZ1904" i="64"/>
  <c r="BZ727" i="64"/>
  <c r="BZ494" i="64"/>
  <c r="BZ678" i="64"/>
  <c r="BR1849" i="64"/>
  <c r="BR2701" i="64"/>
  <c r="BR2727" i="64"/>
  <c r="BR2676" i="64"/>
  <c r="BR1823" i="64"/>
  <c r="BR2650" i="64"/>
  <c r="BR1791" i="64"/>
  <c r="BR1769" i="64"/>
  <c r="BR1680" i="64"/>
  <c r="BR2779" i="64"/>
  <c r="BR1724" i="64"/>
  <c r="BR2205" i="64"/>
  <c r="BR2137" i="64"/>
  <c r="BR1573" i="64"/>
  <c r="BR2101" i="64"/>
  <c r="BR1644" i="64"/>
  <c r="BR2237" i="64"/>
  <c r="BR2271" i="64"/>
  <c r="BR1608" i="64"/>
  <c r="BR1538" i="64"/>
  <c r="BR1514" i="64"/>
  <c r="BR1420" i="64"/>
  <c r="BR1435" i="64" s="1"/>
  <c r="BR1444" i="64"/>
  <c r="BR1147" i="64"/>
  <c r="BR1292" i="64"/>
  <c r="BR1411" i="64" s="1"/>
  <c r="BR1095" i="64"/>
  <c r="BR1880" i="64"/>
  <c r="BR751" i="64"/>
  <c r="BR764" i="64" s="1"/>
  <c r="BR727" i="64"/>
  <c r="BR650" i="64"/>
  <c r="BR702" i="64"/>
  <c r="BR1904" i="64"/>
  <c r="BR494" i="64"/>
  <c r="BR678" i="64"/>
  <c r="BJ1849" i="64"/>
  <c r="BJ2676" i="64"/>
  <c r="BJ2727" i="64"/>
  <c r="BJ1823" i="64"/>
  <c r="BJ2701" i="64"/>
  <c r="BJ2650" i="64"/>
  <c r="BJ1791" i="64"/>
  <c r="BJ1769" i="64"/>
  <c r="BJ1680" i="64"/>
  <c r="BJ2779" i="64"/>
  <c r="BJ1724" i="64"/>
  <c r="BJ2205" i="64"/>
  <c r="BJ1644" i="64"/>
  <c r="BJ1573" i="64"/>
  <c r="BJ2101" i="64"/>
  <c r="BJ2137" i="64"/>
  <c r="BJ1608" i="64"/>
  <c r="BJ2237" i="64"/>
  <c r="BJ2271" i="64"/>
  <c r="BJ1538" i="64"/>
  <c r="BJ1444" i="64"/>
  <c r="BJ1420" i="64"/>
  <c r="BJ1435" i="64" s="1"/>
  <c r="BJ1514" i="64"/>
  <c r="BJ1292" i="64"/>
  <c r="BJ1411" i="64" s="1"/>
  <c r="BJ1147" i="64"/>
  <c r="BJ1095" i="64"/>
  <c r="BJ1880" i="64"/>
  <c r="BJ751" i="64"/>
  <c r="BJ764" i="64" s="1"/>
  <c r="BJ650" i="64"/>
  <c r="BJ702" i="64"/>
  <c r="BJ1904" i="64"/>
  <c r="BJ727" i="64"/>
  <c r="BJ678" i="64"/>
  <c r="BB1849" i="64"/>
  <c r="BB2676" i="64"/>
  <c r="BB2727" i="64"/>
  <c r="BB2701" i="64"/>
  <c r="BB1823" i="64"/>
  <c r="BB2650" i="64"/>
  <c r="BB1791" i="64"/>
  <c r="BB1680" i="64"/>
  <c r="BB1769" i="64"/>
  <c r="BB2779" i="64"/>
  <c r="BB1724" i="64"/>
  <c r="BB1644" i="64"/>
  <c r="BB2101" i="64"/>
  <c r="BB2137" i="64"/>
  <c r="BB1573" i="64"/>
  <c r="BB2205" i="64"/>
  <c r="BB2237" i="64"/>
  <c r="BB1608" i="64"/>
  <c r="BB2271" i="64"/>
  <c r="BB1538" i="64"/>
  <c r="BB1444" i="64"/>
  <c r="BB1514" i="64"/>
  <c r="BB1420" i="64"/>
  <c r="BB1435" i="64" s="1"/>
  <c r="BB1147" i="64"/>
  <c r="BB1095" i="64"/>
  <c r="BB1880" i="64"/>
  <c r="BB1292" i="64"/>
  <c r="BB1411" i="64" s="1"/>
  <c r="BB751" i="64"/>
  <c r="BB764" i="64" s="1"/>
  <c r="BB727" i="64"/>
  <c r="BB650" i="64"/>
  <c r="BB702" i="64"/>
  <c r="BB1904" i="64"/>
  <c r="BB678" i="64"/>
  <c r="AT1849" i="64"/>
  <c r="AT2676" i="64"/>
  <c r="AT2727" i="64"/>
  <c r="AT1823" i="64"/>
  <c r="AT2701" i="64"/>
  <c r="AT2650" i="64"/>
  <c r="AT1769" i="64"/>
  <c r="AT1680" i="64"/>
  <c r="AT2779" i="64"/>
  <c r="AT1724" i="64"/>
  <c r="AT1791" i="64"/>
  <c r="AT2137" i="64"/>
  <c r="AT1573" i="64"/>
  <c r="AT1644" i="64"/>
  <c r="AT2237" i="64"/>
  <c r="AT2101" i="64"/>
  <c r="AT2271" i="64"/>
  <c r="AT2205" i="64"/>
  <c r="AT1608" i="64"/>
  <c r="AT1538" i="64"/>
  <c r="AT1514" i="64"/>
  <c r="AT1420" i="64"/>
  <c r="AT1435" i="64" s="1"/>
  <c r="AT1444" i="64"/>
  <c r="AT1147" i="64"/>
  <c r="AT1292" i="64"/>
  <c r="AT1411" i="64" s="1"/>
  <c r="AT1095" i="64"/>
  <c r="AT1880" i="64"/>
  <c r="AT751" i="64"/>
  <c r="AT764" i="64" s="1"/>
  <c r="AT650" i="64"/>
  <c r="AT702" i="64"/>
  <c r="AT1904" i="64"/>
  <c r="AT727" i="64"/>
  <c r="AT678" i="64"/>
  <c r="AL1849" i="64"/>
  <c r="AL2676" i="64"/>
  <c r="AL2727" i="64"/>
  <c r="AL1823" i="64"/>
  <c r="AL2701" i="64"/>
  <c r="AL1791" i="64"/>
  <c r="AL1680" i="64"/>
  <c r="AL2650" i="64"/>
  <c r="AL1769" i="64"/>
  <c r="AL2779" i="64"/>
  <c r="AL1724" i="64"/>
  <c r="AL2205" i="64"/>
  <c r="AL1644" i="64"/>
  <c r="AL2101" i="64"/>
  <c r="AL1573" i="64"/>
  <c r="AL2137" i="64"/>
  <c r="AL1608" i="64"/>
  <c r="AL2237" i="64"/>
  <c r="AL2271" i="64"/>
  <c r="AL1538" i="64"/>
  <c r="AL1514" i="64"/>
  <c r="AL1420" i="64"/>
  <c r="AL1435" i="64" s="1"/>
  <c r="AL1444" i="64"/>
  <c r="AL1292" i="64"/>
  <c r="AL1411" i="64" s="1"/>
  <c r="AL1147" i="64"/>
  <c r="AL1095" i="64"/>
  <c r="AL1880" i="64"/>
  <c r="AL751" i="64"/>
  <c r="AL764" i="64" s="1"/>
  <c r="AL727" i="64"/>
  <c r="AL650" i="64"/>
  <c r="AL702" i="64"/>
  <c r="AL1904" i="64"/>
  <c r="AL678" i="64"/>
  <c r="AD1849" i="64"/>
  <c r="AD2727" i="64"/>
  <c r="AD2676" i="64"/>
  <c r="AD1823" i="64"/>
  <c r="AD2701" i="64"/>
  <c r="AD1791" i="64"/>
  <c r="AD2650" i="64"/>
  <c r="AD1769" i="64"/>
  <c r="AD1680" i="64"/>
  <c r="AD2779" i="64"/>
  <c r="AD1724" i="64"/>
  <c r="AD2101" i="64"/>
  <c r="AD2137" i="64"/>
  <c r="AD1573" i="64"/>
  <c r="AD2205" i="64"/>
  <c r="AD2237" i="64"/>
  <c r="AD1608" i="64"/>
  <c r="AD2271" i="64"/>
  <c r="AD1538" i="64"/>
  <c r="AD1644" i="64"/>
  <c r="AD1444" i="64"/>
  <c r="AD1420" i="64"/>
  <c r="AD1435" i="64" s="1"/>
  <c r="AD1514" i="64"/>
  <c r="AD1147" i="64"/>
  <c r="AD1095" i="64"/>
  <c r="AD1292" i="64"/>
  <c r="AD1411" i="64" s="1"/>
  <c r="AD1880" i="64"/>
  <c r="AD751" i="64"/>
  <c r="AD764" i="64" s="1"/>
  <c r="AD650" i="64"/>
  <c r="AD702" i="64"/>
  <c r="AD1904" i="64"/>
  <c r="AD727" i="64"/>
  <c r="AD678" i="64"/>
  <c r="V1849" i="64"/>
  <c r="V2676" i="64"/>
  <c r="V2727" i="64"/>
  <c r="V1823" i="64"/>
  <c r="V2650" i="64"/>
  <c r="V1791" i="64"/>
  <c r="V2701" i="64"/>
  <c r="V1680" i="64"/>
  <c r="V1769" i="64"/>
  <c r="V2779" i="64"/>
  <c r="V1724" i="64"/>
  <c r="V2205" i="64"/>
  <c r="V1573" i="64"/>
  <c r="V2101" i="64"/>
  <c r="V1644" i="64"/>
  <c r="V2237" i="64"/>
  <c r="V2271" i="64"/>
  <c r="V1538" i="64"/>
  <c r="V2137" i="64"/>
  <c r="V1444" i="64"/>
  <c r="V1514" i="64"/>
  <c r="V1420" i="64"/>
  <c r="V1435" i="64" s="1"/>
  <c r="V1147" i="64"/>
  <c r="V1292" i="64"/>
  <c r="V1411" i="64" s="1"/>
  <c r="V1095" i="64"/>
  <c r="V1880" i="64"/>
  <c r="V1608" i="64"/>
  <c r="V751" i="64"/>
  <c r="V764" i="64" s="1"/>
  <c r="V727" i="64"/>
  <c r="V650" i="64"/>
  <c r="V702" i="64"/>
  <c r="V1904" i="64"/>
  <c r="V678" i="64"/>
  <c r="CI1846" i="64"/>
  <c r="CI1868" i="64" s="1"/>
  <c r="CI2724" i="64"/>
  <c r="CI2741" i="64" s="1"/>
  <c r="CI2673" i="64"/>
  <c r="CI2690" i="64" s="1"/>
  <c r="CI1820" i="64"/>
  <c r="CI1837" i="64" s="1"/>
  <c r="CI2698" i="64"/>
  <c r="CI2715" i="64" s="1"/>
  <c r="CI1788" i="64"/>
  <c r="CI1811" i="64" s="1"/>
  <c r="CI2647" i="64"/>
  <c r="CI2664" i="64" s="1"/>
  <c r="CI1766" i="64"/>
  <c r="CI1779" i="64" s="1"/>
  <c r="CI1677" i="64"/>
  <c r="CI1712" i="64" s="1"/>
  <c r="CI2776" i="64"/>
  <c r="CI2790" i="64" s="1"/>
  <c r="CI1721" i="64"/>
  <c r="CI1756" i="64" s="1"/>
  <c r="CI2098" i="64"/>
  <c r="CI2125" i="64" s="1"/>
  <c r="CI1570" i="64"/>
  <c r="CI1597" i="64" s="1"/>
  <c r="CI2134" i="64"/>
  <c r="CI2157" i="64" s="1"/>
  <c r="CI1641" i="64"/>
  <c r="CI1668" i="64" s="1"/>
  <c r="CI2234" i="64"/>
  <c r="CI2259" i="64" s="1"/>
  <c r="CI2202" i="64"/>
  <c r="CI2225" i="64" s="1"/>
  <c r="CI1605" i="64"/>
  <c r="CI1632" i="64" s="1"/>
  <c r="CI2268" i="64"/>
  <c r="CI2293" i="64" s="1"/>
  <c r="CI1535" i="64"/>
  <c r="CI1562" i="64" s="1"/>
  <c r="CI1511" i="64"/>
  <c r="CI1417" i="64"/>
  <c r="CI1432" i="64" s="1"/>
  <c r="CI1289" i="64"/>
  <c r="CI1144" i="64"/>
  <c r="CI1157" i="64" s="1"/>
  <c r="CI1265" i="64"/>
  <c r="CI1280" i="64" s="1"/>
  <c r="CI1092" i="64"/>
  <c r="CI1107" i="64" s="1"/>
  <c r="CI1877" i="64"/>
  <c r="CI1892" i="64" s="1"/>
  <c r="CI748" i="64"/>
  <c r="CI761" i="64" s="1"/>
  <c r="CI647" i="64"/>
  <c r="CI699" i="64"/>
  <c r="CI1901" i="64"/>
  <c r="CI1916" i="64" s="1"/>
  <c r="CI1441" i="64"/>
  <c r="CI1454" i="64" s="1"/>
  <c r="CI724" i="64"/>
  <c r="CI675" i="64"/>
  <c r="CA1846" i="64"/>
  <c r="CA1868" i="64" s="1"/>
  <c r="CA2673" i="64"/>
  <c r="CA2690" i="64" s="1"/>
  <c r="CA2724" i="64"/>
  <c r="CA2741" i="64" s="1"/>
  <c r="CA1820" i="64"/>
  <c r="CA1837" i="64" s="1"/>
  <c r="CA2647" i="64"/>
  <c r="CA2664" i="64" s="1"/>
  <c r="CA2698" i="64"/>
  <c r="CA2715" i="64" s="1"/>
  <c r="CA1766" i="64"/>
  <c r="CA1779" i="64" s="1"/>
  <c r="CA1788" i="64"/>
  <c r="CA1811" i="64" s="1"/>
  <c r="CA1677" i="64"/>
  <c r="CA1712" i="64" s="1"/>
  <c r="CA2776" i="64"/>
  <c r="CA2790" i="64" s="1"/>
  <c r="CA1721" i="64"/>
  <c r="CA1756" i="64" s="1"/>
  <c r="CA2202" i="64"/>
  <c r="CA2225" i="64" s="1"/>
  <c r="CA2134" i="64"/>
  <c r="CA2157" i="64" s="1"/>
  <c r="CA1570" i="64"/>
  <c r="CA1597" i="64" s="1"/>
  <c r="CA1641" i="64"/>
  <c r="CA1668" i="64" s="1"/>
  <c r="CA2234" i="64"/>
  <c r="CA2259" i="64" s="1"/>
  <c r="CA2098" i="64"/>
  <c r="CA2125" i="64" s="1"/>
  <c r="CA2268" i="64"/>
  <c r="CA2293" i="64" s="1"/>
  <c r="CA1605" i="64"/>
  <c r="CA1632" i="64" s="1"/>
  <c r="CA1535" i="64"/>
  <c r="CA1562" i="64" s="1"/>
  <c r="CA1511" i="64"/>
  <c r="CA1417" i="64"/>
  <c r="CA1432" i="64" s="1"/>
  <c r="CA1441" i="64"/>
  <c r="CA1454" i="64" s="1"/>
  <c r="CA1144" i="64"/>
  <c r="CA1157" i="64" s="1"/>
  <c r="CA1265" i="64"/>
  <c r="CA1280" i="64" s="1"/>
  <c r="CA1092" i="64"/>
  <c r="CA1107" i="64" s="1"/>
  <c r="CA1289" i="64"/>
  <c r="CA1877" i="64"/>
  <c r="CA1892" i="64" s="1"/>
  <c r="CA748" i="64"/>
  <c r="CA761" i="64" s="1"/>
  <c r="CA647" i="64"/>
  <c r="CA724" i="64"/>
  <c r="CA699" i="64"/>
  <c r="CA1901" i="64"/>
  <c r="CA1916" i="64" s="1"/>
  <c r="CA675" i="64"/>
  <c r="BS1846" i="64"/>
  <c r="BS1868" i="64" s="1"/>
  <c r="BS2673" i="64"/>
  <c r="BS2690" i="64" s="1"/>
  <c r="BS2724" i="64"/>
  <c r="BS2741" i="64" s="1"/>
  <c r="BS2698" i="64"/>
  <c r="BS2715" i="64" s="1"/>
  <c r="BS1820" i="64"/>
  <c r="BS1837" i="64" s="1"/>
  <c r="BS2647" i="64"/>
  <c r="BS2664" i="64" s="1"/>
  <c r="BS1788" i="64"/>
  <c r="BS1811" i="64" s="1"/>
  <c r="BS1677" i="64"/>
  <c r="BS1712" i="64" s="1"/>
  <c r="BS1766" i="64"/>
  <c r="BS1779" i="64" s="1"/>
  <c r="BS2776" i="64"/>
  <c r="BS2790" i="64" s="1"/>
  <c r="BS1721" i="64"/>
  <c r="BS1756" i="64" s="1"/>
  <c r="BS1570" i="64"/>
  <c r="BS1597" i="64" s="1"/>
  <c r="BS2098" i="64"/>
  <c r="BS2125" i="64" s="1"/>
  <c r="BS1641" i="64"/>
  <c r="BS1668" i="64" s="1"/>
  <c r="BS1605" i="64"/>
  <c r="BS1632" i="64" s="1"/>
  <c r="BS2234" i="64"/>
  <c r="BS2259" i="64" s="1"/>
  <c r="BS2134" i="64"/>
  <c r="BS2157" i="64" s="1"/>
  <c r="BS2268" i="64"/>
  <c r="BS2293" i="64" s="1"/>
  <c r="BS2202" i="64"/>
  <c r="BS2225" i="64" s="1"/>
  <c r="BS1535" i="64"/>
  <c r="BS1562" i="64" s="1"/>
  <c r="BS1441" i="64"/>
  <c r="BS1454" i="64" s="1"/>
  <c r="BS1417" i="64"/>
  <c r="BS1432" i="64" s="1"/>
  <c r="BS1511" i="64"/>
  <c r="BS1144" i="64"/>
  <c r="BS1157" i="64" s="1"/>
  <c r="BS1289" i="64"/>
  <c r="BS1265" i="64"/>
  <c r="BS1280" i="64" s="1"/>
  <c r="BS1092" i="64"/>
  <c r="BS1107" i="64" s="1"/>
  <c r="BS1877" i="64"/>
  <c r="BS1892" i="64" s="1"/>
  <c r="BS748" i="64"/>
  <c r="BS761" i="64" s="1"/>
  <c r="BS647" i="64"/>
  <c r="BS699" i="64"/>
  <c r="BS1901" i="64"/>
  <c r="BS1916" i="64" s="1"/>
  <c r="BS724" i="64"/>
  <c r="BS675" i="64"/>
  <c r="BK1846" i="64"/>
  <c r="BK1868" i="64" s="1"/>
  <c r="BK2724" i="64"/>
  <c r="BK2741" i="64" s="1"/>
  <c r="BK2673" i="64"/>
  <c r="BK2690" i="64" s="1"/>
  <c r="BK1820" i="64"/>
  <c r="BK1837" i="64" s="1"/>
  <c r="BK2698" i="64"/>
  <c r="BK2715" i="64" s="1"/>
  <c r="BK2647" i="64"/>
  <c r="BK2664" i="64" s="1"/>
  <c r="BK1788" i="64"/>
  <c r="BK1811" i="64" s="1"/>
  <c r="BK1766" i="64"/>
  <c r="BK1779" i="64" s="1"/>
  <c r="BK1677" i="64"/>
  <c r="BK1712" i="64" s="1"/>
  <c r="BK2776" i="64"/>
  <c r="BK2790" i="64" s="1"/>
  <c r="BK1721" i="64"/>
  <c r="BK1756" i="64" s="1"/>
  <c r="BK2098" i="64"/>
  <c r="BK2125" i="64" s="1"/>
  <c r="BK2202" i="64"/>
  <c r="BK2225" i="64" s="1"/>
  <c r="BK1570" i="64"/>
  <c r="BK1597" i="64" s="1"/>
  <c r="BK2134" i="64"/>
  <c r="BK2157" i="64" s="1"/>
  <c r="BK1641" i="64"/>
  <c r="BK1668" i="64" s="1"/>
  <c r="BK2234" i="64"/>
  <c r="BK2259" i="64" s="1"/>
  <c r="BK1605" i="64"/>
  <c r="BK1632" i="64" s="1"/>
  <c r="BK2268" i="64"/>
  <c r="BK2293" i="64" s="1"/>
  <c r="BK1535" i="64"/>
  <c r="BK1562" i="64" s="1"/>
  <c r="BK1441" i="64"/>
  <c r="BK1454" i="64" s="1"/>
  <c r="BK1417" i="64"/>
  <c r="BK1432" i="64" s="1"/>
  <c r="BK1511" i="64"/>
  <c r="BK1144" i="64"/>
  <c r="BK1157" i="64" s="1"/>
  <c r="BK1265" i="64"/>
  <c r="BK1280" i="64" s="1"/>
  <c r="BK1092" i="64"/>
  <c r="BK1107" i="64" s="1"/>
  <c r="BK1877" i="64"/>
  <c r="BK1892" i="64" s="1"/>
  <c r="BK748" i="64"/>
  <c r="BK761" i="64" s="1"/>
  <c r="BK647" i="64"/>
  <c r="BK724" i="64"/>
  <c r="BK1289" i="64"/>
  <c r="BK699" i="64"/>
  <c r="BK1901" i="64"/>
  <c r="BK1916" i="64" s="1"/>
  <c r="BK675" i="64"/>
  <c r="BC1846" i="64"/>
  <c r="BC1868" i="64" s="1"/>
  <c r="BC2673" i="64"/>
  <c r="BC2690" i="64" s="1"/>
  <c r="BC2724" i="64"/>
  <c r="BC2741" i="64" s="1"/>
  <c r="BC1820" i="64"/>
  <c r="BC1837" i="64" s="1"/>
  <c r="BC2647" i="64"/>
  <c r="BC2664" i="64" s="1"/>
  <c r="BC1788" i="64"/>
  <c r="BC1811" i="64" s="1"/>
  <c r="BC2698" i="64"/>
  <c r="BC2715" i="64" s="1"/>
  <c r="BC1677" i="64"/>
  <c r="BC1712" i="64" s="1"/>
  <c r="BC2776" i="64"/>
  <c r="BC2790" i="64" s="1"/>
  <c r="BC1721" i="64"/>
  <c r="BC1756" i="64" s="1"/>
  <c r="BC1766" i="64"/>
  <c r="BC1779" i="64" s="1"/>
  <c r="BC2134" i="64"/>
  <c r="BC2157" i="64" s="1"/>
  <c r="BC1570" i="64"/>
  <c r="BC1597" i="64" s="1"/>
  <c r="BC1641" i="64"/>
  <c r="BC1668" i="64" s="1"/>
  <c r="BC2234" i="64"/>
  <c r="BC2259" i="64" s="1"/>
  <c r="BC2268" i="64"/>
  <c r="BC2293" i="64" s="1"/>
  <c r="BC2098" i="64"/>
  <c r="BC2125" i="64" s="1"/>
  <c r="BC1535" i="64"/>
  <c r="BC1562" i="64" s="1"/>
  <c r="BC1605" i="64"/>
  <c r="BC1632" i="64" s="1"/>
  <c r="BC2202" i="64"/>
  <c r="BC2225" i="64" s="1"/>
  <c r="BC1511" i="64"/>
  <c r="BC1417" i="64"/>
  <c r="BC1432" i="64" s="1"/>
  <c r="BC1144" i="64"/>
  <c r="BC1157" i="64" s="1"/>
  <c r="BC1265" i="64"/>
  <c r="BC1280" i="64" s="1"/>
  <c r="BC1092" i="64"/>
  <c r="BC1107" i="64" s="1"/>
  <c r="BC1441" i="64"/>
  <c r="BC1454" i="64" s="1"/>
  <c r="BC1289" i="64"/>
  <c r="BC1877" i="64"/>
  <c r="BC1892" i="64" s="1"/>
  <c r="BC748" i="64"/>
  <c r="BC761" i="64" s="1"/>
  <c r="BC647" i="64"/>
  <c r="BC699" i="64"/>
  <c r="BC1901" i="64"/>
  <c r="BC1916" i="64" s="1"/>
  <c r="BC724" i="64"/>
  <c r="BC675" i="64"/>
  <c r="AU1846" i="64"/>
  <c r="AU1868" i="64" s="1"/>
  <c r="AU2673" i="64"/>
  <c r="AU2690" i="64" s="1"/>
  <c r="AU1820" i="64"/>
  <c r="AU1837" i="64" s="1"/>
  <c r="AU2724" i="64"/>
  <c r="AU2741" i="64" s="1"/>
  <c r="AU2698" i="64"/>
  <c r="AU2715" i="64" s="1"/>
  <c r="AU2647" i="64"/>
  <c r="AU2664" i="64" s="1"/>
  <c r="AU1788" i="64"/>
  <c r="AU1811" i="64" s="1"/>
  <c r="AU1766" i="64"/>
  <c r="AU1779" i="64" s="1"/>
  <c r="AU1677" i="64"/>
  <c r="AU1712" i="64" s="1"/>
  <c r="AU2776" i="64"/>
  <c r="AU2790" i="64" s="1"/>
  <c r="AU1721" i="64"/>
  <c r="AU1756" i="64" s="1"/>
  <c r="AU2202" i="64"/>
  <c r="AU2225" i="64" s="1"/>
  <c r="AU2098" i="64"/>
  <c r="AU2125" i="64" s="1"/>
  <c r="AU1570" i="64"/>
  <c r="AU1597" i="64" s="1"/>
  <c r="AU1641" i="64"/>
  <c r="AU1668" i="64" s="1"/>
  <c r="AU2234" i="64"/>
  <c r="AU2259" i="64" s="1"/>
  <c r="AU1605" i="64"/>
  <c r="AU1632" i="64" s="1"/>
  <c r="AU2268" i="64"/>
  <c r="AU2293" i="64" s="1"/>
  <c r="AU1535" i="64"/>
  <c r="AU1562" i="64" s="1"/>
  <c r="AU1511" i="64"/>
  <c r="AU2134" i="64"/>
  <c r="AU2157" i="64" s="1"/>
  <c r="AU1417" i="64"/>
  <c r="AU1432" i="64" s="1"/>
  <c r="AU1441" i="64"/>
  <c r="AU1454" i="64" s="1"/>
  <c r="AU1144" i="64"/>
  <c r="AU1157" i="64" s="1"/>
  <c r="AU1289" i="64"/>
  <c r="AU1265" i="64"/>
  <c r="AU1280" i="64" s="1"/>
  <c r="AU1092" i="64"/>
  <c r="AU1107" i="64" s="1"/>
  <c r="AU1877" i="64"/>
  <c r="AU1892" i="64" s="1"/>
  <c r="AU748" i="64"/>
  <c r="AU761" i="64" s="1"/>
  <c r="AU647" i="64"/>
  <c r="AU724" i="64"/>
  <c r="AU699" i="64"/>
  <c r="AU1901" i="64"/>
  <c r="AU1916" i="64" s="1"/>
  <c r="AU675" i="64"/>
  <c r="AM1846" i="64"/>
  <c r="AM1868" i="64" s="1"/>
  <c r="AM2724" i="64"/>
  <c r="AM2741" i="64" s="1"/>
  <c r="AM2673" i="64"/>
  <c r="AM2690" i="64" s="1"/>
  <c r="AM1820" i="64"/>
  <c r="AM1837" i="64" s="1"/>
  <c r="AM2647" i="64"/>
  <c r="AM2664" i="64" s="1"/>
  <c r="AM1788" i="64"/>
  <c r="AM1811" i="64" s="1"/>
  <c r="AM2698" i="64"/>
  <c r="AM2715" i="64" s="1"/>
  <c r="AM1766" i="64"/>
  <c r="AM1779" i="64" s="1"/>
  <c r="AM1677" i="64"/>
  <c r="AM1712" i="64" s="1"/>
  <c r="AM2776" i="64"/>
  <c r="AM2790" i="64" s="1"/>
  <c r="AM1721" i="64"/>
  <c r="AM1756" i="64" s="1"/>
  <c r="AM2098" i="64"/>
  <c r="AM2125" i="64" s="1"/>
  <c r="AM2134" i="64"/>
  <c r="AM2157" i="64" s="1"/>
  <c r="AM1570" i="64"/>
  <c r="AM1597" i="64" s="1"/>
  <c r="AM1641" i="64"/>
  <c r="AM1668" i="64" s="1"/>
  <c r="AM2202" i="64"/>
  <c r="AM2225" i="64" s="1"/>
  <c r="AM2234" i="64"/>
  <c r="AM2259" i="64" s="1"/>
  <c r="AM2268" i="64"/>
  <c r="AM2293" i="64" s="1"/>
  <c r="AM1605" i="64"/>
  <c r="AM1632" i="64" s="1"/>
  <c r="AM1535" i="64"/>
  <c r="AM1562" i="64" s="1"/>
  <c r="AM1441" i="64"/>
  <c r="AM1454" i="64" s="1"/>
  <c r="AM1417" i="64"/>
  <c r="AM1432" i="64" s="1"/>
  <c r="AM1289" i="64"/>
  <c r="AM1144" i="64"/>
  <c r="AM1157" i="64" s="1"/>
  <c r="AM1511" i="64"/>
  <c r="AM1265" i="64"/>
  <c r="AM1280" i="64" s="1"/>
  <c r="AM1092" i="64"/>
  <c r="AM1107" i="64" s="1"/>
  <c r="AM1877" i="64"/>
  <c r="AM1892" i="64" s="1"/>
  <c r="AM748" i="64"/>
  <c r="AM761" i="64" s="1"/>
  <c r="AM724" i="64"/>
  <c r="AM647" i="64"/>
  <c r="AM699" i="64"/>
  <c r="AM1901" i="64"/>
  <c r="AM1916" i="64" s="1"/>
  <c r="AM675" i="64"/>
  <c r="AE1846" i="64"/>
  <c r="AE1868" i="64" s="1"/>
  <c r="AE2673" i="64"/>
  <c r="AE2690" i="64" s="1"/>
  <c r="AE2724" i="64"/>
  <c r="AE2741" i="64" s="1"/>
  <c r="AE1820" i="64"/>
  <c r="AE1837" i="64" s="1"/>
  <c r="AE2698" i="64"/>
  <c r="AE2715" i="64" s="1"/>
  <c r="AE2647" i="64"/>
  <c r="AE2664" i="64" s="1"/>
  <c r="AE1788" i="64"/>
  <c r="AE1811" i="64" s="1"/>
  <c r="AE1677" i="64"/>
  <c r="AE1712" i="64" s="1"/>
  <c r="AE1766" i="64"/>
  <c r="AE1779" i="64" s="1"/>
  <c r="AE2776" i="64"/>
  <c r="AE2790" i="64" s="1"/>
  <c r="AE1721" i="64"/>
  <c r="AE1756" i="64" s="1"/>
  <c r="AE2134" i="64"/>
  <c r="AE2157" i="64" s="1"/>
  <c r="AE2202" i="64"/>
  <c r="AE2225" i="64" s="1"/>
  <c r="AE1570" i="64"/>
  <c r="AE1597" i="64" s="1"/>
  <c r="AE2098" i="64"/>
  <c r="AE2125" i="64" s="1"/>
  <c r="AE1641" i="64"/>
  <c r="AE1668" i="64" s="1"/>
  <c r="AE2234" i="64"/>
  <c r="AE2259" i="64" s="1"/>
  <c r="AE1605" i="64"/>
  <c r="AE1632" i="64" s="1"/>
  <c r="AE2268" i="64"/>
  <c r="AE2293" i="64" s="1"/>
  <c r="AE1535" i="64"/>
  <c r="AE1562" i="64" s="1"/>
  <c r="AE1441" i="64"/>
  <c r="AE1454" i="64" s="1"/>
  <c r="AE1417" i="64"/>
  <c r="AE1432" i="64" s="1"/>
  <c r="AE1511" i="64"/>
  <c r="AE1144" i="64"/>
  <c r="AE1157" i="64" s="1"/>
  <c r="AE1265" i="64"/>
  <c r="AE1280" i="64" s="1"/>
  <c r="AE1092" i="64"/>
  <c r="AE1107" i="64" s="1"/>
  <c r="AE1877" i="64"/>
  <c r="AE1892" i="64" s="1"/>
  <c r="AE748" i="64"/>
  <c r="AE761" i="64" s="1"/>
  <c r="AE647" i="64"/>
  <c r="AE699" i="64"/>
  <c r="AE724" i="64"/>
  <c r="AE1289" i="64"/>
  <c r="AE675" i="64"/>
  <c r="W1846" i="64"/>
  <c r="W1868" i="64" s="1"/>
  <c r="W2724" i="64"/>
  <c r="W2741" i="64" s="1"/>
  <c r="W2673" i="64"/>
  <c r="W2690" i="64" s="1"/>
  <c r="W2698" i="64"/>
  <c r="W2715" i="64" s="1"/>
  <c r="W1820" i="64"/>
  <c r="W1788" i="64"/>
  <c r="W1811" i="64" s="1"/>
  <c r="W2647" i="64"/>
  <c r="W2664" i="64" s="1"/>
  <c r="W1766" i="64"/>
  <c r="W1779" i="64" s="1"/>
  <c r="W1677" i="64"/>
  <c r="W1712" i="64" s="1"/>
  <c r="W2776" i="64"/>
  <c r="W2790" i="64" s="1"/>
  <c r="W1721" i="64"/>
  <c r="W1756" i="64" s="1"/>
  <c r="W2098" i="64"/>
  <c r="W2125" i="64" s="1"/>
  <c r="W1570" i="64"/>
  <c r="W1597" i="64" s="1"/>
  <c r="W2134" i="64"/>
  <c r="W2157" i="64" s="1"/>
  <c r="W1641" i="64"/>
  <c r="W1668" i="64" s="1"/>
  <c r="W2234" i="64"/>
  <c r="W2259" i="64" s="1"/>
  <c r="W2202" i="64"/>
  <c r="W2225" i="64" s="1"/>
  <c r="W2268" i="64"/>
  <c r="W2293" i="64" s="1"/>
  <c r="W1535" i="64"/>
  <c r="W1562" i="64" s="1"/>
  <c r="W1511" i="64"/>
  <c r="W1605" i="64"/>
  <c r="W1632" i="64" s="1"/>
  <c r="W1417" i="64"/>
  <c r="W1432" i="64" s="1"/>
  <c r="W1144" i="64"/>
  <c r="W1157" i="64" s="1"/>
  <c r="W1441" i="64"/>
  <c r="W1454" i="64" s="1"/>
  <c r="W1265" i="64"/>
  <c r="W1280" i="64" s="1"/>
  <c r="W1092" i="64"/>
  <c r="W1107" i="64" s="1"/>
  <c r="W1289" i="64"/>
  <c r="W1877" i="64"/>
  <c r="W1892" i="64" s="1"/>
  <c r="W748" i="64"/>
  <c r="W761" i="64" s="1"/>
  <c r="W647" i="64"/>
  <c r="W724" i="64"/>
  <c r="W699" i="64"/>
  <c r="W675" i="64"/>
  <c r="AB472" i="64"/>
  <c r="CE471" i="64"/>
  <c r="BW471" i="64"/>
  <c r="BO471" i="64"/>
  <c r="BG471" i="64"/>
  <c r="AY471" i="64"/>
  <c r="AQ471" i="64"/>
  <c r="AI471" i="64"/>
  <c r="AA471" i="64"/>
  <c r="CL468" i="64"/>
  <c r="BV468" i="64"/>
  <c r="BN468" i="64"/>
  <c r="BF468" i="64"/>
  <c r="AX468" i="64"/>
  <c r="AH468" i="64"/>
  <c r="Z468" i="64"/>
  <c r="Z481" i="64" s="1"/>
  <c r="CC467" i="64"/>
  <c r="BU467" i="64"/>
  <c r="BM467" i="64"/>
  <c r="BE467" i="64"/>
  <c r="AW467" i="64"/>
  <c r="AO467" i="64"/>
  <c r="AG467" i="64"/>
  <c r="S490" i="64"/>
  <c r="AQ490" i="64"/>
  <c r="BG490" i="64"/>
  <c r="BO490" i="64"/>
  <c r="BW490" i="64"/>
  <c r="CE490" i="64"/>
  <c r="S491" i="64"/>
  <c r="AI491" i="64"/>
  <c r="AQ491" i="64"/>
  <c r="AY491" i="64"/>
  <c r="BG491" i="64"/>
  <c r="BO491" i="64"/>
  <c r="BW491" i="64"/>
  <c r="CE491" i="64"/>
  <c r="Z494" i="64"/>
  <c r="AH494" i="64"/>
  <c r="AP494" i="64"/>
  <c r="AX494" i="64"/>
  <c r="BF494" i="64"/>
  <c r="BN494" i="64"/>
  <c r="BW494" i="64"/>
  <c r="Y495" i="64"/>
  <c r="Y505" i="64" s="1"/>
  <c r="AI495" i="64"/>
  <c r="AI505" i="64" s="1"/>
  <c r="AS495" i="64"/>
  <c r="AS505" i="64" s="1"/>
  <c r="BE495" i="64"/>
  <c r="BE505" i="64" s="1"/>
  <c r="BO495" i="64"/>
  <c r="BO505" i="64" s="1"/>
  <c r="BY495" i="64"/>
  <c r="BY505" i="64" s="1"/>
  <c r="CL495" i="64"/>
  <c r="CL505" i="64" s="1"/>
  <c r="AC540" i="64"/>
  <c r="AO540" i="64"/>
  <c r="BC540" i="64"/>
  <c r="CB540" i="64"/>
  <c r="U541" i="64"/>
  <c r="U564" i="64" s="1"/>
  <c r="AG541" i="64"/>
  <c r="AG564" i="64" s="1"/>
  <c r="AU541" i="64"/>
  <c r="AU564" i="64" s="1"/>
  <c r="BT541" i="64"/>
  <c r="BT564" i="64" s="1"/>
  <c r="CG541" i="64"/>
  <c r="CG564" i="64" s="1"/>
  <c r="W544" i="64"/>
  <c r="AJ544" i="64"/>
  <c r="AV544" i="64"/>
  <c r="BJ544" i="64"/>
  <c r="BU544" i="64"/>
  <c r="CI544" i="64"/>
  <c r="AB545" i="64"/>
  <c r="AN545" i="64"/>
  <c r="BB545" i="64"/>
  <c r="BM545" i="64"/>
  <c r="CA545" i="64"/>
  <c r="AE1900" i="64"/>
  <c r="AQ1900" i="64"/>
  <c r="BE1900" i="64"/>
  <c r="AE1901" i="64"/>
  <c r="AE1916" i="64" s="1"/>
  <c r="BH1901" i="64"/>
  <c r="BH1916" i="64" s="1"/>
  <c r="S1904" i="64"/>
  <c r="CE1904" i="64"/>
  <c r="BW1905" i="64"/>
  <c r="BE646" i="64"/>
  <c r="BE666" i="64" s="1"/>
  <c r="AW647" i="64"/>
  <c r="AF650" i="64"/>
  <c r="X651" i="64"/>
  <c r="CJ651" i="64"/>
  <c r="BJ674" i="64"/>
  <c r="BJ689" i="64" s="1"/>
  <c r="BB675" i="64"/>
  <c r="AC679" i="64"/>
  <c r="AX702" i="64"/>
  <c r="AP703" i="64"/>
  <c r="AD723" i="64"/>
  <c r="CJ727" i="64"/>
  <c r="AK1876" i="64"/>
  <c r="AK1891" i="64" s="1"/>
  <c r="BG1881" i="64"/>
  <c r="BG1896" i="64" s="1"/>
  <c r="BL1095" i="64"/>
  <c r="U747" i="64"/>
  <c r="BA752" i="64"/>
  <c r="BA765" i="64" s="1"/>
  <c r="CI1845" i="64"/>
  <c r="CI2672" i="64"/>
  <c r="CI2689" i="64" s="1"/>
  <c r="CI2723" i="64"/>
  <c r="CI2740" i="64" s="1"/>
  <c r="CI1819" i="64"/>
  <c r="CI1836" i="64" s="1"/>
  <c r="CI2646" i="64"/>
  <c r="CI2663" i="64" s="1"/>
  <c r="CI2697" i="64"/>
  <c r="CI2714" i="64" s="1"/>
  <c r="CI1765" i="64"/>
  <c r="CI1778" i="64" s="1"/>
  <c r="CI1676" i="64"/>
  <c r="CI1711" i="64" s="1"/>
  <c r="CI1787" i="64"/>
  <c r="CI1810" i="64" s="1"/>
  <c r="CI2775" i="64"/>
  <c r="CI2789" i="64" s="1"/>
  <c r="CI1720" i="64"/>
  <c r="CI2201" i="64"/>
  <c r="CI2224" i="64" s="1"/>
  <c r="CI2133" i="64"/>
  <c r="CI2156" i="64" s="1"/>
  <c r="CI1569" i="64"/>
  <c r="CI1596" i="64" s="1"/>
  <c r="CI1640" i="64"/>
  <c r="CI1667" i="64" s="1"/>
  <c r="CI2233" i="64"/>
  <c r="CI2258" i="64" s="1"/>
  <c r="CI1604" i="64"/>
  <c r="CI1631" i="64" s="1"/>
  <c r="CI2267" i="64"/>
  <c r="CI2292" i="64" s="1"/>
  <c r="CI2097" i="64"/>
  <c r="CI2124" i="64" s="1"/>
  <c r="CI1534" i="64"/>
  <c r="CI1561" i="64" s="1"/>
  <c r="CI1510" i="64"/>
  <c r="CI1525" i="64" s="1"/>
  <c r="CI1416" i="64"/>
  <c r="CI1431" i="64" s="1"/>
  <c r="CI1440" i="64"/>
  <c r="CI1453" i="64" s="1"/>
  <c r="CI1143" i="64"/>
  <c r="CI1156" i="64" s="1"/>
  <c r="CI1288" i="64"/>
  <c r="CI1264" i="64"/>
  <c r="CI1279" i="64" s="1"/>
  <c r="CI1091" i="64"/>
  <c r="CI1106" i="64" s="1"/>
  <c r="CI1876" i="64"/>
  <c r="CI1891" i="64" s="1"/>
  <c r="CI747" i="64"/>
  <c r="CI646" i="64"/>
  <c r="CI666" i="64" s="1"/>
  <c r="CI698" i="64"/>
  <c r="CI674" i="64"/>
  <c r="CI689" i="64" s="1"/>
  <c r="AU1845" i="64"/>
  <c r="AU2723" i="64"/>
  <c r="AU2740" i="64" s="1"/>
  <c r="AU2672" i="64"/>
  <c r="AU2689" i="64" s="1"/>
  <c r="AU2646" i="64"/>
  <c r="AU2663" i="64" s="1"/>
  <c r="AU2697" i="64"/>
  <c r="AU2714" i="64" s="1"/>
  <c r="AU1819" i="64"/>
  <c r="AU1836" i="64" s="1"/>
  <c r="AU1787" i="64"/>
  <c r="AU1810" i="64" s="1"/>
  <c r="AU1765" i="64"/>
  <c r="AU1778" i="64" s="1"/>
  <c r="AU1676" i="64"/>
  <c r="AU1711" i="64" s="1"/>
  <c r="AU2775" i="64"/>
  <c r="AU2789" i="64" s="1"/>
  <c r="AU1720" i="64"/>
  <c r="AU2097" i="64"/>
  <c r="AU2124" i="64" s="1"/>
  <c r="AU2201" i="64"/>
  <c r="AU2224" i="64" s="1"/>
  <c r="AU2133" i="64"/>
  <c r="AU2156" i="64" s="1"/>
  <c r="AU1569" i="64"/>
  <c r="AU1596" i="64" s="1"/>
  <c r="AU1640" i="64"/>
  <c r="AU1667" i="64" s="1"/>
  <c r="AU2233" i="64"/>
  <c r="AU2258" i="64" s="1"/>
  <c r="AU2267" i="64"/>
  <c r="AU2292" i="64" s="1"/>
  <c r="AU1604" i="64"/>
  <c r="AU1631" i="64" s="1"/>
  <c r="AU1534" i="64"/>
  <c r="AU1561" i="64" s="1"/>
  <c r="AU1440" i="64"/>
  <c r="AU1453" i="64" s="1"/>
  <c r="AU1510" i="64"/>
  <c r="AU1525" i="64" s="1"/>
  <c r="AU1288" i="64"/>
  <c r="AU1143" i="64"/>
  <c r="AU1156" i="64" s="1"/>
  <c r="AU1264" i="64"/>
  <c r="AU1279" i="64" s="1"/>
  <c r="AU1091" i="64"/>
  <c r="AU1106" i="64" s="1"/>
  <c r="AU1876" i="64"/>
  <c r="AU1891" i="64" s="1"/>
  <c r="AU747" i="64"/>
  <c r="AU1416" i="64"/>
  <c r="AU1431" i="64" s="1"/>
  <c r="AU646" i="64"/>
  <c r="AU666" i="64" s="1"/>
  <c r="AU723" i="64"/>
  <c r="AU698" i="64"/>
  <c r="AU674" i="64"/>
  <c r="AU689" i="64" s="1"/>
  <c r="AU1850" i="64"/>
  <c r="AU2728" i="64"/>
  <c r="AU2677" i="64"/>
  <c r="AU2702" i="64"/>
  <c r="AU1792" i="64"/>
  <c r="AU1824" i="64"/>
  <c r="AU1841" i="64" s="1"/>
  <c r="AU2651" i="64"/>
  <c r="AU2668" i="64" s="1"/>
  <c r="AU1770" i="64"/>
  <c r="AU1783" i="64" s="1"/>
  <c r="AU2780" i="64"/>
  <c r="AU2794" i="64" s="1"/>
  <c r="AU1681" i="64"/>
  <c r="AU1716" i="64" s="1"/>
  <c r="AU1725" i="64"/>
  <c r="AU1760" i="64" s="1"/>
  <c r="AU2102" i="64"/>
  <c r="AU2129" i="64" s="1"/>
  <c r="AU2206" i="64"/>
  <c r="AU2229" i="64" s="1"/>
  <c r="AU2138" i="64"/>
  <c r="AU2161" i="64" s="1"/>
  <c r="AU2238" i="64"/>
  <c r="AU2263" i="64" s="1"/>
  <c r="AU1645" i="64"/>
  <c r="AU1672" i="64" s="1"/>
  <c r="AU2272" i="64"/>
  <c r="AU2297" i="64" s="1"/>
  <c r="AU1609" i="64"/>
  <c r="AU1636" i="64" s="1"/>
  <c r="AU1574" i="64"/>
  <c r="AU1601" i="64" s="1"/>
  <c r="AU1539" i="64"/>
  <c r="AU1566" i="64" s="1"/>
  <c r="AU1445" i="64"/>
  <c r="AU1458" i="64" s="1"/>
  <c r="AU1515" i="64"/>
  <c r="AU1421" i="64"/>
  <c r="AU1269" i="64"/>
  <c r="AU1284" i="64" s="1"/>
  <c r="AU1096" i="64"/>
  <c r="AU1881" i="64"/>
  <c r="AU1896" i="64" s="1"/>
  <c r="AU1293" i="64"/>
  <c r="AU752" i="64"/>
  <c r="AU765" i="64" s="1"/>
  <c r="AU728" i="64"/>
  <c r="AU651" i="64"/>
  <c r="AU1148" i="64"/>
  <c r="AU1161" i="64" s="1"/>
  <c r="AU703" i="64"/>
  <c r="AU1905" i="64"/>
  <c r="AU679" i="64"/>
  <c r="BD1849" i="64"/>
  <c r="BD2727" i="64"/>
  <c r="BD2676" i="64"/>
  <c r="BD2701" i="64"/>
  <c r="BD2650" i="64"/>
  <c r="BD1791" i="64"/>
  <c r="BD1823" i="64"/>
  <c r="BD2779" i="64"/>
  <c r="BD1769" i="64"/>
  <c r="BD1724" i="64"/>
  <c r="BD2101" i="64"/>
  <c r="BD1680" i="64"/>
  <c r="BD1644" i="64"/>
  <c r="BD2137" i="64"/>
  <c r="BD2205" i="64"/>
  <c r="BD1608" i="64"/>
  <c r="BD2271" i="64"/>
  <c r="BD1573" i="64"/>
  <c r="BD1538" i="64"/>
  <c r="BD2237" i="64"/>
  <c r="BD1514" i="64"/>
  <c r="BD1420" i="64"/>
  <c r="BD1435" i="64" s="1"/>
  <c r="BD1292" i="64"/>
  <c r="BD1411" i="64" s="1"/>
  <c r="BD1880" i="64"/>
  <c r="BD751" i="64"/>
  <c r="BD764" i="64" s="1"/>
  <c r="BD1444" i="64"/>
  <c r="BD702" i="64"/>
  <c r="BD1147" i="64"/>
  <c r="BD1095" i="64"/>
  <c r="BD1904" i="64"/>
  <c r="BD678" i="64"/>
  <c r="AW491" i="64"/>
  <c r="CK491" i="64"/>
  <c r="AF544" i="64"/>
  <c r="CF2697" i="64"/>
  <c r="CF2714" i="64" s="1"/>
  <c r="CF1845" i="64"/>
  <c r="CF2723" i="64"/>
  <c r="CF2740" i="64" s="1"/>
  <c r="CF2646" i="64"/>
  <c r="CF2663" i="64" s="1"/>
  <c r="CF1787" i="64"/>
  <c r="CF1810" i="64" s="1"/>
  <c r="CF2672" i="64"/>
  <c r="CF2689" i="64" s="1"/>
  <c r="CF1765" i="64"/>
  <c r="CF1778" i="64" s="1"/>
  <c r="CF1819" i="64"/>
  <c r="CF1836" i="64" s="1"/>
  <c r="CF2775" i="64"/>
  <c r="CF2789" i="64" s="1"/>
  <c r="CF1720" i="64"/>
  <c r="CF1676" i="64"/>
  <c r="CF1711" i="64" s="1"/>
  <c r="CF1640" i="64"/>
  <c r="CF1667" i="64" s="1"/>
  <c r="CF2097" i="64"/>
  <c r="CF2124" i="64" s="1"/>
  <c r="CF2133" i="64"/>
  <c r="CF2156" i="64" s="1"/>
  <c r="CF1604" i="64"/>
  <c r="CF1631" i="64" s="1"/>
  <c r="CF2201" i="64"/>
  <c r="CF2224" i="64" s="1"/>
  <c r="CF1534" i="64"/>
  <c r="CF1561" i="64" s="1"/>
  <c r="CF1569" i="64"/>
  <c r="CF1596" i="64" s="1"/>
  <c r="CF2233" i="64"/>
  <c r="CF2258" i="64" s="1"/>
  <c r="CF1510" i="64"/>
  <c r="CF1525" i="64" s="1"/>
  <c r="CF1416" i="64"/>
  <c r="CF1431" i="64" s="1"/>
  <c r="CF2267" i="64"/>
  <c r="CF2292" i="64" s="1"/>
  <c r="CF747" i="64"/>
  <c r="CF723" i="64"/>
  <c r="CF1440" i="64"/>
  <c r="CF1453" i="64" s="1"/>
  <c r="CF1143" i="64"/>
  <c r="CF1156" i="64" s="1"/>
  <c r="CF1288" i="64"/>
  <c r="CF1264" i="64"/>
  <c r="CF1279" i="64" s="1"/>
  <c r="CF1876" i="64"/>
  <c r="CF1891" i="64" s="1"/>
  <c r="CF674" i="64"/>
  <c r="CF689" i="64" s="1"/>
  <c r="CF646" i="64"/>
  <c r="CF666" i="64" s="1"/>
  <c r="CF1091" i="64"/>
  <c r="CF1106" i="64" s="1"/>
  <c r="CF540" i="64"/>
  <c r="CF698" i="64"/>
  <c r="BX2723" i="64"/>
  <c r="BX2740" i="64" s="1"/>
  <c r="BX2697" i="64"/>
  <c r="BX2714" i="64" s="1"/>
  <c r="BX1845" i="64"/>
  <c r="BX2646" i="64"/>
  <c r="BX2663" i="64" s="1"/>
  <c r="BX2672" i="64"/>
  <c r="BX2689" i="64" s="1"/>
  <c r="BX1819" i="64"/>
  <c r="BX1836" i="64" s="1"/>
  <c r="BX1765" i="64"/>
  <c r="BX1778" i="64" s="1"/>
  <c r="BX2775" i="64"/>
  <c r="BX2789" i="64" s="1"/>
  <c r="BX1720" i="64"/>
  <c r="BX1676" i="64"/>
  <c r="BX1711" i="64" s="1"/>
  <c r="BX1787" i="64"/>
  <c r="BX1810" i="64" s="1"/>
  <c r="BX2133" i="64"/>
  <c r="BX2156" i="64" s="1"/>
  <c r="BX1640" i="64"/>
  <c r="BX1667" i="64" s="1"/>
  <c r="BX2201" i="64"/>
  <c r="BX2224" i="64" s="1"/>
  <c r="BX1604" i="64"/>
  <c r="BX1631" i="64" s="1"/>
  <c r="BX1569" i="64"/>
  <c r="BX1596" i="64" s="1"/>
  <c r="BX1534" i="64"/>
  <c r="BX1561" i="64" s="1"/>
  <c r="BX2233" i="64"/>
  <c r="BX2258" i="64" s="1"/>
  <c r="BX2097" i="64"/>
  <c r="BX2124" i="64" s="1"/>
  <c r="BX1510" i="64"/>
  <c r="BX1525" i="64" s="1"/>
  <c r="BX2267" i="64"/>
  <c r="BX2292" i="64" s="1"/>
  <c r="BX1440" i="64"/>
  <c r="BX1453" i="64" s="1"/>
  <c r="BX747" i="64"/>
  <c r="BX1288" i="64"/>
  <c r="BX723" i="64"/>
  <c r="BX1143" i="64"/>
  <c r="BX1156" i="64" s="1"/>
  <c r="BX1416" i="64"/>
  <c r="BX1431" i="64" s="1"/>
  <c r="BX1264" i="64"/>
  <c r="BX1279" i="64" s="1"/>
  <c r="BX1091" i="64"/>
  <c r="BX1106" i="64" s="1"/>
  <c r="BX674" i="64"/>
  <c r="BX689" i="64" s="1"/>
  <c r="BX1876" i="64"/>
  <c r="BX1891" i="64" s="1"/>
  <c r="BX646" i="64"/>
  <c r="BX666" i="64" s="1"/>
  <c r="BX540" i="64"/>
  <c r="BX698" i="64"/>
  <c r="BP2697" i="64"/>
  <c r="BP2714" i="64" s="1"/>
  <c r="BP2723" i="64"/>
  <c r="BP2740" i="64" s="1"/>
  <c r="BP1845" i="64"/>
  <c r="BP2672" i="64"/>
  <c r="BP2689" i="64" s="1"/>
  <c r="BP2646" i="64"/>
  <c r="BP2663" i="64" s="1"/>
  <c r="BP1819" i="64"/>
  <c r="BP1836" i="64" s="1"/>
  <c r="BP1787" i="64"/>
  <c r="BP1810" i="64" s="1"/>
  <c r="BP1765" i="64"/>
  <c r="BP1778" i="64" s="1"/>
  <c r="BP2775" i="64"/>
  <c r="BP2789" i="64" s="1"/>
  <c r="BP1720" i="64"/>
  <c r="BP1676" i="64"/>
  <c r="BP1711" i="64" s="1"/>
  <c r="BP1640" i="64"/>
  <c r="BP1667" i="64" s="1"/>
  <c r="BP2097" i="64"/>
  <c r="BP2124" i="64" s="1"/>
  <c r="BP1604" i="64"/>
  <c r="BP1631" i="64" s="1"/>
  <c r="BP2133" i="64"/>
  <c r="BP2156" i="64" s="1"/>
  <c r="BP1534" i="64"/>
  <c r="BP1561" i="64" s="1"/>
  <c r="BP2233" i="64"/>
  <c r="BP2258" i="64" s="1"/>
  <c r="BP1569" i="64"/>
  <c r="BP1596" i="64" s="1"/>
  <c r="BP1510" i="64"/>
  <c r="BP1525" i="64" s="1"/>
  <c r="BP1440" i="64"/>
  <c r="BP1453" i="64" s="1"/>
  <c r="BP2201" i="64"/>
  <c r="BP2224" i="64" s="1"/>
  <c r="BP1288" i="64"/>
  <c r="BP747" i="64"/>
  <c r="BP2267" i="64"/>
  <c r="BP2292" i="64" s="1"/>
  <c r="BP1416" i="64"/>
  <c r="BP1431" i="64" s="1"/>
  <c r="BP723" i="64"/>
  <c r="BP1143" i="64"/>
  <c r="BP1156" i="64" s="1"/>
  <c r="BP1264" i="64"/>
  <c r="BP1279" i="64" s="1"/>
  <c r="BP1876" i="64"/>
  <c r="BP1891" i="64" s="1"/>
  <c r="BP674" i="64"/>
  <c r="BP689" i="64" s="1"/>
  <c r="BP1091" i="64"/>
  <c r="BP1106" i="64" s="1"/>
  <c r="BP646" i="64"/>
  <c r="BP666" i="64" s="1"/>
  <c r="BP540" i="64"/>
  <c r="BP698" i="64"/>
  <c r="BH2697" i="64"/>
  <c r="BH2714" i="64" s="1"/>
  <c r="BH2723" i="64"/>
  <c r="BH2740" i="64" s="1"/>
  <c r="BH2646" i="64"/>
  <c r="BH2663" i="64" s="1"/>
  <c r="BH1845" i="64"/>
  <c r="BH2672" i="64"/>
  <c r="BH2689" i="64" s="1"/>
  <c r="BH1819" i="64"/>
  <c r="BH1836" i="64" s="1"/>
  <c r="BH1787" i="64"/>
  <c r="BH1810" i="64" s="1"/>
  <c r="BH1765" i="64"/>
  <c r="BH1778" i="64" s="1"/>
  <c r="BH2775" i="64"/>
  <c r="BH2789" i="64" s="1"/>
  <c r="BH1720" i="64"/>
  <c r="BH1676" i="64"/>
  <c r="BH1711" i="64" s="1"/>
  <c r="BH2097" i="64"/>
  <c r="BH2124" i="64" s="1"/>
  <c r="BH1640" i="64"/>
  <c r="BH1667" i="64" s="1"/>
  <c r="BH2133" i="64"/>
  <c r="BH2156" i="64" s="1"/>
  <c r="BH2201" i="64"/>
  <c r="BH2224" i="64" s="1"/>
  <c r="BH1604" i="64"/>
  <c r="BH1631" i="64" s="1"/>
  <c r="BH1534" i="64"/>
  <c r="BH1561" i="64" s="1"/>
  <c r="BH1569" i="64"/>
  <c r="BH1596" i="64" s="1"/>
  <c r="BH2233" i="64"/>
  <c r="BH2258" i="64" s="1"/>
  <c r="BH1440" i="64"/>
  <c r="BH1453" i="64" s="1"/>
  <c r="BH2267" i="64"/>
  <c r="BH2292" i="64" s="1"/>
  <c r="BH1510" i="64"/>
  <c r="BH1525" i="64" s="1"/>
  <c r="BH747" i="64"/>
  <c r="BH1143" i="64"/>
  <c r="BH1156" i="64" s="1"/>
  <c r="BH1264" i="64"/>
  <c r="BH1279" i="64" s="1"/>
  <c r="BH723" i="64"/>
  <c r="BH674" i="64"/>
  <c r="BH689" i="64" s="1"/>
  <c r="BH1288" i="64"/>
  <c r="BH1876" i="64"/>
  <c r="BH1891" i="64" s="1"/>
  <c r="BH646" i="64"/>
  <c r="BH666" i="64" s="1"/>
  <c r="BH540" i="64"/>
  <c r="BH1091" i="64"/>
  <c r="BH1106" i="64" s="1"/>
  <c r="BH698" i="64"/>
  <c r="AZ1845" i="64"/>
  <c r="AZ2723" i="64"/>
  <c r="AZ2740" i="64" s="1"/>
  <c r="AZ2697" i="64"/>
  <c r="AZ2714" i="64" s="1"/>
  <c r="AZ2646" i="64"/>
  <c r="AZ2663" i="64" s="1"/>
  <c r="AZ2672" i="64"/>
  <c r="AZ2689" i="64" s="1"/>
  <c r="AZ1819" i="64"/>
  <c r="AZ1836" i="64" s="1"/>
  <c r="AZ1765" i="64"/>
  <c r="AZ1778" i="64" s="1"/>
  <c r="AZ1787" i="64"/>
  <c r="AZ1810" i="64" s="1"/>
  <c r="AZ2775" i="64"/>
  <c r="AZ2789" i="64" s="1"/>
  <c r="AZ1720" i="64"/>
  <c r="AZ1676" i="64"/>
  <c r="AZ1711" i="64" s="1"/>
  <c r="AZ2201" i="64"/>
  <c r="AZ2224" i="64" s="1"/>
  <c r="AZ1640" i="64"/>
  <c r="AZ1667" i="64" s="1"/>
  <c r="AZ1604" i="64"/>
  <c r="AZ1631" i="64" s="1"/>
  <c r="AZ2097" i="64"/>
  <c r="AZ2124" i="64" s="1"/>
  <c r="AZ1569" i="64"/>
  <c r="AZ1596" i="64" s="1"/>
  <c r="AZ1534" i="64"/>
  <c r="AZ1561" i="64" s="1"/>
  <c r="AZ2133" i="64"/>
  <c r="AZ2156" i="64" s="1"/>
  <c r="AZ2233" i="64"/>
  <c r="AZ2258" i="64" s="1"/>
  <c r="AZ1510" i="64"/>
  <c r="AZ1525" i="64" s="1"/>
  <c r="AZ747" i="64"/>
  <c r="AZ1440" i="64"/>
  <c r="AZ1453" i="64" s="1"/>
  <c r="AZ2267" i="64"/>
  <c r="AZ2292" i="64" s="1"/>
  <c r="AZ1416" i="64"/>
  <c r="AZ1431" i="64" s="1"/>
  <c r="AZ1143" i="64"/>
  <c r="AZ1156" i="64" s="1"/>
  <c r="AZ1288" i="64"/>
  <c r="AZ1264" i="64"/>
  <c r="AZ1279" i="64" s="1"/>
  <c r="AZ1876" i="64"/>
  <c r="AZ1891" i="64" s="1"/>
  <c r="AZ1091" i="64"/>
  <c r="AZ1106" i="64" s="1"/>
  <c r="AZ674" i="64"/>
  <c r="AZ689" i="64" s="1"/>
  <c r="AZ646" i="64"/>
  <c r="AZ666" i="64" s="1"/>
  <c r="AZ540" i="64"/>
  <c r="AZ698" i="64"/>
  <c r="AR1845" i="64"/>
  <c r="AR2697" i="64"/>
  <c r="AR2714" i="64" s="1"/>
  <c r="AR2723" i="64"/>
  <c r="AR2740" i="64" s="1"/>
  <c r="AR2646" i="64"/>
  <c r="AR2663" i="64" s="1"/>
  <c r="AR2672" i="64"/>
  <c r="AR2689" i="64" s="1"/>
  <c r="AR1819" i="64"/>
  <c r="AR1836" i="64" s="1"/>
  <c r="AR1787" i="64"/>
  <c r="AR1810" i="64" s="1"/>
  <c r="AR1765" i="64"/>
  <c r="AR1778" i="64" s="1"/>
  <c r="AR1720" i="64"/>
  <c r="AR1676" i="64"/>
  <c r="AR1711" i="64" s="1"/>
  <c r="AR2775" i="64"/>
  <c r="AR2789" i="64" s="1"/>
  <c r="AR1640" i="64"/>
  <c r="AR1667" i="64" s="1"/>
  <c r="AR2097" i="64"/>
  <c r="AR2124" i="64" s="1"/>
  <c r="AR1604" i="64"/>
  <c r="AR1631" i="64" s="1"/>
  <c r="AR2133" i="64"/>
  <c r="AR2156" i="64" s="1"/>
  <c r="AR2201" i="64"/>
  <c r="AR2224" i="64" s="1"/>
  <c r="AR1534" i="64"/>
  <c r="AR1561" i="64" s="1"/>
  <c r="AR2233" i="64"/>
  <c r="AR2258" i="64" s="1"/>
  <c r="AR1569" i="64"/>
  <c r="AR1596" i="64" s="1"/>
  <c r="AR1510" i="64"/>
  <c r="AR1525" i="64" s="1"/>
  <c r="AR2267" i="64"/>
  <c r="AR2292" i="64" s="1"/>
  <c r="AR1440" i="64"/>
  <c r="AR1453" i="64" s="1"/>
  <c r="AR1416" i="64"/>
  <c r="AR1431" i="64" s="1"/>
  <c r="AR747" i="64"/>
  <c r="AR1288" i="64"/>
  <c r="AR1143" i="64"/>
  <c r="AR1156" i="64" s="1"/>
  <c r="AR1264" i="64"/>
  <c r="AR1279" i="64" s="1"/>
  <c r="AR674" i="64"/>
  <c r="AR689" i="64" s="1"/>
  <c r="AR1091" i="64"/>
  <c r="AR1106" i="64" s="1"/>
  <c r="AR1876" i="64"/>
  <c r="AR1891" i="64" s="1"/>
  <c r="AR646" i="64"/>
  <c r="AR666" i="64" s="1"/>
  <c r="AR723" i="64"/>
  <c r="AR540" i="64"/>
  <c r="AR698" i="64"/>
  <c r="AJ1845" i="64"/>
  <c r="AJ2697" i="64"/>
  <c r="AJ2714" i="64" s="1"/>
  <c r="AJ2646" i="64"/>
  <c r="AJ2663" i="64" s="1"/>
  <c r="AJ2672" i="64"/>
  <c r="AJ2689" i="64" s="1"/>
  <c r="AJ2723" i="64"/>
  <c r="AJ2740" i="64" s="1"/>
  <c r="AJ1819" i="64"/>
  <c r="AJ1836" i="64" s="1"/>
  <c r="AJ1787" i="64"/>
  <c r="AJ1810" i="64" s="1"/>
  <c r="AJ1765" i="64"/>
  <c r="AJ1778" i="64" s="1"/>
  <c r="AJ1720" i="64"/>
  <c r="AJ2775" i="64"/>
  <c r="AJ2789" i="64" s="1"/>
  <c r="AJ1676" i="64"/>
  <c r="AJ1711" i="64" s="1"/>
  <c r="AJ1640" i="64"/>
  <c r="AJ1667" i="64" s="1"/>
  <c r="AJ2133" i="64"/>
  <c r="AJ2156" i="64" s="1"/>
  <c r="AJ2201" i="64"/>
  <c r="AJ2224" i="64" s="1"/>
  <c r="AJ1604" i="64"/>
  <c r="AJ1631" i="64" s="1"/>
  <c r="AJ1534" i="64"/>
  <c r="AJ1561" i="64" s="1"/>
  <c r="AJ1569" i="64"/>
  <c r="AJ1596" i="64" s="1"/>
  <c r="AJ2233" i="64"/>
  <c r="AJ2258" i="64" s="1"/>
  <c r="AJ2097" i="64"/>
  <c r="AJ2124" i="64" s="1"/>
  <c r="AJ1510" i="64"/>
  <c r="AJ1525" i="64" s="1"/>
  <c r="AJ1440" i="64"/>
  <c r="AJ1453" i="64" s="1"/>
  <c r="AJ1288" i="64"/>
  <c r="AJ747" i="64"/>
  <c r="AJ2267" i="64"/>
  <c r="AJ2292" i="64" s="1"/>
  <c r="AJ1143" i="64"/>
  <c r="AJ1156" i="64" s="1"/>
  <c r="AJ1416" i="64"/>
  <c r="AJ1431" i="64" s="1"/>
  <c r="AJ1264" i="64"/>
  <c r="AJ1279" i="64" s="1"/>
  <c r="AJ1876" i="64"/>
  <c r="AJ1891" i="64" s="1"/>
  <c r="AJ674" i="64"/>
  <c r="AJ689" i="64" s="1"/>
  <c r="AJ723" i="64"/>
  <c r="AJ646" i="64"/>
  <c r="AJ666" i="64" s="1"/>
  <c r="AJ540" i="64"/>
  <c r="AJ698" i="64"/>
  <c r="AB2723" i="64"/>
  <c r="AB2740" i="64" s="1"/>
  <c r="AB2697" i="64"/>
  <c r="AB2714" i="64" s="1"/>
  <c r="AB1845" i="64"/>
  <c r="AB2672" i="64"/>
  <c r="AB2689" i="64" s="1"/>
  <c r="AB2646" i="64"/>
  <c r="AB2663" i="64" s="1"/>
  <c r="AB1819" i="64"/>
  <c r="AB1836" i="64" s="1"/>
  <c r="AB1765" i="64"/>
  <c r="AB1778" i="64" s="1"/>
  <c r="AB1787" i="64"/>
  <c r="AB1810" i="64" s="1"/>
  <c r="AB1720" i="64"/>
  <c r="AB1676" i="64"/>
  <c r="AB1711" i="64" s="1"/>
  <c r="AB2775" i="64"/>
  <c r="AB2789" i="64" s="1"/>
  <c r="AB1640" i="64"/>
  <c r="AB1667" i="64" s="1"/>
  <c r="AB1604" i="64"/>
  <c r="AB1631" i="64" s="1"/>
  <c r="AB2097" i="64"/>
  <c r="AB2124" i="64" s="1"/>
  <c r="AB1569" i="64"/>
  <c r="AB1596" i="64" s="1"/>
  <c r="AB1534" i="64"/>
  <c r="AB1561" i="64" s="1"/>
  <c r="AB2233" i="64"/>
  <c r="AB2258" i="64" s="1"/>
  <c r="AB2133" i="64"/>
  <c r="AB2156" i="64" s="1"/>
  <c r="AB2201" i="64"/>
  <c r="AB2224" i="64" s="1"/>
  <c r="AB1440" i="64"/>
  <c r="AB1453" i="64" s="1"/>
  <c r="AB2267" i="64"/>
  <c r="AB2292" i="64" s="1"/>
  <c r="AB1510" i="64"/>
  <c r="AB1525" i="64" s="1"/>
  <c r="AB747" i="64"/>
  <c r="AB1416" i="64"/>
  <c r="AB1431" i="64" s="1"/>
  <c r="AB1143" i="64"/>
  <c r="AB1156" i="64" s="1"/>
  <c r="AB1264" i="64"/>
  <c r="AB1279" i="64" s="1"/>
  <c r="AB723" i="64"/>
  <c r="AB674" i="64"/>
  <c r="AB689" i="64" s="1"/>
  <c r="AB1091" i="64"/>
  <c r="AB1106" i="64" s="1"/>
  <c r="AB1876" i="64"/>
  <c r="AB1891" i="64" s="1"/>
  <c r="AB646" i="64"/>
  <c r="AB666" i="64" s="1"/>
  <c r="AB1288" i="64"/>
  <c r="AB540" i="64"/>
  <c r="AB698" i="64"/>
  <c r="T2697" i="64"/>
  <c r="T2714" i="64" s="1"/>
  <c r="T1845" i="64"/>
  <c r="T2723" i="64"/>
  <c r="T2740" i="64" s="1"/>
  <c r="T2646" i="64"/>
  <c r="T2663" i="64" s="1"/>
  <c r="T2672" i="64"/>
  <c r="T2689" i="64" s="1"/>
  <c r="T1787" i="64"/>
  <c r="T1810" i="64" s="1"/>
  <c r="T1765" i="64"/>
  <c r="T1778" i="64" s="1"/>
  <c r="T1819" i="64"/>
  <c r="T1836" i="64" s="1"/>
  <c r="T1720" i="64"/>
  <c r="T2775" i="64"/>
  <c r="T2789" i="64" s="1"/>
  <c r="T1676" i="64"/>
  <c r="T1711" i="64" s="1"/>
  <c r="T1640" i="64"/>
  <c r="T1667" i="64" s="1"/>
  <c r="T2097" i="64"/>
  <c r="T2124" i="64" s="1"/>
  <c r="T2133" i="64"/>
  <c r="T2156" i="64" s="1"/>
  <c r="T1604" i="64"/>
  <c r="T1631" i="64" s="1"/>
  <c r="T2201" i="64"/>
  <c r="T2224" i="64" s="1"/>
  <c r="T1534" i="64"/>
  <c r="T1561" i="64" s="1"/>
  <c r="T2233" i="64"/>
  <c r="T2258" i="64" s="1"/>
  <c r="T2267" i="64"/>
  <c r="T2292" i="64" s="1"/>
  <c r="T1569" i="64"/>
  <c r="T1596" i="64" s="1"/>
  <c r="T1510" i="64"/>
  <c r="T1525" i="64" s="1"/>
  <c r="T1440" i="64"/>
  <c r="T1453" i="64" s="1"/>
  <c r="T1416" i="64"/>
  <c r="T1431" i="64" s="1"/>
  <c r="T747" i="64"/>
  <c r="T1143" i="64"/>
  <c r="T1156" i="64" s="1"/>
  <c r="T1288" i="64"/>
  <c r="T1264" i="64"/>
  <c r="T1279" i="64" s="1"/>
  <c r="T1876" i="64"/>
  <c r="T1891" i="64" s="1"/>
  <c r="T674" i="64"/>
  <c r="T689" i="64" s="1"/>
  <c r="T646" i="64"/>
  <c r="T666" i="64" s="1"/>
  <c r="T1091" i="64"/>
  <c r="T1106" i="64" s="1"/>
  <c r="T540" i="64"/>
  <c r="T698" i="64"/>
  <c r="CF2728" i="64"/>
  <c r="CF2702" i="64"/>
  <c r="CF1850" i="64"/>
  <c r="CF2677" i="64"/>
  <c r="CF2651" i="64"/>
  <c r="CF2668" i="64" s="1"/>
  <c r="CF1824" i="64"/>
  <c r="CF1841" i="64" s="1"/>
  <c r="CF1792" i="64"/>
  <c r="CF1770" i="64"/>
  <c r="CF1783" i="64" s="1"/>
  <c r="CF1725" i="64"/>
  <c r="CF1760" i="64" s="1"/>
  <c r="CF2780" i="64"/>
  <c r="CF2794" i="64" s="1"/>
  <c r="CF2138" i="64"/>
  <c r="CF2161" i="64" s="1"/>
  <c r="CF2206" i="64"/>
  <c r="CF2229" i="64" s="1"/>
  <c r="CF2102" i="64"/>
  <c r="CF2129" i="64" s="1"/>
  <c r="CF1645" i="64"/>
  <c r="CF1672" i="64" s="1"/>
  <c r="CF1681" i="64"/>
  <c r="CF1716" i="64" s="1"/>
  <c r="CF1609" i="64"/>
  <c r="CF1636" i="64" s="1"/>
  <c r="CF1574" i="64"/>
  <c r="CF1601" i="64" s="1"/>
  <c r="CF1539" i="64"/>
  <c r="CF1566" i="64" s="1"/>
  <c r="CF2238" i="64"/>
  <c r="CF2263" i="64" s="1"/>
  <c r="CF1445" i="64"/>
  <c r="CF1458" i="64" s="1"/>
  <c r="CF2272" i="64"/>
  <c r="CF2297" i="64" s="1"/>
  <c r="CF1515" i="64"/>
  <c r="CF752" i="64"/>
  <c r="CF765" i="64" s="1"/>
  <c r="CF1148" i="64"/>
  <c r="CF1161" i="64" s="1"/>
  <c r="CF1421" i="64"/>
  <c r="CF703" i="64"/>
  <c r="CF1293" i="64"/>
  <c r="CF1269" i="64"/>
  <c r="CF1284" i="64" s="1"/>
  <c r="CF1096" i="64"/>
  <c r="CF679" i="64"/>
  <c r="CF1881" i="64"/>
  <c r="CF1896" i="64" s="1"/>
  <c r="CF651" i="64"/>
  <c r="CF728" i="64"/>
  <c r="CF1905" i="64"/>
  <c r="BX2728" i="64"/>
  <c r="BX2702" i="64"/>
  <c r="BX1850" i="64"/>
  <c r="BX2677" i="64"/>
  <c r="BX2651" i="64"/>
  <c r="BX2668" i="64" s="1"/>
  <c r="BX1792" i="64"/>
  <c r="BX1824" i="64"/>
  <c r="BX1841" i="64" s="1"/>
  <c r="BX1770" i="64"/>
  <c r="BX1783" i="64" s="1"/>
  <c r="BX1725" i="64"/>
  <c r="BX1760" i="64" s="1"/>
  <c r="BX2780" i="64"/>
  <c r="BX2794" i="64" s="1"/>
  <c r="BX2206" i="64"/>
  <c r="BX2229" i="64" s="1"/>
  <c r="BX1681" i="64"/>
  <c r="BX1716" i="64" s="1"/>
  <c r="BX2138" i="64"/>
  <c r="BX2161" i="64" s="1"/>
  <c r="BX1609" i="64"/>
  <c r="BX1636" i="64" s="1"/>
  <c r="BX1574" i="64"/>
  <c r="BX1601" i="64" s="1"/>
  <c r="BX1539" i="64"/>
  <c r="BX1566" i="64" s="1"/>
  <c r="BX2102" i="64"/>
  <c r="BX2129" i="64" s="1"/>
  <c r="BX2238" i="64"/>
  <c r="BX2263" i="64" s="1"/>
  <c r="BX1645" i="64"/>
  <c r="BX1672" i="64" s="1"/>
  <c r="BX1445" i="64"/>
  <c r="BX1458" i="64" s="1"/>
  <c r="BX2272" i="64"/>
  <c r="BX2297" i="64" s="1"/>
  <c r="BX1515" i="64"/>
  <c r="BX752" i="64"/>
  <c r="BX765" i="64" s="1"/>
  <c r="BX1293" i="64"/>
  <c r="BX1148" i="64"/>
  <c r="BX1161" i="64" s="1"/>
  <c r="BX1269" i="64"/>
  <c r="BX1284" i="64" s="1"/>
  <c r="BX703" i="64"/>
  <c r="BX1421" i="64"/>
  <c r="BX1096" i="64"/>
  <c r="BX679" i="64"/>
  <c r="BX728" i="64"/>
  <c r="BX651" i="64"/>
  <c r="BX1881" i="64"/>
  <c r="BX1896" i="64" s="1"/>
  <c r="BX1905" i="64"/>
  <c r="BP2728" i="64"/>
  <c r="BP2702" i="64"/>
  <c r="BP1850" i="64"/>
  <c r="BP2677" i="64"/>
  <c r="BP1792" i="64"/>
  <c r="BP2651" i="64"/>
  <c r="BP2668" i="64" s="1"/>
  <c r="BP1824" i="64"/>
  <c r="BP1841" i="64" s="1"/>
  <c r="BP1770" i="64"/>
  <c r="BP1783" i="64" s="1"/>
  <c r="BP2780" i="64"/>
  <c r="BP2794" i="64" s="1"/>
  <c r="BP1725" i="64"/>
  <c r="BP1760" i="64" s="1"/>
  <c r="BP2138" i="64"/>
  <c r="BP2161" i="64" s="1"/>
  <c r="BP1681" i="64"/>
  <c r="BP1716" i="64" s="1"/>
  <c r="BP2206" i="64"/>
  <c r="BP2229" i="64" s="1"/>
  <c r="BP1609" i="64"/>
  <c r="BP1636" i="64" s="1"/>
  <c r="BP2102" i="64"/>
  <c r="BP2129" i="64" s="1"/>
  <c r="BP1645" i="64"/>
  <c r="BP1672" i="64" s="1"/>
  <c r="BP1574" i="64"/>
  <c r="BP1601" i="64" s="1"/>
  <c r="BP1539" i="64"/>
  <c r="BP1566" i="64" s="1"/>
  <c r="BP2238" i="64"/>
  <c r="BP2263" i="64" s="1"/>
  <c r="BP1445" i="64"/>
  <c r="BP1458" i="64" s="1"/>
  <c r="BP2272" i="64"/>
  <c r="BP2297" i="64" s="1"/>
  <c r="BP1515" i="64"/>
  <c r="BP1421" i="64"/>
  <c r="BP1293" i="64"/>
  <c r="BP752" i="64"/>
  <c r="BP765" i="64" s="1"/>
  <c r="BP1269" i="64"/>
  <c r="BP1284" i="64" s="1"/>
  <c r="BP1148" i="64"/>
  <c r="BP1161" i="64" s="1"/>
  <c r="BP703" i="64"/>
  <c r="BP1096" i="64"/>
  <c r="BP679" i="64"/>
  <c r="BP1881" i="64"/>
  <c r="BP1896" i="64" s="1"/>
  <c r="BP651" i="64"/>
  <c r="BP728" i="64"/>
  <c r="BP1905" i="64"/>
  <c r="BH2728" i="64"/>
  <c r="BH2702" i="64"/>
  <c r="BH1850" i="64"/>
  <c r="BH2677" i="64"/>
  <c r="BH2651" i="64"/>
  <c r="BH2668" i="64" s="1"/>
  <c r="BH1792" i="64"/>
  <c r="BH1824" i="64"/>
  <c r="BH1841" i="64" s="1"/>
  <c r="BH1770" i="64"/>
  <c r="BH1783" i="64" s="1"/>
  <c r="BH1725" i="64"/>
  <c r="BH1760" i="64" s="1"/>
  <c r="BH2780" i="64"/>
  <c r="BH2794" i="64" s="1"/>
  <c r="BH1681" i="64"/>
  <c r="BH1716" i="64" s="1"/>
  <c r="BH2138" i="64"/>
  <c r="BH2161" i="64" s="1"/>
  <c r="BH2206" i="64"/>
  <c r="BH2229" i="64" s="1"/>
  <c r="BH2102" i="64"/>
  <c r="BH2129" i="64" s="1"/>
  <c r="BH1645" i="64"/>
  <c r="BH1672" i="64" s="1"/>
  <c r="BH1609" i="64"/>
  <c r="BH1636" i="64" s="1"/>
  <c r="BH1574" i="64"/>
  <c r="BH1601" i="64" s="1"/>
  <c r="BH1539" i="64"/>
  <c r="BH1566" i="64" s="1"/>
  <c r="BH2238" i="64"/>
  <c r="BH2263" i="64" s="1"/>
  <c r="BH1445" i="64"/>
  <c r="BH1458" i="64" s="1"/>
  <c r="BH2272" i="64"/>
  <c r="BH2297" i="64" s="1"/>
  <c r="BH1515" i="64"/>
  <c r="BH1269" i="64"/>
  <c r="BH1284" i="64" s="1"/>
  <c r="BH752" i="64"/>
  <c r="BH765" i="64" s="1"/>
  <c r="BH1421" i="64"/>
  <c r="BH1148" i="64"/>
  <c r="BH1161" i="64" s="1"/>
  <c r="BH1293" i="64"/>
  <c r="BH703" i="64"/>
  <c r="BH1096" i="64"/>
  <c r="BH679" i="64"/>
  <c r="BH728" i="64"/>
  <c r="BH651" i="64"/>
  <c r="BH1881" i="64"/>
  <c r="BH1896" i="64" s="1"/>
  <c r="BH1905" i="64"/>
  <c r="AZ2728" i="64"/>
  <c r="AZ2702" i="64"/>
  <c r="AZ1850" i="64"/>
  <c r="AZ2677" i="64"/>
  <c r="AZ1792" i="64"/>
  <c r="AZ2651" i="64"/>
  <c r="AZ2668" i="64" s="1"/>
  <c r="AZ1770" i="64"/>
  <c r="AZ1783" i="64" s="1"/>
  <c r="AZ1824" i="64"/>
  <c r="AZ1841" i="64" s="1"/>
  <c r="AZ2780" i="64"/>
  <c r="AZ2794" i="64" s="1"/>
  <c r="AZ1725" i="64"/>
  <c r="AZ1760" i="64" s="1"/>
  <c r="AZ2206" i="64"/>
  <c r="AZ2229" i="64" s="1"/>
  <c r="AZ2138" i="64"/>
  <c r="AZ2161" i="64" s="1"/>
  <c r="AZ1681" i="64"/>
  <c r="AZ1716" i="64" s="1"/>
  <c r="AZ1609" i="64"/>
  <c r="AZ1636" i="64" s="1"/>
  <c r="AZ2102" i="64"/>
  <c r="AZ2129" i="64" s="1"/>
  <c r="AZ1645" i="64"/>
  <c r="AZ1672" i="64" s="1"/>
  <c r="AZ1574" i="64"/>
  <c r="AZ1601" i="64" s="1"/>
  <c r="AZ1539" i="64"/>
  <c r="AZ1566" i="64" s="1"/>
  <c r="AZ2238" i="64"/>
  <c r="AZ2263" i="64" s="1"/>
  <c r="AZ1445" i="64"/>
  <c r="AZ1458" i="64" s="1"/>
  <c r="AZ2272" i="64"/>
  <c r="AZ2297" i="64" s="1"/>
  <c r="AZ1515" i="64"/>
  <c r="AZ752" i="64"/>
  <c r="AZ765" i="64" s="1"/>
  <c r="AZ1293" i="64"/>
  <c r="AZ1148" i="64"/>
  <c r="AZ1161" i="64" s="1"/>
  <c r="AZ1421" i="64"/>
  <c r="AZ703" i="64"/>
  <c r="AZ1269" i="64"/>
  <c r="AZ1284" i="64" s="1"/>
  <c r="AZ1096" i="64"/>
  <c r="AZ679" i="64"/>
  <c r="AZ1881" i="64"/>
  <c r="AZ1896" i="64" s="1"/>
  <c r="AZ651" i="64"/>
  <c r="AZ728" i="64"/>
  <c r="AZ1905" i="64"/>
  <c r="AR2728" i="64"/>
  <c r="AR2702" i="64"/>
  <c r="AR1850" i="64"/>
  <c r="AR2677" i="64"/>
  <c r="AR1824" i="64"/>
  <c r="AR1841" i="64" s="1"/>
  <c r="AR1792" i="64"/>
  <c r="AR1770" i="64"/>
  <c r="AR1783" i="64" s="1"/>
  <c r="AR2651" i="64"/>
  <c r="AR2668" i="64" s="1"/>
  <c r="AR1725" i="64"/>
  <c r="AR1760" i="64" s="1"/>
  <c r="AR2206" i="64"/>
  <c r="AR2229" i="64" s="1"/>
  <c r="AR2780" i="64"/>
  <c r="AR2794" i="64" s="1"/>
  <c r="AR2138" i="64"/>
  <c r="AR2161" i="64" s="1"/>
  <c r="AR2102" i="64"/>
  <c r="AR2129" i="64" s="1"/>
  <c r="AR1645" i="64"/>
  <c r="AR1672" i="64" s="1"/>
  <c r="AR1609" i="64"/>
  <c r="AR1636" i="64" s="1"/>
  <c r="AR1574" i="64"/>
  <c r="AR1601" i="64" s="1"/>
  <c r="AR1539" i="64"/>
  <c r="AR1566" i="64" s="1"/>
  <c r="AR1681" i="64"/>
  <c r="AR1716" i="64" s="1"/>
  <c r="AR2238" i="64"/>
  <c r="AR2263" i="64" s="1"/>
  <c r="AR1445" i="64"/>
  <c r="AR1458" i="64" s="1"/>
  <c r="AR2272" i="64"/>
  <c r="AR2297" i="64" s="1"/>
  <c r="AR1515" i="64"/>
  <c r="AR752" i="64"/>
  <c r="AR765" i="64" s="1"/>
  <c r="AR1148" i="64"/>
  <c r="AR1161" i="64" s="1"/>
  <c r="AR1269" i="64"/>
  <c r="AR1284" i="64" s="1"/>
  <c r="AR703" i="64"/>
  <c r="AR1421" i="64"/>
  <c r="AR1096" i="64"/>
  <c r="AR1293" i="64"/>
  <c r="AR679" i="64"/>
  <c r="AR728" i="64"/>
  <c r="AR651" i="64"/>
  <c r="AR1881" i="64"/>
  <c r="AR1896" i="64" s="1"/>
  <c r="AR1905" i="64"/>
  <c r="AJ2728" i="64"/>
  <c r="AJ2702" i="64"/>
  <c r="AJ1850" i="64"/>
  <c r="AJ2677" i="64"/>
  <c r="AJ1824" i="64"/>
  <c r="AJ1841" i="64" s="1"/>
  <c r="AJ1792" i="64"/>
  <c r="AJ2651" i="64"/>
  <c r="AJ2668" i="64" s="1"/>
  <c r="AJ1770" i="64"/>
  <c r="AJ1783" i="64" s="1"/>
  <c r="AJ1725" i="64"/>
  <c r="AJ1760" i="64" s="1"/>
  <c r="AJ2780" i="64"/>
  <c r="AJ2794" i="64" s="1"/>
  <c r="AJ2138" i="64"/>
  <c r="AJ2161" i="64" s="1"/>
  <c r="AJ1681" i="64"/>
  <c r="AJ1716" i="64" s="1"/>
  <c r="AJ2206" i="64"/>
  <c r="AJ2229" i="64" s="1"/>
  <c r="AJ1609" i="64"/>
  <c r="AJ1636" i="64" s="1"/>
  <c r="AJ1574" i="64"/>
  <c r="AJ1601" i="64" s="1"/>
  <c r="AJ1539" i="64"/>
  <c r="AJ1566" i="64" s="1"/>
  <c r="AJ2102" i="64"/>
  <c r="AJ2129" i="64" s="1"/>
  <c r="AJ1645" i="64"/>
  <c r="AJ1672" i="64" s="1"/>
  <c r="AJ2238" i="64"/>
  <c r="AJ2263" i="64" s="1"/>
  <c r="AJ1445" i="64"/>
  <c r="AJ1458" i="64" s="1"/>
  <c r="AJ2272" i="64"/>
  <c r="AJ2297" i="64" s="1"/>
  <c r="AJ1515" i="64"/>
  <c r="AJ1421" i="64"/>
  <c r="AJ752" i="64"/>
  <c r="AJ765" i="64" s="1"/>
  <c r="AJ1269" i="64"/>
  <c r="AJ1284" i="64" s="1"/>
  <c r="AJ1148" i="64"/>
  <c r="AJ1161" i="64" s="1"/>
  <c r="AJ1293" i="64"/>
  <c r="AJ1096" i="64"/>
  <c r="AJ679" i="64"/>
  <c r="AJ1881" i="64"/>
  <c r="AJ1896" i="64" s="1"/>
  <c r="AJ651" i="64"/>
  <c r="AJ703" i="64"/>
  <c r="AJ728" i="64"/>
  <c r="AJ1905" i="64"/>
  <c r="AB2728" i="64"/>
  <c r="AB1850" i="64"/>
  <c r="AB2677" i="64"/>
  <c r="AB2702" i="64"/>
  <c r="AB1792" i="64"/>
  <c r="AB2651" i="64"/>
  <c r="AB2668" i="64" s="1"/>
  <c r="AB1824" i="64"/>
  <c r="AB1841" i="64" s="1"/>
  <c r="AB1770" i="64"/>
  <c r="AB1783" i="64" s="1"/>
  <c r="AB2780" i="64"/>
  <c r="AB2794" i="64" s="1"/>
  <c r="AB1725" i="64"/>
  <c r="AB1760" i="64" s="1"/>
  <c r="AB1681" i="64"/>
  <c r="AB1716" i="64" s="1"/>
  <c r="AB2206" i="64"/>
  <c r="AB2229" i="64" s="1"/>
  <c r="AB2138" i="64"/>
  <c r="AB2161" i="64" s="1"/>
  <c r="AB1609" i="64"/>
  <c r="AB1636" i="64" s="1"/>
  <c r="AB2102" i="64"/>
  <c r="AB2129" i="64" s="1"/>
  <c r="AB1645" i="64"/>
  <c r="AB1672" i="64" s="1"/>
  <c r="AB1574" i="64"/>
  <c r="AB1601" i="64" s="1"/>
  <c r="AB1539" i="64"/>
  <c r="AB1566" i="64" s="1"/>
  <c r="AB2238" i="64"/>
  <c r="AB2263" i="64" s="1"/>
  <c r="AB1445" i="64"/>
  <c r="AB1458" i="64" s="1"/>
  <c r="AB2272" i="64"/>
  <c r="AB2297" i="64" s="1"/>
  <c r="AB1515" i="64"/>
  <c r="AB1269" i="64"/>
  <c r="AB1284" i="64" s="1"/>
  <c r="AB752" i="64"/>
  <c r="AB765" i="64" s="1"/>
  <c r="AB1293" i="64"/>
  <c r="AB1421" i="64"/>
  <c r="AB1148" i="64"/>
  <c r="AB1161" i="64" s="1"/>
  <c r="AB1096" i="64"/>
  <c r="AB679" i="64"/>
  <c r="AB728" i="64"/>
  <c r="AB651" i="64"/>
  <c r="AB703" i="64"/>
  <c r="AB1881" i="64"/>
  <c r="AB1896" i="64" s="1"/>
  <c r="AB1905" i="64"/>
  <c r="T2728" i="64"/>
  <c r="T1850" i="64"/>
  <c r="T2677" i="64"/>
  <c r="T2702" i="64"/>
  <c r="T1824" i="64"/>
  <c r="T1841" i="64" s="1"/>
  <c r="T2651" i="64"/>
  <c r="T2668" i="64" s="1"/>
  <c r="T1792" i="64"/>
  <c r="T1770" i="64"/>
  <c r="T1783" i="64" s="1"/>
  <c r="T1725" i="64"/>
  <c r="T1760" i="64" s="1"/>
  <c r="T2138" i="64"/>
  <c r="T2161" i="64" s="1"/>
  <c r="T2780" i="64"/>
  <c r="T2794" i="64" s="1"/>
  <c r="T1681" i="64"/>
  <c r="T1716" i="64" s="1"/>
  <c r="T2102" i="64"/>
  <c r="T2129" i="64" s="1"/>
  <c r="T1645" i="64"/>
  <c r="T1672" i="64" s="1"/>
  <c r="T1609" i="64"/>
  <c r="T1636" i="64" s="1"/>
  <c r="T1574" i="64"/>
  <c r="T1601" i="64" s="1"/>
  <c r="T1539" i="64"/>
  <c r="T1566" i="64" s="1"/>
  <c r="T2206" i="64"/>
  <c r="T2229" i="64" s="1"/>
  <c r="T2238" i="64"/>
  <c r="T2263" i="64" s="1"/>
  <c r="T1445" i="64"/>
  <c r="T1458" i="64" s="1"/>
  <c r="T2272" i="64"/>
  <c r="T2297" i="64" s="1"/>
  <c r="T1515" i="64"/>
  <c r="T752" i="64"/>
  <c r="T765" i="64" s="1"/>
  <c r="T1148" i="64"/>
  <c r="T1161" i="64" s="1"/>
  <c r="T1421" i="64"/>
  <c r="T1293" i="64"/>
  <c r="T1269" i="64"/>
  <c r="T1284" i="64" s="1"/>
  <c r="T1096" i="64"/>
  <c r="T679" i="64"/>
  <c r="T1881" i="64"/>
  <c r="T1896" i="64" s="1"/>
  <c r="T651" i="64"/>
  <c r="T703" i="64"/>
  <c r="T728" i="64"/>
  <c r="T1905" i="64"/>
  <c r="CG2727" i="64"/>
  <c r="CG1849" i="64"/>
  <c r="CG2701" i="64"/>
  <c r="CG2676" i="64"/>
  <c r="CG1823" i="64"/>
  <c r="CG1791" i="64"/>
  <c r="CG2650" i="64"/>
  <c r="CG1769" i="64"/>
  <c r="CG1724" i="64"/>
  <c r="CG1680" i="64"/>
  <c r="CG2137" i="64"/>
  <c r="CG2205" i="64"/>
  <c r="CG2101" i="64"/>
  <c r="CG1608" i="64"/>
  <c r="CG2779" i="64"/>
  <c r="CG1573" i="64"/>
  <c r="CG1644" i="64"/>
  <c r="CG2237" i="64"/>
  <c r="CG1444" i="64"/>
  <c r="CG1292" i="64"/>
  <c r="CG1411" i="64" s="1"/>
  <c r="CG1514" i="64"/>
  <c r="CG1420" i="64"/>
  <c r="CG1435" i="64" s="1"/>
  <c r="CG2271" i="64"/>
  <c r="CG1538" i="64"/>
  <c r="CG727" i="64"/>
  <c r="CG1095" i="64"/>
  <c r="CG1147" i="64"/>
  <c r="CG650" i="64"/>
  <c r="CG544" i="64"/>
  <c r="CG751" i="64"/>
  <c r="CG764" i="64" s="1"/>
  <c r="CG702" i="64"/>
  <c r="CG1880" i="64"/>
  <c r="CG1904" i="64"/>
  <c r="BY2727" i="64"/>
  <c r="BY1849" i="64"/>
  <c r="BY2701" i="64"/>
  <c r="BY2676" i="64"/>
  <c r="BY1823" i="64"/>
  <c r="BY1791" i="64"/>
  <c r="BY2650" i="64"/>
  <c r="BY1769" i="64"/>
  <c r="BY2779" i="64"/>
  <c r="BY1724" i="64"/>
  <c r="BY1680" i="64"/>
  <c r="BY2137" i="64"/>
  <c r="BY2101" i="64"/>
  <c r="BY1608" i="64"/>
  <c r="BY1644" i="64"/>
  <c r="BY2205" i="64"/>
  <c r="BY1573" i="64"/>
  <c r="BY2237" i="64"/>
  <c r="BY1444" i="64"/>
  <c r="BY1538" i="64"/>
  <c r="BY2271" i="64"/>
  <c r="BY1292" i="64"/>
  <c r="BY1411" i="64" s="1"/>
  <c r="BY1514" i="64"/>
  <c r="BY1420" i="64"/>
  <c r="BY1435" i="64" s="1"/>
  <c r="BY727" i="64"/>
  <c r="BY1095" i="64"/>
  <c r="BY1880" i="64"/>
  <c r="BY650" i="64"/>
  <c r="BY1147" i="64"/>
  <c r="BY544" i="64"/>
  <c r="BY702" i="64"/>
  <c r="BY751" i="64"/>
  <c r="BY764" i="64" s="1"/>
  <c r="BY1904" i="64"/>
  <c r="BQ2727" i="64"/>
  <c r="BQ1849" i="64"/>
  <c r="BQ2701" i="64"/>
  <c r="BQ2676" i="64"/>
  <c r="BQ1823" i="64"/>
  <c r="BQ1791" i="64"/>
  <c r="BQ2650" i="64"/>
  <c r="BQ1769" i="64"/>
  <c r="BQ1680" i="64"/>
  <c r="BQ2779" i="64"/>
  <c r="BQ2137" i="64"/>
  <c r="BQ1724" i="64"/>
  <c r="BQ2101" i="64"/>
  <c r="BQ1608" i="64"/>
  <c r="BQ1573" i="64"/>
  <c r="BQ2205" i="64"/>
  <c r="BQ1644" i="64"/>
  <c r="BQ2237" i="64"/>
  <c r="BQ1444" i="64"/>
  <c r="BQ1292" i="64"/>
  <c r="BQ1411" i="64" s="1"/>
  <c r="BQ1538" i="64"/>
  <c r="BQ1514" i="64"/>
  <c r="BQ2271" i="64"/>
  <c r="BQ1420" i="64"/>
  <c r="BQ1435" i="64" s="1"/>
  <c r="BQ727" i="64"/>
  <c r="BQ1095" i="64"/>
  <c r="BQ650" i="64"/>
  <c r="BQ544" i="64"/>
  <c r="BQ702" i="64"/>
  <c r="BQ1880" i="64"/>
  <c r="BQ1904" i="64"/>
  <c r="BQ751" i="64"/>
  <c r="BQ764" i="64" s="1"/>
  <c r="BQ1147" i="64"/>
  <c r="BI2727" i="64"/>
  <c r="BI1849" i="64"/>
  <c r="BI2701" i="64"/>
  <c r="BI2676" i="64"/>
  <c r="BI1823" i="64"/>
  <c r="BI1791" i="64"/>
  <c r="BI2650" i="64"/>
  <c r="BI1769" i="64"/>
  <c r="BI2779" i="64"/>
  <c r="BI1724" i="64"/>
  <c r="BI1680" i="64"/>
  <c r="BI2137" i="64"/>
  <c r="BI2205" i="64"/>
  <c r="BI2101" i="64"/>
  <c r="BI1608" i="64"/>
  <c r="BI1644" i="64"/>
  <c r="BI1573" i="64"/>
  <c r="BI2237" i="64"/>
  <c r="BI1444" i="64"/>
  <c r="BI1292" i="64"/>
  <c r="BI1411" i="64" s="1"/>
  <c r="BI1538" i="64"/>
  <c r="BI2271" i="64"/>
  <c r="BI1420" i="64"/>
  <c r="BI1435" i="64" s="1"/>
  <c r="BI1514" i="64"/>
  <c r="BI727" i="64"/>
  <c r="BI1095" i="64"/>
  <c r="BI1147" i="64"/>
  <c r="BI1880" i="64"/>
  <c r="BI650" i="64"/>
  <c r="BI544" i="64"/>
  <c r="BI702" i="64"/>
  <c r="BI1904" i="64"/>
  <c r="BA2727" i="64"/>
  <c r="BA1849" i="64"/>
  <c r="BA2701" i="64"/>
  <c r="BA2676" i="64"/>
  <c r="BA1823" i="64"/>
  <c r="BA1791" i="64"/>
  <c r="BA2650" i="64"/>
  <c r="BA1769" i="64"/>
  <c r="BA1680" i="64"/>
  <c r="BA2205" i="64"/>
  <c r="BA2137" i="64"/>
  <c r="BA1724" i="64"/>
  <c r="BA2779" i="64"/>
  <c r="BA2101" i="64"/>
  <c r="BA1644" i="64"/>
  <c r="BA1608" i="64"/>
  <c r="BA1573" i="64"/>
  <c r="BA2237" i="64"/>
  <c r="BA1444" i="64"/>
  <c r="BA2271" i="64"/>
  <c r="BA1292" i="64"/>
  <c r="BA1411" i="64" s="1"/>
  <c r="BA1538" i="64"/>
  <c r="BA1514" i="64"/>
  <c r="BA1420" i="64"/>
  <c r="BA1435" i="64" s="1"/>
  <c r="BA727" i="64"/>
  <c r="BA1095" i="64"/>
  <c r="BA751" i="64"/>
  <c r="BA764" i="64" s="1"/>
  <c r="BA650" i="64"/>
  <c r="BA544" i="64"/>
  <c r="BA1147" i="64"/>
  <c r="BA702" i="64"/>
  <c r="BA1880" i="64"/>
  <c r="BA1904" i="64"/>
  <c r="AS2727" i="64"/>
  <c r="AS1849" i="64"/>
  <c r="AS2701" i="64"/>
  <c r="AS2676" i="64"/>
  <c r="AS1823" i="64"/>
  <c r="AS2650" i="64"/>
  <c r="AS1791" i="64"/>
  <c r="AS1769" i="64"/>
  <c r="AS2779" i="64"/>
  <c r="AS1680" i="64"/>
  <c r="AS2137" i="64"/>
  <c r="AS2101" i="64"/>
  <c r="AS1608" i="64"/>
  <c r="AS1724" i="64"/>
  <c r="AS1573" i="64"/>
  <c r="AS2237" i="64"/>
  <c r="AS1444" i="64"/>
  <c r="AS1644" i="64"/>
  <c r="AS1292" i="64"/>
  <c r="AS1411" i="64" s="1"/>
  <c r="AS2205" i="64"/>
  <c r="AS2271" i="64"/>
  <c r="AS1514" i="64"/>
  <c r="AS1538" i="64"/>
  <c r="AS1420" i="64"/>
  <c r="AS1435" i="64" s="1"/>
  <c r="AS727" i="64"/>
  <c r="AS1095" i="64"/>
  <c r="AS751" i="64"/>
  <c r="AS764" i="64" s="1"/>
  <c r="AS1880" i="64"/>
  <c r="AS650" i="64"/>
  <c r="AS544" i="64"/>
  <c r="AS702" i="64"/>
  <c r="AS1904" i="64"/>
  <c r="AK2727" i="64"/>
  <c r="AK1849" i="64"/>
  <c r="AK2701" i="64"/>
  <c r="AK2676" i="64"/>
  <c r="AK1823" i="64"/>
  <c r="AK1791" i="64"/>
  <c r="AK2650" i="64"/>
  <c r="AK1680" i="64"/>
  <c r="AK2779" i="64"/>
  <c r="AK1724" i="64"/>
  <c r="AK2137" i="64"/>
  <c r="AK1769" i="64"/>
  <c r="AK2101" i="64"/>
  <c r="AK1608" i="64"/>
  <c r="AK2205" i="64"/>
  <c r="AK1644" i="64"/>
  <c r="AK1573" i="64"/>
  <c r="AK2237" i="64"/>
  <c r="AK1444" i="64"/>
  <c r="AK1292" i="64"/>
  <c r="AK1411" i="64" s="1"/>
  <c r="AK1514" i="64"/>
  <c r="AK1538" i="64"/>
  <c r="AK1420" i="64"/>
  <c r="AK1435" i="64" s="1"/>
  <c r="AK2271" i="64"/>
  <c r="AK727" i="64"/>
  <c r="AK1095" i="64"/>
  <c r="AK751" i="64"/>
  <c r="AK764" i="64" s="1"/>
  <c r="AK1147" i="64"/>
  <c r="AK650" i="64"/>
  <c r="AK544" i="64"/>
  <c r="AK702" i="64"/>
  <c r="AK1880" i="64"/>
  <c r="AK1904" i="64"/>
  <c r="AC2727" i="64"/>
  <c r="AC1849" i="64"/>
  <c r="AC2701" i="64"/>
  <c r="AC2676" i="64"/>
  <c r="AC1823" i="64"/>
  <c r="AC2650" i="64"/>
  <c r="AC1791" i="64"/>
  <c r="AC1769" i="64"/>
  <c r="AC2779" i="64"/>
  <c r="AC1724" i="64"/>
  <c r="AC1680" i="64"/>
  <c r="AC2137" i="64"/>
  <c r="AC2101" i="64"/>
  <c r="AC1644" i="64"/>
  <c r="AC1608" i="64"/>
  <c r="AC1573" i="64"/>
  <c r="AC2205" i="64"/>
  <c r="AC2237" i="64"/>
  <c r="AC1444" i="64"/>
  <c r="AC1292" i="64"/>
  <c r="AC1411" i="64" s="1"/>
  <c r="AC2271" i="64"/>
  <c r="AC1420" i="64"/>
  <c r="AC1435" i="64" s="1"/>
  <c r="AC1538" i="64"/>
  <c r="AC727" i="64"/>
  <c r="AC1514" i="64"/>
  <c r="AC1095" i="64"/>
  <c r="AC1880" i="64"/>
  <c r="AC650" i="64"/>
  <c r="AC751" i="64"/>
  <c r="AC764" i="64" s="1"/>
  <c r="AC544" i="64"/>
  <c r="AC702" i="64"/>
  <c r="AC1147" i="64"/>
  <c r="AC1904" i="64"/>
  <c r="U2727" i="64"/>
  <c r="U1849" i="64"/>
  <c r="U2701" i="64"/>
  <c r="U2676" i="64"/>
  <c r="U1823" i="64"/>
  <c r="U1791" i="64"/>
  <c r="U2650" i="64"/>
  <c r="U1724" i="64"/>
  <c r="U1680" i="64"/>
  <c r="U2137" i="64"/>
  <c r="U1769" i="64"/>
  <c r="U2779" i="64"/>
  <c r="U2101" i="64"/>
  <c r="U1608" i="64"/>
  <c r="U2205" i="64"/>
  <c r="U1573" i="64"/>
  <c r="U1644" i="64"/>
  <c r="U2237" i="64"/>
  <c r="U1444" i="64"/>
  <c r="U1292" i="64"/>
  <c r="U1411" i="64" s="1"/>
  <c r="U2271" i="64"/>
  <c r="U1514" i="64"/>
  <c r="U1420" i="64"/>
  <c r="U1435" i="64" s="1"/>
  <c r="U727" i="64"/>
  <c r="U1538" i="64"/>
  <c r="U1095" i="64"/>
  <c r="U1147" i="64"/>
  <c r="U650" i="64"/>
  <c r="U544" i="64"/>
  <c r="U751" i="64"/>
  <c r="U764" i="64" s="1"/>
  <c r="U702" i="64"/>
  <c r="U1880" i="64"/>
  <c r="U1904" i="64"/>
  <c r="CH2724" i="64"/>
  <c r="CH2741" i="64" s="1"/>
  <c r="CH1846" i="64"/>
  <c r="CH1868" i="64" s="1"/>
  <c r="CH2698" i="64"/>
  <c r="CH2715" i="64" s="1"/>
  <c r="CH2673" i="64"/>
  <c r="CH2690" i="64" s="1"/>
  <c r="CH1820" i="64"/>
  <c r="CH1837" i="64" s="1"/>
  <c r="CH1788" i="64"/>
  <c r="CH1811" i="64" s="1"/>
  <c r="CH1766" i="64"/>
  <c r="CH1779" i="64" s="1"/>
  <c r="CH2647" i="64"/>
  <c r="CH2664" i="64" s="1"/>
  <c r="CH2776" i="64"/>
  <c r="CH2790" i="64" s="1"/>
  <c r="CH2134" i="64"/>
  <c r="CH2157" i="64" s="1"/>
  <c r="CH1721" i="64"/>
  <c r="CH1756" i="64" s="1"/>
  <c r="CH2098" i="64"/>
  <c r="CH2125" i="64" s="1"/>
  <c r="CH1605" i="64"/>
  <c r="CH1632" i="64" s="1"/>
  <c r="CH1677" i="64"/>
  <c r="CH1712" i="64" s="1"/>
  <c r="CH1570" i="64"/>
  <c r="CH1597" i="64" s="1"/>
  <c r="CH2234" i="64"/>
  <c r="CH2259" i="64" s="1"/>
  <c r="CH1641" i="64"/>
  <c r="CH1668" i="64" s="1"/>
  <c r="CH1441" i="64"/>
  <c r="CH1454" i="64" s="1"/>
  <c r="CH2202" i="64"/>
  <c r="CH2225" i="64" s="1"/>
  <c r="CH1289" i="64"/>
  <c r="CH1535" i="64"/>
  <c r="CH1562" i="64" s="1"/>
  <c r="CH1511" i="64"/>
  <c r="CH1417" i="64"/>
  <c r="CH1432" i="64" s="1"/>
  <c r="CH724" i="64"/>
  <c r="CH1265" i="64"/>
  <c r="CH1280" i="64" s="1"/>
  <c r="CH2268" i="64"/>
  <c r="CH2293" i="64" s="1"/>
  <c r="CH1092" i="64"/>
  <c r="CH1107" i="64" s="1"/>
  <c r="CH1877" i="64"/>
  <c r="CH1892" i="64" s="1"/>
  <c r="CH647" i="64"/>
  <c r="CH541" i="64"/>
  <c r="CH564" i="64" s="1"/>
  <c r="CH1144" i="64"/>
  <c r="CH1157" i="64" s="1"/>
  <c r="CH699" i="64"/>
  <c r="CH1901" i="64"/>
  <c r="CH1916" i="64" s="1"/>
  <c r="CH748" i="64"/>
  <c r="CH761" i="64" s="1"/>
  <c r="BZ2724" i="64"/>
  <c r="BZ2741" i="64" s="1"/>
  <c r="BZ1846" i="64"/>
  <c r="BZ1868" i="64" s="1"/>
  <c r="BZ2698" i="64"/>
  <c r="BZ2715" i="64" s="1"/>
  <c r="BZ1820" i="64"/>
  <c r="BZ1837" i="64" s="1"/>
  <c r="BZ2647" i="64"/>
  <c r="BZ2664" i="64" s="1"/>
  <c r="BZ1788" i="64"/>
  <c r="BZ1811" i="64" s="1"/>
  <c r="BZ2673" i="64"/>
  <c r="BZ2690" i="64" s="1"/>
  <c r="BZ1766" i="64"/>
  <c r="BZ1779" i="64" s="1"/>
  <c r="BZ1677" i="64"/>
  <c r="BZ1712" i="64" s="1"/>
  <c r="BZ2134" i="64"/>
  <c r="BZ2157" i="64" s="1"/>
  <c r="BZ2776" i="64"/>
  <c r="BZ2790" i="64" s="1"/>
  <c r="BZ2098" i="64"/>
  <c r="BZ2125" i="64" s="1"/>
  <c r="BZ1721" i="64"/>
  <c r="BZ1756" i="64" s="1"/>
  <c r="BZ1605" i="64"/>
  <c r="BZ1632" i="64" s="1"/>
  <c r="BZ2202" i="64"/>
  <c r="BZ2225" i="64" s="1"/>
  <c r="BZ1570" i="64"/>
  <c r="BZ1597" i="64" s="1"/>
  <c r="BZ2234" i="64"/>
  <c r="BZ2259" i="64" s="1"/>
  <c r="BZ1441" i="64"/>
  <c r="BZ1454" i="64" s="1"/>
  <c r="BZ1641" i="64"/>
  <c r="BZ1668" i="64" s="1"/>
  <c r="BZ1289" i="64"/>
  <c r="BZ1535" i="64"/>
  <c r="BZ1562" i="64" s="1"/>
  <c r="BZ2268" i="64"/>
  <c r="BZ2293" i="64" s="1"/>
  <c r="BZ1511" i="64"/>
  <c r="BZ1417" i="64"/>
  <c r="BZ1432" i="64" s="1"/>
  <c r="BZ724" i="64"/>
  <c r="BZ1265" i="64"/>
  <c r="BZ1280" i="64" s="1"/>
  <c r="BZ1092" i="64"/>
  <c r="BZ1107" i="64" s="1"/>
  <c r="BZ647" i="64"/>
  <c r="BZ541" i="64"/>
  <c r="BZ564" i="64" s="1"/>
  <c r="BZ699" i="64"/>
  <c r="BZ1901" i="64"/>
  <c r="BZ1916" i="64" s="1"/>
  <c r="BZ1877" i="64"/>
  <c r="BZ1892" i="64" s="1"/>
  <c r="BR2724" i="64"/>
  <c r="BR2741" i="64" s="1"/>
  <c r="BR1846" i="64"/>
  <c r="BR1868" i="64" s="1"/>
  <c r="BR2698" i="64"/>
  <c r="BR2715" i="64" s="1"/>
  <c r="BR2673" i="64"/>
  <c r="BR2690" i="64" s="1"/>
  <c r="BR1820" i="64"/>
  <c r="BR1837" i="64" s="1"/>
  <c r="BR1788" i="64"/>
  <c r="BR1811" i="64" s="1"/>
  <c r="BR2647" i="64"/>
  <c r="BR2664" i="64" s="1"/>
  <c r="BR1766" i="64"/>
  <c r="BR1779" i="64" s="1"/>
  <c r="BR1721" i="64"/>
  <c r="BR1756" i="64" s="1"/>
  <c r="BR1677" i="64"/>
  <c r="BR1712" i="64" s="1"/>
  <c r="BR2134" i="64"/>
  <c r="BR2157" i="64" s="1"/>
  <c r="BR2776" i="64"/>
  <c r="BR2790" i="64" s="1"/>
  <c r="BR2098" i="64"/>
  <c r="BR2125" i="64" s="1"/>
  <c r="BR1605" i="64"/>
  <c r="BR1632" i="64" s="1"/>
  <c r="BR1570" i="64"/>
  <c r="BR1597" i="64" s="1"/>
  <c r="BR2234" i="64"/>
  <c r="BR2259" i="64" s="1"/>
  <c r="BR1441" i="64"/>
  <c r="BR1454" i="64" s="1"/>
  <c r="BR2202" i="64"/>
  <c r="BR2225" i="64" s="1"/>
  <c r="BR1511" i="64"/>
  <c r="BR1289" i="64"/>
  <c r="BR1535" i="64"/>
  <c r="BR1562" i="64" s="1"/>
  <c r="BR1641" i="64"/>
  <c r="BR1668" i="64" s="1"/>
  <c r="BR2268" i="64"/>
  <c r="BR2293" i="64" s="1"/>
  <c r="BR1417" i="64"/>
  <c r="BR1432" i="64" s="1"/>
  <c r="BR724" i="64"/>
  <c r="BR1265" i="64"/>
  <c r="BR1280" i="64" s="1"/>
  <c r="BR1092" i="64"/>
  <c r="BR1107" i="64" s="1"/>
  <c r="BR748" i="64"/>
  <c r="BR761" i="64" s="1"/>
  <c r="BR1144" i="64"/>
  <c r="BR1157" i="64" s="1"/>
  <c r="BR1877" i="64"/>
  <c r="BR1892" i="64" s="1"/>
  <c r="BR647" i="64"/>
  <c r="BR541" i="64"/>
  <c r="BR564" i="64" s="1"/>
  <c r="BR699" i="64"/>
  <c r="BR1901" i="64"/>
  <c r="BR1916" i="64" s="1"/>
  <c r="BJ2724" i="64"/>
  <c r="BJ2741" i="64" s="1"/>
  <c r="BJ1846" i="64"/>
  <c r="BJ1868" i="64" s="1"/>
  <c r="BJ2698" i="64"/>
  <c r="BJ2715" i="64" s="1"/>
  <c r="BJ1820" i="64"/>
  <c r="BJ1837" i="64" s="1"/>
  <c r="BJ1788" i="64"/>
  <c r="BJ1811" i="64" s="1"/>
  <c r="BJ2673" i="64"/>
  <c r="BJ2690" i="64" s="1"/>
  <c r="BJ2647" i="64"/>
  <c r="BJ2664" i="64" s="1"/>
  <c r="BJ1766" i="64"/>
  <c r="BJ1779" i="64" s="1"/>
  <c r="BJ1677" i="64"/>
  <c r="BJ1712" i="64" s="1"/>
  <c r="BJ2776" i="64"/>
  <c r="BJ2790" i="64" s="1"/>
  <c r="BJ2134" i="64"/>
  <c r="BJ2157" i="64" s="1"/>
  <c r="BJ1721" i="64"/>
  <c r="BJ1756" i="64" s="1"/>
  <c r="BJ2098" i="64"/>
  <c r="BJ2125" i="64" s="1"/>
  <c r="BJ1605" i="64"/>
  <c r="BJ1632" i="64" s="1"/>
  <c r="BJ2202" i="64"/>
  <c r="BJ2225" i="64" s="1"/>
  <c r="BJ1570" i="64"/>
  <c r="BJ1597" i="64" s="1"/>
  <c r="BJ1641" i="64"/>
  <c r="BJ1668" i="64" s="1"/>
  <c r="BJ2234" i="64"/>
  <c r="BJ2259" i="64" s="1"/>
  <c r="BJ1441" i="64"/>
  <c r="BJ1454" i="64" s="1"/>
  <c r="BJ2268" i="64"/>
  <c r="BJ2293" i="64" s="1"/>
  <c r="BJ1289" i="64"/>
  <c r="BJ1535" i="64"/>
  <c r="BJ1562" i="64" s="1"/>
  <c r="BJ1417" i="64"/>
  <c r="BJ1432" i="64" s="1"/>
  <c r="BJ1511" i="64"/>
  <c r="BJ724" i="64"/>
  <c r="BJ1265" i="64"/>
  <c r="BJ1280" i="64" s="1"/>
  <c r="BJ1092" i="64"/>
  <c r="BJ1107" i="64" s="1"/>
  <c r="BJ748" i="64"/>
  <c r="BJ761" i="64" s="1"/>
  <c r="BJ647" i="64"/>
  <c r="BJ541" i="64"/>
  <c r="BJ564" i="64" s="1"/>
  <c r="BJ699" i="64"/>
  <c r="BJ1144" i="64"/>
  <c r="BJ1157" i="64" s="1"/>
  <c r="BJ1901" i="64"/>
  <c r="BJ1916" i="64" s="1"/>
  <c r="BJ1877" i="64"/>
  <c r="BJ1892" i="64" s="1"/>
  <c r="BB2724" i="64"/>
  <c r="BB2741" i="64" s="1"/>
  <c r="BB1846" i="64"/>
  <c r="BB1868" i="64" s="1"/>
  <c r="BB2698" i="64"/>
  <c r="BB2715" i="64" s="1"/>
  <c r="BB1820" i="64"/>
  <c r="BB1837" i="64" s="1"/>
  <c r="BB2673" i="64"/>
  <c r="BB2690" i="64" s="1"/>
  <c r="BB1788" i="64"/>
  <c r="BB1811" i="64" s="1"/>
  <c r="BB2647" i="64"/>
  <c r="BB2664" i="64" s="1"/>
  <c r="BB1766" i="64"/>
  <c r="BB1779" i="64" s="1"/>
  <c r="BB1721" i="64"/>
  <c r="BB1756" i="64" s="1"/>
  <c r="BB2776" i="64"/>
  <c r="BB2790" i="64" s="1"/>
  <c r="BB1677" i="64"/>
  <c r="BB1712" i="64" s="1"/>
  <c r="BB2134" i="64"/>
  <c r="BB2157" i="64" s="1"/>
  <c r="BB2098" i="64"/>
  <c r="BB2125" i="64" s="1"/>
  <c r="BB1605" i="64"/>
  <c r="BB1632" i="64" s="1"/>
  <c r="BB1570" i="64"/>
  <c r="BB1597" i="64" s="1"/>
  <c r="BB2202" i="64"/>
  <c r="BB2225" i="64" s="1"/>
  <c r="BB2234" i="64"/>
  <c r="BB2259" i="64" s="1"/>
  <c r="BB1641" i="64"/>
  <c r="BB1668" i="64" s="1"/>
  <c r="BB1441" i="64"/>
  <c r="BB1454" i="64" s="1"/>
  <c r="BB1289" i="64"/>
  <c r="BB2268" i="64"/>
  <c r="BB2293" i="64" s="1"/>
  <c r="BB1511" i="64"/>
  <c r="BB1535" i="64"/>
  <c r="BB1562" i="64" s="1"/>
  <c r="BB1417" i="64"/>
  <c r="BB1432" i="64" s="1"/>
  <c r="BB1265" i="64"/>
  <c r="BB1280" i="64" s="1"/>
  <c r="BB1092" i="64"/>
  <c r="BB1107" i="64" s="1"/>
  <c r="BB1144" i="64"/>
  <c r="BB1157" i="64" s="1"/>
  <c r="BB748" i="64"/>
  <c r="BB761" i="64" s="1"/>
  <c r="BB1877" i="64"/>
  <c r="BB1892" i="64" s="1"/>
  <c r="BB647" i="64"/>
  <c r="BB541" i="64"/>
  <c r="BB564" i="64" s="1"/>
  <c r="BB699" i="64"/>
  <c r="BB1901" i="64"/>
  <c r="BB1916" i="64" s="1"/>
  <c r="AT2724" i="64"/>
  <c r="AT2741" i="64" s="1"/>
  <c r="AT1846" i="64"/>
  <c r="AT1868" i="64" s="1"/>
  <c r="AT2698" i="64"/>
  <c r="AT2715" i="64" s="1"/>
  <c r="AT1820" i="64"/>
  <c r="AT1837" i="64" s="1"/>
  <c r="AT2647" i="64"/>
  <c r="AT2664" i="64" s="1"/>
  <c r="AT1788" i="64"/>
  <c r="AT1811" i="64" s="1"/>
  <c r="AT2673" i="64"/>
  <c r="AT2690" i="64" s="1"/>
  <c r="AT1766" i="64"/>
  <c r="AT1779" i="64" s="1"/>
  <c r="AT1677" i="64"/>
  <c r="AT1712" i="64" s="1"/>
  <c r="AT2134" i="64"/>
  <c r="AT2157" i="64" s="1"/>
  <c r="AT1721" i="64"/>
  <c r="AT1756" i="64" s="1"/>
  <c r="AT2776" i="64"/>
  <c r="AT2790" i="64" s="1"/>
  <c r="AT2098" i="64"/>
  <c r="AT2125" i="64" s="1"/>
  <c r="AT2202" i="64"/>
  <c r="AT2225" i="64" s="1"/>
  <c r="AT1570" i="64"/>
  <c r="AT1597" i="64" s="1"/>
  <c r="AT2234" i="64"/>
  <c r="AT2259" i="64" s="1"/>
  <c r="AT1605" i="64"/>
  <c r="AT1632" i="64" s="1"/>
  <c r="AT1441" i="64"/>
  <c r="AT1454" i="64" s="1"/>
  <c r="AT1641" i="64"/>
  <c r="AT1668" i="64" s="1"/>
  <c r="AT1289" i="64"/>
  <c r="AT1511" i="64"/>
  <c r="AT1417" i="64"/>
  <c r="AT1432" i="64" s="1"/>
  <c r="AT1535" i="64"/>
  <c r="AT1562" i="64" s="1"/>
  <c r="AT2268" i="64"/>
  <c r="AT2293" i="64" s="1"/>
  <c r="AT1265" i="64"/>
  <c r="AT1280" i="64" s="1"/>
  <c r="AT1092" i="64"/>
  <c r="AT1107" i="64" s="1"/>
  <c r="AT647" i="64"/>
  <c r="AT1144" i="64"/>
  <c r="AT1157" i="64" s="1"/>
  <c r="AT541" i="64"/>
  <c r="AT564" i="64" s="1"/>
  <c r="AT748" i="64"/>
  <c r="AT761" i="64" s="1"/>
  <c r="AT724" i="64"/>
  <c r="AT699" i="64"/>
  <c r="AT1901" i="64"/>
  <c r="AT1916" i="64" s="1"/>
  <c r="AT1877" i="64"/>
  <c r="AT1892" i="64" s="1"/>
  <c r="AL2724" i="64"/>
  <c r="AL2741" i="64" s="1"/>
  <c r="AL1846" i="64"/>
  <c r="AL1868" i="64" s="1"/>
  <c r="AL2698" i="64"/>
  <c r="AL2715" i="64" s="1"/>
  <c r="AL2673" i="64"/>
  <c r="AL2690" i="64" s="1"/>
  <c r="AL1820" i="64"/>
  <c r="AL1837" i="64" s="1"/>
  <c r="AL2647" i="64"/>
  <c r="AL2664" i="64" s="1"/>
  <c r="AL1788" i="64"/>
  <c r="AL1811" i="64" s="1"/>
  <c r="AL1766" i="64"/>
  <c r="AL1779" i="64" s="1"/>
  <c r="AL2776" i="64"/>
  <c r="AL2790" i="64" s="1"/>
  <c r="AL2134" i="64"/>
  <c r="AL2157" i="64" s="1"/>
  <c r="AL1677" i="64"/>
  <c r="AL1712" i="64" s="1"/>
  <c r="AL2098" i="64"/>
  <c r="AL2125" i="64" s="1"/>
  <c r="AL1721" i="64"/>
  <c r="AL1756" i="64" s="1"/>
  <c r="AL1570" i="64"/>
  <c r="AL1597" i="64" s="1"/>
  <c r="AL2202" i="64"/>
  <c r="AL2225" i="64" s="1"/>
  <c r="AL2234" i="64"/>
  <c r="AL2259" i="64" s="1"/>
  <c r="AL1441" i="64"/>
  <c r="AL1454" i="64" s="1"/>
  <c r="AL1511" i="64"/>
  <c r="AL1289" i="64"/>
  <c r="AL2268" i="64"/>
  <c r="AL2293" i="64" s="1"/>
  <c r="AL1605" i="64"/>
  <c r="AL1632" i="64" s="1"/>
  <c r="AL1641" i="64"/>
  <c r="AL1668" i="64" s="1"/>
  <c r="AL1417" i="64"/>
  <c r="AL1432" i="64" s="1"/>
  <c r="AL1535" i="64"/>
  <c r="AL1562" i="64" s="1"/>
  <c r="AL1265" i="64"/>
  <c r="AL1280" i="64" s="1"/>
  <c r="AL1092" i="64"/>
  <c r="AL1107" i="64" s="1"/>
  <c r="AL724" i="64"/>
  <c r="AL1877" i="64"/>
  <c r="AL1892" i="64" s="1"/>
  <c r="AL647" i="64"/>
  <c r="AL541" i="64"/>
  <c r="AL564" i="64" s="1"/>
  <c r="AL699" i="64"/>
  <c r="AL1901" i="64"/>
  <c r="AL1916" i="64" s="1"/>
  <c r="AL748" i="64"/>
  <c r="AL761" i="64" s="1"/>
  <c r="AL1144" i="64"/>
  <c r="AL1157" i="64" s="1"/>
  <c r="AD2724" i="64"/>
  <c r="AD2741" i="64" s="1"/>
  <c r="AD1846" i="64"/>
  <c r="AD1868" i="64" s="1"/>
  <c r="AD2698" i="64"/>
  <c r="AD2715" i="64" s="1"/>
  <c r="AD2647" i="64"/>
  <c r="AD2664" i="64" s="1"/>
  <c r="AD2673" i="64"/>
  <c r="AD2690" i="64" s="1"/>
  <c r="AD1788" i="64"/>
  <c r="AD1811" i="64" s="1"/>
  <c r="AD1820" i="64"/>
  <c r="AD1837" i="64" s="1"/>
  <c r="AD1766" i="64"/>
  <c r="AD1779" i="64" s="1"/>
  <c r="AD1677" i="64"/>
  <c r="AD1712" i="64" s="1"/>
  <c r="AD2776" i="64"/>
  <c r="AD2790" i="64" s="1"/>
  <c r="AD1721" i="64"/>
  <c r="AD1756" i="64" s="1"/>
  <c r="AD2134" i="64"/>
  <c r="AD2157" i="64" s="1"/>
  <c r="AD2098" i="64"/>
  <c r="AD2125" i="64" s="1"/>
  <c r="AD2202" i="64"/>
  <c r="AD2225" i="64" s="1"/>
  <c r="AD1570" i="64"/>
  <c r="AD1597" i="64" s="1"/>
  <c r="AD1641" i="64"/>
  <c r="AD1668" i="64" s="1"/>
  <c r="AD2234" i="64"/>
  <c r="AD2259" i="64" s="1"/>
  <c r="AD1605" i="64"/>
  <c r="AD1632" i="64" s="1"/>
  <c r="AD1441" i="64"/>
  <c r="AD1454" i="64" s="1"/>
  <c r="AD1535" i="64"/>
  <c r="AD1562" i="64" s="1"/>
  <c r="AD1289" i="64"/>
  <c r="AD2268" i="64"/>
  <c r="AD2293" i="64" s="1"/>
  <c r="AD1417" i="64"/>
  <c r="AD1432" i="64" s="1"/>
  <c r="AD1511" i="64"/>
  <c r="AD1265" i="64"/>
  <c r="AD1280" i="64" s="1"/>
  <c r="AD1092" i="64"/>
  <c r="AD1107" i="64" s="1"/>
  <c r="AD748" i="64"/>
  <c r="AD761" i="64" s="1"/>
  <c r="AD1144" i="64"/>
  <c r="AD1157" i="64" s="1"/>
  <c r="AD647" i="64"/>
  <c r="AD541" i="64"/>
  <c r="AD564" i="64" s="1"/>
  <c r="AD699" i="64"/>
  <c r="AD1901" i="64"/>
  <c r="AD1916" i="64" s="1"/>
  <c r="AD1877" i="64"/>
  <c r="AD1892" i="64" s="1"/>
  <c r="AD724" i="64"/>
  <c r="V2724" i="64"/>
  <c r="V2741" i="64" s="1"/>
  <c r="V1846" i="64"/>
  <c r="V1868" i="64" s="1"/>
  <c r="V2698" i="64"/>
  <c r="V2715" i="64" s="1"/>
  <c r="V2673" i="64"/>
  <c r="V2690" i="64" s="1"/>
  <c r="V1820" i="64"/>
  <c r="V1788" i="64"/>
  <c r="V1811" i="64" s="1"/>
  <c r="V2647" i="64"/>
  <c r="V2664" i="64" s="1"/>
  <c r="V1766" i="64"/>
  <c r="V1779" i="64" s="1"/>
  <c r="V1721" i="64"/>
  <c r="V1756" i="64" s="1"/>
  <c r="V2134" i="64"/>
  <c r="V2157" i="64" s="1"/>
  <c r="V2776" i="64"/>
  <c r="V2790" i="64" s="1"/>
  <c r="V1677" i="64"/>
  <c r="V1712" i="64" s="1"/>
  <c r="V2098" i="64"/>
  <c r="V2125" i="64" s="1"/>
  <c r="V1570" i="64"/>
  <c r="V1597" i="64" s="1"/>
  <c r="V1605" i="64"/>
  <c r="V1632" i="64" s="1"/>
  <c r="V2234" i="64"/>
  <c r="V2259" i="64" s="1"/>
  <c r="V1641" i="64"/>
  <c r="V1668" i="64" s="1"/>
  <c r="V1441" i="64"/>
  <c r="V1454" i="64" s="1"/>
  <c r="V2202" i="64"/>
  <c r="V2225" i="64" s="1"/>
  <c r="V1289" i="64"/>
  <c r="V1535" i="64"/>
  <c r="V1562" i="64" s="1"/>
  <c r="V2268" i="64"/>
  <c r="V2293" i="64" s="1"/>
  <c r="V1511" i="64"/>
  <c r="V1417" i="64"/>
  <c r="V1432" i="64" s="1"/>
  <c r="V1265" i="64"/>
  <c r="V1280" i="64" s="1"/>
  <c r="V1092" i="64"/>
  <c r="V1107" i="64" s="1"/>
  <c r="V1877" i="64"/>
  <c r="V1892" i="64" s="1"/>
  <c r="V647" i="64"/>
  <c r="V748" i="64"/>
  <c r="V761" i="64" s="1"/>
  <c r="V724" i="64"/>
  <c r="V541" i="64"/>
  <c r="V564" i="64" s="1"/>
  <c r="V1144" i="64"/>
  <c r="V1157" i="64" s="1"/>
  <c r="V699" i="64"/>
  <c r="V1901" i="64"/>
  <c r="V1916" i="64" s="1"/>
  <c r="CE472" i="64"/>
  <c r="BW472" i="64"/>
  <c r="AY472" i="64"/>
  <c r="AQ472" i="64"/>
  <c r="CL471" i="64"/>
  <c r="BV471" i="64"/>
  <c r="BN471" i="64"/>
  <c r="BF471" i="64"/>
  <c r="CC468" i="64"/>
  <c r="BU468" i="64"/>
  <c r="BM468" i="64"/>
  <c r="BE468" i="64"/>
  <c r="AW468" i="64"/>
  <c r="AO468" i="64"/>
  <c r="AG468" i="64"/>
  <c r="Y468" i="64"/>
  <c r="Y481" i="64" s="1"/>
  <c r="BT467" i="64"/>
  <c r="BL467" i="64"/>
  <c r="BD467" i="64"/>
  <c r="AV467" i="64"/>
  <c r="AN467" i="64"/>
  <c r="AF467" i="64"/>
  <c r="T490" i="64"/>
  <c r="AB490" i="64"/>
  <c r="AJ490" i="64"/>
  <c r="AR490" i="64"/>
  <c r="AZ490" i="64"/>
  <c r="BH490" i="64"/>
  <c r="BP490" i="64"/>
  <c r="BX490" i="64"/>
  <c r="CF490" i="64"/>
  <c r="T491" i="64"/>
  <c r="AB491" i="64"/>
  <c r="AJ491" i="64"/>
  <c r="BP491" i="64"/>
  <c r="BX491" i="64"/>
  <c r="S494" i="64"/>
  <c r="AA494" i="64"/>
  <c r="AI494" i="64"/>
  <c r="AY494" i="64"/>
  <c r="BX494" i="64"/>
  <c r="CI494" i="64"/>
  <c r="Z495" i="64"/>
  <c r="Z505" i="64" s="1"/>
  <c r="AJ495" i="64"/>
  <c r="AJ505" i="64" s="1"/>
  <c r="AU495" i="64"/>
  <c r="AU505" i="64" s="1"/>
  <c r="BF495" i="64"/>
  <c r="BF505" i="64" s="1"/>
  <c r="BP495" i="64"/>
  <c r="BP505" i="64" s="1"/>
  <c r="AE540" i="64"/>
  <c r="BQ540" i="64"/>
  <c r="CC540" i="64"/>
  <c r="W541" i="64"/>
  <c r="W564" i="64" s="1"/>
  <c r="AV541" i="64"/>
  <c r="AV564" i="64" s="1"/>
  <c r="BI541" i="64"/>
  <c r="BI564" i="64" s="1"/>
  <c r="BU541" i="64"/>
  <c r="BU564" i="64" s="1"/>
  <c r="CI541" i="64"/>
  <c r="CI564" i="64" s="1"/>
  <c r="AL544" i="64"/>
  <c r="AW544" i="64"/>
  <c r="BK544" i="64"/>
  <c r="BX544" i="64"/>
  <c r="CJ544" i="64"/>
  <c r="AD545" i="64"/>
  <c r="AO545" i="64"/>
  <c r="BP545" i="64"/>
  <c r="CB545" i="64"/>
  <c r="AG1900" i="64"/>
  <c r="AR1900" i="64"/>
  <c r="BF1900" i="64"/>
  <c r="BS1900" i="64"/>
  <c r="CF1900" i="64"/>
  <c r="BO1901" i="64"/>
  <c r="BO1916" i="64" s="1"/>
  <c r="AA1904" i="64"/>
  <c r="BE647" i="64"/>
  <c r="AN650" i="64"/>
  <c r="AF651" i="64"/>
  <c r="BR674" i="64"/>
  <c r="BR689" i="64" s="1"/>
  <c r="BJ675" i="64"/>
  <c r="AS678" i="64"/>
  <c r="AK679" i="64"/>
  <c r="AF728" i="64"/>
  <c r="BA1876" i="64"/>
  <c r="BA1891" i="64" s="1"/>
  <c r="CC1091" i="64"/>
  <c r="CC1106" i="64" s="1"/>
  <c r="BL1147" i="64"/>
  <c r="BQ1510" i="64"/>
  <c r="BQ1525" i="64" s="1"/>
  <c r="AM1845" i="64"/>
  <c r="AM2723" i="64"/>
  <c r="AM2740" i="64" s="1"/>
  <c r="AM2672" i="64"/>
  <c r="AM2689" i="64" s="1"/>
  <c r="AM2697" i="64"/>
  <c r="AM2714" i="64" s="1"/>
  <c r="AM2646" i="64"/>
  <c r="AM2663" i="64" s="1"/>
  <c r="AM1787" i="64"/>
  <c r="AM1810" i="64" s="1"/>
  <c r="AM1676" i="64"/>
  <c r="AM1711" i="64" s="1"/>
  <c r="AM1765" i="64"/>
  <c r="AM1778" i="64" s="1"/>
  <c r="AM2775" i="64"/>
  <c r="AM2789" i="64" s="1"/>
  <c r="AM1819" i="64"/>
  <c r="AM1836" i="64" s="1"/>
  <c r="AM1720" i="64"/>
  <c r="AM2133" i="64"/>
  <c r="AM2156" i="64" s="1"/>
  <c r="AM1569" i="64"/>
  <c r="AM1596" i="64" s="1"/>
  <c r="AM2097" i="64"/>
  <c r="AM2124" i="64" s="1"/>
  <c r="AM1640" i="64"/>
  <c r="AM1667" i="64" s="1"/>
  <c r="AM2233" i="64"/>
  <c r="AM2258" i="64" s="1"/>
  <c r="AM1604" i="64"/>
  <c r="AM1631" i="64" s="1"/>
  <c r="AM2201" i="64"/>
  <c r="AM2224" i="64" s="1"/>
  <c r="AM2267" i="64"/>
  <c r="AM2292" i="64" s="1"/>
  <c r="AM1534" i="64"/>
  <c r="AM1561" i="64" s="1"/>
  <c r="AM1440" i="64"/>
  <c r="AM1453" i="64" s="1"/>
  <c r="AM1510" i="64"/>
  <c r="AM1525" i="64" s="1"/>
  <c r="AM1143" i="64"/>
  <c r="AM1156" i="64" s="1"/>
  <c r="AM1264" i="64"/>
  <c r="AM1279" i="64" s="1"/>
  <c r="AM1416" i="64"/>
  <c r="AM1431" i="64" s="1"/>
  <c r="AM1091" i="64"/>
  <c r="AM1106" i="64" s="1"/>
  <c r="AM1876" i="64"/>
  <c r="AM1891" i="64" s="1"/>
  <c r="AM747" i="64"/>
  <c r="AM723" i="64"/>
  <c r="AM646" i="64"/>
  <c r="AM666" i="64" s="1"/>
  <c r="AM698" i="64"/>
  <c r="AM1288" i="64"/>
  <c r="AM674" i="64"/>
  <c r="AM689" i="64" s="1"/>
  <c r="BK1850" i="64"/>
  <c r="BK2728" i="64"/>
  <c r="BK2677" i="64"/>
  <c r="BK2702" i="64"/>
  <c r="BK1824" i="64"/>
  <c r="BK1841" i="64" s="1"/>
  <c r="BK1792" i="64"/>
  <c r="BK2651" i="64"/>
  <c r="BK2668" i="64" s="1"/>
  <c r="BK1770" i="64"/>
  <c r="BK1783" i="64" s="1"/>
  <c r="BK2780" i="64"/>
  <c r="BK2794" i="64" s="1"/>
  <c r="BK1681" i="64"/>
  <c r="BK1716" i="64" s="1"/>
  <c r="BK1725" i="64"/>
  <c r="BK1760" i="64" s="1"/>
  <c r="BK2206" i="64"/>
  <c r="BK2229" i="64" s="1"/>
  <c r="BK2102" i="64"/>
  <c r="BK2129" i="64" s="1"/>
  <c r="BK2138" i="64"/>
  <c r="BK2161" i="64" s="1"/>
  <c r="BK1645" i="64"/>
  <c r="BK1672" i="64" s="1"/>
  <c r="BK1609" i="64"/>
  <c r="BK1636" i="64" s="1"/>
  <c r="BK2238" i="64"/>
  <c r="BK2263" i="64" s="1"/>
  <c r="BK1574" i="64"/>
  <c r="BK1601" i="64" s="1"/>
  <c r="BK2272" i="64"/>
  <c r="BK2297" i="64" s="1"/>
  <c r="BK1539" i="64"/>
  <c r="BK1566" i="64" s="1"/>
  <c r="BK1421" i="64"/>
  <c r="BK1445" i="64"/>
  <c r="BK1458" i="64" s="1"/>
  <c r="BK1515" i="64"/>
  <c r="BK1293" i="64"/>
  <c r="BK1096" i="64"/>
  <c r="BK1881" i="64"/>
  <c r="BK1896" i="64" s="1"/>
  <c r="BK1269" i="64"/>
  <c r="BK1284" i="64" s="1"/>
  <c r="BK752" i="64"/>
  <c r="BK765" i="64" s="1"/>
  <c r="BK728" i="64"/>
  <c r="BK651" i="64"/>
  <c r="BK1905" i="64"/>
  <c r="BK1148" i="64"/>
  <c r="BK1161" i="64" s="1"/>
  <c r="BK679" i="64"/>
  <c r="CB1849" i="64"/>
  <c r="CB2727" i="64"/>
  <c r="CB2676" i="64"/>
  <c r="CB2650" i="64"/>
  <c r="CB1823" i="64"/>
  <c r="CB2701" i="64"/>
  <c r="CB1791" i="64"/>
  <c r="CB1769" i="64"/>
  <c r="CB2779" i="64"/>
  <c r="CB1680" i="64"/>
  <c r="CB1724" i="64"/>
  <c r="CB2101" i="64"/>
  <c r="CB1644" i="64"/>
  <c r="CB2205" i="64"/>
  <c r="CB2137" i="64"/>
  <c r="CB1608" i="64"/>
  <c r="CB2271" i="64"/>
  <c r="CB1538" i="64"/>
  <c r="CB1573" i="64"/>
  <c r="CB1514" i="64"/>
  <c r="CB1420" i="64"/>
  <c r="CB1435" i="64" s="1"/>
  <c r="CB1444" i="64"/>
  <c r="CB1292" i="64"/>
  <c r="CB1411" i="64" s="1"/>
  <c r="CB2237" i="64"/>
  <c r="CB1880" i="64"/>
  <c r="CB751" i="64"/>
  <c r="CB764" i="64" s="1"/>
  <c r="CB1147" i="64"/>
  <c r="CB1095" i="64"/>
  <c r="CB702" i="64"/>
  <c r="CB1904" i="64"/>
  <c r="CB727" i="64"/>
  <c r="CB494" i="64"/>
  <c r="CB678" i="64"/>
  <c r="CK1846" i="64"/>
  <c r="CK1868" i="64" s="1"/>
  <c r="CK2724" i="64"/>
  <c r="CK2741" i="64" s="1"/>
  <c r="CK2673" i="64"/>
  <c r="CK2690" i="64" s="1"/>
  <c r="CK2698" i="64"/>
  <c r="CK2715" i="64" s="1"/>
  <c r="CK2647" i="64"/>
  <c r="CK2664" i="64" s="1"/>
  <c r="CK1820" i="64"/>
  <c r="CK1837" i="64" s="1"/>
  <c r="CK1788" i="64"/>
  <c r="CK1811" i="64" s="1"/>
  <c r="CK1766" i="64"/>
  <c r="CK1779" i="64" s="1"/>
  <c r="CK2776" i="64"/>
  <c r="CK2790" i="64" s="1"/>
  <c r="CK1677" i="64"/>
  <c r="CK1712" i="64" s="1"/>
  <c r="CK1721" i="64"/>
  <c r="CK1756" i="64" s="1"/>
  <c r="CK2098" i="64"/>
  <c r="CK2125" i="64" s="1"/>
  <c r="CK2202" i="64"/>
  <c r="CK2225" i="64" s="1"/>
  <c r="CK2134" i="64"/>
  <c r="CK2157" i="64" s="1"/>
  <c r="CK1641" i="64"/>
  <c r="CK1668" i="64" s="1"/>
  <c r="CK1605" i="64"/>
  <c r="CK1632" i="64" s="1"/>
  <c r="CK2268" i="64"/>
  <c r="CK2293" i="64" s="1"/>
  <c r="CK1535" i="64"/>
  <c r="CK1562" i="64" s="1"/>
  <c r="CK1570" i="64"/>
  <c r="CK1597" i="64" s="1"/>
  <c r="CK2234" i="64"/>
  <c r="CK2259" i="64" s="1"/>
  <c r="CK1511" i="64"/>
  <c r="CK1417" i="64"/>
  <c r="CK1432" i="64" s="1"/>
  <c r="CK1441" i="64"/>
  <c r="CK1454" i="64" s="1"/>
  <c r="CK1289" i="64"/>
  <c r="CK1265" i="64"/>
  <c r="CK1280" i="64" s="1"/>
  <c r="CK1877" i="64"/>
  <c r="CK1892" i="64" s="1"/>
  <c r="CK748" i="64"/>
  <c r="CK761" i="64" s="1"/>
  <c r="CK1092" i="64"/>
  <c r="CK1107" i="64" s="1"/>
  <c r="CK699" i="64"/>
  <c r="CK1144" i="64"/>
  <c r="CK1157" i="64" s="1"/>
  <c r="CK1901" i="64"/>
  <c r="CK1916" i="64" s="1"/>
  <c r="CK724" i="64"/>
  <c r="CK675" i="64"/>
  <c r="AO1846" i="64"/>
  <c r="AO1868" i="64" s="1"/>
  <c r="AO2724" i="64"/>
  <c r="AO2741" i="64" s="1"/>
  <c r="AO2698" i="64"/>
  <c r="AO2715" i="64" s="1"/>
  <c r="AO2647" i="64"/>
  <c r="AO2664" i="64" s="1"/>
  <c r="AO2673" i="64"/>
  <c r="AO2690" i="64" s="1"/>
  <c r="AO1820" i="64"/>
  <c r="AO1837" i="64" s="1"/>
  <c r="AO1788" i="64"/>
  <c r="AO1811" i="64" s="1"/>
  <c r="AO2776" i="64"/>
  <c r="AO2790" i="64" s="1"/>
  <c r="AO1766" i="64"/>
  <c r="AO1779" i="64" s="1"/>
  <c r="AO1677" i="64"/>
  <c r="AO1712" i="64" s="1"/>
  <c r="AO2098" i="64"/>
  <c r="AO2125" i="64" s="1"/>
  <c r="AO1721" i="64"/>
  <c r="AO1756" i="64" s="1"/>
  <c r="AO2202" i="64"/>
  <c r="AO2225" i="64" s="1"/>
  <c r="AO2134" i="64"/>
  <c r="AO2157" i="64" s="1"/>
  <c r="AO1641" i="64"/>
  <c r="AO1668" i="64" s="1"/>
  <c r="AO2268" i="64"/>
  <c r="AO2293" i="64" s="1"/>
  <c r="AO1570" i="64"/>
  <c r="AO1597" i="64" s="1"/>
  <c r="AO1605" i="64"/>
  <c r="AO1632" i="64" s="1"/>
  <c r="AO1535" i="64"/>
  <c r="AO1562" i="64" s="1"/>
  <c r="AO1441" i="64"/>
  <c r="AO1454" i="64" s="1"/>
  <c r="AO1417" i="64"/>
  <c r="AO1432" i="64" s="1"/>
  <c r="AO1511" i="64"/>
  <c r="AO1289" i="64"/>
  <c r="AO2234" i="64"/>
  <c r="AO2259" i="64" s="1"/>
  <c r="AO1265" i="64"/>
  <c r="AO1280" i="64" s="1"/>
  <c r="AO1877" i="64"/>
  <c r="AO1892" i="64" s="1"/>
  <c r="AO748" i="64"/>
  <c r="AO761" i="64" s="1"/>
  <c r="AO699" i="64"/>
  <c r="AO1901" i="64"/>
  <c r="AO1916" i="64" s="1"/>
  <c r="AO1092" i="64"/>
  <c r="AO1107" i="64" s="1"/>
  <c r="AO1144" i="64"/>
  <c r="AO1157" i="64" s="1"/>
  <c r="AO675" i="64"/>
  <c r="AO724" i="64"/>
  <c r="BU491" i="64"/>
  <c r="AV494" i="64"/>
  <c r="CC541" i="64"/>
  <c r="CC564" i="64" s="1"/>
  <c r="CE1845" i="64"/>
  <c r="CE2723" i="64"/>
  <c r="CE2740" i="64" s="1"/>
  <c r="CE2697" i="64"/>
  <c r="CE2714" i="64" s="1"/>
  <c r="CE2646" i="64"/>
  <c r="CE2663" i="64" s="1"/>
  <c r="CE1819" i="64"/>
  <c r="CE1836" i="64" s="1"/>
  <c r="CE1787" i="64"/>
  <c r="CE1810" i="64" s="1"/>
  <c r="CE2672" i="64"/>
  <c r="CE2689" i="64" s="1"/>
  <c r="CE1765" i="64"/>
  <c r="CE1778" i="64" s="1"/>
  <c r="CE1720" i="64"/>
  <c r="CE2775" i="64"/>
  <c r="CE2789" i="64" s="1"/>
  <c r="CE2201" i="64"/>
  <c r="CE2224" i="64" s="1"/>
  <c r="CE1676" i="64"/>
  <c r="CE1711" i="64" s="1"/>
  <c r="CE2133" i="64"/>
  <c r="CE2156" i="64" s="1"/>
  <c r="CE1640" i="64"/>
  <c r="CE1667" i="64" s="1"/>
  <c r="CE2097" i="64"/>
  <c r="CE2124" i="64" s="1"/>
  <c r="CE1604" i="64"/>
  <c r="CE1631" i="64" s="1"/>
  <c r="CE1534" i="64"/>
  <c r="CE1561" i="64" s="1"/>
  <c r="CE1510" i="64"/>
  <c r="CE1525" i="64" s="1"/>
  <c r="CE1569" i="64"/>
  <c r="CE1596" i="64" s="1"/>
  <c r="CE2233" i="64"/>
  <c r="CE2258" i="64" s="1"/>
  <c r="CE2267" i="64"/>
  <c r="CE2292" i="64" s="1"/>
  <c r="CE1416" i="64"/>
  <c r="CE1431" i="64" s="1"/>
  <c r="CE1876" i="64"/>
  <c r="CE1891" i="64" s="1"/>
  <c r="CE723" i="64"/>
  <c r="CE1440" i="64"/>
  <c r="CE1453" i="64" s="1"/>
  <c r="CE1143" i="64"/>
  <c r="CE1156" i="64" s="1"/>
  <c r="CE1288" i="64"/>
  <c r="CE1264" i="64"/>
  <c r="CE1279" i="64" s="1"/>
  <c r="CE747" i="64"/>
  <c r="CE674" i="64"/>
  <c r="CE689" i="64" s="1"/>
  <c r="CE646" i="64"/>
  <c r="CE666" i="64" s="1"/>
  <c r="CE1091" i="64"/>
  <c r="CE1106" i="64" s="1"/>
  <c r="CE540" i="64"/>
  <c r="BW1845" i="64"/>
  <c r="BW2723" i="64"/>
  <c r="BW2740" i="64" s="1"/>
  <c r="BW2697" i="64"/>
  <c r="BW2714" i="64" s="1"/>
  <c r="BW2646" i="64"/>
  <c r="BW2663" i="64" s="1"/>
  <c r="BW2672" i="64"/>
  <c r="BW2689" i="64" s="1"/>
  <c r="BW1819" i="64"/>
  <c r="BW1836" i="64" s="1"/>
  <c r="BW1787" i="64"/>
  <c r="BW1810" i="64" s="1"/>
  <c r="BW1765" i="64"/>
  <c r="BW1778" i="64" s="1"/>
  <c r="BW2775" i="64"/>
  <c r="BW2789" i="64" s="1"/>
  <c r="BW2201" i="64"/>
  <c r="BW2224" i="64" s="1"/>
  <c r="BW2133" i="64"/>
  <c r="BW2156" i="64" s="1"/>
  <c r="BW1720" i="64"/>
  <c r="BW1640" i="64"/>
  <c r="BW1667" i="64" s="1"/>
  <c r="BW1604" i="64"/>
  <c r="BW1631" i="64" s="1"/>
  <c r="BW1676" i="64"/>
  <c r="BW1711" i="64" s="1"/>
  <c r="BW1569" i="64"/>
  <c r="BW1596" i="64" s="1"/>
  <c r="BW1534" i="64"/>
  <c r="BW1561" i="64" s="1"/>
  <c r="BW1510" i="64"/>
  <c r="BW1525" i="64" s="1"/>
  <c r="BW2233" i="64"/>
  <c r="BW2258" i="64" s="1"/>
  <c r="BW1416" i="64"/>
  <c r="BW1431" i="64" s="1"/>
  <c r="BW2097" i="64"/>
  <c r="BW2124" i="64" s="1"/>
  <c r="BW2267" i="64"/>
  <c r="BW2292" i="64" s="1"/>
  <c r="BW1440" i="64"/>
  <c r="BW1453" i="64" s="1"/>
  <c r="BW1876" i="64"/>
  <c r="BW1891" i="64" s="1"/>
  <c r="BW1288" i="64"/>
  <c r="BW723" i="64"/>
  <c r="BW1143" i="64"/>
  <c r="BW1156" i="64" s="1"/>
  <c r="BW1264" i="64"/>
  <c r="BW1279" i="64" s="1"/>
  <c r="BW1091" i="64"/>
  <c r="BW1106" i="64" s="1"/>
  <c r="BW674" i="64"/>
  <c r="BW689" i="64" s="1"/>
  <c r="BW747" i="64"/>
  <c r="BW646" i="64"/>
  <c r="BW666" i="64" s="1"/>
  <c r="BW540" i="64"/>
  <c r="BO1845" i="64"/>
  <c r="BO2723" i="64"/>
  <c r="BO2740" i="64" s="1"/>
  <c r="BO2697" i="64"/>
  <c r="BO2714" i="64" s="1"/>
  <c r="BO2672" i="64"/>
  <c r="BO2689" i="64" s="1"/>
  <c r="BO2646" i="64"/>
  <c r="BO2663" i="64" s="1"/>
  <c r="BO1819" i="64"/>
  <c r="BO1836" i="64" s="1"/>
  <c r="BO1787" i="64"/>
  <c r="BO1810" i="64" s="1"/>
  <c r="BO1765" i="64"/>
  <c r="BO1778" i="64" s="1"/>
  <c r="BO2775" i="64"/>
  <c r="BO2789" i="64" s="1"/>
  <c r="BO1720" i="64"/>
  <c r="BO2201" i="64"/>
  <c r="BO2224" i="64" s="1"/>
  <c r="BO1676" i="64"/>
  <c r="BO1711" i="64" s="1"/>
  <c r="BO2133" i="64"/>
  <c r="BO2156" i="64" s="1"/>
  <c r="BO1640" i="64"/>
  <c r="BO1667" i="64" s="1"/>
  <c r="BO2097" i="64"/>
  <c r="BO2124" i="64" s="1"/>
  <c r="BO1604" i="64"/>
  <c r="BO1631" i="64" s="1"/>
  <c r="BO1534" i="64"/>
  <c r="BO1561" i="64" s="1"/>
  <c r="BO1510" i="64"/>
  <c r="BO1525" i="64" s="1"/>
  <c r="BO2233" i="64"/>
  <c r="BO2258" i="64" s="1"/>
  <c r="BO2267" i="64"/>
  <c r="BO2292" i="64" s="1"/>
  <c r="BO1416" i="64"/>
  <c r="BO1431" i="64" s="1"/>
  <c r="BO1440" i="64"/>
  <c r="BO1453" i="64" s="1"/>
  <c r="BO1876" i="64"/>
  <c r="BO1891" i="64" s="1"/>
  <c r="BO1288" i="64"/>
  <c r="BO723" i="64"/>
  <c r="BO1569" i="64"/>
  <c r="BO1596" i="64" s="1"/>
  <c r="BO1143" i="64"/>
  <c r="BO1156" i="64" s="1"/>
  <c r="BO1264" i="64"/>
  <c r="BO1279" i="64" s="1"/>
  <c r="BO674" i="64"/>
  <c r="BO689" i="64" s="1"/>
  <c r="BO1091" i="64"/>
  <c r="BO1106" i="64" s="1"/>
  <c r="BO646" i="64"/>
  <c r="BO666" i="64" s="1"/>
  <c r="BO747" i="64"/>
  <c r="BO540" i="64"/>
  <c r="BG1845" i="64"/>
  <c r="BG2723" i="64"/>
  <c r="BG2740" i="64" s="1"/>
  <c r="BG2697" i="64"/>
  <c r="BG2714" i="64" s="1"/>
  <c r="BG2646" i="64"/>
  <c r="BG2663" i="64" s="1"/>
  <c r="BG1819" i="64"/>
  <c r="BG1836" i="64" s="1"/>
  <c r="BG1787" i="64"/>
  <c r="BG1810" i="64" s="1"/>
  <c r="BG2672" i="64"/>
  <c r="BG2689" i="64" s="1"/>
  <c r="BG1765" i="64"/>
  <c r="BG1778" i="64" s="1"/>
  <c r="BG2775" i="64"/>
  <c r="BG2789" i="64" s="1"/>
  <c r="BG2201" i="64"/>
  <c r="BG2224" i="64" s="1"/>
  <c r="BG1720" i="64"/>
  <c r="BG2133" i="64"/>
  <c r="BG2156" i="64" s="1"/>
  <c r="BG1676" i="64"/>
  <c r="BG1711" i="64" s="1"/>
  <c r="BG2097" i="64"/>
  <c r="BG2124" i="64" s="1"/>
  <c r="BG1640" i="64"/>
  <c r="BG1667" i="64" s="1"/>
  <c r="BG1604" i="64"/>
  <c r="BG1631" i="64" s="1"/>
  <c r="BG1534" i="64"/>
  <c r="BG1561" i="64" s="1"/>
  <c r="BG1510" i="64"/>
  <c r="BG1525" i="64" s="1"/>
  <c r="BG1569" i="64"/>
  <c r="BG1596" i="64" s="1"/>
  <c r="BG2233" i="64"/>
  <c r="BG2258" i="64" s="1"/>
  <c r="BG1416" i="64"/>
  <c r="BG1431" i="64" s="1"/>
  <c r="BG1440" i="64"/>
  <c r="BG1453" i="64" s="1"/>
  <c r="BG2267" i="64"/>
  <c r="BG2292" i="64" s="1"/>
  <c r="BG1288" i="64"/>
  <c r="BG1876" i="64"/>
  <c r="BG1891" i="64" s="1"/>
  <c r="BG723" i="64"/>
  <c r="BG1143" i="64"/>
  <c r="BG1156" i="64" s="1"/>
  <c r="BG747" i="64"/>
  <c r="BG674" i="64"/>
  <c r="BG689" i="64" s="1"/>
  <c r="BG1264" i="64"/>
  <c r="BG1279" i="64" s="1"/>
  <c r="BG646" i="64"/>
  <c r="BG666" i="64" s="1"/>
  <c r="BG540" i="64"/>
  <c r="AY1845" i="64"/>
  <c r="AY2723" i="64"/>
  <c r="AY2740" i="64" s="1"/>
  <c r="AY2697" i="64"/>
  <c r="AY2714" i="64" s="1"/>
  <c r="AY2646" i="64"/>
  <c r="AY2663" i="64" s="1"/>
  <c r="AY1819" i="64"/>
  <c r="AY1836" i="64" s="1"/>
  <c r="AY1787" i="64"/>
  <c r="AY1810" i="64" s="1"/>
  <c r="AY2672" i="64"/>
  <c r="AY2689" i="64" s="1"/>
  <c r="AY1765" i="64"/>
  <c r="AY1778" i="64" s="1"/>
  <c r="AY1720" i="64"/>
  <c r="AY2775" i="64"/>
  <c r="AY2789" i="64" s="1"/>
  <c r="AY2201" i="64"/>
  <c r="AY2224" i="64" s="1"/>
  <c r="AY1676" i="64"/>
  <c r="AY1711" i="64" s="1"/>
  <c r="AY2133" i="64"/>
  <c r="AY2156" i="64" s="1"/>
  <c r="AY1640" i="64"/>
  <c r="AY1667" i="64" s="1"/>
  <c r="AY1604" i="64"/>
  <c r="AY1631" i="64" s="1"/>
  <c r="AY1569" i="64"/>
  <c r="AY1596" i="64" s="1"/>
  <c r="AY2097" i="64"/>
  <c r="AY2124" i="64" s="1"/>
  <c r="AY1534" i="64"/>
  <c r="AY1561" i="64" s="1"/>
  <c r="AY1510" i="64"/>
  <c r="AY1525" i="64" s="1"/>
  <c r="AY2233" i="64"/>
  <c r="AY2258" i="64" s="1"/>
  <c r="AY2267" i="64"/>
  <c r="AY2292" i="64" s="1"/>
  <c r="AY1416" i="64"/>
  <c r="AY1431" i="64" s="1"/>
  <c r="AY1876" i="64"/>
  <c r="AY1891" i="64" s="1"/>
  <c r="AY1440" i="64"/>
  <c r="AY1453" i="64" s="1"/>
  <c r="AY723" i="64"/>
  <c r="AY1143" i="64"/>
  <c r="AY1156" i="64" s="1"/>
  <c r="AY1288" i="64"/>
  <c r="AY1091" i="64"/>
  <c r="AY1106" i="64" s="1"/>
  <c r="AY674" i="64"/>
  <c r="AY689" i="64" s="1"/>
  <c r="AY1264" i="64"/>
  <c r="AY1279" i="64" s="1"/>
  <c r="AY747" i="64"/>
  <c r="AY646" i="64"/>
  <c r="AY666" i="64" s="1"/>
  <c r="AY540" i="64"/>
  <c r="AQ1845" i="64"/>
  <c r="AQ2723" i="64"/>
  <c r="AQ2740" i="64" s="1"/>
  <c r="AQ2697" i="64"/>
  <c r="AQ2714" i="64" s="1"/>
  <c r="AQ2646" i="64"/>
  <c r="AQ2663" i="64" s="1"/>
  <c r="AQ2672" i="64"/>
  <c r="AQ2689" i="64" s="1"/>
  <c r="AQ1819" i="64"/>
  <c r="AQ1836" i="64" s="1"/>
  <c r="AQ1787" i="64"/>
  <c r="AQ1810" i="64" s="1"/>
  <c r="AQ1765" i="64"/>
  <c r="AQ1778" i="64" s="1"/>
  <c r="AQ1676" i="64"/>
  <c r="AQ1711" i="64" s="1"/>
  <c r="AQ2201" i="64"/>
  <c r="AQ2224" i="64" s="1"/>
  <c r="AQ2775" i="64"/>
  <c r="AQ2789" i="64" s="1"/>
  <c r="AQ1720" i="64"/>
  <c r="AQ2133" i="64"/>
  <c r="AQ2156" i="64" s="1"/>
  <c r="AQ1640" i="64"/>
  <c r="AQ1667" i="64" s="1"/>
  <c r="AQ2097" i="64"/>
  <c r="AQ2124" i="64" s="1"/>
  <c r="AQ1604" i="64"/>
  <c r="AQ1631" i="64" s="1"/>
  <c r="AQ1534" i="64"/>
  <c r="AQ1561" i="64" s="1"/>
  <c r="AQ1510" i="64"/>
  <c r="AQ1525" i="64" s="1"/>
  <c r="AQ2233" i="64"/>
  <c r="AQ2258" i="64" s="1"/>
  <c r="AQ1569" i="64"/>
  <c r="AQ1596" i="64" s="1"/>
  <c r="AQ1416" i="64"/>
  <c r="AQ1431" i="64" s="1"/>
  <c r="AQ2267" i="64"/>
  <c r="AQ2292" i="64" s="1"/>
  <c r="AQ1440" i="64"/>
  <c r="AQ1453" i="64" s="1"/>
  <c r="AQ1876" i="64"/>
  <c r="AQ1891" i="64" s="1"/>
  <c r="AQ1288" i="64"/>
  <c r="AQ723" i="64"/>
  <c r="AQ1143" i="64"/>
  <c r="AQ1156" i="64" s="1"/>
  <c r="AQ674" i="64"/>
  <c r="AQ689" i="64" s="1"/>
  <c r="AQ1264" i="64"/>
  <c r="AQ1279" i="64" s="1"/>
  <c r="AQ1091" i="64"/>
  <c r="AQ1106" i="64" s="1"/>
  <c r="AQ646" i="64"/>
  <c r="AQ666" i="64" s="1"/>
  <c r="AQ540" i="64"/>
  <c r="AI1845" i="64"/>
  <c r="AI2723" i="64"/>
  <c r="AI2740" i="64" s="1"/>
  <c r="AI2697" i="64"/>
  <c r="AI2714" i="64" s="1"/>
  <c r="AI2646" i="64"/>
  <c r="AI2663" i="64" s="1"/>
  <c r="AI1819" i="64"/>
  <c r="AI1836" i="64" s="1"/>
  <c r="AI1787" i="64"/>
  <c r="AI1810" i="64" s="1"/>
  <c r="AI2672" i="64"/>
  <c r="AI2689" i="64" s="1"/>
  <c r="AI1765" i="64"/>
  <c r="AI1778" i="64" s="1"/>
  <c r="AI1720" i="64"/>
  <c r="AI2775" i="64"/>
  <c r="AI2789" i="64" s="1"/>
  <c r="AI2201" i="64"/>
  <c r="AI2224" i="64" s="1"/>
  <c r="AI2133" i="64"/>
  <c r="AI2156" i="64" s="1"/>
  <c r="AI2097" i="64"/>
  <c r="AI2124" i="64" s="1"/>
  <c r="AI1640" i="64"/>
  <c r="AI1667" i="64" s="1"/>
  <c r="AI1604" i="64"/>
  <c r="AI1631" i="64" s="1"/>
  <c r="AI1676" i="64"/>
  <c r="AI1711" i="64" s="1"/>
  <c r="AI1534" i="64"/>
  <c r="AI1561" i="64" s="1"/>
  <c r="AI1569" i="64"/>
  <c r="AI1596" i="64" s="1"/>
  <c r="AI1510" i="64"/>
  <c r="AI1525" i="64" s="1"/>
  <c r="AI2233" i="64"/>
  <c r="AI2258" i="64" s="1"/>
  <c r="AI2267" i="64"/>
  <c r="AI2292" i="64" s="1"/>
  <c r="AI1416" i="64"/>
  <c r="AI1431" i="64" s="1"/>
  <c r="AI1440" i="64"/>
  <c r="AI1453" i="64" s="1"/>
  <c r="AI1876" i="64"/>
  <c r="AI1891" i="64" s="1"/>
  <c r="AI1288" i="64"/>
  <c r="AI723" i="64"/>
  <c r="AI1143" i="64"/>
  <c r="AI1156" i="64" s="1"/>
  <c r="AI1091" i="64"/>
  <c r="AI1106" i="64" s="1"/>
  <c r="AI747" i="64"/>
  <c r="AI674" i="64"/>
  <c r="AI689" i="64" s="1"/>
  <c r="AI646" i="64"/>
  <c r="AI666" i="64" s="1"/>
  <c r="AI1264" i="64"/>
  <c r="AI1279" i="64" s="1"/>
  <c r="AI540" i="64"/>
  <c r="AA1845" i="64"/>
  <c r="AA2723" i="64"/>
  <c r="AA2740" i="64" s="1"/>
  <c r="AA2697" i="64"/>
  <c r="AA2714" i="64" s="1"/>
  <c r="AA2672" i="64"/>
  <c r="AA2689" i="64" s="1"/>
  <c r="AA2646" i="64"/>
  <c r="AA2663" i="64" s="1"/>
  <c r="AA1819" i="64"/>
  <c r="AA1836" i="64" s="1"/>
  <c r="AA1787" i="64"/>
  <c r="AA1810" i="64" s="1"/>
  <c r="AA1765" i="64"/>
  <c r="AA1778" i="64" s="1"/>
  <c r="AA2775" i="64"/>
  <c r="AA2789" i="64" s="1"/>
  <c r="AA1676" i="64"/>
  <c r="AA1711" i="64" s="1"/>
  <c r="AA2201" i="64"/>
  <c r="AA2224" i="64" s="1"/>
  <c r="AA1720" i="64"/>
  <c r="AA2133" i="64"/>
  <c r="AA2156" i="64" s="1"/>
  <c r="AA1640" i="64"/>
  <c r="AA1667" i="64" s="1"/>
  <c r="AA1604" i="64"/>
  <c r="AA1631" i="64" s="1"/>
  <c r="AA2097" i="64"/>
  <c r="AA2124" i="64" s="1"/>
  <c r="AA1569" i="64"/>
  <c r="AA1596" i="64" s="1"/>
  <c r="AA1534" i="64"/>
  <c r="AA1561" i="64" s="1"/>
  <c r="AA1510" i="64"/>
  <c r="AA1525" i="64" s="1"/>
  <c r="AA2233" i="64"/>
  <c r="AA2258" i="64" s="1"/>
  <c r="AA1416" i="64"/>
  <c r="AA1431" i="64" s="1"/>
  <c r="AA1440" i="64"/>
  <c r="AA1453" i="64" s="1"/>
  <c r="AA2267" i="64"/>
  <c r="AA2292" i="64" s="1"/>
  <c r="AA1288" i="64"/>
  <c r="AA1876" i="64"/>
  <c r="AA1891" i="64" s="1"/>
  <c r="AA723" i="64"/>
  <c r="AA1143" i="64"/>
  <c r="AA1156" i="64" s="1"/>
  <c r="AA674" i="64"/>
  <c r="AA689" i="64" s="1"/>
  <c r="AA1091" i="64"/>
  <c r="AA1106" i="64" s="1"/>
  <c r="AA747" i="64"/>
  <c r="AA646" i="64"/>
  <c r="AA666" i="64" s="1"/>
  <c r="AA540" i="64"/>
  <c r="S1845" i="64"/>
  <c r="S2723" i="64"/>
  <c r="S2740" i="64" s="1"/>
  <c r="S2697" i="64"/>
  <c r="S2714" i="64" s="1"/>
  <c r="S2672" i="64"/>
  <c r="S2689" i="64" s="1"/>
  <c r="S2646" i="64"/>
  <c r="S2663" i="64" s="1"/>
  <c r="S1819" i="64"/>
  <c r="S1836" i="64" s="1"/>
  <c r="S1787" i="64"/>
  <c r="S1810" i="64" s="1"/>
  <c r="S1765" i="64"/>
  <c r="S1778" i="64" s="1"/>
  <c r="S1720" i="64"/>
  <c r="S2201" i="64"/>
  <c r="S2224" i="64" s="1"/>
  <c r="S2133" i="64"/>
  <c r="S2156" i="64" s="1"/>
  <c r="S1676" i="64"/>
  <c r="S1711" i="64" s="1"/>
  <c r="S1640" i="64"/>
  <c r="S1667" i="64" s="1"/>
  <c r="S2097" i="64"/>
  <c r="S2124" i="64" s="1"/>
  <c r="S2775" i="64"/>
  <c r="S2789" i="64" s="1"/>
  <c r="S1604" i="64"/>
  <c r="S1631" i="64" s="1"/>
  <c r="S1569" i="64"/>
  <c r="S1596" i="64" s="1"/>
  <c r="S1534" i="64"/>
  <c r="S1561" i="64" s="1"/>
  <c r="S1510" i="64"/>
  <c r="S1525" i="64" s="1"/>
  <c r="S2233" i="64"/>
  <c r="S2258" i="64" s="1"/>
  <c r="S1416" i="64"/>
  <c r="S1431" i="64" s="1"/>
  <c r="S2267" i="64"/>
  <c r="S2292" i="64" s="1"/>
  <c r="S1440" i="64"/>
  <c r="S1453" i="64" s="1"/>
  <c r="S1876" i="64"/>
  <c r="S1891" i="64" s="1"/>
  <c r="S723" i="64"/>
  <c r="S1143" i="64"/>
  <c r="S1156" i="64" s="1"/>
  <c r="S1288" i="64"/>
  <c r="S1264" i="64"/>
  <c r="S1279" i="64" s="1"/>
  <c r="S747" i="64"/>
  <c r="S674" i="64"/>
  <c r="S689" i="64" s="1"/>
  <c r="S646" i="64"/>
  <c r="S666" i="64" s="1"/>
  <c r="S1091" i="64"/>
  <c r="S1106" i="64" s="1"/>
  <c r="S540" i="64"/>
  <c r="CE2728" i="64"/>
  <c r="CE2702" i="64"/>
  <c r="CE1850" i="64"/>
  <c r="CE2677" i="64"/>
  <c r="CE2651" i="64"/>
  <c r="CE2668" i="64" s="1"/>
  <c r="CE1824" i="64"/>
  <c r="CE1841" i="64" s="1"/>
  <c r="CE1792" i="64"/>
  <c r="CE1770" i="64"/>
  <c r="CE1783" i="64" s="1"/>
  <c r="CE1725" i="64"/>
  <c r="CE1760" i="64" s="1"/>
  <c r="CE1681" i="64"/>
  <c r="CE1716" i="64" s="1"/>
  <c r="CE1645" i="64"/>
  <c r="CE1672" i="64" s="1"/>
  <c r="CE2780" i="64"/>
  <c r="CE2794" i="64" s="1"/>
  <c r="CE2102" i="64"/>
  <c r="CE2129" i="64" s="1"/>
  <c r="CE2138" i="64"/>
  <c r="CE2161" i="64" s="1"/>
  <c r="CE1609" i="64"/>
  <c r="CE1636" i="64" s="1"/>
  <c r="CE2206" i="64"/>
  <c r="CE2229" i="64" s="1"/>
  <c r="CE1539" i="64"/>
  <c r="CE1566" i="64" s="1"/>
  <c r="CE2238" i="64"/>
  <c r="CE2263" i="64" s="1"/>
  <c r="CE1574" i="64"/>
  <c r="CE1601" i="64" s="1"/>
  <c r="CE1515" i="64"/>
  <c r="CE1445" i="64"/>
  <c r="CE1458" i="64" s="1"/>
  <c r="CE2272" i="64"/>
  <c r="CE2297" i="64" s="1"/>
  <c r="CE1269" i="64"/>
  <c r="CE1284" i="64" s="1"/>
  <c r="CE752" i="64"/>
  <c r="CE765" i="64" s="1"/>
  <c r="CE728" i="64"/>
  <c r="CE1148" i="64"/>
  <c r="CE1161" i="64" s="1"/>
  <c r="CE1421" i="64"/>
  <c r="CE679" i="64"/>
  <c r="CE1881" i="64"/>
  <c r="CE1896" i="64" s="1"/>
  <c r="CE1096" i="64"/>
  <c r="CE651" i="64"/>
  <c r="CE1293" i="64"/>
  <c r="CE545" i="64"/>
  <c r="BW2728" i="64"/>
  <c r="BW2702" i="64"/>
  <c r="BW1850" i="64"/>
  <c r="BW2677" i="64"/>
  <c r="BW2651" i="64"/>
  <c r="BW2668" i="64" s="1"/>
  <c r="BW1824" i="64"/>
  <c r="BW1841" i="64" s="1"/>
  <c r="BW1770" i="64"/>
  <c r="BW1783" i="64" s="1"/>
  <c r="BW1792" i="64"/>
  <c r="BW1725" i="64"/>
  <c r="BW1760" i="64" s="1"/>
  <c r="BW1681" i="64"/>
  <c r="BW1716" i="64" s="1"/>
  <c r="BW1645" i="64"/>
  <c r="BW1672" i="64" s="1"/>
  <c r="BW2206" i="64"/>
  <c r="BW2229" i="64" s="1"/>
  <c r="BW2780" i="64"/>
  <c r="BW2794" i="64" s="1"/>
  <c r="BW2138" i="64"/>
  <c r="BW2161" i="64" s="1"/>
  <c r="BW1609" i="64"/>
  <c r="BW1636" i="64" s="1"/>
  <c r="BW1539" i="64"/>
  <c r="BW1566" i="64" s="1"/>
  <c r="BW1574" i="64"/>
  <c r="BW1601" i="64" s="1"/>
  <c r="BW2102" i="64"/>
  <c r="BW2129" i="64" s="1"/>
  <c r="BW2238" i="64"/>
  <c r="BW2263" i="64" s="1"/>
  <c r="BW1445" i="64"/>
  <c r="BW1458" i="64" s="1"/>
  <c r="BW1269" i="64"/>
  <c r="BW1284" i="64" s="1"/>
  <c r="BW1515" i="64"/>
  <c r="BW752" i="64"/>
  <c r="BW765" i="64" s="1"/>
  <c r="BW728" i="64"/>
  <c r="BW1293" i="64"/>
  <c r="BW1148" i="64"/>
  <c r="BW1161" i="64" s="1"/>
  <c r="BW679" i="64"/>
  <c r="BW1421" i="64"/>
  <c r="BW651" i="64"/>
  <c r="BW703" i="64"/>
  <c r="BW545" i="64"/>
  <c r="BO2728" i="64"/>
  <c r="BO2702" i="64"/>
  <c r="BO1850" i="64"/>
  <c r="BO2677" i="64"/>
  <c r="BO2651" i="64"/>
  <c r="BO2668" i="64" s="1"/>
  <c r="BO1824" i="64"/>
  <c r="BO1841" i="64" s="1"/>
  <c r="BO1792" i="64"/>
  <c r="BO1770" i="64"/>
  <c r="BO1783" i="64" s="1"/>
  <c r="BO2780" i="64"/>
  <c r="BO2794" i="64" s="1"/>
  <c r="BO1725" i="64"/>
  <c r="BO1760" i="64" s="1"/>
  <c r="BO1681" i="64"/>
  <c r="BO1716" i="64" s="1"/>
  <c r="BO2206" i="64"/>
  <c r="BO2229" i="64" s="1"/>
  <c r="BO1645" i="64"/>
  <c r="BO1672" i="64" s="1"/>
  <c r="BO1609" i="64"/>
  <c r="BO1636" i="64" s="1"/>
  <c r="BO2102" i="64"/>
  <c r="BO2129" i="64" s="1"/>
  <c r="BO2138" i="64"/>
  <c r="BO2161" i="64" s="1"/>
  <c r="BO1539" i="64"/>
  <c r="BO1566" i="64" s="1"/>
  <c r="BO2238" i="64"/>
  <c r="BO2263" i="64" s="1"/>
  <c r="BO1445" i="64"/>
  <c r="BO1458" i="64" s="1"/>
  <c r="BO2272" i="64"/>
  <c r="BO2297" i="64" s="1"/>
  <c r="BO1574" i="64"/>
  <c r="BO1601" i="64" s="1"/>
  <c r="BO1515" i="64"/>
  <c r="BO1269" i="64"/>
  <c r="BO1284" i="64" s="1"/>
  <c r="BO1421" i="64"/>
  <c r="BO1293" i="64"/>
  <c r="BO752" i="64"/>
  <c r="BO765" i="64" s="1"/>
  <c r="BO728" i="64"/>
  <c r="BO1148" i="64"/>
  <c r="BO1161" i="64" s="1"/>
  <c r="BO679" i="64"/>
  <c r="BO1096" i="64"/>
  <c r="BO1881" i="64"/>
  <c r="BO1896" i="64" s="1"/>
  <c r="BO703" i="64"/>
  <c r="BO651" i="64"/>
  <c r="BO545" i="64"/>
  <c r="BG2728" i="64"/>
  <c r="BG2702" i="64"/>
  <c r="BG1850" i="64"/>
  <c r="BG2677" i="64"/>
  <c r="BG2651" i="64"/>
  <c r="BG2668" i="64" s="1"/>
  <c r="BG1824" i="64"/>
  <c r="BG1841" i="64" s="1"/>
  <c r="BG1792" i="64"/>
  <c r="BG1770" i="64"/>
  <c r="BG1783" i="64" s="1"/>
  <c r="BG1725" i="64"/>
  <c r="BG1760" i="64" s="1"/>
  <c r="BG1681" i="64"/>
  <c r="BG1716" i="64" s="1"/>
  <c r="BG1645" i="64"/>
  <c r="BG1672" i="64" s="1"/>
  <c r="BG2102" i="64"/>
  <c r="BG2129" i="64" s="1"/>
  <c r="BG2206" i="64"/>
  <c r="BG2229" i="64" s="1"/>
  <c r="BG2138" i="64"/>
  <c r="BG2161" i="64" s="1"/>
  <c r="BG2780" i="64"/>
  <c r="BG2794" i="64" s="1"/>
  <c r="BG1609" i="64"/>
  <c r="BG1636" i="64" s="1"/>
  <c r="BG1539" i="64"/>
  <c r="BG1566" i="64" s="1"/>
  <c r="BG1574" i="64"/>
  <c r="BG1601" i="64" s="1"/>
  <c r="BG2238" i="64"/>
  <c r="BG2263" i="64" s="1"/>
  <c r="BG2272" i="64"/>
  <c r="BG2297" i="64" s="1"/>
  <c r="BG1515" i="64"/>
  <c r="BG1269" i="64"/>
  <c r="BG1284" i="64" s="1"/>
  <c r="BG1445" i="64"/>
  <c r="BG1458" i="64" s="1"/>
  <c r="BG752" i="64"/>
  <c r="BG765" i="64" s="1"/>
  <c r="BG1421" i="64"/>
  <c r="BG728" i="64"/>
  <c r="BG1148" i="64"/>
  <c r="BG1161" i="64" s="1"/>
  <c r="BG1293" i="64"/>
  <c r="BG703" i="64"/>
  <c r="BG679" i="64"/>
  <c r="BG651" i="64"/>
  <c r="BG1096" i="64"/>
  <c r="BG545" i="64"/>
  <c r="AY2728" i="64"/>
  <c r="AY2702" i="64"/>
  <c r="AY1850" i="64"/>
  <c r="AY2677" i="64"/>
  <c r="AY2651" i="64"/>
  <c r="AY2668" i="64" s="1"/>
  <c r="AY1824" i="64"/>
  <c r="AY1841" i="64" s="1"/>
  <c r="AY1792" i="64"/>
  <c r="AY1770" i="64"/>
  <c r="AY1783" i="64" s="1"/>
  <c r="AY2780" i="64"/>
  <c r="AY2794" i="64" s="1"/>
  <c r="AY1725" i="64"/>
  <c r="AY1760" i="64" s="1"/>
  <c r="AY1681" i="64"/>
  <c r="AY1716" i="64" s="1"/>
  <c r="AY1645" i="64"/>
  <c r="AY1672" i="64" s="1"/>
  <c r="AY2206" i="64"/>
  <c r="AY2229" i="64" s="1"/>
  <c r="AY1609" i="64"/>
  <c r="AY1636" i="64" s="1"/>
  <c r="AY1574" i="64"/>
  <c r="AY1601" i="64" s="1"/>
  <c r="AY1539" i="64"/>
  <c r="AY1566" i="64" s="1"/>
  <c r="AY2238" i="64"/>
  <c r="AY2263" i="64" s="1"/>
  <c r="AY1515" i="64"/>
  <c r="AY1445" i="64"/>
  <c r="AY1458" i="64" s="1"/>
  <c r="AY2272" i="64"/>
  <c r="AY2297" i="64" s="1"/>
  <c r="AY1269" i="64"/>
  <c r="AY1284" i="64" s="1"/>
  <c r="AY752" i="64"/>
  <c r="AY765" i="64" s="1"/>
  <c r="AY2138" i="64"/>
  <c r="AY2161" i="64" s="1"/>
  <c r="AY1293" i="64"/>
  <c r="AY728" i="64"/>
  <c r="AY1148" i="64"/>
  <c r="AY1161" i="64" s="1"/>
  <c r="AY1421" i="64"/>
  <c r="AY2102" i="64"/>
  <c r="AY2129" i="64" s="1"/>
  <c r="AY1096" i="64"/>
  <c r="AY679" i="64"/>
  <c r="AY1881" i="64"/>
  <c r="AY1896" i="64" s="1"/>
  <c r="AY651" i="64"/>
  <c r="AY545" i="64"/>
  <c r="AQ2728" i="64"/>
  <c r="AQ1850" i="64"/>
  <c r="AQ2702" i="64"/>
  <c r="AQ2677" i="64"/>
  <c r="AQ2651" i="64"/>
  <c r="AQ2668" i="64" s="1"/>
  <c r="AQ1824" i="64"/>
  <c r="AQ1841" i="64" s="1"/>
  <c r="AQ1792" i="64"/>
  <c r="AQ1770" i="64"/>
  <c r="AQ1783" i="64" s="1"/>
  <c r="AQ2780" i="64"/>
  <c r="AQ2794" i="64" s="1"/>
  <c r="AQ1725" i="64"/>
  <c r="AQ1760" i="64" s="1"/>
  <c r="AQ1681" i="64"/>
  <c r="AQ1716" i="64" s="1"/>
  <c r="AQ1645" i="64"/>
  <c r="AQ1672" i="64" s="1"/>
  <c r="AQ2102" i="64"/>
  <c r="AQ2129" i="64" s="1"/>
  <c r="AQ1609" i="64"/>
  <c r="AQ1636" i="64" s="1"/>
  <c r="AQ2138" i="64"/>
  <c r="AQ2161" i="64" s="1"/>
  <c r="AQ2206" i="64"/>
  <c r="AQ2229" i="64" s="1"/>
  <c r="AQ1539" i="64"/>
  <c r="AQ1566" i="64" s="1"/>
  <c r="AQ2238" i="64"/>
  <c r="AQ2263" i="64" s="1"/>
  <c r="AQ1574" i="64"/>
  <c r="AQ1601" i="64" s="1"/>
  <c r="AQ1445" i="64"/>
  <c r="AQ1458" i="64" s="1"/>
  <c r="AQ1269" i="64"/>
  <c r="AQ1284" i="64" s="1"/>
  <c r="AQ2272" i="64"/>
  <c r="AQ2297" i="64" s="1"/>
  <c r="AQ1293" i="64"/>
  <c r="AQ752" i="64"/>
  <c r="AQ765" i="64" s="1"/>
  <c r="AQ728" i="64"/>
  <c r="AQ1515" i="64"/>
  <c r="AQ1148" i="64"/>
  <c r="AQ1161" i="64" s="1"/>
  <c r="AQ679" i="64"/>
  <c r="AQ1096" i="64"/>
  <c r="AQ651" i="64"/>
  <c r="AQ1421" i="64"/>
  <c r="AQ545" i="64"/>
  <c r="AQ703" i="64"/>
  <c r="AI2728" i="64"/>
  <c r="AI2702" i="64"/>
  <c r="AI2677" i="64"/>
  <c r="AI1850" i="64"/>
  <c r="AI2651" i="64"/>
  <c r="AI2668" i="64" s="1"/>
  <c r="AI1824" i="64"/>
  <c r="AI1841" i="64" s="1"/>
  <c r="AI1770" i="64"/>
  <c r="AI1783" i="64" s="1"/>
  <c r="AI1792" i="64"/>
  <c r="AI1725" i="64"/>
  <c r="AI1760" i="64" s="1"/>
  <c r="AI2780" i="64"/>
  <c r="AI2794" i="64" s="1"/>
  <c r="AI1681" i="64"/>
  <c r="AI1716" i="64" s="1"/>
  <c r="AI1645" i="64"/>
  <c r="AI1672" i="64" s="1"/>
  <c r="AI2102" i="64"/>
  <c r="AI2129" i="64" s="1"/>
  <c r="AI2206" i="64"/>
  <c r="AI2229" i="64" s="1"/>
  <c r="AI2138" i="64"/>
  <c r="AI2161" i="64" s="1"/>
  <c r="AI1609" i="64"/>
  <c r="AI1636" i="64" s="1"/>
  <c r="AI1539" i="64"/>
  <c r="AI1566" i="64" s="1"/>
  <c r="AI1574" i="64"/>
  <c r="AI1601" i="64" s="1"/>
  <c r="AI2238" i="64"/>
  <c r="AI2263" i="64" s="1"/>
  <c r="AI1445" i="64"/>
  <c r="AI1458" i="64" s="1"/>
  <c r="AI2272" i="64"/>
  <c r="AI2297" i="64" s="1"/>
  <c r="AI1515" i="64"/>
  <c r="AI1269" i="64"/>
  <c r="AI1284" i="64" s="1"/>
  <c r="AI1421" i="64"/>
  <c r="AI752" i="64"/>
  <c r="AI765" i="64" s="1"/>
  <c r="AI728" i="64"/>
  <c r="AI1148" i="64"/>
  <c r="AI1161" i="64" s="1"/>
  <c r="AI1293" i="64"/>
  <c r="AI679" i="64"/>
  <c r="AI1881" i="64"/>
  <c r="AI1896" i="64" s="1"/>
  <c r="AI651" i="64"/>
  <c r="AI545" i="64"/>
  <c r="AI1096" i="64"/>
  <c r="AI703" i="64"/>
  <c r="AA2728" i="64"/>
  <c r="AA2702" i="64"/>
  <c r="AA2677" i="64"/>
  <c r="AA2651" i="64"/>
  <c r="AA2668" i="64" s="1"/>
  <c r="AA1824" i="64"/>
  <c r="AA1841" i="64" s="1"/>
  <c r="AA1850" i="64"/>
  <c r="AA1792" i="64"/>
  <c r="AA1770" i="64"/>
  <c r="AA1783" i="64" s="1"/>
  <c r="AA2780" i="64"/>
  <c r="AA2794" i="64" s="1"/>
  <c r="AA1725" i="64"/>
  <c r="AA1760" i="64" s="1"/>
  <c r="AA1645" i="64"/>
  <c r="AA1672" i="64" s="1"/>
  <c r="AA2206" i="64"/>
  <c r="AA2229" i="64" s="1"/>
  <c r="AA1681" i="64"/>
  <c r="AA1716" i="64" s="1"/>
  <c r="AA1609" i="64"/>
  <c r="AA1636" i="64" s="1"/>
  <c r="AA2102" i="64"/>
  <c r="AA2129" i="64" s="1"/>
  <c r="AA1574" i="64"/>
  <c r="AA1601" i="64" s="1"/>
  <c r="AA1539" i="64"/>
  <c r="AA1566" i="64" s="1"/>
  <c r="AA2138" i="64"/>
  <c r="AA2161" i="64" s="1"/>
  <c r="AA2238" i="64"/>
  <c r="AA2263" i="64" s="1"/>
  <c r="AA2272" i="64"/>
  <c r="AA2297" i="64" s="1"/>
  <c r="AA1515" i="64"/>
  <c r="AA1269" i="64"/>
  <c r="AA1284" i="64" s="1"/>
  <c r="AA752" i="64"/>
  <c r="AA765" i="64" s="1"/>
  <c r="AA1293" i="64"/>
  <c r="AA1421" i="64"/>
  <c r="AA728" i="64"/>
  <c r="AA1148" i="64"/>
  <c r="AA1161" i="64" s="1"/>
  <c r="AA1445" i="64"/>
  <c r="AA1458" i="64" s="1"/>
  <c r="AA1096" i="64"/>
  <c r="AA679" i="64"/>
  <c r="AA651" i="64"/>
  <c r="AA545" i="64"/>
  <c r="AA703" i="64"/>
  <c r="S2728" i="64"/>
  <c r="S1850" i="64"/>
  <c r="S2677" i="64"/>
  <c r="S2702" i="64"/>
  <c r="S2651" i="64"/>
  <c r="S2668" i="64" s="1"/>
  <c r="S1824" i="64"/>
  <c r="S1841" i="64" s="1"/>
  <c r="S1792" i="64"/>
  <c r="S1770" i="64"/>
  <c r="S1783" i="64" s="1"/>
  <c r="S2780" i="64"/>
  <c r="S2794" i="64" s="1"/>
  <c r="S1725" i="64"/>
  <c r="S1760" i="64" s="1"/>
  <c r="S1681" i="64"/>
  <c r="S1716" i="64" s="1"/>
  <c r="S1645" i="64"/>
  <c r="S1672" i="64" s="1"/>
  <c r="S2102" i="64"/>
  <c r="S2129" i="64" s="1"/>
  <c r="S2138" i="64"/>
  <c r="S2161" i="64" s="1"/>
  <c r="S1609" i="64"/>
  <c r="S1636" i="64" s="1"/>
  <c r="S1539" i="64"/>
  <c r="S1566" i="64" s="1"/>
  <c r="S2206" i="64"/>
  <c r="S2229" i="64" s="1"/>
  <c r="S2238" i="64"/>
  <c r="S2263" i="64" s="1"/>
  <c r="S1574" i="64"/>
  <c r="S1601" i="64" s="1"/>
  <c r="S1515" i="64"/>
  <c r="S1445" i="64"/>
  <c r="S1458" i="64" s="1"/>
  <c r="S2272" i="64"/>
  <c r="S2297" i="64" s="1"/>
  <c r="S1269" i="64"/>
  <c r="S1284" i="64" s="1"/>
  <c r="S752" i="64"/>
  <c r="S765" i="64" s="1"/>
  <c r="S728" i="64"/>
  <c r="S1148" i="64"/>
  <c r="S1161" i="64" s="1"/>
  <c r="S1421" i="64"/>
  <c r="S679" i="64"/>
  <c r="S1293" i="64"/>
  <c r="S1881" i="64"/>
  <c r="S1896" i="64" s="1"/>
  <c r="S1096" i="64"/>
  <c r="S651" i="64"/>
  <c r="S545" i="64"/>
  <c r="S703" i="64"/>
  <c r="CF2727" i="64"/>
  <c r="CF1849" i="64"/>
  <c r="CF2701" i="64"/>
  <c r="CF2676" i="64"/>
  <c r="CF2650" i="64"/>
  <c r="CF1791" i="64"/>
  <c r="CF1769" i="64"/>
  <c r="CF1823" i="64"/>
  <c r="CF1724" i="64"/>
  <c r="CF2779" i="64"/>
  <c r="CF2205" i="64"/>
  <c r="CF1680" i="64"/>
  <c r="CF2137" i="64"/>
  <c r="CF1608" i="64"/>
  <c r="CF1573" i="64"/>
  <c r="CF1538" i="64"/>
  <c r="CF2237" i="64"/>
  <c r="CF1444" i="64"/>
  <c r="CF2101" i="64"/>
  <c r="CF1644" i="64"/>
  <c r="CF2271" i="64"/>
  <c r="CF1514" i="64"/>
  <c r="CF751" i="64"/>
  <c r="CF764" i="64" s="1"/>
  <c r="CF1292" i="64"/>
  <c r="CF1411" i="64" s="1"/>
  <c r="CF1147" i="64"/>
  <c r="CF1420" i="64"/>
  <c r="CF1435" i="64" s="1"/>
  <c r="CF1095" i="64"/>
  <c r="CF678" i="64"/>
  <c r="CF727" i="64"/>
  <c r="CF650" i="64"/>
  <c r="CF702" i="64"/>
  <c r="CF1880" i="64"/>
  <c r="CF1904" i="64"/>
  <c r="BX2727" i="64"/>
  <c r="BX1849" i="64"/>
  <c r="BX2701" i="64"/>
  <c r="BX2676" i="64"/>
  <c r="BX1791" i="64"/>
  <c r="BX1823" i="64"/>
  <c r="BX1769" i="64"/>
  <c r="BX2650" i="64"/>
  <c r="BX1724" i="64"/>
  <c r="BX2779" i="64"/>
  <c r="BX2205" i="64"/>
  <c r="BX1680" i="64"/>
  <c r="BX2137" i="64"/>
  <c r="BX1608" i="64"/>
  <c r="BX2101" i="64"/>
  <c r="BX1644" i="64"/>
  <c r="BX1573" i="64"/>
  <c r="BX1538" i="64"/>
  <c r="BX2237" i="64"/>
  <c r="BX1444" i="64"/>
  <c r="BX2271" i="64"/>
  <c r="BX1514" i="64"/>
  <c r="BX1420" i="64"/>
  <c r="BX1435" i="64" s="1"/>
  <c r="BX1292" i="64"/>
  <c r="BX1411" i="64" s="1"/>
  <c r="BX751" i="64"/>
  <c r="BX764" i="64" s="1"/>
  <c r="BX1147" i="64"/>
  <c r="BX1095" i="64"/>
  <c r="BX678" i="64"/>
  <c r="BX1880" i="64"/>
  <c r="BX650" i="64"/>
  <c r="BX702" i="64"/>
  <c r="BX727" i="64"/>
  <c r="BX1904" i="64"/>
  <c r="BP2727" i="64"/>
  <c r="BP1849" i="64"/>
  <c r="BP2701" i="64"/>
  <c r="BP2676" i="64"/>
  <c r="BP2650" i="64"/>
  <c r="BP1791" i="64"/>
  <c r="BP1823" i="64"/>
  <c r="BP1769" i="64"/>
  <c r="BP1724" i="64"/>
  <c r="BP1680" i="64"/>
  <c r="BP2779" i="64"/>
  <c r="BP2137" i="64"/>
  <c r="BP2101" i="64"/>
  <c r="BP1644" i="64"/>
  <c r="BP1608" i="64"/>
  <c r="BP1573" i="64"/>
  <c r="BP1538" i="64"/>
  <c r="BP2237" i="64"/>
  <c r="BP2205" i="64"/>
  <c r="BP1444" i="64"/>
  <c r="BP2271" i="64"/>
  <c r="BP1514" i="64"/>
  <c r="BP751" i="64"/>
  <c r="BP764" i="64" s="1"/>
  <c r="BP1420" i="64"/>
  <c r="BP1435" i="64" s="1"/>
  <c r="BP1147" i="64"/>
  <c r="BP1292" i="64"/>
  <c r="BP1411" i="64" s="1"/>
  <c r="BP1095" i="64"/>
  <c r="BP678" i="64"/>
  <c r="BP727" i="64"/>
  <c r="BP650" i="64"/>
  <c r="BP702" i="64"/>
  <c r="BP1880" i="64"/>
  <c r="BP1904" i="64"/>
  <c r="BH2727" i="64"/>
  <c r="BH1849" i="64"/>
  <c r="BH2701" i="64"/>
  <c r="BH2676" i="64"/>
  <c r="BH1791" i="64"/>
  <c r="BH2650" i="64"/>
  <c r="BH1769" i="64"/>
  <c r="BH1823" i="64"/>
  <c r="BH1724" i="64"/>
  <c r="BH2779" i="64"/>
  <c r="BH1680" i="64"/>
  <c r="BH2137" i="64"/>
  <c r="BH2205" i="64"/>
  <c r="BH1608" i="64"/>
  <c r="BH2101" i="64"/>
  <c r="BH1644" i="64"/>
  <c r="BH1573" i="64"/>
  <c r="BH1538" i="64"/>
  <c r="BH2237" i="64"/>
  <c r="BH1444" i="64"/>
  <c r="BH2271" i="64"/>
  <c r="BH1514" i="64"/>
  <c r="BH751" i="64"/>
  <c r="BH764" i="64" s="1"/>
  <c r="BH1292" i="64"/>
  <c r="BH1411" i="64" s="1"/>
  <c r="BH1147" i="64"/>
  <c r="BH1420" i="64"/>
  <c r="BH1435" i="64" s="1"/>
  <c r="BH1095" i="64"/>
  <c r="BH678" i="64"/>
  <c r="BH1880" i="64"/>
  <c r="BH650" i="64"/>
  <c r="BH702" i="64"/>
  <c r="BH727" i="64"/>
  <c r="BH1904" i="64"/>
  <c r="AZ2727" i="64"/>
  <c r="AZ1849" i="64"/>
  <c r="AZ2701" i="64"/>
  <c r="AZ2676" i="64"/>
  <c r="AZ1823" i="64"/>
  <c r="AZ1791" i="64"/>
  <c r="AZ1769" i="64"/>
  <c r="AZ2650" i="64"/>
  <c r="AZ1724" i="64"/>
  <c r="AZ2779" i="64"/>
  <c r="AZ2205" i="64"/>
  <c r="AZ2137" i="64"/>
  <c r="AZ2101" i="64"/>
  <c r="AZ1644" i="64"/>
  <c r="AZ1608" i="64"/>
  <c r="AZ1573" i="64"/>
  <c r="AZ1680" i="64"/>
  <c r="AZ1538" i="64"/>
  <c r="AZ2237" i="64"/>
  <c r="AZ1444" i="64"/>
  <c r="AZ2271" i="64"/>
  <c r="AZ1514" i="64"/>
  <c r="AZ751" i="64"/>
  <c r="AZ764" i="64" s="1"/>
  <c r="AZ1147" i="64"/>
  <c r="AZ1420" i="64"/>
  <c r="AZ1435" i="64" s="1"/>
  <c r="AZ1095" i="64"/>
  <c r="AZ678" i="64"/>
  <c r="AZ727" i="64"/>
  <c r="AZ650" i="64"/>
  <c r="AZ1292" i="64"/>
  <c r="AZ1411" i="64" s="1"/>
  <c r="AZ702" i="64"/>
  <c r="AZ1880" i="64"/>
  <c r="AZ1904" i="64"/>
  <c r="AR2727" i="64"/>
  <c r="AR1849" i="64"/>
  <c r="AR2701" i="64"/>
  <c r="AR1823" i="64"/>
  <c r="AR1791" i="64"/>
  <c r="AR2650" i="64"/>
  <c r="AR2676" i="64"/>
  <c r="AR1769" i="64"/>
  <c r="AR1724" i="64"/>
  <c r="AR2779" i="64"/>
  <c r="AR1680" i="64"/>
  <c r="AR2137" i="64"/>
  <c r="AR2205" i="64"/>
  <c r="AR1608" i="64"/>
  <c r="AR1573" i="64"/>
  <c r="AR1538" i="64"/>
  <c r="AR2237" i="64"/>
  <c r="AR2101" i="64"/>
  <c r="AR1444" i="64"/>
  <c r="AR1644" i="64"/>
  <c r="AR2271" i="64"/>
  <c r="AR1514" i="64"/>
  <c r="AR1420" i="64"/>
  <c r="AR1435" i="64" s="1"/>
  <c r="AR751" i="64"/>
  <c r="AR764" i="64" s="1"/>
  <c r="AR1147" i="64"/>
  <c r="AR1292" i="64"/>
  <c r="AR1411" i="64" s="1"/>
  <c r="AR1095" i="64"/>
  <c r="AR678" i="64"/>
  <c r="AR1880" i="64"/>
  <c r="AR650" i="64"/>
  <c r="AR702" i="64"/>
  <c r="AR727" i="64"/>
  <c r="AR1904" i="64"/>
  <c r="AJ1849" i="64"/>
  <c r="AJ2701" i="64"/>
  <c r="AJ2676" i="64"/>
  <c r="AJ1791" i="64"/>
  <c r="AJ2650" i="64"/>
  <c r="AJ1823" i="64"/>
  <c r="AJ1769" i="64"/>
  <c r="AJ2727" i="64"/>
  <c r="AJ1724" i="64"/>
  <c r="AJ1680" i="64"/>
  <c r="AJ2779" i="64"/>
  <c r="AJ2137" i="64"/>
  <c r="AJ1608" i="64"/>
  <c r="AJ2205" i="64"/>
  <c r="AJ2101" i="64"/>
  <c r="AJ1644" i="64"/>
  <c r="AJ1573" i="64"/>
  <c r="AJ1538" i="64"/>
  <c r="AJ2237" i="64"/>
  <c r="AJ1444" i="64"/>
  <c r="AJ2271" i="64"/>
  <c r="AJ1514" i="64"/>
  <c r="AJ751" i="64"/>
  <c r="AJ764" i="64" s="1"/>
  <c r="AJ1292" i="64"/>
  <c r="AJ1411" i="64" s="1"/>
  <c r="AJ1420" i="64"/>
  <c r="AJ1435" i="64" s="1"/>
  <c r="AJ1147" i="64"/>
  <c r="AJ1095" i="64"/>
  <c r="AJ678" i="64"/>
  <c r="AJ727" i="64"/>
  <c r="AJ650" i="64"/>
  <c r="AJ702" i="64"/>
  <c r="AJ1880" i="64"/>
  <c r="AJ1904" i="64"/>
  <c r="AB1849" i="64"/>
  <c r="AB2701" i="64"/>
  <c r="AB2727" i="64"/>
  <c r="AB2676" i="64"/>
  <c r="AB1823" i="64"/>
  <c r="AB2650" i="64"/>
  <c r="AB1791" i="64"/>
  <c r="AB1769" i="64"/>
  <c r="AB1724" i="64"/>
  <c r="AB1680" i="64"/>
  <c r="AB2779" i="64"/>
  <c r="AB2137" i="64"/>
  <c r="AB2101" i="64"/>
  <c r="AB1644" i="64"/>
  <c r="AB1608" i="64"/>
  <c r="AB1573" i="64"/>
  <c r="AB1538" i="64"/>
  <c r="AB2205" i="64"/>
  <c r="AB2237" i="64"/>
  <c r="AB1444" i="64"/>
  <c r="AB2271" i="64"/>
  <c r="AB1514" i="64"/>
  <c r="AB751" i="64"/>
  <c r="AB764" i="64" s="1"/>
  <c r="AB1147" i="64"/>
  <c r="AB1420" i="64"/>
  <c r="AB1435" i="64" s="1"/>
  <c r="AB1292" i="64"/>
  <c r="AB1411" i="64" s="1"/>
  <c r="AB1095" i="64"/>
  <c r="AB678" i="64"/>
  <c r="AB1880" i="64"/>
  <c r="AB650" i="64"/>
  <c r="AB702" i="64"/>
  <c r="AB727" i="64"/>
  <c r="AB1904" i="64"/>
  <c r="T1849" i="64"/>
  <c r="T2701" i="64"/>
  <c r="T2727" i="64"/>
  <c r="T2676" i="64"/>
  <c r="T2650" i="64"/>
  <c r="T1791" i="64"/>
  <c r="T1769" i="64"/>
  <c r="T1823" i="64"/>
  <c r="T1724" i="64"/>
  <c r="T2779" i="64"/>
  <c r="T2137" i="64"/>
  <c r="T1680" i="64"/>
  <c r="T1608" i="64"/>
  <c r="T2205" i="64"/>
  <c r="T1573" i="64"/>
  <c r="T1538" i="64"/>
  <c r="T1644" i="64"/>
  <c r="T2237" i="64"/>
  <c r="T1444" i="64"/>
  <c r="T2271" i="64"/>
  <c r="T2101" i="64"/>
  <c r="T1514" i="64"/>
  <c r="T1420" i="64"/>
  <c r="T1435" i="64" s="1"/>
  <c r="T751" i="64"/>
  <c r="T764" i="64" s="1"/>
  <c r="T1292" i="64"/>
  <c r="T1411" i="64" s="1"/>
  <c r="T1147" i="64"/>
  <c r="T1095" i="64"/>
  <c r="T678" i="64"/>
  <c r="T727" i="64"/>
  <c r="T650" i="64"/>
  <c r="T702" i="64"/>
  <c r="T1880" i="64"/>
  <c r="T1904" i="64"/>
  <c r="CG1846" i="64"/>
  <c r="CG1868" i="64" s="1"/>
  <c r="CG2724" i="64"/>
  <c r="CG2741" i="64" s="1"/>
  <c r="CG2698" i="64"/>
  <c r="CG2715" i="64" s="1"/>
  <c r="CG2673" i="64"/>
  <c r="CG2690" i="64" s="1"/>
  <c r="CG1788" i="64"/>
  <c r="CG1811" i="64" s="1"/>
  <c r="CG1820" i="64"/>
  <c r="CG1837" i="64" s="1"/>
  <c r="CG2647" i="64"/>
  <c r="CG2664" i="64" s="1"/>
  <c r="CG1766" i="64"/>
  <c r="CG1779" i="64" s="1"/>
  <c r="CG1721" i="64"/>
  <c r="CG1756" i="64" s="1"/>
  <c r="CG2776" i="64"/>
  <c r="CG2790" i="64" s="1"/>
  <c r="CG1677" i="64"/>
  <c r="CG1712" i="64" s="1"/>
  <c r="CG2134" i="64"/>
  <c r="CG2157" i="64" s="1"/>
  <c r="CG2202" i="64"/>
  <c r="CG2225" i="64" s="1"/>
  <c r="CG1605" i="64"/>
  <c r="CG1632" i="64" s="1"/>
  <c r="CG2098" i="64"/>
  <c r="CG2125" i="64" s="1"/>
  <c r="CG1570" i="64"/>
  <c r="CG1597" i="64" s="1"/>
  <c r="CG1535" i="64"/>
  <c r="CG1562" i="64" s="1"/>
  <c r="CG2234" i="64"/>
  <c r="CG2259" i="64" s="1"/>
  <c r="CG1641" i="64"/>
  <c r="CG1668" i="64" s="1"/>
  <c r="CG1441" i="64"/>
  <c r="CG1454" i="64" s="1"/>
  <c r="CG2268" i="64"/>
  <c r="CG2293" i="64" s="1"/>
  <c r="CG1511" i="64"/>
  <c r="CG748" i="64"/>
  <c r="CG761" i="64" s="1"/>
  <c r="CG1289" i="64"/>
  <c r="CG1144" i="64"/>
  <c r="CG1157" i="64" s="1"/>
  <c r="CG1417" i="64"/>
  <c r="CG1432" i="64" s="1"/>
  <c r="CG1265" i="64"/>
  <c r="CG1280" i="64" s="1"/>
  <c r="CG1092" i="64"/>
  <c r="CG1107" i="64" s="1"/>
  <c r="CG675" i="64"/>
  <c r="CG1877" i="64"/>
  <c r="CG1892" i="64" s="1"/>
  <c r="CG647" i="64"/>
  <c r="CG699" i="64"/>
  <c r="CG1901" i="64"/>
  <c r="CG1916" i="64" s="1"/>
  <c r="BY1846" i="64"/>
  <c r="BY1868" i="64" s="1"/>
  <c r="BY2698" i="64"/>
  <c r="BY2715" i="64" s="1"/>
  <c r="BY2724" i="64"/>
  <c r="BY2741" i="64" s="1"/>
  <c r="BY2673" i="64"/>
  <c r="BY2690" i="64" s="1"/>
  <c r="BY2647" i="64"/>
  <c r="BY2664" i="64" s="1"/>
  <c r="BY1788" i="64"/>
  <c r="BY1811" i="64" s="1"/>
  <c r="BY1820" i="64"/>
  <c r="BY1837" i="64" s="1"/>
  <c r="BY1766" i="64"/>
  <c r="BY1779" i="64" s="1"/>
  <c r="BY1721" i="64"/>
  <c r="BY1756" i="64" s="1"/>
  <c r="BY2776" i="64"/>
  <c r="BY2790" i="64" s="1"/>
  <c r="BY2134" i="64"/>
  <c r="BY2157" i="64" s="1"/>
  <c r="BY1677" i="64"/>
  <c r="BY1712" i="64" s="1"/>
  <c r="BY2098" i="64"/>
  <c r="BY2125" i="64" s="1"/>
  <c r="BY1605" i="64"/>
  <c r="BY1632" i="64" s="1"/>
  <c r="BY2202" i="64"/>
  <c r="BY2225" i="64" s="1"/>
  <c r="BY1570" i="64"/>
  <c r="BY1597" i="64" s="1"/>
  <c r="BY1535" i="64"/>
  <c r="BY1562" i="64" s="1"/>
  <c r="BY2234" i="64"/>
  <c r="BY2259" i="64" s="1"/>
  <c r="BY1441" i="64"/>
  <c r="BY1454" i="64" s="1"/>
  <c r="BY1641" i="64"/>
  <c r="BY1668" i="64" s="1"/>
  <c r="BY2268" i="64"/>
  <c r="BY2293" i="64" s="1"/>
  <c r="BY1511" i="64"/>
  <c r="BY748" i="64"/>
  <c r="BY761" i="64" s="1"/>
  <c r="BY1144" i="64"/>
  <c r="BY1157" i="64" s="1"/>
  <c r="BY1265" i="64"/>
  <c r="BY1280" i="64" s="1"/>
  <c r="BY1289" i="64"/>
  <c r="BY1092" i="64"/>
  <c r="BY1107" i="64" s="1"/>
  <c r="BY675" i="64"/>
  <c r="BY1417" i="64"/>
  <c r="BY1432" i="64" s="1"/>
  <c r="BY724" i="64"/>
  <c r="BY647" i="64"/>
  <c r="BY699" i="64"/>
  <c r="BY1901" i="64"/>
  <c r="BY1916" i="64" s="1"/>
  <c r="BQ1846" i="64"/>
  <c r="BQ1868" i="64" s="1"/>
  <c r="BQ2698" i="64"/>
  <c r="BQ2715" i="64" s="1"/>
  <c r="BQ2724" i="64"/>
  <c r="BQ2741" i="64" s="1"/>
  <c r="BQ2673" i="64"/>
  <c r="BQ2690" i="64" s="1"/>
  <c r="BQ2647" i="64"/>
  <c r="BQ2664" i="64" s="1"/>
  <c r="BQ1788" i="64"/>
  <c r="BQ1811" i="64" s="1"/>
  <c r="BQ1766" i="64"/>
  <c r="BQ1779" i="64" s="1"/>
  <c r="BQ1820" i="64"/>
  <c r="BQ1837" i="64" s="1"/>
  <c r="BQ1721" i="64"/>
  <c r="BQ1756" i="64" s="1"/>
  <c r="BQ2776" i="64"/>
  <c r="BQ2790" i="64" s="1"/>
  <c r="BQ1677" i="64"/>
  <c r="BQ1712" i="64" s="1"/>
  <c r="BQ2134" i="64"/>
  <c r="BQ2157" i="64" s="1"/>
  <c r="BQ2202" i="64"/>
  <c r="BQ2225" i="64" s="1"/>
  <c r="BQ1605" i="64"/>
  <c r="BQ1632" i="64" s="1"/>
  <c r="BQ2098" i="64"/>
  <c r="BQ2125" i="64" s="1"/>
  <c r="BQ1570" i="64"/>
  <c r="BQ1597" i="64" s="1"/>
  <c r="BQ1641" i="64"/>
  <c r="BQ1668" i="64" s="1"/>
  <c r="BQ1535" i="64"/>
  <c r="BQ1562" i="64" s="1"/>
  <c r="BQ2234" i="64"/>
  <c r="BQ2259" i="64" s="1"/>
  <c r="BQ1441" i="64"/>
  <c r="BQ1454" i="64" s="1"/>
  <c r="BQ2268" i="64"/>
  <c r="BQ2293" i="64" s="1"/>
  <c r="BQ1511" i="64"/>
  <c r="BQ748" i="64"/>
  <c r="BQ761" i="64" s="1"/>
  <c r="BQ1417" i="64"/>
  <c r="BQ1432" i="64" s="1"/>
  <c r="BQ1289" i="64"/>
  <c r="BQ1144" i="64"/>
  <c r="BQ1157" i="64" s="1"/>
  <c r="BQ1265" i="64"/>
  <c r="BQ1280" i="64" s="1"/>
  <c r="BQ1092" i="64"/>
  <c r="BQ1107" i="64" s="1"/>
  <c r="BQ675" i="64"/>
  <c r="BQ1877" i="64"/>
  <c r="BQ1892" i="64" s="1"/>
  <c r="BQ647" i="64"/>
  <c r="BQ699" i="64"/>
  <c r="BQ1901" i="64"/>
  <c r="BQ1916" i="64" s="1"/>
  <c r="BI1846" i="64"/>
  <c r="BI1868" i="64" s="1"/>
  <c r="BI2698" i="64"/>
  <c r="BI2715" i="64" s="1"/>
  <c r="BI2724" i="64"/>
  <c r="BI2741" i="64" s="1"/>
  <c r="BI1820" i="64"/>
  <c r="BI1837" i="64" s="1"/>
  <c r="BI1788" i="64"/>
  <c r="BI1811" i="64" s="1"/>
  <c r="BI1766" i="64"/>
  <c r="BI1779" i="64" s="1"/>
  <c r="BI2673" i="64"/>
  <c r="BI2690" i="64" s="1"/>
  <c r="BI2647" i="64"/>
  <c r="BI2664" i="64" s="1"/>
  <c r="BI1721" i="64"/>
  <c r="BI1756" i="64" s="1"/>
  <c r="BI2776" i="64"/>
  <c r="BI2790" i="64" s="1"/>
  <c r="BI2134" i="64"/>
  <c r="BI2157" i="64" s="1"/>
  <c r="BI1677" i="64"/>
  <c r="BI1712" i="64" s="1"/>
  <c r="BI2098" i="64"/>
  <c r="BI2125" i="64" s="1"/>
  <c r="BI1605" i="64"/>
  <c r="BI1632" i="64" s="1"/>
  <c r="BI2202" i="64"/>
  <c r="BI2225" i="64" s="1"/>
  <c r="BI1570" i="64"/>
  <c r="BI1597" i="64" s="1"/>
  <c r="BI1535" i="64"/>
  <c r="BI1562" i="64" s="1"/>
  <c r="BI1641" i="64"/>
  <c r="BI1668" i="64" s="1"/>
  <c r="BI2234" i="64"/>
  <c r="BI2259" i="64" s="1"/>
  <c r="BI1441" i="64"/>
  <c r="BI1454" i="64" s="1"/>
  <c r="BI2268" i="64"/>
  <c r="BI2293" i="64" s="1"/>
  <c r="BI1289" i="64"/>
  <c r="BI748" i="64"/>
  <c r="BI761" i="64" s="1"/>
  <c r="BI1511" i="64"/>
  <c r="BI1144" i="64"/>
  <c r="BI1157" i="64" s="1"/>
  <c r="BI1417" i="64"/>
  <c r="BI1432" i="64" s="1"/>
  <c r="BI1265" i="64"/>
  <c r="BI1280" i="64" s="1"/>
  <c r="BI1092" i="64"/>
  <c r="BI1107" i="64" s="1"/>
  <c r="BI675" i="64"/>
  <c r="BI724" i="64"/>
  <c r="BI647" i="64"/>
  <c r="BI699" i="64"/>
  <c r="BI1901" i="64"/>
  <c r="BI1916" i="64" s="1"/>
  <c r="BA1846" i="64"/>
  <c r="BA1868" i="64" s="1"/>
  <c r="BA2698" i="64"/>
  <c r="BA2715" i="64" s="1"/>
  <c r="BA2724" i="64"/>
  <c r="BA2741" i="64" s="1"/>
  <c r="BA1820" i="64"/>
  <c r="BA1837" i="64" s="1"/>
  <c r="BA2647" i="64"/>
  <c r="BA2664" i="64" s="1"/>
  <c r="BA1788" i="64"/>
  <c r="BA1811" i="64" s="1"/>
  <c r="BA1766" i="64"/>
  <c r="BA1779" i="64" s="1"/>
  <c r="BA2673" i="64"/>
  <c r="BA2690" i="64" s="1"/>
  <c r="BA1721" i="64"/>
  <c r="BA1756" i="64" s="1"/>
  <c r="BA2776" i="64"/>
  <c r="BA2790" i="64" s="1"/>
  <c r="BA1677" i="64"/>
  <c r="BA1712" i="64" s="1"/>
  <c r="BA2134" i="64"/>
  <c r="BA2157" i="64" s="1"/>
  <c r="BA2202" i="64"/>
  <c r="BA2225" i="64" s="1"/>
  <c r="BA1605" i="64"/>
  <c r="BA1632" i="64" s="1"/>
  <c r="BA1570" i="64"/>
  <c r="BA1597" i="64" s="1"/>
  <c r="BA1535" i="64"/>
  <c r="BA1562" i="64" s="1"/>
  <c r="BA2234" i="64"/>
  <c r="BA2259" i="64" s="1"/>
  <c r="BA1641" i="64"/>
  <c r="BA1668" i="64" s="1"/>
  <c r="BA1441" i="64"/>
  <c r="BA1454" i="64" s="1"/>
  <c r="BA2268" i="64"/>
  <c r="BA2293" i="64" s="1"/>
  <c r="BA2098" i="64"/>
  <c r="BA2125" i="64" s="1"/>
  <c r="BA1511" i="64"/>
  <c r="BA1417" i="64"/>
  <c r="BA1432" i="64" s="1"/>
  <c r="BA748" i="64"/>
  <c r="BA761" i="64" s="1"/>
  <c r="BA1144" i="64"/>
  <c r="BA1157" i="64" s="1"/>
  <c r="BA1265" i="64"/>
  <c r="BA1280" i="64" s="1"/>
  <c r="BA1289" i="64"/>
  <c r="BA1092" i="64"/>
  <c r="BA1107" i="64" s="1"/>
  <c r="BA724" i="64"/>
  <c r="BA675" i="64"/>
  <c r="BA1877" i="64"/>
  <c r="BA1892" i="64" s="1"/>
  <c r="BA647" i="64"/>
  <c r="BA699" i="64"/>
  <c r="BA1901" i="64"/>
  <c r="BA1916" i="64" s="1"/>
  <c r="AS1846" i="64"/>
  <c r="AS1868" i="64" s="1"/>
  <c r="AS2724" i="64"/>
  <c r="AS2741" i="64" s="1"/>
  <c r="AS2698" i="64"/>
  <c r="AS2715" i="64" s="1"/>
  <c r="AS2673" i="64"/>
  <c r="AS2690" i="64" s="1"/>
  <c r="AS1788" i="64"/>
  <c r="AS1811" i="64" s="1"/>
  <c r="AS1820" i="64"/>
  <c r="AS1837" i="64" s="1"/>
  <c r="AS2647" i="64"/>
  <c r="AS2664" i="64" s="1"/>
  <c r="AS1766" i="64"/>
  <c r="AS1779" i="64" s="1"/>
  <c r="AS1721" i="64"/>
  <c r="AS1756" i="64" s="1"/>
  <c r="AS2776" i="64"/>
  <c r="AS2790" i="64" s="1"/>
  <c r="AS2134" i="64"/>
  <c r="AS2157" i="64" s="1"/>
  <c r="AS1605" i="64"/>
  <c r="AS1632" i="64" s="1"/>
  <c r="AS1677" i="64"/>
  <c r="AS1712" i="64" s="1"/>
  <c r="AS2202" i="64"/>
  <c r="AS2225" i="64" s="1"/>
  <c r="AS2098" i="64"/>
  <c r="AS2125" i="64" s="1"/>
  <c r="AS1570" i="64"/>
  <c r="AS1597" i="64" s="1"/>
  <c r="AS1535" i="64"/>
  <c r="AS1562" i="64" s="1"/>
  <c r="AS2234" i="64"/>
  <c r="AS2259" i="64" s="1"/>
  <c r="AS1441" i="64"/>
  <c r="AS1454" i="64" s="1"/>
  <c r="AS1641" i="64"/>
  <c r="AS1668" i="64" s="1"/>
  <c r="AS2268" i="64"/>
  <c r="AS2293" i="64" s="1"/>
  <c r="AS1511" i="64"/>
  <c r="AS748" i="64"/>
  <c r="AS761" i="64" s="1"/>
  <c r="AS1417" i="64"/>
  <c r="AS1432" i="64" s="1"/>
  <c r="AS1144" i="64"/>
  <c r="AS1157" i="64" s="1"/>
  <c r="AS1289" i="64"/>
  <c r="AS1265" i="64"/>
  <c r="AS1280" i="64" s="1"/>
  <c r="AS1092" i="64"/>
  <c r="AS1107" i="64" s="1"/>
  <c r="AS675" i="64"/>
  <c r="AS647" i="64"/>
  <c r="AS724" i="64"/>
  <c r="AS699" i="64"/>
  <c r="AS1901" i="64"/>
  <c r="AS1916" i="64" s="1"/>
  <c r="AK1846" i="64"/>
  <c r="AK1868" i="64" s="1"/>
  <c r="AK2698" i="64"/>
  <c r="AK2715" i="64" s="1"/>
  <c r="AK2724" i="64"/>
  <c r="AK2741" i="64" s="1"/>
  <c r="AK2673" i="64"/>
  <c r="AK2690" i="64" s="1"/>
  <c r="AK1820" i="64"/>
  <c r="AK1837" i="64" s="1"/>
  <c r="AK2647" i="64"/>
  <c r="AK2664" i="64" s="1"/>
  <c r="AK1788" i="64"/>
  <c r="AK1811" i="64" s="1"/>
  <c r="AK1766" i="64"/>
  <c r="AK1779" i="64" s="1"/>
  <c r="AK1721" i="64"/>
  <c r="AK1756" i="64" s="1"/>
  <c r="AK2776" i="64"/>
  <c r="AK2790" i="64" s="1"/>
  <c r="AK2134" i="64"/>
  <c r="AK2157" i="64" s="1"/>
  <c r="AK1677" i="64"/>
  <c r="AK1712" i="64" s="1"/>
  <c r="AK2202" i="64"/>
  <c r="AK2225" i="64" s="1"/>
  <c r="AK2098" i="64"/>
  <c r="AK2125" i="64" s="1"/>
  <c r="AK1605" i="64"/>
  <c r="AK1632" i="64" s="1"/>
  <c r="AK1570" i="64"/>
  <c r="AK1597" i="64" s="1"/>
  <c r="AK1641" i="64"/>
  <c r="AK1668" i="64" s="1"/>
  <c r="AK1535" i="64"/>
  <c r="AK1562" i="64" s="1"/>
  <c r="AK2234" i="64"/>
  <c r="AK2259" i="64" s="1"/>
  <c r="AK1441" i="64"/>
  <c r="AK1454" i="64" s="1"/>
  <c r="AK1511" i="64"/>
  <c r="AK2268" i="64"/>
  <c r="AK2293" i="64" s="1"/>
  <c r="AK748" i="64"/>
  <c r="AK761" i="64" s="1"/>
  <c r="AK1289" i="64"/>
  <c r="AK1144" i="64"/>
  <c r="AK1157" i="64" s="1"/>
  <c r="AK1265" i="64"/>
  <c r="AK1280" i="64" s="1"/>
  <c r="AK1417" i="64"/>
  <c r="AK1432" i="64" s="1"/>
  <c r="AK1092" i="64"/>
  <c r="AK1107" i="64" s="1"/>
  <c r="AK675" i="64"/>
  <c r="AK724" i="64"/>
  <c r="AK1877" i="64"/>
  <c r="AK1892" i="64" s="1"/>
  <c r="AK647" i="64"/>
  <c r="AK699" i="64"/>
  <c r="AK1901" i="64"/>
  <c r="AK1916" i="64" s="1"/>
  <c r="AC1846" i="64"/>
  <c r="AC1868" i="64" s="1"/>
  <c r="AC2698" i="64"/>
  <c r="AC2715" i="64" s="1"/>
  <c r="AC2724" i="64"/>
  <c r="AC2741" i="64" s="1"/>
  <c r="AC1820" i="64"/>
  <c r="AC1837" i="64" s="1"/>
  <c r="AC2673" i="64"/>
  <c r="AC2690" i="64" s="1"/>
  <c r="AC1766" i="64"/>
  <c r="AC1779" i="64" s="1"/>
  <c r="AC2647" i="64"/>
  <c r="AC2664" i="64" s="1"/>
  <c r="AC1721" i="64"/>
  <c r="AC1756" i="64" s="1"/>
  <c r="AC1788" i="64"/>
  <c r="AC1811" i="64" s="1"/>
  <c r="AC2776" i="64"/>
  <c r="AC2790" i="64" s="1"/>
  <c r="AC2134" i="64"/>
  <c r="AC2157" i="64" s="1"/>
  <c r="AC1677" i="64"/>
  <c r="AC1712" i="64" s="1"/>
  <c r="AC2202" i="64"/>
  <c r="AC2225" i="64" s="1"/>
  <c r="AC1570" i="64"/>
  <c r="AC1597" i="64" s="1"/>
  <c r="AC1535" i="64"/>
  <c r="AC1562" i="64" s="1"/>
  <c r="AC2098" i="64"/>
  <c r="AC2125" i="64" s="1"/>
  <c r="AC1641" i="64"/>
  <c r="AC1668" i="64" s="1"/>
  <c r="AC2234" i="64"/>
  <c r="AC2259" i="64" s="1"/>
  <c r="AC1605" i="64"/>
  <c r="AC1632" i="64" s="1"/>
  <c r="AC1441" i="64"/>
  <c r="AC1454" i="64" s="1"/>
  <c r="AC2268" i="64"/>
  <c r="AC2293" i="64" s="1"/>
  <c r="AC1289" i="64"/>
  <c r="AC1417" i="64"/>
  <c r="AC1432" i="64" s="1"/>
  <c r="AC1144" i="64"/>
  <c r="AC1157" i="64" s="1"/>
  <c r="AC1511" i="64"/>
  <c r="AC1265" i="64"/>
  <c r="AC1280" i="64" s="1"/>
  <c r="AC1092" i="64"/>
  <c r="AC1107" i="64" s="1"/>
  <c r="AC675" i="64"/>
  <c r="AC748" i="64"/>
  <c r="AC761" i="64" s="1"/>
  <c r="AC647" i="64"/>
  <c r="AC699" i="64"/>
  <c r="AC1901" i="64"/>
  <c r="AC1916" i="64" s="1"/>
  <c r="U1846" i="64"/>
  <c r="U1868" i="64" s="1"/>
  <c r="U2724" i="64"/>
  <c r="U2741" i="64" s="1"/>
  <c r="U2698" i="64"/>
  <c r="U2715" i="64" s="1"/>
  <c r="U2673" i="64"/>
  <c r="U2690" i="64" s="1"/>
  <c r="U1820" i="64"/>
  <c r="U2647" i="64"/>
  <c r="U2664" i="64" s="1"/>
  <c r="U1766" i="64"/>
  <c r="U1779" i="64" s="1"/>
  <c r="U1788" i="64"/>
  <c r="U1811" i="64" s="1"/>
  <c r="U1721" i="64"/>
  <c r="U1756" i="64" s="1"/>
  <c r="U2776" i="64"/>
  <c r="U2790" i="64" s="1"/>
  <c r="U2134" i="64"/>
  <c r="U2157" i="64" s="1"/>
  <c r="U1677" i="64"/>
  <c r="U1712" i="64" s="1"/>
  <c r="U2202" i="64"/>
  <c r="U2225" i="64" s="1"/>
  <c r="U2098" i="64"/>
  <c r="U2125" i="64" s="1"/>
  <c r="U1570" i="64"/>
  <c r="U1597" i="64" s="1"/>
  <c r="U1535" i="64"/>
  <c r="U1562" i="64" s="1"/>
  <c r="U1605" i="64"/>
  <c r="U1632" i="64" s="1"/>
  <c r="U2234" i="64"/>
  <c r="U2259" i="64" s="1"/>
  <c r="U1641" i="64"/>
  <c r="U1668" i="64" s="1"/>
  <c r="U1441" i="64"/>
  <c r="U1454" i="64" s="1"/>
  <c r="U2268" i="64"/>
  <c r="U2293" i="64" s="1"/>
  <c r="U1511" i="64"/>
  <c r="U1144" i="64"/>
  <c r="U1157" i="64" s="1"/>
  <c r="U1417" i="64"/>
  <c r="U1432" i="64" s="1"/>
  <c r="U1265" i="64"/>
  <c r="U1280" i="64" s="1"/>
  <c r="U1289" i="64"/>
  <c r="U1092" i="64"/>
  <c r="U1107" i="64" s="1"/>
  <c r="U675" i="64"/>
  <c r="U1877" i="64"/>
  <c r="U1892" i="64" s="1"/>
  <c r="U647" i="64"/>
  <c r="U748" i="64"/>
  <c r="U761" i="64" s="1"/>
  <c r="U724" i="64"/>
  <c r="U699" i="64"/>
  <c r="U1901" i="64"/>
  <c r="U1916" i="64" s="1"/>
  <c r="AH472" i="64"/>
  <c r="CK471" i="64"/>
  <c r="CC471" i="64"/>
  <c r="BM471" i="64"/>
  <c r="AO471" i="64"/>
  <c r="Y471" i="64"/>
  <c r="CJ468" i="64"/>
  <c r="CB468" i="64"/>
  <c r="BT468" i="64"/>
  <c r="BL468" i="64"/>
  <c r="BD468" i="64"/>
  <c r="AV468" i="64"/>
  <c r="AN468" i="64"/>
  <c r="AF468" i="64"/>
  <c r="X468" i="64"/>
  <c r="X481" i="64" s="1"/>
  <c r="CI467" i="64"/>
  <c r="CA467" i="64"/>
  <c r="BS467" i="64"/>
  <c r="BK467" i="64"/>
  <c r="AU467" i="64"/>
  <c r="AM467" i="64"/>
  <c r="AE467" i="64"/>
  <c r="W467" i="64"/>
  <c r="U490" i="64"/>
  <c r="AC490" i="64"/>
  <c r="AK490" i="64"/>
  <c r="AS490" i="64"/>
  <c r="BA490" i="64"/>
  <c r="BI490" i="64"/>
  <c r="BQ490" i="64"/>
  <c r="BY490" i="64"/>
  <c r="BY504" i="64" s="1"/>
  <c r="CG490" i="64"/>
  <c r="U491" i="64"/>
  <c r="AC491" i="64"/>
  <c r="AK491" i="64"/>
  <c r="AS491" i="64"/>
  <c r="BA491" i="64"/>
  <c r="BI491" i="64"/>
  <c r="BQ491" i="64"/>
  <c r="BY491" i="64"/>
  <c r="CG491" i="64"/>
  <c r="T494" i="64"/>
  <c r="AB494" i="64"/>
  <c r="AJ494" i="64"/>
  <c r="AR494" i="64"/>
  <c r="AZ494" i="64"/>
  <c r="BH494" i="64"/>
  <c r="BP494" i="64"/>
  <c r="BY494" i="64"/>
  <c r="CK494" i="64"/>
  <c r="AA495" i="64"/>
  <c r="AA505" i="64" s="1"/>
  <c r="AK495" i="64"/>
  <c r="AK505" i="64" s="1"/>
  <c r="AW495" i="64"/>
  <c r="AW505" i="64" s="1"/>
  <c r="BG495" i="64"/>
  <c r="BG505" i="64" s="1"/>
  <c r="BQ495" i="64"/>
  <c r="BQ505" i="64" s="1"/>
  <c r="CC495" i="64"/>
  <c r="CC505" i="64" s="1"/>
  <c r="AS540" i="64"/>
  <c r="BS540" i="64"/>
  <c r="X541" i="64"/>
  <c r="X564" i="64" s="1"/>
  <c r="AK541" i="64"/>
  <c r="AK564" i="64" s="1"/>
  <c r="AW541" i="64"/>
  <c r="AW564" i="64" s="1"/>
  <c r="BK541" i="64"/>
  <c r="BK564" i="64" s="1"/>
  <c r="CJ541" i="64"/>
  <c r="CJ564" i="64" s="1"/>
  <c r="AM544" i="64"/>
  <c r="AZ544" i="64"/>
  <c r="BL544" i="64"/>
  <c r="BZ544" i="64"/>
  <c r="AR545" i="64"/>
  <c r="BD545" i="64"/>
  <c r="BR545" i="64"/>
  <c r="CC545" i="64"/>
  <c r="T1900" i="64"/>
  <c r="AU1900" i="64"/>
  <c r="BG1900" i="64"/>
  <c r="BU1900" i="64"/>
  <c r="CI1900" i="64"/>
  <c r="AI1904" i="64"/>
  <c r="AA1905" i="64"/>
  <c r="AV650" i="64"/>
  <c r="AN651" i="64"/>
  <c r="BZ674" i="64"/>
  <c r="BZ689" i="64" s="1"/>
  <c r="BR675" i="64"/>
  <c r="BA678" i="64"/>
  <c r="AS679" i="64"/>
  <c r="S698" i="64"/>
  <c r="CE698" i="64"/>
  <c r="BW699" i="64"/>
  <c r="BK703" i="64"/>
  <c r="AZ723" i="64"/>
  <c r="CG724" i="64"/>
  <c r="AV728" i="64"/>
  <c r="BQ1876" i="64"/>
  <c r="BQ1891" i="64" s="1"/>
  <c r="CH1143" i="64"/>
  <c r="CH1156" i="64" s="1"/>
  <c r="CI1147" i="64"/>
  <c r="BJ747" i="64"/>
  <c r="BC1845" i="64"/>
  <c r="BC2672" i="64"/>
  <c r="BC2689" i="64" s="1"/>
  <c r="BC2697" i="64"/>
  <c r="BC2714" i="64" s="1"/>
  <c r="BC2723" i="64"/>
  <c r="BC2740" i="64" s="1"/>
  <c r="BC2646" i="64"/>
  <c r="BC2663" i="64" s="1"/>
  <c r="BC1819" i="64"/>
  <c r="BC1836" i="64" s="1"/>
  <c r="BC1787" i="64"/>
  <c r="BC1810" i="64" s="1"/>
  <c r="BC1765" i="64"/>
  <c r="BC1778" i="64" s="1"/>
  <c r="BC1676" i="64"/>
  <c r="BC1711" i="64" s="1"/>
  <c r="BC2775" i="64"/>
  <c r="BC2789" i="64" s="1"/>
  <c r="BC1720" i="64"/>
  <c r="BC2097" i="64"/>
  <c r="BC2124" i="64" s="1"/>
  <c r="BC1569" i="64"/>
  <c r="BC1596" i="64" s="1"/>
  <c r="BC2201" i="64"/>
  <c r="BC2224" i="64" s="1"/>
  <c r="BC1640" i="64"/>
  <c r="BC1667" i="64" s="1"/>
  <c r="BC1604" i="64"/>
  <c r="BC1631" i="64" s="1"/>
  <c r="BC2133" i="64"/>
  <c r="BC2156" i="64" s="1"/>
  <c r="BC2233" i="64"/>
  <c r="BC2258" i="64" s="1"/>
  <c r="BC2267" i="64"/>
  <c r="BC2292" i="64" s="1"/>
  <c r="BC1534" i="64"/>
  <c r="BC1561" i="64" s="1"/>
  <c r="BC1510" i="64"/>
  <c r="BC1525" i="64" s="1"/>
  <c r="BC1440" i="64"/>
  <c r="BC1453" i="64" s="1"/>
  <c r="BC1143" i="64"/>
  <c r="BC1156" i="64" s="1"/>
  <c r="BC1416" i="64"/>
  <c r="BC1431" i="64" s="1"/>
  <c r="BC1288" i="64"/>
  <c r="BC1264" i="64"/>
  <c r="BC1279" i="64" s="1"/>
  <c r="BC1091" i="64"/>
  <c r="BC1106" i="64" s="1"/>
  <c r="BC1876" i="64"/>
  <c r="BC1891" i="64" s="1"/>
  <c r="BC747" i="64"/>
  <c r="BC646" i="64"/>
  <c r="BC666" i="64" s="1"/>
  <c r="BC698" i="64"/>
  <c r="BC723" i="64"/>
  <c r="BC674" i="64"/>
  <c r="BC689" i="64" s="1"/>
  <c r="CI1850" i="64"/>
  <c r="CI2728" i="64"/>
  <c r="CI2702" i="64"/>
  <c r="CI2677" i="64"/>
  <c r="CI1792" i="64"/>
  <c r="CI1770" i="64"/>
  <c r="CI1783" i="64" s="1"/>
  <c r="CI2651" i="64"/>
  <c r="CI2668" i="64" s="1"/>
  <c r="CI1824" i="64"/>
  <c r="CI1841" i="64" s="1"/>
  <c r="CI2780" i="64"/>
  <c r="CI2794" i="64" s="1"/>
  <c r="CI1681" i="64"/>
  <c r="CI1716" i="64" s="1"/>
  <c r="CI1725" i="64"/>
  <c r="CI1760" i="64" s="1"/>
  <c r="CI2206" i="64"/>
  <c r="CI2229" i="64" s="1"/>
  <c r="CI2102" i="64"/>
  <c r="CI2129" i="64" s="1"/>
  <c r="CI2138" i="64"/>
  <c r="CI2161" i="64" s="1"/>
  <c r="CI2238" i="64"/>
  <c r="CI2263" i="64" s="1"/>
  <c r="CI1645" i="64"/>
  <c r="CI1672" i="64" s="1"/>
  <c r="CI1609" i="64"/>
  <c r="CI1636" i="64" s="1"/>
  <c r="CI2272" i="64"/>
  <c r="CI2297" i="64" s="1"/>
  <c r="CI1574" i="64"/>
  <c r="CI1601" i="64" s="1"/>
  <c r="CI1421" i="64"/>
  <c r="CI1539" i="64"/>
  <c r="CI1566" i="64" s="1"/>
  <c r="CI1445" i="64"/>
  <c r="CI1458" i="64" s="1"/>
  <c r="CI1515" i="64"/>
  <c r="CI1269" i="64"/>
  <c r="CI1284" i="64" s="1"/>
  <c r="CI1096" i="64"/>
  <c r="CI1293" i="64"/>
  <c r="CI1881" i="64"/>
  <c r="CI1896" i="64" s="1"/>
  <c r="CI752" i="64"/>
  <c r="CI765" i="64" s="1"/>
  <c r="CI651" i="64"/>
  <c r="CI1905" i="64"/>
  <c r="CI1148" i="64"/>
  <c r="CI1161" i="64" s="1"/>
  <c r="CI728" i="64"/>
  <c r="CI703" i="64"/>
  <c r="CI679" i="64"/>
  <c r="AE1850" i="64"/>
  <c r="AE2728" i="64"/>
  <c r="AE2677" i="64"/>
  <c r="AE2702" i="64"/>
  <c r="AE1792" i="64"/>
  <c r="AE2651" i="64"/>
  <c r="AE2668" i="64" s="1"/>
  <c r="AE1770" i="64"/>
  <c r="AE1783" i="64" s="1"/>
  <c r="AE1824" i="64"/>
  <c r="AE1841" i="64" s="1"/>
  <c r="AE2780" i="64"/>
  <c r="AE2794" i="64" s="1"/>
  <c r="AE1681" i="64"/>
  <c r="AE1716" i="64" s="1"/>
  <c r="AE1725" i="64"/>
  <c r="AE1760" i="64" s="1"/>
  <c r="AE2102" i="64"/>
  <c r="AE2129" i="64" s="1"/>
  <c r="AE1645" i="64"/>
  <c r="AE1672" i="64" s="1"/>
  <c r="AE2206" i="64"/>
  <c r="AE2229" i="64" s="1"/>
  <c r="AE2138" i="64"/>
  <c r="AE2161" i="64" s="1"/>
  <c r="AE1609" i="64"/>
  <c r="AE1636" i="64" s="1"/>
  <c r="AE2238" i="64"/>
  <c r="AE2263" i="64" s="1"/>
  <c r="AE2272" i="64"/>
  <c r="AE2297" i="64" s="1"/>
  <c r="AE1539" i="64"/>
  <c r="AE1566" i="64" s="1"/>
  <c r="AE1574" i="64"/>
  <c r="AE1601" i="64" s="1"/>
  <c r="AE1421" i="64"/>
  <c r="AE1445" i="64"/>
  <c r="AE1458" i="64" s="1"/>
  <c r="AE1096" i="64"/>
  <c r="AE1881" i="64"/>
  <c r="AE1896" i="64" s="1"/>
  <c r="AE1515" i="64"/>
  <c r="AE1269" i="64"/>
  <c r="AE1284" i="64" s="1"/>
  <c r="AE752" i="64"/>
  <c r="AE765" i="64" s="1"/>
  <c r="AE728" i="64"/>
  <c r="AE651" i="64"/>
  <c r="AE1293" i="64"/>
  <c r="AE1148" i="64"/>
  <c r="AE1161" i="64" s="1"/>
  <c r="AE703" i="64"/>
  <c r="AE1905" i="64"/>
  <c r="AE679" i="64"/>
  <c r="X1849" i="64"/>
  <c r="X2727" i="64"/>
  <c r="X2676" i="64"/>
  <c r="X2701" i="64"/>
  <c r="X2650" i="64"/>
  <c r="X1823" i="64"/>
  <c r="X1791" i="64"/>
  <c r="X1769" i="64"/>
  <c r="X2779" i="64"/>
  <c r="X2101" i="64"/>
  <c r="X1680" i="64"/>
  <c r="X2205" i="64"/>
  <c r="X1644" i="64"/>
  <c r="X2137" i="64"/>
  <c r="X1724" i="64"/>
  <c r="X1573" i="64"/>
  <c r="X2271" i="64"/>
  <c r="X1538" i="64"/>
  <c r="X1608" i="64"/>
  <c r="X1514" i="64"/>
  <c r="X1420" i="64"/>
  <c r="X1435" i="64" s="1"/>
  <c r="X1292" i="64"/>
  <c r="X1411" i="64" s="1"/>
  <c r="X2237" i="64"/>
  <c r="X1880" i="64"/>
  <c r="X1444" i="64"/>
  <c r="X751" i="64"/>
  <c r="X764" i="64" s="1"/>
  <c r="X702" i="64"/>
  <c r="X1904" i="64"/>
  <c r="X678" i="64"/>
  <c r="X1147" i="64"/>
  <c r="X1095" i="64"/>
  <c r="AG1846" i="64"/>
  <c r="AG1868" i="64" s="1"/>
  <c r="AG2724" i="64"/>
  <c r="AG2741" i="64" s="1"/>
  <c r="AG2698" i="64"/>
  <c r="AG2715" i="64" s="1"/>
  <c r="AG2647" i="64"/>
  <c r="AG2664" i="64" s="1"/>
  <c r="AG2673" i="64"/>
  <c r="AG2690" i="64" s="1"/>
  <c r="AG1788" i="64"/>
  <c r="AG1811" i="64" s="1"/>
  <c r="AG1820" i="64"/>
  <c r="AG1837" i="64" s="1"/>
  <c r="AG1766" i="64"/>
  <c r="AG1779" i="64" s="1"/>
  <c r="AG2776" i="64"/>
  <c r="AG2790" i="64" s="1"/>
  <c r="AG1721" i="64"/>
  <c r="AG1756" i="64" s="1"/>
  <c r="AG2098" i="64"/>
  <c r="AG2125" i="64" s="1"/>
  <c r="AG2202" i="64"/>
  <c r="AG2225" i="64" s="1"/>
  <c r="AG1641" i="64"/>
  <c r="AG1668" i="64" s="1"/>
  <c r="AG1605" i="64"/>
  <c r="AG1632" i="64" s="1"/>
  <c r="AG1570" i="64"/>
  <c r="AG1597" i="64" s="1"/>
  <c r="AG2134" i="64"/>
  <c r="AG2157" i="64" s="1"/>
  <c r="AG2268" i="64"/>
  <c r="AG2293" i="64" s="1"/>
  <c r="AG1535" i="64"/>
  <c r="AG1562" i="64" s="1"/>
  <c r="AG1417" i="64"/>
  <c r="AG1432" i="64" s="1"/>
  <c r="AG1511" i="64"/>
  <c r="AG1677" i="64"/>
  <c r="AG1712" i="64" s="1"/>
  <c r="AG1289" i="64"/>
  <c r="AG1441" i="64"/>
  <c r="AG1454" i="64" s="1"/>
  <c r="AG1265" i="64"/>
  <c r="AG1280" i="64" s="1"/>
  <c r="AG2234" i="64"/>
  <c r="AG2259" i="64" s="1"/>
  <c r="AG1877" i="64"/>
  <c r="AG1892" i="64" s="1"/>
  <c r="AG748" i="64"/>
  <c r="AG761" i="64" s="1"/>
  <c r="AG699" i="64"/>
  <c r="AG1901" i="64"/>
  <c r="AG1916" i="64" s="1"/>
  <c r="AG724" i="64"/>
  <c r="AG675" i="64"/>
  <c r="AG1092" i="64"/>
  <c r="AG1107" i="64" s="1"/>
  <c r="X494" i="64"/>
  <c r="BD494" i="64"/>
  <c r="BK545" i="64"/>
  <c r="CL1845" i="64"/>
  <c r="CL2723" i="64"/>
  <c r="CL2740" i="64" s="1"/>
  <c r="CL2697" i="64"/>
  <c r="CL2714" i="64" s="1"/>
  <c r="CL2672" i="64"/>
  <c r="CL2689" i="64" s="1"/>
  <c r="CL1819" i="64"/>
  <c r="CL1836" i="64" s="1"/>
  <c r="CL2646" i="64"/>
  <c r="CL2663" i="64" s="1"/>
  <c r="CL1787" i="64"/>
  <c r="CL1810" i="64" s="1"/>
  <c r="CL1765" i="64"/>
  <c r="CL1778" i="64" s="1"/>
  <c r="CL2775" i="64"/>
  <c r="CL2789" i="64" s="1"/>
  <c r="CL1720" i="64"/>
  <c r="CL2201" i="64"/>
  <c r="CL2224" i="64" s="1"/>
  <c r="CL1676" i="64"/>
  <c r="CL1711" i="64" s="1"/>
  <c r="CL1640" i="64"/>
  <c r="CL1667" i="64" s="1"/>
  <c r="CL1604" i="64"/>
  <c r="CL1631" i="64" s="1"/>
  <c r="CL1569" i="64"/>
  <c r="CL1596" i="64" s="1"/>
  <c r="CL2267" i="64"/>
  <c r="CL2292" i="64" s="1"/>
  <c r="CL1534" i="64"/>
  <c r="CL1561" i="64" s="1"/>
  <c r="CL2133" i="64"/>
  <c r="CL2156" i="64" s="1"/>
  <c r="CL2097" i="64"/>
  <c r="CL2124" i="64" s="1"/>
  <c r="CL1510" i="64"/>
  <c r="CL1525" i="64" s="1"/>
  <c r="CL2233" i="64"/>
  <c r="CL2258" i="64" s="1"/>
  <c r="CL1440" i="64"/>
  <c r="CL1453" i="64" s="1"/>
  <c r="CL1264" i="64"/>
  <c r="CL1279" i="64" s="1"/>
  <c r="CL1288" i="64"/>
  <c r="CL1091" i="64"/>
  <c r="CL1106" i="64" s="1"/>
  <c r="CL747" i="64"/>
  <c r="CL723" i="64"/>
  <c r="CL1416" i="64"/>
  <c r="CL1431" i="64" s="1"/>
  <c r="CL1143" i="64"/>
  <c r="CL1156" i="64" s="1"/>
  <c r="CL698" i="64"/>
  <c r="CL1900" i="64"/>
  <c r="CL674" i="64"/>
  <c r="CL689" i="64" s="1"/>
  <c r="CL1876" i="64"/>
  <c r="CL1891" i="64" s="1"/>
  <c r="CL646" i="64"/>
  <c r="CL666" i="64" s="1"/>
  <c r="CD1845" i="64"/>
  <c r="CD2723" i="64"/>
  <c r="CD2740" i="64" s="1"/>
  <c r="CD2697" i="64"/>
  <c r="CD2714" i="64" s="1"/>
  <c r="CD1819" i="64"/>
  <c r="CD1836" i="64" s="1"/>
  <c r="CD2672" i="64"/>
  <c r="CD2689" i="64" s="1"/>
  <c r="CD1787" i="64"/>
  <c r="CD1810" i="64" s="1"/>
  <c r="CD2646" i="64"/>
  <c r="CD2663" i="64" s="1"/>
  <c r="CD1765" i="64"/>
  <c r="CD1778" i="64" s="1"/>
  <c r="CD2775" i="64"/>
  <c r="CD2789" i="64" s="1"/>
  <c r="CD1720" i="64"/>
  <c r="CD1676" i="64"/>
  <c r="CD1711" i="64" s="1"/>
  <c r="CD2201" i="64"/>
  <c r="CD2224" i="64" s="1"/>
  <c r="CD1640" i="64"/>
  <c r="CD1667" i="64" s="1"/>
  <c r="CD2097" i="64"/>
  <c r="CD2124" i="64" s="1"/>
  <c r="CD2133" i="64"/>
  <c r="CD2156" i="64" s="1"/>
  <c r="CD1604" i="64"/>
  <c r="CD1631" i="64" s="1"/>
  <c r="CD2267" i="64"/>
  <c r="CD2292" i="64" s="1"/>
  <c r="CD1534" i="64"/>
  <c r="CD1561" i="64" s="1"/>
  <c r="CD1510" i="64"/>
  <c r="CD1525" i="64" s="1"/>
  <c r="CD1569" i="64"/>
  <c r="CD1596" i="64" s="1"/>
  <c r="CD2233" i="64"/>
  <c r="CD2258" i="64" s="1"/>
  <c r="CD1440" i="64"/>
  <c r="CD1453" i="64" s="1"/>
  <c r="CD1264" i="64"/>
  <c r="CD1279" i="64" s="1"/>
  <c r="CD1416" i="64"/>
  <c r="CD1431" i="64" s="1"/>
  <c r="CD1091" i="64"/>
  <c r="CD1106" i="64" s="1"/>
  <c r="CD747" i="64"/>
  <c r="CD723" i="64"/>
  <c r="CD1143" i="64"/>
  <c r="CD1156" i="64" s="1"/>
  <c r="CD1288" i="64"/>
  <c r="CD698" i="64"/>
  <c r="CD1876" i="64"/>
  <c r="CD1891" i="64" s="1"/>
  <c r="CD1900" i="64"/>
  <c r="CD674" i="64"/>
  <c r="CD689" i="64" s="1"/>
  <c r="CD646" i="64"/>
  <c r="CD666" i="64" s="1"/>
  <c r="BV1845" i="64"/>
  <c r="BV2723" i="64"/>
  <c r="BV2740" i="64" s="1"/>
  <c r="BV2697" i="64"/>
  <c r="BV2714" i="64" s="1"/>
  <c r="BV1819" i="64"/>
  <c r="BV1836" i="64" s="1"/>
  <c r="BV2672" i="64"/>
  <c r="BV2689" i="64" s="1"/>
  <c r="BV1787" i="64"/>
  <c r="BV1810" i="64" s="1"/>
  <c r="BV2646" i="64"/>
  <c r="BV2663" i="64" s="1"/>
  <c r="BV1765" i="64"/>
  <c r="BV1778" i="64" s="1"/>
  <c r="BV2775" i="64"/>
  <c r="BV2789" i="64" s="1"/>
  <c r="BV1720" i="64"/>
  <c r="BV2201" i="64"/>
  <c r="BV2224" i="64" s="1"/>
  <c r="BV2097" i="64"/>
  <c r="BV2124" i="64" s="1"/>
  <c r="BV2133" i="64"/>
  <c r="BV2156" i="64" s="1"/>
  <c r="BV1640" i="64"/>
  <c r="BV1667" i="64" s="1"/>
  <c r="BV1604" i="64"/>
  <c r="BV1631" i="64" s="1"/>
  <c r="BV1676" i="64"/>
  <c r="BV1711" i="64" s="1"/>
  <c r="BV2267" i="64"/>
  <c r="BV2292" i="64" s="1"/>
  <c r="BV1569" i="64"/>
  <c r="BV1596" i="64" s="1"/>
  <c r="BV1534" i="64"/>
  <c r="BV1561" i="64" s="1"/>
  <c r="BV1510" i="64"/>
  <c r="BV1525" i="64" s="1"/>
  <c r="BV2233" i="64"/>
  <c r="BV2258" i="64" s="1"/>
  <c r="BV1264" i="64"/>
  <c r="BV1279" i="64" s="1"/>
  <c r="BV1091" i="64"/>
  <c r="BV1106" i="64" s="1"/>
  <c r="BV747" i="64"/>
  <c r="BV1288" i="64"/>
  <c r="BV723" i="64"/>
  <c r="BV1440" i="64"/>
  <c r="BV1453" i="64" s="1"/>
  <c r="BV1416" i="64"/>
  <c r="BV1431" i="64" s="1"/>
  <c r="BV1143" i="64"/>
  <c r="BV1156" i="64" s="1"/>
  <c r="BV698" i="64"/>
  <c r="BV674" i="64"/>
  <c r="BV689" i="64" s="1"/>
  <c r="BV1876" i="64"/>
  <c r="BV1891" i="64" s="1"/>
  <c r="BV646" i="64"/>
  <c r="BV666" i="64" s="1"/>
  <c r="BN1845" i="64"/>
  <c r="BN2723" i="64"/>
  <c r="BN2740" i="64" s="1"/>
  <c r="BN2697" i="64"/>
  <c r="BN2714" i="64" s="1"/>
  <c r="BN1819" i="64"/>
  <c r="BN1836" i="64" s="1"/>
  <c r="BN2646" i="64"/>
  <c r="BN2663" i="64" s="1"/>
  <c r="BN1787" i="64"/>
  <c r="BN1810" i="64" s="1"/>
  <c r="BN2672" i="64"/>
  <c r="BN2689" i="64" s="1"/>
  <c r="BN1765" i="64"/>
  <c r="BN1778" i="64" s="1"/>
  <c r="BN2775" i="64"/>
  <c r="BN2789" i="64" s="1"/>
  <c r="BN1676" i="64"/>
  <c r="BN1711" i="64" s="1"/>
  <c r="BN1720" i="64"/>
  <c r="BN2201" i="64"/>
  <c r="BN2224" i="64" s="1"/>
  <c r="BN1640" i="64"/>
  <c r="BN1667" i="64" s="1"/>
  <c r="BN2097" i="64"/>
  <c r="BN2124" i="64" s="1"/>
  <c r="BN1604" i="64"/>
  <c r="BN1631" i="64" s="1"/>
  <c r="BN1569" i="64"/>
  <c r="BN1596" i="64" s="1"/>
  <c r="BN2267" i="64"/>
  <c r="BN2292" i="64" s="1"/>
  <c r="BN1534" i="64"/>
  <c r="BN1561" i="64" s="1"/>
  <c r="BN1510" i="64"/>
  <c r="BN1525" i="64" s="1"/>
  <c r="BN2233" i="64"/>
  <c r="BN2258" i="64" s="1"/>
  <c r="BN2133" i="64"/>
  <c r="BN2156" i="64" s="1"/>
  <c r="BN1440" i="64"/>
  <c r="BN1453" i="64" s="1"/>
  <c r="BN1264" i="64"/>
  <c r="BN1279" i="64" s="1"/>
  <c r="BN1091" i="64"/>
  <c r="BN1106" i="64" s="1"/>
  <c r="BN1416" i="64"/>
  <c r="BN1431" i="64" s="1"/>
  <c r="BN1288" i="64"/>
  <c r="BN747" i="64"/>
  <c r="BN723" i="64"/>
  <c r="BN1143" i="64"/>
  <c r="BN1156" i="64" s="1"/>
  <c r="BN698" i="64"/>
  <c r="BN1876" i="64"/>
  <c r="BN1891" i="64" s="1"/>
  <c r="BN674" i="64"/>
  <c r="BN689" i="64" s="1"/>
  <c r="BN646" i="64"/>
  <c r="BN666" i="64" s="1"/>
  <c r="BF1845" i="64"/>
  <c r="BF2723" i="64"/>
  <c r="BF2740" i="64" s="1"/>
  <c r="BF2697" i="64"/>
  <c r="BF2714" i="64" s="1"/>
  <c r="BF2672" i="64"/>
  <c r="BF2689" i="64" s="1"/>
  <c r="BF2646" i="64"/>
  <c r="BF2663" i="64" s="1"/>
  <c r="BF1819" i="64"/>
  <c r="BF1836" i="64" s="1"/>
  <c r="BF1787" i="64"/>
  <c r="BF1810" i="64" s="1"/>
  <c r="BF1765" i="64"/>
  <c r="BF1778" i="64" s="1"/>
  <c r="BF2775" i="64"/>
  <c r="BF2789" i="64" s="1"/>
  <c r="BF1676" i="64"/>
  <c r="BF1711" i="64" s="1"/>
  <c r="BF2201" i="64"/>
  <c r="BF2224" i="64" s="1"/>
  <c r="BF1720" i="64"/>
  <c r="BF2097" i="64"/>
  <c r="BF2124" i="64" s="1"/>
  <c r="BF1640" i="64"/>
  <c r="BF1667" i="64" s="1"/>
  <c r="BF2133" i="64"/>
  <c r="BF2156" i="64" s="1"/>
  <c r="BF1604" i="64"/>
  <c r="BF1631" i="64" s="1"/>
  <c r="BF2267" i="64"/>
  <c r="BF2292" i="64" s="1"/>
  <c r="BF1534" i="64"/>
  <c r="BF1561" i="64" s="1"/>
  <c r="BF1510" i="64"/>
  <c r="BF1525" i="64" s="1"/>
  <c r="BF1569" i="64"/>
  <c r="BF1596" i="64" s="1"/>
  <c r="BF2233" i="64"/>
  <c r="BF2258" i="64" s="1"/>
  <c r="BF1440" i="64"/>
  <c r="BF1453" i="64" s="1"/>
  <c r="BF1416" i="64"/>
  <c r="BF1431" i="64" s="1"/>
  <c r="BF1264" i="64"/>
  <c r="BF1279" i="64" s="1"/>
  <c r="BF1288" i="64"/>
  <c r="BF1091" i="64"/>
  <c r="BF1106" i="64" s="1"/>
  <c r="BF747" i="64"/>
  <c r="BF723" i="64"/>
  <c r="BF1143" i="64"/>
  <c r="BF1156" i="64" s="1"/>
  <c r="BF698" i="64"/>
  <c r="BF674" i="64"/>
  <c r="BF689" i="64" s="1"/>
  <c r="BF1876" i="64"/>
  <c r="BF1891" i="64" s="1"/>
  <c r="BF646" i="64"/>
  <c r="BF666" i="64" s="1"/>
  <c r="AX1845" i="64"/>
  <c r="AX2723" i="64"/>
  <c r="AX2740" i="64" s="1"/>
  <c r="AX2697" i="64"/>
  <c r="AX2714" i="64" s="1"/>
  <c r="AX2646" i="64"/>
  <c r="AX2663" i="64" s="1"/>
  <c r="AX1819" i="64"/>
  <c r="AX1836" i="64" s="1"/>
  <c r="AX1787" i="64"/>
  <c r="AX1810" i="64" s="1"/>
  <c r="AX2672" i="64"/>
  <c r="AX2689" i="64" s="1"/>
  <c r="AX1765" i="64"/>
  <c r="AX1778" i="64" s="1"/>
  <c r="AX2775" i="64"/>
  <c r="AX2789" i="64" s="1"/>
  <c r="AX1720" i="64"/>
  <c r="AX1676" i="64"/>
  <c r="AX1711" i="64" s="1"/>
  <c r="AX2201" i="64"/>
  <c r="AX2224" i="64" s="1"/>
  <c r="AX2133" i="64"/>
  <c r="AX2156" i="64" s="1"/>
  <c r="AX1640" i="64"/>
  <c r="AX1667" i="64" s="1"/>
  <c r="AX1604" i="64"/>
  <c r="AX1631" i="64" s="1"/>
  <c r="AX2267" i="64"/>
  <c r="AX2292" i="64" s="1"/>
  <c r="AX1569" i="64"/>
  <c r="AX1596" i="64" s="1"/>
  <c r="AX2097" i="64"/>
  <c r="AX2124" i="64" s="1"/>
  <c r="AX1534" i="64"/>
  <c r="AX1561" i="64" s="1"/>
  <c r="AX1510" i="64"/>
  <c r="AX1525" i="64" s="1"/>
  <c r="AX2233" i="64"/>
  <c r="AX2258" i="64" s="1"/>
  <c r="AX1440" i="64"/>
  <c r="AX1453" i="64" s="1"/>
  <c r="AX1264" i="64"/>
  <c r="AX1279" i="64" s="1"/>
  <c r="AX1091" i="64"/>
  <c r="AX1106" i="64" s="1"/>
  <c r="AX747" i="64"/>
  <c r="AX1416" i="64"/>
  <c r="AX1431" i="64" s="1"/>
  <c r="AX723" i="64"/>
  <c r="AX1143" i="64"/>
  <c r="AX1156" i="64" s="1"/>
  <c r="AX698" i="64"/>
  <c r="AX1876" i="64"/>
  <c r="AX1891" i="64" s="1"/>
  <c r="AX1288" i="64"/>
  <c r="AX674" i="64"/>
  <c r="AX689" i="64" s="1"/>
  <c r="AX646" i="64"/>
  <c r="AX666" i="64" s="1"/>
  <c r="AP1845" i="64"/>
  <c r="AP2723" i="64"/>
  <c r="AP2740" i="64" s="1"/>
  <c r="AP2697" i="64"/>
  <c r="AP2714" i="64" s="1"/>
  <c r="AP2672" i="64"/>
  <c r="AP2689" i="64" s="1"/>
  <c r="AP1819" i="64"/>
  <c r="AP1836" i="64" s="1"/>
  <c r="AP1787" i="64"/>
  <c r="AP1810" i="64" s="1"/>
  <c r="AP2646" i="64"/>
  <c r="AP2663" i="64" s="1"/>
  <c r="AP1765" i="64"/>
  <c r="AP1778" i="64" s="1"/>
  <c r="AP2775" i="64"/>
  <c r="AP2789" i="64" s="1"/>
  <c r="AP1676" i="64"/>
  <c r="AP1711" i="64" s="1"/>
  <c r="AP2201" i="64"/>
  <c r="AP2224" i="64" s="1"/>
  <c r="AP1640" i="64"/>
  <c r="AP1667" i="64" s="1"/>
  <c r="AP1720" i="64"/>
  <c r="AP2097" i="64"/>
  <c r="AP2124" i="64" s="1"/>
  <c r="AP2133" i="64"/>
  <c r="AP2156" i="64" s="1"/>
  <c r="AP1604" i="64"/>
  <c r="AP1631" i="64" s="1"/>
  <c r="AP2267" i="64"/>
  <c r="AP2292" i="64" s="1"/>
  <c r="AP1534" i="64"/>
  <c r="AP1561" i="64" s="1"/>
  <c r="AP1510" i="64"/>
  <c r="AP1525" i="64" s="1"/>
  <c r="AP2233" i="64"/>
  <c r="AP2258" i="64" s="1"/>
  <c r="AP1569" i="64"/>
  <c r="AP1596" i="64" s="1"/>
  <c r="AP1264" i="64"/>
  <c r="AP1279" i="64" s="1"/>
  <c r="AP1091" i="64"/>
  <c r="AP1106" i="64" s="1"/>
  <c r="AP1416" i="64"/>
  <c r="AP1431" i="64" s="1"/>
  <c r="AP747" i="64"/>
  <c r="AP1440" i="64"/>
  <c r="AP1453" i="64" s="1"/>
  <c r="AP1288" i="64"/>
  <c r="AP723" i="64"/>
  <c r="AP1143" i="64"/>
  <c r="AP1156" i="64" s="1"/>
  <c r="AP698" i="64"/>
  <c r="AP674" i="64"/>
  <c r="AP689" i="64" s="1"/>
  <c r="AP1876" i="64"/>
  <c r="AP1891" i="64" s="1"/>
  <c r="AP646" i="64"/>
  <c r="AP666" i="64" s="1"/>
  <c r="AH1845" i="64"/>
  <c r="AH2723" i="64"/>
  <c r="AH2740" i="64" s="1"/>
  <c r="AH2697" i="64"/>
  <c r="AH2714" i="64" s="1"/>
  <c r="AH2672" i="64"/>
  <c r="AH2689" i="64" s="1"/>
  <c r="AH2646" i="64"/>
  <c r="AH2663" i="64" s="1"/>
  <c r="AH1819" i="64"/>
  <c r="AH1836" i="64" s="1"/>
  <c r="AH1787" i="64"/>
  <c r="AH1810" i="64" s="1"/>
  <c r="AH1765" i="64"/>
  <c r="AH1778" i="64" s="1"/>
  <c r="AH2775" i="64"/>
  <c r="AH2789" i="64" s="1"/>
  <c r="AH1676" i="64"/>
  <c r="AH1711" i="64" s="1"/>
  <c r="AH1720" i="64"/>
  <c r="AH2201" i="64"/>
  <c r="AH2224" i="64" s="1"/>
  <c r="AH2097" i="64"/>
  <c r="AH2124" i="64" s="1"/>
  <c r="AH2133" i="64"/>
  <c r="AH2156" i="64" s="1"/>
  <c r="AH1640" i="64"/>
  <c r="AH1667" i="64" s="1"/>
  <c r="AH1604" i="64"/>
  <c r="AH1631" i="64" s="1"/>
  <c r="AH2267" i="64"/>
  <c r="AH2292" i="64" s="1"/>
  <c r="AH1534" i="64"/>
  <c r="AH1561" i="64" s="1"/>
  <c r="AH1569" i="64"/>
  <c r="AH1596" i="64" s="1"/>
  <c r="AH1510" i="64"/>
  <c r="AH1525" i="64" s="1"/>
  <c r="AH2233" i="64"/>
  <c r="AH2258" i="64" s="1"/>
  <c r="AH1440" i="64"/>
  <c r="AH1453" i="64" s="1"/>
  <c r="AH1264" i="64"/>
  <c r="AH1279" i="64" s="1"/>
  <c r="AH1091" i="64"/>
  <c r="AH1106" i="64" s="1"/>
  <c r="AH1288" i="64"/>
  <c r="AH747" i="64"/>
  <c r="AH723" i="64"/>
  <c r="AH1143" i="64"/>
  <c r="AH1156" i="64" s="1"/>
  <c r="AH698" i="64"/>
  <c r="AH1416" i="64"/>
  <c r="AH1431" i="64" s="1"/>
  <c r="AH1876" i="64"/>
  <c r="AH1891" i="64" s="1"/>
  <c r="AH674" i="64"/>
  <c r="AH689" i="64" s="1"/>
  <c r="AH646" i="64"/>
  <c r="AH666" i="64" s="1"/>
  <c r="Z1845" i="64"/>
  <c r="Z2723" i="64"/>
  <c r="Z2740" i="64" s="1"/>
  <c r="Z2697" i="64"/>
  <c r="Z2714" i="64" s="1"/>
  <c r="Z1819" i="64"/>
  <c r="Z1836" i="64" s="1"/>
  <c r="Z2646" i="64"/>
  <c r="Z2663" i="64" s="1"/>
  <c r="Z1787" i="64"/>
  <c r="Z1810" i="64" s="1"/>
  <c r="Z1765" i="64"/>
  <c r="Z1778" i="64" s="1"/>
  <c r="Z2775" i="64"/>
  <c r="Z2789" i="64" s="1"/>
  <c r="Z2672" i="64"/>
  <c r="Z2689" i="64" s="1"/>
  <c r="Z1676" i="64"/>
  <c r="Z1711" i="64" s="1"/>
  <c r="Z2201" i="64"/>
  <c r="Z2224" i="64" s="1"/>
  <c r="Z1720" i="64"/>
  <c r="Z1640" i="64"/>
  <c r="Z1667" i="64" s="1"/>
  <c r="Z1604" i="64"/>
  <c r="Z1631" i="64" s="1"/>
  <c r="Z1569" i="64"/>
  <c r="Z1596" i="64" s="1"/>
  <c r="Z1534" i="64"/>
  <c r="Z1561" i="64" s="1"/>
  <c r="Z1510" i="64"/>
  <c r="Z1525" i="64" s="1"/>
  <c r="Z2133" i="64"/>
  <c r="Z2156" i="64" s="1"/>
  <c r="Z2097" i="64"/>
  <c r="Z2124" i="64" s="1"/>
  <c r="Z2233" i="64"/>
  <c r="Z2258" i="64" s="1"/>
  <c r="Z1440" i="64"/>
  <c r="Z1453" i="64" s="1"/>
  <c r="Z2267" i="64"/>
  <c r="Z2292" i="64" s="1"/>
  <c r="Z1264" i="64"/>
  <c r="Z1279" i="64" s="1"/>
  <c r="Z1288" i="64"/>
  <c r="Z1091" i="64"/>
  <c r="Z1106" i="64" s="1"/>
  <c r="Z747" i="64"/>
  <c r="Z1416" i="64"/>
  <c r="Z1431" i="64" s="1"/>
  <c r="Z723" i="64"/>
  <c r="Z1143" i="64"/>
  <c r="Z1156" i="64" s="1"/>
  <c r="Z698" i="64"/>
  <c r="Z674" i="64"/>
  <c r="Z689" i="64" s="1"/>
  <c r="Z1876" i="64"/>
  <c r="Z1891" i="64" s="1"/>
  <c r="Z646" i="64"/>
  <c r="Z666" i="64" s="1"/>
  <c r="CL1850" i="64"/>
  <c r="CL2728" i="64"/>
  <c r="CL2702" i="64"/>
  <c r="CL2651" i="64"/>
  <c r="CL2668" i="64" s="1"/>
  <c r="CL2677" i="64"/>
  <c r="CL1792" i="64"/>
  <c r="CL1824" i="64"/>
  <c r="CL1841" i="64" s="1"/>
  <c r="CL2780" i="64"/>
  <c r="CL2794" i="64" s="1"/>
  <c r="CL1770" i="64"/>
  <c r="CL1783" i="64" s="1"/>
  <c r="CL2206" i="64"/>
  <c r="CL2229" i="64" s="1"/>
  <c r="CL1725" i="64"/>
  <c r="CL1760" i="64" s="1"/>
  <c r="CL1681" i="64"/>
  <c r="CL1716" i="64" s="1"/>
  <c r="CL1645" i="64"/>
  <c r="CL1672" i="64" s="1"/>
  <c r="CL2138" i="64"/>
  <c r="CL2161" i="64" s="1"/>
  <c r="CL1609" i="64"/>
  <c r="CL1636" i="64" s="1"/>
  <c r="CL2272" i="64"/>
  <c r="CL2297" i="64" s="1"/>
  <c r="CL2102" i="64"/>
  <c r="CL2129" i="64" s="1"/>
  <c r="CL1574" i="64"/>
  <c r="CL1601" i="64" s="1"/>
  <c r="CL1539" i="64"/>
  <c r="CL1566" i="64" s="1"/>
  <c r="CL1515" i="64"/>
  <c r="CL2238" i="64"/>
  <c r="CL2263" i="64" s="1"/>
  <c r="CL1421" i="64"/>
  <c r="CL1293" i="64"/>
  <c r="CL1269" i="64"/>
  <c r="CL1284" i="64" s="1"/>
  <c r="CL1881" i="64"/>
  <c r="CL1896" i="64" s="1"/>
  <c r="CL752" i="64"/>
  <c r="CL765" i="64" s="1"/>
  <c r="CL728" i="64"/>
  <c r="CL1148" i="64"/>
  <c r="CL1161" i="64" s="1"/>
  <c r="CL1445" i="64"/>
  <c r="CL1458" i="64" s="1"/>
  <c r="CL1905" i="64"/>
  <c r="CL1096" i="64"/>
  <c r="CL703" i="64"/>
  <c r="CL679" i="64"/>
  <c r="CL651" i="64"/>
  <c r="CL545" i="64"/>
  <c r="CD1850" i="64"/>
  <c r="CD2728" i="64"/>
  <c r="CD2702" i="64"/>
  <c r="CD2651" i="64"/>
  <c r="CD2668" i="64" s="1"/>
  <c r="CD2677" i="64"/>
  <c r="CD1824" i="64"/>
  <c r="CD1841" i="64" s="1"/>
  <c r="CD2780" i="64"/>
  <c r="CD2794" i="64" s="1"/>
  <c r="CD1792" i="64"/>
  <c r="CD1770" i="64"/>
  <c r="CD1783" i="64" s="1"/>
  <c r="CD2206" i="64"/>
  <c r="CD2229" i="64" s="1"/>
  <c r="CD1681" i="64"/>
  <c r="CD1716" i="64" s="1"/>
  <c r="CD1725" i="64"/>
  <c r="CD1760" i="64" s="1"/>
  <c r="CD1645" i="64"/>
  <c r="CD1672" i="64" s="1"/>
  <c r="CD2138" i="64"/>
  <c r="CD2161" i="64" s="1"/>
  <c r="CD2102" i="64"/>
  <c r="CD2129" i="64" s="1"/>
  <c r="CD1609" i="64"/>
  <c r="CD1636" i="64" s="1"/>
  <c r="CD2272" i="64"/>
  <c r="CD2297" i="64" s="1"/>
  <c r="CD1539" i="64"/>
  <c r="CD1566" i="64" s="1"/>
  <c r="CD1515" i="64"/>
  <c r="CD2238" i="64"/>
  <c r="CD2263" i="64" s="1"/>
  <c r="CD1574" i="64"/>
  <c r="CD1601" i="64" s="1"/>
  <c r="CD1421" i="64"/>
  <c r="CD1293" i="64"/>
  <c r="CD1445" i="64"/>
  <c r="CD1458" i="64" s="1"/>
  <c r="CD1881" i="64"/>
  <c r="CD1896" i="64" s="1"/>
  <c r="CD752" i="64"/>
  <c r="CD765" i="64" s="1"/>
  <c r="CD728" i="64"/>
  <c r="CD1148" i="64"/>
  <c r="CD1161" i="64" s="1"/>
  <c r="CD1269" i="64"/>
  <c r="CD1284" i="64" s="1"/>
  <c r="CD703" i="64"/>
  <c r="CD1905" i="64"/>
  <c r="CD679" i="64"/>
  <c r="CD1096" i="64"/>
  <c r="CD651" i="64"/>
  <c r="CD545" i="64"/>
  <c r="BV1850" i="64"/>
  <c r="BV2728" i="64"/>
  <c r="BV2702" i="64"/>
  <c r="BV2677" i="64"/>
  <c r="BV2651" i="64"/>
  <c r="BV2668" i="64" s="1"/>
  <c r="BV1824" i="64"/>
  <c r="BV1841" i="64" s="1"/>
  <c r="BV1792" i="64"/>
  <c r="BV2780" i="64"/>
  <c r="BV2794" i="64" s="1"/>
  <c r="BV1770" i="64"/>
  <c r="BV1783" i="64" s="1"/>
  <c r="BV2206" i="64"/>
  <c r="BV2229" i="64" s="1"/>
  <c r="BV1681" i="64"/>
  <c r="BV1716" i="64" s="1"/>
  <c r="BV1645" i="64"/>
  <c r="BV1672" i="64" s="1"/>
  <c r="BV2138" i="64"/>
  <c r="BV2161" i="64" s="1"/>
  <c r="BV2102" i="64"/>
  <c r="BV2129" i="64" s="1"/>
  <c r="BV1609" i="64"/>
  <c r="BV1636" i="64" s="1"/>
  <c r="BV2272" i="64"/>
  <c r="BV2297" i="64" s="1"/>
  <c r="BV1539" i="64"/>
  <c r="BV1566" i="64" s="1"/>
  <c r="BV1725" i="64"/>
  <c r="BV1760" i="64" s="1"/>
  <c r="BV1574" i="64"/>
  <c r="BV1601" i="64" s="1"/>
  <c r="BV1515" i="64"/>
  <c r="BV2238" i="64"/>
  <c r="BV2263" i="64" s="1"/>
  <c r="BV1421" i="64"/>
  <c r="BV1445" i="64"/>
  <c r="BV1458" i="64" s="1"/>
  <c r="BV1293" i="64"/>
  <c r="BV1881" i="64"/>
  <c r="BV1896" i="64" s="1"/>
  <c r="BV752" i="64"/>
  <c r="BV765" i="64" s="1"/>
  <c r="BV728" i="64"/>
  <c r="BV1269" i="64"/>
  <c r="BV1284" i="64" s="1"/>
  <c r="BV1148" i="64"/>
  <c r="BV1161" i="64" s="1"/>
  <c r="BV1096" i="64"/>
  <c r="BV1905" i="64"/>
  <c r="BV679" i="64"/>
  <c r="BV651" i="64"/>
  <c r="BV703" i="64"/>
  <c r="BV545" i="64"/>
  <c r="BN1850" i="64"/>
  <c r="BN2728" i="64"/>
  <c r="BN2702" i="64"/>
  <c r="BN2677" i="64"/>
  <c r="BN2651" i="64"/>
  <c r="BN2668" i="64" s="1"/>
  <c r="BN1824" i="64"/>
  <c r="BN1841" i="64" s="1"/>
  <c r="BN1792" i="64"/>
  <c r="BN2780" i="64"/>
  <c r="BN2794" i="64" s="1"/>
  <c r="BN1770" i="64"/>
  <c r="BN1783" i="64" s="1"/>
  <c r="BN2206" i="64"/>
  <c r="BN2229" i="64" s="1"/>
  <c r="BN1725" i="64"/>
  <c r="BN1760" i="64" s="1"/>
  <c r="BN1645" i="64"/>
  <c r="BN1672" i="64" s="1"/>
  <c r="BN2138" i="64"/>
  <c r="BN2161" i="64" s="1"/>
  <c r="BN1681" i="64"/>
  <c r="BN1716" i="64" s="1"/>
  <c r="BN1609" i="64"/>
  <c r="BN1636" i="64" s="1"/>
  <c r="BN2102" i="64"/>
  <c r="BN2129" i="64" s="1"/>
  <c r="BN1574" i="64"/>
  <c r="BN1601" i="64" s="1"/>
  <c r="BN2272" i="64"/>
  <c r="BN2297" i="64" s="1"/>
  <c r="BN1539" i="64"/>
  <c r="BN1566" i="64" s="1"/>
  <c r="BN1515" i="64"/>
  <c r="BN2238" i="64"/>
  <c r="BN2263" i="64" s="1"/>
  <c r="BN1421" i="64"/>
  <c r="BN1445" i="64"/>
  <c r="BN1458" i="64" s="1"/>
  <c r="BN1293" i="64"/>
  <c r="BN1881" i="64"/>
  <c r="BN1896" i="64" s="1"/>
  <c r="BN752" i="64"/>
  <c r="BN765" i="64" s="1"/>
  <c r="BN1269" i="64"/>
  <c r="BN1284" i="64" s="1"/>
  <c r="BN728" i="64"/>
  <c r="BN1148" i="64"/>
  <c r="BN1161" i="64" s="1"/>
  <c r="BN1905" i="64"/>
  <c r="BN679" i="64"/>
  <c r="BN1096" i="64"/>
  <c r="BN703" i="64"/>
  <c r="BN651" i="64"/>
  <c r="BN545" i="64"/>
  <c r="BF1850" i="64"/>
  <c r="BF2728" i="64"/>
  <c r="BF2702" i="64"/>
  <c r="BF2677" i="64"/>
  <c r="BF2651" i="64"/>
  <c r="BF2668" i="64" s="1"/>
  <c r="BF1824" i="64"/>
  <c r="BF1841" i="64" s="1"/>
  <c r="BF1792" i="64"/>
  <c r="BF2780" i="64"/>
  <c r="BF2794" i="64" s="1"/>
  <c r="BF1770" i="64"/>
  <c r="BF1783" i="64" s="1"/>
  <c r="BF2206" i="64"/>
  <c r="BF2229" i="64" s="1"/>
  <c r="BF1725" i="64"/>
  <c r="BF1760" i="64" s="1"/>
  <c r="BF1681" i="64"/>
  <c r="BF1716" i="64" s="1"/>
  <c r="BF1645" i="64"/>
  <c r="BF1672" i="64" s="1"/>
  <c r="BF2138" i="64"/>
  <c r="BF2161" i="64" s="1"/>
  <c r="BF2102" i="64"/>
  <c r="BF2129" i="64" s="1"/>
  <c r="BF1609" i="64"/>
  <c r="BF1636" i="64" s="1"/>
  <c r="BF2272" i="64"/>
  <c r="BF2297" i="64" s="1"/>
  <c r="BF1539" i="64"/>
  <c r="BF1566" i="64" s="1"/>
  <c r="BF1515" i="64"/>
  <c r="BF1574" i="64"/>
  <c r="BF1601" i="64" s="1"/>
  <c r="BF2238" i="64"/>
  <c r="BF2263" i="64" s="1"/>
  <c r="BF1421" i="64"/>
  <c r="BF1293" i="64"/>
  <c r="BF1445" i="64"/>
  <c r="BF1458" i="64" s="1"/>
  <c r="BF1269" i="64"/>
  <c r="BF1284" i="64" s="1"/>
  <c r="BF1881" i="64"/>
  <c r="BF1896" i="64" s="1"/>
  <c r="BF752" i="64"/>
  <c r="BF765" i="64" s="1"/>
  <c r="BF728" i="64"/>
  <c r="BF1148" i="64"/>
  <c r="BF1161" i="64" s="1"/>
  <c r="BF1905" i="64"/>
  <c r="BF703" i="64"/>
  <c r="BF679" i="64"/>
  <c r="BF651" i="64"/>
  <c r="BF1096" i="64"/>
  <c r="BF545" i="64"/>
  <c r="AX1850" i="64"/>
  <c r="AX2728" i="64"/>
  <c r="AX2702" i="64"/>
  <c r="AX2677" i="64"/>
  <c r="AX2651" i="64"/>
  <c r="AX2668" i="64" s="1"/>
  <c r="AX1792" i="64"/>
  <c r="AX2780" i="64"/>
  <c r="AX2794" i="64" s="1"/>
  <c r="AX1824" i="64"/>
  <c r="AX1841" i="64" s="1"/>
  <c r="AX1770" i="64"/>
  <c r="AX1783" i="64" s="1"/>
  <c r="AX2206" i="64"/>
  <c r="AX2229" i="64" s="1"/>
  <c r="AX1725" i="64"/>
  <c r="AX1760" i="64" s="1"/>
  <c r="AX1681" i="64"/>
  <c r="AX1716" i="64" s="1"/>
  <c r="AX1645" i="64"/>
  <c r="AX1672" i="64" s="1"/>
  <c r="AX2138" i="64"/>
  <c r="AX2161" i="64" s="1"/>
  <c r="AX1609" i="64"/>
  <c r="AX1636" i="64" s="1"/>
  <c r="AX2102" i="64"/>
  <c r="AX2129" i="64" s="1"/>
  <c r="AX2272" i="64"/>
  <c r="AX2297" i="64" s="1"/>
  <c r="AX1574" i="64"/>
  <c r="AX1601" i="64" s="1"/>
  <c r="AX1539" i="64"/>
  <c r="AX1566" i="64" s="1"/>
  <c r="AX1515" i="64"/>
  <c r="AX2238" i="64"/>
  <c r="AX2263" i="64" s="1"/>
  <c r="AX1421" i="64"/>
  <c r="AX1293" i="64"/>
  <c r="AX1445" i="64"/>
  <c r="AX1458" i="64" s="1"/>
  <c r="AX1881" i="64"/>
  <c r="AX1896" i="64" s="1"/>
  <c r="AX752" i="64"/>
  <c r="AX765" i="64" s="1"/>
  <c r="AX728" i="64"/>
  <c r="AX1148" i="64"/>
  <c r="AX1161" i="64" s="1"/>
  <c r="AX703" i="64"/>
  <c r="AX1905" i="64"/>
  <c r="AX1096" i="64"/>
  <c r="AX679" i="64"/>
  <c r="AX1269" i="64"/>
  <c r="AX1284" i="64" s="1"/>
  <c r="AX651" i="64"/>
  <c r="AX545" i="64"/>
  <c r="AP1850" i="64"/>
  <c r="AP2728" i="64"/>
  <c r="AP2702" i="64"/>
  <c r="AP2677" i="64"/>
  <c r="AP2651" i="64"/>
  <c r="AP2668" i="64" s="1"/>
  <c r="AP1792" i="64"/>
  <c r="AP2780" i="64"/>
  <c r="AP2794" i="64" s="1"/>
  <c r="AP1770" i="64"/>
  <c r="AP1783" i="64" s="1"/>
  <c r="AP2206" i="64"/>
  <c r="AP2229" i="64" s="1"/>
  <c r="AP1824" i="64"/>
  <c r="AP1841" i="64" s="1"/>
  <c r="AP1681" i="64"/>
  <c r="AP1716" i="64" s="1"/>
  <c r="AP1725" i="64"/>
  <c r="AP1760" i="64" s="1"/>
  <c r="AP1645" i="64"/>
  <c r="AP1672" i="64" s="1"/>
  <c r="AP2138" i="64"/>
  <c r="AP2161" i="64" s="1"/>
  <c r="AP2102" i="64"/>
  <c r="AP2129" i="64" s="1"/>
  <c r="AP1609" i="64"/>
  <c r="AP1636" i="64" s="1"/>
  <c r="AP2272" i="64"/>
  <c r="AP2297" i="64" s="1"/>
  <c r="AP1539" i="64"/>
  <c r="AP1566" i="64" s="1"/>
  <c r="AP1515" i="64"/>
  <c r="AP2238" i="64"/>
  <c r="AP2263" i="64" s="1"/>
  <c r="AP1421" i="64"/>
  <c r="AP1445" i="64"/>
  <c r="AP1458" i="64" s="1"/>
  <c r="AP1293" i="64"/>
  <c r="AP1881" i="64"/>
  <c r="AP1896" i="64" s="1"/>
  <c r="AP752" i="64"/>
  <c r="AP765" i="64" s="1"/>
  <c r="AP1574" i="64"/>
  <c r="AP1601" i="64" s="1"/>
  <c r="AP728" i="64"/>
  <c r="AP1269" i="64"/>
  <c r="AP1284" i="64" s="1"/>
  <c r="AP1148" i="64"/>
  <c r="AP1161" i="64" s="1"/>
  <c r="AP1905" i="64"/>
  <c r="AP679" i="64"/>
  <c r="AP1096" i="64"/>
  <c r="AP651" i="64"/>
  <c r="AP545" i="64"/>
  <c r="AH1850" i="64"/>
  <c r="AH2728" i="64"/>
  <c r="AH2702" i="64"/>
  <c r="AH2677" i="64"/>
  <c r="AH2651" i="64"/>
  <c r="AH2668" i="64" s="1"/>
  <c r="AH1792" i="64"/>
  <c r="AH1824" i="64"/>
  <c r="AH1841" i="64" s="1"/>
  <c r="AH2780" i="64"/>
  <c r="AH2794" i="64" s="1"/>
  <c r="AH1770" i="64"/>
  <c r="AH1783" i="64" s="1"/>
  <c r="AH2206" i="64"/>
  <c r="AH2229" i="64" s="1"/>
  <c r="AH1645" i="64"/>
  <c r="AH1672" i="64" s="1"/>
  <c r="AH1681" i="64"/>
  <c r="AH1716" i="64" s="1"/>
  <c r="AH2138" i="64"/>
  <c r="AH2161" i="64" s="1"/>
  <c r="AH1725" i="64"/>
  <c r="AH1760" i="64" s="1"/>
  <c r="AH2102" i="64"/>
  <c r="AH2129" i="64" s="1"/>
  <c r="AH1609" i="64"/>
  <c r="AH1636" i="64" s="1"/>
  <c r="AH2272" i="64"/>
  <c r="AH2297" i="64" s="1"/>
  <c r="AH1539" i="64"/>
  <c r="AH1566" i="64" s="1"/>
  <c r="AH1515" i="64"/>
  <c r="AH1574" i="64"/>
  <c r="AH1601" i="64" s="1"/>
  <c r="AH2238" i="64"/>
  <c r="AH2263" i="64" s="1"/>
  <c r="AH1421" i="64"/>
  <c r="AH1445" i="64"/>
  <c r="AH1458" i="64" s="1"/>
  <c r="AH1293" i="64"/>
  <c r="AH1881" i="64"/>
  <c r="AH1896" i="64" s="1"/>
  <c r="AH752" i="64"/>
  <c r="AH765" i="64" s="1"/>
  <c r="AH1269" i="64"/>
  <c r="AH1284" i="64" s="1"/>
  <c r="AH728" i="64"/>
  <c r="AH1148" i="64"/>
  <c r="AH1161" i="64" s="1"/>
  <c r="AH1905" i="64"/>
  <c r="AH679" i="64"/>
  <c r="AH651" i="64"/>
  <c r="AH545" i="64"/>
  <c r="Z1850" i="64"/>
  <c r="Z2728" i="64"/>
  <c r="Z2702" i="64"/>
  <c r="Z2677" i="64"/>
  <c r="Z2651" i="64"/>
  <c r="Z2668" i="64" s="1"/>
  <c r="Z1792" i="64"/>
  <c r="Z1824" i="64"/>
  <c r="Z1841" i="64" s="1"/>
  <c r="Z1770" i="64"/>
  <c r="Z1783" i="64" s="1"/>
  <c r="Z2206" i="64"/>
  <c r="Z2229" i="64" s="1"/>
  <c r="Z2780" i="64"/>
  <c r="Z2794" i="64" s="1"/>
  <c r="Z1725" i="64"/>
  <c r="Z1760" i="64" s="1"/>
  <c r="Z1681" i="64"/>
  <c r="Z1716" i="64" s="1"/>
  <c r="Z1645" i="64"/>
  <c r="Z1672" i="64" s="1"/>
  <c r="Z2138" i="64"/>
  <c r="Z2161" i="64" s="1"/>
  <c r="Z1609" i="64"/>
  <c r="Z1636" i="64" s="1"/>
  <c r="Z2272" i="64"/>
  <c r="Z2297" i="64" s="1"/>
  <c r="Z1574" i="64"/>
  <c r="Z1601" i="64" s="1"/>
  <c r="Z1539" i="64"/>
  <c r="Z1566" i="64" s="1"/>
  <c r="Z2102" i="64"/>
  <c r="Z2129" i="64" s="1"/>
  <c r="Z1515" i="64"/>
  <c r="Z2238" i="64"/>
  <c r="Z2263" i="64" s="1"/>
  <c r="Z1421" i="64"/>
  <c r="Z1293" i="64"/>
  <c r="Z1269" i="64"/>
  <c r="Z1284" i="64" s="1"/>
  <c r="Z1881" i="64"/>
  <c r="Z1896" i="64" s="1"/>
  <c r="Z752" i="64"/>
  <c r="Z765" i="64" s="1"/>
  <c r="Z728" i="64"/>
  <c r="Z1148" i="64"/>
  <c r="Z1161" i="64" s="1"/>
  <c r="Z1445" i="64"/>
  <c r="Z1458" i="64" s="1"/>
  <c r="Z1905" i="64"/>
  <c r="Z1096" i="64"/>
  <c r="Z679" i="64"/>
  <c r="Z651" i="64"/>
  <c r="Z545" i="64"/>
  <c r="CE2727" i="64"/>
  <c r="CE1849" i="64"/>
  <c r="CE2701" i="64"/>
  <c r="CE2676" i="64"/>
  <c r="CE2650" i="64"/>
  <c r="CE1823" i="64"/>
  <c r="CE1791" i="64"/>
  <c r="CE1769" i="64"/>
  <c r="CE2779" i="64"/>
  <c r="CE1724" i="64"/>
  <c r="CE1644" i="64"/>
  <c r="CE2205" i="64"/>
  <c r="CE2137" i="64"/>
  <c r="CE1680" i="64"/>
  <c r="CE1608" i="64"/>
  <c r="CE1538" i="64"/>
  <c r="CE1573" i="64"/>
  <c r="CE2237" i="64"/>
  <c r="CE2101" i="64"/>
  <c r="CE1444" i="64"/>
  <c r="CE2271" i="64"/>
  <c r="CE751" i="64"/>
  <c r="CE764" i="64" s="1"/>
  <c r="CE727" i="64"/>
  <c r="CE1292" i="64"/>
  <c r="CE1411" i="64" s="1"/>
  <c r="CE1147" i="64"/>
  <c r="CE678" i="64"/>
  <c r="CE1514" i="64"/>
  <c r="CE650" i="64"/>
  <c r="CE544" i="64"/>
  <c r="CE1420" i="64"/>
  <c r="CE1435" i="64" s="1"/>
  <c r="CE702" i="64"/>
  <c r="BW2727" i="64"/>
  <c r="BW1849" i="64"/>
  <c r="BW2701" i="64"/>
  <c r="BW2676" i="64"/>
  <c r="BW2650" i="64"/>
  <c r="BW1823" i="64"/>
  <c r="BW1791" i="64"/>
  <c r="BW1769" i="64"/>
  <c r="BW2779" i="64"/>
  <c r="BW1724" i="64"/>
  <c r="BW1680" i="64"/>
  <c r="BW1644" i="64"/>
  <c r="BW2205" i="64"/>
  <c r="BW1608" i="64"/>
  <c r="BW2101" i="64"/>
  <c r="BW2137" i="64"/>
  <c r="BW1538" i="64"/>
  <c r="BW2237" i="64"/>
  <c r="BW1444" i="64"/>
  <c r="BW2271" i="64"/>
  <c r="BW1573" i="64"/>
  <c r="BW1514" i="64"/>
  <c r="BW1420" i="64"/>
  <c r="BW1435" i="64" s="1"/>
  <c r="BW1292" i="64"/>
  <c r="BW1411" i="64" s="1"/>
  <c r="BW751" i="64"/>
  <c r="BW764" i="64" s="1"/>
  <c r="BW727" i="64"/>
  <c r="BW1147" i="64"/>
  <c r="BW678" i="64"/>
  <c r="BW1095" i="64"/>
  <c r="BW1880" i="64"/>
  <c r="BW650" i="64"/>
  <c r="BW544" i="64"/>
  <c r="BW702" i="64"/>
  <c r="BO2727" i="64"/>
  <c r="BO1849" i="64"/>
  <c r="BO2701" i="64"/>
  <c r="BO2676" i="64"/>
  <c r="BO2650" i="64"/>
  <c r="BO1823" i="64"/>
  <c r="BO1791" i="64"/>
  <c r="BO1769" i="64"/>
  <c r="BO2779" i="64"/>
  <c r="BO1724" i="64"/>
  <c r="BO1680" i="64"/>
  <c r="BO1644" i="64"/>
  <c r="BO2101" i="64"/>
  <c r="BO2137" i="64"/>
  <c r="BO1608" i="64"/>
  <c r="BO1538" i="64"/>
  <c r="BO1573" i="64"/>
  <c r="BO2237" i="64"/>
  <c r="BO2205" i="64"/>
  <c r="BO2271" i="64"/>
  <c r="BO1514" i="64"/>
  <c r="BO751" i="64"/>
  <c r="BO764" i="64" s="1"/>
  <c r="BO1444" i="64"/>
  <c r="BO1420" i="64"/>
  <c r="BO1435" i="64" s="1"/>
  <c r="BO727" i="64"/>
  <c r="BO1147" i="64"/>
  <c r="BO1292" i="64"/>
  <c r="BO1411" i="64" s="1"/>
  <c r="BO678" i="64"/>
  <c r="BO650" i="64"/>
  <c r="BO1095" i="64"/>
  <c r="BO544" i="64"/>
  <c r="BO702" i="64"/>
  <c r="BG2727" i="64"/>
  <c r="BG2701" i="64"/>
  <c r="BG1849" i="64"/>
  <c r="BG2676" i="64"/>
  <c r="BG2650" i="64"/>
  <c r="BG1823" i="64"/>
  <c r="BG1791" i="64"/>
  <c r="BG1769" i="64"/>
  <c r="BG2779" i="64"/>
  <c r="BG1724" i="64"/>
  <c r="BG1680" i="64"/>
  <c r="BG1644" i="64"/>
  <c r="BG2205" i="64"/>
  <c r="BG1608" i="64"/>
  <c r="BG2137" i="64"/>
  <c r="BG2101" i="64"/>
  <c r="BG1573" i="64"/>
  <c r="BG1538" i="64"/>
  <c r="BG2237" i="64"/>
  <c r="BG1514" i="64"/>
  <c r="BG1444" i="64"/>
  <c r="BG2271" i="64"/>
  <c r="BG751" i="64"/>
  <c r="BG764" i="64" s="1"/>
  <c r="BG1292" i="64"/>
  <c r="BG1411" i="64" s="1"/>
  <c r="BG727" i="64"/>
  <c r="BG1147" i="64"/>
  <c r="BG1420" i="64"/>
  <c r="BG1435" i="64" s="1"/>
  <c r="BG1095" i="64"/>
  <c r="BG678" i="64"/>
  <c r="BG1880" i="64"/>
  <c r="BG650" i="64"/>
  <c r="BG544" i="64"/>
  <c r="BG702" i="64"/>
  <c r="AY2727" i="64"/>
  <c r="AY2701" i="64"/>
  <c r="AY1849" i="64"/>
  <c r="AY2676" i="64"/>
  <c r="AY2650" i="64"/>
  <c r="AY1823" i="64"/>
  <c r="AY1791" i="64"/>
  <c r="AY1769" i="64"/>
  <c r="AY2779" i="64"/>
  <c r="AY1724" i="64"/>
  <c r="AY1680" i="64"/>
  <c r="AY1644" i="64"/>
  <c r="AY2205" i="64"/>
  <c r="AY2101" i="64"/>
  <c r="AY1608" i="64"/>
  <c r="AY2137" i="64"/>
  <c r="AY1538" i="64"/>
  <c r="AY2237" i="64"/>
  <c r="AY1573" i="64"/>
  <c r="AY2271" i="64"/>
  <c r="AY1444" i="64"/>
  <c r="AY1292" i="64"/>
  <c r="AY1411" i="64" s="1"/>
  <c r="AY751" i="64"/>
  <c r="AY764" i="64" s="1"/>
  <c r="AY1514" i="64"/>
  <c r="AY727" i="64"/>
  <c r="AY1147" i="64"/>
  <c r="AY678" i="64"/>
  <c r="AY1095" i="64"/>
  <c r="AY650" i="64"/>
  <c r="AY544" i="64"/>
  <c r="AY702" i="64"/>
  <c r="AQ2727" i="64"/>
  <c r="AQ2701" i="64"/>
  <c r="AQ2676" i="64"/>
  <c r="AQ1849" i="64"/>
  <c r="AQ2650" i="64"/>
  <c r="AQ1823" i="64"/>
  <c r="AQ1791" i="64"/>
  <c r="AQ1769" i="64"/>
  <c r="AQ2779" i="64"/>
  <c r="AQ1724" i="64"/>
  <c r="AQ1680" i="64"/>
  <c r="AQ2205" i="64"/>
  <c r="AQ1644" i="64"/>
  <c r="AQ2101" i="64"/>
  <c r="AQ2137" i="64"/>
  <c r="AQ1608" i="64"/>
  <c r="AQ1538" i="64"/>
  <c r="AQ1573" i="64"/>
  <c r="AQ2237" i="64"/>
  <c r="AQ1444" i="64"/>
  <c r="AQ2271" i="64"/>
  <c r="AQ1514" i="64"/>
  <c r="AQ1420" i="64"/>
  <c r="AQ1435" i="64" s="1"/>
  <c r="AQ751" i="64"/>
  <c r="AQ764" i="64" s="1"/>
  <c r="AQ727" i="64"/>
  <c r="AQ1147" i="64"/>
  <c r="AQ1292" i="64"/>
  <c r="AQ1411" i="64" s="1"/>
  <c r="AQ678" i="64"/>
  <c r="AQ1880" i="64"/>
  <c r="AQ650" i="64"/>
  <c r="AQ544" i="64"/>
  <c r="AQ1095" i="64"/>
  <c r="AQ702" i="64"/>
  <c r="AI2727" i="64"/>
  <c r="AI2701" i="64"/>
  <c r="AI2676" i="64"/>
  <c r="AI2650" i="64"/>
  <c r="AI1823" i="64"/>
  <c r="AI1849" i="64"/>
  <c r="AI1791" i="64"/>
  <c r="AI1769" i="64"/>
  <c r="AI2779" i="64"/>
  <c r="AI1724" i="64"/>
  <c r="AI1644" i="64"/>
  <c r="AI1680" i="64"/>
  <c r="AI1608" i="64"/>
  <c r="AI2205" i="64"/>
  <c r="AI2101" i="64"/>
  <c r="AI1573" i="64"/>
  <c r="AI1538" i="64"/>
  <c r="AI2137" i="64"/>
  <c r="AI2237" i="64"/>
  <c r="AI1514" i="64"/>
  <c r="AI1444" i="64"/>
  <c r="AI751" i="64"/>
  <c r="AI764" i="64" s="1"/>
  <c r="AI1292" i="64"/>
  <c r="AI1411" i="64" s="1"/>
  <c r="AI2271" i="64"/>
  <c r="AI1420" i="64"/>
  <c r="AI1435" i="64" s="1"/>
  <c r="AI727" i="64"/>
  <c r="AI1147" i="64"/>
  <c r="AI1095" i="64"/>
  <c r="AI678" i="64"/>
  <c r="AI650" i="64"/>
  <c r="AI544" i="64"/>
  <c r="AI702" i="64"/>
  <c r="AA1849" i="64"/>
  <c r="AA2701" i="64"/>
  <c r="AA2727" i="64"/>
  <c r="AA2676" i="64"/>
  <c r="AA2650" i="64"/>
  <c r="AA1823" i="64"/>
  <c r="AA1791" i="64"/>
  <c r="AA1769" i="64"/>
  <c r="AA2779" i="64"/>
  <c r="AA1724" i="64"/>
  <c r="AA1680" i="64"/>
  <c r="AA2205" i="64"/>
  <c r="AA2101" i="64"/>
  <c r="AA1644" i="64"/>
  <c r="AA2137" i="64"/>
  <c r="AA1608" i="64"/>
  <c r="AA1538" i="64"/>
  <c r="AA2237" i="64"/>
  <c r="AA1573" i="64"/>
  <c r="AA1514" i="64"/>
  <c r="AA2271" i="64"/>
  <c r="AA1444" i="64"/>
  <c r="AA751" i="64"/>
  <c r="AA764" i="64" s="1"/>
  <c r="AA727" i="64"/>
  <c r="AA1147" i="64"/>
  <c r="AA1420" i="64"/>
  <c r="AA1435" i="64" s="1"/>
  <c r="AA678" i="64"/>
  <c r="AA1880" i="64"/>
  <c r="AA1095" i="64"/>
  <c r="AA650" i="64"/>
  <c r="AA544" i="64"/>
  <c r="AA702" i="64"/>
  <c r="S1849" i="64"/>
  <c r="S2701" i="64"/>
  <c r="S2676" i="64"/>
  <c r="S2727" i="64"/>
  <c r="S2650" i="64"/>
  <c r="S1823" i="64"/>
  <c r="S1791" i="64"/>
  <c r="S1769" i="64"/>
  <c r="S2779" i="64"/>
  <c r="S1724" i="64"/>
  <c r="S2137" i="64"/>
  <c r="S1644" i="64"/>
  <c r="S1680" i="64"/>
  <c r="S1608" i="64"/>
  <c r="S2205" i="64"/>
  <c r="S2101" i="64"/>
  <c r="S1538" i="64"/>
  <c r="S1573" i="64"/>
  <c r="S2237" i="64"/>
  <c r="S1444" i="64"/>
  <c r="S2271" i="64"/>
  <c r="S1420" i="64"/>
  <c r="S751" i="64"/>
  <c r="S764" i="64" s="1"/>
  <c r="S727" i="64"/>
  <c r="S1292" i="64"/>
  <c r="S1411" i="64" s="1"/>
  <c r="S1147" i="64"/>
  <c r="S1514" i="64"/>
  <c r="S678" i="64"/>
  <c r="S650" i="64"/>
  <c r="S544" i="64"/>
  <c r="S702" i="64"/>
  <c r="CF2724" i="64"/>
  <c r="CF2741" i="64" s="1"/>
  <c r="CF2698" i="64"/>
  <c r="CF2715" i="64" s="1"/>
  <c r="CF1846" i="64"/>
  <c r="CF1868" i="64" s="1"/>
  <c r="CF2673" i="64"/>
  <c r="CF2690" i="64" s="1"/>
  <c r="CF2647" i="64"/>
  <c r="CF2664" i="64" s="1"/>
  <c r="CF1820" i="64"/>
  <c r="CF1837" i="64" s="1"/>
  <c r="CF1788" i="64"/>
  <c r="CF1811" i="64" s="1"/>
  <c r="CF1766" i="64"/>
  <c r="CF1779" i="64" s="1"/>
  <c r="CF2776" i="64"/>
  <c r="CF2790" i="64" s="1"/>
  <c r="CF1721" i="64"/>
  <c r="CF1756" i="64" s="1"/>
  <c r="CF1677" i="64"/>
  <c r="CF1712" i="64" s="1"/>
  <c r="CF1641" i="64"/>
  <c r="CF1668" i="64" s="1"/>
  <c r="CF2202" i="64"/>
  <c r="CF2225" i="64" s="1"/>
  <c r="CF1605" i="64"/>
  <c r="CF1632" i="64" s="1"/>
  <c r="CF2098" i="64"/>
  <c r="CF2125" i="64" s="1"/>
  <c r="CF2134" i="64"/>
  <c r="CF2157" i="64" s="1"/>
  <c r="CF1535" i="64"/>
  <c r="CF1562" i="64" s="1"/>
  <c r="CF2234" i="64"/>
  <c r="CF2259" i="64" s="1"/>
  <c r="CF1570" i="64"/>
  <c r="CF1597" i="64" s="1"/>
  <c r="CF2268" i="64"/>
  <c r="CF2293" i="64" s="1"/>
  <c r="CF1441" i="64"/>
  <c r="CF1454" i="64" s="1"/>
  <c r="CF1511" i="64"/>
  <c r="CF748" i="64"/>
  <c r="CF761" i="64" s="1"/>
  <c r="CF1289" i="64"/>
  <c r="CF724" i="64"/>
  <c r="CF1144" i="64"/>
  <c r="CF1157" i="64" s="1"/>
  <c r="CF1417" i="64"/>
  <c r="CF1432" i="64" s="1"/>
  <c r="CF1265" i="64"/>
  <c r="CF1280" i="64" s="1"/>
  <c r="CF675" i="64"/>
  <c r="CF1092" i="64"/>
  <c r="CF1107" i="64" s="1"/>
  <c r="CF1877" i="64"/>
  <c r="CF1892" i="64" s="1"/>
  <c r="CF647" i="64"/>
  <c r="CF541" i="64"/>
  <c r="CF564" i="64" s="1"/>
  <c r="CF699" i="64"/>
  <c r="BX2698" i="64"/>
  <c r="BX2715" i="64" s="1"/>
  <c r="BX1846" i="64"/>
  <c r="BX1868" i="64" s="1"/>
  <c r="BX2724" i="64"/>
  <c r="BX2741" i="64" s="1"/>
  <c r="BX2647" i="64"/>
  <c r="BX2664" i="64" s="1"/>
  <c r="BX1820" i="64"/>
  <c r="BX1837" i="64" s="1"/>
  <c r="BX2673" i="64"/>
  <c r="BX2690" i="64" s="1"/>
  <c r="BX1788" i="64"/>
  <c r="BX1811" i="64" s="1"/>
  <c r="BX1766" i="64"/>
  <c r="BX1779" i="64" s="1"/>
  <c r="BX2776" i="64"/>
  <c r="BX2790" i="64" s="1"/>
  <c r="BX1721" i="64"/>
  <c r="BX1756" i="64" s="1"/>
  <c r="BX1641" i="64"/>
  <c r="BX1668" i="64" s="1"/>
  <c r="BX2098" i="64"/>
  <c r="BX2125" i="64" s="1"/>
  <c r="BX2134" i="64"/>
  <c r="BX2157" i="64" s="1"/>
  <c r="BX1605" i="64"/>
  <c r="BX1632" i="64" s="1"/>
  <c r="BX1677" i="64"/>
  <c r="BX1712" i="64" s="1"/>
  <c r="BX2202" i="64"/>
  <c r="BX2225" i="64" s="1"/>
  <c r="BX1535" i="64"/>
  <c r="BX1562" i="64" s="1"/>
  <c r="BX1570" i="64"/>
  <c r="BX1597" i="64" s="1"/>
  <c r="BX2234" i="64"/>
  <c r="BX2259" i="64" s="1"/>
  <c r="BX2268" i="64"/>
  <c r="BX2293" i="64" s="1"/>
  <c r="BX1511" i="64"/>
  <c r="BX1441" i="64"/>
  <c r="BX1454" i="64" s="1"/>
  <c r="BX1417" i="64"/>
  <c r="BX1432" i="64" s="1"/>
  <c r="BX748" i="64"/>
  <c r="BX761" i="64" s="1"/>
  <c r="BX724" i="64"/>
  <c r="BX1144" i="64"/>
  <c r="BX1157" i="64" s="1"/>
  <c r="BX1265" i="64"/>
  <c r="BX1280" i="64" s="1"/>
  <c r="BX1877" i="64"/>
  <c r="BX1892" i="64" s="1"/>
  <c r="BX675" i="64"/>
  <c r="BX1289" i="64"/>
  <c r="BX647" i="64"/>
  <c r="BX1092" i="64"/>
  <c r="BX1107" i="64" s="1"/>
  <c r="BX541" i="64"/>
  <c r="BX564" i="64" s="1"/>
  <c r="BX699" i="64"/>
  <c r="BP2724" i="64"/>
  <c r="BP2741" i="64" s="1"/>
  <c r="BP2698" i="64"/>
  <c r="BP2715" i="64" s="1"/>
  <c r="BP1846" i="64"/>
  <c r="BP1868" i="64" s="1"/>
  <c r="BP2647" i="64"/>
  <c r="BP2664" i="64" s="1"/>
  <c r="BP1820" i="64"/>
  <c r="BP1837" i="64" s="1"/>
  <c r="BP2673" i="64"/>
  <c r="BP2690" i="64" s="1"/>
  <c r="BP1788" i="64"/>
  <c r="BP1811" i="64" s="1"/>
  <c r="BP1766" i="64"/>
  <c r="BP1779" i="64" s="1"/>
  <c r="BP2776" i="64"/>
  <c r="BP2790" i="64" s="1"/>
  <c r="BP1721" i="64"/>
  <c r="BP1756" i="64" s="1"/>
  <c r="BP1677" i="64"/>
  <c r="BP1712" i="64" s="1"/>
  <c r="BP2134" i="64"/>
  <c r="BP2157" i="64" s="1"/>
  <c r="BP1641" i="64"/>
  <c r="BP1668" i="64" s="1"/>
  <c r="BP2202" i="64"/>
  <c r="BP2225" i="64" s="1"/>
  <c r="BP1605" i="64"/>
  <c r="BP1632" i="64" s="1"/>
  <c r="BP1570" i="64"/>
  <c r="BP1597" i="64" s="1"/>
  <c r="BP1535" i="64"/>
  <c r="BP1562" i="64" s="1"/>
  <c r="BP2098" i="64"/>
  <c r="BP2125" i="64" s="1"/>
  <c r="BP2234" i="64"/>
  <c r="BP2259" i="64" s="1"/>
  <c r="BP1511" i="64"/>
  <c r="BP1441" i="64"/>
  <c r="BP1454" i="64" s="1"/>
  <c r="BP2268" i="64"/>
  <c r="BP2293" i="64" s="1"/>
  <c r="BP748" i="64"/>
  <c r="BP761" i="64" s="1"/>
  <c r="BP1417" i="64"/>
  <c r="BP1432" i="64" s="1"/>
  <c r="BP724" i="64"/>
  <c r="BP1289" i="64"/>
  <c r="BP1144" i="64"/>
  <c r="BP1157" i="64" s="1"/>
  <c r="BP1265" i="64"/>
  <c r="BP1280" i="64" s="1"/>
  <c r="BP1092" i="64"/>
  <c r="BP1107" i="64" s="1"/>
  <c r="BP675" i="64"/>
  <c r="BP1877" i="64"/>
  <c r="BP1892" i="64" s="1"/>
  <c r="BP647" i="64"/>
  <c r="BP541" i="64"/>
  <c r="BP564" i="64" s="1"/>
  <c r="BP699" i="64"/>
  <c r="BH2698" i="64"/>
  <c r="BH2715" i="64" s="1"/>
  <c r="BH2724" i="64"/>
  <c r="BH2741" i="64" s="1"/>
  <c r="BH1846" i="64"/>
  <c r="BH1868" i="64" s="1"/>
  <c r="BH2673" i="64"/>
  <c r="BH2690" i="64" s="1"/>
  <c r="BH2647" i="64"/>
  <c r="BH2664" i="64" s="1"/>
  <c r="BH1820" i="64"/>
  <c r="BH1837" i="64" s="1"/>
  <c r="BH1766" i="64"/>
  <c r="BH1779" i="64" s="1"/>
  <c r="BH1788" i="64"/>
  <c r="BH1811" i="64" s="1"/>
  <c r="BH2776" i="64"/>
  <c r="BH2790" i="64" s="1"/>
  <c r="BH1721" i="64"/>
  <c r="BH1756" i="64" s="1"/>
  <c r="BH1641" i="64"/>
  <c r="BH1668" i="64" s="1"/>
  <c r="BH1677" i="64"/>
  <c r="BH1712" i="64" s="1"/>
  <c r="BH2098" i="64"/>
  <c r="BH2125" i="64" s="1"/>
  <c r="BH1605" i="64"/>
  <c r="BH1632" i="64" s="1"/>
  <c r="BH2202" i="64"/>
  <c r="BH2225" i="64" s="1"/>
  <c r="BH2134" i="64"/>
  <c r="BH2157" i="64" s="1"/>
  <c r="BH1535" i="64"/>
  <c r="BH1562" i="64" s="1"/>
  <c r="BH2234" i="64"/>
  <c r="BH2259" i="64" s="1"/>
  <c r="BH1570" i="64"/>
  <c r="BH1597" i="64" s="1"/>
  <c r="BH1511" i="64"/>
  <c r="BH2268" i="64"/>
  <c r="BH2293" i="64" s="1"/>
  <c r="BH1441" i="64"/>
  <c r="BH1454" i="64" s="1"/>
  <c r="BH1289" i="64"/>
  <c r="BH748" i="64"/>
  <c r="BH761" i="64" s="1"/>
  <c r="BH724" i="64"/>
  <c r="BH1144" i="64"/>
  <c r="BH1157" i="64" s="1"/>
  <c r="BH1417" i="64"/>
  <c r="BH1432" i="64" s="1"/>
  <c r="BH1265" i="64"/>
  <c r="BH1280" i="64" s="1"/>
  <c r="BH1877" i="64"/>
  <c r="BH1892" i="64" s="1"/>
  <c r="BH675" i="64"/>
  <c r="BH1092" i="64"/>
  <c r="BH1107" i="64" s="1"/>
  <c r="BH647" i="64"/>
  <c r="BH541" i="64"/>
  <c r="BH564" i="64" s="1"/>
  <c r="BH699" i="64"/>
  <c r="AZ2698" i="64"/>
  <c r="AZ2715" i="64" s="1"/>
  <c r="AZ2724" i="64"/>
  <c r="AZ2741" i="64" s="1"/>
  <c r="AZ1846" i="64"/>
  <c r="AZ1868" i="64" s="1"/>
  <c r="AZ2647" i="64"/>
  <c r="AZ2664" i="64" s="1"/>
  <c r="AZ1820" i="64"/>
  <c r="AZ1837" i="64" s="1"/>
  <c r="AZ2673" i="64"/>
  <c r="AZ2690" i="64" s="1"/>
  <c r="AZ1788" i="64"/>
  <c r="AZ1811" i="64" s="1"/>
  <c r="AZ1766" i="64"/>
  <c r="AZ1779" i="64" s="1"/>
  <c r="AZ2776" i="64"/>
  <c r="AZ2790" i="64" s="1"/>
  <c r="AZ1721" i="64"/>
  <c r="AZ1756" i="64" s="1"/>
  <c r="AZ1677" i="64"/>
  <c r="AZ1712" i="64" s="1"/>
  <c r="AZ2098" i="64"/>
  <c r="AZ2125" i="64" s="1"/>
  <c r="AZ1641" i="64"/>
  <c r="AZ1668" i="64" s="1"/>
  <c r="AZ2202" i="64"/>
  <c r="AZ2225" i="64" s="1"/>
  <c r="AZ2134" i="64"/>
  <c r="AZ2157" i="64" s="1"/>
  <c r="AZ1605" i="64"/>
  <c r="AZ1632" i="64" s="1"/>
  <c r="AZ1535" i="64"/>
  <c r="AZ1562" i="64" s="1"/>
  <c r="AZ1570" i="64"/>
  <c r="AZ1597" i="64" s="1"/>
  <c r="AZ2234" i="64"/>
  <c r="AZ2259" i="64" s="1"/>
  <c r="AZ1441" i="64"/>
  <c r="AZ1454" i="64" s="1"/>
  <c r="AZ2268" i="64"/>
  <c r="AZ2293" i="64" s="1"/>
  <c r="AZ1511" i="64"/>
  <c r="AZ1417" i="64"/>
  <c r="AZ1432" i="64" s="1"/>
  <c r="AZ748" i="64"/>
  <c r="AZ761" i="64" s="1"/>
  <c r="AZ724" i="64"/>
  <c r="AZ1144" i="64"/>
  <c r="AZ1157" i="64" s="1"/>
  <c r="AZ1265" i="64"/>
  <c r="AZ1280" i="64" s="1"/>
  <c r="AZ675" i="64"/>
  <c r="AZ1289" i="64"/>
  <c r="AZ1877" i="64"/>
  <c r="AZ1892" i="64" s="1"/>
  <c r="AZ647" i="64"/>
  <c r="AZ541" i="64"/>
  <c r="AZ564" i="64" s="1"/>
  <c r="AZ1092" i="64"/>
  <c r="AZ1107" i="64" s="1"/>
  <c r="AZ699" i="64"/>
  <c r="AR1846" i="64"/>
  <c r="AR1868" i="64" s="1"/>
  <c r="AR2724" i="64"/>
  <c r="AR2741" i="64" s="1"/>
  <c r="AR2698" i="64"/>
  <c r="AR2715" i="64" s="1"/>
  <c r="AR2647" i="64"/>
  <c r="AR2664" i="64" s="1"/>
  <c r="AR1820" i="64"/>
  <c r="AR1837" i="64" s="1"/>
  <c r="AR2673" i="64"/>
  <c r="AR2690" i="64" s="1"/>
  <c r="AR1766" i="64"/>
  <c r="AR1779" i="64" s="1"/>
  <c r="AR1788" i="64"/>
  <c r="AR1811" i="64" s="1"/>
  <c r="AR2776" i="64"/>
  <c r="AR2790" i="64" s="1"/>
  <c r="AR1721" i="64"/>
  <c r="AR1756" i="64" s="1"/>
  <c r="AR1641" i="64"/>
  <c r="AR1668" i="64" s="1"/>
  <c r="AR1605" i="64"/>
  <c r="AR1632" i="64" s="1"/>
  <c r="AR1677" i="64"/>
  <c r="AR1712" i="64" s="1"/>
  <c r="AR2202" i="64"/>
  <c r="AR2225" i="64" s="1"/>
  <c r="AR2098" i="64"/>
  <c r="AR2125" i="64" s="1"/>
  <c r="AR2134" i="64"/>
  <c r="AR2157" i="64" s="1"/>
  <c r="AR1570" i="64"/>
  <c r="AR1597" i="64" s="1"/>
  <c r="AR1535" i="64"/>
  <c r="AR1562" i="64" s="1"/>
  <c r="AR2234" i="64"/>
  <c r="AR2259" i="64" s="1"/>
  <c r="AR1511" i="64"/>
  <c r="AR748" i="64"/>
  <c r="AR761" i="64" s="1"/>
  <c r="AR724" i="64"/>
  <c r="AR1417" i="64"/>
  <c r="AR1432" i="64" s="1"/>
  <c r="AR1144" i="64"/>
  <c r="AR1157" i="64" s="1"/>
  <c r="AR1289" i="64"/>
  <c r="AR1441" i="64"/>
  <c r="AR1454" i="64" s="1"/>
  <c r="AR1265" i="64"/>
  <c r="AR1280" i="64" s="1"/>
  <c r="AR1877" i="64"/>
  <c r="AR1892" i="64" s="1"/>
  <c r="AR2268" i="64"/>
  <c r="AR2293" i="64" s="1"/>
  <c r="AR1092" i="64"/>
  <c r="AR1107" i="64" s="1"/>
  <c r="AR675" i="64"/>
  <c r="AR647" i="64"/>
  <c r="AR541" i="64"/>
  <c r="AR564" i="64" s="1"/>
  <c r="AR699" i="64"/>
  <c r="AJ1846" i="64"/>
  <c r="AJ1868" i="64" s="1"/>
  <c r="AJ2698" i="64"/>
  <c r="AJ2715" i="64" s="1"/>
  <c r="AJ2724" i="64"/>
  <c r="AJ2741" i="64" s="1"/>
  <c r="AJ2647" i="64"/>
  <c r="AJ2664" i="64" s="1"/>
  <c r="AJ1820" i="64"/>
  <c r="AJ1837" i="64" s="1"/>
  <c r="AJ2673" i="64"/>
  <c r="AJ2690" i="64" s="1"/>
  <c r="AJ1788" i="64"/>
  <c r="AJ1811" i="64" s="1"/>
  <c r="AJ1766" i="64"/>
  <c r="AJ1779" i="64" s="1"/>
  <c r="AJ2776" i="64"/>
  <c r="AJ2790" i="64" s="1"/>
  <c r="AJ1721" i="64"/>
  <c r="AJ1756" i="64" s="1"/>
  <c r="AJ1677" i="64"/>
  <c r="AJ1712" i="64" s="1"/>
  <c r="AJ1641" i="64"/>
  <c r="AJ1668" i="64" s="1"/>
  <c r="AJ2202" i="64"/>
  <c r="AJ2225" i="64" s="1"/>
  <c r="AJ2098" i="64"/>
  <c r="AJ2125" i="64" s="1"/>
  <c r="AJ1605" i="64"/>
  <c r="AJ1632" i="64" s="1"/>
  <c r="AJ2134" i="64"/>
  <c r="AJ2157" i="64" s="1"/>
  <c r="AJ1535" i="64"/>
  <c r="AJ1562" i="64" s="1"/>
  <c r="AJ2234" i="64"/>
  <c r="AJ2259" i="64" s="1"/>
  <c r="AJ1570" i="64"/>
  <c r="AJ1597" i="64" s="1"/>
  <c r="AJ1511" i="64"/>
  <c r="AJ2268" i="64"/>
  <c r="AJ2293" i="64" s="1"/>
  <c r="AJ1441" i="64"/>
  <c r="AJ1454" i="64" s="1"/>
  <c r="AJ748" i="64"/>
  <c r="AJ761" i="64" s="1"/>
  <c r="AJ1289" i="64"/>
  <c r="AJ724" i="64"/>
  <c r="AJ1144" i="64"/>
  <c r="AJ1157" i="64" s="1"/>
  <c r="AJ1265" i="64"/>
  <c r="AJ1280" i="64" s="1"/>
  <c r="AJ675" i="64"/>
  <c r="AJ1417" i="64"/>
  <c r="AJ1432" i="64" s="1"/>
  <c r="AJ1092" i="64"/>
  <c r="AJ1107" i="64" s="1"/>
  <c r="AJ1877" i="64"/>
  <c r="AJ1892" i="64" s="1"/>
  <c r="AJ647" i="64"/>
  <c r="AJ541" i="64"/>
  <c r="AJ564" i="64" s="1"/>
  <c r="AJ699" i="64"/>
  <c r="AB1846" i="64"/>
  <c r="AB1868" i="64" s="1"/>
  <c r="AB2698" i="64"/>
  <c r="AB2715" i="64" s="1"/>
  <c r="AB2673" i="64"/>
  <c r="AB2690" i="64" s="1"/>
  <c r="AB2647" i="64"/>
  <c r="AB2664" i="64" s="1"/>
  <c r="AB1820" i="64"/>
  <c r="AB1788" i="64"/>
  <c r="AB1811" i="64" s="1"/>
  <c r="AB1766" i="64"/>
  <c r="AB1779" i="64" s="1"/>
  <c r="AB2776" i="64"/>
  <c r="AB2790" i="64" s="1"/>
  <c r="AB2724" i="64"/>
  <c r="AB2741" i="64" s="1"/>
  <c r="AB1721" i="64"/>
  <c r="AB1756" i="64" s="1"/>
  <c r="AB1677" i="64"/>
  <c r="AB1712" i="64" s="1"/>
  <c r="AB1641" i="64"/>
  <c r="AB1668" i="64" s="1"/>
  <c r="AB2134" i="64"/>
  <c r="AB2157" i="64" s="1"/>
  <c r="AB1605" i="64"/>
  <c r="AB1632" i="64" s="1"/>
  <c r="AB2202" i="64"/>
  <c r="AB2225" i="64" s="1"/>
  <c r="AB1535" i="64"/>
  <c r="AB1562" i="64" s="1"/>
  <c r="AB1570" i="64"/>
  <c r="AB1597" i="64" s="1"/>
  <c r="AB2098" i="64"/>
  <c r="AB2125" i="64" s="1"/>
  <c r="AB2234" i="64"/>
  <c r="AB2259" i="64" s="1"/>
  <c r="AB1511" i="64"/>
  <c r="AB1441" i="64"/>
  <c r="AB1454" i="64" s="1"/>
  <c r="AB2268" i="64"/>
  <c r="AB2293" i="64" s="1"/>
  <c r="AB1289" i="64"/>
  <c r="AB748" i="64"/>
  <c r="AB761" i="64" s="1"/>
  <c r="AB1417" i="64"/>
  <c r="AB1432" i="64" s="1"/>
  <c r="AB724" i="64"/>
  <c r="AB1144" i="64"/>
  <c r="AB1157" i="64" s="1"/>
  <c r="AB1265" i="64"/>
  <c r="AB1280" i="64" s="1"/>
  <c r="AB1877" i="64"/>
  <c r="AB1892" i="64" s="1"/>
  <c r="AB675" i="64"/>
  <c r="AB647" i="64"/>
  <c r="AB541" i="64"/>
  <c r="AB564" i="64" s="1"/>
  <c r="AB699" i="64"/>
  <c r="T2724" i="64"/>
  <c r="T2741" i="64" s="1"/>
  <c r="T2698" i="64"/>
  <c r="T2715" i="64" s="1"/>
  <c r="T1846" i="64"/>
  <c r="T1868" i="64" s="1"/>
  <c r="T2647" i="64"/>
  <c r="T2664" i="64" s="1"/>
  <c r="T1820" i="64"/>
  <c r="T2673" i="64"/>
  <c r="T2690" i="64" s="1"/>
  <c r="T1766" i="64"/>
  <c r="T1779" i="64" s="1"/>
  <c r="T1788" i="64"/>
  <c r="T1811" i="64" s="1"/>
  <c r="T2776" i="64"/>
  <c r="T2790" i="64" s="1"/>
  <c r="T1721" i="64"/>
  <c r="T1756" i="64" s="1"/>
  <c r="T1677" i="64"/>
  <c r="T1712" i="64" s="1"/>
  <c r="T1641" i="64"/>
  <c r="T1668" i="64" s="1"/>
  <c r="T2202" i="64"/>
  <c r="T2225" i="64" s="1"/>
  <c r="T1605" i="64"/>
  <c r="T1632" i="64" s="1"/>
  <c r="T2098" i="64"/>
  <c r="T2125" i="64" s="1"/>
  <c r="T1535" i="64"/>
  <c r="T1562" i="64" s="1"/>
  <c r="T2134" i="64"/>
  <c r="T2157" i="64" s="1"/>
  <c r="T2234" i="64"/>
  <c r="T2259" i="64" s="1"/>
  <c r="T1441" i="64"/>
  <c r="T1454" i="64" s="1"/>
  <c r="T2268" i="64"/>
  <c r="T2293" i="64" s="1"/>
  <c r="T1570" i="64"/>
  <c r="T1597" i="64" s="1"/>
  <c r="T1511" i="64"/>
  <c r="T748" i="64"/>
  <c r="T761" i="64" s="1"/>
  <c r="T724" i="64"/>
  <c r="T1144" i="64"/>
  <c r="T1157" i="64" s="1"/>
  <c r="T1417" i="64"/>
  <c r="T1432" i="64" s="1"/>
  <c r="T1265" i="64"/>
  <c r="T1280" i="64" s="1"/>
  <c r="T675" i="64"/>
  <c r="T1092" i="64"/>
  <c r="T1107" i="64" s="1"/>
  <c r="T1877" i="64"/>
  <c r="T1892" i="64" s="1"/>
  <c r="T647" i="64"/>
  <c r="T541" i="64"/>
  <c r="T564" i="64" s="1"/>
  <c r="T699" i="64"/>
  <c r="BU472" i="64"/>
  <c r="BE472" i="64"/>
  <c r="AG472" i="64"/>
  <c r="CJ471" i="64"/>
  <c r="CB471" i="64"/>
  <c r="BL471" i="64"/>
  <c r="BD471" i="64"/>
  <c r="AV471" i="64"/>
  <c r="AN471" i="64"/>
  <c r="X471" i="64"/>
  <c r="CI468" i="64"/>
  <c r="CA468" i="64"/>
  <c r="BS468" i="64"/>
  <c r="BK468" i="64"/>
  <c r="BC468" i="64"/>
  <c r="AU468" i="64"/>
  <c r="AM468" i="64"/>
  <c r="AE468" i="64"/>
  <c r="W468" i="64"/>
  <c r="W481" i="64" s="1"/>
  <c r="CH467" i="64"/>
  <c r="BZ467" i="64"/>
  <c r="BR467" i="64"/>
  <c r="BJ467" i="64"/>
  <c r="BB467" i="64"/>
  <c r="AT467" i="64"/>
  <c r="AL467" i="64"/>
  <c r="AD467" i="64"/>
  <c r="V467" i="64"/>
  <c r="V490" i="64"/>
  <c r="AD490" i="64"/>
  <c r="AL490" i="64"/>
  <c r="AT490" i="64"/>
  <c r="BB490" i="64"/>
  <c r="BJ490" i="64"/>
  <c r="BR490" i="64"/>
  <c r="BZ490" i="64"/>
  <c r="CH490" i="64"/>
  <c r="V491" i="64"/>
  <c r="AD491" i="64"/>
  <c r="AL491" i="64"/>
  <c r="AT491" i="64"/>
  <c r="BB491" i="64"/>
  <c r="BJ491" i="64"/>
  <c r="BR491" i="64"/>
  <c r="BZ491" i="64"/>
  <c r="CH491" i="64"/>
  <c r="U494" i="64"/>
  <c r="AC494" i="64"/>
  <c r="AK494" i="64"/>
  <c r="AS494" i="64"/>
  <c r="BA494" i="64"/>
  <c r="BI494" i="64"/>
  <c r="BQ494" i="64"/>
  <c r="CA494" i="64"/>
  <c r="AB495" i="64"/>
  <c r="AB505" i="64" s="1"/>
  <c r="AM495" i="64"/>
  <c r="AM505" i="64" s="1"/>
  <c r="AX495" i="64"/>
  <c r="AX505" i="64" s="1"/>
  <c r="BH495" i="64"/>
  <c r="BH505" i="64" s="1"/>
  <c r="BS495" i="64"/>
  <c r="BS505" i="64" s="1"/>
  <c r="CD495" i="64"/>
  <c r="CD505" i="64" s="1"/>
  <c r="U540" i="64"/>
  <c r="AU540" i="64"/>
  <c r="BF540" i="64"/>
  <c r="CG540" i="64"/>
  <c r="Y541" i="64"/>
  <c r="Y564" i="64" s="1"/>
  <c r="AM541" i="64"/>
  <c r="AM564" i="64" s="1"/>
  <c r="BL541" i="64"/>
  <c r="BL564" i="64" s="1"/>
  <c r="BY541" i="64"/>
  <c r="BY564" i="64" s="1"/>
  <c r="CK541" i="64"/>
  <c r="CK564" i="64" s="1"/>
  <c r="AB544" i="64"/>
  <c r="BB544" i="64"/>
  <c r="CA544" i="64"/>
  <c r="T545" i="64"/>
  <c r="AF545" i="64"/>
  <c r="AT545" i="64"/>
  <c r="BS545" i="64"/>
  <c r="CF545" i="64"/>
  <c r="AI1900" i="64"/>
  <c r="BH1900" i="64"/>
  <c r="BV1900" i="64"/>
  <c r="S1901" i="64"/>
  <c r="S1916" i="64" s="1"/>
  <c r="AQ1904" i="64"/>
  <c r="AI1905" i="64"/>
  <c r="BU647" i="64"/>
  <c r="BD650" i="64"/>
  <c r="AV651" i="64"/>
  <c r="V674" i="64"/>
  <c r="V689" i="64" s="1"/>
  <c r="CH674" i="64"/>
  <c r="CH689" i="64" s="1"/>
  <c r="BZ675" i="64"/>
  <c r="BI678" i="64"/>
  <c r="BA679" i="64"/>
  <c r="AA698" i="64"/>
  <c r="BJ723" i="64"/>
  <c r="BL728" i="64"/>
  <c r="CG1876" i="64"/>
  <c r="CG1891" i="64" s="1"/>
  <c r="AY1880" i="64"/>
  <c r="BD1096" i="64"/>
  <c r="AG1144" i="64"/>
  <c r="AG1157" i="64" s="1"/>
  <c r="AK1148" i="64"/>
  <c r="AK1161" i="64" s="1"/>
  <c r="CG747" i="64"/>
  <c r="AA1264" i="64"/>
  <c r="AA1279" i="64" s="1"/>
  <c r="W1845" i="64"/>
  <c r="W2723" i="64"/>
  <c r="W2740" i="64" s="1"/>
  <c r="W2672" i="64"/>
  <c r="W2689" i="64" s="1"/>
  <c r="W1819" i="64"/>
  <c r="W1836" i="64" s="1"/>
  <c r="W2646" i="64"/>
  <c r="W2663" i="64" s="1"/>
  <c r="W2697" i="64"/>
  <c r="W2714" i="64" s="1"/>
  <c r="W1765" i="64"/>
  <c r="W1778" i="64" s="1"/>
  <c r="W1787" i="64"/>
  <c r="W1810" i="64" s="1"/>
  <c r="W1676" i="64"/>
  <c r="W1711" i="64" s="1"/>
  <c r="W2775" i="64"/>
  <c r="W2789" i="64" s="1"/>
  <c r="W1720" i="64"/>
  <c r="W2201" i="64"/>
  <c r="W2224" i="64" s="1"/>
  <c r="W2133" i="64"/>
  <c r="W2156" i="64" s="1"/>
  <c r="W1640" i="64"/>
  <c r="W1667" i="64" s="1"/>
  <c r="W2233" i="64"/>
  <c r="W2258" i="64" s="1"/>
  <c r="W1604" i="64"/>
  <c r="W1631" i="64" s="1"/>
  <c r="W2267" i="64"/>
  <c r="W2292" i="64" s="1"/>
  <c r="W1569" i="64"/>
  <c r="W1596" i="64" s="1"/>
  <c r="W1534" i="64"/>
  <c r="W1561" i="64" s="1"/>
  <c r="W1510" i="64"/>
  <c r="W1525" i="64" s="1"/>
  <c r="W2097" i="64"/>
  <c r="W2124" i="64" s="1"/>
  <c r="W1440" i="64"/>
  <c r="W1453" i="64" s="1"/>
  <c r="W1143" i="64"/>
  <c r="W1156" i="64" s="1"/>
  <c r="W1288" i="64"/>
  <c r="W1264" i="64"/>
  <c r="W1279" i="64" s="1"/>
  <c r="W1091" i="64"/>
  <c r="W1106" i="64" s="1"/>
  <c r="W1876" i="64"/>
  <c r="W1891" i="64" s="1"/>
  <c r="W1416" i="64"/>
  <c r="W1431" i="64" s="1"/>
  <c r="W747" i="64"/>
  <c r="W646" i="64"/>
  <c r="W666" i="64" s="1"/>
  <c r="W698" i="64"/>
  <c r="W723" i="64"/>
  <c r="W674" i="64"/>
  <c r="W689" i="64" s="1"/>
  <c r="BC1850" i="64"/>
  <c r="BC2728" i="64"/>
  <c r="BC2677" i="64"/>
  <c r="BC2702" i="64"/>
  <c r="BC1792" i="64"/>
  <c r="BC1824" i="64"/>
  <c r="BC1841" i="64" s="1"/>
  <c r="BC1770" i="64"/>
  <c r="BC1783" i="64" s="1"/>
  <c r="BC2651" i="64"/>
  <c r="BC2668" i="64" s="1"/>
  <c r="BC2780" i="64"/>
  <c r="BC2794" i="64" s="1"/>
  <c r="BC1681" i="64"/>
  <c r="BC1716" i="64" s="1"/>
  <c r="BC2102" i="64"/>
  <c r="BC2129" i="64" s="1"/>
  <c r="BC1725" i="64"/>
  <c r="BC1760" i="64" s="1"/>
  <c r="BC1645" i="64"/>
  <c r="BC1672" i="64" s="1"/>
  <c r="BC2206" i="64"/>
  <c r="BC2229" i="64" s="1"/>
  <c r="BC2138" i="64"/>
  <c r="BC2161" i="64" s="1"/>
  <c r="BC1574" i="64"/>
  <c r="BC1601" i="64" s="1"/>
  <c r="BC2238" i="64"/>
  <c r="BC2263" i="64" s="1"/>
  <c r="BC1609" i="64"/>
  <c r="BC1636" i="64" s="1"/>
  <c r="BC2272" i="64"/>
  <c r="BC2297" i="64" s="1"/>
  <c r="BC1539" i="64"/>
  <c r="BC1566" i="64" s="1"/>
  <c r="BC1445" i="64"/>
  <c r="BC1458" i="64" s="1"/>
  <c r="BC1421" i="64"/>
  <c r="BC1515" i="64"/>
  <c r="BC1293" i="64"/>
  <c r="BC1269" i="64"/>
  <c r="BC1284" i="64" s="1"/>
  <c r="BC1096" i="64"/>
  <c r="BC1881" i="64"/>
  <c r="BC1896" i="64" s="1"/>
  <c r="BC752" i="64"/>
  <c r="BC765" i="64" s="1"/>
  <c r="BC1148" i="64"/>
  <c r="BC1161" i="64" s="1"/>
  <c r="BC651" i="64"/>
  <c r="BC1905" i="64"/>
  <c r="BC728" i="64"/>
  <c r="BC703" i="64"/>
  <c r="BC679" i="64"/>
  <c r="BT1849" i="64"/>
  <c r="BT2727" i="64"/>
  <c r="BT2676" i="64"/>
  <c r="BT2701" i="64"/>
  <c r="BT2650" i="64"/>
  <c r="BT1823" i="64"/>
  <c r="BT1791" i="64"/>
  <c r="BT2779" i="64"/>
  <c r="BT1724" i="64"/>
  <c r="BT2205" i="64"/>
  <c r="BT1769" i="64"/>
  <c r="BT2101" i="64"/>
  <c r="BT1644" i="64"/>
  <c r="BT1680" i="64"/>
  <c r="BT1573" i="64"/>
  <c r="BT2271" i="64"/>
  <c r="BT1608" i="64"/>
  <c r="BT1538" i="64"/>
  <c r="BT2137" i="64"/>
  <c r="BT2237" i="64"/>
  <c r="BT1420" i="64"/>
  <c r="BT1435" i="64" s="1"/>
  <c r="BT1444" i="64"/>
  <c r="BT1292" i="64"/>
  <c r="BT1411" i="64" s="1"/>
  <c r="BT1514" i="64"/>
  <c r="BT1880" i="64"/>
  <c r="BT751" i="64"/>
  <c r="BT764" i="64" s="1"/>
  <c r="BT702" i="64"/>
  <c r="BT1904" i="64"/>
  <c r="BT1147" i="64"/>
  <c r="BT1095" i="64"/>
  <c r="BT678" i="64"/>
  <c r="AN1849" i="64"/>
  <c r="AN2727" i="64"/>
  <c r="AN2676" i="64"/>
  <c r="AN2701" i="64"/>
  <c r="AN2650" i="64"/>
  <c r="AN1823" i="64"/>
  <c r="AN1791" i="64"/>
  <c r="AN1769" i="64"/>
  <c r="AN2779" i="64"/>
  <c r="AN1724" i="64"/>
  <c r="AN2101" i="64"/>
  <c r="AN2205" i="64"/>
  <c r="AN1680" i="64"/>
  <c r="AN1644" i="64"/>
  <c r="AN2137" i="64"/>
  <c r="AN2271" i="64"/>
  <c r="AN1538" i="64"/>
  <c r="AN1573" i="64"/>
  <c r="AN1420" i="64"/>
  <c r="AN1435" i="64" s="1"/>
  <c r="AN1444" i="64"/>
  <c r="AN2237" i="64"/>
  <c r="AN1292" i="64"/>
  <c r="AN1411" i="64" s="1"/>
  <c r="AN1608" i="64"/>
  <c r="AN1514" i="64"/>
  <c r="AN1880" i="64"/>
  <c r="AN751" i="64"/>
  <c r="AN764" i="64" s="1"/>
  <c r="AN1147" i="64"/>
  <c r="AN1095" i="64"/>
  <c r="AN702" i="64"/>
  <c r="AN1904" i="64"/>
  <c r="AN678" i="64"/>
  <c r="BU1846" i="64"/>
  <c r="BU1868" i="64" s="1"/>
  <c r="BU2724" i="64"/>
  <c r="BU2741" i="64" s="1"/>
  <c r="BU2698" i="64"/>
  <c r="BU2715" i="64" s="1"/>
  <c r="BU2647" i="64"/>
  <c r="BU2664" i="64" s="1"/>
  <c r="BU2673" i="64"/>
  <c r="BU2690" i="64" s="1"/>
  <c r="BU1788" i="64"/>
  <c r="BU1811" i="64" s="1"/>
  <c r="BU1820" i="64"/>
  <c r="BU1837" i="64" s="1"/>
  <c r="BU1766" i="64"/>
  <c r="BU1779" i="64" s="1"/>
  <c r="BU2776" i="64"/>
  <c r="BU2790" i="64" s="1"/>
  <c r="BU1721" i="64"/>
  <c r="BU1756" i="64" s="1"/>
  <c r="BU2098" i="64"/>
  <c r="BU2125" i="64" s="1"/>
  <c r="BU2202" i="64"/>
  <c r="BU2225" i="64" s="1"/>
  <c r="BU1641" i="64"/>
  <c r="BU1668" i="64" s="1"/>
  <c r="BU2134" i="64"/>
  <c r="BU2157" i="64" s="1"/>
  <c r="BU2268" i="64"/>
  <c r="BU2293" i="64" s="1"/>
  <c r="BU1535" i="64"/>
  <c r="BU1562" i="64" s="1"/>
  <c r="BU1677" i="64"/>
  <c r="BU1712" i="64" s="1"/>
  <c r="BU1605" i="64"/>
  <c r="BU1632" i="64" s="1"/>
  <c r="BU1570" i="64"/>
  <c r="BU1597" i="64" s="1"/>
  <c r="BU1441" i="64"/>
  <c r="BU1454" i="64" s="1"/>
  <c r="BU2234" i="64"/>
  <c r="BU2259" i="64" s="1"/>
  <c r="BU1417" i="64"/>
  <c r="BU1432" i="64" s="1"/>
  <c r="BU1511" i="64"/>
  <c r="BU1289" i="64"/>
  <c r="BU1265" i="64"/>
  <c r="BU1280" i="64" s="1"/>
  <c r="BU1877" i="64"/>
  <c r="BU1892" i="64" s="1"/>
  <c r="BU748" i="64"/>
  <c r="BU761" i="64" s="1"/>
  <c r="BU1144" i="64"/>
  <c r="BU1157" i="64" s="1"/>
  <c r="BU699" i="64"/>
  <c r="BU1901" i="64"/>
  <c r="BU1916" i="64" s="1"/>
  <c r="BU724" i="64"/>
  <c r="BU675" i="64"/>
  <c r="BM1846" i="64"/>
  <c r="BM1868" i="64" s="1"/>
  <c r="BM2724" i="64"/>
  <c r="BM2741" i="64" s="1"/>
  <c r="BM2698" i="64"/>
  <c r="BM2715" i="64" s="1"/>
  <c r="BM2647" i="64"/>
  <c r="BM2664" i="64" s="1"/>
  <c r="BM1788" i="64"/>
  <c r="BM1811" i="64" s="1"/>
  <c r="BM1820" i="64"/>
  <c r="BM1837" i="64" s="1"/>
  <c r="BM2673" i="64"/>
  <c r="BM2690" i="64" s="1"/>
  <c r="BM1766" i="64"/>
  <c r="BM1779" i="64" s="1"/>
  <c r="BM2776" i="64"/>
  <c r="BM2790" i="64" s="1"/>
  <c r="BM1721" i="64"/>
  <c r="BM1756" i="64" s="1"/>
  <c r="BM2098" i="64"/>
  <c r="BM2125" i="64" s="1"/>
  <c r="BM2202" i="64"/>
  <c r="BM2225" i="64" s="1"/>
  <c r="BM1677" i="64"/>
  <c r="BM1712" i="64" s="1"/>
  <c r="BM2134" i="64"/>
  <c r="BM2157" i="64" s="1"/>
  <c r="BM1641" i="64"/>
  <c r="BM1668" i="64" s="1"/>
  <c r="BM1605" i="64"/>
  <c r="BM1632" i="64" s="1"/>
  <c r="BM2268" i="64"/>
  <c r="BM2293" i="64" s="1"/>
  <c r="BM1570" i="64"/>
  <c r="BM1597" i="64" s="1"/>
  <c r="BM1535" i="64"/>
  <c r="BM1562" i="64" s="1"/>
  <c r="BM1417" i="64"/>
  <c r="BM1432" i="64" s="1"/>
  <c r="BM2234" i="64"/>
  <c r="BM2259" i="64" s="1"/>
  <c r="BM1511" i="64"/>
  <c r="BM1289" i="64"/>
  <c r="BM1265" i="64"/>
  <c r="BM1280" i="64" s="1"/>
  <c r="BM1441" i="64"/>
  <c r="BM1454" i="64" s="1"/>
  <c r="BM1877" i="64"/>
  <c r="BM1892" i="64" s="1"/>
  <c r="BM748" i="64"/>
  <c r="BM761" i="64" s="1"/>
  <c r="BM724" i="64"/>
  <c r="BM699" i="64"/>
  <c r="BM1092" i="64"/>
  <c r="BM1107" i="64" s="1"/>
  <c r="BM1901" i="64"/>
  <c r="BM1916" i="64" s="1"/>
  <c r="BM1144" i="64"/>
  <c r="BM1157" i="64" s="1"/>
  <c r="BM675" i="64"/>
  <c r="Y491" i="64"/>
  <c r="BM491" i="64"/>
  <c r="BL494" i="64"/>
  <c r="CA1900" i="64"/>
  <c r="CK1845" i="64"/>
  <c r="CK2723" i="64"/>
  <c r="CK2740" i="64" s="1"/>
  <c r="CK2697" i="64"/>
  <c r="CK2714" i="64" s="1"/>
  <c r="CK2672" i="64"/>
  <c r="CK2689" i="64" s="1"/>
  <c r="CK2646" i="64"/>
  <c r="CK2663" i="64" s="1"/>
  <c r="CK1819" i="64"/>
  <c r="CK1836" i="64" s="1"/>
  <c r="CK1787" i="64"/>
  <c r="CK1810" i="64" s="1"/>
  <c r="CK2775" i="64"/>
  <c r="CK2789" i="64" s="1"/>
  <c r="CK1765" i="64"/>
  <c r="CK1778" i="64" s="1"/>
  <c r="CK1720" i="64"/>
  <c r="CK2097" i="64"/>
  <c r="CK2124" i="64" s="1"/>
  <c r="CK2201" i="64"/>
  <c r="CK2224" i="64" s="1"/>
  <c r="CK2133" i="64"/>
  <c r="CK2156" i="64" s="1"/>
  <c r="CK1676" i="64"/>
  <c r="CK1711" i="64" s="1"/>
  <c r="CK1640" i="64"/>
  <c r="CK1667" i="64" s="1"/>
  <c r="CK1604" i="64"/>
  <c r="CK1631" i="64" s="1"/>
  <c r="CK1569" i="64"/>
  <c r="CK1596" i="64" s="1"/>
  <c r="CK2267" i="64"/>
  <c r="CK2292" i="64" s="1"/>
  <c r="CK1534" i="64"/>
  <c r="CK1561" i="64" s="1"/>
  <c r="CK2233" i="64"/>
  <c r="CK2258" i="64" s="1"/>
  <c r="CK1416" i="64"/>
  <c r="CK1431" i="64" s="1"/>
  <c r="CK1440" i="64"/>
  <c r="CK1453" i="64" s="1"/>
  <c r="CK1288" i="64"/>
  <c r="CK1264" i="64"/>
  <c r="CK1279" i="64" s="1"/>
  <c r="CK1876" i="64"/>
  <c r="CK1891" i="64" s="1"/>
  <c r="CK747" i="64"/>
  <c r="CK1510" i="64"/>
  <c r="CK1525" i="64" s="1"/>
  <c r="CK698" i="64"/>
  <c r="CK1900" i="64"/>
  <c r="CK1091" i="64"/>
  <c r="CK1106" i="64" s="1"/>
  <c r="CK674" i="64"/>
  <c r="CK689" i="64" s="1"/>
  <c r="CK1143" i="64"/>
  <c r="CK1156" i="64" s="1"/>
  <c r="CK723" i="64"/>
  <c r="CC1845" i="64"/>
  <c r="CC2723" i="64"/>
  <c r="CC2740" i="64" s="1"/>
  <c r="CC2697" i="64"/>
  <c r="CC2714" i="64" s="1"/>
  <c r="CC2646" i="64"/>
  <c r="CC2663" i="64" s="1"/>
  <c r="CC2672" i="64"/>
  <c r="CC2689" i="64" s="1"/>
  <c r="CC1819" i="64"/>
  <c r="CC1836" i="64" s="1"/>
  <c r="CC1787" i="64"/>
  <c r="CC1810" i="64" s="1"/>
  <c r="CC1765" i="64"/>
  <c r="CC1778" i="64" s="1"/>
  <c r="CC2775" i="64"/>
  <c r="CC2789" i="64" s="1"/>
  <c r="CC2097" i="64"/>
  <c r="CC2124" i="64" s="1"/>
  <c r="CC1720" i="64"/>
  <c r="CC1676" i="64"/>
  <c r="CC1711" i="64" s="1"/>
  <c r="CC2201" i="64"/>
  <c r="CC2224" i="64" s="1"/>
  <c r="CC1640" i="64"/>
  <c r="CC1667" i="64" s="1"/>
  <c r="CC2133" i="64"/>
  <c r="CC2156" i="64" s="1"/>
  <c r="CC2267" i="64"/>
  <c r="CC2292" i="64" s="1"/>
  <c r="CC1534" i="64"/>
  <c r="CC1561" i="64" s="1"/>
  <c r="CC1440" i="64"/>
  <c r="CC1453" i="64" s="1"/>
  <c r="CC2233" i="64"/>
  <c r="CC2258" i="64" s="1"/>
  <c r="CC1604" i="64"/>
  <c r="CC1631" i="64" s="1"/>
  <c r="CC1510" i="64"/>
  <c r="CC1525" i="64" s="1"/>
  <c r="CC1288" i="64"/>
  <c r="CC1569" i="64"/>
  <c r="CC1596" i="64" s="1"/>
  <c r="CC1264" i="64"/>
  <c r="CC1279" i="64" s="1"/>
  <c r="CC1416" i="64"/>
  <c r="CC1431" i="64" s="1"/>
  <c r="CC1876" i="64"/>
  <c r="CC1891" i="64" s="1"/>
  <c r="CC747" i="64"/>
  <c r="CC1143" i="64"/>
  <c r="CC1156" i="64" s="1"/>
  <c r="CC698" i="64"/>
  <c r="CC723" i="64"/>
  <c r="CC674" i="64"/>
  <c r="CC689" i="64" s="1"/>
  <c r="BU1845" i="64"/>
  <c r="BU2723" i="64"/>
  <c r="BU2740" i="64" s="1"/>
  <c r="BU2697" i="64"/>
  <c r="BU2714" i="64" s="1"/>
  <c r="BU2646" i="64"/>
  <c r="BU2663" i="64" s="1"/>
  <c r="BU2672" i="64"/>
  <c r="BU2689" i="64" s="1"/>
  <c r="BU1819" i="64"/>
  <c r="BU1836" i="64" s="1"/>
  <c r="BU1787" i="64"/>
  <c r="BU1810" i="64" s="1"/>
  <c r="BU1765" i="64"/>
  <c r="BU1778" i="64" s="1"/>
  <c r="BU2775" i="64"/>
  <c r="BU2789" i="64" s="1"/>
  <c r="BU1720" i="64"/>
  <c r="BU1676" i="64"/>
  <c r="BU1711" i="64" s="1"/>
  <c r="BU2097" i="64"/>
  <c r="BU2124" i="64" s="1"/>
  <c r="BU2201" i="64"/>
  <c r="BU2224" i="64" s="1"/>
  <c r="BU2133" i="64"/>
  <c r="BU2156" i="64" s="1"/>
  <c r="BU1640" i="64"/>
  <c r="BU1667" i="64" s="1"/>
  <c r="BU2267" i="64"/>
  <c r="BU2292" i="64" s="1"/>
  <c r="BU1604" i="64"/>
  <c r="BU1631" i="64" s="1"/>
  <c r="BU1569" i="64"/>
  <c r="BU1596" i="64" s="1"/>
  <c r="BU1534" i="64"/>
  <c r="BU1561" i="64" s="1"/>
  <c r="BU2233" i="64"/>
  <c r="BU2258" i="64" s="1"/>
  <c r="BU1510" i="64"/>
  <c r="BU1525" i="64" s="1"/>
  <c r="BU1288" i="64"/>
  <c r="BU1264" i="64"/>
  <c r="BU1279" i="64" s="1"/>
  <c r="BU1876" i="64"/>
  <c r="BU1891" i="64" s="1"/>
  <c r="BU747" i="64"/>
  <c r="BU1440" i="64"/>
  <c r="BU1453" i="64" s="1"/>
  <c r="BU698" i="64"/>
  <c r="BU1091" i="64"/>
  <c r="BU1106" i="64" s="1"/>
  <c r="BU1143" i="64"/>
  <c r="BU1156" i="64" s="1"/>
  <c r="BU674" i="64"/>
  <c r="BU689" i="64" s="1"/>
  <c r="BU1416" i="64"/>
  <c r="BU1431" i="64" s="1"/>
  <c r="BM1845" i="64"/>
  <c r="BM2723" i="64"/>
  <c r="BM2740" i="64" s="1"/>
  <c r="BM2697" i="64"/>
  <c r="BM2714" i="64" s="1"/>
  <c r="BM2672" i="64"/>
  <c r="BM2689" i="64" s="1"/>
  <c r="BM2646" i="64"/>
  <c r="BM2663" i="64" s="1"/>
  <c r="BM1819" i="64"/>
  <c r="BM1836" i="64" s="1"/>
  <c r="BM1787" i="64"/>
  <c r="BM1810" i="64" s="1"/>
  <c r="BM2775" i="64"/>
  <c r="BM2789" i="64" s="1"/>
  <c r="BM1765" i="64"/>
  <c r="BM1778" i="64" s="1"/>
  <c r="BM2097" i="64"/>
  <c r="BM2124" i="64" s="1"/>
  <c r="BM1720" i="64"/>
  <c r="BM1676" i="64"/>
  <c r="BM1711" i="64" s="1"/>
  <c r="BM1640" i="64"/>
  <c r="BM1667" i="64" s="1"/>
  <c r="BM2201" i="64"/>
  <c r="BM2224" i="64" s="1"/>
  <c r="BM2133" i="64"/>
  <c r="BM2156" i="64" s="1"/>
  <c r="BM1604" i="64"/>
  <c r="BM1631" i="64" s="1"/>
  <c r="BM1569" i="64"/>
  <c r="BM1596" i="64" s="1"/>
  <c r="BM2267" i="64"/>
  <c r="BM2292" i="64" s="1"/>
  <c r="BM1534" i="64"/>
  <c r="BM1561" i="64" s="1"/>
  <c r="BM1510" i="64"/>
  <c r="BM1525" i="64" s="1"/>
  <c r="BM2233" i="64"/>
  <c r="BM2258" i="64" s="1"/>
  <c r="BM1440" i="64"/>
  <c r="BM1453" i="64" s="1"/>
  <c r="BM1288" i="64"/>
  <c r="BM1264" i="64"/>
  <c r="BM1279" i="64" s="1"/>
  <c r="BM1876" i="64"/>
  <c r="BM1891" i="64" s="1"/>
  <c r="BM1416" i="64"/>
  <c r="BM1431" i="64" s="1"/>
  <c r="BM747" i="64"/>
  <c r="BM698" i="64"/>
  <c r="BM723" i="64"/>
  <c r="BM674" i="64"/>
  <c r="BM689" i="64" s="1"/>
  <c r="BM1091" i="64"/>
  <c r="BM1106" i="64" s="1"/>
  <c r="BM1143" i="64"/>
  <c r="BM1156" i="64" s="1"/>
  <c r="BE1845" i="64"/>
  <c r="BE2723" i="64"/>
  <c r="BE2740" i="64" s="1"/>
  <c r="BE2697" i="64"/>
  <c r="BE2714" i="64" s="1"/>
  <c r="BE2672" i="64"/>
  <c r="BE2689" i="64" s="1"/>
  <c r="BE2646" i="64"/>
  <c r="BE2663" i="64" s="1"/>
  <c r="BE1787" i="64"/>
  <c r="BE1810" i="64" s="1"/>
  <c r="BE1765" i="64"/>
  <c r="BE1778" i="64" s="1"/>
  <c r="BE2775" i="64"/>
  <c r="BE2789" i="64" s="1"/>
  <c r="BE1819" i="64"/>
  <c r="BE1836" i="64" s="1"/>
  <c r="BE1720" i="64"/>
  <c r="BE1676" i="64"/>
  <c r="BE1711" i="64" s="1"/>
  <c r="BE2097" i="64"/>
  <c r="BE2124" i="64" s="1"/>
  <c r="BE1640" i="64"/>
  <c r="BE1667" i="64" s="1"/>
  <c r="BE2201" i="64"/>
  <c r="BE2224" i="64" s="1"/>
  <c r="BE2133" i="64"/>
  <c r="BE2156" i="64" s="1"/>
  <c r="BE2267" i="64"/>
  <c r="BE2292" i="64" s="1"/>
  <c r="BE1534" i="64"/>
  <c r="BE1561" i="64" s="1"/>
  <c r="BE1604" i="64"/>
  <c r="BE1631" i="64" s="1"/>
  <c r="BE1569" i="64"/>
  <c r="BE1596" i="64" s="1"/>
  <c r="BE1440" i="64"/>
  <c r="BE1453" i="64" s="1"/>
  <c r="BE2233" i="64"/>
  <c r="BE2258" i="64" s="1"/>
  <c r="BE1288" i="64"/>
  <c r="BE1510" i="64"/>
  <c r="BE1525" i="64" s="1"/>
  <c r="BE1416" i="64"/>
  <c r="BE1431" i="64" s="1"/>
  <c r="BE1264" i="64"/>
  <c r="BE1279" i="64" s="1"/>
  <c r="BE1876" i="64"/>
  <c r="BE1891" i="64" s="1"/>
  <c r="BE747" i="64"/>
  <c r="BE1091" i="64"/>
  <c r="BE1106" i="64" s="1"/>
  <c r="BE1143" i="64"/>
  <c r="BE1156" i="64" s="1"/>
  <c r="BE698" i="64"/>
  <c r="BE723" i="64"/>
  <c r="BE674" i="64"/>
  <c r="BE689" i="64" s="1"/>
  <c r="AW1845" i="64"/>
  <c r="AW2723" i="64"/>
  <c r="AW2740" i="64" s="1"/>
  <c r="AW2697" i="64"/>
  <c r="AW2714" i="64" s="1"/>
  <c r="AW2646" i="64"/>
  <c r="AW2663" i="64" s="1"/>
  <c r="AW2672" i="64"/>
  <c r="AW2689" i="64" s="1"/>
  <c r="AW1819" i="64"/>
  <c r="AW1836" i="64" s="1"/>
  <c r="AW1787" i="64"/>
  <c r="AW1810" i="64" s="1"/>
  <c r="AW2775" i="64"/>
  <c r="AW2789" i="64" s="1"/>
  <c r="AW1765" i="64"/>
  <c r="AW1778" i="64" s="1"/>
  <c r="AW1720" i="64"/>
  <c r="AW2097" i="64"/>
  <c r="AW2124" i="64" s="1"/>
  <c r="AW2201" i="64"/>
  <c r="AW2224" i="64" s="1"/>
  <c r="AW2133" i="64"/>
  <c r="AW2156" i="64" s="1"/>
  <c r="AW1676" i="64"/>
  <c r="AW1711" i="64" s="1"/>
  <c r="AW1640" i="64"/>
  <c r="AW1667" i="64" s="1"/>
  <c r="AW2267" i="64"/>
  <c r="AW2292" i="64" s="1"/>
  <c r="AW1604" i="64"/>
  <c r="AW1631" i="64" s="1"/>
  <c r="AW1569" i="64"/>
  <c r="AW1596" i="64" s="1"/>
  <c r="AW1534" i="64"/>
  <c r="AW1561" i="64" s="1"/>
  <c r="AW1440" i="64"/>
  <c r="AW1453" i="64" s="1"/>
  <c r="AW1510" i="64"/>
  <c r="AW1525" i="64" s="1"/>
  <c r="AW1288" i="64"/>
  <c r="AW2233" i="64"/>
  <c r="AW2258" i="64" s="1"/>
  <c r="AW1264" i="64"/>
  <c r="AW1279" i="64" s="1"/>
  <c r="AW1876" i="64"/>
  <c r="AW1891" i="64" s="1"/>
  <c r="AW747" i="64"/>
  <c r="AW1416" i="64"/>
  <c r="AW1431" i="64" s="1"/>
  <c r="AW723" i="64"/>
  <c r="AW698" i="64"/>
  <c r="AW1091" i="64"/>
  <c r="AW1106" i="64" s="1"/>
  <c r="AW1143" i="64"/>
  <c r="AW1156" i="64" s="1"/>
  <c r="AW674" i="64"/>
  <c r="AW689" i="64" s="1"/>
  <c r="AO1845" i="64"/>
  <c r="AO2723" i="64"/>
  <c r="AO2740" i="64" s="1"/>
  <c r="AO2697" i="64"/>
  <c r="AO2714" i="64" s="1"/>
  <c r="AO2646" i="64"/>
  <c r="AO2663" i="64" s="1"/>
  <c r="AO2672" i="64"/>
  <c r="AO2689" i="64" s="1"/>
  <c r="AO1787" i="64"/>
  <c r="AO1810" i="64" s="1"/>
  <c r="AO1819" i="64"/>
  <c r="AO1836" i="64" s="1"/>
  <c r="AO1765" i="64"/>
  <c r="AO1778" i="64" s="1"/>
  <c r="AO2775" i="64"/>
  <c r="AO2789" i="64" s="1"/>
  <c r="AO1720" i="64"/>
  <c r="AO2097" i="64"/>
  <c r="AO2124" i="64" s="1"/>
  <c r="AO1676" i="64"/>
  <c r="AO1711" i="64" s="1"/>
  <c r="AO1640" i="64"/>
  <c r="AO1667" i="64" s="1"/>
  <c r="AO1604" i="64"/>
  <c r="AO1631" i="64" s="1"/>
  <c r="AO1569" i="64"/>
  <c r="AO1596" i="64" s="1"/>
  <c r="AO2267" i="64"/>
  <c r="AO2292" i="64" s="1"/>
  <c r="AO2201" i="64"/>
  <c r="AO2224" i="64" s="1"/>
  <c r="AO2133" i="64"/>
  <c r="AO2156" i="64" s="1"/>
  <c r="AO1534" i="64"/>
  <c r="AO1561" i="64" s="1"/>
  <c r="AO1510" i="64"/>
  <c r="AO1525" i="64" s="1"/>
  <c r="AO1288" i="64"/>
  <c r="AO1264" i="64"/>
  <c r="AO1279" i="64" s="1"/>
  <c r="AO1416" i="64"/>
  <c r="AO1431" i="64" s="1"/>
  <c r="AO1876" i="64"/>
  <c r="AO1891" i="64" s="1"/>
  <c r="AO2233" i="64"/>
  <c r="AO2258" i="64" s="1"/>
  <c r="AO747" i="64"/>
  <c r="AO1440" i="64"/>
  <c r="AO1453" i="64" s="1"/>
  <c r="AO698" i="64"/>
  <c r="AO674" i="64"/>
  <c r="AO689" i="64" s="1"/>
  <c r="AO1091" i="64"/>
  <c r="AO1106" i="64" s="1"/>
  <c r="AO723" i="64"/>
  <c r="AG1845" i="64"/>
  <c r="AG2723" i="64"/>
  <c r="AG2740" i="64" s="1"/>
  <c r="AG2697" i="64"/>
  <c r="AG2714" i="64" s="1"/>
  <c r="AG2646" i="64"/>
  <c r="AG2663" i="64" s="1"/>
  <c r="AG1819" i="64"/>
  <c r="AG1836" i="64" s="1"/>
  <c r="AG1787" i="64"/>
  <c r="AG1810" i="64" s="1"/>
  <c r="AG2672" i="64"/>
  <c r="AG2689" i="64" s="1"/>
  <c r="AG1765" i="64"/>
  <c r="AG1778" i="64" s="1"/>
  <c r="AG2775" i="64"/>
  <c r="AG2789" i="64" s="1"/>
  <c r="AG1720" i="64"/>
  <c r="AG2097" i="64"/>
  <c r="AG2124" i="64" s="1"/>
  <c r="AG2201" i="64"/>
  <c r="AG2224" i="64" s="1"/>
  <c r="AG2133" i="64"/>
  <c r="AG2156" i="64" s="1"/>
  <c r="AG1640" i="64"/>
  <c r="AG1667" i="64" s="1"/>
  <c r="AG1676" i="64"/>
  <c r="AG1711" i="64" s="1"/>
  <c r="AG2267" i="64"/>
  <c r="AG2292" i="64" s="1"/>
  <c r="AG1534" i="64"/>
  <c r="AG1561" i="64" s="1"/>
  <c r="AG1604" i="64"/>
  <c r="AG1631" i="64" s="1"/>
  <c r="AG1569" i="64"/>
  <c r="AG1596" i="64" s="1"/>
  <c r="AG2233" i="64"/>
  <c r="AG2258" i="64" s="1"/>
  <c r="AG1510" i="64"/>
  <c r="AG1525" i="64" s="1"/>
  <c r="AG1440" i="64"/>
  <c r="AG1453" i="64" s="1"/>
  <c r="AG1288" i="64"/>
  <c r="AG1416" i="64"/>
  <c r="AG1431" i="64" s="1"/>
  <c r="AG1264" i="64"/>
  <c r="AG1279" i="64" s="1"/>
  <c r="AG1876" i="64"/>
  <c r="AG1891" i="64" s="1"/>
  <c r="AG747" i="64"/>
  <c r="AG1091" i="64"/>
  <c r="AG1106" i="64" s="1"/>
  <c r="AG698" i="64"/>
  <c r="AG1143" i="64"/>
  <c r="AG1156" i="64" s="1"/>
  <c r="AG723" i="64"/>
  <c r="AG674" i="64"/>
  <c r="AG689" i="64" s="1"/>
  <c r="Y1845" i="64"/>
  <c r="Y2723" i="64"/>
  <c r="Y2740" i="64" s="1"/>
  <c r="Y2697" i="64"/>
  <c r="Y2714" i="64" s="1"/>
  <c r="Y2672" i="64"/>
  <c r="Y2689" i="64" s="1"/>
  <c r="Y2646" i="64"/>
  <c r="Y2663" i="64" s="1"/>
  <c r="Y1819" i="64"/>
  <c r="Y1836" i="64" s="1"/>
  <c r="Y1787" i="64"/>
  <c r="Y1810" i="64" s="1"/>
  <c r="Y2775" i="64"/>
  <c r="Y2789" i="64" s="1"/>
  <c r="Y1765" i="64"/>
  <c r="Y1778" i="64" s="1"/>
  <c r="Y1720" i="64"/>
  <c r="Y2097" i="64"/>
  <c r="Y2124" i="64" s="1"/>
  <c r="Y1676" i="64"/>
  <c r="Y1711" i="64" s="1"/>
  <c r="Y2201" i="64"/>
  <c r="Y2224" i="64" s="1"/>
  <c r="Y2133" i="64"/>
  <c r="Y2156" i="64" s="1"/>
  <c r="Y1640" i="64"/>
  <c r="Y1667" i="64" s="1"/>
  <c r="Y1604" i="64"/>
  <c r="Y1631" i="64" s="1"/>
  <c r="Y2267" i="64"/>
  <c r="Y2292" i="64" s="1"/>
  <c r="Y1569" i="64"/>
  <c r="Y1596" i="64" s="1"/>
  <c r="Y1534" i="64"/>
  <c r="Y1561" i="64" s="1"/>
  <c r="Y2233" i="64"/>
  <c r="Y2258" i="64" s="1"/>
  <c r="Y1440" i="64"/>
  <c r="Y1453" i="64" s="1"/>
  <c r="Y1288" i="64"/>
  <c r="Y1264" i="64"/>
  <c r="Y1279" i="64" s="1"/>
  <c r="Y1510" i="64"/>
  <c r="Y1525" i="64" s="1"/>
  <c r="Y1876" i="64"/>
  <c r="Y1891" i="64" s="1"/>
  <c r="Y747" i="64"/>
  <c r="Y1416" i="64"/>
  <c r="Y1431" i="64" s="1"/>
  <c r="Y698" i="64"/>
  <c r="Y723" i="64"/>
  <c r="Y1091" i="64"/>
  <c r="Y1106" i="64" s="1"/>
  <c r="Y674" i="64"/>
  <c r="Y689" i="64" s="1"/>
  <c r="Y1143" i="64"/>
  <c r="Y1156" i="64" s="1"/>
  <c r="CK1850" i="64"/>
  <c r="CK2728" i="64"/>
  <c r="CK2702" i="64"/>
  <c r="CK2651" i="64"/>
  <c r="CK2668" i="64" s="1"/>
  <c r="CK1792" i="64"/>
  <c r="CK2677" i="64"/>
  <c r="CK1824" i="64"/>
  <c r="CK1841" i="64" s="1"/>
  <c r="CK2780" i="64"/>
  <c r="CK2794" i="64" s="1"/>
  <c r="CK1770" i="64"/>
  <c r="CK1783" i="64" s="1"/>
  <c r="CK2206" i="64"/>
  <c r="CK2229" i="64" s="1"/>
  <c r="CK1725" i="64"/>
  <c r="CK1760" i="64" s="1"/>
  <c r="CK1681" i="64"/>
  <c r="CK1716" i="64" s="1"/>
  <c r="CK1645" i="64"/>
  <c r="CK1672" i="64" s="1"/>
  <c r="CK1609" i="64"/>
  <c r="CK1636" i="64" s="1"/>
  <c r="CK2138" i="64"/>
  <c r="CK2161" i="64" s="1"/>
  <c r="CK2272" i="64"/>
  <c r="CK2297" i="64" s="1"/>
  <c r="CK2102" i="64"/>
  <c r="CK2129" i="64" s="1"/>
  <c r="CK1574" i="64"/>
  <c r="CK1601" i="64" s="1"/>
  <c r="CK1539" i="64"/>
  <c r="CK1566" i="64" s="1"/>
  <c r="CK1515" i="64"/>
  <c r="CK2238" i="64"/>
  <c r="CK2263" i="64" s="1"/>
  <c r="CK1445" i="64"/>
  <c r="CK1458" i="64" s="1"/>
  <c r="CK1421" i="64"/>
  <c r="CK1096" i="64"/>
  <c r="CK1269" i="64"/>
  <c r="CK1284" i="64" s="1"/>
  <c r="CK1293" i="64"/>
  <c r="CK752" i="64"/>
  <c r="CK765" i="64" s="1"/>
  <c r="CK728" i="64"/>
  <c r="CK1148" i="64"/>
  <c r="CK1161" i="64" s="1"/>
  <c r="CK1881" i="64"/>
  <c r="CK1896" i="64" s="1"/>
  <c r="CK1905" i="64"/>
  <c r="CK703" i="64"/>
  <c r="CK679" i="64"/>
  <c r="CK651" i="64"/>
  <c r="CC1850" i="64"/>
  <c r="CC2728" i="64"/>
  <c r="CC2702" i="64"/>
  <c r="CC2677" i="64"/>
  <c r="CC1824" i="64"/>
  <c r="CC1841" i="64" s="1"/>
  <c r="CC1792" i="64"/>
  <c r="CC2651" i="64"/>
  <c r="CC2668" i="64" s="1"/>
  <c r="CC2780" i="64"/>
  <c r="CC2794" i="64" s="1"/>
  <c r="CC1770" i="64"/>
  <c r="CC1783" i="64" s="1"/>
  <c r="CC2206" i="64"/>
  <c r="CC2229" i="64" s="1"/>
  <c r="CC1725" i="64"/>
  <c r="CC1760" i="64" s="1"/>
  <c r="CC1681" i="64"/>
  <c r="CC1716" i="64" s="1"/>
  <c r="CC1645" i="64"/>
  <c r="CC1672" i="64" s="1"/>
  <c r="CC2138" i="64"/>
  <c r="CC2161" i="64" s="1"/>
  <c r="CC2102" i="64"/>
  <c r="CC2129" i="64" s="1"/>
  <c r="CC1609" i="64"/>
  <c r="CC1636" i="64" s="1"/>
  <c r="CC2272" i="64"/>
  <c r="CC2297" i="64" s="1"/>
  <c r="CC1539" i="64"/>
  <c r="CC1566" i="64" s="1"/>
  <c r="CC1515" i="64"/>
  <c r="CC2238" i="64"/>
  <c r="CC2263" i="64" s="1"/>
  <c r="CC1421" i="64"/>
  <c r="CC1574" i="64"/>
  <c r="CC1601" i="64" s="1"/>
  <c r="CC1445" i="64"/>
  <c r="CC1458" i="64" s="1"/>
  <c r="CC1293" i="64"/>
  <c r="CC1269" i="64"/>
  <c r="CC1284" i="64" s="1"/>
  <c r="CC1096" i="64"/>
  <c r="CC752" i="64"/>
  <c r="CC765" i="64" s="1"/>
  <c r="CC728" i="64"/>
  <c r="CC1148" i="64"/>
  <c r="CC1161" i="64" s="1"/>
  <c r="CC703" i="64"/>
  <c r="CC1905" i="64"/>
  <c r="CC679" i="64"/>
  <c r="CC1881" i="64"/>
  <c r="CC1896" i="64" s="1"/>
  <c r="CC651" i="64"/>
  <c r="BU1850" i="64"/>
  <c r="BU2728" i="64"/>
  <c r="BU2702" i="64"/>
  <c r="BU2677" i="64"/>
  <c r="BU1792" i="64"/>
  <c r="BU2651" i="64"/>
  <c r="BU2668" i="64" s="1"/>
  <c r="BU2780" i="64"/>
  <c r="BU2794" i="64" s="1"/>
  <c r="BU1770" i="64"/>
  <c r="BU1783" i="64" s="1"/>
  <c r="BU2206" i="64"/>
  <c r="BU2229" i="64" s="1"/>
  <c r="BU1824" i="64"/>
  <c r="BU1841" i="64" s="1"/>
  <c r="BU1725" i="64"/>
  <c r="BU1760" i="64" s="1"/>
  <c r="BU1681" i="64"/>
  <c r="BU1716" i="64" s="1"/>
  <c r="BU2138" i="64"/>
  <c r="BU2161" i="64" s="1"/>
  <c r="BU2102" i="64"/>
  <c r="BU2129" i="64" s="1"/>
  <c r="BU1609" i="64"/>
  <c r="BU1636" i="64" s="1"/>
  <c r="BU2272" i="64"/>
  <c r="BU2297" i="64" s="1"/>
  <c r="BU1539" i="64"/>
  <c r="BU1566" i="64" s="1"/>
  <c r="BU1574" i="64"/>
  <c r="BU1601" i="64" s="1"/>
  <c r="BU1515" i="64"/>
  <c r="BU1645" i="64"/>
  <c r="BU1672" i="64" s="1"/>
  <c r="BU2238" i="64"/>
  <c r="BU2263" i="64" s="1"/>
  <c r="BU1421" i="64"/>
  <c r="BU1445" i="64"/>
  <c r="BU1458" i="64" s="1"/>
  <c r="BU1096" i="64"/>
  <c r="BU752" i="64"/>
  <c r="BU765" i="64" s="1"/>
  <c r="BU1293" i="64"/>
  <c r="BU728" i="64"/>
  <c r="BU1269" i="64"/>
  <c r="BU1284" i="64" s="1"/>
  <c r="BU1148" i="64"/>
  <c r="BU1161" i="64" s="1"/>
  <c r="BU1881" i="64"/>
  <c r="BU1896" i="64" s="1"/>
  <c r="BU1905" i="64"/>
  <c r="BU679" i="64"/>
  <c r="BU651" i="64"/>
  <c r="BM1850" i="64"/>
  <c r="BM2728" i="64"/>
  <c r="BM2702" i="64"/>
  <c r="BM2677" i="64"/>
  <c r="BM1824" i="64"/>
  <c r="BM1841" i="64" s="1"/>
  <c r="BM1792" i="64"/>
  <c r="BM2780" i="64"/>
  <c r="BM2794" i="64" s="1"/>
  <c r="BM1770" i="64"/>
  <c r="BM1783" i="64" s="1"/>
  <c r="BM2651" i="64"/>
  <c r="BM2668" i="64" s="1"/>
  <c r="BM2206" i="64"/>
  <c r="BM2229" i="64" s="1"/>
  <c r="BM1725" i="64"/>
  <c r="BM1760" i="64" s="1"/>
  <c r="BM1681" i="64"/>
  <c r="BM1716" i="64" s="1"/>
  <c r="BM1645" i="64"/>
  <c r="BM1672" i="64" s="1"/>
  <c r="BM1609" i="64"/>
  <c r="BM1636" i="64" s="1"/>
  <c r="BM1574" i="64"/>
  <c r="BM1601" i="64" s="1"/>
  <c r="BM2272" i="64"/>
  <c r="BM2297" i="64" s="1"/>
  <c r="BM1539" i="64"/>
  <c r="BM1566" i="64" s="1"/>
  <c r="BM2138" i="64"/>
  <c r="BM2161" i="64" s="1"/>
  <c r="BM1515" i="64"/>
  <c r="BM2102" i="64"/>
  <c r="BM2129" i="64" s="1"/>
  <c r="BM2238" i="64"/>
  <c r="BM2263" i="64" s="1"/>
  <c r="BM1421" i="64"/>
  <c r="BM1445" i="64"/>
  <c r="BM1458" i="64" s="1"/>
  <c r="BM1096" i="64"/>
  <c r="BM1293" i="64"/>
  <c r="BM752" i="64"/>
  <c r="BM765" i="64" s="1"/>
  <c r="BM1269" i="64"/>
  <c r="BM1284" i="64" s="1"/>
  <c r="BM728" i="64"/>
  <c r="BM1148" i="64"/>
  <c r="BM1161" i="64" s="1"/>
  <c r="BM1905" i="64"/>
  <c r="BM679" i="64"/>
  <c r="BM1881" i="64"/>
  <c r="BM1896" i="64" s="1"/>
  <c r="BM703" i="64"/>
  <c r="BM651" i="64"/>
  <c r="BE1850" i="64"/>
  <c r="BE2728" i="64"/>
  <c r="BE2702" i="64"/>
  <c r="BE2651" i="64"/>
  <c r="BE2668" i="64" s="1"/>
  <c r="BE1824" i="64"/>
  <c r="BE1841" i="64" s="1"/>
  <c r="BE2780" i="64"/>
  <c r="BE2794" i="64" s="1"/>
  <c r="BE2677" i="64"/>
  <c r="BE1792" i="64"/>
  <c r="BE1770" i="64"/>
  <c r="BE1783" i="64" s="1"/>
  <c r="BE2206" i="64"/>
  <c r="BE2229" i="64" s="1"/>
  <c r="BE1725" i="64"/>
  <c r="BE1760" i="64" s="1"/>
  <c r="BE1681" i="64"/>
  <c r="BE1716" i="64" s="1"/>
  <c r="BE1645" i="64"/>
  <c r="BE1672" i="64" s="1"/>
  <c r="BE2138" i="64"/>
  <c r="BE2161" i="64" s="1"/>
  <c r="BE2102" i="64"/>
  <c r="BE2129" i="64" s="1"/>
  <c r="BE1609" i="64"/>
  <c r="BE1636" i="64" s="1"/>
  <c r="BE2272" i="64"/>
  <c r="BE2297" i="64" s="1"/>
  <c r="BE1539" i="64"/>
  <c r="BE1566" i="64" s="1"/>
  <c r="BE1515" i="64"/>
  <c r="BE1574" i="64"/>
  <c r="BE1601" i="64" s="1"/>
  <c r="BE2238" i="64"/>
  <c r="BE2263" i="64" s="1"/>
  <c r="BE1445" i="64"/>
  <c r="BE1458" i="64" s="1"/>
  <c r="BE1421" i="64"/>
  <c r="BE1096" i="64"/>
  <c r="BE1269" i="64"/>
  <c r="BE1284" i="64" s="1"/>
  <c r="BE752" i="64"/>
  <c r="BE765" i="64" s="1"/>
  <c r="BE728" i="64"/>
  <c r="BE1148" i="64"/>
  <c r="BE1161" i="64" s="1"/>
  <c r="BE1881" i="64"/>
  <c r="BE1896" i="64" s="1"/>
  <c r="BE1905" i="64"/>
  <c r="BE703" i="64"/>
  <c r="BE679" i="64"/>
  <c r="BE651" i="64"/>
  <c r="AW1850" i="64"/>
  <c r="AW2728" i="64"/>
  <c r="AW2702" i="64"/>
  <c r="AW2651" i="64"/>
  <c r="AW2668" i="64" s="1"/>
  <c r="AW1824" i="64"/>
  <c r="AW1841" i="64" s="1"/>
  <c r="AW1792" i="64"/>
  <c r="AW2780" i="64"/>
  <c r="AW2794" i="64" s="1"/>
  <c r="AW2677" i="64"/>
  <c r="AW1770" i="64"/>
  <c r="AW1783" i="64" s="1"/>
  <c r="AW2206" i="64"/>
  <c r="AW2229" i="64" s="1"/>
  <c r="AW1725" i="64"/>
  <c r="AW1760" i="64" s="1"/>
  <c r="AW2138" i="64"/>
  <c r="AW2161" i="64" s="1"/>
  <c r="AW2102" i="64"/>
  <c r="AW2129" i="64" s="1"/>
  <c r="AW1609" i="64"/>
  <c r="AW1636" i="64" s="1"/>
  <c r="AW1681" i="64"/>
  <c r="AW1716" i="64" s="1"/>
  <c r="AW1645" i="64"/>
  <c r="AW1672" i="64" s="1"/>
  <c r="AW2272" i="64"/>
  <c r="AW2297" i="64" s="1"/>
  <c r="AW1574" i="64"/>
  <c r="AW1601" i="64" s="1"/>
  <c r="AW1539" i="64"/>
  <c r="AW1566" i="64" s="1"/>
  <c r="AW1515" i="64"/>
  <c r="AW2238" i="64"/>
  <c r="AW2263" i="64" s="1"/>
  <c r="AW1421" i="64"/>
  <c r="AW1445" i="64"/>
  <c r="AW1458" i="64" s="1"/>
  <c r="AW1269" i="64"/>
  <c r="AW1284" i="64" s="1"/>
  <c r="AW1096" i="64"/>
  <c r="AW752" i="64"/>
  <c r="AW765" i="64" s="1"/>
  <c r="AW1293" i="64"/>
  <c r="AW728" i="64"/>
  <c r="AW1148" i="64"/>
  <c r="AW1161" i="64" s="1"/>
  <c r="AW703" i="64"/>
  <c r="AW1905" i="64"/>
  <c r="AW679" i="64"/>
  <c r="AW1881" i="64"/>
  <c r="AW1896" i="64" s="1"/>
  <c r="AW651" i="64"/>
  <c r="AO1850" i="64"/>
  <c r="AO2728" i="64"/>
  <c r="AO2702" i="64"/>
  <c r="AO2677" i="64"/>
  <c r="AO1824" i="64"/>
  <c r="AO1841" i="64" s="1"/>
  <c r="AO1792" i="64"/>
  <c r="AO2780" i="64"/>
  <c r="AO2794" i="64" s="1"/>
  <c r="AO2651" i="64"/>
  <c r="AO2668" i="64" s="1"/>
  <c r="AO1770" i="64"/>
  <c r="AO1783" i="64" s="1"/>
  <c r="AO2206" i="64"/>
  <c r="AO2229" i="64" s="1"/>
  <c r="AO1725" i="64"/>
  <c r="AO1760" i="64" s="1"/>
  <c r="AO1681" i="64"/>
  <c r="AO1716" i="64" s="1"/>
  <c r="AO1645" i="64"/>
  <c r="AO1672" i="64" s="1"/>
  <c r="AO2138" i="64"/>
  <c r="AO2161" i="64" s="1"/>
  <c r="AO2102" i="64"/>
  <c r="AO2129" i="64" s="1"/>
  <c r="AO1609" i="64"/>
  <c r="AO1636" i="64" s="1"/>
  <c r="AO1574" i="64"/>
  <c r="AO1601" i="64" s="1"/>
  <c r="AO2272" i="64"/>
  <c r="AO2297" i="64" s="1"/>
  <c r="AO1539" i="64"/>
  <c r="AO1566" i="64" s="1"/>
  <c r="AO1515" i="64"/>
  <c r="AO2238" i="64"/>
  <c r="AO2263" i="64" s="1"/>
  <c r="AO1421" i="64"/>
  <c r="AO1445" i="64"/>
  <c r="AO1458" i="64" s="1"/>
  <c r="AO1293" i="64"/>
  <c r="AO1096" i="64"/>
  <c r="AO752" i="64"/>
  <c r="AO765" i="64" s="1"/>
  <c r="AO728" i="64"/>
  <c r="AO1269" i="64"/>
  <c r="AO1284" i="64" s="1"/>
  <c r="AO1148" i="64"/>
  <c r="AO1161" i="64" s="1"/>
  <c r="AO1881" i="64"/>
  <c r="AO1896" i="64" s="1"/>
  <c r="AO703" i="64"/>
  <c r="AO1905" i="64"/>
  <c r="AO679" i="64"/>
  <c r="AO651" i="64"/>
  <c r="AG1850" i="64"/>
  <c r="AG2728" i="64"/>
  <c r="AG2702" i="64"/>
  <c r="AG2677" i="64"/>
  <c r="AG2651" i="64"/>
  <c r="AG2668" i="64" s="1"/>
  <c r="AG1824" i="64"/>
  <c r="AG1841" i="64" s="1"/>
  <c r="AG1792" i="64"/>
  <c r="AG2780" i="64"/>
  <c r="AG2794" i="64" s="1"/>
  <c r="AG1770" i="64"/>
  <c r="AG1783" i="64" s="1"/>
  <c r="AG2206" i="64"/>
  <c r="AG2229" i="64" s="1"/>
  <c r="AG1725" i="64"/>
  <c r="AG1760" i="64" s="1"/>
  <c r="AG1681" i="64"/>
  <c r="AG1716" i="64" s="1"/>
  <c r="AG1645" i="64"/>
  <c r="AG1672" i="64" s="1"/>
  <c r="AG2138" i="64"/>
  <c r="AG2161" i="64" s="1"/>
  <c r="AG2102" i="64"/>
  <c r="AG2129" i="64" s="1"/>
  <c r="AG1609" i="64"/>
  <c r="AG1636" i="64" s="1"/>
  <c r="AG2272" i="64"/>
  <c r="AG2297" i="64" s="1"/>
  <c r="AG1539" i="64"/>
  <c r="AG1566" i="64" s="1"/>
  <c r="AG1515" i="64"/>
  <c r="AG1574" i="64"/>
  <c r="AG1601" i="64" s="1"/>
  <c r="AG2238" i="64"/>
  <c r="AG2263" i="64" s="1"/>
  <c r="AG1421" i="64"/>
  <c r="AG1445" i="64"/>
  <c r="AG1458" i="64" s="1"/>
  <c r="AG1096" i="64"/>
  <c r="AG752" i="64"/>
  <c r="AG765" i="64" s="1"/>
  <c r="AG1269" i="64"/>
  <c r="AG1284" i="64" s="1"/>
  <c r="AG728" i="64"/>
  <c r="AG1293" i="64"/>
  <c r="AG1148" i="64"/>
  <c r="AG1161" i="64" s="1"/>
  <c r="AG703" i="64"/>
  <c r="AG1905" i="64"/>
  <c r="AG679" i="64"/>
  <c r="AG1881" i="64"/>
  <c r="AG1896" i="64" s="1"/>
  <c r="AG651" i="64"/>
  <c r="Y1850" i="64"/>
  <c r="Y2728" i="64"/>
  <c r="Y2702" i="64"/>
  <c r="Y2677" i="64"/>
  <c r="Y2651" i="64"/>
  <c r="Y2668" i="64" s="1"/>
  <c r="Y1792" i="64"/>
  <c r="Y1824" i="64"/>
  <c r="Y1841" i="64" s="1"/>
  <c r="Y2780" i="64"/>
  <c r="Y2794" i="64" s="1"/>
  <c r="Y1770" i="64"/>
  <c r="Y1783" i="64" s="1"/>
  <c r="Y2206" i="64"/>
  <c r="Y2229" i="64" s="1"/>
  <c r="Y1725" i="64"/>
  <c r="Y1760" i="64" s="1"/>
  <c r="Y1681" i="64"/>
  <c r="Y1716" i="64" s="1"/>
  <c r="Y1645" i="64"/>
  <c r="Y1672" i="64" s="1"/>
  <c r="Y1609" i="64"/>
  <c r="Y1636" i="64" s="1"/>
  <c r="Y2272" i="64"/>
  <c r="Y2297" i="64" s="1"/>
  <c r="Y1574" i="64"/>
  <c r="Y1601" i="64" s="1"/>
  <c r="Y2138" i="64"/>
  <c r="Y2161" i="64" s="1"/>
  <c r="Y1539" i="64"/>
  <c r="Y1566" i="64" s="1"/>
  <c r="Y2102" i="64"/>
  <c r="Y2129" i="64" s="1"/>
  <c r="Y1515" i="64"/>
  <c r="Y2238" i="64"/>
  <c r="Y2263" i="64" s="1"/>
  <c r="Y1445" i="64"/>
  <c r="Y1458" i="64" s="1"/>
  <c r="Y1421" i="64"/>
  <c r="Y1096" i="64"/>
  <c r="Y1269" i="64"/>
  <c r="Y1284" i="64" s="1"/>
  <c r="Y1293" i="64"/>
  <c r="Y752" i="64"/>
  <c r="Y765" i="64" s="1"/>
  <c r="Y728" i="64"/>
  <c r="Y1148" i="64"/>
  <c r="Y1161" i="64" s="1"/>
  <c r="Y1881" i="64"/>
  <c r="Y1896" i="64" s="1"/>
  <c r="Y703" i="64"/>
  <c r="Y1905" i="64"/>
  <c r="Y679" i="64"/>
  <c r="Y651" i="64"/>
  <c r="CL1849" i="64"/>
  <c r="CL2727" i="64"/>
  <c r="CL2701" i="64"/>
  <c r="CL2676" i="64"/>
  <c r="CL2650" i="64"/>
  <c r="CL1823" i="64"/>
  <c r="CL1791" i="64"/>
  <c r="CL1769" i="64"/>
  <c r="CL2779" i="64"/>
  <c r="CL2205" i="64"/>
  <c r="CL1680" i="64"/>
  <c r="CL1644" i="64"/>
  <c r="CL1724" i="64"/>
  <c r="CL2137" i="64"/>
  <c r="CL2101" i="64"/>
  <c r="CL1608" i="64"/>
  <c r="CL2271" i="64"/>
  <c r="CL1538" i="64"/>
  <c r="CL1514" i="64"/>
  <c r="CL2237" i="64"/>
  <c r="CL1573" i="64"/>
  <c r="CL1420" i="64"/>
  <c r="CL1435" i="64" s="1"/>
  <c r="CL1292" i="64"/>
  <c r="CL1411" i="64" s="1"/>
  <c r="CL1444" i="64"/>
  <c r="CL1880" i="64"/>
  <c r="CL751" i="64"/>
  <c r="CL764" i="64" s="1"/>
  <c r="CL727" i="64"/>
  <c r="CL1147" i="64"/>
  <c r="CL1904" i="64"/>
  <c r="CL678" i="64"/>
  <c r="CL1095" i="64"/>
  <c r="CL650" i="64"/>
  <c r="CL544" i="64"/>
  <c r="CD1849" i="64"/>
  <c r="CD2727" i="64"/>
  <c r="CD2701" i="64"/>
  <c r="CD2676" i="64"/>
  <c r="CD2650" i="64"/>
  <c r="CD1823" i="64"/>
  <c r="CD1791" i="64"/>
  <c r="CD1769" i="64"/>
  <c r="CD2779" i="64"/>
  <c r="CD2205" i="64"/>
  <c r="CD1724" i="64"/>
  <c r="CD1680" i="64"/>
  <c r="CD1644" i="64"/>
  <c r="CD2137" i="64"/>
  <c r="CD2101" i="64"/>
  <c r="CD1608" i="64"/>
  <c r="CD2271" i="64"/>
  <c r="CD1538" i="64"/>
  <c r="CD1573" i="64"/>
  <c r="CD1514" i="64"/>
  <c r="CD2237" i="64"/>
  <c r="CD1420" i="64"/>
  <c r="CD1435" i="64" s="1"/>
  <c r="CD1444" i="64"/>
  <c r="CD1292" i="64"/>
  <c r="CD1411" i="64" s="1"/>
  <c r="CD1880" i="64"/>
  <c r="CD751" i="64"/>
  <c r="CD764" i="64" s="1"/>
  <c r="CD727" i="64"/>
  <c r="CD1147" i="64"/>
  <c r="CD1095" i="64"/>
  <c r="CD1904" i="64"/>
  <c r="CD678" i="64"/>
  <c r="CD650" i="64"/>
  <c r="CD544" i="64"/>
  <c r="BV1849" i="64"/>
  <c r="BV2727" i="64"/>
  <c r="BV2701" i="64"/>
  <c r="BV2676" i="64"/>
  <c r="BV2650" i="64"/>
  <c r="BV1823" i="64"/>
  <c r="BV1791" i="64"/>
  <c r="BV1769" i="64"/>
  <c r="BV2779" i="64"/>
  <c r="BV2205" i="64"/>
  <c r="BV1724" i="64"/>
  <c r="BV1644" i="64"/>
  <c r="BV1680" i="64"/>
  <c r="BV2137" i="64"/>
  <c r="BV1608" i="64"/>
  <c r="BV2101" i="64"/>
  <c r="BV1573" i="64"/>
  <c r="BV2271" i="64"/>
  <c r="BV1538" i="64"/>
  <c r="BV1514" i="64"/>
  <c r="BV2237" i="64"/>
  <c r="BV1420" i="64"/>
  <c r="BV1435" i="64" s="1"/>
  <c r="BV1444" i="64"/>
  <c r="BV1292" i="64"/>
  <c r="BV1411" i="64" s="1"/>
  <c r="BV1880" i="64"/>
  <c r="BV751" i="64"/>
  <c r="BV764" i="64" s="1"/>
  <c r="BV727" i="64"/>
  <c r="BV1147" i="64"/>
  <c r="BV1904" i="64"/>
  <c r="BV678" i="64"/>
  <c r="BV1095" i="64"/>
  <c r="BV650" i="64"/>
  <c r="BV544" i="64"/>
  <c r="BN1849" i="64"/>
  <c r="BN2727" i="64"/>
  <c r="BN2701" i="64"/>
  <c r="BN2676" i="64"/>
  <c r="BN2650" i="64"/>
  <c r="BN1823" i="64"/>
  <c r="BN1791" i="64"/>
  <c r="BN1769" i="64"/>
  <c r="BN2779" i="64"/>
  <c r="BN2205" i="64"/>
  <c r="BN1724" i="64"/>
  <c r="BN1644" i="64"/>
  <c r="BN2137" i="64"/>
  <c r="BN2101" i="64"/>
  <c r="BN1608" i="64"/>
  <c r="BN1680" i="64"/>
  <c r="BN1538" i="64"/>
  <c r="BN1514" i="64"/>
  <c r="BN1573" i="64"/>
  <c r="BN2237" i="64"/>
  <c r="BN1420" i="64"/>
  <c r="BN1435" i="64" s="1"/>
  <c r="BN1292" i="64"/>
  <c r="BN1411" i="64" s="1"/>
  <c r="BN2271" i="64"/>
  <c r="BN1880" i="64"/>
  <c r="BN751" i="64"/>
  <c r="BN764" i="64" s="1"/>
  <c r="BN1444" i="64"/>
  <c r="BN727" i="64"/>
  <c r="BN1147" i="64"/>
  <c r="BN1904" i="64"/>
  <c r="BN678" i="64"/>
  <c r="BN650" i="64"/>
  <c r="BN1095" i="64"/>
  <c r="BN544" i="64"/>
  <c r="BF1849" i="64"/>
  <c r="BF2727" i="64"/>
  <c r="BF2701" i="64"/>
  <c r="BF2676" i="64"/>
  <c r="BF2650" i="64"/>
  <c r="BF1791" i="64"/>
  <c r="BF1823" i="64"/>
  <c r="BF1769" i="64"/>
  <c r="BF2779" i="64"/>
  <c r="BF2205" i="64"/>
  <c r="BF1724" i="64"/>
  <c r="BF1680" i="64"/>
  <c r="BF1644" i="64"/>
  <c r="BF2137" i="64"/>
  <c r="BF1608" i="64"/>
  <c r="BF2101" i="64"/>
  <c r="BF1573" i="64"/>
  <c r="BF1538" i="64"/>
  <c r="BF1514" i="64"/>
  <c r="BF2237" i="64"/>
  <c r="BF1420" i="64"/>
  <c r="BF1435" i="64" s="1"/>
  <c r="BF1292" i="64"/>
  <c r="BF1411" i="64" s="1"/>
  <c r="BF1444" i="64"/>
  <c r="BF1880" i="64"/>
  <c r="BF2271" i="64"/>
  <c r="BF751" i="64"/>
  <c r="BF764" i="64" s="1"/>
  <c r="BF727" i="64"/>
  <c r="BF1147" i="64"/>
  <c r="BF1904" i="64"/>
  <c r="BF1095" i="64"/>
  <c r="BF678" i="64"/>
  <c r="BF650" i="64"/>
  <c r="BF544" i="64"/>
  <c r="AX1849" i="64"/>
  <c r="AX2727" i="64"/>
  <c r="AX2701" i="64"/>
  <c r="AX2676" i="64"/>
  <c r="AX2650" i="64"/>
  <c r="AX1823" i="64"/>
  <c r="AX1791" i="64"/>
  <c r="AX1769" i="64"/>
  <c r="AX2779" i="64"/>
  <c r="AX2205" i="64"/>
  <c r="AX1644" i="64"/>
  <c r="AX1724" i="64"/>
  <c r="AX2137" i="64"/>
  <c r="AX2101" i="64"/>
  <c r="AX1608" i="64"/>
  <c r="AX1680" i="64"/>
  <c r="AX1538" i="64"/>
  <c r="AX1514" i="64"/>
  <c r="AX2237" i="64"/>
  <c r="AX1420" i="64"/>
  <c r="AX1435" i="64" s="1"/>
  <c r="AX2271" i="64"/>
  <c r="AX1444" i="64"/>
  <c r="AX1292" i="64"/>
  <c r="AX1411" i="64" s="1"/>
  <c r="AX1573" i="64"/>
  <c r="AX1880" i="64"/>
  <c r="AX751" i="64"/>
  <c r="AX764" i="64" s="1"/>
  <c r="AX727" i="64"/>
  <c r="AX1147" i="64"/>
  <c r="AX1904" i="64"/>
  <c r="AX678" i="64"/>
  <c r="AX1095" i="64"/>
  <c r="AX650" i="64"/>
  <c r="AX544" i="64"/>
  <c r="AP1849" i="64"/>
  <c r="AP2727" i="64"/>
  <c r="AP2701" i="64"/>
  <c r="AP2676" i="64"/>
  <c r="AP2650" i="64"/>
  <c r="AP1791" i="64"/>
  <c r="AP1823" i="64"/>
  <c r="AP1769" i="64"/>
  <c r="AP2779" i="64"/>
  <c r="AP1724" i="64"/>
  <c r="AP1680" i="64"/>
  <c r="AP2205" i="64"/>
  <c r="AP1644" i="64"/>
  <c r="AP2137" i="64"/>
  <c r="AP2101" i="64"/>
  <c r="AP1608" i="64"/>
  <c r="AP1538" i="64"/>
  <c r="AP1514" i="64"/>
  <c r="AP1573" i="64"/>
  <c r="AP2237" i="64"/>
  <c r="AP1420" i="64"/>
  <c r="AP1435" i="64" s="1"/>
  <c r="AP1444" i="64"/>
  <c r="AP1292" i="64"/>
  <c r="AP1411" i="64" s="1"/>
  <c r="AP2271" i="64"/>
  <c r="AP1880" i="64"/>
  <c r="AP751" i="64"/>
  <c r="AP764" i="64" s="1"/>
  <c r="AP727" i="64"/>
  <c r="AP1147" i="64"/>
  <c r="AP1904" i="64"/>
  <c r="AP678" i="64"/>
  <c r="AP650" i="64"/>
  <c r="AP544" i="64"/>
  <c r="AH1849" i="64"/>
  <c r="AH2727" i="64"/>
  <c r="AH2701" i="64"/>
  <c r="AH2676" i="64"/>
  <c r="AH2650" i="64"/>
  <c r="AH1823" i="64"/>
  <c r="AH1791" i="64"/>
  <c r="AH1769" i="64"/>
  <c r="AH2779" i="64"/>
  <c r="AH1724" i="64"/>
  <c r="AH1680" i="64"/>
  <c r="AH2205" i="64"/>
  <c r="AH1644" i="64"/>
  <c r="AH2137" i="64"/>
  <c r="AH1608" i="64"/>
  <c r="AH1573" i="64"/>
  <c r="AH1538" i="64"/>
  <c r="AH1514" i="64"/>
  <c r="AH2101" i="64"/>
  <c r="AH2237" i="64"/>
  <c r="AH2271" i="64"/>
  <c r="AH1420" i="64"/>
  <c r="AH1435" i="64" s="1"/>
  <c r="AH1292" i="64"/>
  <c r="AH1411" i="64" s="1"/>
  <c r="AH1880" i="64"/>
  <c r="AH1444" i="64"/>
  <c r="AH751" i="64"/>
  <c r="AH764" i="64" s="1"/>
  <c r="AH727" i="64"/>
  <c r="AH1147" i="64"/>
  <c r="AH1904" i="64"/>
  <c r="AH1095" i="64"/>
  <c r="AH678" i="64"/>
  <c r="AH650" i="64"/>
  <c r="AH544" i="64"/>
  <c r="Z1849" i="64"/>
  <c r="Z2727" i="64"/>
  <c r="Z2701" i="64"/>
  <c r="Z2676" i="64"/>
  <c r="Z2650" i="64"/>
  <c r="Z1823" i="64"/>
  <c r="Z1769" i="64"/>
  <c r="Z1791" i="64"/>
  <c r="Z2779" i="64"/>
  <c r="Z1680" i="64"/>
  <c r="Z2205" i="64"/>
  <c r="Z1644" i="64"/>
  <c r="Z1724" i="64"/>
  <c r="Z2137" i="64"/>
  <c r="Z2101" i="64"/>
  <c r="Z1608" i="64"/>
  <c r="Z1538" i="64"/>
  <c r="Z1514" i="64"/>
  <c r="Z2237" i="64"/>
  <c r="Z1573" i="64"/>
  <c r="Z1420" i="64"/>
  <c r="Z1435" i="64" s="1"/>
  <c r="Z2271" i="64"/>
  <c r="Z1292" i="64"/>
  <c r="Z1411" i="64" s="1"/>
  <c r="Z1444" i="64"/>
  <c r="Z1880" i="64"/>
  <c r="Z751" i="64"/>
  <c r="Z764" i="64" s="1"/>
  <c r="Z727" i="64"/>
  <c r="Z1147" i="64"/>
  <c r="Z1904" i="64"/>
  <c r="Z678" i="64"/>
  <c r="Z1095" i="64"/>
  <c r="Z650" i="64"/>
  <c r="Z544" i="64"/>
  <c r="CE1846" i="64"/>
  <c r="CE1868" i="64" s="1"/>
  <c r="CE2724" i="64"/>
  <c r="CE2741" i="64" s="1"/>
  <c r="CE2698" i="64"/>
  <c r="CE2715" i="64" s="1"/>
  <c r="CE2647" i="64"/>
  <c r="CE2664" i="64" s="1"/>
  <c r="CE1820" i="64"/>
  <c r="CE1837" i="64" s="1"/>
  <c r="CE2673" i="64"/>
  <c r="CE2690" i="64" s="1"/>
  <c r="CE1788" i="64"/>
  <c r="CE1811" i="64" s="1"/>
  <c r="CE1766" i="64"/>
  <c r="CE1779" i="64" s="1"/>
  <c r="CE2776" i="64"/>
  <c r="CE2790" i="64" s="1"/>
  <c r="CE1677" i="64"/>
  <c r="CE1712" i="64" s="1"/>
  <c r="CE2202" i="64"/>
  <c r="CE2225" i="64" s="1"/>
  <c r="CE1721" i="64"/>
  <c r="CE1756" i="64" s="1"/>
  <c r="CE2134" i="64"/>
  <c r="CE2157" i="64" s="1"/>
  <c r="CE1641" i="64"/>
  <c r="CE1668" i="64" s="1"/>
  <c r="CE1605" i="64"/>
  <c r="CE1632" i="64" s="1"/>
  <c r="CE2098" i="64"/>
  <c r="CE2125" i="64" s="1"/>
  <c r="CE1570" i="64"/>
  <c r="CE1597" i="64" s="1"/>
  <c r="CE1535" i="64"/>
  <c r="CE1562" i="64" s="1"/>
  <c r="CE1511" i="64"/>
  <c r="CE2234" i="64"/>
  <c r="CE2259" i="64" s="1"/>
  <c r="CE1417" i="64"/>
  <c r="CE1432" i="64" s="1"/>
  <c r="CE2268" i="64"/>
  <c r="CE2293" i="64" s="1"/>
  <c r="CE1441" i="64"/>
  <c r="CE1454" i="64" s="1"/>
  <c r="CE1289" i="64"/>
  <c r="CE1877" i="64"/>
  <c r="CE1892" i="64" s="1"/>
  <c r="CE748" i="64"/>
  <c r="CE761" i="64" s="1"/>
  <c r="CE724" i="64"/>
  <c r="CE1144" i="64"/>
  <c r="CE1157" i="64" s="1"/>
  <c r="CE675" i="64"/>
  <c r="CE1092" i="64"/>
  <c r="CE1107" i="64" s="1"/>
  <c r="CE647" i="64"/>
  <c r="CE541" i="64"/>
  <c r="CE564" i="64" s="1"/>
  <c r="BW1846" i="64"/>
  <c r="BW1868" i="64" s="1"/>
  <c r="BW2724" i="64"/>
  <c r="BW2741" i="64" s="1"/>
  <c r="BW2698" i="64"/>
  <c r="BW2715" i="64" s="1"/>
  <c r="BW2647" i="64"/>
  <c r="BW2664" i="64" s="1"/>
  <c r="BW2673" i="64"/>
  <c r="BW2690" i="64" s="1"/>
  <c r="BW1820" i="64"/>
  <c r="BW1837" i="64" s="1"/>
  <c r="BW1788" i="64"/>
  <c r="BW1811" i="64" s="1"/>
  <c r="BW1766" i="64"/>
  <c r="BW1779" i="64" s="1"/>
  <c r="BW2776" i="64"/>
  <c r="BW2790" i="64" s="1"/>
  <c r="BW1721" i="64"/>
  <c r="BW1756" i="64" s="1"/>
  <c r="BW2202" i="64"/>
  <c r="BW2225" i="64" s="1"/>
  <c r="BW2134" i="64"/>
  <c r="BW2157" i="64" s="1"/>
  <c r="BW1641" i="64"/>
  <c r="BW1668" i="64" s="1"/>
  <c r="BW2098" i="64"/>
  <c r="BW2125" i="64" s="1"/>
  <c r="BW1605" i="64"/>
  <c r="BW1632" i="64" s="1"/>
  <c r="BW1535" i="64"/>
  <c r="BW1562" i="64" s="1"/>
  <c r="BW1511" i="64"/>
  <c r="BW1677" i="64"/>
  <c r="BW1712" i="64" s="1"/>
  <c r="BW1570" i="64"/>
  <c r="BW1597" i="64" s="1"/>
  <c r="BW2234" i="64"/>
  <c r="BW2259" i="64" s="1"/>
  <c r="BW1417" i="64"/>
  <c r="BW1432" i="64" s="1"/>
  <c r="BW1289" i="64"/>
  <c r="BW2268" i="64"/>
  <c r="BW2293" i="64" s="1"/>
  <c r="BW1441" i="64"/>
  <c r="BW1454" i="64" s="1"/>
  <c r="BW1877" i="64"/>
  <c r="BW1892" i="64" s="1"/>
  <c r="BW748" i="64"/>
  <c r="BW761" i="64" s="1"/>
  <c r="BW724" i="64"/>
  <c r="BW1144" i="64"/>
  <c r="BW1157" i="64" s="1"/>
  <c r="BW1265" i="64"/>
  <c r="BW1280" i="64" s="1"/>
  <c r="BW675" i="64"/>
  <c r="BW647" i="64"/>
  <c r="BW1092" i="64"/>
  <c r="BW1107" i="64" s="1"/>
  <c r="BW541" i="64"/>
  <c r="BW564" i="64" s="1"/>
  <c r="BO1846" i="64"/>
  <c r="BO1868" i="64" s="1"/>
  <c r="BO2724" i="64"/>
  <c r="BO2741" i="64" s="1"/>
  <c r="BO2698" i="64"/>
  <c r="BO2715" i="64" s="1"/>
  <c r="BO2647" i="64"/>
  <c r="BO2664" i="64" s="1"/>
  <c r="BO2673" i="64"/>
  <c r="BO2690" i="64" s="1"/>
  <c r="BO1820" i="64"/>
  <c r="BO1837" i="64" s="1"/>
  <c r="BO1788" i="64"/>
  <c r="BO1811" i="64" s="1"/>
  <c r="BO1766" i="64"/>
  <c r="BO1779" i="64" s="1"/>
  <c r="BO1721" i="64"/>
  <c r="BO1756" i="64" s="1"/>
  <c r="BO2202" i="64"/>
  <c r="BO2225" i="64" s="1"/>
  <c r="BO1677" i="64"/>
  <c r="BO1712" i="64" s="1"/>
  <c r="BO2134" i="64"/>
  <c r="BO2157" i="64" s="1"/>
  <c r="BO1641" i="64"/>
  <c r="BO1668" i="64" s="1"/>
  <c r="BO1605" i="64"/>
  <c r="BO1632" i="64" s="1"/>
  <c r="BO2776" i="64"/>
  <c r="BO2790" i="64" s="1"/>
  <c r="BO1570" i="64"/>
  <c r="BO1597" i="64" s="1"/>
  <c r="BO1535" i="64"/>
  <c r="BO1562" i="64" s="1"/>
  <c r="BO1511" i="64"/>
  <c r="BO2098" i="64"/>
  <c r="BO2125" i="64" s="1"/>
  <c r="BO2234" i="64"/>
  <c r="BO2259" i="64" s="1"/>
  <c r="BO1417" i="64"/>
  <c r="BO1432" i="64" s="1"/>
  <c r="BO1289" i="64"/>
  <c r="BO1441" i="64"/>
  <c r="BO1454" i="64" s="1"/>
  <c r="BO1877" i="64"/>
  <c r="BO1892" i="64" s="1"/>
  <c r="BO748" i="64"/>
  <c r="BO761" i="64" s="1"/>
  <c r="BO724" i="64"/>
  <c r="BO1144" i="64"/>
  <c r="BO1157" i="64" s="1"/>
  <c r="BO2268" i="64"/>
  <c r="BO2293" i="64" s="1"/>
  <c r="BO1265" i="64"/>
  <c r="BO1280" i="64" s="1"/>
  <c r="BO1092" i="64"/>
  <c r="BO1107" i="64" s="1"/>
  <c r="BO675" i="64"/>
  <c r="BO647" i="64"/>
  <c r="BO541" i="64"/>
  <c r="BO564" i="64" s="1"/>
  <c r="BG1846" i="64"/>
  <c r="BG1868" i="64" s="1"/>
  <c r="BG2724" i="64"/>
  <c r="BG2741" i="64" s="1"/>
  <c r="BG2698" i="64"/>
  <c r="BG2715" i="64" s="1"/>
  <c r="BG2673" i="64"/>
  <c r="BG2690" i="64" s="1"/>
  <c r="BG2647" i="64"/>
  <c r="BG2664" i="64" s="1"/>
  <c r="BG1788" i="64"/>
  <c r="BG1811" i="64" s="1"/>
  <c r="BG1820" i="64"/>
  <c r="BG1837" i="64" s="1"/>
  <c r="BG1766" i="64"/>
  <c r="BG1779" i="64" s="1"/>
  <c r="BG2776" i="64"/>
  <c r="BG2790" i="64" s="1"/>
  <c r="BG2202" i="64"/>
  <c r="BG2225" i="64" s="1"/>
  <c r="BG1721" i="64"/>
  <c r="BG1756" i="64" s="1"/>
  <c r="BG2134" i="64"/>
  <c r="BG2157" i="64" s="1"/>
  <c r="BG1641" i="64"/>
  <c r="BG1668" i="64" s="1"/>
  <c r="BG1677" i="64"/>
  <c r="BG1712" i="64" s="1"/>
  <c r="BG2098" i="64"/>
  <c r="BG2125" i="64" s="1"/>
  <c r="BG1605" i="64"/>
  <c r="BG1632" i="64" s="1"/>
  <c r="BG1535" i="64"/>
  <c r="BG1562" i="64" s="1"/>
  <c r="BG1511" i="64"/>
  <c r="BG2234" i="64"/>
  <c r="BG2259" i="64" s="1"/>
  <c r="BG1417" i="64"/>
  <c r="BG1432" i="64" s="1"/>
  <c r="BG1570" i="64"/>
  <c r="BG1597" i="64" s="1"/>
  <c r="BG2268" i="64"/>
  <c r="BG2293" i="64" s="1"/>
  <c r="BG1441" i="64"/>
  <c r="BG1454" i="64" s="1"/>
  <c r="BG1877" i="64"/>
  <c r="BG1892" i="64" s="1"/>
  <c r="BG1289" i="64"/>
  <c r="BG748" i="64"/>
  <c r="BG761" i="64" s="1"/>
  <c r="BG724" i="64"/>
  <c r="BG1144" i="64"/>
  <c r="BG1157" i="64" s="1"/>
  <c r="BG1265" i="64"/>
  <c r="BG1280" i="64" s="1"/>
  <c r="BG675" i="64"/>
  <c r="BG1092" i="64"/>
  <c r="BG1107" i="64" s="1"/>
  <c r="BG647" i="64"/>
  <c r="BG541" i="64"/>
  <c r="BG564" i="64" s="1"/>
  <c r="AY1846" i="64"/>
  <c r="AY1868" i="64" s="1"/>
  <c r="AY2724" i="64"/>
  <c r="AY2741" i="64" s="1"/>
  <c r="AY2698" i="64"/>
  <c r="AY2715" i="64" s="1"/>
  <c r="AY2647" i="64"/>
  <c r="AY2664" i="64" s="1"/>
  <c r="AY2673" i="64"/>
  <c r="AY2690" i="64" s="1"/>
  <c r="AY1788" i="64"/>
  <c r="AY1811" i="64" s="1"/>
  <c r="AY1820" i="64"/>
  <c r="AY1837" i="64" s="1"/>
  <c r="AY1766" i="64"/>
  <c r="AY1779" i="64" s="1"/>
  <c r="AY2202" i="64"/>
  <c r="AY2225" i="64" s="1"/>
  <c r="AY2776" i="64"/>
  <c r="AY2790" i="64" s="1"/>
  <c r="AY1677" i="64"/>
  <c r="AY1712" i="64" s="1"/>
  <c r="AY2134" i="64"/>
  <c r="AY2157" i="64" s="1"/>
  <c r="AY2098" i="64"/>
  <c r="AY2125" i="64" s="1"/>
  <c r="AY1641" i="64"/>
  <c r="AY1668" i="64" s="1"/>
  <c r="AY1721" i="64"/>
  <c r="AY1756" i="64" s="1"/>
  <c r="AY1605" i="64"/>
  <c r="AY1632" i="64" s="1"/>
  <c r="AY1535" i="64"/>
  <c r="AY1562" i="64" s="1"/>
  <c r="AY1511" i="64"/>
  <c r="AY1570" i="64"/>
  <c r="AY1597" i="64" s="1"/>
  <c r="AY2234" i="64"/>
  <c r="AY2259" i="64" s="1"/>
  <c r="AY1417" i="64"/>
  <c r="AY1432" i="64" s="1"/>
  <c r="AY1441" i="64"/>
  <c r="AY1454" i="64" s="1"/>
  <c r="AY2268" i="64"/>
  <c r="AY2293" i="64" s="1"/>
  <c r="AY1289" i="64"/>
  <c r="AY1877" i="64"/>
  <c r="AY1892" i="64" s="1"/>
  <c r="AY724" i="64"/>
  <c r="AY1144" i="64"/>
  <c r="AY1157" i="64" s="1"/>
  <c r="AY675" i="64"/>
  <c r="AY1265" i="64"/>
  <c r="AY1280" i="64" s="1"/>
  <c r="AY748" i="64"/>
  <c r="AY761" i="64" s="1"/>
  <c r="AY647" i="64"/>
  <c r="AY541" i="64"/>
  <c r="AY564" i="64" s="1"/>
  <c r="AQ1846" i="64"/>
  <c r="AQ1868" i="64" s="1"/>
  <c r="AQ2724" i="64"/>
  <c r="AQ2741" i="64" s="1"/>
  <c r="AQ2698" i="64"/>
  <c r="AQ2715" i="64" s="1"/>
  <c r="AQ2647" i="64"/>
  <c r="AQ2664" i="64" s="1"/>
  <c r="AQ2673" i="64"/>
  <c r="AQ2690" i="64" s="1"/>
  <c r="AQ1788" i="64"/>
  <c r="AQ1811" i="64" s="1"/>
  <c r="AQ1820" i="64"/>
  <c r="AQ1837" i="64" s="1"/>
  <c r="AQ1766" i="64"/>
  <c r="AQ1779" i="64" s="1"/>
  <c r="AQ1721" i="64"/>
  <c r="AQ1756" i="64" s="1"/>
  <c r="AQ2776" i="64"/>
  <c r="AQ2790" i="64" s="1"/>
  <c r="AQ1677" i="64"/>
  <c r="AQ1712" i="64" s="1"/>
  <c r="AQ2202" i="64"/>
  <c r="AQ2225" i="64" s="1"/>
  <c r="AQ2134" i="64"/>
  <c r="AQ2157" i="64" s="1"/>
  <c r="AQ1641" i="64"/>
  <c r="AQ1668" i="64" s="1"/>
  <c r="AQ1605" i="64"/>
  <c r="AQ1632" i="64" s="1"/>
  <c r="AQ2098" i="64"/>
  <c r="AQ2125" i="64" s="1"/>
  <c r="AQ1570" i="64"/>
  <c r="AQ1597" i="64" s="1"/>
  <c r="AQ1535" i="64"/>
  <c r="AQ1562" i="64" s="1"/>
  <c r="AQ1511" i="64"/>
  <c r="AQ2234" i="64"/>
  <c r="AQ2259" i="64" s="1"/>
  <c r="AQ2268" i="64"/>
  <c r="AQ2293" i="64" s="1"/>
  <c r="AQ1417" i="64"/>
  <c r="AQ1432" i="64" s="1"/>
  <c r="AQ1877" i="64"/>
  <c r="AQ1892" i="64" s="1"/>
  <c r="AQ724" i="64"/>
  <c r="AQ1144" i="64"/>
  <c r="AQ1157" i="64" s="1"/>
  <c r="AQ1289" i="64"/>
  <c r="AQ1092" i="64"/>
  <c r="AQ1107" i="64" s="1"/>
  <c r="AQ675" i="64"/>
  <c r="AQ1265" i="64"/>
  <c r="AQ1280" i="64" s="1"/>
  <c r="AQ748" i="64"/>
  <c r="AQ761" i="64" s="1"/>
  <c r="AQ647" i="64"/>
  <c r="AQ541" i="64"/>
  <c r="AQ564" i="64" s="1"/>
  <c r="AI1846" i="64"/>
  <c r="AI1868" i="64" s="1"/>
  <c r="AI2724" i="64"/>
  <c r="AI2741" i="64" s="1"/>
  <c r="AI2698" i="64"/>
  <c r="AI2715" i="64" s="1"/>
  <c r="AI2647" i="64"/>
  <c r="AI2664" i="64" s="1"/>
  <c r="AI2673" i="64"/>
  <c r="AI2690" i="64" s="1"/>
  <c r="AI1820" i="64"/>
  <c r="AI1837" i="64" s="1"/>
  <c r="AI1788" i="64"/>
  <c r="AI1811" i="64" s="1"/>
  <c r="AI1766" i="64"/>
  <c r="AI1779" i="64" s="1"/>
  <c r="AI1721" i="64"/>
  <c r="AI1756" i="64" s="1"/>
  <c r="AI2776" i="64"/>
  <c r="AI2790" i="64" s="1"/>
  <c r="AI2202" i="64"/>
  <c r="AI2225" i="64" s="1"/>
  <c r="AI1677" i="64"/>
  <c r="AI1712" i="64" s="1"/>
  <c r="AI2134" i="64"/>
  <c r="AI2157" i="64" s="1"/>
  <c r="AI1641" i="64"/>
  <c r="AI1668" i="64" s="1"/>
  <c r="AI2098" i="64"/>
  <c r="AI2125" i="64" s="1"/>
  <c r="AI1605" i="64"/>
  <c r="AI1632" i="64" s="1"/>
  <c r="AI1535" i="64"/>
  <c r="AI1562" i="64" s="1"/>
  <c r="AI1511" i="64"/>
  <c r="AI2234" i="64"/>
  <c r="AI2259" i="64" s="1"/>
  <c r="AI1570" i="64"/>
  <c r="AI1597" i="64" s="1"/>
  <c r="AI1417" i="64"/>
  <c r="AI1432" i="64" s="1"/>
  <c r="AI2268" i="64"/>
  <c r="AI2293" i="64" s="1"/>
  <c r="AI1441" i="64"/>
  <c r="AI1454" i="64" s="1"/>
  <c r="AI1877" i="64"/>
  <c r="AI1892" i="64" s="1"/>
  <c r="AI1289" i="64"/>
  <c r="AI724" i="64"/>
  <c r="AI1144" i="64"/>
  <c r="AI1157" i="64" s="1"/>
  <c r="AI675" i="64"/>
  <c r="AI1265" i="64"/>
  <c r="AI1280" i="64" s="1"/>
  <c r="AI1092" i="64"/>
  <c r="AI1107" i="64" s="1"/>
  <c r="AI647" i="64"/>
  <c r="AI541" i="64"/>
  <c r="AI564" i="64" s="1"/>
  <c r="AA1846" i="64"/>
  <c r="AA1868" i="64" s="1"/>
  <c r="AA2724" i="64"/>
  <c r="AA2741" i="64" s="1"/>
  <c r="AA2698" i="64"/>
  <c r="AA2715" i="64" s="1"/>
  <c r="AA2673" i="64"/>
  <c r="AA2690" i="64" s="1"/>
  <c r="AA2647" i="64"/>
  <c r="AA2664" i="64" s="1"/>
  <c r="AA1820" i="64"/>
  <c r="AA1788" i="64"/>
  <c r="AA1811" i="64" s="1"/>
  <c r="AA1766" i="64"/>
  <c r="AA1779" i="64" s="1"/>
  <c r="AA2776" i="64"/>
  <c r="AA2790" i="64" s="1"/>
  <c r="AA1721" i="64"/>
  <c r="AA1756" i="64" s="1"/>
  <c r="AA1677" i="64"/>
  <c r="AA1712" i="64" s="1"/>
  <c r="AA2202" i="64"/>
  <c r="AA2225" i="64" s="1"/>
  <c r="AA2134" i="64"/>
  <c r="AA2157" i="64" s="1"/>
  <c r="AA2098" i="64"/>
  <c r="AA2125" i="64" s="1"/>
  <c r="AA1641" i="64"/>
  <c r="AA1668" i="64" s="1"/>
  <c r="AA1605" i="64"/>
  <c r="AA1632" i="64" s="1"/>
  <c r="AA1535" i="64"/>
  <c r="AA1562" i="64" s="1"/>
  <c r="AA1570" i="64"/>
  <c r="AA1597" i="64" s="1"/>
  <c r="AA1511" i="64"/>
  <c r="AA2234" i="64"/>
  <c r="AA2259" i="64" s="1"/>
  <c r="AA2268" i="64"/>
  <c r="AA2293" i="64" s="1"/>
  <c r="AA1417" i="64"/>
  <c r="AA1432" i="64" s="1"/>
  <c r="AA1441" i="64"/>
  <c r="AA1454" i="64" s="1"/>
  <c r="AA1877" i="64"/>
  <c r="AA1892" i="64" s="1"/>
  <c r="AA1289" i="64"/>
  <c r="AA724" i="64"/>
  <c r="AA1144" i="64"/>
  <c r="AA1157" i="64" s="1"/>
  <c r="AA1092" i="64"/>
  <c r="AA1107" i="64" s="1"/>
  <c r="AA748" i="64"/>
  <c r="AA761" i="64" s="1"/>
  <c r="AA675" i="64"/>
  <c r="AA647" i="64"/>
  <c r="AA1265" i="64"/>
  <c r="AA1280" i="64" s="1"/>
  <c r="AA541" i="64"/>
  <c r="AA564" i="64" s="1"/>
  <c r="S1846" i="64"/>
  <c r="S1868" i="64" s="1"/>
  <c r="S2724" i="64"/>
  <c r="S2741" i="64" s="1"/>
  <c r="S2698" i="64"/>
  <c r="S2715" i="64" s="1"/>
  <c r="S2647" i="64"/>
  <c r="S2664" i="64" s="1"/>
  <c r="S2673" i="64"/>
  <c r="S2690" i="64" s="1"/>
  <c r="S1820" i="64"/>
  <c r="S1788" i="64"/>
  <c r="S1811" i="64" s="1"/>
  <c r="S1766" i="64"/>
  <c r="S1779" i="64" s="1"/>
  <c r="S2202" i="64"/>
  <c r="S2225" i="64" s="1"/>
  <c r="S2776" i="64"/>
  <c r="S2790" i="64" s="1"/>
  <c r="S2134" i="64"/>
  <c r="S2157" i="64" s="1"/>
  <c r="S1677" i="64"/>
  <c r="S1712" i="64" s="1"/>
  <c r="S1641" i="64"/>
  <c r="S1668" i="64" s="1"/>
  <c r="S1605" i="64"/>
  <c r="S1632" i="64" s="1"/>
  <c r="S2098" i="64"/>
  <c r="S2125" i="64" s="1"/>
  <c r="S1721" i="64"/>
  <c r="S1756" i="64" s="1"/>
  <c r="S1570" i="64"/>
  <c r="S1597" i="64" s="1"/>
  <c r="S1535" i="64"/>
  <c r="S1562" i="64" s="1"/>
  <c r="S1511" i="64"/>
  <c r="S2234" i="64"/>
  <c r="S2259" i="64" s="1"/>
  <c r="S1417" i="64"/>
  <c r="S1432" i="64" s="1"/>
  <c r="S1441" i="64"/>
  <c r="S1454" i="64" s="1"/>
  <c r="S2268" i="64"/>
  <c r="S2293" i="64" s="1"/>
  <c r="S1289" i="64"/>
  <c r="S1877" i="64"/>
  <c r="S1892" i="64" s="1"/>
  <c r="S724" i="64"/>
  <c r="S1144" i="64"/>
  <c r="S1157" i="64" s="1"/>
  <c r="S675" i="64"/>
  <c r="S1092" i="64"/>
  <c r="S1107" i="64" s="1"/>
  <c r="S748" i="64"/>
  <c r="S761" i="64" s="1"/>
  <c r="S647" i="64"/>
  <c r="S541" i="64"/>
  <c r="S564" i="64" s="1"/>
  <c r="CB472" i="64"/>
  <c r="BT472" i="64"/>
  <c r="BD472" i="64"/>
  <c r="CI471" i="64"/>
  <c r="CA471" i="64"/>
  <c r="BS471" i="64"/>
  <c r="BK471" i="64"/>
  <c r="BC471" i="64"/>
  <c r="AU471" i="64"/>
  <c r="AM471" i="64"/>
  <c r="AE471" i="64"/>
  <c r="W471" i="64"/>
  <c r="CH468" i="64"/>
  <c r="BZ468" i="64"/>
  <c r="BR468" i="64"/>
  <c r="BJ468" i="64"/>
  <c r="BB468" i="64"/>
  <c r="AT468" i="64"/>
  <c r="AL468" i="64"/>
  <c r="AD468" i="64"/>
  <c r="V468" i="64"/>
  <c r="V481" i="64" s="1"/>
  <c r="CG467" i="64"/>
  <c r="BY467" i="64"/>
  <c r="BQ467" i="64"/>
  <c r="BI467" i="64"/>
  <c r="BA467" i="64"/>
  <c r="AS467" i="64"/>
  <c r="AK467" i="64"/>
  <c r="AC467" i="64"/>
  <c r="U467" i="64"/>
  <c r="W490" i="64"/>
  <c r="AE490" i="64"/>
  <c r="AM490" i="64"/>
  <c r="AU490" i="64"/>
  <c r="BC490" i="64"/>
  <c r="BK490" i="64"/>
  <c r="CA490" i="64"/>
  <c r="CI490" i="64"/>
  <c r="W491" i="64"/>
  <c r="AE491" i="64"/>
  <c r="AM491" i="64"/>
  <c r="AU491" i="64"/>
  <c r="BC491" i="64"/>
  <c r="BK491" i="64"/>
  <c r="BS491" i="64"/>
  <c r="CA491" i="64"/>
  <c r="CI491" i="64"/>
  <c r="V494" i="64"/>
  <c r="AD494" i="64"/>
  <c r="AL494" i="64"/>
  <c r="AT494" i="64"/>
  <c r="BB494" i="64"/>
  <c r="BJ494" i="64"/>
  <c r="BS494" i="64"/>
  <c r="CC494" i="64"/>
  <c r="S495" i="64"/>
  <c r="S505" i="64" s="1"/>
  <c r="AC495" i="64"/>
  <c r="AC505" i="64" s="1"/>
  <c r="AO495" i="64"/>
  <c r="AO505" i="64" s="1"/>
  <c r="AY495" i="64"/>
  <c r="AY505" i="64" s="1"/>
  <c r="BI495" i="64"/>
  <c r="BI505" i="64" s="1"/>
  <c r="BU495" i="64"/>
  <c r="BU505" i="64" s="1"/>
  <c r="CE495" i="64"/>
  <c r="CE505" i="64" s="1"/>
  <c r="W540" i="64"/>
  <c r="AH540" i="64"/>
  <c r="BI540" i="64"/>
  <c r="BU540" i="64"/>
  <c r="CI540" i="64"/>
  <c r="AN541" i="64"/>
  <c r="AN564" i="64" s="1"/>
  <c r="BA541" i="64"/>
  <c r="BA564" i="64" s="1"/>
  <c r="BM541" i="64"/>
  <c r="BM564" i="64" s="1"/>
  <c r="CA541" i="64"/>
  <c r="CA564" i="64" s="1"/>
  <c r="AD544" i="64"/>
  <c r="BC544" i="64"/>
  <c r="BP544" i="64"/>
  <c r="CB544" i="64"/>
  <c r="V545" i="64"/>
  <c r="AG545" i="64"/>
  <c r="AU545" i="64"/>
  <c r="BH545" i="64"/>
  <c r="CH545" i="64"/>
  <c r="Y1900" i="64"/>
  <c r="AJ1900" i="64"/>
  <c r="AX1900" i="64"/>
  <c r="BK1900" i="64"/>
  <c r="BW1900" i="64"/>
  <c r="T1901" i="64"/>
  <c r="T1916" i="64" s="1"/>
  <c r="AR1901" i="64"/>
  <c r="AR1916" i="64" s="1"/>
  <c r="BX1901" i="64"/>
  <c r="BX1916" i="64" s="1"/>
  <c r="AY1904" i="64"/>
  <c r="AQ1905" i="64"/>
  <c r="Y646" i="64"/>
  <c r="Y666" i="64" s="1"/>
  <c r="CK646" i="64"/>
  <c r="CK666" i="64" s="1"/>
  <c r="CC647" i="64"/>
  <c r="BL650" i="64"/>
  <c r="BD651" i="64"/>
  <c r="AD674" i="64"/>
  <c r="AD689" i="64" s="1"/>
  <c r="V675" i="64"/>
  <c r="CH675" i="64"/>
  <c r="BQ678" i="64"/>
  <c r="BI679" i="64"/>
  <c r="AI698" i="64"/>
  <c r="AA699" i="64"/>
  <c r="CD702" i="64"/>
  <c r="CE703" i="64"/>
  <c r="BU723" i="64"/>
  <c r="X727" i="64"/>
  <c r="AC1877" i="64"/>
  <c r="AC1892" i="64" s="1"/>
  <c r="BO1880" i="64"/>
  <c r="BU1092" i="64"/>
  <c r="BU1107" i="64" s="1"/>
  <c r="BW1096" i="64"/>
  <c r="BD1144" i="64"/>
  <c r="BD1157" i="64" s="1"/>
  <c r="AI748" i="64"/>
  <c r="AI761" i="64" s="1"/>
  <c r="S1265" i="64"/>
  <c r="S1280" i="64" s="1"/>
  <c r="AA1292" i="64"/>
  <c r="AA1411" i="64" s="1"/>
  <c r="BS1845" i="64"/>
  <c r="BS2723" i="64"/>
  <c r="BS2740" i="64" s="1"/>
  <c r="BS2672" i="64"/>
  <c r="BS2689" i="64" s="1"/>
  <c r="BS2697" i="64"/>
  <c r="BS2714" i="64" s="1"/>
  <c r="BS2646" i="64"/>
  <c r="BS2663" i="64" s="1"/>
  <c r="BS1787" i="64"/>
  <c r="BS1810" i="64" s="1"/>
  <c r="BS1819" i="64"/>
  <c r="BS1836" i="64" s="1"/>
  <c r="BS1765" i="64"/>
  <c r="BS1778" i="64" s="1"/>
  <c r="BS1676" i="64"/>
  <c r="BS1711" i="64" s="1"/>
  <c r="BS2775" i="64"/>
  <c r="BS2789" i="64" s="1"/>
  <c r="BS1720" i="64"/>
  <c r="BS2097" i="64"/>
  <c r="BS2124" i="64" s="1"/>
  <c r="BS2201" i="64"/>
  <c r="BS2224" i="64" s="1"/>
  <c r="BS1569" i="64"/>
  <c r="BS1596" i="64" s="1"/>
  <c r="BS2133" i="64"/>
  <c r="BS2156" i="64" s="1"/>
  <c r="BS1640" i="64"/>
  <c r="BS1667" i="64" s="1"/>
  <c r="BS2233" i="64"/>
  <c r="BS2258" i="64" s="1"/>
  <c r="BS2267" i="64"/>
  <c r="BS2292" i="64" s="1"/>
  <c r="BS1604" i="64"/>
  <c r="BS1631" i="64" s="1"/>
  <c r="BS1534" i="64"/>
  <c r="BS1561" i="64" s="1"/>
  <c r="BS1440" i="64"/>
  <c r="BS1453" i="64" s="1"/>
  <c r="BS1510" i="64"/>
  <c r="BS1525" i="64" s="1"/>
  <c r="BS1416" i="64"/>
  <c r="BS1431" i="64" s="1"/>
  <c r="BS1143" i="64"/>
  <c r="BS1156" i="64" s="1"/>
  <c r="BS1264" i="64"/>
  <c r="BS1279" i="64" s="1"/>
  <c r="BS1091" i="64"/>
  <c r="BS1106" i="64" s="1"/>
  <c r="BS1876" i="64"/>
  <c r="BS1891" i="64" s="1"/>
  <c r="BS747" i="64"/>
  <c r="BS1288" i="64"/>
  <c r="BS723" i="64"/>
  <c r="BS646" i="64"/>
  <c r="BS666" i="64" s="1"/>
  <c r="BS698" i="64"/>
  <c r="BS674" i="64"/>
  <c r="BS689" i="64" s="1"/>
  <c r="CA1850" i="64"/>
  <c r="CA2728" i="64"/>
  <c r="CA2677" i="64"/>
  <c r="CA2702" i="64"/>
  <c r="CA1792" i="64"/>
  <c r="CA1770" i="64"/>
  <c r="CA1783" i="64" s="1"/>
  <c r="CA2651" i="64"/>
  <c r="CA2668" i="64" s="1"/>
  <c r="CA1824" i="64"/>
  <c r="CA1841" i="64" s="1"/>
  <c r="CA2780" i="64"/>
  <c r="CA2794" i="64" s="1"/>
  <c r="CA1681" i="64"/>
  <c r="CA1716" i="64" s="1"/>
  <c r="CA2102" i="64"/>
  <c r="CA2129" i="64" s="1"/>
  <c r="CA1725" i="64"/>
  <c r="CA1760" i="64" s="1"/>
  <c r="CA1645" i="64"/>
  <c r="CA1672" i="64" s="1"/>
  <c r="CA2238" i="64"/>
  <c r="CA2263" i="64" s="1"/>
  <c r="CA1574" i="64"/>
  <c r="CA1601" i="64" s="1"/>
  <c r="CA2138" i="64"/>
  <c r="CA2161" i="64" s="1"/>
  <c r="CA2272" i="64"/>
  <c r="CA2297" i="64" s="1"/>
  <c r="CA1609" i="64"/>
  <c r="CA1636" i="64" s="1"/>
  <c r="CA1539" i="64"/>
  <c r="CA1566" i="64" s="1"/>
  <c r="CA2206" i="64"/>
  <c r="CA2229" i="64" s="1"/>
  <c r="CA1445" i="64"/>
  <c r="CA1458" i="64" s="1"/>
  <c r="CA1515" i="64"/>
  <c r="CA1421" i="64"/>
  <c r="CA1293" i="64"/>
  <c r="CA1269" i="64"/>
  <c r="CA1284" i="64" s="1"/>
  <c r="CA1096" i="64"/>
  <c r="CA1881" i="64"/>
  <c r="CA1896" i="64" s="1"/>
  <c r="CA752" i="64"/>
  <c r="CA765" i="64" s="1"/>
  <c r="CA728" i="64"/>
  <c r="CA651" i="64"/>
  <c r="CA703" i="64"/>
  <c r="CA1905" i="64"/>
  <c r="CA679" i="64"/>
  <c r="W1850" i="64"/>
  <c r="W2728" i="64"/>
  <c r="W2677" i="64"/>
  <c r="W2702" i="64"/>
  <c r="W2651" i="64"/>
  <c r="W2668" i="64" s="1"/>
  <c r="W1792" i="64"/>
  <c r="W1824" i="64"/>
  <c r="W1841" i="64" s="1"/>
  <c r="W1770" i="64"/>
  <c r="W1783" i="64" s="1"/>
  <c r="W2780" i="64"/>
  <c r="W2794" i="64" s="1"/>
  <c r="W1681" i="64"/>
  <c r="W1716" i="64" s="1"/>
  <c r="W1725" i="64"/>
  <c r="W1760" i="64" s="1"/>
  <c r="W2102" i="64"/>
  <c r="W2129" i="64" s="1"/>
  <c r="W2206" i="64"/>
  <c r="W2229" i="64" s="1"/>
  <c r="W2138" i="64"/>
  <c r="W2161" i="64" s="1"/>
  <c r="W2238" i="64"/>
  <c r="W2263" i="64" s="1"/>
  <c r="W1609" i="64"/>
  <c r="W1636" i="64" s="1"/>
  <c r="W2272" i="64"/>
  <c r="W2297" i="64" s="1"/>
  <c r="W1645" i="64"/>
  <c r="W1672" i="64" s="1"/>
  <c r="W1574" i="64"/>
  <c r="W1601" i="64" s="1"/>
  <c r="W1539" i="64"/>
  <c r="W1566" i="64" s="1"/>
  <c r="W1445" i="64"/>
  <c r="W1458" i="64" s="1"/>
  <c r="W1421" i="64"/>
  <c r="W1515" i="64"/>
  <c r="W1269" i="64"/>
  <c r="W1284" i="64" s="1"/>
  <c r="W1096" i="64"/>
  <c r="W1293" i="64"/>
  <c r="W1881" i="64"/>
  <c r="W1896" i="64" s="1"/>
  <c r="W752" i="64"/>
  <c r="W765" i="64" s="1"/>
  <c r="W651" i="64"/>
  <c r="W703" i="64"/>
  <c r="W1905" i="64"/>
  <c r="W1148" i="64"/>
  <c r="W1161" i="64" s="1"/>
  <c r="W728" i="64"/>
  <c r="W679" i="64"/>
  <c r="AF1849" i="64"/>
  <c r="AF2727" i="64"/>
  <c r="AF2676" i="64"/>
  <c r="AF2701" i="64"/>
  <c r="AF2650" i="64"/>
  <c r="AF1823" i="64"/>
  <c r="AF1791" i="64"/>
  <c r="AF1769" i="64"/>
  <c r="AF2779" i="64"/>
  <c r="AF1724" i="64"/>
  <c r="AF2101" i="64"/>
  <c r="AF2205" i="64"/>
  <c r="AF1644" i="64"/>
  <c r="AF2137" i="64"/>
  <c r="AF1680" i="64"/>
  <c r="AF1608" i="64"/>
  <c r="AF2271" i="64"/>
  <c r="AF1573" i="64"/>
  <c r="AF1538" i="64"/>
  <c r="AF1444" i="64"/>
  <c r="AF1420" i="64"/>
  <c r="AF1435" i="64" s="1"/>
  <c r="AF1514" i="64"/>
  <c r="AF2237" i="64"/>
  <c r="AF1292" i="64"/>
  <c r="AF1411" i="64" s="1"/>
  <c r="AF1880" i="64"/>
  <c r="AF751" i="64"/>
  <c r="AF764" i="64" s="1"/>
  <c r="AF702" i="64"/>
  <c r="AF1904" i="64"/>
  <c r="AF1147" i="64"/>
  <c r="AF1095" i="64"/>
  <c r="AF727" i="64"/>
  <c r="AF678" i="64"/>
  <c r="BE1846" i="64"/>
  <c r="BE1868" i="64" s="1"/>
  <c r="BE2724" i="64"/>
  <c r="BE2741" i="64" s="1"/>
  <c r="BE2698" i="64"/>
  <c r="BE2715" i="64" s="1"/>
  <c r="BE2673" i="64"/>
  <c r="BE2690" i="64" s="1"/>
  <c r="BE2647" i="64"/>
  <c r="BE2664" i="64" s="1"/>
  <c r="BE1820" i="64"/>
  <c r="BE1837" i="64" s="1"/>
  <c r="BE1788" i="64"/>
  <c r="BE1811" i="64" s="1"/>
  <c r="BE2776" i="64"/>
  <c r="BE2790" i="64" s="1"/>
  <c r="BE1766" i="64"/>
  <c r="BE1779" i="64" s="1"/>
  <c r="BE1677" i="64"/>
  <c r="BE1712" i="64" s="1"/>
  <c r="BE2098" i="64"/>
  <c r="BE2125" i="64" s="1"/>
  <c r="BE2202" i="64"/>
  <c r="BE2225" i="64" s="1"/>
  <c r="BE1721" i="64"/>
  <c r="BE1756" i="64" s="1"/>
  <c r="BE1641" i="64"/>
  <c r="BE1668" i="64" s="1"/>
  <c r="BE1570" i="64"/>
  <c r="BE1597" i="64" s="1"/>
  <c r="BE2268" i="64"/>
  <c r="BE2293" i="64" s="1"/>
  <c r="BE1535" i="64"/>
  <c r="BE1562" i="64" s="1"/>
  <c r="BE1605" i="64"/>
  <c r="BE1632" i="64" s="1"/>
  <c r="BE2134" i="64"/>
  <c r="BE2157" i="64" s="1"/>
  <c r="BE1511" i="64"/>
  <c r="BE1417" i="64"/>
  <c r="BE1432" i="64" s="1"/>
  <c r="BE2234" i="64"/>
  <c r="BE2259" i="64" s="1"/>
  <c r="BE1441" i="64"/>
  <c r="BE1454" i="64" s="1"/>
  <c r="BE1289" i="64"/>
  <c r="BE1265" i="64"/>
  <c r="BE1280" i="64" s="1"/>
  <c r="BE1877" i="64"/>
  <c r="BE1892" i="64" s="1"/>
  <c r="BE748" i="64"/>
  <c r="BE761" i="64" s="1"/>
  <c r="BE699" i="64"/>
  <c r="BE1901" i="64"/>
  <c r="BE1916" i="64" s="1"/>
  <c r="BE724" i="64"/>
  <c r="BE675" i="64"/>
  <c r="BE1092" i="64"/>
  <c r="BE1107" i="64" s="1"/>
  <c r="BE1144" i="64"/>
  <c r="BE1157" i="64" s="1"/>
  <c r="AF494" i="64"/>
  <c r="AG647" i="64"/>
  <c r="BD727" i="64"/>
  <c r="CJ1845" i="64"/>
  <c r="CJ2723" i="64"/>
  <c r="CJ2740" i="64" s="1"/>
  <c r="CJ2672" i="64"/>
  <c r="CJ2689" i="64" s="1"/>
  <c r="CJ2697" i="64"/>
  <c r="CJ2714" i="64" s="1"/>
  <c r="CJ2646" i="64"/>
  <c r="CJ2663" i="64" s="1"/>
  <c r="CJ1787" i="64"/>
  <c r="CJ1810" i="64" s="1"/>
  <c r="CJ1819" i="64"/>
  <c r="CJ1836" i="64" s="1"/>
  <c r="CJ1676" i="64"/>
  <c r="CJ1711" i="64" s="1"/>
  <c r="CJ1765" i="64"/>
  <c r="CJ1778" i="64" s="1"/>
  <c r="CJ2097" i="64"/>
  <c r="CJ2124" i="64" s="1"/>
  <c r="CJ2201" i="64"/>
  <c r="CJ2224" i="64" s="1"/>
  <c r="CJ2775" i="64"/>
  <c r="CJ2789" i="64" s="1"/>
  <c r="CJ2133" i="64"/>
  <c r="CJ2156" i="64" s="1"/>
  <c r="CJ1640" i="64"/>
  <c r="CJ1667" i="64" s="1"/>
  <c r="CJ2233" i="64"/>
  <c r="CJ2258" i="64" s="1"/>
  <c r="CJ1604" i="64"/>
  <c r="CJ1631" i="64" s="1"/>
  <c r="CJ1569" i="64"/>
  <c r="CJ1596" i="64" s="1"/>
  <c r="CJ2267" i="64"/>
  <c r="CJ2292" i="64" s="1"/>
  <c r="CJ1720" i="64"/>
  <c r="CJ1534" i="64"/>
  <c r="CJ1561" i="64" s="1"/>
  <c r="CJ1510" i="64"/>
  <c r="CJ1525" i="64" s="1"/>
  <c r="CJ1416" i="64"/>
  <c r="CJ1431" i="64" s="1"/>
  <c r="CJ1440" i="64"/>
  <c r="CJ1453" i="64" s="1"/>
  <c r="CJ1288" i="64"/>
  <c r="CJ1264" i="64"/>
  <c r="CJ1279" i="64" s="1"/>
  <c r="CJ1091" i="64"/>
  <c r="CJ1106" i="64" s="1"/>
  <c r="CJ1876" i="64"/>
  <c r="CJ1891" i="64" s="1"/>
  <c r="CJ747" i="64"/>
  <c r="CJ646" i="64"/>
  <c r="CJ666" i="64" s="1"/>
  <c r="CJ698" i="64"/>
  <c r="CJ1900" i="64"/>
  <c r="CJ674" i="64"/>
  <c r="CJ689" i="64" s="1"/>
  <c r="CJ1143" i="64"/>
  <c r="CJ1156" i="64" s="1"/>
  <c r="CJ723" i="64"/>
  <c r="CB1845" i="64"/>
  <c r="CB2723" i="64"/>
  <c r="CB2740" i="64" s="1"/>
  <c r="CB2672" i="64"/>
  <c r="CB2689" i="64" s="1"/>
  <c r="CB2697" i="64"/>
  <c r="CB2714" i="64" s="1"/>
  <c r="CB2646" i="64"/>
  <c r="CB2663" i="64" s="1"/>
  <c r="CB1787" i="64"/>
  <c r="CB1810" i="64" s="1"/>
  <c r="CB1819" i="64"/>
  <c r="CB1836" i="64" s="1"/>
  <c r="CB1676" i="64"/>
  <c r="CB1711" i="64" s="1"/>
  <c r="CB1765" i="64"/>
  <c r="CB1778" i="64" s="1"/>
  <c r="CB2775" i="64"/>
  <c r="CB2789" i="64" s="1"/>
  <c r="CB2097" i="64"/>
  <c r="CB2124" i="64" s="1"/>
  <c r="CB1720" i="64"/>
  <c r="CB2201" i="64"/>
  <c r="CB2224" i="64" s="1"/>
  <c r="CB1640" i="64"/>
  <c r="CB1667" i="64" s="1"/>
  <c r="CB1604" i="64"/>
  <c r="CB1631" i="64" s="1"/>
  <c r="CB1569" i="64"/>
  <c r="CB1596" i="64" s="1"/>
  <c r="CB2233" i="64"/>
  <c r="CB2258" i="64" s="1"/>
  <c r="CB2267" i="64"/>
  <c r="CB2292" i="64" s="1"/>
  <c r="CB2133" i="64"/>
  <c r="CB2156" i="64" s="1"/>
  <c r="CB1534" i="64"/>
  <c r="CB1561" i="64" s="1"/>
  <c r="CB1440" i="64"/>
  <c r="CB1453" i="64" s="1"/>
  <c r="CB1416" i="64"/>
  <c r="CB1431" i="64" s="1"/>
  <c r="CB1510" i="64"/>
  <c r="CB1525" i="64" s="1"/>
  <c r="CB1288" i="64"/>
  <c r="CB1264" i="64"/>
  <c r="CB1279" i="64" s="1"/>
  <c r="CB1091" i="64"/>
  <c r="CB1106" i="64" s="1"/>
  <c r="CB1876" i="64"/>
  <c r="CB1891" i="64" s="1"/>
  <c r="CB747" i="64"/>
  <c r="CB646" i="64"/>
  <c r="CB666" i="64" s="1"/>
  <c r="CB1143" i="64"/>
  <c r="CB1156" i="64" s="1"/>
  <c r="CB698" i="64"/>
  <c r="CB723" i="64"/>
  <c r="CB1900" i="64"/>
  <c r="CB674" i="64"/>
  <c r="CB689" i="64" s="1"/>
  <c r="BT1845" i="64"/>
  <c r="BT2723" i="64"/>
  <c r="BT2740" i="64" s="1"/>
  <c r="BT2672" i="64"/>
  <c r="BT2689" i="64" s="1"/>
  <c r="BT2697" i="64"/>
  <c r="BT2714" i="64" s="1"/>
  <c r="BT2646" i="64"/>
  <c r="BT2663" i="64" s="1"/>
  <c r="BT1819" i="64"/>
  <c r="BT1836" i="64" s="1"/>
  <c r="BT1787" i="64"/>
  <c r="BT1810" i="64" s="1"/>
  <c r="BT1765" i="64"/>
  <c r="BT1778" i="64" s="1"/>
  <c r="BT1676" i="64"/>
  <c r="BT1711" i="64" s="1"/>
  <c r="BT1720" i="64"/>
  <c r="BT2775" i="64"/>
  <c r="BT2789" i="64" s="1"/>
  <c r="BT2097" i="64"/>
  <c r="BT2124" i="64" s="1"/>
  <c r="BT2201" i="64"/>
  <c r="BT2224" i="64" s="1"/>
  <c r="BT2133" i="64"/>
  <c r="BT2156" i="64" s="1"/>
  <c r="BT1640" i="64"/>
  <c r="BT1667" i="64" s="1"/>
  <c r="BT2233" i="64"/>
  <c r="BT2258" i="64" s="1"/>
  <c r="BT2267" i="64"/>
  <c r="BT2292" i="64" s="1"/>
  <c r="BT1604" i="64"/>
  <c r="BT1631" i="64" s="1"/>
  <c r="BT1569" i="64"/>
  <c r="BT1596" i="64" s="1"/>
  <c r="BT1534" i="64"/>
  <c r="BT1561" i="64" s="1"/>
  <c r="BT1440" i="64"/>
  <c r="BT1453" i="64" s="1"/>
  <c r="BT1416" i="64"/>
  <c r="BT1431" i="64" s="1"/>
  <c r="BT1510" i="64"/>
  <c r="BT1525" i="64" s="1"/>
  <c r="BT1264" i="64"/>
  <c r="BT1279" i="64" s="1"/>
  <c r="BT1091" i="64"/>
  <c r="BT1106" i="64" s="1"/>
  <c r="BT1876" i="64"/>
  <c r="BT1891" i="64" s="1"/>
  <c r="BT747" i="64"/>
  <c r="BT1288" i="64"/>
  <c r="BT723" i="64"/>
  <c r="BT646" i="64"/>
  <c r="BT666" i="64" s="1"/>
  <c r="BT698" i="64"/>
  <c r="BT1900" i="64"/>
  <c r="BT1143" i="64"/>
  <c r="BT1156" i="64" s="1"/>
  <c r="BT674" i="64"/>
  <c r="BT689" i="64" s="1"/>
  <c r="BL1845" i="64"/>
  <c r="BL2723" i="64"/>
  <c r="BL2740" i="64" s="1"/>
  <c r="BL2672" i="64"/>
  <c r="BL2689" i="64" s="1"/>
  <c r="BL2697" i="64"/>
  <c r="BL2714" i="64" s="1"/>
  <c r="BL1787" i="64"/>
  <c r="BL1810" i="64" s="1"/>
  <c r="BL1819" i="64"/>
  <c r="BL1836" i="64" s="1"/>
  <c r="BL2646" i="64"/>
  <c r="BL2663" i="64" s="1"/>
  <c r="BL1676" i="64"/>
  <c r="BL1711" i="64" s="1"/>
  <c r="BL1765" i="64"/>
  <c r="BL1778" i="64" s="1"/>
  <c r="BL2097" i="64"/>
  <c r="BL2124" i="64" s="1"/>
  <c r="BL1720" i="64"/>
  <c r="BL2775" i="64"/>
  <c r="BL2789" i="64" s="1"/>
  <c r="BL2201" i="64"/>
  <c r="BL2224" i="64" s="1"/>
  <c r="BL2133" i="64"/>
  <c r="BL2156" i="64" s="1"/>
  <c r="BL1640" i="64"/>
  <c r="BL1667" i="64" s="1"/>
  <c r="BL2233" i="64"/>
  <c r="BL2258" i="64" s="1"/>
  <c r="BL1604" i="64"/>
  <c r="BL1631" i="64" s="1"/>
  <c r="BL1569" i="64"/>
  <c r="BL1596" i="64" s="1"/>
  <c r="BL2267" i="64"/>
  <c r="BL2292" i="64" s="1"/>
  <c r="BL1534" i="64"/>
  <c r="BL1561" i="64" s="1"/>
  <c r="BL1510" i="64"/>
  <c r="BL1525" i="64" s="1"/>
  <c r="BL1416" i="64"/>
  <c r="BL1431" i="64" s="1"/>
  <c r="BL1440" i="64"/>
  <c r="BL1453" i="64" s="1"/>
  <c r="BL1264" i="64"/>
  <c r="BL1279" i="64" s="1"/>
  <c r="BL1091" i="64"/>
  <c r="BL1106" i="64" s="1"/>
  <c r="BL1288" i="64"/>
  <c r="BL1876" i="64"/>
  <c r="BL1891" i="64" s="1"/>
  <c r="BL747" i="64"/>
  <c r="BL646" i="64"/>
  <c r="BL666" i="64" s="1"/>
  <c r="BL698" i="64"/>
  <c r="BL1900" i="64"/>
  <c r="BL723" i="64"/>
  <c r="BL674" i="64"/>
  <c r="BL689" i="64" s="1"/>
  <c r="BD1845" i="64"/>
  <c r="BD2723" i="64"/>
  <c r="BD2740" i="64" s="1"/>
  <c r="BD2672" i="64"/>
  <c r="BD2689" i="64" s="1"/>
  <c r="BD2697" i="64"/>
  <c r="BD2714" i="64" s="1"/>
  <c r="BD1819" i="64"/>
  <c r="BD1836" i="64" s="1"/>
  <c r="BD1787" i="64"/>
  <c r="BD1810" i="64" s="1"/>
  <c r="BD2646" i="64"/>
  <c r="BD2663" i="64" s="1"/>
  <c r="BD1765" i="64"/>
  <c r="BD1778" i="64" s="1"/>
  <c r="BD1676" i="64"/>
  <c r="BD1711" i="64" s="1"/>
  <c r="BD1720" i="64"/>
  <c r="BD2775" i="64"/>
  <c r="BD2789" i="64" s="1"/>
  <c r="BD2097" i="64"/>
  <c r="BD2124" i="64" s="1"/>
  <c r="BD2201" i="64"/>
  <c r="BD2224" i="64" s="1"/>
  <c r="BD1640" i="64"/>
  <c r="BD1667" i="64" s="1"/>
  <c r="BD2133" i="64"/>
  <c r="BD2156" i="64" s="1"/>
  <c r="BD2233" i="64"/>
  <c r="BD2258" i="64" s="1"/>
  <c r="BD2267" i="64"/>
  <c r="BD2292" i="64" s="1"/>
  <c r="BD1534" i="64"/>
  <c r="BD1561" i="64" s="1"/>
  <c r="BD1569" i="64"/>
  <c r="BD1596" i="64" s="1"/>
  <c r="BD1510" i="64"/>
  <c r="BD1525" i="64" s="1"/>
  <c r="BD1416" i="64"/>
  <c r="BD1431" i="64" s="1"/>
  <c r="BD1440" i="64"/>
  <c r="BD1453" i="64" s="1"/>
  <c r="BD1604" i="64"/>
  <c r="BD1631" i="64" s="1"/>
  <c r="BD1288" i="64"/>
  <c r="BD1264" i="64"/>
  <c r="BD1279" i="64" s="1"/>
  <c r="BD1091" i="64"/>
  <c r="BD1106" i="64" s="1"/>
  <c r="BD1876" i="64"/>
  <c r="BD1891" i="64" s="1"/>
  <c r="BD747" i="64"/>
  <c r="BD646" i="64"/>
  <c r="BD666" i="64" s="1"/>
  <c r="BD1143" i="64"/>
  <c r="BD1156" i="64" s="1"/>
  <c r="BD698" i="64"/>
  <c r="BD723" i="64"/>
  <c r="BD1900" i="64"/>
  <c r="BD674" i="64"/>
  <c r="BD689" i="64" s="1"/>
  <c r="AV1845" i="64"/>
  <c r="AV2723" i="64"/>
  <c r="AV2740" i="64" s="1"/>
  <c r="AV2672" i="64"/>
  <c r="AV2689" i="64" s="1"/>
  <c r="AV2697" i="64"/>
  <c r="AV2714" i="64" s="1"/>
  <c r="AV2646" i="64"/>
  <c r="AV2663" i="64" s="1"/>
  <c r="AV1819" i="64"/>
  <c r="AV1836" i="64" s="1"/>
  <c r="AV1787" i="64"/>
  <c r="AV1810" i="64" s="1"/>
  <c r="AV1765" i="64"/>
  <c r="AV1778" i="64" s="1"/>
  <c r="AV1676" i="64"/>
  <c r="AV1711" i="64" s="1"/>
  <c r="AV2775" i="64"/>
  <c r="AV2789" i="64" s="1"/>
  <c r="AV1720" i="64"/>
  <c r="AV2097" i="64"/>
  <c r="AV2124" i="64" s="1"/>
  <c r="AV2201" i="64"/>
  <c r="AV2224" i="64" s="1"/>
  <c r="AV2133" i="64"/>
  <c r="AV2156" i="64" s="1"/>
  <c r="AV1640" i="64"/>
  <c r="AV1667" i="64" s="1"/>
  <c r="AV2233" i="64"/>
  <c r="AV2258" i="64" s="1"/>
  <c r="AV2267" i="64"/>
  <c r="AV2292" i="64" s="1"/>
  <c r="AV1604" i="64"/>
  <c r="AV1631" i="64" s="1"/>
  <c r="AV1569" i="64"/>
  <c r="AV1596" i="64" s="1"/>
  <c r="AV1534" i="64"/>
  <c r="AV1561" i="64" s="1"/>
  <c r="AV1440" i="64"/>
  <c r="AV1453" i="64" s="1"/>
  <c r="AV1416" i="64"/>
  <c r="AV1431" i="64" s="1"/>
  <c r="AV1510" i="64"/>
  <c r="AV1525" i="64" s="1"/>
  <c r="AV1288" i="64"/>
  <c r="AV1264" i="64"/>
  <c r="AV1279" i="64" s="1"/>
  <c r="AV1091" i="64"/>
  <c r="AV1106" i="64" s="1"/>
  <c r="AV1876" i="64"/>
  <c r="AV1891" i="64" s="1"/>
  <c r="AV747" i="64"/>
  <c r="AV646" i="64"/>
  <c r="AV666" i="64" s="1"/>
  <c r="AV723" i="64"/>
  <c r="AV698" i="64"/>
  <c r="AV1900" i="64"/>
  <c r="AV1143" i="64"/>
  <c r="AV1156" i="64" s="1"/>
  <c r="AV674" i="64"/>
  <c r="AV689" i="64" s="1"/>
  <c r="AN1845" i="64"/>
  <c r="AN2723" i="64"/>
  <c r="AN2740" i="64" s="1"/>
  <c r="AN2672" i="64"/>
  <c r="AN2689" i="64" s="1"/>
  <c r="AN2697" i="64"/>
  <c r="AN2714" i="64" s="1"/>
  <c r="AN2646" i="64"/>
  <c r="AN2663" i="64" s="1"/>
  <c r="AN1787" i="64"/>
  <c r="AN1810" i="64" s="1"/>
  <c r="AN1819" i="64"/>
  <c r="AN1836" i="64" s="1"/>
  <c r="AN1676" i="64"/>
  <c r="AN1711" i="64" s="1"/>
  <c r="AN1765" i="64"/>
  <c r="AN1778" i="64" s="1"/>
  <c r="AN1720" i="64"/>
  <c r="AN2097" i="64"/>
  <c r="AN2124" i="64" s="1"/>
  <c r="AN2201" i="64"/>
  <c r="AN2224" i="64" s="1"/>
  <c r="AN2775" i="64"/>
  <c r="AN2789" i="64" s="1"/>
  <c r="AN1640" i="64"/>
  <c r="AN1667" i="64" s="1"/>
  <c r="AN2233" i="64"/>
  <c r="AN2258" i="64" s="1"/>
  <c r="AN1604" i="64"/>
  <c r="AN1631" i="64" s="1"/>
  <c r="AN1569" i="64"/>
  <c r="AN1596" i="64" s="1"/>
  <c r="AN2267" i="64"/>
  <c r="AN2292" i="64" s="1"/>
  <c r="AN2133" i="64"/>
  <c r="AN2156" i="64" s="1"/>
  <c r="AN1534" i="64"/>
  <c r="AN1561" i="64" s="1"/>
  <c r="AN1440" i="64"/>
  <c r="AN1453" i="64" s="1"/>
  <c r="AN1416" i="64"/>
  <c r="AN1431" i="64" s="1"/>
  <c r="AN1510" i="64"/>
  <c r="AN1525" i="64" s="1"/>
  <c r="AN1264" i="64"/>
  <c r="AN1279" i="64" s="1"/>
  <c r="AN1091" i="64"/>
  <c r="AN1106" i="64" s="1"/>
  <c r="AN1876" i="64"/>
  <c r="AN1891" i="64" s="1"/>
  <c r="AN747" i="64"/>
  <c r="AN1288" i="64"/>
  <c r="AN1143" i="64"/>
  <c r="AN1156" i="64" s="1"/>
  <c r="AN646" i="64"/>
  <c r="AN666" i="64" s="1"/>
  <c r="AN698" i="64"/>
  <c r="AN1900" i="64"/>
  <c r="AN674" i="64"/>
  <c r="AN689" i="64" s="1"/>
  <c r="AF1845" i="64"/>
  <c r="AF2723" i="64"/>
  <c r="AF2740" i="64" s="1"/>
  <c r="AF2672" i="64"/>
  <c r="AF2689" i="64" s="1"/>
  <c r="AF2697" i="64"/>
  <c r="AF2714" i="64" s="1"/>
  <c r="AF2646" i="64"/>
  <c r="AF2663" i="64" s="1"/>
  <c r="AF1787" i="64"/>
  <c r="AF1810" i="64" s="1"/>
  <c r="AF1819" i="64"/>
  <c r="AF1836" i="64" s="1"/>
  <c r="AF1765" i="64"/>
  <c r="AF1778" i="64" s="1"/>
  <c r="AF1676" i="64"/>
  <c r="AF1711" i="64" s="1"/>
  <c r="AF2775" i="64"/>
  <c r="AF2789" i="64" s="1"/>
  <c r="AF1720" i="64"/>
  <c r="AF2097" i="64"/>
  <c r="AF2124" i="64" s="1"/>
  <c r="AF2201" i="64"/>
  <c r="AF2224" i="64" s="1"/>
  <c r="AF2133" i="64"/>
  <c r="AF2156" i="64" s="1"/>
  <c r="AF1640" i="64"/>
  <c r="AF1667" i="64" s="1"/>
  <c r="AF2233" i="64"/>
  <c r="AF2258" i="64" s="1"/>
  <c r="AF2267" i="64"/>
  <c r="AF2292" i="64" s="1"/>
  <c r="AF1534" i="64"/>
  <c r="AF1561" i="64" s="1"/>
  <c r="AF1604" i="64"/>
  <c r="AF1631" i="64" s="1"/>
  <c r="AF1569" i="64"/>
  <c r="AF1596" i="64" s="1"/>
  <c r="AF1510" i="64"/>
  <c r="AF1525" i="64" s="1"/>
  <c r="AF1416" i="64"/>
  <c r="AF1431" i="64" s="1"/>
  <c r="AF1264" i="64"/>
  <c r="AF1279" i="64" s="1"/>
  <c r="AF1091" i="64"/>
  <c r="AF1106" i="64" s="1"/>
  <c r="AF1288" i="64"/>
  <c r="AF1876" i="64"/>
  <c r="AF1891" i="64" s="1"/>
  <c r="AF747" i="64"/>
  <c r="AF1440" i="64"/>
  <c r="AF1453" i="64" s="1"/>
  <c r="AF646" i="64"/>
  <c r="AF666" i="64" s="1"/>
  <c r="AF698" i="64"/>
  <c r="AF1143" i="64"/>
  <c r="AF1156" i="64" s="1"/>
  <c r="AF1900" i="64"/>
  <c r="AF723" i="64"/>
  <c r="AF674" i="64"/>
  <c r="AF689" i="64" s="1"/>
  <c r="X1845" i="64"/>
  <c r="X2723" i="64"/>
  <c r="X2740" i="64" s="1"/>
  <c r="X2672" i="64"/>
  <c r="X2689" i="64" s="1"/>
  <c r="X2697" i="64"/>
  <c r="X2714" i="64" s="1"/>
  <c r="X2646" i="64"/>
  <c r="X2663" i="64" s="1"/>
  <c r="X1787" i="64"/>
  <c r="X1810" i="64" s="1"/>
  <c r="X1819" i="64"/>
  <c r="X1836" i="64" s="1"/>
  <c r="X1676" i="64"/>
  <c r="X1711" i="64" s="1"/>
  <c r="X2775" i="64"/>
  <c r="X2789" i="64" s="1"/>
  <c r="X1765" i="64"/>
  <c r="X1778" i="64" s="1"/>
  <c r="X2097" i="64"/>
  <c r="X2124" i="64" s="1"/>
  <c r="X2201" i="64"/>
  <c r="X2224" i="64" s="1"/>
  <c r="X2133" i="64"/>
  <c r="X2156" i="64" s="1"/>
  <c r="X1640" i="64"/>
  <c r="X1667" i="64" s="1"/>
  <c r="X1720" i="64"/>
  <c r="X2233" i="64"/>
  <c r="X2258" i="64" s="1"/>
  <c r="X1604" i="64"/>
  <c r="X1631" i="64" s="1"/>
  <c r="X2267" i="64"/>
  <c r="X2292" i="64" s="1"/>
  <c r="X1569" i="64"/>
  <c r="X1596" i="64" s="1"/>
  <c r="X1534" i="64"/>
  <c r="X1561" i="64" s="1"/>
  <c r="X1510" i="64"/>
  <c r="X1525" i="64" s="1"/>
  <c r="X1416" i="64"/>
  <c r="X1431" i="64" s="1"/>
  <c r="X1440" i="64"/>
  <c r="X1453" i="64" s="1"/>
  <c r="X1288" i="64"/>
  <c r="X1264" i="64"/>
  <c r="X1279" i="64" s="1"/>
  <c r="X1091" i="64"/>
  <c r="X1106" i="64" s="1"/>
  <c r="X1876" i="64"/>
  <c r="X1891" i="64" s="1"/>
  <c r="X747" i="64"/>
  <c r="X646" i="64"/>
  <c r="X666" i="64" s="1"/>
  <c r="X698" i="64"/>
  <c r="X723" i="64"/>
  <c r="X1900" i="64"/>
  <c r="X674" i="64"/>
  <c r="X689" i="64" s="1"/>
  <c r="X1143" i="64"/>
  <c r="X1156" i="64" s="1"/>
  <c r="CJ2702" i="64"/>
  <c r="CJ1850" i="64"/>
  <c r="CJ2728" i="64"/>
  <c r="CJ2677" i="64"/>
  <c r="CJ2651" i="64"/>
  <c r="CJ2668" i="64" s="1"/>
  <c r="CJ1824" i="64"/>
  <c r="CJ1841" i="64" s="1"/>
  <c r="CJ1792" i="64"/>
  <c r="CJ1770" i="64"/>
  <c r="CJ1783" i="64" s="1"/>
  <c r="CJ2780" i="64"/>
  <c r="CJ2794" i="64" s="1"/>
  <c r="CJ1725" i="64"/>
  <c r="CJ1760" i="64" s="1"/>
  <c r="CJ2206" i="64"/>
  <c r="CJ2229" i="64" s="1"/>
  <c r="CJ2102" i="64"/>
  <c r="CJ2129" i="64" s="1"/>
  <c r="CJ1681" i="64"/>
  <c r="CJ1716" i="64" s="1"/>
  <c r="CJ1645" i="64"/>
  <c r="CJ1672" i="64" s="1"/>
  <c r="CJ2138" i="64"/>
  <c r="CJ2161" i="64" s="1"/>
  <c r="CJ1539" i="64"/>
  <c r="CJ1566" i="64" s="1"/>
  <c r="CJ1609" i="64"/>
  <c r="CJ1636" i="64" s="1"/>
  <c r="CJ2272" i="64"/>
  <c r="CJ2297" i="64" s="1"/>
  <c r="CJ1574" i="64"/>
  <c r="CJ1601" i="64" s="1"/>
  <c r="CJ1421" i="64"/>
  <c r="CJ1269" i="64"/>
  <c r="CJ1284" i="64" s="1"/>
  <c r="CJ1445" i="64"/>
  <c r="CJ1458" i="64" s="1"/>
  <c r="CJ1515" i="64"/>
  <c r="CJ2238" i="64"/>
  <c r="CJ2263" i="64" s="1"/>
  <c r="CJ1293" i="64"/>
  <c r="CJ1881" i="64"/>
  <c r="CJ1896" i="64" s="1"/>
  <c r="CJ752" i="64"/>
  <c r="CJ765" i="64" s="1"/>
  <c r="CJ1905" i="64"/>
  <c r="CJ1148" i="64"/>
  <c r="CJ1161" i="64" s="1"/>
  <c r="CJ1096" i="64"/>
  <c r="CJ728" i="64"/>
  <c r="CJ495" i="64"/>
  <c r="CJ505" i="64" s="1"/>
  <c r="CJ703" i="64"/>
  <c r="CJ679" i="64"/>
  <c r="CB2702" i="64"/>
  <c r="CB1850" i="64"/>
  <c r="CB2728" i="64"/>
  <c r="CB2677" i="64"/>
  <c r="CB2651" i="64"/>
  <c r="CB2668" i="64" s="1"/>
  <c r="CB1824" i="64"/>
  <c r="CB1841" i="64" s="1"/>
  <c r="CB1792" i="64"/>
  <c r="CB2780" i="64"/>
  <c r="CB2794" i="64" s="1"/>
  <c r="CB1770" i="64"/>
  <c r="CB1783" i="64" s="1"/>
  <c r="CB2102" i="64"/>
  <c r="CB2129" i="64" s="1"/>
  <c r="CB1725" i="64"/>
  <c r="CB1760" i="64" s="1"/>
  <c r="CB1645" i="64"/>
  <c r="CB1672" i="64" s="1"/>
  <c r="CB1681" i="64"/>
  <c r="CB1716" i="64" s="1"/>
  <c r="CB2206" i="64"/>
  <c r="CB2229" i="64" s="1"/>
  <c r="CB2138" i="64"/>
  <c r="CB2161" i="64" s="1"/>
  <c r="CB1574" i="64"/>
  <c r="CB1601" i="64" s="1"/>
  <c r="CB2272" i="64"/>
  <c r="CB2297" i="64" s="1"/>
  <c r="CB1609" i="64"/>
  <c r="CB1636" i="64" s="1"/>
  <c r="CB1539" i="64"/>
  <c r="CB1566" i="64" s="1"/>
  <c r="CB1269" i="64"/>
  <c r="CB1284" i="64" s="1"/>
  <c r="CB1515" i="64"/>
  <c r="CB1421" i="64"/>
  <c r="CB1293" i="64"/>
  <c r="CB2238" i="64"/>
  <c r="CB2263" i="64" s="1"/>
  <c r="CB1881" i="64"/>
  <c r="CB1896" i="64" s="1"/>
  <c r="CB752" i="64"/>
  <c r="CB765" i="64" s="1"/>
  <c r="CB1445" i="64"/>
  <c r="CB1458" i="64" s="1"/>
  <c r="CB703" i="64"/>
  <c r="CB1905" i="64"/>
  <c r="CB495" i="64"/>
  <c r="CB505" i="64" s="1"/>
  <c r="CB679" i="64"/>
  <c r="CB1148" i="64"/>
  <c r="CB1161" i="64" s="1"/>
  <c r="CB1096" i="64"/>
  <c r="BT2702" i="64"/>
  <c r="BT1850" i="64"/>
  <c r="BT2728" i="64"/>
  <c r="BT2677" i="64"/>
  <c r="BT2651" i="64"/>
  <c r="BT2668" i="64" s="1"/>
  <c r="BT1824" i="64"/>
  <c r="BT1841" i="64" s="1"/>
  <c r="BT1792" i="64"/>
  <c r="BT1770" i="64"/>
  <c r="BT1783" i="64" s="1"/>
  <c r="BT2780" i="64"/>
  <c r="BT2794" i="64" s="1"/>
  <c r="BT1681" i="64"/>
  <c r="BT1716" i="64" s="1"/>
  <c r="BT1725" i="64"/>
  <c r="BT1760" i="64" s="1"/>
  <c r="BT2102" i="64"/>
  <c r="BT2129" i="64" s="1"/>
  <c r="BT2206" i="64"/>
  <c r="BT2229" i="64" s="1"/>
  <c r="BT1645" i="64"/>
  <c r="BT1672" i="64" s="1"/>
  <c r="BT2138" i="64"/>
  <c r="BT2161" i="64" s="1"/>
  <c r="BT2272" i="64"/>
  <c r="BT2297" i="64" s="1"/>
  <c r="BT1539" i="64"/>
  <c r="BT1566" i="64" s="1"/>
  <c r="BT1609" i="64"/>
  <c r="BT1636" i="64" s="1"/>
  <c r="BT1574" i="64"/>
  <c r="BT1601" i="64" s="1"/>
  <c r="BT1515" i="64"/>
  <c r="BT1269" i="64"/>
  <c r="BT1284" i="64" s="1"/>
  <c r="BT1421" i="64"/>
  <c r="BT1445" i="64"/>
  <c r="BT1458" i="64" s="1"/>
  <c r="BT1293" i="64"/>
  <c r="BT2238" i="64"/>
  <c r="BT2263" i="64" s="1"/>
  <c r="BT1881" i="64"/>
  <c r="BT1896" i="64" s="1"/>
  <c r="BT752" i="64"/>
  <c r="BT765" i="64" s="1"/>
  <c r="BT703" i="64"/>
  <c r="BT1148" i="64"/>
  <c r="BT1161" i="64" s="1"/>
  <c r="BT1096" i="64"/>
  <c r="BT1905" i="64"/>
  <c r="BT728" i="64"/>
  <c r="BT495" i="64"/>
  <c r="BT505" i="64" s="1"/>
  <c r="BT679" i="64"/>
  <c r="BL1850" i="64"/>
  <c r="BL2728" i="64"/>
  <c r="BL2677" i="64"/>
  <c r="BL2702" i="64"/>
  <c r="BL2651" i="64"/>
  <c r="BL2668" i="64" s="1"/>
  <c r="BL1824" i="64"/>
  <c r="BL1841" i="64" s="1"/>
  <c r="BL1792" i="64"/>
  <c r="BL2780" i="64"/>
  <c r="BL2794" i="64" s="1"/>
  <c r="BL1770" i="64"/>
  <c r="BL1783" i="64" s="1"/>
  <c r="BL1725" i="64"/>
  <c r="BL1760" i="64" s="1"/>
  <c r="BL2206" i="64"/>
  <c r="BL2229" i="64" s="1"/>
  <c r="BL2102" i="64"/>
  <c r="BL2129" i="64" s="1"/>
  <c r="BL1645" i="64"/>
  <c r="BL1672" i="64" s="1"/>
  <c r="BL1681" i="64"/>
  <c r="BL1716" i="64" s="1"/>
  <c r="BL1574" i="64"/>
  <c r="BL1601" i="64" s="1"/>
  <c r="BL2272" i="64"/>
  <c r="BL2297" i="64" s="1"/>
  <c r="BL1539" i="64"/>
  <c r="BL1566" i="64" s="1"/>
  <c r="BL2138" i="64"/>
  <c r="BL2161" i="64" s="1"/>
  <c r="BL2238" i="64"/>
  <c r="BL2263" i="64" s="1"/>
  <c r="BL1269" i="64"/>
  <c r="BL1284" i="64" s="1"/>
  <c r="BL1609" i="64"/>
  <c r="BL1636" i="64" s="1"/>
  <c r="BL1421" i="64"/>
  <c r="BL1445" i="64"/>
  <c r="BL1458" i="64" s="1"/>
  <c r="BL1293" i="64"/>
  <c r="BL1515" i="64"/>
  <c r="BL1881" i="64"/>
  <c r="BL1896" i="64" s="1"/>
  <c r="BL752" i="64"/>
  <c r="BL765" i="64" s="1"/>
  <c r="BL1905" i="64"/>
  <c r="BL495" i="64"/>
  <c r="BL505" i="64" s="1"/>
  <c r="BL1148" i="64"/>
  <c r="BL1161" i="64" s="1"/>
  <c r="BL1096" i="64"/>
  <c r="BL679" i="64"/>
  <c r="BL703" i="64"/>
  <c r="BD1850" i="64"/>
  <c r="BD2728" i="64"/>
  <c r="BD2677" i="64"/>
  <c r="BD2702" i="64"/>
  <c r="BD2651" i="64"/>
  <c r="BD2668" i="64" s="1"/>
  <c r="BD1792" i="64"/>
  <c r="BD1824" i="64"/>
  <c r="BD1841" i="64" s="1"/>
  <c r="BD1770" i="64"/>
  <c r="BD1783" i="64" s="1"/>
  <c r="BD2780" i="64"/>
  <c r="BD2794" i="64" s="1"/>
  <c r="BD2102" i="64"/>
  <c r="BD2129" i="64" s="1"/>
  <c r="BD1681" i="64"/>
  <c r="BD1716" i="64" s="1"/>
  <c r="BD1725" i="64"/>
  <c r="BD1760" i="64" s="1"/>
  <c r="BD1645" i="64"/>
  <c r="BD1672" i="64" s="1"/>
  <c r="BD2206" i="64"/>
  <c r="BD2229" i="64" s="1"/>
  <c r="BD2138" i="64"/>
  <c r="BD2161" i="64" s="1"/>
  <c r="BD1609" i="64"/>
  <c r="BD1636" i="64" s="1"/>
  <c r="BD2272" i="64"/>
  <c r="BD2297" i="64" s="1"/>
  <c r="BD1539" i="64"/>
  <c r="BD1566" i="64" s="1"/>
  <c r="BD1269" i="64"/>
  <c r="BD1284" i="64" s="1"/>
  <c r="BD2238" i="64"/>
  <c r="BD2263" i="64" s="1"/>
  <c r="BD1445" i="64"/>
  <c r="BD1458" i="64" s="1"/>
  <c r="BD1421" i="64"/>
  <c r="BD1515" i="64"/>
  <c r="BD1293" i="64"/>
  <c r="BD1574" i="64"/>
  <c r="BD1601" i="64" s="1"/>
  <c r="BD1881" i="64"/>
  <c r="BD1896" i="64" s="1"/>
  <c r="BD752" i="64"/>
  <c r="BD765" i="64" s="1"/>
  <c r="BD1905" i="64"/>
  <c r="BD728" i="64"/>
  <c r="BD495" i="64"/>
  <c r="BD505" i="64" s="1"/>
  <c r="BD703" i="64"/>
  <c r="BD679" i="64"/>
  <c r="AV1850" i="64"/>
  <c r="AV2728" i="64"/>
  <c r="AV2677" i="64"/>
  <c r="AV2702" i="64"/>
  <c r="AV2651" i="64"/>
  <c r="AV2668" i="64" s="1"/>
  <c r="AV1792" i="64"/>
  <c r="AV1824" i="64"/>
  <c r="AV1841" i="64" s="1"/>
  <c r="AV1770" i="64"/>
  <c r="AV1783" i="64" s="1"/>
  <c r="AV2780" i="64"/>
  <c r="AV2794" i="64" s="1"/>
  <c r="AV1681" i="64"/>
  <c r="AV1716" i="64" s="1"/>
  <c r="AV1725" i="64"/>
  <c r="AV1760" i="64" s="1"/>
  <c r="AV2102" i="64"/>
  <c r="AV2129" i="64" s="1"/>
  <c r="AV2206" i="64"/>
  <c r="AV2229" i="64" s="1"/>
  <c r="AV1645" i="64"/>
  <c r="AV1672" i="64" s="1"/>
  <c r="AV2138" i="64"/>
  <c r="AV2161" i="64" s="1"/>
  <c r="AV2272" i="64"/>
  <c r="AV2297" i="64" s="1"/>
  <c r="AV1609" i="64"/>
  <c r="AV1636" i="64" s="1"/>
  <c r="AV1574" i="64"/>
  <c r="AV1601" i="64" s="1"/>
  <c r="AV1539" i="64"/>
  <c r="AV1566" i="64" s="1"/>
  <c r="AV1269" i="64"/>
  <c r="AV1284" i="64" s="1"/>
  <c r="AV2238" i="64"/>
  <c r="AV2263" i="64" s="1"/>
  <c r="AV1515" i="64"/>
  <c r="AV1421" i="64"/>
  <c r="AV1293" i="64"/>
  <c r="AV1445" i="64"/>
  <c r="AV1458" i="64" s="1"/>
  <c r="AV1881" i="64"/>
  <c r="AV1896" i="64" s="1"/>
  <c r="AV752" i="64"/>
  <c r="AV765" i="64" s="1"/>
  <c r="AV1148" i="64"/>
  <c r="AV1161" i="64" s="1"/>
  <c r="AV1096" i="64"/>
  <c r="AV703" i="64"/>
  <c r="AV1905" i="64"/>
  <c r="AV495" i="64"/>
  <c r="AV505" i="64" s="1"/>
  <c r="AV679" i="64"/>
  <c r="AN1850" i="64"/>
  <c r="AN2728" i="64"/>
  <c r="AN2677" i="64"/>
  <c r="AN2651" i="64"/>
  <c r="AN2668" i="64" s="1"/>
  <c r="AN2702" i="64"/>
  <c r="AN1824" i="64"/>
  <c r="AN1841" i="64" s="1"/>
  <c r="AN1792" i="64"/>
  <c r="AN1770" i="64"/>
  <c r="AN1783" i="64" s="1"/>
  <c r="AN2780" i="64"/>
  <c r="AN2794" i="64" s="1"/>
  <c r="AN1681" i="64"/>
  <c r="AN1716" i="64" s="1"/>
  <c r="AN2102" i="64"/>
  <c r="AN2129" i="64" s="1"/>
  <c r="AN1725" i="64"/>
  <c r="AN1760" i="64" s="1"/>
  <c r="AN1645" i="64"/>
  <c r="AN1672" i="64" s="1"/>
  <c r="AN2206" i="64"/>
  <c r="AN2229" i="64" s="1"/>
  <c r="AN2138" i="64"/>
  <c r="AN2161" i="64" s="1"/>
  <c r="AN1574" i="64"/>
  <c r="AN1601" i="64" s="1"/>
  <c r="AN2272" i="64"/>
  <c r="AN2297" i="64" s="1"/>
  <c r="AN1539" i="64"/>
  <c r="AN1566" i="64" s="1"/>
  <c r="AN1609" i="64"/>
  <c r="AN1636" i="64" s="1"/>
  <c r="AN1515" i="64"/>
  <c r="AN1269" i="64"/>
  <c r="AN1284" i="64" s="1"/>
  <c r="AN1421" i="64"/>
  <c r="AN2238" i="64"/>
  <c r="AN2263" i="64" s="1"/>
  <c r="AN1445" i="64"/>
  <c r="AN1458" i="64" s="1"/>
  <c r="AN1293" i="64"/>
  <c r="AN1881" i="64"/>
  <c r="AN1896" i="64" s="1"/>
  <c r="AN752" i="64"/>
  <c r="AN765" i="64" s="1"/>
  <c r="AN703" i="64"/>
  <c r="AN1905" i="64"/>
  <c r="AN728" i="64"/>
  <c r="AN495" i="64"/>
  <c r="AN505" i="64" s="1"/>
  <c r="AN679" i="64"/>
  <c r="AN1148" i="64"/>
  <c r="AN1161" i="64" s="1"/>
  <c r="AN1096" i="64"/>
  <c r="AF1850" i="64"/>
  <c r="AF2728" i="64"/>
  <c r="AF2677" i="64"/>
  <c r="AF2702" i="64"/>
  <c r="AF2651" i="64"/>
  <c r="AF2668" i="64" s="1"/>
  <c r="AF1824" i="64"/>
  <c r="AF1841" i="64" s="1"/>
  <c r="AF1792" i="64"/>
  <c r="AF1770" i="64"/>
  <c r="AF1783" i="64" s="1"/>
  <c r="AF2206" i="64"/>
  <c r="AF2229" i="64" s="1"/>
  <c r="AF2780" i="64"/>
  <c r="AF2794" i="64" s="1"/>
  <c r="AF1725" i="64"/>
  <c r="AF1760" i="64" s="1"/>
  <c r="AF1681" i="64"/>
  <c r="AF1716" i="64" s="1"/>
  <c r="AF2102" i="64"/>
  <c r="AF2129" i="64" s="1"/>
  <c r="AF1645" i="64"/>
  <c r="AF1672" i="64" s="1"/>
  <c r="AF2138" i="64"/>
  <c r="AF2161" i="64" s="1"/>
  <c r="AF2272" i="64"/>
  <c r="AF2297" i="64" s="1"/>
  <c r="AF1539" i="64"/>
  <c r="AF1566" i="64" s="1"/>
  <c r="AF1574" i="64"/>
  <c r="AF1601" i="64" s="1"/>
  <c r="AF1269" i="64"/>
  <c r="AF1284" i="64" s="1"/>
  <c r="AF1421" i="64"/>
  <c r="AF1609" i="64"/>
  <c r="AF1636" i="64" s="1"/>
  <c r="AF1445" i="64"/>
  <c r="AF1458" i="64" s="1"/>
  <c r="AF2238" i="64"/>
  <c r="AF2263" i="64" s="1"/>
  <c r="AF1293" i="64"/>
  <c r="AF1515" i="64"/>
  <c r="AF1881" i="64"/>
  <c r="AF1896" i="64" s="1"/>
  <c r="AF752" i="64"/>
  <c r="AF765" i="64" s="1"/>
  <c r="AF1148" i="64"/>
  <c r="AF1161" i="64" s="1"/>
  <c r="AF1096" i="64"/>
  <c r="AF703" i="64"/>
  <c r="AF1905" i="64"/>
  <c r="AF495" i="64"/>
  <c r="AF505" i="64" s="1"/>
  <c r="AF679" i="64"/>
  <c r="X1850" i="64"/>
  <c r="X2728" i="64"/>
  <c r="X2677" i="64"/>
  <c r="X2702" i="64"/>
  <c r="X2651" i="64"/>
  <c r="X2668" i="64" s="1"/>
  <c r="X1824" i="64"/>
  <c r="X1841" i="64" s="1"/>
  <c r="X1792" i="64"/>
  <c r="X1770" i="64"/>
  <c r="X1783" i="64" s="1"/>
  <c r="X1725" i="64"/>
  <c r="X1760" i="64" s="1"/>
  <c r="X1681" i="64"/>
  <c r="X1716" i="64" s="1"/>
  <c r="X2102" i="64"/>
  <c r="X2129" i="64" s="1"/>
  <c r="X2780" i="64"/>
  <c r="X2794" i="64" s="1"/>
  <c r="X2206" i="64"/>
  <c r="X2229" i="64" s="1"/>
  <c r="X1645" i="64"/>
  <c r="X1672" i="64" s="1"/>
  <c r="X2138" i="64"/>
  <c r="X2161" i="64" s="1"/>
  <c r="X1609" i="64"/>
  <c r="X1636" i="64" s="1"/>
  <c r="X2272" i="64"/>
  <c r="X2297" i="64" s="1"/>
  <c r="X1574" i="64"/>
  <c r="X1601" i="64" s="1"/>
  <c r="X1539" i="64"/>
  <c r="X1566" i="64" s="1"/>
  <c r="X1269" i="64"/>
  <c r="X1284" i="64" s="1"/>
  <c r="X1445" i="64"/>
  <c r="X1458" i="64" s="1"/>
  <c r="X1421" i="64"/>
  <c r="X1515" i="64"/>
  <c r="X2238" i="64"/>
  <c r="X2263" i="64" s="1"/>
  <c r="X1293" i="64"/>
  <c r="X1881" i="64"/>
  <c r="X1896" i="64" s="1"/>
  <c r="X752" i="64"/>
  <c r="X765" i="64" s="1"/>
  <c r="X703" i="64"/>
  <c r="X1905" i="64"/>
  <c r="X1148" i="64"/>
  <c r="X1161" i="64" s="1"/>
  <c r="X1096" i="64"/>
  <c r="X728" i="64"/>
  <c r="X495" i="64"/>
  <c r="X505" i="64" s="1"/>
  <c r="X679" i="64"/>
  <c r="CK1849" i="64"/>
  <c r="CK2727" i="64"/>
  <c r="CK2676" i="64"/>
  <c r="CK1823" i="64"/>
  <c r="CK1791" i="64"/>
  <c r="CK2701" i="64"/>
  <c r="CK2650" i="64"/>
  <c r="CK1769" i="64"/>
  <c r="CK2779" i="64"/>
  <c r="CK2205" i="64"/>
  <c r="CK1724" i="64"/>
  <c r="CK1680" i="64"/>
  <c r="CK1644" i="64"/>
  <c r="CK2137" i="64"/>
  <c r="CK2101" i="64"/>
  <c r="CK1608" i="64"/>
  <c r="CK2271" i="64"/>
  <c r="CK1538" i="64"/>
  <c r="CK1514" i="64"/>
  <c r="CK2237" i="64"/>
  <c r="CK1573" i="64"/>
  <c r="CK1420" i="64"/>
  <c r="CK1435" i="64" s="1"/>
  <c r="CK1292" i="64"/>
  <c r="CK1411" i="64" s="1"/>
  <c r="CK1095" i="64"/>
  <c r="CK751" i="64"/>
  <c r="CK764" i="64" s="1"/>
  <c r="CK727" i="64"/>
  <c r="CK1147" i="64"/>
  <c r="CK702" i="64"/>
  <c r="CK1904" i="64"/>
  <c r="CK1444" i="64"/>
  <c r="CK678" i="64"/>
  <c r="CK1880" i="64"/>
  <c r="CK650" i="64"/>
  <c r="CC1849" i="64"/>
  <c r="CC2727" i="64"/>
  <c r="CC2701" i="64"/>
  <c r="CC2676" i="64"/>
  <c r="CC1791" i="64"/>
  <c r="CC2650" i="64"/>
  <c r="CC1769" i="64"/>
  <c r="CC1823" i="64"/>
  <c r="CC2779" i="64"/>
  <c r="CC2205" i="64"/>
  <c r="CC1724" i="64"/>
  <c r="CC1680" i="64"/>
  <c r="CC2137" i="64"/>
  <c r="CC2101" i="64"/>
  <c r="CC1608" i="64"/>
  <c r="CC2271" i="64"/>
  <c r="CC1538" i="64"/>
  <c r="CC1573" i="64"/>
  <c r="CC1514" i="64"/>
  <c r="CC2237" i="64"/>
  <c r="CC1644" i="64"/>
  <c r="CC1420" i="64"/>
  <c r="CC1435" i="64" s="1"/>
  <c r="CC1444" i="64"/>
  <c r="CC1095" i="64"/>
  <c r="CC751" i="64"/>
  <c r="CC764" i="64" s="1"/>
  <c r="CC1292" i="64"/>
  <c r="CC1411" i="64" s="1"/>
  <c r="CC727" i="64"/>
  <c r="CC1147" i="64"/>
  <c r="CC1880" i="64"/>
  <c r="CC702" i="64"/>
  <c r="CC1904" i="64"/>
  <c r="CC678" i="64"/>
  <c r="CC650" i="64"/>
  <c r="BU1849" i="64"/>
  <c r="BU2727" i="64"/>
  <c r="BU2701" i="64"/>
  <c r="BU1823" i="64"/>
  <c r="BU2676" i="64"/>
  <c r="BU1791" i="64"/>
  <c r="BU1769" i="64"/>
  <c r="BU2779" i="64"/>
  <c r="BU2650" i="64"/>
  <c r="BU2205" i="64"/>
  <c r="BU1724" i="64"/>
  <c r="BU1680" i="64"/>
  <c r="BU1644" i="64"/>
  <c r="BU1608" i="64"/>
  <c r="BU1573" i="64"/>
  <c r="BU2271" i="64"/>
  <c r="BU1538" i="64"/>
  <c r="BU1514" i="64"/>
  <c r="BU2137" i="64"/>
  <c r="BU2237" i="64"/>
  <c r="BU2101" i="64"/>
  <c r="BU1420" i="64"/>
  <c r="BU1435" i="64" s="1"/>
  <c r="BU1444" i="64"/>
  <c r="BU1095" i="64"/>
  <c r="BU1292" i="64"/>
  <c r="BU1411" i="64" s="1"/>
  <c r="BU751" i="64"/>
  <c r="BU764" i="64" s="1"/>
  <c r="BU727" i="64"/>
  <c r="BU1147" i="64"/>
  <c r="BU702" i="64"/>
  <c r="BU1904" i="64"/>
  <c r="BU678" i="64"/>
  <c r="BU1880" i="64"/>
  <c r="BU650" i="64"/>
  <c r="BM1849" i="64"/>
  <c r="BM2727" i="64"/>
  <c r="BM2701" i="64"/>
  <c r="BM2676" i="64"/>
  <c r="BM2650" i="64"/>
  <c r="BM1823" i="64"/>
  <c r="BM1769" i="64"/>
  <c r="BM2779" i="64"/>
  <c r="BM2205" i="64"/>
  <c r="BM1791" i="64"/>
  <c r="BM1724" i="64"/>
  <c r="BM1680" i="64"/>
  <c r="BM1644" i="64"/>
  <c r="BM2137" i="64"/>
  <c r="BM2101" i="64"/>
  <c r="BM1608" i="64"/>
  <c r="BM2271" i="64"/>
  <c r="BM1538" i="64"/>
  <c r="BM1514" i="64"/>
  <c r="BM1573" i="64"/>
  <c r="BM2237" i="64"/>
  <c r="BM1444" i="64"/>
  <c r="BM1420" i="64"/>
  <c r="BM1435" i="64" s="1"/>
  <c r="BM1095" i="64"/>
  <c r="BM751" i="64"/>
  <c r="BM764" i="64" s="1"/>
  <c r="BM727" i="64"/>
  <c r="BM1147" i="64"/>
  <c r="BM1880" i="64"/>
  <c r="BM702" i="64"/>
  <c r="BM1904" i="64"/>
  <c r="BM678" i="64"/>
  <c r="BM1292" i="64"/>
  <c r="BM1411" i="64" s="1"/>
  <c r="BM650" i="64"/>
  <c r="BE1849" i="64"/>
  <c r="BE2727" i="64"/>
  <c r="BE2701" i="64"/>
  <c r="BE2650" i="64"/>
  <c r="BE1823" i="64"/>
  <c r="BE2676" i="64"/>
  <c r="BE1791" i="64"/>
  <c r="BE1769" i="64"/>
  <c r="BE2779" i="64"/>
  <c r="BE2205" i="64"/>
  <c r="BE1724" i="64"/>
  <c r="BE1680" i="64"/>
  <c r="BE2137" i="64"/>
  <c r="BE2101" i="64"/>
  <c r="BE1608" i="64"/>
  <c r="BE2271" i="64"/>
  <c r="BE1644" i="64"/>
  <c r="BE1573" i="64"/>
  <c r="BE1538" i="64"/>
  <c r="BE1514" i="64"/>
  <c r="BE2237" i="64"/>
  <c r="BE1420" i="64"/>
  <c r="BE1435" i="64" s="1"/>
  <c r="BE1095" i="64"/>
  <c r="BE751" i="64"/>
  <c r="BE764" i="64" s="1"/>
  <c r="BE1292" i="64"/>
  <c r="BE1411" i="64" s="1"/>
  <c r="BE1444" i="64"/>
  <c r="BE727" i="64"/>
  <c r="BE1147" i="64"/>
  <c r="BE702" i="64"/>
  <c r="BE1904" i="64"/>
  <c r="BE678" i="64"/>
  <c r="BE1880" i="64"/>
  <c r="BE650" i="64"/>
  <c r="AW1849" i="64"/>
  <c r="AW2727" i="64"/>
  <c r="AW2701" i="64"/>
  <c r="AW1823" i="64"/>
  <c r="AW2650" i="64"/>
  <c r="AW1791" i="64"/>
  <c r="AW1769" i="64"/>
  <c r="AW2676" i="64"/>
  <c r="AW2779" i="64"/>
  <c r="AW2205" i="64"/>
  <c r="AW1724" i="64"/>
  <c r="AW1680" i="64"/>
  <c r="AW1644" i="64"/>
  <c r="AW2137" i="64"/>
  <c r="AW2101" i="64"/>
  <c r="AW1608" i="64"/>
  <c r="AW1573" i="64"/>
  <c r="AW2271" i="64"/>
  <c r="AW1538" i="64"/>
  <c r="AW1514" i="64"/>
  <c r="AW2237" i="64"/>
  <c r="AW1420" i="64"/>
  <c r="AW1435" i="64" s="1"/>
  <c r="AW1444" i="64"/>
  <c r="AW1292" i="64"/>
  <c r="AW1411" i="64" s="1"/>
  <c r="AW1095" i="64"/>
  <c r="AW751" i="64"/>
  <c r="AW764" i="64" s="1"/>
  <c r="AW727" i="64"/>
  <c r="AW1147" i="64"/>
  <c r="AW1880" i="64"/>
  <c r="AW702" i="64"/>
  <c r="AW1904" i="64"/>
  <c r="AW678" i="64"/>
  <c r="AW650" i="64"/>
  <c r="AO1849" i="64"/>
  <c r="AO2727" i="64"/>
  <c r="AO2701" i="64"/>
  <c r="AO2650" i="64"/>
  <c r="AO1823" i="64"/>
  <c r="AO1791" i="64"/>
  <c r="AO2676" i="64"/>
  <c r="AO1769" i="64"/>
  <c r="AO2779" i="64"/>
  <c r="AO2205" i="64"/>
  <c r="AO1724" i="64"/>
  <c r="AO1680" i="64"/>
  <c r="AO1644" i="64"/>
  <c r="AO2137" i="64"/>
  <c r="AO2101" i="64"/>
  <c r="AO1608" i="64"/>
  <c r="AO2271" i="64"/>
  <c r="AO1538" i="64"/>
  <c r="AO1514" i="64"/>
  <c r="AO1573" i="64"/>
  <c r="AO2237" i="64"/>
  <c r="AO1420" i="64"/>
  <c r="AO1435" i="64" s="1"/>
  <c r="AO1444" i="64"/>
  <c r="AO1095" i="64"/>
  <c r="AO751" i="64"/>
  <c r="AO764" i="64" s="1"/>
  <c r="AO727" i="64"/>
  <c r="AO1292" i="64"/>
  <c r="AO1411" i="64" s="1"/>
  <c r="AO1147" i="64"/>
  <c r="AO702" i="64"/>
  <c r="AO1904" i="64"/>
  <c r="AO678" i="64"/>
  <c r="AO1880" i="64"/>
  <c r="AO650" i="64"/>
  <c r="AG1849" i="64"/>
  <c r="AG2727" i="64"/>
  <c r="AG2701" i="64"/>
  <c r="AG2676" i="64"/>
  <c r="AG1823" i="64"/>
  <c r="AG2650" i="64"/>
  <c r="AG1791" i="64"/>
  <c r="AG1769" i="64"/>
  <c r="AG2779" i="64"/>
  <c r="AG1724" i="64"/>
  <c r="AG1680" i="64"/>
  <c r="AG2205" i="64"/>
  <c r="AG1644" i="64"/>
  <c r="AG1608" i="64"/>
  <c r="AG2271" i="64"/>
  <c r="AG1573" i="64"/>
  <c r="AG1538" i="64"/>
  <c r="AG1514" i="64"/>
  <c r="AG2137" i="64"/>
  <c r="AG2101" i="64"/>
  <c r="AG2237" i="64"/>
  <c r="AG1444" i="64"/>
  <c r="AG1095" i="64"/>
  <c r="AG1292" i="64"/>
  <c r="AG1411" i="64" s="1"/>
  <c r="AG751" i="64"/>
  <c r="AG764" i="64" s="1"/>
  <c r="AG1420" i="64"/>
  <c r="AG1435" i="64" s="1"/>
  <c r="AG727" i="64"/>
  <c r="AG1147" i="64"/>
  <c r="AG1880" i="64"/>
  <c r="AG702" i="64"/>
  <c r="AG1904" i="64"/>
  <c r="AG678" i="64"/>
  <c r="AG650" i="64"/>
  <c r="Y1849" i="64"/>
  <c r="Y2727" i="64"/>
  <c r="Y2701" i="64"/>
  <c r="Y2676" i="64"/>
  <c r="Y1791" i="64"/>
  <c r="Y2650" i="64"/>
  <c r="Y1823" i="64"/>
  <c r="Y1769" i="64"/>
  <c r="Y2779" i="64"/>
  <c r="Y1724" i="64"/>
  <c r="Y1680" i="64"/>
  <c r="Y2205" i="64"/>
  <c r="Y1644" i="64"/>
  <c r="Y2137" i="64"/>
  <c r="Y2101" i="64"/>
  <c r="Y1608" i="64"/>
  <c r="Y2271" i="64"/>
  <c r="Y1538" i="64"/>
  <c r="Y1514" i="64"/>
  <c r="Y2237" i="64"/>
  <c r="Y1573" i="64"/>
  <c r="Y1292" i="64"/>
  <c r="Y1411" i="64" s="1"/>
  <c r="Y1095" i="64"/>
  <c r="Y1444" i="64"/>
  <c r="Y751" i="64"/>
  <c r="Y764" i="64" s="1"/>
  <c r="Y727" i="64"/>
  <c r="Y1147" i="64"/>
  <c r="Y1420" i="64"/>
  <c r="Y1435" i="64" s="1"/>
  <c r="Y702" i="64"/>
  <c r="Y1904" i="64"/>
  <c r="Y678" i="64"/>
  <c r="Y1880" i="64"/>
  <c r="Y650" i="64"/>
  <c r="CL1846" i="64"/>
  <c r="CL1868" i="64" s="1"/>
  <c r="CL2724" i="64"/>
  <c r="CL2741" i="64" s="1"/>
  <c r="CL2698" i="64"/>
  <c r="CL2715" i="64" s="1"/>
  <c r="CL2673" i="64"/>
  <c r="CL2690" i="64" s="1"/>
  <c r="CL2647" i="64"/>
  <c r="CL2664" i="64" s="1"/>
  <c r="CL1788" i="64"/>
  <c r="CL1811" i="64" s="1"/>
  <c r="CL1820" i="64"/>
  <c r="CL1837" i="64" s="1"/>
  <c r="CL1766" i="64"/>
  <c r="CL1779" i="64" s="1"/>
  <c r="CL2776" i="64"/>
  <c r="CL2790" i="64" s="1"/>
  <c r="CL1721" i="64"/>
  <c r="CL1756" i="64" s="1"/>
  <c r="CL1677" i="64"/>
  <c r="CL1712" i="64" s="1"/>
  <c r="CL2202" i="64"/>
  <c r="CL2225" i="64" s="1"/>
  <c r="CL2098" i="64"/>
  <c r="CL2125" i="64" s="1"/>
  <c r="CL2134" i="64"/>
  <c r="CL2157" i="64" s="1"/>
  <c r="CL1641" i="64"/>
  <c r="CL1668" i="64" s="1"/>
  <c r="CL1605" i="64"/>
  <c r="CL1632" i="64" s="1"/>
  <c r="CL2268" i="64"/>
  <c r="CL2293" i="64" s="1"/>
  <c r="CL1535" i="64"/>
  <c r="CL1562" i="64" s="1"/>
  <c r="CL1570" i="64"/>
  <c r="CL1597" i="64" s="1"/>
  <c r="CL1511" i="64"/>
  <c r="CL2234" i="64"/>
  <c r="CL2259" i="64" s="1"/>
  <c r="CL1441" i="64"/>
  <c r="CL1454" i="64" s="1"/>
  <c r="CL1265" i="64"/>
  <c r="CL1280" i="64" s="1"/>
  <c r="CL1092" i="64"/>
  <c r="CL1107" i="64" s="1"/>
  <c r="CL1417" i="64"/>
  <c r="CL1432" i="64" s="1"/>
  <c r="CL748" i="64"/>
  <c r="CL761" i="64" s="1"/>
  <c r="CL724" i="64"/>
  <c r="CL1289" i="64"/>
  <c r="CL1144" i="64"/>
  <c r="CL1157" i="64" s="1"/>
  <c r="CL699" i="64"/>
  <c r="CL1877" i="64"/>
  <c r="CL1892" i="64" s="1"/>
  <c r="CL1901" i="64"/>
  <c r="CL1916" i="64" s="1"/>
  <c r="CL675" i="64"/>
  <c r="CL647" i="64"/>
  <c r="CD1846" i="64"/>
  <c r="CD1868" i="64" s="1"/>
  <c r="CD2724" i="64"/>
  <c r="CD2741" i="64" s="1"/>
  <c r="CD2698" i="64"/>
  <c r="CD2715" i="64" s="1"/>
  <c r="CD2673" i="64"/>
  <c r="CD2690" i="64" s="1"/>
  <c r="CD2647" i="64"/>
  <c r="CD2664" i="64" s="1"/>
  <c r="CD1820" i="64"/>
  <c r="CD1837" i="64" s="1"/>
  <c r="CD1788" i="64"/>
  <c r="CD1811" i="64" s="1"/>
  <c r="CD1766" i="64"/>
  <c r="CD1779" i="64" s="1"/>
  <c r="CD2776" i="64"/>
  <c r="CD2790" i="64" s="1"/>
  <c r="CD1721" i="64"/>
  <c r="CD1756" i="64" s="1"/>
  <c r="CD1677" i="64"/>
  <c r="CD1712" i="64" s="1"/>
  <c r="CD2202" i="64"/>
  <c r="CD2225" i="64" s="1"/>
  <c r="CD1641" i="64"/>
  <c r="CD1668" i="64" s="1"/>
  <c r="CD1605" i="64"/>
  <c r="CD1632" i="64" s="1"/>
  <c r="CD1570" i="64"/>
  <c r="CD1597" i="64" s="1"/>
  <c r="CD2268" i="64"/>
  <c r="CD2293" i="64" s="1"/>
  <c r="CD2134" i="64"/>
  <c r="CD2157" i="64" s="1"/>
  <c r="CD2098" i="64"/>
  <c r="CD2125" i="64" s="1"/>
  <c r="CD1535" i="64"/>
  <c r="CD1562" i="64" s="1"/>
  <c r="CD1511" i="64"/>
  <c r="CD2234" i="64"/>
  <c r="CD2259" i="64" s="1"/>
  <c r="CD1441" i="64"/>
  <c r="CD1454" i="64" s="1"/>
  <c r="CD1265" i="64"/>
  <c r="CD1280" i="64" s="1"/>
  <c r="CD1092" i="64"/>
  <c r="CD1107" i="64" s="1"/>
  <c r="CD1289" i="64"/>
  <c r="CD748" i="64"/>
  <c r="CD761" i="64" s="1"/>
  <c r="CD724" i="64"/>
  <c r="CD1417" i="64"/>
  <c r="CD1432" i="64" s="1"/>
  <c r="CD1144" i="64"/>
  <c r="CD1157" i="64" s="1"/>
  <c r="CD699" i="64"/>
  <c r="CD1901" i="64"/>
  <c r="CD1916" i="64" s="1"/>
  <c r="CD675" i="64"/>
  <c r="CD1877" i="64"/>
  <c r="CD1892" i="64" s="1"/>
  <c r="CD647" i="64"/>
  <c r="BV1846" i="64"/>
  <c r="BV1868" i="64" s="1"/>
  <c r="BV2724" i="64"/>
  <c r="BV2741" i="64" s="1"/>
  <c r="BV2698" i="64"/>
  <c r="BV2715" i="64" s="1"/>
  <c r="BV2673" i="64"/>
  <c r="BV2690" i="64" s="1"/>
  <c r="BV1820" i="64"/>
  <c r="BV1837" i="64" s="1"/>
  <c r="BV2647" i="64"/>
  <c r="BV2664" i="64" s="1"/>
  <c r="BV1788" i="64"/>
  <c r="BV1811" i="64" s="1"/>
  <c r="BV1766" i="64"/>
  <c r="BV1779" i="64" s="1"/>
  <c r="BV2776" i="64"/>
  <c r="BV2790" i="64" s="1"/>
  <c r="BV1721" i="64"/>
  <c r="BV1756" i="64" s="1"/>
  <c r="BV1677" i="64"/>
  <c r="BV1712" i="64" s="1"/>
  <c r="BV2202" i="64"/>
  <c r="BV2225" i="64" s="1"/>
  <c r="BV1641" i="64"/>
  <c r="BV1668" i="64" s="1"/>
  <c r="BV2098" i="64"/>
  <c r="BV2125" i="64" s="1"/>
  <c r="BV2134" i="64"/>
  <c r="BV2157" i="64" s="1"/>
  <c r="BV1605" i="64"/>
  <c r="BV1632" i="64" s="1"/>
  <c r="BV2268" i="64"/>
  <c r="BV2293" i="64" s="1"/>
  <c r="BV1535" i="64"/>
  <c r="BV1562" i="64" s="1"/>
  <c r="BV1511" i="64"/>
  <c r="BV1570" i="64"/>
  <c r="BV1597" i="64" s="1"/>
  <c r="BV2234" i="64"/>
  <c r="BV2259" i="64" s="1"/>
  <c r="BV1441" i="64"/>
  <c r="BV1454" i="64" s="1"/>
  <c r="BV1289" i="64"/>
  <c r="BV1265" i="64"/>
  <c r="BV1280" i="64" s="1"/>
  <c r="BV1417" i="64"/>
  <c r="BV1432" i="64" s="1"/>
  <c r="BV1092" i="64"/>
  <c r="BV1107" i="64" s="1"/>
  <c r="BV748" i="64"/>
  <c r="BV761" i="64" s="1"/>
  <c r="BV724" i="64"/>
  <c r="BV1144" i="64"/>
  <c r="BV1157" i="64" s="1"/>
  <c r="BV699" i="64"/>
  <c r="BV1877" i="64"/>
  <c r="BV1892" i="64" s="1"/>
  <c r="BV1901" i="64"/>
  <c r="BV1916" i="64" s="1"/>
  <c r="BV675" i="64"/>
  <c r="BV647" i="64"/>
  <c r="BN1846" i="64"/>
  <c r="BN1868" i="64" s="1"/>
  <c r="BN2724" i="64"/>
  <c r="BN2741" i="64" s="1"/>
  <c r="BN2698" i="64"/>
  <c r="BN2715" i="64" s="1"/>
  <c r="BN1820" i="64"/>
  <c r="BN1837" i="64" s="1"/>
  <c r="BN2673" i="64"/>
  <c r="BN2690" i="64" s="1"/>
  <c r="BN2647" i="64"/>
  <c r="BN2664" i="64" s="1"/>
  <c r="BN1788" i="64"/>
  <c r="BN1811" i="64" s="1"/>
  <c r="BN1766" i="64"/>
  <c r="BN1779" i="64" s="1"/>
  <c r="BN2776" i="64"/>
  <c r="BN2790" i="64" s="1"/>
  <c r="BN1721" i="64"/>
  <c r="BN1756" i="64" s="1"/>
  <c r="BN2202" i="64"/>
  <c r="BN2225" i="64" s="1"/>
  <c r="BN1677" i="64"/>
  <c r="BN1712" i="64" s="1"/>
  <c r="BN2098" i="64"/>
  <c r="BN2125" i="64" s="1"/>
  <c r="BN2134" i="64"/>
  <c r="BN2157" i="64" s="1"/>
  <c r="BN1641" i="64"/>
  <c r="BN1668" i="64" s="1"/>
  <c r="BN1605" i="64"/>
  <c r="BN1632" i="64" s="1"/>
  <c r="BN2268" i="64"/>
  <c r="BN2293" i="64" s="1"/>
  <c r="BN1570" i="64"/>
  <c r="BN1597" i="64" s="1"/>
  <c r="BN1535" i="64"/>
  <c r="BN1562" i="64" s="1"/>
  <c r="BN1511" i="64"/>
  <c r="BN2234" i="64"/>
  <c r="BN2259" i="64" s="1"/>
  <c r="BN1265" i="64"/>
  <c r="BN1280" i="64" s="1"/>
  <c r="BN1092" i="64"/>
  <c r="BN1107" i="64" s="1"/>
  <c r="BN1441" i="64"/>
  <c r="BN1454" i="64" s="1"/>
  <c r="BN748" i="64"/>
  <c r="BN761" i="64" s="1"/>
  <c r="BN1417" i="64"/>
  <c r="BN1432" i="64" s="1"/>
  <c r="BN1289" i="64"/>
  <c r="BN724" i="64"/>
  <c r="BN1144" i="64"/>
  <c r="BN1157" i="64" s="1"/>
  <c r="BN699" i="64"/>
  <c r="BN1901" i="64"/>
  <c r="BN1916" i="64" s="1"/>
  <c r="BN675" i="64"/>
  <c r="BN1877" i="64"/>
  <c r="BN1892" i="64" s="1"/>
  <c r="BN647" i="64"/>
  <c r="BF1846" i="64"/>
  <c r="BF1868" i="64" s="1"/>
  <c r="BF2724" i="64"/>
  <c r="BF2741" i="64" s="1"/>
  <c r="BF2698" i="64"/>
  <c r="BF2715" i="64" s="1"/>
  <c r="BF2673" i="64"/>
  <c r="BF2690" i="64" s="1"/>
  <c r="BF2647" i="64"/>
  <c r="BF2664" i="64" s="1"/>
  <c r="BF1820" i="64"/>
  <c r="BF1837" i="64" s="1"/>
  <c r="BF1788" i="64"/>
  <c r="BF1811" i="64" s="1"/>
  <c r="BF1766" i="64"/>
  <c r="BF1779" i="64" s="1"/>
  <c r="BF2776" i="64"/>
  <c r="BF2790" i="64" s="1"/>
  <c r="BF1721" i="64"/>
  <c r="BF1756" i="64" s="1"/>
  <c r="BF1677" i="64"/>
  <c r="BF1712" i="64" s="1"/>
  <c r="BF2202" i="64"/>
  <c r="BF2225" i="64" s="1"/>
  <c r="BF1641" i="64"/>
  <c r="BF1668" i="64" s="1"/>
  <c r="BF2098" i="64"/>
  <c r="BF2125" i="64" s="1"/>
  <c r="BF1605" i="64"/>
  <c r="BF1632" i="64" s="1"/>
  <c r="BF1570" i="64"/>
  <c r="BF1597" i="64" s="1"/>
  <c r="BF2268" i="64"/>
  <c r="BF2293" i="64" s="1"/>
  <c r="BF1535" i="64"/>
  <c r="BF1562" i="64" s="1"/>
  <c r="BF1511" i="64"/>
  <c r="BF2134" i="64"/>
  <c r="BF2157" i="64" s="1"/>
  <c r="BF2234" i="64"/>
  <c r="BF2259" i="64" s="1"/>
  <c r="BF1441" i="64"/>
  <c r="BF1454" i="64" s="1"/>
  <c r="BF1265" i="64"/>
  <c r="BF1280" i="64" s="1"/>
  <c r="BF1092" i="64"/>
  <c r="BF1107" i="64" s="1"/>
  <c r="BF1289" i="64"/>
  <c r="BF748" i="64"/>
  <c r="BF761" i="64" s="1"/>
  <c r="BF724" i="64"/>
  <c r="BF1144" i="64"/>
  <c r="BF1157" i="64" s="1"/>
  <c r="BF699" i="64"/>
  <c r="BF1877" i="64"/>
  <c r="BF1892" i="64" s="1"/>
  <c r="BF1901" i="64"/>
  <c r="BF1916" i="64" s="1"/>
  <c r="BF1417" i="64"/>
  <c r="BF1432" i="64" s="1"/>
  <c r="BF675" i="64"/>
  <c r="BF647" i="64"/>
  <c r="AX1846" i="64"/>
  <c r="AX1868" i="64" s="1"/>
  <c r="AX2724" i="64"/>
  <c r="AX2741" i="64" s="1"/>
  <c r="AX2698" i="64"/>
  <c r="AX2715" i="64" s="1"/>
  <c r="AX2673" i="64"/>
  <c r="AX2690" i="64" s="1"/>
  <c r="AX1820" i="64"/>
  <c r="AX1837" i="64" s="1"/>
  <c r="AX2647" i="64"/>
  <c r="AX2664" i="64" s="1"/>
  <c r="AX1788" i="64"/>
  <c r="AX1811" i="64" s="1"/>
  <c r="AX1766" i="64"/>
  <c r="AX1779" i="64" s="1"/>
  <c r="AX2776" i="64"/>
  <c r="AX2790" i="64" s="1"/>
  <c r="AX1721" i="64"/>
  <c r="AX1756" i="64" s="1"/>
  <c r="AX2202" i="64"/>
  <c r="AX2225" i="64" s="1"/>
  <c r="AX1677" i="64"/>
  <c r="AX1712" i="64" s="1"/>
  <c r="AX2098" i="64"/>
  <c r="AX2125" i="64" s="1"/>
  <c r="AX1641" i="64"/>
  <c r="AX1668" i="64" s="1"/>
  <c r="AX2134" i="64"/>
  <c r="AX2157" i="64" s="1"/>
  <c r="AX1605" i="64"/>
  <c r="AX1632" i="64" s="1"/>
  <c r="AX2268" i="64"/>
  <c r="AX2293" i="64" s="1"/>
  <c r="AX1535" i="64"/>
  <c r="AX1562" i="64" s="1"/>
  <c r="AX1511" i="64"/>
  <c r="AX1570" i="64"/>
  <c r="AX1597" i="64" s="1"/>
  <c r="AX2234" i="64"/>
  <c r="AX2259" i="64" s="1"/>
  <c r="AX1441" i="64"/>
  <c r="AX1454" i="64" s="1"/>
  <c r="AX1265" i="64"/>
  <c r="AX1280" i="64" s="1"/>
  <c r="AX1289" i="64"/>
  <c r="AX1092" i="64"/>
  <c r="AX1107" i="64" s="1"/>
  <c r="AX1417" i="64"/>
  <c r="AX1432" i="64" s="1"/>
  <c r="AX748" i="64"/>
  <c r="AX761" i="64" s="1"/>
  <c r="AX724" i="64"/>
  <c r="AX1144" i="64"/>
  <c r="AX1157" i="64" s="1"/>
  <c r="AX699" i="64"/>
  <c r="AX1901" i="64"/>
  <c r="AX1916" i="64" s="1"/>
  <c r="AX675" i="64"/>
  <c r="AX1877" i="64"/>
  <c r="AX1892" i="64" s="1"/>
  <c r="AX647" i="64"/>
  <c r="AP1846" i="64"/>
  <c r="AP1868" i="64" s="1"/>
  <c r="AP2724" i="64"/>
  <c r="AP2741" i="64" s="1"/>
  <c r="AP2698" i="64"/>
  <c r="AP2715" i="64" s="1"/>
  <c r="AP2673" i="64"/>
  <c r="AP2690" i="64" s="1"/>
  <c r="AP2647" i="64"/>
  <c r="AP2664" i="64" s="1"/>
  <c r="AP1788" i="64"/>
  <c r="AP1811" i="64" s="1"/>
  <c r="AP1820" i="64"/>
  <c r="AP1837" i="64" s="1"/>
  <c r="AP1766" i="64"/>
  <c r="AP1779" i="64" s="1"/>
  <c r="AP2776" i="64"/>
  <c r="AP2790" i="64" s="1"/>
  <c r="AP1721" i="64"/>
  <c r="AP1756" i="64" s="1"/>
  <c r="AP1677" i="64"/>
  <c r="AP1712" i="64" s="1"/>
  <c r="AP2202" i="64"/>
  <c r="AP2225" i="64" s="1"/>
  <c r="AP2134" i="64"/>
  <c r="AP2157" i="64" s="1"/>
  <c r="AP1641" i="64"/>
  <c r="AP1668" i="64" s="1"/>
  <c r="AP1605" i="64"/>
  <c r="AP1632" i="64" s="1"/>
  <c r="AP2098" i="64"/>
  <c r="AP2125" i="64" s="1"/>
  <c r="AP2268" i="64"/>
  <c r="AP2293" i="64" s="1"/>
  <c r="AP1570" i="64"/>
  <c r="AP1597" i="64" s="1"/>
  <c r="AP1535" i="64"/>
  <c r="AP1562" i="64" s="1"/>
  <c r="AP1511" i="64"/>
  <c r="AP2234" i="64"/>
  <c r="AP2259" i="64" s="1"/>
  <c r="AP1441" i="64"/>
  <c r="AP1454" i="64" s="1"/>
  <c r="AP1265" i="64"/>
  <c r="AP1280" i="64" s="1"/>
  <c r="AP1092" i="64"/>
  <c r="AP1107" i="64" s="1"/>
  <c r="AP748" i="64"/>
  <c r="AP761" i="64" s="1"/>
  <c r="AP1417" i="64"/>
  <c r="AP1432" i="64" s="1"/>
  <c r="AP724" i="64"/>
  <c r="AP1144" i="64"/>
  <c r="AP1157" i="64" s="1"/>
  <c r="AP699" i="64"/>
  <c r="AP1877" i="64"/>
  <c r="AP1892" i="64" s="1"/>
  <c r="AP1901" i="64"/>
  <c r="AP1916" i="64" s="1"/>
  <c r="AP675" i="64"/>
  <c r="AP1289" i="64"/>
  <c r="AP647" i="64"/>
  <c r="AH1846" i="64"/>
  <c r="AH1868" i="64" s="1"/>
  <c r="AH2724" i="64"/>
  <c r="AH2741" i="64" s="1"/>
  <c r="AH2698" i="64"/>
  <c r="AH2715" i="64" s="1"/>
  <c r="AH2673" i="64"/>
  <c r="AH2690" i="64" s="1"/>
  <c r="AH2647" i="64"/>
  <c r="AH2664" i="64" s="1"/>
  <c r="AH1788" i="64"/>
  <c r="AH1811" i="64" s="1"/>
  <c r="AH1820" i="64"/>
  <c r="AH1837" i="64" s="1"/>
  <c r="AH1766" i="64"/>
  <c r="AH1779" i="64" s="1"/>
  <c r="AH2776" i="64"/>
  <c r="AH2790" i="64" s="1"/>
  <c r="AH2202" i="64"/>
  <c r="AH2225" i="64" s="1"/>
  <c r="AH1641" i="64"/>
  <c r="AH1668" i="64" s="1"/>
  <c r="AH2098" i="64"/>
  <c r="AH2125" i="64" s="1"/>
  <c r="AH1721" i="64"/>
  <c r="AH1756" i="64" s="1"/>
  <c r="AH2134" i="64"/>
  <c r="AH2157" i="64" s="1"/>
  <c r="AH1605" i="64"/>
  <c r="AH1632" i="64" s="1"/>
  <c r="AH2268" i="64"/>
  <c r="AH2293" i="64" s="1"/>
  <c r="AH1535" i="64"/>
  <c r="AH1562" i="64" s="1"/>
  <c r="AH1511" i="64"/>
  <c r="AH1677" i="64"/>
  <c r="AH1712" i="64" s="1"/>
  <c r="AH2234" i="64"/>
  <c r="AH2259" i="64" s="1"/>
  <c r="AH1570" i="64"/>
  <c r="AH1597" i="64" s="1"/>
  <c r="AH1441" i="64"/>
  <c r="AH1454" i="64" s="1"/>
  <c r="AH1417" i="64"/>
  <c r="AH1432" i="64" s="1"/>
  <c r="AH1265" i="64"/>
  <c r="AH1280" i="64" s="1"/>
  <c r="AH1092" i="64"/>
  <c r="AH1107" i="64" s="1"/>
  <c r="AH748" i="64"/>
  <c r="AH761" i="64" s="1"/>
  <c r="AH1289" i="64"/>
  <c r="AH724" i="64"/>
  <c r="AH1144" i="64"/>
  <c r="AH1157" i="64" s="1"/>
  <c r="AH699" i="64"/>
  <c r="AH1901" i="64"/>
  <c r="AH1916" i="64" s="1"/>
  <c r="AH675" i="64"/>
  <c r="AH1877" i="64"/>
  <c r="AH1892" i="64" s="1"/>
  <c r="AH647" i="64"/>
  <c r="Z1846" i="64"/>
  <c r="Z1868" i="64" s="1"/>
  <c r="Z2724" i="64"/>
  <c r="Z2741" i="64" s="1"/>
  <c r="Z2698" i="64"/>
  <c r="Z2715" i="64" s="1"/>
  <c r="Z2647" i="64"/>
  <c r="Z2664" i="64" s="1"/>
  <c r="Z1820" i="64"/>
  <c r="Z1788" i="64"/>
  <c r="Z1811" i="64" s="1"/>
  <c r="Z2673" i="64"/>
  <c r="Z2690" i="64" s="1"/>
  <c r="Z1766" i="64"/>
  <c r="Z1779" i="64" s="1"/>
  <c r="Z2776" i="64"/>
  <c r="Z2790" i="64" s="1"/>
  <c r="Z1677" i="64"/>
  <c r="Z1712" i="64" s="1"/>
  <c r="Z1721" i="64"/>
  <c r="Z1756" i="64" s="1"/>
  <c r="Z2202" i="64"/>
  <c r="Z2225" i="64" s="1"/>
  <c r="Z2098" i="64"/>
  <c r="Z2125" i="64" s="1"/>
  <c r="Z2134" i="64"/>
  <c r="Z2157" i="64" s="1"/>
  <c r="Z1641" i="64"/>
  <c r="Z1668" i="64" s="1"/>
  <c r="Z1605" i="64"/>
  <c r="Z1632" i="64" s="1"/>
  <c r="Z2268" i="64"/>
  <c r="Z2293" i="64" s="1"/>
  <c r="Z1535" i="64"/>
  <c r="Z1562" i="64" s="1"/>
  <c r="Z1570" i="64"/>
  <c r="Z1597" i="64" s="1"/>
  <c r="Z1511" i="64"/>
  <c r="Z2234" i="64"/>
  <c r="Z2259" i="64" s="1"/>
  <c r="Z1441" i="64"/>
  <c r="Z1454" i="64" s="1"/>
  <c r="Z1265" i="64"/>
  <c r="Z1280" i="64" s="1"/>
  <c r="Z1092" i="64"/>
  <c r="Z1107" i="64" s="1"/>
  <c r="Z1417" i="64"/>
  <c r="Z1432" i="64" s="1"/>
  <c r="Z1289" i="64"/>
  <c r="Z748" i="64"/>
  <c r="Z761" i="64" s="1"/>
  <c r="Z724" i="64"/>
  <c r="Z1144" i="64"/>
  <c r="Z1157" i="64" s="1"/>
  <c r="Z699" i="64"/>
  <c r="Z1877" i="64"/>
  <c r="Z1892" i="64" s="1"/>
  <c r="Z1901" i="64"/>
  <c r="Z1916" i="64" s="1"/>
  <c r="Z675" i="64"/>
  <c r="Z647" i="64"/>
  <c r="CI472" i="64"/>
  <c r="CA472" i="64"/>
  <c r="BS472" i="64"/>
  <c r="BK472" i="64"/>
  <c r="BC472" i="64"/>
  <c r="AU472" i="64"/>
  <c r="AM472" i="64"/>
  <c r="AE472" i="64"/>
  <c r="W472" i="64"/>
  <c r="CH471" i="64"/>
  <c r="BZ471" i="64"/>
  <c r="BR471" i="64"/>
  <c r="BJ471" i="64"/>
  <c r="BB471" i="64"/>
  <c r="AT471" i="64"/>
  <c r="AL471" i="64"/>
  <c r="AD471" i="64"/>
  <c r="V471" i="64"/>
  <c r="CG468" i="64"/>
  <c r="BY468" i="64"/>
  <c r="BQ468" i="64"/>
  <c r="BI468" i="64"/>
  <c r="BA468" i="64"/>
  <c r="AS468" i="64"/>
  <c r="AK468" i="64"/>
  <c r="AC468" i="64"/>
  <c r="AC481" i="64" s="1"/>
  <c r="U468" i="64"/>
  <c r="U481" i="64" s="1"/>
  <c r="CF467" i="64"/>
  <c r="BX467" i="64"/>
  <c r="BP467" i="64"/>
  <c r="BH467" i="64"/>
  <c r="AZ467" i="64"/>
  <c r="AR467" i="64"/>
  <c r="AJ467" i="64"/>
  <c r="AB467" i="64"/>
  <c r="T467" i="64"/>
  <c r="X490" i="64"/>
  <c r="AF490" i="64"/>
  <c r="AN490" i="64"/>
  <c r="AV490" i="64"/>
  <c r="BD490" i="64"/>
  <c r="BL490" i="64"/>
  <c r="BT490" i="64"/>
  <c r="CB490" i="64"/>
  <c r="CJ490" i="64"/>
  <c r="X491" i="64"/>
  <c r="AF491" i="64"/>
  <c r="AN491" i="64"/>
  <c r="AV491" i="64"/>
  <c r="BD491" i="64"/>
  <c r="BL491" i="64"/>
  <c r="BT491" i="64"/>
  <c r="CB491" i="64"/>
  <c r="CJ491" i="64"/>
  <c r="W494" i="64"/>
  <c r="AE494" i="64"/>
  <c r="AM494" i="64"/>
  <c r="AU494" i="64"/>
  <c r="BC494" i="64"/>
  <c r="BK494" i="64"/>
  <c r="BT494" i="64"/>
  <c r="CD494" i="64"/>
  <c r="T495" i="64"/>
  <c r="T505" i="64" s="1"/>
  <c r="AE495" i="64"/>
  <c r="AE505" i="64" s="1"/>
  <c r="AP495" i="64"/>
  <c r="AP505" i="64" s="1"/>
  <c r="AZ495" i="64"/>
  <c r="AZ505" i="64" s="1"/>
  <c r="BK495" i="64"/>
  <c r="BK505" i="64" s="1"/>
  <c r="BV495" i="64"/>
  <c r="BV505" i="64" s="1"/>
  <c r="CF495" i="64"/>
  <c r="CF505" i="64" s="1"/>
  <c r="X540" i="64"/>
  <c r="AK540" i="64"/>
  <c r="AW540" i="64"/>
  <c r="BK540" i="64"/>
  <c r="BV540" i="64"/>
  <c r="CJ540" i="64"/>
  <c r="AC541" i="64"/>
  <c r="AC564" i="64" s="1"/>
  <c r="AO541" i="64"/>
  <c r="AO564" i="64" s="1"/>
  <c r="BC541" i="64"/>
  <c r="BC564" i="64" s="1"/>
  <c r="BN541" i="64"/>
  <c r="BN564" i="64" s="1"/>
  <c r="CB541" i="64"/>
  <c r="CB564" i="64" s="1"/>
  <c r="AE544" i="64"/>
  <c r="AR544" i="64"/>
  <c r="BD544" i="64"/>
  <c r="BR544" i="64"/>
  <c r="CC544" i="64"/>
  <c r="W545" i="64"/>
  <c r="AJ545" i="64"/>
  <c r="AV545" i="64"/>
  <c r="BJ545" i="64"/>
  <c r="BU545" i="64"/>
  <c r="CI545" i="64"/>
  <c r="Z1900" i="64"/>
  <c r="AM1900" i="64"/>
  <c r="AY1900" i="64"/>
  <c r="BM1900" i="64"/>
  <c r="BX1900" i="64"/>
  <c r="W1901" i="64"/>
  <c r="W1916" i="64" s="1"/>
  <c r="AY1901" i="64"/>
  <c r="AY1916" i="64" s="1"/>
  <c r="CE1901" i="64"/>
  <c r="CE1916" i="64" s="1"/>
  <c r="BG1904" i="64"/>
  <c r="AY1905" i="64"/>
  <c r="AG646" i="64"/>
  <c r="AG666" i="64" s="1"/>
  <c r="Y647" i="64"/>
  <c r="CK647" i="64"/>
  <c r="BT650" i="64"/>
  <c r="BL651" i="64"/>
  <c r="AL674" i="64"/>
  <c r="AL689" i="64" s="1"/>
  <c r="AD675" i="64"/>
  <c r="BY678" i="64"/>
  <c r="BQ679" i="64"/>
  <c r="AQ698" i="64"/>
  <c r="AI699" i="64"/>
  <c r="Z702" i="64"/>
  <c r="CL702" i="64"/>
  <c r="CI723" i="64"/>
  <c r="AN727" i="64"/>
  <c r="AS1877" i="64"/>
  <c r="AS1892" i="64" s="1"/>
  <c r="CE1880" i="64"/>
  <c r="BZ1144" i="64"/>
  <c r="BZ1157" i="64" s="1"/>
  <c r="CA1148" i="64"/>
  <c r="CA1161" i="64" s="1"/>
  <c r="BZ748" i="64"/>
  <c r="BZ761" i="64" s="1"/>
  <c r="CE1265" i="64"/>
  <c r="CE1280" i="64" s="1"/>
  <c r="BE1293" i="64"/>
  <c r="AQ1441" i="64"/>
  <c r="AQ1454" i="64" s="1"/>
  <c r="S471" i="64"/>
  <c r="S472" i="64"/>
  <c r="S467" i="64"/>
  <c r="S468" i="64"/>
  <c r="S481" i="64" s="1"/>
  <c r="E252" i="64"/>
  <c r="E2665" i="64"/>
  <c r="E762" i="64"/>
  <c r="E1633" i="64"/>
  <c r="E1108" i="64"/>
  <c r="E742" i="64"/>
  <c r="E83" i="64"/>
  <c r="E1783" i="64"/>
  <c r="E1782" i="64"/>
  <c r="E1111" i="64"/>
  <c r="E1110" i="64"/>
  <c r="E670" i="64"/>
  <c r="E764" i="64"/>
  <c r="E1780" i="64"/>
  <c r="E2716" i="64"/>
  <c r="E1669" i="64"/>
  <c r="E2129" i="64"/>
  <c r="E70" i="64"/>
  <c r="E1158" i="64"/>
  <c r="E1281" i="64"/>
  <c r="E201" i="64"/>
  <c r="E200" i="64"/>
  <c r="E691" i="64"/>
  <c r="E1672" i="64"/>
  <c r="E1671" i="64"/>
  <c r="E1636" i="64"/>
  <c r="E1635" i="64"/>
  <c r="E2717" i="64"/>
  <c r="E2693" i="64"/>
  <c r="E2692" i="64"/>
  <c r="E2742" i="64"/>
  <c r="E2691" i="64"/>
  <c r="E509" i="64"/>
  <c r="E101" i="64"/>
  <c r="E100" i="64"/>
  <c r="E568" i="64"/>
  <c r="CU454" i="64" a="1"/>
  <c r="DB454" i="64" a="1"/>
  <c r="U454" i="64" a="1"/>
  <c r="Y454" i="64" a="1"/>
  <c r="CT454" i="64" a="1"/>
  <c r="T454" i="64" a="1"/>
  <c r="CO454" i="64" a="1"/>
  <c r="W454" i="64" a="1"/>
  <c r="AB454" i="64" a="1"/>
  <c r="S454" i="64" a="1"/>
  <c r="CS454" i="64" a="1"/>
  <c r="Z454" i="64" a="1"/>
  <c r="CY454" i="64" a="1"/>
  <c r="V454" i="64" a="1"/>
  <c r="X454" i="64" a="1"/>
  <c r="CX454" i="64" a="1"/>
  <c r="DA454" i="64" a="1"/>
  <c r="CR454" i="64" a="1"/>
  <c r="CZ454" i="64" a="1"/>
  <c r="AD454" i="64" a="1"/>
  <c r="CW454" i="64" a="1"/>
  <c r="CQ454" i="64" a="1"/>
  <c r="CV454" i="64" a="1"/>
  <c r="AC454" i="64" a="1"/>
  <c r="CP454" i="64" a="1"/>
  <c r="AA454" i="64" a="1"/>
  <c r="V1002" i="64" a="1"/>
  <c r="AT1737" i="64" a="1"/>
  <c r="Y896" i="64" a="1"/>
  <c r="DC1122" i="64" a="1"/>
  <c r="X1737" i="64" a="1"/>
  <c r="DG777" i="64" a="1"/>
  <c r="T816" i="64" a="1"/>
  <c r="CL2591" i="64" a="1"/>
  <c r="CR779" i="64" a="1"/>
  <c r="BJ1122" i="64" a="1"/>
  <c r="Y1737" i="64" a="1"/>
  <c r="DH779" i="64" a="1"/>
  <c r="CQ777" i="64" a="1"/>
  <c r="AB818" i="64" a="1"/>
  <c r="AP1737" i="64" a="1"/>
  <c r="AA2591" i="64" a="1"/>
  <c r="DH583" i="64" a="1"/>
  <c r="BF583" i="64" a="1"/>
  <c r="AT551" i="64" a="1"/>
  <c r="BW896" i="64" a="1"/>
  <c r="CD583" i="64" a="1"/>
  <c r="AN583" i="64" a="1"/>
  <c r="AZ2591" i="64" a="1"/>
  <c r="CL583" i="64" a="1"/>
  <c r="AE583" i="64" a="1"/>
  <c r="AA396" i="64" a="1"/>
  <c r="CE816" i="64" a="1"/>
  <c r="AQ1122" i="64" a="1"/>
  <c r="CP818" i="64" a="1"/>
  <c r="BJ551" i="64" a="1"/>
  <c r="AM2591" i="64" a="1"/>
  <c r="Z583" i="64" a="1"/>
  <c r="AE816" i="64" a="1"/>
  <c r="CG2591" i="64" a="1"/>
  <c r="V818" i="64" a="1"/>
  <c r="CT1002" i="64" a="1"/>
  <c r="CO2563" i="64" a="1"/>
  <c r="BI551" i="64" a="1"/>
  <c r="CV818" i="64" a="1"/>
  <c r="CI896" i="64" a="1"/>
  <c r="DA818" i="64" a="1"/>
  <c r="CR818" i="64" a="1"/>
  <c r="W1986" i="64" a="1"/>
  <c r="CJ896" i="64" a="1"/>
  <c r="AQ2591" i="64" a="1"/>
  <c r="AG1737" i="64" a="1"/>
  <c r="CA551" i="64" a="1"/>
  <c r="Z1175" i="64" a="1"/>
  <c r="BE816" i="64" a="1"/>
  <c r="DG583" i="64" a="1"/>
  <c r="AJ1737" i="64" a="1"/>
  <c r="BM816" i="64" a="1"/>
  <c r="AO1122" i="64" a="1"/>
  <c r="BX816" i="64" a="1"/>
  <c r="Y1002" i="64" a="1"/>
  <c r="BH816" i="64" a="1"/>
  <c r="BO551" i="64" a="1"/>
  <c r="AS816" i="64" a="1"/>
  <c r="BO2591" i="64" a="1"/>
  <c r="BQ896" i="64" a="1"/>
  <c r="AW583" i="64" a="1"/>
  <c r="AN816" i="64" a="1"/>
  <c r="CR1122" i="64" a="1"/>
  <c r="BP896" i="64" a="1"/>
  <c r="AJ896" i="64" a="1"/>
  <c r="CZ818" i="64" a="1"/>
  <c r="AC1322" i="64" a="1"/>
  <c r="AG1122" i="64" a="1"/>
  <c r="S396" i="64" a="1"/>
  <c r="AH1737" i="64" a="1"/>
  <c r="CY818" i="64" a="1"/>
  <c r="BL551" i="64" a="1"/>
  <c r="AZ551" i="64" a="1"/>
  <c r="T1200" i="64"/>
  <c r="DA816" i="64" a="1"/>
  <c r="AB1737" i="64" a="1"/>
  <c r="X583" i="64" a="1"/>
  <c r="V1122" i="64" a="1"/>
  <c r="CY1828" i="64" a="1"/>
  <c r="CS396" i="64" a="1"/>
  <c r="BV2591" i="64" a="1"/>
  <c r="CV1828" i="64" a="1"/>
  <c r="X816" i="64" a="1"/>
  <c r="CQ1828" i="64" a="1"/>
  <c r="Z896" i="64" a="1"/>
  <c r="U1122" i="64" a="1"/>
  <c r="Y818" i="64" a="1"/>
  <c r="DI779" i="64" a="1"/>
  <c r="U583" i="64" a="1"/>
  <c r="CQ1002" i="64" a="1"/>
  <c r="CG1122" i="64" a="1"/>
  <c r="CP777" i="64" a="1"/>
  <c r="CS779" i="64" a="1"/>
  <c r="U896" i="64" a="1"/>
  <c r="S816" i="64" a="1"/>
  <c r="DB1122" i="64" a="1"/>
  <c r="CO1828" i="64" a="1"/>
  <c r="BA551" i="64" a="1"/>
  <c r="BK1737" i="64" a="1"/>
  <c r="AB1986" i="64" a="1"/>
  <c r="AX1737" i="64" a="1"/>
  <c r="CY816" i="64" a="1"/>
  <c r="DD777" i="64" a="1"/>
  <c r="DC779" i="64" a="1"/>
  <c r="BG2591" i="64" a="1"/>
  <c r="CY1122" i="64" a="1"/>
  <c r="AC1737" i="64" a="1"/>
  <c r="BL583" i="64" a="1"/>
  <c r="CT1122" i="64" a="1"/>
  <c r="BY1737" i="64" a="1"/>
  <c r="CU1828" i="64" a="1"/>
  <c r="DA1175" i="64" a="1"/>
  <c r="BU896" i="64" a="1"/>
  <c r="CO396" i="64" a="1"/>
  <c r="CX1200" i="64"/>
  <c r="BT583" i="64" a="1"/>
  <c r="CI551" i="64" a="1"/>
  <c r="X551" i="64" a="1"/>
  <c r="BB2591" i="64" a="1"/>
  <c r="Y1122" i="64" a="1"/>
  <c r="U396" i="64" a="1"/>
  <c r="BB551" i="64" a="1"/>
  <c r="DA777" i="64" a="1"/>
  <c r="CW551" i="64" a="1"/>
  <c r="CY1986" i="64" a="1"/>
  <c r="BF1122" i="64" a="1"/>
  <c r="AL816" i="64" a="1"/>
  <c r="CJ551" i="64" a="1"/>
  <c r="CE551" i="64" a="1"/>
  <c r="CS816" i="64" a="1"/>
  <c r="BZ816" i="64" a="1"/>
  <c r="CV958" i="64" a="1"/>
  <c r="U816" i="64" a="1"/>
  <c r="BK551" i="64" a="1"/>
  <c r="CP958" i="64" a="1"/>
  <c r="BI2591" i="64" a="1"/>
  <c r="AE896" i="64" a="1"/>
  <c r="AG583" i="64" a="1"/>
  <c r="CX396" i="64" a="1"/>
  <c r="DF816" i="64" a="1"/>
  <c r="CJ816" i="64" a="1"/>
  <c r="X1828" i="64" a="1"/>
  <c r="AZ816" i="64" a="1"/>
  <c r="CW1200" i="64"/>
  <c r="BU1737" i="64" a="1"/>
  <c r="DJ1122" i="64" a="1"/>
  <c r="CQ2536" i="64" a="1"/>
  <c r="BH896" i="64" a="1"/>
  <c r="BU551" i="64" a="1"/>
  <c r="S1002" i="64" a="1"/>
  <c r="CD1737" i="64" a="1"/>
  <c r="AJ583" i="64" a="1"/>
  <c r="CL816" i="64" a="1"/>
  <c r="CW818" i="64" a="1"/>
  <c r="DB551" i="64" a="1"/>
  <c r="AR1122" i="64" a="1"/>
  <c r="CW583" i="64" a="1"/>
  <c r="BB1737" i="64" a="1"/>
  <c r="CZ816" i="64" a="1"/>
  <c r="AA1986" i="64" a="1"/>
  <c r="AJ551" i="64" a="1"/>
  <c r="AU816" i="64" a="1"/>
  <c r="BT2591" i="64" a="1"/>
  <c r="CQ818" i="64" a="1"/>
  <c r="AV816" i="64" a="1"/>
  <c r="BC2591" i="64" a="1"/>
  <c r="CX816" i="64" a="1"/>
  <c r="BK583" i="64" a="1"/>
  <c r="CX583" i="64" a="1"/>
  <c r="AS583" i="64" a="1"/>
  <c r="CY1175" i="64" a="1"/>
  <c r="CZ1828" i="64" a="1"/>
  <c r="CQ1122" i="64" a="1"/>
  <c r="CU396" i="64" a="1"/>
  <c r="AA816" i="64" a="1"/>
  <c r="CY779" i="64" a="1"/>
  <c r="BN583" i="64" a="1"/>
  <c r="BL1737" i="64" a="1"/>
  <c r="CX1828" i="64" a="1"/>
  <c r="BT1737" i="64" a="1"/>
  <c r="BP1737" i="64" a="1"/>
  <c r="CH816" i="64" a="1"/>
  <c r="AO551" i="64" a="1"/>
  <c r="DE583" i="64" a="1"/>
  <c r="BZ2591" i="64" a="1"/>
  <c r="AC1828" i="64" a="1"/>
  <c r="AZ1122" i="64" a="1"/>
  <c r="CT777" i="64" a="1"/>
  <c r="CJ2591" i="64" a="1"/>
  <c r="AT896" i="64" a="1"/>
  <c r="AB1828" i="64" a="1"/>
  <c r="X958" i="64" a="1"/>
  <c r="CX958" i="64" a="1"/>
  <c r="CP779" i="64" a="1"/>
  <c r="AA818" i="64" a="1"/>
  <c r="S1200" i="64"/>
  <c r="CC816" i="64" a="1"/>
  <c r="BF2591" i="64" a="1"/>
  <c r="BX551" i="64" a="1"/>
  <c r="CV896" i="64" a="1"/>
  <c r="AD896" i="64" a="1"/>
  <c r="AE551" i="64" a="1"/>
  <c r="BN896" i="64" a="1"/>
  <c r="CZ1002" i="64" a="1"/>
  <c r="CK551" i="64" a="1"/>
  <c r="CZ958" i="64" a="1"/>
  <c r="CF816" i="64" a="1"/>
  <c r="Z818" i="64" a="1"/>
  <c r="CK2591" i="64" a="1"/>
  <c r="V1828" i="64" a="1"/>
  <c r="Y551" i="64" a="1"/>
  <c r="S1828" i="64" a="1"/>
  <c r="CT816" i="64" a="1"/>
  <c r="BR2591" i="64" a="1"/>
  <c r="CV1986" i="64" a="1"/>
  <c r="Z2591" i="64" a="1"/>
  <c r="AG896" i="64" a="1"/>
  <c r="AU2591" i="64" a="1"/>
  <c r="BH1737" i="64" a="1"/>
  <c r="AJ1122" i="64" a="1"/>
  <c r="CO583" i="64" a="1"/>
  <c r="BF896" i="64" a="1"/>
  <c r="CA1737" i="64" a="1"/>
  <c r="AD551" i="64" a="1"/>
  <c r="BN2591" i="64" a="1"/>
  <c r="CQ551" i="64" a="1"/>
  <c r="V1200" i="64"/>
  <c r="T396" i="64" a="1"/>
  <c r="Y958" i="64" a="1"/>
  <c r="CW958" i="64" a="1"/>
  <c r="AX816" i="64" a="1"/>
  <c r="DF551" i="64" a="1"/>
  <c r="CG896" i="64" a="1"/>
  <c r="AO2591" i="64" a="1"/>
  <c r="AW1122" i="64" a="1"/>
  <c r="AH1122" i="64" a="1"/>
  <c r="W896" i="64" a="1"/>
  <c r="BD551" i="64" a="1"/>
  <c r="CP396" i="64" a="1"/>
  <c r="BF551" i="64" a="1"/>
  <c r="BS1122" i="64" a="1"/>
  <c r="DE779" i="64" a="1"/>
  <c r="AQ583" i="64" a="1"/>
  <c r="DK777" i="64" a="1"/>
  <c r="CG583" i="64" a="1"/>
  <c r="AI816" i="64" a="1"/>
  <c r="BY551" i="64" a="1"/>
  <c r="W816" i="64" a="1"/>
  <c r="AI2591" i="64" a="1"/>
  <c r="CR1986" i="64" a="1"/>
  <c r="DF583" i="64" a="1"/>
  <c r="DG816" i="64" a="1"/>
  <c r="CU816" i="64" a="1"/>
  <c r="BJ896" i="64" a="1"/>
  <c r="AU1122" i="64" a="1"/>
  <c r="CS1828" i="64" a="1"/>
  <c r="X896" i="64" a="1"/>
  <c r="AF2591" i="64" a="1"/>
  <c r="AB1200" i="64"/>
  <c r="AX551" i="64" a="1"/>
  <c r="CR816" i="64" a="1"/>
  <c r="BT551" i="64" a="1"/>
  <c r="CR1175" i="64" a="1"/>
  <c r="CZ777" i="64" a="1"/>
  <c r="Z396" i="64" a="1"/>
  <c r="BV583" i="64" a="1"/>
  <c r="AL583" i="64" a="1"/>
  <c r="AC1175" i="64" a="1"/>
  <c r="CJ1122" i="64" a="1"/>
  <c r="CP551" i="64" a="1"/>
  <c r="AF1737" i="64" a="1"/>
  <c r="CO1737" i="64" a="1"/>
  <c r="AJ2591" i="64" a="1"/>
  <c r="S1737" i="64" a="1"/>
  <c r="V551" i="64" a="1"/>
  <c r="Y1986" i="64" a="1"/>
  <c r="DF777" i="64" a="1"/>
  <c r="DJ583" i="64" a="1"/>
  <c r="BK2591" i="64" a="1"/>
  <c r="CP1175" i="64" a="1"/>
  <c r="BC551" i="64" a="1"/>
  <c r="DE777" i="64" a="1"/>
  <c r="AA1200" i="64"/>
  <c r="AE2591" i="64" a="1"/>
  <c r="BG1737" i="64" a="1"/>
  <c r="CP1828" i="64" a="1"/>
  <c r="T1986" i="64" a="1"/>
  <c r="BO1737" i="64" a="1"/>
  <c r="AH816" i="64" a="1"/>
  <c r="W396" i="64" a="1"/>
  <c r="BS816" i="64" a="1"/>
  <c r="DJ816" i="64" a="1"/>
  <c r="BW551" i="64" a="1"/>
  <c r="BU2591" i="64" a="1"/>
  <c r="BB1122" i="64" a="1"/>
  <c r="DK583" i="64" a="1"/>
  <c r="CT818" i="64" a="1"/>
  <c r="BW816" i="64" a="1"/>
  <c r="BJ2591" i="64" a="1"/>
  <c r="AB1002" i="64" a="1"/>
  <c r="AK551" i="64" a="1"/>
  <c r="CL896" i="64" a="1"/>
  <c r="CS551" i="64" a="1"/>
  <c r="T583" i="64" a="1"/>
  <c r="CF1122" i="64" a="1"/>
  <c r="CQ816" i="64" a="1"/>
  <c r="CH2591" i="64" a="1"/>
  <c r="CG1737" i="64" a="1"/>
  <c r="S896" i="64" a="1"/>
  <c r="CH551" i="64" a="1"/>
  <c r="DA1002" i="64" a="1"/>
  <c r="AB551" i="64" a="1"/>
  <c r="CO1175" i="64" a="1"/>
  <c r="U551" i="64" a="1"/>
  <c r="CT551" i="64" a="1"/>
  <c r="DA396" i="64" a="1"/>
  <c r="U1200" i="64"/>
  <c r="AG551" i="64" a="1"/>
  <c r="AH2591" i="64" a="1"/>
  <c r="BJ583" i="64" a="1"/>
  <c r="DH1122" i="64" a="1"/>
  <c r="CX551" i="64" a="1"/>
  <c r="S551" i="64" a="1"/>
  <c r="CZ396" i="64" a="1"/>
  <c r="DB816" i="64" a="1"/>
  <c r="BR816" i="64" a="1"/>
  <c r="CH583" i="64" a="1"/>
  <c r="W958" i="64" a="1"/>
  <c r="BR583" i="64" a="1"/>
  <c r="BP816" i="64" a="1"/>
  <c r="BI583" i="64" a="1"/>
  <c r="BK816" i="64" a="1"/>
  <c r="BV896" i="64" a="1"/>
  <c r="BA1737" i="64" a="1"/>
  <c r="CW1986" i="64" a="1"/>
  <c r="CK583" i="64" a="1"/>
  <c r="BE1737" i="64" a="1"/>
  <c r="Y583" i="64" a="1"/>
  <c r="AR551" i="64" a="1"/>
  <c r="DA779" i="64" a="1"/>
  <c r="AH896" i="64" a="1"/>
  <c r="BU816" i="64" a="1"/>
  <c r="BL1122" i="64" a="1"/>
  <c r="AY816" i="64" a="1"/>
  <c r="DG551" i="64" a="1"/>
  <c r="DD779" i="64" a="1"/>
  <c r="CV1200" i="64"/>
  <c r="BP1122" i="64" a="1"/>
  <c r="CR396" i="64" a="1"/>
  <c r="X818" i="64" a="1"/>
  <c r="AP816" i="64" a="1"/>
  <c r="DA1122" i="64" a="1"/>
  <c r="AU1737" i="64" a="1"/>
  <c r="T1122" i="64" a="1"/>
  <c r="DA583" i="64" a="1"/>
  <c r="CF1737" i="64" a="1"/>
  <c r="DE816" i="64" a="1"/>
  <c r="AM1122" i="64" a="1"/>
  <c r="Z1002" i="64" a="1"/>
  <c r="T1737" i="64" a="1"/>
  <c r="AB816" i="64" a="1"/>
  <c r="AS551" i="64" a="1"/>
  <c r="CR1200" i="64"/>
  <c r="AX2591" i="64" a="1"/>
  <c r="CR583" i="64" a="1"/>
  <c r="V896" i="64" a="1"/>
  <c r="AM1737" i="64" a="1"/>
  <c r="Z958" i="64" a="1"/>
  <c r="BO583" i="64" a="1"/>
  <c r="CB1122" i="64" a="1"/>
  <c r="BD816" i="64" a="1"/>
  <c r="AO816" i="64" a="1"/>
  <c r="BQ1737" i="64" a="1"/>
  <c r="CF551" i="64" a="1"/>
  <c r="U1175" i="64" a="1"/>
  <c r="BS896" i="64" a="1"/>
  <c r="AK2591" i="64" a="1"/>
  <c r="DD583" i="64" a="1"/>
  <c r="CU958" i="64" a="1"/>
  <c r="CS1002" i="64" a="1"/>
  <c r="S583" i="64" a="1"/>
  <c r="CT1175" i="64" a="1"/>
  <c r="CU1122" i="64" a="1"/>
  <c r="CX779" i="64" a="1"/>
  <c r="DH816" i="64" a="1"/>
  <c r="AC818" i="64" a="1"/>
  <c r="X396" i="64" a="1"/>
  <c r="CX777" i="64" a="1"/>
  <c r="X1175" i="64" a="1"/>
  <c r="BQ1122" i="64" a="1"/>
  <c r="DB583" i="64" a="1"/>
  <c r="S818" i="64" a="1"/>
  <c r="BD1737" i="64" a="1"/>
  <c r="CB1737" i="64" a="1"/>
  <c r="BS1737" i="64" a="1"/>
  <c r="CC1122" i="64" a="1"/>
  <c r="CT1828" i="64" a="1"/>
  <c r="S1229" i="64" a="1"/>
  <c r="CD816" i="64" a="1"/>
  <c r="T1175" i="64" a="1"/>
  <c r="AQ816" i="64" a="1"/>
  <c r="AI1737" i="64" a="1"/>
  <c r="AM816" i="64" a="1"/>
  <c r="BP2591" i="64" a="1"/>
  <c r="CV1002" i="64" a="1"/>
  <c r="BA816" i="64" a="1"/>
  <c r="DD1122" i="64" a="1"/>
  <c r="CP2536" i="64" a="1"/>
  <c r="CC583" i="64" a="1"/>
  <c r="CP2563" i="64" a="1"/>
  <c r="AP896" i="64" a="1"/>
  <c r="CI583" i="64" a="1"/>
  <c r="T551" i="64" a="1"/>
  <c r="AB1122" i="64" a="1"/>
  <c r="U1986" i="64" a="1"/>
  <c r="BD2591" i="64" a="1"/>
  <c r="BG816" i="64" a="1"/>
  <c r="AS896" i="64" a="1"/>
  <c r="CO1200" i="64"/>
  <c r="BQ583" i="64" a="1"/>
  <c r="AU583" i="64" a="1"/>
  <c r="AK1122" i="64" a="1"/>
  <c r="CF583" i="64" a="1"/>
  <c r="BW2591" i="64" a="1"/>
  <c r="AF896" i="64" a="1"/>
  <c r="CT1986" i="64" a="1"/>
  <c r="CU1175" i="64" a="1"/>
  <c r="AV551" i="64" a="1"/>
  <c r="BM1737" i="64" a="1"/>
  <c r="AA583" i="64" a="1"/>
  <c r="X1986" i="64" a="1"/>
  <c r="AR1737" i="64" a="1"/>
  <c r="CI2591" i="64" a="1"/>
  <c r="AD2591" i="64" a="1"/>
  <c r="BM583" i="64" a="1"/>
  <c r="BM551" i="64" a="1"/>
  <c r="U1737" i="64" a="1"/>
  <c r="CV583" i="64" a="1"/>
  <c r="DE1122" i="64" a="1"/>
  <c r="CZ1175" i="64" a="1"/>
  <c r="CR777" i="64" a="1"/>
  <c r="CK1122" i="64" a="1"/>
  <c r="CY777" i="64" a="1"/>
  <c r="CW1002" i="64" a="1"/>
  <c r="W2591" i="64" a="1"/>
  <c r="AV2591" i="64" a="1"/>
  <c r="AI551" i="64" a="1"/>
  <c r="BR1122" i="64" a="1"/>
  <c r="AL1122" i="64" a="1"/>
  <c r="W583" i="64" a="1"/>
  <c r="CT396" i="64" a="1"/>
  <c r="CE896" i="64" a="1"/>
  <c r="DC777" i="64" a="1"/>
  <c r="BC1737" i="64" a="1"/>
  <c r="W818" i="64" a="1"/>
  <c r="CF896" i="64" a="1"/>
  <c r="AK583" i="64" a="1"/>
  <c r="BI1122" i="64" a="1"/>
  <c r="AR2591" i="64" a="1"/>
  <c r="AR583" i="64" a="1"/>
  <c r="AG2591" i="64" a="1"/>
  <c r="CV396" i="64" a="1"/>
  <c r="W1122" i="64" a="1"/>
  <c r="DK779" i="64" a="1"/>
  <c r="CY958" i="64" a="1"/>
  <c r="BM2591" i="64" a="1"/>
  <c r="W1737" i="64" a="1"/>
  <c r="AN1737" i="64" a="1"/>
  <c r="Z1986" i="64" a="1"/>
  <c r="AW551" i="64" a="1"/>
  <c r="AX896" i="64" a="1"/>
  <c r="CP583" i="64" a="1"/>
  <c r="BO896" i="64" a="1"/>
  <c r="CV1122" i="64" a="1"/>
  <c r="BB583" i="64" a="1"/>
  <c r="U2591" i="64" a="1"/>
  <c r="AA1175" i="64" a="1"/>
  <c r="CZ1122" i="64" a="1"/>
  <c r="T1828" i="64" a="1"/>
  <c r="AA551" i="64" a="1"/>
  <c r="BW1737" i="64" a="1"/>
  <c r="CS1175" i="64" a="1"/>
  <c r="AM583" i="64" a="1"/>
  <c r="AC1122" i="64" a="1"/>
  <c r="CO779" i="64" a="1"/>
  <c r="BD1122" i="64" a="1"/>
  <c r="CL551" i="64" a="1"/>
  <c r="BZ583" i="64" a="1"/>
  <c r="AM896" i="64" a="1"/>
  <c r="CY1200" i="64"/>
  <c r="CS958" i="64" a="1"/>
  <c r="CV777" i="64" a="1"/>
  <c r="AS2591" i="64" a="1"/>
  <c r="BC583" i="64" a="1"/>
  <c r="CQ1986" i="64" a="1"/>
  <c r="Z1122" i="64" a="1"/>
  <c r="BT816" i="64" a="1"/>
  <c r="BW1122" i="64" a="1"/>
  <c r="CO818" i="64" a="1"/>
  <c r="AY1737" i="64" a="1"/>
  <c r="BT1122" i="64" a="1"/>
  <c r="CZ1070" i="64" a="1"/>
  <c r="BS551" i="64" a="1"/>
  <c r="W1828" i="64" a="1"/>
  <c r="DD551" i="64" a="1"/>
  <c r="DA858" i="64" a="1"/>
  <c r="CX1175" i="64" a="1"/>
  <c r="AY896" i="64" a="1"/>
  <c r="AN551" i="64" a="1"/>
  <c r="AK896" i="64" a="1"/>
  <c r="CZ583" i="64" a="1"/>
  <c r="BF816" i="64" a="1"/>
  <c r="CO1002" i="64" a="1"/>
  <c r="DG779" i="64" a="1"/>
  <c r="BN1737" i="64" a="1"/>
  <c r="AL896" i="64" a="1"/>
  <c r="V958" i="64" a="1"/>
  <c r="Z1200" i="64"/>
  <c r="W1200" i="64"/>
  <c r="CZ1986" i="64" a="1"/>
  <c r="CA896" i="64" a="1"/>
  <c r="CC2591" i="64" a="1"/>
  <c r="DA958" i="64" a="1"/>
  <c r="T818" i="64" a="1"/>
  <c r="BQ2591" i="64" a="1"/>
  <c r="DF1122" i="64" a="1"/>
  <c r="AU551" i="64" a="1"/>
  <c r="CD1122" i="64" a="1"/>
  <c r="BN1122" i="64" a="1"/>
  <c r="CV816" i="64" a="1"/>
  <c r="V2591" i="64" a="1"/>
  <c r="DB779" i="64" a="1"/>
  <c r="BO816" i="64" a="1"/>
  <c r="AL2591" i="64" a="1"/>
  <c r="CB583" i="64" a="1"/>
  <c r="DA551" i="64" a="1"/>
  <c r="U1828" i="64" a="1"/>
  <c r="BH583" i="64" a="1"/>
  <c r="Z551" i="64" a="1"/>
  <c r="DF779" i="64" a="1"/>
  <c r="BZ1737" i="64" a="1"/>
  <c r="AT583" i="64" a="1"/>
  <c r="AA1828" i="64" a="1"/>
  <c r="Y396" i="64" a="1"/>
  <c r="BL896" i="64" a="1"/>
  <c r="AM551" i="64" a="1"/>
  <c r="AP583" i="64" a="1"/>
  <c r="T1002" i="64" a="1"/>
  <c r="AZ896" i="64" a="1"/>
  <c r="AX583" i="64" a="1"/>
  <c r="BU583" i="64" a="1"/>
  <c r="BY2591" i="64" a="1"/>
  <c r="DI816" i="64" a="1"/>
  <c r="U958" i="64" a="1"/>
  <c r="AH551" i="64" a="1"/>
  <c r="BD583" i="64" a="1"/>
  <c r="BA583" i="64" a="1"/>
  <c r="Z1828" i="64" a="1"/>
  <c r="CX1986" i="64" a="1"/>
  <c r="BZ1122" i="64" a="1"/>
  <c r="AP2591" i="64" a="1"/>
  <c r="CY583" i="64" a="1"/>
  <c r="CS1200" i="64"/>
  <c r="BG896" i="64" a="1"/>
  <c r="BW583" i="64" a="1"/>
  <c r="AB583" i="64" a="1"/>
  <c r="AR896" i="64" a="1"/>
  <c r="X1200" i="64"/>
  <c r="AC551" i="64" a="1"/>
  <c r="DC551" i="64" a="1"/>
  <c r="CK1737" i="64" a="1"/>
  <c r="AS1122" i="64" a="1"/>
  <c r="CS818" i="64" a="1"/>
  <c r="AC816" i="64" a="1"/>
  <c r="AA1122" i="64" a="1"/>
  <c r="DB777" i="64" a="1"/>
  <c r="CV779" i="64" a="1"/>
  <c r="BC896" i="64" a="1"/>
  <c r="CQ958" i="64" a="1"/>
  <c r="CW1828" i="64" a="1"/>
  <c r="BI896" i="64" a="1"/>
  <c r="CA583" i="64" a="1"/>
  <c r="AB396" i="64" a="1"/>
  <c r="AT1122" i="64" a="1"/>
  <c r="AV896" i="64" a="1"/>
  <c r="AF1122" i="64" a="1"/>
  <c r="BM1122" i="64" a="1"/>
  <c r="CT1200" i="64"/>
  <c r="AR816" i="64" a="1"/>
  <c r="CH1122" i="64" a="1"/>
  <c r="CP816" i="64" a="1"/>
  <c r="BD896" i="64" a="1"/>
  <c r="CQ1175" i="64" a="1"/>
  <c r="AV1122" i="64" a="1"/>
  <c r="CU583" i="64" a="1"/>
  <c r="T896" i="64" a="1"/>
  <c r="CQ396" i="64" a="1"/>
  <c r="BA896" i="64" a="1"/>
  <c r="S1175" i="64" a="1"/>
  <c r="CZ779" i="64" a="1"/>
  <c r="CP1986" i="64" a="1"/>
  <c r="AK1737" i="64" a="1"/>
  <c r="DI551" i="64" a="1"/>
  <c r="CY396" i="64" a="1"/>
  <c r="CR1828" i="64" a="1"/>
  <c r="CW1175" i="64" a="1"/>
  <c r="AA1737" i="64" a="1"/>
  <c r="BF1737" i="64" a="1"/>
  <c r="AJ816" i="64" a="1"/>
  <c r="AI896" i="64" a="1"/>
  <c r="AL1737" i="64" a="1"/>
  <c r="V1986" i="64" a="1"/>
  <c r="DK816" i="64" a="1"/>
  <c r="CK896" i="64" a="1"/>
  <c r="DA1200" i="64"/>
  <c r="BS583" i="64" a="1"/>
  <c r="CC551" i="64" a="1"/>
  <c r="DD816" i="64" a="1"/>
  <c r="DI777" i="64" a="1"/>
  <c r="BE2591" i="64" a="1"/>
  <c r="AN1122" i="64" a="1"/>
  <c r="V396" i="64" a="1"/>
  <c r="BZ551" i="64" a="1"/>
  <c r="CX818" i="64" a="1"/>
  <c r="CO551" i="64" a="1"/>
  <c r="AB2591" i="64" a="1"/>
  <c r="AD1737" i="64" a="1"/>
  <c r="BA1122" i="64" a="1"/>
  <c r="CE1737" i="64" a="1"/>
  <c r="Y1200" i="64"/>
  <c r="S2591" i="64" a="1"/>
  <c r="AN896" i="64" a="1"/>
  <c r="CQ583" i="64" a="1"/>
  <c r="AC1986" i="64" a="1"/>
  <c r="CW1322" i="64" a="1"/>
  <c r="CY1002" i="64" a="1"/>
  <c r="AW896" i="64" a="1"/>
  <c r="CD2591" i="64" a="1"/>
  <c r="BX2591" i="64" a="1"/>
  <c r="BC1122" i="64" a="1"/>
  <c r="CR958" i="64" a="1"/>
  <c r="CS583" i="64" a="1"/>
  <c r="BY896" i="64" a="1"/>
  <c r="BX1122" i="64" a="1"/>
  <c r="BV816" i="64" a="1"/>
  <c r="AY551" i="64" a="1"/>
  <c r="AA1002" i="64" a="1"/>
  <c r="BV1737" i="64" a="1"/>
  <c r="CT958" i="64" a="1"/>
  <c r="CU1986" i="64" a="1"/>
  <c r="CU818" i="64" a="1"/>
  <c r="BQ551" i="64" a="1"/>
  <c r="BY583" i="64" a="1"/>
  <c r="CX1002" i="64" a="1"/>
  <c r="CH896" i="64" a="1"/>
  <c r="CQ1200" i="64"/>
  <c r="CS1122" i="64" a="1"/>
  <c r="CL1122" i="64" a="1"/>
  <c r="BX896" i="64" a="1"/>
  <c r="AV1737" i="64" a="1"/>
  <c r="CE2591" i="64" a="1"/>
  <c r="X1002" i="64" a="1"/>
  <c r="BG583" i="64" a="1"/>
  <c r="DA1986" i="64" a="1"/>
  <c r="BV551" i="64" a="1"/>
  <c r="AN2591" i="64" a="1"/>
  <c r="AE1122" i="64" a="1"/>
  <c r="AD816" i="64" a="1"/>
  <c r="CP1122" i="64" a="1"/>
  <c r="AF583" i="64" a="1"/>
  <c r="CO1122" i="64" a="1"/>
  <c r="CE583" i="64" a="1"/>
  <c r="CZ1229" i="64" a="1"/>
  <c r="BR551" i="64" a="1"/>
  <c r="CB551" i="64" a="1"/>
  <c r="AX1122" i="64" a="1"/>
  <c r="BV1122" i="64" a="1"/>
  <c r="AP1122" i="64" a="1"/>
  <c r="AA896" i="64" a="1"/>
  <c r="CP1002" i="64" a="1"/>
  <c r="CX1122" i="64" a="1"/>
  <c r="CG816" i="64" a="1"/>
  <c r="CS777" i="64" a="1"/>
  <c r="BG1122" i="64" a="1"/>
  <c r="CA2591" i="64" a="1"/>
  <c r="CU1200" i="64"/>
  <c r="CU1002" i="64" a="1"/>
  <c r="CG551" i="64" a="1"/>
  <c r="AF816" i="64" a="1"/>
  <c r="AF551" i="64" a="1"/>
  <c r="BE583" i="64" a="1"/>
  <c r="CJ1737" i="64" a="1"/>
  <c r="BB896" i="64" a="1"/>
  <c r="BE551" i="64" a="1"/>
  <c r="CT779" i="64" a="1"/>
  <c r="CV551" i="64" a="1"/>
  <c r="AZ1737" i="64" a="1"/>
  <c r="BJ816" i="64" a="1"/>
  <c r="AT816" i="64" a="1"/>
  <c r="AU896" i="64" a="1"/>
  <c r="S1986" i="64" a="1"/>
  <c r="V816" i="64" a="1"/>
  <c r="BK1122" i="64" a="1"/>
  <c r="AY1122" i="64" a="1"/>
  <c r="BO1122" i="64" a="1"/>
  <c r="V1175" i="64" a="1"/>
  <c r="BX583" i="64" a="1"/>
  <c r="BR896" i="64" a="1"/>
  <c r="CD551" i="64" a="1"/>
  <c r="DA1229" i="64" a="1"/>
  <c r="AY583" i="64" a="1"/>
  <c r="CW1122" i="64" a="1"/>
  <c r="CU551" i="64" a="1"/>
  <c r="BL816" i="64" a="1"/>
  <c r="CT583" i="64" a="1"/>
  <c r="CA1122" i="64" a="1"/>
  <c r="DI1122" i="64" a="1"/>
  <c r="AC2591" i="64" a="1"/>
  <c r="CO816" i="64" a="1"/>
  <c r="S1122" i="64" a="1"/>
  <c r="AQ1737" i="64" a="1"/>
  <c r="BG551" i="64" a="1"/>
  <c r="CE1122" i="64" a="1"/>
  <c r="CB896" i="64" a="1"/>
  <c r="AK816" i="64" a="1"/>
  <c r="AC583" i="64" a="1"/>
  <c r="DC583" i="64" a="1"/>
  <c r="AZ583" i="64" a="1"/>
  <c r="DK551" i="64" a="1"/>
  <c r="CH1737" i="64" a="1"/>
  <c r="BI1737" i="64" a="1"/>
  <c r="CI1122" i="64" a="1"/>
  <c r="W1002" i="64" a="1"/>
  <c r="AI1122" i="64" a="1"/>
  <c r="BC816" i="64" a="1"/>
  <c r="CQ779" i="64" a="1"/>
  <c r="AQ896" i="64" a="1"/>
  <c r="BJ1737" i="64" a="1"/>
  <c r="BE896" i="64" a="1"/>
  <c r="DE551" i="64" a="1"/>
  <c r="W551" i="64" a="1"/>
  <c r="AW2591" i="64" a="1"/>
  <c r="T958" i="64" a="1"/>
  <c r="CW396" i="64" a="1"/>
  <c r="Y816" i="64" a="1"/>
  <c r="CO777" i="64" a="1"/>
  <c r="AA958" i="64" a="1"/>
  <c r="CD896" i="64" a="1"/>
  <c r="DH777" i="64" a="1"/>
  <c r="AO896" i="64" a="1"/>
  <c r="Y1175" i="64" a="1"/>
  <c r="AC896" i="64" a="1"/>
  <c r="AP551" i="64" a="1"/>
  <c r="BB816" i="64" a="1"/>
  <c r="BS2591" i="64" a="1"/>
  <c r="AO1737" i="64" a="1"/>
  <c r="CA816" i="64" a="1"/>
  <c r="CR1002" i="64" a="1"/>
  <c r="Z1737" i="64" a="1"/>
  <c r="U818" i="64" a="1"/>
  <c r="CZ1200" i="64"/>
  <c r="X1122" i="64" a="1"/>
  <c r="BX1737" i="64" a="1"/>
  <c r="CM1175" i="64" a="1"/>
  <c r="AD1122" i="64" a="1"/>
  <c r="BR1737" i="64" a="1"/>
  <c r="BH551" i="64" a="1"/>
  <c r="AL551" i="64" a="1"/>
  <c r="AC858" i="64" a="1"/>
  <c r="BU1122" i="64" a="1"/>
  <c r="AS1737" i="64" a="1"/>
  <c r="AB958" i="64" a="1"/>
  <c r="CI1737" i="64" a="1"/>
  <c r="Y2591" i="64" a="1"/>
  <c r="U1002" i="64" a="1"/>
  <c r="CJ583" i="64" a="1"/>
  <c r="BH2591" i="64" a="1"/>
  <c r="BY816" i="64" a="1"/>
  <c r="CL1737" i="64" a="1"/>
  <c r="CC1737" i="64" a="1"/>
  <c r="AG816" i="64" a="1"/>
  <c r="CI816" i="64" a="1"/>
  <c r="AY2591" i="64" a="1"/>
  <c r="CW816" i="64" a="1"/>
  <c r="CF2591" i="64" a="1"/>
  <c r="BI816" i="64" a="1"/>
  <c r="CQ2563" i="64" a="1"/>
  <c r="BP583" i="64" a="1"/>
  <c r="CO1986" i="64" a="1"/>
  <c r="BY1122" i="64" a="1"/>
  <c r="AH583" i="64" a="1"/>
  <c r="DJ551" i="64" a="1"/>
  <c r="DI583" i="64" a="1"/>
  <c r="AO583" i="64" a="1"/>
  <c r="X2591" i="64" a="1"/>
  <c r="S958" i="64" a="1"/>
  <c r="AB896" i="64" a="1"/>
  <c r="AW1737" i="64" a="1"/>
  <c r="BK896" i="64" a="1"/>
  <c r="AB1070" i="64" a="1"/>
  <c r="AI583" i="64" a="1"/>
  <c r="AW816" i="64" a="1"/>
  <c r="AB1175" i="64" a="1"/>
  <c r="T2591" i="64" a="1"/>
  <c r="BN551" i="64" a="1"/>
  <c r="CB2591" i="64" a="1"/>
  <c r="DG1122" i="64" a="1"/>
  <c r="CO958" i="64" a="1"/>
  <c r="V583" i="64" a="1"/>
  <c r="CY551" i="64" a="1"/>
  <c r="BP551" i="64" a="1"/>
  <c r="AV583" i="64" a="1"/>
  <c r="DK1122" i="64" a="1"/>
  <c r="CS1986" i="64" a="1"/>
  <c r="BZ896" i="64" a="1"/>
  <c r="CB816" i="64" a="1"/>
  <c r="BN816" i="64" a="1"/>
  <c r="CK816" i="64" a="1"/>
  <c r="BE1122" i="64" a="1"/>
  <c r="CC896" i="64" a="1"/>
  <c r="AT2591" i="64" a="1"/>
  <c r="DC816" i="64" a="1"/>
  <c r="BQ816" i="64" a="1"/>
  <c r="AC396" i="64" a="1"/>
  <c r="Y1828" i="64" a="1"/>
  <c r="AQ551" i="64" a="1"/>
  <c r="CO2536" i="64" a="1"/>
  <c r="BL2591" i="64" a="1"/>
  <c r="BA2591" i="64" a="1"/>
  <c r="W1175" i="64" a="1"/>
  <c r="CP1200" i="64"/>
  <c r="AD583" i="64" a="1"/>
  <c r="CV1175" i="64" a="1"/>
  <c r="V1737" i="64" a="1"/>
  <c r="Z816" i="64" a="1"/>
  <c r="BM896" i="64" a="1"/>
  <c r="BH1122" i="64" a="1"/>
  <c r="AE1737" i="64" a="1"/>
  <c r="BT896" i="64" a="1"/>
  <c r="AC1070" i="64" a="1"/>
  <c r="DA1828" i="64" a="1"/>
  <c r="AC1200" i="64"/>
  <c r="AC1002" i="64" a="1"/>
  <c r="AC958" i="64" a="1"/>
  <c r="DB2197" i="64" l="1"/>
  <c r="CU2197" i="64"/>
  <c r="AA454" i="64"/>
  <c r="CP454" i="64"/>
  <c r="AC454" i="64"/>
  <c r="CV454" i="64"/>
  <c r="CQ454" i="64"/>
  <c r="CW454" i="64"/>
  <c r="AD454" i="64"/>
  <c r="CZ454" i="64"/>
  <c r="CR454" i="64"/>
  <c r="DA454" i="64"/>
  <c r="CX454" i="64"/>
  <c r="X454" i="64"/>
  <c r="V454" i="64"/>
  <c r="CY454" i="64"/>
  <c r="Z454" i="64"/>
  <c r="CS454" i="64"/>
  <c r="S454" i="64"/>
  <c r="AB454" i="64"/>
  <c r="W454" i="64"/>
  <c r="CO454" i="64"/>
  <c r="T454" i="64"/>
  <c r="CT454" i="64"/>
  <c r="Y454" i="64"/>
  <c r="U454" i="64"/>
  <c r="DB454" i="64"/>
  <c r="CU454" i="64"/>
  <c r="DG102" i="861"/>
  <c r="AH46" i="1224"/>
  <c r="AH103" i="861" s="1"/>
  <c r="AI45" i="1224"/>
  <c r="AI102" i="861" s="1"/>
  <c r="Y27" i="1224"/>
  <c r="AJ8" i="1224"/>
  <c r="AH30" i="1224"/>
  <c r="AH101" i="861" s="1"/>
  <c r="X49" i="1224"/>
  <c r="X43" i="861" s="1"/>
  <c r="X47" i="1224"/>
  <c r="X73" i="861" s="1"/>
  <c r="DH100" i="861"/>
  <c r="DJ35" i="861"/>
  <c r="DI1" i="1224"/>
  <c r="AI29" i="1224"/>
  <c r="AI100" i="861" s="1"/>
  <c r="AJ18" i="1224"/>
  <c r="DG31" i="1224"/>
  <c r="DH27" i="1224" s="1"/>
  <c r="DG33" i="1224"/>
  <c r="DG45" i="1224"/>
  <c r="AK16" i="1224"/>
  <c r="AK35" i="861" s="1"/>
  <c r="AK4" i="1224"/>
  <c r="AK17" i="1224"/>
  <c r="AK28" i="1224"/>
  <c r="AK44" i="1224"/>
  <c r="AM2" i="1224"/>
  <c r="AL3" i="1224"/>
  <c r="AL7" i="1224"/>
  <c r="AL1" i="1224"/>
  <c r="DH18" i="1224"/>
  <c r="DH45" i="1224" s="1"/>
  <c r="DI16" i="1224"/>
  <c r="DI4" i="1224"/>
  <c r="DI28" i="1224"/>
  <c r="DI17" i="1224"/>
  <c r="DI44" i="1224"/>
  <c r="DG47" i="1224"/>
  <c r="DH43" i="1224" s="1"/>
  <c r="DG49" i="1224"/>
  <c r="DK2" i="1224"/>
  <c r="DJ3" i="1224"/>
  <c r="DJ7" i="1224"/>
  <c r="DJ8" i="1224"/>
  <c r="CR396" i="64"/>
  <c r="CS396" i="64"/>
  <c r="CV396" i="64"/>
  <c r="CW396" i="64"/>
  <c r="CX396" i="64"/>
  <c r="CT396" i="64"/>
  <c r="CQ396" i="64"/>
  <c r="CZ396" i="64"/>
  <c r="CO396" i="64"/>
  <c r="CP396" i="64"/>
  <c r="CY396" i="64"/>
  <c r="AB396" i="64"/>
  <c r="AC396" i="64"/>
  <c r="T396" i="64"/>
  <c r="U396" i="64"/>
  <c r="V396" i="64"/>
  <c r="W396" i="64"/>
  <c r="AA396" i="64"/>
  <c r="S1229" i="64"/>
  <c r="CZ1229" i="64"/>
  <c r="S396" i="64"/>
  <c r="X396" i="64"/>
  <c r="Y396" i="64"/>
  <c r="Z396" i="64"/>
  <c r="DA396" i="64"/>
  <c r="CU396" i="64"/>
  <c r="DA1229" i="64"/>
  <c r="CR405" i="64"/>
  <c r="CS405" i="64"/>
  <c r="CV405" i="64"/>
  <c r="CW405" i="64"/>
  <c r="CX405" i="64"/>
  <c r="DB1228" i="64" a="1"/>
  <c r="DB1228" i="64" s="1"/>
  <c r="DB395" i="64" a="1"/>
  <c r="DB395" i="64" s="1"/>
  <c r="CT405" i="64"/>
  <c r="CQ405" i="64"/>
  <c r="CZ405" i="64"/>
  <c r="CO405" i="64"/>
  <c r="CP405" i="64"/>
  <c r="CY405" i="64"/>
  <c r="AD1228" i="64" a="1"/>
  <c r="AD1228" i="64" s="1"/>
  <c r="AD395" i="64" a="1"/>
  <c r="AD395" i="64" s="1"/>
  <c r="AB405" i="64"/>
  <c r="T405" i="64"/>
  <c r="U405" i="64"/>
  <c r="V405" i="64"/>
  <c r="W405" i="64"/>
  <c r="AA405" i="64"/>
  <c r="DG1231" i="64"/>
  <c r="DH1227" i="64" s="1"/>
  <c r="DG1233" i="64"/>
  <c r="X405" i="64"/>
  <c r="Y405" i="64"/>
  <c r="Z405" i="64"/>
  <c r="CU405" i="64"/>
  <c r="AL2197" i="64"/>
  <c r="BP2197" i="64"/>
  <c r="CB2197" i="64"/>
  <c r="CC2197" i="64"/>
  <c r="DG1139" i="64"/>
  <c r="AY2197" i="64"/>
  <c r="BW2197" i="64"/>
  <c r="AT2197" i="64"/>
  <c r="U2197" i="64"/>
  <c r="V2197" i="64"/>
  <c r="BA2197" i="64"/>
  <c r="T1002" i="64"/>
  <c r="T1009" i="64" s="1"/>
  <c r="W1002" i="64"/>
  <c r="W1009" i="64" s="1"/>
  <c r="CW1002" i="64"/>
  <c r="CW1009" i="64" s="1"/>
  <c r="Y1002" i="64"/>
  <c r="AC1070" i="64"/>
  <c r="AC1077" i="64" s="1"/>
  <c r="U1002" i="64"/>
  <c r="U1009" i="64" s="1"/>
  <c r="AC1002" i="64"/>
  <c r="AC1009" i="64" s="1"/>
  <c r="CX1002" i="64"/>
  <c r="CX1009" i="64" s="1"/>
  <c r="Z1002" i="64"/>
  <c r="Z1009" i="64" s="1"/>
  <c r="CQ1002" i="64"/>
  <c r="CQ1009" i="64" s="1"/>
  <c r="CR1002" i="64"/>
  <c r="CR1009" i="64" s="1"/>
  <c r="CV1002" i="64"/>
  <c r="CV1009" i="64" s="1"/>
  <c r="S1002" i="64"/>
  <c r="CO1002" i="64"/>
  <c r="CO1009" i="64" s="1"/>
  <c r="AB1070" i="64"/>
  <c r="AB1077" i="64" s="1"/>
  <c r="CZ1002" i="64"/>
  <c r="CZ1009" i="64" s="1"/>
  <c r="CZ1070" i="64"/>
  <c r="CZ1077" i="64" s="1"/>
  <c r="X1002" i="64"/>
  <c r="X1009" i="64" s="1"/>
  <c r="CS1002" i="64"/>
  <c r="CS1009" i="64" s="1"/>
  <c r="V1002" i="64"/>
  <c r="V1009" i="64" s="1"/>
  <c r="DA1002" i="64"/>
  <c r="DA1009" i="64" s="1"/>
  <c r="CP1002" i="64"/>
  <c r="CP1009" i="64" s="1"/>
  <c r="CY1002" i="64"/>
  <c r="CY1009" i="64" s="1"/>
  <c r="AA1002" i="64"/>
  <c r="AA1009" i="64" s="1"/>
  <c r="AB1002" i="64"/>
  <c r="AB1009" i="64" s="1"/>
  <c r="CT1002" i="64"/>
  <c r="CT1009" i="64" s="1"/>
  <c r="CU1002" i="64"/>
  <c r="CU1009" i="64" s="1"/>
  <c r="CW1084" i="64"/>
  <c r="Y1084" i="64"/>
  <c r="DF1072" i="64"/>
  <c r="DG1068" i="64" s="1"/>
  <c r="DF1074" i="64"/>
  <c r="U1084" i="64"/>
  <c r="CX1084" i="64"/>
  <c r="Z1084" i="64"/>
  <c r="CQ1084" i="64"/>
  <c r="CR1084" i="64"/>
  <c r="CV1084" i="64"/>
  <c r="S1084" i="64"/>
  <c r="CO1084" i="64"/>
  <c r="DB1001" i="64" a="1"/>
  <c r="DB1001" i="64" s="1"/>
  <c r="DB1069" i="64" a="1"/>
  <c r="DB1069" i="64" s="1"/>
  <c r="X1084" i="64"/>
  <c r="CS1084" i="64"/>
  <c r="V1084" i="64"/>
  <c r="CP1084" i="64"/>
  <c r="AD1001" i="64" a="1"/>
  <c r="AD1001" i="64" s="1"/>
  <c r="AD1069" i="64" a="1"/>
  <c r="AD1069" i="64" s="1"/>
  <c r="CY1084" i="64"/>
  <c r="AA1084" i="64"/>
  <c r="CT1084" i="64"/>
  <c r="CU1084" i="64"/>
  <c r="T1084" i="64"/>
  <c r="W1084" i="64"/>
  <c r="DG96" i="861"/>
  <c r="AU2197" i="64"/>
  <c r="AF2197" i="64"/>
  <c r="AG2197" i="64"/>
  <c r="S2197" i="64"/>
  <c r="CF2197" i="64"/>
  <c r="BQ2197" i="64"/>
  <c r="BR2197" i="64"/>
  <c r="BC2197" i="64"/>
  <c r="BD2197" i="64"/>
  <c r="CZ2197" i="64"/>
  <c r="BE2197" i="64"/>
  <c r="CL2197" i="64"/>
  <c r="AZ2197" i="64"/>
  <c r="AB2182" i="64"/>
  <c r="AC2179" i="64" s="1"/>
  <c r="AC2184" i="64" s="1"/>
  <c r="BK2197" i="64"/>
  <c r="AV2197" i="64"/>
  <c r="AW2197" i="64"/>
  <c r="CH2197" i="64"/>
  <c r="CE2197" i="64"/>
  <c r="AB2197" i="64"/>
  <c r="DK2197" i="64"/>
  <c r="CX2197" i="64"/>
  <c r="BI2197" i="64"/>
  <c r="T2197" i="64"/>
  <c r="BY2197" i="64"/>
  <c r="AS2197" i="64"/>
  <c r="AD2197" i="64"/>
  <c r="AX2193" i="64"/>
  <c r="AX2194" i="64"/>
  <c r="CC2193" i="64"/>
  <c r="CC2194" i="64"/>
  <c r="BY2193" i="64"/>
  <c r="BY2194" i="64"/>
  <c r="BN2193" i="64"/>
  <c r="BN2194" i="64"/>
  <c r="AC2193" i="64"/>
  <c r="AC2194" i="64"/>
  <c r="BO2193" i="64"/>
  <c r="BO2194" i="64"/>
  <c r="T2193" i="64"/>
  <c r="T2194" i="64"/>
  <c r="BA2193" i="64"/>
  <c r="BA2194" i="64"/>
  <c r="AI2197" i="64"/>
  <c r="CG2197" i="64"/>
  <c r="DE2193" i="64"/>
  <c r="DE2194" i="64"/>
  <c r="CK2193" i="64"/>
  <c r="CK2194" i="64"/>
  <c r="BS2197" i="64"/>
  <c r="DF2193" i="64"/>
  <c r="DF2194" i="64"/>
  <c r="CL2193" i="64"/>
  <c r="CL2194" i="64"/>
  <c r="BT2197" i="64"/>
  <c r="CQ2193" i="64"/>
  <c r="CQ2194" i="64"/>
  <c r="BW2193" i="64"/>
  <c r="BW2194" i="64"/>
  <c r="BU2197" i="64"/>
  <c r="BX2197" i="64"/>
  <c r="CT2197" i="64"/>
  <c r="CV2197" i="64"/>
  <c r="CJ2193" i="64"/>
  <c r="CJ2194" i="64"/>
  <c r="CO2193" i="64"/>
  <c r="CO2194" i="64"/>
  <c r="BM2193" i="64"/>
  <c r="BM2194" i="64"/>
  <c r="BZ2193" i="64"/>
  <c r="BZ2194" i="64"/>
  <c r="CW2193" i="64"/>
  <c r="CW2194" i="64"/>
  <c r="CA2197" i="64"/>
  <c r="CD2193" i="64"/>
  <c r="CD2194" i="64"/>
  <c r="BL2197" i="64"/>
  <c r="AQ2197" i="64"/>
  <c r="CY2193" i="64"/>
  <c r="CY2194" i="64"/>
  <c r="CE2193" i="64"/>
  <c r="CE2194" i="64"/>
  <c r="BM2197" i="64"/>
  <c r="CS2193" i="64"/>
  <c r="CS2194" i="64"/>
  <c r="BJ2197" i="64"/>
  <c r="AJ2193" i="64"/>
  <c r="AJ2194" i="64"/>
  <c r="BQ2193" i="64"/>
  <c r="BQ2194" i="64"/>
  <c r="AA2197" i="64"/>
  <c r="DD2197" i="64"/>
  <c r="CW2197" i="64"/>
  <c r="CO2197" i="64"/>
  <c r="DK2193" i="64"/>
  <c r="DK2194" i="64"/>
  <c r="CP2197" i="64"/>
  <c r="AT2193" i="64"/>
  <c r="AT2194" i="64"/>
  <c r="CI2197" i="64"/>
  <c r="DG2193" i="64"/>
  <c r="DG2194" i="64"/>
  <c r="CK2197" i="64"/>
  <c r="CU2193" i="64"/>
  <c r="CU2194" i="64"/>
  <c r="DJ2197" i="64"/>
  <c r="BH2197" i="64"/>
  <c r="AF2193" i="64"/>
  <c r="AF2194" i="64"/>
  <c r="AD2193" i="64"/>
  <c r="AD2194" i="64"/>
  <c r="CX2193" i="64"/>
  <c r="CX2194" i="64"/>
  <c r="BI2193" i="64"/>
  <c r="BI2194" i="64"/>
  <c r="AZ2193" i="64"/>
  <c r="AZ2194" i="64"/>
  <c r="DA2193" i="64"/>
  <c r="DA2194" i="64"/>
  <c r="CG2193" i="64"/>
  <c r="CG2194" i="64"/>
  <c r="V2193" i="64"/>
  <c r="V2194" i="64"/>
  <c r="DE2197" i="64"/>
  <c r="AE2193" i="64"/>
  <c r="AE2194" i="64"/>
  <c r="DF2197" i="64"/>
  <c r="CQ2197" i="64"/>
  <c r="CR2197" i="64"/>
  <c r="AB2193" i="64"/>
  <c r="AB2194" i="64"/>
  <c r="BL2193" i="64"/>
  <c r="BL2194" i="64"/>
  <c r="BG2193" i="64"/>
  <c r="BG2194" i="64"/>
  <c r="AS2193" i="64"/>
  <c r="AS2194" i="64"/>
  <c r="BK2193" i="64"/>
  <c r="BK2194" i="64"/>
  <c r="BP2193" i="64"/>
  <c r="BP2194" i="64"/>
  <c r="BG2197" i="64"/>
  <c r="CA2193" i="64"/>
  <c r="CA2194" i="64"/>
  <c r="AL2193" i="64"/>
  <c r="AL2194" i="64"/>
  <c r="W2193" i="64"/>
  <c r="W2194" i="64"/>
  <c r="X2193" i="64"/>
  <c r="X2194" i="64"/>
  <c r="DG2197" i="64"/>
  <c r="DH2197" i="64"/>
  <c r="AR2197" i="64"/>
  <c r="CS2197" i="64"/>
  <c r="AR2193" i="64"/>
  <c r="AR2194" i="64"/>
  <c r="Z2197" i="64"/>
  <c r="AU2193" i="64"/>
  <c r="AU2194" i="64"/>
  <c r="DA2197" i="64"/>
  <c r="CZ2193" i="64"/>
  <c r="CZ2194" i="64"/>
  <c r="CF2193" i="64"/>
  <c r="CF2194" i="64"/>
  <c r="BB2193" i="64"/>
  <c r="BB2194" i="64"/>
  <c r="AJ2197" i="64"/>
  <c r="AM2193" i="64"/>
  <c r="AM2194" i="64"/>
  <c r="AV2193" i="64"/>
  <c r="AV2194" i="64"/>
  <c r="AN2193" i="64"/>
  <c r="AN2194" i="64"/>
  <c r="Y2193" i="64"/>
  <c r="Y2194" i="64"/>
  <c r="Z2193" i="64"/>
  <c r="Z2194" i="64"/>
  <c r="DI2197" i="64"/>
  <c r="BH2193" i="64"/>
  <c r="BH2194" i="64"/>
  <c r="AP2197" i="64"/>
  <c r="BJ2193" i="64"/>
  <c r="BJ2194" i="64"/>
  <c r="CP2193" i="64"/>
  <c r="CP2194" i="64"/>
  <c r="AK2193" i="64"/>
  <c r="AK2194" i="64"/>
  <c r="DD2193" i="64"/>
  <c r="DD2194" i="64"/>
  <c r="BU2193" i="64"/>
  <c r="BU2194" i="64"/>
  <c r="AG2193" i="64"/>
  <c r="AG2194" i="64"/>
  <c r="CB2193" i="64"/>
  <c r="CB2194" i="64"/>
  <c r="S2193" i="64"/>
  <c r="S2194" i="64"/>
  <c r="AC2197" i="64"/>
  <c r="DC2197" i="64"/>
  <c r="BR2193" i="64"/>
  <c r="BR2194" i="64"/>
  <c r="DI2193" i="64"/>
  <c r="DI2194" i="64"/>
  <c r="BC2193" i="64"/>
  <c r="BC2194" i="64"/>
  <c r="AK2197" i="64"/>
  <c r="BD2193" i="64"/>
  <c r="BD2194" i="64"/>
  <c r="CJ2197" i="64"/>
  <c r="AO2193" i="64"/>
  <c r="AO2194" i="64"/>
  <c r="W2197" i="64"/>
  <c r="BZ2197" i="64"/>
  <c r="AP2193" i="64"/>
  <c r="AP2194" i="64"/>
  <c r="X2197" i="64"/>
  <c r="AA2193" i="64"/>
  <c r="AA2194" i="64"/>
  <c r="Y2197" i="64"/>
  <c r="CR2193" i="64"/>
  <c r="CR2194" i="64"/>
  <c r="BX2193" i="64"/>
  <c r="BX2194" i="64"/>
  <c r="BF2197" i="64"/>
  <c r="CT2193" i="64"/>
  <c r="CT2194" i="64"/>
  <c r="CV2193" i="64"/>
  <c r="CV2194" i="64"/>
  <c r="CI2193" i="64"/>
  <c r="CI2194" i="64"/>
  <c r="BV2193" i="64"/>
  <c r="BV2194" i="64"/>
  <c r="AW2193" i="64"/>
  <c r="AW2194" i="64"/>
  <c r="AH2193" i="64"/>
  <c r="AH2194" i="64"/>
  <c r="AI2193" i="64"/>
  <c r="AI2194" i="64"/>
  <c r="U2193" i="64"/>
  <c r="U2194" i="64"/>
  <c r="DB2193" i="64"/>
  <c r="DB2194" i="64"/>
  <c r="CH2193" i="64"/>
  <c r="CH2194" i="64"/>
  <c r="BS2193" i="64"/>
  <c r="BS2194" i="64"/>
  <c r="BT2193" i="64"/>
  <c r="BT2194" i="64"/>
  <c r="BB2197" i="64"/>
  <c r="BE2193" i="64"/>
  <c r="BE2194" i="64"/>
  <c r="AM2197" i="64"/>
  <c r="BF2193" i="64"/>
  <c r="BF2194" i="64"/>
  <c r="AN2197" i="64"/>
  <c r="AQ2193" i="64"/>
  <c r="AQ2194" i="64"/>
  <c r="AO2197" i="64"/>
  <c r="DH2193" i="64"/>
  <c r="DH2194" i="64"/>
  <c r="BV2197" i="64"/>
  <c r="DJ2193" i="64"/>
  <c r="DJ2194" i="64"/>
  <c r="AY2193" i="64"/>
  <c r="AY2194" i="64"/>
  <c r="DC2193" i="64"/>
  <c r="DC2194" i="64"/>
  <c r="AD2180" i="64" a="1"/>
  <c r="AD2180" i="64" s="1"/>
  <c r="AD2187" i="64" s="1"/>
  <c r="DB2180" i="64" a="1"/>
  <c r="DB2180" i="64" s="1"/>
  <c r="DB2187" i="64" s="1"/>
  <c r="AC2181" i="64"/>
  <c r="AC2188" i="64" s="1"/>
  <c r="CR1986" i="64"/>
  <c r="CR1995" i="64" s="1"/>
  <c r="CZ1986" i="64"/>
  <c r="CZ1995" i="64" s="1"/>
  <c r="T1986" i="64"/>
  <c r="T1995" i="64" s="1"/>
  <c r="V1986" i="64"/>
  <c r="V1995" i="64" s="1"/>
  <c r="CU1986" i="64"/>
  <c r="CU1995" i="64" s="1"/>
  <c r="CW1986" i="64"/>
  <c r="CW1995" i="64" s="1"/>
  <c r="CP1986" i="64"/>
  <c r="CP1995" i="64" s="1"/>
  <c r="CO1986" i="64"/>
  <c r="CO1995" i="64" s="1"/>
  <c r="CQ1986" i="64"/>
  <c r="CQ1995" i="64" s="1"/>
  <c r="CY1986" i="64"/>
  <c r="CY1995" i="64" s="1"/>
  <c r="CT1986" i="64"/>
  <c r="CT1995" i="64" s="1"/>
  <c r="AB1986" i="64"/>
  <c r="AB1995" i="64" s="1"/>
  <c r="S1986" i="64"/>
  <c r="W1986" i="64"/>
  <c r="W1995" i="64" s="1"/>
  <c r="U1986" i="64"/>
  <c r="U1995" i="64" s="1"/>
  <c r="AA1986" i="64"/>
  <c r="AA1995" i="64" s="1"/>
  <c r="CS1986" i="64"/>
  <c r="CS1995" i="64" s="1"/>
  <c r="Z1986" i="64"/>
  <c r="Z1995" i="64" s="1"/>
  <c r="CV1986" i="64"/>
  <c r="CV1995" i="64" s="1"/>
  <c r="CX1986" i="64"/>
  <c r="CX1995" i="64" s="1"/>
  <c r="X1986" i="64"/>
  <c r="X1995" i="64" s="1"/>
  <c r="Y1986" i="64"/>
  <c r="Y1995" i="64" s="1"/>
  <c r="CR2000" i="64"/>
  <c r="CZ2000" i="64"/>
  <c r="T2000" i="64"/>
  <c r="V2000" i="64"/>
  <c r="CU2000" i="64"/>
  <c r="CW2000" i="64"/>
  <c r="DH2691" i="64"/>
  <c r="CP2000" i="64"/>
  <c r="CO2000" i="64"/>
  <c r="CQ2000" i="64"/>
  <c r="CY2000" i="64"/>
  <c r="BL1135" i="64"/>
  <c r="CT2000" i="64"/>
  <c r="AB2000" i="64"/>
  <c r="CJ1135" i="64"/>
  <c r="X1139" i="64"/>
  <c r="S2000" i="64"/>
  <c r="W2000" i="64"/>
  <c r="U2000" i="64"/>
  <c r="BY1135" i="64"/>
  <c r="BG1139" i="64"/>
  <c r="AS1139" i="64"/>
  <c r="AA2000" i="64"/>
  <c r="CS2000" i="64"/>
  <c r="Z2000" i="64"/>
  <c r="CV2000" i="64"/>
  <c r="CX2000" i="64"/>
  <c r="X2000" i="64"/>
  <c r="Y2000" i="64"/>
  <c r="T74" i="861"/>
  <c r="T76" i="861" s="1"/>
  <c r="DA1986" i="64"/>
  <c r="DA1995" i="64" s="1"/>
  <c r="AC1986" i="64"/>
  <c r="AC1995" i="64" s="1"/>
  <c r="DB1987" i="64" a="1"/>
  <c r="DB1987" i="64" s="1"/>
  <c r="AD1987" i="64" a="1"/>
  <c r="AD1987" i="64" s="1"/>
  <c r="AB1139" i="64"/>
  <c r="AO1135" i="64"/>
  <c r="CY1139" i="64"/>
  <c r="CA1139" i="64"/>
  <c r="BX1135" i="64"/>
  <c r="BF1139" i="64"/>
  <c r="DK1135" i="64"/>
  <c r="BI1135" i="64"/>
  <c r="BZ1139" i="64"/>
  <c r="BW1135" i="64"/>
  <c r="AN2017" i="64"/>
  <c r="AN2019" i="64" s="1"/>
  <c r="AM2019" i="64"/>
  <c r="DJ2017" i="64"/>
  <c r="AP1135" i="64"/>
  <c r="AQ1139" i="64"/>
  <c r="AC1139" i="64"/>
  <c r="BT1135" i="64"/>
  <c r="DB1135" i="64"/>
  <c r="CZ1139" i="64"/>
  <c r="CC1139" i="64"/>
  <c r="AU1139" i="64"/>
  <c r="AT1135" i="64"/>
  <c r="BM1139" i="64"/>
  <c r="BH1139" i="64"/>
  <c r="CL1139" i="64"/>
  <c r="AE1135" i="64"/>
  <c r="AT1139" i="64"/>
  <c r="AQ1135" i="64"/>
  <c r="AB1828" i="64"/>
  <c r="AB1830" i="64" s="1"/>
  <c r="U1828" i="64"/>
  <c r="U1830" i="64" s="1"/>
  <c r="CQ1828" i="64"/>
  <c r="CQ1830" i="64" s="1"/>
  <c r="CR1828" i="64"/>
  <c r="CR1830" i="64" s="1"/>
  <c r="AB958" i="64"/>
  <c r="CY958" i="64"/>
  <c r="CP1828" i="64"/>
  <c r="CP1830" i="64" s="1"/>
  <c r="CY1828" i="64"/>
  <c r="CY1830" i="64" s="1"/>
  <c r="CU1828" i="64"/>
  <c r="CU1830" i="64" s="1"/>
  <c r="CV1828" i="64"/>
  <c r="CV1830" i="64" s="1"/>
  <c r="CU958" i="64"/>
  <c r="CX1828" i="64"/>
  <c r="CX1830" i="64" s="1"/>
  <c r="CZ958" i="64"/>
  <c r="CP958" i="64"/>
  <c r="CQ958" i="64"/>
  <c r="CR958" i="64"/>
  <c r="CS958" i="64"/>
  <c r="Y1828" i="64"/>
  <c r="Y1830" i="64" s="1"/>
  <c r="CO958" i="64"/>
  <c r="CT958" i="64"/>
  <c r="CO1828" i="64"/>
  <c r="CO1830" i="64" s="1"/>
  <c r="AA958" i="64"/>
  <c r="Z1828" i="64"/>
  <c r="Z1830" i="64" s="1"/>
  <c r="CT1828" i="64"/>
  <c r="CT1830" i="64" s="1"/>
  <c r="V1828" i="64"/>
  <c r="V1830" i="64" s="1"/>
  <c r="CW1828" i="64"/>
  <c r="CW1830" i="64" s="1"/>
  <c r="CW958" i="64"/>
  <c r="AA1828" i="64"/>
  <c r="AA1830" i="64" s="1"/>
  <c r="W1828" i="64"/>
  <c r="W1830" i="64" s="1"/>
  <c r="Z958" i="64"/>
  <c r="CZ1828" i="64"/>
  <c r="CZ1830" i="64" s="1"/>
  <c r="S958" i="64"/>
  <c r="CX958" i="64"/>
  <c r="Y958" i="64"/>
  <c r="S1828" i="64"/>
  <c r="S1830" i="64" s="1"/>
  <c r="CV958" i="64"/>
  <c r="T1828" i="64"/>
  <c r="T1830" i="64" s="1"/>
  <c r="X1828" i="64"/>
  <c r="X1830" i="64" s="1"/>
  <c r="CS1828" i="64"/>
  <c r="CS1830" i="64" s="1"/>
  <c r="T958" i="64"/>
  <c r="U958" i="64"/>
  <c r="V958" i="64"/>
  <c r="W958" i="64"/>
  <c r="X958" i="64"/>
  <c r="AB978" i="64"/>
  <c r="CY978" i="64"/>
  <c r="CU978" i="64"/>
  <c r="CZ978" i="64"/>
  <c r="CP978" i="64"/>
  <c r="CQ978" i="64"/>
  <c r="CR978" i="64"/>
  <c r="CS978" i="64"/>
  <c r="CO978" i="64"/>
  <c r="CT978" i="64"/>
  <c r="AA978" i="64"/>
  <c r="CW978" i="64"/>
  <c r="Z978" i="64"/>
  <c r="S978" i="64"/>
  <c r="CX978" i="64"/>
  <c r="Y978" i="64"/>
  <c r="CV978" i="64"/>
  <c r="T978" i="64"/>
  <c r="U978" i="64"/>
  <c r="V978" i="64"/>
  <c r="W978" i="64"/>
  <c r="X978" i="64"/>
  <c r="DA958" i="64"/>
  <c r="DA1828" i="64"/>
  <c r="DA1830" i="64" s="1"/>
  <c r="AC958" i="64"/>
  <c r="AC1828" i="64"/>
  <c r="AC1830" i="64" s="1"/>
  <c r="AD1827" i="64" a="1"/>
  <c r="AD1827" i="64" s="1"/>
  <c r="AD959" i="64" a="1"/>
  <c r="AD959" i="64" s="1"/>
  <c r="DB1827" i="64" a="1"/>
  <c r="DB1827" i="64" s="1"/>
  <c r="DB959" i="64" a="1"/>
  <c r="DB959" i="64" s="1"/>
  <c r="DB1139" i="64"/>
  <c r="AU1135" i="64"/>
  <c r="BW1139" i="64"/>
  <c r="AR1135" i="64"/>
  <c r="AA1837" i="64"/>
  <c r="X1837" i="64"/>
  <c r="AB1837" i="64"/>
  <c r="U1837" i="64"/>
  <c r="CQ1837" i="64"/>
  <c r="CR1837" i="64"/>
  <c r="CP1837" i="64"/>
  <c r="CY1837" i="64"/>
  <c r="CU1837" i="64"/>
  <c r="CV1837" i="64"/>
  <c r="CB1135" i="64"/>
  <c r="CX1837" i="64"/>
  <c r="Y1837" i="64"/>
  <c r="CO1837" i="64"/>
  <c r="Z1837" i="64"/>
  <c r="DJ1135" i="64"/>
  <c r="AD1135" i="64"/>
  <c r="T1837" i="64"/>
  <c r="CS1837" i="64"/>
  <c r="CT1837" i="64"/>
  <c r="V1837" i="64"/>
  <c r="BY1139" i="64"/>
  <c r="CW1837" i="64"/>
  <c r="W1837" i="64"/>
  <c r="BH1135" i="64"/>
  <c r="AP1139" i="64"/>
  <c r="BJ1135" i="64"/>
  <c r="CL1135" i="64"/>
  <c r="CZ1837" i="64"/>
  <c r="BR1139" i="64"/>
  <c r="S1837" i="64"/>
  <c r="AD1129" i="64" a="1"/>
  <c r="AD1129" i="64" s="1"/>
  <c r="AD1829" i="64" a="1"/>
  <c r="AD1829" i="64" s="1"/>
  <c r="DB1129" i="64" a="1"/>
  <c r="DB1129" i="64" s="1"/>
  <c r="DB1829" i="64" a="1"/>
  <c r="DB1829" i="64" s="1"/>
  <c r="Z1139" i="64"/>
  <c r="CX1139" i="64"/>
  <c r="BX1139" i="64"/>
  <c r="AS1135" i="64"/>
  <c r="AA1139" i="64"/>
  <c r="BJ1139" i="64"/>
  <c r="AG1135" i="64"/>
  <c r="BP1135" i="64"/>
  <c r="BN1139" i="64"/>
  <c r="CR1139" i="64"/>
  <c r="BB1135" i="64"/>
  <c r="AJ1139" i="64"/>
  <c r="CG1139" i="64"/>
  <c r="CI1139" i="64"/>
  <c r="BG1135" i="64"/>
  <c r="BI1139" i="64"/>
  <c r="BL1139" i="64"/>
  <c r="BZ1122" i="64"/>
  <c r="AX1122" i="64"/>
  <c r="CO1122" i="64"/>
  <c r="CO1128" i="64" s="1"/>
  <c r="CO1130" i="64" s="1"/>
  <c r="AZ1122" i="64"/>
  <c r="CQ1122" i="64"/>
  <c r="CQ1128" i="64" s="1"/>
  <c r="CQ1130" i="64" s="1"/>
  <c r="CI1122" i="64"/>
  <c r="AN1122" i="64"/>
  <c r="BU1122" i="64"/>
  <c r="AQ1122" i="64"/>
  <c r="AT1122" i="64"/>
  <c r="AC1122" i="64"/>
  <c r="AE1122" i="64"/>
  <c r="DC1122" i="64"/>
  <c r="BN1122" i="64"/>
  <c r="DE1122" i="64"/>
  <c r="BP1122" i="64"/>
  <c r="DG1122" i="64"/>
  <c r="V1122" i="64"/>
  <c r="V1128" i="64" s="1"/>
  <c r="V1130" i="64" s="1"/>
  <c r="CS1122" i="64"/>
  <c r="CS1128" i="64" s="1"/>
  <c r="CS1130" i="64" s="1"/>
  <c r="BD1122" i="64"/>
  <c r="CU1122" i="64"/>
  <c r="CU1128" i="64" s="1"/>
  <c r="CU1130" i="64" s="1"/>
  <c r="CK1122" i="64"/>
  <c r="Z1122" i="64"/>
  <c r="Z1128" i="64" s="1"/>
  <c r="Z1130" i="64" s="1"/>
  <c r="CA1122" i="64"/>
  <c r="BG1122" i="64"/>
  <c r="AS1122" i="64"/>
  <c r="CZ1122" i="64"/>
  <c r="CZ1128" i="64" s="1"/>
  <c r="CZ1130" i="64" s="1"/>
  <c r="AA1122" i="64"/>
  <c r="AA1128" i="64" s="1"/>
  <c r="AA1130" i="64" s="1"/>
  <c r="CD1122" i="64"/>
  <c r="S1122" i="64"/>
  <c r="S1128" i="64" s="1"/>
  <c r="S1130" i="64" s="1"/>
  <c r="AV1122" i="64"/>
  <c r="CF1122" i="64"/>
  <c r="AL1122" i="64"/>
  <c r="DI1122" i="64"/>
  <c r="BT1122" i="64"/>
  <c r="DK1122" i="64"/>
  <c r="AP1122" i="64"/>
  <c r="BW1122" i="64"/>
  <c r="DB1122" i="64"/>
  <c r="BI1122" i="64"/>
  <c r="CX1122" i="64"/>
  <c r="CX1128" i="64" s="1"/>
  <c r="CX1130" i="64" s="1"/>
  <c r="AG1122" i="64"/>
  <c r="AF1122" i="64"/>
  <c r="AI1122" i="64"/>
  <c r="CP1122" i="64"/>
  <c r="CP1128" i="64" s="1"/>
  <c r="CP1130" i="64" s="1"/>
  <c r="U1122" i="64"/>
  <c r="U1128" i="64" s="1"/>
  <c r="U1130" i="64" s="1"/>
  <c r="AU1122" i="64"/>
  <c r="BB1122" i="64"/>
  <c r="CJ1122" i="64"/>
  <c r="BF1122" i="64"/>
  <c r="CW1122" i="64"/>
  <c r="CW1128" i="64" s="1"/>
  <c r="CW1130" i="64" s="1"/>
  <c r="AB1122" i="64"/>
  <c r="AB1128" i="64" s="1"/>
  <c r="AB1130" i="64" s="1"/>
  <c r="BY1122" i="64"/>
  <c r="BL1122" i="64"/>
  <c r="AW1122" i="64"/>
  <c r="DD1122" i="64"/>
  <c r="AY1122" i="64"/>
  <c r="DF1122" i="64"/>
  <c r="AK1122" i="64"/>
  <c r="BR1122" i="64"/>
  <c r="W1122" i="64"/>
  <c r="W1128" i="64" s="1"/>
  <c r="W1130" i="64" s="1"/>
  <c r="CT1122" i="64"/>
  <c r="CT1128" i="64" s="1"/>
  <c r="CT1130" i="64" s="1"/>
  <c r="BV1122" i="64"/>
  <c r="AR1122" i="64"/>
  <c r="CY1122" i="64"/>
  <c r="CY1128" i="64" s="1"/>
  <c r="CY1130" i="64" s="1"/>
  <c r="DH1122" i="64"/>
  <c r="BM1122" i="64"/>
  <c r="BO1122" i="64"/>
  <c r="BA1122" i="64"/>
  <c r="CB1122" i="64"/>
  <c r="CH1122" i="64"/>
  <c r="AM1122" i="64"/>
  <c r="DJ1122" i="64"/>
  <c r="AD1122" i="64"/>
  <c r="Y1122" i="64"/>
  <c r="Y1128" i="64" s="1"/>
  <c r="Y1130" i="64" s="1"/>
  <c r="CL1122" i="64"/>
  <c r="BH1122" i="64"/>
  <c r="BJ1122" i="64"/>
  <c r="AJ1122" i="64"/>
  <c r="CG1122" i="64"/>
  <c r="BS1122" i="64"/>
  <c r="X1122" i="64"/>
  <c r="X1128" i="64" s="1"/>
  <c r="X1130" i="64" s="1"/>
  <c r="CC1122" i="64"/>
  <c r="BK1122" i="64"/>
  <c r="CE1122" i="64"/>
  <c r="T1122" i="64"/>
  <c r="T1128" i="64" s="1"/>
  <c r="T1130" i="64" s="1"/>
  <c r="BQ1122" i="64"/>
  <c r="CR1122" i="64"/>
  <c r="CR1128" i="64" s="1"/>
  <c r="CR1130" i="64" s="1"/>
  <c r="BC1122" i="64"/>
  <c r="AO1122" i="64"/>
  <c r="CV1122" i="64"/>
  <c r="CV1128" i="64" s="1"/>
  <c r="CV1130" i="64" s="1"/>
  <c r="BX1122" i="64"/>
  <c r="DA1122" i="64"/>
  <c r="AH1122" i="64"/>
  <c r="BE1122" i="64"/>
  <c r="BZ1134" i="64"/>
  <c r="AX1134" i="64"/>
  <c r="CO1134" i="64"/>
  <c r="AZ1134" i="64"/>
  <c r="CQ1134" i="64"/>
  <c r="CI1134" i="64"/>
  <c r="AN1134" i="64"/>
  <c r="BU1134" i="64"/>
  <c r="AQ1134" i="64"/>
  <c r="AT1134" i="64"/>
  <c r="AC1134" i="64"/>
  <c r="AE1134" i="64"/>
  <c r="DC1134" i="64"/>
  <c r="BN1134" i="64"/>
  <c r="DE1134" i="64"/>
  <c r="BP1134" i="64"/>
  <c r="DG1134" i="64"/>
  <c r="V1134" i="64"/>
  <c r="CS1134" i="64"/>
  <c r="BD1134" i="64"/>
  <c r="CU1134" i="64"/>
  <c r="CK1134" i="64"/>
  <c r="Z1134" i="64"/>
  <c r="CA1134" i="64"/>
  <c r="BG1134" i="64"/>
  <c r="AS1134" i="64"/>
  <c r="CZ1134" i="64"/>
  <c r="AA1134" i="64"/>
  <c r="CD1134" i="64"/>
  <c r="S1134" i="64"/>
  <c r="AV1134" i="64"/>
  <c r="CF1134" i="64"/>
  <c r="AL1134" i="64"/>
  <c r="DI1134" i="64"/>
  <c r="BT1134" i="64"/>
  <c r="DK1134" i="64"/>
  <c r="AP1134" i="64"/>
  <c r="BW1134" i="64"/>
  <c r="DB1134" i="64"/>
  <c r="BI1134" i="64"/>
  <c r="CX1134" i="64"/>
  <c r="AG1134" i="64"/>
  <c r="AF1134" i="64"/>
  <c r="AI1134" i="64"/>
  <c r="CP1134" i="64"/>
  <c r="U1134" i="64"/>
  <c r="AU1134" i="64"/>
  <c r="BB1134" i="64"/>
  <c r="CJ1134" i="64"/>
  <c r="BF1134" i="64"/>
  <c r="CW1134" i="64"/>
  <c r="AB1134" i="64"/>
  <c r="BY1134" i="64"/>
  <c r="BL1134" i="64"/>
  <c r="AW1134" i="64"/>
  <c r="DD1134" i="64"/>
  <c r="AY1134" i="64"/>
  <c r="DF1134" i="64"/>
  <c r="AK1134" i="64"/>
  <c r="BR1134" i="64"/>
  <c r="W1134" i="64"/>
  <c r="CT1134" i="64"/>
  <c r="BV1134" i="64"/>
  <c r="AR1134" i="64"/>
  <c r="CY1134" i="64"/>
  <c r="DH1134" i="64"/>
  <c r="DA1127" i="64"/>
  <c r="BM1134" i="64"/>
  <c r="BO1134" i="64"/>
  <c r="BA1134" i="64"/>
  <c r="CB1134" i="64"/>
  <c r="CH1134" i="64"/>
  <c r="AM1134" i="64"/>
  <c r="DJ1134" i="64"/>
  <c r="AD1134" i="64"/>
  <c r="Y1134" i="64"/>
  <c r="CL1134" i="64"/>
  <c r="BH1134" i="64"/>
  <c r="BJ1134" i="64"/>
  <c r="AJ1134" i="64"/>
  <c r="CG1134" i="64"/>
  <c r="BS1134" i="64"/>
  <c r="X1134" i="64"/>
  <c r="CC1134" i="64"/>
  <c r="BK1134" i="64"/>
  <c r="CE1134" i="64"/>
  <c r="T1134" i="64"/>
  <c r="BQ1134" i="64"/>
  <c r="CR1134" i="64"/>
  <c r="BC1134" i="64"/>
  <c r="AO1134" i="64"/>
  <c r="CV1134" i="64"/>
  <c r="BX1134" i="64"/>
  <c r="DA1134" i="64"/>
  <c r="AH1134" i="64"/>
  <c r="BE1134" i="64"/>
  <c r="CH1139" i="64"/>
  <c r="AE1139" i="64"/>
  <c r="DC1139" i="64"/>
  <c r="AX1135" i="64"/>
  <c r="AF1139" i="64"/>
  <c r="CE1135" i="64"/>
  <c r="BA1135" i="64"/>
  <c r="V1139" i="64"/>
  <c r="AM1135" i="64"/>
  <c r="CV1139" i="64"/>
  <c r="DA1139" i="64"/>
  <c r="BK1135" i="64"/>
  <c r="AW1135" i="64"/>
  <c r="CO1139" i="64"/>
  <c r="BT1139" i="64"/>
  <c r="AI1135" i="64"/>
  <c r="DE1135" i="64"/>
  <c r="CF1135" i="64"/>
  <c r="CD1139" i="64"/>
  <c r="BU1135" i="64"/>
  <c r="DH1139" i="64"/>
  <c r="BR1135" i="64"/>
  <c r="AZ1139" i="64"/>
  <c r="CT1139" i="64"/>
  <c r="BM1135" i="64"/>
  <c r="BB1139" i="64"/>
  <c r="DE1139" i="64"/>
  <c r="AY1135" i="64"/>
  <c r="AG1139" i="64"/>
  <c r="DG1135" i="64"/>
  <c r="CH1135" i="64"/>
  <c r="BP1139" i="64"/>
  <c r="AM1139" i="64"/>
  <c r="DJ1139" i="64"/>
  <c r="CW1139" i="64"/>
  <c r="BE1135" i="64"/>
  <c r="CC1135" i="64"/>
  <c r="BK1139" i="64"/>
  <c r="CK1135" i="64"/>
  <c r="AH1135" i="64"/>
  <c r="BO1135" i="64"/>
  <c r="AW1139" i="64"/>
  <c r="CQ1139" i="64"/>
  <c r="AK1135" i="64"/>
  <c r="S1139" i="64"/>
  <c r="CF1139" i="64"/>
  <c r="BV1135" i="64"/>
  <c r="AR1139" i="64"/>
  <c r="DD1135" i="64"/>
  <c r="AI1139" i="64"/>
  <c r="CS1139" i="64"/>
  <c r="U1139" i="64"/>
  <c r="DI1135" i="64"/>
  <c r="BZ1135" i="64"/>
  <c r="BS1139" i="64"/>
  <c r="AF1135" i="64"/>
  <c r="BN1135" i="64"/>
  <c r="AV1139" i="64"/>
  <c r="BD1135" i="64"/>
  <c r="W1139" i="64"/>
  <c r="BQ1135" i="64"/>
  <c r="AY1139" i="64"/>
  <c r="DI1139" i="64"/>
  <c r="BC1135" i="64"/>
  <c r="AK1139" i="64"/>
  <c r="AN1135" i="64"/>
  <c r="BV1139" i="64"/>
  <c r="AV1135" i="64"/>
  <c r="AD1139" i="64"/>
  <c r="CD1135" i="64"/>
  <c r="CP1139" i="64"/>
  <c r="BD1139" i="64"/>
  <c r="AJ1135" i="64"/>
  <c r="AH1139" i="64"/>
  <c r="DF1135" i="64"/>
  <c r="CG1135" i="64"/>
  <c r="BO1139" i="64"/>
  <c r="BS1135" i="64"/>
  <c r="BA1139" i="64"/>
  <c r="CU1139" i="64"/>
  <c r="BF1135" i="64"/>
  <c r="DD1139" i="64"/>
  <c r="DC1135" i="64"/>
  <c r="CB1139" i="64"/>
  <c r="BC1139" i="64"/>
  <c r="DF1139" i="64"/>
  <c r="AZ1135" i="64"/>
  <c r="AX1139" i="64"/>
  <c r="CE1139" i="64"/>
  <c r="AN1139" i="64"/>
  <c r="AL1135" i="64"/>
  <c r="T1139" i="64"/>
  <c r="DH1135" i="64"/>
  <c r="CI1135" i="64"/>
  <c r="BQ1139" i="64"/>
  <c r="DK1139" i="64"/>
  <c r="DB1125" i="64" a="1"/>
  <c r="DB1125" i="64" s="1"/>
  <c r="DB1126" i="64" a="1"/>
  <c r="DB1126" i="64" s="1"/>
  <c r="AD1125" i="64" a="1"/>
  <c r="AD1125" i="64" s="1"/>
  <c r="AD1126" i="64" a="1"/>
  <c r="AD1126" i="64" s="1"/>
  <c r="AC1127" i="64"/>
  <c r="BX583" i="64"/>
  <c r="BZ583" i="64"/>
  <c r="AF583" i="64"/>
  <c r="BN583" i="64"/>
  <c r="BD583" i="64"/>
  <c r="T583" i="64"/>
  <c r="CP583" i="64"/>
  <c r="BQ583" i="64"/>
  <c r="BC583" i="64"/>
  <c r="AN583" i="64"/>
  <c r="CW583" i="64"/>
  <c r="AO583" i="64"/>
  <c r="AC583" i="64"/>
  <c r="CY583" i="64"/>
  <c r="DK583" i="64"/>
  <c r="AV583" i="64"/>
  <c r="CD583" i="64"/>
  <c r="AJ583" i="64"/>
  <c r="DF583" i="64"/>
  <c r="CG583" i="64"/>
  <c r="CU583" i="64"/>
  <c r="V583" i="64"/>
  <c r="CR583" i="64"/>
  <c r="BS583" i="64"/>
  <c r="AA583" i="64"/>
  <c r="AS583" i="64"/>
  <c r="BF583" i="64"/>
  <c r="AE583" i="64"/>
  <c r="BL583" i="64"/>
  <c r="DC583" i="64"/>
  <c r="AZ583" i="64"/>
  <c r="AL583" i="64"/>
  <c r="DH583" i="64"/>
  <c r="CI583" i="64"/>
  <c r="AQ583" i="64"/>
  <c r="CJ583" i="64"/>
  <c r="BI583" i="64"/>
  <c r="AU583" i="64"/>
  <c r="CB583" i="64"/>
  <c r="AG583" i="64"/>
  <c r="Z583" i="64"/>
  <c r="S583" i="64"/>
  <c r="S585" i="64" s="1"/>
  <c r="CO583" i="64"/>
  <c r="BP583" i="64"/>
  <c r="BB583" i="64"/>
  <c r="X583" i="64"/>
  <c r="Y583" i="64"/>
  <c r="BG583" i="64"/>
  <c r="BY583" i="64"/>
  <c r="BK583" i="64"/>
  <c r="DA583" i="64"/>
  <c r="AW583" i="64"/>
  <c r="AI583" i="64"/>
  <c r="DE583" i="64"/>
  <c r="CF583" i="64"/>
  <c r="BU583" i="64"/>
  <c r="CQ583" i="64"/>
  <c r="BR583" i="64"/>
  <c r="BW583" i="64"/>
  <c r="DJ583" i="64"/>
  <c r="AB583" i="64"/>
  <c r="AP583" i="64"/>
  <c r="AD583" i="64"/>
  <c r="CA583" i="64"/>
  <c r="BM583" i="64"/>
  <c r="AY583" i="64"/>
  <c r="U583" i="64"/>
  <c r="DG583" i="64"/>
  <c r="CH583" i="64"/>
  <c r="CV583" i="64"/>
  <c r="AR583" i="64"/>
  <c r="CX583" i="64"/>
  <c r="AT583" i="64"/>
  <c r="CZ583" i="64"/>
  <c r="BE583" i="64"/>
  <c r="CC583" i="64"/>
  <c r="CK583" i="64"/>
  <c r="AH583" i="64"/>
  <c r="BO583" i="64"/>
  <c r="AK583" i="64"/>
  <c r="W583" i="64"/>
  <c r="CS583" i="64"/>
  <c r="BV583" i="64"/>
  <c r="BH583" i="64"/>
  <c r="BT583" i="64"/>
  <c r="BJ583" i="64"/>
  <c r="DB583" i="64"/>
  <c r="CL583" i="64"/>
  <c r="AX583" i="64"/>
  <c r="DD583" i="64"/>
  <c r="CE583" i="64"/>
  <c r="CT583" i="64"/>
  <c r="BA583" i="64"/>
  <c r="AM583" i="64"/>
  <c r="DI583" i="64"/>
  <c r="T1135" i="64"/>
  <c r="CP1135" i="64"/>
  <c r="CW1135" i="64"/>
  <c r="AC1135" i="64"/>
  <c r="CY1135" i="64"/>
  <c r="CU1135" i="64"/>
  <c r="V1135" i="64"/>
  <c r="CR1135" i="64"/>
  <c r="AA1135" i="64"/>
  <c r="Z1135" i="64"/>
  <c r="S1135" i="64"/>
  <c r="CO1135" i="64"/>
  <c r="X1135" i="64"/>
  <c r="Y1135" i="64"/>
  <c r="DA1135" i="64"/>
  <c r="CQ1135" i="64"/>
  <c r="AB1135" i="64"/>
  <c r="U1135" i="64"/>
  <c r="CV1135" i="64"/>
  <c r="CX1135" i="64"/>
  <c r="CZ1135" i="64"/>
  <c r="W1135" i="64"/>
  <c r="CS1135" i="64"/>
  <c r="CT1135" i="64"/>
  <c r="AC126" i="64"/>
  <c r="AD595" i="64" a="1"/>
  <c r="AD595" i="64" s="1"/>
  <c r="AD584" i="64" a="1"/>
  <c r="AD584" i="64" s="1"/>
  <c r="DB595" i="64" a="1"/>
  <c r="DB595" i="64" s="1"/>
  <c r="DB584" i="64" a="1"/>
  <c r="DB584" i="64" s="1"/>
  <c r="DG1408" i="64"/>
  <c r="CQ2691" i="64"/>
  <c r="CZ1408" i="64"/>
  <c r="DA141" i="64"/>
  <c r="CW1412" i="64"/>
  <c r="CZ2691" i="64"/>
  <c r="CW1322" i="64"/>
  <c r="CW1324" i="64" s="1"/>
  <c r="AD601" i="64" a="1"/>
  <c r="AD601" i="64" s="1"/>
  <c r="AD587" i="64" a="1"/>
  <c r="AD587" i="64" s="1"/>
  <c r="CV1324" i="64"/>
  <c r="DB601" i="64" a="1"/>
  <c r="DB601" i="64" s="1"/>
  <c r="DB587" i="64" a="1"/>
  <c r="DB587" i="64" s="1"/>
  <c r="CH1412" i="64"/>
  <c r="AW1408" i="64"/>
  <c r="CT1412" i="64"/>
  <c r="CX2691" i="64"/>
  <c r="DF1412" i="64"/>
  <c r="AN1412" i="64"/>
  <c r="AP1412" i="64"/>
  <c r="AI1412" i="64"/>
  <c r="BB1408" i="64"/>
  <c r="W1408" i="64"/>
  <c r="BA1412" i="64"/>
  <c r="BS1412" i="64"/>
  <c r="V1412" i="64"/>
  <c r="CP1408" i="64"/>
  <c r="DI1412" i="64"/>
  <c r="CO2691" i="64"/>
  <c r="AF1408" i="64"/>
  <c r="AU1412" i="64"/>
  <c r="DG2691" i="64"/>
  <c r="CS1408" i="64"/>
  <c r="DK2691" i="64"/>
  <c r="DC2691" i="64"/>
  <c r="BH1412" i="64"/>
  <c r="BK1333" i="64"/>
  <c r="CP2691" i="64"/>
  <c r="AV1412" i="64"/>
  <c r="CX1412" i="64"/>
  <c r="BU1412" i="64"/>
  <c r="BQ1408" i="64"/>
  <c r="DD1408" i="64"/>
  <c r="CY2691" i="64"/>
  <c r="DD1412" i="64"/>
  <c r="AE1408" i="64"/>
  <c r="CK1408" i="64"/>
  <c r="CU2691" i="64"/>
  <c r="CV2691" i="64"/>
  <c r="DH1408" i="64"/>
  <c r="BF1412" i="64"/>
  <c r="CL1412" i="64"/>
  <c r="DJ1412" i="64"/>
  <c r="BF1408" i="64"/>
  <c r="BO1412" i="64"/>
  <c r="AL1408" i="64"/>
  <c r="AJ1412" i="64"/>
  <c r="BV1408" i="64"/>
  <c r="CO1408" i="64"/>
  <c r="BH1408" i="64"/>
  <c r="BP1408" i="64"/>
  <c r="AX1408" i="64"/>
  <c r="AA1408" i="64"/>
  <c r="BE1412" i="64"/>
  <c r="CG1408" i="64"/>
  <c r="CX1408" i="64"/>
  <c r="BC1412" i="64"/>
  <c r="AA1412" i="64"/>
  <c r="BD1408" i="64"/>
  <c r="BR1412" i="64"/>
  <c r="CV1408" i="64"/>
  <c r="DE2691" i="64"/>
  <c r="DB1412" i="64"/>
  <c r="DI1408" i="64"/>
  <c r="DK1412" i="64"/>
  <c r="Y1412" i="64"/>
  <c r="BX1408" i="64"/>
  <c r="AZ1412" i="64"/>
  <c r="DH1412" i="64"/>
  <c r="CV1412" i="64"/>
  <c r="AD1408" i="64"/>
  <c r="X1408" i="64"/>
  <c r="CZ1412" i="64"/>
  <c r="BK1412" i="64"/>
  <c r="AC1412" i="64"/>
  <c r="BY1412" i="64"/>
  <c r="DJ2691" i="64"/>
  <c r="AU1408" i="64"/>
  <c r="DF1408" i="64"/>
  <c r="CK1412" i="64"/>
  <c r="BM1408" i="64"/>
  <c r="BU1408" i="64"/>
  <c r="Z1412" i="64"/>
  <c r="AT1412" i="64"/>
  <c r="CO1412" i="64"/>
  <c r="AP1408" i="64"/>
  <c r="DE1412" i="64"/>
  <c r="AH1408" i="64"/>
  <c r="BV1412" i="64"/>
  <c r="AG1408" i="64"/>
  <c r="AV1408" i="64"/>
  <c r="CR2691" i="64"/>
  <c r="CA1412" i="64"/>
  <c r="BO1408" i="64"/>
  <c r="BJ1408" i="64"/>
  <c r="BL1408" i="64"/>
  <c r="CC1408" i="64"/>
  <c r="DC1412" i="64"/>
  <c r="CS1412" i="64"/>
  <c r="CW1408" i="64"/>
  <c r="CE1408" i="64"/>
  <c r="CI1412" i="64"/>
  <c r="BS1408" i="64"/>
  <c r="BI1412" i="64"/>
  <c r="BB1412" i="64"/>
  <c r="DA1408" i="64"/>
  <c r="CR1408" i="64"/>
  <c r="W1333" i="64"/>
  <c r="X1333" i="64"/>
  <c r="CE1333" i="64"/>
  <c r="CD1408" i="64"/>
  <c r="CL1408" i="64"/>
  <c r="BD1412" i="64"/>
  <c r="BW1408" i="64"/>
  <c r="BM1412" i="64"/>
  <c r="AX1412" i="64"/>
  <c r="CD1412" i="64"/>
  <c r="AO1408" i="64"/>
  <c r="CA1408" i="64"/>
  <c r="BQ1412" i="64"/>
  <c r="AM1412" i="64"/>
  <c r="DA1412" i="64"/>
  <c r="V1408" i="64"/>
  <c r="CU1408" i="64"/>
  <c r="DC1408" i="64"/>
  <c r="CP1412" i="64"/>
  <c r="BL1333" i="64"/>
  <c r="BL1412" i="64"/>
  <c r="AG1412" i="64"/>
  <c r="BI1408" i="64"/>
  <c r="BY1408" i="64"/>
  <c r="BG1412" i="64"/>
  <c r="BR1408" i="64"/>
  <c r="U1412" i="64"/>
  <c r="BJ1412" i="64"/>
  <c r="AV1333" i="64"/>
  <c r="AN1333" i="64"/>
  <c r="CB1333" i="64"/>
  <c r="AA1333" i="64"/>
  <c r="S1408" i="64"/>
  <c r="U1408" i="64"/>
  <c r="AQ1412" i="64"/>
  <c r="CE1412" i="64"/>
  <c r="BZ1408" i="64"/>
  <c r="T1412" i="64"/>
  <c r="AD1412" i="64"/>
  <c r="CT1329" i="64"/>
  <c r="DK1329" i="64"/>
  <c r="BI1329" i="64"/>
  <c r="DC1329" i="64"/>
  <c r="AM1329" i="64"/>
  <c r="AY1412" i="64"/>
  <c r="CS2691" i="64"/>
  <c r="DD2691" i="64"/>
  <c r="CW2691" i="64"/>
  <c r="T1408" i="64"/>
  <c r="BT1412" i="64"/>
  <c r="AI1408" i="64"/>
  <c r="AQ1408" i="64"/>
  <c r="AM1408" i="64"/>
  <c r="BT1408" i="64"/>
  <c r="CQ1412" i="64"/>
  <c r="CT2691" i="64"/>
  <c r="BC1333" i="64"/>
  <c r="CC1412" i="64"/>
  <c r="AB1408" i="64"/>
  <c r="S1412" i="64"/>
  <c r="CH1408" i="64"/>
  <c r="BK1408" i="64"/>
  <c r="AK1412" i="64"/>
  <c r="CB1408" i="64"/>
  <c r="CJ1408" i="64"/>
  <c r="AL1412" i="64"/>
  <c r="CR1412" i="64"/>
  <c r="CY1408" i="64"/>
  <c r="DA1333" i="64"/>
  <c r="DK1408" i="64"/>
  <c r="BN1408" i="64"/>
  <c r="X1412" i="64"/>
  <c r="BN1412" i="64"/>
  <c r="AB1412" i="64"/>
  <c r="BP1412" i="64"/>
  <c r="BC1408" i="64"/>
  <c r="CI1408" i="64"/>
  <c r="DA2691" i="64"/>
  <c r="CB1412" i="64"/>
  <c r="BE1408" i="64"/>
  <c r="AY1408" i="64"/>
  <c r="AJ1408" i="64"/>
  <c r="AH1412" i="64"/>
  <c r="AE1412" i="64"/>
  <c r="AC1408" i="64"/>
  <c r="BW1412" i="64"/>
  <c r="DI2691" i="64"/>
  <c r="DG1412" i="64"/>
  <c r="DB2691" i="64"/>
  <c r="BS1333" i="64"/>
  <c r="CZ1333" i="64"/>
  <c r="Z1408" i="64"/>
  <c r="CJ1412" i="64"/>
  <c r="BG1408" i="64"/>
  <c r="AO1412" i="64"/>
  <c r="AW1412" i="64"/>
  <c r="AZ1408" i="64"/>
  <c r="AK1408" i="64"/>
  <c r="AS1408" i="64"/>
  <c r="AR1412" i="64"/>
  <c r="CG1412" i="64"/>
  <c r="CU1412" i="64"/>
  <c r="AE1333" i="64"/>
  <c r="AY1333" i="64"/>
  <c r="AF1412" i="64"/>
  <c r="W1412" i="64"/>
  <c r="AR1408" i="64"/>
  <c r="CF1408" i="64"/>
  <c r="AT1408" i="64"/>
  <c r="BX1412" i="64"/>
  <c r="CF1412" i="64"/>
  <c r="AS1412" i="64"/>
  <c r="Y1408" i="64"/>
  <c r="AN1408" i="64"/>
  <c r="BZ1412" i="64"/>
  <c r="CQ1408" i="64"/>
  <c r="BA1408" i="64"/>
  <c r="CY1412" i="64"/>
  <c r="DE1408" i="64"/>
  <c r="DF2691" i="64"/>
  <c r="CJ1333" i="64"/>
  <c r="BU1329" i="64"/>
  <c r="BV1329" i="64"/>
  <c r="BM1329" i="64"/>
  <c r="BO1329" i="64"/>
  <c r="CX1329" i="64"/>
  <c r="CC1329" i="64"/>
  <c r="CD1329" i="64"/>
  <c r="AV1329" i="64"/>
  <c r="CO1329" i="64"/>
  <c r="CQ1329" i="64"/>
  <c r="CK1329" i="64"/>
  <c r="DJ1329" i="64"/>
  <c r="CL1329" i="64"/>
  <c r="BY1329" i="64"/>
  <c r="CE1329" i="64"/>
  <c r="BC1329" i="64"/>
  <c r="BA1329" i="64"/>
  <c r="BR1329" i="64"/>
  <c r="AB1329" i="64"/>
  <c r="AX1329" i="64"/>
  <c r="BL1329" i="64"/>
  <c r="DG1329" i="64"/>
  <c r="AG1329" i="64"/>
  <c r="CW1329" i="64"/>
  <c r="AL1329" i="64"/>
  <c r="BQ1329" i="64"/>
  <c r="BS1329" i="64"/>
  <c r="AK1329" i="64"/>
  <c r="AR1329" i="64"/>
  <c r="AE1329" i="64"/>
  <c r="CB1329" i="64"/>
  <c r="X1329" i="64"/>
  <c r="DD1329" i="64"/>
  <c r="CI1329" i="64"/>
  <c r="AH1329" i="64"/>
  <c r="BH1329" i="64"/>
  <c r="AU1329" i="64"/>
  <c r="CZ1329" i="64"/>
  <c r="AN1329" i="64"/>
  <c r="V1329" i="64"/>
  <c r="AA1329" i="64"/>
  <c r="AD1329" i="64"/>
  <c r="DA1329" i="64"/>
  <c r="CV1329" i="64"/>
  <c r="BX1329" i="64"/>
  <c r="BK1329" i="64"/>
  <c r="CP1329" i="64"/>
  <c r="S1329" i="64"/>
  <c r="CR1329" i="64"/>
  <c r="BD1329" i="64"/>
  <c r="Y1329" i="64"/>
  <c r="Z1329" i="64"/>
  <c r="AQ1329" i="64"/>
  <c r="AT1329" i="64"/>
  <c r="AW1329" i="64"/>
  <c r="CG1329" i="64"/>
  <c r="BJ1329" i="64"/>
  <c r="CA1329" i="64"/>
  <c r="AI1329" i="64"/>
  <c r="AJ1329" i="64"/>
  <c r="T1329" i="64"/>
  <c r="DH1329" i="64"/>
  <c r="BT1329" i="64"/>
  <c r="AO1329" i="64"/>
  <c r="AP1329" i="64"/>
  <c r="BG1329" i="64"/>
  <c r="BP1329" i="64"/>
  <c r="AZ1329" i="64"/>
  <c r="CH1329" i="64"/>
  <c r="CS1329" i="64"/>
  <c r="BN1329" i="64"/>
  <c r="AC1329" i="64"/>
  <c r="BZ1329" i="64"/>
  <c r="CY1329" i="64"/>
  <c r="AY1329" i="64"/>
  <c r="CJ1329" i="64"/>
  <c r="BE1329" i="64"/>
  <c r="BF1329" i="64"/>
  <c r="CU1329" i="64"/>
  <c r="BW1329" i="64"/>
  <c r="U1329" i="64"/>
  <c r="AS1329" i="64"/>
  <c r="BB1329" i="64"/>
  <c r="DB1329" i="64"/>
  <c r="W1329" i="64"/>
  <c r="DF1329" i="64"/>
  <c r="DI1329" i="64"/>
  <c r="AF1329" i="64"/>
  <c r="DE1329" i="64"/>
  <c r="CF1329" i="64"/>
  <c r="CX1333" i="64"/>
  <c r="AJ1333" i="64"/>
  <c r="DH1333" i="64"/>
  <c r="CG1333" i="64"/>
  <c r="T1333" i="64"/>
  <c r="CQ1333" i="64"/>
  <c r="AI1333" i="64"/>
  <c r="CA1333" i="64"/>
  <c r="AT1333" i="64"/>
  <c r="CO1333" i="64"/>
  <c r="BT1333" i="64"/>
  <c r="CF1333" i="64"/>
  <c r="Z1333" i="64"/>
  <c r="AF1333" i="64"/>
  <c r="CD1333" i="64"/>
  <c r="CC1333" i="64"/>
  <c r="CY1333" i="64"/>
  <c r="S1333" i="64"/>
  <c r="BH1333" i="64"/>
  <c r="AW1333" i="64"/>
  <c r="U1333" i="64"/>
  <c r="BR1333" i="64"/>
  <c r="CR1333" i="64"/>
  <c r="BD1333" i="64"/>
  <c r="CK1333" i="64"/>
  <c r="AH1333" i="64"/>
  <c r="DG1333" i="64"/>
  <c r="CV1333" i="64"/>
  <c r="BA1333" i="64"/>
  <c r="AX1407" i="64"/>
  <c r="AX1409" i="64"/>
  <c r="BG1407" i="64"/>
  <c r="BG1409" i="64"/>
  <c r="CV1407" i="64"/>
  <c r="CV1409" i="64"/>
  <c r="BU1333" i="64"/>
  <c r="CL1333" i="64"/>
  <c r="BY1333" i="64"/>
  <c r="AD1333" i="64"/>
  <c r="DJ1333" i="64"/>
  <c r="DA1407" i="64"/>
  <c r="DA1409" i="64"/>
  <c r="DJ1407" i="64"/>
  <c r="DJ1409" i="64"/>
  <c r="AV1407" i="64"/>
  <c r="AV1409" i="64"/>
  <c r="Z1407" i="64"/>
  <c r="Z1409" i="64"/>
  <c r="V1407" i="64"/>
  <c r="V1409" i="64"/>
  <c r="BR1407" i="64"/>
  <c r="BR1409" i="64"/>
  <c r="CA1407" i="64"/>
  <c r="CA1409" i="64"/>
  <c r="DF1407" i="64"/>
  <c r="DF1409" i="64"/>
  <c r="AQ1333" i="64"/>
  <c r="AX1333" i="64"/>
  <c r="AH1407" i="64"/>
  <c r="AH1409" i="64"/>
  <c r="AP1407" i="64"/>
  <c r="AP1409" i="64"/>
  <c r="BO1407" i="64"/>
  <c r="BO1409" i="64"/>
  <c r="AJ1407" i="64"/>
  <c r="AJ1409" i="64"/>
  <c r="AR1407" i="64"/>
  <c r="AR1409" i="64"/>
  <c r="BQ1407" i="64"/>
  <c r="BQ1409" i="64"/>
  <c r="CS1407" i="64"/>
  <c r="CS1409" i="64"/>
  <c r="DH1407" i="64"/>
  <c r="DH1409" i="64"/>
  <c r="CU1333" i="64"/>
  <c r="BX1333" i="64"/>
  <c r="AU1333" i="64"/>
  <c r="BM1333" i="64"/>
  <c r="AK1333" i="64"/>
  <c r="CH1333" i="64"/>
  <c r="CL1407" i="64"/>
  <c r="CL1409" i="64"/>
  <c r="BW1407" i="64"/>
  <c r="BW1409" i="64"/>
  <c r="CE1407" i="64"/>
  <c r="CE1409" i="64"/>
  <c r="AZ1407" i="64"/>
  <c r="AZ1409" i="64"/>
  <c r="BH1407" i="64"/>
  <c r="BH1409" i="64"/>
  <c r="U1407" i="64"/>
  <c r="U1409" i="64"/>
  <c r="AC1407" i="64"/>
  <c r="AC1409" i="64"/>
  <c r="AD1407" i="64"/>
  <c r="AD1409" i="64"/>
  <c r="BZ1407" i="64"/>
  <c r="BZ1409" i="64"/>
  <c r="CW1407" i="64"/>
  <c r="CW1409" i="64"/>
  <c r="DE1407" i="64"/>
  <c r="DE1409" i="64"/>
  <c r="BD1407" i="64"/>
  <c r="BD1409" i="64"/>
  <c r="BL1407" i="64"/>
  <c r="BL1409" i="64"/>
  <c r="BY1407" i="64"/>
  <c r="BY1409" i="64"/>
  <c r="CG1407" i="64"/>
  <c r="CG1409" i="64"/>
  <c r="DK1407" i="64"/>
  <c r="DK1409" i="64"/>
  <c r="CW1333" i="64"/>
  <c r="BG1333" i="64"/>
  <c r="DC1333" i="64"/>
  <c r="AZ1333" i="64"/>
  <c r="BO1333" i="64"/>
  <c r="BT1407" i="64"/>
  <c r="BT1409" i="64"/>
  <c r="AL1407" i="64"/>
  <c r="AL1409" i="64"/>
  <c r="CH1407" i="64"/>
  <c r="CH1409" i="64"/>
  <c r="CU1407" i="64"/>
  <c r="CU1409" i="64"/>
  <c r="DK1333" i="64"/>
  <c r="S1407" i="64"/>
  <c r="S1409" i="64"/>
  <c r="AB1407" i="64"/>
  <c r="AB1409" i="64"/>
  <c r="CY1407" i="64"/>
  <c r="CY1409" i="64"/>
  <c r="AC1333" i="64"/>
  <c r="DE1333" i="64"/>
  <c r="BN1333" i="64"/>
  <c r="CS1333" i="64"/>
  <c r="V1333" i="64"/>
  <c r="BS1407" i="64"/>
  <c r="BS1409" i="64"/>
  <c r="CR1407" i="64"/>
  <c r="CR1409" i="64"/>
  <c r="CT1407" i="64"/>
  <c r="CT1409" i="64"/>
  <c r="CI1333" i="64"/>
  <c r="Y1333" i="64"/>
  <c r="AP1333" i="64"/>
  <c r="BW1333" i="64"/>
  <c r="BJ1333" i="64"/>
  <c r="CP1333" i="64"/>
  <c r="DF1333" i="64"/>
  <c r="Y1407" i="64"/>
  <c r="Y1409" i="64"/>
  <c r="AG1407" i="64"/>
  <c r="AG1409" i="64"/>
  <c r="W1407" i="64"/>
  <c r="W1409" i="64"/>
  <c r="BF1407" i="64"/>
  <c r="BF1409" i="64"/>
  <c r="CI1407" i="64"/>
  <c r="CI1409" i="64"/>
  <c r="DC1407" i="64"/>
  <c r="DC1409" i="64"/>
  <c r="DG1407" i="64"/>
  <c r="DG1409" i="64"/>
  <c r="DB1407" i="64"/>
  <c r="DB1409" i="64"/>
  <c r="BQ1333" i="64"/>
  <c r="X1407" i="64"/>
  <c r="X1409" i="64"/>
  <c r="BN1407" i="64"/>
  <c r="BN1409" i="64"/>
  <c r="T1407" i="64"/>
  <c r="T1409" i="64"/>
  <c r="AU1407" i="64"/>
  <c r="AU1409" i="64"/>
  <c r="AK1407" i="64"/>
  <c r="AK1409" i="64"/>
  <c r="AT1407" i="64"/>
  <c r="AT1409" i="64"/>
  <c r="CO1407" i="64"/>
  <c r="CO1409" i="64"/>
  <c r="CZ1407" i="64"/>
  <c r="CZ1409" i="64"/>
  <c r="BP1333" i="64"/>
  <c r="AB1333" i="64"/>
  <c r="DI1333" i="64"/>
  <c r="AL1333" i="64"/>
  <c r="CJ1407" i="64"/>
  <c r="CJ1409" i="64"/>
  <c r="AO1407" i="64"/>
  <c r="AO1409" i="64"/>
  <c r="AW1407" i="64"/>
  <c r="AW1409" i="64"/>
  <c r="AA1407" i="64"/>
  <c r="AA1409" i="64"/>
  <c r="AS1407" i="64"/>
  <c r="AS1409" i="64"/>
  <c r="BK1407" i="64"/>
  <c r="BK1409" i="64"/>
  <c r="DD1407" i="64"/>
  <c r="DD1409" i="64"/>
  <c r="CX1407" i="64"/>
  <c r="CX1409" i="64"/>
  <c r="DD1333" i="64"/>
  <c r="AO1333" i="64"/>
  <c r="BF1333" i="64"/>
  <c r="AS1333" i="64"/>
  <c r="BZ1333" i="64"/>
  <c r="AF1407" i="64"/>
  <c r="AF1409" i="64"/>
  <c r="BE1407" i="64"/>
  <c r="BE1409" i="64"/>
  <c r="BM1407" i="64"/>
  <c r="BM1409" i="64"/>
  <c r="CD1407" i="64"/>
  <c r="CD1409" i="64"/>
  <c r="AI1407" i="64"/>
  <c r="AI1409" i="64"/>
  <c r="AM1407" i="64"/>
  <c r="AM1409" i="64"/>
  <c r="BA1407" i="64"/>
  <c r="BA1409" i="64"/>
  <c r="AE1407" i="64"/>
  <c r="AE1409" i="64"/>
  <c r="CQ1407" i="64"/>
  <c r="CQ1409" i="64"/>
  <c r="AN1407" i="64"/>
  <c r="AN1409" i="64"/>
  <c r="CB1407" i="64"/>
  <c r="CB1409" i="64"/>
  <c r="BU1407" i="64"/>
  <c r="BU1409" i="64"/>
  <c r="CC1407" i="64"/>
  <c r="CC1409" i="64"/>
  <c r="BV1407" i="64"/>
  <c r="BV1409" i="64"/>
  <c r="AQ1407" i="64"/>
  <c r="AQ1409" i="64"/>
  <c r="AY1407" i="64"/>
  <c r="AY1409" i="64"/>
  <c r="BP1407" i="64"/>
  <c r="BP1409" i="64"/>
  <c r="BB1407" i="64"/>
  <c r="BB1409" i="64"/>
  <c r="CP1407" i="64"/>
  <c r="CP1409" i="64"/>
  <c r="AR1333" i="64"/>
  <c r="DB1333" i="64"/>
  <c r="AG1333" i="64"/>
  <c r="BB1333" i="64"/>
  <c r="CK1407" i="64"/>
  <c r="CK1409" i="64"/>
  <c r="BX1407" i="64"/>
  <c r="BX1409" i="64"/>
  <c r="CF1407" i="64"/>
  <c r="CF1409" i="64"/>
  <c r="BI1407" i="64"/>
  <c r="BI1409" i="64"/>
  <c r="BJ1407" i="64"/>
  <c r="BJ1409" i="64"/>
  <c r="DI1407" i="64"/>
  <c r="DI1409" i="64"/>
  <c r="BE1333" i="64"/>
  <c r="BV1333" i="64"/>
  <c r="BI1333" i="64"/>
  <c r="CT1333" i="64"/>
  <c r="BC1407" i="64"/>
  <c r="BC1409" i="64"/>
  <c r="AM1333" i="64"/>
  <c r="AC141" i="64"/>
  <c r="DA126" i="64"/>
  <c r="AG1328" i="64"/>
  <c r="AG1330" i="64"/>
  <c r="T1328" i="64"/>
  <c r="T1330" i="64"/>
  <c r="CS1328" i="64"/>
  <c r="CS1330" i="64"/>
  <c r="AK1328" i="64"/>
  <c r="AK1330" i="64"/>
  <c r="CH1328" i="64"/>
  <c r="CH1330" i="64"/>
  <c r="BW1328" i="64"/>
  <c r="BW1330" i="64"/>
  <c r="AD1328" i="64"/>
  <c r="AD1330" i="64"/>
  <c r="BN1328" i="64"/>
  <c r="BN1330" i="64"/>
  <c r="CY1328" i="64"/>
  <c r="CY1330" i="64"/>
  <c r="AT1328" i="64"/>
  <c r="AT1330" i="64"/>
  <c r="AW1328" i="64"/>
  <c r="AW1330" i="64"/>
  <c r="DC1328" i="64"/>
  <c r="DC1330" i="64"/>
  <c r="AJ1328" i="64"/>
  <c r="AJ1330" i="64"/>
  <c r="BA1328" i="64"/>
  <c r="BA1330" i="64"/>
  <c r="CW1328" i="64"/>
  <c r="CW1330" i="64"/>
  <c r="CI1328" i="64"/>
  <c r="CI1330" i="64"/>
  <c r="CD1328" i="64"/>
  <c r="CD1330" i="64"/>
  <c r="BT1328" i="64"/>
  <c r="BT1330" i="64"/>
  <c r="AZ1328" i="64"/>
  <c r="AZ1330" i="64"/>
  <c r="CP1328" i="64"/>
  <c r="CP1330" i="64"/>
  <c r="AP1328" i="64"/>
  <c r="AP1330" i="64"/>
  <c r="AE1328" i="64"/>
  <c r="AE1330" i="64"/>
  <c r="BS1328" i="64"/>
  <c r="BS1330" i="64"/>
  <c r="AF1328" i="64"/>
  <c r="AF1330" i="64"/>
  <c r="BM1328" i="64"/>
  <c r="BM1330" i="64"/>
  <c r="S1328" i="64"/>
  <c r="S1330" i="64"/>
  <c r="BQ1328" i="64"/>
  <c r="BQ1330" i="64"/>
  <c r="BX1328" i="64"/>
  <c r="BX1330" i="64"/>
  <c r="Y1328" i="64"/>
  <c r="Y1330" i="64"/>
  <c r="AA1328" i="64"/>
  <c r="AA1330" i="64"/>
  <c r="BJ1328" i="64"/>
  <c r="BJ1330" i="64"/>
  <c r="BP1328" i="64"/>
  <c r="BP1330" i="64"/>
  <c r="X1328" i="64"/>
  <c r="X1330" i="64"/>
  <c r="DF1328" i="64"/>
  <c r="DF1330" i="64"/>
  <c r="CT1328" i="64"/>
  <c r="CT1330" i="64"/>
  <c r="BV1328" i="64"/>
  <c r="BV1330" i="64"/>
  <c r="Z1328" i="64"/>
  <c r="Z1330" i="64"/>
  <c r="BZ1328" i="64"/>
  <c r="BZ1330" i="64"/>
  <c r="CZ1328" i="64"/>
  <c r="CZ1330" i="64"/>
  <c r="AU1328" i="64"/>
  <c r="AU1330" i="64"/>
  <c r="AV1328" i="64"/>
  <c r="AV1330" i="64"/>
  <c r="CC1328" i="64"/>
  <c r="CC1330" i="64"/>
  <c r="BD1328" i="64"/>
  <c r="BD1330" i="64"/>
  <c r="AI1328" i="64"/>
  <c r="AI1330" i="64"/>
  <c r="CG1328" i="64"/>
  <c r="CG1330" i="64"/>
  <c r="AM1328" i="64"/>
  <c r="AM1330" i="64"/>
  <c r="AO1328" i="64"/>
  <c r="AO1330" i="64"/>
  <c r="CV1328" i="64"/>
  <c r="CV1330" i="64"/>
  <c r="DB1328" i="64"/>
  <c r="DB1330" i="64"/>
  <c r="CO1328" i="64"/>
  <c r="CO1330" i="64"/>
  <c r="CF1328" i="64"/>
  <c r="CF1330" i="64"/>
  <c r="DJ1328" i="64"/>
  <c r="DJ1330" i="64"/>
  <c r="BF1328" i="64"/>
  <c r="BF1330" i="64"/>
  <c r="BK1328" i="64"/>
  <c r="BK1330" i="64"/>
  <c r="BL1328" i="64"/>
  <c r="BL1330" i="64"/>
  <c r="CR1328" i="64"/>
  <c r="CR1330" i="64"/>
  <c r="BC1328" i="64"/>
  <c r="BC1330" i="64"/>
  <c r="V1328" i="64"/>
  <c r="V1330" i="64"/>
  <c r="BE1328" i="64"/>
  <c r="BE1330" i="64"/>
  <c r="AR1328" i="64"/>
  <c r="AR1330" i="64"/>
  <c r="DA1328" i="64"/>
  <c r="DA1330" i="64"/>
  <c r="AY1328" i="64"/>
  <c r="AY1330" i="64"/>
  <c r="DE1328" i="64"/>
  <c r="DE1330" i="64"/>
  <c r="BG1328" i="64"/>
  <c r="BG1330" i="64"/>
  <c r="DI1328" i="64"/>
  <c r="DI1330" i="64"/>
  <c r="CL1328" i="64"/>
  <c r="CL1330" i="64"/>
  <c r="CX1328" i="64"/>
  <c r="CX1330" i="64"/>
  <c r="AC1328" i="64"/>
  <c r="AC1330" i="64"/>
  <c r="CA1328" i="64"/>
  <c r="CA1330" i="64"/>
  <c r="CB1328" i="64"/>
  <c r="CB1330" i="64"/>
  <c r="W1328" i="64"/>
  <c r="W1330" i="64"/>
  <c r="AB1328" i="64"/>
  <c r="AB1330" i="64"/>
  <c r="DH1328" i="64"/>
  <c r="DH1330" i="64"/>
  <c r="AL1328" i="64"/>
  <c r="AL1330" i="64"/>
  <c r="BU1328" i="64"/>
  <c r="BU1330" i="64"/>
  <c r="AS1328" i="64"/>
  <c r="AS1330" i="64"/>
  <c r="BO1328" i="64"/>
  <c r="BO1330" i="64"/>
  <c r="DD1328" i="64"/>
  <c r="DD1330" i="64"/>
  <c r="CE1328" i="64"/>
  <c r="CE1330" i="64"/>
  <c r="BB1328" i="64"/>
  <c r="BB1330" i="64"/>
  <c r="AN1328" i="64"/>
  <c r="AN1330" i="64"/>
  <c r="CK1328" i="64"/>
  <c r="CK1330" i="64"/>
  <c r="BI1328" i="64"/>
  <c r="BI1330" i="64"/>
  <c r="BH1328" i="64"/>
  <c r="BH1330" i="64"/>
  <c r="AX1328" i="64"/>
  <c r="AX1330" i="64"/>
  <c r="DG1328" i="64"/>
  <c r="DG1330" i="64"/>
  <c r="CJ1328" i="64"/>
  <c r="CJ1330" i="64"/>
  <c r="AH1328" i="64"/>
  <c r="AH1330" i="64"/>
  <c r="CQ1328" i="64"/>
  <c r="CQ1330" i="64"/>
  <c r="CU1328" i="64"/>
  <c r="CU1330" i="64"/>
  <c r="DK1328" i="64"/>
  <c r="DK1330" i="64"/>
  <c r="AQ1328" i="64"/>
  <c r="AQ1330" i="64"/>
  <c r="U1328" i="64"/>
  <c r="U1330" i="64"/>
  <c r="BR1328" i="64"/>
  <c r="BR1330" i="64"/>
  <c r="BY1328" i="64"/>
  <c r="BY1330" i="64"/>
  <c r="AC1322" i="64"/>
  <c r="AC1324" i="64" s="1"/>
  <c r="AD111" i="64" a="1"/>
  <c r="AD111" i="64" s="1"/>
  <c r="AD1307" i="64" a="1"/>
  <c r="AD1307" i="64" s="1"/>
  <c r="DB111" i="64" a="1"/>
  <c r="DB111" i="64" s="1"/>
  <c r="DB1307" i="64" a="1"/>
  <c r="DB1307" i="64" s="1"/>
  <c r="AB1324"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199" i="64" a="1"/>
  <c r="DB1199" i="64" s="1"/>
  <c r="AD1199" i="64" a="1"/>
  <c r="AD1199" i="64" s="1"/>
  <c r="CM1175" i="64"/>
  <c r="AA1175" i="64"/>
  <c r="U1175" i="64"/>
  <c r="X1175" i="64"/>
  <c r="CV1175" i="64"/>
  <c r="CX1175" i="64"/>
  <c r="T1175" i="64"/>
  <c r="CQ1175" i="64"/>
  <c r="CT1175" i="64"/>
  <c r="AB1175" i="64"/>
  <c r="S1175" i="64"/>
  <c r="CZ1175" i="64"/>
  <c r="W1175" i="64"/>
  <c r="Z1175" i="64"/>
  <c r="CS1175" i="64"/>
  <c r="CP1175" i="64"/>
  <c r="Y1175" i="64"/>
  <c r="CW1175" i="64"/>
  <c r="CU1175" i="64"/>
  <c r="CY1175" i="64"/>
  <c r="CO1175" i="64"/>
  <c r="V1175" i="64"/>
  <c r="CR1175" i="64"/>
  <c r="CL1205" i="64"/>
  <c r="AA1205" i="64"/>
  <c r="DA1205" i="64"/>
  <c r="U1205" i="64"/>
  <c r="X1205" i="64"/>
  <c r="CV1205" i="64"/>
  <c r="CX1205" i="64"/>
  <c r="T1205" i="64"/>
  <c r="CQ1205" i="64"/>
  <c r="CT1205" i="64"/>
  <c r="AB1205" i="64"/>
  <c r="S1205" i="64"/>
  <c r="AB1183" i="64"/>
  <c r="CZ1205" i="64"/>
  <c r="W1205" i="64"/>
  <c r="CZ1183" i="64"/>
  <c r="CL1183" i="64"/>
  <c r="Z1205" i="64"/>
  <c r="CS1205" i="64"/>
  <c r="CP1205" i="64"/>
  <c r="Y1205" i="64"/>
  <c r="AA1183" i="64"/>
  <c r="CW1205" i="64"/>
  <c r="CU1205" i="64"/>
  <c r="AC1205" i="64"/>
  <c r="CY1205" i="64"/>
  <c r="CO1205" i="64"/>
  <c r="V1205" i="64"/>
  <c r="CR1205" i="64"/>
  <c r="U1183" i="64"/>
  <c r="X1183" i="64"/>
  <c r="DB914" i="64" a="1"/>
  <c r="DB914" i="64" s="1"/>
  <c r="DB918" i="64" a="1"/>
  <c r="DB918" i="64" s="1"/>
  <c r="DB917" i="64" a="1"/>
  <c r="DB917" i="64" s="1"/>
  <c r="DB916" i="64" a="1"/>
  <c r="DB916" i="64" s="1"/>
  <c r="DB915" i="64" a="1"/>
  <c r="DB915" i="64" s="1"/>
  <c r="AD917" i="64" a="1"/>
  <c r="AD917" i="64" s="1"/>
  <c r="AD916" i="64" a="1"/>
  <c r="AD916" i="64" s="1"/>
  <c r="AD915" i="64" a="1"/>
  <c r="AD915" i="64" s="1"/>
  <c r="AD918" i="64" a="1"/>
  <c r="AD918" i="64" s="1"/>
  <c r="AD914" i="64" a="1"/>
  <c r="AD914" i="64" s="1"/>
  <c r="AN896" i="64"/>
  <c r="BN896" i="64"/>
  <c r="AW896" i="64"/>
  <c r="BV896" i="64"/>
  <c r="CD896" i="64"/>
  <c r="AQ896" i="64"/>
  <c r="AD896" i="64"/>
  <c r="AZ896" i="64"/>
  <c r="W896" i="64"/>
  <c r="AV896" i="64"/>
  <c r="CL896" i="64"/>
  <c r="BE896" i="64"/>
  <c r="BA896" i="64"/>
  <c r="AC896" i="64"/>
  <c r="AC895" i="64" s="1"/>
  <c r="AY896" i="64"/>
  <c r="CH896" i="64"/>
  <c r="BH896" i="64"/>
  <c r="CA896" i="64"/>
  <c r="BD896" i="64"/>
  <c r="U896" i="64"/>
  <c r="BM896" i="64"/>
  <c r="V896" i="64"/>
  <c r="BQ896" i="64"/>
  <c r="BG896" i="64"/>
  <c r="AU896" i="64"/>
  <c r="BP896" i="64"/>
  <c r="BL896" i="64"/>
  <c r="BY896" i="64"/>
  <c r="BU896" i="64"/>
  <c r="BR896" i="64"/>
  <c r="BB896" i="64"/>
  <c r="BO896" i="64"/>
  <c r="CI896" i="64"/>
  <c r="BX896" i="64"/>
  <c r="BT896" i="64"/>
  <c r="BJ896" i="64"/>
  <c r="CC896" i="64"/>
  <c r="AM896" i="64"/>
  <c r="BC896" i="64"/>
  <c r="BW896" i="64"/>
  <c r="T896" i="64"/>
  <c r="CF896" i="64"/>
  <c r="BI896" i="64"/>
  <c r="CV896" i="64"/>
  <c r="CB896" i="64"/>
  <c r="Y896" i="64"/>
  <c r="CK896" i="64"/>
  <c r="BS896" i="64"/>
  <c r="CE896" i="64"/>
  <c r="AB896" i="64"/>
  <c r="AK896" i="64"/>
  <c r="AT896" i="64"/>
  <c r="X896" i="64"/>
  <c r="CJ896" i="64"/>
  <c r="AG896" i="64"/>
  <c r="AH896" i="64"/>
  <c r="Z896" i="64"/>
  <c r="AA896" i="64"/>
  <c r="AS896" i="64"/>
  <c r="AJ896" i="64"/>
  <c r="AL896" i="64"/>
  <c r="AE896" i="64"/>
  <c r="AF896" i="64"/>
  <c r="AP896" i="64"/>
  <c r="AO896" i="64"/>
  <c r="AX896" i="64"/>
  <c r="BF896" i="64"/>
  <c r="AI896" i="64"/>
  <c r="CG896" i="64"/>
  <c r="AR896" i="64"/>
  <c r="BZ896" i="64"/>
  <c r="BK896" i="64"/>
  <c r="AN934" i="64"/>
  <c r="BN934" i="64"/>
  <c r="AW934" i="64"/>
  <c r="BV934" i="64"/>
  <c r="CD934" i="64"/>
  <c r="AQ934" i="64"/>
  <c r="AD934" i="64"/>
  <c r="AZ934" i="64"/>
  <c r="AV934" i="64"/>
  <c r="CL934" i="64"/>
  <c r="BE934" i="64"/>
  <c r="BA934" i="64"/>
  <c r="AC934" i="64"/>
  <c r="AY934" i="64"/>
  <c r="CH934" i="64"/>
  <c r="BH934" i="64"/>
  <c r="CA934" i="64"/>
  <c r="DB901" i="64" a="1"/>
  <c r="DB901" i="64" s="1"/>
  <c r="DB902" i="64" a="1"/>
  <c r="DB902" i="64" s="1"/>
  <c r="DB887" i="64" a="1"/>
  <c r="DB887" i="64" s="1"/>
  <c r="DB903" i="64" a="1"/>
  <c r="DB903" i="64" s="1"/>
  <c r="DB883" i="64" a="1"/>
  <c r="DB883" i="64" s="1"/>
  <c r="DB884" i="64" a="1"/>
  <c r="DB884" i="64" s="1"/>
  <c r="DB900" i="64" a="1"/>
  <c r="DB900" i="64" s="1"/>
  <c r="DB899" i="64" a="1"/>
  <c r="DB899" i="64" s="1"/>
  <c r="DB885" i="64" a="1"/>
  <c r="DB885" i="64" s="1"/>
  <c r="DB886" i="64" a="1"/>
  <c r="DB886" i="64" s="1"/>
  <c r="BD934" i="64"/>
  <c r="BM934" i="64"/>
  <c r="BQ934" i="64"/>
  <c r="BG934" i="64"/>
  <c r="AU934" i="64"/>
  <c r="BP934" i="64"/>
  <c r="BL934" i="64"/>
  <c r="BY934" i="64"/>
  <c r="BU934" i="64"/>
  <c r="BR934" i="64"/>
  <c r="BB934" i="64"/>
  <c r="BO934" i="64"/>
  <c r="CI934" i="64"/>
  <c r="BX934" i="64"/>
  <c r="BT934" i="64"/>
  <c r="BJ934" i="64"/>
  <c r="CC934" i="64"/>
  <c r="AM934" i="64"/>
  <c r="BC934" i="64"/>
  <c r="BW934" i="64"/>
  <c r="CF934" i="64"/>
  <c r="BI934" i="64"/>
  <c r="AD900" i="64" a="1"/>
  <c r="AD900" i="64" s="1"/>
  <c r="AD884" i="64" a="1"/>
  <c r="AD884" i="64" s="1"/>
  <c r="AD885" i="64" a="1"/>
  <c r="AD885" i="64" s="1"/>
  <c r="AD886" i="64" a="1"/>
  <c r="AD886" i="64" s="1"/>
  <c r="AD887" i="64" a="1"/>
  <c r="AD887" i="64" s="1"/>
  <c r="AD901" i="64" a="1"/>
  <c r="AD901" i="64" s="1"/>
  <c r="AD902" i="64" a="1"/>
  <c r="AD902" i="64" s="1"/>
  <c r="AD883" i="64" a="1"/>
  <c r="AD883" i="64" s="1"/>
  <c r="AD899" i="64" a="1"/>
  <c r="AD899" i="64" s="1"/>
  <c r="AD903" i="64" a="1"/>
  <c r="AD903" i="64" s="1"/>
  <c r="CB934" i="64"/>
  <c r="CK934" i="64"/>
  <c r="BS934" i="64"/>
  <c r="CE934" i="64"/>
  <c r="AK934" i="64"/>
  <c r="AT934" i="64"/>
  <c r="CJ934" i="64"/>
  <c r="AG934" i="64"/>
  <c r="AH934" i="64"/>
  <c r="AS934" i="64"/>
  <c r="AJ934" i="64"/>
  <c r="AL934" i="64"/>
  <c r="AE934" i="64"/>
  <c r="AF934" i="64"/>
  <c r="AP934" i="64"/>
  <c r="AO934" i="64"/>
  <c r="AX934" i="64"/>
  <c r="BF934" i="64"/>
  <c r="AI934" i="64"/>
  <c r="CG934" i="64"/>
  <c r="AR934" i="64"/>
  <c r="BZ934" i="64"/>
  <c r="BK934" i="64"/>
  <c r="S896" i="64"/>
  <c r="DC831" i="64"/>
  <c r="DC874" i="64"/>
  <c r="CX831" i="64"/>
  <c r="CX874" i="64"/>
  <c r="X934" i="64"/>
  <c r="V934" i="64"/>
  <c r="Z934" i="64"/>
  <c r="DK831" i="64"/>
  <c r="DK874" i="64"/>
  <c r="CO831" i="64"/>
  <c r="CO874" i="64"/>
  <c r="DF831" i="64"/>
  <c r="DF874" i="64"/>
  <c r="CW831" i="64"/>
  <c r="CW874" i="64"/>
  <c r="CR831" i="64"/>
  <c r="CR874" i="64"/>
  <c r="DE831" i="64"/>
  <c r="DE874" i="64"/>
  <c r="CQ831" i="64"/>
  <c r="CQ874" i="64"/>
  <c r="CZ831" i="64"/>
  <c r="CZ874" i="64"/>
  <c r="AA934" i="64"/>
  <c r="T934" i="64"/>
  <c r="W934" i="64"/>
  <c r="CV934" i="64"/>
  <c r="CY831" i="64"/>
  <c r="CY874" i="64"/>
  <c r="DH831" i="64"/>
  <c r="DH874" i="64"/>
  <c r="CT831" i="64"/>
  <c r="CT874" i="64"/>
  <c r="DD831" i="64"/>
  <c r="DD874" i="64"/>
  <c r="DG831" i="64"/>
  <c r="DG874" i="64"/>
  <c r="CS831" i="64"/>
  <c r="CS874" i="64"/>
  <c r="DB831" i="64"/>
  <c r="DB874" i="64"/>
  <c r="U934" i="64"/>
  <c r="Y934" i="64"/>
  <c r="S934" i="64"/>
  <c r="AB934" i="64"/>
  <c r="DA831" i="64"/>
  <c r="DA874" i="64"/>
  <c r="DJ831" i="64"/>
  <c r="DJ874" i="64"/>
  <c r="CU831" i="64"/>
  <c r="CU874" i="64"/>
  <c r="CP831" i="64"/>
  <c r="CP874" i="64"/>
  <c r="DI831" i="64"/>
  <c r="DI874" i="64"/>
  <c r="CZ207" i="64"/>
  <c r="CZ210" i="64" s="1"/>
  <c r="CZ212" i="64" s="1"/>
  <c r="AC210" i="64"/>
  <c r="AC212" i="64" s="1"/>
  <c r="AD208" i="64" a="1"/>
  <c r="AD208" i="64" s="1"/>
  <c r="AD207" i="64" s="1"/>
  <c r="AD209" i="64" a="1"/>
  <c r="AD209" i="64" s="1"/>
  <c r="DB209" i="64" a="1"/>
  <c r="DB209" i="64" s="1"/>
  <c r="DB208" i="64" a="1"/>
  <c r="DB208" i="64" s="1"/>
  <c r="AC858" i="64"/>
  <c r="AC860" i="64" s="1"/>
  <c r="DA1175" i="64"/>
  <c r="AC1175" i="64"/>
  <c r="DB331" i="64" a="1"/>
  <c r="DB331" i="64" s="1"/>
  <c r="DB1174" i="64" a="1"/>
  <c r="DB1174" i="64" s="1"/>
  <c r="AD331" i="64" a="1"/>
  <c r="AD331" i="64" s="1"/>
  <c r="AD1174" i="64" a="1"/>
  <c r="AD1174" i="64" s="1"/>
  <c r="DA858" i="64"/>
  <c r="DA860" i="64" s="1"/>
  <c r="DC816" i="64"/>
  <c r="DE816" i="64"/>
  <c r="CP818" i="64"/>
  <c r="CP826" i="64" s="1"/>
  <c r="CP816" i="64"/>
  <c r="CR818" i="64"/>
  <c r="CR826" i="64" s="1"/>
  <c r="CR816" i="64"/>
  <c r="DI816" i="64"/>
  <c r="DK816" i="64"/>
  <c r="CV818" i="64"/>
  <c r="CV826" i="64" s="1"/>
  <c r="CV816" i="64"/>
  <c r="CX818" i="64"/>
  <c r="CX826" i="64" s="1"/>
  <c r="CX816" i="64"/>
  <c r="CQ818" i="64"/>
  <c r="CQ826" i="64" s="1"/>
  <c r="CQ816" i="64"/>
  <c r="CZ816" i="64"/>
  <c r="CZ818" i="64"/>
  <c r="CZ826" i="64" s="1"/>
  <c r="CT818" i="64"/>
  <c r="CT826" i="64" s="1"/>
  <c r="CT816" i="64"/>
  <c r="DD816" i="64"/>
  <c r="CO818" i="64"/>
  <c r="CO822" i="64" s="1"/>
  <c r="CO816" i="64"/>
  <c r="DF816" i="64"/>
  <c r="CY818" i="64"/>
  <c r="CY826" i="64" s="1"/>
  <c r="CY816" i="64"/>
  <c r="DH816" i="64"/>
  <c r="CS818" i="64"/>
  <c r="CS826" i="64" s="1"/>
  <c r="CS816" i="64"/>
  <c r="DB816" i="64"/>
  <c r="CU818" i="64"/>
  <c r="CU826" i="64" s="1"/>
  <c r="CU816" i="64"/>
  <c r="CW818" i="64"/>
  <c r="CW826" i="64" s="1"/>
  <c r="CW816" i="64"/>
  <c r="DG816" i="64"/>
  <c r="DA816" i="64"/>
  <c r="DJ816" i="64"/>
  <c r="AD312" i="64" a="1"/>
  <c r="AD312" i="64" s="1"/>
  <c r="AD859" i="64" a="1"/>
  <c r="AD859" i="64" s="1"/>
  <c r="DB312" i="64" a="1"/>
  <c r="DB312" i="64" s="1"/>
  <c r="DB859" i="64" a="1"/>
  <c r="DB859" i="64" s="1"/>
  <c r="CV831" i="64"/>
  <c r="AD825" i="64" a="1"/>
  <c r="AD825" i="64" s="1"/>
  <c r="AD299" i="64" a="1"/>
  <c r="AD299" i="64" s="1"/>
  <c r="DB825" i="64" a="1"/>
  <c r="DB825" i="64" s="1"/>
  <c r="DB299" i="64" a="1"/>
  <c r="DB299" i="64" s="1"/>
  <c r="X816" i="64"/>
  <c r="X818" i="64"/>
  <c r="BD816" i="64"/>
  <c r="CJ816" i="64"/>
  <c r="U816" i="64"/>
  <c r="U818" i="64"/>
  <c r="Y816" i="64"/>
  <c r="Y818" i="64"/>
  <c r="BE816" i="64"/>
  <c r="CK816" i="64"/>
  <c r="BA816" i="64"/>
  <c r="BS816" i="64"/>
  <c r="AQ816" i="64"/>
  <c r="BW816" i="64"/>
  <c r="AD816" i="64"/>
  <c r="AR816" i="64"/>
  <c r="BX816" i="64"/>
  <c r="BZ816" i="64"/>
  <c r="AE816" i="64"/>
  <c r="AC816" i="64"/>
  <c r="AF816" i="64"/>
  <c r="BL816" i="64"/>
  <c r="AP816" i="64"/>
  <c r="BY816" i="64"/>
  <c r="AG816" i="64"/>
  <c r="BM816" i="64"/>
  <c r="AH816" i="64"/>
  <c r="V816" i="64"/>
  <c r="V818" i="64"/>
  <c r="S816" i="64"/>
  <c r="S818" i="64"/>
  <c r="AY816" i="64"/>
  <c r="CE816" i="64"/>
  <c r="CH816" i="64"/>
  <c r="T816" i="64"/>
  <c r="T818" i="64"/>
  <c r="AZ816" i="64"/>
  <c r="CF816" i="64"/>
  <c r="W816" i="64"/>
  <c r="W818" i="64"/>
  <c r="BK816" i="64"/>
  <c r="Z816" i="64"/>
  <c r="Z818" i="64"/>
  <c r="BQ816" i="64"/>
  <c r="AN816" i="64"/>
  <c r="BT816" i="64"/>
  <c r="BN816" i="64"/>
  <c r="BJ816" i="64"/>
  <c r="AO816" i="64"/>
  <c r="BU816" i="64"/>
  <c r="AX816" i="64"/>
  <c r="BR816" i="64"/>
  <c r="AA816" i="64"/>
  <c r="AA818" i="64"/>
  <c r="BG816" i="64"/>
  <c r="AS816" i="64"/>
  <c r="AU816" i="64"/>
  <c r="AB816" i="64"/>
  <c r="AB818" i="64"/>
  <c r="AB826" i="64" s="1"/>
  <c r="BH816" i="64"/>
  <c r="AK816" i="64"/>
  <c r="CA816" i="64"/>
  <c r="BI816" i="64"/>
  <c r="BF816" i="64"/>
  <c r="BB816" i="64"/>
  <c r="AV816" i="64"/>
  <c r="CB816" i="64"/>
  <c r="CL816" i="64"/>
  <c r="AW816" i="64"/>
  <c r="CC816" i="64"/>
  <c r="BV816" i="64"/>
  <c r="AM816" i="64"/>
  <c r="AI816" i="64"/>
  <c r="BO816" i="64"/>
  <c r="CG816" i="64"/>
  <c r="CI816" i="64"/>
  <c r="AJ816" i="64"/>
  <c r="BP816" i="64"/>
  <c r="AL816" i="64"/>
  <c r="AT816" i="64"/>
  <c r="CD816" i="64"/>
  <c r="BC816" i="64"/>
  <c r="BD831" i="64"/>
  <c r="CJ831" i="64"/>
  <c r="BE831" i="64"/>
  <c r="CK831" i="64"/>
  <c r="BA831" i="64"/>
  <c r="BS831" i="64"/>
  <c r="AQ831" i="64"/>
  <c r="BW831" i="64"/>
  <c r="AD831" i="64"/>
  <c r="AR831" i="64"/>
  <c r="BX831" i="64"/>
  <c r="BZ831" i="64"/>
  <c r="AE831" i="64"/>
  <c r="AC831" i="64"/>
  <c r="AF831" i="64"/>
  <c r="BL831" i="64"/>
  <c r="AP831" i="64"/>
  <c r="BY831" i="64"/>
  <c r="AG831" i="64"/>
  <c r="BM831" i="64"/>
  <c r="AH831" i="64"/>
  <c r="AY831" i="64"/>
  <c r="CE831" i="64"/>
  <c r="CH831" i="64"/>
  <c r="AZ831" i="64"/>
  <c r="CF831" i="64"/>
  <c r="BK831" i="64"/>
  <c r="BQ831" i="64"/>
  <c r="AN831" i="64"/>
  <c r="BT831" i="64"/>
  <c r="BN831" i="64"/>
  <c r="BJ831" i="64"/>
  <c r="AO831" i="64"/>
  <c r="BU831" i="64"/>
  <c r="AX831" i="64"/>
  <c r="BR831" i="64"/>
  <c r="BG831" i="64"/>
  <c r="AS831" i="64"/>
  <c r="AU831" i="64"/>
  <c r="BH831" i="64"/>
  <c r="AK831" i="64"/>
  <c r="CA831" i="64"/>
  <c r="BI831" i="64"/>
  <c r="BF831" i="64"/>
  <c r="BB831" i="64"/>
  <c r="AV831" i="64"/>
  <c r="CB831" i="64"/>
  <c r="CL831" i="64"/>
  <c r="AW831" i="64"/>
  <c r="CC831" i="64"/>
  <c r="BV831" i="64"/>
  <c r="AM831" i="64"/>
  <c r="AI831" i="64"/>
  <c r="BO831" i="64"/>
  <c r="CG831" i="64"/>
  <c r="CI831" i="64"/>
  <c r="AJ831" i="64"/>
  <c r="BP831" i="64"/>
  <c r="AL831" i="64"/>
  <c r="AT831" i="64"/>
  <c r="CD831" i="64"/>
  <c r="BC831" i="64"/>
  <c r="AC818" i="64"/>
  <c r="AC826" i="64" s="1"/>
  <c r="DA818" i="64"/>
  <c r="DA826" i="64" s="1"/>
  <c r="AD821" i="64" a="1"/>
  <c r="AD821" i="64" s="1"/>
  <c r="DB821" i="64" a="1"/>
  <c r="DB821" i="64" s="1"/>
  <c r="DB4" i="64"/>
  <c r="DB817" i="64" a="1"/>
  <c r="DB817" i="64" s="1"/>
  <c r="AA831" i="64"/>
  <c r="X831" i="64"/>
  <c r="U831" i="64"/>
  <c r="Y831" i="64"/>
  <c r="AB831" i="64"/>
  <c r="AD4" i="64"/>
  <c r="AD817" i="64" a="1"/>
  <c r="AD817" i="64" s="1"/>
  <c r="V831" i="64"/>
  <c r="S831" i="64"/>
  <c r="T831" i="64"/>
  <c r="W831" i="64"/>
  <c r="Z831" i="64"/>
  <c r="DC41" i="863"/>
  <c r="DC40" i="863"/>
  <c r="AE259" i="64"/>
  <c r="AE7" i="64"/>
  <c r="DB42" i="863"/>
  <c r="DB21" i="863" s="1"/>
  <c r="DB30"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453" i="64" s="1" a="1"/>
  <c r="AE453" i="64" s="1"/>
  <c r="AE1" i="64"/>
  <c r="DB263" i="64"/>
  <c r="DB281" i="64"/>
  <c r="DC8" i="64"/>
  <c r="DC277" i="64"/>
  <c r="DC3" i="64"/>
  <c r="DC453" i="64" s="1" a="1"/>
  <c r="DC453" i="64" s="1"/>
  <c r="DC259" i="64"/>
  <c r="DC7" i="64"/>
  <c r="DD2" i="64"/>
  <c r="DC260" i="64"/>
  <c r="DC278" i="64"/>
  <c r="DC261" i="64"/>
  <c r="DC279" i="64"/>
  <c r="DC280" i="64"/>
  <c r="DC262" i="64"/>
  <c r="DB1" i="64"/>
  <c r="DB24" i="864"/>
  <c r="DB99" i="861" s="1"/>
  <c r="DB1" i="864"/>
  <c r="AD24" i="864"/>
  <c r="AD99"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0" i="861" s="1"/>
  <c r="R3" i="860"/>
  <c r="R4" i="860" s="1"/>
  <c r="R1" i="860"/>
  <c r="S2" i="860"/>
  <c r="Q2" i="860"/>
  <c r="R7" i="860"/>
  <c r="CW9" i="860"/>
  <c r="CW8" i="860"/>
  <c r="CW3" i="860"/>
  <c r="CX2" i="860"/>
  <c r="CV4" i="860"/>
  <c r="CV1" i="860"/>
  <c r="CO777" i="64"/>
  <c r="CO779" i="64"/>
  <c r="DF777" i="64"/>
  <c r="DF779" i="64"/>
  <c r="CQ779" i="64"/>
  <c r="CQ777" i="64"/>
  <c r="CS777" i="64"/>
  <c r="CS779" i="64"/>
  <c r="DB777" i="64"/>
  <c r="DB779" i="64"/>
  <c r="DD779" i="64"/>
  <c r="DD777" i="64"/>
  <c r="CY779" i="64"/>
  <c r="CY777" i="64"/>
  <c r="CR779" i="64"/>
  <c r="CR777" i="64"/>
  <c r="DA777" i="64"/>
  <c r="DA779" i="64"/>
  <c r="DE777" i="64"/>
  <c r="DE779" i="64"/>
  <c r="CP777" i="64"/>
  <c r="CP779" i="64"/>
  <c r="DG779" i="64"/>
  <c r="DG777" i="64"/>
  <c r="CZ779" i="64"/>
  <c r="CZ777" i="64"/>
  <c r="DI777" i="64"/>
  <c r="DI779" i="64"/>
  <c r="DC779" i="64"/>
  <c r="DC777" i="64"/>
  <c r="CX777" i="64"/>
  <c r="CX779" i="64"/>
  <c r="DH779" i="64"/>
  <c r="DH777" i="64"/>
  <c r="CT777" i="64"/>
  <c r="CT779" i="64"/>
  <c r="DK779" i="64"/>
  <c r="DK777" i="64"/>
  <c r="CV779" i="64"/>
  <c r="CV777" i="64"/>
  <c r="CO799" i="64"/>
  <c r="DF799" i="64"/>
  <c r="CQ799" i="64"/>
  <c r="DG799" i="64"/>
  <c r="CS799" i="64"/>
  <c r="AI2591" i="64"/>
  <c r="AX2591" i="64"/>
  <c r="BQ2591" i="64"/>
  <c r="CB2591" i="64"/>
  <c r="BV2591" i="64"/>
  <c r="BR2591" i="64"/>
  <c r="BD2591" i="64"/>
  <c r="AP2591" i="64"/>
  <c r="BS2591" i="64"/>
  <c r="BE2591" i="64"/>
  <c r="BG2591" i="64"/>
  <c r="BL2591" i="64"/>
  <c r="BX2591" i="64"/>
  <c r="AC2591" i="64"/>
  <c r="AD2591" i="64"/>
  <c r="AE2591" i="64"/>
  <c r="CC2591" i="64"/>
  <c r="S2591" i="64"/>
  <c r="CE2591" i="64"/>
  <c r="AJ2591" i="64"/>
  <c r="BA2591" i="64"/>
  <c r="BB2591" i="64"/>
  <c r="BC2591" i="64"/>
  <c r="CJ2591" i="64"/>
  <c r="AO2591" i="64"/>
  <c r="BM2591" i="64"/>
  <c r="AQ2591" i="64"/>
  <c r="BH2591" i="64"/>
  <c r="AF2591" i="64"/>
  <c r="CL2591" i="64"/>
  <c r="BY2591" i="64"/>
  <c r="BZ2591" i="64"/>
  <c r="CA2591" i="64"/>
  <c r="AH2591" i="64"/>
  <c r="BO2591" i="64"/>
  <c r="T2591" i="64"/>
  <c r="CF2591" i="64"/>
  <c r="AK2591" i="64"/>
  <c r="AL2591" i="64"/>
  <c r="AM2591" i="64"/>
  <c r="BF2591" i="64"/>
  <c r="Y2591" i="64"/>
  <c r="CK2591" i="64"/>
  <c r="AA2591" i="64"/>
  <c r="AR2591" i="64"/>
  <c r="BP2591" i="64"/>
  <c r="BI2591" i="64"/>
  <c r="AV2591" i="64"/>
  <c r="Z2591" i="64"/>
  <c r="BJ2591" i="64"/>
  <c r="CH2591" i="64"/>
  <c r="X2591" i="64"/>
  <c r="BK2591" i="64"/>
  <c r="AW2591" i="64"/>
  <c r="AY2591" i="64"/>
  <c r="AN2591" i="64"/>
  <c r="BN2591" i="64"/>
  <c r="BT2591" i="64"/>
  <c r="U2591" i="64"/>
  <c r="CG2591" i="64"/>
  <c r="V2591" i="64"/>
  <c r="W2591" i="64"/>
  <c r="CI2591" i="64"/>
  <c r="BU2591" i="64"/>
  <c r="CD2591" i="64"/>
  <c r="BW2591" i="64"/>
  <c r="AB2591" i="64"/>
  <c r="AZ2591" i="64"/>
  <c r="AS2591" i="64"/>
  <c r="AT2591" i="64"/>
  <c r="AU2591" i="64"/>
  <c r="AG2591" i="64"/>
  <c r="AI528" i="64"/>
  <c r="AX528" i="64"/>
  <c r="BQ528" i="64"/>
  <c r="CB528" i="64"/>
  <c r="BV528" i="64"/>
  <c r="BR528" i="64"/>
  <c r="BD528" i="64"/>
  <c r="AP528" i="64"/>
  <c r="BS528" i="64"/>
  <c r="DJ528" i="64"/>
  <c r="BE528" i="64"/>
  <c r="BG528" i="64"/>
  <c r="BL528" i="64"/>
  <c r="CP528" i="64"/>
  <c r="AZ528" i="64"/>
  <c r="BX528" i="64"/>
  <c r="DG528" i="64"/>
  <c r="AC528" i="64"/>
  <c r="DH528" i="64"/>
  <c r="AD528" i="64"/>
  <c r="DI528" i="64"/>
  <c r="AE528" i="64"/>
  <c r="CC528" i="64"/>
  <c r="CW528" i="64"/>
  <c r="S528" i="64"/>
  <c r="CE528" i="64"/>
  <c r="AJ528" i="64"/>
  <c r="BA528" i="64"/>
  <c r="BB528" i="64"/>
  <c r="BC528" i="64"/>
  <c r="CT528" i="64"/>
  <c r="CJ528" i="64"/>
  <c r="DK528" i="64"/>
  <c r="AO528" i="64"/>
  <c r="AQ528" i="64"/>
  <c r="BH528" i="64"/>
  <c r="AF528" i="64"/>
  <c r="CL528" i="64"/>
  <c r="CQ528" i="64"/>
  <c r="BY528" i="64"/>
  <c r="CR528" i="64"/>
  <c r="BZ528" i="64"/>
  <c r="CS528" i="64"/>
  <c r="CA528" i="64"/>
  <c r="CV528" i="64"/>
  <c r="AH528" i="64"/>
  <c r="BO528" i="64"/>
  <c r="CX528" i="64"/>
  <c r="T528" i="64"/>
  <c r="CF528" i="64"/>
  <c r="AK528" i="64"/>
  <c r="AL528" i="64"/>
  <c r="AM528" i="64"/>
  <c r="BF528" i="64"/>
  <c r="CU528" i="64"/>
  <c r="Y528" i="64"/>
  <c r="BM528" i="64"/>
  <c r="CK528" i="64"/>
  <c r="DE528" i="64"/>
  <c r="AA528" i="64"/>
  <c r="AR528" i="64"/>
  <c r="BI528" i="64"/>
  <c r="AV528" i="64"/>
  <c r="Z528" i="64"/>
  <c r="BJ528" i="64"/>
  <c r="X528" i="64"/>
  <c r="BK528" i="64"/>
  <c r="DB528" i="64"/>
  <c r="AW528" i="64"/>
  <c r="AY528" i="64"/>
  <c r="AN528" i="64"/>
  <c r="BN528" i="64"/>
  <c r="BT528" i="64"/>
  <c r="CY528" i="64"/>
  <c r="U528" i="64"/>
  <c r="CG528" i="64"/>
  <c r="CZ528" i="64"/>
  <c r="V528" i="64"/>
  <c r="DA528" i="64"/>
  <c r="W528" i="64"/>
  <c r="CI528" i="64"/>
  <c r="BU528" i="64"/>
  <c r="DD528" i="64"/>
  <c r="CD528" i="64"/>
  <c r="CO528" i="64"/>
  <c r="BW528" i="64"/>
  <c r="DF528" i="64"/>
  <c r="AB528" i="64"/>
  <c r="BP528" i="64"/>
  <c r="AS528" i="64"/>
  <c r="AT528" i="64"/>
  <c r="CH528" i="64"/>
  <c r="AU528" i="64"/>
  <c r="DC528" i="64"/>
  <c r="AG528" i="64"/>
  <c r="CO2563" i="64"/>
  <c r="CO2574" i="64"/>
  <c r="CP2563" i="64"/>
  <c r="CQ2563" i="64"/>
  <c r="CO2536" i="64"/>
  <c r="CQ2536" i="64"/>
  <c r="CP2536" i="64"/>
  <c r="X2041" i="64"/>
  <c r="W2084" i="64"/>
  <c r="X2082" i="64"/>
  <c r="CX2082" i="64"/>
  <c r="CX2084" i="64" s="1"/>
  <c r="X2061" i="64"/>
  <c r="CU2061" i="64"/>
  <c r="W2063" i="64"/>
  <c r="CT2041" i="64"/>
  <c r="CT1755" i="64"/>
  <c r="DG551" i="64"/>
  <c r="DE1755" i="64"/>
  <c r="DH739" i="64"/>
  <c r="AC730" i="64"/>
  <c r="CP739" i="64"/>
  <c r="DA739" i="64"/>
  <c r="BB730" i="64"/>
  <c r="CS730" i="64"/>
  <c r="CP1755" i="64"/>
  <c r="CO730" i="64"/>
  <c r="CX1755" i="64"/>
  <c r="DF1755" i="64"/>
  <c r="CY1755" i="64"/>
  <c r="DI730" i="64"/>
  <c r="CZ1755" i="64"/>
  <c r="DE730" i="64"/>
  <c r="CR739" i="64"/>
  <c r="CZ739" i="64"/>
  <c r="DB1755" i="64"/>
  <c r="DJ1755" i="64"/>
  <c r="CQ551" i="64"/>
  <c r="CY551" i="64"/>
  <c r="DG730" i="64"/>
  <c r="DG739" i="64"/>
  <c r="DE551" i="64"/>
  <c r="BF551" i="64"/>
  <c r="BV551" i="64"/>
  <c r="CL551" i="64"/>
  <c r="BD551" i="64"/>
  <c r="BS551" i="64"/>
  <c r="Z551" i="64"/>
  <c r="AH551" i="64"/>
  <c r="AX551" i="64"/>
  <c r="DD551" i="64"/>
  <c r="CY739" i="64"/>
  <c r="CR1755" i="64"/>
  <c r="CQ1755" i="64"/>
  <c r="DG1755" i="64"/>
  <c r="DH1755" i="64"/>
  <c r="CS1755" i="64"/>
  <c r="BQ730" i="64"/>
  <c r="CQ739" i="64"/>
  <c r="CQ730" i="64"/>
  <c r="CO551" i="64"/>
  <c r="CO1737" i="64"/>
  <c r="CW551" i="64"/>
  <c r="CW730" i="64"/>
  <c r="CW739" i="64"/>
  <c r="CO1755" i="64"/>
  <c r="CW1755" i="64"/>
  <c r="CV1755" i="64"/>
  <c r="CV551" i="64"/>
  <c r="CV730" i="64"/>
  <c r="CV739" i="64"/>
  <c r="DD730" i="64"/>
  <c r="DD739" i="64"/>
  <c r="DD1755" i="64"/>
  <c r="CS551" i="64"/>
  <c r="DI551" i="64"/>
  <c r="DA551" i="64"/>
  <c r="DI1755" i="64"/>
  <c r="DA1755" i="64"/>
  <c r="DC551" i="64"/>
  <c r="DK551" i="64"/>
  <c r="CU551" i="64"/>
  <c r="DC730" i="64"/>
  <c r="DC739" i="64"/>
  <c r="DK739" i="64"/>
  <c r="DK730" i="64"/>
  <c r="CU730" i="64"/>
  <c r="CU739" i="64"/>
  <c r="CP551" i="64"/>
  <c r="DF551" i="64"/>
  <c r="CX551" i="64"/>
  <c r="DF730" i="64"/>
  <c r="DF739" i="64"/>
  <c r="CX730" i="64"/>
  <c r="CX739" i="64"/>
  <c r="CQ2216" i="64"/>
  <c r="DK689" i="64"/>
  <c r="DB739" i="64"/>
  <c r="DB730" i="64"/>
  <c r="DK1810" i="64"/>
  <c r="CT1408" i="64"/>
  <c r="CT1597" i="64"/>
  <c r="DB1562" i="64"/>
  <c r="DK1915" i="64"/>
  <c r="DK1755" i="64"/>
  <c r="DK1431" i="64"/>
  <c r="CU689" i="64"/>
  <c r="CU1431" i="64"/>
  <c r="DC1810" i="64"/>
  <c r="DK1867" i="64"/>
  <c r="DB481" i="64"/>
  <c r="CT1157" i="64"/>
  <c r="DJ1562" i="64"/>
  <c r="CU1836" i="64"/>
  <c r="DK1667" i="64"/>
  <c r="DK666" i="64"/>
  <c r="CU1667" i="64"/>
  <c r="CU1755" i="64"/>
  <c r="CT1712" i="64"/>
  <c r="DJ1712" i="64"/>
  <c r="DJ1597" i="64"/>
  <c r="CT481" i="64"/>
  <c r="DC1836" i="64"/>
  <c r="DK1631" i="64"/>
  <c r="CU1631" i="64"/>
  <c r="CU666" i="64"/>
  <c r="DB1712" i="64"/>
  <c r="DB1597" i="64"/>
  <c r="DJ1408" i="64"/>
  <c r="CT1526" i="64"/>
  <c r="DC1431" i="64"/>
  <c r="DK1836" i="64"/>
  <c r="DK1453" i="64"/>
  <c r="CU1453" i="64"/>
  <c r="DB1408" i="64"/>
  <c r="DJ1157" i="64"/>
  <c r="DC1667" i="64"/>
  <c r="DC1755" i="64"/>
  <c r="DC689" i="64"/>
  <c r="DB1157" i="64"/>
  <c r="DJ761" i="64"/>
  <c r="DJ1526" i="64"/>
  <c r="CT761" i="64"/>
  <c r="DC1631" i="64"/>
  <c r="CU1867" i="64"/>
  <c r="DC1915" i="64"/>
  <c r="DB1526" i="64"/>
  <c r="DJ730" i="64"/>
  <c r="DJ739" i="64"/>
  <c r="CU1810" i="64"/>
  <c r="CT739" i="64"/>
  <c r="CT730" i="64"/>
  <c r="DC1453" i="64"/>
  <c r="DC666" i="64"/>
  <c r="DC1867" i="64"/>
  <c r="CU1915" i="64"/>
  <c r="DJ551" i="64"/>
  <c r="DB551" i="64"/>
  <c r="CT551" i="64"/>
  <c r="CZ481" i="64"/>
  <c r="CR481" i="64"/>
  <c r="DJ689" i="64"/>
  <c r="DB689" i="64"/>
  <c r="DH481" i="64"/>
  <c r="CT689" i="64"/>
  <c r="BH1737" i="64"/>
  <c r="BH1750" i="64" s="1"/>
  <c r="X1737" i="64"/>
  <c r="X1750" i="64" s="1"/>
  <c r="AF1737" i="64"/>
  <c r="AF1750" i="64" s="1"/>
  <c r="AO1737" i="64"/>
  <c r="AO1750" i="64" s="1"/>
  <c r="BU1737" i="64"/>
  <c r="BU1750" i="64" s="1"/>
  <c r="Z1737" i="64"/>
  <c r="Z1750" i="64" s="1"/>
  <c r="BN1737" i="64"/>
  <c r="BN1750" i="64" s="1"/>
  <c r="CD1737" i="64"/>
  <c r="CD1750" i="64" s="1"/>
  <c r="AQ1737" i="64"/>
  <c r="T1737" i="64"/>
  <c r="T1750" i="64" s="1"/>
  <c r="BX1737" i="64"/>
  <c r="BX1750" i="64" s="1"/>
  <c r="AL1737" i="64"/>
  <c r="AL1750" i="64" s="1"/>
  <c r="AT1737" i="64"/>
  <c r="AT1750" i="64" s="1"/>
  <c r="BJ1737" i="64"/>
  <c r="BJ1750" i="64" s="1"/>
  <c r="CH1737" i="64"/>
  <c r="CH1750" i="64" s="1"/>
  <c r="CE1737" i="64"/>
  <c r="CE1750" i="64" s="1"/>
  <c r="AM1737" i="64"/>
  <c r="AM1750" i="64" s="1"/>
  <c r="AR1737" i="64"/>
  <c r="AR1750" i="64" s="1"/>
  <c r="AG1737" i="64"/>
  <c r="AG1750" i="64" s="1"/>
  <c r="CJ1737" i="64"/>
  <c r="CJ1750" i="64" s="1"/>
  <c r="AI1737" i="64"/>
  <c r="AI1750" i="64" s="1"/>
  <c r="BO1737" i="64"/>
  <c r="BP1737" i="64"/>
  <c r="BP1750" i="64" s="1"/>
  <c r="AY1737" i="64"/>
  <c r="AY1750" i="64" s="1"/>
  <c r="BT1737" i="64"/>
  <c r="BT1750" i="64" s="1"/>
  <c r="AW1737" i="64"/>
  <c r="AW1750" i="64" s="1"/>
  <c r="CK1737" i="64"/>
  <c r="CK1750" i="64" s="1"/>
  <c r="AX1737" i="64"/>
  <c r="AX1750" i="64" s="1"/>
  <c r="BC1737" i="64"/>
  <c r="AA1737" i="64"/>
  <c r="AA1750" i="64" s="1"/>
  <c r="BW1737" i="64"/>
  <c r="BW1750" i="64" s="1"/>
  <c r="AB1737" i="64"/>
  <c r="AB1750" i="64" s="1"/>
  <c r="AZ1737" i="64"/>
  <c r="AZ1750" i="64" s="1"/>
  <c r="CF1737" i="64"/>
  <c r="CF1750" i="64" s="1"/>
  <c r="AV1737" i="64"/>
  <c r="AV1750" i="64" s="1"/>
  <c r="AN1737" i="64"/>
  <c r="AN1750" i="64" s="1"/>
  <c r="BD1737" i="64"/>
  <c r="BD1750" i="64" s="1"/>
  <c r="BS1737" i="64"/>
  <c r="BS1750" i="64" s="1"/>
  <c r="BE1737" i="64"/>
  <c r="BE1750" i="64" s="1"/>
  <c r="W1737" i="64"/>
  <c r="W1750" i="64" s="1"/>
  <c r="BF1737" i="64"/>
  <c r="BF1750" i="64" s="1"/>
  <c r="BV1737" i="64"/>
  <c r="BV1750" i="64" s="1"/>
  <c r="CL1737" i="64"/>
  <c r="CL1750" i="64" s="1"/>
  <c r="S1737" i="64"/>
  <c r="AU1737" i="64"/>
  <c r="AU1750" i="64" s="1"/>
  <c r="CB1737" i="64"/>
  <c r="CB1750" i="64" s="1"/>
  <c r="Y1737" i="64"/>
  <c r="Y1750" i="64" s="1"/>
  <c r="BM1737" i="64"/>
  <c r="BM1750" i="64" s="1"/>
  <c r="AH1737" i="64"/>
  <c r="AH1750" i="64" s="1"/>
  <c r="AP1737" i="64"/>
  <c r="AP1750" i="64" s="1"/>
  <c r="CC1737" i="64"/>
  <c r="CC1750" i="64" s="1"/>
  <c r="BL1737" i="64"/>
  <c r="BL1750" i="64" s="1"/>
  <c r="BG1737" i="64"/>
  <c r="BG1750" i="64" s="1"/>
  <c r="AJ1737" i="64"/>
  <c r="AJ1750" i="64" s="1"/>
  <c r="BA1737" i="64"/>
  <c r="BA1750" i="64" s="1"/>
  <c r="BK1737" i="64"/>
  <c r="BK1750" i="64" s="1"/>
  <c r="AE1737" i="64"/>
  <c r="AK1737" i="64"/>
  <c r="AK1750" i="64" s="1"/>
  <c r="AD1737" i="64"/>
  <c r="AD1750" i="64" s="1"/>
  <c r="U1737" i="64"/>
  <c r="U1750" i="64" s="1"/>
  <c r="BY1737" i="64"/>
  <c r="BY1750" i="64" s="1"/>
  <c r="BR1737" i="64"/>
  <c r="BR1750" i="64" s="1"/>
  <c r="BB1737" i="64"/>
  <c r="BB1750" i="64" s="1"/>
  <c r="CA1737" i="64"/>
  <c r="BI1737" i="64"/>
  <c r="BI1750" i="64" s="1"/>
  <c r="CG1737" i="64"/>
  <c r="CG1750" i="64" s="1"/>
  <c r="V1737" i="64"/>
  <c r="V1750" i="64" s="1"/>
  <c r="BZ1737" i="64"/>
  <c r="BZ1750" i="64" s="1"/>
  <c r="CI1737" i="64"/>
  <c r="CI1750" i="64" s="1"/>
  <c r="AS1737" i="64"/>
  <c r="AS1750" i="64" s="1"/>
  <c r="AC1737" i="64"/>
  <c r="AC1750" i="64" s="1"/>
  <c r="BQ1737" i="64"/>
  <c r="BQ1750" i="64" s="1"/>
  <c r="T1867" i="64"/>
  <c r="BH1755" i="64"/>
  <c r="AU1867" i="64"/>
  <c r="W1867" i="64"/>
  <c r="BH1526" i="64"/>
  <c r="X1755" i="64"/>
  <c r="AF1755" i="64"/>
  <c r="AI1526" i="64"/>
  <c r="AO1755" i="64"/>
  <c r="BM1867" i="64"/>
  <c r="BU1755" i="64"/>
  <c r="Z1755" i="64"/>
  <c r="BF1867" i="64"/>
  <c r="BN1755" i="64"/>
  <c r="CD1755" i="64"/>
  <c r="BQ1526" i="64"/>
  <c r="AQ1755" i="64"/>
  <c r="BJ1526" i="64"/>
  <c r="BR1526" i="64"/>
  <c r="T1755" i="64"/>
  <c r="BX1755" i="64"/>
  <c r="BK1526" i="64"/>
  <c r="AC1867" i="64"/>
  <c r="BQ1867" i="64"/>
  <c r="AL1755" i="64"/>
  <c r="AT1755" i="64"/>
  <c r="BJ1755" i="64"/>
  <c r="BJ1867" i="64"/>
  <c r="CH1755" i="64"/>
  <c r="AQ1526" i="64"/>
  <c r="AG1867" i="64"/>
  <c r="BU1867" i="64"/>
  <c r="AZ1526" i="64"/>
  <c r="CF1526" i="64"/>
  <c r="BG1867" i="64"/>
  <c r="CE1755" i="64"/>
  <c r="AM1755" i="64"/>
  <c r="AD1526" i="64"/>
  <c r="AR1755" i="64"/>
  <c r="BF1526" i="64"/>
  <c r="AG1755" i="64"/>
  <c r="BN1526" i="64"/>
  <c r="CD1526" i="64"/>
  <c r="AV1867" i="64"/>
  <c r="CJ1755" i="64"/>
  <c r="S1526" i="64"/>
  <c r="BO1526" i="64"/>
  <c r="AO1867" i="64"/>
  <c r="CC1867" i="64"/>
  <c r="AP1867" i="64"/>
  <c r="CD1867" i="64"/>
  <c r="BA1526" i="64"/>
  <c r="AI1755" i="64"/>
  <c r="AI1867" i="64"/>
  <c r="BO1755" i="64"/>
  <c r="CE1867" i="64"/>
  <c r="AO1526" i="64"/>
  <c r="AB1867" i="64"/>
  <c r="AR1867" i="64"/>
  <c r="BP1755" i="64"/>
  <c r="BP1867" i="64"/>
  <c r="Y1867" i="64"/>
  <c r="BU1526" i="64"/>
  <c r="AR1526" i="64"/>
  <c r="AY1755" i="64"/>
  <c r="AX1526" i="64"/>
  <c r="AF1867" i="64"/>
  <c r="BT1755" i="64"/>
  <c r="AW1755" i="64"/>
  <c r="CK1755" i="64"/>
  <c r="T1526" i="64"/>
  <c r="AJ1526" i="64"/>
  <c r="BP1526" i="64"/>
  <c r="AX1755" i="64"/>
  <c r="BN1867" i="64"/>
  <c r="BC1755" i="64"/>
  <c r="AC1526" i="64"/>
  <c r="BI1526" i="64"/>
  <c r="BY1526" i="64"/>
  <c r="AA1755" i="64"/>
  <c r="BW1755" i="64"/>
  <c r="AL1526" i="64"/>
  <c r="CH1526" i="64"/>
  <c r="AB1755" i="64"/>
  <c r="AZ1755" i="64"/>
  <c r="CF1755" i="64"/>
  <c r="CF1867" i="64"/>
  <c r="X1867" i="64"/>
  <c r="AV1755" i="64"/>
  <c r="BG1526" i="64"/>
  <c r="AA1867" i="64"/>
  <c r="AY1867" i="64"/>
  <c r="CB1867" i="64"/>
  <c r="AH1526" i="64"/>
  <c r="AN1755" i="64"/>
  <c r="BD1755" i="64"/>
  <c r="BS1755" i="64"/>
  <c r="AY1526" i="64"/>
  <c r="AW1867" i="64"/>
  <c r="BE1755" i="64"/>
  <c r="W1755" i="64"/>
  <c r="Z1867" i="64"/>
  <c r="BF1755" i="64"/>
  <c r="BV1755" i="64"/>
  <c r="CL1755" i="64"/>
  <c r="AK1526" i="64"/>
  <c r="S1755" i="64"/>
  <c r="AQ1867" i="64"/>
  <c r="BO1867" i="64"/>
  <c r="AM1867" i="64"/>
  <c r="AT1526" i="64"/>
  <c r="AU1755" i="64"/>
  <c r="BV1526" i="64"/>
  <c r="BE1526" i="64"/>
  <c r="AG1526" i="64"/>
  <c r="BW1867" i="64"/>
  <c r="BT1867" i="64"/>
  <c r="CB1755" i="64"/>
  <c r="CJ1867" i="64"/>
  <c r="AA1526" i="64"/>
  <c r="Y1755" i="64"/>
  <c r="BM1755" i="64"/>
  <c r="CK1867" i="64"/>
  <c r="AH1755" i="64"/>
  <c r="AP1755" i="64"/>
  <c r="AX1867" i="64"/>
  <c r="U1526" i="64"/>
  <c r="S1867" i="64"/>
  <c r="AZ1867" i="64"/>
  <c r="BH1867" i="64"/>
  <c r="BS1867" i="64"/>
  <c r="CC1755" i="64"/>
  <c r="AB1526" i="64"/>
  <c r="AH1867" i="64"/>
  <c r="BL1867" i="64"/>
  <c r="Z1526" i="64"/>
  <c r="AP1526" i="64"/>
  <c r="CL1526" i="64"/>
  <c r="AN1867" i="64"/>
  <c r="BD1867" i="64"/>
  <c r="BL1755" i="64"/>
  <c r="BW1526" i="64"/>
  <c r="CE1526" i="64"/>
  <c r="BE1867" i="64"/>
  <c r="BM1526" i="64"/>
  <c r="BX1526" i="64"/>
  <c r="BV1867" i="64"/>
  <c r="CL1867" i="64"/>
  <c r="BC1867" i="64"/>
  <c r="AS1526" i="64"/>
  <c r="CG1526" i="64"/>
  <c r="BG1755" i="64"/>
  <c r="CK1526" i="64"/>
  <c r="V1526" i="64"/>
  <c r="BB1526" i="64"/>
  <c r="BZ1526" i="64"/>
  <c r="AJ1755" i="64"/>
  <c r="AJ1867" i="64"/>
  <c r="BX1867" i="64"/>
  <c r="CI1867" i="64"/>
  <c r="W1526" i="64"/>
  <c r="AE1526" i="64"/>
  <c r="BA1755" i="64"/>
  <c r="BK1755" i="64"/>
  <c r="AV1526" i="64"/>
  <c r="BT1526" i="64"/>
  <c r="AW1526" i="64"/>
  <c r="AE1755" i="64"/>
  <c r="CA1526" i="64"/>
  <c r="AK1755" i="64"/>
  <c r="BA1867" i="64"/>
  <c r="AN1526" i="64"/>
  <c r="AD1755" i="64"/>
  <c r="AD1867" i="64"/>
  <c r="AT1867" i="64"/>
  <c r="CH1867" i="64"/>
  <c r="AM1526" i="64"/>
  <c r="AU1526" i="64"/>
  <c r="U1755" i="64"/>
  <c r="AK1867" i="64"/>
  <c r="BY1755" i="64"/>
  <c r="BD1526" i="64"/>
  <c r="CJ1526" i="64"/>
  <c r="BR1755" i="64"/>
  <c r="CC1526" i="64"/>
  <c r="BS1526" i="64"/>
  <c r="U1867" i="64"/>
  <c r="BY1867" i="64"/>
  <c r="Y1526" i="64"/>
  <c r="BK1867" i="64"/>
  <c r="BB1755" i="64"/>
  <c r="BR1867" i="64"/>
  <c r="AE1867" i="64"/>
  <c r="CA1755" i="64"/>
  <c r="BI1755" i="64"/>
  <c r="CG1755" i="64"/>
  <c r="X1526" i="64"/>
  <c r="BL1526" i="64"/>
  <c r="V1755" i="64"/>
  <c r="BZ1755" i="64"/>
  <c r="CI1755" i="64"/>
  <c r="BC1526" i="64"/>
  <c r="CI1526" i="64"/>
  <c r="AS1755" i="64"/>
  <c r="BI1867" i="64"/>
  <c r="CG1867" i="64"/>
  <c r="AL1867" i="64"/>
  <c r="BB1867" i="64"/>
  <c r="AC1755" i="64"/>
  <c r="AS1867" i="64"/>
  <c r="BQ1755" i="64"/>
  <c r="AF1526" i="64"/>
  <c r="CB1526" i="64"/>
  <c r="V1867" i="64"/>
  <c r="BZ1867" i="64"/>
  <c r="CA1867" i="64"/>
  <c r="E2718" i="64"/>
  <c r="E2719" i="64"/>
  <c r="E2667" i="64"/>
  <c r="E2668" i="64"/>
  <c r="Z1915" i="64"/>
  <c r="BR1915" i="64"/>
  <c r="BD1915" i="64"/>
  <c r="BT1915" i="64"/>
  <c r="CI1915" i="64"/>
  <c r="AS1915" i="64"/>
  <c r="CC1915" i="64"/>
  <c r="CH1915" i="64"/>
  <c r="AA1915" i="64"/>
  <c r="AN1915" i="64"/>
  <c r="CJ1915" i="64"/>
  <c r="BU1915" i="64"/>
  <c r="CF1915" i="64"/>
  <c r="AC1915" i="64"/>
  <c r="CG1915" i="64"/>
  <c r="BO1915" i="64"/>
  <c r="BB1915" i="64"/>
  <c r="Y1915" i="64"/>
  <c r="X1915" i="64"/>
  <c r="CA1915" i="64"/>
  <c r="CL1915" i="64"/>
  <c r="BG1915" i="64"/>
  <c r="BS1915" i="64"/>
  <c r="BC1915" i="64"/>
  <c r="AL1915" i="64"/>
  <c r="BZ1915" i="64"/>
  <c r="BI1915" i="64"/>
  <c r="BX1915" i="64"/>
  <c r="CB1915" i="64"/>
  <c r="BW1915" i="64"/>
  <c r="CK1915" i="64"/>
  <c r="BV1915" i="64"/>
  <c r="AU1915" i="64"/>
  <c r="BF1915" i="64"/>
  <c r="BQ1915" i="64"/>
  <c r="AP1915" i="64"/>
  <c r="U1915" i="64"/>
  <c r="AO1915" i="64"/>
  <c r="BM1915" i="64"/>
  <c r="BK1915" i="64"/>
  <c r="BH1915" i="64"/>
  <c r="T1915" i="64"/>
  <c r="AR1915" i="64"/>
  <c r="BA1915" i="64"/>
  <c r="V1915" i="64"/>
  <c r="BJ1915" i="64"/>
  <c r="BN1915" i="64"/>
  <c r="AY1915" i="64"/>
  <c r="AV1915" i="64"/>
  <c r="BL1915" i="64"/>
  <c r="AX1915" i="64"/>
  <c r="AI1915" i="64"/>
  <c r="CD1915" i="64"/>
  <c r="AG1915" i="64"/>
  <c r="BE1915" i="64"/>
  <c r="AK1915" i="64"/>
  <c r="BY1915" i="64"/>
  <c r="AD1915" i="64"/>
  <c r="AT1915" i="64"/>
  <c r="AE1915" i="64"/>
  <c r="AM1915" i="64"/>
  <c r="AF1915" i="64"/>
  <c r="AJ1915" i="64"/>
  <c r="AQ1915" i="64"/>
  <c r="E694" i="64"/>
  <c r="BN551" i="64"/>
  <c r="BX551" i="64"/>
  <c r="BM551" i="64"/>
  <c r="AQ551" i="64"/>
  <c r="CI551" i="64"/>
  <c r="AU551" i="64"/>
  <c r="AS551" i="64"/>
  <c r="BA551" i="64"/>
  <c r="AA551" i="64"/>
  <c r="CK551" i="64"/>
  <c r="BU551" i="64"/>
  <c r="AD551" i="64"/>
  <c r="AG551" i="64"/>
  <c r="AF551" i="64"/>
  <c r="AC551" i="64"/>
  <c r="AN551" i="64"/>
  <c r="BO551" i="64"/>
  <c r="CE551" i="64"/>
  <c r="BY551" i="64"/>
  <c r="AZ551" i="64"/>
  <c r="BP551" i="64"/>
  <c r="CC551" i="64"/>
  <c r="BI551" i="64"/>
  <c r="V551" i="64"/>
  <c r="U551" i="64"/>
  <c r="AP551" i="64"/>
  <c r="AY551" i="64"/>
  <c r="BL551" i="64"/>
  <c r="AB551" i="64"/>
  <c r="AR551" i="64"/>
  <c r="CJ551" i="64"/>
  <c r="AV551" i="64"/>
  <c r="AT551" i="64"/>
  <c r="BJ551" i="64"/>
  <c r="BQ551" i="64"/>
  <c r="AM551" i="64"/>
  <c r="CF551" i="64"/>
  <c r="BK551" i="64"/>
  <c r="W551" i="64"/>
  <c r="BZ551" i="64"/>
  <c r="AE551" i="64"/>
  <c r="T551" i="64"/>
  <c r="X551" i="64"/>
  <c r="BT551" i="64"/>
  <c r="AO551" i="64"/>
  <c r="AI551" i="64"/>
  <c r="Y551" i="64"/>
  <c r="BH551" i="64"/>
  <c r="AW551" i="64"/>
  <c r="AL551" i="64"/>
  <c r="CA551" i="64"/>
  <c r="CH551" i="64"/>
  <c r="BE551" i="64"/>
  <c r="BC551" i="64"/>
  <c r="CB551" i="64"/>
  <c r="S551" i="64"/>
  <c r="BG551" i="64"/>
  <c r="BW551" i="64"/>
  <c r="AJ551" i="64"/>
  <c r="AK551" i="64"/>
  <c r="BB551" i="64"/>
  <c r="BR551" i="64"/>
  <c r="CG551" i="64"/>
  <c r="CD551" i="64"/>
  <c r="AM739" i="64"/>
  <c r="AM730" i="64"/>
  <c r="BE739" i="64"/>
  <c r="BE730" i="64"/>
  <c r="AA739" i="64"/>
  <c r="AA730" i="64"/>
  <c r="AQ739" i="64"/>
  <c r="AQ730" i="64"/>
  <c r="T739" i="64"/>
  <c r="T730" i="64"/>
  <c r="BX739" i="64"/>
  <c r="BX730" i="64"/>
  <c r="AG739" i="64"/>
  <c r="AG730" i="64"/>
  <c r="CG739" i="64"/>
  <c r="CG730" i="64"/>
  <c r="BA739" i="64"/>
  <c r="BA730" i="64"/>
  <c r="BZ739" i="64"/>
  <c r="BZ730" i="64"/>
  <c r="AE739" i="64"/>
  <c r="AE730" i="64"/>
  <c r="CI739" i="64"/>
  <c r="CI730" i="64"/>
  <c r="Y739" i="64"/>
  <c r="Y730" i="64"/>
  <c r="BT739" i="64"/>
  <c r="BT730" i="64"/>
  <c r="CB739" i="64"/>
  <c r="CB730" i="64"/>
  <c r="AR739" i="64"/>
  <c r="AR730" i="64"/>
  <c r="AY739" i="64"/>
  <c r="AY730" i="64"/>
  <c r="BO739" i="64"/>
  <c r="BO730" i="64"/>
  <c r="AB739" i="64"/>
  <c r="AB730" i="64"/>
  <c r="AZ739" i="64"/>
  <c r="AZ730" i="64"/>
  <c r="AS739" i="64"/>
  <c r="AS730" i="64"/>
  <c r="AL739" i="64"/>
  <c r="AL730" i="64"/>
  <c r="AT739" i="64"/>
  <c r="AT730" i="64"/>
  <c r="BJ739" i="64"/>
  <c r="BJ730" i="64"/>
  <c r="AN739" i="64"/>
  <c r="AN730" i="64"/>
  <c r="AF739" i="64"/>
  <c r="AF730" i="64"/>
  <c r="CE739" i="64"/>
  <c r="CE730" i="64"/>
  <c r="AH739" i="64"/>
  <c r="AH730" i="64"/>
  <c r="BV739" i="64"/>
  <c r="BV730" i="64"/>
  <c r="CK739" i="64"/>
  <c r="CK730" i="64"/>
  <c r="AU739" i="64"/>
  <c r="AU730" i="64"/>
  <c r="CJ739" i="64"/>
  <c r="CJ730" i="64"/>
  <c r="CC739" i="64"/>
  <c r="CC730" i="64"/>
  <c r="AI739" i="64"/>
  <c r="AI730" i="64"/>
  <c r="BP739" i="64"/>
  <c r="BP730" i="64"/>
  <c r="BI739" i="64"/>
  <c r="BI730" i="64"/>
  <c r="BY739" i="64"/>
  <c r="BY730" i="64"/>
  <c r="V739" i="64"/>
  <c r="V730" i="64"/>
  <c r="AW739" i="64"/>
  <c r="AW730" i="64"/>
  <c r="AP739" i="64"/>
  <c r="AP730" i="64"/>
  <c r="X739" i="64"/>
  <c r="X730" i="64"/>
  <c r="BD739" i="64"/>
  <c r="BD730" i="64"/>
  <c r="AX739" i="64"/>
  <c r="AX730" i="64"/>
  <c r="Z739" i="64"/>
  <c r="Z730" i="64"/>
  <c r="S739" i="64"/>
  <c r="S730" i="64"/>
  <c r="BG739" i="64"/>
  <c r="BG730" i="64"/>
  <c r="BW739" i="64"/>
  <c r="BW730" i="64"/>
  <c r="U739" i="64"/>
  <c r="U730" i="64"/>
  <c r="AD739" i="64"/>
  <c r="AD730" i="64"/>
  <c r="W739" i="64"/>
  <c r="W730" i="64"/>
  <c r="BC739" i="64"/>
  <c r="BC730" i="64"/>
  <c r="BK739" i="64"/>
  <c r="BK730" i="64"/>
  <c r="AV739" i="64"/>
  <c r="AV730" i="64"/>
  <c r="BN739" i="64"/>
  <c r="BN730" i="64"/>
  <c r="CL739" i="64"/>
  <c r="CL730" i="64"/>
  <c r="CF739" i="64"/>
  <c r="CF730" i="64"/>
  <c r="AO739" i="64"/>
  <c r="AO730" i="64"/>
  <c r="BR739" i="64"/>
  <c r="BR730" i="64"/>
  <c r="AJ739" i="64"/>
  <c r="AJ730" i="64"/>
  <c r="CD739" i="64"/>
  <c r="CD730" i="64"/>
  <c r="BF739" i="64"/>
  <c r="BF730" i="64"/>
  <c r="BM739" i="64"/>
  <c r="BM730" i="64"/>
  <c r="BU739" i="64"/>
  <c r="BU730" i="64"/>
  <c r="BH739" i="64"/>
  <c r="BH730" i="64"/>
  <c r="AK739" i="64"/>
  <c r="AK730" i="64"/>
  <c r="CH739" i="64"/>
  <c r="CH730" i="64"/>
  <c r="BS739" i="64"/>
  <c r="BS730" i="64"/>
  <c r="CA739" i="64"/>
  <c r="CA730" i="64"/>
  <c r="BL739" i="64"/>
  <c r="BL730" i="64"/>
  <c r="E707" i="64"/>
  <c r="B707" i="64" s="1"/>
  <c r="E1841" i="64"/>
  <c r="E253" i="64"/>
  <c r="E743" i="64"/>
  <c r="E2128" i="64"/>
  <c r="E69" i="64"/>
  <c r="E184" i="64"/>
  <c r="E185" i="64"/>
  <c r="E1160" i="64"/>
  <c r="E1161" i="64"/>
  <c r="E2743" i="64"/>
  <c r="E1283" i="64"/>
  <c r="E1284" i="64"/>
  <c r="E684" i="64"/>
  <c r="E685" i="64"/>
  <c r="E688" i="64"/>
  <c r="G684" i="64"/>
  <c r="E681" i="64"/>
  <c r="E687" i="64"/>
  <c r="E689" i="64"/>
  <c r="E690" i="64"/>
  <c r="E680" i="64"/>
  <c r="G2708" i="64"/>
  <c r="G2710" i="64" s="1"/>
  <c r="E2741" i="64"/>
  <c r="E2740" i="64"/>
  <c r="E2739" i="64"/>
  <c r="E2738" i="64"/>
  <c r="E2737" i="64"/>
  <c r="B2737" i="64" s="1"/>
  <c r="E2736" i="64"/>
  <c r="B2736" i="64" s="1"/>
  <c r="E2735" i="64"/>
  <c r="B2735" i="64" s="1"/>
  <c r="G2736" i="64"/>
  <c r="E2734" i="64"/>
  <c r="B2734" i="64" s="1"/>
  <c r="E2733" i="64"/>
  <c r="B2733" i="64" s="1"/>
  <c r="G2732" i="64"/>
  <c r="E2732" i="64"/>
  <c r="B2732" i="64" s="1"/>
  <c r="E2731" i="64"/>
  <c r="B2731" i="64" s="1"/>
  <c r="E2730" i="64"/>
  <c r="B2730" i="64" s="1"/>
  <c r="E2729" i="64"/>
  <c r="E2715" i="64"/>
  <c r="E2714" i="64"/>
  <c r="E2713" i="64"/>
  <c r="E2712" i="64"/>
  <c r="E2711" i="64"/>
  <c r="B2711" i="64" s="1"/>
  <c r="E2710" i="64"/>
  <c r="B2710" i="64" s="1"/>
  <c r="E2709" i="64"/>
  <c r="B2709" i="64" s="1"/>
  <c r="E2708" i="64"/>
  <c r="B2708" i="64" s="1"/>
  <c r="E2707" i="64"/>
  <c r="B2707" i="64" s="1"/>
  <c r="E2706" i="64"/>
  <c r="B2706" i="64" s="1"/>
  <c r="E2705" i="64"/>
  <c r="B2705" i="64" s="1"/>
  <c r="E2704" i="64"/>
  <c r="B2704" i="64" s="1"/>
  <c r="E2703" i="64"/>
  <c r="E2690" i="64"/>
  <c r="E2689" i="64"/>
  <c r="E2688" i="64"/>
  <c r="E2687" i="64"/>
  <c r="E2686" i="64"/>
  <c r="B2686" i="64" s="1"/>
  <c r="G2685" i="64"/>
  <c r="E2685" i="64"/>
  <c r="B2685" i="64" s="1"/>
  <c r="E2684" i="64"/>
  <c r="B2684" i="64" s="1"/>
  <c r="E2683" i="64"/>
  <c r="B2683" i="64" s="1"/>
  <c r="E2682" i="64"/>
  <c r="B2682" i="64" s="1"/>
  <c r="E2681" i="64"/>
  <c r="B2681" i="64" s="1"/>
  <c r="E2680" i="64"/>
  <c r="B2680" i="64" s="1"/>
  <c r="E2679" i="64"/>
  <c r="B2679" i="64" s="1"/>
  <c r="G2657" i="64"/>
  <c r="E2653" i="64"/>
  <c r="B2653" i="64" s="1"/>
  <c r="E2654" i="64"/>
  <c r="B2654" i="64" s="1"/>
  <c r="E2664" i="64"/>
  <c r="E2663" i="64"/>
  <c r="E2662" i="64"/>
  <c r="E2661" i="64"/>
  <c r="E2660" i="64"/>
  <c r="B2660" i="64" s="1"/>
  <c r="E2659" i="64"/>
  <c r="B2659" i="64" s="1"/>
  <c r="E2658" i="64"/>
  <c r="B2658" i="64" s="1"/>
  <c r="E2657" i="64"/>
  <c r="B2657" i="64" s="1"/>
  <c r="E2656" i="64"/>
  <c r="B2656" i="64" s="1"/>
  <c r="E2655" i="64"/>
  <c r="B2655" i="64" s="1"/>
  <c r="E2652" i="64"/>
  <c r="E1834" i="64"/>
  <c r="E1833" i="64"/>
  <c r="E1832" i="64"/>
  <c r="B1832" i="64" s="1"/>
  <c r="E1831" i="64"/>
  <c r="B1831" i="64" s="1"/>
  <c r="E1830" i="64"/>
  <c r="B1830" i="64" s="1"/>
  <c r="DC454" i="64" a="1"/>
  <c r="AE454" i="64" a="1"/>
  <c r="W1070" i="64" a="1"/>
  <c r="AA1070" i="64" a="1"/>
  <c r="V1070" i="64" a="1"/>
  <c r="CW1229" i="64" a="1"/>
  <c r="CQ1229" i="64" a="1"/>
  <c r="CY896" i="64" a="1"/>
  <c r="CR1177" i="64" a="1"/>
  <c r="CO1177" i="64" a="1"/>
  <c r="T1177" i="64" a="1"/>
  <c r="DB1002" i="64" a="1"/>
  <c r="DB1070" i="64" a="1"/>
  <c r="U1070" i="64" a="1"/>
  <c r="AD1322" i="64" a="1"/>
  <c r="DB1986" i="64" a="1"/>
  <c r="CU1177" i="64" a="1"/>
  <c r="CT896" i="64" a="1"/>
  <c r="CZ1177" i="64" a="1"/>
  <c r="AD1828" i="64" a="1"/>
  <c r="CT1177" i="64" a="1"/>
  <c r="S1177" i="64" a="1"/>
  <c r="DB396" i="64" a="1"/>
  <c r="AD396" i="64" a="1"/>
  <c r="CS1229" i="64" a="1"/>
  <c r="W1177" i="64" a="1"/>
  <c r="CP1177" i="64" a="1"/>
  <c r="Y1070" i="64" a="1"/>
  <c r="CU777" i="64" a="1"/>
  <c r="CW896" i="64" a="1"/>
  <c r="DI896" i="64" a="1"/>
  <c r="AB1177" i="64" a="1"/>
  <c r="CR1070" i="64" a="1"/>
  <c r="DA1070" i="64" a="1"/>
  <c r="Z1070" i="64" a="1"/>
  <c r="CV1070" i="64" a="1"/>
  <c r="AA1229" i="64" a="1"/>
  <c r="CW777" i="64" a="1"/>
  <c r="AC1229" i="64" a="1"/>
  <c r="CZ896" i="64" a="1"/>
  <c r="CV1177" i="64" a="1"/>
  <c r="DE896" i="64" a="1"/>
  <c r="CR896" i="64" a="1"/>
  <c r="CQ896" i="64" a="1"/>
  <c r="DA1177" i="64" a="1"/>
  <c r="CP1070" i="64" a="1"/>
  <c r="CO1070" i="64" a="1"/>
  <c r="CP1229" i="64" a="1"/>
  <c r="Y1229" i="64" a="1"/>
  <c r="V1177" i="64" a="1"/>
  <c r="CS896" i="64" a="1"/>
  <c r="AD1175" i="64" a="1"/>
  <c r="CQ1177" i="64" a="1"/>
  <c r="CY1177" i="64" a="1"/>
  <c r="X1229" i="64" a="1"/>
  <c r="S1070" i="64" a="1"/>
  <c r="CT1070" i="64" a="1"/>
  <c r="CU1229" i="64" a="1"/>
  <c r="CU779" i="64" a="1"/>
  <c r="CO896" i="64" a="1"/>
  <c r="DB1175" i="64" a="1"/>
  <c r="CX896" i="64" a="1"/>
  <c r="DB958" i="64" a="1"/>
  <c r="CS1070" i="64" a="1"/>
  <c r="CQ1070" i="64" a="1"/>
  <c r="AD1002" i="64" a="1"/>
  <c r="W1229" i="64" a="1"/>
  <c r="T1229" i="64" a="1"/>
  <c r="Y1177" i="64" a="1"/>
  <c r="CX1322" i="64" a="1"/>
  <c r="AD1070" i="64" a="1"/>
  <c r="DD896" i="64" a="1"/>
  <c r="DJ896" i="64" a="1"/>
  <c r="CU1070" i="64" a="1"/>
  <c r="AD1229" i="64" a="1"/>
  <c r="CR1229" i="64" a="1"/>
  <c r="X1177" i="64" a="1"/>
  <c r="DG896" i="64" a="1"/>
  <c r="CS1177" i="64" a="1"/>
  <c r="DK896" i="64" a="1"/>
  <c r="AD858" i="64" a="1"/>
  <c r="AC1177" i="64" a="1"/>
  <c r="CX1177" i="64" a="1"/>
  <c r="CX1229" i="64" a="1"/>
  <c r="AB1229" i="64" a="1"/>
  <c r="T1070" i="64" a="1"/>
  <c r="CY1229" i="64" a="1"/>
  <c r="CO1229" i="64" a="1"/>
  <c r="CW1070" i="64" a="1"/>
  <c r="DF896" i="64" a="1"/>
  <c r="AD1986" i="64" a="1"/>
  <c r="DC896" i="64" a="1"/>
  <c r="AA1177" i="64" a="1"/>
  <c r="CX1070" i="64" a="1"/>
  <c r="U1229" i="64" a="1"/>
  <c r="CP896" i="64" a="1"/>
  <c r="CT1229" i="64" a="1"/>
  <c r="CY1070" i="64" a="1"/>
  <c r="DB1200" i="64"/>
  <c r="CW1177" i="64" a="1"/>
  <c r="DJ777" i="64" a="1"/>
  <c r="CW779" i="64" a="1"/>
  <c r="U1177" i="64" a="1"/>
  <c r="CU896" i="64" a="1"/>
  <c r="DJ779" i="64" a="1"/>
  <c r="DB1828" i="64" a="1"/>
  <c r="X1070" i="64" a="1"/>
  <c r="CV1229" i="64" a="1"/>
  <c r="V1229" i="64" a="1"/>
  <c r="DB1229" i="64" a="1"/>
  <c r="Z1177" i="64" a="1"/>
  <c r="DA896" i="64" a="1"/>
  <c r="DB858" i="64" a="1"/>
  <c r="DH896" i="64" a="1"/>
  <c r="Z1229" i="64" a="1"/>
  <c r="DB896" i="64" a="1"/>
  <c r="AD958" i="64" a="1"/>
  <c r="AD1200" i="64"/>
  <c r="AE454" i="64" l="1"/>
  <c r="DC454" i="64"/>
  <c r="AI46" i="1224"/>
  <c r="AI103" i="861" s="1"/>
  <c r="DH102" i="861"/>
  <c r="Y43" i="1224"/>
  <c r="AJ45" i="1224"/>
  <c r="AJ102" i="861" s="1"/>
  <c r="Y31" i="1224"/>
  <c r="Y72" i="861" s="1"/>
  <c r="Y33" i="1224"/>
  <c r="Y42" i="861" s="1"/>
  <c r="AI30" i="1224"/>
  <c r="AI101" i="861" s="1"/>
  <c r="DI102" i="861"/>
  <c r="DK35" i="861"/>
  <c r="DH29" i="1224"/>
  <c r="AJ29" i="1224"/>
  <c r="AJ100" i="861" s="1"/>
  <c r="DJ4" i="1224"/>
  <c r="DJ17" i="1224"/>
  <c r="DJ16" i="1224"/>
  <c r="DJ28" i="1224"/>
  <c r="DJ44" i="1224"/>
  <c r="DL2" i="1224"/>
  <c r="DK3" i="1224"/>
  <c r="DK7" i="1224"/>
  <c r="DK8" i="1224"/>
  <c r="AL16" i="1224"/>
  <c r="AL35" i="861" s="1"/>
  <c r="AL4" i="1224"/>
  <c r="AL17" i="1224"/>
  <c r="AL28" i="1224"/>
  <c r="AL44" i="1224"/>
  <c r="AN2" i="1224"/>
  <c r="AM3" i="1224"/>
  <c r="AM1" i="1224"/>
  <c r="AM7" i="1224"/>
  <c r="DH47" i="1224"/>
  <c r="DI43" i="1224" s="1"/>
  <c r="DH49" i="1224"/>
  <c r="AK18" i="1224"/>
  <c r="AK8" i="1224"/>
  <c r="DI18" i="1224"/>
  <c r="DI45" i="1224" s="1"/>
  <c r="DH33" i="1224"/>
  <c r="DH31" i="1224"/>
  <c r="DI27" i="1224" s="1"/>
  <c r="DJ1" i="1224"/>
  <c r="AA1229" i="64"/>
  <c r="AB1229" i="64"/>
  <c r="CT1229" i="64"/>
  <c r="CX1229" i="64"/>
  <c r="Z1229" i="64"/>
  <c r="W1229" i="64"/>
  <c r="CW1229" i="64"/>
  <c r="Y1229" i="64"/>
  <c r="V1229" i="64"/>
  <c r="CP1229" i="64"/>
  <c r="CV1229" i="64"/>
  <c r="X1229" i="64"/>
  <c r="U1229" i="64"/>
  <c r="CO1229" i="64"/>
  <c r="T1229" i="64"/>
  <c r="CS1229" i="64"/>
  <c r="CQ1229" i="64"/>
  <c r="CR1229" i="64"/>
  <c r="AD396" i="64"/>
  <c r="AD397" i="64" s="1"/>
  <c r="AD1229" i="64"/>
  <c r="DB396" i="64"/>
  <c r="CU1229" i="64"/>
  <c r="DB1229" i="64"/>
  <c r="AC1229" i="64"/>
  <c r="CY1229" i="64"/>
  <c r="DC395" i="64" a="1"/>
  <c r="DC395" i="64" s="1"/>
  <c r="DC1228" i="64" a="1"/>
  <c r="DC1228" i="64" s="1"/>
  <c r="AE1228" i="64" a="1"/>
  <c r="AE1228" i="64" s="1"/>
  <c r="AE395" i="64" a="1"/>
  <c r="AE395" i="64" s="1"/>
  <c r="DH1233" i="64"/>
  <c r="DH1231" i="64"/>
  <c r="DI1227" i="64" s="1"/>
  <c r="S397" i="64"/>
  <c r="S398" i="64" s="1"/>
  <c r="T394" i="64" s="1"/>
  <c r="T400" i="64" s="1"/>
  <c r="S400" i="64"/>
  <c r="T397" i="64"/>
  <c r="U397" i="64"/>
  <c r="V397" i="64"/>
  <c r="W397" i="64"/>
  <c r="Y397" i="64"/>
  <c r="X397" i="64"/>
  <c r="Z397" i="64"/>
  <c r="AB397" i="64"/>
  <c r="AA397" i="64"/>
  <c r="AC397" i="64"/>
  <c r="S1230" i="64"/>
  <c r="S1231" i="64" s="1"/>
  <c r="T1227" i="64" s="1"/>
  <c r="S1233" i="64"/>
  <c r="AC1003" i="64"/>
  <c r="AC1010" i="64" s="1"/>
  <c r="AD1002" i="64"/>
  <c r="AD1009" i="64" s="1"/>
  <c r="DB1070" i="64"/>
  <c r="DB1077" i="64" s="1"/>
  <c r="CQ1070" i="64"/>
  <c r="CQ1077" i="64" s="1"/>
  <c r="DB1002" i="64"/>
  <c r="DB1009" i="64" s="1"/>
  <c r="AD1070" i="64"/>
  <c r="AD1077" i="64" s="1"/>
  <c r="W1070" i="64"/>
  <c r="W1077" i="64" s="1"/>
  <c r="CP1070" i="64"/>
  <c r="CP1077" i="64" s="1"/>
  <c r="CO1070" i="64"/>
  <c r="CO1077" i="64" s="1"/>
  <c r="Z1070" i="64"/>
  <c r="Z1077" i="64" s="1"/>
  <c r="CW1070" i="64"/>
  <c r="CW1077" i="64" s="1"/>
  <c r="T1070" i="64"/>
  <c r="T1077" i="64" s="1"/>
  <c r="DA1070" i="64"/>
  <c r="DA1077" i="64" s="1"/>
  <c r="CX1070" i="64"/>
  <c r="CX1077" i="64" s="1"/>
  <c r="CR1070" i="64"/>
  <c r="CR1077" i="64" s="1"/>
  <c r="CU1070" i="64"/>
  <c r="CU1077" i="64" s="1"/>
  <c r="U1070" i="64"/>
  <c r="U1077" i="64" s="1"/>
  <c r="CT1070" i="64"/>
  <c r="CT1077" i="64" s="1"/>
  <c r="V1070" i="64"/>
  <c r="V1077" i="64" s="1"/>
  <c r="S1070" i="64"/>
  <c r="AA1070" i="64"/>
  <c r="AA1077" i="64" s="1"/>
  <c r="CS1070" i="64"/>
  <c r="CS1077" i="64" s="1"/>
  <c r="X1070" i="64"/>
  <c r="X1077" i="64" s="1"/>
  <c r="CV1070" i="64"/>
  <c r="CV1077" i="64" s="1"/>
  <c r="CY1070" i="64"/>
  <c r="CY1077" i="64" s="1"/>
  <c r="Y1070" i="64"/>
  <c r="Y1077" i="64" s="1"/>
  <c r="S1006" i="64"/>
  <c r="S1009" i="64"/>
  <c r="S1003" i="64"/>
  <c r="S1010" i="64" s="1"/>
  <c r="T1003" i="64"/>
  <c r="T1010" i="64" s="1"/>
  <c r="U1003" i="64"/>
  <c r="U1010" i="64" s="1"/>
  <c r="V1003" i="64"/>
  <c r="V1010" i="64" s="1"/>
  <c r="X1003" i="64"/>
  <c r="X1010" i="64" s="1"/>
  <c r="W1003" i="64"/>
  <c r="W1010" i="64" s="1"/>
  <c r="Z1003" i="64"/>
  <c r="Z1010" i="64" s="1"/>
  <c r="AA1003" i="64"/>
  <c r="AA1010" i="64" s="1"/>
  <c r="AB1003" i="64"/>
  <c r="AB1010" i="64" s="1"/>
  <c r="AE1001" i="64" a="1"/>
  <c r="AE1001" i="64" s="1"/>
  <c r="AE1069" i="64" a="1"/>
  <c r="AE1069" i="64" s="1"/>
  <c r="DG1072" i="64"/>
  <c r="DH1068" i="64" s="1"/>
  <c r="DG1074" i="64"/>
  <c r="Y1003" i="64"/>
  <c r="Y1010" i="64" s="1"/>
  <c r="Y1009" i="64"/>
  <c r="DC1001" i="64" a="1"/>
  <c r="DC1001" i="64" s="1"/>
  <c r="DC1069" i="64" a="1"/>
  <c r="DC1069" i="64" s="1"/>
  <c r="V17" i="861"/>
  <c r="V26" i="861" s="1"/>
  <c r="V27" i="861" s="1"/>
  <c r="AC2182" i="64"/>
  <c r="AD2179" i="64" s="1"/>
  <c r="AD2184" i="64" s="1"/>
  <c r="DC2180" i="64" a="1"/>
  <c r="DC2180" i="64" s="1"/>
  <c r="DC2187" i="64" s="1"/>
  <c r="AD2181" i="64"/>
  <c r="AD2188" i="64" s="1"/>
  <c r="S1992" i="64"/>
  <c r="S1995" i="64"/>
  <c r="AC1996" i="64" s="1" a="1"/>
  <c r="AC1996" i="64" s="1"/>
  <c r="AB967" i="64"/>
  <c r="CZ967" i="64"/>
  <c r="AD1986" i="64"/>
  <c r="AD1995" i="64" s="1"/>
  <c r="DB1986" i="64"/>
  <c r="DB1995" i="64" s="1"/>
  <c r="AE1987" i="64" a="1"/>
  <c r="AE1987" i="64" s="1"/>
  <c r="DC1987" i="64" a="1"/>
  <c r="DC1987" i="64" s="1"/>
  <c r="DK2017" i="64"/>
  <c r="DJ2019" i="64"/>
  <c r="AO2017" i="64"/>
  <c r="AO2019" i="64" s="1"/>
  <c r="CZ972" i="64"/>
  <c r="AB972" i="64"/>
  <c r="CR967" i="64"/>
  <c r="CR972" i="64"/>
  <c r="CQ967" i="64"/>
  <c r="CQ972" i="64"/>
  <c r="Z972" i="64"/>
  <c r="Z967" i="64"/>
  <c r="CP967" i="64"/>
  <c r="CP972" i="64"/>
  <c r="X972" i="64"/>
  <c r="X967" i="64"/>
  <c r="W967" i="64"/>
  <c r="W972" i="64"/>
  <c r="CW967" i="64"/>
  <c r="CW972" i="64"/>
  <c r="CU967" i="64"/>
  <c r="CU972" i="64"/>
  <c r="V972" i="64"/>
  <c r="V967" i="64"/>
  <c r="S972" i="64"/>
  <c r="S964" i="64"/>
  <c r="S967" i="64"/>
  <c r="U972" i="64"/>
  <c r="U967" i="64"/>
  <c r="T972" i="64"/>
  <c r="T967" i="64"/>
  <c r="AA972" i="64"/>
  <c r="AA967" i="64"/>
  <c r="CY972" i="64"/>
  <c r="CY967" i="64"/>
  <c r="CV972" i="64"/>
  <c r="CV967" i="64"/>
  <c r="CT972" i="64"/>
  <c r="CT967" i="64"/>
  <c r="CO967" i="64"/>
  <c r="CO964" i="64"/>
  <c r="CO972" i="64"/>
  <c r="Y972" i="64"/>
  <c r="Y967" i="64"/>
  <c r="CX972" i="64"/>
  <c r="CX967" i="64"/>
  <c r="CS967" i="64"/>
  <c r="CS972" i="64"/>
  <c r="AD958" i="64"/>
  <c r="AD1828" i="64"/>
  <c r="AD1830" i="64" s="1"/>
  <c r="DB958" i="64"/>
  <c r="DB1828" i="64"/>
  <c r="DB1830" i="64" s="1"/>
  <c r="DC1827" i="64" a="1"/>
  <c r="DC1827" i="64" s="1"/>
  <c r="DC959" i="64" a="1"/>
  <c r="DC959" i="64" s="1"/>
  <c r="AE1827" i="64" a="1"/>
  <c r="AE1827" i="64" s="1"/>
  <c r="AE959" i="64" a="1"/>
  <c r="AE959" i="64" s="1"/>
  <c r="AC967" i="64"/>
  <c r="AC972" i="64"/>
  <c r="DA972" i="64"/>
  <c r="DA967" i="64"/>
  <c r="DC1129" i="64" a="1"/>
  <c r="DC1129" i="64" s="1"/>
  <c r="DC1829" i="64" a="1"/>
  <c r="DC1829" i="64" s="1"/>
  <c r="AE1129" i="64" a="1"/>
  <c r="AE1129" i="64" s="1"/>
  <c r="AE1829" i="64" a="1"/>
  <c r="AE1829" i="64" s="1"/>
  <c r="DA1128" i="64"/>
  <c r="DA1130" i="64" s="1"/>
  <c r="AC1128" i="64"/>
  <c r="AC1130" i="64" s="1"/>
  <c r="AE1125" i="64" a="1"/>
  <c r="AE1125" i="64" s="1"/>
  <c r="AE1126" i="64" a="1"/>
  <c r="AE1126" i="64" s="1"/>
  <c r="AD1127" i="64"/>
  <c r="AD1128" i="64" s="1"/>
  <c r="AD1130" i="64" s="1"/>
  <c r="DC1125" i="64" a="1"/>
  <c r="DC1125" i="64" s="1"/>
  <c r="DC1126" i="64" a="1"/>
  <c r="DC1126" i="64" s="1"/>
  <c r="DB1127" i="64"/>
  <c r="DB1128" i="64" s="1"/>
  <c r="DB1130" i="64" s="1"/>
  <c r="DB139" i="64"/>
  <c r="S594" i="64"/>
  <c r="DC595" i="64" a="1"/>
  <c r="DC595" i="64" s="1"/>
  <c r="DC584" i="64" a="1"/>
  <c r="DC584" i="64" s="1"/>
  <c r="AE595" i="64" a="1"/>
  <c r="AE595" i="64" s="1"/>
  <c r="AE584" i="64" a="1"/>
  <c r="AE584" i="64" s="1"/>
  <c r="CX1322" i="64"/>
  <c r="CX1324" i="64" s="1"/>
  <c r="DC587" i="64" a="1"/>
  <c r="DC587" i="64" s="1"/>
  <c r="DC601" i="64" a="1"/>
  <c r="DC601" i="64" s="1"/>
  <c r="AE601" i="64" a="1"/>
  <c r="AE601" i="64" s="1"/>
  <c r="AE587" i="64" a="1"/>
  <c r="AE587" i="64" s="1"/>
  <c r="CU777" i="64"/>
  <c r="CW777" i="64"/>
  <c r="CW779" i="64"/>
  <c r="DJ779" i="64"/>
  <c r="CU779" i="64"/>
  <c r="DJ777" i="64"/>
  <c r="DB126" i="64"/>
  <c r="DB141" i="64"/>
  <c r="AD141" i="64"/>
  <c r="AD126" i="64"/>
  <c r="AD1322" i="64"/>
  <c r="AD1324" i="64" s="1"/>
  <c r="AE111" i="64" a="1"/>
  <c r="AE111" i="64" s="1"/>
  <c r="AE1307" i="64" a="1"/>
  <c r="AE1307" i="64" s="1"/>
  <c r="DC111" i="64" a="1"/>
  <c r="DC111" i="64" s="1"/>
  <c r="DC1307" i="64" a="1"/>
  <c r="DC1307"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199" i="64" a="1"/>
  <c r="DC1199" i="64" s="1"/>
  <c r="AE1199" i="64" a="1"/>
  <c r="AE1199" i="64" s="1"/>
  <c r="BO1750" i="64"/>
  <c r="CA1750" i="64"/>
  <c r="BC1750" i="64"/>
  <c r="AE1750" i="64"/>
  <c r="AQ1750" i="64"/>
  <c r="CO1177" i="64"/>
  <c r="CX1177" i="64"/>
  <c r="CY1177" i="64"/>
  <c r="CV1177" i="64"/>
  <c r="CU1177" i="64"/>
  <c r="W1177" i="64"/>
  <c r="CZ1177" i="64"/>
  <c r="X1177" i="64"/>
  <c r="S1177" i="64"/>
  <c r="U1177" i="64"/>
  <c r="CW1177" i="64"/>
  <c r="AB1177" i="64"/>
  <c r="AA1177" i="64"/>
  <c r="CT1177" i="64"/>
  <c r="Y1177" i="64"/>
  <c r="CP1177" i="64"/>
  <c r="CS1177" i="64"/>
  <c r="CR1177" i="64"/>
  <c r="Z1177" i="64"/>
  <c r="CQ1177" i="64"/>
  <c r="V1177" i="64"/>
  <c r="T1177" i="64"/>
  <c r="AD891" i="64"/>
  <c r="AD921" i="64" s="1"/>
  <c r="AD895" i="64"/>
  <c r="AD925" i="64" s="1"/>
  <c r="AD894" i="64"/>
  <c r="AD924" i="64" s="1"/>
  <c r="AD893" i="64"/>
  <c r="AD923" i="64" s="1"/>
  <c r="AD892" i="64"/>
  <c r="AD922" i="64" s="1"/>
  <c r="AC894" i="64"/>
  <c r="AC924" i="64" s="1"/>
  <c r="AC892" i="64"/>
  <c r="AC922" i="64" s="1"/>
  <c r="AA894" i="64"/>
  <c r="AA924" i="64" s="1"/>
  <c r="AA895" i="64"/>
  <c r="AA925" i="64" s="1"/>
  <c r="AA893" i="64"/>
  <c r="AA923" i="64" s="1"/>
  <c r="AA892" i="64"/>
  <c r="AA922" i="64" s="1"/>
  <c r="AA891" i="64"/>
  <c r="AA921" i="64" s="1"/>
  <c r="Z891" i="64"/>
  <c r="Z921" i="64" s="1"/>
  <c r="Z895" i="64"/>
  <c r="Z925" i="64" s="1"/>
  <c r="Z894" i="64"/>
  <c r="Z924" i="64" s="1"/>
  <c r="Z893" i="64"/>
  <c r="Z923" i="64" s="1"/>
  <c r="Z892" i="64"/>
  <c r="Z922" i="64" s="1"/>
  <c r="T895" i="64"/>
  <c r="T925" i="64" s="1"/>
  <c r="T894" i="64"/>
  <c r="T924" i="64" s="1"/>
  <c r="T893" i="64"/>
  <c r="T923" i="64" s="1"/>
  <c r="T892" i="64"/>
  <c r="T922" i="64" s="1"/>
  <c r="T891" i="64"/>
  <c r="T921" i="64" s="1"/>
  <c r="W893" i="64"/>
  <c r="W923" i="64" s="1"/>
  <c r="W891" i="64"/>
  <c r="W921" i="64" s="1"/>
  <c r="W895" i="64"/>
  <c r="W925" i="64" s="1"/>
  <c r="W894" i="64"/>
  <c r="W924" i="64" s="1"/>
  <c r="W892" i="64"/>
  <c r="W922" i="64" s="1"/>
  <c r="V895" i="64"/>
  <c r="V925" i="64" s="1"/>
  <c r="V894" i="64"/>
  <c r="V924" i="64" s="1"/>
  <c r="V893" i="64"/>
  <c r="V923" i="64" s="1"/>
  <c r="V892" i="64"/>
  <c r="V922" i="64" s="1"/>
  <c r="V891" i="64"/>
  <c r="V921" i="64" s="1"/>
  <c r="X895" i="64"/>
  <c r="X925" i="64" s="1"/>
  <c r="X894" i="64"/>
  <c r="X924" i="64" s="1"/>
  <c r="X892" i="64"/>
  <c r="X922" i="64" s="1"/>
  <c r="X893" i="64"/>
  <c r="X923" i="64" s="1"/>
  <c r="X891" i="64"/>
  <c r="X921" i="64" s="1"/>
  <c r="U892" i="64"/>
  <c r="U922" i="64" s="1"/>
  <c r="U891" i="64"/>
  <c r="U921" i="64" s="1"/>
  <c r="U895" i="64"/>
  <c r="U925" i="64" s="1"/>
  <c r="U894" i="64"/>
  <c r="U924" i="64" s="1"/>
  <c r="U893" i="64"/>
  <c r="U923" i="64" s="1"/>
  <c r="AC893" i="64"/>
  <c r="AC923" i="64" s="1"/>
  <c r="AB892" i="64"/>
  <c r="AB922" i="64" s="1"/>
  <c r="AB891" i="64"/>
  <c r="AB921" i="64" s="1"/>
  <c r="AB893" i="64"/>
  <c r="AB923" i="64" s="1"/>
  <c r="AB895" i="64"/>
  <c r="AB925" i="64" s="1"/>
  <c r="AB894" i="64"/>
  <c r="AB924" i="64" s="1"/>
  <c r="Y895" i="64"/>
  <c r="Y925" i="64" s="1"/>
  <c r="Y894" i="64"/>
  <c r="Y924" i="64" s="1"/>
  <c r="Y893" i="64"/>
  <c r="Y923" i="64" s="1"/>
  <c r="Y891" i="64"/>
  <c r="Y921" i="64" s="1"/>
  <c r="Y892" i="64"/>
  <c r="Y922" i="64" s="1"/>
  <c r="AC891" i="64"/>
  <c r="AC906" i="64" s="1"/>
  <c r="CV892" i="64"/>
  <c r="CV922" i="64" s="1"/>
  <c r="CV891" i="64"/>
  <c r="CV921" i="64" s="1"/>
  <c r="CV926" i="64" s="1"/>
  <c r="CV895" i="64"/>
  <c r="CV925" i="64" s="1"/>
  <c r="CV894" i="64"/>
  <c r="CV924" i="64" s="1"/>
  <c r="CV893" i="64"/>
  <c r="CV923" i="64" s="1"/>
  <c r="S895" i="64"/>
  <c r="S925" i="64" s="1"/>
  <c r="S894" i="64"/>
  <c r="S924" i="64" s="1"/>
  <c r="S893" i="64"/>
  <c r="S923" i="64" s="1"/>
  <c r="S892" i="64"/>
  <c r="S922" i="64" s="1"/>
  <c r="S891" i="64"/>
  <c r="S921" i="64" s="1"/>
  <c r="DC918" i="64" a="1"/>
  <c r="DC918" i="64" s="1"/>
  <c r="DC917" i="64" a="1"/>
  <c r="DC917" i="64" s="1"/>
  <c r="DC916" i="64" a="1"/>
  <c r="DC916" i="64" s="1"/>
  <c r="DC914" i="64" a="1"/>
  <c r="DC914" i="64" s="1"/>
  <c r="DC915" i="64" a="1"/>
  <c r="DC915" i="64" s="1"/>
  <c r="AE917" i="64" a="1"/>
  <c r="AE917" i="64" s="1"/>
  <c r="AE916" i="64" a="1"/>
  <c r="AE916" i="64" s="1"/>
  <c r="AE915" i="64" a="1"/>
  <c r="AE915" i="64" s="1"/>
  <c r="AE918" i="64" a="1"/>
  <c r="AE918" i="64" s="1"/>
  <c r="AE914" i="64" a="1"/>
  <c r="AE914" i="64" s="1"/>
  <c r="AC925" i="64"/>
  <c r="CY896" i="64"/>
  <c r="DF896" i="64"/>
  <c r="CO896" i="64"/>
  <c r="DB896" i="64"/>
  <c r="DK896" i="64"/>
  <c r="DI896" i="64"/>
  <c r="CS896" i="64"/>
  <c r="CZ896" i="64"/>
  <c r="CP896" i="64"/>
  <c r="DG896" i="64"/>
  <c r="CQ896" i="64"/>
  <c r="CX896" i="64"/>
  <c r="CU896" i="64"/>
  <c r="DD896" i="64"/>
  <c r="DE896" i="64"/>
  <c r="DC896" i="64"/>
  <c r="DJ896" i="64"/>
  <c r="CT896" i="64"/>
  <c r="CR896" i="64"/>
  <c r="DA896" i="64"/>
  <c r="DH896" i="64"/>
  <c r="CW896" i="64"/>
  <c r="DF934" i="64"/>
  <c r="DC887" i="64" a="1"/>
  <c r="DC887" i="64" s="1"/>
  <c r="DC901" i="64" a="1"/>
  <c r="DC901" i="64" s="1"/>
  <c r="DC886" i="64" a="1"/>
  <c r="DC886" i="64" s="1"/>
  <c r="DC902" i="64" a="1"/>
  <c r="DC902" i="64" s="1"/>
  <c r="DC903" i="64" a="1"/>
  <c r="DC903" i="64" s="1"/>
  <c r="DC899" i="64" a="1"/>
  <c r="DC899" i="64" s="1"/>
  <c r="DC883" i="64" a="1"/>
  <c r="DC883" i="64" s="1"/>
  <c r="DC884" i="64" a="1"/>
  <c r="DC884" i="64" s="1"/>
  <c r="DC900" i="64" a="1"/>
  <c r="DC900" i="64" s="1"/>
  <c r="DC885" i="64" a="1"/>
  <c r="DC885" i="64" s="1"/>
  <c r="DB934" i="64"/>
  <c r="DK934" i="64"/>
  <c r="DI934" i="64"/>
  <c r="AE883" i="64" a="1"/>
  <c r="AE883" i="64" s="1"/>
  <c r="AE891" i="64" s="1"/>
  <c r="AE900" i="64" a="1"/>
  <c r="AE900" i="64" s="1"/>
  <c r="AE884" i="64" a="1"/>
  <c r="AE884" i="64" s="1"/>
  <c r="AE892" i="64" s="1"/>
  <c r="AE885" i="64" a="1"/>
  <c r="AE885" i="64" s="1"/>
  <c r="AE893" i="64" s="1"/>
  <c r="AE886" i="64" a="1"/>
  <c r="AE886" i="64" s="1"/>
  <c r="AE894" i="64" s="1"/>
  <c r="AE887" i="64" a="1"/>
  <c r="AE887" i="64" s="1"/>
  <c r="AE895" i="64" s="1"/>
  <c r="AE901" i="64" a="1"/>
  <c r="AE901" i="64" s="1"/>
  <c r="AE902" i="64" a="1"/>
  <c r="AE902" i="64" s="1"/>
  <c r="AE899" i="64" a="1"/>
  <c r="AE899" i="64" s="1"/>
  <c r="AE903" i="64" a="1"/>
  <c r="AE903" i="64" s="1"/>
  <c r="DG934" i="64"/>
  <c r="DD934" i="64"/>
  <c r="DE934" i="64"/>
  <c r="DC934" i="64"/>
  <c r="DJ934" i="64"/>
  <c r="DH934" i="64"/>
  <c r="CX934" i="64"/>
  <c r="CU934" i="64"/>
  <c r="CO934" i="64"/>
  <c r="CY934" i="64"/>
  <c r="CP934" i="64"/>
  <c r="CT934" i="64"/>
  <c r="CR934" i="64"/>
  <c r="CQ934" i="64"/>
  <c r="DA934" i="64"/>
  <c r="CS934" i="64"/>
  <c r="CZ934" i="64"/>
  <c r="CW934" i="64"/>
  <c r="DA207" i="64"/>
  <c r="DA210" i="64" s="1"/>
  <c r="DA212" i="64" s="1"/>
  <c r="AE208" i="64" a="1"/>
  <c r="AE208" i="64" s="1"/>
  <c r="AE207" i="64" s="1"/>
  <c r="AE209" i="64" a="1"/>
  <c r="AE209" i="64" s="1"/>
  <c r="AD210" i="64"/>
  <c r="AD212" i="64" s="1"/>
  <c r="DC209" i="64" a="1"/>
  <c r="DC209" i="64" s="1"/>
  <c r="DC208" i="64" a="1"/>
  <c r="DC208" i="64" s="1"/>
  <c r="AC1177" i="64"/>
  <c r="AD1175" i="64"/>
  <c r="AD858" i="64"/>
  <c r="AD860" i="64" s="1"/>
  <c r="DA1177" i="64"/>
  <c r="DB1175" i="64"/>
  <c r="DC331" i="64" a="1"/>
  <c r="DC331" i="64" s="1"/>
  <c r="DC1174" i="64" a="1"/>
  <c r="DC1174" i="64" s="1"/>
  <c r="AE331" i="64" a="1"/>
  <c r="AE331" i="64" s="1"/>
  <c r="AE1174" i="64" a="1"/>
  <c r="AE1174" i="64" s="1"/>
  <c r="DB858" i="64"/>
  <c r="DB860" i="64" s="1"/>
  <c r="AE1200" i="64"/>
  <c r="DC1200" i="64"/>
  <c r="DB1177" i="64" a="1"/>
  <c r="CZ1178" i="64" a="1"/>
  <c r="T1178" i="64" a="1"/>
  <c r="DC1175" i="64" a="1"/>
  <c r="CR551" i="64" a="1"/>
  <c r="DB818" i="64" a="1"/>
  <c r="X1178" i="64" a="1"/>
  <c r="AA1178" i="64" a="1"/>
  <c r="AE858" i="64" a="1"/>
  <c r="DC1229" i="64" a="1"/>
  <c r="W1178" i="64" a="1"/>
  <c r="DC1986" i="64" a="1"/>
  <c r="AE1070" i="64" a="1"/>
  <c r="AE958" i="64" a="1"/>
  <c r="DC1070" i="64" a="1"/>
  <c r="CY1178" i="64" a="1"/>
  <c r="DC396" i="64" a="1"/>
  <c r="CW1178" i="64" a="1"/>
  <c r="AE1828" i="64" a="1"/>
  <c r="CY1322" i="64" a="1"/>
  <c r="AE1986" i="64" a="1"/>
  <c r="AE1229" i="64" a="1"/>
  <c r="CV1178" i="64" a="1"/>
  <c r="CU1178" i="64" a="1"/>
  <c r="DC1828" i="64" a="1"/>
  <c r="AD1177" i="64" a="1"/>
  <c r="AB1178" i="64" a="1"/>
  <c r="CT1178" i="64" a="1"/>
  <c r="AC1178" i="64" a="1"/>
  <c r="DH551" i="64" a="1"/>
  <c r="CR1178" i="64" a="1"/>
  <c r="DC1002" i="64" a="1"/>
  <c r="AE396" i="64" a="1"/>
  <c r="DC958" i="64" a="1"/>
  <c r="CZ551" i="64" a="1"/>
  <c r="AD818" i="64" a="1"/>
  <c r="AE1002" i="64" a="1"/>
  <c r="CX1178" i="64" a="1"/>
  <c r="Z1178" i="64" a="1"/>
  <c r="CQ1178" i="64" a="1"/>
  <c r="AE1322" i="64" a="1"/>
  <c r="CP1178" i="64" a="1"/>
  <c r="CS1178" i="64" a="1"/>
  <c r="V1178" i="64" a="1"/>
  <c r="U1178" i="64" a="1"/>
  <c r="DA1178" i="64" a="1"/>
  <c r="Y1178" i="64" a="1"/>
  <c r="CO1178" i="64" a="1"/>
  <c r="S1178" i="64" a="1"/>
  <c r="AE1175" i="64" a="1"/>
  <c r="DI100" i="861" l="1"/>
  <c r="AL8" i="1224"/>
  <c r="AJ30" i="1224"/>
  <c r="AJ101" i="861" s="1"/>
  <c r="Z27" i="1224"/>
  <c r="AK45" i="1224"/>
  <c r="AK102" i="861" s="1"/>
  <c r="AJ46" i="1224"/>
  <c r="AJ103" i="861" s="1"/>
  <c r="Y49" i="1224"/>
  <c r="Y43" i="861" s="1"/>
  <c r="Y47" i="1224"/>
  <c r="Y73" i="861" s="1"/>
  <c r="DL35" i="861"/>
  <c r="DJ100" i="861"/>
  <c r="AK29" i="1224"/>
  <c r="AK100" i="861" s="1"/>
  <c r="DI29" i="1224"/>
  <c r="DJ18" i="1224"/>
  <c r="DJ45" i="1224" s="1"/>
  <c r="AO2" i="1224"/>
  <c r="AN3" i="1224"/>
  <c r="AN7" i="1224"/>
  <c r="AN1" i="1224"/>
  <c r="AL18" i="1224"/>
  <c r="DK1" i="1224"/>
  <c r="DK4" i="1224"/>
  <c r="DK17" i="1224"/>
  <c r="DK16" i="1224"/>
  <c r="DK28" i="1224"/>
  <c r="DK44" i="1224"/>
  <c r="DL3" i="1224"/>
  <c r="DL7" i="1224"/>
  <c r="DL8" i="1224"/>
  <c r="DI33" i="1224"/>
  <c r="DI31" i="1224"/>
  <c r="DJ27" i="1224" s="1"/>
  <c r="DI49" i="1224"/>
  <c r="DI47" i="1224"/>
  <c r="DJ43" i="1224" s="1"/>
  <c r="AM28" i="1224"/>
  <c r="AM16" i="1224"/>
  <c r="AM35" i="861" s="1"/>
  <c r="AM4" i="1224"/>
  <c r="AM17" i="1224"/>
  <c r="AM44" i="1224"/>
  <c r="Z1230" i="64"/>
  <c r="AE396" i="64"/>
  <c r="AE1229" i="64"/>
  <c r="DC1229" i="64"/>
  <c r="DC396" i="64"/>
  <c r="V1230" i="64"/>
  <c r="AC1230" i="64"/>
  <c r="W1230" i="64"/>
  <c r="AD1230" i="64"/>
  <c r="U1230" i="64"/>
  <c r="DI1233" i="64"/>
  <c r="DI1231" i="64"/>
  <c r="DJ1227" i="64" s="1"/>
  <c r="T1233" i="64"/>
  <c r="X1230" i="64"/>
  <c r="Y1230" i="64"/>
  <c r="AA1230" i="64"/>
  <c r="AB1230" i="64"/>
  <c r="T1230" i="64"/>
  <c r="T1231" i="64" s="1"/>
  <c r="U1227" i="64" s="1"/>
  <c r="T398" i="64"/>
  <c r="U394" i="64" s="1"/>
  <c r="DH96" i="861"/>
  <c r="S1004" i="64"/>
  <c r="AD1003" i="64"/>
  <c r="AD1010" i="64" s="1"/>
  <c r="DC1070" i="64"/>
  <c r="DC1077" i="64" s="1"/>
  <c r="DC1002" i="64"/>
  <c r="DC1009" i="64" s="1"/>
  <c r="AE1070" i="64"/>
  <c r="AE1077" i="64" s="1"/>
  <c r="AE1002" i="64"/>
  <c r="DH1072" i="64"/>
  <c r="DI1068" i="64" s="1"/>
  <c r="DH1074" i="64"/>
  <c r="AA1071" i="64"/>
  <c r="AA1078" i="64" s="1"/>
  <c r="S1077" i="64"/>
  <c r="AD1071" i="64"/>
  <c r="AD1078" i="64" s="1"/>
  <c r="V1071" i="64"/>
  <c r="V1078" i="64" s="1"/>
  <c r="Y1071" i="64"/>
  <c r="Y1078" i="64" s="1"/>
  <c r="S1071" i="64"/>
  <c r="S1072" i="64" s="1"/>
  <c r="T1068" i="64" s="1"/>
  <c r="AB1071" i="64"/>
  <c r="AB1078" i="64" s="1"/>
  <c r="T1071" i="64"/>
  <c r="T1078" i="64" s="1"/>
  <c r="W1071" i="64"/>
  <c r="W1078" i="64" s="1"/>
  <c r="Z1071" i="64"/>
  <c r="Z1078" i="64" s="1"/>
  <c r="AC1071" i="64"/>
  <c r="AC1078" i="64" s="1"/>
  <c r="U1071" i="64"/>
  <c r="U1078" i="64" s="1"/>
  <c r="X1071" i="64"/>
  <c r="X1078" i="64" s="1"/>
  <c r="S1074" i="64"/>
  <c r="AD2182" i="64"/>
  <c r="AE2179" i="64" s="1"/>
  <c r="X1996" i="64" a="1"/>
  <c r="X1996" i="64" s="1"/>
  <c r="AD1996" i="64" a="1"/>
  <c r="AD1996" i="64" s="1"/>
  <c r="Z1996" i="64" a="1"/>
  <c r="Z1996" i="64" s="1"/>
  <c r="T1996" i="64" a="1"/>
  <c r="T1996" i="64" s="1"/>
  <c r="V1996" i="64" a="1"/>
  <c r="V1996" i="64" s="1"/>
  <c r="Y1996" i="64" a="1"/>
  <c r="Y1996" i="64" s="1"/>
  <c r="S1996" i="64" a="1"/>
  <c r="S1996" i="64" s="1"/>
  <c r="S1989" i="64" s="1"/>
  <c r="S1990" i="64" s="1"/>
  <c r="T1985" i="64" s="1"/>
  <c r="T1992" i="64" s="1"/>
  <c r="U1996" i="64" a="1"/>
  <c r="U1996" i="64" s="1"/>
  <c r="W1996" i="64" a="1"/>
  <c r="W1996" i="64" s="1"/>
  <c r="AB1996" i="64" a="1"/>
  <c r="AB1996" i="64" s="1"/>
  <c r="AA1996" i="64" a="1"/>
  <c r="AA1996" i="64" s="1"/>
  <c r="U44" i="861"/>
  <c r="DC1986" i="64"/>
  <c r="DC1995" i="64" s="1"/>
  <c r="AE1986" i="64"/>
  <c r="AE1995" i="64" s="1"/>
  <c r="AE1996" i="64" s="1" a="1"/>
  <c r="AE1996" i="64" s="1"/>
  <c r="AP2017" i="64"/>
  <c r="AP2019" i="64" s="1"/>
  <c r="DL2017" i="64"/>
  <c r="DL2019" i="64" s="1"/>
  <c r="DK2019" i="64"/>
  <c r="CZ973" i="64" a="1"/>
  <c r="CZ973" i="64" s="1"/>
  <c r="AB973" i="64" a="1"/>
  <c r="AB973" i="64" s="1"/>
  <c r="CV973" i="64" a="1"/>
  <c r="CV973" i="64" s="1"/>
  <c r="CP973" i="64" a="1"/>
  <c r="CP973" i="64" s="1"/>
  <c r="CQ973" i="64" a="1"/>
  <c r="CQ973" i="64" s="1"/>
  <c r="CR973" i="64" a="1"/>
  <c r="CR973" i="64" s="1"/>
  <c r="CS973" i="64" a="1"/>
  <c r="CS973" i="64" s="1"/>
  <c r="CW973" i="64" a="1"/>
  <c r="CW973" i="64" s="1"/>
  <c r="S973" i="64" a="1"/>
  <c r="S973" i="64" s="1"/>
  <c r="S961" i="64" s="1"/>
  <c r="T973" i="64" a="1"/>
  <c r="T973" i="64" s="1"/>
  <c r="U973" i="64" a="1"/>
  <c r="U973" i="64" s="1"/>
  <c r="V973" i="64" a="1"/>
  <c r="V973" i="64" s="1"/>
  <c r="W973" i="64" a="1"/>
  <c r="W973" i="64" s="1"/>
  <c r="X973" i="64" a="1"/>
  <c r="X973" i="64" s="1"/>
  <c r="Y973" i="64" a="1"/>
  <c r="Y973" i="64" s="1"/>
  <c r="Z973" i="64" a="1"/>
  <c r="Z973" i="64" s="1"/>
  <c r="AA973" i="64" a="1"/>
  <c r="AA973" i="64" s="1"/>
  <c r="CT973" i="64" a="1"/>
  <c r="CT973" i="64" s="1"/>
  <c r="CX973" i="64" a="1"/>
  <c r="CX973" i="64" s="1"/>
  <c r="CU973" i="64" a="1"/>
  <c r="CU973" i="64" s="1"/>
  <c r="CY973" i="64" a="1"/>
  <c r="CY973" i="64" s="1"/>
  <c r="AE958" i="64"/>
  <c r="AE1828" i="64"/>
  <c r="AE1830" i="64" s="1"/>
  <c r="DC958" i="64"/>
  <c r="DC1828" i="64"/>
  <c r="DC1830" i="64" s="1"/>
  <c r="DA973" i="64" a="1"/>
  <c r="DA973" i="64" s="1"/>
  <c r="AC973" i="64" a="1"/>
  <c r="AC973" i="64" s="1"/>
  <c r="DB972" i="64"/>
  <c r="DB973" i="64" s="1" a="1"/>
  <c r="DB973" i="64" s="1"/>
  <c r="DB967" i="64"/>
  <c r="AD967" i="64"/>
  <c r="AD972" i="64"/>
  <c r="DC1127" i="64"/>
  <c r="DC1128" i="64" s="1"/>
  <c r="DC1130" i="64" s="1"/>
  <c r="AE1127" i="64"/>
  <c r="AE1128" i="64" s="1"/>
  <c r="AE1130" i="64" s="1"/>
  <c r="S596" i="64"/>
  <c r="CY1322" i="64"/>
  <c r="CY1324" i="64" s="1"/>
  <c r="DC141" i="64"/>
  <c r="DC126" i="64"/>
  <c r="AE1322" i="64"/>
  <c r="AE1324"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178" i="64"/>
  <c r="AA1178" i="64"/>
  <c r="AB1178" i="64"/>
  <c r="CW1178" i="64"/>
  <c r="U1178" i="64"/>
  <c r="S1178" i="64"/>
  <c r="X1178" i="64"/>
  <c r="T1178" i="64"/>
  <c r="CZ1178" i="64"/>
  <c r="V1178" i="64"/>
  <c r="W1178" i="64"/>
  <c r="CQ1178" i="64"/>
  <c r="CU1178" i="64"/>
  <c r="Z1178" i="64"/>
  <c r="CV1178" i="64"/>
  <c r="CR1178" i="64"/>
  <c r="CY1178" i="64"/>
  <c r="CS1178" i="64"/>
  <c r="CP1178" i="64"/>
  <c r="CX1178" i="64"/>
  <c r="Y1178" i="64"/>
  <c r="CO1178" i="64"/>
  <c r="AC921" i="64"/>
  <c r="AC926" i="64" s="1"/>
  <c r="DC892" i="64"/>
  <c r="DC922" i="64" s="1"/>
  <c r="DC891" i="64"/>
  <c r="DC921" i="64" s="1"/>
  <c r="DC926" i="64" s="1"/>
  <c r="DC894" i="64"/>
  <c r="DC924" i="64" s="1"/>
  <c r="DC895" i="64"/>
  <c r="DC925" i="64" s="1"/>
  <c r="DC893" i="64"/>
  <c r="DC923" i="64" s="1"/>
  <c r="DA895" i="64"/>
  <c r="DA925" i="64" s="1"/>
  <c r="DA894" i="64"/>
  <c r="DA924" i="64" s="1"/>
  <c r="DA893" i="64"/>
  <c r="DA923" i="64" s="1"/>
  <c r="DA892" i="64"/>
  <c r="DA922" i="64" s="1"/>
  <c r="DA891" i="64"/>
  <c r="DA921" i="64" s="1"/>
  <c r="DA926" i="64" s="1"/>
  <c r="CX895" i="64"/>
  <c r="CX925" i="64" s="1"/>
  <c r="CX894" i="64"/>
  <c r="CX924" i="64" s="1"/>
  <c r="CX893" i="64"/>
  <c r="CX923" i="64" s="1"/>
  <c r="CX891" i="64"/>
  <c r="CX921" i="64" s="1"/>
  <c r="CX926" i="64" s="1"/>
  <c r="CX892" i="64"/>
  <c r="CX922" i="64" s="1"/>
  <c r="CQ892" i="64"/>
  <c r="CQ922" i="64" s="1"/>
  <c r="CQ895" i="64"/>
  <c r="CQ925" i="64" s="1"/>
  <c r="CQ891" i="64"/>
  <c r="CQ921" i="64" s="1"/>
  <c r="CQ926" i="64" s="1"/>
  <c r="CQ893" i="64"/>
  <c r="CQ923" i="64" s="1"/>
  <c r="CQ894" i="64"/>
  <c r="CQ924" i="64" s="1"/>
  <c r="CP891" i="64"/>
  <c r="CP921" i="64" s="1"/>
  <c r="CP926" i="64" s="1"/>
  <c r="CP895" i="64"/>
  <c r="CP925" i="64" s="1"/>
  <c r="CP894" i="64"/>
  <c r="CP924" i="64" s="1"/>
  <c r="CP892" i="64"/>
  <c r="CP922" i="64" s="1"/>
  <c r="CP893" i="64"/>
  <c r="CP923" i="64" s="1"/>
  <c r="DB891" i="64"/>
  <c r="DB921" i="64" s="1"/>
  <c r="DB926" i="64" s="1"/>
  <c r="CZ895" i="64"/>
  <c r="CZ925" i="64" s="1"/>
  <c r="CZ894" i="64"/>
  <c r="CZ924" i="64" s="1"/>
  <c r="CZ893" i="64"/>
  <c r="CZ923" i="64" s="1"/>
  <c r="CZ892" i="64"/>
  <c r="CZ922" i="64" s="1"/>
  <c r="CZ891" i="64"/>
  <c r="CZ921" i="64" s="1"/>
  <c r="CZ926" i="64" s="1"/>
  <c r="DB892" i="64"/>
  <c r="DB922" i="64" s="1"/>
  <c r="CS895" i="64"/>
  <c r="CS925" i="64" s="1"/>
  <c r="CS891" i="64"/>
  <c r="CS921" i="64" s="1"/>
  <c r="CS926" i="64" s="1"/>
  <c r="CS894" i="64"/>
  <c r="CS924" i="64" s="1"/>
  <c r="CS892" i="64"/>
  <c r="CS922" i="64" s="1"/>
  <c r="CS893" i="64"/>
  <c r="CS923" i="64" s="1"/>
  <c r="CW895" i="64"/>
  <c r="CW925" i="64" s="1"/>
  <c r="CW893" i="64"/>
  <c r="CW923" i="64" s="1"/>
  <c r="CW894" i="64"/>
  <c r="CW924" i="64" s="1"/>
  <c r="CW892" i="64"/>
  <c r="CW922" i="64" s="1"/>
  <c r="CW891" i="64"/>
  <c r="CW921" i="64" s="1"/>
  <c r="CW926" i="64" s="1"/>
  <c r="CR894" i="64"/>
  <c r="CR924" i="64" s="1"/>
  <c r="CR895" i="64"/>
  <c r="CR925" i="64" s="1"/>
  <c r="CR891" i="64"/>
  <c r="CR921" i="64" s="1"/>
  <c r="CR926" i="64" s="1"/>
  <c r="CR893" i="64"/>
  <c r="CR923" i="64" s="1"/>
  <c r="CR892" i="64"/>
  <c r="CR922" i="64" s="1"/>
  <c r="CO895" i="64"/>
  <c r="CO925" i="64" s="1"/>
  <c r="CO893" i="64"/>
  <c r="CO923" i="64" s="1"/>
  <c r="CO894" i="64"/>
  <c r="CO924" i="64" s="1"/>
  <c r="CO892" i="64"/>
  <c r="CO922" i="64" s="1"/>
  <c r="CO891" i="64"/>
  <c r="CO921" i="64" s="1"/>
  <c r="CO926" i="64" s="1"/>
  <c r="CT894" i="64"/>
  <c r="CT924" i="64" s="1"/>
  <c r="CT895" i="64"/>
  <c r="CT925" i="64" s="1"/>
  <c r="CT893" i="64"/>
  <c r="CT923" i="64" s="1"/>
  <c r="CT891" i="64"/>
  <c r="CT921" i="64" s="1"/>
  <c r="CT926" i="64" s="1"/>
  <c r="CT892" i="64"/>
  <c r="CT922" i="64" s="1"/>
  <c r="DB893" i="64"/>
  <c r="DB923" i="64" s="1"/>
  <c r="CY895" i="64"/>
  <c r="CY925" i="64" s="1"/>
  <c r="CY894" i="64"/>
  <c r="CY924" i="64" s="1"/>
  <c r="CY893" i="64"/>
  <c r="CY923" i="64" s="1"/>
  <c r="CY892" i="64"/>
  <c r="CY922" i="64" s="1"/>
  <c r="CY891" i="64"/>
  <c r="CY921" i="64" s="1"/>
  <c r="CY926" i="64" s="1"/>
  <c r="DB895" i="64"/>
  <c r="DB925" i="64" s="1"/>
  <c r="DB894" i="64"/>
  <c r="DB924" i="64" s="1"/>
  <c r="CU891" i="64"/>
  <c r="CU921" i="64" s="1"/>
  <c r="CU926" i="64" s="1"/>
  <c r="CU893" i="64"/>
  <c r="CU923" i="64" s="1"/>
  <c r="CU895" i="64"/>
  <c r="CU925" i="64" s="1"/>
  <c r="CU894" i="64"/>
  <c r="CU924" i="64" s="1"/>
  <c r="CU892" i="64"/>
  <c r="CU922" i="64" s="1"/>
  <c r="AE922" i="64"/>
  <c r="AE925" i="64"/>
  <c r="AE924" i="64"/>
  <c r="AE921" i="64"/>
  <c r="AE923" i="64"/>
  <c r="AB926" i="64"/>
  <c r="Y926" i="64"/>
  <c r="V926" i="64"/>
  <c r="AA926" i="64"/>
  <c r="U926" i="64"/>
  <c r="W926" i="64"/>
  <c r="AD926" i="64"/>
  <c r="X926" i="64"/>
  <c r="T926" i="64"/>
  <c r="Z926" i="64"/>
  <c r="W907" i="64"/>
  <c r="T909" i="64"/>
  <c r="AD910" i="64"/>
  <c r="AB908" i="64"/>
  <c r="X907" i="64"/>
  <c r="AB906" i="64"/>
  <c r="Z908" i="64"/>
  <c r="Y907" i="64"/>
  <c r="AA909" i="64"/>
  <c r="W909" i="64"/>
  <c r="U906" i="64"/>
  <c r="AC908" i="64"/>
  <c r="X909" i="64"/>
  <c r="CV910" i="64"/>
  <c r="X910" i="64"/>
  <c r="Z910" i="64"/>
  <c r="Z906" i="64"/>
  <c r="AB909" i="64"/>
  <c r="V909" i="64"/>
  <c r="Z909" i="64"/>
  <c r="Y908" i="64"/>
  <c r="U907" i="64"/>
  <c r="U909" i="64"/>
  <c r="AA907" i="64"/>
  <c r="AD908" i="64"/>
  <c r="X908" i="64"/>
  <c r="T906" i="64"/>
  <c r="CV909" i="64"/>
  <c r="AB907" i="64"/>
  <c r="V907" i="64"/>
  <c r="Z907" i="64"/>
  <c r="Y910" i="64"/>
  <c r="AB910" i="64"/>
  <c r="V908" i="64"/>
  <c r="AA910" i="64"/>
  <c r="Y906" i="64"/>
  <c r="V906" i="64"/>
  <c r="W910" i="64"/>
  <c r="AA906" i="64"/>
  <c r="Y909" i="64"/>
  <c r="AD907" i="64"/>
  <c r="AA908" i="64"/>
  <c r="U908" i="64"/>
  <c r="W908" i="64"/>
  <c r="AD909" i="64"/>
  <c r="W906" i="64"/>
  <c r="AD906" i="64"/>
  <c r="U910" i="64"/>
  <c r="T907" i="64"/>
  <c r="CV907" i="64"/>
  <c r="AC910" i="64"/>
  <c r="T908" i="64"/>
  <c r="CV906" i="64"/>
  <c r="AC907" i="64"/>
  <c r="X906" i="64"/>
  <c r="T910" i="64"/>
  <c r="CV908" i="64"/>
  <c r="AC909" i="64"/>
  <c r="V910" i="64"/>
  <c r="S906" i="64"/>
  <c r="AE906" i="64"/>
  <c r="AE909" i="64"/>
  <c r="AE910" i="64"/>
  <c r="AE908" i="64"/>
  <c r="AE907" i="64"/>
  <c r="S907" i="64"/>
  <c r="S910" i="64"/>
  <c r="S908" i="64"/>
  <c r="S909" i="64"/>
  <c r="DB207" i="64"/>
  <c r="DB210" i="64" s="1"/>
  <c r="DB212" i="64" s="1"/>
  <c r="AE210" i="64"/>
  <c r="AE212" i="64" s="1"/>
  <c r="AE858" i="64"/>
  <c r="DC1175" i="64"/>
  <c r="AE1175" i="64"/>
  <c r="AD1177" i="64"/>
  <c r="AC1178" i="64"/>
  <c r="DB1177" i="64"/>
  <c r="DA1178" i="64"/>
  <c r="CX822" i="64"/>
  <c r="CO826" i="64"/>
  <c r="CR822" i="64"/>
  <c r="CZ822" i="64"/>
  <c r="CS822" i="64"/>
  <c r="CQ822" i="64"/>
  <c r="CY822" i="64"/>
  <c r="CP822" i="64"/>
  <c r="DC312" i="64" a="1"/>
  <c r="DC312" i="64" s="1"/>
  <c r="DC859" i="64" a="1"/>
  <c r="DC859" i="64" s="1"/>
  <c r="CV822" i="64"/>
  <c r="CW822" i="64"/>
  <c r="CT822" i="64"/>
  <c r="CU822" i="64"/>
  <c r="AE312" i="64" a="1"/>
  <c r="AE312" i="64" s="1"/>
  <c r="AE859" i="64" a="1"/>
  <c r="AE859" i="64" s="1"/>
  <c r="DC825" i="64" a="1"/>
  <c r="DC825" i="64" s="1"/>
  <c r="DC299" i="64" a="1"/>
  <c r="DC299" i="64" s="1"/>
  <c r="AE825" i="64" a="1"/>
  <c r="AE825" i="64" s="1"/>
  <c r="AE299" i="64" a="1"/>
  <c r="AE299" i="64" s="1"/>
  <c r="W826" i="64"/>
  <c r="W822" i="64"/>
  <c r="Y826" i="64"/>
  <c r="Y822" i="64"/>
  <c r="S826" i="64"/>
  <c r="S822" i="64"/>
  <c r="AA826" i="64"/>
  <c r="AA822" i="64"/>
  <c r="U826" i="64"/>
  <c r="U822" i="64"/>
  <c r="V826" i="64"/>
  <c r="V822" i="64"/>
  <c r="T826" i="64"/>
  <c r="T822" i="64"/>
  <c r="Z826" i="64"/>
  <c r="Z822" i="64"/>
  <c r="AB822" i="64"/>
  <c r="X826" i="64"/>
  <c r="X822" i="64"/>
  <c r="DA822" i="64"/>
  <c r="AC822" i="64"/>
  <c r="DB818" i="64"/>
  <c r="DB826" i="64" s="1"/>
  <c r="AD818" i="64"/>
  <c r="AD826" i="64" s="1"/>
  <c r="DC821" i="64" a="1"/>
  <c r="DC821" i="64" s="1"/>
  <c r="AE821" i="64" a="1"/>
  <c r="AE821" i="64" s="1"/>
  <c r="DC4" i="64"/>
  <c r="DC817" i="64" a="1"/>
  <c r="DC817" i="64" s="1"/>
  <c r="AE4" i="64"/>
  <c r="AE817" i="64" a="1"/>
  <c r="AE817"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0" i="861" s="1"/>
  <c r="DC4" i="863"/>
  <c r="DC66" i="863" a="1"/>
  <c r="DC66" i="863" s="1"/>
  <c r="DC57" i="863"/>
  <c r="DC68" i="863" a="1"/>
  <c r="DC68" i="863" s="1"/>
  <c r="DC1" i="863"/>
  <c r="DC43" i="863"/>
  <c r="AF1" i="64"/>
  <c r="AG2" i="64"/>
  <c r="AF3" i="64"/>
  <c r="AF453" i="64" s="1" a="1"/>
  <c r="AF453" i="64" s="1"/>
  <c r="DC1" i="64"/>
  <c r="DC263" i="64"/>
  <c r="DC281" i="64"/>
  <c r="DD8" i="64"/>
  <c r="DD277" i="64"/>
  <c r="DD3" i="64"/>
  <c r="DD453" i="64" s="1" a="1"/>
  <c r="DD453" i="64" s="1"/>
  <c r="DD259" i="64"/>
  <c r="DD7" i="64"/>
  <c r="DE2" i="64"/>
  <c r="DD278" i="64"/>
  <c r="DD260" i="64"/>
  <c r="DD261" i="64"/>
  <c r="DD279" i="64"/>
  <c r="DD262" i="64"/>
  <c r="DD280" i="64"/>
  <c r="DC1" i="864"/>
  <c r="DC2" i="861"/>
  <c r="DC1" i="861" s="1"/>
  <c r="DC24" i="864"/>
  <c r="DC99" i="861" s="1"/>
  <c r="AE43" i="863"/>
  <c r="AE42" i="863"/>
  <c r="AE21" i="863" s="1"/>
  <c r="AE30" i="861" s="1"/>
  <c r="AE24" i="864"/>
  <c r="AE99"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2041" i="64"/>
  <c r="X2084" i="64"/>
  <c r="Y2082" i="64"/>
  <c r="CV2061" i="64"/>
  <c r="Y2061" i="64"/>
  <c r="Y2063" i="64" s="1"/>
  <c r="X2063" i="64"/>
  <c r="CY2082" i="64"/>
  <c r="CY2084" i="64" s="1"/>
  <c r="CU2063" i="64"/>
  <c r="CU2041" i="64"/>
  <c r="CS2216" i="64"/>
  <c r="CR2216" i="64"/>
  <c r="CZ551" i="64"/>
  <c r="CR551" i="64"/>
  <c r="DH551" i="64"/>
  <c r="E2744" i="64"/>
  <c r="E2745" i="64"/>
  <c r="E710" i="64"/>
  <c r="G2659" i="64"/>
  <c r="G2655" i="64"/>
  <c r="E1835" i="64"/>
  <c r="AF454" i="64" a="1"/>
  <c r="DD454" i="64" a="1"/>
  <c r="CZ1322" i="64" a="1"/>
  <c r="AE1177" i="64" a="1"/>
  <c r="CS2563" i="64" a="1"/>
  <c r="DC858" i="64" a="1"/>
  <c r="CR2563" i="64" a="1"/>
  <c r="AD1178" i="64" a="1"/>
  <c r="CS2536" i="64" a="1"/>
  <c r="DC1177" i="64" a="1"/>
  <c r="AE818" i="64" a="1"/>
  <c r="DC818" i="64" a="1"/>
  <c r="CR2536" i="64" a="1"/>
  <c r="DB1178" i="64" a="1"/>
  <c r="DD454" i="64" l="1"/>
  <c r="AF454" i="64"/>
  <c r="DJ102" i="861"/>
  <c r="AK46" i="1224"/>
  <c r="AK103" i="861" s="1"/>
  <c r="Z43" i="1224"/>
  <c r="AL45" i="1224"/>
  <c r="AL102" i="861" s="1"/>
  <c r="AM8" i="1224"/>
  <c r="Z31" i="1224"/>
  <c r="Z72" i="861" s="1"/>
  <c r="Z33" i="1224"/>
  <c r="Z42" i="861" s="1"/>
  <c r="AK30" i="1224"/>
  <c r="AK101" i="861" s="1"/>
  <c r="DK100" i="861"/>
  <c r="DJ29" i="1224"/>
  <c r="DK18" i="1224"/>
  <c r="DK29" i="1224" s="1"/>
  <c r="DJ49" i="1224"/>
  <c r="DJ47" i="1224"/>
  <c r="DK43" i="1224" s="1"/>
  <c r="DJ33" i="1224"/>
  <c r="DJ31" i="1224"/>
  <c r="DK27" i="1224" s="1"/>
  <c r="AL29" i="1224"/>
  <c r="AL100" i="861" s="1"/>
  <c r="AM18" i="1224"/>
  <c r="DL1" i="1224"/>
  <c r="DL4" i="1224"/>
  <c r="DL17" i="1224"/>
  <c r="DL16" i="1224"/>
  <c r="DL28" i="1224"/>
  <c r="DL44" i="1224"/>
  <c r="AN16" i="1224"/>
  <c r="AN35" i="861" s="1"/>
  <c r="AN4" i="1224"/>
  <c r="AN17" i="1224"/>
  <c r="AN28" i="1224"/>
  <c r="AN44" i="1224"/>
  <c r="AP2" i="1224"/>
  <c r="AO3" i="1224"/>
  <c r="AO7" i="1224"/>
  <c r="AO1" i="1224"/>
  <c r="U1231" i="64"/>
  <c r="V1227" i="64" s="1"/>
  <c r="U1233" i="64"/>
  <c r="DD1228" i="64" a="1"/>
  <c r="DD1228" i="64" s="1"/>
  <c r="DD395" i="64" a="1"/>
  <c r="DD395" i="64" s="1"/>
  <c r="U398" i="64"/>
  <c r="V394" i="64" s="1"/>
  <c r="U400" i="64"/>
  <c r="AF1228" i="64" a="1"/>
  <c r="AF1228" i="64" s="1"/>
  <c r="AF395" i="64" a="1"/>
  <c r="AF395" i="64" s="1"/>
  <c r="AE1230" i="64"/>
  <c r="DJ1233" i="64"/>
  <c r="DJ1231" i="64"/>
  <c r="DK1227" i="64" s="1"/>
  <c r="DI96" i="861"/>
  <c r="AE1071" i="64"/>
  <c r="AE1078" i="64" s="1"/>
  <c r="S1078" i="64"/>
  <c r="T1072" i="64"/>
  <c r="U1068" i="64" s="1"/>
  <c r="T1074" i="64"/>
  <c r="DD1001" i="64" a="1"/>
  <c r="DD1001" i="64" s="1"/>
  <c r="DD1069" i="64" a="1"/>
  <c r="DD1069" i="64" s="1"/>
  <c r="DI1074" i="64"/>
  <c r="DI1072" i="64"/>
  <c r="DJ1068" i="64" s="1"/>
  <c r="AF1001" i="64" a="1"/>
  <c r="AF1001" i="64" s="1"/>
  <c r="AF1069" i="64" a="1"/>
  <c r="AF1069" i="64" s="1"/>
  <c r="V64" i="861"/>
  <c r="V96" i="861"/>
  <c r="DD2180" i="64" a="1"/>
  <c r="DD2180" i="64" s="1"/>
  <c r="DD2187" i="64" s="1"/>
  <c r="T1989" i="64"/>
  <c r="T1990" i="64" s="1"/>
  <c r="U1985" i="64" s="1"/>
  <c r="U1992" i="64" s="1"/>
  <c r="U1989" i="64" s="1"/>
  <c r="U1990" i="64" s="1"/>
  <c r="V1985" i="64" s="1"/>
  <c r="V1992" i="64" s="1"/>
  <c r="V1989" i="64" s="1"/>
  <c r="V1990" i="64" s="1"/>
  <c r="W1985" i="64" s="1"/>
  <c r="W1992" i="64" s="1"/>
  <c r="W1989" i="64" s="1"/>
  <c r="W1990" i="64" s="1"/>
  <c r="X1985" i="64" s="1"/>
  <c r="U104" i="861"/>
  <c r="AF1987" i="64" a="1"/>
  <c r="AF1987" i="64" s="1"/>
  <c r="DD1987" i="64" a="1"/>
  <c r="DD1987" i="64" s="1"/>
  <c r="AQ2017" i="64"/>
  <c r="AQ2019" i="64" s="1"/>
  <c r="S969" i="64"/>
  <c r="S962" i="64"/>
  <c r="T957" i="64" s="1"/>
  <c r="T964" i="64" s="1"/>
  <c r="T961" i="64" s="1"/>
  <c r="AF959" i="64" a="1"/>
  <c r="AF959" i="64" s="1"/>
  <c r="DD1827" i="64" a="1"/>
  <c r="DD1827" i="64" s="1"/>
  <c r="DD959" i="64" a="1"/>
  <c r="DD959" i="64" s="1"/>
  <c r="DC972" i="64"/>
  <c r="DC967" i="64"/>
  <c r="AD973" i="64" a="1"/>
  <c r="AD973" i="64" s="1"/>
  <c r="AE967" i="64"/>
  <c r="AE972" i="64"/>
  <c r="AF1829" i="64" a="1"/>
  <c r="AF1829" i="64" s="1"/>
  <c r="AF1827" i="64" a="1"/>
  <c r="AF1827" i="64" s="1"/>
  <c r="DD1129" i="64" a="1"/>
  <c r="DD1129" i="64" s="1"/>
  <c r="DD1829" i="64" a="1"/>
  <c r="DD1829" i="64" s="1"/>
  <c r="AF1126" i="64" a="1"/>
  <c r="AF1126" i="64" s="1"/>
  <c r="AF1129" i="64" a="1"/>
  <c r="AF1129" i="64" s="1"/>
  <c r="DD1125" i="64" a="1"/>
  <c r="DD1125" i="64" s="1"/>
  <c r="DD1126" i="64" a="1"/>
  <c r="DD1126" i="64" s="1"/>
  <c r="AF1125" i="64" a="1"/>
  <c r="AF1125" i="64" s="1"/>
  <c r="S597" i="64"/>
  <c r="S602" i="64" s="1"/>
  <c r="S586" i="64"/>
  <c r="DD595" i="64" a="1"/>
  <c r="DD595" i="64" s="1"/>
  <c r="DD584" i="64" a="1"/>
  <c r="DD584" i="64" s="1"/>
  <c r="AF595" i="64" a="1"/>
  <c r="AF595" i="64" s="1"/>
  <c r="AF584" i="64" a="1"/>
  <c r="AF584" i="64" s="1"/>
  <c r="CZ1322" i="64"/>
  <c r="CZ1324" i="64" s="1"/>
  <c r="DD587" i="64" a="1"/>
  <c r="DD587" i="64" s="1"/>
  <c r="DD601" i="64" a="1"/>
  <c r="DD601" i="64" s="1"/>
  <c r="AF601" i="64" a="1"/>
  <c r="AF601" i="64" s="1"/>
  <c r="AF587" i="64" a="1"/>
  <c r="AF587" i="64" s="1"/>
  <c r="AF111" i="64" a="1"/>
  <c r="AF111" i="64" s="1"/>
  <c r="AF1307" i="64" a="1"/>
  <c r="AF1307" i="64" s="1"/>
  <c r="DD111" i="64" a="1"/>
  <c r="DD111" i="64" s="1"/>
  <c r="DD1307" i="64" a="1"/>
  <c r="DD1307"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199" i="64" a="1"/>
  <c r="DD1199" i="64" s="1"/>
  <c r="AF1199" i="64" a="1"/>
  <c r="AF1199" i="64" s="1"/>
  <c r="DB907" i="64"/>
  <c r="AE926" i="64"/>
  <c r="DD918" i="64" a="1"/>
  <c r="DD918" i="64" s="1"/>
  <c r="DD917" i="64" a="1"/>
  <c r="DD917" i="64" s="1"/>
  <c r="DD916" i="64" a="1"/>
  <c r="DD916" i="64" s="1"/>
  <c r="DD915" i="64" a="1"/>
  <c r="DD915" i="64" s="1"/>
  <c r="DD914" i="64" a="1"/>
  <c r="DD914" i="64" s="1"/>
  <c r="AF917" i="64" a="1"/>
  <c r="AF917" i="64" s="1"/>
  <c r="AF916" i="64" a="1"/>
  <c r="AF916" i="64" s="1"/>
  <c r="AF915" i="64" a="1"/>
  <c r="AF915" i="64" s="1"/>
  <c r="AF918" i="64" a="1"/>
  <c r="AF918" i="64" s="1"/>
  <c r="AF914" i="64" a="1"/>
  <c r="AF914" i="64" s="1"/>
  <c r="Z911" i="64"/>
  <c r="Z928" i="64" s="1"/>
  <c r="Z929" i="64" s="1"/>
  <c r="AA911" i="64"/>
  <c r="AA928" i="64" s="1"/>
  <c r="AA929" i="64" s="1"/>
  <c r="V911" i="64"/>
  <c r="V928" i="64" s="1"/>
  <c r="V929" i="64" s="1"/>
  <c r="AB911" i="64"/>
  <c r="AB928" i="64" s="1"/>
  <c r="AB929" i="64" s="1"/>
  <c r="Y911" i="64"/>
  <c r="Y928" i="64" s="1"/>
  <c r="Y929" i="64" s="1"/>
  <c r="T911" i="64"/>
  <c r="T928" i="64" s="1"/>
  <c r="T929" i="64" s="1"/>
  <c r="AD911" i="64"/>
  <c r="AD928" i="64" s="1"/>
  <c r="AD929" i="64" s="1"/>
  <c r="W911" i="64"/>
  <c r="W928" i="64" s="1"/>
  <c r="W929" i="64" s="1"/>
  <c r="AC911" i="64"/>
  <c r="AC928" i="64" s="1"/>
  <c r="AC929" i="64" s="1"/>
  <c r="U911" i="64"/>
  <c r="U928" i="64" s="1"/>
  <c r="U929" i="64" s="1"/>
  <c r="X911" i="64"/>
  <c r="X928" i="64" s="1"/>
  <c r="X929" i="64" s="1"/>
  <c r="CS906" i="64"/>
  <c r="CT908" i="64"/>
  <c r="DA906" i="64"/>
  <c r="DA911" i="64" s="1"/>
  <c r="DA928" i="64" s="1"/>
  <c r="DA929" i="64" s="1"/>
  <c r="CQ908" i="64"/>
  <c r="DB909" i="64"/>
  <c r="CQ906" i="64"/>
  <c r="CT910" i="64"/>
  <c r="DA907" i="64"/>
  <c r="CZ907" i="64"/>
  <c r="CQ910" i="64"/>
  <c r="DB908" i="64"/>
  <c r="DA910" i="64"/>
  <c r="CZ909" i="64"/>
  <c r="DB906" i="64"/>
  <c r="DB911" i="64" s="1"/>
  <c r="DB928" i="64" s="1"/>
  <c r="DB929" i="64" s="1"/>
  <c r="DA909" i="64"/>
  <c r="CZ910" i="64"/>
  <c r="CO910" i="64"/>
  <c r="DA908" i="64"/>
  <c r="CZ906" i="64"/>
  <c r="CX906" i="64"/>
  <c r="DC909" i="64"/>
  <c r="CO909" i="64"/>
  <c r="CW906" i="64"/>
  <c r="CZ908" i="64"/>
  <c r="CX907" i="64"/>
  <c r="CY908" i="64"/>
  <c r="CW907" i="64"/>
  <c r="DC907" i="64"/>
  <c r="CX908" i="64"/>
  <c r="CO907" i="64"/>
  <c r="CY909" i="64"/>
  <c r="CO908" i="64"/>
  <c r="CW909" i="64"/>
  <c r="CP906" i="64"/>
  <c r="CP911" i="64" s="1"/>
  <c r="CP928" i="64" s="1"/>
  <c r="CP929" i="64" s="1"/>
  <c r="CX910" i="64"/>
  <c r="DB910" i="64"/>
  <c r="CY907" i="64"/>
  <c r="CO906" i="64"/>
  <c r="CO911" i="64" s="1"/>
  <c r="CO928" i="64" s="1"/>
  <c r="CO929" i="64" s="1"/>
  <c r="CW910" i="64"/>
  <c r="CP910" i="64"/>
  <c r="CX909" i="64"/>
  <c r="CY910" i="64"/>
  <c r="CR910" i="64"/>
  <c r="CW908" i="64"/>
  <c r="CP907" i="64"/>
  <c r="CR908" i="64"/>
  <c r="CS908" i="64"/>
  <c r="CP908" i="64"/>
  <c r="CU909" i="64"/>
  <c r="CY906" i="64"/>
  <c r="CY911" i="64" s="1"/>
  <c r="CY928" i="64" s="1"/>
  <c r="CY929" i="64" s="1"/>
  <c r="DC910" i="64"/>
  <c r="CR907" i="64"/>
  <c r="CS909" i="64"/>
  <c r="CP909" i="64"/>
  <c r="CU910" i="64"/>
  <c r="CV911" i="64"/>
  <c r="CV928" i="64" s="1"/>
  <c r="CV929" i="64" s="1"/>
  <c r="CR906" i="64"/>
  <c r="CS910" i="64"/>
  <c r="DC908" i="64"/>
  <c r="CU907" i="64"/>
  <c r="CT906" i="64"/>
  <c r="CT911" i="64" s="1"/>
  <c r="CT928" i="64" s="1"/>
  <c r="CT929" i="64" s="1"/>
  <c r="CR909" i="64"/>
  <c r="CS907" i="64"/>
  <c r="CQ909" i="64"/>
  <c r="CU908" i="64"/>
  <c r="CT907" i="64"/>
  <c r="CU906" i="64"/>
  <c r="CU911" i="64" s="1"/>
  <c r="CU928" i="64" s="1"/>
  <c r="CU929" i="64" s="1"/>
  <c r="CT909" i="64"/>
  <c r="DC906" i="64"/>
  <c r="CQ907" i="64"/>
  <c r="S926" i="64"/>
  <c r="AE911" i="64"/>
  <c r="DD886" i="64" a="1"/>
  <c r="DD886" i="64" s="1"/>
  <c r="DD894" i="64" s="1"/>
  <c r="DD887" i="64" a="1"/>
  <c r="DD887" i="64" s="1"/>
  <c r="DD895" i="64" s="1"/>
  <c r="DD901" i="64" a="1"/>
  <c r="DD901" i="64" s="1"/>
  <c r="DD902" i="64" a="1"/>
  <c r="DD902" i="64" s="1"/>
  <c r="DD900" i="64" a="1"/>
  <c r="DD900" i="64" s="1"/>
  <c r="DD885" i="64" a="1"/>
  <c r="DD885" i="64" s="1"/>
  <c r="DD903" i="64" a="1"/>
  <c r="DD903" i="64" s="1"/>
  <c r="DD899" i="64" a="1"/>
  <c r="DD899" i="64" s="1"/>
  <c r="DD883" i="64" a="1"/>
  <c r="DD883" i="64" s="1"/>
  <c r="DD891" i="64" s="1"/>
  <c r="DD884" i="64" a="1"/>
  <c r="DD884" i="64" s="1"/>
  <c r="DD892" i="64" s="1"/>
  <c r="AF883" i="64" a="1"/>
  <c r="AF883" i="64" s="1"/>
  <c r="AF891" i="64" s="1"/>
  <c r="AF900" i="64" a="1"/>
  <c r="AF900" i="64" s="1"/>
  <c r="AF884" i="64" a="1"/>
  <c r="AF884" i="64" s="1"/>
  <c r="AF892" i="64" s="1"/>
  <c r="AF885" i="64" a="1"/>
  <c r="AF885" i="64" s="1"/>
  <c r="AF893" i="64" s="1"/>
  <c r="AF886" i="64" a="1"/>
  <c r="AF886" i="64" s="1"/>
  <c r="AF894" i="64" s="1"/>
  <c r="AF887" i="64" a="1"/>
  <c r="AF887" i="64" s="1"/>
  <c r="AF895" i="64" s="1"/>
  <c r="AF901" i="64" a="1"/>
  <c r="AF901" i="64" s="1"/>
  <c r="AF899" i="64" a="1"/>
  <c r="AF899" i="64" s="1"/>
  <c r="AF902" i="64" a="1"/>
  <c r="AF902" i="64" s="1"/>
  <c r="AF903" i="64" a="1"/>
  <c r="AF903" i="64" s="1"/>
  <c r="S911" i="64"/>
  <c r="DC207" i="64"/>
  <c r="DC210" i="64" s="1"/>
  <c r="DC212" i="64" s="1"/>
  <c r="AF208" i="64" a="1"/>
  <c r="AF208" i="64" s="1"/>
  <c r="AF207" i="64" s="1"/>
  <c r="AF209" i="64" a="1"/>
  <c r="AF209" i="64" s="1"/>
  <c r="DD209" i="64" a="1"/>
  <c r="DD209" i="64" s="1"/>
  <c r="DD208" i="64" a="1"/>
  <c r="DD208" i="64" s="1"/>
  <c r="AE860" i="64"/>
  <c r="DB1178" i="64"/>
  <c r="AD1178" i="64"/>
  <c r="AE1177" i="64"/>
  <c r="DC1177" i="64"/>
  <c r="AF331" i="64" a="1"/>
  <c r="AF331" i="64" s="1"/>
  <c r="AF1174" i="64" a="1"/>
  <c r="AF1174" i="64" s="1"/>
  <c r="DD331" i="64" a="1"/>
  <c r="DD331" i="64" s="1"/>
  <c r="DD1174" i="64" a="1"/>
  <c r="DD1174" i="64" s="1"/>
  <c r="DC858" i="64"/>
  <c r="DC860" i="64" s="1"/>
  <c r="AF312" i="64" a="1"/>
  <c r="AF312" i="64" s="1"/>
  <c r="AF859" i="64" a="1"/>
  <c r="AF859" i="64" s="1"/>
  <c r="DD312" i="64" a="1"/>
  <c r="DD312" i="64" s="1"/>
  <c r="DD859" i="64" a="1"/>
  <c r="DD859" i="64" s="1"/>
  <c r="AF825" i="64" a="1"/>
  <c r="AF825" i="64" s="1"/>
  <c r="AF299" i="64" a="1"/>
  <c r="AF299" i="64" s="1"/>
  <c r="DD825" i="64" a="1"/>
  <c r="DD825" i="64" s="1"/>
  <c r="DD299" i="64" a="1"/>
  <c r="DD299" i="64" s="1"/>
  <c r="AD822" i="64"/>
  <c r="DB822" i="64"/>
  <c r="AE818" i="64"/>
  <c r="AE826" i="64" s="1"/>
  <c r="DC818" i="64"/>
  <c r="DC826" i="64" s="1"/>
  <c r="AF821" i="64" a="1"/>
  <c r="AF821" i="64" s="1"/>
  <c r="DD821" i="64" a="1"/>
  <c r="DD821" i="64" s="1"/>
  <c r="AF4" i="64"/>
  <c r="AF817" i="64" a="1"/>
  <c r="AF817" i="64" s="1"/>
  <c r="DD4" i="64"/>
  <c r="DD817" i="64" a="1"/>
  <c r="DD817"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0" i="861" s="1"/>
  <c r="DD1" i="863"/>
  <c r="DD66" i="863" a="1"/>
  <c r="DD66" i="863" s="1"/>
  <c r="DD70" i="863" a="1"/>
  <c r="DD70" i="863" s="1"/>
  <c r="DD57" i="863"/>
  <c r="DD4" i="863"/>
  <c r="AG3" i="64"/>
  <c r="AG453" i="64" s="1" a="1"/>
  <c r="AG453" i="64" s="1"/>
  <c r="AH2" i="64"/>
  <c r="AG1" i="64"/>
  <c r="DD1" i="64"/>
  <c r="DD263" i="64"/>
  <c r="DD281" i="64"/>
  <c r="DE3" i="64"/>
  <c r="DE453" i="64" s="1" a="1"/>
  <c r="DE453"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0" i="861" s="1"/>
  <c r="DD24" i="864"/>
  <c r="DD99" i="861" s="1"/>
  <c r="AF70" i="863" a="1"/>
  <c r="AF70" i="863" s="1"/>
  <c r="AF68" i="863" a="1"/>
  <c r="AF68" i="863" s="1"/>
  <c r="AF66" i="863" a="1"/>
  <c r="AF66" i="863" s="1"/>
  <c r="AF4" i="863"/>
  <c r="AF57" i="863"/>
  <c r="AI1" i="861"/>
  <c r="AI8" i="861"/>
  <c r="AJ3" i="861"/>
  <c r="AI4" i="861"/>
  <c r="AI5" i="861" s="1"/>
  <c r="AF24" i="864"/>
  <c r="AF99"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563" i="64"/>
  <c r="CS2563" i="64"/>
  <c r="CS2536" i="64"/>
  <c r="CR2536" i="64"/>
  <c r="Z2041" i="64"/>
  <c r="Y2084" i="64"/>
  <c r="Z2082" i="64"/>
  <c r="CZ2082" i="64"/>
  <c r="CZ2084" i="64" s="1"/>
  <c r="Z2061" i="64"/>
  <c r="CW2061" i="64"/>
  <c r="CW2063" i="64" s="1"/>
  <c r="CV2063" i="64"/>
  <c r="CT2216" i="64"/>
  <c r="E711" i="64"/>
  <c r="E713" i="64"/>
  <c r="E1838" i="64"/>
  <c r="E1837" i="64"/>
  <c r="DE454" i="64" a="1"/>
  <c r="AG454" i="64" a="1"/>
  <c r="CT2563" i="64" a="1"/>
  <c r="AE1178" i="64" a="1"/>
  <c r="AF1175" i="64" a="1"/>
  <c r="AF1229" i="64" a="1"/>
  <c r="AF858" i="64" a="1"/>
  <c r="DD858" i="64" a="1"/>
  <c r="AF1200" i="64"/>
  <c r="DD1229" i="64" a="1"/>
  <c r="AF396" i="64" a="1"/>
  <c r="DD1070" i="64" a="1"/>
  <c r="DD396" i="64" a="1"/>
  <c r="DD1986" i="64" a="1"/>
  <c r="AF1002" i="64" a="1"/>
  <c r="DD818" i="64" a="1"/>
  <c r="AF1828" i="64" a="1"/>
  <c r="DA1322" i="64" a="1"/>
  <c r="DD958" i="64" a="1"/>
  <c r="DD1175" i="64" a="1"/>
  <c r="DD1828" i="64" a="1"/>
  <c r="AF1322" i="64" a="1"/>
  <c r="AF1070" i="64" a="1"/>
  <c r="DD1200" i="64"/>
  <c r="DD1002" i="64" a="1"/>
  <c r="AF958" i="64" a="1"/>
  <c r="CT2536" i="64" a="1"/>
  <c r="AF1986" i="64" a="1"/>
  <c r="DC1178" i="64" a="1"/>
  <c r="AF818" i="64" a="1"/>
  <c r="AG454" i="64" l="1"/>
  <c r="DE454" i="64"/>
  <c r="DK102" i="861"/>
  <c r="AL46" i="1224"/>
  <c r="AL103" i="861" s="1"/>
  <c r="AA27" i="1224"/>
  <c r="Z47" i="1224"/>
  <c r="Z73" i="861" s="1"/>
  <c r="Z49" i="1224"/>
  <c r="Z43" i="861" s="1"/>
  <c r="DL100" i="861"/>
  <c r="DL18" i="1224"/>
  <c r="DL29" i="1224" s="1"/>
  <c r="DK45" i="1224"/>
  <c r="AM29" i="1224"/>
  <c r="AM100" i="861" s="1"/>
  <c r="AL30" i="1224"/>
  <c r="AL101" i="861" s="1"/>
  <c r="DK31" i="1224"/>
  <c r="DL27" i="1224" s="1"/>
  <c r="DK33" i="1224"/>
  <c r="AO4" i="1224"/>
  <c r="AO17" i="1224"/>
  <c r="AO28" i="1224"/>
  <c r="AO16" i="1224"/>
  <c r="AO35" i="861" s="1"/>
  <c r="AO44" i="1224"/>
  <c r="AP1" i="1224"/>
  <c r="AQ2" i="1224"/>
  <c r="AP3" i="1224"/>
  <c r="AP7" i="1224"/>
  <c r="AM45" i="1224"/>
  <c r="AM102" i="861" s="1"/>
  <c r="DK49" i="1224"/>
  <c r="DK47" i="1224"/>
  <c r="DL43" i="1224" s="1"/>
  <c r="AN18" i="1224"/>
  <c r="AN8" i="1224"/>
  <c r="DD396" i="64"/>
  <c r="AF396" i="64"/>
  <c r="DD1229" i="64"/>
  <c r="AF1229" i="64"/>
  <c r="DE1228" i="64" a="1"/>
  <c r="DE1228" i="64" s="1"/>
  <c r="DE395" i="64" a="1"/>
  <c r="DE395" i="64" s="1"/>
  <c r="V398" i="64"/>
  <c r="W394" i="64" s="1"/>
  <c r="V400" i="64"/>
  <c r="DK1233" i="64"/>
  <c r="DK1231" i="64"/>
  <c r="DL1227" i="64" s="1"/>
  <c r="V1231" i="64"/>
  <c r="W1227" i="64" s="1"/>
  <c r="V1233" i="64"/>
  <c r="AG1228" i="64" a="1"/>
  <c r="AG1228" i="64" s="1"/>
  <c r="AG395" i="64" a="1"/>
  <c r="AG395" i="64" s="1"/>
  <c r="DD1002" i="64"/>
  <c r="DD1009" i="64" s="1"/>
  <c r="DD1070" i="64"/>
  <c r="DD1077" i="64" s="1"/>
  <c r="AF1070" i="64"/>
  <c r="AF1002" i="64"/>
  <c r="U1072" i="64"/>
  <c r="V1068" i="64" s="1"/>
  <c r="U1074" i="64"/>
  <c r="DE1001" i="64" a="1"/>
  <c r="DE1001" i="64" s="1"/>
  <c r="DE1069" i="64" a="1"/>
  <c r="DE1069" i="64" s="1"/>
  <c r="AG1001" i="64" a="1"/>
  <c r="AG1001" i="64" s="1"/>
  <c r="AG1069" i="64" a="1"/>
  <c r="AG1069" i="64" s="1"/>
  <c r="DJ1074" i="64"/>
  <c r="DJ1072" i="64"/>
  <c r="DK1068" i="64" s="1"/>
  <c r="DK96" i="861"/>
  <c r="DE2180" i="64" a="1"/>
  <c r="DE2180" i="64" s="1"/>
  <c r="DE2187" i="64" s="1"/>
  <c r="X1992" i="64"/>
  <c r="X1989" i="64" s="1"/>
  <c r="X1990" i="64" s="1"/>
  <c r="Y1985" i="64" s="1"/>
  <c r="U74" i="861"/>
  <c r="U76" i="861" s="1"/>
  <c r="DJ96" i="861"/>
  <c r="DD1986" i="64"/>
  <c r="DD1995" i="64" s="1"/>
  <c r="AF1986" i="64"/>
  <c r="AF1995" i="64" s="1"/>
  <c r="AF1996" i="64" s="1" a="1"/>
  <c r="AF1996" i="64" s="1"/>
  <c r="AG1987" i="64" a="1"/>
  <c r="AG1987" i="64" s="1"/>
  <c r="DE1987" i="64" a="1"/>
  <c r="DE1987" i="64" s="1"/>
  <c r="AR2017" i="64"/>
  <c r="AR2019" i="64" s="1"/>
  <c r="AF958" i="64"/>
  <c r="T969" i="64"/>
  <c r="T962" i="64"/>
  <c r="U957" i="64" s="1"/>
  <c r="U964" i="64" s="1"/>
  <c r="U961" i="64" s="1"/>
  <c r="DD958" i="64"/>
  <c r="DD1828" i="64"/>
  <c r="DD1830" i="64" s="1"/>
  <c r="AE973" i="64" a="1"/>
  <c r="AE973" i="64" s="1"/>
  <c r="DE1827" i="64" a="1"/>
  <c r="DE1827" i="64" s="1"/>
  <c r="DE959" i="64" a="1"/>
  <c r="DE959" i="64" s="1"/>
  <c r="AG1827" i="64" a="1"/>
  <c r="AG1827" i="64" s="1"/>
  <c r="AG959" i="64" a="1"/>
  <c r="AG959" i="64" s="1"/>
  <c r="DC973" i="64" a="1"/>
  <c r="DC973" i="64" s="1"/>
  <c r="AF1828" i="64"/>
  <c r="AF1830" i="64" s="1"/>
  <c r="DE1129" i="64" a="1"/>
  <c r="DE1129" i="64" s="1"/>
  <c r="DE1829" i="64" a="1"/>
  <c r="DE1829" i="64" s="1"/>
  <c r="AG1129" i="64" a="1"/>
  <c r="AG1129" i="64" s="1"/>
  <c r="AG1829" i="64" a="1"/>
  <c r="AG1829" i="64" s="1"/>
  <c r="AF1127" i="64"/>
  <c r="AF1128" i="64" s="1"/>
  <c r="AF1130" i="64" s="1"/>
  <c r="AG1125" i="64" a="1"/>
  <c r="AG1125" i="64" s="1"/>
  <c r="AG1126" i="64" a="1"/>
  <c r="AG1126" i="64" s="1"/>
  <c r="DE1125" i="64" a="1"/>
  <c r="DE1125" i="64" s="1"/>
  <c r="DE1126" i="64" a="1"/>
  <c r="DE1126" i="64" s="1"/>
  <c r="DD1127" i="64"/>
  <c r="DD1128" i="64" s="1"/>
  <c r="DD1130" i="64" s="1"/>
  <c r="S588" i="64"/>
  <c r="S589" i="64" s="1"/>
  <c r="S590" i="64" s="1"/>
  <c r="S598" i="64"/>
  <c r="T593" i="64"/>
  <c r="AG595" i="64" a="1"/>
  <c r="AG595" i="64" s="1"/>
  <c r="AG584" i="64" a="1"/>
  <c r="AG584" i="64" s="1"/>
  <c r="DE595" i="64" a="1"/>
  <c r="DE595" i="64" s="1"/>
  <c r="DE584" i="64" a="1"/>
  <c r="DE584" i="64" s="1"/>
  <c r="DA1322" i="64"/>
  <c r="DA1324" i="64" s="1"/>
  <c r="DE601" i="64" a="1"/>
  <c r="DE601" i="64" s="1"/>
  <c r="DE587" i="64" a="1"/>
  <c r="DE587" i="64" s="1"/>
  <c r="AG601" i="64" a="1"/>
  <c r="AG601" i="64" s="1"/>
  <c r="AG587" i="64" a="1"/>
  <c r="AG587" i="64" s="1"/>
  <c r="DD141" i="64"/>
  <c r="AF1322" i="64"/>
  <c r="AF1324" i="64" s="1"/>
  <c r="AF126" i="64"/>
  <c r="AF141" i="64"/>
  <c r="DE111" i="64" a="1"/>
  <c r="DE111" i="64" s="1"/>
  <c r="DE1307" i="64" a="1"/>
  <c r="DE1307" i="64" s="1"/>
  <c r="AG111" i="64" a="1"/>
  <c r="AG111" i="64" s="1"/>
  <c r="AG1307" i="64" a="1"/>
  <c r="AG1307"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199" i="64" a="1"/>
  <c r="DE1199" i="64" s="1"/>
  <c r="AG1199" i="64" a="1"/>
  <c r="AG1199" i="64" s="1"/>
  <c r="DD893" i="64"/>
  <c r="DD923" i="64" s="1"/>
  <c r="AE928" i="64"/>
  <c r="S928" i="64"/>
  <c r="DD924" i="64"/>
  <c r="AF924" i="64"/>
  <c r="DD925" i="64"/>
  <c r="AF925" i="64"/>
  <c r="AF923" i="64"/>
  <c r="AF921" i="64"/>
  <c r="AG916" i="64" a="1"/>
  <c r="AG916" i="64" s="1"/>
  <c r="AG915" i="64" a="1"/>
  <c r="AG915" i="64" s="1"/>
  <c r="AG918" i="64" a="1"/>
  <c r="AG918" i="64" s="1"/>
  <c r="AG914" i="64" a="1"/>
  <c r="AG914" i="64" s="1"/>
  <c r="AG917" i="64" a="1"/>
  <c r="AG917" i="64" s="1"/>
  <c r="AF922" i="64"/>
  <c r="DD922" i="64"/>
  <c r="DD921" i="64"/>
  <c r="DD926" i="64" s="1"/>
  <c r="DE917" i="64" a="1"/>
  <c r="DE917" i="64" s="1"/>
  <c r="DE916" i="64" a="1"/>
  <c r="DE916" i="64" s="1"/>
  <c r="DE918" i="64" a="1"/>
  <c r="DE918" i="64" s="1"/>
  <c r="DE915" i="64" a="1"/>
  <c r="DE915" i="64" s="1"/>
  <c r="DE914" i="64" a="1"/>
  <c r="DE914" i="64" s="1"/>
  <c r="CZ911" i="64"/>
  <c r="CZ928" i="64" s="1"/>
  <c r="CZ929" i="64" s="1"/>
  <c r="CW911" i="64"/>
  <c r="CW928" i="64" s="1"/>
  <c r="CW929" i="64" s="1"/>
  <c r="CX911" i="64"/>
  <c r="CX928" i="64" s="1"/>
  <c r="CX929" i="64" s="1"/>
  <c r="DC911" i="64"/>
  <c r="DC928" i="64" s="1"/>
  <c r="DC929" i="64" s="1"/>
  <c r="CQ911" i="64"/>
  <c r="CQ928" i="64" s="1"/>
  <c r="CQ929" i="64" s="1"/>
  <c r="CS911" i="64"/>
  <c r="CS928" i="64" s="1"/>
  <c r="CS929" i="64" s="1"/>
  <c r="CR911" i="64"/>
  <c r="CR928" i="64" s="1"/>
  <c r="CR929" i="64" s="1"/>
  <c r="AF907" i="64"/>
  <c r="AF909" i="64"/>
  <c r="DD909" i="64"/>
  <c r="AF908" i="64"/>
  <c r="AF906" i="64"/>
  <c r="DD907" i="64"/>
  <c r="DD906" i="64"/>
  <c r="DE900" i="64" a="1"/>
  <c r="DE900" i="64" s="1"/>
  <c r="DE885" i="64" a="1"/>
  <c r="DE885" i="64" s="1"/>
  <c r="DE893" i="64" s="1"/>
  <c r="DE884" i="64" a="1"/>
  <c r="DE884" i="64" s="1"/>
  <c r="DE892" i="64" s="1"/>
  <c r="DE886" i="64" a="1"/>
  <c r="DE886" i="64" s="1"/>
  <c r="DE894" i="64" s="1"/>
  <c r="DE887" i="64" a="1"/>
  <c r="DE887" i="64" s="1"/>
  <c r="DE895" i="64" s="1"/>
  <c r="DE901" i="64" a="1"/>
  <c r="DE901" i="64" s="1"/>
  <c r="DE902" i="64" a="1"/>
  <c r="DE902" i="64" s="1"/>
  <c r="DE899" i="64" a="1"/>
  <c r="DE899" i="64" s="1"/>
  <c r="DE903" i="64" a="1"/>
  <c r="DE903" i="64" s="1"/>
  <c r="DE883" i="64" a="1"/>
  <c r="DE883" i="64" s="1"/>
  <c r="DE891" i="64" s="1"/>
  <c r="AG883" i="64" a="1"/>
  <c r="AG883" i="64" s="1"/>
  <c r="AG891" i="64" s="1"/>
  <c r="AG900" i="64" a="1"/>
  <c r="AG900" i="64" s="1"/>
  <c r="AG884" i="64" a="1"/>
  <c r="AG884" i="64" s="1"/>
  <c r="AG892" i="64" s="1"/>
  <c r="AG885" i="64" a="1"/>
  <c r="AG885" i="64" s="1"/>
  <c r="AG893" i="64" s="1"/>
  <c r="AG886" i="64" a="1"/>
  <c r="AG886" i="64" s="1"/>
  <c r="AG894" i="64" s="1"/>
  <c r="AG899" i="64" a="1"/>
  <c r="AG899" i="64" s="1"/>
  <c r="AG887" i="64" a="1"/>
  <c r="AG887" i="64" s="1"/>
  <c r="AG895" i="64" s="1"/>
  <c r="AG901" i="64" a="1"/>
  <c r="AG901" i="64" s="1"/>
  <c r="AG902" i="64" a="1"/>
  <c r="AG902" i="64" s="1"/>
  <c r="AG903" i="64" a="1"/>
  <c r="AG903" i="64" s="1"/>
  <c r="AF910" i="64"/>
  <c r="DD910" i="64"/>
  <c r="DD207" i="64"/>
  <c r="DD210" i="64" s="1"/>
  <c r="DD212" i="64" s="1"/>
  <c r="AF210" i="64"/>
  <c r="AF212" i="64" s="1"/>
  <c r="AG208" i="64" a="1"/>
  <c r="AG208" i="64" s="1"/>
  <c r="AG207" i="64" s="1"/>
  <c r="AG209" i="64" a="1"/>
  <c r="AG209" i="64" s="1"/>
  <c r="DE209" i="64" a="1"/>
  <c r="DE209" i="64" s="1"/>
  <c r="DE208" i="64" a="1"/>
  <c r="DE208" i="64" s="1"/>
  <c r="AE1178" i="64"/>
  <c r="DD1175" i="64"/>
  <c r="AF1175" i="64"/>
  <c r="AF858" i="64"/>
  <c r="AF860" i="64" s="1"/>
  <c r="DC1178" i="64"/>
  <c r="AG331" i="64" a="1"/>
  <c r="AG331" i="64" s="1"/>
  <c r="AG1174" i="64" a="1"/>
  <c r="AG1174" i="64" s="1"/>
  <c r="DE331" i="64" a="1"/>
  <c r="DE331" i="64" s="1"/>
  <c r="DE1174" i="64" a="1"/>
  <c r="DE1174" i="64" s="1"/>
  <c r="DD858" i="64"/>
  <c r="DD860" i="64" s="1"/>
  <c r="AG312" i="64" a="1"/>
  <c r="AG312" i="64" s="1"/>
  <c r="AG859" i="64" a="1"/>
  <c r="AG859" i="64" s="1"/>
  <c r="DE312" i="64" a="1"/>
  <c r="DE312" i="64" s="1"/>
  <c r="DE859" i="64" a="1"/>
  <c r="DE859" i="64" s="1"/>
  <c r="AG825" i="64" a="1"/>
  <c r="AG825" i="64" s="1"/>
  <c r="AG299" i="64" a="1"/>
  <c r="AG299" i="64" s="1"/>
  <c r="DE825" i="64" a="1"/>
  <c r="DE825" i="64" s="1"/>
  <c r="DE299" i="64" a="1"/>
  <c r="DE299" i="64" s="1"/>
  <c r="DC822" i="64"/>
  <c r="AE822" i="64"/>
  <c r="AF818" i="64"/>
  <c r="AF826" i="64" s="1"/>
  <c r="DD818" i="64"/>
  <c r="DD826" i="64" s="1"/>
  <c r="DE821" i="64" a="1"/>
  <c r="DE821" i="64" s="1"/>
  <c r="AG821" i="64" a="1"/>
  <c r="AG821" i="64" s="1"/>
  <c r="DE4" i="64"/>
  <c r="DE817" i="64" a="1"/>
  <c r="DE817" i="64" s="1"/>
  <c r="AG4" i="64"/>
  <c r="AG817" i="64" a="1"/>
  <c r="AG817"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0" i="861" s="1"/>
  <c r="AI2" i="64"/>
  <c r="AH1" i="64"/>
  <c r="AH3" i="64"/>
  <c r="AH453" i="64" s="1" a="1"/>
  <c r="AH453" i="64" s="1"/>
  <c r="DE263" i="64"/>
  <c r="DE281" i="64"/>
  <c r="DE1" i="64"/>
  <c r="DF7" i="64"/>
  <c r="DG2" i="64"/>
  <c r="DF8" i="64"/>
  <c r="DF277" i="64"/>
  <c r="DF259" i="64"/>
  <c r="DF3" i="64"/>
  <c r="DF453" i="64" s="1" a="1"/>
  <c r="DF453" i="64" s="1"/>
  <c r="DF278" i="64"/>
  <c r="DF260" i="64"/>
  <c r="DF261" i="64"/>
  <c r="DF279" i="64"/>
  <c r="DF280" i="64"/>
  <c r="DF262" i="64"/>
  <c r="DE1" i="864"/>
  <c r="DE24" i="864"/>
  <c r="DE99" i="861" s="1"/>
  <c r="AG43" i="863"/>
  <c r="AG42" i="863"/>
  <c r="AG21" i="863" s="1"/>
  <c r="AG30" i="861" s="1"/>
  <c r="AJ8" i="861"/>
  <c r="AJ4" i="861"/>
  <c r="AJ5" i="861" s="1"/>
  <c r="AK3" i="861"/>
  <c r="AJ1" i="861"/>
  <c r="AG24" i="864"/>
  <c r="AG99"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563" i="64"/>
  <c r="AA2041" i="64"/>
  <c r="CT2536" i="64"/>
  <c r="Z2084" i="64"/>
  <c r="AA2082" i="64"/>
  <c r="AA2061" i="64"/>
  <c r="AA2063" i="64" s="1"/>
  <c r="Z2063" i="64"/>
  <c r="CX2061" i="64"/>
  <c r="CX2063" i="64" s="1"/>
  <c r="DA2082" i="64"/>
  <c r="DA2084" i="64" s="1"/>
  <c r="CW2041" i="64"/>
  <c r="CV2041" i="64"/>
  <c r="CU2216" i="64"/>
  <c r="E712" i="64"/>
  <c r="E1866" i="64"/>
  <c r="E1913" i="64"/>
  <c r="E1918" i="64"/>
  <c r="E1410" i="64"/>
  <c r="E1434" i="64"/>
  <c r="E1456" i="64"/>
  <c r="E1528" i="64"/>
  <c r="E2295" i="64"/>
  <c r="E2261" i="64"/>
  <c r="E1564" i="64"/>
  <c r="E1599" i="64"/>
  <c r="E2159" i="64"/>
  <c r="E2227" i="64"/>
  <c r="E1714" i="64"/>
  <c r="E1758" i="64"/>
  <c r="E2792" i="64"/>
  <c r="E1813" i="64"/>
  <c r="E1155" i="64"/>
  <c r="E1105" i="64"/>
  <c r="AH454" i="64" a="1"/>
  <c r="DF454" i="64" a="1"/>
  <c r="DE958" i="64" a="1"/>
  <c r="AG396" i="64" a="1"/>
  <c r="AG818" i="64" a="1"/>
  <c r="AG1986" i="64" a="1"/>
  <c r="AG958" i="64" a="1"/>
  <c r="AG1200" i="64"/>
  <c r="AG1229" i="64" a="1"/>
  <c r="AG1175" i="64" a="1"/>
  <c r="DE1175" i="64" a="1"/>
  <c r="DE1828" i="64" a="1"/>
  <c r="AF1177" i="64" a="1"/>
  <c r="DE818" i="64" a="1"/>
  <c r="DD1177" i="64" a="1"/>
  <c r="AG1322" i="64" a="1"/>
  <c r="AG1002" i="64" a="1"/>
  <c r="DB1322" i="64" a="1"/>
  <c r="CU2563" i="64" a="1"/>
  <c r="AG1070" i="64" a="1"/>
  <c r="DE1200" i="64"/>
  <c r="CU2536" i="64" a="1"/>
  <c r="DE858" i="64" a="1"/>
  <c r="AG1828" i="64" a="1"/>
  <c r="AG858" i="64" a="1"/>
  <c r="DE1986" i="64" a="1"/>
  <c r="DE1070" i="64" a="1"/>
  <c r="DE1229" i="64" a="1"/>
  <c r="DE1002" i="64" a="1"/>
  <c r="DE396" i="64" a="1"/>
  <c r="DF454" i="64" l="1"/>
  <c r="AH454" i="64"/>
  <c r="DL102" i="861"/>
  <c r="AO8" i="1224"/>
  <c r="AM30" i="1224"/>
  <c r="AM101" i="861" s="1"/>
  <c r="AA43" i="1224"/>
  <c r="AA31" i="1224"/>
  <c r="AA72" i="861" s="1"/>
  <c r="AA33" i="1224"/>
  <c r="AA42" i="861" s="1"/>
  <c r="DL45" i="1224"/>
  <c r="AN29" i="1224"/>
  <c r="AN100" i="861" s="1"/>
  <c r="AO18" i="1224"/>
  <c r="AN45" i="1224"/>
  <c r="AN102" i="861" s="1"/>
  <c r="DL49" i="1224"/>
  <c r="DL47" i="1224"/>
  <c r="DL31" i="1224"/>
  <c r="DL33" i="1224"/>
  <c r="AM46" i="1224"/>
  <c r="AM103" i="861" s="1"/>
  <c r="AP4" i="1224"/>
  <c r="AP16" i="1224"/>
  <c r="AP35" i="861" s="1"/>
  <c r="AP17" i="1224"/>
  <c r="AP28" i="1224"/>
  <c r="AP44" i="1224"/>
  <c r="AQ7" i="1224"/>
  <c r="AQ1" i="1224"/>
  <c r="AR2" i="1224"/>
  <c r="AQ3" i="1224"/>
  <c r="AG396" i="64"/>
  <c r="AG1229" i="64"/>
  <c r="DE396" i="64"/>
  <c r="DE1229" i="64"/>
  <c r="AH395" i="64" a="1"/>
  <c r="AH395" i="64" s="1"/>
  <c r="AH1228" i="64" a="1"/>
  <c r="AH1228" i="64" s="1"/>
  <c r="W1231" i="64"/>
  <c r="X1227" i="64" s="1"/>
  <c r="W1233" i="64"/>
  <c r="DL1233" i="64"/>
  <c r="DL1231" i="64"/>
  <c r="W400" i="64"/>
  <c r="W398" i="64"/>
  <c r="X394" i="64" s="1"/>
  <c r="DF1228" i="64" a="1"/>
  <c r="DF1228" i="64" s="1"/>
  <c r="DF395" i="64" a="1"/>
  <c r="DF395" i="64" s="1"/>
  <c r="AF1230" i="64"/>
  <c r="AG1070" i="64"/>
  <c r="AG1077" i="64" s="1"/>
  <c r="AG1002" i="64"/>
  <c r="DE1070" i="64"/>
  <c r="DE1077" i="64" s="1"/>
  <c r="DE1002" i="64"/>
  <c r="DE1009" i="64" s="1"/>
  <c r="DK1072" i="64"/>
  <c r="DL1068" i="64" s="1"/>
  <c r="DK1074" i="64"/>
  <c r="DF1001" i="64" a="1"/>
  <c r="DF1001" i="64" s="1"/>
  <c r="DF1069" i="64" a="1"/>
  <c r="DF1069" i="64" s="1"/>
  <c r="V1072" i="64"/>
  <c r="W1068" i="64" s="1"/>
  <c r="V1074" i="64"/>
  <c r="AH1001" i="64" a="1"/>
  <c r="AH1001" i="64" s="1"/>
  <c r="AH1069" i="64" a="1"/>
  <c r="AH1069" i="64" s="1"/>
  <c r="AF1077" i="64"/>
  <c r="AF1071" i="64"/>
  <c r="AF1078" i="64" s="1"/>
  <c r="W17" i="861"/>
  <c r="W26" i="861" s="1"/>
  <c r="W27" i="861" s="1"/>
  <c r="DF2180" i="64" a="1"/>
  <c r="DF2180" i="64" s="1"/>
  <c r="DF2187" i="64" s="1"/>
  <c r="Y1992" i="64"/>
  <c r="Y1989" i="64" s="1"/>
  <c r="Y1990" i="64" s="1"/>
  <c r="Z1985" i="64" s="1"/>
  <c r="Z1992" i="64" s="1"/>
  <c r="Z1989" i="64" s="1"/>
  <c r="Z1990" i="64" s="1"/>
  <c r="AA1985" i="64" s="1"/>
  <c r="AH1987" i="64" a="1"/>
  <c r="AH1987" i="64" s="1"/>
  <c r="AF972" i="64"/>
  <c r="AF973" i="64" s="1" a="1"/>
  <c r="AF973" i="64" s="1"/>
  <c r="DE1986" i="64"/>
  <c r="DE1995" i="64" s="1"/>
  <c r="AG1986" i="64"/>
  <c r="AG1995" i="64" s="1"/>
  <c r="AG1996" i="64" s="1" a="1"/>
  <c r="AG1996" i="64" s="1"/>
  <c r="DF1987" i="64" a="1"/>
  <c r="DF1987" i="64" s="1"/>
  <c r="AS2017" i="64"/>
  <c r="AS2019" i="64" s="1"/>
  <c r="AF967" i="64"/>
  <c r="U962" i="64"/>
  <c r="V957" i="64" s="1"/>
  <c r="V964" i="64" s="1"/>
  <c r="V961" i="64" s="1"/>
  <c r="U969" i="64"/>
  <c r="AG958" i="64"/>
  <c r="AG1828" i="64"/>
  <c r="AG1830" i="64" s="1"/>
  <c r="DE958" i="64"/>
  <c r="DE1828" i="64"/>
  <c r="DE1830" i="64" s="1"/>
  <c r="AH1827" i="64" a="1"/>
  <c r="AH1827" i="64" s="1"/>
  <c r="AH959" i="64" a="1"/>
  <c r="AH959" i="64" s="1"/>
  <c r="DF1827" i="64" a="1"/>
  <c r="DF1827" i="64" s="1"/>
  <c r="DF959" i="64" a="1"/>
  <c r="DF959" i="64" s="1"/>
  <c r="DD972" i="64"/>
  <c r="DD967" i="64"/>
  <c r="DF1129" i="64" a="1"/>
  <c r="DF1129" i="64" s="1"/>
  <c r="DF1829" i="64" a="1"/>
  <c r="DF1829" i="64" s="1"/>
  <c r="AH1129" i="64" a="1"/>
  <c r="AH1129" i="64" s="1"/>
  <c r="AH1829" i="64" a="1"/>
  <c r="AH1829" i="64" s="1"/>
  <c r="DF1125" i="64" a="1"/>
  <c r="DF1125" i="64" s="1"/>
  <c r="DF1126" i="64" a="1"/>
  <c r="DF1126" i="64" s="1"/>
  <c r="AH1125" i="64" a="1"/>
  <c r="AH1125" i="64" s="1"/>
  <c r="AH1126" i="64" a="1"/>
  <c r="AH1126" i="64" s="1"/>
  <c r="DE1127" i="64"/>
  <c r="DE1128" i="64" s="1"/>
  <c r="DE1130" i="64" s="1"/>
  <c r="AG1127" i="64"/>
  <c r="AG1128" i="64" s="1"/>
  <c r="AG1130" i="64" s="1"/>
  <c r="T582" i="64"/>
  <c r="T585" i="64" s="1"/>
  <c r="DF595" i="64" a="1"/>
  <c r="DF595" i="64" s="1"/>
  <c r="DF584" i="64" a="1"/>
  <c r="DF584" i="64" s="1"/>
  <c r="AH595" i="64" a="1"/>
  <c r="AH595" i="64" s="1"/>
  <c r="AH584" i="64" a="1"/>
  <c r="AH584" i="64" s="1"/>
  <c r="DB1322" i="64"/>
  <c r="DB1324" i="64" s="1"/>
  <c r="AH601" i="64" a="1"/>
  <c r="AH601" i="64" s="1"/>
  <c r="AH587" i="64" a="1"/>
  <c r="AH587" i="64" s="1"/>
  <c r="DF601" i="64" a="1"/>
  <c r="DF601" i="64" s="1"/>
  <c r="DF587" i="64" a="1"/>
  <c r="DF587" i="64" s="1"/>
  <c r="AG141" i="64"/>
  <c r="AG126" i="64"/>
  <c r="DE126" i="64"/>
  <c r="DE141" i="64"/>
  <c r="AG1322" i="64"/>
  <c r="AG1324" i="64" s="1"/>
  <c r="DF111" i="64" a="1"/>
  <c r="DF111" i="64" s="1"/>
  <c r="DF1307" i="64" a="1"/>
  <c r="DF1307" i="64" s="1"/>
  <c r="AH111" i="64" a="1"/>
  <c r="AH111" i="64" s="1"/>
  <c r="AH1307" i="64" a="1"/>
  <c r="AH1307"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199" i="64" a="1"/>
  <c r="DF1199" i="64" s="1"/>
  <c r="AH1199" i="64" a="1"/>
  <c r="AH1199" i="64" s="1"/>
  <c r="DD908" i="64"/>
  <c r="S929" i="64"/>
  <c r="AE929" i="64"/>
  <c r="DE922" i="64"/>
  <c r="AG924" i="64"/>
  <c r="AG923" i="64"/>
  <c r="AG921" i="64"/>
  <c r="DE923" i="64"/>
  <c r="AF926" i="64"/>
  <c r="DF917" i="64" a="1"/>
  <c r="DF917" i="64" s="1"/>
  <c r="DF916" i="64" a="1"/>
  <c r="DF916" i="64" s="1"/>
  <c r="DF915" i="64" a="1"/>
  <c r="DF915" i="64" s="1"/>
  <c r="DF914" i="64" a="1"/>
  <c r="DF914" i="64" s="1"/>
  <c r="DF918" i="64" a="1"/>
  <c r="DF918" i="64" s="1"/>
  <c r="AG922" i="64"/>
  <c r="DE921" i="64"/>
  <c r="DE926" i="64" s="1"/>
  <c r="DE925" i="64"/>
  <c r="AH916" i="64" a="1"/>
  <c r="AH916" i="64" s="1"/>
  <c r="AH915" i="64" a="1"/>
  <c r="AH915" i="64" s="1"/>
  <c r="AH918" i="64" a="1"/>
  <c r="AH918" i="64" s="1"/>
  <c r="AH914" i="64" a="1"/>
  <c r="AH914" i="64" s="1"/>
  <c r="AH917" i="64" a="1"/>
  <c r="AH917" i="64" s="1"/>
  <c r="DE924" i="64"/>
  <c r="AG925" i="64"/>
  <c r="DD911" i="64"/>
  <c r="DD928" i="64" s="1"/>
  <c r="DD929" i="64" s="1"/>
  <c r="DE906" i="64"/>
  <c r="DE908" i="64"/>
  <c r="AG906" i="64"/>
  <c r="DE907" i="64"/>
  <c r="AG907" i="64"/>
  <c r="DE910" i="64"/>
  <c r="DE909" i="64"/>
  <c r="DF884" i="64" a="1"/>
  <c r="DF884" i="64" s="1"/>
  <c r="DF892" i="64" s="1"/>
  <c r="DF900" i="64" a="1"/>
  <c r="DF900" i="64" s="1"/>
  <c r="DF885" i="64" a="1"/>
  <c r="DF885" i="64" s="1"/>
  <c r="DF893" i="64" s="1"/>
  <c r="DF886" i="64" a="1"/>
  <c r="DF886" i="64" s="1"/>
  <c r="DF894" i="64" s="1"/>
  <c r="DF883" i="64" a="1"/>
  <c r="DF883" i="64" s="1"/>
  <c r="DF891" i="64" s="1"/>
  <c r="DF887" i="64" a="1"/>
  <c r="DF887" i="64" s="1"/>
  <c r="DF895" i="64" s="1"/>
  <c r="DF901" i="64" a="1"/>
  <c r="DF901" i="64" s="1"/>
  <c r="DF902" i="64" a="1"/>
  <c r="DF902" i="64" s="1"/>
  <c r="DF899" i="64" a="1"/>
  <c r="DF899" i="64" s="1"/>
  <c r="DF903" i="64" a="1"/>
  <c r="DF903" i="64" s="1"/>
  <c r="AG910" i="64"/>
  <c r="AG909" i="64"/>
  <c r="AG908" i="64"/>
  <c r="AH883" i="64" a="1"/>
  <c r="AH883" i="64" s="1"/>
  <c r="AH891" i="64" s="1"/>
  <c r="AH900" i="64" a="1"/>
  <c r="AH900" i="64" s="1"/>
  <c r="AH884" i="64" a="1"/>
  <c r="AH884" i="64" s="1"/>
  <c r="AH892" i="64" s="1"/>
  <c r="AH899" i="64" a="1"/>
  <c r="AH899" i="64" s="1"/>
  <c r="AH885" i="64" a="1"/>
  <c r="AH885" i="64" s="1"/>
  <c r="AH886" i="64" a="1"/>
  <c r="AH886" i="64" s="1"/>
  <c r="AH894" i="64" s="1"/>
  <c r="AH887" i="64" a="1"/>
  <c r="AH887" i="64" s="1"/>
  <c r="AH901" i="64" a="1"/>
  <c r="AH901" i="64" s="1"/>
  <c r="AH902" i="64" a="1"/>
  <c r="AH902" i="64" s="1"/>
  <c r="AH903" i="64" a="1"/>
  <c r="AH903" i="64" s="1"/>
  <c r="AF911" i="64"/>
  <c r="DE207" i="64"/>
  <c r="DE210" i="64" s="1"/>
  <c r="DE212" i="64" s="1"/>
  <c r="AG210" i="64"/>
  <c r="AG212" i="64" s="1"/>
  <c r="AH208" i="64" a="1"/>
  <c r="AH208" i="64" s="1"/>
  <c r="AH207" i="64" s="1"/>
  <c r="AH209" i="64" a="1"/>
  <c r="AH209" i="64" s="1"/>
  <c r="DF208" i="64" a="1"/>
  <c r="DF208" i="64" s="1"/>
  <c r="DF209" i="64" a="1"/>
  <c r="DF209" i="64" s="1"/>
  <c r="DD1177" i="64"/>
  <c r="DE1175" i="64"/>
  <c r="AG1175" i="64"/>
  <c r="AG858" i="64"/>
  <c r="AG860" i="64" s="1"/>
  <c r="AF1177" i="64"/>
  <c r="DF331" i="64" a="1"/>
  <c r="DF331" i="64" s="1"/>
  <c r="DF1174" i="64" a="1"/>
  <c r="DF1174" i="64" s="1"/>
  <c r="AH331" i="64" a="1"/>
  <c r="AH331" i="64" s="1"/>
  <c r="AH1174" i="64" a="1"/>
  <c r="AH1174" i="64" s="1"/>
  <c r="DE858" i="64"/>
  <c r="DE860" i="64" s="1"/>
  <c r="AH859" i="64" a="1"/>
  <c r="AH859" i="64" s="1"/>
  <c r="DF312" i="64" a="1"/>
  <c r="DF312" i="64" s="1"/>
  <c r="DF859" i="64" a="1"/>
  <c r="DF859" i="64" s="1"/>
  <c r="AH299" i="64" a="1"/>
  <c r="AH299" i="64" s="1"/>
  <c r="AH312" i="64" a="1"/>
  <c r="AH312" i="64" s="1"/>
  <c r="DF825" i="64" a="1"/>
  <c r="DF825" i="64" s="1"/>
  <c r="DF299" i="64" a="1"/>
  <c r="DF299" i="64" s="1"/>
  <c r="DD822" i="64"/>
  <c r="AF822" i="64"/>
  <c r="DE818" i="64"/>
  <c r="DE826" i="64" s="1"/>
  <c r="AG818" i="64"/>
  <c r="AG826" i="64" s="1"/>
  <c r="AH821" i="64" a="1"/>
  <c r="AH821" i="64" s="1"/>
  <c r="AH825" i="64" a="1"/>
  <c r="AH825" i="64" s="1"/>
  <c r="DF821" i="64" a="1"/>
  <c r="DF821" i="64" s="1"/>
  <c r="AH817" i="64" a="1"/>
  <c r="AH817" i="64" s="1"/>
  <c r="DF4" i="64"/>
  <c r="DF817" i="64" a="1"/>
  <c r="DF817"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0" i="861" s="1"/>
  <c r="DF57" i="863"/>
  <c r="DF4" i="863"/>
  <c r="DF66" i="863" a="1"/>
  <c r="DF66" i="863" s="1"/>
  <c r="DF70" i="863" a="1"/>
  <c r="DF70" i="863" s="1"/>
  <c r="AJ2" i="64"/>
  <c r="AI1" i="64"/>
  <c r="AI3" i="64"/>
  <c r="AI453" i="64" s="1" a="1"/>
  <c r="AI453" i="64" s="1"/>
  <c r="DF263" i="64"/>
  <c r="DF281" i="64"/>
  <c r="DF1" i="64"/>
  <c r="DG7" i="64"/>
  <c r="DG8" i="64"/>
  <c r="DG277" i="64"/>
  <c r="DG3" i="64"/>
  <c r="DG453" i="64" s="1" a="1"/>
  <c r="DG453"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99" i="861" s="1"/>
  <c r="AH68" i="863" a="1"/>
  <c r="AH68" i="863" s="1"/>
  <c r="AH70" i="863" a="1"/>
  <c r="AH70" i="863" s="1"/>
  <c r="AH66" i="863" a="1"/>
  <c r="AH66" i="863" s="1"/>
  <c r="AH4" i="863"/>
  <c r="AH43" i="863"/>
  <c r="AH42" i="863"/>
  <c r="AH21" i="863" s="1"/>
  <c r="AH30" i="861" s="1"/>
  <c r="AH24" i="864"/>
  <c r="AH99"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563" i="64"/>
  <c r="AB2041" i="64"/>
  <c r="CU2536" i="64"/>
  <c r="AA2084" i="64"/>
  <c r="AB2082" i="64"/>
  <c r="CY2061" i="64"/>
  <c r="DB2082" i="64"/>
  <c r="DB2084" i="64" s="1"/>
  <c r="AB2061" i="64"/>
  <c r="CX2041" i="64"/>
  <c r="CV2216" i="64"/>
  <c r="E715" i="64"/>
  <c r="E714" i="64"/>
  <c r="E2791" i="64"/>
  <c r="E1598" i="64"/>
  <c r="E1527" i="64"/>
  <c r="E2158" i="64"/>
  <c r="E1757" i="64"/>
  <c r="E1713" i="64"/>
  <c r="E1563" i="64"/>
  <c r="E1455" i="64"/>
  <c r="E1917" i="64"/>
  <c r="E1812" i="64"/>
  <c r="E1433" i="64"/>
  <c r="E2294" i="64"/>
  <c r="E2226" i="64"/>
  <c r="E2260" i="64"/>
  <c r="E1409" i="64"/>
  <c r="E1869" i="64"/>
  <c r="E1894" i="64"/>
  <c r="DG454" i="64" a="1"/>
  <c r="AI454" i="64" a="1"/>
  <c r="DF396" i="64" a="1"/>
  <c r="AH1200" i="64"/>
  <c r="AG1177" i="64" a="1"/>
  <c r="AH958" i="64" a="1"/>
  <c r="AH1070" i="64" a="1"/>
  <c r="AH858" i="64" a="1"/>
  <c r="AH1229" i="64" a="1"/>
  <c r="AH1175" i="64" a="1"/>
  <c r="AH1002" i="64" a="1"/>
  <c r="CV2536" i="64" a="1"/>
  <c r="DC1322" i="64" a="1"/>
  <c r="DF818" i="64" a="1"/>
  <c r="DF858" i="64" a="1"/>
  <c r="AH1322" i="64" a="1"/>
  <c r="DF1828" i="64" a="1"/>
  <c r="DE1177" i="64" a="1"/>
  <c r="CV2563" i="64" a="1"/>
  <c r="DF958" i="64" a="1"/>
  <c r="AH1986" i="64" a="1"/>
  <c r="AH818" i="64" a="1"/>
  <c r="DF1229" i="64" a="1"/>
  <c r="DF1175" i="64" a="1"/>
  <c r="DF1002" i="64" a="1"/>
  <c r="DF1986" i="64" a="1"/>
  <c r="DD1178" i="64" a="1"/>
  <c r="AH1828" i="64" a="1"/>
  <c r="DF1200" i="64"/>
  <c r="AH396" i="64" a="1"/>
  <c r="DF1070" i="64" a="1"/>
  <c r="AF1178" i="64" a="1"/>
  <c r="AI454" i="64" l="1"/>
  <c r="DG454" i="64"/>
  <c r="AB27" i="1224"/>
  <c r="AO45" i="1224"/>
  <c r="AO102" i="861" s="1"/>
  <c r="AA47" i="1224"/>
  <c r="AA73" i="861" s="1"/>
  <c r="AA49" i="1224"/>
  <c r="AA43" i="861" s="1"/>
  <c r="AP18" i="1224"/>
  <c r="AO29" i="1224"/>
  <c r="AO100" i="861" s="1"/>
  <c r="AN30" i="1224"/>
  <c r="AN101" i="861" s="1"/>
  <c r="AQ4" i="1224"/>
  <c r="AQ17" i="1224"/>
  <c r="AQ28" i="1224"/>
  <c r="AQ16" i="1224"/>
  <c r="AQ35" i="861" s="1"/>
  <c r="AQ44" i="1224"/>
  <c r="AP8" i="1224"/>
  <c r="AN46" i="1224"/>
  <c r="AN103" i="861" s="1"/>
  <c r="AR7" i="1224"/>
  <c r="AR1" i="1224"/>
  <c r="AS2" i="1224"/>
  <c r="AR3" i="1224"/>
  <c r="DF396" i="64"/>
  <c r="DF1229" i="64"/>
  <c r="AH1229" i="64"/>
  <c r="AH396" i="64"/>
  <c r="DG1228" i="64" a="1"/>
  <c r="DG1228" i="64" s="1"/>
  <c r="DG395" i="64" a="1"/>
  <c r="DG395" i="64" s="1"/>
  <c r="AG1230" i="64"/>
  <c r="X398" i="64"/>
  <c r="Y394" i="64" s="1"/>
  <c r="X400" i="64"/>
  <c r="AI1228" i="64" a="1"/>
  <c r="AI1228" i="64" s="1"/>
  <c r="AI395" i="64" a="1"/>
  <c r="AI395" i="64" s="1"/>
  <c r="X1231" i="64"/>
  <c r="Y1227" i="64" s="1"/>
  <c r="X1233" i="64"/>
  <c r="DL96" i="861"/>
  <c r="AH1070" i="64"/>
  <c r="AH1071" i="64" s="1"/>
  <c r="AH1078" i="64" s="1"/>
  <c r="AH1002" i="64"/>
  <c r="DF1070" i="64"/>
  <c r="DF1077" i="64" s="1"/>
  <c r="DF1002" i="64"/>
  <c r="DF1009" i="64" s="1"/>
  <c r="DG1001" i="64" a="1"/>
  <c r="DG1001" i="64" s="1"/>
  <c r="DG1069" i="64" a="1"/>
  <c r="DG1069" i="64" s="1"/>
  <c r="AG1071" i="64"/>
  <c r="AG1078" i="64" s="1"/>
  <c r="W1072" i="64"/>
  <c r="X1068" i="64" s="1"/>
  <c r="W1074" i="64"/>
  <c r="AI1001" i="64" a="1"/>
  <c r="AI1001" i="64" s="1"/>
  <c r="AI1069" i="64" a="1"/>
  <c r="AI1069" i="64" s="1"/>
  <c r="DL1072" i="64"/>
  <c r="DL1074" i="64"/>
  <c r="DG2180" i="64" a="1"/>
  <c r="DG2180" i="64" s="1"/>
  <c r="DG2187" i="64" s="1"/>
  <c r="AH1986" i="64"/>
  <c r="AH1995" i="64" s="1"/>
  <c r="AH1996" i="64" s="1" a="1"/>
  <c r="AH1996" i="64" s="1"/>
  <c r="AI1987" i="64" a="1"/>
  <c r="AI1987" i="64" s="1"/>
  <c r="AA1992" i="64"/>
  <c r="AA1989" i="64" s="1"/>
  <c r="AA1990" i="64" s="1"/>
  <c r="AB1985" i="64" s="1"/>
  <c r="AB1992" i="64" s="1"/>
  <c r="AB1989" i="64" s="1"/>
  <c r="V44" i="861"/>
  <c r="DF1986" i="64"/>
  <c r="DF1995" i="64" s="1"/>
  <c r="DG1987" i="64" a="1"/>
  <c r="DG1987" i="64" s="1"/>
  <c r="AT2017" i="64"/>
  <c r="V969" i="64"/>
  <c r="V962" i="64"/>
  <c r="W957" i="64" s="1"/>
  <c r="W964" i="64" s="1"/>
  <c r="W961" i="64" s="1"/>
  <c r="DF958" i="64"/>
  <c r="DF1828" i="64"/>
  <c r="DF1830" i="64" s="1"/>
  <c r="AH958" i="64"/>
  <c r="AH1828" i="64"/>
  <c r="AH1830" i="64" s="1"/>
  <c r="DG1827" i="64" a="1"/>
  <c r="DG1827" i="64" s="1"/>
  <c r="DG959" i="64" a="1"/>
  <c r="DG959" i="64" s="1"/>
  <c r="AI1827" i="64" a="1"/>
  <c r="AI1827" i="64" s="1"/>
  <c r="AI959" i="64" a="1"/>
  <c r="AI959" i="64" s="1"/>
  <c r="DE967" i="64"/>
  <c r="DE972" i="64"/>
  <c r="DE973" i="64" s="1" a="1"/>
  <c r="DE973" i="64" s="1"/>
  <c r="DD973" i="64" a="1"/>
  <c r="DD973" i="64" s="1"/>
  <c r="AG967" i="64"/>
  <c r="AG972" i="64"/>
  <c r="AI1129" i="64" a="1"/>
  <c r="AI1129" i="64" s="1"/>
  <c r="AI1829" i="64" a="1"/>
  <c r="AI1829" i="64" s="1"/>
  <c r="DG1129" i="64" a="1"/>
  <c r="DG1129" i="64" s="1"/>
  <c r="DG1829" i="64" a="1"/>
  <c r="DG1829" i="64" s="1"/>
  <c r="AI1125" i="64" a="1"/>
  <c r="AI1125" i="64" s="1"/>
  <c r="AI1126" i="64" a="1"/>
  <c r="AI1126" i="64" s="1"/>
  <c r="AH1127" i="64"/>
  <c r="AH1128" i="64" s="1"/>
  <c r="AH1130" i="64" s="1"/>
  <c r="DF1127" i="64"/>
  <c r="DF1128" i="64" s="1"/>
  <c r="DF1130" i="64" s="1"/>
  <c r="DG1125" i="64" a="1"/>
  <c r="DG1125" i="64" s="1"/>
  <c r="DG1126" i="64" a="1"/>
  <c r="DG1126" i="64" s="1"/>
  <c r="T594" i="64"/>
  <c r="AI595" i="64" a="1"/>
  <c r="AI595" i="64" s="1"/>
  <c r="AI584" i="64" a="1"/>
  <c r="AI584" i="64" s="1"/>
  <c r="DG595" i="64" a="1"/>
  <c r="DG595" i="64" s="1"/>
  <c r="DG584" i="64" a="1"/>
  <c r="DG584" i="64" s="1"/>
  <c r="DC1322" i="64"/>
  <c r="DG601" i="64" a="1"/>
  <c r="DG601" i="64" s="1"/>
  <c r="DG587" i="64" a="1"/>
  <c r="DG587" i="64" s="1"/>
  <c r="AI601" i="64" a="1"/>
  <c r="AI601" i="64" s="1"/>
  <c r="AI587" i="64" a="1"/>
  <c r="AI587" i="64" s="1"/>
  <c r="AH141" i="64"/>
  <c r="AH126" i="64"/>
  <c r="AH1322" i="64"/>
  <c r="AH1324" i="64" s="1"/>
  <c r="DF126" i="64"/>
  <c r="AI111" i="64" a="1"/>
  <c r="AI111" i="64" s="1"/>
  <c r="AI1307" i="64" a="1"/>
  <c r="AI1307" i="64" s="1"/>
  <c r="DF141" i="64"/>
  <c r="DG111" i="64" a="1"/>
  <c r="DG111" i="64" s="1"/>
  <c r="DG1307" i="64" a="1"/>
  <c r="DG1307"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199" i="64" a="1"/>
  <c r="DG1199" i="64" s="1"/>
  <c r="AI1199" i="64" a="1"/>
  <c r="AI1199" i="64" s="1"/>
  <c r="AH893" i="64"/>
  <c r="AH923" i="64" s="1"/>
  <c r="AH895" i="64"/>
  <c r="AH925" i="64" s="1"/>
  <c r="AF928" i="64"/>
  <c r="DF923" i="64"/>
  <c r="DF921" i="64"/>
  <c r="DF926" i="64" s="1"/>
  <c r="DF922" i="64"/>
  <c r="DF925" i="64"/>
  <c r="DF924" i="64"/>
  <c r="AH924" i="64"/>
  <c r="AH922" i="64"/>
  <c r="AH921" i="64"/>
  <c r="AG926" i="64"/>
  <c r="DG917" i="64" a="1"/>
  <c r="DG917" i="64" s="1"/>
  <c r="DG916" i="64" a="1"/>
  <c r="DG916" i="64" s="1"/>
  <c r="DG915" i="64" a="1"/>
  <c r="DG915" i="64" s="1"/>
  <c r="DG914" i="64" a="1"/>
  <c r="DG914" i="64" s="1"/>
  <c r="DG918" i="64" a="1"/>
  <c r="DG918" i="64" s="1"/>
  <c r="AI916" i="64" a="1"/>
  <c r="AI916" i="64" s="1"/>
  <c r="AI915" i="64" a="1"/>
  <c r="AI915" i="64" s="1"/>
  <c r="AI918" i="64" a="1"/>
  <c r="AI918" i="64" s="1"/>
  <c r="AI914" i="64" a="1"/>
  <c r="AI914" i="64" s="1"/>
  <c r="AI917" i="64" a="1"/>
  <c r="AI917" i="64" s="1"/>
  <c r="DE911" i="64"/>
  <c r="DE928" i="64" s="1"/>
  <c r="DE929" i="64" s="1"/>
  <c r="AG911" i="64"/>
  <c r="DF910" i="64"/>
  <c r="DF907" i="64"/>
  <c r="AH907" i="64"/>
  <c r="DF906" i="64"/>
  <c r="DG883" i="64" a="1"/>
  <c r="DG883" i="64" s="1"/>
  <c r="DG891" i="64" s="1"/>
  <c r="DG884" i="64" a="1"/>
  <c r="DG884" i="64" s="1"/>
  <c r="DG892" i="64" s="1"/>
  <c r="DG900" i="64" a="1"/>
  <c r="DG900" i="64" s="1"/>
  <c r="DG885" i="64" a="1"/>
  <c r="DG885" i="64" s="1"/>
  <c r="DG893" i="64" s="1"/>
  <c r="DG886" i="64" a="1"/>
  <c r="DG886" i="64" s="1"/>
  <c r="DG894" i="64" s="1"/>
  <c r="DG887" i="64" a="1"/>
  <c r="DG887" i="64" s="1"/>
  <c r="DG895" i="64" s="1"/>
  <c r="DG901" i="64" a="1"/>
  <c r="DG901" i="64" s="1"/>
  <c r="DG899" i="64" a="1"/>
  <c r="DG899" i="64" s="1"/>
  <c r="DG902" i="64" a="1"/>
  <c r="DG902" i="64" s="1"/>
  <c r="DG903" i="64" a="1"/>
  <c r="DG903" i="64" s="1"/>
  <c r="AH909" i="64"/>
  <c r="DF909" i="64"/>
  <c r="DF908" i="64"/>
  <c r="AH906" i="64"/>
  <c r="AI899" i="64" a="1"/>
  <c r="AI899" i="64" s="1"/>
  <c r="AI883" i="64" a="1"/>
  <c r="AI883" i="64" s="1"/>
  <c r="AI891" i="64" s="1"/>
  <c r="AI900" i="64" a="1"/>
  <c r="AI900" i="64" s="1"/>
  <c r="AI884" i="64" a="1"/>
  <c r="AI884" i="64" s="1"/>
  <c r="AI892" i="64" s="1"/>
  <c r="AI885" i="64" a="1"/>
  <c r="AI885" i="64" s="1"/>
  <c r="AI893" i="64" s="1"/>
  <c r="AI886" i="64" a="1"/>
  <c r="AI886" i="64" s="1"/>
  <c r="AI894" i="64" s="1"/>
  <c r="AI887" i="64" a="1"/>
  <c r="AI887" i="64" s="1"/>
  <c r="AI895" i="64" s="1"/>
  <c r="AI901" i="64" a="1"/>
  <c r="AI901" i="64" s="1"/>
  <c r="AI902" i="64" a="1"/>
  <c r="AI902" i="64" s="1"/>
  <c r="AI903" i="64" a="1"/>
  <c r="AI903" i="64" s="1"/>
  <c r="DF207" i="64"/>
  <c r="DF210" i="64" s="1"/>
  <c r="DF212" i="64" s="1"/>
  <c r="AI208" i="64" a="1"/>
  <c r="AI208" i="64" s="1"/>
  <c r="AI207" i="64" s="1"/>
  <c r="AI209" i="64" a="1"/>
  <c r="AI209" i="64" s="1"/>
  <c r="DG208" i="64" a="1"/>
  <c r="DG208" i="64" s="1"/>
  <c r="DG209" i="64" a="1"/>
  <c r="DG209" i="64" s="1"/>
  <c r="AH210" i="64"/>
  <c r="AH212" i="64" s="1"/>
  <c r="AG1177" i="64"/>
  <c r="DE1177" i="64"/>
  <c r="AH1175" i="64"/>
  <c r="DD1178" i="64"/>
  <c r="AH858" i="64"/>
  <c r="AH860" i="64" s="1"/>
  <c r="DF1175" i="64"/>
  <c r="AF1178" i="64"/>
  <c r="AI331" i="64" a="1"/>
  <c r="AI331" i="64" s="1"/>
  <c r="AI1174" i="64" a="1"/>
  <c r="AI1174" i="64" s="1"/>
  <c r="DG331" i="64" a="1"/>
  <c r="DG331" i="64" s="1"/>
  <c r="DG1174" i="64" a="1"/>
  <c r="DG1174" i="64" s="1"/>
  <c r="DF858" i="64"/>
  <c r="DF860" i="64" s="1"/>
  <c r="AI859" i="64" a="1"/>
  <c r="AI859" i="64" s="1"/>
  <c r="DG312" i="64" a="1"/>
  <c r="DG312" i="64" s="1"/>
  <c r="DG859" i="64" a="1"/>
  <c r="DG859" i="64" s="1"/>
  <c r="AI299" i="64" a="1"/>
  <c r="AI299" i="64" s="1"/>
  <c r="AI312" i="64" a="1"/>
  <c r="AI312" i="64" s="1"/>
  <c r="DG825" i="64" a="1"/>
  <c r="DG825" i="64" s="1"/>
  <c r="DG299" i="64" a="1"/>
  <c r="DG299" i="64" s="1"/>
  <c r="AG822" i="64"/>
  <c r="DE822" i="64"/>
  <c r="AH818" i="64"/>
  <c r="AH826" i="64" s="1"/>
  <c r="DF818" i="64"/>
  <c r="DF826" i="64" s="1"/>
  <c r="AI821" i="64" a="1"/>
  <c r="AI821" i="64" s="1"/>
  <c r="AI825" i="64" a="1"/>
  <c r="AI825" i="64" s="1"/>
  <c r="DG821" i="64" a="1"/>
  <c r="DG821" i="64" s="1"/>
  <c r="AI817" i="64" a="1"/>
  <c r="AI817" i="64" s="1"/>
  <c r="DG4" i="64"/>
  <c r="DG817" i="64" a="1"/>
  <c r="DG817" i="64" s="1"/>
  <c r="DH41" i="863"/>
  <c r="DH40" i="863"/>
  <c r="AJ259" i="64"/>
  <c r="AJ7" i="64"/>
  <c r="AI8" i="64" s="1"/>
  <c r="AH8" i="64"/>
  <c r="AI4" i="64"/>
  <c r="DH54" i="863" a="1"/>
  <c r="DH54" i="863" s="1"/>
  <c r="DG42" i="863"/>
  <c r="DG21" i="863" s="1"/>
  <c r="DG30"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453" i="64" s="1" a="1"/>
  <c r="AJ453" i="64" s="1"/>
  <c r="DG281" i="64"/>
  <c r="DG1" i="64"/>
  <c r="DH8" i="64"/>
  <c r="DH277" i="64"/>
  <c r="DH3" i="64"/>
  <c r="DH453" i="64" s="1" a="1"/>
  <c r="DH453" i="64" s="1"/>
  <c r="DH259" i="64"/>
  <c r="DH7" i="64"/>
  <c r="DI2" i="64"/>
  <c r="DH260" i="64"/>
  <c r="DH278" i="64"/>
  <c r="DH279" i="64"/>
  <c r="DH261" i="64"/>
  <c r="DH280" i="64"/>
  <c r="DH262" i="64"/>
  <c r="DG263" i="64"/>
  <c r="AI24" i="864"/>
  <c r="AI99" i="861" s="1"/>
  <c r="AI70" i="863" a="1"/>
  <c r="AI70" i="863" s="1"/>
  <c r="AI66" i="863" a="1"/>
  <c r="AI66" i="863" s="1"/>
  <c r="AI68" i="863" a="1"/>
  <c r="AI68" i="863" s="1"/>
  <c r="AI4" i="863"/>
  <c r="AM3" i="861"/>
  <c r="AL4" i="861"/>
  <c r="AL5" i="861" s="1"/>
  <c r="AL1" i="861"/>
  <c r="AL8" i="861"/>
  <c r="DG2" i="861"/>
  <c r="DG1" i="861" s="1"/>
  <c r="DG1" i="864"/>
  <c r="AI43" i="863"/>
  <c r="AI42" i="863"/>
  <c r="AI21" i="863" s="1"/>
  <c r="AI30"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99"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2041" i="64"/>
  <c r="CV2563" i="64"/>
  <c r="CV2536" i="64"/>
  <c r="AC2082" i="64"/>
  <c r="AB2084" i="64"/>
  <c r="AC2061" i="64"/>
  <c r="DC2082" i="64"/>
  <c r="AB2063" i="64"/>
  <c r="CZ2061" i="64"/>
  <c r="CY2063" i="64"/>
  <c r="CY2041" i="64"/>
  <c r="CW2216" i="64"/>
  <c r="E1412" i="64"/>
  <c r="E1411" i="64"/>
  <c r="E2160" i="64"/>
  <c r="E2161" i="64"/>
  <c r="E1436" i="64"/>
  <c r="E1435" i="64"/>
  <c r="E2229" i="64"/>
  <c r="E2228" i="64"/>
  <c r="E1814" i="64"/>
  <c r="E1815" i="64"/>
  <c r="E1715" i="64"/>
  <c r="E1716" i="64"/>
  <c r="E1530" i="64"/>
  <c r="E1529" i="64"/>
  <c r="E2296" i="64"/>
  <c r="E2297" i="64"/>
  <c r="E1893" i="64"/>
  <c r="E1566" i="64"/>
  <c r="E1565" i="64"/>
  <c r="E2263" i="64"/>
  <c r="E2262" i="64"/>
  <c r="E1920" i="64"/>
  <c r="E1919" i="64"/>
  <c r="E1601" i="64"/>
  <c r="E1600" i="64"/>
  <c r="E1457" i="64"/>
  <c r="E1759" i="64"/>
  <c r="E1760" i="64"/>
  <c r="E2793" i="64"/>
  <c r="E2794" i="64"/>
  <c r="E1872" i="64"/>
  <c r="E1871" i="64"/>
  <c r="E1889" i="64"/>
  <c r="E1809" i="64"/>
  <c r="E1777" i="64"/>
  <c r="E2788" i="64"/>
  <c r="E1754" i="64"/>
  <c r="E1710" i="64"/>
  <c r="E2223" i="64"/>
  <c r="E2155" i="64"/>
  <c r="E2123" i="64"/>
  <c r="E1666" i="64"/>
  <c r="E1630" i="64"/>
  <c r="E1595" i="64"/>
  <c r="E1560" i="64"/>
  <c r="E2257" i="64"/>
  <c r="E2291" i="64"/>
  <c r="AJ454" i="64" a="1"/>
  <c r="DH454" i="64" a="1"/>
  <c r="AG1178" i="64" a="1"/>
  <c r="AI1828" i="64" a="1"/>
  <c r="DG396" i="64" a="1"/>
  <c r="AI1175" i="64" a="1"/>
  <c r="DG1070" i="64" a="1"/>
  <c r="AI958" i="64" a="1"/>
  <c r="AI1322" i="64" a="1"/>
  <c r="AI1229" i="64" a="1"/>
  <c r="DF1177" i="64" a="1"/>
  <c r="AI1200" i="64"/>
  <c r="AI858" i="64" a="1"/>
  <c r="DG1175" i="64" a="1"/>
  <c r="DG1828" i="64" a="1"/>
  <c r="AI1070" i="64" a="1"/>
  <c r="DG858" i="64" a="1"/>
  <c r="AI1002" i="64" a="1"/>
  <c r="DD1322" i="64" a="1"/>
  <c r="DE1178" i="64" a="1"/>
  <c r="DG1002" i="64" a="1"/>
  <c r="AH1177" i="64" a="1"/>
  <c r="DG1986" i="64" a="1"/>
  <c r="DG1200" i="64"/>
  <c r="DG1229" i="64" a="1"/>
  <c r="AI1986" i="64" a="1"/>
  <c r="AI396" i="64" a="1"/>
  <c r="DG958" i="64" a="1"/>
  <c r="DH454" i="64" l="1"/>
  <c r="AJ454" i="64"/>
  <c r="AO46" i="1224"/>
  <c r="AO103" i="861" s="1"/>
  <c r="AP29" i="1224"/>
  <c r="AP100" i="861" s="1"/>
  <c r="AB43" i="1224"/>
  <c r="AB31" i="1224"/>
  <c r="AB72" i="861" s="1"/>
  <c r="AB33" i="1224"/>
  <c r="AB42" i="861" s="1"/>
  <c r="AP45" i="1224"/>
  <c r="AP102" i="861" s="1"/>
  <c r="AR17" i="1224"/>
  <c r="AR4" i="1224"/>
  <c r="AR28" i="1224"/>
  <c r="AR16" i="1224"/>
  <c r="AR35" i="861" s="1"/>
  <c r="AR44" i="1224"/>
  <c r="AS7" i="1224"/>
  <c r="AS1" i="1224"/>
  <c r="AT2" i="1224"/>
  <c r="AS3" i="1224"/>
  <c r="AO30" i="1224"/>
  <c r="AO101" i="861" s="1"/>
  <c r="AQ8" i="1224"/>
  <c r="AQ18" i="1224"/>
  <c r="AI1229" i="64"/>
  <c r="DG396" i="64"/>
  <c r="DG1229" i="64"/>
  <c r="AI396" i="64"/>
  <c r="AJ1228" i="64" a="1"/>
  <c r="AJ1228" i="64" s="1"/>
  <c r="AJ395" i="64" a="1"/>
  <c r="AJ395" i="64" s="1"/>
  <c r="Y398" i="64"/>
  <c r="Z394" i="64" s="1"/>
  <c r="Y400" i="64"/>
  <c r="Y1231" i="64"/>
  <c r="Z1227" i="64" s="1"/>
  <c r="Y1233" i="64"/>
  <c r="DH1228" i="64" a="1"/>
  <c r="DH1228" i="64" s="1"/>
  <c r="DH395" i="64" a="1"/>
  <c r="DH395" i="64" s="1"/>
  <c r="AH1230" i="64"/>
  <c r="DG1002" i="64"/>
  <c r="DG1009" i="64" s="1"/>
  <c r="AI1070" i="64"/>
  <c r="AI1002" i="64"/>
  <c r="DG1070" i="64"/>
  <c r="DG1077" i="64" s="1"/>
  <c r="X1072" i="64"/>
  <c r="Y1068" i="64" s="1"/>
  <c r="X1074" i="64"/>
  <c r="AJ1001" i="64" a="1"/>
  <c r="AJ1001" i="64" s="1"/>
  <c r="AJ1069" i="64" a="1"/>
  <c r="AJ1069" i="64" s="1"/>
  <c r="DH1001" i="64" a="1"/>
  <c r="DH1001" i="64" s="1"/>
  <c r="DH1069" i="64" a="1"/>
  <c r="DH1069" i="64" s="1"/>
  <c r="AH1077" i="64"/>
  <c r="W64" i="861"/>
  <c r="W96" i="861"/>
  <c r="DH2180" i="64" a="1"/>
  <c r="DH2180" i="64" s="1"/>
  <c r="DH2187" i="64" s="1"/>
  <c r="AI1986" i="64"/>
  <c r="AI1995" i="64" s="1"/>
  <c r="AI1996" i="64" s="1" a="1"/>
  <c r="AI1996" i="64" s="1"/>
  <c r="AB1990" i="64"/>
  <c r="AC1985" i="64" s="1"/>
  <c r="AC1992" i="64" s="1"/>
  <c r="AC1989" i="64" s="1"/>
  <c r="AC1990" i="64" s="1"/>
  <c r="AJ1987" i="64" a="1"/>
  <c r="AJ1987" i="64" s="1"/>
  <c r="V104" i="861"/>
  <c r="DG1986" i="64"/>
  <c r="DG1995" i="64" s="1"/>
  <c r="DH1987" i="64" a="1"/>
  <c r="DH1987" i="64" s="1"/>
  <c r="AU2017" i="64"/>
  <c r="AT2019" i="64"/>
  <c r="W962" i="64"/>
  <c r="X957" i="64" s="1"/>
  <c r="X964" i="64" s="1"/>
  <c r="X961" i="64" s="1"/>
  <c r="W969" i="64"/>
  <c r="AI958" i="64"/>
  <c r="AI1828" i="64"/>
  <c r="AI1830" i="64" s="1"/>
  <c r="DG958" i="64"/>
  <c r="DG1828" i="64"/>
  <c r="DG1830" i="64" s="1"/>
  <c r="DH1827" i="64" a="1"/>
  <c r="DH1827" i="64" s="1"/>
  <c r="DH959" i="64" a="1"/>
  <c r="DH959" i="64" s="1"/>
  <c r="AJ1827" i="64" a="1"/>
  <c r="AJ1827" i="64" s="1"/>
  <c r="AJ959" i="64" a="1"/>
  <c r="AJ959" i="64" s="1"/>
  <c r="AG973" i="64" a="1"/>
  <c r="AG973" i="64" s="1"/>
  <c r="AH972" i="64"/>
  <c r="AH967" i="64"/>
  <c r="DF967" i="64"/>
  <c r="DF972" i="64"/>
  <c r="AJ1129" i="64" a="1"/>
  <c r="AJ1129" i="64" s="1"/>
  <c r="AJ1829" i="64" a="1"/>
  <c r="AJ1829" i="64" s="1"/>
  <c r="DH1129" i="64" a="1"/>
  <c r="DH1129" i="64" s="1"/>
  <c r="DH1829" i="64" a="1"/>
  <c r="DH1829" i="64" s="1"/>
  <c r="DH1125" i="64" a="1"/>
  <c r="DH1125" i="64" s="1"/>
  <c r="DH1126" i="64" a="1"/>
  <c r="DH1126" i="64" s="1"/>
  <c r="AJ1125" i="64" a="1"/>
  <c r="AJ1125" i="64" s="1"/>
  <c r="AJ1126" i="64" a="1"/>
  <c r="AJ1126" i="64" s="1"/>
  <c r="DG1127" i="64"/>
  <c r="DG1128" i="64" s="1"/>
  <c r="DG1130" i="64" s="1"/>
  <c r="AI1127" i="64"/>
  <c r="AI1128" i="64" s="1"/>
  <c r="AI1130" i="64" s="1"/>
  <c r="T596" i="64"/>
  <c r="T586" i="64" s="1"/>
  <c r="T588" i="64" s="1"/>
  <c r="T589" i="64" s="1"/>
  <c r="DH595" i="64" a="1"/>
  <c r="DH595" i="64" s="1"/>
  <c r="DH584" i="64" a="1"/>
  <c r="DH584" i="64" s="1"/>
  <c r="AJ595" i="64" a="1"/>
  <c r="AJ595" i="64" s="1"/>
  <c r="AJ584" i="64" a="1"/>
  <c r="AJ584" i="64" s="1"/>
  <c r="DD1322" i="64"/>
  <c r="DD1324" i="64" s="1"/>
  <c r="DH601" i="64" a="1"/>
  <c r="DH601" i="64" s="1"/>
  <c r="DH587" i="64" a="1"/>
  <c r="DH587" i="64" s="1"/>
  <c r="AJ601" i="64" a="1"/>
  <c r="AJ601" i="64" s="1"/>
  <c r="AJ587" i="64" a="1"/>
  <c r="AJ587" i="64" s="1"/>
  <c r="DC1324" i="64"/>
  <c r="DG141" i="64"/>
  <c r="DG126" i="64"/>
  <c r="AI126" i="64"/>
  <c r="AI141" i="64"/>
  <c r="AI1322" i="64"/>
  <c r="AI1324" i="64" s="1"/>
  <c r="DH111" i="64" a="1"/>
  <c r="DH111" i="64" s="1"/>
  <c r="DH1307" i="64" a="1"/>
  <c r="DH1307" i="64" s="1"/>
  <c r="AJ111" i="64" a="1"/>
  <c r="AJ111" i="64" s="1"/>
  <c r="AJ1307" i="64" a="1"/>
  <c r="AJ1307"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199" i="64" a="1"/>
  <c r="DH1199" i="64" s="1"/>
  <c r="AJ1199" i="64" a="1"/>
  <c r="AJ1199" i="64" s="1"/>
  <c r="AH910" i="64"/>
  <c r="AH908" i="64"/>
  <c r="AF929" i="64"/>
  <c r="AG928" i="64"/>
  <c r="AG929" i="64" s="1"/>
  <c r="DG925" i="64"/>
  <c r="AI923" i="64"/>
  <c r="AI922" i="64"/>
  <c r="AH926" i="64"/>
  <c r="AI924" i="64"/>
  <c r="DG924" i="64"/>
  <c r="DG923" i="64"/>
  <c r="AI921" i="64"/>
  <c r="DH916" i="64" a="1"/>
  <c r="DH916" i="64" s="1"/>
  <c r="DH915" i="64" a="1"/>
  <c r="DH915" i="64" s="1"/>
  <c r="DH914" i="64" a="1"/>
  <c r="DH914" i="64" s="1"/>
  <c r="DH918" i="64" a="1"/>
  <c r="DH918" i="64" s="1"/>
  <c r="DH917" i="64" a="1"/>
  <c r="DH917" i="64" s="1"/>
  <c r="AI925" i="64"/>
  <c r="AJ915" i="64" a="1"/>
  <c r="AJ915" i="64" s="1"/>
  <c r="AJ916" i="64" a="1"/>
  <c r="AJ916" i="64" s="1"/>
  <c r="AJ918" i="64" a="1"/>
  <c r="AJ918" i="64" s="1"/>
  <c r="AJ914" i="64" a="1"/>
  <c r="AJ914" i="64" s="1"/>
  <c r="AJ917" i="64" a="1"/>
  <c r="AJ917" i="64" s="1"/>
  <c r="DG922" i="64"/>
  <c r="DG921" i="64"/>
  <c r="DG926" i="64" s="1"/>
  <c r="AI907" i="64"/>
  <c r="DF911" i="64"/>
  <c r="DF928" i="64" s="1"/>
  <c r="DF929" i="64" s="1"/>
  <c r="DG910" i="64"/>
  <c r="AI909" i="64"/>
  <c r="DG907" i="64"/>
  <c r="AJ903" i="64" a="1"/>
  <c r="AJ903" i="64" s="1"/>
  <c r="AJ899" i="64" a="1"/>
  <c r="AJ899" i="64" s="1"/>
  <c r="AJ883" i="64" a="1"/>
  <c r="AJ883" i="64" s="1"/>
  <c r="AJ891" i="64" s="1"/>
  <c r="AJ900" i="64" a="1"/>
  <c r="AJ900" i="64" s="1"/>
  <c r="AJ884" i="64" a="1"/>
  <c r="AJ884" i="64" s="1"/>
  <c r="AJ892" i="64" s="1"/>
  <c r="AJ885" i="64" a="1"/>
  <c r="AJ885" i="64" s="1"/>
  <c r="AJ893" i="64" s="1"/>
  <c r="AJ886" i="64" a="1"/>
  <c r="AJ886" i="64" s="1"/>
  <c r="AJ894" i="64" s="1"/>
  <c r="AJ887" i="64" a="1"/>
  <c r="AJ887" i="64" s="1"/>
  <c r="AJ895" i="64" s="1"/>
  <c r="AJ901" i="64" a="1"/>
  <c r="AJ901" i="64" s="1"/>
  <c r="AJ902" i="64" a="1"/>
  <c r="AJ902" i="64" s="1"/>
  <c r="AI910" i="64"/>
  <c r="DG909" i="64"/>
  <c r="AI908" i="64"/>
  <c r="DG908" i="64"/>
  <c r="DH883" i="64" a="1"/>
  <c r="DH883" i="64" s="1"/>
  <c r="DH891" i="64" s="1"/>
  <c r="DH884" i="64" a="1"/>
  <c r="DH884" i="64" s="1"/>
  <c r="DH892" i="64" s="1"/>
  <c r="DH900" i="64" a="1"/>
  <c r="DH900" i="64" s="1"/>
  <c r="DH885" i="64" a="1"/>
  <c r="DH885" i="64" s="1"/>
  <c r="DH893" i="64" s="1"/>
  <c r="DH886" i="64" a="1"/>
  <c r="DH886" i="64" s="1"/>
  <c r="DH894" i="64" s="1"/>
  <c r="DH887" i="64" a="1"/>
  <c r="DH887" i="64" s="1"/>
  <c r="DH895" i="64" s="1"/>
  <c r="DH901" i="64" a="1"/>
  <c r="DH901" i="64" s="1"/>
  <c r="DH899" i="64" a="1"/>
  <c r="DH899" i="64" s="1"/>
  <c r="DH902" i="64" a="1"/>
  <c r="DH902" i="64" s="1"/>
  <c r="DH903" i="64" a="1"/>
  <c r="DH903" i="64" s="1"/>
  <c r="AI906" i="64"/>
  <c r="DG906" i="64"/>
  <c r="DG207" i="64"/>
  <c r="DG210" i="64" s="1"/>
  <c r="DG212" i="64" s="1"/>
  <c r="AI210" i="64"/>
  <c r="AI212" i="64" s="1"/>
  <c r="AJ208" i="64" a="1"/>
  <c r="AJ208" i="64" s="1"/>
  <c r="AJ207" i="64" s="1"/>
  <c r="AJ209" i="64" a="1"/>
  <c r="AJ209" i="64" s="1"/>
  <c r="DH209" i="64" a="1"/>
  <c r="DH209" i="64" s="1"/>
  <c r="DH208" i="64" a="1"/>
  <c r="DH208" i="64" s="1"/>
  <c r="DE1178" i="64"/>
  <c r="AI1175" i="64"/>
  <c r="AI858" i="64"/>
  <c r="AI860" i="64" s="1"/>
  <c r="DF1177" i="64"/>
  <c r="DG1175" i="64"/>
  <c r="AH1177" i="64"/>
  <c r="AG1178" i="64"/>
  <c r="DH331" i="64" a="1"/>
  <c r="DH331" i="64" s="1"/>
  <c r="DH1174" i="64" a="1"/>
  <c r="DH1174" i="64" s="1"/>
  <c r="AJ331" i="64" a="1"/>
  <c r="AJ331" i="64" s="1"/>
  <c r="AJ1174" i="64" a="1"/>
  <c r="AJ1174" i="64" s="1"/>
  <c r="DG858" i="64"/>
  <c r="DG860" i="64" s="1"/>
  <c r="DG1177" i="64" a="1"/>
  <c r="AI818" i="64" a="1"/>
  <c r="CW2563" i="64" a="1"/>
  <c r="DF1178" i="64" a="1"/>
  <c r="AJ1229" i="64" a="1"/>
  <c r="AJ1200" i="64"/>
  <c r="DG818" i="64" a="1"/>
  <c r="AH1178" i="64" a="1"/>
  <c r="AJ396" i="64" a="1"/>
  <c r="DH1070" i="64" a="1"/>
  <c r="AI1177" i="64" a="1"/>
  <c r="AJ1322" i="64" a="1"/>
  <c r="DH1986" i="64" a="1"/>
  <c r="AJ1002" i="64" a="1"/>
  <c r="AJ1070" i="64" a="1"/>
  <c r="DH1828" i="64" a="1"/>
  <c r="DH1200" i="64"/>
  <c r="CW2536" i="64" a="1"/>
  <c r="DH1002" i="64" a="1"/>
  <c r="DH396" i="64" a="1"/>
  <c r="DE1322" i="64" a="1"/>
  <c r="AJ858" i="64" a="1"/>
  <c r="AJ1175" i="64" a="1"/>
  <c r="DH958" i="64" a="1"/>
  <c r="DH1175" i="64" a="1"/>
  <c r="DH1229" i="64" a="1"/>
  <c r="AJ958" i="64" a="1"/>
  <c r="AJ1986" i="64" a="1"/>
  <c r="AJ1828" i="64" a="1"/>
  <c r="AP30" i="1224" l="1"/>
  <c r="AP101" i="861" s="1"/>
  <c r="AP46" i="1224"/>
  <c r="AP103" i="861" s="1"/>
  <c r="AQ45" i="1224"/>
  <c r="AQ102" i="861" s="1"/>
  <c r="AC27" i="1224"/>
  <c r="AR8" i="1224"/>
  <c r="AB47" i="1224"/>
  <c r="AB73" i="861" s="1"/>
  <c r="AB49" i="1224"/>
  <c r="AB43" i="861" s="1"/>
  <c r="AR18" i="1224"/>
  <c r="AS4" i="1224"/>
  <c r="AS17" i="1224"/>
  <c r="AS16" i="1224"/>
  <c r="AS35" i="861" s="1"/>
  <c r="AS28" i="1224"/>
  <c r="AS44" i="1224"/>
  <c r="AT7" i="1224"/>
  <c r="AT1" i="1224"/>
  <c r="AU2" i="1224"/>
  <c r="AT3" i="1224"/>
  <c r="AQ29" i="1224"/>
  <c r="AQ100" i="861" s="1"/>
  <c r="DH396" i="64"/>
  <c r="DH1229" i="64"/>
  <c r="AJ396" i="64"/>
  <c r="AJ1229" i="64"/>
  <c r="Z1231" i="64"/>
  <c r="AA1227" i="64" s="1"/>
  <c r="Z1233" i="64"/>
  <c r="Z400" i="64"/>
  <c r="Z398" i="64"/>
  <c r="AA394" i="64" s="1"/>
  <c r="AI1230" i="64"/>
  <c r="AJ1070" i="64"/>
  <c r="AJ1071" i="64" s="1"/>
  <c r="AJ1078" i="64" s="1"/>
  <c r="AJ1002" i="64"/>
  <c r="DH1070" i="64"/>
  <c r="DH1077" i="64" s="1"/>
  <c r="DH1002" i="64"/>
  <c r="DH1009" i="64" s="1"/>
  <c r="AI1071" i="64"/>
  <c r="AI1078" i="64" s="1"/>
  <c r="Y1072" i="64"/>
  <c r="Z1068" i="64" s="1"/>
  <c r="Y1074" i="64"/>
  <c r="AI1077" i="64"/>
  <c r="AJ1986" i="64"/>
  <c r="AJ1995" i="64" s="1"/>
  <c r="AJ1996" i="64" s="1" a="1"/>
  <c r="AJ1996" i="64" s="1"/>
  <c r="V74" i="861"/>
  <c r="V76" i="861" s="1"/>
  <c r="DH1986" i="64"/>
  <c r="DH1995" i="64" s="1"/>
  <c r="AD1985" i="64"/>
  <c r="AV2017" i="64"/>
  <c r="AU2019" i="64"/>
  <c r="X962" i="64"/>
  <c r="Y957" i="64" s="1"/>
  <c r="Y964" i="64" s="1"/>
  <c r="Y961" i="64" s="1"/>
  <c r="X969" i="64"/>
  <c r="AJ958" i="64"/>
  <c r="AJ1828" i="64"/>
  <c r="AJ1830" i="64" s="1"/>
  <c r="DH958" i="64"/>
  <c r="DH1828" i="64"/>
  <c r="DH1830" i="64" s="1"/>
  <c r="AI967" i="64"/>
  <c r="AI972" i="64"/>
  <c r="DF973" i="64" a="1"/>
  <c r="DF973" i="64" s="1"/>
  <c r="AH973" i="64" a="1"/>
  <c r="AH973" i="64" s="1"/>
  <c r="DG967" i="64"/>
  <c r="DG972" i="64"/>
  <c r="AJ1127" i="64"/>
  <c r="AJ1128" i="64" s="1"/>
  <c r="AJ1130" i="64" s="1"/>
  <c r="DH1127" i="64"/>
  <c r="DH1128" i="64" s="1"/>
  <c r="DH1130" i="64" s="1"/>
  <c r="T597" i="64"/>
  <c r="T602" i="64" s="1"/>
  <c r="T590" i="64"/>
  <c r="U582" i="64"/>
  <c r="U585" i="64" s="1"/>
  <c r="DE1322" i="64"/>
  <c r="DE1324" i="64" s="1"/>
  <c r="AJ1322" i="64"/>
  <c r="AJ1324"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911" i="64"/>
  <c r="AH928" i="64" s="1"/>
  <c r="AH929" i="64" s="1"/>
  <c r="AJ923" i="64"/>
  <c r="AJ925" i="64"/>
  <c r="DH922" i="64"/>
  <c r="DH924" i="64"/>
  <c r="DH923" i="64"/>
  <c r="AJ922" i="64"/>
  <c r="AJ924" i="64"/>
  <c r="DH921" i="64"/>
  <c r="DH926" i="64" s="1"/>
  <c r="DH925" i="64"/>
  <c r="AI926" i="64"/>
  <c r="AJ921" i="64"/>
  <c r="DG911" i="64"/>
  <c r="DG928" i="64" s="1"/>
  <c r="DG929" i="64" s="1"/>
  <c r="AJ910" i="64"/>
  <c r="AJ906" i="64"/>
  <c r="DH907" i="64"/>
  <c r="AI911" i="64"/>
  <c r="DH909" i="64"/>
  <c r="AJ909" i="64"/>
  <c r="DH908" i="64"/>
  <c r="AJ908" i="64"/>
  <c r="AJ907" i="64"/>
  <c r="DH906" i="64"/>
  <c r="DH910" i="64"/>
  <c r="DH207" i="64"/>
  <c r="DH210" i="64" s="1"/>
  <c r="DH212" i="64" s="1"/>
  <c r="AJ210" i="64"/>
  <c r="AJ212" i="64" s="1"/>
  <c r="AJ858" i="64"/>
  <c r="DH1175" i="64"/>
  <c r="AJ1175" i="64"/>
  <c r="AI1177" i="64"/>
  <c r="AH1178" i="64"/>
  <c r="DG1177" i="64"/>
  <c r="DF1178" i="64"/>
  <c r="DH312" i="64" a="1"/>
  <c r="DH312" i="64" s="1"/>
  <c r="DH859" i="64" a="1"/>
  <c r="DH859" i="64" s="1"/>
  <c r="AJ859" i="64" a="1"/>
  <c r="AJ859" i="64" s="1"/>
  <c r="AJ299" i="64" a="1"/>
  <c r="AJ299" i="64" s="1"/>
  <c r="AJ312" i="64" a="1"/>
  <c r="AJ312" i="64" s="1"/>
  <c r="DH825" i="64" a="1"/>
  <c r="DH825" i="64" s="1"/>
  <c r="DH299" i="64" a="1"/>
  <c r="DH299" i="64" s="1"/>
  <c r="DF822" i="64"/>
  <c r="AH822" i="64"/>
  <c r="DG818" i="64"/>
  <c r="DG826" i="64" s="1"/>
  <c r="AI818" i="64"/>
  <c r="AI826" i="64" s="1"/>
  <c r="AJ821" i="64" a="1"/>
  <c r="AJ821" i="64" s="1"/>
  <c r="AJ825" i="64" a="1"/>
  <c r="AJ825" i="64" s="1"/>
  <c r="DH821" i="64" a="1"/>
  <c r="DH821" i="64" s="1"/>
  <c r="AJ817" i="64" a="1"/>
  <c r="AJ817" i="64" s="1"/>
  <c r="DH4" i="64"/>
  <c r="DH817" i="64" a="1"/>
  <c r="DH817"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0" i="861" s="1"/>
  <c r="DH1" i="863"/>
  <c r="DI39" i="863"/>
  <c r="DI3" i="863"/>
  <c r="DH57" i="863"/>
  <c r="AK3" i="64"/>
  <c r="AK453" i="64" s="1" a="1"/>
  <c r="AK453" i="64" s="1"/>
  <c r="AL2" i="64"/>
  <c r="AK1" i="64"/>
  <c r="DH281" i="64"/>
  <c r="DH263" i="64"/>
  <c r="DH1" i="64"/>
  <c r="DI8" i="64"/>
  <c r="DI277" i="64"/>
  <c r="DI3" i="64"/>
  <c r="DI453" i="64" s="1" a="1"/>
  <c r="DI453"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0" i="861" s="1"/>
  <c r="AJ57" i="863"/>
  <c r="AJ24" i="864"/>
  <c r="AJ99" i="861" s="1"/>
  <c r="DH1" i="864"/>
  <c r="DH2" i="861"/>
  <c r="DH1" i="861" s="1"/>
  <c r="AJ70" i="863" a="1"/>
  <c r="AJ70" i="863" s="1"/>
  <c r="AJ68" i="863" a="1"/>
  <c r="AJ68" i="863" s="1"/>
  <c r="AJ66" i="863" a="1"/>
  <c r="AJ66" i="863" s="1"/>
  <c r="AJ4" i="863"/>
  <c r="DH24" i="864"/>
  <c r="DH99"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2041" i="64"/>
  <c r="CW2563" i="64"/>
  <c r="CW2536" i="64"/>
  <c r="AC2084" i="64"/>
  <c r="AD2082" i="64"/>
  <c r="DD2082" i="64"/>
  <c r="DC2084" i="64"/>
  <c r="DA2061" i="64"/>
  <c r="AD2061" i="64"/>
  <c r="AD2063" i="64" s="1"/>
  <c r="CZ2063" i="64"/>
  <c r="AC2063" i="64"/>
  <c r="CX2216" i="64"/>
  <c r="E1896" i="64"/>
  <c r="E1895" i="64"/>
  <c r="E1517" i="64"/>
  <c r="B1517" i="64" s="1"/>
  <c r="AK454" i="64" a="1"/>
  <c r="DI454" i="64" a="1"/>
  <c r="AI1178" i="64" a="1"/>
  <c r="DH818" i="64" a="1"/>
  <c r="CX2563" i="64" a="1"/>
  <c r="CX2536" i="64" a="1"/>
  <c r="DH858" i="64" a="1"/>
  <c r="DG1178" i="64" a="1"/>
  <c r="AJ818" i="64" a="1"/>
  <c r="AJ1177" i="64" a="1"/>
  <c r="DF1322" i="64" a="1"/>
  <c r="DH1177" i="64" a="1"/>
  <c r="DI454" i="64" l="1"/>
  <c r="AK454" i="64"/>
  <c r="AQ46" i="1224"/>
  <c r="AQ103" i="861" s="1"/>
  <c r="AC43" i="1224"/>
  <c r="AS8" i="1224"/>
  <c r="AC33" i="1224"/>
  <c r="AC42" i="861" s="1"/>
  <c r="AC31" i="1224"/>
  <c r="AC72" i="861" s="1"/>
  <c r="AR45" i="1224"/>
  <c r="AR102" i="861" s="1"/>
  <c r="AR29" i="1224"/>
  <c r="AR100" i="861" s="1"/>
  <c r="AS18" i="1224"/>
  <c r="AQ30" i="1224"/>
  <c r="AQ101" i="861" s="1"/>
  <c r="AT16" i="1224"/>
  <c r="AT35" i="861" s="1"/>
  <c r="AT4" i="1224"/>
  <c r="AT28" i="1224"/>
  <c r="AT17" i="1224"/>
  <c r="AT44" i="1224"/>
  <c r="AV2" i="1224"/>
  <c r="AU3" i="1224"/>
  <c r="AU7" i="1224"/>
  <c r="AU1" i="1224"/>
  <c r="AK1228" i="64" a="1"/>
  <c r="AK1228" i="64" s="1"/>
  <c r="AK395" i="64" a="1"/>
  <c r="AK395" i="64" s="1"/>
  <c r="AA400" i="64"/>
  <c r="AA398" i="64"/>
  <c r="AB394" i="64" s="1"/>
  <c r="DI1228" i="64" a="1"/>
  <c r="DI1228" i="64" s="1"/>
  <c r="DI395" i="64" a="1"/>
  <c r="DI395" i="64" s="1"/>
  <c r="AA1231" i="64"/>
  <c r="AB1227" i="64" s="1"/>
  <c r="AA1233" i="64"/>
  <c r="AJ1230" i="64"/>
  <c r="AK1001" i="64" a="1"/>
  <c r="AK1001" i="64" s="1"/>
  <c r="AK1069" i="64" a="1"/>
  <c r="AK1069" i="64" s="1"/>
  <c r="DI1001" i="64" a="1"/>
  <c r="DI1001" i="64" s="1"/>
  <c r="DI1069" i="64" a="1"/>
  <c r="DI1069" i="64" s="1"/>
  <c r="Z1072" i="64"/>
  <c r="AA1068" i="64" s="1"/>
  <c r="Z1074" i="64"/>
  <c r="AJ1077" i="64"/>
  <c r="X17" i="861"/>
  <c r="X26" i="861" s="1"/>
  <c r="X27" i="861" s="1"/>
  <c r="DI2180" i="64" a="1"/>
  <c r="DI2180" i="64" s="1"/>
  <c r="DI2187" i="64" s="1"/>
  <c r="AK1987" i="64" a="1"/>
  <c r="AK1987" i="64" s="1"/>
  <c r="DI1987" i="64" a="1"/>
  <c r="DI1987" i="64" s="1"/>
  <c r="AD1992" i="64"/>
  <c r="AD1989" i="64" s="1"/>
  <c r="AW2017" i="64"/>
  <c r="AW2019" i="64" s="1"/>
  <c r="AV2019" i="64"/>
  <c r="Y969" i="64"/>
  <c r="Y962" i="64"/>
  <c r="Z957" i="64" s="1"/>
  <c r="Z964" i="64" s="1"/>
  <c r="Z961" i="64" s="1"/>
  <c r="DI1827" i="64" a="1"/>
  <c r="DI1827" i="64" s="1"/>
  <c r="DI959" i="64" a="1"/>
  <c r="DI959" i="64" s="1"/>
  <c r="DG973" i="64" a="1"/>
  <c r="DG973" i="64" s="1"/>
  <c r="AI973" i="64" a="1"/>
  <c r="AI973" i="64" s="1"/>
  <c r="AK1827" i="64" a="1"/>
  <c r="AK1827" i="64" s="1"/>
  <c r="AK959" i="64" a="1"/>
  <c r="AK959" i="64" s="1"/>
  <c r="DH967" i="64"/>
  <c r="DH972" i="64"/>
  <c r="DH973" i="64" s="1" a="1"/>
  <c r="DH973" i="64" s="1"/>
  <c r="AJ972" i="64"/>
  <c r="AJ967" i="64"/>
  <c r="DI1129" i="64" a="1"/>
  <c r="DI1129" i="64" s="1"/>
  <c r="DI1829" i="64" a="1"/>
  <c r="DI1829" i="64" s="1"/>
  <c r="AK1129" i="64" a="1"/>
  <c r="AK1129" i="64" s="1"/>
  <c r="AK1829" i="64" a="1"/>
  <c r="AK1829" i="64" s="1"/>
  <c r="DI1125" i="64" a="1"/>
  <c r="DI1125" i="64" s="1"/>
  <c r="DI1126" i="64" a="1"/>
  <c r="DI1126" i="64" s="1"/>
  <c r="AK1125" i="64" a="1"/>
  <c r="AK1125" i="64" s="1"/>
  <c r="AK1126" i="64" a="1"/>
  <c r="AK1126" i="64" s="1"/>
  <c r="T598" i="64"/>
  <c r="U593" i="64"/>
  <c r="U594" i="64"/>
  <c r="U596" i="64" s="1"/>
  <c r="U586" i="64" s="1"/>
  <c r="U588" i="64" s="1"/>
  <c r="U589" i="64" s="1"/>
  <c r="DI595" i="64" a="1"/>
  <c r="DI595" i="64" s="1"/>
  <c r="DI584" i="64" a="1"/>
  <c r="DI584" i="64" s="1"/>
  <c r="AK595" i="64" a="1"/>
  <c r="AK595" i="64" s="1"/>
  <c r="AK584" i="64" a="1"/>
  <c r="AK584" i="64" s="1"/>
  <c r="DF1322" i="64"/>
  <c r="DF1324" i="64" s="1"/>
  <c r="DI601" i="64" a="1"/>
  <c r="DI601" i="64" s="1"/>
  <c r="DI587" i="64" a="1"/>
  <c r="DI587" i="64" s="1"/>
  <c r="AK601" i="64" a="1"/>
  <c r="AK601" i="64" s="1"/>
  <c r="AK587" i="64" a="1"/>
  <c r="AK587" i="64" s="1"/>
  <c r="DI111" i="64" a="1"/>
  <c r="DI111" i="64" s="1"/>
  <c r="DI1307" i="64" a="1"/>
  <c r="DI1307" i="64" s="1"/>
  <c r="AK111" i="64" a="1"/>
  <c r="AK111" i="64" s="1"/>
  <c r="AK1307" i="64" a="1"/>
  <c r="AK1307"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199" i="64" a="1"/>
  <c r="DI1199" i="64" s="1"/>
  <c r="AK1199" i="64" a="1"/>
  <c r="AK1199" i="64" s="1"/>
  <c r="AI928" i="64"/>
  <c r="AJ926" i="64"/>
  <c r="AK915" i="64" a="1"/>
  <c r="AK915" i="64" s="1"/>
  <c r="AK918" i="64" a="1"/>
  <c r="AK918" i="64" s="1"/>
  <c r="AK914" i="64" a="1"/>
  <c r="AK914" i="64" s="1"/>
  <c r="AK917" i="64" a="1"/>
  <c r="AK917" i="64" s="1"/>
  <c r="AK916" i="64" a="1"/>
  <c r="AK916" i="64" s="1"/>
  <c r="DI916" i="64" a="1"/>
  <c r="DI916" i="64" s="1"/>
  <c r="DI915" i="64" a="1"/>
  <c r="DI915" i="64" s="1"/>
  <c r="DI914" i="64" a="1"/>
  <c r="DI914" i="64" s="1"/>
  <c r="DI918" i="64" a="1"/>
  <c r="DI918" i="64" s="1"/>
  <c r="DI917" i="64" a="1"/>
  <c r="DI917" i="64" s="1"/>
  <c r="DH911" i="64"/>
  <c r="DH928" i="64" s="1"/>
  <c r="DH929" i="64" s="1"/>
  <c r="AJ911" i="64"/>
  <c r="DI883" i="64" a="1"/>
  <c r="DI883" i="64" s="1"/>
  <c r="DI891" i="64" s="1"/>
  <c r="DI884" i="64" a="1"/>
  <c r="DI884" i="64" s="1"/>
  <c r="DI892" i="64" s="1"/>
  <c r="DI900" i="64" a="1"/>
  <c r="DI900" i="64" s="1"/>
  <c r="DI885" i="64" a="1"/>
  <c r="DI885" i="64" s="1"/>
  <c r="DI893" i="64" s="1"/>
  <c r="DI886" i="64" a="1"/>
  <c r="DI886" i="64" s="1"/>
  <c r="DI894" i="64" s="1"/>
  <c r="DI899" i="64" a="1"/>
  <c r="DI899" i="64" s="1"/>
  <c r="DI887" i="64" a="1"/>
  <c r="DI887" i="64" s="1"/>
  <c r="DI895" i="64" s="1"/>
  <c r="DI901" i="64" a="1"/>
  <c r="DI901" i="64" s="1"/>
  <c r="DI902" i="64" a="1"/>
  <c r="DI902" i="64" s="1"/>
  <c r="DI903" i="64" a="1"/>
  <c r="DI903" i="64" s="1"/>
  <c r="AK903" i="64" a="1"/>
  <c r="AK903" i="64" s="1"/>
  <c r="AK899" i="64" a="1"/>
  <c r="AK899" i="64" s="1"/>
  <c r="AK883" i="64" a="1"/>
  <c r="AK883" i="64" s="1"/>
  <c r="AK891" i="64" s="1"/>
  <c r="AK900" i="64" a="1"/>
  <c r="AK900" i="64" s="1"/>
  <c r="AK884" i="64" a="1"/>
  <c r="AK884" i="64" s="1"/>
  <c r="AK892" i="64" s="1"/>
  <c r="AK885" i="64" a="1"/>
  <c r="AK885" i="64" s="1"/>
  <c r="AK893" i="64" s="1"/>
  <c r="AK886" i="64" a="1"/>
  <c r="AK886" i="64" s="1"/>
  <c r="AK894" i="64" s="1"/>
  <c r="AK887" i="64" a="1"/>
  <c r="AK887" i="64" s="1"/>
  <c r="AK895" i="64" s="1"/>
  <c r="AK901" i="64" a="1"/>
  <c r="AK901" i="64" s="1"/>
  <c r="AK902" i="64" a="1"/>
  <c r="AK902" i="64" s="1"/>
  <c r="AK208" i="64" a="1"/>
  <c r="AK208" i="64" s="1"/>
  <c r="AK207" i="64" s="1"/>
  <c r="AK209" i="64" a="1"/>
  <c r="AK209" i="64" s="1"/>
  <c r="DI209" i="64" a="1"/>
  <c r="DI209" i="64" s="1"/>
  <c r="DI208" i="64" a="1"/>
  <c r="DI208" i="64" s="1"/>
  <c r="DI207" i="64" s="1"/>
  <c r="AJ860" i="64"/>
  <c r="DG1178" i="64"/>
  <c r="AI1178" i="64"/>
  <c r="AJ1177" i="64"/>
  <c r="DH1177" i="64"/>
  <c r="DI331" i="64" a="1"/>
  <c r="DI331" i="64" s="1"/>
  <c r="DI1174" i="64" a="1"/>
  <c r="DI1174" i="64" s="1"/>
  <c r="AK331" i="64" a="1"/>
  <c r="AK331" i="64" s="1"/>
  <c r="AK1174" i="64" a="1"/>
  <c r="AK1174" i="64" s="1"/>
  <c r="DH858" i="64"/>
  <c r="DH860" i="64" s="1"/>
  <c r="DI312" i="64" a="1"/>
  <c r="DI312" i="64" s="1"/>
  <c r="DI859" i="64" a="1"/>
  <c r="DI859" i="64" s="1"/>
  <c r="AK312" i="64" a="1"/>
  <c r="AK312" i="64" s="1"/>
  <c r="AK859" i="64" a="1"/>
  <c r="AK859" i="64" s="1"/>
  <c r="DI825" i="64" a="1"/>
  <c r="DI825" i="64" s="1"/>
  <c r="DI299" i="64" a="1"/>
  <c r="DI299" i="64" s="1"/>
  <c r="AK825" i="64" a="1"/>
  <c r="AK825" i="64" s="1"/>
  <c r="AK299" i="64" a="1"/>
  <c r="AK299" i="64" s="1"/>
  <c r="AI822" i="64"/>
  <c r="DG822" i="64"/>
  <c r="DH818" i="64"/>
  <c r="DH826" i="64" s="1"/>
  <c r="AJ818" i="64"/>
  <c r="AJ826" i="64" s="1"/>
  <c r="DI821" i="64" a="1"/>
  <c r="DI821" i="64" s="1"/>
  <c r="AK821" i="64" a="1"/>
  <c r="AK821" i="64" s="1"/>
  <c r="DI4" i="64"/>
  <c r="DI817" i="64" a="1"/>
  <c r="DI817" i="64" s="1"/>
  <c r="AK4" i="64"/>
  <c r="AK817" i="64" a="1"/>
  <c r="AK817"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0" i="861" s="1"/>
  <c r="DI1" i="863"/>
  <c r="DI57" i="863"/>
  <c r="DK2" i="863"/>
  <c r="DI70" i="863" a="1"/>
  <c r="DI70" i="863" s="1"/>
  <c r="DI68" i="863" a="1"/>
  <c r="DI68" i="863" s="1"/>
  <c r="DI4" i="863"/>
  <c r="DI66" i="863" a="1"/>
  <c r="DI66" i="863" s="1"/>
  <c r="AL1" i="64"/>
  <c r="AL3" i="64"/>
  <c r="AL453" i="64" s="1" a="1"/>
  <c r="AL453" i="64" s="1"/>
  <c r="AM2" i="64"/>
  <c r="DI1" i="64"/>
  <c r="DI263" i="64"/>
  <c r="DJ8" i="64"/>
  <c r="DJ277" i="64"/>
  <c r="DJ3" i="64"/>
  <c r="DJ453" i="64" s="1" a="1"/>
  <c r="DJ453"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99"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9" i="861" s="1"/>
  <c r="DJ22" i="864"/>
  <c r="DJ21" i="864"/>
  <c r="DJ8" i="864"/>
  <c r="DJ20" i="864"/>
  <c r="DJ7" i="864"/>
  <c r="DK2" i="864"/>
  <c r="DK23" i="864" s="1"/>
  <c r="DJ3" i="864"/>
  <c r="DJ4" i="864" s="1"/>
  <c r="AK42" i="863"/>
  <c r="AK21" i="863" s="1"/>
  <c r="AK30" i="861" s="1"/>
  <c r="AK43" i="863"/>
  <c r="DJ4" i="861"/>
  <c r="DJ5" i="861" s="1"/>
  <c r="DK3" i="861"/>
  <c r="DJ9" i="861"/>
  <c r="DJ8" i="861"/>
  <c r="Y1" i="860"/>
  <c r="Y7" i="860"/>
  <c r="Y3" i="860"/>
  <c r="Y4" i="860" s="1"/>
  <c r="Z2" i="860"/>
  <c r="DD9" i="860"/>
  <c r="DD8" i="860"/>
  <c r="DD3" i="860"/>
  <c r="DE2" i="860"/>
  <c r="DC4" i="860"/>
  <c r="DC1" i="860"/>
  <c r="AE2041" i="64"/>
  <c r="CX2563" i="64"/>
  <c r="CX2536" i="64"/>
  <c r="AE2082" i="64"/>
  <c r="AD2084" i="64"/>
  <c r="DB2061" i="64"/>
  <c r="DA2063" i="64"/>
  <c r="DE2082" i="64"/>
  <c r="AE2061" i="64"/>
  <c r="DD2084" i="64"/>
  <c r="CZ2041" i="64"/>
  <c r="CY2216" i="64"/>
  <c r="E1524" i="64"/>
  <c r="E737" i="64"/>
  <c r="E1423" i="64"/>
  <c r="B1423" i="64" s="1"/>
  <c r="E1447" i="64"/>
  <c r="B1447" i="64" s="1"/>
  <c r="E1452" i="64"/>
  <c r="E1430" i="64"/>
  <c r="E1399" i="64"/>
  <c r="B1399" i="64" s="1"/>
  <c r="E1406" i="64"/>
  <c r="E1278" i="64"/>
  <c r="G1400" i="64"/>
  <c r="E759" i="64"/>
  <c r="E1907" i="64"/>
  <c r="E1883" i="64"/>
  <c r="E1150" i="64"/>
  <c r="AL454" i="64" a="1"/>
  <c r="DJ454" i="64" a="1"/>
  <c r="DI1986" i="64" a="1"/>
  <c r="AK958" i="64" a="1"/>
  <c r="DI1828" i="64" a="1"/>
  <c r="AK1070" i="64" a="1"/>
  <c r="DI1200" i="64"/>
  <c r="DI1002" i="64" a="1"/>
  <c r="DI1229" i="64" a="1"/>
  <c r="AK1229" i="64" a="1"/>
  <c r="AK1986" i="64" a="1"/>
  <c r="DI958" i="64" a="1"/>
  <c r="DH1178" i="64" a="1"/>
  <c r="AK1200" i="64"/>
  <c r="AK1322" i="64" a="1"/>
  <c r="AK396" i="64" a="1"/>
  <c r="CY2536" i="64" a="1"/>
  <c r="DI396" i="64" a="1"/>
  <c r="AJ1178" i="64" a="1"/>
  <c r="DG1322" i="64" a="1"/>
  <c r="CY2563" i="64" a="1"/>
  <c r="AK1175" i="64" a="1"/>
  <c r="DI858" i="64" a="1"/>
  <c r="AK1002" i="64" a="1"/>
  <c r="AK858" i="64" a="1"/>
  <c r="DI818" i="64" a="1"/>
  <c r="AK818" i="64" a="1"/>
  <c r="AK1828" i="64" a="1"/>
  <c r="DI1070" i="64" a="1"/>
  <c r="DI1175" i="64" a="1"/>
  <c r="DJ454" i="64" l="1"/>
  <c r="AL454" i="64"/>
  <c r="AR30" i="1224"/>
  <c r="AR101" i="861" s="1"/>
  <c r="AR46" i="1224"/>
  <c r="AR103" i="861" s="1"/>
  <c r="AS45" i="1224"/>
  <c r="AS102" i="861" s="1"/>
  <c r="AT8" i="1224"/>
  <c r="AD27" i="1224"/>
  <c r="AC47" i="1224"/>
  <c r="AC73" i="861" s="1"/>
  <c r="AC49" i="1224"/>
  <c r="AC43" i="861" s="1"/>
  <c r="AT18" i="1224"/>
  <c r="AS29" i="1224"/>
  <c r="AS100" i="861" s="1"/>
  <c r="AU16" i="1224"/>
  <c r="AU35" i="861" s="1"/>
  <c r="AU4" i="1224"/>
  <c r="AU28" i="1224"/>
  <c r="AU17" i="1224"/>
  <c r="AU44" i="1224"/>
  <c r="AW2" i="1224"/>
  <c r="AV3" i="1224"/>
  <c r="AV7" i="1224"/>
  <c r="AV1" i="1224"/>
  <c r="DI396" i="64"/>
  <c r="DI1229" i="64"/>
  <c r="AK396" i="64"/>
  <c r="AK1229" i="64"/>
  <c r="DJ1228" i="64" a="1"/>
  <c r="DJ1228" i="64" s="1"/>
  <c r="DJ395" i="64" a="1"/>
  <c r="DJ395" i="64" s="1"/>
  <c r="AB1231" i="64"/>
  <c r="AC1227" i="64" s="1"/>
  <c r="AB1233" i="64"/>
  <c r="AB398" i="64"/>
  <c r="AC394" i="64" s="1"/>
  <c r="AB400" i="64"/>
  <c r="AL1228" i="64" a="1"/>
  <c r="AL1228" i="64" s="1"/>
  <c r="AL395" i="64" a="1"/>
  <c r="AL395" i="64" s="1"/>
  <c r="DI1070" i="64"/>
  <c r="DI1002" i="64"/>
  <c r="DI1009" i="64" s="1"/>
  <c r="AK1070" i="64"/>
  <c r="AK1002" i="64"/>
  <c r="AL1001" i="64" a="1"/>
  <c r="AL1001" i="64" s="1"/>
  <c r="AL1069" i="64" a="1"/>
  <c r="AL1069" i="64" s="1"/>
  <c r="DJ1001" i="64" a="1"/>
  <c r="DJ1001" i="64" s="1"/>
  <c r="DJ1069" i="64" a="1"/>
  <c r="DJ1069" i="64" s="1"/>
  <c r="AA1072" i="64"/>
  <c r="AB1068" i="64" s="1"/>
  <c r="AA1074" i="64"/>
  <c r="DJ2180" i="64" a="1"/>
  <c r="DJ2180" i="64" s="1"/>
  <c r="DJ2187" i="64" s="1"/>
  <c r="AK1986" i="64"/>
  <c r="AK1995" i="64" s="1"/>
  <c r="AK1996" i="64" s="1" a="1"/>
  <c r="AK1996" i="64" s="1"/>
  <c r="W44" i="861"/>
  <c r="DI1986" i="64"/>
  <c r="DI1995" i="64" s="1"/>
  <c r="AL1987" i="64" a="1"/>
  <c r="AL1987" i="64" s="1"/>
  <c r="DJ1987" i="64" a="1"/>
  <c r="DJ1987" i="64" s="1"/>
  <c r="AD1990" i="64"/>
  <c r="AE1985" i="64" s="1"/>
  <c r="AX2017" i="64"/>
  <c r="Z969" i="64"/>
  <c r="Z962" i="64"/>
  <c r="AA957" i="64" s="1"/>
  <c r="AA964" i="64" s="1"/>
  <c r="AA961" i="64" s="1"/>
  <c r="AK1828" i="64"/>
  <c r="AK1830" i="64" s="1"/>
  <c r="AK958" i="64"/>
  <c r="DI958" i="64"/>
  <c r="DI1828" i="64"/>
  <c r="DI1830" i="64" s="1"/>
  <c r="DJ1827" i="64" a="1"/>
  <c r="DJ1827" i="64" s="1"/>
  <c r="DJ959" i="64" a="1"/>
  <c r="DJ959" i="64" s="1"/>
  <c r="AL1827" i="64" a="1"/>
  <c r="AL1827" i="64" s="1"/>
  <c r="AL959" i="64" a="1"/>
  <c r="AL959" i="64" s="1"/>
  <c r="AJ973" i="64" a="1"/>
  <c r="AJ973" i="64" s="1"/>
  <c r="AL1129" i="64" a="1"/>
  <c r="AL1129" i="64" s="1"/>
  <c r="AL1829" i="64" a="1"/>
  <c r="AL1829" i="64" s="1"/>
  <c r="DJ1129" i="64" a="1"/>
  <c r="DJ1129" i="64" s="1"/>
  <c r="DJ1829" i="64" a="1"/>
  <c r="DJ1829" i="64" s="1"/>
  <c r="AL1125" i="64" a="1"/>
  <c r="AL1125" i="64" s="1"/>
  <c r="AL1126" i="64" a="1"/>
  <c r="AL1126" i="64" s="1"/>
  <c r="DJ1125" i="64" a="1"/>
  <c r="DJ1125" i="64" s="1"/>
  <c r="DJ1126" i="64" a="1"/>
  <c r="DJ1126" i="64" s="1"/>
  <c r="AK1127" i="64"/>
  <c r="AK1128" i="64" s="1"/>
  <c r="AK1130" i="64" s="1"/>
  <c r="DI1127" i="64"/>
  <c r="DI1128" i="64" s="1"/>
  <c r="DI1130" i="64" s="1"/>
  <c r="U597" i="64"/>
  <c r="U602" i="64" s="1"/>
  <c r="U590" i="64"/>
  <c r="V582" i="64"/>
  <c r="V585" i="64" s="1"/>
  <c r="V594" i="64" s="1"/>
  <c r="V596" i="64" s="1"/>
  <c r="V586" i="64" s="1"/>
  <c r="DJ595" i="64" a="1"/>
  <c r="DJ595" i="64" s="1"/>
  <c r="DJ584" i="64" a="1"/>
  <c r="DJ584" i="64" s="1"/>
  <c r="AL595" i="64" a="1"/>
  <c r="AL595" i="64" s="1"/>
  <c r="AL584" i="64" a="1"/>
  <c r="AL584" i="64" s="1"/>
  <c r="DG1322" i="64"/>
  <c r="DG1324" i="64" s="1"/>
  <c r="DJ601" i="64" a="1"/>
  <c r="DJ601" i="64" s="1"/>
  <c r="DJ587" i="64" a="1"/>
  <c r="DJ587" i="64" s="1"/>
  <c r="AL601" i="64" a="1"/>
  <c r="AL601" i="64" s="1"/>
  <c r="AL587" i="64" a="1"/>
  <c r="AL587" i="64" s="1"/>
  <c r="AK141" i="64"/>
  <c r="DI141" i="64"/>
  <c r="DI126" i="64"/>
  <c r="AK126" i="64"/>
  <c r="AK1322" i="64"/>
  <c r="AK1324" i="64" s="1"/>
  <c r="DJ111" i="64" a="1"/>
  <c r="DJ111" i="64" s="1"/>
  <c r="DJ1307" i="64" a="1"/>
  <c r="DJ1307" i="64" s="1"/>
  <c r="AL111" i="64" a="1"/>
  <c r="AL111" i="64" s="1"/>
  <c r="AL1307" i="64" a="1"/>
  <c r="AL1307"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199" i="64" a="1"/>
  <c r="DJ1199" i="64" s="1"/>
  <c r="AL1199" i="64" a="1"/>
  <c r="AL1199" i="64" s="1"/>
  <c r="AI929" i="64"/>
  <c r="AJ928" i="64"/>
  <c r="AJ929" i="64" s="1"/>
  <c r="AK925" i="64"/>
  <c r="AK922" i="64"/>
  <c r="AK921" i="64"/>
  <c r="AK923" i="64"/>
  <c r="DJ916" i="64" a="1"/>
  <c r="DJ916" i="64" s="1"/>
  <c r="DJ915" i="64" a="1"/>
  <c r="DJ915" i="64" s="1"/>
  <c r="DJ914" i="64" a="1"/>
  <c r="DJ914" i="64" s="1"/>
  <c r="DJ918" i="64" a="1"/>
  <c r="DJ918" i="64" s="1"/>
  <c r="DJ917" i="64" a="1"/>
  <c r="DJ917" i="64" s="1"/>
  <c r="AL915" i="64" a="1"/>
  <c r="AL915" i="64" s="1"/>
  <c r="AL918" i="64" a="1"/>
  <c r="AL918" i="64" s="1"/>
  <c r="AL914" i="64" a="1"/>
  <c r="AL914" i="64" s="1"/>
  <c r="AL917" i="64" a="1"/>
  <c r="AL917" i="64" s="1"/>
  <c r="AL916" i="64" a="1"/>
  <c r="AL916" i="64" s="1"/>
  <c r="DI925" i="64"/>
  <c r="DI924" i="64"/>
  <c r="DI923" i="64"/>
  <c r="DI922" i="64"/>
  <c r="AK924" i="64"/>
  <c r="DI921" i="64"/>
  <c r="DI926" i="64" s="1"/>
  <c r="AK906" i="64"/>
  <c r="AK907" i="64"/>
  <c r="DI910" i="64"/>
  <c r="AK908" i="64"/>
  <c r="DI909" i="64"/>
  <c r="DI908" i="64"/>
  <c r="DJ903" i="64" a="1"/>
  <c r="DJ903" i="64" s="1"/>
  <c r="DJ883" i="64" a="1"/>
  <c r="DJ883" i="64" s="1"/>
  <c r="DJ891" i="64" s="1"/>
  <c r="DJ884" i="64" a="1"/>
  <c r="DJ884" i="64" s="1"/>
  <c r="DJ892" i="64" s="1"/>
  <c r="DJ900" i="64" a="1"/>
  <c r="DJ900" i="64" s="1"/>
  <c r="DJ899" i="64" a="1"/>
  <c r="DJ899" i="64" s="1"/>
  <c r="DJ885" i="64" a="1"/>
  <c r="DJ885" i="64" s="1"/>
  <c r="DJ893" i="64" s="1"/>
  <c r="DJ886" i="64" a="1"/>
  <c r="DJ886" i="64" s="1"/>
  <c r="DJ894" i="64" s="1"/>
  <c r="DJ887" i="64" a="1"/>
  <c r="DJ887" i="64" s="1"/>
  <c r="DJ895" i="64" s="1"/>
  <c r="DJ901" i="64" a="1"/>
  <c r="DJ901" i="64" s="1"/>
  <c r="DJ902" i="64" a="1"/>
  <c r="DJ902" i="64" s="1"/>
  <c r="AK910" i="64"/>
  <c r="DI907" i="64"/>
  <c r="AL899" i="64" a="1"/>
  <c r="AL899" i="64" s="1"/>
  <c r="AL903" i="64" a="1"/>
  <c r="AL903" i="64" s="1"/>
  <c r="AL883" i="64" a="1"/>
  <c r="AL883" i="64" s="1"/>
  <c r="AL891" i="64" s="1"/>
  <c r="AL900" i="64" a="1"/>
  <c r="AL900" i="64" s="1"/>
  <c r="AL884" i="64" a="1"/>
  <c r="AL884" i="64" s="1"/>
  <c r="AL892" i="64" s="1"/>
  <c r="AL885" i="64" a="1"/>
  <c r="AL885" i="64" s="1"/>
  <c r="AL893" i="64" s="1"/>
  <c r="AL886" i="64" a="1"/>
  <c r="AL886" i="64" s="1"/>
  <c r="AL894" i="64" s="1"/>
  <c r="AL887" i="64" a="1"/>
  <c r="AL887" i="64" s="1"/>
  <c r="AL895" i="64" s="1"/>
  <c r="AL901" i="64" a="1"/>
  <c r="AL901" i="64" s="1"/>
  <c r="AL902" i="64" a="1"/>
  <c r="AL902" i="64" s="1"/>
  <c r="AK909" i="64"/>
  <c r="DI906" i="64"/>
  <c r="AL208" i="64" a="1"/>
  <c r="AL208" i="64" s="1"/>
  <c r="AL207" i="64" s="1"/>
  <c r="AL209" i="64" a="1"/>
  <c r="AL209" i="64" s="1"/>
  <c r="DJ209" i="64" a="1"/>
  <c r="DJ209" i="64" s="1"/>
  <c r="DJ208" i="64" a="1"/>
  <c r="DJ208" i="64" s="1"/>
  <c r="DJ207" i="64" s="1"/>
  <c r="DI210" i="64"/>
  <c r="DI212" i="64" s="1"/>
  <c r="AK210" i="64"/>
  <c r="AK212" i="64" s="1"/>
  <c r="AK858" i="64"/>
  <c r="AK860" i="64" s="1"/>
  <c r="AK1175" i="64"/>
  <c r="DI1175" i="64"/>
  <c r="DH1178" i="64"/>
  <c r="AJ1178" i="64"/>
  <c r="AL331" i="64" a="1"/>
  <c r="AL331" i="64" s="1"/>
  <c r="AL1174" i="64" a="1"/>
  <c r="AL1174" i="64" s="1"/>
  <c r="DJ331" i="64" a="1"/>
  <c r="DJ331" i="64" s="1"/>
  <c r="DJ1174" i="64" a="1"/>
  <c r="DJ1174" i="64" s="1"/>
  <c r="DI858" i="64"/>
  <c r="DI860" i="64" s="1"/>
  <c r="AL312" i="64" a="1"/>
  <c r="AL312" i="64" s="1"/>
  <c r="AL859" i="64" a="1"/>
  <c r="AL859" i="64" s="1"/>
  <c r="DJ312" i="64" a="1"/>
  <c r="DJ312" i="64" s="1"/>
  <c r="DJ859" i="64" a="1"/>
  <c r="DJ859" i="64" s="1"/>
  <c r="DJ825" i="64" a="1"/>
  <c r="DJ825" i="64" s="1"/>
  <c r="DJ299" i="64" a="1"/>
  <c r="DJ299" i="64" s="1"/>
  <c r="AL825" i="64" a="1"/>
  <c r="AL825" i="64" s="1"/>
  <c r="AL299" i="64" a="1"/>
  <c r="AL299" i="64" s="1"/>
  <c r="AJ822" i="64"/>
  <c r="DH822" i="64"/>
  <c r="DI818" i="64"/>
  <c r="DI826" i="64" s="1"/>
  <c r="AK818" i="64"/>
  <c r="AK826" i="64" s="1"/>
  <c r="AL821" i="64" a="1"/>
  <c r="AL821" i="64" s="1"/>
  <c r="DJ821" i="64" a="1"/>
  <c r="DJ821" i="64" s="1"/>
  <c r="AL4" i="64"/>
  <c r="AL817" i="64" a="1"/>
  <c r="AL817" i="64" s="1"/>
  <c r="DJ4" i="64"/>
  <c r="DJ817" i="64" a="1"/>
  <c r="DJ817" i="64" s="1"/>
  <c r="DK39" i="863"/>
  <c r="DK40" i="863"/>
  <c r="AL4" i="864"/>
  <c r="AM259" i="64"/>
  <c r="AM7" i="64"/>
  <c r="AL8" i="64" s="1"/>
  <c r="DJ1" i="863"/>
  <c r="DJ42" i="863"/>
  <c r="DJ21" i="863" s="1"/>
  <c r="DJ30"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453" i="64" s="1" a="1"/>
  <c r="AM453" i="64" s="1"/>
  <c r="AN2" i="64"/>
  <c r="AM1" i="64"/>
  <c r="AF2041" i="64"/>
  <c r="DJ263" i="64"/>
  <c r="DJ281" i="64"/>
  <c r="DK8" i="64"/>
  <c r="DK277" i="64"/>
  <c r="DK259" i="64"/>
  <c r="DK3" i="64"/>
  <c r="DK453" i="64" s="1" a="1"/>
  <c r="DK453" i="64" s="1"/>
  <c r="DK7" i="64"/>
  <c r="DL2" i="64"/>
  <c r="DK278" i="64"/>
  <c r="DK260" i="64"/>
  <c r="DK279" i="64"/>
  <c r="DK261" i="64"/>
  <c r="DK262" i="64"/>
  <c r="DK280" i="64"/>
  <c r="DJ1" i="64"/>
  <c r="DJ1" i="864"/>
  <c r="AL57" i="863"/>
  <c r="AL43" i="863"/>
  <c r="AL42" i="863"/>
  <c r="AL21" i="863" s="1"/>
  <c r="AL30"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9" i="861" s="1"/>
  <c r="AL70" i="863" a="1"/>
  <c r="AL70" i="863" s="1"/>
  <c r="AL68" i="863" a="1"/>
  <c r="AL68" i="863" s="1"/>
  <c r="AL66" i="863" a="1"/>
  <c r="AL66" i="863" s="1"/>
  <c r="AL4" i="863"/>
  <c r="DK9" i="861"/>
  <c r="DK8" i="861"/>
  <c r="DK4" i="861"/>
  <c r="DK5" i="861" s="1"/>
  <c r="DL3" i="861"/>
  <c r="DJ24" i="864"/>
  <c r="DJ99"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563" i="64"/>
  <c r="CY2536" i="64"/>
  <c r="AE2084" i="64"/>
  <c r="AF2082" i="64"/>
  <c r="DF2082" i="64"/>
  <c r="DF2084" i="64" s="1"/>
  <c r="AF2061" i="64"/>
  <c r="DC2061" i="64"/>
  <c r="DC2063" i="64" s="1"/>
  <c r="DE2084" i="64"/>
  <c r="AE2063" i="64"/>
  <c r="DB2063" i="64"/>
  <c r="DA2041" i="64"/>
  <c r="CZ2216" i="64"/>
  <c r="G734" i="64"/>
  <c r="G732" i="64"/>
  <c r="E1432" i="64"/>
  <c r="E1431" i="64"/>
  <c r="E1429" i="64"/>
  <c r="T44" i="64"/>
  <c r="U44" i="64"/>
  <c r="V44" i="64"/>
  <c r="W44" i="64"/>
  <c r="X44" i="64"/>
  <c r="Y44" i="64"/>
  <c r="Z44" i="64"/>
  <c r="AA44" i="64"/>
  <c r="AB44" i="64"/>
  <c r="AC44" i="64"/>
  <c r="AD44" i="64"/>
  <c r="AD481" i="64" s="1"/>
  <c r="AE44" i="64"/>
  <c r="AE481" i="64" s="1"/>
  <c r="AF44" i="64"/>
  <c r="AF481" i="64" s="1"/>
  <c r="AG44" i="64"/>
  <c r="AG481" i="64" s="1"/>
  <c r="AH44" i="64"/>
  <c r="AH481" i="64" s="1"/>
  <c r="AI44" i="64"/>
  <c r="AI481" i="64" s="1"/>
  <c r="AJ44" i="64"/>
  <c r="AJ481" i="64" s="1"/>
  <c r="AK44" i="64"/>
  <c r="AK481" i="64" s="1"/>
  <c r="AL44" i="64"/>
  <c r="AL481" i="64" s="1"/>
  <c r="AM44" i="64"/>
  <c r="AM481" i="64" s="1"/>
  <c r="AN44" i="64"/>
  <c r="AN481" i="64" s="1"/>
  <c r="AO44" i="64"/>
  <c r="AO481" i="64" s="1"/>
  <c r="AP44" i="64"/>
  <c r="AP481" i="64" s="1"/>
  <c r="AQ44" i="64"/>
  <c r="AQ481" i="64" s="1"/>
  <c r="AR44" i="64"/>
  <c r="AR481" i="64" s="1"/>
  <c r="AS44" i="64"/>
  <c r="AS481" i="64" s="1"/>
  <c r="AT44" i="64"/>
  <c r="AT481" i="64" s="1"/>
  <c r="AU44" i="64"/>
  <c r="AU481" i="64" s="1"/>
  <c r="AV44" i="64"/>
  <c r="AV481" i="64" s="1"/>
  <c r="AW44" i="64"/>
  <c r="AW481" i="64" s="1"/>
  <c r="AX44" i="64"/>
  <c r="AX481" i="64" s="1"/>
  <c r="AY44" i="64"/>
  <c r="AY481" i="64" s="1"/>
  <c r="AZ44" i="64"/>
  <c r="AZ481" i="64" s="1"/>
  <c r="BA44" i="64"/>
  <c r="BA481" i="64" s="1"/>
  <c r="BB44" i="64"/>
  <c r="BB481" i="64" s="1"/>
  <c r="BC44" i="64"/>
  <c r="BC481" i="64" s="1"/>
  <c r="BD44" i="64"/>
  <c r="BD481" i="64" s="1"/>
  <c r="BE44" i="64"/>
  <c r="BE481" i="64" s="1"/>
  <c r="BF44" i="64"/>
  <c r="BF481" i="64" s="1"/>
  <c r="BG44" i="64"/>
  <c r="BG481" i="64" s="1"/>
  <c r="BH44" i="64"/>
  <c r="BH481" i="64" s="1"/>
  <c r="BI44" i="64"/>
  <c r="BI481" i="64" s="1"/>
  <c r="BJ44" i="64"/>
  <c r="BJ481" i="64" s="1"/>
  <c r="BK44" i="64"/>
  <c r="BK481" i="64" s="1"/>
  <c r="BL44" i="64"/>
  <c r="BL481" i="64" s="1"/>
  <c r="BM44" i="64"/>
  <c r="BM481" i="64" s="1"/>
  <c r="BN44" i="64"/>
  <c r="BN481" i="64" s="1"/>
  <c r="BO44" i="64"/>
  <c r="BO481" i="64" s="1"/>
  <c r="BP44" i="64"/>
  <c r="BP481" i="64" s="1"/>
  <c r="BQ44" i="64"/>
  <c r="BQ481" i="64" s="1"/>
  <c r="BR44" i="64"/>
  <c r="BR481" i="64" s="1"/>
  <c r="BS44" i="64"/>
  <c r="BS481" i="64" s="1"/>
  <c r="BT44" i="64"/>
  <c r="BT481" i="64" s="1"/>
  <c r="BU44" i="64"/>
  <c r="BU481" i="64" s="1"/>
  <c r="BV44" i="64"/>
  <c r="BV481" i="64" s="1"/>
  <c r="BW44" i="64"/>
  <c r="BW481" i="64" s="1"/>
  <c r="BX44" i="64"/>
  <c r="BX481" i="64" s="1"/>
  <c r="BY44" i="64"/>
  <c r="BY481" i="64" s="1"/>
  <c r="BZ44" i="64"/>
  <c r="BZ481" i="64" s="1"/>
  <c r="CA44" i="64"/>
  <c r="CA481" i="64" s="1"/>
  <c r="CB44" i="64"/>
  <c r="CB481" i="64" s="1"/>
  <c r="CC44" i="64"/>
  <c r="CC481" i="64" s="1"/>
  <c r="CD44" i="64"/>
  <c r="CD481" i="64" s="1"/>
  <c r="CE44" i="64"/>
  <c r="CE481" i="64" s="1"/>
  <c r="CF44" i="64"/>
  <c r="CF481" i="64" s="1"/>
  <c r="CG44" i="64"/>
  <c r="CG481" i="64" s="1"/>
  <c r="CH44" i="64"/>
  <c r="CH481" i="64" s="1"/>
  <c r="CI44" i="64"/>
  <c r="CI481" i="64" s="1"/>
  <c r="CJ44" i="64"/>
  <c r="CJ481" i="64" s="1"/>
  <c r="CK44" i="64"/>
  <c r="CK481" i="64" s="1"/>
  <c r="CL44" i="64"/>
  <c r="CL481" i="64" s="1"/>
  <c r="S44" i="64"/>
  <c r="E43" i="64"/>
  <c r="E42" i="64"/>
  <c r="E41" i="64"/>
  <c r="E94" i="64"/>
  <c r="E1808" i="64"/>
  <c r="E194" i="64"/>
  <c r="E193" i="64"/>
  <c r="B193" i="64" s="1"/>
  <c r="E181" i="64"/>
  <c r="E180" i="64"/>
  <c r="E178" i="64"/>
  <c r="E246" i="64"/>
  <c r="E1154" i="64"/>
  <c r="E1277" i="64"/>
  <c r="E1104" i="64"/>
  <c r="E758" i="64"/>
  <c r="E760" i="64"/>
  <c r="E1098" i="64"/>
  <c r="B1098" i="64" s="1"/>
  <c r="E1772" i="64"/>
  <c r="G1772" i="64"/>
  <c r="AM454" i="64" a="1"/>
  <c r="DK454" i="64" a="1"/>
  <c r="DJ1986" i="64" a="1"/>
  <c r="DJ1002" i="64" a="1"/>
  <c r="DJ818" i="64" a="1"/>
  <c r="AL1828" i="64" a="1"/>
  <c r="AL396" i="64" a="1"/>
  <c r="AK1177" i="64" a="1"/>
  <c r="AL1002" i="64" a="1"/>
  <c r="DJ1229" i="64" a="1"/>
  <c r="CZ2536" i="64" a="1"/>
  <c r="AL958" i="64" a="1"/>
  <c r="DJ396" i="64" a="1"/>
  <c r="DJ1070" i="64" a="1"/>
  <c r="DI1177" i="64" a="1"/>
  <c r="DJ1828" i="64" a="1"/>
  <c r="AL1175" i="64" a="1"/>
  <c r="DJ1175" i="64" a="1"/>
  <c r="CZ2563" i="64" a="1"/>
  <c r="DJ858" i="64" a="1"/>
  <c r="AL858" i="64" a="1"/>
  <c r="AL1070" i="64" a="1"/>
  <c r="DJ958" i="64" a="1"/>
  <c r="AL1322" i="64" a="1"/>
  <c r="AL818" i="64" a="1"/>
  <c r="DH1322" i="64" a="1"/>
  <c r="AL1200" i="64"/>
  <c r="AL1229" i="64" a="1"/>
  <c r="AL1986" i="64" a="1"/>
  <c r="DJ1200" i="64"/>
  <c r="DK454" i="64" l="1"/>
  <c r="AM454" i="64"/>
  <c r="AT29" i="1224"/>
  <c r="AT100" i="861" s="1"/>
  <c r="AU8" i="1224"/>
  <c r="AD43" i="1224"/>
  <c r="AD31" i="1224"/>
  <c r="AD72" i="861" s="1"/>
  <c r="AD33" i="1224"/>
  <c r="AD42" i="861" s="1"/>
  <c r="AS30" i="1224"/>
  <c r="AS101" i="861" s="1"/>
  <c r="AS46" i="1224"/>
  <c r="AS103" i="861" s="1"/>
  <c r="AT45" i="1224"/>
  <c r="AT102" i="861" s="1"/>
  <c r="AV4" i="1224"/>
  <c r="AV16" i="1224"/>
  <c r="AV35" i="861" s="1"/>
  <c r="AV28" i="1224"/>
  <c r="AV17" i="1224"/>
  <c r="AV44" i="1224"/>
  <c r="AX2" i="1224"/>
  <c r="AW3" i="1224"/>
  <c r="AW7" i="1224"/>
  <c r="AW1" i="1224"/>
  <c r="AU18" i="1224"/>
  <c r="AL396" i="64"/>
  <c r="AL1229" i="64"/>
  <c r="AL1230" i="64" s="1"/>
  <c r="DJ396" i="64"/>
  <c r="DJ1229" i="64"/>
  <c r="DK395" i="64" a="1"/>
  <c r="DK395" i="64" s="1"/>
  <c r="DK1228" i="64" a="1"/>
  <c r="DK1228" i="64" s="1"/>
  <c r="AC398" i="64"/>
  <c r="AD394" i="64" s="1"/>
  <c r="AC400" i="64"/>
  <c r="AM1228" i="64" a="1"/>
  <c r="AM1228" i="64" s="1"/>
  <c r="AM395" i="64" a="1"/>
  <c r="AM395" i="64" s="1"/>
  <c r="AC1231" i="64"/>
  <c r="AD1227" i="64" s="1"/>
  <c r="AC1233" i="64"/>
  <c r="AK1230" i="64"/>
  <c r="DJ1070" i="64"/>
  <c r="DJ1002" i="64"/>
  <c r="DJ1009" i="64" s="1"/>
  <c r="AL1070" i="64"/>
  <c r="AL1002" i="64"/>
  <c r="AB1072" i="64"/>
  <c r="AC1068" i="64" s="1"/>
  <c r="AB1074" i="64"/>
  <c r="DK1001" i="64" a="1"/>
  <c r="DK1001" i="64" s="1"/>
  <c r="DK1069" i="64" a="1"/>
  <c r="DK1069" i="64" s="1"/>
  <c r="AK1077" i="64"/>
  <c r="AK1071" i="64"/>
  <c r="AK1078" i="64" s="1"/>
  <c r="AM1001" i="64" a="1"/>
  <c r="AM1001" i="64" s="1"/>
  <c r="AM1069" i="64" a="1"/>
  <c r="AM1069" i="64" s="1"/>
  <c r="DI1077" i="64"/>
  <c r="X64" i="861"/>
  <c r="X96" i="861"/>
  <c r="DK2180" i="64" a="1"/>
  <c r="DK2180" i="64" s="1"/>
  <c r="DK2187" i="64" s="1"/>
  <c r="W104" i="861"/>
  <c r="DJ1986" i="64"/>
  <c r="DJ1995" i="64" s="1"/>
  <c r="AL1986" i="64"/>
  <c r="AL1995" i="64" s="1"/>
  <c r="AL1996" i="64" s="1" a="1"/>
  <c r="AL1996" i="64" s="1"/>
  <c r="AM1987" i="64" a="1"/>
  <c r="AM1987" i="64" s="1"/>
  <c r="DK1987" i="64" a="1"/>
  <c r="DK1987" i="64" s="1"/>
  <c r="AE1992" i="64"/>
  <c r="AE1989" i="64" s="1"/>
  <c r="AY2017" i="64"/>
  <c r="AX2019" i="64"/>
  <c r="AA962" i="64"/>
  <c r="AB957" i="64" s="1"/>
  <c r="AB964" i="64" s="1"/>
  <c r="AB961" i="64" s="1"/>
  <c r="AA969" i="64"/>
  <c r="AL958" i="64"/>
  <c r="AL1828" i="64"/>
  <c r="AL1830" i="64" s="1"/>
  <c r="DJ958" i="64"/>
  <c r="DJ1828" i="64"/>
  <c r="DJ1830" i="64" s="1"/>
  <c r="DK1827" i="64" a="1"/>
  <c r="DK1827" i="64" s="1"/>
  <c r="DK959" i="64" a="1"/>
  <c r="DK959" i="64" s="1"/>
  <c r="AM1827" i="64" a="1"/>
  <c r="AM1827" i="64" s="1"/>
  <c r="AM959" i="64" a="1"/>
  <c r="AM959" i="64" s="1"/>
  <c r="DI967" i="64"/>
  <c r="DI972" i="64"/>
  <c r="AK972" i="64"/>
  <c r="AK967" i="64"/>
  <c r="AM1129" i="64" a="1"/>
  <c r="AM1129" i="64" s="1"/>
  <c r="AM1829" i="64" a="1"/>
  <c r="AM1829" i="64" s="1"/>
  <c r="DK1129" i="64" a="1"/>
  <c r="DK1129" i="64" s="1"/>
  <c r="DK1829" i="64" a="1"/>
  <c r="DK1829" i="64" s="1"/>
  <c r="AM1125" i="64" a="1"/>
  <c r="AM1125" i="64" s="1"/>
  <c r="AM1126" i="64" a="1"/>
  <c r="AM1126" i="64" s="1"/>
  <c r="DJ1127" i="64"/>
  <c r="DJ1128" i="64" s="1"/>
  <c r="DJ1130" i="64" s="1"/>
  <c r="DK1125" i="64" a="1"/>
  <c r="DK1125" i="64" s="1"/>
  <c r="DK1126" i="64" a="1"/>
  <c r="DK1126" i="64" s="1"/>
  <c r="AL1127" i="64"/>
  <c r="AL1128" i="64" s="1"/>
  <c r="AL1130" i="64" s="1"/>
  <c r="V593" i="64"/>
  <c r="V597" i="64" s="1"/>
  <c r="U598" i="64"/>
  <c r="V588" i="64"/>
  <c r="V589" i="64" s="1"/>
  <c r="DK595" i="64" a="1"/>
  <c r="DK595" i="64" s="1"/>
  <c r="DK584" i="64" a="1"/>
  <c r="DK584" i="64" s="1"/>
  <c r="AM595" i="64" a="1"/>
  <c r="AM595" i="64" s="1"/>
  <c r="AM584" i="64" a="1"/>
  <c r="AM584" i="64" s="1"/>
  <c r="DH1322" i="64"/>
  <c r="DH1324" i="64" s="1"/>
  <c r="DK601" i="64" a="1"/>
  <c r="DK601" i="64" s="1"/>
  <c r="DK587" i="64" a="1"/>
  <c r="DK587" i="64" s="1"/>
  <c r="AM601" i="64" a="1"/>
  <c r="AM601" i="64" s="1"/>
  <c r="AM587" i="64" a="1"/>
  <c r="AM587" i="64" s="1"/>
  <c r="AL126" i="64"/>
  <c r="AL141" i="64"/>
  <c r="AL1322" i="64"/>
  <c r="AL1324" i="64" s="1"/>
  <c r="DJ141" i="64"/>
  <c r="DK111" i="64" a="1"/>
  <c r="DK111" i="64" s="1"/>
  <c r="DK1307" i="64" a="1"/>
  <c r="DK1307" i="64" s="1"/>
  <c r="AM111" i="64" a="1"/>
  <c r="AM111" i="64" s="1"/>
  <c r="AM1307" i="64" a="1"/>
  <c r="AM1307"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199" i="64" a="1"/>
  <c r="AM1199" i="64" s="1"/>
  <c r="DK1199" i="64" a="1"/>
  <c r="DK1199" i="64" s="1"/>
  <c r="AL921" i="64"/>
  <c r="DJ923" i="64"/>
  <c r="AL924" i="64"/>
  <c r="DJ921" i="64"/>
  <c r="DJ926" i="64" s="1"/>
  <c r="AK926" i="64"/>
  <c r="AL923" i="64"/>
  <c r="AL922" i="64"/>
  <c r="DJ924" i="64"/>
  <c r="AL925" i="64"/>
  <c r="DJ922" i="64"/>
  <c r="AM915" i="64" a="1"/>
  <c r="AM915" i="64" s="1"/>
  <c r="AM918" i="64" a="1"/>
  <c r="AM918" i="64" s="1"/>
  <c r="AM914" i="64" a="1"/>
  <c r="AM914" i="64" s="1"/>
  <c r="AM917" i="64" a="1"/>
  <c r="AM917" i="64" s="1"/>
  <c r="AM916" i="64" a="1"/>
  <c r="AM916" i="64" s="1"/>
  <c r="DJ925" i="64"/>
  <c r="DK916" i="64" a="1"/>
  <c r="DK916" i="64" s="1"/>
  <c r="DK915" i="64" a="1"/>
  <c r="DK915" i="64" s="1"/>
  <c r="DK914" i="64" a="1"/>
  <c r="DK914" i="64" s="1"/>
  <c r="DK918" i="64" a="1"/>
  <c r="DK918" i="64" s="1"/>
  <c r="DK917" i="64" a="1"/>
  <c r="DK917" i="64" s="1"/>
  <c r="DI911" i="64"/>
  <c r="DI928" i="64" s="1"/>
  <c r="DI929" i="64" s="1"/>
  <c r="DJ910" i="64"/>
  <c r="AL910" i="64"/>
  <c r="DJ909" i="64"/>
  <c r="DJ907" i="64"/>
  <c r="AL908" i="64"/>
  <c r="DJ906" i="64"/>
  <c r="AL907" i="64"/>
  <c r="AL906" i="64"/>
  <c r="AK911" i="64"/>
  <c r="DK903" i="64" a="1"/>
  <c r="DK903" i="64" s="1"/>
  <c r="DK899" i="64" a="1"/>
  <c r="DK899" i="64" s="1"/>
  <c r="DK883" i="64" a="1"/>
  <c r="DK883" i="64" s="1"/>
  <c r="DK891" i="64" s="1"/>
  <c r="DK884" i="64" a="1"/>
  <c r="DK884" i="64" s="1"/>
  <c r="DK892" i="64" s="1"/>
  <c r="DK885" i="64" a="1"/>
  <c r="DK885" i="64" s="1"/>
  <c r="DK893" i="64" s="1"/>
  <c r="DK900" i="64" a="1"/>
  <c r="DK900" i="64" s="1"/>
  <c r="DK886" i="64" a="1"/>
  <c r="DK886" i="64" s="1"/>
  <c r="DK894" i="64" s="1"/>
  <c r="DK887" i="64" a="1"/>
  <c r="DK887" i="64" s="1"/>
  <c r="DK895" i="64" s="1"/>
  <c r="DK901" i="64" a="1"/>
  <c r="DK901" i="64" s="1"/>
  <c r="DK902" i="64" a="1"/>
  <c r="DK902" i="64" s="1"/>
  <c r="DJ908" i="64"/>
  <c r="AL909" i="64"/>
  <c r="AM899" i="64" a="1"/>
  <c r="AM899" i="64" s="1"/>
  <c r="AM903" i="64" a="1"/>
  <c r="AM903" i="64" s="1"/>
  <c r="AM883" i="64" a="1"/>
  <c r="AM883" i="64" s="1"/>
  <c r="AM891" i="64" s="1"/>
  <c r="AM900" i="64" a="1"/>
  <c r="AM900" i="64" s="1"/>
  <c r="AM884" i="64" a="1"/>
  <c r="AM884" i="64" s="1"/>
  <c r="AM892" i="64" s="1"/>
  <c r="AM885" i="64" a="1"/>
  <c r="AM885" i="64" s="1"/>
  <c r="AM893" i="64" s="1"/>
  <c r="AM886" i="64" a="1"/>
  <c r="AM886" i="64" s="1"/>
  <c r="AM894" i="64" s="1"/>
  <c r="AM887" i="64" a="1"/>
  <c r="AM887" i="64" s="1"/>
  <c r="AM895" i="64" s="1"/>
  <c r="AM901" i="64" a="1"/>
  <c r="AM901" i="64" s="1"/>
  <c r="AM902" i="64" a="1"/>
  <c r="AM902" i="64" s="1"/>
  <c r="DJ210" i="64"/>
  <c r="DJ212" i="64" s="1"/>
  <c r="AM208" i="64" a="1"/>
  <c r="AM208" i="64" s="1"/>
  <c r="AM207" i="64" s="1"/>
  <c r="AM209" i="64" a="1"/>
  <c r="AM209" i="64" s="1"/>
  <c r="AL210" i="64"/>
  <c r="AL212" i="64" s="1"/>
  <c r="DK209" i="64" a="1"/>
  <c r="DK209" i="64" s="1"/>
  <c r="DK208" i="64" a="1"/>
  <c r="DK208" i="64" s="1"/>
  <c r="DK207" i="64" s="1"/>
  <c r="DJ1175" i="64"/>
  <c r="AL1175" i="64"/>
  <c r="AL858" i="64"/>
  <c r="AL860" i="64" s="1"/>
  <c r="DI1177" i="64"/>
  <c r="AK1177" i="64"/>
  <c r="DK331" i="64" a="1"/>
  <c r="DK331" i="64" s="1"/>
  <c r="DK1174" i="64" a="1"/>
  <c r="DK1174" i="64" s="1"/>
  <c r="AM331" i="64" a="1"/>
  <c r="AM331" i="64" s="1"/>
  <c r="AM1174" i="64" a="1"/>
  <c r="AM1174" i="64" s="1"/>
  <c r="DJ858" i="64"/>
  <c r="DJ860" i="64" s="1"/>
  <c r="AM859" i="64" a="1"/>
  <c r="AM859" i="64" s="1"/>
  <c r="DK312" i="64" a="1"/>
  <c r="DK312" i="64" s="1"/>
  <c r="DK859" i="64" a="1"/>
  <c r="DK859" i="64" s="1"/>
  <c r="AM299" i="64" a="1"/>
  <c r="AM299" i="64" s="1"/>
  <c r="AM312" i="64" a="1"/>
  <c r="AM312" i="64" s="1"/>
  <c r="DK825" i="64" a="1"/>
  <c r="DK825" i="64" s="1"/>
  <c r="DK299" i="64" a="1"/>
  <c r="DK299" i="64" s="1"/>
  <c r="AK822" i="64"/>
  <c r="DI822" i="64"/>
  <c r="AL818" i="64"/>
  <c r="AL826" i="64" s="1"/>
  <c r="DJ818" i="64"/>
  <c r="DJ826" i="64" s="1"/>
  <c r="AM821" i="64" a="1"/>
  <c r="AM821" i="64" s="1"/>
  <c r="AM825" i="64" a="1"/>
  <c r="AM825" i="64" s="1"/>
  <c r="DK821" i="64" a="1"/>
  <c r="DK821" i="64" s="1"/>
  <c r="AM817" i="64" a="1"/>
  <c r="AM817" i="64" s="1"/>
  <c r="DK4" i="64"/>
  <c r="DK817" i="64" a="1"/>
  <c r="DK817"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0" i="861" s="1"/>
  <c r="DK4" i="863"/>
  <c r="DK43" i="863"/>
  <c r="AN3" i="64"/>
  <c r="AN453" i="64" s="1" a="1"/>
  <c r="AN453" i="64" s="1"/>
  <c r="AN1" i="64"/>
  <c r="AO2" i="64"/>
  <c r="AG2041" i="64"/>
  <c r="DK24" i="864"/>
  <c r="DK99"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0"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9"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563" i="64"/>
  <c r="CZ2536" i="64"/>
  <c r="AF2084" i="64"/>
  <c r="AG2082" i="64"/>
  <c r="DD2061" i="64"/>
  <c r="DD2063" i="64" s="1"/>
  <c r="AG2061" i="64"/>
  <c r="AG2063" i="64" s="1"/>
  <c r="AF2063" i="64"/>
  <c r="DG2082" i="64"/>
  <c r="DC2041" i="64"/>
  <c r="DB2041" i="64"/>
  <c r="DA2216" i="64"/>
  <c r="E1776" i="64"/>
  <c r="E2154" i="64"/>
  <c r="E1753" i="64"/>
  <c r="E1779" i="64"/>
  <c r="E1778" i="64"/>
  <c r="E1709" i="64"/>
  <c r="E2787" i="64"/>
  <c r="E2790" i="64"/>
  <c r="E2789" i="64"/>
  <c r="E2222" i="64"/>
  <c r="E1756" i="64"/>
  <c r="E1755" i="64"/>
  <c r="E1712" i="64"/>
  <c r="E1711" i="64"/>
  <c r="E2225" i="64"/>
  <c r="E2224" i="64"/>
  <c r="E2290" i="64"/>
  <c r="E2157" i="64"/>
  <c r="E2156" i="64"/>
  <c r="E2125" i="64"/>
  <c r="E2124" i="64"/>
  <c r="E2122" i="64"/>
  <c r="E1594" i="64"/>
  <c r="E1668" i="64"/>
  <c r="E1667" i="64"/>
  <c r="E1665" i="64"/>
  <c r="E1632" i="64"/>
  <c r="E1631" i="64"/>
  <c r="E1629" i="64"/>
  <c r="E1597" i="64"/>
  <c r="E1596" i="64"/>
  <c r="E1562" i="64"/>
  <c r="E1561" i="64"/>
  <c r="E1559" i="64"/>
  <c r="E2259" i="64"/>
  <c r="E2258" i="64"/>
  <c r="E2256" i="64"/>
  <c r="E1523" i="64"/>
  <c r="E2293" i="64"/>
  <c r="E2292" i="64"/>
  <c r="CI754" i="64"/>
  <c r="CA754" i="64"/>
  <c r="BS754" i="64"/>
  <c r="BK754" i="64"/>
  <c r="BC754" i="64"/>
  <c r="AU754" i="64"/>
  <c r="AM754" i="64"/>
  <c r="AE754" i="64"/>
  <c r="W754" i="64"/>
  <c r="E1526" i="64"/>
  <c r="E1525" i="64"/>
  <c r="E739" i="64"/>
  <c r="E738" i="64"/>
  <c r="E736" i="64"/>
  <c r="CJ754" i="64"/>
  <c r="CB754" i="64"/>
  <c r="BT754" i="64"/>
  <c r="BL754" i="64"/>
  <c r="BD754" i="64"/>
  <c r="AV754" i="64"/>
  <c r="AN754" i="64"/>
  <c r="AF754" i="64"/>
  <c r="X754" i="64"/>
  <c r="E1454" i="64"/>
  <c r="E1453" i="64"/>
  <c r="E1451" i="64"/>
  <c r="E1916" i="64"/>
  <c r="E1915" i="64"/>
  <c r="E1914" i="64"/>
  <c r="E478" i="64"/>
  <c r="E1865" i="64"/>
  <c r="E1408" i="64"/>
  <c r="E1407" i="64"/>
  <c r="E1405" i="64"/>
  <c r="CL754" i="64"/>
  <c r="CD754" i="64"/>
  <c r="BV754" i="64"/>
  <c r="BN754" i="64"/>
  <c r="BF754" i="64"/>
  <c r="AX754" i="64"/>
  <c r="AP754" i="64"/>
  <c r="AH754" i="64"/>
  <c r="Z754" i="64"/>
  <c r="AS754" i="64"/>
  <c r="BQ754" i="64"/>
  <c r="AK754" i="64"/>
  <c r="BY754" i="64"/>
  <c r="U754" i="64"/>
  <c r="BA754" i="64"/>
  <c r="BI754" i="64"/>
  <c r="AC754" i="64"/>
  <c r="S754" i="64"/>
  <c r="CE754" i="64"/>
  <c r="BW754" i="64"/>
  <c r="BO754" i="64"/>
  <c r="BG754" i="64"/>
  <c r="AY754" i="64"/>
  <c r="AQ754" i="64"/>
  <c r="AI754" i="64"/>
  <c r="AA754" i="64"/>
  <c r="CH754" i="64"/>
  <c r="BZ754" i="64"/>
  <c r="BR754" i="64"/>
  <c r="BJ754" i="64"/>
  <c r="BB754" i="64"/>
  <c r="AT754" i="64"/>
  <c r="AL754" i="64"/>
  <c r="AD754" i="64"/>
  <c r="V754" i="64"/>
  <c r="CG754" i="64"/>
  <c r="CF754" i="64"/>
  <c r="BX754" i="64"/>
  <c r="BP754" i="64"/>
  <c r="BH754" i="64"/>
  <c r="AZ754" i="64"/>
  <c r="AR754" i="64"/>
  <c r="AJ754" i="64"/>
  <c r="AB754" i="64"/>
  <c r="T754" i="64"/>
  <c r="CK754" i="64"/>
  <c r="CC754" i="64"/>
  <c r="BU754" i="64"/>
  <c r="BM754" i="64"/>
  <c r="BE754" i="64"/>
  <c r="AW754" i="64"/>
  <c r="AO754" i="64"/>
  <c r="AG754" i="64"/>
  <c r="Y754" i="64"/>
  <c r="E1890" i="64"/>
  <c r="E1868" i="64"/>
  <c r="E1867" i="64"/>
  <c r="E1892" i="64"/>
  <c r="E1891" i="64"/>
  <c r="E1775" i="64"/>
  <c r="G177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E1271" i="64"/>
  <c r="B1271" i="64" s="1"/>
  <c r="AN454" i="64" a="1"/>
  <c r="AM1002" i="64" a="1"/>
  <c r="AM1322" i="64" a="1"/>
  <c r="DA2536" i="64" a="1"/>
  <c r="DK1070" i="64" a="1"/>
  <c r="AK1178" i="64" a="1"/>
  <c r="DK396" i="64" a="1"/>
  <c r="DK1229" i="64" a="1"/>
  <c r="AM1986" i="64" a="1"/>
  <c r="AM858" i="64" a="1"/>
  <c r="AM1229" i="64" a="1"/>
  <c r="DK818" i="64" a="1"/>
  <c r="AL1177" i="64" a="1"/>
  <c r="DK858" i="64" a="1"/>
  <c r="AM1200" i="64"/>
  <c r="DA2563" i="64" a="1"/>
  <c r="AM396" i="64" a="1"/>
  <c r="DK1200" i="64"/>
  <c r="AM958" i="64" a="1"/>
  <c r="DK1986" i="64" a="1"/>
  <c r="DJ1177" i="64" a="1"/>
  <c r="AM1070" i="64" a="1"/>
  <c r="DI1178" i="64" a="1"/>
  <c r="DK1002" i="64" a="1"/>
  <c r="DI1322" i="64" a="1"/>
  <c r="DK958" i="64" a="1"/>
  <c r="AM1828" i="64" a="1"/>
  <c r="AM1175" i="64" a="1"/>
  <c r="DK1828" i="64" a="1"/>
  <c r="DK1175" i="64" a="1"/>
  <c r="AM818" i="64" a="1"/>
  <c r="AN454" i="64" l="1"/>
  <c r="DL453" i="64" a="1"/>
  <c r="DL453" i="64" s="1"/>
  <c r="AT30" i="1224"/>
  <c r="AT101" i="861" s="1"/>
  <c r="AU45" i="1224"/>
  <c r="AU102" i="861" s="1"/>
  <c r="AE27" i="1224"/>
  <c r="AD47" i="1224"/>
  <c r="AD73" i="861" s="1"/>
  <c r="AD49" i="1224"/>
  <c r="AD43" i="861" s="1"/>
  <c r="AT46" i="1224"/>
  <c r="AT103" i="861" s="1"/>
  <c r="AU29" i="1224"/>
  <c r="AU100" i="861" s="1"/>
  <c r="AW4" i="1224"/>
  <c r="AW16" i="1224"/>
  <c r="AW35" i="861" s="1"/>
  <c r="AW28" i="1224"/>
  <c r="AW17" i="1224"/>
  <c r="AW44" i="1224"/>
  <c r="AY2" i="1224"/>
  <c r="AX3" i="1224"/>
  <c r="AX7" i="1224"/>
  <c r="AX1" i="1224"/>
  <c r="AV18" i="1224"/>
  <c r="AV8" i="1224"/>
  <c r="AM396" i="64"/>
  <c r="AM1229" i="64"/>
  <c r="DK1229" i="64"/>
  <c r="DK396" i="64"/>
  <c r="DL395" i="64" a="1"/>
  <c r="DL395" i="64" s="1"/>
  <c r="DL1228" i="64" a="1"/>
  <c r="DL1228" i="64" s="1"/>
  <c r="AD1231" i="64"/>
  <c r="AE1227" i="64" s="1"/>
  <c r="AD1233" i="64"/>
  <c r="AD398" i="64"/>
  <c r="AE394" i="64" s="1"/>
  <c r="AD400" i="64"/>
  <c r="AN1228" i="64" a="1"/>
  <c r="AN1228" i="64" s="1"/>
  <c r="AN395" i="64" a="1"/>
  <c r="AN395" i="64" s="1"/>
  <c r="AM1070" i="64"/>
  <c r="AM1002" i="64"/>
  <c r="DK1070" i="64"/>
  <c r="DK1002" i="64"/>
  <c r="DK1009" i="64" s="1"/>
  <c r="AN1001" i="64" a="1"/>
  <c r="AN1001" i="64" s="1"/>
  <c r="AN1069" i="64" a="1"/>
  <c r="AN1069" i="64" s="1"/>
  <c r="DL1069" i="64" a="1"/>
  <c r="DL1069" i="64" s="1"/>
  <c r="AC1072" i="64"/>
  <c r="AD1068" i="64" s="1"/>
  <c r="AC1074" i="64"/>
  <c r="AL1077" i="64"/>
  <c r="AL1071" i="64"/>
  <c r="AL1078" i="64" s="1"/>
  <c r="DJ1077" i="64"/>
  <c r="DL1001" i="64" a="1"/>
  <c r="DL1001" i="64" s="1"/>
  <c r="DL2180" i="64" a="1"/>
  <c r="DL2180" i="64" s="1"/>
  <c r="DL2187" i="64" s="1"/>
  <c r="W74" i="861"/>
  <c r="W76" i="861" s="1"/>
  <c r="DK1986" i="64"/>
  <c r="DK1995" i="64" s="1"/>
  <c r="AM1986" i="64"/>
  <c r="AM1995" i="64" s="1"/>
  <c r="AM1996" i="64" s="1" a="1"/>
  <c r="AM1996" i="64" s="1"/>
  <c r="AN1987" i="64" a="1"/>
  <c r="AN1987" i="64" s="1"/>
  <c r="DL1987" i="64" a="1"/>
  <c r="DL1987" i="64" s="1"/>
  <c r="AE1990" i="64"/>
  <c r="AF1985" i="64" s="1"/>
  <c r="AZ2017" i="64"/>
  <c r="AZ2019" i="64" s="1"/>
  <c r="AY2019" i="64"/>
  <c r="AB969" i="64"/>
  <c r="AB962" i="64"/>
  <c r="AC957" i="64" s="1"/>
  <c r="AC964" i="64" s="1"/>
  <c r="AC961" i="64" s="1"/>
  <c r="AM958" i="64"/>
  <c r="AM1828" i="64"/>
  <c r="AM1830" i="64" s="1"/>
  <c r="DK958" i="64"/>
  <c r="DK1828" i="64"/>
  <c r="DK1830" i="64" s="1"/>
  <c r="AK973" i="64" a="1"/>
  <c r="AK973" i="64" s="1"/>
  <c r="AN1827" i="64" a="1"/>
  <c r="AN1827" i="64" s="1"/>
  <c r="AN959" i="64" a="1"/>
  <c r="AN959" i="64" s="1"/>
  <c r="DI973" i="64" a="1"/>
  <c r="DI973" i="64" s="1"/>
  <c r="DL959" i="64" a="1"/>
  <c r="DL959" i="64" s="1"/>
  <c r="DJ967" i="64"/>
  <c r="DJ972" i="64"/>
  <c r="DJ973" i="64" s="1" a="1"/>
  <c r="DJ973" i="64" s="1"/>
  <c r="AL972" i="64"/>
  <c r="AL967" i="64"/>
  <c r="DL1827" i="64" a="1"/>
  <c r="DL1827" i="64" s="1"/>
  <c r="AN1129" i="64" a="1"/>
  <c r="AN1129" i="64" s="1"/>
  <c r="AN1829" i="64" a="1"/>
  <c r="AN1829" i="64" s="1"/>
  <c r="DL1829" i="64" a="1"/>
  <c r="DL1829" i="64" s="1"/>
  <c r="DL1126" i="64" a="1"/>
  <c r="DL1126" i="64" s="1"/>
  <c r="DL1129" i="64" a="1"/>
  <c r="DL1129" i="64" s="1"/>
  <c r="AN1125" i="64" a="1"/>
  <c r="AN1125" i="64" s="1"/>
  <c r="AN1126" i="64" a="1"/>
  <c r="AN1126" i="64" s="1"/>
  <c r="DK1127" i="64"/>
  <c r="DK1128" i="64" s="1"/>
  <c r="DK1130" i="64" s="1"/>
  <c r="AM1127" i="64"/>
  <c r="AM1128" i="64" s="1"/>
  <c r="AM1130" i="64" s="1"/>
  <c r="DL1125" i="64" a="1"/>
  <c r="DL1125" i="64" s="1"/>
  <c r="V602" i="64"/>
  <c r="W593" i="64"/>
  <c r="V598" i="64"/>
  <c r="V590" i="64"/>
  <c r="W582" i="64"/>
  <c r="W585" i="64" s="1"/>
  <c r="W594" i="64" s="1"/>
  <c r="W596" i="64" s="1"/>
  <c r="W586" i="64" s="1"/>
  <c r="DL584" i="64" a="1"/>
  <c r="DL584" i="64" s="1"/>
  <c r="AN595" i="64" a="1"/>
  <c r="AN595" i="64" s="1"/>
  <c r="AN584" i="64" a="1"/>
  <c r="AN584" i="64" s="1"/>
  <c r="DL595" i="64" a="1"/>
  <c r="DL595" i="64" s="1"/>
  <c r="DI1322" i="64"/>
  <c r="DI1324" i="64" s="1"/>
  <c r="DL1307" i="64" a="1"/>
  <c r="DL1307" i="64" s="1"/>
  <c r="DL601" i="64" a="1"/>
  <c r="DL601" i="64" s="1"/>
  <c r="DL587" i="64" a="1"/>
  <c r="DL587" i="64" s="1"/>
  <c r="AN601" i="64" a="1"/>
  <c r="AN601" i="64" s="1"/>
  <c r="AN587" i="64" a="1"/>
  <c r="AN587" i="64" s="1"/>
  <c r="DK126" i="64"/>
  <c r="AM126" i="64"/>
  <c r="AM141" i="64"/>
  <c r="AM1322" i="64"/>
  <c r="AM1324" i="64" s="1"/>
  <c r="AN111" i="64" a="1"/>
  <c r="AN111" i="64" s="1"/>
  <c r="AN1307" i="64" a="1"/>
  <c r="AN1307"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199" i="64" a="1"/>
  <c r="AN1199" i="64" s="1"/>
  <c r="DL1199" i="64" a="1"/>
  <c r="DL1199" i="64" s="1"/>
  <c r="AK928" i="64"/>
  <c r="AK929" i="64" s="1"/>
  <c r="AM923" i="64"/>
  <c r="AM921" i="64"/>
  <c r="AM925" i="64"/>
  <c r="AM924" i="64"/>
  <c r="AL926" i="64"/>
  <c r="DK924" i="64"/>
  <c r="DK923" i="64"/>
  <c r="DK922" i="64"/>
  <c r="DK921" i="64"/>
  <c r="DK926" i="64" s="1"/>
  <c r="DK925" i="64"/>
  <c r="DL916" i="64" a="1"/>
  <c r="DL916" i="64" s="1"/>
  <c r="DL915" i="64" a="1"/>
  <c r="DL915" i="64" s="1"/>
  <c r="DL914" i="64" a="1"/>
  <c r="DL914" i="64" s="1"/>
  <c r="DL918" i="64" a="1"/>
  <c r="DL918" i="64" s="1"/>
  <c r="DL917" i="64" a="1"/>
  <c r="DL917" i="64" s="1"/>
  <c r="AM922" i="64"/>
  <c r="AN918" i="64" a="1"/>
  <c r="AN918" i="64" s="1"/>
  <c r="AN914" i="64" a="1"/>
  <c r="AN914" i="64" s="1"/>
  <c r="AN917" i="64" a="1"/>
  <c r="AN917" i="64" s="1"/>
  <c r="AN916" i="64" a="1"/>
  <c r="AN916" i="64" s="1"/>
  <c r="AN915" i="64" a="1"/>
  <c r="AN915" i="64" s="1"/>
  <c r="DJ911" i="64"/>
  <c r="DJ928" i="64" s="1"/>
  <c r="DJ929" i="64" s="1"/>
  <c r="DK910" i="64"/>
  <c r="AM906" i="64"/>
  <c r="AL911" i="64"/>
  <c r="AM907" i="64"/>
  <c r="DK906" i="64"/>
  <c r="AN902" i="64" a="1"/>
  <c r="AN902" i="64" s="1"/>
  <c r="AN903" i="64" a="1"/>
  <c r="AN903" i="64" s="1"/>
  <c r="AN883" i="64" a="1"/>
  <c r="AN883" i="64" s="1"/>
  <c r="AN891" i="64" s="1"/>
  <c r="AN899" i="64" a="1"/>
  <c r="AN899" i="64" s="1"/>
  <c r="AN900" i="64" a="1"/>
  <c r="AN900" i="64" s="1"/>
  <c r="AN884" i="64" a="1"/>
  <c r="AN884" i="64" s="1"/>
  <c r="AN892" i="64" s="1"/>
  <c r="AN885" i="64" a="1"/>
  <c r="AN885" i="64" s="1"/>
  <c r="AN893" i="64" s="1"/>
  <c r="AN886" i="64" a="1"/>
  <c r="AN886" i="64" s="1"/>
  <c r="AN894" i="64" s="1"/>
  <c r="AN887" i="64" a="1"/>
  <c r="AN887" i="64" s="1"/>
  <c r="AN895" i="64" s="1"/>
  <c r="AN901" i="64" a="1"/>
  <c r="AN901" i="64" s="1"/>
  <c r="DK909" i="64"/>
  <c r="DL903" i="64" a="1"/>
  <c r="DL903" i="64" s="1"/>
  <c r="DL899" i="64" a="1"/>
  <c r="DL899" i="64" s="1"/>
  <c r="DL883" i="64" a="1"/>
  <c r="DL883" i="64" s="1"/>
  <c r="DL891" i="64" s="1"/>
  <c r="DL884" i="64" a="1"/>
  <c r="DL884" i="64" s="1"/>
  <c r="DL892" i="64" s="1"/>
  <c r="DL885" i="64" a="1"/>
  <c r="DL885" i="64" s="1"/>
  <c r="DL893" i="64" s="1"/>
  <c r="DL900" i="64" a="1"/>
  <c r="DL900" i="64" s="1"/>
  <c r="DL886" i="64" a="1"/>
  <c r="DL886" i="64" s="1"/>
  <c r="DL894" i="64" s="1"/>
  <c r="DL887" i="64" a="1"/>
  <c r="DL887" i="64" s="1"/>
  <c r="DL895" i="64" s="1"/>
  <c r="DL901" i="64" a="1"/>
  <c r="DL901" i="64" s="1"/>
  <c r="DL902" i="64" a="1"/>
  <c r="DL902" i="64" s="1"/>
  <c r="AM910" i="64"/>
  <c r="DK908" i="64"/>
  <c r="AM909" i="64"/>
  <c r="DK907" i="64"/>
  <c r="AM908" i="64"/>
  <c r="DL209" i="64" a="1"/>
  <c r="DL209" i="64" s="1"/>
  <c r="DL208" i="64" a="1"/>
  <c r="DL208" i="64" s="1"/>
  <c r="DL207" i="64" s="1"/>
  <c r="AN208" i="64" a="1"/>
  <c r="AN208" i="64" s="1"/>
  <c r="AN207" i="64" s="1"/>
  <c r="AN209" i="64" a="1"/>
  <c r="AN209" i="64" s="1"/>
  <c r="AM210" i="64"/>
  <c r="AM212" i="64" s="1"/>
  <c r="DK210" i="64"/>
  <c r="DK212" i="64" s="1"/>
  <c r="AM1175" i="64"/>
  <c r="DJ1177" i="64"/>
  <c r="AM858" i="64"/>
  <c r="AM860" i="64" s="1"/>
  <c r="DK1175" i="64"/>
  <c r="AK1178" i="64"/>
  <c r="DI1178" i="64"/>
  <c r="AL1177" i="64"/>
  <c r="DL331" i="64" a="1"/>
  <c r="DL331" i="64" s="1"/>
  <c r="DL1174" i="64" a="1"/>
  <c r="DL1174" i="64" s="1"/>
  <c r="AN331" i="64" a="1"/>
  <c r="AN331" i="64" s="1"/>
  <c r="AN1174" i="64" a="1"/>
  <c r="AN1174" i="64" s="1"/>
  <c r="DK858" i="64"/>
  <c r="DK860" i="64" s="1"/>
  <c r="DL859" i="64" a="1"/>
  <c r="DL859" i="64" s="1"/>
  <c r="AN312" i="64" a="1"/>
  <c r="AN312" i="64" s="1"/>
  <c r="AN859" i="64" a="1"/>
  <c r="AN859" i="64" s="1"/>
  <c r="DL299" i="64" a="1"/>
  <c r="DL299" i="64" s="1"/>
  <c r="DL312" i="64" a="1"/>
  <c r="DL312" i="64" s="1"/>
  <c r="AN825" i="64" a="1"/>
  <c r="AN825" i="64" s="1"/>
  <c r="AN299" i="64" a="1"/>
  <c r="AN299" i="64" s="1"/>
  <c r="DJ822" i="64"/>
  <c r="AL822" i="64"/>
  <c r="DL825" i="64" a="1"/>
  <c r="DL825" i="64" s="1"/>
  <c r="AM818" i="64"/>
  <c r="AM826" i="64" s="1"/>
  <c r="DK818" i="64"/>
  <c r="DK826" i="64" s="1"/>
  <c r="DL821" i="64" a="1"/>
  <c r="DL821" i="64" s="1"/>
  <c r="AN821" i="64" a="1"/>
  <c r="AN821" i="64" s="1"/>
  <c r="AN4" i="64"/>
  <c r="AN817" i="64" a="1"/>
  <c r="AN817" i="64" s="1"/>
  <c r="DL817" i="64" a="1"/>
  <c r="DL817" i="64" s="1"/>
  <c r="DL66" i="863" a="1"/>
  <c r="DL66" i="863" s="1"/>
  <c r="AO259" i="64"/>
  <c r="AO7" i="64"/>
  <c r="AN8" i="64" s="1"/>
  <c r="AM8" i="64"/>
  <c r="AH2041" i="64"/>
  <c r="DL42" i="863"/>
  <c r="DL21" i="863" s="1"/>
  <c r="DL30" i="861" s="1"/>
  <c r="DL43" i="863"/>
  <c r="DL68" i="863" a="1"/>
  <c r="DL68" i="863" s="1"/>
  <c r="DL57" i="863"/>
  <c r="DL70" i="863" a="1"/>
  <c r="DL70" i="863" s="1"/>
  <c r="DL1" i="863"/>
  <c r="DL4" i="863"/>
  <c r="AO1" i="64"/>
  <c r="AP2" i="64"/>
  <c r="AO3" i="64"/>
  <c r="AO453" i="64" s="1" a="1"/>
  <c r="AO453" i="64" s="1"/>
  <c r="DL4" i="64"/>
  <c r="DL281" i="64"/>
  <c r="DL1" i="64"/>
  <c r="DL263" i="64"/>
  <c r="DL1" i="864"/>
  <c r="DL2" i="861"/>
  <c r="DL1" i="861" s="1"/>
  <c r="AN57" i="863"/>
  <c r="AN42" i="863"/>
  <c r="AN21" i="863" s="1"/>
  <c r="AN30" i="861" s="1"/>
  <c r="AN43" i="863"/>
  <c r="DL5" i="861"/>
  <c r="AN24" i="864"/>
  <c r="AN99"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99" i="861" s="1"/>
  <c r="AN70" i="863" a="1"/>
  <c r="AN70" i="863" s="1"/>
  <c r="AN68" i="863" a="1"/>
  <c r="AN68" i="863" s="1"/>
  <c r="AN66" i="863" a="1"/>
  <c r="AN66" i="863" s="1"/>
  <c r="AN4" i="863"/>
  <c r="DL4" i="864"/>
  <c r="AB7" i="860"/>
  <c r="AB3" i="860"/>
  <c r="AB4" i="860" s="1"/>
  <c r="AC2" i="860"/>
  <c r="AB1" i="860"/>
  <c r="DF4" i="860"/>
  <c r="DF1" i="860"/>
  <c r="DG9" i="860"/>
  <c r="DG8" i="860"/>
  <c r="DG3" i="860"/>
  <c r="DH2" i="860"/>
  <c r="DA2563" i="64"/>
  <c r="DA2536" i="64"/>
  <c r="AG2084" i="64"/>
  <c r="AH2082" i="64"/>
  <c r="DH2082" i="64"/>
  <c r="DH2084" i="64" s="1"/>
  <c r="AH2061" i="64"/>
  <c r="DG2084" i="64"/>
  <c r="DE2061" i="64"/>
  <c r="DE2063" i="64" s="1"/>
  <c r="DB2216" i="64"/>
  <c r="G656" i="64"/>
  <c r="G681" i="64"/>
  <c r="G1423" i="64"/>
  <c r="G756" i="64"/>
  <c r="E1810" i="64"/>
  <c r="DL454" i="64" a="1"/>
  <c r="AO454" i="64" a="1"/>
  <c r="DL396" i="64" a="1"/>
  <c r="DJ1178" i="64" a="1"/>
  <c r="AN1322" i="64" a="1"/>
  <c r="AN1200" i="64"/>
  <c r="AN1229" i="64" a="1"/>
  <c r="DK1177" i="64" a="1"/>
  <c r="AN396" i="64" a="1"/>
  <c r="DJ1322" i="64" a="1"/>
  <c r="AN958" i="64" a="1"/>
  <c r="DL1229" i="64" a="1"/>
  <c r="DB2563" i="64" a="1"/>
  <c r="DL858" i="64" a="1"/>
  <c r="AN1002" i="64" a="1"/>
  <c r="DL818" i="64" a="1"/>
  <c r="DL1828" i="64" a="1"/>
  <c r="DB2536" i="64" a="1"/>
  <c r="AM1177" i="64" a="1"/>
  <c r="AN1175" i="64" a="1"/>
  <c r="AN1828" i="64" a="1"/>
  <c r="DL1200" i="64"/>
  <c r="AL1178" i="64" a="1"/>
  <c r="DL1986" i="64" a="1"/>
  <c r="AN1070" i="64" a="1"/>
  <c r="AN858" i="64" a="1"/>
  <c r="DL1070" i="64" a="1"/>
  <c r="DL1002" i="64" a="1"/>
  <c r="AN1986" i="64" a="1"/>
  <c r="AN818" i="64" a="1"/>
  <c r="DL958" i="64" a="1"/>
  <c r="DL1175" i="64" a="1"/>
  <c r="AO454" i="64" l="1"/>
  <c r="DL454" i="64"/>
  <c r="AU46" i="1224"/>
  <c r="AU103" i="861" s="1"/>
  <c r="AV45" i="1224"/>
  <c r="AV102" i="861" s="1"/>
  <c r="AE43" i="1224"/>
  <c r="AE33" i="1224"/>
  <c r="AE42" i="861" s="1"/>
  <c r="AE31" i="1224"/>
  <c r="AE72" i="861" s="1"/>
  <c r="AU30" i="1224"/>
  <c r="AU101" i="861" s="1"/>
  <c r="AV29" i="1224"/>
  <c r="AV100" i="861" s="1"/>
  <c r="AX4" i="1224"/>
  <c r="AX16" i="1224"/>
  <c r="AX35" i="861" s="1"/>
  <c r="AX28" i="1224"/>
  <c r="AX17" i="1224"/>
  <c r="AX44" i="1224"/>
  <c r="AZ2" i="1224"/>
  <c r="AY3" i="1224"/>
  <c r="AY7" i="1224"/>
  <c r="AY1" i="1224"/>
  <c r="AW18" i="1224"/>
  <c r="AW8" i="1224"/>
  <c r="AN396" i="64"/>
  <c r="AN1229" i="64"/>
  <c r="DL1229" i="64"/>
  <c r="DL396" i="64"/>
  <c r="AO395" i="64" a="1"/>
  <c r="AO395" i="64" s="1"/>
  <c r="AO1228" i="64" a="1"/>
  <c r="AO1228" i="64" s="1"/>
  <c r="AE1231" i="64"/>
  <c r="AF1227" i="64" s="1"/>
  <c r="AE1233" i="64"/>
  <c r="AM1230" i="64"/>
  <c r="DL1070" i="64"/>
  <c r="AN1070" i="64"/>
  <c r="AN1002" i="64"/>
  <c r="AD1072" i="64"/>
  <c r="AE1068" i="64" s="1"/>
  <c r="AD1074" i="64"/>
  <c r="AO1001" i="64" a="1"/>
  <c r="AO1001" i="64" s="1"/>
  <c r="AO1069" i="64" a="1"/>
  <c r="AO1069" i="64" s="1"/>
  <c r="DK1077" i="64"/>
  <c r="AM1077" i="64"/>
  <c r="AM1071" i="64"/>
  <c r="AM1078" i="64" s="1"/>
  <c r="DL1002" i="64"/>
  <c r="DL1009" i="64" s="1"/>
  <c r="Y17" i="861"/>
  <c r="Y26" i="861" s="1"/>
  <c r="Y27" i="861" s="1"/>
  <c r="DL1986" i="64"/>
  <c r="AN1986" i="64"/>
  <c r="AO1987" i="64" a="1"/>
  <c r="AO1987" i="64" s="1"/>
  <c r="AF1992" i="64"/>
  <c r="AF1989" i="64" s="1"/>
  <c r="AF1990" i="64" s="1"/>
  <c r="BA2017" i="64"/>
  <c r="AC969" i="64"/>
  <c r="AC962" i="64"/>
  <c r="AD957" i="64" s="1"/>
  <c r="AD964" i="64" s="1"/>
  <c r="AD961" i="64" s="1"/>
  <c r="AN958" i="64"/>
  <c r="AN1828" i="64"/>
  <c r="AN1830" i="64" s="1"/>
  <c r="DL958" i="64"/>
  <c r="AL973" i="64" a="1"/>
  <c r="AL973" i="64" s="1"/>
  <c r="AO1827" i="64" a="1"/>
  <c r="AO1827" i="64" s="1"/>
  <c r="AO959" i="64" a="1"/>
  <c r="AO959" i="64" s="1"/>
  <c r="DK967" i="64"/>
  <c r="DK972" i="64"/>
  <c r="AM972" i="64"/>
  <c r="AM967" i="64"/>
  <c r="DL1828" i="64"/>
  <c r="DL1830" i="64" s="1"/>
  <c r="AO1129" i="64" a="1"/>
  <c r="AO1129" i="64" s="1"/>
  <c r="AO1829" i="64" a="1"/>
  <c r="AO1829" i="64" s="1"/>
  <c r="DL1127" i="64"/>
  <c r="DL1128" i="64" s="1"/>
  <c r="DL1130" i="64" s="1"/>
  <c r="AN1127" i="64"/>
  <c r="AN1128" i="64" s="1"/>
  <c r="AN1130" i="64" s="1"/>
  <c r="AO1125" i="64" a="1"/>
  <c r="AO1125" i="64" s="1"/>
  <c r="AO1126" i="64" a="1"/>
  <c r="AO1126" i="64" s="1"/>
  <c r="W588" i="64"/>
  <c r="W589" i="64" s="1"/>
  <c r="X582" i="64" s="1"/>
  <c r="X585" i="64" s="1"/>
  <c r="W597" i="64"/>
  <c r="W598" i="64" s="1"/>
  <c r="AO595" i="64" a="1"/>
  <c r="AO595" i="64" s="1"/>
  <c r="AO584" i="64" a="1"/>
  <c r="AO584" i="64" s="1"/>
  <c r="DJ1322" i="64"/>
  <c r="DJ1324" i="64" s="1"/>
  <c r="AO587" i="64" a="1"/>
  <c r="AO587" i="64" s="1"/>
  <c r="AO601" i="64" a="1"/>
  <c r="AO601" i="64" s="1"/>
  <c r="AN1322" i="64"/>
  <c r="AN1324" i="64" s="1"/>
  <c r="AO111" i="64" a="1"/>
  <c r="AO111" i="64" s="1"/>
  <c r="AO1307" i="64" a="1"/>
  <c r="AO1307"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199" i="64" a="1"/>
  <c r="AO1199" i="64" s="1"/>
  <c r="AL928" i="64"/>
  <c r="AL929" i="64" s="1"/>
  <c r="DL923" i="64"/>
  <c r="AN924" i="64"/>
  <c r="DL925" i="64"/>
  <c r="AM926" i="64"/>
  <c r="AN923" i="64"/>
  <c r="DL922" i="64"/>
  <c r="DL921" i="64"/>
  <c r="DL926" i="64" s="1"/>
  <c r="AN921" i="64"/>
  <c r="DL924" i="64"/>
  <c r="AN922" i="64"/>
  <c r="AO918" i="64" a="1"/>
  <c r="AO918" i="64" s="1"/>
  <c r="AO914" i="64" a="1"/>
  <c r="AO914" i="64" s="1"/>
  <c r="AO917" i="64" a="1"/>
  <c r="AO917" i="64" s="1"/>
  <c r="AO916" i="64" a="1"/>
  <c r="AO916" i="64" s="1"/>
  <c r="AO915" i="64" a="1"/>
  <c r="AO915" i="64" s="1"/>
  <c r="AN925" i="64"/>
  <c r="DK911" i="64"/>
  <c r="DK928" i="64" s="1"/>
  <c r="DK929" i="64" s="1"/>
  <c r="DL906" i="64"/>
  <c r="AN910" i="64"/>
  <c r="AN909" i="64"/>
  <c r="AN906" i="64"/>
  <c r="AN907" i="64"/>
  <c r="AM911" i="64"/>
  <c r="AO902" i="64" a="1"/>
  <c r="AO902" i="64" s="1"/>
  <c r="AO901" i="64" a="1"/>
  <c r="AO901" i="64" s="1"/>
  <c r="AO903" i="64" a="1"/>
  <c r="AO903" i="64" s="1"/>
  <c r="AO883" i="64" a="1"/>
  <c r="AO883" i="64" s="1"/>
  <c r="AO891" i="64" s="1"/>
  <c r="AO900" i="64" a="1"/>
  <c r="AO900" i="64" s="1"/>
  <c r="AO884" i="64" a="1"/>
  <c r="AO884" i="64" s="1"/>
  <c r="AO892" i="64" s="1"/>
  <c r="AO885" i="64" a="1"/>
  <c r="AO885" i="64" s="1"/>
  <c r="AO893" i="64" s="1"/>
  <c r="AO886" i="64" a="1"/>
  <c r="AO886" i="64" s="1"/>
  <c r="AO894" i="64" s="1"/>
  <c r="AO899" i="64" a="1"/>
  <c r="AO899" i="64" s="1"/>
  <c r="AO887" i="64" a="1"/>
  <c r="AO887" i="64" s="1"/>
  <c r="AO895" i="64" s="1"/>
  <c r="AN908" i="64"/>
  <c r="DL910" i="64"/>
  <c r="DL909" i="64"/>
  <c r="DL908" i="64"/>
  <c r="DL907" i="64"/>
  <c r="AO208" i="64" a="1"/>
  <c r="AO208" i="64" s="1"/>
  <c r="AO207" i="64" s="1"/>
  <c r="AO209" i="64" a="1"/>
  <c r="AO209" i="64" s="1"/>
  <c r="DL210" i="64"/>
  <c r="DL212" i="64" s="1"/>
  <c r="AN210" i="64"/>
  <c r="AN212" i="64" s="1"/>
  <c r="AM1177" i="64"/>
  <c r="AN1175" i="64"/>
  <c r="AL1178" i="64"/>
  <c r="AN858" i="64"/>
  <c r="AN860" i="64" s="1"/>
  <c r="DK1177" i="64"/>
  <c r="DJ1178" i="64"/>
  <c r="DL1175" i="64"/>
  <c r="AO331" i="64" a="1"/>
  <c r="AO331" i="64" s="1"/>
  <c r="AO1174" i="64" a="1"/>
  <c r="AO1174" i="64" s="1"/>
  <c r="DL858" i="64"/>
  <c r="DL860" i="64" s="1"/>
  <c r="AO312" i="64" a="1"/>
  <c r="AO312" i="64" s="1"/>
  <c r="AO859" i="64" a="1"/>
  <c r="AO859" i="64" s="1"/>
  <c r="AO825" i="64" a="1"/>
  <c r="AO825" i="64" s="1"/>
  <c r="AO299" i="64" a="1"/>
  <c r="AO299" i="64" s="1"/>
  <c r="AM822" i="64"/>
  <c r="DK822" i="64"/>
  <c r="AN818" i="64"/>
  <c r="AN826" i="64" s="1"/>
  <c r="DL818" i="64"/>
  <c r="DL826" i="64" s="1"/>
  <c r="AO821" i="64" a="1"/>
  <c r="AO821" i="64" s="1"/>
  <c r="AO4" i="64"/>
  <c r="AO817" i="64" a="1"/>
  <c r="AO817" i="64" s="1"/>
  <c r="AP259" i="64"/>
  <c r="AP7" i="64"/>
  <c r="AO8" i="64" s="1"/>
  <c r="AI2041" i="64"/>
  <c r="AQ2" i="64"/>
  <c r="AP1" i="64"/>
  <c r="AP3" i="64"/>
  <c r="AO24" i="864"/>
  <c r="AO99"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0" i="861" s="1"/>
  <c r="AO43" i="863"/>
  <c r="AR8" i="861"/>
  <c r="AS3" i="861"/>
  <c r="AR4" i="861"/>
  <c r="AR1" i="861"/>
  <c r="AO57" i="863"/>
  <c r="AD2" i="860"/>
  <c r="AC7" i="860"/>
  <c r="AC1" i="860"/>
  <c r="AC3" i="860"/>
  <c r="AC4" i="860" s="1"/>
  <c r="DG1" i="860"/>
  <c r="DG4" i="860"/>
  <c r="DH9" i="860"/>
  <c r="DH8" i="860"/>
  <c r="DH3" i="860"/>
  <c r="DI2" i="860"/>
  <c r="DB2563" i="64"/>
  <c r="DB2536" i="64"/>
  <c r="AH2084" i="64"/>
  <c r="AI2082" i="64"/>
  <c r="AI2061" i="64"/>
  <c r="AI2063" i="64" s="1"/>
  <c r="AH2063" i="64"/>
  <c r="DI2082" i="64"/>
  <c r="DF2061" i="64"/>
  <c r="DF2063" i="64" s="1"/>
  <c r="DE2041" i="64"/>
  <c r="DD2041" i="64"/>
  <c r="DC2216" i="64"/>
  <c r="L93" i="64"/>
  <c r="M93" i="64"/>
  <c r="N93" i="64"/>
  <c r="O93" i="64"/>
  <c r="P93" i="64"/>
  <c r="K93" i="64"/>
  <c r="E1774" i="64"/>
  <c r="E1773" i="64"/>
  <c r="B1773" i="64" s="1"/>
  <c r="E1771" i="64"/>
  <c r="DL1177" i="64" a="1"/>
  <c r="AO1322" i="64" a="1"/>
  <c r="AO396" i="64" a="1"/>
  <c r="AO1229" i="64" a="1"/>
  <c r="AN1177" i="64" a="1"/>
  <c r="AO1002" i="64" a="1"/>
  <c r="AM1178" i="64" a="1"/>
  <c r="AO1828" i="64" a="1"/>
  <c r="DC2536" i="64" a="1"/>
  <c r="AO958" i="64" a="1"/>
  <c r="DC2563" i="64" a="1"/>
  <c r="AO858" i="64" a="1"/>
  <c r="DK1322" i="64" a="1"/>
  <c r="AO1986" i="64" a="1"/>
  <c r="AO1175" i="64" a="1"/>
  <c r="AO1200" i="64"/>
  <c r="AO1070" i="64" a="1"/>
  <c r="DK1178" i="64" a="1"/>
  <c r="AO818" i="64" a="1"/>
  <c r="AP453" i="64" l="1" a="1"/>
  <c r="AP453" i="64" s="1"/>
  <c r="AV30" i="1224"/>
  <c r="AV101" i="861" s="1"/>
  <c r="AW45" i="1224"/>
  <c r="AW102" i="861" s="1"/>
  <c r="AF27" i="1224"/>
  <c r="AE49" i="1224"/>
  <c r="AE43" i="861" s="1"/>
  <c r="AE47" i="1224"/>
  <c r="AE73" i="861" s="1"/>
  <c r="AV46" i="1224"/>
  <c r="AV103" i="861" s="1"/>
  <c r="AW29" i="1224"/>
  <c r="AW100" i="861" s="1"/>
  <c r="AY16" i="1224"/>
  <c r="AY35" i="861" s="1"/>
  <c r="AY4" i="1224"/>
  <c r="AY17" i="1224"/>
  <c r="AY28" i="1224"/>
  <c r="AY44" i="1224"/>
  <c r="BA2" i="1224"/>
  <c r="AZ3" i="1224"/>
  <c r="AZ7" i="1224"/>
  <c r="AZ1" i="1224"/>
  <c r="AX18" i="1224"/>
  <c r="AX8" i="1224"/>
  <c r="AO1229" i="64"/>
  <c r="AO396" i="64"/>
  <c r="AF1233" i="64"/>
  <c r="AF1231" i="64"/>
  <c r="AG1227" i="64" s="1"/>
  <c r="AP1228" i="64" a="1"/>
  <c r="AP1228" i="64" s="1"/>
  <c r="AP395" i="64" a="1"/>
  <c r="AP395" i="64" s="1"/>
  <c r="AN1230" i="64"/>
  <c r="AO1070" i="64"/>
  <c r="AO1002" i="64"/>
  <c r="AE1072" i="64"/>
  <c r="AF1068" i="64" s="1"/>
  <c r="AE1074" i="64"/>
  <c r="AP1069" i="64" a="1"/>
  <c r="AP1069" i="64" s="1"/>
  <c r="AN1077" i="64"/>
  <c r="AN1071" i="64"/>
  <c r="AN1078" i="64" s="1"/>
  <c r="DL1077" i="64"/>
  <c r="AP1001" i="64" a="1"/>
  <c r="AP1001" i="64" s="1"/>
  <c r="AP1987" i="64" a="1"/>
  <c r="AP1987" i="64" s="1"/>
  <c r="X44" i="861"/>
  <c r="AO1986" i="64"/>
  <c r="AO1995" i="64" s="1"/>
  <c r="AN1995" i="64"/>
  <c r="DL1995" i="64"/>
  <c r="AG1985" i="64"/>
  <c r="BB2017" i="64"/>
  <c r="BA2019" i="64"/>
  <c r="AD969" i="64"/>
  <c r="AD962" i="64"/>
  <c r="AE957" i="64" s="1"/>
  <c r="AE964" i="64" s="1"/>
  <c r="AE961" i="64" s="1"/>
  <c r="AO958" i="64"/>
  <c r="AO1828" i="64"/>
  <c r="AO1830" i="64" s="1"/>
  <c r="AM973" i="64" a="1"/>
  <c r="AM973" i="64" s="1"/>
  <c r="DK973" i="64" a="1"/>
  <c r="DK973" i="64" s="1"/>
  <c r="AP959" i="64" a="1"/>
  <c r="AP959" i="64" s="1"/>
  <c r="DL967" i="64"/>
  <c r="DL972" i="64"/>
  <c r="AN972" i="64"/>
  <c r="AN967" i="64"/>
  <c r="AP1827" i="64" a="1"/>
  <c r="AP1827" i="64" s="1"/>
  <c r="AP1129" i="64" a="1"/>
  <c r="AP1129" i="64" s="1"/>
  <c r="AP1829" i="64" a="1"/>
  <c r="AP1829" i="64" s="1"/>
  <c r="AP1125" i="64" a="1"/>
  <c r="AP1125" i="64" s="1"/>
  <c r="AP1126" i="64" a="1"/>
  <c r="AP1126" i="64" s="1"/>
  <c r="AO1127" i="64"/>
  <c r="AO1128" i="64" s="1"/>
  <c r="AO1130" i="64" s="1"/>
  <c r="W590" i="64"/>
  <c r="W602" i="64"/>
  <c r="X593" i="64"/>
  <c r="X594" i="64"/>
  <c r="AP595" i="64" a="1"/>
  <c r="AP595" i="64" s="1"/>
  <c r="AP584" i="64" a="1"/>
  <c r="AP584" i="64" s="1"/>
  <c r="DK1322" i="64"/>
  <c r="DK1324" i="64" s="1"/>
  <c r="AP601" i="64" a="1"/>
  <c r="AP601" i="64" s="1"/>
  <c r="AP587" i="64" a="1"/>
  <c r="AP587" i="64" s="1"/>
  <c r="AO141" i="64"/>
  <c r="AO126" i="64"/>
  <c r="AO1322" i="64"/>
  <c r="AO1324" i="64" s="1"/>
  <c r="AP111" i="64" a="1"/>
  <c r="AP111" i="64" s="1"/>
  <c r="AP1307" i="64" a="1"/>
  <c r="AP1307"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199" i="64" a="1"/>
  <c r="AP1199" i="64" s="1"/>
  <c r="AM928" i="64"/>
  <c r="AM929" i="64" s="1"/>
  <c r="AO923" i="64"/>
  <c r="AO921" i="64"/>
  <c r="AO924" i="64"/>
  <c r="AO925" i="64"/>
  <c r="AO922" i="64"/>
  <c r="AN926" i="64"/>
  <c r="AP918" i="64" a="1"/>
  <c r="AP918" i="64" s="1"/>
  <c r="AP914" i="64" a="1"/>
  <c r="AP914" i="64" s="1"/>
  <c r="AP917" i="64" a="1"/>
  <c r="AP917" i="64" s="1"/>
  <c r="AP916" i="64" a="1"/>
  <c r="AP916" i="64" s="1"/>
  <c r="AP915" i="64" a="1"/>
  <c r="AP915" i="64" s="1"/>
  <c r="AO907" i="64"/>
  <c r="DL911" i="64"/>
  <c r="DL928" i="64" s="1"/>
  <c r="AO910" i="64"/>
  <c r="AP901" i="64" a="1"/>
  <c r="AP901" i="64" s="1"/>
  <c r="AP902" i="64" a="1"/>
  <c r="AP902" i="64" s="1"/>
  <c r="AP887" i="64" a="1"/>
  <c r="AP887" i="64" s="1"/>
  <c r="AP895" i="64" s="1"/>
  <c r="AP903" i="64" a="1"/>
  <c r="AP903" i="64" s="1"/>
  <c r="AP883" i="64" a="1"/>
  <c r="AP883" i="64" s="1"/>
  <c r="AP891" i="64" s="1"/>
  <c r="AP900" i="64" a="1"/>
  <c r="AP900" i="64" s="1"/>
  <c r="AP884" i="64" a="1"/>
  <c r="AP884" i="64" s="1"/>
  <c r="AP892" i="64" s="1"/>
  <c r="AP899" i="64" a="1"/>
  <c r="AP899" i="64" s="1"/>
  <c r="AP885" i="64" a="1"/>
  <c r="AP885" i="64" s="1"/>
  <c r="AP893" i="64" s="1"/>
  <c r="AP886" i="64" a="1"/>
  <c r="AP886" i="64" s="1"/>
  <c r="AP894" i="64" s="1"/>
  <c r="AO909" i="64"/>
  <c r="AO908" i="64"/>
  <c r="AN911" i="64"/>
  <c r="AO906" i="64"/>
  <c r="AO210" i="64"/>
  <c r="AO212" i="64" s="1"/>
  <c r="AP208" i="64" a="1"/>
  <c r="AP208" i="64" s="1"/>
  <c r="AP207" i="64" s="1"/>
  <c r="AP209" i="64" a="1"/>
  <c r="AP209" i="64" s="1"/>
  <c r="AN1177" i="64"/>
  <c r="AM1178" i="64"/>
  <c r="DL1177" i="64"/>
  <c r="DK1178" i="64"/>
  <c r="AO1175" i="64"/>
  <c r="AO858" i="64"/>
  <c r="AO860" i="64" s="1"/>
  <c r="AP331" i="64" a="1"/>
  <c r="AP331" i="64" s="1"/>
  <c r="AP1174" i="64" a="1"/>
  <c r="AP1174" i="64" s="1"/>
  <c r="AP312" i="64" a="1"/>
  <c r="AP312" i="64" s="1"/>
  <c r="AP859" i="64" a="1"/>
  <c r="AP859" i="64" s="1"/>
  <c r="AP825" i="64" a="1"/>
  <c r="AP825" i="64" s="1"/>
  <c r="AP299" i="64" a="1"/>
  <c r="AP299" i="64" s="1"/>
  <c r="DL822" i="64"/>
  <c r="AN822" i="64"/>
  <c r="AO818" i="64"/>
  <c r="AO826" i="64" s="1"/>
  <c r="AP821" i="64" a="1"/>
  <c r="AP821" i="64" s="1"/>
  <c r="AP817" i="64" a="1"/>
  <c r="AP817" i="64" s="1"/>
  <c r="AQ259" i="64"/>
  <c r="AQ7" i="64"/>
  <c r="AP8" i="64" s="1"/>
  <c r="AP4" i="64"/>
  <c r="AJ2041" i="64"/>
  <c r="AQ3" i="64"/>
  <c r="AR2" i="64"/>
  <c r="AQ1" i="64"/>
  <c r="AP68" i="863" a="1"/>
  <c r="AP68" i="863" s="1"/>
  <c r="AP66" i="863" a="1"/>
  <c r="AP66" i="863" s="1"/>
  <c r="AP70" i="863" a="1"/>
  <c r="AP70" i="863" s="1"/>
  <c r="AP4" i="863"/>
  <c r="AP42" i="863"/>
  <c r="AP21" i="863" s="1"/>
  <c r="AP30" i="861" s="1"/>
  <c r="AP43" i="863"/>
  <c r="AP24" i="864"/>
  <c r="AP99"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563" i="64"/>
  <c r="DC2536" i="64"/>
  <c r="AJ2082" i="64"/>
  <c r="AI2084" i="64"/>
  <c r="DJ2082" i="64"/>
  <c r="DJ2084" i="64" s="1"/>
  <c r="DI2084" i="64"/>
  <c r="AJ2061" i="64"/>
  <c r="AJ2063" i="64" s="1"/>
  <c r="DG2061" i="64"/>
  <c r="DG2063" i="64" s="1"/>
  <c r="DF2041" i="64"/>
  <c r="DD2216" i="64"/>
  <c r="G1100" i="64"/>
  <c r="G1098" i="64" s="1"/>
  <c r="G1271" i="64"/>
  <c r="E474" i="64"/>
  <c r="E476" i="64"/>
  <c r="E475" i="64"/>
  <c r="B475" i="64" s="1"/>
  <c r="E473" i="64"/>
  <c r="E88" i="64"/>
  <c r="B88" i="64" s="1"/>
  <c r="E89" i="64"/>
  <c r="B89" i="64" s="1"/>
  <c r="E90" i="64"/>
  <c r="B90" i="64" s="1"/>
  <c r="E91" i="64"/>
  <c r="B91" i="64" s="1"/>
  <c r="E92" i="64"/>
  <c r="B92" i="64" s="1"/>
  <c r="E93" i="64"/>
  <c r="B93" i="64" s="1"/>
  <c r="E87" i="64"/>
  <c r="AP454" i="64" a="1"/>
  <c r="AP1002" i="64" a="1"/>
  <c r="AP818" i="64" a="1"/>
  <c r="DL1322" i="64" a="1"/>
  <c r="AP1986" i="64" a="1"/>
  <c r="DD2536" i="64" a="1"/>
  <c r="AP1229" i="64" a="1"/>
  <c r="AP1322" i="64" a="1"/>
  <c r="AP1828" i="64" a="1"/>
  <c r="AP858" i="64" a="1"/>
  <c r="AN1178" i="64" a="1"/>
  <c r="AP396" i="64" a="1"/>
  <c r="AP1200" i="64"/>
  <c r="DL1178" i="64" a="1"/>
  <c r="AO1177" i="64" a="1"/>
  <c r="DD2563" i="64" a="1"/>
  <c r="AP958" i="64" a="1"/>
  <c r="AP1070" i="64" a="1"/>
  <c r="AP1175" i="64" a="1"/>
  <c r="AP454" i="64" l="1"/>
  <c r="AQ453" i="64" a="1"/>
  <c r="AQ453" i="64" s="1"/>
  <c r="AX45" i="1224"/>
  <c r="AX102" i="861" s="1"/>
  <c r="AF43" i="1224"/>
  <c r="AF33" i="1224"/>
  <c r="AF42" i="861" s="1"/>
  <c r="AF31" i="1224"/>
  <c r="AF72" i="861" s="1"/>
  <c r="AW46" i="1224"/>
  <c r="AW103" i="861" s="1"/>
  <c r="AW30" i="1224"/>
  <c r="AW101" i="861" s="1"/>
  <c r="AX29" i="1224"/>
  <c r="AX100" i="861" s="1"/>
  <c r="AZ4" i="1224"/>
  <c r="AZ17" i="1224"/>
  <c r="AZ16" i="1224"/>
  <c r="AZ35" i="861" s="1"/>
  <c r="AZ28" i="1224"/>
  <c r="AZ44" i="1224"/>
  <c r="BB2" i="1224"/>
  <c r="BA3" i="1224"/>
  <c r="BA7" i="1224"/>
  <c r="BA1" i="1224"/>
  <c r="AY18" i="1224"/>
  <c r="AY8" i="1224"/>
  <c r="AP396" i="64"/>
  <c r="AP1229" i="64"/>
  <c r="AQ1228" i="64" a="1"/>
  <c r="AQ1228" i="64" s="1"/>
  <c r="AQ395" i="64" a="1"/>
  <c r="AQ395" i="64" s="1"/>
  <c r="AG1233" i="64"/>
  <c r="AG1231" i="64"/>
  <c r="AH1227" i="64" s="1"/>
  <c r="AO1230" i="64"/>
  <c r="AP1070" i="64"/>
  <c r="AF1072" i="64"/>
  <c r="AG1068" i="64" s="1"/>
  <c r="AF1074" i="64"/>
  <c r="AQ1001" i="64" a="1"/>
  <c r="AQ1001" i="64" s="1"/>
  <c r="AQ1069" i="64" a="1"/>
  <c r="AQ1069" i="64" s="1"/>
  <c r="AO1077" i="64"/>
  <c r="AO1071" i="64"/>
  <c r="AO1078" i="64" s="1"/>
  <c r="AP1002" i="64"/>
  <c r="Y96" i="861"/>
  <c r="Y64" i="861"/>
  <c r="AP1986" i="64"/>
  <c r="AP1995" i="64" s="1"/>
  <c r="AP1996" i="64" s="1" a="1"/>
  <c r="AP1996" i="64" s="1"/>
  <c r="AQ1987" i="64" a="1"/>
  <c r="AQ1987" i="64" s="1"/>
  <c r="X104" i="861"/>
  <c r="AN1996" i="64" a="1"/>
  <c r="AN1996" i="64" s="1"/>
  <c r="AO1996" i="64" a="1"/>
  <c r="AO1996" i="64" s="1"/>
  <c r="AG1992" i="64"/>
  <c r="AG1989" i="64" s="1"/>
  <c r="BC2017" i="64"/>
  <c r="BC2019" i="64" s="1"/>
  <c r="BB2019" i="64"/>
  <c r="AE962" i="64"/>
  <c r="AF957" i="64" s="1"/>
  <c r="AF964" i="64" s="1"/>
  <c r="AF961" i="64" s="1"/>
  <c r="AE969" i="64"/>
  <c r="AP958" i="64"/>
  <c r="AN973" i="64" a="1"/>
  <c r="AN973" i="64" s="1"/>
  <c r="AQ1827" i="64" a="1"/>
  <c r="AQ1827" i="64" s="1"/>
  <c r="AQ959" i="64" a="1"/>
  <c r="AQ959" i="64" s="1"/>
  <c r="DL973" i="64" a="1"/>
  <c r="DL973" i="64" s="1"/>
  <c r="AO972" i="64"/>
  <c r="AO967" i="64"/>
  <c r="AP1828" i="64"/>
  <c r="AP1830" i="64" s="1"/>
  <c r="AQ1129" i="64" a="1"/>
  <c r="AQ1129" i="64" s="1"/>
  <c r="AQ1829" i="64" a="1"/>
  <c r="AQ1829" i="64" s="1"/>
  <c r="AP1127" i="64"/>
  <c r="AP1128" i="64" s="1"/>
  <c r="AP1130" i="64" s="1"/>
  <c r="AQ1125" i="64" a="1"/>
  <c r="AQ1125" i="64" s="1"/>
  <c r="AQ1126" i="64" a="1"/>
  <c r="AQ1126" i="64" s="1"/>
  <c r="X596" i="64"/>
  <c r="X586" i="64" s="1"/>
  <c r="X588" i="64" s="1"/>
  <c r="X589" i="64" s="1"/>
  <c r="AQ595" i="64" a="1"/>
  <c r="AQ595" i="64" s="1"/>
  <c r="AQ584" i="64" a="1"/>
  <c r="AQ584" i="64" s="1"/>
  <c r="DL1322" i="64"/>
  <c r="DL1324" i="64" s="1"/>
  <c r="AQ1307" i="64" a="1"/>
  <c r="AQ1307" i="64" s="1"/>
  <c r="AQ587" i="64" a="1"/>
  <c r="AQ587" i="64" s="1"/>
  <c r="AQ601" i="64" a="1"/>
  <c r="AQ601" i="64" s="1"/>
  <c r="AP141" i="64"/>
  <c r="AP126" i="64"/>
  <c r="AP1322"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199" i="64" a="1"/>
  <c r="AQ1199" i="64" s="1"/>
  <c r="AN928" i="64"/>
  <c r="AN929" i="64" s="1"/>
  <c r="DL929" i="64"/>
  <c r="AP925" i="64"/>
  <c r="AP921" i="64"/>
  <c r="AP923" i="64"/>
  <c r="AP924" i="64"/>
  <c r="AP922" i="64"/>
  <c r="AO926" i="64"/>
  <c r="AQ918" i="64" a="1"/>
  <c r="AQ918" i="64" s="1"/>
  <c r="AQ914" i="64" a="1"/>
  <c r="AQ914" i="64" s="1"/>
  <c r="AQ917" i="64" a="1"/>
  <c r="AQ917" i="64" s="1"/>
  <c r="AQ916" i="64" a="1"/>
  <c r="AQ916" i="64" s="1"/>
  <c r="AQ915" i="64" a="1"/>
  <c r="AQ915" i="64" s="1"/>
  <c r="AP907" i="64"/>
  <c r="AP908" i="64"/>
  <c r="AP910" i="64"/>
  <c r="AP909" i="64"/>
  <c r="AQ887" i="64" a="1"/>
  <c r="AQ887" i="64" s="1"/>
  <c r="AQ895" i="64" s="1"/>
  <c r="AQ901" i="64" a="1"/>
  <c r="AQ901" i="64" s="1"/>
  <c r="AQ902" i="64" a="1"/>
  <c r="AQ902" i="64" s="1"/>
  <c r="AQ903" i="64" a="1"/>
  <c r="AQ903" i="64" s="1"/>
  <c r="AQ886" i="64" a="1"/>
  <c r="AQ886" i="64" s="1"/>
  <c r="AQ894" i="64" s="1"/>
  <c r="AQ899" i="64" a="1"/>
  <c r="AQ899" i="64" s="1"/>
  <c r="AQ883" i="64" a="1"/>
  <c r="AQ883" i="64" s="1"/>
  <c r="AQ891" i="64" s="1"/>
  <c r="AQ900" i="64" a="1"/>
  <c r="AQ900" i="64" s="1"/>
  <c r="AQ884" i="64" a="1"/>
  <c r="AQ884" i="64" s="1"/>
  <c r="AQ892" i="64" s="1"/>
  <c r="AQ885" i="64" a="1"/>
  <c r="AQ885" i="64" s="1"/>
  <c r="AQ893" i="64" s="1"/>
  <c r="AP906" i="64"/>
  <c r="AO911" i="64"/>
  <c r="AQ208" i="64" a="1"/>
  <c r="AQ208" i="64" s="1"/>
  <c r="AQ207" i="64" s="1"/>
  <c r="AQ209" i="64" a="1"/>
  <c r="AQ209" i="64" s="1"/>
  <c r="AP210" i="64"/>
  <c r="AP212" i="64" s="1"/>
  <c r="AO1177" i="64"/>
  <c r="AP858" i="64"/>
  <c r="AP860" i="64" s="1"/>
  <c r="AP1175" i="64"/>
  <c r="DL1178" i="64"/>
  <c r="AN1178" i="64"/>
  <c r="AQ331" i="64" a="1"/>
  <c r="AQ331" i="64" s="1"/>
  <c r="AQ1174" i="64" a="1"/>
  <c r="AQ1174" i="64" s="1"/>
  <c r="AQ859" i="64" a="1"/>
  <c r="AQ859" i="64" s="1"/>
  <c r="AQ299" i="64" a="1"/>
  <c r="AQ299" i="64" s="1"/>
  <c r="AQ312" i="64" a="1"/>
  <c r="AQ312" i="64" s="1"/>
  <c r="AO822" i="64"/>
  <c r="AQ825" i="64" a="1"/>
  <c r="AQ825" i="64" s="1"/>
  <c r="AP818" i="64"/>
  <c r="AP826" i="64" s="1"/>
  <c r="AQ821" i="64" a="1"/>
  <c r="AQ821" i="64" s="1"/>
  <c r="AQ817" i="64" a="1"/>
  <c r="AQ817" i="64" s="1"/>
  <c r="AQ4" i="864"/>
  <c r="AR259" i="64"/>
  <c r="AR7" i="64"/>
  <c r="AQ8" i="64" s="1"/>
  <c r="AQ4" i="64"/>
  <c r="AK2041" i="64"/>
  <c r="AR1" i="64"/>
  <c r="AR3" i="64"/>
  <c r="AR453" i="64" s="1" a="1"/>
  <c r="AR453"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0" i="861" s="1"/>
  <c r="AR22" i="864"/>
  <c r="AR21" i="864"/>
  <c r="AR3" i="864"/>
  <c r="AS2" i="864"/>
  <c r="AS23" i="864" s="1"/>
  <c r="AR20" i="864"/>
  <c r="AR1" i="864"/>
  <c r="AQ57" i="863"/>
  <c r="AQ24" i="864"/>
  <c r="AQ99" i="861" s="1"/>
  <c r="AS5" i="861"/>
  <c r="AE1" i="860"/>
  <c r="AE7" i="860"/>
  <c r="AF2" i="860"/>
  <c r="AE3" i="860"/>
  <c r="AE4" i="860" s="1"/>
  <c r="DI1" i="860"/>
  <c r="DI4" i="860"/>
  <c r="DJ3" i="860"/>
  <c r="DK2" i="860"/>
  <c r="DJ9" i="860"/>
  <c r="DJ8" i="860"/>
  <c r="DD2563" i="64"/>
  <c r="DD2536" i="64"/>
  <c r="AK2082" i="64"/>
  <c r="AJ2084" i="64"/>
  <c r="DH2061" i="64"/>
  <c r="DK2082" i="64"/>
  <c r="AK2061" i="64"/>
  <c r="AK2063" i="64" s="1"/>
  <c r="DG2041" i="64"/>
  <c r="DE2216" i="64"/>
  <c r="G1150" i="64"/>
  <c r="AR454" i="64" a="1"/>
  <c r="AQ454" i="64" a="1"/>
  <c r="AQ1002" i="64" a="1"/>
  <c r="AQ1322" i="64" a="1"/>
  <c r="AQ1070" i="64" a="1"/>
  <c r="DE2563" i="64" a="1"/>
  <c r="AP1177" i="64" a="1"/>
  <c r="AQ1175" i="64" a="1"/>
  <c r="AQ1200" i="64"/>
  <c r="AQ1828" i="64" a="1"/>
  <c r="AQ1229" i="64" a="1"/>
  <c r="AQ396" i="64" a="1"/>
  <c r="AQ858" i="64" a="1"/>
  <c r="AQ958" i="64" a="1"/>
  <c r="DE2536" i="64" a="1"/>
  <c r="AQ1986" i="64" a="1"/>
  <c r="AQ818" i="64" a="1"/>
  <c r="AO1178" i="64" a="1"/>
  <c r="AQ454" i="64" l="1"/>
  <c r="AR454" i="64"/>
  <c r="AX30" i="1224"/>
  <c r="AX101" i="861" s="1"/>
  <c r="AY45" i="1224"/>
  <c r="AY102" i="861" s="1"/>
  <c r="AG27" i="1224"/>
  <c r="AF47" i="1224"/>
  <c r="AF73" i="861" s="1"/>
  <c r="AF49" i="1224"/>
  <c r="AF43" i="861" s="1"/>
  <c r="AX46" i="1224"/>
  <c r="AX103" i="861" s="1"/>
  <c r="AZ18" i="1224"/>
  <c r="AY29" i="1224"/>
  <c r="AY100" i="861" s="1"/>
  <c r="BA16" i="1224"/>
  <c r="BA35" i="861" s="1"/>
  <c r="BA4" i="1224"/>
  <c r="BA17" i="1224"/>
  <c r="BA28" i="1224"/>
  <c r="BA44" i="1224"/>
  <c r="BC2" i="1224"/>
  <c r="BB3" i="1224"/>
  <c r="BB7" i="1224"/>
  <c r="BB1" i="1224"/>
  <c r="AZ8" i="1224"/>
  <c r="AQ396" i="64"/>
  <c r="AQ1229" i="64"/>
  <c r="AQ1230" i="64" s="1"/>
  <c r="AH1233" i="64"/>
  <c r="AH1231" i="64"/>
  <c r="AI1227" i="64" s="1"/>
  <c r="AR1228" i="64" a="1"/>
  <c r="AR1228" i="64" s="1"/>
  <c r="AR395" i="64" a="1"/>
  <c r="AR395" i="64" s="1"/>
  <c r="AP1230" i="64"/>
  <c r="AQ1070" i="64"/>
  <c r="AQ1002" i="64"/>
  <c r="AR1001" i="64" a="1"/>
  <c r="AR1001" i="64" s="1"/>
  <c r="AR1069" i="64" a="1"/>
  <c r="AR1069" i="64" s="1"/>
  <c r="AG1074" i="64"/>
  <c r="AG1072" i="64"/>
  <c r="AH1068" i="64" s="1"/>
  <c r="AP1077" i="64"/>
  <c r="AP1071" i="64"/>
  <c r="AQ1986" i="64"/>
  <c r="AQ1995" i="64" s="1"/>
  <c r="AQ1996" i="64" s="1" a="1"/>
  <c r="AQ1996" i="64" s="1"/>
  <c r="AR1987" i="64" a="1"/>
  <c r="AR1987" i="64" s="1"/>
  <c r="X74" i="861"/>
  <c r="X76" i="861" s="1"/>
  <c r="AG1990" i="64"/>
  <c r="AH1985" i="64" s="1"/>
  <c r="BD2017" i="64"/>
  <c r="BD2019" i="64" s="1"/>
  <c r="AF969" i="64"/>
  <c r="AF962" i="64"/>
  <c r="AG957" i="64" s="1"/>
  <c r="AG964" i="64" s="1"/>
  <c r="AG961" i="64" s="1"/>
  <c r="AQ958" i="64"/>
  <c r="AQ1828" i="64"/>
  <c r="AQ1830" i="64" s="1"/>
  <c r="AR1827" i="64" a="1"/>
  <c r="AR1827" i="64" s="1"/>
  <c r="AR959" i="64" a="1"/>
  <c r="AR959" i="64" s="1"/>
  <c r="AO973" i="64" a="1"/>
  <c r="AO973" i="64" s="1"/>
  <c r="AP972" i="64"/>
  <c r="AP967" i="64"/>
  <c r="AR1129" i="64" a="1"/>
  <c r="AR1129" i="64" s="1"/>
  <c r="AR1829" i="64" a="1"/>
  <c r="AR1829" i="64" s="1"/>
  <c r="AR1125" i="64" a="1"/>
  <c r="AR1125" i="64" s="1"/>
  <c r="AR1126" i="64" a="1"/>
  <c r="AR1126" i="64" s="1"/>
  <c r="AQ1127" i="64"/>
  <c r="AQ1128" i="64" s="1"/>
  <c r="AQ1130" i="64" s="1"/>
  <c r="X597" i="64"/>
  <c r="Y593" i="64" s="1"/>
  <c r="X590" i="64"/>
  <c r="Y582" i="64"/>
  <c r="AR595" i="64" a="1"/>
  <c r="AR595" i="64" s="1"/>
  <c r="AR584" i="64" a="1"/>
  <c r="AR584" i="64" s="1"/>
  <c r="AR1307" i="64" a="1"/>
  <c r="AR1307" i="64" s="1"/>
  <c r="AR587" i="64" a="1"/>
  <c r="AR587" i="64" s="1"/>
  <c r="AR601" i="64" a="1"/>
  <c r="AR601" i="64" s="1"/>
  <c r="AQ1322" i="64"/>
  <c r="AP1324"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199" i="64" a="1"/>
  <c r="AR1199" i="64" s="1"/>
  <c r="AO928" i="64"/>
  <c r="AQ923" i="64"/>
  <c r="AQ922" i="64"/>
  <c r="AP926" i="64"/>
  <c r="AQ924" i="64"/>
  <c r="AQ921" i="64"/>
  <c r="AQ925" i="64"/>
  <c r="AR918" i="64" a="1"/>
  <c r="AR918" i="64" s="1"/>
  <c r="AR917" i="64" a="1"/>
  <c r="AR917" i="64" s="1"/>
  <c r="AR914" i="64" a="1"/>
  <c r="AR914" i="64" s="1"/>
  <c r="AR916" i="64" a="1"/>
  <c r="AR916" i="64" s="1"/>
  <c r="AR915" i="64" a="1"/>
  <c r="AR915" i="64" s="1"/>
  <c r="AP911" i="64"/>
  <c r="AQ907" i="64"/>
  <c r="AQ909" i="64"/>
  <c r="AQ910" i="64"/>
  <c r="AQ908" i="64"/>
  <c r="AQ906" i="64"/>
  <c r="AR886" i="64" a="1"/>
  <c r="AR886" i="64" s="1"/>
  <c r="AR894" i="64" s="1"/>
  <c r="AR887" i="64" a="1"/>
  <c r="AR887" i="64" s="1"/>
  <c r="AR895" i="64" s="1"/>
  <c r="AR901" i="64" a="1"/>
  <c r="AR901" i="64" s="1"/>
  <c r="AR902" i="64" a="1"/>
  <c r="AR902" i="64" s="1"/>
  <c r="AR885" i="64" a="1"/>
  <c r="AR885" i="64" s="1"/>
  <c r="AR893" i="64" s="1"/>
  <c r="AR903" i="64" a="1"/>
  <c r="AR903" i="64" s="1"/>
  <c r="AR899" i="64" a="1"/>
  <c r="AR899" i="64" s="1"/>
  <c r="AR883" i="64" a="1"/>
  <c r="AR883" i="64" s="1"/>
  <c r="AR891" i="64" s="1"/>
  <c r="AR900" i="64" a="1"/>
  <c r="AR900" i="64" s="1"/>
  <c r="AR884" i="64" a="1"/>
  <c r="AR884" i="64" s="1"/>
  <c r="AR892" i="64" s="1"/>
  <c r="AQ210" i="64"/>
  <c r="AQ212" i="64" s="1"/>
  <c r="AR208" i="64" a="1"/>
  <c r="AR208" i="64" s="1"/>
  <c r="AR207" i="64" s="1"/>
  <c r="AR209" i="64" a="1"/>
  <c r="AR209" i="64" s="1"/>
  <c r="AQ1175" i="64"/>
  <c r="AQ858" i="64"/>
  <c r="AQ860" i="64" s="1"/>
  <c r="AP1177" i="64"/>
  <c r="AO1178" i="64"/>
  <c r="AR331" i="64" a="1"/>
  <c r="AR331" i="64" s="1"/>
  <c r="AR1174" i="64" a="1"/>
  <c r="AR1174" i="64" s="1"/>
  <c r="AR859" i="64" a="1"/>
  <c r="AR859" i="64" s="1"/>
  <c r="AR299" i="64" a="1"/>
  <c r="AR299" i="64" s="1"/>
  <c r="AR312" i="64" a="1"/>
  <c r="AR312" i="64" s="1"/>
  <c r="AP822" i="64"/>
  <c r="AQ818" i="64"/>
  <c r="AQ826" i="64" s="1"/>
  <c r="AR825" i="64" a="1"/>
  <c r="AR825" i="64" s="1"/>
  <c r="AR821" i="64" a="1"/>
  <c r="AR821" i="64" s="1"/>
  <c r="AR817" i="64" a="1"/>
  <c r="AR817" i="64" s="1"/>
  <c r="AS259" i="64"/>
  <c r="AS7" i="64"/>
  <c r="AR8" i="64" s="1"/>
  <c r="AR4" i="64"/>
  <c r="AL2041" i="64"/>
  <c r="AT2" i="64"/>
  <c r="AS1" i="64"/>
  <c r="AS3" i="64"/>
  <c r="AS453" i="64" s="1" a="1"/>
  <c r="AS453" i="64" s="1"/>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0" i="861" s="1"/>
  <c r="AR43" i="863"/>
  <c r="AR24" i="864"/>
  <c r="AR99" i="861" s="1"/>
  <c r="AR57" i="863"/>
  <c r="AF3" i="860"/>
  <c r="AF4" i="860" s="1"/>
  <c r="AG2" i="860"/>
  <c r="AF1" i="860"/>
  <c r="AF7" i="860"/>
  <c r="DJ4" i="860"/>
  <c r="DJ1" i="860"/>
  <c r="DK9" i="860"/>
  <c r="DK8" i="860"/>
  <c r="DK3" i="860"/>
  <c r="DE2563" i="64"/>
  <c r="DE2536" i="64"/>
  <c r="DK2084" i="64"/>
  <c r="DL2082" i="64"/>
  <c r="DL2084" i="64" s="1"/>
  <c r="AK2084" i="64"/>
  <c r="AL2082" i="64"/>
  <c r="DI2061" i="64"/>
  <c r="DH2063" i="64"/>
  <c r="AL2061" i="64"/>
  <c r="AL2063" i="64" s="1"/>
  <c r="DH2041" i="64"/>
  <c r="DF2216" i="64"/>
  <c r="G557" i="64"/>
  <c r="G549" i="64"/>
  <c r="AS454" i="64" a="1"/>
  <c r="DF2563" i="64" a="1"/>
  <c r="AR1229" i="64" a="1"/>
  <c r="AR396" i="64" a="1"/>
  <c r="AR1070" i="64" a="1"/>
  <c r="AR818" i="64" a="1"/>
  <c r="AR1986" i="64" a="1"/>
  <c r="AR1828" i="64" a="1"/>
  <c r="AR1200" i="64"/>
  <c r="AR958" i="64" a="1"/>
  <c r="AR1002" i="64" a="1"/>
  <c r="DF2536" i="64" a="1"/>
  <c r="AR1322" i="64" a="1"/>
  <c r="AR858" i="64" a="1"/>
  <c r="AQ1177" i="64" a="1"/>
  <c r="AP1178" i="64" a="1"/>
  <c r="AR1175" i="64" a="1"/>
  <c r="AS454" i="64" l="1"/>
  <c r="AG43" i="1224"/>
  <c r="AG33" i="1224"/>
  <c r="AG42" i="861" s="1"/>
  <c r="AG31" i="1224"/>
  <c r="AG72" i="861" s="1"/>
  <c r="AY30" i="1224"/>
  <c r="AY101" i="861" s="1"/>
  <c r="AY46" i="1224"/>
  <c r="AY103" i="861" s="1"/>
  <c r="AZ29" i="1224"/>
  <c r="AZ100" i="861" s="1"/>
  <c r="AZ45" i="1224"/>
  <c r="AZ102" i="861" s="1"/>
  <c r="BB16" i="1224"/>
  <c r="BB35" i="861" s="1"/>
  <c r="BB4" i="1224"/>
  <c r="BB17" i="1224"/>
  <c r="BB28" i="1224"/>
  <c r="BB44" i="1224"/>
  <c r="BD2" i="1224"/>
  <c r="BC3" i="1224"/>
  <c r="BC1" i="1224"/>
  <c r="BC7" i="1224"/>
  <c r="BA18" i="1224"/>
  <c r="BA8" i="1224"/>
  <c r="AR396" i="64"/>
  <c r="AR1229" i="64"/>
  <c r="AI1233" i="64"/>
  <c r="AI1231" i="64"/>
  <c r="AJ1227" i="64" s="1"/>
  <c r="AS1228" i="64" a="1"/>
  <c r="AS1228" i="64" s="1"/>
  <c r="AS395" i="64" a="1"/>
  <c r="AS395" i="64" s="1"/>
  <c r="AR1070" i="64"/>
  <c r="AR1002" i="64"/>
  <c r="AS1001" i="64" a="1"/>
  <c r="AS1001" i="64" s="1"/>
  <c r="AS1069" i="64" a="1"/>
  <c r="AS1069" i="64" s="1"/>
  <c r="AP1078" i="64"/>
  <c r="AH1074" i="64"/>
  <c r="AH1072" i="64"/>
  <c r="AI1068" i="64" s="1"/>
  <c r="AQ1077" i="64"/>
  <c r="AQ1071" i="64"/>
  <c r="Z17" i="861"/>
  <c r="Z26" i="861" s="1"/>
  <c r="Z27" i="861" s="1"/>
  <c r="AR1986" i="64"/>
  <c r="AR1995" i="64" s="1"/>
  <c r="AR1996" i="64" s="1" a="1"/>
  <c r="AR1996" i="64" s="1"/>
  <c r="AS1987" i="64" a="1"/>
  <c r="AS1987" i="64" s="1"/>
  <c r="AH1992" i="64"/>
  <c r="AH1989" i="64" s="1"/>
  <c r="BE2017" i="64"/>
  <c r="BE2019" i="64" s="1"/>
  <c r="AG969" i="64"/>
  <c r="AG962" i="64"/>
  <c r="AH957" i="64" s="1"/>
  <c r="AH964" i="64" s="1"/>
  <c r="AH961" i="64" s="1"/>
  <c r="AR958" i="64"/>
  <c r="AR1828" i="64"/>
  <c r="AR1830" i="64" s="1"/>
  <c r="AS959" i="64" a="1"/>
  <c r="AS959" i="64" s="1"/>
  <c r="AP973" i="64" a="1"/>
  <c r="AP973" i="64" s="1"/>
  <c r="AQ967" i="64"/>
  <c r="AQ972" i="64"/>
  <c r="AS1829" i="64" a="1"/>
  <c r="AS1829" i="64" s="1"/>
  <c r="AS1827" i="64" a="1"/>
  <c r="AS1827" i="64" s="1"/>
  <c r="AS1126" i="64" a="1"/>
  <c r="AS1126" i="64" s="1"/>
  <c r="AS1129" i="64" a="1"/>
  <c r="AS1129" i="64" s="1"/>
  <c r="AR1127" i="64"/>
  <c r="AR1128" i="64" s="1"/>
  <c r="AR1130" i="64" s="1"/>
  <c r="AS1125" i="64" a="1"/>
  <c r="AS1125" i="64" s="1"/>
  <c r="X602" i="64"/>
  <c r="X598" i="64"/>
  <c r="Y585" i="64"/>
  <c r="AS595" i="64" a="1"/>
  <c r="AS595" i="64" s="1"/>
  <c r="AS584" i="64" a="1"/>
  <c r="AS584" i="64" s="1"/>
  <c r="AS587" i="64" a="1"/>
  <c r="AS587" i="64" s="1"/>
  <c r="AS601" i="64" a="1"/>
  <c r="AS601" i="64" s="1"/>
  <c r="AR1322" i="64"/>
  <c r="AR1324" i="64" s="1"/>
  <c r="AS111" i="64" a="1"/>
  <c r="AS111" i="64" s="1"/>
  <c r="AS1307" i="64" a="1"/>
  <c r="AS1307" i="64" s="1"/>
  <c r="AQ1324"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199" i="64" a="1"/>
  <c r="AS1199" i="64" s="1"/>
  <c r="AO929" i="64"/>
  <c r="AP928" i="64"/>
  <c r="AP929" i="64" s="1"/>
  <c r="AR922" i="64"/>
  <c r="AR921" i="64"/>
  <c r="AQ926" i="64"/>
  <c r="AR923" i="64"/>
  <c r="AR925" i="64"/>
  <c r="AR924" i="64"/>
  <c r="AS916" i="64" a="1"/>
  <c r="AS916" i="64" s="1"/>
  <c r="AS917" i="64" a="1"/>
  <c r="AS917" i="64" s="1"/>
  <c r="AS918" i="64" a="1"/>
  <c r="AS918" i="64" s="1"/>
  <c r="AS915" i="64" a="1"/>
  <c r="AS915" i="64" s="1"/>
  <c r="AS914" i="64" a="1"/>
  <c r="AS914" i="64" s="1"/>
  <c r="AR906" i="64"/>
  <c r="AR907" i="64"/>
  <c r="AR910" i="64"/>
  <c r="AR909" i="64"/>
  <c r="AR908" i="64"/>
  <c r="AQ911" i="64"/>
  <c r="AS885" i="64" a="1"/>
  <c r="AS885" i="64" s="1"/>
  <c r="AS893" i="64" s="1"/>
  <c r="AS886" i="64" a="1"/>
  <c r="AS886" i="64" s="1"/>
  <c r="AS894" i="64" s="1"/>
  <c r="AS887" i="64" a="1"/>
  <c r="AS887" i="64" s="1"/>
  <c r="AS895" i="64" s="1"/>
  <c r="AS901" i="64" a="1"/>
  <c r="AS901" i="64" s="1"/>
  <c r="AS884" i="64" a="1"/>
  <c r="AS884" i="64" s="1"/>
  <c r="AS892" i="64" s="1"/>
  <c r="AS902" i="64" a="1"/>
  <c r="AS902" i="64" s="1"/>
  <c r="AS900" i="64" a="1"/>
  <c r="AS900" i="64" s="1"/>
  <c r="AS903" i="64" a="1"/>
  <c r="AS903" i="64" s="1"/>
  <c r="AS899" i="64" a="1"/>
  <c r="AS899" i="64" s="1"/>
  <c r="AS883" i="64" a="1"/>
  <c r="AS883" i="64" s="1"/>
  <c r="AS891" i="64" s="1"/>
  <c r="AR210" i="64"/>
  <c r="AR212" i="64" s="1"/>
  <c r="AS208" i="64" a="1"/>
  <c r="AS208" i="64" s="1"/>
  <c r="AS207" i="64" s="1"/>
  <c r="AS209" i="64" a="1"/>
  <c r="AS209" i="64" s="1"/>
  <c r="AQ1177" i="64"/>
  <c r="AR1175" i="64"/>
  <c r="AR858" i="64"/>
  <c r="AR860" i="64" s="1"/>
  <c r="AP1178" i="64"/>
  <c r="AS331" i="64" a="1"/>
  <c r="AS331" i="64" s="1"/>
  <c r="AS1174" i="64" a="1"/>
  <c r="AS1174" i="64" s="1"/>
  <c r="AS859" i="64" a="1"/>
  <c r="AS859" i="64" s="1"/>
  <c r="AS299" i="64" a="1"/>
  <c r="AS299" i="64" s="1"/>
  <c r="AS312" i="64" a="1"/>
  <c r="AS312" i="64" s="1"/>
  <c r="AQ822" i="64"/>
  <c r="AS825" i="64" a="1"/>
  <c r="AS825" i="64" s="1"/>
  <c r="AR818" i="64"/>
  <c r="AR826" i="64" s="1"/>
  <c r="AS821" i="64" a="1"/>
  <c r="AS821" i="64" s="1"/>
  <c r="AS817" i="64" a="1"/>
  <c r="AS817" i="64" s="1"/>
  <c r="AT259" i="64"/>
  <c r="AT7" i="64"/>
  <c r="AS8" i="64" s="1"/>
  <c r="AS4" i="64"/>
  <c r="AM2041" i="64"/>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0" i="861" s="1"/>
  <c r="AS43" i="863"/>
  <c r="AT22" i="864"/>
  <c r="AT21" i="864"/>
  <c r="AT20" i="864"/>
  <c r="AU2" i="864"/>
  <c r="AU23" i="864" s="1"/>
  <c r="AT3" i="864"/>
  <c r="AT1" i="864"/>
  <c r="AS57" i="863"/>
  <c r="AS24" i="864"/>
  <c r="AS99"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563" i="64"/>
  <c r="DF2536" i="64"/>
  <c r="AL2084" i="64"/>
  <c r="AM2082" i="64"/>
  <c r="AM2061" i="64"/>
  <c r="DJ2061" i="64"/>
  <c r="DI2063" i="64"/>
  <c r="DG2216" i="64"/>
  <c r="G1883" i="64"/>
  <c r="M3" i="206" a="1"/>
  <c r="G2783" i="64"/>
  <c r="E2786" i="64"/>
  <c r="E2785" i="64"/>
  <c r="E2783" i="64"/>
  <c r="B2783" i="64" s="1"/>
  <c r="E2782" i="64"/>
  <c r="E2781" i="64"/>
  <c r="E1738" i="64"/>
  <c r="E1751" i="64"/>
  <c r="E1750" i="64"/>
  <c r="E1749" i="64"/>
  <c r="E1748" i="64"/>
  <c r="E1747" i="64"/>
  <c r="E1746" i="64"/>
  <c r="CL1746" i="64"/>
  <c r="CK1746" i="64"/>
  <c r="CJ1746" i="64"/>
  <c r="CI1746" i="64"/>
  <c r="CH1746" i="64"/>
  <c r="CG1746" i="64"/>
  <c r="CF1746" i="64"/>
  <c r="CE1746" i="64"/>
  <c r="CD1746" i="64"/>
  <c r="CC1746" i="64"/>
  <c r="CB1746" i="64"/>
  <c r="CA1746" i="64"/>
  <c r="BZ1746" i="64"/>
  <c r="BY1746" i="64"/>
  <c r="BX1746" i="64"/>
  <c r="BW1746" i="64"/>
  <c r="BV1746" i="64"/>
  <c r="BU1746" i="64"/>
  <c r="BT1746" i="64"/>
  <c r="BS1746" i="64"/>
  <c r="BR1746" i="64"/>
  <c r="BQ1746" i="64"/>
  <c r="BP1746" i="64"/>
  <c r="BO1746" i="64"/>
  <c r="BN1746" i="64"/>
  <c r="BM1746" i="64"/>
  <c r="BL1746" i="64"/>
  <c r="BK1746" i="64"/>
  <c r="BJ1746" i="64"/>
  <c r="BI1746" i="64"/>
  <c r="BH1746" i="64"/>
  <c r="BG1746" i="64"/>
  <c r="BF1746" i="64"/>
  <c r="BE1746" i="64"/>
  <c r="BD1746" i="64"/>
  <c r="BC1746" i="64"/>
  <c r="BB1746" i="64"/>
  <c r="BA1746" i="64"/>
  <c r="AZ1746" i="64"/>
  <c r="AY1746" i="64"/>
  <c r="AX1746" i="64"/>
  <c r="AW1746" i="64"/>
  <c r="AV1746" i="64"/>
  <c r="AU1746" i="64"/>
  <c r="AT1746" i="64"/>
  <c r="AS1746" i="64"/>
  <c r="AR1746" i="64"/>
  <c r="AQ1746" i="64"/>
  <c r="AP1746" i="64"/>
  <c r="AO1746" i="64"/>
  <c r="AN1746" i="64"/>
  <c r="AM1746" i="64"/>
  <c r="AL1746" i="64"/>
  <c r="AK1746" i="64"/>
  <c r="AJ1746" i="64"/>
  <c r="AI1746" i="64"/>
  <c r="AH1746" i="64"/>
  <c r="AG1746" i="64"/>
  <c r="AF1746" i="64"/>
  <c r="AE1746" i="64"/>
  <c r="AD1746" i="64"/>
  <c r="AC1746" i="64"/>
  <c r="AB1746" i="64"/>
  <c r="AA1746" i="64"/>
  <c r="Z1746" i="64"/>
  <c r="Y1746" i="64"/>
  <c r="X1746" i="64"/>
  <c r="W1746" i="64"/>
  <c r="V1746" i="64"/>
  <c r="U1746" i="64"/>
  <c r="T1746" i="64"/>
  <c r="S1746" i="64"/>
  <c r="E1745" i="64"/>
  <c r="E1744" i="64"/>
  <c r="E1743" i="64"/>
  <c r="E1742" i="64"/>
  <c r="E1741" i="64"/>
  <c r="E1740" i="64"/>
  <c r="G1745" i="64"/>
  <c r="E1739" i="64"/>
  <c r="E1737" i="64"/>
  <c r="B1737" i="64" s="1"/>
  <c r="E1736" i="64"/>
  <c r="S1736" i="64"/>
  <c r="S1750" i="64" s="1"/>
  <c r="E1735" i="64"/>
  <c r="E1734" i="64"/>
  <c r="E1733" i="64"/>
  <c r="E1732" i="64"/>
  <c r="E1731" i="64"/>
  <c r="E1730" i="64"/>
  <c r="B1730" i="64" s="1"/>
  <c r="E1729" i="64"/>
  <c r="B1729" i="64" s="1"/>
  <c r="E1728" i="64"/>
  <c r="B1728" i="64" s="1"/>
  <c r="T1702" i="64"/>
  <c r="U1702" i="64"/>
  <c r="V1702" i="64"/>
  <c r="W1702" i="64"/>
  <c r="X1702" i="64"/>
  <c r="Y1702" i="64"/>
  <c r="Z1702" i="64"/>
  <c r="AA1702" i="64"/>
  <c r="AB1702" i="64"/>
  <c r="AC1702" i="64"/>
  <c r="AD1702" i="64"/>
  <c r="AE1702" i="64"/>
  <c r="AF1702" i="64"/>
  <c r="AG1702" i="64"/>
  <c r="AH1702" i="64"/>
  <c r="AI1702" i="64"/>
  <c r="AJ1702" i="64"/>
  <c r="AK1702" i="64"/>
  <c r="AL1702" i="64"/>
  <c r="AM1702" i="64"/>
  <c r="AN1702" i="64"/>
  <c r="AO1702" i="64"/>
  <c r="AP1702" i="64"/>
  <c r="AQ1702" i="64"/>
  <c r="AR1702" i="64"/>
  <c r="AS1702" i="64"/>
  <c r="AT1702" i="64"/>
  <c r="AU1702" i="64"/>
  <c r="AV1702" i="64"/>
  <c r="AW1702" i="64"/>
  <c r="AX1702" i="64"/>
  <c r="AY1702" i="64"/>
  <c r="AZ1702" i="64"/>
  <c r="BA1702" i="64"/>
  <c r="BB1702" i="64"/>
  <c r="BC1702" i="64"/>
  <c r="BD1702" i="64"/>
  <c r="BE1702" i="64"/>
  <c r="BF1702" i="64"/>
  <c r="BG1702" i="64"/>
  <c r="BH1702" i="64"/>
  <c r="BI1702" i="64"/>
  <c r="BJ1702" i="64"/>
  <c r="BK1702" i="64"/>
  <c r="BL1702" i="64"/>
  <c r="BM1702" i="64"/>
  <c r="BN1702" i="64"/>
  <c r="BO1702" i="64"/>
  <c r="BP1702" i="64"/>
  <c r="BQ1702" i="64"/>
  <c r="BR1702" i="64"/>
  <c r="BS1702" i="64"/>
  <c r="BT1702" i="64"/>
  <c r="BU1702" i="64"/>
  <c r="BV1702" i="64"/>
  <c r="BW1702" i="64"/>
  <c r="BX1702" i="64"/>
  <c r="BY1702" i="64"/>
  <c r="BZ1702" i="64"/>
  <c r="CA1702" i="64"/>
  <c r="CB1702" i="64"/>
  <c r="CC1702" i="64"/>
  <c r="CD1702" i="64"/>
  <c r="CE1702" i="64"/>
  <c r="CF1702" i="64"/>
  <c r="CG1702" i="64"/>
  <c r="CH1702" i="64"/>
  <c r="CI1702" i="64"/>
  <c r="CJ1702" i="64"/>
  <c r="CK1702" i="64"/>
  <c r="CL1702" i="64"/>
  <c r="S1702" i="64"/>
  <c r="E1684" i="64"/>
  <c r="B1684" i="64" s="1"/>
  <c r="E1685" i="64"/>
  <c r="B1685" i="64" s="1"/>
  <c r="E1686" i="64"/>
  <c r="B1686" i="64" s="1"/>
  <c r="E1687" i="64"/>
  <c r="E1688" i="64"/>
  <c r="E1689" i="64"/>
  <c r="E1690" i="64"/>
  <c r="E1691" i="64"/>
  <c r="E1692" i="64"/>
  <c r="E1693" i="64"/>
  <c r="B1693" i="64" s="1"/>
  <c r="E1694" i="64"/>
  <c r="E1695" i="64"/>
  <c r="E1696" i="64"/>
  <c r="E1697" i="64"/>
  <c r="E1698" i="64"/>
  <c r="E1699" i="64"/>
  <c r="E1700" i="64"/>
  <c r="E1701" i="64"/>
  <c r="E1702" i="64"/>
  <c r="E1703" i="64"/>
  <c r="E1704" i="64"/>
  <c r="E1705" i="64"/>
  <c r="E1706" i="64"/>
  <c r="E1707" i="64"/>
  <c r="E1708" i="64"/>
  <c r="S1691" i="64"/>
  <c r="E1682" i="64"/>
  <c r="AS1070" i="64" a="1"/>
  <c r="AS1002" i="64" a="1"/>
  <c r="AR1177" i="64" a="1"/>
  <c r="AS858" i="64" a="1"/>
  <c r="AS818" i="64" a="1"/>
  <c r="AS958" i="64" a="1"/>
  <c r="DG2563" i="64" a="1"/>
  <c r="AS1229" i="64" a="1"/>
  <c r="DG2536" i="64" a="1"/>
  <c r="AS396" i="64" a="1"/>
  <c r="AS1986" i="64" a="1"/>
  <c r="AQ1178" i="64" a="1"/>
  <c r="AS1175" i="64" a="1"/>
  <c r="AS1200" i="64"/>
  <c r="AS1322" i="64" a="1"/>
  <c r="AS1828" i="64" a="1"/>
  <c r="AT453" i="64" l="1" a="1"/>
  <c r="AT453" i="64" s="1"/>
  <c r="AZ46" i="1224"/>
  <c r="AZ103" i="861" s="1"/>
  <c r="BA45" i="1224"/>
  <c r="BA102" i="861" s="1"/>
  <c r="AH27" i="1224"/>
  <c r="AZ30" i="1224"/>
  <c r="AZ101" i="861" s="1"/>
  <c r="AG47" i="1224"/>
  <c r="AG73" i="861" s="1"/>
  <c r="AG49" i="1224"/>
  <c r="AG43" i="861" s="1"/>
  <c r="BA29" i="1224"/>
  <c r="BA100" i="861" s="1"/>
  <c r="BC28" i="1224"/>
  <c r="BC16" i="1224"/>
  <c r="BC35" i="861" s="1"/>
  <c r="BC4" i="1224"/>
  <c r="BC17" i="1224"/>
  <c r="BC44" i="1224"/>
  <c r="BE2" i="1224"/>
  <c r="BD3" i="1224"/>
  <c r="BD7" i="1224"/>
  <c r="BD1" i="1224"/>
  <c r="BB18" i="1224"/>
  <c r="BB8" i="1224"/>
  <c r="AS396" i="64"/>
  <c r="AS1229" i="64"/>
  <c r="AS1230" i="64" s="1"/>
  <c r="AT1228" i="64" a="1"/>
  <c r="AT1228" i="64" s="1"/>
  <c r="AT395" i="64" a="1"/>
  <c r="AT395" i="64" s="1"/>
  <c r="AJ1231" i="64"/>
  <c r="AK1227" i="64" s="1"/>
  <c r="AJ1233" i="64"/>
  <c r="AR1230" i="64"/>
  <c r="AT1069" i="64" a="1"/>
  <c r="AT1069" i="64" s="1"/>
  <c r="AS1070" i="64"/>
  <c r="AS1002" i="64"/>
  <c r="AQ1078" i="64"/>
  <c r="AI1072" i="64"/>
  <c r="AJ1068" i="64" s="1"/>
  <c r="AI1074" i="64"/>
  <c r="AR1077" i="64"/>
  <c r="AR1071" i="64"/>
  <c r="AR1078" i="64" s="1"/>
  <c r="AT1001" i="64" a="1"/>
  <c r="AT1001" i="64" s="1"/>
  <c r="Y44" i="861"/>
  <c r="AS1986" i="64"/>
  <c r="AS1995" i="64" s="1"/>
  <c r="AS1996" i="64" s="1" a="1"/>
  <c r="AS1996" i="64" s="1"/>
  <c r="AT1987" i="64" a="1"/>
  <c r="AT1987" i="64" s="1"/>
  <c r="AH1990" i="64"/>
  <c r="AI1985" i="64" s="1"/>
  <c r="BF2017" i="64"/>
  <c r="BF2019" i="64" s="1"/>
  <c r="AH969" i="64"/>
  <c r="AH962" i="64"/>
  <c r="AI957" i="64" s="1"/>
  <c r="AI964" i="64" s="1"/>
  <c r="AI961" i="64" s="1"/>
  <c r="AS958" i="64"/>
  <c r="AQ973" i="64" a="1"/>
  <c r="AQ973" i="64" s="1"/>
  <c r="AT1827" i="64" a="1"/>
  <c r="AT1827" i="64" s="1"/>
  <c r="AT959" i="64" a="1"/>
  <c r="AT959" i="64" s="1"/>
  <c r="AR967" i="64"/>
  <c r="AR972" i="64"/>
  <c r="AS1828" i="64"/>
  <c r="AS1830" i="64" s="1"/>
  <c r="AT1129" i="64" a="1"/>
  <c r="AT1129" i="64" s="1"/>
  <c r="AT1829" i="64" a="1"/>
  <c r="AT1829" i="64" s="1"/>
  <c r="AS1127" i="64"/>
  <c r="AS1128" i="64" s="1"/>
  <c r="AS1130" i="64" s="1"/>
  <c r="AT1125" i="64" a="1"/>
  <c r="AT1125" i="64" s="1"/>
  <c r="AT1126" i="64" a="1"/>
  <c r="AT1126" i="64" s="1"/>
  <c r="Y594" i="64"/>
  <c r="AT595" i="64" a="1"/>
  <c r="AT595" i="64" s="1"/>
  <c r="AT584" i="64" a="1"/>
  <c r="AT584" i="64" s="1"/>
  <c r="AT1307" i="64" a="1"/>
  <c r="AT1307" i="64" s="1"/>
  <c r="AT587" i="64" a="1"/>
  <c r="AT587" i="64" s="1"/>
  <c r="AT601" i="64" a="1"/>
  <c r="AT601" i="64" s="1"/>
  <c r="AS126" i="64"/>
  <c r="AS141" i="64"/>
  <c r="AS1322"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199" i="64" a="1"/>
  <c r="AT1199" i="64" s="1"/>
  <c r="AQ928" i="64"/>
  <c r="AS923" i="64"/>
  <c r="AR926" i="64"/>
  <c r="AS924" i="64"/>
  <c r="AS925" i="64"/>
  <c r="AS921" i="64"/>
  <c r="AS922" i="64"/>
  <c r="AT916" i="64" a="1"/>
  <c r="AT916" i="64" s="1"/>
  <c r="AT915" i="64" a="1"/>
  <c r="AT915" i="64" s="1"/>
  <c r="AT918" i="64" a="1"/>
  <c r="AT918" i="64" s="1"/>
  <c r="AT917" i="64" a="1"/>
  <c r="AT917" i="64" s="1"/>
  <c r="AT914" i="64" a="1"/>
  <c r="AT914" i="64" s="1"/>
  <c r="AS906" i="64"/>
  <c r="AR911" i="64"/>
  <c r="AS910" i="64"/>
  <c r="AS908" i="64"/>
  <c r="AS909" i="64"/>
  <c r="AT900" i="64" a="1"/>
  <c r="AT900" i="64" s="1"/>
  <c r="AT884" i="64" a="1"/>
  <c r="AT884" i="64" s="1"/>
  <c r="AT892" i="64" s="1"/>
  <c r="AT885" i="64" a="1"/>
  <c r="AT885" i="64" s="1"/>
  <c r="AT893" i="64" s="1"/>
  <c r="AT886" i="64" a="1"/>
  <c r="AT886" i="64" s="1"/>
  <c r="AT894" i="64" s="1"/>
  <c r="AT887" i="64" a="1"/>
  <c r="AT887" i="64" s="1"/>
  <c r="AT895" i="64" s="1"/>
  <c r="AT901" i="64" a="1"/>
  <c r="AT901" i="64" s="1"/>
  <c r="AT902" i="64" a="1"/>
  <c r="AT902" i="64" s="1"/>
  <c r="AT899" i="64" a="1"/>
  <c r="AT899" i="64" s="1"/>
  <c r="AT903" i="64" a="1"/>
  <c r="AT903" i="64" s="1"/>
  <c r="AT883" i="64" a="1"/>
  <c r="AT883" i="64" s="1"/>
  <c r="AT891" i="64" s="1"/>
  <c r="AS907" i="64"/>
  <c r="AS210" i="64"/>
  <c r="AS212" i="64" s="1"/>
  <c r="AT208" i="64" a="1"/>
  <c r="AT208" i="64" s="1"/>
  <c r="AT207" i="64" s="1"/>
  <c r="AT209" i="64" a="1"/>
  <c r="AT209" i="64" s="1"/>
  <c r="AS1175" i="64"/>
  <c r="AS858" i="64"/>
  <c r="AS860" i="64" s="1"/>
  <c r="AR1177" i="64"/>
  <c r="AQ1178" i="64"/>
  <c r="AT331" i="64" a="1"/>
  <c r="AT331" i="64" s="1"/>
  <c r="AT1174" i="64" a="1"/>
  <c r="AT1174" i="64" s="1"/>
  <c r="AT859" i="64" a="1"/>
  <c r="AT859" i="64" s="1"/>
  <c r="AT299" i="64" a="1"/>
  <c r="AT299" i="64" s="1"/>
  <c r="AT312" i="64" a="1"/>
  <c r="AT312" i="64" s="1"/>
  <c r="AR822" i="64"/>
  <c r="AS818" i="64"/>
  <c r="AS826" i="64" s="1"/>
  <c r="AT825" i="64" a="1"/>
  <c r="AT825" i="64" s="1"/>
  <c r="AT821" i="64" a="1"/>
  <c r="AT821" i="64" s="1"/>
  <c r="AT817" i="64" a="1"/>
  <c r="AT817" i="64" s="1"/>
  <c r="AU259" i="64"/>
  <c r="AU7" i="64"/>
  <c r="AT8" i="64" s="1"/>
  <c r="AT4" i="64"/>
  <c r="AN2041" i="64"/>
  <c r="AV2" i="64"/>
  <c r="AU3" i="64"/>
  <c r="AU453" i="64" s="1" a="1"/>
  <c r="AU453" i="64" s="1"/>
  <c r="AU1" i="64"/>
  <c r="AW4" i="861"/>
  <c r="AW8" i="861"/>
  <c r="AX3" i="861"/>
  <c r="AW1" i="861"/>
  <c r="AT43" i="863"/>
  <c r="AT42" i="863"/>
  <c r="AT21" i="863" s="1"/>
  <c r="AT30"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9" i="861" s="1"/>
  <c r="AH1" i="860"/>
  <c r="AH7" i="860"/>
  <c r="AH3" i="860"/>
  <c r="AH4" i="860" s="1"/>
  <c r="AI2" i="860"/>
  <c r="L2" i="860"/>
  <c r="L1" i="860"/>
  <c r="DG2563" i="64"/>
  <c r="DG2536" i="64"/>
  <c r="AM2084" i="64"/>
  <c r="AN2082" i="64"/>
  <c r="DK2061" i="64"/>
  <c r="DJ2063" i="64"/>
  <c r="AN2061" i="64"/>
  <c r="AN2063" i="64" s="1"/>
  <c r="AM2063" i="64"/>
  <c r="DI2041" i="64"/>
  <c r="DH2216" i="64"/>
  <c r="R1740" i="64"/>
  <c r="M3" i="206"/>
  <c r="G1746" i="64"/>
  <c r="G1701" i="64"/>
  <c r="G1747" i="64"/>
  <c r="R1696" i="64"/>
  <c r="G1702" i="64"/>
  <c r="G1703" i="64"/>
  <c r="AT454" i="64" a="1"/>
  <c r="AU454" i="64" a="1"/>
  <c r="DH2536" i="64" a="1"/>
  <c r="AT1175" i="64" a="1"/>
  <c r="AT818" i="64" a="1"/>
  <c r="AS1177" i="64" a="1"/>
  <c r="AT1070" i="64" a="1"/>
  <c r="AT858" i="64" a="1"/>
  <c r="DH2563" i="64" a="1"/>
  <c r="AT1986" i="64" a="1"/>
  <c r="AT958" i="64" a="1"/>
  <c r="AT1229" i="64" a="1"/>
  <c r="AT1002" i="64" a="1"/>
  <c r="AT1200" i="64"/>
  <c r="AT1322" i="64" a="1"/>
  <c r="AT396" i="64" a="1"/>
  <c r="AR1178" i="64" a="1"/>
  <c r="AT1828" i="64" a="1"/>
  <c r="AU454" i="64" l="1"/>
  <c r="AT454" i="64"/>
  <c r="BA46" i="1224"/>
  <c r="BA103" i="861" s="1"/>
  <c r="BB45" i="1224"/>
  <c r="BB102" i="861" s="1"/>
  <c r="AH43" i="1224"/>
  <c r="AH33" i="1224"/>
  <c r="AH42" i="861" s="1"/>
  <c r="AH31" i="1224"/>
  <c r="AH72" i="861" s="1"/>
  <c r="BA30" i="1224"/>
  <c r="BA101" i="861" s="1"/>
  <c r="BB29" i="1224"/>
  <c r="BB100" i="861" s="1"/>
  <c r="BD16" i="1224"/>
  <c r="BD35" i="861" s="1"/>
  <c r="BD4" i="1224"/>
  <c r="BD28" i="1224"/>
  <c r="BD17" i="1224"/>
  <c r="BD44" i="1224"/>
  <c r="BF2" i="1224"/>
  <c r="BE3" i="1224"/>
  <c r="BE7" i="1224"/>
  <c r="BE1" i="1224"/>
  <c r="BC18" i="1224"/>
  <c r="BC8" i="1224"/>
  <c r="AT396" i="64"/>
  <c r="AT1229" i="64"/>
  <c r="AT1230" i="64" s="1"/>
  <c r="AK1231" i="64"/>
  <c r="AL1227" i="64" s="1"/>
  <c r="AK1233" i="64"/>
  <c r="AU1228" i="64" a="1"/>
  <c r="AU1228" i="64" s="1"/>
  <c r="AU395" i="64" a="1"/>
  <c r="AU395" i="64" s="1"/>
  <c r="AT1070" i="64"/>
  <c r="AT1071" i="64" s="1"/>
  <c r="AT1078" i="64" s="1"/>
  <c r="AU1001" i="64" a="1"/>
  <c r="AU1001" i="64" s="1"/>
  <c r="AU1069" i="64" a="1"/>
  <c r="AU1069" i="64" s="1"/>
  <c r="AJ1072" i="64"/>
  <c r="AK1068" i="64" s="1"/>
  <c r="AJ1074" i="64"/>
  <c r="AS1077" i="64"/>
  <c r="AS1071" i="64"/>
  <c r="AS1078" i="64" s="1"/>
  <c r="AT1002" i="64"/>
  <c r="Z96" i="861"/>
  <c r="Z64" i="861"/>
  <c r="Y104" i="861"/>
  <c r="AT1986" i="64"/>
  <c r="AT1995" i="64" s="1"/>
  <c r="AT1996" i="64" s="1" a="1"/>
  <c r="AT1996" i="64" s="1"/>
  <c r="AU1987" i="64" a="1"/>
  <c r="AU1987" i="64" s="1"/>
  <c r="AI1992" i="64"/>
  <c r="AI1989" i="64" s="1"/>
  <c r="BG2017" i="64"/>
  <c r="BG2019" i="64" s="1"/>
  <c r="AI969" i="64"/>
  <c r="AI962" i="64"/>
  <c r="AJ957" i="64" s="1"/>
  <c r="AJ964" i="64" s="1"/>
  <c r="AJ961" i="64" s="1"/>
  <c r="AT1828" i="64"/>
  <c r="AT1830" i="64" s="1"/>
  <c r="AT958" i="64"/>
  <c r="AU1827" i="64" a="1"/>
  <c r="AU1827" i="64" s="1"/>
  <c r="AU959" i="64" a="1"/>
  <c r="AU959" i="64" s="1"/>
  <c r="AR973" i="64" a="1"/>
  <c r="AR973" i="64" s="1"/>
  <c r="AS967" i="64"/>
  <c r="AS972" i="64"/>
  <c r="AU1129" i="64" a="1"/>
  <c r="AU1129" i="64" s="1"/>
  <c r="AU1829" i="64" a="1"/>
  <c r="AU1829" i="64" s="1"/>
  <c r="AU1125" i="64" a="1"/>
  <c r="AU1125" i="64" s="1"/>
  <c r="AU1126" i="64" a="1"/>
  <c r="AU1126" i="64" s="1"/>
  <c r="AT1127" i="64"/>
  <c r="AT1128" i="64" s="1"/>
  <c r="AT1130" i="64" s="1"/>
  <c r="Y596" i="64"/>
  <c r="Y586" i="64" s="1"/>
  <c r="Y588" i="64" s="1"/>
  <c r="Y589" i="64" s="1"/>
  <c r="AU595" i="64" a="1"/>
  <c r="AU595" i="64" s="1"/>
  <c r="AU584" i="64" a="1"/>
  <c r="AU584" i="64" s="1"/>
  <c r="AU1307" i="64" a="1"/>
  <c r="AU1307" i="64" s="1"/>
  <c r="AU587" i="64" a="1"/>
  <c r="AU587" i="64" s="1"/>
  <c r="AU601" i="64" a="1"/>
  <c r="AU601" i="64" s="1"/>
  <c r="AT1322" i="64"/>
  <c r="AS1324"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199" i="64" a="1"/>
  <c r="AU1199" i="64" s="1"/>
  <c r="AQ929" i="64"/>
  <c r="AR928" i="64"/>
  <c r="AR929" i="64" s="1"/>
  <c r="AT923" i="64"/>
  <c r="AS926" i="64"/>
  <c r="AT922" i="64"/>
  <c r="AT921" i="64"/>
  <c r="AT925" i="64"/>
  <c r="AU916" i="64" a="1"/>
  <c r="AU916" i="64" s="1"/>
  <c r="AU915" i="64" a="1"/>
  <c r="AU915" i="64" s="1"/>
  <c r="AU918" i="64" a="1"/>
  <c r="AU918" i="64" s="1"/>
  <c r="AU917" i="64" a="1"/>
  <c r="AU917" i="64" s="1"/>
  <c r="AU914" i="64" a="1"/>
  <c r="AU914" i="64" s="1"/>
  <c r="AT924" i="64"/>
  <c r="AT907" i="64"/>
  <c r="AS911" i="64"/>
  <c r="AT910" i="64"/>
  <c r="AU883" i="64" a="1"/>
  <c r="AU883" i="64" s="1"/>
  <c r="AU891" i="64" s="1"/>
  <c r="AU900" i="64" a="1"/>
  <c r="AU900" i="64" s="1"/>
  <c r="AU884" i="64" a="1"/>
  <c r="AU884" i="64" s="1"/>
  <c r="AU892" i="64" s="1"/>
  <c r="AU885" i="64" a="1"/>
  <c r="AU885" i="64" s="1"/>
  <c r="AU893" i="64" s="1"/>
  <c r="AU886" i="64" a="1"/>
  <c r="AU886" i="64" s="1"/>
  <c r="AU894" i="64" s="1"/>
  <c r="AU887" i="64" a="1"/>
  <c r="AU887" i="64" s="1"/>
  <c r="AU895" i="64" s="1"/>
  <c r="AU901" i="64" a="1"/>
  <c r="AU901" i="64" s="1"/>
  <c r="AU902" i="64" a="1"/>
  <c r="AU902" i="64" s="1"/>
  <c r="AU899" i="64" a="1"/>
  <c r="AU899" i="64" s="1"/>
  <c r="AU903" i="64" a="1"/>
  <c r="AU903" i="64" s="1"/>
  <c r="AT909" i="64"/>
  <c r="AT908" i="64"/>
  <c r="AT906" i="64"/>
  <c r="AT210" i="64"/>
  <c r="AT212" i="64" s="1"/>
  <c r="AU208" i="64" a="1"/>
  <c r="AU208" i="64" s="1"/>
  <c r="AU207" i="64" s="1"/>
  <c r="AU209" i="64" a="1"/>
  <c r="AU209" i="64" s="1"/>
  <c r="AT1175" i="64"/>
  <c r="AT858" i="64"/>
  <c r="AT860" i="64" s="1"/>
  <c r="AR1178" i="64"/>
  <c r="AS1177" i="64"/>
  <c r="AU331" i="64" a="1"/>
  <c r="AU331" i="64" s="1"/>
  <c r="AU1174" i="64" a="1"/>
  <c r="AU1174" i="64" s="1"/>
  <c r="AU312" i="64" a="1"/>
  <c r="AU312" i="64" s="1"/>
  <c r="AU859" i="64" a="1"/>
  <c r="AU859" i="64" s="1"/>
  <c r="AU825" i="64" a="1"/>
  <c r="AU825" i="64" s="1"/>
  <c r="AU299" i="64" a="1"/>
  <c r="AU299" i="64" s="1"/>
  <c r="AS822" i="64"/>
  <c r="AT818" i="64"/>
  <c r="AT826" i="64" s="1"/>
  <c r="AU821" i="64" a="1"/>
  <c r="AU821" i="64" s="1"/>
  <c r="AU4" i="64"/>
  <c r="AU817" i="64" a="1"/>
  <c r="AU817" i="64" s="1"/>
  <c r="AV259" i="64"/>
  <c r="AV7" i="64"/>
  <c r="AU8" i="64" s="1"/>
  <c r="AO2041" i="64"/>
  <c r="AV1" i="64"/>
  <c r="AW2" i="64"/>
  <c r="AV3" i="64"/>
  <c r="AV453" i="64" s="1" a="1"/>
  <c r="AV453" i="64" s="1"/>
  <c r="AU43" i="863"/>
  <c r="AU42" i="863"/>
  <c r="AU21" i="863" s="1"/>
  <c r="AU30"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9" i="861" s="1"/>
  <c r="AI7" i="860"/>
  <c r="AI3" i="860"/>
  <c r="AI4" i="860" s="1"/>
  <c r="AJ2" i="860"/>
  <c r="AI1" i="860"/>
  <c r="M2" i="860"/>
  <c r="M1" i="860"/>
  <c r="DH2563" i="64"/>
  <c r="DH2536" i="64"/>
  <c r="DK2063" i="64"/>
  <c r="DL2061" i="64"/>
  <c r="DL2063" i="64" s="1"/>
  <c r="AN2084" i="64"/>
  <c r="AO2082" i="64"/>
  <c r="AO2061" i="64"/>
  <c r="AO2063" i="64" s="1"/>
  <c r="DJ2041" i="64"/>
  <c r="DI2216" i="64"/>
  <c r="AV454" i="64" a="1"/>
  <c r="AU858" i="64" a="1"/>
  <c r="AT1177" i="64" a="1"/>
  <c r="AU1229" i="64" a="1"/>
  <c r="AU396" i="64" a="1"/>
  <c r="AU1322" i="64" a="1"/>
  <c r="AU958" i="64" a="1"/>
  <c r="AS1178" i="64" a="1"/>
  <c r="AU1175" i="64" a="1"/>
  <c r="AU818" i="64" a="1"/>
  <c r="AU1200" i="64"/>
  <c r="DI2536" i="64" a="1"/>
  <c r="DI2563" i="64" a="1"/>
  <c r="AU1986" i="64" a="1"/>
  <c r="AU1070" i="64" a="1"/>
  <c r="AU1002" i="64" a="1"/>
  <c r="AU1828" i="64" a="1"/>
  <c r="AV454" i="64" l="1"/>
  <c r="BB30" i="1224"/>
  <c r="BB101" i="861" s="1"/>
  <c r="BC45" i="1224"/>
  <c r="BC102" i="861" s="1"/>
  <c r="AI27" i="1224"/>
  <c r="AH47" i="1224"/>
  <c r="AH73" i="861" s="1"/>
  <c r="AH49" i="1224"/>
  <c r="AH43" i="861" s="1"/>
  <c r="BB46" i="1224"/>
  <c r="BB103" i="861" s="1"/>
  <c r="BC29" i="1224"/>
  <c r="BC100" i="861" s="1"/>
  <c r="BE4" i="1224"/>
  <c r="BE16" i="1224"/>
  <c r="BE35" i="861" s="1"/>
  <c r="BE28" i="1224"/>
  <c r="BE17" i="1224"/>
  <c r="BE44" i="1224"/>
  <c r="BF1" i="1224"/>
  <c r="BG2" i="1224"/>
  <c r="BF3" i="1224"/>
  <c r="BF7" i="1224"/>
  <c r="BD18" i="1224"/>
  <c r="BD8" i="1224"/>
  <c r="AU396" i="64"/>
  <c r="AU1229" i="64"/>
  <c r="AU1230" i="64" s="1"/>
  <c r="AV1228" i="64" a="1"/>
  <c r="AV1228" i="64" s="1"/>
  <c r="AV395" i="64" a="1"/>
  <c r="AV395" i="64" s="1"/>
  <c r="AL1231" i="64"/>
  <c r="AM1227" i="64" s="1"/>
  <c r="AL1233" i="64"/>
  <c r="AT1077" i="64"/>
  <c r="AU1070" i="64"/>
  <c r="AU1002" i="64"/>
  <c r="AV1001" i="64" a="1"/>
  <c r="AV1001" i="64" s="1"/>
  <c r="AV1069" i="64" a="1"/>
  <c r="AV1069" i="64" s="1"/>
  <c r="AK1072" i="64"/>
  <c r="AL1068" i="64" s="1"/>
  <c r="AK1074" i="64"/>
  <c r="Y74" i="861"/>
  <c r="Y76" i="861" s="1"/>
  <c r="AU1986" i="64"/>
  <c r="AU1995" i="64" s="1"/>
  <c r="AU1996" i="64" s="1" a="1"/>
  <c r="AU1996" i="64" s="1"/>
  <c r="AV1987" i="64" a="1"/>
  <c r="AV1987" i="64" s="1"/>
  <c r="AI1990" i="64"/>
  <c r="AJ1985" i="64" s="1"/>
  <c r="BH2017" i="64"/>
  <c r="BH2019" i="64" s="1"/>
  <c r="AJ962" i="64"/>
  <c r="AK957" i="64" s="1"/>
  <c r="AK964" i="64" s="1"/>
  <c r="AK961" i="64" s="1"/>
  <c r="AJ969" i="64"/>
  <c r="AU958" i="64"/>
  <c r="AU1828" i="64"/>
  <c r="AU1830" i="64" s="1"/>
  <c r="AS973" i="64" a="1"/>
  <c r="AS973" i="64" s="1"/>
  <c r="AV1827" i="64" a="1"/>
  <c r="AV1827" i="64" s="1"/>
  <c r="AV959" i="64" a="1"/>
  <c r="AV959" i="64" s="1"/>
  <c r="AT967" i="64"/>
  <c r="AT972" i="64"/>
  <c r="AV1129" i="64" a="1"/>
  <c r="AV1129" i="64" s="1"/>
  <c r="AV1829" i="64" a="1"/>
  <c r="AV1829" i="64" s="1"/>
  <c r="AU1127" i="64"/>
  <c r="AU1128" i="64" s="1"/>
  <c r="AU1130" i="64" s="1"/>
  <c r="AV1125" i="64" a="1"/>
  <c r="AV1125" i="64" s="1"/>
  <c r="AV1126" i="64" a="1"/>
  <c r="AV1126" i="64" s="1"/>
  <c r="Y597" i="64"/>
  <c r="Z593" i="64" s="1"/>
  <c r="Y590" i="64"/>
  <c r="Z582" i="64"/>
  <c r="Z585" i="64" s="1"/>
  <c r="AV595" i="64" a="1"/>
  <c r="AV595" i="64" s="1"/>
  <c r="AV584" i="64" a="1"/>
  <c r="AV584" i="64" s="1"/>
  <c r="AV1307" i="64" a="1"/>
  <c r="AV1307" i="64" s="1"/>
  <c r="AV587" i="64" a="1"/>
  <c r="AV587" i="64" s="1"/>
  <c r="AV601" i="64" a="1"/>
  <c r="AV601" i="64" s="1"/>
  <c r="AU1322" i="64"/>
  <c r="AT1324"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199" i="64" a="1"/>
  <c r="AV1199" i="64" s="1"/>
  <c r="AS928" i="64"/>
  <c r="AU922" i="64"/>
  <c r="AU921" i="64"/>
  <c r="AU925" i="64"/>
  <c r="AU924" i="64"/>
  <c r="AU923" i="64"/>
  <c r="AT926" i="64"/>
  <c r="AV916" i="64" a="1"/>
  <c r="AV916" i="64" s="1"/>
  <c r="AV915" i="64" a="1"/>
  <c r="AV915" i="64" s="1"/>
  <c r="AV918" i="64" a="1"/>
  <c r="AV918" i="64" s="1"/>
  <c r="AV917" i="64" a="1"/>
  <c r="AV917" i="64" s="1"/>
  <c r="AV914" i="64" a="1"/>
  <c r="AV914" i="64" s="1"/>
  <c r="AU907" i="64"/>
  <c r="AT911" i="64"/>
  <c r="AU910" i="64"/>
  <c r="AU909" i="64"/>
  <c r="AU908" i="64"/>
  <c r="AV883" i="64" a="1"/>
  <c r="AV883" i="64" s="1"/>
  <c r="AV891" i="64" s="1"/>
  <c r="AV900" i="64" a="1"/>
  <c r="AV900" i="64" s="1"/>
  <c r="AV884" i="64" a="1"/>
  <c r="AV884" i="64" s="1"/>
  <c r="AV892" i="64" s="1"/>
  <c r="AV885" i="64" a="1"/>
  <c r="AV885" i="64" s="1"/>
  <c r="AV893" i="64" s="1"/>
  <c r="AV886" i="64" a="1"/>
  <c r="AV886" i="64" s="1"/>
  <c r="AV894" i="64" s="1"/>
  <c r="AV887" i="64" a="1"/>
  <c r="AV887" i="64" s="1"/>
  <c r="AV895" i="64" s="1"/>
  <c r="AV901" i="64" a="1"/>
  <c r="AV901" i="64" s="1"/>
  <c r="AV899" i="64" a="1"/>
  <c r="AV899" i="64" s="1"/>
  <c r="AV902" i="64" a="1"/>
  <c r="AV902" i="64" s="1"/>
  <c r="AV903" i="64" a="1"/>
  <c r="AV903" i="64" s="1"/>
  <c r="AU906" i="64"/>
  <c r="AU210" i="64"/>
  <c r="AU212" i="64" s="1"/>
  <c r="AV208" i="64" a="1"/>
  <c r="AV208" i="64" s="1"/>
  <c r="AV207" i="64" s="1"/>
  <c r="AV209" i="64" a="1"/>
  <c r="AV209" i="64" s="1"/>
  <c r="AU1175" i="64"/>
  <c r="AU858" i="64"/>
  <c r="AU860" i="64" s="1"/>
  <c r="AS1178" i="64"/>
  <c r="AT1177" i="64"/>
  <c r="AV331" i="64" a="1"/>
  <c r="AV331" i="64" s="1"/>
  <c r="AV1174" i="64" a="1"/>
  <c r="AV1174" i="64" s="1"/>
  <c r="AV859" i="64" a="1"/>
  <c r="AV859" i="64" s="1"/>
  <c r="AV299" i="64" a="1"/>
  <c r="AV299" i="64" s="1"/>
  <c r="AV312" i="64" a="1"/>
  <c r="AV312" i="64" s="1"/>
  <c r="AT822" i="64"/>
  <c r="AU818" i="64"/>
  <c r="AU826" i="64" s="1"/>
  <c r="AV825" i="64" a="1"/>
  <c r="AV825" i="64" s="1"/>
  <c r="AV821" i="64" a="1"/>
  <c r="AV821" i="64" s="1"/>
  <c r="AV4" i="64"/>
  <c r="AV817" i="64" a="1"/>
  <c r="AV817" i="64" s="1"/>
  <c r="AW259" i="64"/>
  <c r="AW7" i="64"/>
  <c r="AV8" i="64" s="1"/>
  <c r="AP2041" i="64"/>
  <c r="AW1" i="64"/>
  <c r="AX2" i="64"/>
  <c r="AW3" i="64"/>
  <c r="AW453" i="64" s="1" a="1"/>
  <c r="AW453" i="64" s="1"/>
  <c r="AV24" i="864"/>
  <c r="AV99"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0"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563" i="64"/>
  <c r="DI2536" i="64"/>
  <c r="DL2041" i="64"/>
  <c r="AP2082" i="64"/>
  <c r="AO2084" i="64"/>
  <c r="AP2061" i="64"/>
  <c r="AP2063" i="64" s="1"/>
  <c r="DK2041" i="64"/>
  <c r="DJ2216" i="64"/>
  <c r="AW454" i="64" a="1"/>
  <c r="AV818" i="64" a="1"/>
  <c r="DJ2536" i="64" a="1"/>
  <c r="AV1229" i="64" a="1"/>
  <c r="AU1177" i="64" a="1"/>
  <c r="DJ2563" i="64" a="1"/>
  <c r="AV1986" i="64" a="1"/>
  <c r="AV1200" i="64"/>
  <c r="AV1070" i="64" a="1"/>
  <c r="AV1322" i="64" a="1"/>
  <c r="AV958" i="64" a="1"/>
  <c r="AV858" i="64" a="1"/>
  <c r="AV1828" i="64" a="1"/>
  <c r="AV396" i="64" a="1"/>
  <c r="AV1002" i="64" a="1"/>
  <c r="AT1178" i="64" a="1"/>
  <c r="AV1175" i="64" a="1"/>
  <c r="AW454" i="64" l="1"/>
  <c r="BD29" i="1224"/>
  <c r="BD100" i="861" s="1"/>
  <c r="AI43" i="1224"/>
  <c r="AI31" i="1224"/>
  <c r="AI72" i="861" s="1"/>
  <c r="AI33" i="1224"/>
  <c r="AI42" i="861" s="1"/>
  <c r="BC46" i="1224"/>
  <c r="BC103" i="861" s="1"/>
  <c r="BC30" i="1224"/>
  <c r="BC101" i="861" s="1"/>
  <c r="BD45" i="1224"/>
  <c r="BD102" i="861" s="1"/>
  <c r="BE18" i="1224"/>
  <c r="BF4" i="1224"/>
  <c r="BF16" i="1224"/>
  <c r="BF35" i="861" s="1"/>
  <c r="BF28" i="1224"/>
  <c r="BF17" i="1224"/>
  <c r="BF44" i="1224"/>
  <c r="BG7" i="1224"/>
  <c r="BG1" i="1224"/>
  <c r="BH2" i="1224"/>
  <c r="BG3" i="1224"/>
  <c r="BE8" i="1224"/>
  <c r="AV396" i="64"/>
  <c r="AV1229" i="64"/>
  <c r="AV1230" i="64" s="1"/>
  <c r="AM1231" i="64"/>
  <c r="AN1227" i="64" s="1"/>
  <c r="AM1233" i="64"/>
  <c r="AW395" i="64" a="1"/>
  <c r="AW395" i="64" s="1"/>
  <c r="AW1228" i="64" a="1"/>
  <c r="AW1228" i="64" s="1"/>
  <c r="AV1070" i="64"/>
  <c r="AV1002" i="64"/>
  <c r="AW1001" i="64" a="1"/>
  <c r="AW1001" i="64" s="1"/>
  <c r="AW1069" i="64" a="1"/>
  <c r="AW1069" i="64" s="1"/>
  <c r="AL1072" i="64"/>
  <c r="AM1068" i="64" s="1"/>
  <c r="AL1074" i="64"/>
  <c r="AU1077" i="64"/>
  <c r="AU1071" i="64"/>
  <c r="AU1078" i="64" s="1"/>
  <c r="AA17" i="861"/>
  <c r="AA26" i="861" s="1"/>
  <c r="AA27" i="861" s="1"/>
  <c r="AV1986" i="64"/>
  <c r="AV1995" i="64" s="1"/>
  <c r="AV1996" i="64" s="1" a="1"/>
  <c r="AV1996" i="64" s="1"/>
  <c r="AW1987" i="64" a="1"/>
  <c r="AW1987" i="64" s="1"/>
  <c r="AJ1992" i="64"/>
  <c r="AJ1989" i="64" s="1"/>
  <c r="BI2017" i="64"/>
  <c r="BI2019" i="64" s="1"/>
  <c r="AK962" i="64"/>
  <c r="AL957" i="64" s="1"/>
  <c r="AL964" i="64" s="1"/>
  <c r="AL961" i="64" s="1"/>
  <c r="AK969" i="64"/>
  <c r="AV958" i="64"/>
  <c r="AV1828" i="64"/>
  <c r="AV1830" i="64" s="1"/>
  <c r="AT973" i="64" a="1"/>
  <c r="AT973" i="64" s="1"/>
  <c r="AW1827" i="64" a="1"/>
  <c r="AW1827" i="64" s="1"/>
  <c r="AW959" i="64" a="1"/>
  <c r="AW959" i="64" s="1"/>
  <c r="AU967" i="64"/>
  <c r="AU972" i="64"/>
  <c r="AW1129" i="64" a="1"/>
  <c r="AW1129" i="64" s="1"/>
  <c r="AW1829" i="64" a="1"/>
  <c r="AW1829" i="64" s="1"/>
  <c r="AW1125" i="64" a="1"/>
  <c r="AW1125" i="64" s="1"/>
  <c r="AW1126" i="64" a="1"/>
  <c r="AW1126" i="64" s="1"/>
  <c r="AV1127" i="64"/>
  <c r="AV1128" i="64" s="1"/>
  <c r="AV1130" i="64" s="1"/>
  <c r="Y598" i="64"/>
  <c r="Y602" i="64"/>
  <c r="Z594" i="64"/>
  <c r="Z596" i="64" s="1"/>
  <c r="Z586" i="64" s="1"/>
  <c r="Z588" i="64" s="1"/>
  <c r="Z589" i="64" s="1"/>
  <c r="AW595" i="64" a="1"/>
  <c r="AW595" i="64" s="1"/>
  <c r="AW584" i="64" a="1"/>
  <c r="AW584" i="64" s="1"/>
  <c r="AW1307" i="64" a="1"/>
  <c r="AW1307" i="64" s="1"/>
  <c r="AW587" i="64" a="1"/>
  <c r="AW587" i="64" s="1"/>
  <c r="AW601" i="64" a="1"/>
  <c r="AW601" i="64" s="1"/>
  <c r="AV1322" i="64"/>
  <c r="AU1324"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199" i="64" a="1"/>
  <c r="AW1199" i="64" s="1"/>
  <c r="AT928" i="64"/>
  <c r="AT929" i="64" s="1"/>
  <c r="AS929" i="64"/>
  <c r="AU926" i="64"/>
  <c r="AV923" i="64"/>
  <c r="AV922" i="64"/>
  <c r="AV921" i="64"/>
  <c r="AV925" i="64"/>
  <c r="AV924" i="64"/>
  <c r="AW916" i="64" a="1"/>
  <c r="AW916" i="64" s="1"/>
  <c r="AW915" i="64" a="1"/>
  <c r="AW915" i="64" s="1"/>
  <c r="AW918" i="64" a="1"/>
  <c r="AW918" i="64" s="1"/>
  <c r="AW917" i="64" a="1"/>
  <c r="AW917" i="64" s="1"/>
  <c r="AW914" i="64" a="1"/>
  <c r="AW914" i="64" s="1"/>
  <c r="AV907" i="64"/>
  <c r="AU911" i="64"/>
  <c r="AV910" i="64"/>
  <c r="AV909" i="64"/>
  <c r="AV908" i="64"/>
  <c r="AW883" i="64" a="1"/>
  <c r="AW883" i="64" s="1"/>
  <c r="AW891" i="64" s="1"/>
  <c r="AW900" i="64" a="1"/>
  <c r="AW900" i="64" s="1"/>
  <c r="AW884" i="64" a="1"/>
  <c r="AW884" i="64" s="1"/>
  <c r="AW892" i="64" s="1"/>
  <c r="AW885" i="64" a="1"/>
  <c r="AW885" i="64" s="1"/>
  <c r="AW893" i="64" s="1"/>
  <c r="AW886" i="64" a="1"/>
  <c r="AW886" i="64" s="1"/>
  <c r="AW894" i="64" s="1"/>
  <c r="AW899" i="64" a="1"/>
  <c r="AW899" i="64" s="1"/>
  <c r="AW887" i="64" a="1"/>
  <c r="AW887" i="64" s="1"/>
  <c r="AW895" i="64" s="1"/>
  <c r="AW901" i="64" a="1"/>
  <c r="AW901" i="64" s="1"/>
  <c r="AW902" i="64" a="1"/>
  <c r="AW902" i="64" s="1"/>
  <c r="AW903" i="64" a="1"/>
  <c r="AW903" i="64" s="1"/>
  <c r="AV906" i="64"/>
  <c r="AV210" i="64"/>
  <c r="AV212" i="64" s="1"/>
  <c r="AW208" i="64" a="1"/>
  <c r="AW208" i="64" s="1"/>
  <c r="AW207" i="64" s="1"/>
  <c r="AW209" i="64" a="1"/>
  <c r="AW209" i="64" s="1"/>
  <c r="AV1175" i="64"/>
  <c r="AV858" i="64"/>
  <c r="AV860" i="64" s="1"/>
  <c r="AT1178" i="64"/>
  <c r="AU1177" i="64"/>
  <c r="AW331" i="64" a="1"/>
  <c r="AW331" i="64" s="1"/>
  <c r="AW1174" i="64" a="1"/>
  <c r="AW1174" i="64" s="1"/>
  <c r="AW312" i="64" a="1"/>
  <c r="AW312" i="64" s="1"/>
  <c r="AW859" i="64" a="1"/>
  <c r="AW859" i="64" s="1"/>
  <c r="AW825" i="64" a="1"/>
  <c r="AW825" i="64" s="1"/>
  <c r="AW299" i="64" a="1"/>
  <c r="AW299" i="64" s="1"/>
  <c r="AU822" i="64"/>
  <c r="AV818" i="64"/>
  <c r="AV826" i="64" s="1"/>
  <c r="AW821" i="64" a="1"/>
  <c r="AW821" i="64" s="1"/>
  <c r="AW817" i="64" a="1"/>
  <c r="AW817" i="64" s="1"/>
  <c r="AX259" i="64"/>
  <c r="AX7" i="64"/>
  <c r="AW8" i="64" s="1"/>
  <c r="AW4" i="64"/>
  <c r="AQ2041" i="64"/>
  <c r="AX1" i="64"/>
  <c r="AY2" i="64"/>
  <c r="AX3" i="64"/>
  <c r="AX453" i="64" s="1" a="1"/>
  <c r="AX453"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9"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0" i="861" s="1"/>
  <c r="AW43" i="863"/>
  <c r="O1" i="860"/>
  <c r="O2" i="860"/>
  <c r="AL2" i="860"/>
  <c r="AK7" i="860"/>
  <c r="AK3" i="860"/>
  <c r="AK4" i="860" s="1"/>
  <c r="AK1" i="860"/>
  <c r="DJ2563" i="64"/>
  <c r="DJ2536" i="64"/>
  <c r="DL2216" i="64"/>
  <c r="AP2084" i="64"/>
  <c r="AQ2082" i="64"/>
  <c r="AQ2061" i="64"/>
  <c r="AQ2063" i="64" s="1"/>
  <c r="DK2216" i="64"/>
  <c r="E189" i="64"/>
  <c r="E2212" i="64"/>
  <c r="B2212" i="64" s="1"/>
  <c r="E2220" i="64"/>
  <c r="E2219" i="64"/>
  <c r="E2218" i="64"/>
  <c r="G2217" i="64"/>
  <c r="E2217" i="64"/>
  <c r="G2216" i="64"/>
  <c r="E2216" i="64"/>
  <c r="B2216" i="64" s="1"/>
  <c r="S2215" i="64"/>
  <c r="E2215" i="64"/>
  <c r="E2214" i="64"/>
  <c r="E2213" i="64"/>
  <c r="B2213" i="64" s="1"/>
  <c r="E2211" i="64"/>
  <c r="B2211" i="64" s="1"/>
  <c r="E2210" i="64"/>
  <c r="B2210" i="64" s="1"/>
  <c r="E2209" i="64"/>
  <c r="B2209" i="64" s="1"/>
  <c r="E2207" i="64"/>
  <c r="E2152" i="64"/>
  <c r="E2151" i="64"/>
  <c r="E2150" i="64"/>
  <c r="G2149" i="64"/>
  <c r="E2149" i="64"/>
  <c r="R2148" i="64"/>
  <c r="G2148" i="64"/>
  <c r="E2148" i="64"/>
  <c r="B2148" i="64" s="1"/>
  <c r="S2147" i="64"/>
  <c r="K2147" i="64"/>
  <c r="E2147" i="64"/>
  <c r="E2146" i="64"/>
  <c r="E2145" i="64"/>
  <c r="E2144" i="64"/>
  <c r="B2144" i="64" s="1"/>
  <c r="E2143" i="64"/>
  <c r="B2143" i="64" s="1"/>
  <c r="E2142" i="64"/>
  <c r="B2142" i="64" s="1"/>
  <c r="E2141" i="64"/>
  <c r="B2141" i="64" s="1"/>
  <c r="E2139" i="64"/>
  <c r="E2120" i="64"/>
  <c r="E2119" i="64"/>
  <c r="E2118" i="64"/>
  <c r="E2117" i="64"/>
  <c r="E2116" i="64"/>
  <c r="E2115" i="64"/>
  <c r="E2114" i="64"/>
  <c r="E2113" i="64"/>
  <c r="E2112" i="64"/>
  <c r="B2112" i="64" s="1"/>
  <c r="E2111" i="64"/>
  <c r="B2111" i="64" s="1"/>
  <c r="S2110" i="64"/>
  <c r="K2110" i="64"/>
  <c r="E2110" i="64"/>
  <c r="E2109" i="64"/>
  <c r="E2108" i="64"/>
  <c r="E2107" i="64"/>
  <c r="B2107" i="64" s="1"/>
  <c r="E2106" i="64"/>
  <c r="B2106" i="64" s="1"/>
  <c r="E2105" i="64"/>
  <c r="B2105" i="64" s="1"/>
  <c r="AX454" i="64" a="1"/>
  <c r="DL2563" i="64" a="1"/>
  <c r="AW1200" i="64"/>
  <c r="AW1229" i="64" a="1"/>
  <c r="AW396" i="64" a="1"/>
  <c r="AW1322" i="64" a="1"/>
  <c r="AW1002" i="64" a="1"/>
  <c r="AW818" i="64" a="1"/>
  <c r="AW858" i="64" a="1"/>
  <c r="AW1828" i="64" a="1"/>
  <c r="AW1175" i="64" a="1"/>
  <c r="AW1070" i="64" a="1"/>
  <c r="DK2563" i="64" a="1"/>
  <c r="DL2536" i="64" a="1"/>
  <c r="AW958" i="64" a="1"/>
  <c r="DK2536" i="64" a="1"/>
  <c r="AW1986" i="64" a="1"/>
  <c r="AV1177" i="64" a="1"/>
  <c r="AU1178" i="64" a="1"/>
  <c r="AX454" i="64" l="1"/>
  <c r="BD30" i="1224"/>
  <c r="BD101" i="861" s="1"/>
  <c r="AJ27" i="1224"/>
  <c r="AI47" i="1224"/>
  <c r="AI73" i="861" s="1"/>
  <c r="AI49" i="1224"/>
  <c r="AI43" i="861" s="1"/>
  <c r="BE45" i="1224"/>
  <c r="BE102" i="861" s="1"/>
  <c r="BD46" i="1224"/>
  <c r="BD103" i="861" s="1"/>
  <c r="BE29" i="1224"/>
  <c r="BE100" i="861" s="1"/>
  <c r="BG4" i="1224"/>
  <c r="BG17" i="1224"/>
  <c r="BG16" i="1224"/>
  <c r="BG35" i="861" s="1"/>
  <c r="BG28" i="1224"/>
  <c r="BG44" i="1224"/>
  <c r="BH7" i="1224"/>
  <c r="BH1" i="1224"/>
  <c r="BI2" i="1224"/>
  <c r="BH3" i="1224"/>
  <c r="BF18" i="1224"/>
  <c r="BF8" i="1224"/>
  <c r="AW1229" i="64"/>
  <c r="AW1230" i="64" s="1"/>
  <c r="AW396" i="64"/>
  <c r="AX395" i="64" a="1"/>
  <c r="AX395" i="64" s="1"/>
  <c r="AX1228" i="64" a="1"/>
  <c r="AX1228" i="64" s="1"/>
  <c r="AN1231" i="64"/>
  <c r="AO1227" i="64" s="1"/>
  <c r="AN1233" i="64"/>
  <c r="AW1070" i="64"/>
  <c r="AW1002" i="64"/>
  <c r="AX1001" i="64" a="1"/>
  <c r="AX1001" i="64" s="1"/>
  <c r="AX1069" i="64" a="1"/>
  <c r="AX1069" i="64" s="1"/>
  <c r="AM1072" i="64"/>
  <c r="AN1068" i="64" s="1"/>
  <c r="AM1074" i="64"/>
  <c r="AV1077" i="64"/>
  <c r="AV1071" i="64"/>
  <c r="AV1078" i="64" s="1"/>
  <c r="Z44" i="861"/>
  <c r="AW1986" i="64"/>
  <c r="AW1995" i="64" s="1"/>
  <c r="AW1996" i="64" s="1" a="1"/>
  <c r="AW1996" i="64" s="1"/>
  <c r="AX1987" i="64" a="1"/>
  <c r="AX1987" i="64" s="1"/>
  <c r="AJ1990" i="64"/>
  <c r="AK1985" i="64" s="1"/>
  <c r="BJ2017" i="64"/>
  <c r="AL969" i="64"/>
  <c r="AL962" i="64"/>
  <c r="AM957" i="64" s="1"/>
  <c r="AM964" i="64" s="1"/>
  <c r="AM961" i="64" s="1"/>
  <c r="AW958" i="64"/>
  <c r="AW1828" i="64"/>
  <c r="AW1830" i="64" s="1"/>
  <c r="AU973" i="64" a="1"/>
  <c r="AU973" i="64" s="1"/>
  <c r="AX1827" i="64" a="1"/>
  <c r="AX1827" i="64" s="1"/>
  <c r="AX959" i="64" a="1"/>
  <c r="AX959" i="64" s="1"/>
  <c r="AV967" i="64"/>
  <c r="AV972" i="64"/>
  <c r="AX1129" i="64" a="1"/>
  <c r="AX1129" i="64" s="1"/>
  <c r="AX1829" i="64" a="1"/>
  <c r="AX1829" i="64" s="1"/>
  <c r="AW1127" i="64"/>
  <c r="AW1128" i="64" s="1"/>
  <c r="AW1130" i="64" s="1"/>
  <c r="AX1125" i="64" a="1"/>
  <c r="AX1125" i="64" s="1"/>
  <c r="AX1126" i="64" a="1"/>
  <c r="AX1126" i="64" s="1"/>
  <c r="Z597" i="64"/>
  <c r="AA593" i="64" s="1"/>
  <c r="Z590" i="64"/>
  <c r="AA582" i="64"/>
  <c r="AA585" i="64" s="1"/>
  <c r="AX595" i="64" a="1"/>
  <c r="AX595" i="64" s="1"/>
  <c r="AX584" i="64" a="1"/>
  <c r="AX584" i="64" s="1"/>
  <c r="AX587" i="64" a="1"/>
  <c r="AX587" i="64" s="1"/>
  <c r="AX601" i="64" a="1"/>
  <c r="AX601" i="64" s="1"/>
  <c r="AW1322" i="64"/>
  <c r="AW1324" i="64" s="1"/>
  <c r="AX111" i="64" a="1"/>
  <c r="AX111" i="64" s="1"/>
  <c r="AX1307" i="64" a="1"/>
  <c r="AX1307" i="64" s="1"/>
  <c r="AV1324"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199" i="64" a="1"/>
  <c r="AX1199" i="64" s="1"/>
  <c r="AU928" i="64"/>
  <c r="AW924" i="64"/>
  <c r="AW923" i="64"/>
  <c r="AW922" i="64"/>
  <c r="AV926" i="64"/>
  <c r="AW921" i="64"/>
  <c r="AW925" i="64"/>
  <c r="AX916" i="64" a="1"/>
  <c r="AX916" i="64" s="1"/>
  <c r="AX915" i="64" a="1"/>
  <c r="AX915" i="64" s="1"/>
  <c r="AX918" i="64" a="1"/>
  <c r="AX918" i="64" s="1"/>
  <c r="AX917" i="64" a="1"/>
  <c r="AX917" i="64" s="1"/>
  <c r="AX914" i="64" a="1"/>
  <c r="AX914" i="64" s="1"/>
  <c r="AV911" i="64"/>
  <c r="AW907" i="64"/>
  <c r="AW910" i="64"/>
  <c r="AW909" i="64"/>
  <c r="AW908" i="64"/>
  <c r="AX883" i="64" a="1"/>
  <c r="AX883" i="64" s="1"/>
  <c r="AX891" i="64" s="1"/>
  <c r="AX900" i="64" a="1"/>
  <c r="AX900" i="64" s="1"/>
  <c r="AX884" i="64" a="1"/>
  <c r="AX884" i="64" s="1"/>
  <c r="AX892" i="64" s="1"/>
  <c r="AX899" i="64" a="1"/>
  <c r="AX899" i="64" s="1"/>
  <c r="AX885" i="64" a="1"/>
  <c r="AX885" i="64" s="1"/>
  <c r="AX893" i="64" s="1"/>
  <c r="AX886" i="64" a="1"/>
  <c r="AX886" i="64" s="1"/>
  <c r="AX894" i="64" s="1"/>
  <c r="AX887" i="64" a="1"/>
  <c r="AX887" i="64" s="1"/>
  <c r="AX895" i="64" s="1"/>
  <c r="AX901" i="64" a="1"/>
  <c r="AX901" i="64" s="1"/>
  <c r="AX902" i="64" a="1"/>
  <c r="AX902" i="64" s="1"/>
  <c r="AX903" i="64" a="1"/>
  <c r="AX903" i="64" s="1"/>
  <c r="AW906" i="64"/>
  <c r="AW210" i="64"/>
  <c r="AW212" i="64" s="1"/>
  <c r="AX208" i="64" a="1"/>
  <c r="AX208" i="64" s="1"/>
  <c r="AX207" i="64" s="1"/>
  <c r="AX209" i="64" a="1"/>
  <c r="AX209" i="64" s="1"/>
  <c r="AU1178" i="64"/>
  <c r="AW1175" i="64"/>
  <c r="AW858" i="64"/>
  <c r="AW860" i="64" s="1"/>
  <c r="AV1177" i="64"/>
  <c r="AX331" i="64" a="1"/>
  <c r="AX331" i="64" s="1"/>
  <c r="AX1174" i="64" a="1"/>
  <c r="AX1174" i="64" s="1"/>
  <c r="AX859" i="64" a="1"/>
  <c r="AX859" i="64" s="1"/>
  <c r="AX299" i="64" a="1"/>
  <c r="AX299" i="64" s="1"/>
  <c r="AX312" i="64" a="1"/>
  <c r="AX312" i="64" s="1"/>
  <c r="AV822" i="64"/>
  <c r="AW818" i="64"/>
  <c r="AW826" i="64" s="1"/>
  <c r="AX825" i="64" a="1"/>
  <c r="AX825" i="64" s="1"/>
  <c r="AX821" i="64" a="1"/>
  <c r="AX821" i="64" s="1"/>
  <c r="AX4" i="64"/>
  <c r="AX817" i="64" a="1"/>
  <c r="AX817" i="64" s="1"/>
  <c r="AY259" i="64"/>
  <c r="AY7" i="64"/>
  <c r="AX8" i="64" s="1"/>
  <c r="AR2041" i="64"/>
  <c r="AY3" i="64"/>
  <c r="AY453" i="64" s="1" a="1"/>
  <c r="AY453"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0" i="861" s="1"/>
  <c r="AX43" i="863"/>
  <c r="BB3" i="861"/>
  <c r="BA4" i="861"/>
  <c r="BA1" i="861"/>
  <c r="BA8" i="861"/>
  <c r="AX24" i="864"/>
  <c r="AX99" i="861" s="1"/>
  <c r="AX57" i="863"/>
  <c r="DA783" i="64" a="1"/>
  <c r="DA783" i="64" s="1"/>
  <c r="DA785" i="64" s="1"/>
  <c r="AM2" i="860"/>
  <c r="AL1" i="860"/>
  <c r="AL7" i="860"/>
  <c r="AL3" i="860"/>
  <c r="AL4" i="860" s="1"/>
  <c r="CQ783" i="64" a="1"/>
  <c r="CQ783" i="64" s="1"/>
  <c r="CQ785" i="64" s="1"/>
  <c r="CS788" i="64" a="1"/>
  <c r="CS788" i="64" s="1"/>
  <c r="CS789" i="64" s="1"/>
  <c r="DJ788" i="64" a="1"/>
  <c r="DJ788" i="64" s="1"/>
  <c r="DJ789" i="64" s="1"/>
  <c r="CP788" i="64" a="1"/>
  <c r="CP788" i="64" s="1"/>
  <c r="CP789" i="64" s="1"/>
  <c r="CY783" i="64" a="1"/>
  <c r="CY783" i="64" s="1"/>
  <c r="CY785" i="64" s="1"/>
  <c r="DB788" i="64" a="1"/>
  <c r="DB788" i="64" s="1"/>
  <c r="DB789" i="64" s="1"/>
  <c r="CQ788" i="64" a="1"/>
  <c r="CQ788" i="64" s="1"/>
  <c r="CQ789" i="64" s="1"/>
  <c r="CN783" i="64" a="1"/>
  <c r="CN783" i="64" s="1"/>
  <c r="CN785" i="64" s="1"/>
  <c r="CY788" i="64" a="1"/>
  <c r="CY788" i="64" s="1"/>
  <c r="CY789" i="64" s="1"/>
  <c r="CV783" i="64" a="1"/>
  <c r="CV783" i="64" s="1"/>
  <c r="CX783" i="64" a="1"/>
  <c r="CX783" i="64" s="1"/>
  <c r="DJ783" i="64" a="1"/>
  <c r="DJ783" i="64" s="1"/>
  <c r="CW788" i="64" a="1"/>
  <c r="CW788" i="64" s="1"/>
  <c r="CW789" i="64" s="1"/>
  <c r="DC783" i="64" a="1"/>
  <c r="DC783" i="64" s="1"/>
  <c r="CP783" i="64" a="1"/>
  <c r="CP783" i="64" s="1"/>
  <c r="DI783" i="64" a="1"/>
  <c r="DI783" i="64" s="1"/>
  <c r="DE788" i="64" a="1"/>
  <c r="DE788" i="64" s="1"/>
  <c r="DE789" i="64" s="1"/>
  <c r="CN788" i="64" a="1"/>
  <c r="CN788" i="64" s="1"/>
  <c r="CN789" i="64" s="1"/>
  <c r="DA788" i="64" a="1"/>
  <c r="DA788" i="64" s="1"/>
  <c r="DA789" i="64" s="1"/>
  <c r="DH783" i="64" a="1"/>
  <c r="DH783" i="64" s="1"/>
  <c r="DL788" i="64" a="1"/>
  <c r="DL788" i="64" s="1"/>
  <c r="DL789" i="64" s="1"/>
  <c r="DL783" i="64" a="1"/>
  <c r="DL783" i="64" s="1"/>
  <c r="CS783" i="64" a="1"/>
  <c r="CS783" i="64" s="1"/>
  <c r="DE783" i="64" a="1"/>
  <c r="DE783" i="64" s="1"/>
  <c r="CT783" i="64" a="1"/>
  <c r="CT783" i="64" s="1"/>
  <c r="DK783" i="64" a="1"/>
  <c r="DK783" i="64" s="1"/>
  <c r="DK788" i="64" a="1"/>
  <c r="DK788" i="64" s="1"/>
  <c r="DK789" i="64" s="1"/>
  <c r="DG788" i="64" a="1"/>
  <c r="DG788" i="64" s="1"/>
  <c r="DG789" i="64" s="1"/>
  <c r="DC788" i="64" a="1"/>
  <c r="DC788" i="64" s="1"/>
  <c r="DC789" i="64" s="1"/>
  <c r="CW783" i="64" a="1"/>
  <c r="CW783" i="64" s="1"/>
  <c r="DD783" i="64" a="1"/>
  <c r="DD783" i="64" s="1"/>
  <c r="CR783" i="64" a="1"/>
  <c r="CR783" i="64" s="1"/>
  <c r="CO783" i="64" a="1"/>
  <c r="CO783" i="64" s="1"/>
  <c r="CZ783" i="64" a="1"/>
  <c r="CZ783" i="64" s="1"/>
  <c r="DH788" i="64" a="1"/>
  <c r="DH788" i="64" s="1"/>
  <c r="DH789" i="64" s="1"/>
  <c r="CO788" i="64" a="1"/>
  <c r="CO788" i="64" s="1"/>
  <c r="CO789" i="64" s="1"/>
  <c r="CX788" i="64" a="1"/>
  <c r="CX788" i="64" s="1"/>
  <c r="CX789" i="64" s="1"/>
  <c r="CR788" i="64" a="1"/>
  <c r="CR788" i="64" s="1"/>
  <c r="CR789" i="64" s="1"/>
  <c r="CU788" i="64" a="1"/>
  <c r="CU788" i="64" s="1"/>
  <c r="CU789" i="64" s="1"/>
  <c r="CT788" i="64" a="1"/>
  <c r="CT788" i="64" s="1"/>
  <c r="CT789" i="64" s="1"/>
  <c r="CV788" i="64" a="1"/>
  <c r="CV788" i="64" s="1"/>
  <c r="CV789" i="64" s="1"/>
  <c r="DG783" i="64" a="1"/>
  <c r="DG783" i="64" s="1"/>
  <c r="DF788" i="64" a="1"/>
  <c r="DF788" i="64" s="1"/>
  <c r="DF789" i="64" s="1"/>
  <c r="DI788" i="64" a="1"/>
  <c r="DI788" i="64" s="1"/>
  <c r="DI789" i="64" s="1"/>
  <c r="DD788" i="64" a="1"/>
  <c r="DD788" i="64" s="1"/>
  <c r="DD789" i="64" s="1"/>
  <c r="DB783" i="64" a="1"/>
  <c r="DB783" i="64" s="1"/>
  <c r="CZ788" i="64" a="1"/>
  <c r="CZ788" i="64" s="1"/>
  <c r="CZ789" i="64" s="1"/>
  <c r="CU783" i="64" a="1"/>
  <c r="CU783" i="64" s="1"/>
  <c r="DF783" i="64" a="1"/>
  <c r="DF783" i="64" s="1"/>
  <c r="CZ2313" i="64" a="1"/>
  <c r="CZ2313" i="64" s="1"/>
  <c r="CV2590" i="64" a="1"/>
  <c r="CV2590" i="64" s="1"/>
  <c r="DA2318" i="64" a="1"/>
  <c r="DA2318" i="64" s="1"/>
  <c r="CZ2321" i="64" a="1"/>
  <c r="CZ2321" i="64" s="1"/>
  <c r="DJ2321" i="64" a="1"/>
  <c r="DJ2321" i="64" s="1"/>
  <c r="CZ2316" i="64" a="1"/>
  <c r="CZ2316" i="64" s="1"/>
  <c r="DD2313" i="64" a="1"/>
  <c r="DD2313" i="64" s="1"/>
  <c r="DI522" i="64" a="1"/>
  <c r="DI522" i="64" s="1"/>
  <c r="DJ522" i="64" a="1"/>
  <c r="DJ522" i="64" s="1"/>
  <c r="DI2316" i="64" a="1"/>
  <c r="DI2316" i="64" s="1"/>
  <c r="DA2314" i="64" a="1"/>
  <c r="DA2314" i="64" s="1"/>
  <c r="DJ2316" i="64" a="1"/>
  <c r="DJ2316" i="64" s="1"/>
  <c r="DJ2318" i="64" a="1"/>
  <c r="DJ2318" i="64" s="1"/>
  <c r="CX2314" i="64" a="1"/>
  <c r="CX2314" i="64" s="1"/>
  <c r="CQ2320" i="64" a="1"/>
  <c r="CQ2320" i="64" s="1"/>
  <c r="DH522" i="64" a="1"/>
  <c r="DH522" i="64" s="1"/>
  <c r="DJ2590" i="64" a="1"/>
  <c r="DJ2590" i="64" s="1"/>
  <c r="CV2315" i="64" a="1"/>
  <c r="CV2315" i="64" s="1"/>
  <c r="CP2317" i="64" a="1"/>
  <c r="CP2317" i="64" s="1"/>
  <c r="DJ2320" i="64" a="1"/>
  <c r="DJ2320" i="64" s="1"/>
  <c r="DF2316" i="64" a="1"/>
  <c r="DF2316" i="64" s="1"/>
  <c r="CY2315" i="64" a="1"/>
  <c r="CY2315" i="64" s="1"/>
  <c r="CS2321" i="64" a="1"/>
  <c r="CS2321" i="64" s="1"/>
  <c r="CW522" i="64" a="1"/>
  <c r="CW522" i="64" s="1"/>
  <c r="DH2313" i="64" a="1"/>
  <c r="DH2313" i="64" s="1"/>
  <c r="CV2317" i="64" a="1"/>
  <c r="CV2317" i="64" s="1"/>
  <c r="CX2321" i="64" a="1"/>
  <c r="CX2321" i="64" s="1"/>
  <c r="DJ2319" i="64" a="1"/>
  <c r="DJ2319" i="64" s="1"/>
  <c r="DF2315" i="64" a="1"/>
  <c r="DF2315" i="64" s="1"/>
  <c r="CU2316" i="64" a="1"/>
  <c r="CU2316" i="64" s="1"/>
  <c r="CY2320" i="64" a="1"/>
  <c r="CY2320" i="64" s="1"/>
  <c r="DC521" i="64" a="1"/>
  <c r="DC521" i="64" s="1"/>
  <c r="DC2321" i="64" a="1"/>
  <c r="DC2321" i="64" s="1"/>
  <c r="DA2316" i="64" a="1"/>
  <c r="DA2316" i="64" s="1"/>
  <c r="CW2316" i="64" a="1"/>
  <c r="CW2316" i="64" s="1"/>
  <c r="DJ2314" i="64" a="1"/>
  <c r="DJ2314" i="64" s="1"/>
  <c r="CS2313" i="64" a="1"/>
  <c r="CS2313" i="64" s="1"/>
  <c r="CT2314" i="64" a="1"/>
  <c r="CT2314" i="64" s="1"/>
  <c r="DK2314" i="64" a="1"/>
  <c r="DK2314" i="64" s="1"/>
  <c r="DK2315" i="64" a="1"/>
  <c r="DK2315" i="64" s="1"/>
  <c r="DK2316" i="64" a="1"/>
  <c r="DK2316" i="64" s="1"/>
  <c r="DK2317" i="64" a="1"/>
  <c r="DK2317" i="64" s="1"/>
  <c r="DK2313" i="64" a="1"/>
  <c r="DK2313" i="64" s="1"/>
  <c r="DK2321" i="64" a="1"/>
  <c r="DK2321" i="64" s="1"/>
  <c r="DK2319" i="64" a="1"/>
  <c r="DK2319" i="64" s="1"/>
  <c r="DK2320" i="64" a="1"/>
  <c r="DK2320" i="64" s="1"/>
  <c r="DK2318" i="64" a="1"/>
  <c r="DK2318" i="64" s="1"/>
  <c r="CW2590" i="64" a="1"/>
  <c r="CW2590" i="64" s="1"/>
  <c r="DF2314" i="64" a="1"/>
  <c r="DF2314" i="64" s="1"/>
  <c r="CO2313" i="64" a="1"/>
  <c r="CO2313" i="64" s="1"/>
  <c r="CY2316" i="64" a="1"/>
  <c r="CY2316" i="64" s="1"/>
  <c r="CT2317" i="64" a="1"/>
  <c r="CT2317" i="64" s="1"/>
  <c r="CT2315" i="64" a="1"/>
  <c r="CT2315" i="64" s="1"/>
  <c r="CY2317" i="64" a="1"/>
  <c r="CY2317" i="64" s="1"/>
  <c r="CP2316" i="64" a="1"/>
  <c r="CP2316" i="64" s="1"/>
  <c r="CQ2315" i="64" a="1"/>
  <c r="CQ2315" i="64" s="1"/>
  <c r="DI2317" i="64" a="1"/>
  <c r="DI2317" i="64" s="1"/>
  <c r="DH2320" i="64" a="1"/>
  <c r="DH2320" i="64" s="1"/>
  <c r="DE2315" i="64" a="1"/>
  <c r="DE2315" i="64" s="1"/>
  <c r="DG2313" i="64" a="1"/>
  <c r="DG2313" i="64" s="1"/>
  <c r="DB2314" i="64" a="1"/>
  <c r="DB2314" i="64" s="1"/>
  <c r="DA2315" i="64" a="1"/>
  <c r="DA2315" i="64" s="1"/>
  <c r="DC2315" i="64" a="1"/>
  <c r="DC2315" i="64" s="1"/>
  <c r="CQ2321" i="64" a="1"/>
  <c r="CQ2321" i="64" s="1"/>
  <c r="CO2320" i="64" a="1"/>
  <c r="CO2320" i="64" s="1"/>
  <c r="CY2321" i="64" a="1"/>
  <c r="CY2321" i="64" s="1"/>
  <c r="CW2318" i="64" a="1"/>
  <c r="CW2318" i="64" s="1"/>
  <c r="DG2318" i="64" a="1"/>
  <c r="DG2318" i="64" s="1"/>
  <c r="CU2321" i="64" a="1"/>
  <c r="CU2321" i="64" s="1"/>
  <c r="DC2314" i="64" a="1"/>
  <c r="DC2314" i="64" s="1"/>
  <c r="CQ2317" i="64" a="1"/>
  <c r="CQ2317" i="64" s="1"/>
  <c r="DA2319" i="64" a="1"/>
  <c r="DA2319" i="64" s="1"/>
  <c r="DB2318" i="64" a="1"/>
  <c r="DB2318" i="64" s="1"/>
  <c r="DH2318" i="64" a="1"/>
  <c r="DH2318" i="64" s="1"/>
  <c r="CW2315" i="64" a="1"/>
  <c r="CW2315" i="64" s="1"/>
  <c r="CX2320" i="64" a="1"/>
  <c r="CX2320" i="64" s="1"/>
  <c r="DI2315" i="64" a="1"/>
  <c r="DI2315" i="64" s="1"/>
  <c r="DF2317" i="64" a="1"/>
  <c r="DF2317" i="64" s="1"/>
  <c r="CR2317" i="64" a="1"/>
  <c r="CR2317" i="64" s="1"/>
  <c r="CU2320" i="64" a="1"/>
  <c r="CU2320" i="64" s="1"/>
  <c r="CP2321" i="64" a="1"/>
  <c r="CP2321" i="64" s="1"/>
  <c r="CO2315" i="64" a="1"/>
  <c r="CO2315" i="64" s="1"/>
  <c r="DG2314" i="64" a="1"/>
  <c r="DG2314" i="64" s="1"/>
  <c r="CX2313" i="64" a="1"/>
  <c r="CX2313" i="64" s="1"/>
  <c r="CX2319" i="64" a="1"/>
  <c r="CX2319" i="64" s="1"/>
  <c r="CV2313" i="64" a="1"/>
  <c r="CV2313" i="64" s="1"/>
  <c r="DF2321" i="64" a="1"/>
  <c r="DF2321" i="64" s="1"/>
  <c r="DG2321" i="64" a="1"/>
  <c r="DG2321" i="64" s="1"/>
  <c r="DD2314" i="64" a="1"/>
  <c r="DD2314" i="64" s="1"/>
  <c r="CT2316" i="64" a="1"/>
  <c r="CT2316" i="64" s="1"/>
  <c r="CU2319" i="64" a="1"/>
  <c r="CU2319" i="64" s="1"/>
  <c r="DH2314" i="64" a="1"/>
  <c r="DH2314" i="64" s="1"/>
  <c r="DB2317" i="64" a="1"/>
  <c r="DB2317" i="64" s="1"/>
  <c r="DC2313" i="64" a="1"/>
  <c r="DC2313" i="64" s="1"/>
  <c r="CX2317" i="64" a="1"/>
  <c r="CX2317" i="64" s="1"/>
  <c r="CP2319" i="64" a="1"/>
  <c r="CP2319" i="64" s="1"/>
  <c r="CP2314" i="64" a="1"/>
  <c r="CP2314" i="64" s="1"/>
  <c r="DH2321" i="64" a="1"/>
  <c r="DH2321" i="64" s="1"/>
  <c r="DD2318" i="64" a="1"/>
  <c r="DD2318" i="64" s="1"/>
  <c r="DE2319" i="64" a="1"/>
  <c r="DE2319" i="64" s="1"/>
  <c r="DI2319" i="64" a="1"/>
  <c r="DI2319" i="64" s="1"/>
  <c r="CT2313" i="64" a="1"/>
  <c r="CT2313" i="64" s="1"/>
  <c r="DA2321" i="64" a="1"/>
  <c r="DA2321" i="64" s="1"/>
  <c r="DB2313" i="64" a="1"/>
  <c r="DB2313" i="64" s="1"/>
  <c r="CW2314" i="64" a="1"/>
  <c r="CW2314" i="64" s="1"/>
  <c r="CW2317" i="64" a="1"/>
  <c r="CW2317" i="64" s="1"/>
  <c r="CU2315" i="64" a="1"/>
  <c r="CU2315" i="64" s="1"/>
  <c r="DE2314" i="64" a="1"/>
  <c r="DE2314" i="64" s="1"/>
  <c r="DE2317" i="64" a="1"/>
  <c r="DE2317" i="64" s="1"/>
  <c r="DC2316" i="64" a="1"/>
  <c r="DC2316" i="64" s="1"/>
  <c r="CS2320" i="64" a="1"/>
  <c r="CS2320" i="64" s="1"/>
  <c r="CU2314" i="64" a="1"/>
  <c r="CU2314" i="64" s="1"/>
  <c r="DE2321" i="64" a="1"/>
  <c r="DE2321" i="64" s="1"/>
  <c r="CV2316" i="64" a="1"/>
  <c r="CV2316" i="64" s="1"/>
  <c r="CW2319" i="64" a="1"/>
  <c r="CW2319" i="64" s="1"/>
  <c r="CS2319" i="64" a="1"/>
  <c r="CS2319" i="64" s="1"/>
  <c r="CS2316" i="64" a="1"/>
  <c r="CS2316" i="64" s="1"/>
  <c r="CT2319" i="64" a="1"/>
  <c r="CT2319" i="64" s="1"/>
  <c r="DI2320" i="64" a="1"/>
  <c r="DI2320" i="64" s="1"/>
  <c r="DA2317" i="64" a="1"/>
  <c r="DA2317" i="64" s="1"/>
  <c r="CP2320" i="64" a="1"/>
  <c r="CP2320" i="64" s="1"/>
  <c r="CT2321" i="64" a="1"/>
  <c r="CT2321" i="64" s="1"/>
  <c r="DD2316" i="64" a="1"/>
  <c r="DD2316" i="64" s="1"/>
  <c r="DD2319" i="64" a="1"/>
  <c r="DD2319" i="64" s="1"/>
  <c r="DB2315" i="64" a="1"/>
  <c r="DB2315" i="64" s="1"/>
  <c r="CR2316" i="64" a="1"/>
  <c r="CR2316" i="64" s="1"/>
  <c r="CT2320" i="64" a="1"/>
  <c r="CT2320" i="64" s="1"/>
  <c r="DH2316" i="64" a="1"/>
  <c r="DH2316" i="64" s="1"/>
  <c r="CZ2319" i="64" a="1"/>
  <c r="CZ2319" i="64" s="1"/>
  <c r="DB2321" i="64" a="1"/>
  <c r="DB2321" i="64" s="1"/>
  <c r="CO2319" i="64" a="1"/>
  <c r="CO2319" i="64" s="1"/>
  <c r="CP2313" i="64" a="1"/>
  <c r="CP2313" i="64" s="1"/>
  <c r="CQ2316" i="64" a="1"/>
  <c r="CQ2316" i="64" s="1"/>
  <c r="CX2315" i="64" a="1"/>
  <c r="CX2315" i="64" s="1"/>
  <c r="CX2318" i="64" a="1"/>
  <c r="CX2318" i="64" s="1"/>
  <c r="CO2321" i="64" a="1"/>
  <c r="CO2321" i="64" s="1"/>
  <c r="CO2314" i="64" a="1"/>
  <c r="CO2314" i="64" s="1"/>
  <c r="CO2318" i="64" a="1"/>
  <c r="CO2318" i="64" s="1"/>
  <c r="CV2318" i="64" a="1"/>
  <c r="CV2318" i="64" s="1"/>
  <c r="DE2313" i="64" a="1"/>
  <c r="DE2313" i="64" s="1"/>
  <c r="DE2320" i="64" a="1"/>
  <c r="DE2320" i="64" s="1"/>
  <c r="CR2319" i="64" a="1"/>
  <c r="CR2319" i="64" s="1"/>
  <c r="DH2315" i="64" a="1"/>
  <c r="DH2315" i="64" s="1"/>
  <c r="CR2314" i="64" a="1"/>
  <c r="CR2314" i="64" s="1"/>
  <c r="CR2313" i="64" a="1"/>
  <c r="CR2313" i="64" s="1"/>
  <c r="CR2320" i="64" a="1"/>
  <c r="CR2320" i="64" s="1"/>
  <c r="DG2316" i="64" a="1"/>
  <c r="DG2316" i="64" s="1"/>
  <c r="DG2320" i="64" a="1"/>
  <c r="DG2320" i="64" s="1"/>
  <c r="DI2321" i="64" a="1"/>
  <c r="DI2321" i="64" s="1"/>
  <c r="DI2318" i="64" a="1"/>
  <c r="DI2318" i="64" s="1"/>
  <c r="DC2318" i="64" a="1"/>
  <c r="DC2318" i="64" s="1"/>
  <c r="DC2320" i="64" a="1"/>
  <c r="DC2320" i="64" s="1"/>
  <c r="DH2319" i="64" a="1"/>
  <c r="DH2319" i="64" s="1"/>
  <c r="CY2318" i="64" a="1"/>
  <c r="CY2318" i="64" s="1"/>
  <c r="CZ2314" i="64" a="1"/>
  <c r="CZ2314" i="64" s="1"/>
  <c r="DG2319" i="64" a="1"/>
  <c r="DG2319" i="64" s="1"/>
  <c r="CP2315" i="64" a="1"/>
  <c r="CP2315" i="64" s="1"/>
  <c r="CW2313" i="64" a="1"/>
  <c r="CW2313" i="64" s="1"/>
  <c r="CW2320" i="64" a="1"/>
  <c r="CW2320" i="64" s="1"/>
  <c r="DD2317" i="64" a="1"/>
  <c r="DD2317" i="64" s="1"/>
  <c r="CT2318" i="64" a="1"/>
  <c r="CT2318" i="64" s="1"/>
  <c r="CQ2313" i="64" a="1"/>
  <c r="CQ2313" i="64" s="1"/>
  <c r="CY2319" i="64" a="1"/>
  <c r="CY2319" i="64" s="1"/>
  <c r="CY2313" i="64" a="1"/>
  <c r="CY2313" i="64" s="1"/>
  <c r="CZ2315" i="64" a="1"/>
  <c r="CZ2315" i="64" s="1"/>
  <c r="CU2317" i="64" a="1"/>
  <c r="CU2317" i="64" s="1"/>
  <c r="CU2313" i="64" a="1"/>
  <c r="CU2313" i="64" s="1"/>
  <c r="DI2313" i="64" a="1"/>
  <c r="DI2313" i="64" s="1"/>
  <c r="CS2318" i="64" a="1"/>
  <c r="CS2318" i="64" s="1"/>
  <c r="CQ2319" i="64" a="1"/>
  <c r="CQ2319" i="64" s="1"/>
  <c r="CS2317" i="64" a="1"/>
  <c r="CS2317" i="64" s="1"/>
  <c r="DG2315" i="64" a="1"/>
  <c r="DG2315" i="64" s="1"/>
  <c r="DF2319" i="64" a="1"/>
  <c r="DF2319" i="64" s="1"/>
  <c r="DF2318" i="64" a="1"/>
  <c r="DF2318" i="64" s="1"/>
  <c r="CV2314" i="64" a="1"/>
  <c r="CV2314" i="64" s="1"/>
  <c r="CU2318" i="64" a="1"/>
  <c r="CU2318" i="64" s="1"/>
  <c r="CV2320" i="64" a="1"/>
  <c r="CV2320" i="64" s="1"/>
  <c r="DD2315" i="64" a="1"/>
  <c r="DD2315" i="64" s="1"/>
  <c r="DC2319" i="64" a="1"/>
  <c r="DC2319" i="64" s="1"/>
  <c r="DD2320" i="64" a="1"/>
  <c r="DD2320" i="64" s="1"/>
  <c r="CR2315" i="64" a="1"/>
  <c r="CR2315" i="64" s="1"/>
  <c r="CR2318" i="64" a="1"/>
  <c r="CR2318" i="64" s="1"/>
  <c r="CP2318" i="64" a="1"/>
  <c r="CP2318" i="64" s="1"/>
  <c r="CZ2317" i="64" a="1"/>
  <c r="CZ2317" i="64" s="1"/>
  <c r="DA2313" i="64" a="1"/>
  <c r="DA2313" i="64" s="1"/>
  <c r="CQ2318" i="64" a="1"/>
  <c r="CQ2318" i="64" s="1"/>
  <c r="CO2316" i="64" a="1"/>
  <c r="CO2316" i="64" s="1"/>
  <c r="CO2317" i="64" a="1"/>
  <c r="CO2317" i="64" s="1"/>
  <c r="CQ2314" i="64" a="1"/>
  <c r="CQ2314" i="64" s="1"/>
  <c r="CY2314" i="64" a="1"/>
  <c r="CY2314" i="64" s="1"/>
  <c r="DF2320" i="64" a="1"/>
  <c r="DF2320" i="64" s="1"/>
  <c r="DE2318" i="64" a="1"/>
  <c r="DE2318" i="64" s="1"/>
  <c r="CV2319" i="64" a="1"/>
  <c r="CV2319" i="64" s="1"/>
  <c r="DA2320" i="64" a="1"/>
  <c r="DA2320" i="64" s="1"/>
  <c r="DL2321" i="64" a="1"/>
  <c r="DL2321" i="64" s="1"/>
  <c r="DL2313" i="64" a="1"/>
  <c r="DL2313" i="64" s="1"/>
  <c r="DL2314" i="64" a="1"/>
  <c r="DL2314" i="64" s="1"/>
  <c r="DL2315" i="64" a="1"/>
  <c r="DL2315" i="64" s="1"/>
  <c r="DL2316" i="64" a="1"/>
  <c r="DL2316" i="64" s="1"/>
  <c r="DL2318" i="64" a="1"/>
  <c r="DL2318" i="64" s="1"/>
  <c r="DL2317" i="64" a="1"/>
  <c r="DL2317" i="64" s="1"/>
  <c r="DL2319" i="64" a="1"/>
  <c r="DL2319" i="64" s="1"/>
  <c r="DL2320" i="64" a="1"/>
  <c r="DL2320" i="64" s="1"/>
  <c r="DE522" i="64" a="1"/>
  <c r="DE522" i="64" s="1"/>
  <c r="DD2321" i="64" a="1"/>
  <c r="DD2321" i="64" s="1"/>
  <c r="CR2321" i="64" a="1"/>
  <c r="CR2321" i="64" s="1"/>
  <c r="CX2316" i="64" a="1"/>
  <c r="CX2316" i="64" s="1"/>
  <c r="DJ2315" i="64" a="1"/>
  <c r="DJ2315" i="64" s="1"/>
  <c r="DB2316" i="64" a="1"/>
  <c r="DB2316" i="64" s="1"/>
  <c r="CV2321" i="64" a="1"/>
  <c r="CV2321" i="64" s="1"/>
  <c r="CW2321" i="64" a="1"/>
  <c r="CW2321" i="64" s="1"/>
  <c r="CS522" i="64" a="1"/>
  <c r="CS522" i="64" s="1"/>
  <c r="CZ2318" i="64" a="1"/>
  <c r="CZ2318" i="64" s="1"/>
  <c r="CS2315" i="64" a="1"/>
  <c r="CS2315" i="64" s="1"/>
  <c r="DF2313" i="64" a="1"/>
  <c r="DF2313" i="64" s="1"/>
  <c r="DJ2317" i="64" a="1"/>
  <c r="DJ2317" i="64" s="1"/>
  <c r="DB2320" i="64" a="1"/>
  <c r="DB2320" i="64" s="1"/>
  <c r="DC2317" i="64" a="1"/>
  <c r="DC2317" i="64" s="1"/>
  <c r="DG2317" i="64" a="1"/>
  <c r="DG2317" i="64" s="1"/>
  <c r="CZ521" i="64" a="1"/>
  <c r="CZ521" i="64" s="1"/>
  <c r="CZ2320" i="64" a="1"/>
  <c r="CZ2320" i="64" s="1"/>
  <c r="DH2317" i="64" a="1"/>
  <c r="DH2317" i="64" s="1"/>
  <c r="DE2316" i="64" a="1"/>
  <c r="DE2316" i="64" s="1"/>
  <c r="DJ2313" i="64" a="1"/>
  <c r="DJ2313" i="64" s="1"/>
  <c r="DI2314" i="64" a="1"/>
  <c r="DI2314" i="64" s="1"/>
  <c r="DB2319" i="64" a="1"/>
  <c r="DB2319" i="64" s="1"/>
  <c r="CS2314" i="64" a="1"/>
  <c r="CS2314" i="64" s="1"/>
  <c r="DF2590" i="64" a="1"/>
  <c r="DF2590" i="64" s="1"/>
  <c r="DK2590" i="64" a="1"/>
  <c r="DK2590" i="64" s="1"/>
  <c r="DK522" i="64" a="1"/>
  <c r="DK522" i="64" s="1"/>
  <c r="DK521" i="64" a="1"/>
  <c r="DK521" i="64" s="1"/>
  <c r="DE521" i="64" a="1"/>
  <c r="DE521" i="64" s="1"/>
  <c r="DE2590" i="64" a="1"/>
  <c r="DE2590" i="64" s="1"/>
  <c r="CX2590" i="64" a="1"/>
  <c r="CX2590" i="64" s="1"/>
  <c r="DI2590" i="64" a="1"/>
  <c r="DI2590" i="64" s="1"/>
  <c r="CT522" i="64" a="1"/>
  <c r="CT522" i="64" s="1"/>
  <c r="CV521" i="64" a="1"/>
  <c r="CV521" i="64" s="1"/>
  <c r="CU2590" i="64" a="1"/>
  <c r="CU2590" i="64" s="1"/>
  <c r="CO521" i="64" a="1"/>
  <c r="CO521" i="64" s="1"/>
  <c r="DD2590" i="64" a="1"/>
  <c r="DD2590" i="64" s="1"/>
  <c r="DI521" i="64" a="1"/>
  <c r="DI521" i="64" s="1"/>
  <c r="CU521" i="64" a="1"/>
  <c r="CU521" i="64" s="1"/>
  <c r="CS2590" i="64" a="1"/>
  <c r="CS2590" i="64" s="1"/>
  <c r="CQ521" i="64" a="1"/>
  <c r="CQ521" i="64" s="1"/>
  <c r="CY2590" i="64" a="1"/>
  <c r="CY2590" i="64" s="1"/>
  <c r="CV522" i="64" a="1"/>
  <c r="CV522" i="64" s="1"/>
  <c r="CX522" i="64" a="1"/>
  <c r="CX522" i="64" s="1"/>
  <c r="CY522" i="64" a="1"/>
  <c r="CY522" i="64" s="1"/>
  <c r="DA522" i="64" a="1"/>
  <c r="DA522" i="64" s="1"/>
  <c r="CR2590" i="64" a="1"/>
  <c r="CR2590" i="64" s="1"/>
  <c r="CS521" i="64" a="1"/>
  <c r="CS521" i="64" s="1"/>
  <c r="CQ2590" i="64" a="1"/>
  <c r="CQ2590" i="64" s="1"/>
  <c r="DH2590" i="64" a="1"/>
  <c r="DH2590" i="64" s="1"/>
  <c r="CT2590" i="64" a="1"/>
  <c r="CT2590" i="64" s="1"/>
  <c r="CP521" i="64" a="1"/>
  <c r="CP521" i="64" s="1"/>
  <c r="CW521" i="64" a="1"/>
  <c r="CW521" i="64" s="1"/>
  <c r="CQ522" i="64" a="1"/>
  <c r="CQ522" i="64" s="1"/>
  <c r="DG521" i="64" a="1"/>
  <c r="DG521" i="64" s="1"/>
  <c r="DH521" i="64" a="1"/>
  <c r="DH521" i="64" s="1"/>
  <c r="CR521" i="64" a="1"/>
  <c r="CR521" i="64" s="1"/>
  <c r="DA521" i="64" a="1"/>
  <c r="DA521" i="64" s="1"/>
  <c r="CX521" i="64" a="1"/>
  <c r="CX521" i="64" s="1"/>
  <c r="DC2590" i="64" a="1"/>
  <c r="DC2590" i="64" s="1"/>
  <c r="CR522" i="64" a="1"/>
  <c r="CR522" i="64" s="1"/>
  <c r="CZ2590" i="64" a="1"/>
  <c r="CZ2590" i="64" s="1"/>
  <c r="CY521" i="64" a="1"/>
  <c r="CY521" i="64" s="1"/>
  <c r="CP522" i="64" a="1"/>
  <c r="CP522" i="64" s="1"/>
  <c r="DA2590" i="64" a="1"/>
  <c r="DA2590" i="64" s="1"/>
  <c r="DF522" i="64" a="1"/>
  <c r="DF522" i="64" s="1"/>
  <c r="CP2590" i="64" a="1"/>
  <c r="CP2590" i="64" s="1"/>
  <c r="CO2590" i="64" a="1"/>
  <c r="CO2590" i="64" s="1"/>
  <c r="CT521" i="64" a="1"/>
  <c r="CT521" i="64" s="1"/>
  <c r="DG522" i="64" a="1"/>
  <c r="DG522" i="64" s="1"/>
  <c r="DG2590" i="64" a="1"/>
  <c r="DG2590" i="64" s="1"/>
  <c r="DB522" i="64" a="1"/>
  <c r="DB522" i="64" s="1"/>
  <c r="CZ522" i="64" a="1"/>
  <c r="CZ522" i="64" s="1"/>
  <c r="DB2590" i="64" a="1"/>
  <c r="DB2590" i="64" s="1"/>
  <c r="CU522" i="64" a="1"/>
  <c r="CU522" i="64" s="1"/>
  <c r="CO522" i="64" a="1"/>
  <c r="CO522" i="64" s="1"/>
  <c r="DB521" i="64" a="1"/>
  <c r="DB521" i="64" s="1"/>
  <c r="DD522" i="64" a="1"/>
  <c r="DD522" i="64" s="1"/>
  <c r="DL2590" i="64" a="1"/>
  <c r="DL2590" i="64" s="1"/>
  <c r="DL522" i="64" a="1"/>
  <c r="DL522" i="64" s="1"/>
  <c r="DL521" i="64" a="1"/>
  <c r="DL521" i="64" s="1"/>
  <c r="DD521" i="64" a="1"/>
  <c r="DD521" i="64" s="1"/>
  <c r="DC522" i="64" a="1"/>
  <c r="DC522" i="64" s="1"/>
  <c r="DF521" i="64" a="1"/>
  <c r="DF521" i="64" s="1"/>
  <c r="DJ521" i="64" a="1"/>
  <c r="DJ521" i="64" s="1"/>
  <c r="DK2563" i="64"/>
  <c r="DL2563" i="64"/>
  <c r="DK2536" i="64"/>
  <c r="DL2536" i="64"/>
  <c r="CP89" i="64" a="1"/>
  <c r="CP89" i="64" s="1"/>
  <c r="DF1910" i="64" a="1"/>
  <c r="DF1910" i="64" s="1"/>
  <c r="DG1934" i="64" a="1"/>
  <c r="DG1934" i="64" s="1"/>
  <c r="CV1935" i="64" a="1"/>
  <c r="CV1935" i="64" s="1"/>
  <c r="CX2278" i="64" a="1"/>
  <c r="CX2278" i="64" s="1"/>
  <c r="CW245" i="64" a="1"/>
  <c r="CW245" i="64" s="1"/>
  <c r="DH2446" i="64" a="1"/>
  <c r="DH2446" i="64" s="1"/>
  <c r="CT40" i="64" a="1"/>
  <c r="CT40" i="64" s="1"/>
  <c r="CT754" i="64" s="1"/>
  <c r="CY1908" i="64" a="1"/>
  <c r="CY1908" i="64" s="1"/>
  <c r="CX175" i="64" a="1"/>
  <c r="CX175" i="64" s="1"/>
  <c r="DE1910" i="64" a="1"/>
  <c r="DE1910" i="64" s="1"/>
  <c r="CV40" i="64" a="1"/>
  <c r="CV40" i="64" s="1"/>
  <c r="CV754" i="64" s="1"/>
  <c r="DA1908" i="64" a="1"/>
  <c r="DA1908" i="64" s="1"/>
  <c r="CO89" i="64" a="1"/>
  <c r="CO89" i="64" s="1"/>
  <c r="CT59" i="64" a="1"/>
  <c r="CT59" i="64" s="1"/>
  <c r="DC40" i="64" a="1"/>
  <c r="DC40" i="64" s="1"/>
  <c r="DC754" i="64" s="1"/>
  <c r="CW2405" i="64" a="1"/>
  <c r="CW2405" i="64" s="1"/>
  <c r="DF245" i="64" a="1"/>
  <c r="DF245" i="64" s="1"/>
  <c r="DH59" i="64" a="1"/>
  <c r="DH59" i="64" s="1"/>
  <c r="CT90" i="64" a="1"/>
  <c r="CT90" i="64" s="1"/>
  <c r="CS175" i="64" a="1"/>
  <c r="CS175" i="64" s="1"/>
  <c r="CO1944" i="64" a="1"/>
  <c r="CO1944" i="64" s="1"/>
  <c r="CP1953" i="64" a="1"/>
  <c r="CP1953" i="64" s="1"/>
  <c r="CS92" i="64" a="1"/>
  <c r="CS92" i="64" s="1"/>
  <c r="CX1424" i="64" a="1"/>
  <c r="CX1424" i="64" s="1"/>
  <c r="DG90" i="64" a="1"/>
  <c r="DG90" i="64" s="1"/>
  <c r="DE175" i="64" a="1"/>
  <c r="DE175" i="64" s="1"/>
  <c r="CZ1908" i="64" a="1"/>
  <c r="CZ1908" i="64" s="1"/>
  <c r="CZ1935" i="64" a="1"/>
  <c r="CZ1935" i="64" s="1"/>
  <c r="CO1952" i="64" a="1"/>
  <c r="CO1952" i="64" s="1"/>
  <c r="DA1944" i="64" a="1"/>
  <c r="DA1944" i="64" s="1"/>
  <c r="CR1935" i="64" a="1"/>
  <c r="CR1935" i="64" s="1"/>
  <c r="CY2405" i="64" a="1"/>
  <c r="CY2405" i="64" s="1"/>
  <c r="DF75" i="64" a="1"/>
  <c r="DF75" i="64" s="1"/>
  <c r="DF1944" i="64" a="1"/>
  <c r="DF1944" i="64" s="1"/>
  <c r="DF2111" i="64" a="1"/>
  <c r="DF2111" i="64" s="1"/>
  <c r="DF2119" i="64" s="1"/>
  <c r="CV1910" i="64" a="1"/>
  <c r="CV1910" i="64" s="1"/>
  <c r="CV175" i="64" a="1"/>
  <c r="CV175" i="64" s="1"/>
  <c r="DA2111" i="64" a="1"/>
  <c r="DA2111" i="64" s="1"/>
  <c r="DA2119" i="64" s="1"/>
  <c r="CU91" i="64" a="1"/>
  <c r="CU91" i="64" s="1"/>
  <c r="CO59" i="64" a="1"/>
  <c r="CO59" i="64" s="1"/>
  <c r="CZ245" i="64" a="1"/>
  <c r="CZ245" i="64" s="1"/>
  <c r="DG2446" i="64" a="1"/>
  <c r="DG2446" i="64" s="1"/>
  <c r="DF1953" i="64" a="1"/>
  <c r="DF1953" i="64" s="1"/>
  <c r="DF1934" i="64" a="1"/>
  <c r="DF1934" i="64" s="1"/>
  <c r="CQ1935" i="64" a="1"/>
  <c r="CQ1935" i="64" s="1"/>
  <c r="CT92" i="64" a="1"/>
  <c r="CT92" i="64" s="1"/>
  <c r="DC1934" i="64" a="1"/>
  <c r="DC1934" i="64" s="1"/>
  <c r="CT1934" i="64" a="1"/>
  <c r="CT1934" i="64" s="1"/>
  <c r="CP92" i="64" a="1"/>
  <c r="CP92" i="64" s="1"/>
  <c r="CV2111" i="64" a="1"/>
  <c r="CV2111" i="64" s="1"/>
  <c r="CV2119" i="64" s="1"/>
  <c r="DE245" i="64" a="1"/>
  <c r="DE245" i="64" s="1"/>
  <c r="CW59" i="64" a="1"/>
  <c r="CW59" i="64" s="1"/>
  <c r="CT1426" i="64" a="1"/>
  <c r="CT1426" i="64" s="1"/>
  <c r="CT1935" i="64" a="1"/>
  <c r="CT1935" i="64" s="1"/>
  <c r="DD2244" i="64" a="1"/>
  <c r="DD2244" i="64" s="1"/>
  <c r="DA1426" i="64" a="1"/>
  <c r="DA1426" i="64" s="1"/>
  <c r="DH1426" i="64" a="1"/>
  <c r="DH1426" i="64" s="1"/>
  <c r="CZ75" i="64" a="1"/>
  <c r="CZ75" i="64" s="1"/>
  <c r="CP75" i="64" a="1"/>
  <c r="CP75" i="64" s="1"/>
  <c r="CQ59" i="64" a="1"/>
  <c r="CQ59" i="64" s="1"/>
  <c r="CS89" i="64" a="1"/>
  <c r="CS89" i="64" s="1"/>
  <c r="CZ1944" i="64" a="1"/>
  <c r="CZ1944" i="64" s="1"/>
  <c r="CW1426" i="64" a="1"/>
  <c r="CW1426" i="64" s="1"/>
  <c r="DG2405" i="64" a="1"/>
  <c r="DG2405" i="64" s="1"/>
  <c r="DE2425" i="64" a="1"/>
  <c r="DE2425" i="64" s="1"/>
  <c r="DH1908" i="64" a="1"/>
  <c r="DH1908" i="64" s="1"/>
  <c r="DE1944" i="64" a="1"/>
  <c r="DE1944" i="64" s="1"/>
  <c r="DE89" i="64" a="1"/>
  <c r="DE89" i="64" s="1"/>
  <c r="DH1944" i="64" a="1"/>
  <c r="DH1944" i="64" s="1"/>
  <c r="DF1943" i="64" a="1"/>
  <c r="DF1943" i="64" s="1"/>
  <c r="DE1908" i="64" a="1"/>
  <c r="DE1908" i="64" s="1"/>
  <c r="DE1943" i="64" a="1"/>
  <c r="DE1943" i="64" s="1"/>
  <c r="DH2278" i="64" a="1"/>
  <c r="DH2278" i="64" s="1"/>
  <c r="DG1426" i="64" a="1"/>
  <c r="DG1426" i="64" s="1"/>
  <c r="DF91" i="64" a="1"/>
  <c r="DF91" i="64" s="1"/>
  <c r="CQ2405" i="64" a="1"/>
  <c r="CQ2405" i="64" s="1"/>
  <c r="CP2425" i="64" a="1"/>
  <c r="CP2425" i="64" s="1"/>
  <c r="CT2244" i="64" a="1"/>
  <c r="CT2244" i="64" s="1"/>
  <c r="CV245" i="64" a="1"/>
  <c r="CV245" i="64" s="1"/>
  <c r="CX1952" i="64" a="1"/>
  <c r="CX1952" i="64" s="1"/>
  <c r="CS54" i="64" a="1"/>
  <c r="CS54" i="64" s="1"/>
  <c r="CT1953" i="64" a="1"/>
  <c r="CT1953" i="64" s="1"/>
  <c r="CS1424" i="64" a="1"/>
  <c r="CS1424" i="64" s="1"/>
  <c r="CU92" i="64" a="1"/>
  <c r="CU92" i="64" s="1"/>
  <c r="DA1424" i="64" a="1"/>
  <c r="DA1424" i="64" s="1"/>
  <c r="CY2446" i="64" a="1"/>
  <c r="CY2446" i="64" s="1"/>
  <c r="CS2111" i="64" a="1"/>
  <c r="CS2111" i="64" s="1"/>
  <c r="CS2119" i="64" s="1"/>
  <c r="CP59" i="64" a="1"/>
  <c r="CP59" i="64" s="1"/>
  <c r="CX2425" i="64" a="1"/>
  <c r="CX2425" i="64" s="1"/>
  <c r="CP2148" i="64" a="1"/>
  <c r="CP2148" i="64" s="1"/>
  <c r="DA2244" i="64" a="1"/>
  <c r="DA2244" i="64" s="1"/>
  <c r="CO245" i="64" a="1"/>
  <c r="CO245" i="64" s="1"/>
  <c r="CX1935" i="64" a="1"/>
  <c r="CX1935" i="64" s="1"/>
  <c r="CW2425" i="64" a="1"/>
  <c r="CW2425" i="64" s="1"/>
  <c r="CP40" i="64" a="1"/>
  <c r="CP40" i="64" s="1"/>
  <c r="CP754" i="64" s="1"/>
  <c r="CQ2278" i="64" a="1"/>
  <c r="CQ2278" i="64" s="1"/>
  <c r="DA89" i="64" a="1"/>
  <c r="DA89" i="64" s="1"/>
  <c r="DB2425" i="64" a="1"/>
  <c r="DB2425" i="64" s="1"/>
  <c r="CU1908" i="64" a="1"/>
  <c r="CU1908" i="64" s="1"/>
  <c r="CQ2244" i="64" a="1"/>
  <c r="CQ2244" i="64" s="1"/>
  <c r="CY1953" i="64" a="1"/>
  <c r="CY1953" i="64" s="1"/>
  <c r="CQ1944" i="64" a="1"/>
  <c r="CQ1944" i="64" s="1"/>
  <c r="DA1943" i="64" a="1"/>
  <c r="DA1943" i="64" s="1"/>
  <c r="CP1426" i="64" a="1"/>
  <c r="CP1426" i="64" s="1"/>
  <c r="CX1934" i="64" a="1"/>
  <c r="CX1934" i="64" s="1"/>
  <c r="CZ1934" i="64" a="1"/>
  <c r="CZ1934" i="64" s="1"/>
  <c r="CT91" i="64" a="1"/>
  <c r="CT91" i="64" s="1"/>
  <c r="CR2278" i="64" a="1"/>
  <c r="CR2278" i="64" s="1"/>
  <c r="DB1943" i="64" a="1"/>
  <c r="DB1943" i="64" s="1"/>
  <c r="CZ1953" i="64" a="1"/>
  <c r="CZ1953" i="64" s="1"/>
  <c r="CO54" i="64" a="1"/>
  <c r="CO54" i="64" s="1"/>
  <c r="CO1424" i="64" a="1"/>
  <c r="CO1424" i="64" s="1"/>
  <c r="CY40" i="64" a="1"/>
  <c r="CY40" i="64" s="1"/>
  <c r="CY754" i="64" s="1"/>
  <c r="CQ54" i="64" a="1"/>
  <c r="CQ54" i="64" s="1"/>
  <c r="DB245" i="64" a="1"/>
  <c r="DB245" i="64" s="1"/>
  <c r="CZ2446" i="64" a="1"/>
  <c r="CZ2446" i="64" s="1"/>
  <c r="CY2425" i="64" a="1"/>
  <c r="CY2425" i="64" s="1"/>
  <c r="CW1953" i="64" a="1"/>
  <c r="CW1953" i="64" s="1"/>
  <c r="CW2446" i="64" a="1"/>
  <c r="CW2446" i="64" s="1"/>
  <c r="CZ1426" i="64" a="1"/>
  <c r="CZ1426" i="64" s="1"/>
  <c r="CS40" i="64" a="1"/>
  <c r="CS40" i="64" s="1"/>
  <c r="CS754" i="64" s="1"/>
  <c r="CP1935" i="64" a="1"/>
  <c r="CP1935" i="64" s="1"/>
  <c r="DE2405" i="64" a="1"/>
  <c r="DE2405" i="64" s="1"/>
  <c r="DF2425" i="64" a="1"/>
  <c r="DF2425" i="64" s="1"/>
  <c r="DG1943" i="64" a="1"/>
  <c r="DG1943" i="64" s="1"/>
  <c r="DE91" i="64" a="1"/>
  <c r="DE91" i="64" s="1"/>
  <c r="DF40" i="64" a="1"/>
  <c r="DF40" i="64" s="1"/>
  <c r="DF754" i="64" s="1"/>
  <c r="DG59" i="64" a="1"/>
  <c r="DG59" i="64" s="1"/>
  <c r="DG75" i="64" a="1"/>
  <c r="DG75" i="64" s="1"/>
  <c r="DF1424" i="64" a="1"/>
  <c r="DF1424" i="64" s="1"/>
  <c r="DE92" i="64" a="1"/>
  <c r="DE92" i="64" s="1"/>
  <c r="DE1935" i="64" a="1"/>
  <c r="DE1935" i="64" s="1"/>
  <c r="DG1952" i="64" a="1"/>
  <c r="DG1952" i="64" s="1"/>
  <c r="DG175" i="64" a="1"/>
  <c r="DG175" i="64" s="1"/>
  <c r="DG1944" i="64" a="1"/>
  <c r="DG1944" i="64" s="1"/>
  <c r="CV2244" i="64" a="1"/>
  <c r="CV2244" i="64" s="1"/>
  <c r="CO499" i="64" a="1"/>
  <c r="CO499" i="64" s="1"/>
  <c r="CU1953" i="64" a="1"/>
  <c r="CU1953" i="64" s="1"/>
  <c r="CO175" i="64" a="1"/>
  <c r="CO175" i="64" s="1"/>
  <c r="CP91" i="64" a="1"/>
  <c r="CP91" i="64" s="1"/>
  <c r="CX2244" i="64" a="1"/>
  <c r="CX2244" i="64" s="1"/>
  <c r="CT2446" i="64" a="1"/>
  <c r="CT2446" i="64" s="1"/>
  <c r="CR1944" i="64" a="1"/>
  <c r="CR1944" i="64" s="1"/>
  <c r="CV89" i="64" a="1"/>
  <c r="CV89" i="64" s="1"/>
  <c r="DA1934" i="64" a="1"/>
  <c r="DA1934" i="64" s="1"/>
  <c r="CW90" i="64" a="1"/>
  <c r="CW90" i="64" s="1"/>
  <c r="CS1908" i="64" a="1"/>
  <c r="CS1908" i="64" s="1"/>
  <c r="CS1910" i="64" a="1"/>
  <c r="CS1910" i="64" s="1"/>
  <c r="CX59" i="64" a="1"/>
  <c r="CX59" i="64" s="1"/>
  <c r="CU40" i="64" a="1"/>
  <c r="CU40" i="64" s="1"/>
  <c r="CU754" i="64" s="1"/>
  <c r="DC90" i="64" a="1"/>
  <c r="DC90" i="64" s="1"/>
  <c r="CU1426" i="64" a="1"/>
  <c r="CU1426" i="64" s="1"/>
  <c r="CR75" i="64" a="1"/>
  <c r="CR75" i="64" s="1"/>
  <c r="CW75" i="64" a="1"/>
  <c r="CW75" i="64" s="1"/>
  <c r="CP1934" i="64" a="1"/>
  <c r="CP1934" i="64" s="1"/>
  <c r="CO2244" i="64" a="1"/>
  <c r="CO2244" i="64" s="1"/>
  <c r="DB1424" i="64" a="1"/>
  <c r="DB1424" i="64" s="1"/>
  <c r="DA2405" i="64" a="1"/>
  <c r="DA2405" i="64" s="1"/>
  <c r="CV1908" i="64" a="1"/>
  <c r="CV1908" i="64" s="1"/>
  <c r="CQ1910" i="64" a="1"/>
  <c r="CQ1910" i="64" s="1"/>
  <c r="CZ499" i="64" a="1"/>
  <c r="CZ499" i="64" s="1"/>
  <c r="CP1424" i="64" a="1"/>
  <c r="CP1424" i="64" s="1"/>
  <c r="DD2111" i="64" a="1"/>
  <c r="DD2111" i="64" s="1"/>
  <c r="DD2119" i="64" s="1"/>
  <c r="CQ2425" i="64" a="1"/>
  <c r="CQ2425" i="64" s="1"/>
  <c r="CO1910" i="64" a="1"/>
  <c r="CO1910" i="64" s="1"/>
  <c r="CX91" i="64" a="1"/>
  <c r="CX91" i="64" s="1"/>
  <c r="CU1424" i="64" a="1"/>
  <c r="CU1424" i="64" s="1"/>
  <c r="CR1910" i="64" a="1"/>
  <c r="CR1910" i="64" s="1"/>
  <c r="DA92" i="64" a="1"/>
  <c r="DA92" i="64" s="1"/>
  <c r="CZ90" i="64" a="1"/>
  <c r="CZ90" i="64" s="1"/>
  <c r="CS1944" i="64" a="1"/>
  <c r="CS1944" i="64" s="1"/>
  <c r="CP175" i="64" a="1"/>
  <c r="CP175" i="64" s="1"/>
  <c r="CZ89" i="64" a="1"/>
  <c r="CZ89" i="64" s="1"/>
  <c r="DC1908" i="64" a="1"/>
  <c r="DC1908" i="64" s="1"/>
  <c r="DD54" i="64" a="1"/>
  <c r="DD54" i="64" s="1"/>
  <c r="CZ1943" i="64" a="1"/>
  <c r="CZ1943" i="64" s="1"/>
  <c r="CY59" i="64" a="1"/>
  <c r="CY59" i="64" s="1"/>
  <c r="CY1952" i="64" a="1"/>
  <c r="CY1952" i="64" s="1"/>
  <c r="CZ2111" i="64" a="1"/>
  <c r="CZ2111" i="64" s="1"/>
  <c r="CZ2119" i="64" s="1"/>
  <c r="CX1426" i="64" a="1"/>
  <c r="CX1426" i="64" s="1"/>
  <c r="CS90" i="64" a="1"/>
  <c r="CS90" i="64" s="1"/>
  <c r="CR2446" i="64" a="1"/>
  <c r="CR2446" i="64" s="1"/>
  <c r="DF54" i="64" a="1"/>
  <c r="DF54" i="64" s="1"/>
  <c r="DF90" i="64" a="1"/>
  <c r="DF90" i="64" s="1"/>
  <c r="DF499" i="64" a="1"/>
  <c r="DF499" i="64" s="1"/>
  <c r="DH91" i="64" a="1"/>
  <c r="DH91" i="64" s="1"/>
  <c r="DH1952" i="64" a="1"/>
  <c r="DH1952" i="64" s="1"/>
  <c r="DE1426" i="64" a="1"/>
  <c r="DE1426" i="64" s="1"/>
  <c r="DE90" i="64" a="1"/>
  <c r="DE90" i="64" s="1"/>
  <c r="DH2111" i="64" a="1"/>
  <c r="DH2111" i="64" s="1"/>
  <c r="DH2119" i="64" s="1"/>
  <c r="DH54" i="64" a="1"/>
  <c r="DH54" i="64" s="1"/>
  <c r="DG89" i="64" a="1"/>
  <c r="DG89" i="64" s="1"/>
  <c r="DF59" i="64" a="1"/>
  <c r="DF59" i="64" s="1"/>
  <c r="CU2278" i="64" a="1"/>
  <c r="CU2278" i="64" s="1"/>
  <c r="CV2278" i="64" a="1"/>
  <c r="CV2278" i="64" s="1"/>
  <c r="CY1424" i="64" a="1"/>
  <c r="CY1424" i="64" s="1"/>
  <c r="CQ1953" i="64" a="1"/>
  <c r="CQ1953" i="64" s="1"/>
  <c r="CO1953" i="64" a="1"/>
  <c r="CO1953" i="64" s="1"/>
  <c r="CW1943" i="64" a="1"/>
  <c r="CW1943" i="64" s="1"/>
  <c r="CZ59" i="64" a="1"/>
  <c r="CZ59" i="64" s="1"/>
  <c r="CT75" i="64" a="1"/>
  <c r="CT75" i="64" s="1"/>
  <c r="CO1426" i="64" a="1"/>
  <c r="CO1426" i="64" s="1"/>
  <c r="DD1943" i="64" a="1"/>
  <c r="DD1943" i="64" s="1"/>
  <c r="CO1943" i="64" a="1"/>
  <c r="CO1943" i="64" s="1"/>
  <c r="CT1424" i="64" a="1"/>
  <c r="CT1424" i="64" s="1"/>
  <c r="CP2244" i="64" a="1"/>
  <c r="CP2244" i="64" s="1"/>
  <c r="CQ1943" i="64" a="1"/>
  <c r="CQ1943" i="64" s="1"/>
  <c r="DB1426" i="64" a="1"/>
  <c r="DB1426" i="64" s="1"/>
  <c r="DC75" i="64" a="1"/>
  <c r="DC75" i="64" s="1"/>
  <c r="CW1944" i="64" a="1"/>
  <c r="CW1944" i="64" s="1"/>
  <c r="CV1953" i="64" a="1"/>
  <c r="CV1953" i="64" s="1"/>
  <c r="CO1935" i="64" a="1"/>
  <c r="CO1935" i="64" s="1"/>
  <c r="CX499" i="64" a="1"/>
  <c r="CX499" i="64" s="1"/>
  <c r="CR1934" i="64" a="1"/>
  <c r="CR1934" i="64" s="1"/>
  <c r="DD1952" i="64" a="1"/>
  <c r="DD1952" i="64" s="1"/>
  <c r="CQ75" i="64" a="1"/>
  <c r="CQ75" i="64" s="1"/>
  <c r="CT1944" i="64" a="1"/>
  <c r="CT1944" i="64" s="1"/>
  <c r="CR1426" i="64" a="1"/>
  <c r="CR1426" i="64" s="1"/>
  <c r="CR2244" i="64" a="1"/>
  <c r="CR2244" i="64" s="1"/>
  <c r="CX1943" i="64" a="1"/>
  <c r="CX1943" i="64" s="1"/>
  <c r="DC2278" i="64" a="1"/>
  <c r="DC2278" i="64" s="1"/>
  <c r="CW2244" i="64" a="1"/>
  <c r="CW2244" i="64" s="1"/>
  <c r="CV1943" i="64" a="1"/>
  <c r="CV1943" i="64" s="1"/>
  <c r="CV91" i="64" a="1"/>
  <c r="CV91" i="64" s="1"/>
  <c r="CW499" i="64" a="1"/>
  <c r="CW499" i="64" s="1"/>
  <c r="CS91" i="64" a="1"/>
  <c r="CS91" i="64" s="1"/>
  <c r="DC92" i="64" a="1"/>
  <c r="DC92" i="64" s="1"/>
  <c r="CQ1424" i="64" a="1"/>
  <c r="CQ1424" i="64" s="1"/>
  <c r="CR2148" i="64" a="1"/>
  <c r="CR2148" i="64" s="1"/>
  <c r="CO2446" i="64" a="1"/>
  <c r="CO2446" i="64" s="1"/>
  <c r="CR92" i="64" a="1"/>
  <c r="CR92" i="64" s="1"/>
  <c r="DB1934" i="64" a="1"/>
  <c r="DB1934" i="64" s="1"/>
  <c r="DA499" i="64" a="1"/>
  <c r="DA499" i="64" s="1"/>
  <c r="CZ54" i="64" a="1"/>
  <c r="CZ54" i="64" s="1"/>
  <c r="CW2111" i="64" a="1"/>
  <c r="CW2111" i="64" s="1"/>
  <c r="CW2119" i="64" s="1"/>
  <c r="CW1908" i="64" a="1"/>
  <c r="CW1908" i="64" s="1"/>
  <c r="CX90" i="64" a="1"/>
  <c r="CX90" i="64" s="1"/>
  <c r="CW89" i="64" a="1"/>
  <c r="CW89" i="64" s="1"/>
  <c r="CT245" i="64" a="1"/>
  <c r="CT245" i="64" s="1"/>
  <c r="DL552" i="64" a="1"/>
  <c r="DL552" i="64" s="1"/>
  <c r="DL553" i="64" s="1"/>
  <c r="DB90" i="64" a="1"/>
  <c r="DB90" i="64" s="1"/>
  <c r="DA54" i="64" a="1"/>
  <c r="DA54" i="64" s="1"/>
  <c r="DB54" i="64" a="1"/>
  <c r="DB54" i="64" s="1"/>
  <c r="DA2425" i="64" a="1"/>
  <c r="DA2425" i="64" s="1"/>
  <c r="DC2405" i="64" a="1"/>
  <c r="DC2405" i="64" s="1"/>
  <c r="DD1944" i="64" a="1"/>
  <c r="DD1944" i="64" s="1"/>
  <c r="DA91" i="64" a="1"/>
  <c r="DA91" i="64" s="1"/>
  <c r="DA1910" i="64" a="1"/>
  <c r="DA1910" i="64" s="1"/>
  <c r="DC1910" i="64" a="1"/>
  <c r="DC1910" i="64" s="1"/>
  <c r="DD40" i="64" a="1"/>
  <c r="DD40" i="64" s="1"/>
  <c r="DD754" i="64" s="1"/>
  <c r="DC91" i="64" a="1"/>
  <c r="DC91" i="64" s="1"/>
  <c r="DB2405" i="64" a="1"/>
  <c r="DB2405" i="64" s="1"/>
  <c r="DC2446" i="64" a="1"/>
  <c r="DC2446" i="64" s="1"/>
  <c r="DA75" i="64" a="1"/>
  <c r="DA75" i="64" s="1"/>
  <c r="DC1952" i="64" a="1"/>
  <c r="DC1952" i="64" s="1"/>
  <c r="DB2446" i="64" a="1"/>
  <c r="DB2446" i="64" s="1"/>
  <c r="DC1943" i="64" a="1"/>
  <c r="DC1943" i="64" s="1"/>
  <c r="DD1953" i="64" a="1"/>
  <c r="DD1953" i="64" s="1"/>
  <c r="DB40" i="64" a="1"/>
  <c r="DB40" i="64" s="1"/>
  <c r="DB754" i="64" s="1"/>
  <c r="DB1953" i="64" a="1"/>
  <c r="DB1953" i="64" s="1"/>
  <c r="DB2111" i="64" a="1"/>
  <c r="DB2111" i="64" s="1"/>
  <c r="DB2119" i="64" s="1"/>
  <c r="DC175" i="64" a="1"/>
  <c r="DC175" i="64" s="1"/>
  <c r="DA2278" i="64" a="1"/>
  <c r="DA2278" i="64" s="1"/>
  <c r="DA90" i="64" a="1"/>
  <c r="DA90" i="64" s="1"/>
  <c r="DB1944" i="64" a="1"/>
  <c r="DB1944" i="64" s="1"/>
  <c r="DD2425" i="64" a="1"/>
  <c r="DD2425" i="64" s="1"/>
  <c r="DA1935" i="64" a="1"/>
  <c r="DA1935" i="64" s="1"/>
  <c r="DB2244" i="64" a="1"/>
  <c r="DB2244" i="64" s="1"/>
  <c r="DB1910" i="64" a="1"/>
  <c r="DB1910" i="64" s="1"/>
  <c r="DA2446" i="64" a="1"/>
  <c r="DA2446" i="64" s="1"/>
  <c r="CZ1910" i="64" a="1"/>
  <c r="CZ1910" i="64" s="1"/>
  <c r="CX1908" i="64" a="1"/>
  <c r="CX1908" i="64" s="1"/>
  <c r="CU75" i="64" a="1"/>
  <c r="CU75" i="64" s="1"/>
  <c r="CU1944" i="64" a="1"/>
  <c r="CU1944" i="64" s="1"/>
  <c r="CW1952" i="64" a="1"/>
  <c r="CW1952" i="64" s="1"/>
  <c r="CR1953" i="64" a="1"/>
  <c r="CR1953" i="64" s="1"/>
  <c r="DA175" i="64" a="1"/>
  <c r="DA175" i="64" s="1"/>
  <c r="DD2278" i="64" a="1"/>
  <c r="DD2278" i="64" s="1"/>
  <c r="DD89" i="64" a="1"/>
  <c r="DD89" i="64" s="1"/>
  <c r="DB89" i="64" a="1"/>
  <c r="DB89" i="64" s="1"/>
  <c r="DC1426" i="64" a="1"/>
  <c r="DC1426" i="64" s="1"/>
  <c r="DD91" i="64" a="1"/>
  <c r="DD91" i="64" s="1"/>
  <c r="CQ1934" i="64" a="1"/>
  <c r="CQ1934" i="64" s="1"/>
  <c r="CQ1908" i="64" a="1"/>
  <c r="CQ1908" i="64" s="1"/>
  <c r="CR1424" i="64" a="1"/>
  <c r="CR1424" i="64" s="1"/>
  <c r="CR2425" i="64" a="1"/>
  <c r="CR2425" i="64" s="1"/>
  <c r="CS245" i="64" a="1"/>
  <c r="CS245" i="64" s="1"/>
  <c r="CO2425" i="64" a="1"/>
  <c r="CO2425" i="64" s="1"/>
  <c r="CT499" i="64" a="1"/>
  <c r="CT499" i="64" s="1"/>
  <c r="CO1908" i="64" a="1"/>
  <c r="CO1908" i="64" s="1"/>
  <c r="CT54" i="64" a="1"/>
  <c r="CT54" i="64" s="1"/>
  <c r="CR90" i="64" a="1"/>
  <c r="CR90" i="64" s="1"/>
  <c r="CS499" i="64" a="1"/>
  <c r="CS499" i="64" s="1"/>
  <c r="DB1952" i="64" a="1"/>
  <c r="DB1952" i="64" s="1"/>
  <c r="DD499" i="64" a="1"/>
  <c r="DD499" i="64" s="1"/>
  <c r="DA1952" i="64" a="1"/>
  <c r="DA1952" i="64" s="1"/>
  <c r="DC59" i="64" a="1"/>
  <c r="DC59" i="64" s="1"/>
  <c r="DH2405" i="64" a="1"/>
  <c r="DH2405" i="64" s="1"/>
  <c r="DG2425" i="64" a="1"/>
  <c r="DG2425" i="64" s="1"/>
  <c r="DE1953" i="64" a="1"/>
  <c r="DE1953" i="64" s="1"/>
  <c r="DE2446" i="64" a="1"/>
  <c r="DE2446" i="64" s="1"/>
  <c r="DF92" i="64" a="1"/>
  <c r="DF92" i="64" s="1"/>
  <c r="DH1934" i="64" a="1"/>
  <c r="DH1934" i="64" s="1"/>
  <c r="DG54" i="64" a="1"/>
  <c r="DG54" i="64" s="1"/>
  <c r="DG92" i="64" a="1"/>
  <c r="DG92" i="64" s="1"/>
  <c r="DH75" i="64" a="1"/>
  <c r="DH75" i="64" s="1"/>
  <c r="DF2244" i="64" a="1"/>
  <c r="DF2244" i="64" s="1"/>
  <c r="DF2278" i="64" a="1"/>
  <c r="DF2278" i="64" s="1"/>
  <c r="DH1910" i="64" a="1"/>
  <c r="DH1910" i="64" s="1"/>
  <c r="DF1935" i="64" a="1"/>
  <c r="DF1935" i="64" s="1"/>
  <c r="DH175" i="64" a="1"/>
  <c r="DH175" i="64" s="1"/>
  <c r="DH1953" i="64" a="1"/>
  <c r="DH1953" i="64" s="1"/>
  <c r="DE2111" i="64" a="1"/>
  <c r="DE2111" i="64" s="1"/>
  <c r="DE2119" i="64" s="1"/>
  <c r="DH40" i="64" a="1"/>
  <c r="DH40" i="64" s="1"/>
  <c r="DH754" i="64" s="1"/>
  <c r="CT2405" i="64" a="1"/>
  <c r="CT2405" i="64" s="1"/>
  <c r="CV90" i="64" a="1"/>
  <c r="CV90" i="64" s="1"/>
  <c r="CQ1426" i="64" a="1"/>
  <c r="CQ1426" i="64" s="1"/>
  <c r="CO75" i="64" a="1"/>
  <c r="CO75" i="64" s="1"/>
  <c r="CQ1952" i="64" a="1"/>
  <c r="CQ1952" i="64" s="1"/>
  <c r="CV92" i="64" a="1"/>
  <c r="CV92" i="64" s="1"/>
  <c r="CQ2446" i="64" a="1"/>
  <c r="CQ2446" i="64" s="1"/>
  <c r="CT1908" i="64" a="1"/>
  <c r="CT1908" i="64" s="1"/>
  <c r="CZ2405" i="64" a="1"/>
  <c r="CZ2405" i="64" s="1"/>
  <c r="CS1934" i="64" a="1"/>
  <c r="CS1934" i="64" s="1"/>
  <c r="DC499" i="64" a="1"/>
  <c r="DC499" i="64" s="1"/>
  <c r="CU59" i="64" a="1"/>
  <c r="CU59" i="64" s="1"/>
  <c r="CU89" i="64" a="1"/>
  <c r="CU89" i="64" s="1"/>
  <c r="CT1910" i="64" a="1"/>
  <c r="CT1910" i="64" s="1"/>
  <c r="CT2111" i="64" a="1"/>
  <c r="CT2111" i="64" s="1"/>
  <c r="CT2119" i="64" s="1"/>
  <c r="DC245" i="64" a="1"/>
  <c r="DC245" i="64" s="1"/>
  <c r="DD1426" i="64" a="1"/>
  <c r="DD1426" i="64" s="1"/>
  <c r="CZ2278" i="64" a="1"/>
  <c r="CZ2278" i="64" s="1"/>
  <c r="CV1944" i="64" a="1"/>
  <c r="CV1944" i="64" s="1"/>
  <c r="CP1944" i="64" a="1"/>
  <c r="CP1944" i="64" s="1"/>
  <c r="CZ1424" i="64" a="1"/>
  <c r="CZ1424" i="64" s="1"/>
  <c r="CP499" i="64" a="1"/>
  <c r="CP499" i="64" s="1"/>
  <c r="DC54" i="64" a="1"/>
  <c r="DC54" i="64" s="1"/>
  <c r="CS1953" i="64" a="1"/>
  <c r="CS1953" i="64" s="1"/>
  <c r="CY1943" i="64" a="1"/>
  <c r="CY1943" i="64" s="1"/>
  <c r="CX245" i="64" a="1"/>
  <c r="CX245" i="64" s="1"/>
  <c r="CR499" i="64" a="1"/>
  <c r="CR499" i="64" s="1"/>
  <c r="CS2244" i="64" a="1"/>
  <c r="CS2244" i="64" s="1"/>
  <c r="DD175" i="64" a="1"/>
  <c r="DD175" i="64" s="1"/>
  <c r="CX2111" i="64" a="1"/>
  <c r="CX2111" i="64" s="1"/>
  <c r="CX2119" i="64" s="1"/>
  <c r="CQ499" i="64" a="1"/>
  <c r="CQ499" i="64" s="1"/>
  <c r="CV2405" i="64" a="1"/>
  <c r="CV2405" i="64" s="1"/>
  <c r="CY2111" i="64" a="1"/>
  <c r="CY2111" i="64" s="1"/>
  <c r="CY2119" i="64" s="1"/>
  <c r="DA40" i="64" a="1"/>
  <c r="DA40" i="64" s="1"/>
  <c r="DA754" i="64" s="1"/>
  <c r="DB1935" i="64" a="1"/>
  <c r="DB1935" i="64" s="1"/>
  <c r="CP90" i="64" a="1"/>
  <c r="CP90" i="64" s="1"/>
  <c r="CV1934" i="64" a="1"/>
  <c r="CV1934" i="64" s="1"/>
  <c r="CW1424" i="64" a="1"/>
  <c r="CW1424" i="64" s="1"/>
  <c r="CR1908" i="64" a="1"/>
  <c r="CR1908" i="64" s="1"/>
  <c r="DC2244" i="64" a="1"/>
  <c r="DC2244" i="64" s="1"/>
  <c r="DD1934" i="64" a="1"/>
  <c r="DD1934" i="64" s="1"/>
  <c r="CZ1952" i="64" a="1"/>
  <c r="CZ1952" i="64" s="1"/>
  <c r="CX1910" i="64" a="1"/>
  <c r="CX1910" i="64" s="1"/>
  <c r="CW1935" i="64" a="1"/>
  <c r="CW1935" i="64" s="1"/>
  <c r="CX2446" i="64" a="1"/>
  <c r="CX2446" i="64" s="1"/>
  <c r="DE2278" i="64" a="1"/>
  <c r="DE2278" i="64" s="1"/>
  <c r="CW2278" i="64" a="1"/>
  <c r="CW2278" i="64" s="1"/>
  <c r="CS1935" i="64" a="1"/>
  <c r="CS1935" i="64" s="1"/>
  <c r="DF89" i="64" a="1"/>
  <c r="DF89" i="64" s="1"/>
  <c r="DG1908" i="64" a="1"/>
  <c r="DG1908" i="64" s="1"/>
  <c r="DG245" i="64" a="1"/>
  <c r="DG245" i="64" s="1"/>
  <c r="DH1935" i="64" a="1"/>
  <c r="DH1935" i="64" s="1"/>
  <c r="DF175" i="64" a="1"/>
  <c r="DF175" i="64" s="1"/>
  <c r="DG1910" i="64" a="1"/>
  <c r="DG1910" i="64" s="1"/>
  <c r="DH1424" i="64" a="1"/>
  <c r="DH1424" i="64" s="1"/>
  <c r="DE1424" i="64" a="1"/>
  <c r="DE1424" i="64" s="1"/>
  <c r="DE59" i="64" a="1"/>
  <c r="DE59" i="64" s="1"/>
  <c r="DG2278" i="64" a="1"/>
  <c r="DG2278" i="64" s="1"/>
  <c r="DH1943" i="64" a="1"/>
  <c r="DH1943" i="64" s="1"/>
  <c r="DH499" i="64" a="1"/>
  <c r="DH499" i="64" s="1"/>
  <c r="DE2244" i="64" a="1"/>
  <c r="DE2244" i="64" s="1"/>
  <c r="DG2111" i="64" a="1"/>
  <c r="DG2111" i="64" s="1"/>
  <c r="DG2119" i="64" s="1"/>
  <c r="CU1952" i="64" a="1"/>
  <c r="CU1952" i="64" s="1"/>
  <c r="CZ2244" i="64" a="1"/>
  <c r="CZ2244" i="64" s="1"/>
  <c r="DB59" i="64" a="1"/>
  <c r="DB59" i="64" s="1"/>
  <c r="CR89" i="64" a="1"/>
  <c r="CR89" i="64" s="1"/>
  <c r="CO2148" i="64" a="1"/>
  <c r="CO2148" i="64" s="1"/>
  <c r="CY1426" i="64" a="1"/>
  <c r="CY1426" i="64" s="1"/>
  <c r="CQ2111" i="64" a="1"/>
  <c r="CQ2111" i="64" s="1"/>
  <c r="CQ2119" i="64" s="1"/>
  <c r="CV2446" i="64" a="1"/>
  <c r="CV2446" i="64" s="1"/>
  <c r="CY1910" i="64" a="1"/>
  <c r="CY1910" i="64" s="1"/>
  <c r="CQ40" i="64" a="1"/>
  <c r="CQ40" i="64" s="1"/>
  <c r="CQ754" i="64" s="1"/>
  <c r="DB75" i="64" a="1"/>
  <c r="DB75" i="64" s="1"/>
  <c r="CQ90" i="64" a="1"/>
  <c r="CQ90" i="64" s="1"/>
  <c r="CS2425" i="64" a="1"/>
  <c r="CS2425" i="64" s="1"/>
  <c r="CZ175" i="64" a="1"/>
  <c r="CZ175" i="64" s="1"/>
  <c r="CR175" i="64" a="1"/>
  <c r="CR175" i="64" s="1"/>
  <c r="DD90" i="64" a="1"/>
  <c r="DD90" i="64" s="1"/>
  <c r="DD1935" i="64" a="1"/>
  <c r="DD1935" i="64" s="1"/>
  <c r="CQ92" i="64" a="1"/>
  <c r="CQ92" i="64" s="1"/>
  <c r="CU2446" i="64" a="1"/>
  <c r="CU2446" i="64" s="1"/>
  <c r="CR1943" i="64" a="1"/>
  <c r="CR1943" i="64" s="1"/>
  <c r="CS2278" i="64" a="1"/>
  <c r="CS2278" i="64" s="1"/>
  <c r="DC89" i="64" a="1"/>
  <c r="DC89" i="64" s="1"/>
  <c r="DD59" i="64" a="1"/>
  <c r="DD59" i="64" s="1"/>
  <c r="CP54" i="64" a="1"/>
  <c r="CP54" i="64" s="1"/>
  <c r="CU1910" i="64" a="1"/>
  <c r="CU1910" i="64" s="1"/>
  <c r="CZ91" i="64" a="1"/>
  <c r="CZ91" i="64" s="1"/>
  <c r="CR2405" i="64" a="1"/>
  <c r="CR2405" i="64" s="1"/>
  <c r="CT1952" i="64" a="1"/>
  <c r="CT1952" i="64" s="1"/>
  <c r="DB1908" i="64" a="1"/>
  <c r="DB1908" i="64" s="1"/>
  <c r="CU245" i="64" a="1"/>
  <c r="CU245" i="64" s="1"/>
  <c r="CV499" i="64" a="1"/>
  <c r="CV499" i="64" s="1"/>
  <c r="CT2425" i="64" a="1"/>
  <c r="CT2425" i="64" s="1"/>
  <c r="CO91" i="64" a="1"/>
  <c r="CO91" i="64" s="1"/>
  <c r="DC1944" i="64" a="1"/>
  <c r="DC1944" i="64" s="1"/>
  <c r="DA59" i="64" a="1"/>
  <c r="DA59" i="64" s="1"/>
  <c r="CQ245" i="64" a="1"/>
  <c r="CQ245" i="64" s="1"/>
  <c r="CV1426" i="64" a="1"/>
  <c r="CV1426" i="64" s="1"/>
  <c r="CU1935" i="64" a="1"/>
  <c r="CU1935" i="64" s="1"/>
  <c r="CS59" i="64" a="1"/>
  <c r="CS59" i="64" s="1"/>
  <c r="DB2278" i="64" a="1"/>
  <c r="DB2278" i="64" s="1"/>
  <c r="DD75" i="64" a="1"/>
  <c r="DD75" i="64" s="1"/>
  <c r="CU2425" i="64" a="1"/>
  <c r="CU2425" i="64" s="1"/>
  <c r="CX1953" i="64" a="1"/>
  <c r="CX1953" i="64" s="1"/>
  <c r="CY245" i="64" a="1"/>
  <c r="CY245" i="64" s="1"/>
  <c r="CY92" i="64" a="1"/>
  <c r="CY92" i="64" s="1"/>
  <c r="CU499" i="64" a="1"/>
  <c r="CU499" i="64" s="1"/>
  <c r="CY1935" i="64" a="1"/>
  <c r="CY1935" i="64" s="1"/>
  <c r="CY2244" i="64" a="1"/>
  <c r="CY2244" i="64" s="1"/>
  <c r="DH2425" i="64" a="1"/>
  <c r="DH2425" i="64" s="1"/>
  <c r="DF1952" i="64" a="1"/>
  <c r="DF1952" i="64" s="1"/>
  <c r="DE1934" i="64" a="1"/>
  <c r="DE1934" i="64" s="1"/>
  <c r="DE1952" i="64" a="1"/>
  <c r="DE1952" i="64" s="1"/>
  <c r="DG499" i="64" a="1"/>
  <c r="DG499" i="64" s="1"/>
  <c r="DG1935" i="64" a="1"/>
  <c r="DG1935" i="64" s="1"/>
  <c r="DF1426" i="64" a="1"/>
  <c r="DF1426" i="64" s="1"/>
  <c r="DE40" i="64" a="1"/>
  <c r="DE40" i="64" s="1"/>
  <c r="DE754" i="64" s="1"/>
  <c r="DH2244" i="64" a="1"/>
  <c r="DH2244" i="64" s="1"/>
  <c r="DH90" i="64" a="1"/>
  <c r="DH90" i="64" s="1"/>
  <c r="DG1424" i="64" a="1"/>
  <c r="DG1424" i="64" s="1"/>
  <c r="DE54" i="64" a="1"/>
  <c r="DE54" i="64" s="1"/>
  <c r="CU1934" i="64" a="1"/>
  <c r="CU1934" i="64" s="1"/>
  <c r="CY1944" i="64" a="1"/>
  <c r="CY1944" i="64" s="1"/>
  <c r="CW1934" i="64" a="1"/>
  <c r="CW1934" i="64" s="1"/>
  <c r="CR91" i="64" a="1"/>
  <c r="CR91" i="64" s="1"/>
  <c r="CU90" i="64" a="1"/>
  <c r="CU90" i="64" s="1"/>
  <c r="CS2405" i="64" a="1"/>
  <c r="CS2405" i="64" s="1"/>
  <c r="CR40" i="64" a="1"/>
  <c r="CR40" i="64" s="1"/>
  <c r="CR754" i="64" s="1"/>
  <c r="CV54" i="64" a="1"/>
  <c r="CV54" i="64" s="1"/>
  <c r="CU1943" i="64" a="1"/>
  <c r="CU1943" i="64" s="1"/>
  <c r="DC1424" i="64" a="1"/>
  <c r="DC1424" i="64" s="1"/>
  <c r="CY90" i="64" a="1"/>
  <c r="CY90" i="64" s="1"/>
  <c r="CU2111" i="64" a="1"/>
  <c r="CU2111" i="64" s="1"/>
  <c r="CU2119" i="64" s="1"/>
  <c r="CV75" i="64" a="1"/>
  <c r="CV75" i="64" s="1"/>
  <c r="CV2425" i="64" a="1"/>
  <c r="CV2425" i="64" s="1"/>
  <c r="CV1952" i="64" a="1"/>
  <c r="CV1952" i="64" s="1"/>
  <c r="DB175" i="64" a="1"/>
  <c r="DB175" i="64" s="1"/>
  <c r="DD2446" i="64" a="1"/>
  <c r="DD2446" i="64" s="1"/>
  <c r="CP1908" i="64" a="1"/>
  <c r="CP1908" i="64" s="1"/>
  <c r="CO90" i="64" a="1"/>
  <c r="CO90" i="64" s="1"/>
  <c r="CP245" i="64" a="1"/>
  <c r="CP245" i="64" s="1"/>
  <c r="CR59" i="64" a="1"/>
  <c r="CR59" i="64" s="1"/>
  <c r="DA245" i="64" a="1"/>
  <c r="DA245" i="64" s="1"/>
  <c r="DD1424" i="64" a="1"/>
  <c r="DD1424" i="64" s="1"/>
  <c r="CY175" i="64" a="1"/>
  <c r="CY175" i="64" s="1"/>
  <c r="CQ91" i="64" a="1"/>
  <c r="CQ91" i="64" s="1"/>
  <c r="CR2111" i="64" a="1"/>
  <c r="CR2111" i="64" s="1"/>
  <c r="CR2119" i="64" s="1"/>
  <c r="CY54" i="64" a="1"/>
  <c r="CY54" i="64" s="1"/>
  <c r="CU175" i="64" a="1"/>
  <c r="CU175" i="64" s="1"/>
  <c r="DD1910" i="64" a="1"/>
  <c r="DD1910" i="64" s="1"/>
  <c r="CT1943" i="64" a="1"/>
  <c r="CT1943" i="64" s="1"/>
  <c r="CT175" i="64" a="1"/>
  <c r="CT175" i="64" s="1"/>
  <c r="CY1934" i="64" a="1"/>
  <c r="CY1934" i="64" s="1"/>
  <c r="CP1952" i="64" a="1"/>
  <c r="CP1952" i="64" s="1"/>
  <c r="DD92" i="64" a="1"/>
  <c r="DD92" i="64" s="1"/>
  <c r="CO2111" i="64" a="1"/>
  <c r="CO2111" i="64" s="1"/>
  <c r="CZ2425" i="64" a="1"/>
  <c r="CZ2425" i="64" s="1"/>
  <c r="CP2405" i="64" a="1"/>
  <c r="CP2405" i="64" s="1"/>
  <c r="CU2405" i="64" a="1"/>
  <c r="CU2405" i="64" s="1"/>
  <c r="CW40" i="64" a="1"/>
  <c r="CW40" i="64" s="1"/>
  <c r="CW754" i="64" s="1"/>
  <c r="DA1953" i="64" a="1"/>
  <c r="DA1953" i="64" s="1"/>
  <c r="DC2425" i="64" a="1"/>
  <c r="DC2425" i="64" s="1"/>
  <c r="CW91" i="64" a="1"/>
  <c r="CW91" i="64" s="1"/>
  <c r="CW1910" i="64" a="1"/>
  <c r="CW1910" i="64" s="1"/>
  <c r="CX1944" i="64" a="1"/>
  <c r="CX1944" i="64" s="1"/>
  <c r="CW54" i="64" a="1"/>
  <c r="CW54" i="64" s="1"/>
  <c r="CV59" i="64" a="1"/>
  <c r="CV59" i="64" s="1"/>
  <c r="CT89" i="64" a="1"/>
  <c r="CT89" i="64" s="1"/>
  <c r="CX75" i="64" a="1"/>
  <c r="CX75" i="64" s="1"/>
  <c r="DE499" i="64" a="1"/>
  <c r="DE499" i="64" s="1"/>
  <c r="DE75" i="64" a="1"/>
  <c r="DE75" i="64" s="1"/>
  <c r="DH245" i="64" a="1"/>
  <c r="DH245" i="64" s="1"/>
  <c r="DG1953" i="64" a="1"/>
  <c r="DG1953" i="64" s="1"/>
  <c r="DG2244" i="64" a="1"/>
  <c r="DG2244" i="64" s="1"/>
  <c r="DH89" i="64" a="1"/>
  <c r="DH89" i="64" s="1"/>
  <c r="DH92" i="64" a="1"/>
  <c r="DH92" i="64" s="1"/>
  <c r="DF1908" i="64" a="1"/>
  <c r="DF1908" i="64" s="1"/>
  <c r="DG91" i="64" a="1"/>
  <c r="DG91" i="64" s="1"/>
  <c r="DG40" i="64" a="1"/>
  <c r="DG40" i="64" s="1"/>
  <c r="DG754" i="64" s="1"/>
  <c r="CR245" i="64" a="1"/>
  <c r="CR245" i="64" s="1"/>
  <c r="CO2278" i="64" a="1"/>
  <c r="CO2278" i="64" s="1"/>
  <c r="CO92" i="64" a="1"/>
  <c r="CO92" i="64" s="1"/>
  <c r="CQ89" i="64" a="1"/>
  <c r="CQ89" i="64" s="1"/>
  <c r="CU2244" i="64" a="1"/>
  <c r="CU2244" i="64" s="1"/>
  <c r="CQ2148" i="64" a="1"/>
  <c r="CQ2148" i="64" s="1"/>
  <c r="CR1952" i="64" a="1"/>
  <c r="CR1952" i="64" s="1"/>
  <c r="CP2111" i="64" a="1"/>
  <c r="CP2111" i="64" s="1"/>
  <c r="CP2119" i="64" s="1"/>
  <c r="CS1426" i="64" a="1"/>
  <c r="CS1426" i="64" s="1"/>
  <c r="DB92" i="64" a="1"/>
  <c r="DB92" i="64" s="1"/>
  <c r="CT2278" i="64" a="1"/>
  <c r="CT2278" i="64" s="1"/>
  <c r="CZ40" i="64" a="1"/>
  <c r="CZ40" i="64" s="1"/>
  <c r="CZ754" i="64" s="1"/>
  <c r="CX2405" i="64" a="1"/>
  <c r="CX2405" i="64" s="1"/>
  <c r="CP1943" i="64" a="1"/>
  <c r="CP1943" i="64" s="1"/>
  <c r="CO1934" i="64" a="1"/>
  <c r="CO1934" i="64" s="1"/>
  <c r="DC2111" i="64" a="1"/>
  <c r="DC2111" i="64" s="1"/>
  <c r="DC2119" i="64" s="1"/>
  <c r="DD2405" i="64" a="1"/>
  <c r="DD2405" i="64" s="1"/>
  <c r="CS75" i="64" a="1"/>
  <c r="CS75" i="64" s="1"/>
  <c r="CP1910" i="64" a="1"/>
  <c r="CP1910" i="64" s="1"/>
  <c r="CY75" i="64" a="1"/>
  <c r="CY75" i="64" s="1"/>
  <c r="CU54" i="64" a="1"/>
  <c r="CU54" i="64" s="1"/>
  <c r="DC1935" i="64" a="1"/>
  <c r="DC1935" i="64" s="1"/>
  <c r="DB91" i="64" a="1"/>
  <c r="DB91" i="64" s="1"/>
  <c r="CY91" i="64" a="1"/>
  <c r="CY91" i="64" s="1"/>
  <c r="CX92" i="64" a="1"/>
  <c r="CX92" i="64" s="1"/>
  <c r="CQ175" i="64" a="1"/>
  <c r="CQ175" i="64" s="1"/>
  <c r="CY89" i="64" a="1"/>
  <c r="CY89" i="64" s="1"/>
  <c r="DC1953" i="64" a="1"/>
  <c r="DC1953" i="64" s="1"/>
  <c r="DB499" i="64" a="1"/>
  <c r="DB499" i="64" s="1"/>
  <c r="CP2446" i="64" a="1"/>
  <c r="CP2446" i="64" s="1"/>
  <c r="CS1943" i="64" a="1"/>
  <c r="CS1943" i="64" s="1"/>
  <c r="CO2405" i="64" a="1"/>
  <c r="CO2405" i="64" s="1"/>
  <c r="CP2278" i="64" a="1"/>
  <c r="CP2278" i="64" s="1"/>
  <c r="DD1908" i="64" a="1"/>
  <c r="DD1908" i="64" s="1"/>
  <c r="CR54" i="64" a="1"/>
  <c r="CR54" i="64" s="1"/>
  <c r="CZ92" i="64" a="1"/>
  <c r="CZ92" i="64" s="1"/>
  <c r="CX54" i="64" a="1"/>
  <c r="CX54" i="64" s="1"/>
  <c r="CS2446" i="64" a="1"/>
  <c r="CS2446" i="64" s="1"/>
  <c r="CO40" i="64" a="1"/>
  <c r="CO40" i="64" s="1"/>
  <c r="CO754" i="64" s="1"/>
  <c r="DD245" i="64" a="1"/>
  <c r="DD245" i="64" s="1"/>
  <c r="CW92" i="64" a="1"/>
  <c r="CW92" i="64" s="1"/>
  <c r="CX89" i="64" a="1"/>
  <c r="CX89" i="64" s="1"/>
  <c r="CY499" i="64" a="1"/>
  <c r="CY499" i="64" s="1"/>
  <c r="CW175" i="64" a="1"/>
  <c r="CW175" i="64" s="1"/>
  <c r="CY2278" i="64" a="1"/>
  <c r="CY2278" i="64" s="1"/>
  <c r="CX40" i="64" a="1"/>
  <c r="CX40" i="64" s="1"/>
  <c r="CX754" i="64" s="1"/>
  <c r="CV1424" i="64" a="1"/>
  <c r="CV1424" i="64" s="1"/>
  <c r="CS1952" i="64" a="1"/>
  <c r="CS1952" i="64" s="1"/>
  <c r="DJ2446" i="64" a="1"/>
  <c r="DJ2446" i="64" s="1"/>
  <c r="DJ2244" i="64" a="1"/>
  <c r="DJ2244" i="64" s="1"/>
  <c r="DJ40" i="64" a="1"/>
  <c r="DJ40" i="64" s="1"/>
  <c r="DJ754" i="64" s="1"/>
  <c r="DL54" i="64" a="1"/>
  <c r="DL54" i="64" s="1"/>
  <c r="DJ2425" i="64" a="1"/>
  <c r="DJ2425" i="64" s="1"/>
  <c r="DJ175" i="64" a="1"/>
  <c r="DJ175" i="64" s="1"/>
  <c r="DL1952" i="64" a="1"/>
  <c r="DL1952" i="64" s="1"/>
  <c r="DL2656" i="64" a="1"/>
  <c r="DL2656" i="64" s="1"/>
  <c r="DJ1426" i="64" a="1"/>
  <c r="DJ1426" i="64" s="1"/>
  <c r="DJ75" i="64" a="1"/>
  <c r="DJ75" i="64" s="1"/>
  <c r="DL1831" i="64" a="1"/>
  <c r="DL1831" i="64" s="1"/>
  <c r="DL1832" i="64" s="1"/>
  <c r="DJ1953" i="64" a="1"/>
  <c r="DJ1953" i="64" s="1"/>
  <c r="DJ89" i="64" a="1"/>
  <c r="DJ89" i="64" s="1"/>
  <c r="DI1426" i="64" a="1"/>
  <c r="DI1426" i="64" s="1"/>
  <c r="DJ1424" i="64" a="1"/>
  <c r="DJ1424" i="64" s="1"/>
  <c r="DL1805" i="64" a="1"/>
  <c r="DL1805" i="64" s="1"/>
  <c r="DI59" i="64" a="1"/>
  <c r="DI59" i="64" s="1"/>
  <c r="DL1856" i="64" a="1"/>
  <c r="DL1856" i="64" s="1"/>
  <c r="DJ1952" i="64" a="1"/>
  <c r="DJ1952" i="64" s="1"/>
  <c r="DJ1935" i="64" a="1"/>
  <c r="DJ1935" i="64" s="1"/>
  <c r="DJ1908" i="64" a="1"/>
  <c r="DJ1908" i="64" s="1"/>
  <c r="DL1400" i="64" a="1"/>
  <c r="DL1400" i="64" s="1"/>
  <c r="DL1272" i="64" a="1"/>
  <c r="DL1272" i="64" s="1"/>
  <c r="DL2714" i="64" s="1"/>
  <c r="DL1581" i="64" a="1"/>
  <c r="DL1581" i="64" s="1"/>
  <c r="DI40" i="64" a="1"/>
  <c r="DI40" i="64" s="1"/>
  <c r="DI754" i="64" s="1"/>
  <c r="DI1943" i="64" a="1"/>
  <c r="DI1943" i="64" s="1"/>
  <c r="DL2244" i="64" a="1"/>
  <c r="DL2244" i="64" s="1"/>
  <c r="DL2682" i="64" a="1"/>
  <c r="DL2682" i="64" s="1"/>
  <c r="DL1799" i="64" a="1"/>
  <c r="DL1799" i="64" s="1"/>
  <c r="DL40" i="64" a="1"/>
  <c r="DL40" i="64" s="1"/>
  <c r="DL754" i="64" s="1"/>
  <c r="DL2111" i="64" a="1"/>
  <c r="DL2111" i="64" s="1"/>
  <c r="DL2119" i="64" s="1"/>
  <c r="DI89" i="64" a="1"/>
  <c r="DI89" i="64" s="1"/>
  <c r="DL731" i="64" a="1"/>
  <c r="DL731" i="64" s="1"/>
  <c r="DL1520" i="64" a="1"/>
  <c r="DL1520" i="64" s="1"/>
  <c r="DI92" i="64" a="1"/>
  <c r="DI92" i="64" s="1"/>
  <c r="DL475" i="64" a="1"/>
  <c r="DL475" i="64" s="1"/>
  <c r="DL1402" i="64" a="1"/>
  <c r="DL1402" i="64" s="1"/>
  <c r="DL1426" i="64" a="1"/>
  <c r="DL1426" i="64" s="1"/>
  <c r="DL498" i="64" a="1"/>
  <c r="DL498" i="64" s="1"/>
  <c r="DL2707" i="64" a="1"/>
  <c r="DL2707" i="64" s="1"/>
  <c r="DI245" i="64" a="1"/>
  <c r="DI245" i="64" s="1"/>
  <c r="DL558" i="64" a="1"/>
  <c r="DL558" i="64" s="1"/>
  <c r="DL654" i="64" a="1"/>
  <c r="DL654" i="64" s="1"/>
  <c r="DL1910" i="64" a="1"/>
  <c r="DL1910" i="64" s="1"/>
  <c r="DL60" i="64" a="1"/>
  <c r="DL60" i="64" s="1"/>
  <c r="DL91" i="64" a="1"/>
  <c r="DL91" i="64" s="1"/>
  <c r="DJ245" i="64" a="1"/>
  <c r="DJ245" i="64" s="1"/>
  <c r="DL2733" i="64" a="1"/>
  <c r="DL2733" i="64" s="1"/>
  <c r="DL1773" i="64" a="1"/>
  <c r="DL1773" i="64" s="1"/>
  <c r="DL1774" i="64" s="1"/>
  <c r="DL1935" i="64" a="1"/>
  <c r="DL1935" i="64" s="1"/>
  <c r="DL499" i="64" a="1"/>
  <c r="DL499" i="64" s="1"/>
  <c r="DL659" i="64" a="1"/>
  <c r="DL659" i="64" s="1"/>
  <c r="DL1693" i="64" a="1"/>
  <c r="DL1693" i="64" s="1"/>
  <c r="DL1652" i="64" a="1"/>
  <c r="DL1652" i="64" s="1"/>
  <c r="DL2446" i="64" a="1"/>
  <c r="DL2446" i="64" s="1"/>
  <c r="DL1151" i="64" a="1"/>
  <c r="DL1151" i="64" s="1"/>
  <c r="DL245" i="64" a="1"/>
  <c r="DL245" i="64" s="1"/>
  <c r="DI2425" i="64" a="1"/>
  <c r="DI2425" i="64" s="1"/>
  <c r="DJ1944" i="64" a="1"/>
  <c r="DJ1944" i="64" s="1"/>
  <c r="DJ1910" i="64" a="1"/>
  <c r="DJ1910" i="64" s="1"/>
  <c r="DJ1943" i="64" a="1"/>
  <c r="DJ1943" i="64" s="1"/>
  <c r="DJ54" i="64" a="1"/>
  <c r="DJ54" i="64" s="1"/>
  <c r="DJ2278" i="64" a="1"/>
  <c r="DJ2278" i="64" s="1"/>
  <c r="DL733" i="64" a="1"/>
  <c r="DL733" i="64" s="1"/>
  <c r="DL89" i="64" a="1"/>
  <c r="DL89" i="64" s="1"/>
  <c r="DL59" i="64" a="1"/>
  <c r="DL59" i="64" s="1"/>
  <c r="DL175" i="64" a="1"/>
  <c r="DL175" i="64" s="1"/>
  <c r="DI175" i="64" a="1"/>
  <c r="DI175" i="64" s="1"/>
  <c r="DL53" i="64" a="1"/>
  <c r="DL53" i="64" s="1"/>
  <c r="DL1099" i="64" a="1"/>
  <c r="DL1099" i="64" s="1"/>
  <c r="DL2665" i="64" s="1"/>
  <c r="DL1794" i="64" a="1"/>
  <c r="DL1794" i="64" s="1"/>
  <c r="DI1908" i="64" a="1"/>
  <c r="DI1908" i="64" s="1"/>
  <c r="DL2405" i="64" a="1"/>
  <c r="DL2405" i="64" s="1"/>
  <c r="DI54" i="64" a="1"/>
  <c r="DI54" i="64" s="1"/>
  <c r="DL55" i="64" a="1"/>
  <c r="DL55" i="64" s="1"/>
  <c r="DL1518" i="64" a="1"/>
  <c r="DL1518" i="64" s="1"/>
  <c r="DL1908" i="64" a="1"/>
  <c r="DL1908" i="64" s="1"/>
  <c r="DI499" i="64" a="1"/>
  <c r="DI499" i="64" s="1"/>
  <c r="DL2278" i="64" a="1"/>
  <c r="DL2278" i="64" s="1"/>
  <c r="DL1884" i="64" a="1"/>
  <c r="DL1884" i="64" s="1"/>
  <c r="DL2783" i="64" a="1"/>
  <c r="DL2783" i="64" s="1"/>
  <c r="DL176" i="64" a="1"/>
  <c r="DL176" i="64" s="1"/>
  <c r="DI1934" i="64" a="1"/>
  <c r="DI1934" i="64" s="1"/>
  <c r="DL684" i="64" a="1"/>
  <c r="DL684" i="64" s="1"/>
  <c r="DL1448" i="64" a="1"/>
  <c r="DL1448" i="64" s="1"/>
  <c r="DL2425" i="64" a="1"/>
  <c r="DL2425" i="64" s="1"/>
  <c r="DJ1934" i="64" a="1"/>
  <c r="DJ1934" i="64" s="1"/>
  <c r="DJ2111" i="64" a="1"/>
  <c r="DJ2111" i="64" s="1"/>
  <c r="DJ2119" i="64" s="1"/>
  <c r="DJ499" i="64" a="1"/>
  <c r="DJ499" i="64" s="1"/>
  <c r="DI91" i="64" a="1"/>
  <c r="DI91" i="64" s="1"/>
  <c r="DL2759" i="64" a="1"/>
  <c r="DL2759" i="64" s="1"/>
  <c r="DI1424" i="64" a="1"/>
  <c r="DI1424" i="64" s="1"/>
  <c r="DI2278" i="64" a="1"/>
  <c r="DI2278" i="64" s="1"/>
  <c r="DL1546" i="64" a="1"/>
  <c r="DL1546" i="64" s="1"/>
  <c r="DL1424" i="64" a="1"/>
  <c r="DL1424" i="64" s="1"/>
  <c r="DI75" i="64" a="1"/>
  <c r="DI75" i="64" s="1"/>
  <c r="DL1943" i="64" a="1"/>
  <c r="DL1943" i="64" s="1"/>
  <c r="DI1953" i="64" a="1"/>
  <c r="DI1953" i="64" s="1"/>
  <c r="DI1910" i="64" a="1"/>
  <c r="DI1910" i="64" s="1"/>
  <c r="DI90" i="64" a="1"/>
  <c r="DI90" i="64" s="1"/>
  <c r="DL92" i="64" a="1"/>
  <c r="DL92" i="64" s="1"/>
  <c r="DL1953" i="64" a="1"/>
  <c r="DL1953" i="64" s="1"/>
  <c r="DI1935" i="64" a="1"/>
  <c r="DI1935" i="64" s="1"/>
  <c r="DI2244" i="64" a="1"/>
  <c r="DI2244" i="64" s="1"/>
  <c r="DJ91" i="64" a="1"/>
  <c r="DJ91" i="64" s="1"/>
  <c r="DJ92" i="64" a="1"/>
  <c r="DJ92" i="64" s="1"/>
  <c r="DJ59" i="64" a="1"/>
  <c r="DJ59" i="64" s="1"/>
  <c r="DJ90" i="64" a="1"/>
  <c r="DJ90" i="64" s="1"/>
  <c r="DL1944" i="64" a="1"/>
  <c r="DL1944" i="64" s="1"/>
  <c r="DL1862" i="64" a="1"/>
  <c r="DL1862" i="64" s="1"/>
  <c r="DI2111" i="64" a="1"/>
  <c r="DI2111" i="64" s="1"/>
  <c r="DI2119" i="64" s="1"/>
  <c r="DL1854" i="64" a="1"/>
  <c r="DL1854" i="64" s="1"/>
  <c r="DI1944" i="64" a="1"/>
  <c r="DI1944" i="64" s="1"/>
  <c r="DL90" i="64" a="1"/>
  <c r="DL90" i="64" s="1"/>
  <c r="DI1952" i="64" a="1"/>
  <c r="DI1952" i="64" s="1"/>
  <c r="DL755" i="64" a="1"/>
  <c r="DL755" i="64" s="1"/>
  <c r="DL75" i="64" a="1"/>
  <c r="DL75" i="64" s="1"/>
  <c r="DL1934" i="64" a="1"/>
  <c r="DL1934" i="64" s="1"/>
  <c r="DL1616" i="64" a="1"/>
  <c r="DL1616" i="64" s="1"/>
  <c r="DK1934" i="64" a="1"/>
  <c r="DK1934" i="64" s="1"/>
  <c r="DK1935" i="64" a="1"/>
  <c r="DK1935" i="64" s="1"/>
  <c r="DK1943" i="64" a="1"/>
  <c r="DK1943" i="64" s="1"/>
  <c r="DK1944" i="64" a="1"/>
  <c r="DK1944" i="64" s="1"/>
  <c r="DK1952" i="64" a="1"/>
  <c r="DK1952" i="64" s="1"/>
  <c r="DK1953" i="64" a="1"/>
  <c r="DK1953" i="64" s="1"/>
  <c r="DK2111" i="64" a="1"/>
  <c r="DK2111" i="64" s="1"/>
  <c r="DK2119" i="64" s="1"/>
  <c r="DK54" i="64" a="1"/>
  <c r="DK54" i="64" s="1"/>
  <c r="DK1910" i="64" a="1"/>
  <c r="DK1910" i="64" s="1"/>
  <c r="DK175" i="64" a="1"/>
  <c r="DK175" i="64" s="1"/>
  <c r="DK40" i="64" a="1"/>
  <c r="DK40" i="64" s="1"/>
  <c r="DK754" i="64" s="1"/>
  <c r="DK1908" i="64" a="1"/>
  <c r="DK1908" i="64" s="1"/>
  <c r="DK92" i="64" a="1"/>
  <c r="DK92" i="64" s="1"/>
  <c r="DK1426" i="64" a="1"/>
  <c r="DK1426" i="64" s="1"/>
  <c r="DK91" i="64" a="1"/>
  <c r="DK91" i="64" s="1"/>
  <c r="DK1424" i="64" a="1"/>
  <c r="DK1424" i="64" s="1"/>
  <c r="DK90" i="64" a="1"/>
  <c r="DK90" i="64" s="1"/>
  <c r="DK499" i="64" a="1"/>
  <c r="DK499" i="64" s="1"/>
  <c r="DK89" i="64" a="1"/>
  <c r="DK89" i="64" s="1"/>
  <c r="DK2278" i="64" a="1"/>
  <c r="DK2278" i="64" s="1"/>
  <c r="DK245" i="64" a="1"/>
  <c r="DK245" i="64" s="1"/>
  <c r="DK75" i="64" a="1"/>
  <c r="DK75" i="64" s="1"/>
  <c r="DK2244" i="64" a="1"/>
  <c r="DK2244" i="64" s="1"/>
  <c r="DK59" i="64" a="1"/>
  <c r="DK59" i="64" s="1"/>
  <c r="DK2446" i="64" a="1"/>
  <c r="DK2446" i="64" s="1"/>
  <c r="DK2425" i="64" a="1"/>
  <c r="DK2425" i="64" s="1"/>
  <c r="DF2446" i="64" a="1"/>
  <c r="DF2446" i="64" s="1"/>
  <c r="DI2446" i="64" a="1"/>
  <c r="DI2446" i="64" s="1"/>
  <c r="DI2405" i="64" a="1"/>
  <c r="DI2405" i="64" s="1"/>
  <c r="DK2405" i="64" a="1"/>
  <c r="DK2405" i="64" s="1"/>
  <c r="DJ2405" i="64" a="1"/>
  <c r="DJ2405" i="64" s="1"/>
  <c r="DF2405" i="64" a="1"/>
  <c r="DF2405" i="64" s="1"/>
  <c r="AR2082" i="64"/>
  <c r="AQ2084" i="64"/>
  <c r="AR2061" i="64"/>
  <c r="AR2063" i="64" s="1"/>
  <c r="CP2759" i="64" a="1"/>
  <c r="CP2759" i="64" s="1"/>
  <c r="DF2759" i="64" a="1"/>
  <c r="DF2759" i="64" s="1"/>
  <c r="DA2759" i="64" a="1"/>
  <c r="DA2759" i="64" s="1"/>
  <c r="CU2759" i="64" a="1"/>
  <c r="CU2759" i="64" s="1"/>
  <c r="DC2759" i="64" a="1"/>
  <c r="DC2759" i="64" s="1"/>
  <c r="DH2759" i="64" a="1"/>
  <c r="DH2759" i="64" s="1"/>
  <c r="DE2759" i="64" a="1"/>
  <c r="DE2759" i="64" s="1"/>
  <c r="DI2759" i="64" a="1"/>
  <c r="DI2759" i="64" s="1"/>
  <c r="CV2759" i="64" a="1"/>
  <c r="CV2759" i="64" s="1"/>
  <c r="CS2759" i="64" a="1"/>
  <c r="CS2759" i="64" s="1"/>
  <c r="CR2759" i="64" a="1"/>
  <c r="CR2759" i="64" s="1"/>
  <c r="CO2759" i="64" a="1"/>
  <c r="CO2759" i="64" s="1"/>
  <c r="CX2759" i="64" a="1"/>
  <c r="CX2759" i="64" s="1"/>
  <c r="DB2759" i="64" a="1"/>
  <c r="DB2759" i="64" s="1"/>
  <c r="CY2759" i="64" a="1"/>
  <c r="CY2759" i="64" s="1"/>
  <c r="CT2759" i="64" a="1"/>
  <c r="CT2759" i="64" s="1"/>
  <c r="CZ2759" i="64" a="1"/>
  <c r="CZ2759" i="64" s="1"/>
  <c r="CW2759" i="64" a="1"/>
  <c r="CW2759" i="64" s="1"/>
  <c r="DJ2759" i="64" a="1"/>
  <c r="DJ2759" i="64" s="1"/>
  <c r="DG2759" i="64" a="1"/>
  <c r="DG2759" i="64" s="1"/>
  <c r="DK2759" i="64" a="1"/>
  <c r="DK2759" i="64" s="1"/>
  <c r="CQ2759" i="64" a="1"/>
  <c r="CQ2759" i="64" s="1"/>
  <c r="DD2759" i="64" a="1"/>
  <c r="DD2759" i="64" s="1"/>
  <c r="R2218" i="64"/>
  <c r="R2114" i="64"/>
  <c r="R2150" i="64"/>
  <c r="AY454" i="64" a="1"/>
  <c r="DE1940" i="64" a="1"/>
  <c r="DH2447" i="64" a="1"/>
  <c r="CU784" i="64" a="1"/>
  <c r="CR1940" i="64" a="1"/>
  <c r="CW2447" i="64" a="1"/>
  <c r="DJ2404" i="64" a="1"/>
  <c r="DD784" i="64" a="1"/>
  <c r="DH523" i="64" a="1"/>
  <c r="DK2426" i="64" a="1"/>
  <c r="DC1940" i="64" a="1"/>
  <c r="AX396" i="64" a="1"/>
  <c r="CQ1940" i="64" a="1"/>
  <c r="DK2591" i="64" a="1"/>
  <c r="DF2426" i="64" a="1"/>
  <c r="AX1828" i="64" a="1"/>
  <c r="CO1939" i="64" a="1"/>
  <c r="CV2404" i="64" a="1"/>
  <c r="DE2591" i="64" a="1"/>
  <c r="CV784" i="64" a="1"/>
  <c r="DL523" i="64" a="1"/>
  <c r="DA1940" i="64" a="1"/>
  <c r="DL1855" i="64" a="1"/>
  <c r="DI2591" i="64" a="1"/>
  <c r="DC2404" i="64" a="1"/>
  <c r="CQ2426" i="64" a="1"/>
  <c r="AX1322" i="64" a="1"/>
  <c r="CR2426" i="64" a="1"/>
  <c r="CX1909" i="64" a="1"/>
  <c r="CQ1939" i="64" a="1"/>
  <c r="DA2591" i="64" a="1"/>
  <c r="DB1940" i="64" a="1"/>
  <c r="CQ2447" i="64" a="1"/>
  <c r="DL661" i="64" a="1"/>
  <c r="CT2591" i="64" a="1"/>
  <c r="DI2404" i="64" a="1"/>
  <c r="DL1798" i="64" a="1"/>
  <c r="CZ2447" i="64" a="1"/>
  <c r="DB2404" i="64" a="1"/>
  <c r="DL500" i="64" a="1"/>
  <c r="DG2447" i="64" a="1"/>
  <c r="CZ1940" i="64" a="1"/>
  <c r="CX1940" i="64" a="1"/>
  <c r="CO2426" i="64" a="1"/>
  <c r="AX858" i="64" a="1"/>
  <c r="DC523" i="64" a="1"/>
  <c r="DI1939" i="64" a="1"/>
  <c r="CZ2591" i="64" a="1"/>
  <c r="CV2591" i="64" a="1"/>
  <c r="CZ523" i="64" a="1"/>
  <c r="CV2426" i="64" a="1"/>
  <c r="CU1939" i="64" a="1"/>
  <c r="AW1177" i="64" a="1"/>
  <c r="DL1547" i="64" a="1"/>
  <c r="CP784" i="64" a="1"/>
  <c r="DI1909" i="64" a="1"/>
  <c r="CU1940" i="64" a="1"/>
  <c r="DD2591" i="64" a="1"/>
  <c r="CS2426" i="64" a="1"/>
  <c r="AX1175" i="64" a="1"/>
  <c r="CT2447" i="64" a="1"/>
  <c r="DL1425" i="64" a="1"/>
  <c r="CQ523" i="64" a="1"/>
  <c r="CU2404" i="64" a="1"/>
  <c r="CQ784" i="64" a="1"/>
  <c r="DD1940" i="64" a="1"/>
  <c r="CT1909" i="64" a="1"/>
  <c r="DB2447" i="64" a="1"/>
  <c r="DJ1939" i="64" a="1"/>
  <c r="AX1229" i="64" a="1"/>
  <c r="AX1070" i="64" a="1"/>
  <c r="DC1909" i="64" a="1"/>
  <c r="DJ2426" i="64" a="1"/>
  <c r="DD1939" i="64" a="1"/>
  <c r="CS523" i="64" a="1"/>
  <c r="DK1940" i="64" a="1"/>
  <c r="CP1909" i="64" a="1"/>
  <c r="DI1940" i="64" a="1"/>
  <c r="DB523" i="64" a="1"/>
  <c r="CX784" i="64" a="1"/>
  <c r="DI784" i="64" a="1"/>
  <c r="DG2426" i="64" a="1"/>
  <c r="DL1617" i="64" a="1"/>
  <c r="DL1653" i="64" a="1"/>
  <c r="CW2426" i="64" a="1"/>
  <c r="CY1939" i="64" a="1"/>
  <c r="CX2447" i="64" a="1"/>
  <c r="DE2447" i="64" a="1"/>
  <c r="CQ2404" i="64" a="1"/>
  <c r="DF2591" i="64" a="1"/>
  <c r="DK2447" i="64" a="1"/>
  <c r="CO784" i="64" a="1"/>
  <c r="DD2426" i="64" a="1"/>
  <c r="DI2426" i="64" a="1"/>
  <c r="CT1939" i="64" a="1"/>
  <c r="DE784" i="64" a="1"/>
  <c r="DE2404" i="64" a="1"/>
  <c r="DG1940" i="64" a="1"/>
  <c r="DB1939" i="64" a="1"/>
  <c r="DB784" i="64" a="1"/>
  <c r="DL476" i="64" a="1"/>
  <c r="DL1519" i="64" a="1"/>
  <c r="CY2404" i="64" a="1"/>
  <c r="CV1939" i="64" a="1"/>
  <c r="CZ2404" i="64" a="1"/>
  <c r="CS1909" i="64" a="1"/>
  <c r="DL2426" i="64" a="1"/>
  <c r="CY2447" i="64" a="1"/>
  <c r="CR2447" i="64" a="1"/>
  <c r="DE1909" i="64" a="1"/>
  <c r="DB2426" i="64" a="1"/>
  <c r="CS2591" i="64" a="1"/>
  <c r="DG1909" i="64" a="1"/>
  <c r="CR1909" i="64" a="1"/>
  <c r="DE523" i="64" a="1"/>
  <c r="DD523" i="64" a="1"/>
  <c r="CR523" i="64" a="1"/>
  <c r="DF784" i="64" a="1"/>
  <c r="CP1939" i="64" a="1"/>
  <c r="CO2447" i="64" a="1"/>
  <c r="CV1909" i="64" a="1"/>
  <c r="CX1939" i="64" a="1"/>
  <c r="CT784" i="64" a="1"/>
  <c r="DL685" i="64" a="1"/>
  <c r="CU2591" i="64" a="1"/>
  <c r="CW784" i="64" a="1"/>
  <c r="DB2591" i="64" a="1"/>
  <c r="CR2404" i="64" a="1"/>
  <c r="DA2404" i="64" a="1"/>
  <c r="DC2447" i="64" a="1"/>
  <c r="DA523" i="64" a="1"/>
  <c r="CS2447" i="64" a="1"/>
  <c r="CW523" i="64" a="1"/>
  <c r="CW1909" i="64" a="1"/>
  <c r="CO2404" i="64" a="1"/>
  <c r="CY1909" i="64" a="1"/>
  <c r="CX2426" i="64" a="1"/>
  <c r="CU523" i="64" a="1"/>
  <c r="CY2426" i="64" a="1"/>
  <c r="CS2404" i="64" a="1"/>
  <c r="CY1940" i="64" a="1"/>
  <c r="CU2426" i="64" a="1"/>
  <c r="AX1986" i="64" a="1"/>
  <c r="CP1940" i="64" a="1"/>
  <c r="CV1940" i="64" a="1"/>
  <c r="CS1939" i="64" a="1"/>
  <c r="CS784" i="64" a="1"/>
  <c r="DK2404" i="64" a="1"/>
  <c r="CP523" i="64" a="1"/>
  <c r="DE2426" i="64" a="1"/>
  <c r="DC2426" i="64" a="1"/>
  <c r="DJ523" i="64" a="1"/>
  <c r="CP2447" i="64" a="1"/>
  <c r="DA784" i="64" a="1"/>
  <c r="DD2404" i="64" a="1"/>
  <c r="DH2426" i="64" a="1"/>
  <c r="DB1909" i="64" a="1"/>
  <c r="DL1909" i="64" a="1"/>
  <c r="DH2404" i="64" a="1"/>
  <c r="CR2591" i="64" a="1"/>
  <c r="DC2591" i="64" a="1"/>
  <c r="CT523" i="64" a="1"/>
  <c r="CY784" i="64" a="1"/>
  <c r="DG1939" i="64" a="1"/>
  <c r="CZ2426" i="64" a="1"/>
  <c r="DL1401" i="64" a="1"/>
  <c r="DK784" i="64" a="1"/>
  <c r="CP2404" i="64" a="1"/>
  <c r="AX958" i="64" a="1"/>
  <c r="DI523" i="64" a="1"/>
  <c r="DL732" i="64" a="1"/>
  <c r="DL784" i="64" a="1"/>
  <c r="CO523" i="64" a="1"/>
  <c r="DH1939" i="64" a="1"/>
  <c r="DF2447" i="64" a="1"/>
  <c r="CN784" i="64" a="1"/>
  <c r="CW2591" i="64" a="1"/>
  <c r="CW2404" i="64" a="1"/>
  <c r="DL2447" i="64" a="1"/>
  <c r="CX2404" i="64" a="1"/>
  <c r="DJ1909" i="64" a="1"/>
  <c r="CY2591" i="64" a="1"/>
  <c r="DH2591" i="64" a="1"/>
  <c r="DE1939" i="64" a="1"/>
  <c r="CO1940" i="64" a="1"/>
  <c r="DH784" i="64" a="1"/>
  <c r="CX2591" i="64" a="1"/>
  <c r="CQ1909" i="64" a="1"/>
  <c r="DL2404" i="64" a="1"/>
  <c r="DG523" i="64" a="1"/>
  <c r="DG2404" i="64" a="1"/>
  <c r="CU1909" i="64" a="1"/>
  <c r="DK523" i="64" a="1"/>
  <c r="CY523" i="64" a="1"/>
  <c r="CO1909" i="64" a="1"/>
  <c r="CP2426" i="64" a="1"/>
  <c r="DF2404" i="64" a="1"/>
  <c r="CO2591" i="64" a="1"/>
  <c r="DA1939" i="64" a="1"/>
  <c r="CT2404" i="64" a="1"/>
  <c r="CV2447" i="64" a="1"/>
  <c r="CU2447" i="64" a="1"/>
  <c r="DF1909" i="64" a="1"/>
  <c r="DG784" i="64" a="1"/>
  <c r="DC784" i="64" a="1"/>
  <c r="DK1909" i="64" a="1"/>
  <c r="CZ1939" i="64" a="1"/>
  <c r="CS1940" i="64" a="1"/>
  <c r="DC1939" i="64" a="1"/>
  <c r="AX1200" i="64"/>
  <c r="DL1692" i="64" a="1"/>
  <c r="DH1940" i="64" a="1"/>
  <c r="DJ2591" i="64" a="1"/>
  <c r="AX1002" i="64" a="1"/>
  <c r="DJ1940" i="64" a="1"/>
  <c r="DL1939" i="64" a="1"/>
  <c r="DI2447" i="64" a="1"/>
  <c r="DL756" i="64" a="1"/>
  <c r="DD2447" i="64" a="1"/>
  <c r="DJ2447" i="64" a="1"/>
  <c r="CT2426" i="64" a="1"/>
  <c r="DF523" i="64" a="1"/>
  <c r="CV523" i="64" a="1"/>
  <c r="CQ2591" i="64" a="1"/>
  <c r="CZ784" i="64" a="1"/>
  <c r="DA2426" i="64" a="1"/>
  <c r="CX523" i="64" a="1"/>
  <c r="CR784" i="64" a="1"/>
  <c r="DL2591" i="64" a="1"/>
  <c r="DH1909" i="64" a="1"/>
  <c r="DA2447" i="64" a="1"/>
  <c r="CZ1909" i="64" a="1"/>
  <c r="DG2591" i="64" a="1"/>
  <c r="DD1909" i="64" a="1"/>
  <c r="DF1939" i="64" a="1"/>
  <c r="CW1939" i="64" a="1"/>
  <c r="DA1909" i="64" a="1"/>
  <c r="AX818" i="64" a="1"/>
  <c r="DJ784" i="64" a="1"/>
  <c r="DL1940" i="64" a="1"/>
  <c r="CP2591" i="64" a="1"/>
  <c r="DK1939" i="64" a="1"/>
  <c r="CW1940" i="64" a="1"/>
  <c r="DL1582" i="64" a="1"/>
  <c r="DL1449" i="64" a="1"/>
  <c r="DF1940" i="64" a="1"/>
  <c r="AV1178" i="64" a="1"/>
  <c r="CT1940" i="64" a="1"/>
  <c r="CR1939" i="64" a="1"/>
  <c r="DL1152" i="64" a="1"/>
  <c r="AY454" i="64" l="1"/>
  <c r="BE46" i="1224"/>
  <c r="BE103" i="861" s="1"/>
  <c r="BF45" i="1224"/>
  <c r="BF102" i="861" s="1"/>
  <c r="BG8" i="1224"/>
  <c r="AJ43" i="1224"/>
  <c r="BE30" i="1224"/>
  <c r="BE101" i="861" s="1"/>
  <c r="AJ31" i="1224"/>
  <c r="AJ72" i="861" s="1"/>
  <c r="AJ33" i="1224"/>
  <c r="AJ42" i="861" s="1"/>
  <c r="BG18" i="1224"/>
  <c r="BF29" i="1224"/>
  <c r="BF100" i="861" s="1"/>
  <c r="BH17" i="1224"/>
  <c r="BH4" i="1224"/>
  <c r="BH16" i="1224"/>
  <c r="BH35" i="861" s="1"/>
  <c r="BH28" i="1224"/>
  <c r="BH44" i="1224"/>
  <c r="BI7" i="1224"/>
  <c r="BI1" i="1224"/>
  <c r="BJ2" i="1224"/>
  <c r="BI3" i="1224"/>
  <c r="AX1229" i="64"/>
  <c r="AX1230" i="64" s="1"/>
  <c r="AX396" i="64"/>
  <c r="AO1231" i="64"/>
  <c r="AP1227" i="64" s="1"/>
  <c r="AO1233" i="64"/>
  <c r="AY1228" i="64" a="1"/>
  <c r="AY1228" i="64" s="1"/>
  <c r="AY395" i="64" a="1"/>
  <c r="AY395" i="64" s="1"/>
  <c r="AX1070" i="64"/>
  <c r="AX1002" i="64"/>
  <c r="AY1001" i="64" a="1"/>
  <c r="AY1001" i="64" s="1"/>
  <c r="AY1069" i="64" a="1"/>
  <c r="AY1069" i="64" s="1"/>
  <c r="AN1072" i="64"/>
  <c r="AO1068" i="64" s="1"/>
  <c r="AN1074" i="64"/>
  <c r="AW1077" i="64"/>
  <c r="AW1071" i="64"/>
  <c r="AW1078" i="64" s="1"/>
  <c r="AA64" i="861"/>
  <c r="AA96" i="861"/>
  <c r="Z104" i="861"/>
  <c r="AX1986" i="64"/>
  <c r="AX1995" i="64" s="1"/>
  <c r="AX1996" i="64" s="1" a="1"/>
  <c r="AX1996" i="64" s="1"/>
  <c r="AY1987" i="64" a="1"/>
  <c r="AY1987" i="64" s="1"/>
  <c r="AK1992" i="64"/>
  <c r="AK1989" i="64" s="1"/>
  <c r="BK2017" i="64"/>
  <c r="BJ2019" i="64"/>
  <c r="AM969" i="64"/>
  <c r="AM962" i="64"/>
  <c r="AN957" i="64" s="1"/>
  <c r="AN964" i="64" s="1"/>
  <c r="AN961" i="64" s="1"/>
  <c r="AX958" i="64"/>
  <c r="AX1828" i="64"/>
  <c r="AX1830" i="64" s="1"/>
  <c r="AV973" i="64" a="1"/>
  <c r="AV973" i="64" s="1"/>
  <c r="AY1827" i="64" a="1"/>
  <c r="AY1827" i="64" s="1"/>
  <c r="AY959" i="64" a="1"/>
  <c r="AY959" i="64" s="1"/>
  <c r="AW967" i="64"/>
  <c r="AW972" i="64"/>
  <c r="AY1129" i="64" a="1"/>
  <c r="AY1129" i="64" s="1"/>
  <c r="AY1829" i="64" a="1"/>
  <c r="AY1829" i="64" s="1"/>
  <c r="AY1125" i="64" a="1"/>
  <c r="AY1125" i="64" s="1"/>
  <c r="AY1126" i="64" a="1"/>
  <c r="AY1126" i="64" s="1"/>
  <c r="AX1127" i="64"/>
  <c r="AX1128" i="64" s="1"/>
  <c r="AX1130" i="64" s="1"/>
  <c r="Z598" i="64"/>
  <c r="Z602" i="64"/>
  <c r="AA594" i="64"/>
  <c r="AA596" i="64" s="1"/>
  <c r="AA586" i="64" s="1"/>
  <c r="AA588" i="64" s="1"/>
  <c r="AA589" i="64" s="1"/>
  <c r="AY595" i="64" a="1"/>
  <c r="AY595" i="64" s="1"/>
  <c r="AY584" i="64" a="1"/>
  <c r="AY584" i="64" s="1"/>
  <c r="AY1307" i="64" a="1"/>
  <c r="AY1307" i="64" s="1"/>
  <c r="AY601" i="64" a="1"/>
  <c r="AY601" i="64" s="1"/>
  <c r="AY587" i="64" a="1"/>
  <c r="AY587" i="64" s="1"/>
  <c r="AX126" i="64"/>
  <c r="AX141" i="64"/>
  <c r="AX1322"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199" i="64" a="1"/>
  <c r="AY1199" i="64" s="1"/>
  <c r="AU929" i="64"/>
  <c r="AV928" i="64"/>
  <c r="AV929" i="64" s="1"/>
  <c r="AW926" i="64"/>
  <c r="AX925" i="64"/>
  <c r="AX923" i="64"/>
  <c r="AX922" i="64"/>
  <c r="AX921" i="64"/>
  <c r="AX924" i="64"/>
  <c r="AY916" i="64" a="1"/>
  <c r="AY916" i="64" s="1"/>
  <c r="AY915" i="64" a="1"/>
  <c r="AY915" i="64" s="1"/>
  <c r="AY918" i="64" a="1"/>
  <c r="AY918" i="64" s="1"/>
  <c r="AY917" i="64" a="1"/>
  <c r="AY917" i="64" s="1"/>
  <c r="AY914" i="64" a="1"/>
  <c r="AY914" i="64" s="1"/>
  <c r="AX907" i="64"/>
  <c r="AW911" i="64"/>
  <c r="AX906" i="64"/>
  <c r="AX910" i="64"/>
  <c r="AX909" i="64"/>
  <c r="AX908" i="64"/>
  <c r="AY899" i="64" a="1"/>
  <c r="AY899" i="64" s="1"/>
  <c r="AY883" i="64" a="1"/>
  <c r="AY883" i="64" s="1"/>
  <c r="AY891" i="64" s="1"/>
  <c r="AY884" i="64" a="1"/>
  <c r="AY884" i="64" s="1"/>
  <c r="AY892" i="64" s="1"/>
  <c r="AY900" i="64" a="1"/>
  <c r="AY900" i="64" s="1"/>
  <c r="AY885" i="64" a="1"/>
  <c r="AY885" i="64" s="1"/>
  <c r="AY893" i="64" s="1"/>
  <c r="AY886" i="64" a="1"/>
  <c r="AY886" i="64" s="1"/>
  <c r="AY894" i="64" s="1"/>
  <c r="AY887" i="64" a="1"/>
  <c r="AY887" i="64" s="1"/>
  <c r="AY895" i="64" s="1"/>
  <c r="AY901" i="64" a="1"/>
  <c r="AY901" i="64" s="1"/>
  <c r="AY902" i="64" a="1"/>
  <c r="AY902" i="64" s="1"/>
  <c r="AY903" i="64" a="1"/>
  <c r="AY903" i="64" s="1"/>
  <c r="AY208" i="64" a="1"/>
  <c r="AY208" i="64" s="1"/>
  <c r="AY207" i="64" s="1"/>
  <c r="AY209" i="64" a="1"/>
  <c r="AY209" i="64" s="1"/>
  <c r="AX210" i="64"/>
  <c r="AX212" i="64" s="1"/>
  <c r="AX1175" i="64"/>
  <c r="AX858" i="64"/>
  <c r="AX860" i="64" s="1"/>
  <c r="AV1178" i="64"/>
  <c r="AW1177" i="64"/>
  <c r="AY331" i="64" a="1"/>
  <c r="AY331" i="64" s="1"/>
  <c r="AY1174" i="64" a="1"/>
  <c r="AY1174" i="64" s="1"/>
  <c r="AY312" i="64" a="1"/>
  <c r="AY312" i="64" s="1"/>
  <c r="AY859" i="64" a="1"/>
  <c r="AY859" i="64" s="1"/>
  <c r="AY825" i="64" a="1"/>
  <c r="AY825" i="64" s="1"/>
  <c r="AY299" i="64" a="1"/>
  <c r="AY299" i="64" s="1"/>
  <c r="AW822" i="64"/>
  <c r="AX818" i="64"/>
  <c r="AX826" i="64" s="1"/>
  <c r="AY821" i="64" a="1"/>
  <c r="AY821" i="64" s="1"/>
  <c r="AY4" i="64"/>
  <c r="AY817" i="64" a="1"/>
  <c r="AY817" i="64" s="1"/>
  <c r="DL177" i="64"/>
  <c r="DL1893" i="64" s="1"/>
  <c r="DF1909" i="64"/>
  <c r="DG1909" i="64"/>
  <c r="CQ1909" i="64"/>
  <c r="CW1909" i="64"/>
  <c r="DA1909" i="64"/>
  <c r="DL1909" i="64"/>
  <c r="DL1911" i="64" s="1"/>
  <c r="DJ1909" i="64"/>
  <c r="CS1909" i="64"/>
  <c r="CU1909" i="64"/>
  <c r="CZ1909" i="64"/>
  <c r="CT1909" i="64"/>
  <c r="CO1909" i="64"/>
  <c r="DH1909" i="64"/>
  <c r="DK1909" i="64"/>
  <c r="CR1909" i="64"/>
  <c r="DD1909" i="64"/>
  <c r="CX1909" i="64"/>
  <c r="CY1909" i="64"/>
  <c r="CV1909" i="64"/>
  <c r="DE1909" i="64"/>
  <c r="DI1909" i="64"/>
  <c r="CP1909" i="64"/>
  <c r="DC1909" i="64"/>
  <c r="DB1909" i="64"/>
  <c r="AS2041" i="64"/>
  <c r="AZ259" i="64"/>
  <c r="AZ7" i="64"/>
  <c r="AZ1" i="64"/>
  <c r="AZ3" i="64"/>
  <c r="AZ453" i="64" s="1" a="1"/>
  <c r="AZ453" i="64" s="1"/>
  <c r="BA2" i="64"/>
  <c r="CY2322" i="64"/>
  <c r="CW2322" i="64"/>
  <c r="DJ2322" i="64"/>
  <c r="DL2322" i="64"/>
  <c r="DE2322" i="64"/>
  <c r="CP2322" i="64"/>
  <c r="DF2322" i="64"/>
  <c r="CU2322" i="64"/>
  <c r="DD2322" i="64"/>
  <c r="CT2322" i="64"/>
  <c r="DC2322" i="64"/>
  <c r="CV2322" i="64"/>
  <c r="CS2322" i="64"/>
  <c r="CX2322" i="64"/>
  <c r="DG2322" i="64"/>
  <c r="DK2322" i="64"/>
  <c r="CQ2322" i="64"/>
  <c r="DA2322" i="64"/>
  <c r="CR2322" i="64"/>
  <c r="DH2322" i="64"/>
  <c r="CZ2322" i="64"/>
  <c r="DI2322" i="64"/>
  <c r="DB2322" i="64"/>
  <c r="CO2322" i="64"/>
  <c r="AY24" i="864"/>
  <c r="AY99"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0" i="861" s="1"/>
  <c r="DA784" i="64"/>
  <c r="AM3" i="860"/>
  <c r="AM4" i="860" s="1"/>
  <c r="AM1" i="860"/>
  <c r="AN2" i="860"/>
  <c r="AM7" i="860"/>
  <c r="CQ792" i="64"/>
  <c r="CQ784" i="64"/>
  <c r="CN784" i="64"/>
  <c r="CN794" i="64" s="1"/>
  <c r="CY784" i="64"/>
  <c r="CQ793" i="64"/>
  <c r="DB784" i="64"/>
  <c r="CW784" i="64"/>
  <c r="DI784" i="64"/>
  <c r="CV784" i="64"/>
  <c r="CT784" i="64"/>
  <c r="CP784" i="64"/>
  <c r="DE784" i="64"/>
  <c r="DH784" i="64"/>
  <c r="DC784" i="64"/>
  <c r="CS784" i="64"/>
  <c r="DG784" i="64"/>
  <c r="CZ784" i="64"/>
  <c r="DK784" i="64"/>
  <c r="DL784" i="64"/>
  <c r="DF784" i="64"/>
  <c r="CO784" i="64"/>
  <c r="CU784" i="64"/>
  <c r="CR784" i="64"/>
  <c r="DJ784" i="64"/>
  <c r="DD784" i="64"/>
  <c r="CX784" i="64"/>
  <c r="DB785" i="64"/>
  <c r="CW785" i="64"/>
  <c r="CW793" i="64" s="1"/>
  <c r="DI785" i="64"/>
  <c r="DI792" i="64" s="1"/>
  <c r="CV785" i="64"/>
  <c r="CV793" i="64" s="1"/>
  <c r="CT785" i="64"/>
  <c r="CT793" i="64" s="1"/>
  <c r="CP785" i="64"/>
  <c r="CY792" i="64"/>
  <c r="CY793" i="64"/>
  <c r="DE785" i="64"/>
  <c r="DE793" i="64" s="1"/>
  <c r="DH785" i="64"/>
  <c r="DH792" i="64" s="1"/>
  <c r="DC785" i="64"/>
  <c r="DC793" i="64" s="1"/>
  <c r="CS785" i="64"/>
  <c r="DA792" i="64"/>
  <c r="DA793" i="64"/>
  <c r="DG785" i="64"/>
  <c r="DG792" i="64" s="1"/>
  <c r="CZ785" i="64"/>
  <c r="CZ793" i="64" s="1"/>
  <c r="DK785" i="64"/>
  <c r="DK793" i="64" s="1"/>
  <c r="DL785" i="64"/>
  <c r="DL792" i="64" s="1"/>
  <c r="CN793" i="64"/>
  <c r="CN792" i="64"/>
  <c r="DF785" i="64"/>
  <c r="DF793" i="64" s="1"/>
  <c r="CO785" i="64"/>
  <c r="CO792" i="64" s="1"/>
  <c r="CU785" i="64"/>
  <c r="CU792" i="64" s="1"/>
  <c r="CR785" i="64"/>
  <c r="CR793" i="64" s="1"/>
  <c r="DJ785" i="64"/>
  <c r="DD785" i="64"/>
  <c r="DD793" i="64" s="1"/>
  <c r="CX785" i="64"/>
  <c r="CX792" i="64" s="1"/>
  <c r="CX523" i="64"/>
  <c r="DD523" i="64"/>
  <c r="DA523" i="64"/>
  <c r="CV523" i="64"/>
  <c r="DL523" i="64"/>
  <c r="CR523" i="64"/>
  <c r="CQ523" i="64"/>
  <c r="CZ523" i="64"/>
  <c r="DH523" i="64"/>
  <c r="CS523" i="64"/>
  <c r="CY523" i="64"/>
  <c r="DG523" i="64"/>
  <c r="CU523" i="64"/>
  <c r="DI523" i="64"/>
  <c r="DJ523" i="64"/>
  <c r="DB523" i="64"/>
  <c r="CT523" i="64"/>
  <c r="CW523" i="64"/>
  <c r="DE523" i="64"/>
  <c r="DC523" i="64"/>
  <c r="DF523" i="64"/>
  <c r="CP523" i="64"/>
  <c r="CO523" i="64"/>
  <c r="DK523" i="64"/>
  <c r="DJ2591" i="64"/>
  <c r="CW2591" i="64"/>
  <c r="CV2591" i="64"/>
  <c r="CP2591" i="64"/>
  <c r="CZ2591" i="64"/>
  <c r="CR2591" i="64"/>
  <c r="CY2591" i="64"/>
  <c r="CU2591" i="64"/>
  <c r="DC2591" i="64"/>
  <c r="DG2591" i="64"/>
  <c r="CS2591" i="64"/>
  <c r="DF2591" i="64"/>
  <c r="CT2591" i="64"/>
  <c r="DB2591" i="64"/>
  <c r="DA2591" i="64"/>
  <c r="DH2591" i="64"/>
  <c r="DI2591" i="64"/>
  <c r="DL2591" i="64"/>
  <c r="DD2591" i="64"/>
  <c r="CX2591" i="64"/>
  <c r="CO2591" i="64"/>
  <c r="CQ2591" i="64"/>
  <c r="DE2591" i="64"/>
  <c r="DK2591" i="64"/>
  <c r="CV1940" i="64"/>
  <c r="CV1957" i="64" s="1"/>
  <c r="DG1939" i="64"/>
  <c r="DG1956" i="64" s="1"/>
  <c r="DH2447" i="64"/>
  <c r="DC1939" i="64"/>
  <c r="DC1956" i="64" s="1"/>
  <c r="CT1940" i="64"/>
  <c r="CT1948" i="64" s="1"/>
  <c r="CY2404" i="64"/>
  <c r="CW2404" i="64"/>
  <c r="CQ1940" i="64"/>
  <c r="CQ1948" i="64" s="1"/>
  <c r="CR1940" i="64"/>
  <c r="CR1948" i="64" s="1"/>
  <c r="DF1939" i="64"/>
  <c r="DF1956" i="64" s="1"/>
  <c r="DG2447" i="64"/>
  <c r="CZ1940" i="64"/>
  <c r="CZ1957" i="64" s="1"/>
  <c r="CT1939" i="64"/>
  <c r="CT1947" i="64" s="1"/>
  <c r="CU1940" i="64"/>
  <c r="CR2426" i="64"/>
  <c r="CT2447" i="64"/>
  <c r="CW2426" i="64"/>
  <c r="CO1939" i="64"/>
  <c r="DC2426" i="64"/>
  <c r="DD2447" i="64"/>
  <c r="CU1939" i="64"/>
  <c r="CS2426" i="64"/>
  <c r="DB1940" i="64"/>
  <c r="DE2447" i="64"/>
  <c r="DC2447" i="64"/>
  <c r="DC2404" i="64"/>
  <c r="CY2426" i="64"/>
  <c r="CX1940" i="64"/>
  <c r="CP2426" i="64"/>
  <c r="DG1940" i="64"/>
  <c r="DG1948" i="64" s="1"/>
  <c r="DH1940" i="64"/>
  <c r="DH1948" i="64" s="1"/>
  <c r="CO2447" i="64"/>
  <c r="CS2447" i="64"/>
  <c r="CP2447" i="64"/>
  <c r="DC1940" i="64"/>
  <c r="CY1939" i="64"/>
  <c r="CS1939" i="64"/>
  <c r="DB2404" i="64"/>
  <c r="DA2426" i="64"/>
  <c r="CO1940" i="64"/>
  <c r="CQ2426" i="64"/>
  <c r="DE1940" i="64"/>
  <c r="DE1948" i="64" s="1"/>
  <c r="DF2426" i="64"/>
  <c r="CZ2447" i="64"/>
  <c r="CQ2404" i="64"/>
  <c r="DF1940" i="64"/>
  <c r="DF1957" i="64" s="1"/>
  <c r="CR1939" i="64"/>
  <c r="CR2447" i="64"/>
  <c r="CY2447" i="64"/>
  <c r="CX2404" i="64"/>
  <c r="DE1939" i="64"/>
  <c r="DE1947" i="64" s="1"/>
  <c r="CR2404" i="64"/>
  <c r="CU2447" i="64"/>
  <c r="DD1939" i="64"/>
  <c r="CZ2404" i="64"/>
  <c r="CT2404" i="64"/>
  <c r="DG2426" i="64"/>
  <c r="CQ1939" i="64"/>
  <c r="DA1940" i="64"/>
  <c r="CP1939" i="64"/>
  <c r="DE2404" i="64"/>
  <c r="CO2404" i="64"/>
  <c r="CW1940" i="64"/>
  <c r="DA2447" i="64"/>
  <c r="DA2404" i="64"/>
  <c r="CU2404" i="64"/>
  <c r="CV2426" i="64"/>
  <c r="CS2404" i="64"/>
  <c r="CU2426" i="64"/>
  <c r="CS1940" i="64"/>
  <c r="CV2404" i="64"/>
  <c r="DH2404" i="64"/>
  <c r="DD2426" i="64"/>
  <c r="CP1940" i="64"/>
  <c r="CZ1939" i="64"/>
  <c r="DB2426" i="64"/>
  <c r="CP2404" i="64"/>
  <c r="DH2426" i="64"/>
  <c r="DD1940" i="64"/>
  <c r="CQ2447" i="64"/>
  <c r="DA1939" i="64"/>
  <c r="CX1939" i="64"/>
  <c r="CX2426" i="64"/>
  <c r="DE2426" i="64"/>
  <c r="CZ2426" i="64"/>
  <c r="CT2426" i="64"/>
  <c r="CV2447" i="64"/>
  <c r="CO2426" i="64"/>
  <c r="DB2447" i="64"/>
  <c r="DB1939" i="64"/>
  <c r="DG2404" i="64"/>
  <c r="DD2404" i="64"/>
  <c r="CW1939" i="64"/>
  <c r="CY1940" i="64"/>
  <c r="CX2447" i="64"/>
  <c r="CV1939" i="64"/>
  <c r="DH1939" i="64"/>
  <c r="DH1956" i="64" s="1"/>
  <c r="CW2447" i="64"/>
  <c r="CO2119" i="64"/>
  <c r="DL56" i="64"/>
  <c r="DL62" i="64" s="1"/>
  <c r="DJ2447" i="64"/>
  <c r="DJ1940" i="64"/>
  <c r="DJ1957" i="64" s="1"/>
  <c r="DL1401" i="64"/>
  <c r="DL1403" i="64" s="1"/>
  <c r="DJ2426" i="64"/>
  <c r="DI1940" i="64"/>
  <c r="DL2426" i="64"/>
  <c r="DI1939" i="64"/>
  <c r="DL1519" i="64"/>
  <c r="DL1521" i="64" s="1"/>
  <c r="DL732" i="64"/>
  <c r="DL734" i="64" s="1"/>
  <c r="DL1939" i="64"/>
  <c r="DL685" i="64"/>
  <c r="DL1152" i="64"/>
  <c r="DL2689" i="64" s="1"/>
  <c r="DL1425" i="64"/>
  <c r="DL1427" i="64" s="1"/>
  <c r="DL2766" i="64" s="1"/>
  <c r="DL756" i="64"/>
  <c r="DL1449" i="64"/>
  <c r="DI2426" i="64"/>
  <c r="DL476" i="64"/>
  <c r="DL1692" i="64"/>
  <c r="DL1582" i="64"/>
  <c r="DL1547" i="64"/>
  <c r="DJ1939" i="64"/>
  <c r="DJ1947" i="64" s="1"/>
  <c r="DL2404" i="64"/>
  <c r="DL2447" i="64"/>
  <c r="DL1653" i="64"/>
  <c r="DL1798" i="64"/>
  <c r="DL1800" i="64" s="1"/>
  <c r="DL1940" i="64"/>
  <c r="DL1855" i="64"/>
  <c r="DL500" i="64"/>
  <c r="DL1617" i="64"/>
  <c r="DL661" i="64"/>
  <c r="DL660" i="64" s="1"/>
  <c r="DL93" i="64"/>
  <c r="DK1940" i="64"/>
  <c r="DK1939" i="64"/>
  <c r="DI2447" i="64"/>
  <c r="DF2447" i="64"/>
  <c r="DK2426" i="64"/>
  <c r="DK2447" i="64"/>
  <c r="DI2404" i="64"/>
  <c r="DK2404" i="64"/>
  <c r="DJ2404" i="64"/>
  <c r="DF2404" i="64"/>
  <c r="AS2082" i="64"/>
  <c r="AR2084" i="64"/>
  <c r="AS2061" i="64"/>
  <c r="AS2063" i="64" s="1"/>
  <c r="E1863" i="64"/>
  <c r="E1862" i="64"/>
  <c r="B1862" i="64" s="1"/>
  <c r="E1861" i="64"/>
  <c r="E1860" i="64"/>
  <c r="E1859" i="64"/>
  <c r="E1858" i="64"/>
  <c r="E1857" i="64"/>
  <c r="E1856" i="64"/>
  <c r="B1856" i="64" s="1"/>
  <c r="E1855" i="64"/>
  <c r="S1853" i="64"/>
  <c r="E1853" i="64"/>
  <c r="E1852" i="64"/>
  <c r="E1854" i="64"/>
  <c r="B1854" i="64" s="1"/>
  <c r="E1851" i="64"/>
  <c r="G1425" i="64"/>
  <c r="G1909" i="64"/>
  <c r="AZ454" i="64" a="1"/>
  <c r="AX1177" i="64" a="1"/>
  <c r="AY858" i="64" a="1"/>
  <c r="AY396" i="64" a="1"/>
  <c r="AW1178" i="64" a="1"/>
  <c r="AY958" i="64" a="1"/>
  <c r="AY1200" i="64"/>
  <c r="AY1322" i="64" a="1"/>
  <c r="S2467" i="64" a="1"/>
  <c r="AY1229" i="64" a="1"/>
  <c r="AY1828" i="64" a="1"/>
  <c r="S2501" i="64" a="1"/>
  <c r="AY1986" i="64" a="1"/>
  <c r="AY818" i="64" a="1"/>
  <c r="AY1002" i="64" a="1"/>
  <c r="AY1070" i="64" a="1"/>
  <c r="AY1175" i="64" a="1"/>
  <c r="AZ454" i="64" l="1"/>
  <c r="BG45" i="1224"/>
  <c r="BG102" i="861" s="1"/>
  <c r="AK27" i="1224"/>
  <c r="BH8" i="1224"/>
  <c r="AJ47" i="1224"/>
  <c r="AJ73" i="861" s="1"/>
  <c r="AJ49" i="1224"/>
  <c r="AJ43" i="861" s="1"/>
  <c r="BF30" i="1224"/>
  <c r="BF101" i="861" s="1"/>
  <c r="BF46" i="1224"/>
  <c r="BF103" i="861" s="1"/>
  <c r="BH18" i="1224"/>
  <c r="BG29" i="1224"/>
  <c r="BG100" i="861" s="1"/>
  <c r="BI4" i="1224"/>
  <c r="BI17" i="1224"/>
  <c r="BI16" i="1224"/>
  <c r="BI35" i="861" s="1"/>
  <c r="BI28" i="1224"/>
  <c r="BI44" i="1224"/>
  <c r="BJ7" i="1224"/>
  <c r="BJ1" i="1224"/>
  <c r="BK2" i="1224"/>
  <c r="BJ3" i="1224"/>
  <c r="AY396" i="64"/>
  <c r="AY1229" i="64"/>
  <c r="AY1230" i="64" s="1"/>
  <c r="AZ1228" i="64" a="1"/>
  <c r="AZ1228" i="64" s="1"/>
  <c r="AZ395" i="64" a="1"/>
  <c r="AZ395" i="64" s="1"/>
  <c r="AP1231" i="64"/>
  <c r="AP1233" i="64"/>
  <c r="AY1070" i="64"/>
  <c r="AY1002" i="64"/>
  <c r="AZ1001" i="64" a="1"/>
  <c r="AZ1001" i="64" s="1"/>
  <c r="AZ1069" i="64" a="1"/>
  <c r="AZ1069" i="64" s="1"/>
  <c r="AO1072" i="64"/>
  <c r="AP1068" i="64" s="1"/>
  <c r="AO1074" i="64"/>
  <c r="AX1077" i="64"/>
  <c r="AX1071" i="64"/>
  <c r="AX1078" i="64" s="1"/>
  <c r="DL2740" i="64"/>
  <c r="DL2741" i="64"/>
  <c r="Z74" i="861"/>
  <c r="Z76" i="861" s="1"/>
  <c r="AY1986" i="64"/>
  <c r="AY1995" i="64" s="1"/>
  <c r="AY1996" i="64" s="1" a="1"/>
  <c r="AY1996" i="64" s="1"/>
  <c r="AZ1987" i="64" a="1"/>
  <c r="AZ1987" i="64" s="1"/>
  <c r="AK1990" i="64"/>
  <c r="AL1985" i="64" s="1"/>
  <c r="BL2017" i="64"/>
  <c r="BL2019" i="64" s="1"/>
  <c r="BK2019" i="64"/>
  <c r="AN969" i="64"/>
  <c r="AN962" i="64"/>
  <c r="AO957" i="64" s="1"/>
  <c r="AO964" i="64" s="1"/>
  <c r="AO961" i="64" s="1"/>
  <c r="AY958" i="64"/>
  <c r="AY1828" i="64"/>
  <c r="AY1830" i="64" s="1"/>
  <c r="AZ1827" i="64" a="1"/>
  <c r="AZ1827" i="64" s="1"/>
  <c r="AZ959" i="64" a="1"/>
  <c r="AZ959" i="64" s="1"/>
  <c r="AW973" i="64" a="1"/>
  <c r="AW973" i="64" s="1"/>
  <c r="AX967" i="64"/>
  <c r="AX972" i="64"/>
  <c r="AZ1129" i="64" a="1"/>
  <c r="AZ1129" i="64" s="1"/>
  <c r="AZ1829" i="64" a="1"/>
  <c r="AZ1829" i="64" s="1"/>
  <c r="AZ1125" i="64" a="1"/>
  <c r="AZ1125" i="64" s="1"/>
  <c r="AZ1126" i="64" a="1"/>
  <c r="AZ1126" i="64" s="1"/>
  <c r="AY1127" i="64"/>
  <c r="AY1128" i="64" s="1"/>
  <c r="AY1130" i="64" s="1"/>
  <c r="AA590" i="64"/>
  <c r="AB582" i="64"/>
  <c r="AB585" i="64" s="1"/>
  <c r="AA597" i="64"/>
  <c r="AZ595" i="64" a="1"/>
  <c r="AZ595" i="64" s="1"/>
  <c r="AZ584" i="64" a="1"/>
  <c r="AZ584" i="64" s="1"/>
  <c r="AZ601" i="64" a="1"/>
  <c r="AZ601" i="64" s="1"/>
  <c r="AZ587" i="64" a="1"/>
  <c r="AZ587" i="64" s="1"/>
  <c r="AY1322" i="64"/>
  <c r="AY1324" i="64" s="1"/>
  <c r="AZ111" i="64" a="1"/>
  <c r="AZ111" i="64" s="1"/>
  <c r="AZ1307" i="64" a="1"/>
  <c r="AZ1307" i="64" s="1"/>
  <c r="AX1324"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199" i="64" a="1"/>
  <c r="AZ1199" i="64" s="1"/>
  <c r="AW928" i="64"/>
  <c r="AY923" i="64"/>
  <c r="AX926" i="64"/>
  <c r="AY925" i="64"/>
  <c r="AY924" i="64"/>
  <c r="AY922" i="64"/>
  <c r="AY921" i="64"/>
  <c r="AZ915" i="64" a="1"/>
  <c r="AZ915" i="64" s="1"/>
  <c r="AZ916" i="64" a="1"/>
  <c r="AZ916" i="64" s="1"/>
  <c r="AZ917" i="64" a="1"/>
  <c r="AZ917" i="64" s="1"/>
  <c r="AZ918" i="64" a="1"/>
  <c r="AZ918" i="64" s="1"/>
  <c r="AZ914" i="64" a="1"/>
  <c r="AZ914" i="64" s="1"/>
  <c r="AX911" i="64"/>
  <c r="AZ903" i="64" a="1"/>
  <c r="AZ903" i="64" s="1"/>
  <c r="AZ899" i="64" a="1"/>
  <c r="AZ899" i="64" s="1"/>
  <c r="AZ883" i="64" a="1"/>
  <c r="AZ883" i="64" s="1"/>
  <c r="AZ891" i="64" s="1"/>
  <c r="AZ884" i="64" a="1"/>
  <c r="AZ884" i="64" s="1"/>
  <c r="AZ892" i="64" s="1"/>
  <c r="AZ900" i="64" a="1"/>
  <c r="AZ900" i="64" s="1"/>
  <c r="AZ885" i="64" a="1"/>
  <c r="AZ885" i="64" s="1"/>
  <c r="AZ893" i="64" s="1"/>
  <c r="AZ886" i="64" a="1"/>
  <c r="AZ886" i="64" s="1"/>
  <c r="AZ894" i="64" s="1"/>
  <c r="AZ887" i="64" a="1"/>
  <c r="AZ887" i="64" s="1"/>
  <c r="AZ895" i="64" s="1"/>
  <c r="AZ901" i="64" a="1"/>
  <c r="AZ901" i="64" s="1"/>
  <c r="AZ902" i="64" a="1"/>
  <c r="AZ902" i="64" s="1"/>
  <c r="AY910" i="64"/>
  <c r="AY909" i="64"/>
  <c r="AY908" i="64"/>
  <c r="AY907" i="64"/>
  <c r="AY906" i="64"/>
  <c r="AZ208" i="64" a="1"/>
  <c r="AZ208" i="64" s="1"/>
  <c r="AZ207" i="64" s="1"/>
  <c r="AZ209" i="64" a="1"/>
  <c r="AZ209" i="64" s="1"/>
  <c r="AY210" i="64"/>
  <c r="AY212" i="64" s="1"/>
  <c r="AY1175" i="64"/>
  <c r="AY858" i="64"/>
  <c r="AY860" i="64" s="1"/>
  <c r="AW1178" i="64"/>
  <c r="AX1177" i="64"/>
  <c r="AZ331" i="64" a="1"/>
  <c r="AZ331" i="64" s="1"/>
  <c r="AZ1174" i="64" a="1"/>
  <c r="AZ1174" i="64" s="1"/>
  <c r="AZ312" i="64" a="1"/>
  <c r="AZ312" i="64" s="1"/>
  <c r="AZ859" i="64" a="1"/>
  <c r="AZ859" i="64" s="1"/>
  <c r="AZ825" i="64" a="1"/>
  <c r="AZ825" i="64" s="1"/>
  <c r="AZ299" i="64" a="1"/>
  <c r="AZ299" i="64" s="1"/>
  <c r="AX822" i="64"/>
  <c r="AY818" i="64"/>
  <c r="AY826" i="64" s="1"/>
  <c r="AZ821" i="64" a="1"/>
  <c r="AZ821" i="64" s="1"/>
  <c r="AZ4" i="64"/>
  <c r="AZ817" i="64" a="1"/>
  <c r="AZ817" i="64" s="1"/>
  <c r="AT2041" i="64"/>
  <c r="BA259" i="64"/>
  <c r="BA7" i="64"/>
  <c r="AZ8" i="64" s="1"/>
  <c r="AY8" i="64"/>
  <c r="BB2" i="64"/>
  <c r="BA3" i="64"/>
  <c r="BA453" i="64" s="1" a="1"/>
  <c r="BA453" i="64" s="1"/>
  <c r="BA1" i="64"/>
  <c r="CO2330" i="64"/>
  <c r="CP2330" i="64" s="1"/>
  <c r="AZ24" i="864"/>
  <c r="AZ99"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0" i="861" s="1"/>
  <c r="AZ43" i="863"/>
  <c r="BB5" i="861"/>
  <c r="BD3" i="861"/>
  <c r="BC4" i="861"/>
  <c r="BC1" i="861"/>
  <c r="BC8" i="861"/>
  <c r="DA794" i="64"/>
  <c r="AO2" i="860"/>
  <c r="AN1" i="860"/>
  <c r="AN7" i="860"/>
  <c r="AN3" i="860"/>
  <c r="AN4" i="860" s="1"/>
  <c r="CT792" i="64"/>
  <c r="CY794" i="64"/>
  <c r="CQ794" i="64"/>
  <c r="CN786" i="64"/>
  <c r="CO782" i="64" s="1"/>
  <c r="CO786" i="64" s="1"/>
  <c r="CP782" i="64" s="1"/>
  <c r="CP786" i="64" s="1"/>
  <c r="CQ782" i="64" s="1"/>
  <c r="CQ786" i="64" s="1"/>
  <c r="CR782" i="64" s="1"/>
  <c r="CR786" i="64" s="1"/>
  <c r="CS782" i="64" s="1"/>
  <c r="CS786" i="64" s="1"/>
  <c r="CT782" i="64" s="1"/>
  <c r="CT786" i="64" s="1"/>
  <c r="CU782" i="64" s="1"/>
  <c r="CU786" i="64" s="1"/>
  <c r="CV782" i="64" s="1"/>
  <c r="CV786" i="64" s="1"/>
  <c r="CW782" i="64" s="1"/>
  <c r="CW786" i="64" s="1"/>
  <c r="CX782" i="64" s="1"/>
  <c r="CX786" i="64" s="1"/>
  <c r="CY782" i="64" s="1"/>
  <c r="CY786" i="64" s="1"/>
  <c r="CZ782" i="64" s="1"/>
  <c r="CZ786" i="64" s="1"/>
  <c r="DA782" i="64" s="1"/>
  <c r="DA786" i="64" s="1"/>
  <c r="DB782" i="64" s="1"/>
  <c r="DB786" i="64" s="1"/>
  <c r="DC782" i="64" s="1"/>
  <c r="DC786" i="64" s="1"/>
  <c r="DD782" i="64" s="1"/>
  <c r="DD786" i="64" s="1"/>
  <c r="DE782" i="64" s="1"/>
  <c r="DE786" i="64" s="1"/>
  <c r="DF782" i="64" s="1"/>
  <c r="DF786" i="64" s="1"/>
  <c r="DG782" i="64" s="1"/>
  <c r="DG786" i="64" s="1"/>
  <c r="DH782" i="64" s="1"/>
  <c r="DH786" i="64" s="1"/>
  <c r="DI782" i="64" s="1"/>
  <c r="DI786" i="64" s="1"/>
  <c r="DJ782" i="64" s="1"/>
  <c r="DJ786" i="64" s="1"/>
  <c r="DK782" i="64" s="1"/>
  <c r="DK786" i="64" s="1"/>
  <c r="DL782" i="64" s="1"/>
  <c r="DL786" i="64" s="1"/>
  <c r="CV792" i="64"/>
  <c r="DI793" i="64"/>
  <c r="DF792" i="64"/>
  <c r="DD792" i="64"/>
  <c r="DK792" i="64"/>
  <c r="CW792" i="64"/>
  <c r="DG793" i="64"/>
  <c r="DE792" i="64"/>
  <c r="CO793" i="64"/>
  <c r="DC792" i="64"/>
  <c r="CR792" i="64"/>
  <c r="CO794" i="64"/>
  <c r="DH794" i="64"/>
  <c r="CU793" i="64"/>
  <c r="DL793" i="64"/>
  <c r="CX793" i="64"/>
  <c r="DF794" i="64"/>
  <c r="DE794" i="64"/>
  <c r="DB792" i="64"/>
  <c r="DB793" i="64"/>
  <c r="DL794" i="64"/>
  <c r="CP794" i="64"/>
  <c r="CZ792" i="64"/>
  <c r="CS793" i="64"/>
  <c r="CS792" i="64"/>
  <c r="CX794" i="64"/>
  <c r="DK794" i="64"/>
  <c r="CT794" i="64"/>
  <c r="DD794" i="64"/>
  <c r="CZ794" i="64"/>
  <c r="CV794" i="64"/>
  <c r="CP792" i="64"/>
  <c r="CP793" i="64"/>
  <c r="DJ794" i="64"/>
  <c r="DG794" i="64"/>
  <c r="DI794" i="64"/>
  <c r="DH793" i="64"/>
  <c r="CR794" i="64"/>
  <c r="CS794" i="64"/>
  <c r="CW794" i="64"/>
  <c r="DJ792" i="64"/>
  <c r="DJ793" i="64"/>
  <c r="CU794" i="64"/>
  <c r="DC794" i="64"/>
  <c r="DB794" i="64"/>
  <c r="S788" i="64" a="1"/>
  <c r="S788" i="64" s="1"/>
  <c r="S783" i="64" a="1"/>
  <c r="S783" i="64" s="1"/>
  <c r="S2313" i="64" a="1"/>
  <c r="S2313" i="64" s="1"/>
  <c r="S2314" i="64" a="1"/>
  <c r="S2314" i="64" s="1"/>
  <c r="S2315" i="64" a="1"/>
  <c r="S2315" i="64" s="1"/>
  <c r="S2316" i="64" a="1"/>
  <c r="S2316" i="64" s="1"/>
  <c r="S2317" i="64" a="1"/>
  <c r="S2317" i="64" s="1"/>
  <c r="S2318" i="64" a="1"/>
  <c r="S2318" i="64" s="1"/>
  <c r="S2319" i="64" a="1"/>
  <c r="S2319" i="64" s="1"/>
  <c r="S2320" i="64" a="1"/>
  <c r="S2320" i="64" s="1"/>
  <c r="S2321" i="64" a="1"/>
  <c r="S2321" i="64" s="1"/>
  <c r="S521" i="64" a="1"/>
  <c r="S521" i="64" s="1"/>
  <c r="S499" i="64" a="1"/>
  <c r="S499" i="64" s="1"/>
  <c r="S522" i="64" a="1"/>
  <c r="S522" i="64" s="1"/>
  <c r="S2467" i="64"/>
  <c r="S2501" i="64"/>
  <c r="CT1949" i="64"/>
  <c r="DG1947" i="64"/>
  <c r="DG1949" i="64" s="1"/>
  <c r="CQ1957" i="64"/>
  <c r="CV1948" i="64"/>
  <c r="CT1956" i="64"/>
  <c r="CT1957" i="64"/>
  <c r="DC1947" i="64"/>
  <c r="CZ1948" i="64"/>
  <c r="CR1957" i="64"/>
  <c r="DF1947" i="64"/>
  <c r="DF1948" i="64"/>
  <c r="DE1956" i="64"/>
  <c r="DH1957" i="64"/>
  <c r="DH1958" i="64" s="1"/>
  <c r="DH1947" i="64"/>
  <c r="DH1949" i="64" s="1"/>
  <c r="DG1957" i="64"/>
  <c r="DG1958" i="64" s="1"/>
  <c r="DE1957" i="64"/>
  <c r="CW1956" i="64"/>
  <c r="CW1947" i="64"/>
  <c r="CS1956" i="64"/>
  <c r="CS1947" i="64"/>
  <c r="CU1947" i="64"/>
  <c r="CU1956" i="64"/>
  <c r="CP1956" i="64"/>
  <c r="CP1947" i="64"/>
  <c r="CY1956" i="64"/>
  <c r="CY1947" i="64"/>
  <c r="CX1948" i="64"/>
  <c r="CX1957" i="64"/>
  <c r="CZ1956" i="64"/>
  <c r="CZ1958" i="64" s="1"/>
  <c r="CZ1947" i="64"/>
  <c r="DA1957" i="64"/>
  <c r="DA1948" i="64"/>
  <c r="DC1957" i="64"/>
  <c r="DC1958" i="64" s="1"/>
  <c r="DC1948" i="64"/>
  <c r="DB1956" i="64"/>
  <c r="DB1947" i="64"/>
  <c r="CX1947" i="64"/>
  <c r="CX1956" i="64"/>
  <c r="CP1957" i="64"/>
  <c r="CP1948" i="64"/>
  <c r="CQ1947" i="64"/>
  <c r="CQ1949" i="64" s="1"/>
  <c r="CQ1956" i="64"/>
  <c r="CO1956" i="64"/>
  <c r="CO1947" i="64"/>
  <c r="DA1956" i="64"/>
  <c r="DA1947" i="64"/>
  <c r="CV1947" i="64"/>
  <c r="CV1956" i="64"/>
  <c r="CV1958" i="64" s="1"/>
  <c r="CO1957" i="64"/>
  <c r="CO1948" i="64"/>
  <c r="DD1948" i="64"/>
  <c r="DD1957" i="64"/>
  <c r="CW1948" i="64"/>
  <c r="CW1957" i="64"/>
  <c r="CR1956" i="64"/>
  <c r="CR1947" i="64"/>
  <c r="CR1949" i="64" s="1"/>
  <c r="DB1948" i="64"/>
  <c r="DB1957" i="64"/>
  <c r="CY1957" i="64"/>
  <c r="CY1948" i="64"/>
  <c r="CS1957" i="64"/>
  <c r="CS1948" i="64"/>
  <c r="DD1956" i="64"/>
  <c r="DD1947" i="64"/>
  <c r="CU1957" i="64"/>
  <c r="CU1948" i="64"/>
  <c r="DJ1948" i="64"/>
  <c r="DJ1949" i="64" s="1"/>
  <c r="DJ1956" i="64"/>
  <c r="DJ1958" i="64" s="1"/>
  <c r="DE1949" i="64"/>
  <c r="DL1957" i="64"/>
  <c r="DL1948" i="64"/>
  <c r="DL1706" i="64"/>
  <c r="DL1701" i="64"/>
  <c r="DL1947" i="64"/>
  <c r="DL1956" i="64"/>
  <c r="DF1958" i="64"/>
  <c r="DI1956" i="64"/>
  <c r="DI1947" i="64"/>
  <c r="DI1948" i="64"/>
  <c r="DI1957" i="64"/>
  <c r="DK1947" i="64"/>
  <c r="DK1956" i="64"/>
  <c r="DK1948" i="64"/>
  <c r="DK1957" i="64"/>
  <c r="S2759" i="64" a="1"/>
  <c r="S2759" i="64" s="1"/>
  <c r="S2405" i="64" a="1"/>
  <c r="S2405" i="64" s="1"/>
  <c r="S2425" i="64" a="1"/>
  <c r="S2425" i="64" s="1"/>
  <c r="AS2084" i="64"/>
  <c r="AT2082" i="64"/>
  <c r="AT2061" i="64"/>
  <c r="AT2063" i="64" s="1"/>
  <c r="S1953" i="64" a="1"/>
  <c r="S1953" i="64" s="1"/>
  <c r="S1952" i="64" a="1"/>
  <c r="S1952" i="64" s="1"/>
  <c r="S1944" i="64" a="1"/>
  <c r="S1944" i="64" s="1"/>
  <c r="S1943" i="64" a="1"/>
  <c r="S1943" i="64" s="1"/>
  <c r="S1934" i="64" a="1"/>
  <c r="S1934" i="64" s="1"/>
  <c r="S1935" i="64" a="1"/>
  <c r="S1935" i="64" s="1"/>
  <c r="S2446" i="64" a="1"/>
  <c r="S2446" i="64" s="1"/>
  <c r="G88" i="64"/>
  <c r="B8" i="206"/>
  <c r="BA454" i="64" a="1"/>
  <c r="AZ1322" i="64" a="1"/>
  <c r="S1939" i="64" a="1"/>
  <c r="AY1177" i="64" a="1"/>
  <c r="S2426" i="64" a="1"/>
  <c r="S2404" i="64" a="1"/>
  <c r="S2447" i="64" a="1"/>
  <c r="AZ1175" i="64" a="1"/>
  <c r="S523" i="64" a="1"/>
  <c r="AZ858" i="64" a="1"/>
  <c r="AZ396" i="64" a="1"/>
  <c r="AZ1070" i="64" a="1"/>
  <c r="AZ1229" i="64" a="1"/>
  <c r="AZ1002" i="64" a="1"/>
  <c r="S784" i="64" a="1"/>
  <c r="AZ958" i="64" a="1"/>
  <c r="AZ1200" i="64"/>
  <c r="AX1178" i="64" a="1"/>
  <c r="AZ1986" i="64" a="1"/>
  <c r="AZ818" i="64" a="1"/>
  <c r="S1940" i="64" a="1"/>
  <c r="AZ1828" i="64" a="1"/>
  <c r="BA454" i="64" l="1"/>
  <c r="BI8" i="1224"/>
  <c r="AK43" i="1224"/>
  <c r="BG30" i="1224"/>
  <c r="BG101" i="861" s="1"/>
  <c r="BH29" i="1224"/>
  <c r="BH100" i="861" s="1"/>
  <c r="AK31" i="1224"/>
  <c r="AK72" i="861" s="1"/>
  <c r="AK33" i="1224"/>
  <c r="AK42" i="861" s="1"/>
  <c r="BG46" i="1224"/>
  <c r="BG103" i="861" s="1"/>
  <c r="BH45" i="1224"/>
  <c r="BH102" i="861" s="1"/>
  <c r="BI18" i="1224"/>
  <c r="BJ16" i="1224"/>
  <c r="BJ35" i="861" s="1"/>
  <c r="BJ4" i="1224"/>
  <c r="BJ28" i="1224"/>
  <c r="BJ17" i="1224"/>
  <c r="BJ44" i="1224"/>
  <c r="BL2" i="1224"/>
  <c r="BK3" i="1224"/>
  <c r="BK7" i="1224"/>
  <c r="BK1" i="1224"/>
  <c r="AZ396" i="64"/>
  <c r="AZ1229" i="64"/>
  <c r="AZ1230" i="64" s="1"/>
  <c r="BA1228" i="64" a="1"/>
  <c r="BA1228" i="64" s="1"/>
  <c r="BA395" i="64" a="1"/>
  <c r="BA395" i="64" s="1"/>
  <c r="AQ1227" i="64"/>
  <c r="AZ1070" i="64"/>
  <c r="AZ1002" i="64"/>
  <c r="AY1077" i="64"/>
  <c r="AY1071" i="64"/>
  <c r="AY1078" i="64" s="1"/>
  <c r="BA1001" i="64" a="1"/>
  <c r="BA1001" i="64" s="1"/>
  <c r="BA1069" i="64" a="1"/>
  <c r="BA1069" i="64" s="1"/>
  <c r="AP1072" i="64"/>
  <c r="AP1074" i="64"/>
  <c r="AB17" i="861"/>
  <c r="AB26" i="861" s="1"/>
  <c r="AB27" i="861" s="1"/>
  <c r="AZ1986" i="64"/>
  <c r="AZ1995" i="64" s="1"/>
  <c r="AZ1996" i="64" s="1" a="1"/>
  <c r="AZ1996" i="64" s="1"/>
  <c r="BA1987" i="64" a="1"/>
  <c r="BA1987" i="64" s="1"/>
  <c r="AL1992" i="64"/>
  <c r="AL1989" i="64" s="1"/>
  <c r="AL1990" i="64" s="1"/>
  <c r="BM2017" i="64"/>
  <c r="AO969" i="64"/>
  <c r="AO962" i="64"/>
  <c r="AP957" i="64" s="1"/>
  <c r="AP964" i="64" s="1"/>
  <c r="AP961" i="64" s="1"/>
  <c r="AZ958" i="64"/>
  <c r="AZ1828" i="64"/>
  <c r="AZ1830" i="64" s="1"/>
  <c r="AX973" i="64" a="1"/>
  <c r="AX973" i="64" s="1"/>
  <c r="BA1827" i="64" a="1"/>
  <c r="BA1827" i="64" s="1"/>
  <c r="BA959" i="64" a="1"/>
  <c r="BA959" i="64" s="1"/>
  <c r="AY967" i="64"/>
  <c r="AY972" i="64"/>
  <c r="BA1129" i="64" a="1"/>
  <c r="BA1129" i="64" s="1"/>
  <c r="BA1829" i="64" a="1"/>
  <c r="BA1829" i="64" s="1"/>
  <c r="BA1125" i="64" a="1"/>
  <c r="BA1125" i="64" s="1"/>
  <c r="BA1126" i="64" a="1"/>
  <c r="BA1126" i="64" s="1"/>
  <c r="AZ1127" i="64"/>
  <c r="AZ1128" i="64" s="1"/>
  <c r="AZ1130" i="64" s="1"/>
  <c r="AA602" i="64"/>
  <c r="AB593" i="64"/>
  <c r="AA598" i="64"/>
  <c r="AB594" i="64"/>
  <c r="AB596" i="64" s="1"/>
  <c r="AB586" i="64" s="1"/>
  <c r="AB588" i="64" s="1"/>
  <c r="AB589" i="64" s="1"/>
  <c r="BA595" i="64" a="1"/>
  <c r="BA595" i="64" s="1"/>
  <c r="BA584" i="64" a="1"/>
  <c r="BA584" i="64" s="1"/>
  <c r="BA587" i="64" a="1"/>
  <c r="BA587" i="64" s="1"/>
  <c r="BA601" i="64" a="1"/>
  <c r="BA601" i="64" s="1"/>
  <c r="AZ141" i="64"/>
  <c r="AZ126" i="64"/>
  <c r="AZ1322" i="64"/>
  <c r="BA111" i="64" a="1"/>
  <c r="BA111" i="64" s="1"/>
  <c r="BA1307" i="64" a="1"/>
  <c r="BA1307"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199" i="64" a="1"/>
  <c r="BA1199" i="64" s="1"/>
  <c r="AW929" i="64"/>
  <c r="AX928" i="64"/>
  <c r="AX929" i="64" s="1"/>
  <c r="AZ922" i="64"/>
  <c r="AZ921" i="64"/>
  <c r="AZ925" i="64"/>
  <c r="AY926" i="64"/>
  <c r="AZ924" i="64"/>
  <c r="AZ923" i="64"/>
  <c r="BA917" i="64" a="1"/>
  <c r="BA917" i="64" s="1"/>
  <c r="BA918" i="64" a="1"/>
  <c r="BA918" i="64" s="1"/>
  <c r="BA914" i="64" a="1"/>
  <c r="BA914" i="64" s="1"/>
  <c r="BA916" i="64" a="1"/>
  <c r="BA916" i="64" s="1"/>
  <c r="BA915" i="64" a="1"/>
  <c r="BA915" i="64" s="1"/>
  <c r="AZ907" i="64"/>
  <c r="AZ906" i="64"/>
  <c r="AY911" i="64"/>
  <c r="AZ910" i="64"/>
  <c r="AZ908" i="64"/>
  <c r="BA903" i="64" a="1"/>
  <c r="BA903" i="64" s="1"/>
  <c r="BA899" i="64" a="1"/>
  <c r="BA899" i="64" s="1"/>
  <c r="BA883" i="64" a="1"/>
  <c r="BA883" i="64" s="1"/>
  <c r="BA891" i="64" s="1"/>
  <c r="BA884" i="64" a="1"/>
  <c r="BA884" i="64" s="1"/>
  <c r="BA892" i="64" s="1"/>
  <c r="BA900" i="64" a="1"/>
  <c r="BA900" i="64" s="1"/>
  <c r="BA885" i="64" a="1"/>
  <c r="BA885" i="64" s="1"/>
  <c r="BA893" i="64" s="1"/>
  <c r="BA886" i="64" a="1"/>
  <c r="BA886" i="64" s="1"/>
  <c r="BA887" i="64" a="1"/>
  <c r="BA887" i="64" s="1"/>
  <c r="BA901" i="64" a="1"/>
  <c r="BA901" i="64" s="1"/>
  <c r="BA902" i="64" a="1"/>
  <c r="BA902" i="64" s="1"/>
  <c r="AZ909" i="64"/>
  <c r="AZ210" i="64"/>
  <c r="AZ212" i="64" s="1"/>
  <c r="BA208" i="64" a="1"/>
  <c r="BA208" i="64" s="1"/>
  <c r="BA207" i="64" s="1"/>
  <c r="BA209" i="64" a="1"/>
  <c r="BA209" i="64" s="1"/>
  <c r="AZ1175" i="64"/>
  <c r="AZ858" i="64"/>
  <c r="AZ860" i="64" s="1"/>
  <c r="AX1178" i="64"/>
  <c r="AY1177" i="64"/>
  <c r="BA331" i="64" a="1"/>
  <c r="BA331" i="64" s="1"/>
  <c r="BA1174" i="64" a="1"/>
  <c r="BA1174" i="64" s="1"/>
  <c r="BA312" i="64" a="1"/>
  <c r="BA312" i="64" s="1"/>
  <c r="BA859" i="64" a="1"/>
  <c r="BA859" i="64" s="1"/>
  <c r="BA825" i="64" a="1"/>
  <c r="BA825" i="64" s="1"/>
  <c r="BA299" i="64" a="1"/>
  <c r="BA299" i="64" s="1"/>
  <c r="AY822" i="64"/>
  <c r="AZ818" i="64"/>
  <c r="AZ826" i="64" s="1"/>
  <c r="BA821" i="64" a="1"/>
  <c r="BA821" i="64" s="1"/>
  <c r="BA4" i="64"/>
  <c r="BA817" i="64" a="1"/>
  <c r="BA817" i="64" s="1"/>
  <c r="AU2041" i="64"/>
  <c r="BB259" i="64"/>
  <c r="BB7" i="64"/>
  <c r="BA8" i="64" s="1"/>
  <c r="BB3" i="64"/>
  <c r="BB453" i="64" s="1" a="1"/>
  <c r="BB453" i="64" s="1"/>
  <c r="BB1" i="64"/>
  <c r="BC2" i="64"/>
  <c r="CO2332" i="64"/>
  <c r="BA24" i="864"/>
  <c r="BA99"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0" i="861" s="1"/>
  <c r="BA43" i="863"/>
  <c r="BB22" i="864"/>
  <c r="BB21" i="864"/>
  <c r="BB20" i="864"/>
  <c r="BB1" i="864"/>
  <c r="BC2" i="864"/>
  <c r="BC23" i="864" s="1"/>
  <c r="BB3" i="864"/>
  <c r="BB4" i="864" s="1"/>
  <c r="BA57" i="863"/>
  <c r="AO1" i="860"/>
  <c r="AO3" i="860"/>
  <c r="AO4" i="860" s="1"/>
  <c r="AO7" i="860"/>
  <c r="AP2" i="860"/>
  <c r="S784" i="64"/>
  <c r="S523" i="64"/>
  <c r="S2322" i="64"/>
  <c r="CP2332" i="64"/>
  <c r="CQ2330" i="64"/>
  <c r="CZ1949" i="64"/>
  <c r="CZ1960" i="64" s="1"/>
  <c r="CZ1961" i="64" s="1"/>
  <c r="CQ1958" i="64"/>
  <c r="CQ1960" i="64" s="1"/>
  <c r="CQ1961" i="64" s="1"/>
  <c r="CY1949" i="64"/>
  <c r="CW1949" i="64"/>
  <c r="CY1958" i="64"/>
  <c r="DD1958" i="64"/>
  <c r="CR1958" i="64"/>
  <c r="CR1960" i="64" s="1"/>
  <c r="CR1961" i="64" s="1"/>
  <c r="DB1958" i="64"/>
  <c r="CV1949" i="64"/>
  <c r="CV1960" i="64" s="1"/>
  <c r="CV1961" i="64" s="1"/>
  <c r="CX1958" i="64"/>
  <c r="CU1949" i="64"/>
  <c r="CP1958" i="64"/>
  <c r="DF1949" i="64"/>
  <c r="DF1960" i="64" s="1"/>
  <c r="DF1961" i="64" s="1"/>
  <c r="DA1949" i="64"/>
  <c r="CU1958" i="64"/>
  <c r="CW1958" i="64"/>
  <c r="CT1958" i="64"/>
  <c r="CT1960" i="64" s="1"/>
  <c r="CT1961" i="64" s="1"/>
  <c r="CX1949" i="64"/>
  <c r="DA1958" i="64"/>
  <c r="DD1949" i="64"/>
  <c r="CO1949" i="64"/>
  <c r="DB1949" i="64"/>
  <c r="CS1949" i="64"/>
  <c r="DE1958" i="64"/>
  <c r="DE1960" i="64" s="1"/>
  <c r="DE1961" i="64" s="1"/>
  <c r="CO1958" i="64"/>
  <c r="CS1958" i="64"/>
  <c r="DC1949" i="64"/>
  <c r="DC1960" i="64" s="1"/>
  <c r="DC1961" i="64" s="1"/>
  <c r="CP1949" i="64"/>
  <c r="DG1960" i="64"/>
  <c r="DG1961" i="64" s="1"/>
  <c r="DL1949" i="64"/>
  <c r="DI1949" i="64"/>
  <c r="DH1960" i="64"/>
  <c r="DH1961" i="64" s="1"/>
  <c r="DI1958" i="64"/>
  <c r="DL1958" i="64"/>
  <c r="DJ1960" i="64"/>
  <c r="DJ1961" i="64" s="1"/>
  <c r="DK1949" i="64"/>
  <c r="DK1958" i="64"/>
  <c r="S2426" i="64"/>
  <c r="S2404" i="64"/>
  <c r="AT2084" i="64"/>
  <c r="AU2082" i="64"/>
  <c r="AU2061" i="64"/>
  <c r="AU2063" i="64" s="1"/>
  <c r="S1940" i="64"/>
  <c r="S1939" i="64"/>
  <c r="S2447" i="64"/>
  <c r="CR2679" i="64"/>
  <c r="CS2679" i="64"/>
  <c r="CO2679" i="64"/>
  <c r="CP2679" i="64"/>
  <c r="G2278" i="64"/>
  <c r="BB454" i="64" a="1"/>
  <c r="BA1070" i="64" a="1"/>
  <c r="BA1322" i="64" a="1"/>
  <c r="BA1828" i="64" a="1"/>
  <c r="AZ1177" i="64" a="1"/>
  <c r="BA1002" i="64" a="1"/>
  <c r="BA958" i="64" a="1"/>
  <c r="BA1200" i="64"/>
  <c r="BA818" i="64" a="1"/>
  <c r="AY1178" i="64" a="1"/>
  <c r="BA1986" i="64" a="1"/>
  <c r="BA858" i="64" a="1"/>
  <c r="BA396" i="64" a="1"/>
  <c r="BA1229" i="64" a="1"/>
  <c r="BA1175" i="64" a="1"/>
  <c r="BB454" i="64" l="1"/>
  <c r="BJ8" i="1224"/>
  <c r="AL27" i="1224"/>
  <c r="BI45" i="1224"/>
  <c r="BI102" i="861" s="1"/>
  <c r="BH30" i="1224"/>
  <c r="BH101" i="861" s="1"/>
  <c r="AK47" i="1224"/>
  <c r="AK73" i="861" s="1"/>
  <c r="AK49" i="1224"/>
  <c r="AK43" i="861" s="1"/>
  <c r="BH46" i="1224"/>
  <c r="BH103" i="861" s="1"/>
  <c r="BI29" i="1224"/>
  <c r="BI100" i="861" s="1"/>
  <c r="BK16" i="1224"/>
  <c r="BK35" i="861" s="1"/>
  <c r="BK4" i="1224"/>
  <c r="BK28" i="1224"/>
  <c r="BK17" i="1224"/>
  <c r="BK44" i="1224"/>
  <c r="BM2" i="1224"/>
  <c r="BL3" i="1224"/>
  <c r="BL7" i="1224"/>
  <c r="BL1" i="1224"/>
  <c r="BJ18" i="1224"/>
  <c r="BA1229" i="64"/>
  <c r="BA1230" i="64" s="1"/>
  <c r="BA396" i="64"/>
  <c r="BB1228" i="64" a="1"/>
  <c r="BB1228" i="64" s="1"/>
  <c r="BB395" i="64" a="1"/>
  <c r="BB395" i="64" s="1"/>
  <c r="AQ1231" i="64"/>
  <c r="AR1227" i="64" s="1"/>
  <c r="AQ1233" i="64"/>
  <c r="BA1070" i="64"/>
  <c r="BA1002" i="64"/>
  <c r="AZ1077" i="64"/>
  <c r="AZ1071" i="64"/>
  <c r="AZ1078" i="64" s="1"/>
  <c r="BB1001" i="64" a="1"/>
  <c r="BB1001" i="64" s="1"/>
  <c r="BB1069" i="64" a="1"/>
  <c r="BB1069" i="64" s="1"/>
  <c r="AQ1068" i="64"/>
  <c r="AA44" i="861"/>
  <c r="BA1986" i="64"/>
  <c r="BA1995" i="64" s="1"/>
  <c r="BA1996" i="64" s="1" a="1"/>
  <c r="BA1996" i="64" s="1"/>
  <c r="BB1987" i="64" a="1"/>
  <c r="BB1987" i="64" s="1"/>
  <c r="AM1985" i="64"/>
  <c r="BN2017" i="64"/>
  <c r="BM2019" i="64"/>
  <c r="AP969" i="64"/>
  <c r="AP962" i="64"/>
  <c r="AQ957" i="64" s="1"/>
  <c r="AQ964" i="64" s="1"/>
  <c r="AQ961" i="64" s="1"/>
  <c r="BA958" i="64"/>
  <c r="BA1828" i="64"/>
  <c r="BA1830" i="64" s="1"/>
  <c r="AY973" i="64" a="1"/>
  <c r="AY973" i="64" s="1"/>
  <c r="BB1827" i="64" a="1"/>
  <c r="BB1827" i="64" s="1"/>
  <c r="BB959" i="64" a="1"/>
  <c r="BB959" i="64" s="1"/>
  <c r="AZ967" i="64"/>
  <c r="AZ972" i="64"/>
  <c r="BB1129" i="64" a="1"/>
  <c r="BB1129" i="64" s="1"/>
  <c r="BB1829" i="64" a="1"/>
  <c r="BB1829" i="64" s="1"/>
  <c r="BA1127" i="64"/>
  <c r="BA1128" i="64" s="1"/>
  <c r="BA1130" i="64" s="1"/>
  <c r="BB1125" i="64" a="1"/>
  <c r="BB1125" i="64" s="1"/>
  <c r="BB1126" i="64" a="1"/>
  <c r="BB1126" i="64" s="1"/>
  <c r="AC582" i="64"/>
  <c r="AB590" i="64"/>
  <c r="AB597" i="64"/>
  <c r="BB595" i="64" a="1"/>
  <c r="BB595" i="64" s="1"/>
  <c r="BB584" i="64" a="1"/>
  <c r="BB584" i="64" s="1"/>
  <c r="BB587" i="64" a="1"/>
  <c r="BB587" i="64" s="1"/>
  <c r="BB601" i="64" a="1"/>
  <c r="BB601" i="64" s="1"/>
  <c r="BA126" i="64"/>
  <c r="BA141" i="64"/>
  <c r="BA1322" i="64"/>
  <c r="BA1324" i="64" s="1"/>
  <c r="BB111" i="64" a="1"/>
  <c r="BB111" i="64" s="1"/>
  <c r="BB1307" i="64" a="1"/>
  <c r="BB1307" i="64" s="1"/>
  <c r="AZ1324"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199" i="64" a="1"/>
  <c r="BB1199" i="64" s="1"/>
  <c r="S2330" i="64"/>
  <c r="S1956" i="64"/>
  <c r="AY928" i="64"/>
  <c r="AY929" i="64" s="1"/>
  <c r="BA895" i="64"/>
  <c r="BA925" i="64" s="1"/>
  <c r="BA894" i="64"/>
  <c r="BA924" i="64" s="1"/>
  <c r="AZ926" i="64"/>
  <c r="BA923" i="64"/>
  <c r="BA921" i="64"/>
  <c r="BA922" i="64"/>
  <c r="BB917" i="64" a="1"/>
  <c r="BB917" i="64" s="1"/>
  <c r="BB918" i="64" a="1"/>
  <c r="BB918" i="64" s="1"/>
  <c r="BB914" i="64" a="1"/>
  <c r="BB914" i="64" s="1"/>
  <c r="BB916" i="64" a="1"/>
  <c r="BB916" i="64" s="1"/>
  <c r="BB915" i="64" a="1"/>
  <c r="BB915" i="64" s="1"/>
  <c r="AZ911" i="64"/>
  <c r="BA906" i="64"/>
  <c r="BA907" i="64"/>
  <c r="BA908" i="64"/>
  <c r="BB899" i="64" a="1"/>
  <c r="BB899" i="64" s="1"/>
  <c r="BB903" i="64" a="1"/>
  <c r="BB903" i="64" s="1"/>
  <c r="BB883" i="64" a="1"/>
  <c r="BB883" i="64" s="1"/>
  <c r="BB891" i="64" s="1"/>
  <c r="BB884" i="64" a="1"/>
  <c r="BB884" i="64" s="1"/>
  <c r="BB892" i="64" s="1"/>
  <c r="BB900" i="64" a="1"/>
  <c r="BB900" i="64" s="1"/>
  <c r="BB885" i="64" a="1"/>
  <c r="BB885" i="64" s="1"/>
  <c r="BB893" i="64" s="1"/>
  <c r="BB886" i="64" a="1"/>
  <c r="BB886" i="64" s="1"/>
  <c r="BB894" i="64" s="1"/>
  <c r="BB887" i="64" a="1"/>
  <c r="BB887" i="64" s="1"/>
  <c r="BB895" i="64" s="1"/>
  <c r="BB901" i="64" a="1"/>
  <c r="BB901" i="64" s="1"/>
  <c r="BB902" i="64" a="1"/>
  <c r="BB902" i="64" s="1"/>
  <c r="BA210" i="64"/>
  <c r="BA212" i="64" s="1"/>
  <c r="BB208" i="64" a="1"/>
  <c r="BB208" i="64" s="1"/>
  <c r="BB207" i="64" s="1"/>
  <c r="BB209" i="64" a="1"/>
  <c r="BB209" i="64" s="1"/>
  <c r="BA1175" i="64"/>
  <c r="BA858" i="64"/>
  <c r="BA860" i="64" s="1"/>
  <c r="AY1178" i="64"/>
  <c r="AZ1177" i="64"/>
  <c r="BB331" i="64" a="1"/>
  <c r="BB331" i="64" s="1"/>
  <c r="BB1174" i="64" a="1"/>
  <c r="BB1174" i="64" s="1"/>
  <c r="BB312" i="64" a="1"/>
  <c r="BB312" i="64" s="1"/>
  <c r="BB859" i="64" a="1"/>
  <c r="BB859" i="64" s="1"/>
  <c r="BB825" i="64" a="1"/>
  <c r="BB825" i="64" s="1"/>
  <c r="BB299" i="64" a="1"/>
  <c r="BB299" i="64" s="1"/>
  <c r="AZ822" i="64"/>
  <c r="BA818" i="64"/>
  <c r="BA826" i="64" s="1"/>
  <c r="BB821" i="64" a="1"/>
  <c r="BB821" i="64" s="1"/>
  <c r="BB4" i="64"/>
  <c r="BB817" i="64" a="1"/>
  <c r="BB817" i="64" s="1"/>
  <c r="AV2041" i="64"/>
  <c r="BC259" i="64"/>
  <c r="BC7" i="64"/>
  <c r="BC1" i="64"/>
  <c r="BC3" i="64"/>
  <c r="BC453" i="64" s="1" a="1"/>
  <c r="BC453" i="64" s="1"/>
  <c r="BD2" i="64"/>
  <c r="BB24" i="864"/>
  <c r="BB99"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0"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94" i="64"/>
  <c r="CQ2332" i="64"/>
  <c r="CR2330" i="64"/>
  <c r="DB1960" i="64"/>
  <c r="DB1961" i="64" s="1"/>
  <c r="CY1960" i="64"/>
  <c r="CY1961" i="64" s="1"/>
  <c r="CP1960" i="64"/>
  <c r="CP1961" i="64" s="1"/>
  <c r="DA1960" i="64"/>
  <c r="DA1961" i="64" s="1"/>
  <c r="CU1960" i="64"/>
  <c r="CU1961" i="64" s="1"/>
  <c r="CO1960" i="64"/>
  <c r="CO1961" i="64" s="1"/>
  <c r="CX1960" i="64"/>
  <c r="CX1961" i="64" s="1"/>
  <c r="CW1960" i="64"/>
  <c r="CW1961" i="64" s="1"/>
  <c r="DD1960" i="64"/>
  <c r="DD1961" i="64" s="1"/>
  <c r="CS1960" i="64"/>
  <c r="CS1961" i="64" s="1"/>
  <c r="CX2679" i="64"/>
  <c r="DL1960" i="64"/>
  <c r="DL1961" i="64" s="1"/>
  <c r="DI1960" i="64"/>
  <c r="DI1961" i="64" s="1"/>
  <c r="DK1960" i="64"/>
  <c r="DK1961" i="64" s="1"/>
  <c r="AU2084" i="64"/>
  <c r="AV2082" i="64"/>
  <c r="CQ2679" i="64"/>
  <c r="CT2679" i="64"/>
  <c r="AV2061" i="64"/>
  <c r="AV2063" i="64" s="1"/>
  <c r="CY2679" i="64"/>
  <c r="S1948" i="64"/>
  <c r="S1957" i="64"/>
  <c r="S1947" i="64"/>
  <c r="CU2679" i="64"/>
  <c r="CW2679" i="64"/>
  <c r="CV2679" i="64"/>
  <c r="CZ2679" i="64"/>
  <c r="BC454" i="64" a="1"/>
  <c r="BB396" i="64" a="1"/>
  <c r="BB1070" i="64" a="1"/>
  <c r="BB858" i="64" a="1"/>
  <c r="AZ1178" i="64" a="1"/>
  <c r="BB1986" i="64" a="1"/>
  <c r="BA1177" i="64" a="1"/>
  <c r="BB1175" i="64" a="1"/>
  <c r="BB1322" i="64" a="1"/>
  <c r="BB1200" i="64"/>
  <c r="BB818" i="64" a="1"/>
  <c r="BB1002" i="64" a="1"/>
  <c r="BB1229" i="64" a="1"/>
  <c r="BB958" i="64" a="1"/>
  <c r="BB1828" i="64" a="1"/>
  <c r="BC454" i="64" l="1"/>
  <c r="BJ45" i="1224"/>
  <c r="BJ102" i="861" s="1"/>
  <c r="AL43" i="1224"/>
  <c r="BI30" i="1224"/>
  <c r="BI101" i="861" s="1"/>
  <c r="BI46" i="1224"/>
  <c r="BI103" i="861" s="1"/>
  <c r="AL33" i="1224"/>
  <c r="AL42" i="861" s="1"/>
  <c r="AL31" i="1224"/>
  <c r="AL72" i="861" s="1"/>
  <c r="BJ29" i="1224"/>
  <c r="BJ100" i="861" s="1"/>
  <c r="BL4" i="1224"/>
  <c r="BL17" i="1224"/>
  <c r="BL28" i="1224"/>
  <c r="BL16" i="1224"/>
  <c r="BL35" i="861" s="1"/>
  <c r="BL44" i="1224"/>
  <c r="BN2" i="1224"/>
  <c r="BM3" i="1224"/>
  <c r="BM7" i="1224"/>
  <c r="BM1" i="1224"/>
  <c r="BK18" i="1224"/>
  <c r="BK8" i="1224"/>
  <c r="BB396" i="64"/>
  <c r="BB1229" i="64"/>
  <c r="BB1230" i="64" s="1"/>
  <c r="BC1228" i="64" a="1"/>
  <c r="BC1228" i="64" s="1"/>
  <c r="BC395" i="64" a="1"/>
  <c r="BC395" i="64" s="1"/>
  <c r="AR1231" i="64"/>
  <c r="AS1227" i="64" s="1"/>
  <c r="AR1233" i="64"/>
  <c r="BB1070" i="64"/>
  <c r="BB1002" i="64"/>
  <c r="BA1077" i="64"/>
  <c r="BA1071" i="64"/>
  <c r="BA1078" i="64" s="1"/>
  <c r="BC1001" i="64" a="1"/>
  <c r="BC1001" i="64" s="1"/>
  <c r="BC1069" i="64" a="1"/>
  <c r="BC1069" i="64" s="1"/>
  <c r="AQ1072" i="64"/>
  <c r="AR1068" i="64" s="1"/>
  <c r="AQ1074" i="64"/>
  <c r="AB64" i="861"/>
  <c r="AB96" i="861"/>
  <c r="AA104" i="861"/>
  <c r="BB1986" i="64"/>
  <c r="BB1995" i="64" s="1"/>
  <c r="BB1996" i="64" s="1" a="1"/>
  <c r="BB1996" i="64" s="1"/>
  <c r="BC1987" i="64" a="1"/>
  <c r="BC1987" i="64" s="1"/>
  <c r="AM1992" i="64"/>
  <c r="AM1989" i="64" s="1"/>
  <c r="AM1990" i="64" s="1"/>
  <c r="AN1985" i="64" s="1"/>
  <c r="BO2017" i="64"/>
  <c r="BO2019" i="64" s="1"/>
  <c r="BN2019" i="64"/>
  <c r="AQ969" i="64"/>
  <c r="AQ962" i="64"/>
  <c r="AR957" i="64" s="1"/>
  <c r="AR964" i="64" s="1"/>
  <c r="AR961" i="64" s="1"/>
  <c r="BB958" i="64"/>
  <c r="BB1828" i="64"/>
  <c r="BB1830" i="64" s="1"/>
  <c r="AZ973" i="64" a="1"/>
  <c r="AZ973" i="64" s="1"/>
  <c r="BC1827" i="64" a="1"/>
  <c r="BC1827" i="64" s="1"/>
  <c r="BC959" i="64" a="1"/>
  <c r="BC959" i="64" s="1"/>
  <c r="BA972" i="64"/>
  <c r="BA967" i="64"/>
  <c r="BC1129" i="64" a="1"/>
  <c r="BC1129" i="64" s="1"/>
  <c r="BC1829" i="64" a="1"/>
  <c r="BC1829" i="64" s="1"/>
  <c r="BC1125" i="64" a="1"/>
  <c r="BC1125" i="64" s="1"/>
  <c r="BC1126" i="64" a="1"/>
  <c r="BC1126" i="64" s="1"/>
  <c r="BB1127" i="64"/>
  <c r="BB1128" i="64" s="1"/>
  <c r="BB1130" i="64" s="1"/>
  <c r="AB602" i="64"/>
  <c r="AB598" i="64"/>
  <c r="AC593" i="64"/>
  <c r="AC585" i="64"/>
  <c r="BC595" i="64" a="1"/>
  <c r="BC595" i="64" s="1"/>
  <c r="BC584" i="64" a="1"/>
  <c r="BC584" i="64" s="1"/>
  <c r="BC587" i="64" a="1"/>
  <c r="BC587" i="64" s="1"/>
  <c r="BC601" i="64" a="1"/>
  <c r="BC601" i="64" s="1"/>
  <c r="BB141" i="64"/>
  <c r="BB126" i="64"/>
  <c r="BB1322" i="64"/>
  <c r="BB1324" i="64" s="1"/>
  <c r="BC111" i="64" a="1"/>
  <c r="BC111" i="64" s="1"/>
  <c r="BC1307" i="64" a="1"/>
  <c r="BC1307"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199" i="64" a="1"/>
  <c r="BC1199" i="64" s="1"/>
  <c r="BA909" i="64"/>
  <c r="BA910" i="64"/>
  <c r="AZ928" i="64"/>
  <c r="AZ929" i="64" s="1"/>
  <c r="BB924" i="64"/>
  <c r="BB925" i="64"/>
  <c r="BB923" i="64"/>
  <c r="BA926" i="64"/>
  <c r="BB922" i="64"/>
  <c r="BB921" i="64"/>
  <c r="BC917" i="64" a="1"/>
  <c r="BC917" i="64" s="1"/>
  <c r="BC918" i="64" a="1"/>
  <c r="BC918" i="64" s="1"/>
  <c r="BC914" i="64" a="1"/>
  <c r="BC914" i="64" s="1"/>
  <c r="BC916" i="64" a="1"/>
  <c r="BC916" i="64" s="1"/>
  <c r="BC915" i="64" a="1"/>
  <c r="BC915" i="64" s="1"/>
  <c r="BB906" i="64"/>
  <c r="BB910" i="64"/>
  <c r="BB909" i="64"/>
  <c r="BB908" i="64"/>
  <c r="BB907" i="64"/>
  <c r="BC902" i="64" a="1"/>
  <c r="BC902" i="64" s="1"/>
  <c r="BC899" i="64" a="1"/>
  <c r="BC899" i="64" s="1"/>
  <c r="BC903" i="64" a="1"/>
  <c r="BC903" i="64" s="1"/>
  <c r="BC883" i="64" a="1"/>
  <c r="BC883" i="64" s="1"/>
  <c r="BC891" i="64" s="1"/>
  <c r="BC884" i="64" a="1"/>
  <c r="BC884" i="64" s="1"/>
  <c r="BC892" i="64" s="1"/>
  <c r="BC900" i="64" a="1"/>
  <c r="BC900" i="64" s="1"/>
  <c r="BC885" i="64" a="1"/>
  <c r="BC885" i="64" s="1"/>
  <c r="BC893" i="64" s="1"/>
  <c r="BC886" i="64" a="1"/>
  <c r="BC886" i="64" s="1"/>
  <c r="BC894" i="64" s="1"/>
  <c r="BC887" i="64" a="1"/>
  <c r="BC887" i="64" s="1"/>
  <c r="BC895" i="64" s="1"/>
  <c r="BC901" i="64" a="1"/>
  <c r="BC901" i="64" s="1"/>
  <c r="BB210" i="64"/>
  <c r="BB212" i="64" s="1"/>
  <c r="BC208" i="64" a="1"/>
  <c r="BC208" i="64" s="1"/>
  <c r="BC207" i="64" s="1"/>
  <c r="BC209" i="64" a="1"/>
  <c r="BC209" i="64" s="1"/>
  <c r="AZ1178" i="64"/>
  <c r="BB1175" i="64"/>
  <c r="BB858" i="64"/>
  <c r="BB860" i="64" s="1"/>
  <c r="BA1177" i="64"/>
  <c r="BC331" i="64" a="1"/>
  <c r="BC331" i="64" s="1"/>
  <c r="BC1174" i="64" a="1"/>
  <c r="BC1174" i="64" s="1"/>
  <c r="BC312" i="64" a="1"/>
  <c r="BC312" i="64" s="1"/>
  <c r="BC859" i="64" a="1"/>
  <c r="BC859" i="64" s="1"/>
  <c r="BC825" i="64" a="1"/>
  <c r="BC825" i="64" s="1"/>
  <c r="BC299" i="64" a="1"/>
  <c r="BC299" i="64" s="1"/>
  <c r="BA822" i="64"/>
  <c r="BB818" i="64"/>
  <c r="BB826" i="64" s="1"/>
  <c r="BC821" i="64" a="1"/>
  <c r="BC821" i="64" s="1"/>
  <c r="BC4" i="64"/>
  <c r="BC817" i="64" a="1"/>
  <c r="BC817" i="64" s="1"/>
  <c r="AW2041" i="64"/>
  <c r="BD259" i="64"/>
  <c r="BD7" i="64"/>
  <c r="BC8" i="64" s="1"/>
  <c r="BB8" i="64"/>
  <c r="BD3" i="64"/>
  <c r="BD453" i="64" s="1" a="1"/>
  <c r="BD453" i="64" s="1"/>
  <c r="BD1" i="64"/>
  <c r="BE2" i="64"/>
  <c r="BC24" i="864"/>
  <c r="BC99" i="861" s="1"/>
  <c r="BC43" i="863"/>
  <c r="BC42" i="863"/>
  <c r="BC21" i="863" s="1"/>
  <c r="BC30"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679" i="64"/>
  <c r="CR2332" i="64"/>
  <c r="CS2330" i="64"/>
  <c r="DD2679" i="64"/>
  <c r="DA2679" i="64"/>
  <c r="DC2679" i="64"/>
  <c r="AV2084" i="64"/>
  <c r="AW2082" i="64"/>
  <c r="AW2061" i="64"/>
  <c r="AW2063" i="64" s="1"/>
  <c r="S1949" i="64"/>
  <c r="S1958" i="64"/>
  <c r="BD454" i="64" a="1"/>
  <c r="BC396" i="64" a="1"/>
  <c r="BC958" i="64" a="1"/>
  <c r="BC1070" i="64" a="1"/>
  <c r="BC858" i="64" a="1"/>
  <c r="BB1177" i="64" a="1"/>
  <c r="BC1986" i="64" a="1"/>
  <c r="BC818" i="64" a="1"/>
  <c r="BC1175" i="64" a="1"/>
  <c r="BA1178" i="64" a="1"/>
  <c r="BC1322" i="64" a="1"/>
  <c r="BC1200" i="64"/>
  <c r="BC1229" i="64" a="1"/>
  <c r="BC1002" i="64" a="1"/>
  <c r="BC1828" i="64" a="1"/>
  <c r="BD454" i="64" l="1"/>
  <c r="BJ30" i="1224"/>
  <c r="BJ101" i="861" s="1"/>
  <c r="AM27" i="1224"/>
  <c r="BK29" i="1224"/>
  <c r="BK100" i="861" s="1"/>
  <c r="AL49" i="1224"/>
  <c r="AL43" i="861" s="1"/>
  <c r="AL47" i="1224"/>
  <c r="AL73" i="861" s="1"/>
  <c r="BJ46" i="1224"/>
  <c r="BJ103" i="861" s="1"/>
  <c r="BL18" i="1224"/>
  <c r="BL29" i="1224" s="1"/>
  <c r="BL100" i="861" s="1"/>
  <c r="BK45" i="1224"/>
  <c r="BK102" i="861" s="1"/>
  <c r="BM4" i="1224"/>
  <c r="BM17" i="1224"/>
  <c r="BM28" i="1224"/>
  <c r="BM16" i="1224"/>
  <c r="BM35" i="861" s="1"/>
  <c r="BM44" i="1224"/>
  <c r="BO2" i="1224"/>
  <c r="BN3" i="1224"/>
  <c r="BN7" i="1224"/>
  <c r="BN1" i="1224"/>
  <c r="BL8" i="1224"/>
  <c r="BC396" i="64"/>
  <c r="BC1229" i="64"/>
  <c r="BC1230" i="64" s="1"/>
  <c r="AS1231" i="64"/>
  <c r="AT1227" i="64" s="1"/>
  <c r="AS1233" i="64"/>
  <c r="BD1228" i="64" a="1"/>
  <c r="BD1228" i="64" s="1"/>
  <c r="BD395" i="64" a="1"/>
  <c r="BD395" i="64" s="1"/>
  <c r="BC1070" i="64"/>
  <c r="BC1002" i="64"/>
  <c r="BB1077" i="64"/>
  <c r="BB1071" i="64"/>
  <c r="BB1078" i="64" s="1"/>
  <c r="BD1001" i="64" a="1"/>
  <c r="BD1001" i="64" s="1"/>
  <c r="BD1069" i="64" a="1"/>
  <c r="BD1069" i="64" s="1"/>
  <c r="AR1072" i="64"/>
  <c r="AS1068" i="64" s="1"/>
  <c r="AR1074" i="64"/>
  <c r="AA74" i="861"/>
  <c r="AA76" i="861" s="1"/>
  <c r="BC1986" i="64"/>
  <c r="BC1995" i="64" s="1"/>
  <c r="BC1996" i="64" s="1" a="1"/>
  <c r="BC1996" i="64" s="1"/>
  <c r="BD1987" i="64" a="1"/>
  <c r="BD1987" i="64" s="1"/>
  <c r="AN1992" i="64"/>
  <c r="AN1989" i="64" s="1"/>
  <c r="AN1990" i="64" s="1"/>
  <c r="AO1985" i="64" s="1"/>
  <c r="BP2017" i="64"/>
  <c r="BP2019" i="64" s="1"/>
  <c r="AR962" i="64"/>
  <c r="AS957" i="64" s="1"/>
  <c r="AS964" i="64" s="1"/>
  <c r="AS961" i="64" s="1"/>
  <c r="AR969" i="64"/>
  <c r="BC958" i="64"/>
  <c r="BC1828" i="64"/>
  <c r="BC1830" i="64" s="1"/>
  <c r="BA973" i="64" a="1"/>
  <c r="BA973" i="64" s="1"/>
  <c r="BD1827" i="64" a="1"/>
  <c r="BD1827" i="64" s="1"/>
  <c r="BD959" i="64" a="1"/>
  <c r="BD959" i="64" s="1"/>
  <c r="BB972" i="64"/>
  <c r="BB967" i="64"/>
  <c r="BD1129" i="64" a="1"/>
  <c r="BD1129" i="64" s="1"/>
  <c r="BD1829" i="64" a="1"/>
  <c r="BD1829" i="64" s="1"/>
  <c r="BD1125" i="64" a="1"/>
  <c r="BD1125" i="64" s="1"/>
  <c r="BD1126" i="64" a="1"/>
  <c r="BD1126" i="64" s="1"/>
  <c r="BC1127" i="64"/>
  <c r="BC1128" i="64" s="1"/>
  <c r="BC1130" i="64" s="1"/>
  <c r="AC594" i="64"/>
  <c r="AC596" i="64" s="1"/>
  <c r="AC586" i="64" s="1"/>
  <c r="AC588" i="64" s="1"/>
  <c r="AC589" i="64" s="1"/>
  <c r="BD595" i="64" a="1"/>
  <c r="BD595" i="64" s="1"/>
  <c r="BD584" i="64" a="1"/>
  <c r="BD584" i="64" s="1"/>
  <c r="BD587" i="64" a="1"/>
  <c r="BD587" i="64" s="1"/>
  <c r="BD601" i="64" a="1"/>
  <c r="BD601" i="64" s="1"/>
  <c r="BC141" i="64"/>
  <c r="BC126" i="64"/>
  <c r="BC1322" i="64"/>
  <c r="BC1324" i="64" s="1"/>
  <c r="BD111" i="64" a="1"/>
  <c r="BD111" i="64" s="1"/>
  <c r="BD1307" i="64" a="1"/>
  <c r="BD1307"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199" i="64" a="1"/>
  <c r="BD1199" i="64" s="1"/>
  <c r="BA911" i="64"/>
  <c r="BA928" i="64" s="1"/>
  <c r="BA929" i="64" s="1"/>
  <c r="BC925" i="64"/>
  <c r="BC924" i="64"/>
  <c r="BC923" i="64"/>
  <c r="BC921" i="64"/>
  <c r="BB926" i="64"/>
  <c r="BD917" i="64" a="1"/>
  <c r="BD917" i="64" s="1"/>
  <c r="BD918" i="64" a="1"/>
  <c r="BD918" i="64" s="1"/>
  <c r="BD914" i="64" a="1"/>
  <c r="BD914" i="64" s="1"/>
  <c r="BD915" i="64" a="1"/>
  <c r="BD915" i="64" s="1"/>
  <c r="BD916" i="64" a="1"/>
  <c r="BD916" i="64" s="1"/>
  <c r="BC922" i="64"/>
  <c r="BC906" i="64"/>
  <c r="BC910" i="64"/>
  <c r="BC909" i="64"/>
  <c r="BB911" i="64"/>
  <c r="BC908" i="64"/>
  <c r="BC907" i="64"/>
  <c r="BD902" i="64" a="1"/>
  <c r="BD902" i="64" s="1"/>
  <c r="BD903" i="64" a="1"/>
  <c r="BD903" i="64" s="1"/>
  <c r="BD883" i="64" a="1"/>
  <c r="BD883" i="64" s="1"/>
  <c r="BD891" i="64" s="1"/>
  <c r="BD884" i="64" a="1"/>
  <c r="BD884" i="64" s="1"/>
  <c r="BD892" i="64" s="1"/>
  <c r="BD900" i="64" a="1"/>
  <c r="BD900" i="64" s="1"/>
  <c r="BD885" i="64" a="1"/>
  <c r="BD885" i="64" s="1"/>
  <c r="BD893" i="64" s="1"/>
  <c r="BD886" i="64" a="1"/>
  <c r="BD886" i="64" s="1"/>
  <c r="BD894" i="64" s="1"/>
  <c r="BD887" i="64" a="1"/>
  <c r="BD887" i="64" s="1"/>
  <c r="BD895" i="64" s="1"/>
  <c r="BD901" i="64" a="1"/>
  <c r="BD901" i="64" s="1"/>
  <c r="BD899" i="64" a="1"/>
  <c r="BD899" i="64" s="1"/>
  <c r="BC210" i="64"/>
  <c r="BC212" i="64" s="1"/>
  <c r="BD208" i="64" a="1"/>
  <c r="BD208" i="64" s="1"/>
  <c r="BD207" i="64" s="1"/>
  <c r="BD209" i="64" a="1"/>
  <c r="BD209" i="64" s="1"/>
  <c r="BA1178" i="64"/>
  <c r="BC1175" i="64"/>
  <c r="BC858" i="64"/>
  <c r="BC860" i="64" s="1"/>
  <c r="BB1177" i="64"/>
  <c r="BD331" i="64" a="1"/>
  <c r="BD331" i="64" s="1"/>
  <c r="BD1174" i="64" a="1"/>
  <c r="BD1174" i="64" s="1"/>
  <c r="BD312" i="64" a="1"/>
  <c r="BD312" i="64" s="1"/>
  <c r="BD859" i="64" a="1"/>
  <c r="BD859" i="64" s="1"/>
  <c r="BD825" i="64" a="1"/>
  <c r="BD825" i="64" s="1"/>
  <c r="BD299" i="64" a="1"/>
  <c r="BD299" i="64" s="1"/>
  <c r="BB822" i="64"/>
  <c r="BC818" i="64"/>
  <c r="BC826" i="64" s="1"/>
  <c r="BD821" i="64" a="1"/>
  <c r="BD821" i="64" s="1"/>
  <c r="BD4" i="64"/>
  <c r="BD817" i="64" a="1"/>
  <c r="BD817" i="64" s="1"/>
  <c r="AX2041" i="64"/>
  <c r="BE259" i="64"/>
  <c r="BE7" i="64"/>
  <c r="BD8" i="64" s="1"/>
  <c r="BF2" i="64"/>
  <c r="BE3" i="64"/>
  <c r="BE453" i="64" s="1" a="1"/>
  <c r="BE453" i="64" s="1"/>
  <c r="BE1" i="64"/>
  <c r="BD24" i="864"/>
  <c r="BD99" i="861" s="1"/>
  <c r="BE21" i="864"/>
  <c r="BE20" i="864"/>
  <c r="BE1" i="864"/>
  <c r="BE22" i="864"/>
  <c r="BF2" i="864"/>
  <c r="BF23" i="864" s="1"/>
  <c r="BE3" i="864"/>
  <c r="BE4" i="864" s="1"/>
  <c r="BD57" i="863"/>
  <c r="BF5" i="861"/>
  <c r="BD43" i="863"/>
  <c r="BD42" i="863"/>
  <c r="BD21" i="863" s="1"/>
  <c r="BD30"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679" i="64"/>
  <c r="CS2332" i="64"/>
  <c r="CT2330" i="64"/>
  <c r="DK2679" i="64"/>
  <c r="DG2679" i="64"/>
  <c r="DE2679" i="64"/>
  <c r="DI2679" i="64"/>
  <c r="DF2679" i="64"/>
  <c r="DJ2679" i="64"/>
  <c r="AW2084" i="64"/>
  <c r="AX2082" i="64"/>
  <c r="AX2061" i="64"/>
  <c r="AX2063" i="64" s="1"/>
  <c r="S1960" i="64"/>
  <c r="BE454" i="64" a="1"/>
  <c r="BC1177" i="64" a="1"/>
  <c r="BD818" i="64" a="1"/>
  <c r="BD396" i="64" a="1"/>
  <c r="BD1828" i="64" a="1"/>
  <c r="BD958" i="64" a="1"/>
  <c r="BB1178" i="64" a="1"/>
  <c r="BD1002" i="64" a="1"/>
  <c r="BD858" i="64" a="1"/>
  <c r="BD1322" i="64" a="1"/>
  <c r="BD1229" i="64" a="1"/>
  <c r="BD1175" i="64" a="1"/>
  <c r="BD1986" i="64" a="1"/>
  <c r="BD1070" i="64" a="1"/>
  <c r="BD1200" i="64"/>
  <c r="BE454" i="64" l="1"/>
  <c r="BK30" i="1224"/>
  <c r="BK101" i="861" s="1"/>
  <c r="BL30" i="1224"/>
  <c r="BL101" i="861" s="1"/>
  <c r="AM43" i="1224"/>
  <c r="BK46" i="1224"/>
  <c r="BK103" i="861" s="1"/>
  <c r="AM31" i="1224"/>
  <c r="AM72" i="861" s="1"/>
  <c r="AM33" i="1224"/>
  <c r="AM42" i="861" s="1"/>
  <c r="BL45" i="1224"/>
  <c r="BL102" i="861" s="1"/>
  <c r="BM18" i="1224"/>
  <c r="BN4" i="1224"/>
  <c r="BN17" i="1224"/>
  <c r="BN28" i="1224"/>
  <c r="BN16" i="1224"/>
  <c r="BN35" i="861" s="1"/>
  <c r="BN44" i="1224"/>
  <c r="BP2" i="1224"/>
  <c r="BO3" i="1224"/>
  <c r="BO7" i="1224"/>
  <c r="BO1" i="1224"/>
  <c r="BM8" i="1224"/>
  <c r="BD396" i="64"/>
  <c r="BD1229" i="64"/>
  <c r="BD1230" i="64" s="1"/>
  <c r="BE1228" i="64" a="1"/>
  <c r="BE1228" i="64" s="1"/>
  <c r="BE395" i="64" a="1"/>
  <c r="BE395" i="64" s="1"/>
  <c r="AT1231" i="64"/>
  <c r="AU1227" i="64" s="1"/>
  <c r="AT1233" i="64"/>
  <c r="BD1070" i="64"/>
  <c r="BD1002" i="64"/>
  <c r="BC1077" i="64"/>
  <c r="BC1071" i="64"/>
  <c r="BC1078" i="64" s="1"/>
  <c r="AS1072" i="64"/>
  <c r="AT1068" i="64" s="1"/>
  <c r="AS1074" i="64"/>
  <c r="BE1001" i="64" a="1"/>
  <c r="BE1001" i="64" s="1"/>
  <c r="BE1069" i="64" a="1"/>
  <c r="BE1069" i="64" s="1"/>
  <c r="AC17" i="861"/>
  <c r="AC26" i="861" s="1"/>
  <c r="AC27" i="861" s="1"/>
  <c r="BD1986" i="64"/>
  <c r="BD1995" i="64" s="1"/>
  <c r="BD1996" i="64" s="1" a="1"/>
  <c r="BD1996" i="64" s="1"/>
  <c r="BE1987" i="64" a="1"/>
  <c r="BE1987" i="64" s="1"/>
  <c r="AO1992" i="64"/>
  <c r="AO1989" i="64" s="1"/>
  <c r="AO1990" i="64" s="1"/>
  <c r="AP1985" i="64" s="1"/>
  <c r="BQ2017" i="64"/>
  <c r="BQ2019" i="64" s="1"/>
  <c r="AS969" i="64"/>
  <c r="AS962" i="64"/>
  <c r="AT957" i="64" s="1"/>
  <c r="AT964" i="64" s="1"/>
  <c r="AT961" i="64" s="1"/>
  <c r="AT969" i="64" s="1"/>
  <c r="BD958" i="64"/>
  <c r="BD1828" i="64"/>
  <c r="BD1830" i="64" s="1"/>
  <c r="BB973" i="64" a="1"/>
  <c r="BB973" i="64" s="1"/>
  <c r="BE1827" i="64" a="1"/>
  <c r="BE1827" i="64" s="1"/>
  <c r="BE959" i="64" a="1"/>
  <c r="BE959" i="64" s="1"/>
  <c r="BC972" i="64"/>
  <c r="BC967" i="64"/>
  <c r="BE1129" i="64" a="1"/>
  <c r="BE1129" i="64" s="1"/>
  <c r="BE1829" i="64" a="1"/>
  <c r="BE1829" i="64" s="1"/>
  <c r="BE1125" i="64" a="1"/>
  <c r="BE1125" i="64" s="1"/>
  <c r="BE1126" i="64" a="1"/>
  <c r="BE1126" i="64" s="1"/>
  <c r="BD1127" i="64"/>
  <c r="BD1128" i="64" s="1"/>
  <c r="BD1130" i="64" s="1"/>
  <c r="AC597" i="64"/>
  <c r="AC602" i="64" s="1"/>
  <c r="AC590" i="64"/>
  <c r="AD582" i="64"/>
  <c r="AD585" i="64" s="1"/>
  <c r="BE595" i="64" a="1"/>
  <c r="BE595" i="64" s="1"/>
  <c r="BE584" i="64" a="1"/>
  <c r="BE584" i="64" s="1"/>
  <c r="BE587" i="64" a="1"/>
  <c r="BE587" i="64" s="1"/>
  <c r="BE601" i="64" a="1"/>
  <c r="BE601" i="64" s="1"/>
  <c r="BD1322" i="64"/>
  <c r="BE111" i="64" a="1"/>
  <c r="BE111" i="64" s="1"/>
  <c r="BE1307" i="64" a="1"/>
  <c r="BE1307"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199" i="64" a="1"/>
  <c r="BE1199" i="64" s="1"/>
  <c r="S1961" i="64"/>
  <c r="BB928" i="64"/>
  <c r="BB929" i="64" s="1"/>
  <c r="BD924" i="64"/>
  <c r="BD925" i="64"/>
  <c r="BC926" i="64"/>
  <c r="BD923" i="64"/>
  <c r="BD921" i="64"/>
  <c r="BE917" i="64" a="1"/>
  <c r="BE917" i="64" s="1"/>
  <c r="BE918" i="64" a="1"/>
  <c r="BE918" i="64" s="1"/>
  <c r="BE914" i="64" a="1"/>
  <c r="BE914" i="64" s="1"/>
  <c r="BE915" i="64" a="1"/>
  <c r="BE915" i="64" s="1"/>
  <c r="BE916" i="64" a="1"/>
  <c r="BE916" i="64" s="1"/>
  <c r="BD922" i="64"/>
  <c r="BD907" i="64"/>
  <c r="BD910" i="64"/>
  <c r="BD909" i="64"/>
  <c r="BC911" i="64"/>
  <c r="BD908" i="64"/>
  <c r="BD906" i="64"/>
  <c r="BE902" i="64" a="1"/>
  <c r="BE902" i="64" s="1"/>
  <c r="BE903" i="64" a="1"/>
  <c r="BE903" i="64" s="1"/>
  <c r="BE883" i="64" a="1"/>
  <c r="BE883" i="64" s="1"/>
  <c r="BE891" i="64" s="1"/>
  <c r="BE884" i="64" a="1"/>
  <c r="BE884" i="64" s="1"/>
  <c r="BE892" i="64" s="1"/>
  <c r="BE900" i="64" a="1"/>
  <c r="BE900" i="64" s="1"/>
  <c r="BE885" i="64" a="1"/>
  <c r="BE885" i="64" s="1"/>
  <c r="BE893" i="64" s="1"/>
  <c r="BE886" i="64" a="1"/>
  <c r="BE886" i="64" s="1"/>
  <c r="BE894" i="64" s="1"/>
  <c r="BE901" i="64" a="1"/>
  <c r="BE901" i="64" s="1"/>
  <c r="BE899" i="64" a="1"/>
  <c r="BE899" i="64" s="1"/>
  <c r="BE887" i="64" a="1"/>
  <c r="BE887" i="64" s="1"/>
  <c r="BE895" i="64" s="1"/>
  <c r="BE208" i="64" a="1"/>
  <c r="BE208" i="64" s="1"/>
  <c r="BE207" i="64" s="1"/>
  <c r="BE209" i="64" a="1"/>
  <c r="BE209" i="64" s="1"/>
  <c r="BD210" i="64"/>
  <c r="BD212" i="64" s="1"/>
  <c r="BD1175" i="64"/>
  <c r="BD858" i="64"/>
  <c r="BD860" i="64" s="1"/>
  <c r="BB1178" i="64"/>
  <c r="BC1177" i="64"/>
  <c r="BE331" i="64" a="1"/>
  <c r="BE331" i="64" s="1"/>
  <c r="BE1174" i="64" a="1"/>
  <c r="BE1174" i="64" s="1"/>
  <c r="BE312" i="64" a="1"/>
  <c r="BE312" i="64" s="1"/>
  <c r="BE859" i="64" a="1"/>
  <c r="BE859" i="64" s="1"/>
  <c r="BE825" i="64" a="1"/>
  <c r="BE825" i="64" s="1"/>
  <c r="BE299" i="64" a="1"/>
  <c r="BE299" i="64" s="1"/>
  <c r="BC822" i="64"/>
  <c r="BD818" i="64"/>
  <c r="BD826" i="64" s="1"/>
  <c r="BE821" i="64" a="1"/>
  <c r="BE821" i="64" s="1"/>
  <c r="BE4" i="64"/>
  <c r="BE817" i="64" a="1"/>
  <c r="BE817" i="64" s="1"/>
  <c r="AY2041" i="64"/>
  <c r="BF259" i="64"/>
  <c r="BF7" i="64"/>
  <c r="BE8" i="64" s="1"/>
  <c r="BF1" i="64"/>
  <c r="BG2" i="64"/>
  <c r="BF3" i="64"/>
  <c r="BF453" i="64" s="1" a="1"/>
  <c r="BF453" i="64" s="1"/>
  <c r="BE24" i="864"/>
  <c r="BE99"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0"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332" i="64"/>
  <c r="CU2330" i="64"/>
  <c r="DL2679" i="64"/>
  <c r="AX2084" i="64"/>
  <c r="AY2082" i="64"/>
  <c r="AY2061" i="64"/>
  <c r="AY2063" i="64" s="1"/>
  <c r="BF454" i="64" a="1"/>
  <c r="BE1002" i="64" a="1"/>
  <c r="BE818" i="64" a="1"/>
  <c r="BC1178" i="64" a="1"/>
  <c r="BE958" i="64" a="1"/>
  <c r="BD1177" i="64" a="1"/>
  <c r="BE858" i="64" a="1"/>
  <c r="BE1229" i="64" a="1"/>
  <c r="BE1986" i="64" a="1"/>
  <c r="BE1070" i="64" a="1"/>
  <c r="BE1828" i="64" a="1"/>
  <c r="BE1200" i="64"/>
  <c r="BE396" i="64" a="1"/>
  <c r="BE1322" i="64" a="1"/>
  <c r="BE1175" i="64" a="1"/>
  <c r="BF454" i="64" l="1"/>
  <c r="BL46" i="1224"/>
  <c r="BL103" i="861" s="1"/>
  <c r="AN27" i="1224"/>
  <c r="AM49" i="1224"/>
  <c r="AM43" i="861" s="1"/>
  <c r="AM47" i="1224"/>
  <c r="AM73" i="861" s="1"/>
  <c r="BM45" i="1224"/>
  <c r="BM102" i="861" s="1"/>
  <c r="BM29" i="1224"/>
  <c r="BM100" i="861" s="1"/>
  <c r="BN18" i="1224"/>
  <c r="BO16" i="1224"/>
  <c r="BO35" i="861" s="1"/>
  <c r="BO4" i="1224"/>
  <c r="BO17" i="1224"/>
  <c r="BO28" i="1224"/>
  <c r="BO44" i="1224"/>
  <c r="BQ2" i="1224"/>
  <c r="BP3" i="1224"/>
  <c r="BP7" i="1224"/>
  <c r="BP1" i="1224"/>
  <c r="BN8" i="1224"/>
  <c r="BE396" i="64"/>
  <c r="BE1229" i="64"/>
  <c r="BE1230" i="64" s="1"/>
  <c r="AU1231" i="64"/>
  <c r="AV1227" i="64" s="1"/>
  <c r="AU1233" i="64"/>
  <c r="BF1228" i="64" a="1"/>
  <c r="BF1228" i="64" s="1"/>
  <c r="BF395" i="64" a="1"/>
  <c r="BF395" i="64" s="1"/>
  <c r="BE1070" i="64"/>
  <c r="BE1002" i="64"/>
  <c r="BD1077" i="64"/>
  <c r="BD1071" i="64"/>
  <c r="BD1078" i="64" s="1"/>
  <c r="BF1001" i="64" a="1"/>
  <c r="BF1001" i="64" s="1"/>
  <c r="BF1069" i="64" a="1"/>
  <c r="BF1069" i="64" s="1"/>
  <c r="AT1072" i="64"/>
  <c r="AU1068" i="64" s="1"/>
  <c r="AT1074" i="64"/>
  <c r="AB44" i="861"/>
  <c r="BE1986" i="64"/>
  <c r="BE1995" i="64" s="1"/>
  <c r="BE1996" i="64" s="1" a="1"/>
  <c r="BE1996" i="64" s="1"/>
  <c r="BF1987" i="64" a="1"/>
  <c r="BF1987" i="64" s="1"/>
  <c r="AP1992" i="64"/>
  <c r="AP1989" i="64" s="1"/>
  <c r="AP1990" i="64" s="1"/>
  <c r="AQ1985" i="64" s="1"/>
  <c r="BR2017" i="64"/>
  <c r="AT962" i="64"/>
  <c r="AU957" i="64" s="1"/>
  <c r="AU964" i="64" s="1"/>
  <c r="AU961" i="64" s="1"/>
  <c r="BE958" i="64"/>
  <c r="BE1828" i="64"/>
  <c r="BE1830" i="64" s="1"/>
  <c r="BC973" i="64" a="1"/>
  <c r="BC973" i="64" s="1"/>
  <c r="BF1827" i="64" a="1"/>
  <c r="BF1827" i="64" s="1"/>
  <c r="BF959" i="64" a="1"/>
  <c r="BF959" i="64" s="1"/>
  <c r="BD967" i="64"/>
  <c r="BD972" i="64"/>
  <c r="BF1129" i="64" a="1"/>
  <c r="BF1129" i="64" s="1"/>
  <c r="BF1829" i="64" a="1"/>
  <c r="BF1829" i="64" s="1"/>
  <c r="BF1125" i="64" a="1"/>
  <c r="BF1125" i="64" s="1"/>
  <c r="BF1126" i="64" a="1"/>
  <c r="BF1126" i="64" s="1"/>
  <c r="BE1127" i="64"/>
  <c r="BE1128" i="64" s="1"/>
  <c r="BE1130" i="64" s="1"/>
  <c r="AC598" i="64"/>
  <c r="AD593" i="64"/>
  <c r="AD594" i="64"/>
  <c r="AD596" i="64" s="1"/>
  <c r="AD586" i="64" s="1"/>
  <c r="AD588" i="64" s="1"/>
  <c r="AD589" i="64" s="1"/>
  <c r="BF595" i="64" a="1"/>
  <c r="BF595" i="64" s="1"/>
  <c r="BF584" i="64" a="1"/>
  <c r="BF584" i="64" s="1"/>
  <c r="BF587" i="64" a="1"/>
  <c r="BF587" i="64" s="1"/>
  <c r="BF601" i="64" a="1"/>
  <c r="BF601" i="64" s="1"/>
  <c r="BE126" i="64"/>
  <c r="BE141" i="64"/>
  <c r="BE1322" i="64"/>
  <c r="BE1324" i="64" s="1"/>
  <c r="BF111" i="64" a="1"/>
  <c r="BF111" i="64" s="1"/>
  <c r="BF1307" i="64" a="1"/>
  <c r="BF1307" i="64" s="1"/>
  <c r="BD1324"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199" i="64" a="1"/>
  <c r="BF1199" i="64" s="1"/>
  <c r="BC928" i="64"/>
  <c r="BE925" i="64"/>
  <c r="BE924" i="64"/>
  <c r="BD926" i="64"/>
  <c r="BE923" i="64"/>
  <c r="BE921" i="64"/>
  <c r="BE922" i="64"/>
  <c r="BF917" i="64" a="1"/>
  <c r="BF917" i="64" s="1"/>
  <c r="BF918" i="64" a="1"/>
  <c r="BF918" i="64" s="1"/>
  <c r="BF914" i="64" a="1"/>
  <c r="BF914" i="64" s="1"/>
  <c r="BF915" i="64" a="1"/>
  <c r="BF915" i="64" s="1"/>
  <c r="BF916" i="64" a="1"/>
  <c r="BF916" i="64" s="1"/>
  <c r="BE910" i="64"/>
  <c r="BE909" i="64"/>
  <c r="BD911" i="64"/>
  <c r="BE907" i="64"/>
  <c r="BE908" i="64"/>
  <c r="BE906" i="64"/>
  <c r="BF901" i="64" a="1"/>
  <c r="BF901" i="64" s="1"/>
  <c r="BF902" i="64" a="1"/>
  <c r="BF902" i="64" s="1"/>
  <c r="BF903" i="64" a="1"/>
  <c r="BF903" i="64" s="1"/>
  <c r="BF883" i="64" a="1"/>
  <c r="BF883" i="64" s="1"/>
  <c r="BF891" i="64" s="1"/>
  <c r="BF884" i="64" a="1"/>
  <c r="BF884" i="64" s="1"/>
  <c r="BF892" i="64" s="1"/>
  <c r="BF887" i="64" a="1"/>
  <c r="BF887" i="64" s="1"/>
  <c r="BF895" i="64" s="1"/>
  <c r="BF900" i="64" a="1"/>
  <c r="BF900" i="64" s="1"/>
  <c r="BF899" i="64" a="1"/>
  <c r="BF899" i="64" s="1"/>
  <c r="BF885" i="64" a="1"/>
  <c r="BF885" i="64" s="1"/>
  <c r="BF893" i="64" s="1"/>
  <c r="BF886" i="64" a="1"/>
  <c r="BF886" i="64" s="1"/>
  <c r="BF894" i="64" s="1"/>
  <c r="BF208" i="64" a="1"/>
  <c r="BF208" i="64" s="1"/>
  <c r="BF207" i="64" s="1"/>
  <c r="BF209" i="64" a="1"/>
  <c r="BF209" i="64" s="1"/>
  <c r="BE210" i="64"/>
  <c r="BE212" i="64" s="1"/>
  <c r="BE1175" i="64"/>
  <c r="BE858" i="64"/>
  <c r="BE860" i="64" s="1"/>
  <c r="BC1178" i="64"/>
  <c r="BD1177" i="64"/>
  <c r="BF331" i="64" a="1"/>
  <c r="BF331" i="64" s="1"/>
  <c r="BF1174" i="64" a="1"/>
  <c r="BF1174" i="64" s="1"/>
  <c r="BF312" i="64" a="1"/>
  <c r="BF312" i="64" s="1"/>
  <c r="BF859" i="64" a="1"/>
  <c r="BF859" i="64" s="1"/>
  <c r="BF825" i="64" a="1"/>
  <c r="BF825" i="64" s="1"/>
  <c r="BF299" i="64" a="1"/>
  <c r="BF299" i="64" s="1"/>
  <c r="BD822" i="64"/>
  <c r="BE818" i="64"/>
  <c r="BE826" i="64" s="1"/>
  <c r="BF821" i="64" a="1"/>
  <c r="BF821" i="64" s="1"/>
  <c r="BF4" i="64"/>
  <c r="BF817" i="64" a="1"/>
  <c r="BF817" i="64" s="1"/>
  <c r="AZ2041" i="64"/>
  <c r="BF4" i="864"/>
  <c r="BG259" i="64"/>
  <c r="BG7" i="64"/>
  <c r="BF8" i="64" s="1"/>
  <c r="BH2" i="64"/>
  <c r="BG3" i="64"/>
  <c r="BG453" i="64" s="1" a="1"/>
  <c r="BG453" i="64" s="1"/>
  <c r="BG1" i="64"/>
  <c r="BF24" i="864"/>
  <c r="BF99"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0" i="861" s="1"/>
  <c r="BF43" i="863"/>
  <c r="BF57" i="863"/>
  <c r="AT1" i="860"/>
  <c r="AT3" i="860"/>
  <c r="AT4" i="860" s="1"/>
  <c r="AT7" i="860"/>
  <c r="AU2" i="860"/>
  <c r="CU2332" i="64"/>
  <c r="CV2330" i="64"/>
  <c r="AZ2082" i="64"/>
  <c r="AY2084" i="64"/>
  <c r="AZ2061" i="64"/>
  <c r="AZ2063" i="64" s="1"/>
  <c r="E1157" i="64"/>
  <c r="E1156" i="64"/>
  <c r="E1153" i="64"/>
  <c r="E1152" i="64"/>
  <c r="E1151" i="64"/>
  <c r="E1149" i="64"/>
  <c r="E12" i="64"/>
  <c r="E11" i="64"/>
  <c r="BG454" i="64" a="1"/>
  <c r="BF1828" i="64" a="1"/>
  <c r="BF1070" i="64" a="1"/>
  <c r="BD1178" i="64" a="1"/>
  <c r="BF1322" i="64" a="1"/>
  <c r="BF1229" i="64" a="1"/>
  <c r="BF818" i="64" a="1"/>
  <c r="BF1175" i="64" a="1"/>
  <c r="BF396" i="64" a="1"/>
  <c r="BF1986" i="64" a="1"/>
  <c r="BF858" i="64" a="1"/>
  <c r="BF958" i="64" a="1"/>
  <c r="BE1177" i="64" a="1"/>
  <c r="BF1200" i="64"/>
  <c r="BF1002" i="64" a="1"/>
  <c r="BG454" i="64" l="1"/>
  <c r="BN45" i="1224"/>
  <c r="BN102" i="861" s="1"/>
  <c r="BM30" i="1224"/>
  <c r="BM101" i="861" s="1"/>
  <c r="BM46" i="1224"/>
  <c r="BM103" i="861" s="1"/>
  <c r="AN43" i="1224"/>
  <c r="AN33" i="1224"/>
  <c r="AN42" i="861" s="1"/>
  <c r="AN31" i="1224"/>
  <c r="AN72" i="861" s="1"/>
  <c r="BN29" i="1224"/>
  <c r="BN100" i="861" s="1"/>
  <c r="BO18" i="1224"/>
  <c r="BP4" i="1224"/>
  <c r="BP17" i="1224"/>
  <c r="BP28" i="1224"/>
  <c r="BP16" i="1224"/>
  <c r="BP35" i="861" s="1"/>
  <c r="BP44" i="1224"/>
  <c r="BR2" i="1224"/>
  <c r="BQ3" i="1224"/>
  <c r="BQ7" i="1224"/>
  <c r="BQ1" i="1224"/>
  <c r="BO8" i="1224"/>
  <c r="BF396" i="64"/>
  <c r="BF1229" i="64"/>
  <c r="BF1230" i="64" s="1"/>
  <c r="AV1233" i="64"/>
  <c r="AV1231" i="64"/>
  <c r="AW1227" i="64" s="1"/>
  <c r="BG1228" i="64" a="1"/>
  <c r="BG1228" i="64" s="1"/>
  <c r="BG395" i="64" a="1"/>
  <c r="BG395" i="64" s="1"/>
  <c r="BF1070" i="64"/>
  <c r="BF1002" i="64"/>
  <c r="AU1072" i="64"/>
  <c r="AV1068" i="64" s="1"/>
  <c r="AU1074" i="64"/>
  <c r="BG1001" i="64" a="1"/>
  <c r="BG1001" i="64" s="1"/>
  <c r="BG1069" i="64" a="1"/>
  <c r="BG1069" i="64" s="1"/>
  <c r="BE1077" i="64"/>
  <c r="BE1071" i="64"/>
  <c r="BE1078" i="64" s="1"/>
  <c r="AC64" i="861"/>
  <c r="AC96" i="861"/>
  <c r="AB104" i="861"/>
  <c r="BF1986" i="64"/>
  <c r="BF1995" i="64" s="1"/>
  <c r="BF1996" i="64" s="1" a="1"/>
  <c r="BF1996" i="64" s="1"/>
  <c r="BG1987" i="64" a="1"/>
  <c r="BG1987" i="64" s="1"/>
  <c r="AQ1992" i="64"/>
  <c r="AQ1989" i="64" s="1"/>
  <c r="AQ1990" i="64" s="1"/>
  <c r="AR1985" i="64" s="1"/>
  <c r="BS2017" i="64"/>
  <c r="BR2019" i="64"/>
  <c r="BF958" i="64"/>
  <c r="BF1828" i="64"/>
  <c r="BF1830" i="64" s="1"/>
  <c r="BD973" i="64" a="1"/>
  <c r="BD973" i="64" s="1"/>
  <c r="BG1827" i="64" a="1"/>
  <c r="BG1827" i="64" s="1"/>
  <c r="BG959" i="64" a="1"/>
  <c r="BG959" i="64" s="1"/>
  <c r="BE972" i="64"/>
  <c r="BE967" i="64"/>
  <c r="AU969" i="64"/>
  <c r="AU962" i="64"/>
  <c r="AV957" i="64" s="1"/>
  <c r="AV964" i="64" s="1"/>
  <c r="AV961" i="64" s="1"/>
  <c r="BG1129" i="64" a="1"/>
  <c r="BG1129" i="64" s="1"/>
  <c r="BG1829" i="64" a="1"/>
  <c r="BG1829" i="64" s="1"/>
  <c r="BG1125" i="64" a="1"/>
  <c r="BG1125" i="64" s="1"/>
  <c r="BG1126" i="64" a="1"/>
  <c r="BG1126" i="64" s="1"/>
  <c r="BF1127" i="64"/>
  <c r="BF1128" i="64" s="1"/>
  <c r="BF1130" i="64" s="1"/>
  <c r="AD590" i="64"/>
  <c r="AE582" i="64"/>
  <c r="AE585" i="64" s="1"/>
  <c r="AD597" i="64"/>
  <c r="BG595" i="64" a="1"/>
  <c r="BG595" i="64" s="1"/>
  <c r="BG584" i="64" a="1"/>
  <c r="BG584" i="64" s="1"/>
  <c r="BG587" i="64" a="1"/>
  <c r="BG587" i="64" s="1"/>
  <c r="BG601" i="64" a="1"/>
  <c r="BG601" i="64" s="1"/>
  <c r="BF126" i="64"/>
  <c r="BF141" i="64"/>
  <c r="BF1322" i="64"/>
  <c r="BF1324" i="64" s="1"/>
  <c r="BG111" i="64" a="1"/>
  <c r="BG111" i="64" s="1"/>
  <c r="BG1307" i="64" a="1"/>
  <c r="BG1307"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199" i="64" a="1"/>
  <c r="BG1199" i="64" s="1"/>
  <c r="BD928" i="64"/>
  <c r="BD929" i="64" s="1"/>
  <c r="BC929" i="64"/>
  <c r="BF924" i="64"/>
  <c r="BF925" i="64"/>
  <c r="BF923" i="64"/>
  <c r="BE926" i="64"/>
  <c r="BF921" i="64"/>
  <c r="BG918" i="64" a="1"/>
  <c r="BG918" i="64" s="1"/>
  <c r="BG914" i="64" a="1"/>
  <c r="BG914" i="64" s="1"/>
  <c r="BG917" i="64" a="1"/>
  <c r="BG917" i="64" s="1"/>
  <c r="BG915" i="64" a="1"/>
  <c r="BG915" i="64" s="1"/>
  <c r="BG916" i="64" a="1"/>
  <c r="BG916" i="64" s="1"/>
  <c r="BF922" i="64"/>
  <c r="BF909" i="64"/>
  <c r="BF908" i="64"/>
  <c r="BF910" i="64"/>
  <c r="BE911" i="64"/>
  <c r="BF907" i="64"/>
  <c r="BF906" i="64"/>
  <c r="BG887" i="64" a="1"/>
  <c r="BG887" i="64" s="1"/>
  <c r="BG895" i="64" s="1"/>
  <c r="BG901" i="64" a="1"/>
  <c r="BG901" i="64" s="1"/>
  <c r="BG902" i="64" a="1"/>
  <c r="BG902" i="64" s="1"/>
  <c r="BG903" i="64" a="1"/>
  <c r="BG903" i="64" s="1"/>
  <c r="BG899" i="64" a="1"/>
  <c r="BG899" i="64" s="1"/>
  <c r="BG883" i="64" a="1"/>
  <c r="BG883" i="64" s="1"/>
  <c r="BG886" i="64" a="1"/>
  <c r="BG886" i="64" s="1"/>
  <c r="BG894" i="64" s="1"/>
  <c r="BG884" i="64" a="1"/>
  <c r="BG884" i="64" s="1"/>
  <c r="BG892" i="64" s="1"/>
  <c r="BG900" i="64" a="1"/>
  <c r="BG900" i="64" s="1"/>
  <c r="BG885" i="64" a="1"/>
  <c r="BG885" i="64" s="1"/>
  <c r="BG893" i="64" s="1"/>
  <c r="BF210" i="64"/>
  <c r="BF212" i="64" s="1"/>
  <c r="BG208" i="64" a="1"/>
  <c r="BG208" i="64" s="1"/>
  <c r="BG207" i="64" s="1"/>
  <c r="BG209" i="64" a="1"/>
  <c r="BG209" i="64" s="1"/>
  <c r="BF1175" i="64"/>
  <c r="BF858" i="64"/>
  <c r="BF860" i="64" s="1"/>
  <c r="BD1178" i="64"/>
  <c r="BE1177" i="64"/>
  <c r="BG331" i="64" a="1"/>
  <c r="BG331" i="64" s="1"/>
  <c r="BG1174" i="64" a="1"/>
  <c r="BG1174" i="64" s="1"/>
  <c r="BG312" i="64" a="1"/>
  <c r="BG312" i="64" s="1"/>
  <c r="BG859" i="64" a="1"/>
  <c r="BG859" i="64" s="1"/>
  <c r="BG825" i="64" a="1"/>
  <c r="BG825" i="64" s="1"/>
  <c r="BG299" i="64" a="1"/>
  <c r="BG299" i="64" s="1"/>
  <c r="BE822" i="64"/>
  <c r="BF818" i="64"/>
  <c r="BF826" i="64" s="1"/>
  <c r="BG821" i="64" a="1"/>
  <c r="BG821" i="64" s="1"/>
  <c r="BG4" i="64"/>
  <c r="BG817" i="64" a="1"/>
  <c r="BG817" i="64" s="1"/>
  <c r="BA2041" i="64"/>
  <c r="BH259" i="64"/>
  <c r="BH7" i="64"/>
  <c r="BG8" i="64" s="1"/>
  <c r="BI2" i="64"/>
  <c r="BH1" i="64"/>
  <c r="BH3" i="64"/>
  <c r="BH453" i="64" s="1" a="1"/>
  <c r="BH453"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G30" i="861" s="1"/>
  <c r="BK3" i="861"/>
  <c r="BJ4" i="861"/>
  <c r="BJ1" i="861"/>
  <c r="BJ8" i="861"/>
  <c r="BG24" i="864"/>
  <c r="BG99"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332" i="64"/>
  <c r="CW2330" i="64"/>
  <c r="AZ2084" i="64"/>
  <c r="BA2082" i="64"/>
  <c r="BA2061" i="64"/>
  <c r="BA2063" i="64" s="1"/>
  <c r="B12" i="64"/>
  <c r="B1151" i="64"/>
  <c r="S2216" i="64"/>
  <c r="BH454" i="64" a="1"/>
  <c r="BG396" i="64" a="1"/>
  <c r="BG858" i="64" a="1"/>
  <c r="BF1177" i="64" a="1"/>
  <c r="BG1322" i="64" a="1"/>
  <c r="BG1229" i="64" a="1"/>
  <c r="BG1070" i="64" a="1"/>
  <c r="BG1986" i="64" a="1"/>
  <c r="BG1828" i="64" a="1"/>
  <c r="BG1175" i="64" a="1"/>
  <c r="BG1002" i="64" a="1"/>
  <c r="BG818" i="64" a="1"/>
  <c r="BG958" i="64" a="1"/>
  <c r="BG1200" i="64"/>
  <c r="BE1178" i="64" a="1"/>
  <c r="BH454" i="64" l="1"/>
  <c r="BO29" i="1224"/>
  <c r="BO45" i="1224"/>
  <c r="BN30" i="1224"/>
  <c r="BN101" i="861" s="1"/>
  <c r="AO27" i="1224"/>
  <c r="AN47" i="1224"/>
  <c r="AN73" i="861" s="1"/>
  <c r="AN49" i="1224"/>
  <c r="AN43" i="861" s="1"/>
  <c r="BN46" i="1224"/>
  <c r="BN103" i="861" s="1"/>
  <c r="BP18" i="1224"/>
  <c r="BP29" i="1224" s="1"/>
  <c r="BP100" i="861" s="1"/>
  <c r="BQ16" i="1224"/>
  <c r="BQ35" i="861" s="1"/>
  <c r="BQ4" i="1224"/>
  <c r="BQ17" i="1224"/>
  <c r="BQ28" i="1224"/>
  <c r="BQ44" i="1224"/>
  <c r="BS2" i="1224"/>
  <c r="BR3" i="1224"/>
  <c r="BR7" i="1224"/>
  <c r="BR1" i="1224"/>
  <c r="BP8" i="1224"/>
  <c r="BG396" i="64"/>
  <c r="BG1229" i="64"/>
  <c r="BG1230" i="64" s="1"/>
  <c r="AW1233" i="64"/>
  <c r="AW1231" i="64"/>
  <c r="AX1227" i="64" s="1"/>
  <c r="BH1228" i="64" a="1"/>
  <c r="BH1228" i="64" s="1"/>
  <c r="BH395" i="64" a="1"/>
  <c r="BH395" i="64" s="1"/>
  <c r="BG1070" i="64"/>
  <c r="BG1002" i="64"/>
  <c r="BH1001" i="64" a="1"/>
  <c r="BH1001" i="64" s="1"/>
  <c r="BH1069" i="64" a="1"/>
  <c r="BH1069" i="64" s="1"/>
  <c r="AV1072" i="64"/>
  <c r="AW1068" i="64" s="1"/>
  <c r="AV1074" i="64"/>
  <c r="BF1077" i="64"/>
  <c r="BF1071" i="64"/>
  <c r="BF1078" i="64" s="1"/>
  <c r="AB74" i="861"/>
  <c r="AB76" i="861" s="1"/>
  <c r="BG1986" i="64"/>
  <c r="BG1995" i="64" s="1"/>
  <c r="BG1996" i="64" s="1" a="1"/>
  <c r="BG1996" i="64" s="1"/>
  <c r="BH1987" i="64" a="1"/>
  <c r="BH1987" i="64" s="1"/>
  <c r="AR1992" i="64"/>
  <c r="AR1989" i="64" s="1"/>
  <c r="AR1990" i="64" s="1"/>
  <c r="AS1985" i="64" s="1"/>
  <c r="BT2017" i="64"/>
  <c r="BT2019" i="64" s="1"/>
  <c r="BS2019" i="64"/>
  <c r="BG958" i="64"/>
  <c r="BG1828" i="64"/>
  <c r="BG1830" i="64" s="1"/>
  <c r="BE973" i="64" a="1"/>
  <c r="BE973" i="64" s="1"/>
  <c r="BH1827" i="64" a="1"/>
  <c r="BH1827" i="64" s="1"/>
  <c r="BH959" i="64" a="1"/>
  <c r="BH959" i="64" s="1"/>
  <c r="BF972" i="64"/>
  <c r="BF967" i="64"/>
  <c r="AV969" i="64"/>
  <c r="AV962" i="64"/>
  <c r="AW957" i="64" s="1"/>
  <c r="AW964" i="64" s="1"/>
  <c r="AW961" i="64" s="1"/>
  <c r="BH1129" i="64" a="1"/>
  <c r="BH1129" i="64" s="1"/>
  <c r="BH1829" i="64" a="1"/>
  <c r="BH1829" i="64" s="1"/>
  <c r="BH1125" i="64" a="1"/>
  <c r="BH1125" i="64" s="1"/>
  <c r="BH1126" i="64" a="1"/>
  <c r="BH1126" i="64" s="1"/>
  <c r="BG1127" i="64"/>
  <c r="BG1128" i="64" s="1"/>
  <c r="BG1130" i="64" s="1"/>
  <c r="AD602" i="64"/>
  <c r="AE593" i="64"/>
  <c r="AD598" i="64"/>
  <c r="AE594" i="64"/>
  <c r="BH595" i="64" a="1"/>
  <c r="BH595" i="64" s="1"/>
  <c r="BH584" i="64" a="1"/>
  <c r="BH584" i="64" s="1"/>
  <c r="BH587" i="64" a="1"/>
  <c r="BH587" i="64" s="1"/>
  <c r="BH601" i="64" a="1"/>
  <c r="BH601" i="64" s="1"/>
  <c r="BG141" i="64"/>
  <c r="BG126" i="64"/>
  <c r="BG1322" i="64"/>
  <c r="BH111" i="64" a="1"/>
  <c r="BH111" i="64" s="1"/>
  <c r="BH1307" i="64" a="1"/>
  <c r="BH1307"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199" i="64" a="1"/>
  <c r="BH1199" i="64" s="1"/>
  <c r="BG891" i="64"/>
  <c r="BG921" i="64" s="1"/>
  <c r="BE928" i="64"/>
  <c r="BG923" i="64"/>
  <c r="BG922" i="64"/>
  <c r="BF926" i="64"/>
  <c r="BG925" i="64"/>
  <c r="BG924" i="64"/>
  <c r="BH918" i="64" a="1"/>
  <c r="BH918" i="64" s="1"/>
  <c r="BH914" i="64" a="1"/>
  <c r="BH914" i="64" s="1"/>
  <c r="BH915" i="64" a="1"/>
  <c r="BH915" i="64" s="1"/>
  <c r="BH916" i="64" a="1"/>
  <c r="BH916" i="64" s="1"/>
  <c r="BH917" i="64" a="1"/>
  <c r="BH917" i="64" s="1"/>
  <c r="BG908" i="64"/>
  <c r="BG909" i="64"/>
  <c r="BF911" i="64"/>
  <c r="BG907" i="64"/>
  <c r="BH886" i="64" a="1"/>
  <c r="BH886" i="64" s="1"/>
  <c r="BH894" i="64" s="1"/>
  <c r="BH900" i="64" a="1"/>
  <c r="BH900" i="64" s="1"/>
  <c r="BH887" i="64" a="1"/>
  <c r="BH887" i="64" s="1"/>
  <c r="BH895" i="64" s="1"/>
  <c r="BH901" i="64" a="1"/>
  <c r="BH901" i="64" s="1"/>
  <c r="BH902" i="64" a="1"/>
  <c r="BH902" i="64" s="1"/>
  <c r="BH903" i="64" a="1"/>
  <c r="BH903" i="64" s="1"/>
  <c r="BH899" i="64" a="1"/>
  <c r="BH899" i="64" s="1"/>
  <c r="BH885" i="64" a="1"/>
  <c r="BH885" i="64" s="1"/>
  <c r="BH893" i="64" s="1"/>
  <c r="BH883" i="64" a="1"/>
  <c r="BH883" i="64" s="1"/>
  <c r="BH884" i="64" a="1"/>
  <c r="BH884" i="64" s="1"/>
  <c r="BH892" i="64" s="1"/>
  <c r="BG910" i="64"/>
  <c r="BG210" i="64"/>
  <c r="BG212" i="64" s="1"/>
  <c r="BH208" i="64" a="1"/>
  <c r="BH208" i="64" s="1"/>
  <c r="BH207" i="64" s="1"/>
  <c r="BH209" i="64" a="1"/>
  <c r="BH209" i="64" s="1"/>
  <c r="BE1178" i="64"/>
  <c r="BG1175" i="64"/>
  <c r="BG858" i="64"/>
  <c r="BG860" i="64" s="1"/>
  <c r="BF1177" i="64"/>
  <c r="BH331" i="64" a="1"/>
  <c r="BH331" i="64" s="1"/>
  <c r="BH1174" i="64" a="1"/>
  <c r="BH1174" i="64" s="1"/>
  <c r="BH312" i="64" a="1"/>
  <c r="BH312" i="64" s="1"/>
  <c r="BH859" i="64" a="1"/>
  <c r="BH859" i="64" s="1"/>
  <c r="BH825" i="64" a="1"/>
  <c r="BH825" i="64" s="1"/>
  <c r="BH299" i="64" a="1"/>
  <c r="BH299" i="64" s="1"/>
  <c r="BF822" i="64"/>
  <c r="BG818" i="64"/>
  <c r="BG826" i="64" s="1"/>
  <c r="BH821" i="64" a="1"/>
  <c r="BH821" i="64" s="1"/>
  <c r="BB2041" i="64"/>
  <c r="BH4" i="64"/>
  <c r="BH817" i="64" a="1"/>
  <c r="BH817" i="64" s="1"/>
  <c r="BI259" i="64"/>
  <c r="BI7" i="64"/>
  <c r="BH8" i="64" s="1"/>
  <c r="BI3" i="64"/>
  <c r="BI453" i="64" s="1" a="1"/>
  <c r="BI453" i="64" s="1"/>
  <c r="BI1" i="64"/>
  <c r="BJ2" i="64"/>
  <c r="BH68" i="863" a="1"/>
  <c r="BH68" i="863" s="1"/>
  <c r="BH66" i="863" a="1"/>
  <c r="BH66" i="863" s="1"/>
  <c r="BH70" i="863" a="1"/>
  <c r="BH70" i="863" s="1"/>
  <c r="BH4" i="863"/>
  <c r="BH24" i="864"/>
  <c r="BH99" i="861" s="1"/>
  <c r="BH57" i="863"/>
  <c r="BH42" i="863"/>
  <c r="BH21" i="863" s="1"/>
  <c r="BH30"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332" i="64"/>
  <c r="CX2330" i="64"/>
  <c r="BA2084" i="64"/>
  <c r="BB2082" i="64"/>
  <c r="BB2061" i="64"/>
  <c r="BB2063" i="64" s="1"/>
  <c r="B1" i="84" a="1"/>
  <c r="E1660" i="64"/>
  <c r="E1659" i="64"/>
  <c r="E1658" i="64"/>
  <c r="E1657" i="64"/>
  <c r="E1656" i="64"/>
  <c r="E1655" i="64"/>
  <c r="E1654" i="64"/>
  <c r="E1653" i="64"/>
  <c r="E1652" i="64"/>
  <c r="E1650" i="64"/>
  <c r="E1649" i="64"/>
  <c r="E1648" i="64"/>
  <c r="E1623" i="64"/>
  <c r="E1622" i="64"/>
  <c r="E1621" i="64"/>
  <c r="E1620" i="64"/>
  <c r="E1619" i="64"/>
  <c r="E1618" i="64"/>
  <c r="E1617" i="64"/>
  <c r="E1616" i="64"/>
  <c r="E1614" i="64"/>
  <c r="E1613" i="64"/>
  <c r="E1612" i="64"/>
  <c r="E1610" i="64"/>
  <c r="E1588" i="64"/>
  <c r="E1587" i="64"/>
  <c r="E1586" i="64"/>
  <c r="E1585" i="64"/>
  <c r="E1584" i="64"/>
  <c r="E1583" i="64"/>
  <c r="E1582" i="64"/>
  <c r="E1581" i="64"/>
  <c r="E1579" i="64"/>
  <c r="E1578" i="64"/>
  <c r="E1577" i="64"/>
  <c r="E1557" i="64"/>
  <c r="B1557" i="64" s="1"/>
  <c r="E1556" i="64"/>
  <c r="B1556" i="64" s="1"/>
  <c r="E1555" i="64"/>
  <c r="B1555" i="64" s="1"/>
  <c r="E1554" i="64"/>
  <c r="B1554" i="64" s="1"/>
  <c r="E1553" i="64"/>
  <c r="B1553" i="64" s="1"/>
  <c r="E1552" i="64"/>
  <c r="E1551" i="64"/>
  <c r="B1551" i="64" s="1"/>
  <c r="E1550" i="64"/>
  <c r="B1550" i="64" s="1"/>
  <c r="E1549" i="64"/>
  <c r="B1549" i="64" s="1"/>
  <c r="E1548" i="64"/>
  <c r="B1548" i="64" s="1"/>
  <c r="E1547" i="64"/>
  <c r="B1547" i="64" s="1"/>
  <c r="E1546" i="64"/>
  <c r="E1544" i="64"/>
  <c r="B1544" i="64" s="1"/>
  <c r="E1543" i="64"/>
  <c r="E1542" i="64"/>
  <c r="E1540" i="64"/>
  <c r="E2254" i="64"/>
  <c r="E2251" i="64"/>
  <c r="E2250" i="64"/>
  <c r="E2249" i="64"/>
  <c r="E2248" i="64"/>
  <c r="E2247" i="64"/>
  <c r="E2246" i="64"/>
  <c r="E2245" i="64"/>
  <c r="E2244" i="64"/>
  <c r="E2243" i="64"/>
  <c r="E2242" i="64"/>
  <c r="E2241" i="64"/>
  <c r="E2239" i="64"/>
  <c r="E2285" i="64"/>
  <c r="E2284" i="64"/>
  <c r="E2283" i="64"/>
  <c r="E2282" i="64"/>
  <c r="E2281" i="64"/>
  <c r="E2280" i="64"/>
  <c r="E2279" i="64"/>
  <c r="E2278" i="64"/>
  <c r="E2277" i="64"/>
  <c r="E2276" i="64"/>
  <c r="E2275" i="64"/>
  <c r="E2273" i="64"/>
  <c r="E1522" i="64"/>
  <c r="E1521" i="64"/>
  <c r="E1520" i="64"/>
  <c r="E1519" i="64"/>
  <c r="E1518" i="64"/>
  <c r="E1516" i="64"/>
  <c r="E734" i="64"/>
  <c r="E733" i="64"/>
  <c r="E732" i="64"/>
  <c r="E731" i="64"/>
  <c r="E730" i="64"/>
  <c r="E729" i="64"/>
  <c r="E1450" i="64"/>
  <c r="E1449" i="64"/>
  <c r="E1448" i="64"/>
  <c r="E1446" i="64"/>
  <c r="E1427" i="64"/>
  <c r="E1426" i="64"/>
  <c r="E1425" i="64"/>
  <c r="E1424" i="64"/>
  <c r="E1422" i="64"/>
  <c r="E1912" i="64"/>
  <c r="E1911" i="64"/>
  <c r="E1910" i="64"/>
  <c r="E1909" i="64"/>
  <c r="E1908" i="64"/>
  <c r="E1403" i="64"/>
  <c r="E1402" i="64"/>
  <c r="E1401" i="64"/>
  <c r="E1400" i="64"/>
  <c r="E1888" i="64"/>
  <c r="E1887" i="64"/>
  <c r="E1886" i="64"/>
  <c r="E1885" i="64"/>
  <c r="E1884" i="64"/>
  <c r="E1882" i="64"/>
  <c r="E1811" i="64"/>
  <c r="E1807" i="64"/>
  <c r="E1806" i="64"/>
  <c r="E1805" i="64"/>
  <c r="E1804" i="64"/>
  <c r="E1803" i="64"/>
  <c r="E1802" i="64"/>
  <c r="E1801" i="64"/>
  <c r="E1800" i="64"/>
  <c r="E1799" i="64"/>
  <c r="E1798" i="64"/>
  <c r="E1797" i="64"/>
  <c r="E1796" i="64"/>
  <c r="E1795" i="64"/>
  <c r="E1794" i="64"/>
  <c r="E1793" i="64"/>
  <c r="E559" i="64"/>
  <c r="E558" i="64"/>
  <c r="E557" i="64"/>
  <c r="E556" i="64"/>
  <c r="E555" i="64"/>
  <c r="E554" i="64"/>
  <c r="E553" i="64"/>
  <c r="E552" i="64"/>
  <c r="E551" i="64"/>
  <c r="E550" i="64"/>
  <c r="E549" i="64"/>
  <c r="E548" i="64"/>
  <c r="E547" i="64"/>
  <c r="E1280" i="64"/>
  <c r="E1279" i="64"/>
  <c r="E1275" i="64"/>
  <c r="E1274" i="64"/>
  <c r="E1273" i="64"/>
  <c r="E1272" i="64"/>
  <c r="E1107" i="64"/>
  <c r="E1106" i="64"/>
  <c r="E1102" i="64"/>
  <c r="B1102" i="64" s="1"/>
  <c r="E1101" i="64"/>
  <c r="B1101" i="64" s="1"/>
  <c r="E1100" i="64"/>
  <c r="B1100" i="64" s="1"/>
  <c r="E1099" i="64"/>
  <c r="E1097" i="64"/>
  <c r="E761" i="64"/>
  <c r="E756" i="64"/>
  <c r="E755" i="64"/>
  <c r="E754" i="64"/>
  <c r="E192" i="64"/>
  <c r="E191" i="64"/>
  <c r="E190" i="64"/>
  <c r="E176" i="64"/>
  <c r="E175" i="64"/>
  <c r="E174" i="64"/>
  <c r="E245" i="64"/>
  <c r="E244" i="64"/>
  <c r="E40" i="64"/>
  <c r="E39" i="64"/>
  <c r="I1661" i="64"/>
  <c r="R1658" i="64"/>
  <c r="I1625" i="64"/>
  <c r="R1622" i="64"/>
  <c r="R1587" i="64"/>
  <c r="J1555" i="64"/>
  <c r="R1552" i="64"/>
  <c r="J2252" i="64"/>
  <c r="R2249" i="64"/>
  <c r="R2283" i="64"/>
  <c r="BI454" i="64" a="1"/>
  <c r="BG1177" i="64" a="1"/>
  <c r="BH1229" i="64" a="1"/>
  <c r="BH396" i="64" a="1"/>
  <c r="BF1178" i="64" a="1"/>
  <c r="BH818" i="64" a="1"/>
  <c r="BH1070" i="64" a="1"/>
  <c r="BH1322" i="64" a="1"/>
  <c r="BH958" i="64" a="1"/>
  <c r="BH858" i="64" a="1"/>
  <c r="BH1828" i="64" a="1"/>
  <c r="BH1175" i="64" a="1"/>
  <c r="BH1002" i="64" a="1"/>
  <c r="BH1986" i="64" a="1"/>
  <c r="BH1200" i="64"/>
  <c r="BI454" i="64" l="1"/>
  <c r="BO46" i="1224"/>
  <c r="BO103" i="861" s="1"/>
  <c r="BO102" i="861"/>
  <c r="BO30" i="1224"/>
  <c r="BO101" i="861" s="1"/>
  <c r="BO100" i="861"/>
  <c r="BP30" i="1224"/>
  <c r="BP101" i="861" s="1"/>
  <c r="AO43" i="1224"/>
  <c r="AO31" i="1224"/>
  <c r="AO72" i="861" s="1"/>
  <c r="AO33" i="1224"/>
  <c r="AO42" i="861" s="1"/>
  <c r="BP45" i="1224"/>
  <c r="BP102" i="861" s="1"/>
  <c r="BR16" i="1224"/>
  <c r="BR35" i="861" s="1"/>
  <c r="BR4" i="1224"/>
  <c r="BR17" i="1224"/>
  <c r="BR28" i="1224"/>
  <c r="BR44" i="1224"/>
  <c r="BT2" i="1224"/>
  <c r="BS3" i="1224"/>
  <c r="BS1" i="1224"/>
  <c r="BS7" i="1224"/>
  <c r="BQ18" i="1224"/>
  <c r="BQ8" i="1224"/>
  <c r="BH396" i="64"/>
  <c r="BH1229" i="64"/>
  <c r="BH1230" i="64" s="1"/>
  <c r="AX1233" i="64"/>
  <c r="AX1231" i="64"/>
  <c r="AY1227" i="64" s="1"/>
  <c r="BI1228" i="64" a="1"/>
  <c r="BI1228" i="64" s="1"/>
  <c r="BI395" i="64" a="1"/>
  <c r="BI395" i="64" s="1"/>
  <c r="BH1070" i="64"/>
  <c r="BH1002" i="64"/>
  <c r="BI1001" i="64" a="1"/>
  <c r="BI1001" i="64" s="1"/>
  <c r="BI1069" i="64" a="1"/>
  <c r="BI1069" i="64" s="1"/>
  <c r="AW1074" i="64"/>
  <c r="AW1072" i="64"/>
  <c r="AX1068" i="64" s="1"/>
  <c r="BG1077" i="64"/>
  <c r="BG1071" i="64"/>
  <c r="BG1078" i="64" s="1"/>
  <c r="AD17" i="861"/>
  <c r="AD26" i="861" s="1"/>
  <c r="AD27" i="861" s="1"/>
  <c r="BH1986" i="64"/>
  <c r="BH1995" i="64" s="1"/>
  <c r="BH1996" i="64" s="1" a="1"/>
  <c r="BH1996" i="64" s="1"/>
  <c r="BI1987" i="64" a="1"/>
  <c r="BI1987" i="64" s="1"/>
  <c r="AS1992" i="64"/>
  <c r="AS1989" i="64" s="1"/>
  <c r="BU2017" i="64"/>
  <c r="BU2019" i="64" s="1"/>
  <c r="BH958" i="64"/>
  <c r="BH1828" i="64"/>
  <c r="BH1830" i="64" s="1"/>
  <c r="BF973" i="64" a="1"/>
  <c r="BF973" i="64" s="1"/>
  <c r="BI1827" i="64" a="1"/>
  <c r="BI1827" i="64" s="1"/>
  <c r="BI959" i="64" a="1"/>
  <c r="BI959" i="64" s="1"/>
  <c r="BG967" i="64"/>
  <c r="BG972" i="64"/>
  <c r="AW969" i="64"/>
  <c r="AW962" i="64"/>
  <c r="AX957" i="64" s="1"/>
  <c r="AX964" i="64" s="1"/>
  <c r="AX961" i="64" s="1"/>
  <c r="BI1129" i="64" a="1"/>
  <c r="BI1129" i="64" s="1"/>
  <c r="BI1829" i="64" a="1"/>
  <c r="BI1829" i="64" s="1"/>
  <c r="BI1125" i="64" a="1"/>
  <c r="BI1125" i="64" s="1"/>
  <c r="BI1126" i="64" a="1"/>
  <c r="BI1126" i="64" s="1"/>
  <c r="BH1127" i="64"/>
  <c r="BH1128" i="64" s="1"/>
  <c r="BH1130" i="64" s="1"/>
  <c r="AE596" i="64"/>
  <c r="AE586" i="64" s="1"/>
  <c r="AE588" i="64" s="1"/>
  <c r="AE589" i="64" s="1"/>
  <c r="BI595" i="64" a="1"/>
  <c r="BI595" i="64" s="1"/>
  <c r="BI584" i="64" a="1"/>
  <c r="BI584" i="64" s="1"/>
  <c r="BI601" i="64" a="1"/>
  <c r="BI601" i="64" s="1"/>
  <c r="BI587" i="64" a="1"/>
  <c r="BI587" i="64" s="1"/>
  <c r="BH141" i="64"/>
  <c r="BH126" i="64"/>
  <c r="BH1322" i="64"/>
  <c r="BH1324" i="64" s="1"/>
  <c r="BI111" i="64" a="1"/>
  <c r="BI111" i="64" s="1"/>
  <c r="BI1307" i="64" a="1"/>
  <c r="BI1307" i="64" s="1"/>
  <c r="BG1324"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199" i="64" a="1"/>
  <c r="BI1199" i="64" s="1"/>
  <c r="BG906" i="64"/>
  <c r="BG911" i="64" s="1"/>
  <c r="BH891" i="64"/>
  <c r="BH921" i="64" s="1"/>
  <c r="BE929" i="64"/>
  <c r="BF928" i="64"/>
  <c r="BF929" i="64" s="1"/>
  <c r="BH923" i="64"/>
  <c r="BG926" i="64"/>
  <c r="BH924" i="64"/>
  <c r="BH925" i="64"/>
  <c r="BH922" i="64"/>
  <c r="BI914" i="64" a="1"/>
  <c r="BI914" i="64" s="1"/>
  <c r="BI915" i="64" a="1"/>
  <c r="BI915" i="64" s="1"/>
  <c r="BI916" i="64" a="1"/>
  <c r="BI916" i="64" s="1"/>
  <c r="BI918" i="64" a="1"/>
  <c r="BI918" i="64" s="1"/>
  <c r="BI917" i="64" a="1"/>
  <c r="BI917" i="64" s="1"/>
  <c r="BH907" i="64"/>
  <c r="BH908" i="64"/>
  <c r="BI900" i="64" a="1"/>
  <c r="BI900" i="64" s="1"/>
  <c r="BI885" i="64" a="1"/>
  <c r="BI885" i="64" s="1"/>
  <c r="BI893" i="64" s="1"/>
  <c r="BI886" i="64" a="1"/>
  <c r="BI886" i="64" s="1"/>
  <c r="BI894" i="64" s="1"/>
  <c r="BI887" i="64" a="1"/>
  <c r="BI887" i="64" s="1"/>
  <c r="BI895" i="64" s="1"/>
  <c r="BI901" i="64" a="1"/>
  <c r="BI901" i="64" s="1"/>
  <c r="BI902" i="64" a="1"/>
  <c r="BI902" i="64" s="1"/>
  <c r="BI884" i="64" a="1"/>
  <c r="BI884" i="64" s="1"/>
  <c r="BI892" i="64" s="1"/>
  <c r="BI903" i="64" a="1"/>
  <c r="BI903" i="64" s="1"/>
  <c r="BI899" i="64" a="1"/>
  <c r="BI899" i="64" s="1"/>
  <c r="BI883" i="64" a="1"/>
  <c r="BI883" i="64" s="1"/>
  <c r="BI891" i="64" s="1"/>
  <c r="BH910" i="64"/>
  <c r="BH909" i="64"/>
  <c r="BI208" i="64" a="1"/>
  <c r="BI208" i="64" s="1"/>
  <c r="BI207" i="64" s="1"/>
  <c r="BI209" i="64" a="1"/>
  <c r="BI209" i="64" s="1"/>
  <c r="BH210" i="64"/>
  <c r="BH212" i="64" s="1"/>
  <c r="BH1175" i="64"/>
  <c r="BF1178" i="64"/>
  <c r="BH858" i="64"/>
  <c r="BH860" i="64" s="1"/>
  <c r="BG1177" i="64"/>
  <c r="BI331" i="64" a="1"/>
  <c r="BI331" i="64" s="1"/>
  <c r="BI1174" i="64" a="1"/>
  <c r="BI1174" i="64" s="1"/>
  <c r="BI312" i="64" a="1"/>
  <c r="BI312" i="64" s="1"/>
  <c r="BI859" i="64" a="1"/>
  <c r="BI859" i="64" s="1"/>
  <c r="BI825" i="64" a="1"/>
  <c r="BI825" i="64" s="1"/>
  <c r="BI299" i="64" a="1"/>
  <c r="BI299" i="64" s="1"/>
  <c r="BC2041" i="64"/>
  <c r="BG822" i="64"/>
  <c r="BH818" i="64"/>
  <c r="BH826" i="64" s="1"/>
  <c r="BI821" i="64" a="1"/>
  <c r="BI821" i="64" s="1"/>
  <c r="BI4" i="64"/>
  <c r="BI817" i="64" a="1"/>
  <c r="BI817" i="64" s="1"/>
  <c r="BI4" i="864"/>
  <c r="BJ259" i="64"/>
  <c r="BJ7" i="64"/>
  <c r="BJ3" i="64"/>
  <c r="BJ453" i="64" s="1" a="1"/>
  <c r="BJ453"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0" i="861" s="1"/>
  <c r="BI43" i="863"/>
  <c r="BM3" i="861"/>
  <c r="BL4" i="861"/>
  <c r="BL5" i="861" s="1"/>
  <c r="BL1" i="861"/>
  <c r="BL8" i="861"/>
  <c r="BI57" i="863"/>
  <c r="BI24" i="864"/>
  <c r="BI99" i="861" s="1"/>
  <c r="T278" i="64"/>
  <c r="T260" i="64"/>
  <c r="T261" i="64"/>
  <c r="T279" i="64"/>
  <c r="T280" i="64"/>
  <c r="T262" i="64"/>
  <c r="AW1" i="860"/>
  <c r="AW7" i="860"/>
  <c r="AW3" i="860"/>
  <c r="AW4" i="860" s="1"/>
  <c r="AX2" i="860"/>
  <c r="CX2332" i="64"/>
  <c r="CY2330" i="64"/>
  <c r="K42" i="206"/>
  <c r="K47" i="206"/>
  <c r="BB2084" i="64"/>
  <c r="BC2082" i="64"/>
  <c r="BC2061" i="64"/>
  <c r="BC2063" i="64" s="1"/>
  <c r="T2216" i="64"/>
  <c r="R2216" i="64"/>
  <c r="B176" i="64"/>
  <c r="B192" i="64"/>
  <c r="B1099" i="64"/>
  <c r="B552" i="64"/>
  <c r="B2276" i="64"/>
  <c r="B2242" i="64"/>
  <c r="B1543" i="64"/>
  <c r="B1552" i="64"/>
  <c r="R1625" i="64"/>
  <c r="B755" i="64"/>
  <c r="B40" i="64"/>
  <c r="B1272" i="64"/>
  <c r="B1799" i="64"/>
  <c r="B733" i="64"/>
  <c r="B1520" i="64"/>
  <c r="B1612" i="64"/>
  <c r="B1652" i="64"/>
  <c r="B2278" i="64"/>
  <c r="B1613" i="64"/>
  <c r="B1400" i="64"/>
  <c r="B2244" i="64"/>
  <c r="B1546" i="64"/>
  <c r="B1622" i="64"/>
  <c r="J2253" i="64"/>
  <c r="J2254" i="64" s="1"/>
  <c r="B1794" i="64"/>
  <c r="B1402" i="64"/>
  <c r="B1910" i="64"/>
  <c r="B1424" i="64"/>
  <c r="B1577" i="64"/>
  <c r="B1616" i="64"/>
  <c r="B175" i="64"/>
  <c r="B190" i="64"/>
  <c r="B1884" i="64"/>
  <c r="B1578" i="64"/>
  <c r="B1587" i="64"/>
  <c r="B1908" i="64"/>
  <c r="R1661" i="64"/>
  <c r="B191" i="64"/>
  <c r="B558" i="64"/>
  <c r="B1426" i="64"/>
  <c r="B1448" i="64"/>
  <c r="B1648" i="64"/>
  <c r="J1556" i="64"/>
  <c r="B245" i="64"/>
  <c r="B1805" i="64"/>
  <c r="B731" i="64"/>
  <c r="B1518" i="64"/>
  <c r="B2275" i="64"/>
  <c r="B2283" i="64"/>
  <c r="B2241" i="64"/>
  <c r="B2249" i="64"/>
  <c r="B1542" i="64"/>
  <c r="B1581" i="64"/>
  <c r="B1649" i="64"/>
  <c r="B1658" i="64"/>
  <c r="J2325" i="64"/>
  <c r="I1626" i="64"/>
  <c r="I1627" i="64" s="1"/>
  <c r="I1662" i="64"/>
  <c r="B1" i="84"/>
  <c r="R1555" i="64"/>
  <c r="R2252" i="64"/>
  <c r="BJ454" i="64" a="1"/>
  <c r="BI958" i="64" a="1"/>
  <c r="T2467" i="64" a="1"/>
  <c r="BI818" i="64" a="1"/>
  <c r="BI396" i="64" a="1"/>
  <c r="BI1986" i="64" a="1"/>
  <c r="BI1200" i="64"/>
  <c r="BI1322" i="64" a="1"/>
  <c r="BI1070" i="64" a="1"/>
  <c r="BH1177" i="64" a="1"/>
  <c r="BI858" i="64" a="1"/>
  <c r="BG1178" i="64" a="1"/>
  <c r="BI1828" i="64" a="1"/>
  <c r="T2501" i="64" a="1"/>
  <c r="BI1229" i="64" a="1"/>
  <c r="BI1002" i="64" a="1"/>
  <c r="BI1175" i="64" a="1"/>
  <c r="BJ454" i="64" l="1"/>
  <c r="BP46" i="1224"/>
  <c r="BP103" i="861" s="1"/>
  <c r="BQ45" i="1224"/>
  <c r="BQ102" i="861" s="1"/>
  <c r="AP27" i="1224"/>
  <c r="AO49" i="1224"/>
  <c r="AO43" i="861" s="1"/>
  <c r="AO47" i="1224"/>
  <c r="AO73" i="861" s="1"/>
  <c r="BQ29" i="1224"/>
  <c r="BQ100" i="861" s="1"/>
  <c r="BS28" i="1224"/>
  <c r="BS16" i="1224"/>
  <c r="BS35" i="861" s="1"/>
  <c r="BS4" i="1224"/>
  <c r="BS17" i="1224"/>
  <c r="BS44" i="1224"/>
  <c r="BU2" i="1224"/>
  <c r="BT3" i="1224"/>
  <c r="BT7" i="1224"/>
  <c r="BT1" i="1224"/>
  <c r="BR18" i="1224"/>
  <c r="BR8" i="1224"/>
  <c r="BI396" i="64"/>
  <c r="BI1229" i="64"/>
  <c r="BI1230" i="64" s="1"/>
  <c r="BJ1228" i="64" a="1"/>
  <c r="BJ1228" i="64" s="1"/>
  <c r="BJ395" i="64" a="1"/>
  <c r="BJ395" i="64" s="1"/>
  <c r="AY1233" i="64"/>
  <c r="AY1231" i="64"/>
  <c r="AZ1227" i="64" s="1"/>
  <c r="BI1070" i="64"/>
  <c r="BI1002" i="64"/>
  <c r="BJ1001" i="64" a="1"/>
  <c r="BJ1001" i="64" s="1"/>
  <c r="BJ1069" i="64" a="1"/>
  <c r="BJ1069" i="64" s="1"/>
  <c r="AX1074" i="64"/>
  <c r="AX1072" i="64"/>
  <c r="AY1068" i="64" s="1"/>
  <c r="BH1077" i="64"/>
  <c r="BH1071" i="64"/>
  <c r="BH1078" i="64" s="1"/>
  <c r="AC44" i="861"/>
  <c r="BI1986" i="64"/>
  <c r="BI1995" i="64" s="1"/>
  <c r="BI1996" i="64" s="1" a="1"/>
  <c r="BI1996" i="64" s="1"/>
  <c r="BJ1987" i="64" a="1"/>
  <c r="BJ1987" i="64" s="1"/>
  <c r="AS1990" i="64"/>
  <c r="AT1985" i="64" s="1"/>
  <c r="BV2017" i="64"/>
  <c r="BI958" i="64"/>
  <c r="BI1828" i="64"/>
  <c r="BI1830" i="64" s="1"/>
  <c r="BG973" i="64" a="1"/>
  <c r="BG973" i="64" s="1"/>
  <c r="BJ1827" i="64" a="1"/>
  <c r="BJ1827" i="64" s="1"/>
  <c r="BJ959" i="64" a="1"/>
  <c r="BJ959" i="64" s="1"/>
  <c r="BH967" i="64"/>
  <c r="BH972" i="64"/>
  <c r="AX969" i="64"/>
  <c r="AX962" i="64"/>
  <c r="AY957" i="64" s="1"/>
  <c r="AY964" i="64" s="1"/>
  <c r="AY961" i="64" s="1"/>
  <c r="BJ1129" i="64" a="1"/>
  <c r="BJ1129" i="64" s="1"/>
  <c r="BJ1829" i="64" a="1"/>
  <c r="BJ1829" i="64" s="1"/>
  <c r="BI1127" i="64"/>
  <c r="BI1128" i="64" s="1"/>
  <c r="BI1130" i="64" s="1"/>
  <c r="BJ1125" i="64" a="1"/>
  <c r="BJ1125" i="64" s="1"/>
  <c r="BJ1126" i="64" a="1"/>
  <c r="BJ1126" i="64" s="1"/>
  <c r="AE597" i="64"/>
  <c r="AE602" i="64" s="1"/>
  <c r="AE590" i="64"/>
  <c r="AF582" i="64"/>
  <c r="AF585" i="64" s="1"/>
  <c r="BJ595" i="64" a="1"/>
  <c r="BJ595" i="64" s="1"/>
  <c r="BJ584" i="64" a="1"/>
  <c r="BJ584" i="64" s="1"/>
  <c r="BJ587" i="64" a="1"/>
  <c r="BJ587" i="64" s="1"/>
  <c r="BJ601" i="64" a="1"/>
  <c r="BJ601" i="64" s="1"/>
  <c r="BI141" i="64"/>
  <c r="BI126" i="64"/>
  <c r="BI1322" i="64"/>
  <c r="BI1324" i="64" s="1"/>
  <c r="BJ111" i="64" a="1"/>
  <c r="BJ111" i="64" s="1"/>
  <c r="BJ1307" i="64" a="1"/>
  <c r="BJ1307"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199" i="64" a="1"/>
  <c r="BJ1199" i="64" s="1"/>
  <c r="BH906" i="64"/>
  <c r="BH911" i="64" s="1"/>
  <c r="BG928" i="64"/>
  <c r="BI921" i="64"/>
  <c r="BI925" i="64"/>
  <c r="BI923" i="64"/>
  <c r="BH926" i="64"/>
  <c r="BI922" i="64"/>
  <c r="BI924" i="64"/>
  <c r="BJ915" i="64" a="1"/>
  <c r="BJ915" i="64" s="1"/>
  <c r="BJ916" i="64" a="1"/>
  <c r="BJ916" i="64" s="1"/>
  <c r="BJ917" i="64" a="1"/>
  <c r="BJ917" i="64" s="1"/>
  <c r="BJ918" i="64" a="1"/>
  <c r="BJ918" i="64" s="1"/>
  <c r="BJ914" i="64" a="1"/>
  <c r="BJ914" i="64" s="1"/>
  <c r="BI907" i="64"/>
  <c r="BI906" i="64"/>
  <c r="BJ884" i="64" a="1"/>
  <c r="BJ884" i="64" s="1"/>
  <c r="BJ892" i="64" s="1"/>
  <c r="BJ900" i="64" a="1"/>
  <c r="BJ900" i="64" s="1"/>
  <c r="BJ885" i="64" a="1"/>
  <c r="BJ885" i="64" s="1"/>
  <c r="BJ893" i="64" s="1"/>
  <c r="BJ886" i="64" a="1"/>
  <c r="BJ886" i="64" s="1"/>
  <c r="BJ894" i="64" s="1"/>
  <c r="BJ887" i="64" a="1"/>
  <c r="BJ887" i="64" s="1"/>
  <c r="BJ895" i="64" s="1"/>
  <c r="BJ901" i="64" a="1"/>
  <c r="BJ901" i="64" s="1"/>
  <c r="BJ902" i="64" a="1"/>
  <c r="BJ902" i="64" s="1"/>
  <c r="BJ899" i="64" a="1"/>
  <c r="BJ899" i="64" s="1"/>
  <c r="BJ903" i="64" a="1"/>
  <c r="BJ903" i="64" s="1"/>
  <c r="BJ883" i="64" a="1"/>
  <c r="BJ883" i="64" s="1"/>
  <c r="BJ891" i="64" s="1"/>
  <c r="BI910" i="64"/>
  <c r="BI909" i="64"/>
  <c r="BI908" i="64"/>
  <c r="BJ208" i="64" a="1"/>
  <c r="BJ208" i="64" s="1"/>
  <c r="BJ207" i="64" s="1"/>
  <c r="BJ209" i="64" a="1"/>
  <c r="BJ209" i="64" s="1"/>
  <c r="BI210" i="64"/>
  <c r="BI212" i="64" s="1"/>
  <c r="BI1175" i="64"/>
  <c r="BI858" i="64"/>
  <c r="BI860" i="64" s="1"/>
  <c r="BG1178" i="64"/>
  <c r="BH1177" i="64"/>
  <c r="BJ331" i="64" a="1"/>
  <c r="BJ331" i="64" s="1"/>
  <c r="BJ1174" i="64" a="1"/>
  <c r="BJ1174" i="64" s="1"/>
  <c r="BD2041" i="64"/>
  <c r="BJ312" i="64" a="1"/>
  <c r="BJ312" i="64" s="1"/>
  <c r="BJ859" i="64" a="1"/>
  <c r="BJ859" i="64" s="1"/>
  <c r="BJ825" i="64" a="1"/>
  <c r="BJ825" i="64" s="1"/>
  <c r="BJ299" i="64" a="1"/>
  <c r="BJ299" i="64" s="1"/>
  <c r="BH822" i="64"/>
  <c r="BI818" i="64"/>
  <c r="BI826" i="64" s="1"/>
  <c r="BJ821" i="64" a="1"/>
  <c r="BJ821" i="64" s="1"/>
  <c r="BJ4" i="64"/>
  <c r="BJ817" i="64" a="1"/>
  <c r="BJ817" i="64" s="1"/>
  <c r="BK259" i="64"/>
  <c r="BK7" i="64"/>
  <c r="BI8" i="64"/>
  <c r="BK1" i="64"/>
  <c r="BL2" i="64"/>
  <c r="BK3" i="64"/>
  <c r="BK453" i="64" s="1" a="1"/>
  <c r="BK453" i="64" s="1"/>
  <c r="BJ24" i="864"/>
  <c r="BJ99" i="861" s="1"/>
  <c r="BJ68" i="863" a="1"/>
  <c r="BJ68" i="863" s="1"/>
  <c r="BJ70" i="863" a="1"/>
  <c r="BJ70" i="863" s="1"/>
  <c r="BJ66" i="863" a="1"/>
  <c r="BJ66" i="863" s="1"/>
  <c r="BJ4" i="863"/>
  <c r="BJ43" i="863"/>
  <c r="BJ42" i="863"/>
  <c r="BJ21" i="863" s="1"/>
  <c r="BJ30"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88" i="64" a="1"/>
  <c r="T788" i="64" s="1"/>
  <c r="T783" i="64" a="1"/>
  <c r="T783" i="64" s="1"/>
  <c r="T2313" i="64" a="1"/>
  <c r="T2313" i="64" s="1"/>
  <c r="T2314" i="64" a="1"/>
  <c r="T2314" i="64" s="1"/>
  <c r="T2315" i="64" a="1"/>
  <c r="T2315" i="64" s="1"/>
  <c r="T2319" i="64" a="1"/>
  <c r="T2319" i="64" s="1"/>
  <c r="T2317" i="64" a="1"/>
  <c r="T2317" i="64" s="1"/>
  <c r="T2320" i="64" a="1"/>
  <c r="T2320" i="64" s="1"/>
  <c r="T2321" i="64" a="1"/>
  <c r="T2321" i="64" s="1"/>
  <c r="T2316" i="64" a="1"/>
  <c r="T2316" i="64" s="1"/>
  <c r="T2318" i="64" a="1"/>
  <c r="T2318" i="64" s="1"/>
  <c r="T521" i="64" a="1"/>
  <c r="T521" i="64" s="1"/>
  <c r="T499" i="64" a="1"/>
  <c r="T499" i="64" s="1"/>
  <c r="T522" i="64" a="1"/>
  <c r="T522" i="64" s="1"/>
  <c r="CY2332" i="64"/>
  <c r="CZ2330" i="64"/>
  <c r="T2467" i="64"/>
  <c r="T2501"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706" i="64" a="1"/>
  <c r="CO706" i="64" s="1"/>
  <c r="CP706" i="64" s="1" a="1"/>
  <c r="CP706" i="64" s="1"/>
  <c r="CQ706" i="64" s="1" a="1"/>
  <c r="CQ706" i="64" s="1"/>
  <c r="CR706" i="64" s="1" a="1"/>
  <c r="CR706" i="64" s="1"/>
  <c r="CS706" i="64" s="1" a="1"/>
  <c r="CS706" i="64" s="1"/>
  <c r="CT706" i="64" s="1" a="1"/>
  <c r="CT706" i="64" s="1"/>
  <c r="CU706" i="64" s="1" a="1"/>
  <c r="CU706" i="64" s="1"/>
  <c r="CV706" i="64" s="1" a="1"/>
  <c r="CV706" i="64" s="1"/>
  <c r="CW706" i="64" s="1" a="1"/>
  <c r="CW706" i="64" s="1"/>
  <c r="CX706" i="64" s="1" a="1"/>
  <c r="CX706" i="64" s="1"/>
  <c r="CY706" i="64" s="1" a="1"/>
  <c r="CY706" i="64" s="1"/>
  <c r="CZ706" i="64" s="1" a="1"/>
  <c r="CZ706" i="64" s="1"/>
  <c r="DA706" i="64" s="1" a="1"/>
  <c r="DA706" i="64" s="1"/>
  <c r="DB706" i="64" s="1" a="1"/>
  <c r="DB706" i="64" s="1"/>
  <c r="DC706" i="64" s="1" a="1"/>
  <c r="DC706" i="64" s="1"/>
  <c r="DD706" i="64" s="1" a="1"/>
  <c r="DD706" i="64" s="1"/>
  <c r="DE706" i="64" s="1" a="1"/>
  <c r="DE706" i="64" s="1"/>
  <c r="DF706" i="64" s="1" a="1"/>
  <c r="DF706" i="64" s="1"/>
  <c r="DG706" i="64" s="1" a="1"/>
  <c r="DG706" i="64" s="1"/>
  <c r="DH706" i="64" s="1" a="1"/>
  <c r="DH706" i="64" s="1"/>
  <c r="DI706" i="64" s="1" a="1"/>
  <c r="DI706" i="64" s="1"/>
  <c r="DJ706" i="64" s="1" a="1"/>
  <c r="DJ706" i="64" s="1"/>
  <c r="DK706" i="64" s="1" a="1"/>
  <c r="DK706" i="64" s="1"/>
  <c r="DL706" i="64" s="1" a="1"/>
  <c r="DL706"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2217" i="64"/>
  <c r="K37" i="206"/>
  <c r="T2759" i="64" a="1"/>
  <c r="T2759" i="64" s="1"/>
  <c r="T2405" i="64" a="1"/>
  <c r="T2405" i="64" s="1"/>
  <c r="T2425" i="64" a="1"/>
  <c r="T2425" i="64" s="1"/>
  <c r="BD2082" i="64"/>
  <c r="BC2084" i="64"/>
  <c r="BD2061" i="64"/>
  <c r="BD2063" i="64" s="1"/>
  <c r="T1952" i="64" a="1"/>
  <c r="T1952" i="64" s="1"/>
  <c r="T1953" i="64" a="1"/>
  <c r="T1953" i="64" s="1"/>
  <c r="T1944" i="64" a="1"/>
  <c r="T1944" i="64" s="1"/>
  <c r="T1943" i="64" a="1"/>
  <c r="T1943" i="64" s="1"/>
  <c r="T1934" i="64" a="1"/>
  <c r="T1934" i="64" s="1"/>
  <c r="T1935" i="64" a="1"/>
  <c r="T1935" i="64" s="1"/>
  <c r="T2446" i="64" a="1"/>
  <c r="T2446" i="64" s="1"/>
  <c r="T2217" i="64"/>
  <c r="U2216" i="64"/>
  <c r="U2217" i="64" s="1"/>
  <c r="K33" i="206"/>
  <c r="K32" i="206"/>
  <c r="K31" i="206"/>
  <c r="K30" i="206"/>
  <c r="S2220" i="64"/>
  <c r="R1556" i="64"/>
  <c r="R1626" i="64"/>
  <c r="R2254" i="64"/>
  <c r="R2253" i="64"/>
  <c r="R1662" i="64"/>
  <c r="I1663" i="64"/>
  <c r="BK454" i="64" a="1"/>
  <c r="T1940" i="64" a="1"/>
  <c r="BJ1828" i="64" a="1"/>
  <c r="BJ1002" i="64" a="1"/>
  <c r="T784" i="64" a="1"/>
  <c r="U2467" i="64" a="1"/>
  <c r="BJ396" i="64" a="1"/>
  <c r="BJ958" i="64" a="1"/>
  <c r="BJ1070" i="64" a="1"/>
  <c r="T2404" i="64" a="1"/>
  <c r="BH1178" i="64" a="1"/>
  <c r="BJ1175" i="64" a="1"/>
  <c r="U2501" i="64" a="1"/>
  <c r="T2426" i="64" a="1"/>
  <c r="BJ1322" i="64" a="1"/>
  <c r="BJ858" i="64" a="1"/>
  <c r="BI1177" i="64" a="1"/>
  <c r="T2447" i="64" a="1"/>
  <c r="T523" i="64" a="1"/>
  <c r="BJ1229" i="64" a="1"/>
  <c r="BJ818" i="64" a="1"/>
  <c r="BJ1200" i="64"/>
  <c r="DL707" i="64" a="1"/>
  <c r="BJ1986" i="64" a="1"/>
  <c r="T1939" i="64" a="1"/>
  <c r="BK454" i="64" l="1"/>
  <c r="BQ30" i="1224"/>
  <c r="BQ101" i="861" s="1"/>
  <c r="BR45" i="1224"/>
  <c r="BR102" i="861" s="1"/>
  <c r="AP43" i="1224"/>
  <c r="AP31" i="1224"/>
  <c r="AP72" i="861" s="1"/>
  <c r="AP33" i="1224"/>
  <c r="AP42" i="861" s="1"/>
  <c r="BQ46" i="1224"/>
  <c r="BQ103" i="861" s="1"/>
  <c r="BR29" i="1224"/>
  <c r="BR100" i="861" s="1"/>
  <c r="BT16" i="1224"/>
  <c r="BT35" i="861" s="1"/>
  <c r="BT4" i="1224"/>
  <c r="BT17" i="1224"/>
  <c r="BT28" i="1224"/>
  <c r="BT44" i="1224"/>
  <c r="BV2" i="1224"/>
  <c r="BU3" i="1224"/>
  <c r="BU7" i="1224"/>
  <c r="BU1" i="1224"/>
  <c r="BS18" i="1224"/>
  <c r="BS8" i="1224"/>
  <c r="BJ396" i="64"/>
  <c r="BJ1229" i="64"/>
  <c r="BJ1230" i="64" s="1"/>
  <c r="AZ1231" i="64"/>
  <c r="BA1227" i="64" s="1"/>
  <c r="AZ1233" i="64"/>
  <c r="BK1228" i="64" a="1"/>
  <c r="BK1228" i="64" s="1"/>
  <c r="BK395" i="64" a="1"/>
  <c r="BK395" i="64" s="1"/>
  <c r="BJ1070" i="64"/>
  <c r="BJ1002" i="64"/>
  <c r="BK1001" i="64" a="1"/>
  <c r="BK1001" i="64" s="1"/>
  <c r="BK1069" i="64" a="1"/>
  <c r="BK1069" i="64" s="1"/>
  <c r="AY1072" i="64"/>
  <c r="AZ1068" i="64" s="1"/>
  <c r="AY1074" i="64"/>
  <c r="BI1077" i="64"/>
  <c r="BI1071" i="64"/>
  <c r="BI1078" i="64" s="1"/>
  <c r="AD64" i="861"/>
  <c r="AD96" i="861"/>
  <c r="AC104" i="861"/>
  <c r="BJ1986" i="64"/>
  <c r="BJ1995" i="64" s="1"/>
  <c r="BJ1996" i="64" s="1" a="1"/>
  <c r="BJ1996" i="64" s="1"/>
  <c r="BK1987" i="64" a="1"/>
  <c r="BK1987" i="64" s="1"/>
  <c r="AT1992" i="64"/>
  <c r="AT1989" i="64" s="1"/>
  <c r="BW2017" i="64"/>
  <c r="BW2019" i="64" s="1"/>
  <c r="BV2019" i="64"/>
  <c r="BJ958" i="64"/>
  <c r="BJ1828" i="64"/>
  <c r="BJ1830" i="64" s="1"/>
  <c r="BH973" i="64" a="1"/>
  <c r="BH973" i="64" s="1"/>
  <c r="BK1827" i="64" a="1"/>
  <c r="BK1827" i="64" s="1"/>
  <c r="BK959" i="64" a="1"/>
  <c r="BK959" i="64" s="1"/>
  <c r="BI967" i="64"/>
  <c r="BI972" i="64"/>
  <c r="AY969" i="64"/>
  <c r="AY962" i="64"/>
  <c r="AZ957" i="64" s="1"/>
  <c r="AZ964" i="64" s="1"/>
  <c r="AZ961" i="64" s="1"/>
  <c r="BK1129" i="64" a="1"/>
  <c r="BK1129" i="64" s="1"/>
  <c r="BK1829" i="64" a="1"/>
  <c r="BK1829" i="64" s="1"/>
  <c r="BJ1127" i="64"/>
  <c r="BJ1128" i="64" s="1"/>
  <c r="BJ1130" i="64" s="1"/>
  <c r="BK1125" i="64" a="1"/>
  <c r="BK1125" i="64" s="1"/>
  <c r="BK1126" i="64" a="1"/>
  <c r="BK1126" i="64" s="1"/>
  <c r="AE598" i="64"/>
  <c r="AF593" i="64"/>
  <c r="AF594" i="64"/>
  <c r="BK595" i="64" a="1"/>
  <c r="BK595" i="64" s="1"/>
  <c r="BK584" i="64" a="1"/>
  <c r="BK584" i="64" s="1"/>
  <c r="BK601" i="64" a="1"/>
  <c r="BK601" i="64" s="1"/>
  <c r="BK587" i="64" a="1"/>
  <c r="BK587" i="64" s="1"/>
  <c r="BJ126" i="64"/>
  <c r="BJ141" i="64"/>
  <c r="BJ1322" i="64"/>
  <c r="BJ1324" i="64" s="1"/>
  <c r="BK111" i="64" a="1"/>
  <c r="BK111" i="64" s="1"/>
  <c r="BK1307" i="64" a="1"/>
  <c r="BK1307"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199" i="64" a="1"/>
  <c r="BK1199" i="64" s="1"/>
  <c r="S2218" i="64"/>
  <c r="T2215" i="64" s="1"/>
  <c r="T2220" i="64" s="1"/>
  <c r="BE2041" i="64"/>
  <c r="BH928" i="64"/>
  <c r="BH929" i="64" s="1"/>
  <c r="BG929" i="64"/>
  <c r="BI926" i="64"/>
  <c r="BJ925" i="64"/>
  <c r="BJ923" i="64"/>
  <c r="BJ921" i="64"/>
  <c r="BJ924" i="64"/>
  <c r="BJ922" i="64"/>
  <c r="BK915" i="64" a="1"/>
  <c r="BK915" i="64" s="1"/>
  <c r="BK916" i="64" a="1"/>
  <c r="BK916" i="64" s="1"/>
  <c r="BK917" i="64" a="1"/>
  <c r="BK917" i="64" s="1"/>
  <c r="BK918" i="64" a="1"/>
  <c r="BK918" i="64" s="1"/>
  <c r="BK914" i="64" a="1"/>
  <c r="BK914" i="64" s="1"/>
  <c r="BJ906" i="64"/>
  <c r="BI911" i="64"/>
  <c r="BK883" i="64" a="1"/>
  <c r="BK883" i="64" s="1"/>
  <c r="BK891" i="64" s="1"/>
  <c r="BK884" i="64" a="1"/>
  <c r="BK884" i="64" s="1"/>
  <c r="BK892" i="64" s="1"/>
  <c r="BK900" i="64" a="1"/>
  <c r="BK900" i="64" s="1"/>
  <c r="BK885" i="64" a="1"/>
  <c r="BK885" i="64" s="1"/>
  <c r="BK893" i="64" s="1"/>
  <c r="BK886" i="64" a="1"/>
  <c r="BK886" i="64" s="1"/>
  <c r="BK894" i="64" s="1"/>
  <c r="BK887" i="64" a="1"/>
  <c r="BK887" i="64" s="1"/>
  <c r="BK895" i="64" s="1"/>
  <c r="BK901" i="64" a="1"/>
  <c r="BK901" i="64" s="1"/>
  <c r="BK902" i="64" a="1"/>
  <c r="BK902" i="64" s="1"/>
  <c r="BK899" i="64" a="1"/>
  <c r="BK899" i="64" s="1"/>
  <c r="BK903" i="64" a="1"/>
  <c r="BK903" i="64" s="1"/>
  <c r="BJ910" i="64"/>
  <c r="BJ909" i="64"/>
  <c r="BJ908" i="64"/>
  <c r="BJ907" i="64"/>
  <c r="BJ210" i="64"/>
  <c r="BJ212" i="64" s="1"/>
  <c r="BK208" i="64" a="1"/>
  <c r="BK208" i="64" s="1"/>
  <c r="BK207" i="64" s="1"/>
  <c r="BK209" i="64" a="1"/>
  <c r="BK209" i="64" s="1"/>
  <c r="BJ1175" i="64"/>
  <c r="BJ858" i="64"/>
  <c r="BJ860" i="64" s="1"/>
  <c r="BH1178" i="64"/>
  <c r="BI1177" i="64"/>
  <c r="BK331" i="64" a="1"/>
  <c r="BK331" i="64" s="1"/>
  <c r="BK1174" i="64" a="1"/>
  <c r="BK1174" i="64" s="1"/>
  <c r="BK312" i="64" a="1"/>
  <c r="BK312" i="64" s="1"/>
  <c r="BK859" i="64" a="1"/>
  <c r="BK859" i="64" s="1"/>
  <c r="BK825" i="64" a="1"/>
  <c r="BK825" i="64" s="1"/>
  <c r="BK299" i="64" a="1"/>
  <c r="BK299" i="64" s="1"/>
  <c r="BI822" i="64"/>
  <c r="BJ818" i="64"/>
  <c r="BJ826" i="64" s="1"/>
  <c r="BK821" i="64" a="1"/>
  <c r="BK821" i="64" s="1"/>
  <c r="BK4" i="64"/>
  <c r="BK817" i="64" a="1"/>
  <c r="BK817" i="64" s="1"/>
  <c r="BK4" i="864"/>
  <c r="BL259" i="64"/>
  <c r="BL7" i="64"/>
  <c r="BK8" i="64" s="1"/>
  <c r="BJ8" i="64"/>
  <c r="BL1" i="64"/>
  <c r="BM2" i="64"/>
  <c r="BL3" i="64"/>
  <c r="BL453" i="64" s="1" a="1"/>
  <c r="BL453" i="64" s="1"/>
  <c r="BK24" i="864"/>
  <c r="BK99" i="861" s="1"/>
  <c r="BK43" i="863"/>
  <c r="BK42" i="863"/>
  <c r="BK21" i="863" s="1"/>
  <c r="BK30"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784" i="64"/>
  <c r="U788" i="64" a="1"/>
  <c r="U788" i="64" s="1"/>
  <c r="U783" i="64" a="1"/>
  <c r="U783" i="64" s="1"/>
  <c r="T523" i="64"/>
  <c r="T2322" i="64"/>
  <c r="U2313" i="64" a="1"/>
  <c r="U2313" i="64" s="1"/>
  <c r="U2314" i="64" a="1"/>
  <c r="U2314" i="64" s="1"/>
  <c r="U2315" i="64" a="1"/>
  <c r="U2315" i="64" s="1"/>
  <c r="U2316" i="64" a="1"/>
  <c r="U2316" i="64" s="1"/>
  <c r="U2317" i="64" a="1"/>
  <c r="U2317" i="64" s="1"/>
  <c r="U2318" i="64" a="1"/>
  <c r="U2318" i="64" s="1"/>
  <c r="U2319" i="64" a="1"/>
  <c r="U2319" i="64" s="1"/>
  <c r="U2320" i="64" a="1"/>
  <c r="U2320" i="64" s="1"/>
  <c r="U2321" i="64" a="1"/>
  <c r="U2321" i="64" s="1"/>
  <c r="CZ2332" i="64"/>
  <c r="DA2330" i="64"/>
  <c r="U522" i="64" a="1"/>
  <c r="U522" i="64" s="1"/>
  <c r="U521" i="64" a="1"/>
  <c r="U521" i="64" s="1"/>
  <c r="U499" i="64" a="1"/>
  <c r="U499" i="64" s="1"/>
  <c r="U2467" i="64"/>
  <c r="U2501" i="64"/>
  <c r="CO193" i="64"/>
  <c r="CP190" i="64"/>
  <c r="DL707" i="64"/>
  <c r="T2426" i="64"/>
  <c r="T2404" i="64"/>
  <c r="U2759" i="64" a="1"/>
  <c r="U2759" i="64" s="1"/>
  <c r="U2405" i="64" a="1"/>
  <c r="U2405" i="64" s="1"/>
  <c r="U2425" i="64" a="1"/>
  <c r="U2425" i="64" s="1"/>
  <c r="BD2084" i="64"/>
  <c r="BE2082" i="64"/>
  <c r="BE2061" i="64"/>
  <c r="BE2063" i="64" s="1"/>
  <c r="U1953" i="64" a="1"/>
  <c r="U1953" i="64" s="1"/>
  <c r="U1952" i="64" a="1"/>
  <c r="U1952" i="64" s="1"/>
  <c r="U1943" i="64" a="1"/>
  <c r="U1943" i="64" s="1"/>
  <c r="U1944" i="64" a="1"/>
  <c r="U1944" i="64" s="1"/>
  <c r="T1940" i="64"/>
  <c r="T1939" i="64"/>
  <c r="U1934" i="64" a="1"/>
  <c r="U1934" i="64" s="1"/>
  <c r="U1935" i="64" a="1"/>
  <c r="U1935" i="64" s="1"/>
  <c r="T2447" i="64"/>
  <c r="U2446" i="64" a="1"/>
  <c r="U2446" i="64" s="1"/>
  <c r="V2216" i="64"/>
  <c r="V2217" i="64" s="1"/>
  <c r="R1663" i="64"/>
  <c r="BL454" i="64" a="1"/>
  <c r="U784" i="64" a="1"/>
  <c r="U523" i="64" a="1"/>
  <c r="U2426" i="64" a="1"/>
  <c r="BK858" i="64" a="1"/>
  <c r="BK1200" i="64"/>
  <c r="V2501" i="64" a="1"/>
  <c r="U2447" i="64" a="1"/>
  <c r="BK1986" i="64" a="1"/>
  <c r="U2404" i="64" a="1"/>
  <c r="BK396" i="64" a="1"/>
  <c r="BK1002" i="64" a="1"/>
  <c r="BK1229" i="64" a="1"/>
  <c r="BK818" i="64" a="1"/>
  <c r="BK958" i="64" a="1"/>
  <c r="BK1070" i="64" a="1"/>
  <c r="BJ1177" i="64" a="1"/>
  <c r="BK1175" i="64" a="1"/>
  <c r="U1940" i="64" a="1"/>
  <c r="V2467" i="64" a="1"/>
  <c r="BK1828" i="64" a="1"/>
  <c r="BK1322" i="64" a="1"/>
  <c r="BI1178" i="64" a="1"/>
  <c r="U1939" i="64" a="1"/>
  <c r="BL454" i="64" l="1"/>
  <c r="BR30" i="1224"/>
  <c r="BR101" i="861" s="1"/>
  <c r="BS45" i="1224"/>
  <c r="BS102" i="861" s="1"/>
  <c r="AQ27" i="1224"/>
  <c r="AP47" i="1224"/>
  <c r="AP73" i="861" s="1"/>
  <c r="AP49" i="1224"/>
  <c r="AP43" i="861" s="1"/>
  <c r="BR46" i="1224"/>
  <c r="BR103" i="861" s="1"/>
  <c r="BS29" i="1224"/>
  <c r="BS100" i="861" s="1"/>
  <c r="BU4" i="1224"/>
  <c r="BU17" i="1224"/>
  <c r="BU28" i="1224"/>
  <c r="BU16" i="1224"/>
  <c r="BU35" i="861" s="1"/>
  <c r="BU44" i="1224"/>
  <c r="BV1" i="1224"/>
  <c r="BW2" i="1224"/>
  <c r="BV3" i="1224"/>
  <c r="BV7" i="1224"/>
  <c r="BT18" i="1224"/>
  <c r="BT8" i="1224"/>
  <c r="BK396" i="64"/>
  <c r="BK1229" i="64"/>
  <c r="BK1230" i="64" s="1"/>
  <c r="BL1228" i="64" a="1"/>
  <c r="BL1228" i="64" s="1"/>
  <c r="BL395" i="64" a="1"/>
  <c r="BL395" i="64" s="1"/>
  <c r="BA1231" i="64"/>
  <c r="BB1227" i="64" s="1"/>
  <c r="BA1233" i="64"/>
  <c r="BK1070" i="64"/>
  <c r="BK1002" i="64"/>
  <c r="BL1001" i="64" a="1"/>
  <c r="BL1001" i="64" s="1"/>
  <c r="BL1069" i="64" a="1"/>
  <c r="BL1069" i="64" s="1"/>
  <c r="AZ1072" i="64"/>
  <c r="BA1068" i="64" s="1"/>
  <c r="AZ1074" i="64"/>
  <c r="BJ1077" i="64"/>
  <c r="BJ1071" i="64"/>
  <c r="BJ1078" i="64" s="1"/>
  <c r="AC74" i="861"/>
  <c r="AC76" i="861" s="1"/>
  <c r="BK1986" i="64"/>
  <c r="BK1995" i="64" s="1"/>
  <c r="BK1996" i="64" s="1" a="1"/>
  <c r="BK1996" i="64" s="1"/>
  <c r="BL1987" i="64" a="1"/>
  <c r="BL1987" i="64" s="1"/>
  <c r="AT1990" i="64"/>
  <c r="AU1985" i="64" s="1"/>
  <c r="BX2017" i="64"/>
  <c r="BX2019" i="64" s="1"/>
  <c r="BK958" i="64"/>
  <c r="BK1828" i="64"/>
  <c r="BK1830" i="64" s="1"/>
  <c r="BI973" i="64" a="1"/>
  <c r="BI973" i="64" s="1"/>
  <c r="BL1827" i="64" a="1"/>
  <c r="BL1827" i="64" s="1"/>
  <c r="BL959" i="64" a="1"/>
  <c r="BL959" i="64" s="1"/>
  <c r="BJ967" i="64"/>
  <c r="BJ972" i="64"/>
  <c r="AZ962" i="64"/>
  <c r="BA957" i="64" s="1"/>
  <c r="BA964" i="64" s="1"/>
  <c r="BA961" i="64" s="1"/>
  <c r="AZ969" i="64"/>
  <c r="BL1129" i="64" a="1"/>
  <c r="BL1129" i="64" s="1"/>
  <c r="BL1829" i="64" a="1"/>
  <c r="BL1829" i="64" s="1"/>
  <c r="BK1127" i="64"/>
  <c r="BK1128" i="64" s="1"/>
  <c r="BK1130" i="64" s="1"/>
  <c r="BL1125" i="64" a="1"/>
  <c r="BL1125" i="64" s="1"/>
  <c r="BL1126" i="64" a="1"/>
  <c r="BL1126" i="64" s="1"/>
  <c r="AF596" i="64"/>
  <c r="BL595" i="64" a="1"/>
  <c r="BL595" i="64" s="1"/>
  <c r="BL584" i="64" a="1"/>
  <c r="BL584" i="64" s="1"/>
  <c r="BL601" i="64" a="1"/>
  <c r="BL601" i="64" s="1"/>
  <c r="BL587" i="64" a="1"/>
  <c r="BL587" i="64" s="1"/>
  <c r="BK126" i="64"/>
  <c r="BK141" i="64"/>
  <c r="BK1322" i="64"/>
  <c r="BK1324" i="64" s="1"/>
  <c r="BL111" i="64" a="1"/>
  <c r="BL111" i="64" s="1"/>
  <c r="BL1307" i="64" a="1"/>
  <c r="BL1307"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199" i="64" a="1"/>
  <c r="BL1199" i="64" s="1"/>
  <c r="T2330" i="64"/>
  <c r="T2218" i="64"/>
  <c r="U2215" i="64" s="1"/>
  <c r="U2220" i="64" s="1"/>
  <c r="BF2041" i="64"/>
  <c r="BI928" i="64"/>
  <c r="BK921" i="64"/>
  <c r="BK925" i="64"/>
  <c r="BK924" i="64"/>
  <c r="BK922" i="64"/>
  <c r="BJ926" i="64"/>
  <c r="BK923" i="64"/>
  <c r="BL915" i="64" a="1"/>
  <c r="BL915" i="64" s="1"/>
  <c r="BL916" i="64" a="1"/>
  <c r="BL916" i="64" s="1"/>
  <c r="BL917" i="64" a="1"/>
  <c r="BL917" i="64" s="1"/>
  <c r="BL918" i="64" a="1"/>
  <c r="BL918" i="64" s="1"/>
  <c r="BL914" i="64" a="1"/>
  <c r="BL914" i="64" s="1"/>
  <c r="BJ911" i="64"/>
  <c r="BL883" i="64" a="1"/>
  <c r="BL883" i="64" s="1"/>
  <c r="BL891" i="64" s="1"/>
  <c r="BL884" i="64" a="1"/>
  <c r="BL884" i="64" s="1"/>
  <c r="BL892" i="64" s="1"/>
  <c r="BL900" i="64" a="1"/>
  <c r="BL900" i="64" s="1"/>
  <c r="BL885" i="64" a="1"/>
  <c r="BL885" i="64" s="1"/>
  <c r="BL893" i="64" s="1"/>
  <c r="BL886" i="64" a="1"/>
  <c r="BL886" i="64" s="1"/>
  <c r="BL894" i="64" s="1"/>
  <c r="BL887" i="64" a="1"/>
  <c r="BL887" i="64" s="1"/>
  <c r="BL895" i="64" s="1"/>
  <c r="BL901" i="64" a="1"/>
  <c r="BL901" i="64" s="1"/>
  <c r="BL899" i="64" a="1"/>
  <c r="BL899" i="64" s="1"/>
  <c r="BL902" i="64" a="1"/>
  <c r="BL902" i="64" s="1"/>
  <c r="BL903" i="64" a="1"/>
  <c r="BL903" i="64" s="1"/>
  <c r="BK910" i="64"/>
  <c r="BK909" i="64"/>
  <c r="BK908" i="64"/>
  <c r="BK907" i="64"/>
  <c r="BK906" i="64"/>
  <c r="BK210" i="64"/>
  <c r="BK212" i="64" s="1"/>
  <c r="BL208" i="64" a="1"/>
  <c r="BL208" i="64" s="1"/>
  <c r="BL207" i="64" s="1"/>
  <c r="BL209" i="64" a="1"/>
  <c r="BL209" i="64" s="1"/>
  <c r="BK1175" i="64"/>
  <c r="BK858" i="64"/>
  <c r="BK860" i="64" s="1"/>
  <c r="BI1178" i="64"/>
  <c r="BJ1177" i="64"/>
  <c r="BL331" i="64" a="1"/>
  <c r="BL331" i="64" s="1"/>
  <c r="BL1174" i="64" a="1"/>
  <c r="BL1174" i="64" s="1"/>
  <c r="BL312" i="64" a="1"/>
  <c r="BL312" i="64" s="1"/>
  <c r="BL859" i="64" a="1"/>
  <c r="BL859" i="64" s="1"/>
  <c r="BL825" i="64" a="1"/>
  <c r="BL825" i="64" s="1"/>
  <c r="BL299" i="64" a="1"/>
  <c r="BL299" i="64" s="1"/>
  <c r="BJ822" i="64"/>
  <c r="BK818" i="64"/>
  <c r="BK826" i="64" s="1"/>
  <c r="BL821" i="64" a="1"/>
  <c r="BL821" i="64" s="1"/>
  <c r="BL4" i="64"/>
  <c r="BL817" i="64" a="1"/>
  <c r="BL817" i="64" s="1"/>
  <c r="BM259" i="64"/>
  <c r="BM7" i="64"/>
  <c r="BN2" i="64"/>
  <c r="BM1" i="64"/>
  <c r="BM3" i="64"/>
  <c r="BM453" i="64" s="1" a="1"/>
  <c r="BM453" i="64" s="1"/>
  <c r="BL24" i="864"/>
  <c r="BL99"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0"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784" i="64"/>
  <c r="U794" i="64" s="1"/>
  <c r="T794" i="64"/>
  <c r="V788" i="64" a="1"/>
  <c r="V788" i="64" s="1"/>
  <c r="V783" i="64" a="1"/>
  <c r="V783" i="64" s="1"/>
  <c r="U523" i="64"/>
  <c r="V2313" i="64" a="1"/>
  <c r="V2313" i="64" s="1"/>
  <c r="V2314" i="64" a="1"/>
  <c r="V2314" i="64" s="1"/>
  <c r="V2315" i="64" a="1"/>
  <c r="V2315" i="64" s="1"/>
  <c r="V2316" i="64" a="1"/>
  <c r="V2316" i="64" s="1"/>
  <c r="V2317" i="64" a="1"/>
  <c r="V2317" i="64" s="1"/>
  <c r="V2319" i="64" a="1"/>
  <c r="V2319" i="64" s="1"/>
  <c r="V2320" i="64" a="1"/>
  <c r="V2320" i="64" s="1"/>
  <c r="V2321" i="64" a="1"/>
  <c r="V2321" i="64" s="1"/>
  <c r="V2318" i="64" a="1"/>
  <c r="V2318" i="64" s="1"/>
  <c r="U2322" i="64"/>
  <c r="DA2332" i="64"/>
  <c r="DB2330" i="64"/>
  <c r="V522" i="64" a="1"/>
  <c r="V522" i="64" s="1"/>
  <c r="V521" i="64" a="1"/>
  <c r="V521" i="64" s="1"/>
  <c r="V499" i="64" a="1"/>
  <c r="V499" i="64" s="1"/>
  <c r="V2467" i="64"/>
  <c r="V2501" i="64"/>
  <c r="CQ190" i="64"/>
  <c r="CQ193" i="64" s="1"/>
  <c r="CP193" i="64"/>
  <c r="U2426" i="64"/>
  <c r="U2404" i="64"/>
  <c r="V2405" i="64" a="1"/>
  <c r="V2405" i="64" s="1"/>
  <c r="V2425" i="64" a="1"/>
  <c r="V2425" i="64" s="1"/>
  <c r="BF2082" i="64"/>
  <c r="BE2084" i="64"/>
  <c r="BF2061" i="64"/>
  <c r="BF2063" i="64" s="1"/>
  <c r="V2759" i="64" a="1"/>
  <c r="V2759" i="64" s="1"/>
  <c r="T1947" i="64"/>
  <c r="T1956" i="64"/>
  <c r="T1948" i="64"/>
  <c r="T1957" i="64"/>
  <c r="V1953" i="64" a="1"/>
  <c r="V1953" i="64" s="1"/>
  <c r="V1952" i="64" a="1"/>
  <c r="V1952" i="64" s="1"/>
  <c r="V1935" i="64" a="1"/>
  <c r="V1935" i="64" s="1"/>
  <c r="V1943" i="64" a="1"/>
  <c r="V1943" i="64" s="1"/>
  <c r="V1944" i="64" a="1"/>
  <c r="V1944" i="64" s="1"/>
  <c r="U1940" i="64"/>
  <c r="U1939" i="64"/>
  <c r="V2446" i="64" a="1"/>
  <c r="V2446" i="64" s="1"/>
  <c r="V1934" i="64" a="1"/>
  <c r="V1934" i="64" s="1"/>
  <c r="U2447" i="64"/>
  <c r="W2216" i="64"/>
  <c r="W2217" i="64" s="1"/>
  <c r="BM454" i="64" a="1"/>
  <c r="W2501" i="64" a="1"/>
  <c r="BL396" i="64" a="1"/>
  <c r="BL958" i="64" a="1"/>
  <c r="BL1322" i="64" a="1"/>
  <c r="BL1229" i="64" a="1"/>
  <c r="BL1828" i="64" a="1"/>
  <c r="V784" i="64" a="1"/>
  <c r="V2404" i="64" a="1"/>
  <c r="BL1175" i="64" a="1"/>
  <c r="W2467" i="64" a="1"/>
  <c r="BK1177" i="64" a="1"/>
  <c r="V523" i="64" a="1"/>
  <c r="BL1200" i="64"/>
  <c r="BL858" i="64" a="1"/>
  <c r="BL1986" i="64" a="1"/>
  <c r="BL1002" i="64" a="1"/>
  <c r="V2447" i="64" a="1"/>
  <c r="BL818" i="64" a="1"/>
  <c r="BJ1178" i="64" a="1"/>
  <c r="V1939" i="64" a="1"/>
  <c r="V2426" i="64" a="1"/>
  <c r="BL1070" i="64" a="1"/>
  <c r="V1940" i="64" a="1"/>
  <c r="BM454" i="64" l="1"/>
  <c r="BT45" i="1224"/>
  <c r="BT102" i="861" s="1"/>
  <c r="AQ43" i="1224"/>
  <c r="AQ31" i="1224"/>
  <c r="AQ72" i="861" s="1"/>
  <c r="AQ33" i="1224"/>
  <c r="AQ42" i="861" s="1"/>
  <c r="BS46" i="1224"/>
  <c r="BS103" i="861" s="1"/>
  <c r="BS30" i="1224"/>
  <c r="BS101" i="861" s="1"/>
  <c r="BU18" i="1224"/>
  <c r="BT29" i="1224"/>
  <c r="BT100" i="861" s="1"/>
  <c r="BV4" i="1224"/>
  <c r="BV16" i="1224"/>
  <c r="BV35" i="861" s="1"/>
  <c r="BV17" i="1224"/>
  <c r="BV28" i="1224"/>
  <c r="BV44" i="1224"/>
  <c r="BW7" i="1224"/>
  <c r="BW1" i="1224"/>
  <c r="BX2" i="1224"/>
  <c r="BW3" i="1224"/>
  <c r="BU8" i="1224"/>
  <c r="BL396" i="64"/>
  <c r="BL1229" i="64"/>
  <c r="BL1230" i="64" s="1"/>
  <c r="BB1231" i="64"/>
  <c r="BC1227" i="64" s="1"/>
  <c r="BB1233" i="64"/>
  <c r="BM1228" i="64" a="1"/>
  <c r="BM1228" i="64" s="1"/>
  <c r="BM395" i="64" a="1"/>
  <c r="BM395" i="64" s="1"/>
  <c r="BL1070" i="64"/>
  <c r="BL1002" i="64"/>
  <c r="BM1001" i="64" a="1"/>
  <c r="BM1001" i="64" s="1"/>
  <c r="BM1069" i="64" a="1"/>
  <c r="BM1069" i="64" s="1"/>
  <c r="BA1072" i="64"/>
  <c r="BB1068" i="64" s="1"/>
  <c r="BA1074" i="64"/>
  <c r="BK1077" i="64"/>
  <c r="BK1071" i="64"/>
  <c r="BK1078" i="64" s="1"/>
  <c r="AE17" i="861"/>
  <c r="AE26" i="861" s="1"/>
  <c r="AE27" i="861" s="1"/>
  <c r="BL1986" i="64"/>
  <c r="BL1995" i="64" s="1"/>
  <c r="BL1996" i="64" s="1" a="1"/>
  <c r="BL1996" i="64" s="1"/>
  <c r="BM1987" i="64" a="1"/>
  <c r="BM1987" i="64" s="1"/>
  <c r="AU1992" i="64"/>
  <c r="AU1989" i="64" s="1"/>
  <c r="BY2017" i="64"/>
  <c r="BY2019" i="64" s="1"/>
  <c r="BL958" i="64"/>
  <c r="BL1828" i="64"/>
  <c r="BL1830" i="64" s="1"/>
  <c r="BJ973" i="64" a="1"/>
  <c r="BJ973" i="64" s="1"/>
  <c r="BM1827" i="64" a="1"/>
  <c r="BM1827" i="64" s="1"/>
  <c r="BM959" i="64" a="1"/>
  <c r="BM959" i="64" s="1"/>
  <c r="BK967" i="64"/>
  <c r="BK972" i="64"/>
  <c r="BA962" i="64"/>
  <c r="BB957" i="64" s="1"/>
  <c r="BA969" i="64"/>
  <c r="BM1129" i="64" a="1"/>
  <c r="BM1129" i="64" s="1"/>
  <c r="BM1829" i="64" a="1"/>
  <c r="BM1829" i="64" s="1"/>
  <c r="BL1127" i="64"/>
  <c r="BL1128" i="64" s="1"/>
  <c r="BL1130" i="64" s="1"/>
  <c r="BM1125" i="64" a="1"/>
  <c r="BM1125" i="64" s="1"/>
  <c r="BM1126" i="64" a="1"/>
  <c r="BM1126" i="64" s="1"/>
  <c r="AF586" i="64"/>
  <c r="AF588" i="64" s="1"/>
  <c r="AF589" i="64" s="1"/>
  <c r="AF597" i="64"/>
  <c r="BM595" i="64" a="1"/>
  <c r="BM595" i="64" s="1"/>
  <c r="BM584" i="64" a="1"/>
  <c r="BM584" i="64" s="1"/>
  <c r="BM587" i="64" a="1"/>
  <c r="BM587" i="64" s="1"/>
  <c r="BM601" i="64" a="1"/>
  <c r="BM601" i="64" s="1"/>
  <c r="BL126" i="64"/>
  <c r="BL141" i="64"/>
  <c r="BL1322" i="64"/>
  <c r="BL1324" i="64" s="1"/>
  <c r="BM111" i="64" a="1"/>
  <c r="BM111" i="64" s="1"/>
  <c r="BM1307" i="64" a="1"/>
  <c r="BM1307"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2041" i="64"/>
  <c r="BM1199" i="64" a="1"/>
  <c r="BM1199" i="64" s="1"/>
  <c r="U2330" i="64"/>
  <c r="U2218" i="64"/>
  <c r="V2215" i="64" s="1"/>
  <c r="V2220" i="64" s="1"/>
  <c r="BJ928" i="64"/>
  <c r="BJ929" i="64" s="1"/>
  <c r="BI929" i="64"/>
  <c r="BK926" i="64"/>
  <c r="BL925" i="64"/>
  <c r="BL924" i="64"/>
  <c r="BL923" i="64"/>
  <c r="BL922" i="64"/>
  <c r="BL921" i="64"/>
  <c r="BM916" i="64" a="1"/>
  <c r="BM916" i="64" s="1"/>
  <c r="BM915" i="64" a="1"/>
  <c r="BM915" i="64" s="1"/>
  <c r="BM917" i="64" a="1"/>
  <c r="BM917" i="64" s="1"/>
  <c r="BM918" i="64" a="1"/>
  <c r="BM918" i="64" s="1"/>
  <c r="BM914" i="64" a="1"/>
  <c r="BM914" i="64" s="1"/>
  <c r="BK911" i="64"/>
  <c r="BM883" i="64" a="1"/>
  <c r="BM883" i="64" s="1"/>
  <c r="BM891" i="64" s="1"/>
  <c r="BM884" i="64" a="1"/>
  <c r="BM884" i="64" s="1"/>
  <c r="BM892" i="64" s="1"/>
  <c r="BM900" i="64" a="1"/>
  <c r="BM900" i="64" s="1"/>
  <c r="BM885" i="64" a="1"/>
  <c r="BM885" i="64" s="1"/>
  <c r="BM893" i="64" s="1"/>
  <c r="BM886" i="64" a="1"/>
  <c r="BM886" i="64" s="1"/>
  <c r="BM894" i="64" s="1"/>
  <c r="BM899" i="64" a="1"/>
  <c r="BM899" i="64" s="1"/>
  <c r="BM887" i="64" a="1"/>
  <c r="BM887" i="64" s="1"/>
  <c r="BM895" i="64" s="1"/>
  <c r="BM901" i="64" a="1"/>
  <c r="BM901" i="64" s="1"/>
  <c r="BM902" i="64" a="1"/>
  <c r="BM902" i="64" s="1"/>
  <c r="BM903" i="64" a="1"/>
  <c r="BM903" i="64" s="1"/>
  <c r="BL910" i="64"/>
  <c r="BL909" i="64"/>
  <c r="BL908" i="64"/>
  <c r="BL907" i="64"/>
  <c r="BL906" i="64"/>
  <c r="BM208" i="64" a="1"/>
  <c r="BM208" i="64" s="1"/>
  <c r="BM207" i="64" s="1"/>
  <c r="BM209" i="64" a="1"/>
  <c r="BM209" i="64" s="1"/>
  <c r="BL210" i="64"/>
  <c r="BL212" i="64" s="1"/>
  <c r="BL1175" i="64"/>
  <c r="BL858" i="64"/>
  <c r="BL860" i="64" s="1"/>
  <c r="BJ1178" i="64"/>
  <c r="BK1177" i="64"/>
  <c r="BM331" i="64" a="1"/>
  <c r="BM331" i="64" s="1"/>
  <c r="BM1174" i="64" a="1"/>
  <c r="BM1174" i="64" s="1"/>
  <c r="BM312" i="64" a="1"/>
  <c r="BM312" i="64" s="1"/>
  <c r="BM859" i="64" a="1"/>
  <c r="BM859" i="64" s="1"/>
  <c r="BM825" i="64" a="1"/>
  <c r="BM825" i="64" s="1"/>
  <c r="BM299" i="64" a="1"/>
  <c r="BM299" i="64" s="1"/>
  <c r="BK822" i="64"/>
  <c r="BL818" i="64"/>
  <c r="BL826" i="64" s="1"/>
  <c r="BM821" i="64" a="1"/>
  <c r="BM821" i="64" s="1"/>
  <c r="BM4" i="64"/>
  <c r="BM817" i="64" a="1"/>
  <c r="BM817" i="64" s="1"/>
  <c r="BN259" i="64"/>
  <c r="BN7" i="64"/>
  <c r="BM8" i="64" s="1"/>
  <c r="BL8" i="64"/>
  <c r="BN1" i="64"/>
  <c r="BN3" i="64"/>
  <c r="BN453" i="64" s="1" a="1"/>
  <c r="BN453"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0" i="861" s="1"/>
  <c r="BP8" i="861"/>
  <c r="BQ3" i="861"/>
  <c r="BP4" i="861"/>
  <c r="BP5" i="861" s="1"/>
  <c r="BP1" i="861"/>
  <c r="BM24" i="864"/>
  <c r="BM99" i="861" s="1"/>
  <c r="W281" i="64"/>
  <c r="X277" i="64"/>
  <c r="X278" i="64"/>
  <c r="X260" i="64"/>
  <c r="X261" i="64"/>
  <c r="X279" i="64"/>
  <c r="X262" i="64"/>
  <c r="X280" i="64"/>
  <c r="W263" i="64"/>
  <c r="BA3" i="860"/>
  <c r="BA4" i="860" s="1"/>
  <c r="BB2" i="860"/>
  <c r="BA1" i="860"/>
  <c r="BA7" i="860"/>
  <c r="V784" i="64"/>
  <c r="V794" i="64" s="1"/>
  <c r="W788" i="64" a="1"/>
  <c r="W788" i="64" s="1"/>
  <c r="W783" i="64" a="1"/>
  <c r="W783" i="64" s="1"/>
  <c r="V523" i="64"/>
  <c r="W2313" i="64" a="1"/>
  <c r="W2313" i="64" s="1"/>
  <c r="W2314" i="64" a="1"/>
  <c r="W2314" i="64" s="1"/>
  <c r="W2315" i="64" a="1"/>
  <c r="W2315" i="64" s="1"/>
  <c r="W2317" i="64" a="1"/>
  <c r="W2317" i="64" s="1"/>
  <c r="W2319" i="64" a="1"/>
  <c r="W2319" i="64" s="1"/>
  <c r="W2320" i="64" a="1"/>
  <c r="W2320" i="64" s="1"/>
  <c r="W2321" i="64" a="1"/>
  <c r="W2321" i="64" s="1"/>
  <c r="W2316" i="64" a="1"/>
  <c r="W2316" i="64" s="1"/>
  <c r="W2318" i="64" a="1"/>
  <c r="W2318" i="64" s="1"/>
  <c r="V2322" i="64"/>
  <c r="W499" i="64" a="1"/>
  <c r="W499" i="64" s="1"/>
  <c r="W522" i="64" a="1"/>
  <c r="W522" i="64" s="1"/>
  <c r="W521" i="64" a="1"/>
  <c r="W521" i="64" s="1"/>
  <c r="DB2332" i="64"/>
  <c r="DC2330" i="64"/>
  <c r="W2467" i="64"/>
  <c r="W2501" i="64"/>
  <c r="CR190" i="64"/>
  <c r="CR193" i="64" s="1"/>
  <c r="V2404" i="64"/>
  <c r="V2426" i="64"/>
  <c r="W2405" i="64" a="1"/>
  <c r="W2405" i="64" s="1"/>
  <c r="W2425" i="64" a="1"/>
  <c r="W2425" i="64" s="1"/>
  <c r="BF2084" i="64"/>
  <c r="BG2082" i="64"/>
  <c r="W2759" i="64" a="1"/>
  <c r="W2759" i="64" s="1"/>
  <c r="BG2061" i="64"/>
  <c r="BG2063" i="64" s="1"/>
  <c r="T1949" i="64"/>
  <c r="U1948" i="64"/>
  <c r="U1957" i="64"/>
  <c r="U1947" i="64"/>
  <c r="U1956" i="64"/>
  <c r="W1953" i="64" a="1"/>
  <c r="W1953" i="64" s="1"/>
  <c r="W1952" i="64" a="1"/>
  <c r="W1952" i="64" s="1"/>
  <c r="V1940" i="64"/>
  <c r="W1943" i="64" a="1"/>
  <c r="W1943" i="64" s="1"/>
  <c r="W1944" i="64" a="1"/>
  <c r="W1944" i="64" s="1"/>
  <c r="V1939" i="64"/>
  <c r="W1934" i="64" a="1"/>
  <c r="W1934" i="64" s="1"/>
  <c r="W1935" i="64" a="1"/>
  <c r="W1935" i="64" s="1"/>
  <c r="V2447" i="64"/>
  <c r="W2446" i="64" a="1"/>
  <c r="W2446" i="64" s="1"/>
  <c r="S706" i="64" a="1"/>
  <c r="S706" i="64" s="1"/>
  <c r="X2216" i="64"/>
  <c r="X2217" i="64" s="1"/>
  <c r="DA2682" i="64" a="1"/>
  <c r="DA2682" i="64" s="1"/>
  <c r="BN454" i="64" a="1"/>
  <c r="BM1986" i="64" a="1"/>
  <c r="BM1229" i="64" a="1"/>
  <c r="BM1175" i="64" a="1"/>
  <c r="S707" i="64" a="1"/>
  <c r="W2426" i="64" a="1"/>
  <c r="BM958" i="64" a="1"/>
  <c r="BK1178" i="64" a="1"/>
  <c r="W1940" i="64" a="1"/>
  <c r="BM396" i="64" a="1"/>
  <c r="X2501" i="64" a="1"/>
  <c r="BM1200" i="64"/>
  <c r="W2404" i="64" a="1"/>
  <c r="BM858" i="64" a="1"/>
  <c r="BM1828" i="64" a="1"/>
  <c r="X2467" i="64" a="1"/>
  <c r="W2447" i="64" a="1"/>
  <c r="W523" i="64" a="1"/>
  <c r="BM1322" i="64" a="1"/>
  <c r="BL1177" i="64" a="1"/>
  <c r="BM1002" i="64" a="1"/>
  <c r="W784" i="64" a="1"/>
  <c r="BM1070" i="64" a="1"/>
  <c r="BM818" i="64" a="1"/>
  <c r="W1939" i="64" a="1"/>
  <c r="BN454" i="64" l="1"/>
  <c r="BU45" i="1224"/>
  <c r="BU102" i="861" s="1"/>
  <c r="BU29" i="1224"/>
  <c r="BU100" i="861" s="1"/>
  <c r="AR27" i="1224"/>
  <c r="AQ49" i="1224"/>
  <c r="AQ43" i="861" s="1"/>
  <c r="AQ47" i="1224"/>
  <c r="AQ73" i="861" s="1"/>
  <c r="BT30" i="1224"/>
  <c r="BT101" i="861" s="1"/>
  <c r="BT46" i="1224"/>
  <c r="BT103" i="861" s="1"/>
  <c r="BW4" i="1224"/>
  <c r="BW17" i="1224"/>
  <c r="BW16" i="1224"/>
  <c r="BW35" i="861" s="1"/>
  <c r="BW28" i="1224"/>
  <c r="BW44" i="1224"/>
  <c r="BX7" i="1224"/>
  <c r="BX1" i="1224"/>
  <c r="BY2" i="1224"/>
  <c r="BX3" i="1224"/>
  <c r="BV18" i="1224"/>
  <c r="BV8" i="1224"/>
  <c r="BM396" i="64"/>
  <c r="BM1229" i="64"/>
  <c r="BM1230" i="64" s="1"/>
  <c r="BC1231" i="64"/>
  <c r="BD1227" i="64" s="1"/>
  <c r="BC1233" i="64"/>
  <c r="BN395" i="64" a="1"/>
  <c r="BN395" i="64" s="1"/>
  <c r="BN1228" i="64" a="1"/>
  <c r="BN1228" i="64" s="1"/>
  <c r="BM1070" i="64"/>
  <c r="BM1002" i="64"/>
  <c r="BL1077" i="64"/>
  <c r="BL1071" i="64"/>
  <c r="BL1078" i="64" s="1"/>
  <c r="BN1001" i="64" a="1"/>
  <c r="BN1001" i="64" s="1"/>
  <c r="BN1069" i="64" a="1"/>
  <c r="BN1069" i="64" s="1"/>
  <c r="BB1072" i="64"/>
  <c r="BC1068" i="64" s="1"/>
  <c r="BB1074" i="64"/>
  <c r="AD44" i="861"/>
  <c r="BM1986" i="64"/>
  <c r="BM1995" i="64" s="1"/>
  <c r="BM1996" i="64" s="1" a="1"/>
  <c r="BM1996" i="64" s="1"/>
  <c r="BN1987" i="64" a="1"/>
  <c r="BN1987" i="64" s="1"/>
  <c r="AU1990" i="64"/>
  <c r="AV1985" i="64" s="1"/>
  <c r="BZ2017" i="64"/>
  <c r="BZ2019" i="64" s="1"/>
  <c r="BM958" i="64"/>
  <c r="BM1828" i="64"/>
  <c r="BM1830" i="64" s="1"/>
  <c r="BK973" i="64" a="1"/>
  <c r="BK973" i="64" s="1"/>
  <c r="BN1827" i="64" a="1"/>
  <c r="BN1827" i="64" s="1"/>
  <c r="BN959" i="64" a="1"/>
  <c r="BN959" i="64" s="1"/>
  <c r="BL967" i="64"/>
  <c r="BL972" i="64"/>
  <c r="BB964" i="64"/>
  <c r="BB961" i="64" s="1"/>
  <c r="BN1129" i="64" a="1"/>
  <c r="BN1129" i="64" s="1"/>
  <c r="BN1829" i="64" a="1"/>
  <c r="BN1829" i="64" s="1"/>
  <c r="BM1127" i="64"/>
  <c r="BM1128" i="64" s="1"/>
  <c r="BM1130" i="64" s="1"/>
  <c r="BN1125" i="64" a="1"/>
  <c r="BN1125" i="64" s="1"/>
  <c r="BN1126" i="64" a="1"/>
  <c r="BN1126" i="64" s="1"/>
  <c r="BM141" i="64"/>
  <c r="AF602" i="64"/>
  <c r="AG593" i="64"/>
  <c r="AF598" i="64"/>
  <c r="AF590" i="64"/>
  <c r="AG582" i="64"/>
  <c r="AG585" i="64" s="1"/>
  <c r="BN595" i="64" a="1"/>
  <c r="BN595" i="64" s="1"/>
  <c r="BN584" i="64" a="1"/>
  <c r="BN584" i="64" s="1"/>
  <c r="BN587" i="64" a="1"/>
  <c r="BN587" i="64" s="1"/>
  <c r="BN601" i="64" a="1"/>
  <c r="BN601" i="64" s="1"/>
  <c r="BM126" i="64"/>
  <c r="BM1322" i="64"/>
  <c r="BM1324" i="64" s="1"/>
  <c r="BN111" i="64" a="1"/>
  <c r="BN111" i="64" s="1"/>
  <c r="BN1307" i="64" a="1"/>
  <c r="BN1307"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041" i="64"/>
  <c r="BM112" i="64"/>
  <c r="BN346" i="64" a="1"/>
  <c r="BN346" i="64" s="1"/>
  <c r="BP347" i="64" s="1"/>
  <c r="BN110" i="64" a="1"/>
  <c r="BN110" i="64" s="1"/>
  <c r="BN109" i="64" a="1"/>
  <c r="BN109" i="64" s="1"/>
  <c r="BN108" i="64" a="1"/>
  <c r="BN108" i="64" s="1"/>
  <c r="BN107" i="64" a="1"/>
  <c r="BN107" i="64" s="1"/>
  <c r="BN1199" i="64" a="1"/>
  <c r="BN1199" i="64" s="1"/>
  <c r="V2330" i="64"/>
  <c r="V2218" i="64"/>
  <c r="W2215" i="64" s="1"/>
  <c r="W2218" i="64" s="1"/>
  <c r="X2215" i="64" s="1"/>
  <c r="BK928" i="64"/>
  <c r="BL926" i="64"/>
  <c r="BM924" i="64"/>
  <c r="BM923" i="64"/>
  <c r="BM921" i="64"/>
  <c r="BM925" i="64"/>
  <c r="BM922" i="64"/>
  <c r="BN916" i="64" a="1"/>
  <c r="BN916" i="64" s="1"/>
  <c r="BN917" i="64" a="1"/>
  <c r="BN917" i="64" s="1"/>
  <c r="BN918" i="64" a="1"/>
  <c r="BN918" i="64" s="1"/>
  <c r="BN914" i="64" a="1"/>
  <c r="BN914" i="64" s="1"/>
  <c r="BN915" i="64" a="1"/>
  <c r="BN915" i="64" s="1"/>
  <c r="BL911" i="64"/>
  <c r="BM910" i="64"/>
  <c r="BN883" i="64" a="1"/>
  <c r="BN883" i="64" s="1"/>
  <c r="BN891" i="64" s="1"/>
  <c r="BN884" i="64" a="1"/>
  <c r="BN884" i="64" s="1"/>
  <c r="BN892" i="64" s="1"/>
  <c r="BN900" i="64" a="1"/>
  <c r="BN900" i="64" s="1"/>
  <c r="BN899" i="64" a="1"/>
  <c r="BN899" i="64" s="1"/>
  <c r="BN885" i="64" a="1"/>
  <c r="BN885" i="64" s="1"/>
  <c r="BN893" i="64" s="1"/>
  <c r="BN886" i="64" a="1"/>
  <c r="BN886" i="64" s="1"/>
  <c r="BN894" i="64" s="1"/>
  <c r="BN887" i="64" a="1"/>
  <c r="BN887" i="64" s="1"/>
  <c r="BN895" i="64" s="1"/>
  <c r="BN901" i="64" a="1"/>
  <c r="BN901" i="64" s="1"/>
  <c r="BN902" i="64" a="1"/>
  <c r="BN902" i="64" s="1"/>
  <c r="BN903" i="64" a="1"/>
  <c r="BN903" i="64" s="1"/>
  <c r="BM909" i="64"/>
  <c r="BM908" i="64"/>
  <c r="BM907" i="64"/>
  <c r="BM906" i="64"/>
  <c r="BN208" i="64" a="1"/>
  <c r="BN208" i="64" s="1"/>
  <c r="BN207" i="64" s="1"/>
  <c r="BN209" i="64" a="1"/>
  <c r="BN209" i="64" s="1"/>
  <c r="BM210" i="64"/>
  <c r="BM212" i="64" s="1"/>
  <c r="BM1175" i="64"/>
  <c r="BM858" i="64"/>
  <c r="BM860" i="64" s="1"/>
  <c r="BK1178" i="64"/>
  <c r="BL1177" i="64"/>
  <c r="BN331" i="64" a="1"/>
  <c r="BN331" i="64" s="1"/>
  <c r="BN1174" i="64" a="1"/>
  <c r="BN1174" i="64" s="1"/>
  <c r="BN312" i="64" a="1"/>
  <c r="BN312" i="64" s="1"/>
  <c r="BN859" i="64" a="1"/>
  <c r="BN859" i="64" s="1"/>
  <c r="BN825" i="64" a="1"/>
  <c r="BN825" i="64" s="1"/>
  <c r="BN299" i="64" a="1"/>
  <c r="BN299" i="64" s="1"/>
  <c r="BL822" i="64"/>
  <c r="BM818" i="64"/>
  <c r="BM826" i="64" s="1"/>
  <c r="BN821" i="64" a="1"/>
  <c r="BN821" i="64" s="1"/>
  <c r="BN4" i="64"/>
  <c r="BN817" i="64" a="1"/>
  <c r="BN817" i="64" s="1"/>
  <c r="BO259" i="64"/>
  <c r="BO7" i="64"/>
  <c r="BN8" i="64" s="1"/>
  <c r="BO3" i="64"/>
  <c r="BO453" i="64" s="1" a="1"/>
  <c r="BO453" i="64" s="1"/>
  <c r="BP2" i="64"/>
  <c r="BO1" i="64"/>
  <c r="BN24" i="864"/>
  <c r="BN99"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0"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783" i="64" a="1"/>
  <c r="X783" i="64" s="1"/>
  <c r="W784" i="64"/>
  <c r="W794" i="64" s="1"/>
  <c r="X788" i="64" a="1"/>
  <c r="X788" i="64" s="1"/>
  <c r="W523" i="64"/>
  <c r="X2319" i="64" a="1"/>
  <c r="X2319" i="64" s="1"/>
  <c r="X2313" i="64" a="1"/>
  <c r="X2313" i="64" s="1"/>
  <c r="X2314" i="64" a="1"/>
  <c r="X2314" i="64" s="1"/>
  <c r="X2317" i="64" a="1"/>
  <c r="X2317" i="64" s="1"/>
  <c r="X2315" i="64" a="1"/>
  <c r="X2315" i="64" s="1"/>
  <c r="X2320" i="64" a="1"/>
  <c r="X2320" i="64" s="1"/>
  <c r="X2321" i="64" a="1"/>
  <c r="X2321" i="64" s="1"/>
  <c r="X2316" i="64" a="1"/>
  <c r="X2316" i="64" s="1"/>
  <c r="X2318" i="64" a="1"/>
  <c r="X2318" i="64" s="1"/>
  <c r="W2322" i="64"/>
  <c r="DC2332" i="64"/>
  <c r="DD2330" i="64"/>
  <c r="X499" i="64" a="1"/>
  <c r="X499" i="64" s="1"/>
  <c r="X522" i="64" a="1"/>
  <c r="X522" i="64" s="1"/>
  <c r="X521" i="64" a="1"/>
  <c r="X521" i="64" s="1"/>
  <c r="X2501" i="64"/>
  <c r="X2467" i="64"/>
  <c r="CS190" i="64"/>
  <c r="CS193" i="64" s="1"/>
  <c r="W2426" i="64"/>
  <c r="W2404" i="64"/>
  <c r="X2405" i="64" a="1"/>
  <c r="X2405" i="64" s="1"/>
  <c r="X2425" i="64" a="1"/>
  <c r="X2425" i="64" s="1"/>
  <c r="BG2084" i="64"/>
  <c r="BH2082" i="64"/>
  <c r="BH2061" i="64"/>
  <c r="BH2063" i="64" s="1"/>
  <c r="X2759" i="64" a="1"/>
  <c r="X2759" i="64" s="1"/>
  <c r="U1949" i="64"/>
  <c r="T1958" i="64"/>
  <c r="U1958" i="64"/>
  <c r="V1947" i="64"/>
  <c r="V1956" i="64"/>
  <c r="V1948" i="64"/>
  <c r="V1957" i="64"/>
  <c r="X1952" i="64" a="1"/>
  <c r="X1952" i="64" s="1"/>
  <c r="X1953" i="64" a="1"/>
  <c r="X1953" i="64" s="1"/>
  <c r="X1944" i="64" a="1"/>
  <c r="X1944" i="64" s="1"/>
  <c r="X1943" i="64" a="1"/>
  <c r="X1943" i="64" s="1"/>
  <c r="W1940" i="64"/>
  <c r="W1939" i="64"/>
  <c r="X1934" i="64" a="1"/>
  <c r="X1934" i="64" s="1"/>
  <c r="X1935" i="64" a="1"/>
  <c r="X1935" i="64" s="1"/>
  <c r="W2447" i="64"/>
  <c r="X2446" i="64" a="1"/>
  <c r="X2446" i="64" s="1"/>
  <c r="S53" i="64" a="1"/>
  <c r="S53" i="64" s="1"/>
  <c r="CR1402" i="64" a="1"/>
  <c r="CR1402" i="64" s="1"/>
  <c r="DF60" i="64" a="1"/>
  <c r="DF60" i="64" s="1"/>
  <c r="DE60" i="64" a="1"/>
  <c r="DE60" i="64" s="1"/>
  <c r="CY1581" i="64" a="1"/>
  <c r="CY1581" i="64" s="1"/>
  <c r="CU1272" i="64" a="1"/>
  <c r="CU1272" i="64" s="1"/>
  <c r="CU2714" i="64" s="1"/>
  <c r="DE1546" i="64" a="1"/>
  <c r="DE1546" i="64" s="1"/>
  <c r="CZ1856" i="64" a="1"/>
  <c r="CZ1856" i="64" s="1"/>
  <c r="DH1805" i="64" a="1"/>
  <c r="DH1805" i="64" s="1"/>
  <c r="DG1693" i="64" a="1"/>
  <c r="DG1693" i="64" s="1"/>
  <c r="DG1099" i="64" a="1"/>
  <c r="DG1099" i="64" s="1"/>
  <c r="DG2665" i="64" s="1"/>
  <c r="DF1884" i="64" a="1"/>
  <c r="DF1884" i="64" s="1"/>
  <c r="DG2783" i="64" a="1"/>
  <c r="DG2783" i="64" s="1"/>
  <c r="DE2682" i="64" a="1"/>
  <c r="DE2682" i="64" s="1"/>
  <c r="CO53" i="64" a="1"/>
  <c r="CO53" i="64" s="1"/>
  <c r="CS1856" i="64" a="1"/>
  <c r="CS1856" i="64" s="1"/>
  <c r="CP2682" i="64" a="1"/>
  <c r="CP2682" i="64" s="1"/>
  <c r="CO684" i="64" a="1"/>
  <c r="CO684" i="64" s="1"/>
  <c r="DB1616" i="64" a="1"/>
  <c r="DB1616" i="64" s="1"/>
  <c r="DF2733" i="64" a="1"/>
  <c r="DF2733" i="64" s="1"/>
  <c r="DE1831" i="64" a="1"/>
  <c r="DE1831" i="64" s="1"/>
  <c r="DE1832" i="64" s="1"/>
  <c r="DG552" i="64" a="1"/>
  <c r="DG552" i="64" s="1"/>
  <c r="DG553" i="64" s="1"/>
  <c r="DH475" i="64" a="1"/>
  <c r="DH475" i="64" s="1"/>
  <c r="DH2656" i="64" a="1"/>
  <c r="DH2656" i="64" s="1"/>
  <c r="DG1884" i="64" a="1"/>
  <c r="DG1884" i="64" s="1"/>
  <c r="DH733" i="64" a="1"/>
  <c r="DH733" i="64" s="1"/>
  <c r="CV684" i="64" a="1"/>
  <c r="CV684" i="64" s="1"/>
  <c r="CV60" i="64" a="1"/>
  <c r="CV60" i="64" s="1"/>
  <c r="DC1794" i="64" a="1"/>
  <c r="DC1794" i="64" s="1"/>
  <c r="DE498" i="64" a="1"/>
  <c r="DE498" i="64" s="1"/>
  <c r="DF1151" i="64" a="1"/>
  <c r="DF1151" i="64" s="1"/>
  <c r="DH1518" i="64" a="1"/>
  <c r="DH1518" i="64" s="1"/>
  <c r="DF1520" i="64" a="1"/>
  <c r="DF1520" i="64" s="1"/>
  <c r="DH755" i="64" a="1"/>
  <c r="DH755" i="64" s="1"/>
  <c r="CR684" i="64" a="1"/>
  <c r="CR684" i="64" s="1"/>
  <c r="CP1794" i="64" a="1"/>
  <c r="CP1794" i="64" s="1"/>
  <c r="CR2682" i="64" a="1"/>
  <c r="CR2682" i="64" s="1"/>
  <c r="DF1805" i="64" a="1"/>
  <c r="DF1805" i="64" s="1"/>
  <c r="DE2707" i="64" a="1"/>
  <c r="DE2707" i="64" s="1"/>
  <c r="DF659" i="64" a="1"/>
  <c r="DF659" i="64" s="1"/>
  <c r="DG2733" i="64" a="1"/>
  <c r="DG2733" i="64" s="1"/>
  <c r="DF176" i="64" a="1"/>
  <c r="DF176" i="64" s="1"/>
  <c r="DF177" i="64" s="1"/>
  <c r="DF1893" i="64" s="1"/>
  <c r="CT552" i="64" a="1"/>
  <c r="CT552" i="64" s="1"/>
  <c r="CT553" i="64" s="1"/>
  <c r="CX2656" i="64" a="1"/>
  <c r="CX2656" i="64" s="1"/>
  <c r="CW1854" i="64" a="1"/>
  <c r="CW1854" i="64" s="1"/>
  <c r="DC558" i="64" a="1"/>
  <c r="DC558" i="64" s="1"/>
  <c r="DE733" i="64" a="1"/>
  <c r="DE733" i="64" s="1"/>
  <c r="DG684" i="64" a="1"/>
  <c r="DG684" i="64" s="1"/>
  <c r="CS1652" i="64" a="1"/>
  <c r="CS1652" i="64" s="1"/>
  <c r="CQ1272" i="64" a="1"/>
  <c r="CQ1272" i="64" s="1"/>
  <c r="CQ2714" i="64" s="1"/>
  <c r="CR1794" i="64" a="1"/>
  <c r="CR1794" i="64" s="1"/>
  <c r="CX1518" i="64" a="1"/>
  <c r="CX1518" i="64" s="1"/>
  <c r="DH2783" i="64" a="1"/>
  <c r="DH2783" i="64" s="1"/>
  <c r="DG1616" i="64" a="1"/>
  <c r="DG1616" i="64" s="1"/>
  <c r="DH1862" i="64" a="1"/>
  <c r="DH1862" i="64" s="1"/>
  <c r="DH1799" i="64" a="1"/>
  <c r="DH1799" i="64" s="1"/>
  <c r="DH1272" i="64" a="1"/>
  <c r="DH1272" i="64" s="1"/>
  <c r="DH2714" i="64" s="1"/>
  <c r="DE1862" i="64" a="1"/>
  <c r="DE1862" i="64" s="1"/>
  <c r="DA1546" i="64" a="1"/>
  <c r="DA1546" i="64" s="1"/>
  <c r="CT1546" i="64" a="1"/>
  <c r="CT1546" i="64" s="1"/>
  <c r="CU176" i="64" a="1"/>
  <c r="CU176" i="64" s="1"/>
  <c r="CU177" i="64" s="1"/>
  <c r="CU1893" i="64" s="1"/>
  <c r="DG53" i="64" a="1"/>
  <c r="DG53" i="64" s="1"/>
  <c r="DE1773" i="64" a="1"/>
  <c r="DE1773" i="64" s="1"/>
  <c r="DE1774" i="64" s="1"/>
  <c r="DG1805" i="64" a="1"/>
  <c r="DG1805" i="64" s="1"/>
  <c r="DH684" i="64" a="1"/>
  <c r="DH684" i="64" s="1"/>
  <c r="DG755" i="64" a="1"/>
  <c r="DG755" i="64" s="1"/>
  <c r="DE1794" i="64" a="1"/>
  <c r="DE1794" i="64" s="1"/>
  <c r="CP1854" i="64" a="1"/>
  <c r="CP1854" i="64" s="1"/>
  <c r="CY55" i="64" a="1"/>
  <c r="CY55" i="64" s="1"/>
  <c r="CY60" i="64" a="1"/>
  <c r="CY60" i="64" s="1"/>
  <c r="CX55" i="64" a="1"/>
  <c r="CX55" i="64" s="1"/>
  <c r="CY1799" i="64" a="1"/>
  <c r="CY1799" i="64" s="1"/>
  <c r="DE1402" i="64" a="1"/>
  <c r="DE1402" i="64" s="1"/>
  <c r="DH2707" i="64" a="1"/>
  <c r="DH2707" i="64" s="1"/>
  <c r="DH2733" i="64" a="1"/>
  <c r="DH2733" i="64" s="1"/>
  <c r="DE1799" i="64" a="1"/>
  <c r="DE1799" i="64" s="1"/>
  <c r="DH1773" i="64" a="1"/>
  <c r="DH1773" i="64" s="1"/>
  <c r="DH1774" i="64" s="1"/>
  <c r="DF1448" i="64" a="1"/>
  <c r="DF1448" i="64" s="1"/>
  <c r="DE475" i="64" a="1"/>
  <c r="DE475" i="64" s="1"/>
  <c r="DH659" i="64" a="1"/>
  <c r="DH659" i="64" s="1"/>
  <c r="DG1518" i="64" a="1"/>
  <c r="DG1518" i="64" s="1"/>
  <c r="DH1099" i="64" a="1"/>
  <c r="DH1099" i="64" s="1"/>
  <c r="DH2665" i="64" s="1"/>
  <c r="DG659" i="64" a="1"/>
  <c r="DG659" i="64" s="1"/>
  <c r="DF55" i="64" a="1"/>
  <c r="DF55" i="64" s="1"/>
  <c r="DE1272" i="64" a="1"/>
  <c r="DE1272" i="64" s="1"/>
  <c r="DE2714" i="64" s="1"/>
  <c r="DF755" i="64" a="1"/>
  <c r="DF755" i="64" s="1"/>
  <c r="DG654" i="64" a="1"/>
  <c r="DG654" i="64" s="1"/>
  <c r="DH1448" i="64" a="1"/>
  <c r="DH1448" i="64" s="1"/>
  <c r="DF2783" i="64" a="1"/>
  <c r="DF2783" i="64" s="1"/>
  <c r="DG498" i="64" a="1"/>
  <c r="DG498" i="64" s="1"/>
  <c r="DH2682" i="64" a="1"/>
  <c r="DH2682" i="64" s="1"/>
  <c r="DF1518" i="64" a="1"/>
  <c r="DF1518" i="64" s="1"/>
  <c r="CS684" i="64" a="1"/>
  <c r="CS684" i="64" s="1"/>
  <c r="DA1794" i="64" a="1"/>
  <c r="DA1794" i="64" s="1"/>
  <c r="DD1520" i="64" a="1"/>
  <c r="DD1520" i="64" s="1"/>
  <c r="DD1773" i="64" a="1"/>
  <c r="DD1773" i="64" s="1"/>
  <c r="DD1774" i="64" s="1"/>
  <c r="DB1805" i="64" a="1"/>
  <c r="DB1805" i="64" s="1"/>
  <c r="CT1831" i="64" a="1"/>
  <c r="CT1831" i="64" s="1"/>
  <c r="CT1832" i="64" s="1"/>
  <c r="CS1099" i="64" a="1"/>
  <c r="CS1099" i="64" s="1"/>
  <c r="CS2665" i="64" s="1"/>
  <c r="CR1799" i="64" a="1"/>
  <c r="CR1799" i="64" s="1"/>
  <c r="CV1884" i="64" a="1"/>
  <c r="CV1884" i="64" s="1"/>
  <c r="CT60" i="64" a="1"/>
  <c r="CT60" i="64" s="1"/>
  <c r="CU1520" i="64" a="1"/>
  <c r="CU1520" i="64" s="1"/>
  <c r="CU1831" i="64" a="1"/>
  <c r="CU1831" i="64" s="1"/>
  <c r="CU1832" i="64" s="1"/>
  <c r="CZ1099" i="64" a="1"/>
  <c r="CZ1099" i="64" s="1"/>
  <c r="CZ2665" i="64" s="1"/>
  <c r="CZ1616" i="64" a="1"/>
  <c r="CZ1616" i="64" s="1"/>
  <c r="CS1546" i="64" a="1"/>
  <c r="CS1546" i="64" s="1"/>
  <c r="CO55" i="64" a="1"/>
  <c r="CO55" i="64" s="1"/>
  <c r="CV1831" i="64" a="1"/>
  <c r="CV1831" i="64" s="1"/>
  <c r="CV1832" i="64" s="1"/>
  <c r="CP731" i="64" a="1"/>
  <c r="CP731" i="64" s="1"/>
  <c r="CW1402" i="64" a="1"/>
  <c r="CW1402" i="64" s="1"/>
  <c r="CZ1546" i="64" a="1"/>
  <c r="CZ1546" i="64" s="1"/>
  <c r="CP1272" i="64" a="1"/>
  <c r="CP1272" i="64" s="1"/>
  <c r="CP2714" i="64" s="1"/>
  <c r="CQ659" i="64" a="1"/>
  <c r="CQ659" i="64" s="1"/>
  <c r="CT1856" i="64" a="1"/>
  <c r="CT1856" i="64" s="1"/>
  <c r="CP2707" i="64" a="1"/>
  <c r="CP2707" i="64" s="1"/>
  <c r="CR2733" i="64" a="1"/>
  <c r="CR2733" i="64" s="1"/>
  <c r="CV1518" i="64" a="1"/>
  <c r="CV1518" i="64" s="1"/>
  <c r="DA1831" i="64" a="1"/>
  <c r="DA1831" i="64" s="1"/>
  <c r="DA1832" i="64" s="1"/>
  <c r="CU2682" i="64" a="1"/>
  <c r="CU2682" i="64" s="1"/>
  <c r="CT1616" i="64" a="1"/>
  <c r="CT1616" i="64" s="1"/>
  <c r="DF1831" i="64" a="1"/>
  <c r="DF1831" i="64" s="1"/>
  <c r="DF1832" i="64" s="1"/>
  <c r="DE1518" i="64" a="1"/>
  <c r="DE1518" i="64" s="1"/>
  <c r="DE2733" i="64" a="1"/>
  <c r="DE2733" i="64" s="1"/>
  <c r="DF654" i="64" a="1"/>
  <c r="DF654" i="64" s="1"/>
  <c r="DG1581" i="64" a="1"/>
  <c r="DG1581" i="64" s="1"/>
  <c r="DG1862" i="64" a="1"/>
  <c r="DG1862" i="64" s="1"/>
  <c r="DF2656" i="64" a="1"/>
  <c r="DF2656" i="64" s="1"/>
  <c r="DH1856" i="64" a="1"/>
  <c r="DH1856" i="64" s="1"/>
  <c r="CP1805" i="64" a="1"/>
  <c r="CP1805" i="64" s="1"/>
  <c r="CV1693" i="64" a="1"/>
  <c r="CV1693" i="64" s="1"/>
  <c r="CZ2682" i="64" a="1"/>
  <c r="CZ2682" i="64" s="1"/>
  <c r="DB1520" i="64" a="1"/>
  <c r="DB1520" i="64" s="1"/>
  <c r="DC1616" i="64" a="1"/>
  <c r="DC1616" i="64" s="1"/>
  <c r="DB1693" i="64" a="1"/>
  <c r="DB1693" i="64" s="1"/>
  <c r="DD1862" i="64" a="1"/>
  <c r="DD1862" i="64" s="1"/>
  <c r="CQ1616" i="64" a="1"/>
  <c r="CQ1616" i="64" s="1"/>
  <c r="CV1652" i="64" a="1"/>
  <c r="CV1652" i="64" s="1"/>
  <c r="CP1546" i="64" a="1"/>
  <c r="CP1546" i="64" s="1"/>
  <c r="CR1099" i="64" a="1"/>
  <c r="CR1099" i="64" s="1"/>
  <c r="CR2665" i="64" s="1"/>
  <c r="CP1099" i="64" a="1"/>
  <c r="CP1099" i="64" s="1"/>
  <c r="CP2665" i="64" s="1"/>
  <c r="CT498" i="64" a="1"/>
  <c r="CT498" i="64" s="1"/>
  <c r="CP1856" i="64" a="1"/>
  <c r="CP1856" i="64" s="1"/>
  <c r="CZ1652" i="64" a="1"/>
  <c r="CZ1652" i="64" s="1"/>
  <c r="CU1616" i="64" a="1"/>
  <c r="CU1616" i="64" s="1"/>
  <c r="CQ2656" i="64" a="1"/>
  <c r="CQ2656" i="64" s="1"/>
  <c r="CY1272" i="64" a="1"/>
  <c r="CY1272" i="64" s="1"/>
  <c r="CY2714" i="64" s="1"/>
  <c r="CW558" i="64" a="1"/>
  <c r="CW558" i="64" s="1"/>
  <c r="CQ1831" i="64" a="1"/>
  <c r="CQ1831" i="64" s="1"/>
  <c r="CQ1832" i="64" s="1"/>
  <c r="CV1854" i="64" a="1"/>
  <c r="CV1854" i="64" s="1"/>
  <c r="CP1518" i="64" a="1"/>
  <c r="CP1518" i="64" s="1"/>
  <c r="CP176" i="64" a="1"/>
  <c r="CP176" i="64" s="1"/>
  <c r="CP177" i="64" s="1"/>
  <c r="CP1893" i="64" s="1"/>
  <c r="CU1854" i="64" a="1"/>
  <c r="CU1854" i="64" s="1"/>
  <c r="CP1616" i="64" a="1"/>
  <c r="CP1616" i="64" s="1"/>
  <c r="CS552" i="64" a="1"/>
  <c r="CS552" i="64" s="1"/>
  <c r="CS553" i="64" s="1"/>
  <c r="CW1693" i="64" a="1"/>
  <c r="CW1693" i="64" s="1"/>
  <c r="CY1402" i="64" a="1"/>
  <c r="CY1402" i="64" s="1"/>
  <c r="CS2707" i="64" a="1"/>
  <c r="CS2707" i="64" s="1"/>
  <c r="CP733" i="64" a="1"/>
  <c r="CP733" i="64" s="1"/>
  <c r="CQ55" i="64" a="1"/>
  <c r="CQ55" i="64" s="1"/>
  <c r="CT1773" i="64" a="1"/>
  <c r="CT1773" i="64" s="1"/>
  <c r="CT1774" i="64" s="1"/>
  <c r="CR558" i="64" a="1"/>
  <c r="CR558" i="64" s="1"/>
  <c r="DE659" i="64" a="1"/>
  <c r="DE659" i="64" s="1"/>
  <c r="DG475" i="64" a="1"/>
  <c r="DG475" i="64" s="1"/>
  <c r="DH1652" i="64" a="1"/>
  <c r="DH1652" i="64" s="1"/>
  <c r="DE558" i="64" a="1"/>
  <c r="DE558" i="64" s="1"/>
  <c r="DG2656" i="64" a="1"/>
  <c r="DG2656" i="64" s="1"/>
  <c r="DE1693" i="64" a="1"/>
  <c r="DE1693" i="64" s="1"/>
  <c r="DF1856" i="64" a="1"/>
  <c r="DF1856" i="64" s="1"/>
  <c r="DG1799" i="64" a="1"/>
  <c r="DG1799" i="64" s="1"/>
  <c r="DE176" i="64" a="1"/>
  <c r="DE176" i="64" s="1"/>
  <c r="DE177" i="64" s="1"/>
  <c r="DE1893" i="64" s="1"/>
  <c r="DE55" i="64" a="1"/>
  <c r="DE55" i="64" s="1"/>
  <c r="DE1520" i="64" a="1"/>
  <c r="DE1520" i="64" s="1"/>
  <c r="DF1099" i="64" a="1"/>
  <c r="DF1099" i="64" s="1"/>
  <c r="DF2665" i="64" s="1"/>
  <c r="DG2682" i="64" a="1"/>
  <c r="DG2682" i="64" s="1"/>
  <c r="DH1402" i="64" a="1"/>
  <c r="DH1402" i="64" s="1"/>
  <c r="DF731" i="64" a="1"/>
  <c r="DF731" i="64" s="1"/>
  <c r="CS2733" i="64" a="1"/>
  <c r="CS2733" i="64" s="1"/>
  <c r="CU475" i="64" a="1"/>
  <c r="CU475" i="64" s="1"/>
  <c r="CO1693" i="64" a="1"/>
  <c r="CO1693" i="64" s="1"/>
  <c r="CY755" i="64" a="1"/>
  <c r="CY755" i="64" s="1"/>
  <c r="DC1652" i="64" a="1"/>
  <c r="DC1652" i="64" s="1"/>
  <c r="DC60" i="64" a="1"/>
  <c r="DC60" i="64" s="1"/>
  <c r="DA1805" i="64" a="1"/>
  <c r="DA1805" i="64" s="1"/>
  <c r="CT2733" i="64" a="1"/>
  <c r="CT2733" i="64" s="1"/>
  <c r="CR1831" i="64" a="1"/>
  <c r="CR1831" i="64" s="1"/>
  <c r="CR1832" i="64" s="1"/>
  <c r="CR60" i="64" a="1"/>
  <c r="CR60" i="64" s="1"/>
  <c r="CQ1581" i="64" a="1"/>
  <c r="CQ1581" i="64" s="1"/>
  <c r="CP1862" i="64" a="1"/>
  <c r="CP1862" i="64" s="1"/>
  <c r="CZ55" i="64" a="1"/>
  <c r="CZ55" i="64" s="1"/>
  <c r="CY1794" i="64" a="1"/>
  <c r="CY1794" i="64" s="1"/>
  <c r="CQ1862" i="64" a="1"/>
  <c r="CQ1862" i="64" s="1"/>
  <c r="CR1693" i="64" a="1"/>
  <c r="CR1693" i="64" s="1"/>
  <c r="CS1773" i="64" a="1"/>
  <c r="CS1773" i="64" s="1"/>
  <c r="CS1774" i="64" s="1"/>
  <c r="CQ1854" i="64" a="1"/>
  <c r="CQ1854" i="64" s="1"/>
  <c r="CQ558" i="64" a="1"/>
  <c r="CQ558" i="64" s="1"/>
  <c r="CT1652" i="64" a="1"/>
  <c r="CT1652" i="64" s="1"/>
  <c r="CY2682" i="64" a="1"/>
  <c r="CY2682" i="64" s="1"/>
  <c r="CS1884" i="64" a="1"/>
  <c r="CS1884" i="64" s="1"/>
  <c r="CS659" i="64" a="1"/>
  <c r="CS659" i="64" s="1"/>
  <c r="CW1884" i="64" a="1"/>
  <c r="CW1884" i="64" s="1"/>
  <c r="CY1856" i="64" a="1"/>
  <c r="CY1856" i="64" s="1"/>
  <c r="CU755" i="64" a="1"/>
  <c r="CU755" i="64" s="1"/>
  <c r="CR1652" i="64" a="1"/>
  <c r="CR1652" i="64" s="1"/>
  <c r="CU1773" i="64" a="1"/>
  <c r="CU1773" i="64" s="1"/>
  <c r="CU1774" i="64" s="1"/>
  <c r="CP659" i="64" a="1"/>
  <c r="CP659" i="64" s="1"/>
  <c r="CU1400" i="64" a="1"/>
  <c r="CU1400" i="64" s="1"/>
  <c r="CQ475" i="64" a="1"/>
  <c r="CQ475" i="64" s="1"/>
  <c r="CO1448" i="64" a="1"/>
  <c r="CO1448" i="64" s="1"/>
  <c r="DE2783" i="64" a="1"/>
  <c r="DE2783" i="64" s="1"/>
  <c r="DF1794" i="64" a="1"/>
  <c r="DF1794" i="64" s="1"/>
  <c r="DG1402" i="64" a="1"/>
  <c r="DG1402" i="64" s="1"/>
  <c r="DH1854" i="64" a="1"/>
  <c r="DH1854" i="64" s="1"/>
  <c r="DF2707" i="64" a="1"/>
  <c r="DF2707" i="64" s="1"/>
  <c r="DF53" i="64" a="1"/>
  <c r="DF53" i="64" s="1"/>
  <c r="DF1272" i="64" a="1"/>
  <c r="DF1272" i="64" s="1"/>
  <c r="DF2714" i="64" s="1"/>
  <c r="DH1400" i="64" a="1"/>
  <c r="DH1400" i="64" s="1"/>
  <c r="DG1520" i="64" a="1"/>
  <c r="DG1520" i="64" s="1"/>
  <c r="DH1616" i="64" a="1"/>
  <c r="DH1616" i="64" s="1"/>
  <c r="DH1520" i="64" a="1"/>
  <c r="DH1520" i="64" s="1"/>
  <c r="DH1831" i="64" a="1"/>
  <c r="DH1831" i="64" s="1"/>
  <c r="DH1832" i="64" s="1"/>
  <c r="DH55" i="64" a="1"/>
  <c r="DH55" i="64" s="1"/>
  <c r="DF552" i="64" a="1"/>
  <c r="DF552" i="64" s="1"/>
  <c r="DF553" i="64" s="1"/>
  <c r="DE1652" i="64" a="1"/>
  <c r="DE1652" i="64" s="1"/>
  <c r="DG60" i="64" a="1"/>
  <c r="DG60" i="64" s="1"/>
  <c r="DG2707" i="64" a="1"/>
  <c r="DG2707" i="64" s="1"/>
  <c r="DF1652" i="64" a="1"/>
  <c r="DF1652" i="64" s="1"/>
  <c r="DE1151" i="64" a="1"/>
  <c r="DE1151" i="64" s="1"/>
  <c r="DF498" i="64" a="1"/>
  <c r="DF498" i="64" s="1"/>
  <c r="DF1693" i="64" a="1"/>
  <c r="DF1693" i="64" s="1"/>
  <c r="DF1546" i="64" a="1"/>
  <c r="DF1546" i="64" s="1"/>
  <c r="DF475" i="64" a="1"/>
  <c r="DF475" i="64" s="1"/>
  <c r="DH558" i="64" a="1"/>
  <c r="DH558" i="64" s="1"/>
  <c r="CZ1400" i="64" a="1"/>
  <c r="CZ1400" i="64" s="1"/>
  <c r="CY731" i="64" a="1"/>
  <c r="CY731" i="64" s="1"/>
  <c r="CX1400" i="64" a="1"/>
  <c r="CX1400" i="64" s="1"/>
  <c r="DB1448" i="64" a="1"/>
  <c r="DB1448" i="64" s="1"/>
  <c r="DD731" i="64" a="1"/>
  <c r="DD731" i="64" s="1"/>
  <c r="DA1151" i="64" a="1"/>
  <c r="DA1151" i="64" s="1"/>
  <c r="CQ654" i="64" a="1"/>
  <c r="CQ654" i="64" s="1"/>
  <c r="CQ1794" i="64" a="1"/>
  <c r="CQ1794" i="64" s="1"/>
  <c r="CP1520" i="64" a="1"/>
  <c r="CP1520" i="64" s="1"/>
  <c r="CO60" i="64" a="1"/>
  <c r="CO60" i="64" s="1"/>
  <c r="CO498" i="64" a="1"/>
  <c r="CO498" i="64" s="1"/>
  <c r="CY684" i="64" a="1"/>
  <c r="CY684" i="64" s="1"/>
  <c r="CS733" i="64" a="1"/>
  <c r="CS733" i="64" s="1"/>
  <c r="CU1099" i="64" a="1"/>
  <c r="CU1099" i="64" s="1"/>
  <c r="CU2665" i="64" s="1"/>
  <c r="CR1448" i="64" a="1"/>
  <c r="CR1448" i="64" s="1"/>
  <c r="CW1773" i="64" a="1"/>
  <c r="CW1773" i="64" s="1"/>
  <c r="CW1774" i="64" s="1"/>
  <c r="CW176" i="64" a="1"/>
  <c r="CW176" i="64" s="1"/>
  <c r="CW177" i="64" s="1"/>
  <c r="CW1893" i="64" s="1"/>
  <c r="CW1616" i="64" a="1"/>
  <c r="CW1616" i="64" s="1"/>
  <c r="CV55" i="64" a="1"/>
  <c r="CV55" i="64" s="1"/>
  <c r="CU1805" i="64" a="1"/>
  <c r="CU1805" i="64" s="1"/>
  <c r="CZ1794" i="64" a="1"/>
  <c r="CZ1794" i="64" s="1"/>
  <c r="CP475" i="64" a="1"/>
  <c r="CP475" i="64" s="1"/>
  <c r="CT733" i="64" a="1"/>
  <c r="CT733" i="64" s="1"/>
  <c r="CP552" i="64" a="1"/>
  <c r="CP552" i="64" s="1"/>
  <c r="CP553" i="64" s="1"/>
  <c r="CU1693" i="64" a="1"/>
  <c r="CU1693" i="64" s="1"/>
  <c r="CS1448" i="64" a="1"/>
  <c r="CS1448" i="64" s="1"/>
  <c r="CT1099" i="64" a="1"/>
  <c r="CT1099" i="64" s="1"/>
  <c r="CT2665" i="64" s="1"/>
  <c r="CP755" i="64" a="1"/>
  <c r="CP755" i="64" s="1"/>
  <c r="CZ1448" i="64" a="1"/>
  <c r="CZ1448" i="64" s="1"/>
  <c r="DG1272" i="64" a="1"/>
  <c r="DG1272" i="64" s="1"/>
  <c r="DG2714" i="64" s="1"/>
  <c r="DF1400" i="64" a="1"/>
  <c r="DF1400" i="64" s="1"/>
  <c r="DE552" i="64" a="1"/>
  <c r="DE552" i="64" s="1"/>
  <c r="DE553" i="64" s="1"/>
  <c r="DF1773" i="64" a="1"/>
  <c r="DF1773" i="64" s="1"/>
  <c r="DF1774" i="64" s="1"/>
  <c r="DE731" i="64" a="1"/>
  <c r="DE731" i="64" s="1"/>
  <c r="DE1400" i="64" a="1"/>
  <c r="DE1400" i="64" s="1"/>
  <c r="DH731" i="64" a="1"/>
  <c r="DH731" i="64" s="1"/>
  <c r="DE1856" i="64" a="1"/>
  <c r="DE1856" i="64" s="1"/>
  <c r="DE1616" i="64" a="1"/>
  <c r="DE1616" i="64" s="1"/>
  <c r="DH1693" i="64" a="1"/>
  <c r="DH1693" i="64" s="1"/>
  <c r="DH53" i="64" a="1"/>
  <c r="DH53" i="64" s="1"/>
  <c r="DF558" i="64" a="1"/>
  <c r="DF558" i="64" s="1"/>
  <c r="DG176" i="64" a="1"/>
  <c r="DG176" i="64" s="1"/>
  <c r="DG177" i="64" s="1"/>
  <c r="DG1893" i="64" s="1"/>
  <c r="DG1400" i="64" a="1"/>
  <c r="DG1400" i="64" s="1"/>
  <c r="DG1831" i="64" a="1"/>
  <c r="DG1831" i="64" s="1"/>
  <c r="DG1832" i="64" s="1"/>
  <c r="DH60" i="64" a="1"/>
  <c r="DH60" i="64" s="1"/>
  <c r="DH552" i="64" a="1"/>
  <c r="DH552" i="64" s="1"/>
  <c r="DH553" i="64" s="1"/>
  <c r="DH1546" i="64" a="1"/>
  <c r="DH1546" i="64" s="1"/>
  <c r="DF1616" i="64" a="1"/>
  <c r="DF1616" i="64" s="1"/>
  <c r="DE1854" i="64" a="1"/>
  <c r="DE1854" i="64" s="1"/>
  <c r="DG1794" i="64" a="1"/>
  <c r="DG1794" i="64" s="1"/>
  <c r="DD1831" i="64" a="1"/>
  <c r="DD1831" i="64" s="1"/>
  <c r="DD1832" i="64" s="1"/>
  <c r="DD1272" i="64" a="1"/>
  <c r="DD1272" i="64" s="1"/>
  <c r="DD2714" i="64" s="1"/>
  <c r="DB552" i="64" a="1"/>
  <c r="DB552" i="64" s="1"/>
  <c r="DB553" i="64" s="1"/>
  <c r="CR53" i="64" a="1"/>
  <c r="CR53" i="64" s="1"/>
  <c r="CR733" i="64" a="1"/>
  <c r="CR733" i="64" s="1"/>
  <c r="CO1581" i="64" a="1"/>
  <c r="CO1581" i="64" s="1"/>
  <c r="CT1862" i="64" a="1"/>
  <c r="CT1862" i="64" s="1"/>
  <c r="CX1520" i="64" a="1"/>
  <c r="CX1520" i="64" s="1"/>
  <c r="CU2656" i="64" a="1"/>
  <c r="CU2656" i="64" s="1"/>
  <c r="CU1652" i="64" a="1"/>
  <c r="CU1652" i="64" s="1"/>
  <c r="CU552" i="64" a="1"/>
  <c r="CU552" i="64" s="1"/>
  <c r="CU553" i="64" s="1"/>
  <c r="CT2783" i="64" a="1"/>
  <c r="CT2783" i="64" s="1"/>
  <c r="CY2656" i="64" a="1"/>
  <c r="CY2656" i="64" s="1"/>
  <c r="CZ53" i="64" a="1"/>
  <c r="CZ53" i="64" s="1"/>
  <c r="CR1856" i="64" a="1"/>
  <c r="CR1856" i="64" s="1"/>
  <c r="CV176" i="64" a="1"/>
  <c r="CV176" i="64" s="1"/>
  <c r="CV177" i="64" s="1"/>
  <c r="CV1893" i="64" s="1"/>
  <c r="CU731" i="64" a="1"/>
  <c r="CU731" i="64" s="1"/>
  <c r="CT1402" i="64" a="1"/>
  <c r="CT1402" i="64" s="1"/>
  <c r="CO558" i="64" a="1"/>
  <c r="CO558" i="64" s="1"/>
  <c r="CX53" i="64" a="1"/>
  <c r="CX53" i="64" s="1"/>
  <c r="CZ176" i="64" a="1"/>
  <c r="CZ176" i="64" s="1"/>
  <c r="CZ177" i="64" s="1"/>
  <c r="CZ1893" i="64" s="1"/>
  <c r="DA1448" i="64" a="1"/>
  <c r="DA1448" i="64" s="1"/>
  <c r="DC1520" i="64" a="1"/>
  <c r="DC1520" i="64" s="1"/>
  <c r="CQ1884" i="64" a="1"/>
  <c r="CQ1884" i="64" s="1"/>
  <c r="V1862" i="64" a="1"/>
  <c r="V1862" i="64" s="1"/>
  <c r="DB733" i="64" a="1"/>
  <c r="DB733" i="64" s="1"/>
  <c r="DA733" i="64" a="1"/>
  <c r="DA733" i="64" s="1"/>
  <c r="CW1400" i="64" a="1"/>
  <c r="CW1400" i="64" s="1"/>
  <c r="CS1799" i="64" a="1"/>
  <c r="CS1799" i="64" s="1"/>
  <c r="CW1581" i="64" a="1"/>
  <c r="CW1581" i="64" s="1"/>
  <c r="CU2783" i="64" a="1"/>
  <c r="CU2783" i="64" s="1"/>
  <c r="CX1581" i="64" a="1"/>
  <c r="CX1581" i="64" s="1"/>
  <c r="CY1546" i="64" a="1"/>
  <c r="CY1546" i="64" s="1"/>
  <c r="CU684" i="64" a="1"/>
  <c r="CU684" i="64" s="1"/>
  <c r="CQ1546" i="64" a="1"/>
  <c r="CQ1546" i="64" s="1"/>
  <c r="CR1546" i="64" a="1"/>
  <c r="CR1546" i="64" s="1"/>
  <c r="DB1794" i="64" a="1"/>
  <c r="DB1794" i="64" s="1"/>
  <c r="DD2783" i="64" a="1"/>
  <c r="DD2783" i="64" s="1"/>
  <c r="DA60" i="64" a="1"/>
  <c r="DA60" i="64" s="1"/>
  <c r="DD1884" i="64" a="1"/>
  <c r="DD1884" i="64" s="1"/>
  <c r="CW498" i="64" a="1"/>
  <c r="CW498" i="64" s="1"/>
  <c r="DC176" i="64" a="1"/>
  <c r="DC176" i="64" s="1"/>
  <c r="DC177" i="64" s="1"/>
  <c r="DC1893" i="64" s="1"/>
  <c r="DD684" i="64" a="1"/>
  <c r="DD684" i="64" s="1"/>
  <c r="DC684" i="64" a="1"/>
  <c r="DC684" i="64" s="1"/>
  <c r="DC1272" i="64" a="1"/>
  <c r="DC1272" i="64" s="1"/>
  <c r="DC2714" i="64" s="1"/>
  <c r="DB558" i="64" a="1"/>
  <c r="DB558" i="64" s="1"/>
  <c r="CO1794" i="64" a="1"/>
  <c r="CO1794" i="64" s="1"/>
  <c r="DB55" i="64" a="1"/>
  <c r="DB55" i="64" s="1"/>
  <c r="DC1799" i="64" a="1"/>
  <c r="DC1799" i="64" s="1"/>
  <c r="CQ1520" i="64" a="1"/>
  <c r="CQ1520" i="64" s="1"/>
  <c r="CY1884" i="64" a="1"/>
  <c r="CY1884" i="64" s="1"/>
  <c r="DC2656" i="64" a="1"/>
  <c r="DC2656" i="64" s="1"/>
  <c r="CW55" i="64" a="1"/>
  <c r="CW55" i="64" s="1"/>
  <c r="CT475" i="64" a="1"/>
  <c r="CT475" i="64" s="1"/>
  <c r="CW1794" i="64" a="1"/>
  <c r="CW1794" i="64" s="1"/>
  <c r="DC1862" i="64" a="1"/>
  <c r="DC1862" i="64" s="1"/>
  <c r="DC1448" i="64" a="1"/>
  <c r="DC1448" i="64" s="1"/>
  <c r="DA558" i="64" a="1"/>
  <c r="DA558" i="64" s="1"/>
  <c r="DD60" i="64" a="1"/>
  <c r="DD60" i="64" s="1"/>
  <c r="CQ2783" i="64" a="1"/>
  <c r="CQ2783" i="64" s="1"/>
  <c r="CZ755" i="64" a="1"/>
  <c r="CZ755" i="64" s="1"/>
  <c r="DD1856" i="64" a="1"/>
  <c r="DD1856" i="64" s="1"/>
  <c r="DD659" i="64" a="1"/>
  <c r="DD659" i="64" s="1"/>
  <c r="DC55" i="64" a="1"/>
  <c r="DC55" i="64" s="1"/>
  <c r="DA1856" i="64" a="1"/>
  <c r="DA1856" i="64" s="1"/>
  <c r="DB475" i="64" a="1"/>
  <c r="DB475" i="64" s="1"/>
  <c r="CU1581" i="64" a="1"/>
  <c r="CU1581" i="64" s="1"/>
  <c r="CO2733" i="64" a="1"/>
  <c r="CO2733" i="64" s="1"/>
  <c r="CO654" i="64" a="1"/>
  <c r="CO654" i="64" s="1"/>
  <c r="CV1546" i="64" a="1"/>
  <c r="CV1546" i="64" s="1"/>
  <c r="DD53" i="64" a="1"/>
  <c r="DD53" i="64" s="1"/>
  <c r="DA53" i="64" a="1"/>
  <c r="DA53" i="64" s="1"/>
  <c r="DA1773" i="64" a="1"/>
  <c r="DA1773" i="64" s="1"/>
  <c r="DA1774" i="64" s="1"/>
  <c r="DA1400" i="64" a="1"/>
  <c r="DA1400" i="64" s="1"/>
  <c r="CU498" i="64" a="1"/>
  <c r="CU498" i="64" s="1"/>
  <c r="CS558" i="64" a="1"/>
  <c r="CS558" i="64" s="1"/>
  <c r="DB1652" i="64" a="1"/>
  <c r="DB1652" i="64" s="1"/>
  <c r="DB1402" i="64" a="1"/>
  <c r="DB1402" i="64" s="1"/>
  <c r="DD498" i="64" a="1"/>
  <c r="DD498" i="64" s="1"/>
  <c r="CR498" i="64" a="1"/>
  <c r="CR498" i="64" s="1"/>
  <c r="CQ1448" i="64" a="1"/>
  <c r="CQ1448" i="64" s="1"/>
  <c r="CV1805" i="64" a="1"/>
  <c r="CV1805" i="64" s="1"/>
  <c r="CW1518" i="64" a="1"/>
  <c r="CW1518" i="64" s="1"/>
  <c r="DD2707" i="64" a="1"/>
  <c r="DD2707" i="64" s="1"/>
  <c r="DC53" i="64" a="1"/>
  <c r="DC53" i="64" s="1"/>
  <c r="DB1272" i="64" a="1"/>
  <c r="DB1272" i="64" s="1"/>
  <c r="DB2714" i="64" s="1"/>
  <c r="CQ1652" i="64" a="1"/>
  <c r="CQ1652" i="64" s="1"/>
  <c r="CR2783" i="64" a="1"/>
  <c r="CR2783" i="64" s="1"/>
  <c r="DB1400" i="64" a="1"/>
  <c r="DB1400" i="64" s="1"/>
  <c r="DB659" i="64" a="1"/>
  <c r="DB659" i="64" s="1"/>
  <c r="DB176" i="64" a="1"/>
  <c r="DB176" i="64" s="1"/>
  <c r="DB177" i="64" s="1"/>
  <c r="DB1893" i="64" s="1"/>
  <c r="CV1856" i="64" a="1"/>
  <c r="CV1856" i="64" s="1"/>
  <c r="CO1854" i="64" a="1"/>
  <c r="CO1854" i="64" s="1"/>
  <c r="DC1831" i="64" a="1"/>
  <c r="DC1831" i="64" s="1"/>
  <c r="DC1832" i="64" s="1"/>
  <c r="DB1854" i="64" a="1"/>
  <c r="DB1854" i="64" s="1"/>
  <c r="CX1652" i="64" a="1"/>
  <c r="CX1652" i="64" s="1"/>
  <c r="CQ1799" i="64" a="1"/>
  <c r="CQ1799" i="64" s="1"/>
  <c r="CX1099" i="64" a="1"/>
  <c r="CX1099" i="64" s="1"/>
  <c r="CX2665" i="64" s="1"/>
  <c r="CX1884" i="64" a="1"/>
  <c r="CX1884" i="64" s="1"/>
  <c r="CX1616" i="64" a="1"/>
  <c r="CX1616" i="64" s="1"/>
  <c r="CR755" i="64" a="1"/>
  <c r="CR755" i="64" s="1"/>
  <c r="CO1520" i="64" a="1"/>
  <c r="CO1520" i="64" s="1"/>
  <c r="CZ1581" i="64" a="1"/>
  <c r="CZ1581" i="64" s="1"/>
  <c r="CZ2783" i="64" a="1"/>
  <c r="CZ2783" i="64" s="1"/>
  <c r="CT558" i="64" a="1"/>
  <c r="CT558" i="64" s="1"/>
  <c r="CY558" i="64" a="1"/>
  <c r="CY558" i="64" s="1"/>
  <c r="CY1773" i="64" a="1"/>
  <c r="CY1773" i="64" s="1"/>
  <c r="CY1774" i="64" s="1"/>
  <c r="CY1448" i="64" a="1"/>
  <c r="CY1448" i="64" s="1"/>
  <c r="CW1805" i="64" a="1"/>
  <c r="CW1805" i="64" s="1"/>
  <c r="DA498" i="64" a="1"/>
  <c r="DA498" i="64" s="1"/>
  <c r="DA1616" i="64" a="1"/>
  <c r="DA1616" i="64" s="1"/>
  <c r="DB1099" i="64" a="1"/>
  <c r="DB1099" i="64" s="1"/>
  <c r="DB2665" i="64" s="1"/>
  <c r="CZ1518" i="64" a="1"/>
  <c r="CZ1518" i="64" s="1"/>
  <c r="CT1693" i="64" a="1"/>
  <c r="CT1693" i="64" s="1"/>
  <c r="DD1518" i="64" a="1"/>
  <c r="DD1518" i="64" s="1"/>
  <c r="DB2682" i="64" a="1"/>
  <c r="DB2682" i="64" s="1"/>
  <c r="CW1799" i="64" a="1"/>
  <c r="CW1799" i="64" s="1"/>
  <c r="CV755" i="64" a="1"/>
  <c r="CV755" i="64" s="1"/>
  <c r="CU1402" i="64" a="1"/>
  <c r="CU1402" i="64" s="1"/>
  <c r="CZ475" i="64" a="1"/>
  <c r="CZ475" i="64" s="1"/>
  <c r="DD2682" i="64" a="1"/>
  <c r="DD2682" i="64" s="1"/>
  <c r="DB1581" i="64" a="1"/>
  <c r="DB1581" i="64" s="1"/>
  <c r="CX659" i="64" a="1"/>
  <c r="CX659" i="64" s="1"/>
  <c r="CR1520" i="64" a="1"/>
  <c r="CR1520" i="64" s="1"/>
  <c r="CP498" i="64" a="1"/>
  <c r="CP498" i="64" s="1"/>
  <c r="DC733" i="64" a="1"/>
  <c r="DC733" i="64" s="1"/>
  <c r="DC498" i="64" a="1"/>
  <c r="DC498" i="64" s="1"/>
  <c r="DA1862" i="64" a="1"/>
  <c r="DA1862" i="64" s="1"/>
  <c r="CX1856" i="64" a="1"/>
  <c r="CX1856" i="64" s="1"/>
  <c r="CR659" i="64" a="1"/>
  <c r="CR659" i="64" s="1"/>
  <c r="CR1854" i="64" a="1"/>
  <c r="CR1854" i="64" s="1"/>
  <c r="DA55" i="64" a="1"/>
  <c r="DA55" i="64" s="1"/>
  <c r="DC2783" i="64" a="1"/>
  <c r="DC2783" i="64" s="1"/>
  <c r="DD755" i="64" a="1"/>
  <c r="DD755" i="64" s="1"/>
  <c r="CR1581" i="64" a="1"/>
  <c r="CR1581" i="64" s="1"/>
  <c r="CO733" i="64" a="1"/>
  <c r="CO733" i="64" s="1"/>
  <c r="CU1448" i="64" a="1"/>
  <c r="CU1448" i="64" s="1"/>
  <c r="CQ755" i="64" a="1"/>
  <c r="CQ755" i="64" s="1"/>
  <c r="DC1884" i="64" a="1"/>
  <c r="DC1884" i="64" s="1"/>
  <c r="CW2707" i="64" a="1"/>
  <c r="CW2707" i="64" s="1"/>
  <c r="CT1854" i="64" a="1"/>
  <c r="CT1854" i="64" s="1"/>
  <c r="CV1520" i="64" a="1"/>
  <c r="CV1520" i="64" s="1"/>
  <c r="CY1520" i="64" a="1"/>
  <c r="CY1520" i="64" s="1"/>
  <c r="CZ552" i="64" a="1"/>
  <c r="CZ552" i="64" s="1"/>
  <c r="CZ553" i="64" s="1"/>
  <c r="CY2733" i="64" a="1"/>
  <c r="CY2733" i="64" s="1"/>
  <c r="CP1400" i="64" a="1"/>
  <c r="CP1400" i="64" s="1"/>
  <c r="CY654" i="64" a="1"/>
  <c r="CY654" i="64" s="1"/>
  <c r="CV552" i="64" a="1"/>
  <c r="CV552" i="64" s="1"/>
  <c r="CV553" i="64" s="1"/>
  <c r="CZ1520" i="64" a="1"/>
  <c r="CZ1520" i="64" s="1"/>
  <c r="CS1794" i="64" a="1"/>
  <c r="CS1794" i="64" s="1"/>
  <c r="CW2656" i="64" a="1"/>
  <c r="CW2656" i="64" s="1"/>
  <c r="CV1581" i="64" a="1"/>
  <c r="CV1581" i="64" s="1"/>
  <c r="CS60" i="64" a="1"/>
  <c r="CS60" i="64" s="1"/>
  <c r="CU1151" i="64" a="1"/>
  <c r="CU1151" i="64" s="1"/>
  <c r="CV1794" i="64" a="1"/>
  <c r="CV1794" i="64" s="1"/>
  <c r="CT176" i="64" a="1"/>
  <c r="CT176" i="64" s="1"/>
  <c r="CT177" i="64" s="1"/>
  <c r="CT1893" i="64" s="1"/>
  <c r="CY1854" i="64" a="1"/>
  <c r="CY1854" i="64" s="1"/>
  <c r="CT1884" i="64" a="1"/>
  <c r="CT1884" i="64" s="1"/>
  <c r="CZ1831" i="64" a="1"/>
  <c r="CZ1831" i="64" s="1"/>
  <c r="CZ1832" i="64" s="1"/>
  <c r="CR1884" i="64" a="1"/>
  <c r="CR1884" i="64" s="1"/>
  <c r="CO1546" i="64" a="1"/>
  <c r="CO1546" i="64" s="1"/>
  <c r="CS1151" i="64" a="1"/>
  <c r="CS1151" i="64" s="1"/>
  <c r="CW684" i="64" a="1"/>
  <c r="CW684" i="64" s="1"/>
  <c r="CQ498" i="64" a="1"/>
  <c r="CQ498" i="64" s="1"/>
  <c r="CO1652" i="64" a="1"/>
  <c r="CO1652" i="64" s="1"/>
  <c r="CP1402" i="64" a="1"/>
  <c r="CP1402" i="64" s="1"/>
  <c r="CQ176" i="64" a="1"/>
  <c r="CQ176" i="64" s="1"/>
  <c r="CQ177" i="64" s="1"/>
  <c r="CQ1893" i="64" s="1"/>
  <c r="CX1794" i="64" a="1"/>
  <c r="CX1794" i="64" s="1"/>
  <c r="CY176" i="64" a="1"/>
  <c r="CY176" i="64" s="1"/>
  <c r="CY177" i="64" s="1"/>
  <c r="CY1893" i="64" s="1"/>
  <c r="DD1099" i="64" a="1"/>
  <c r="DD1099" i="64" s="1"/>
  <c r="DD2665" i="64" s="1"/>
  <c r="DD2733" i="64" a="1"/>
  <c r="DD2733" i="64" s="1"/>
  <c r="CW1856" i="64" a="1"/>
  <c r="CW1856" i="64" s="1"/>
  <c r="CO755" i="64" a="1"/>
  <c r="CO755" i="64" s="1"/>
  <c r="CU558" i="64" a="1"/>
  <c r="CU558" i="64" s="1"/>
  <c r="DA2733" i="64" a="1"/>
  <c r="DA2733" i="64" s="1"/>
  <c r="DB1546" i="64" a="1"/>
  <c r="DB1546" i="64" s="1"/>
  <c r="DC659" i="64" a="1"/>
  <c r="DC659" i="64" s="1"/>
  <c r="DC654" i="64" a="1"/>
  <c r="DC654" i="64" s="1"/>
  <c r="CO176" i="64" a="1"/>
  <c r="CO176" i="64" s="1"/>
  <c r="CO177" i="64" s="1"/>
  <c r="CO1893" i="64" s="1"/>
  <c r="CW2783" i="64" a="1"/>
  <c r="CW2783" i="64" s="1"/>
  <c r="DD1546" i="64" a="1"/>
  <c r="DD1546" i="64" s="1"/>
  <c r="CW1862" i="64" a="1"/>
  <c r="CW1862" i="64" s="1"/>
  <c r="CP1652" i="64" a="1"/>
  <c r="CP1652" i="64" s="1"/>
  <c r="CO1099" i="64" a="1"/>
  <c r="CO1099" i="64" s="1"/>
  <c r="CO2665" i="64" s="1"/>
  <c r="CV2682" i="64" a="1"/>
  <c r="CV2682" i="64" s="1"/>
  <c r="DC475" i="64" a="1"/>
  <c r="DC475" i="64" s="1"/>
  <c r="DD733" i="64" a="1"/>
  <c r="DD733" i="64" s="1"/>
  <c r="CV2783" i="64" a="1"/>
  <c r="CV2783" i="64" s="1"/>
  <c r="DB1831" i="64" a="1"/>
  <c r="DB1831" i="64" s="1"/>
  <c r="DB1832" i="64" s="1"/>
  <c r="DB498" i="64" a="1"/>
  <c r="DB498" i="64" s="1"/>
  <c r="DD1581" i="64" a="1"/>
  <c r="DD1581" i="64" s="1"/>
  <c r="CZ2733" i="64" a="1"/>
  <c r="CZ2733" i="64" s="1"/>
  <c r="CP60" i="64" a="1"/>
  <c r="CP60" i="64" s="1"/>
  <c r="DC2707" i="64" a="1"/>
  <c r="DC2707" i="64" s="1"/>
  <c r="DD654" i="64" a="1"/>
  <c r="DD654" i="64" s="1"/>
  <c r="CS2682" i="64" a="1"/>
  <c r="CS2682" i="64" s="1"/>
  <c r="CW1546" i="64" a="1"/>
  <c r="CW1546" i="64" s="1"/>
  <c r="CW2682" i="64" a="1"/>
  <c r="CW2682" i="64" s="1"/>
  <c r="CW1652" i="64" a="1"/>
  <c r="CW1652" i="64" s="1"/>
  <c r="CU1862" i="64" a="1"/>
  <c r="CU1862" i="64" s="1"/>
  <c r="CS53" i="64" a="1"/>
  <c r="CS53" i="64" s="1"/>
  <c r="CU1518" i="64" a="1"/>
  <c r="CU1518" i="64" s="1"/>
  <c r="CO1799" i="64" a="1"/>
  <c r="CO1799" i="64" s="1"/>
  <c r="CW1831" i="64" a="1"/>
  <c r="CW1831" i="64" s="1"/>
  <c r="CW1832" i="64" s="1"/>
  <c r="CO1402" i="64" a="1"/>
  <c r="CO1402" i="64" s="1"/>
  <c r="CO1616" i="64" a="1"/>
  <c r="CO1616" i="64" s="1"/>
  <c r="CY2707" i="64" a="1"/>
  <c r="CY2707" i="64" s="1"/>
  <c r="CU1856" i="64" a="1"/>
  <c r="CU1856" i="64" s="1"/>
  <c r="CW1151" i="64" a="1"/>
  <c r="CW1151" i="64" s="1"/>
  <c r="CW733" i="64" a="1"/>
  <c r="CW733" i="64" s="1"/>
  <c r="CT1805" i="64" a="1"/>
  <c r="CT1805" i="64" s="1"/>
  <c r="CP1448" i="64" a="1"/>
  <c r="CP1448" i="64" s="1"/>
  <c r="CP1831" i="64" a="1"/>
  <c r="CP1831" i="64" s="1"/>
  <c r="CP1832" i="64" s="1"/>
  <c r="CS176" i="64" a="1"/>
  <c r="CS176" i="64" s="1"/>
  <c r="CS177" i="64" s="1"/>
  <c r="CS1893" i="64" s="1"/>
  <c r="CO1831" i="64" a="1"/>
  <c r="CO1831" i="64" s="1"/>
  <c r="CO1832" i="64" s="1"/>
  <c r="CZ1805" i="64" a="1"/>
  <c r="CZ1805" i="64" s="1"/>
  <c r="CQ60" i="64" a="1"/>
  <c r="CQ60" i="64" s="1"/>
  <c r="CO2707" i="64" a="1"/>
  <c r="CO2707" i="64" s="1"/>
  <c r="CT2707" i="64" a="1"/>
  <c r="CT2707" i="64" s="1"/>
  <c r="CV731" i="64" a="1"/>
  <c r="CV731" i="64" s="1"/>
  <c r="CZ2656" i="64" a="1"/>
  <c r="CZ2656" i="64" s="1"/>
  <c r="CT1400" i="64" a="1"/>
  <c r="CT1400" i="64" s="1"/>
  <c r="CX1799" i="64" a="1"/>
  <c r="CX1799" i="64" s="1"/>
  <c r="CS1862" i="64" a="1"/>
  <c r="CS1862" i="64" s="1"/>
  <c r="DC1099" i="64" a="1"/>
  <c r="DC1099" i="64" s="1"/>
  <c r="DC2665" i="64" s="1"/>
  <c r="CX1272" i="64" a="1"/>
  <c r="CX1272" i="64" s="1"/>
  <c r="CX2714" i="64" s="1"/>
  <c r="DD1693" i="64" a="1"/>
  <c r="DD1693" i="64" s="1"/>
  <c r="DC1693" i="64" a="1"/>
  <c r="DC1693" i="64" s="1"/>
  <c r="DA2707" i="64" a="1"/>
  <c r="DA2707" i="64" s="1"/>
  <c r="CX1773" i="64" a="1"/>
  <c r="CX1773" i="64" s="1"/>
  <c r="CX1774" i="64" s="1"/>
  <c r="CQ731" i="64" a="1"/>
  <c r="CQ731" i="64" s="1"/>
  <c r="DC1546" i="64" a="1"/>
  <c r="DC1546" i="64" s="1"/>
  <c r="DB2733" i="64" a="1"/>
  <c r="DB2733" i="64" s="1"/>
  <c r="CU2707" i="64" a="1"/>
  <c r="CU2707" i="64" s="1"/>
  <c r="CX1862" i="64" a="1"/>
  <c r="CX1862" i="64" s="1"/>
  <c r="DA1518" i="64" a="1"/>
  <c r="DA1518" i="64" s="1"/>
  <c r="DB684" i="64" a="1"/>
  <c r="DB684" i="64" s="1"/>
  <c r="CT659" i="64" a="1"/>
  <c r="CT659" i="64" s="1"/>
  <c r="DA2656" i="64" a="1"/>
  <c r="DA2656" i="64" s="1"/>
  <c r="DB731" i="64" a="1"/>
  <c r="DB731" i="64" s="1"/>
  <c r="CR55" i="64" a="1"/>
  <c r="CR55" i="64" s="1"/>
  <c r="CQ684" i="64" a="1"/>
  <c r="CQ684" i="64" s="1"/>
  <c r="CO1272" i="64" a="1"/>
  <c r="CO1272" i="64" s="1"/>
  <c r="CO2714" i="64" s="1"/>
  <c r="DD1652" i="64" a="1"/>
  <c r="DD1652" i="64" s="1"/>
  <c r="DD1794" i="64" a="1"/>
  <c r="DD1794" i="64" s="1"/>
  <c r="CW1099" i="64" a="1"/>
  <c r="CW1099" i="64" s="1"/>
  <c r="CW2665" i="64" s="1"/>
  <c r="CP1151" i="64" a="1"/>
  <c r="CP1151" i="64" s="1"/>
  <c r="CU654" i="64" a="1"/>
  <c r="CU654" i="64" s="1"/>
  <c r="CY53" i="64" a="1"/>
  <c r="CY53" i="64" s="1"/>
  <c r="CZ1884" i="64" a="1"/>
  <c r="CZ1884" i="64" s="1"/>
  <c r="CX552" i="64" a="1"/>
  <c r="CX552" i="64" s="1"/>
  <c r="CX553" i="64" s="1"/>
  <c r="CW1272" i="64" a="1"/>
  <c r="CW1272" i="64" s="1"/>
  <c r="CW2714" i="64" s="1"/>
  <c r="CU53" i="64" a="1"/>
  <c r="CU53" i="64" s="1"/>
  <c r="CP1693" i="64" a="1"/>
  <c r="CP1693" i="64" s="1"/>
  <c r="CZ659" i="64" a="1"/>
  <c r="CZ659" i="64" s="1"/>
  <c r="CW731" i="64" a="1"/>
  <c r="CW731" i="64" s="1"/>
  <c r="CX558" i="64" a="1"/>
  <c r="CX558" i="64" s="1"/>
  <c r="CT1581" i="64" a="1"/>
  <c r="CT1581" i="64" s="1"/>
  <c r="CO1773" i="64" a="1"/>
  <c r="CO1773" i="64" s="1"/>
  <c r="CO1774" i="64" s="1"/>
  <c r="CR552" i="64" a="1"/>
  <c r="CR552" i="64" s="1"/>
  <c r="CR553" i="64" s="1"/>
  <c r="CQ53" i="64" a="1"/>
  <c r="CQ53" i="64" s="1"/>
  <c r="CO1151" i="64" a="1"/>
  <c r="CO1151" i="64" s="1"/>
  <c r="CX2733" i="64" a="1"/>
  <c r="CX2733" i="64" s="1"/>
  <c r="CS1805" i="64" a="1"/>
  <c r="CS1805" i="64" s="1"/>
  <c r="CP2783" i="64" a="1"/>
  <c r="CP2783" i="64" s="1"/>
  <c r="CT684" i="64" a="1"/>
  <c r="CT684" i="64" s="1"/>
  <c r="CZ684" i="64" a="1"/>
  <c r="CZ684" i="64" s="1"/>
  <c r="CZ498" i="64" a="1"/>
  <c r="CZ498" i="64" s="1"/>
  <c r="CP2656" i="64" a="1"/>
  <c r="CP2656" i="64" s="1"/>
  <c r="CV1862" i="64" a="1"/>
  <c r="CV1862" i="64" s="1"/>
  <c r="CX1805" i="64" a="1"/>
  <c r="CX1805" i="64" s="1"/>
  <c r="CT1518" i="64" a="1"/>
  <c r="CT1518" i="64" s="1"/>
  <c r="CV1616" i="64" a="1"/>
  <c r="CV1616" i="64" s="1"/>
  <c r="CX654" i="64" a="1"/>
  <c r="CX654" i="64" s="1"/>
  <c r="CV1099" i="64" a="1"/>
  <c r="CV1099" i="64" s="1"/>
  <c r="CV2665" i="64" s="1"/>
  <c r="CU733" i="64" a="1"/>
  <c r="CU733" i="64" s="1"/>
  <c r="CU1884" i="64" a="1"/>
  <c r="CU1884" i="64" s="1"/>
  <c r="CT1520" i="64" a="1"/>
  <c r="CT1520" i="64" s="1"/>
  <c r="CO1862" i="64" a="1"/>
  <c r="CO1862" i="64" s="1"/>
  <c r="CX731" i="64" a="1"/>
  <c r="CX731" i="64" s="1"/>
  <c r="DB60" i="64" a="1"/>
  <c r="DB60" i="64" s="1"/>
  <c r="DD552" i="64" a="1"/>
  <c r="DD552" i="64" s="1"/>
  <c r="DD553" i="64" s="1"/>
  <c r="CY552" i="64" a="1"/>
  <c r="CY552" i="64" s="1"/>
  <c r="CY553" i="64" s="1"/>
  <c r="CP53" i="64" a="1"/>
  <c r="CP53" i="64" s="1"/>
  <c r="CZ731" i="64" a="1"/>
  <c r="CZ731" i="64" s="1"/>
  <c r="DC1400" i="64" a="1"/>
  <c r="DC1400" i="64" s="1"/>
  <c r="DA1402" i="64" a="1"/>
  <c r="DA1402" i="64" s="1"/>
  <c r="DD1402" i="64" a="1"/>
  <c r="DD1402" i="64" s="1"/>
  <c r="CV1799" i="64" a="1"/>
  <c r="CV1799" i="64" s="1"/>
  <c r="CT1448" i="64" a="1"/>
  <c r="CT1448" i="64" s="1"/>
  <c r="CU2733" i="64" a="1"/>
  <c r="CU2733" i="64" s="1"/>
  <c r="DB2707" i="64" a="1"/>
  <c r="DB2707" i="64" s="1"/>
  <c r="DC1854" i="64" a="1"/>
  <c r="DC1854" i="64" s="1"/>
  <c r="CT1151" i="64" a="1"/>
  <c r="CT1151" i="64" s="1"/>
  <c r="CS2656" i="64" a="1"/>
  <c r="CS2656" i="64" s="1"/>
  <c r="DC1856" i="64" a="1"/>
  <c r="DC1856" i="64" s="1"/>
  <c r="DA731" i="64" a="1"/>
  <c r="DA731" i="64" s="1"/>
  <c r="DB2783" i="64" a="1"/>
  <c r="DB2783" i="64" s="1"/>
  <c r="DC1518" i="64" a="1"/>
  <c r="DC1518" i="64" s="1"/>
  <c r="CY1616" i="64" a="1"/>
  <c r="CY1616" i="64" s="1"/>
  <c r="CP1773" i="64" a="1"/>
  <c r="CP1773" i="64" s="1"/>
  <c r="CP1774" i="64" s="1"/>
  <c r="CY1831" i="64" a="1"/>
  <c r="CY1831" i="64" s="1"/>
  <c r="CY1832" i="64" s="1"/>
  <c r="CZ558" i="64" a="1"/>
  <c r="CZ558" i="64" s="1"/>
  <c r="DD1805" i="64" a="1"/>
  <c r="DD1805" i="64" s="1"/>
  <c r="DA1884" i="64" a="1"/>
  <c r="DA1884" i="64" s="1"/>
  <c r="DB53" i="64" a="1"/>
  <c r="DB53" i="64" s="1"/>
  <c r="DA1272" i="64" a="1"/>
  <c r="DA1272" i="64" s="1"/>
  <c r="DA2714" i="64" s="1"/>
  <c r="CX1693" i="64" a="1"/>
  <c r="CX1693" i="64" s="1"/>
  <c r="CV475" i="64" a="1"/>
  <c r="CV475" i="64" s="1"/>
  <c r="CX684" i="64" a="1"/>
  <c r="CX684" i="64" s="1"/>
  <c r="DA176" i="64" a="1"/>
  <c r="DA176" i="64" s="1"/>
  <c r="DA177" i="64" s="1"/>
  <c r="DA1893" i="64" s="1"/>
  <c r="DA552" i="64" a="1"/>
  <c r="DA552" i="64" s="1"/>
  <c r="DA553" i="64" s="1"/>
  <c r="CZ1272" i="64" a="1"/>
  <c r="CZ1272" i="64" s="1"/>
  <c r="CZ2714" i="64" s="1"/>
  <c r="CO1856" i="64" a="1"/>
  <c r="CO1856" i="64" s="1"/>
  <c r="CQ733" i="64" a="1"/>
  <c r="CQ733" i="64" s="1"/>
  <c r="CV498" i="64" a="1"/>
  <c r="CV498" i="64" s="1"/>
  <c r="CR176" i="64" a="1"/>
  <c r="CR176" i="64" s="1"/>
  <c r="CR177" i="64" s="1"/>
  <c r="CR1893" i="64" s="1"/>
  <c r="CY1652" i="64" a="1"/>
  <c r="CY1652" i="64" s="1"/>
  <c r="CS2783" i="64" a="1"/>
  <c r="CS2783" i="64" s="1"/>
  <c r="CO552" i="64" a="1"/>
  <c r="CO552" i="64" s="1"/>
  <c r="CO553" i="64" s="1"/>
  <c r="CQ1773" i="64" a="1"/>
  <c r="CQ1773" i="64" s="1"/>
  <c r="CQ1774" i="64" s="1"/>
  <c r="CX1854" i="64" a="1"/>
  <c r="CX1854" i="64" s="1"/>
  <c r="CQ1151" i="64" a="1"/>
  <c r="CQ1151" i="64" s="1"/>
  <c r="CS1518" i="64" a="1"/>
  <c r="CS1518" i="64" s="1"/>
  <c r="CP558" i="64" a="1"/>
  <c r="CP558" i="64" s="1"/>
  <c r="CO1805" i="64" a="1"/>
  <c r="CO1805" i="64" s="1"/>
  <c r="CR654" i="64" a="1"/>
  <c r="CR654" i="64" s="1"/>
  <c r="CQ2707" i="64" a="1"/>
  <c r="CQ2707" i="64" s="1"/>
  <c r="CR1518" i="64" a="1"/>
  <c r="CR1518" i="64" s="1"/>
  <c r="DC1402" i="64" a="1"/>
  <c r="DC1402" i="64" s="1"/>
  <c r="DD1400" i="64" a="1"/>
  <c r="DD1400" i="64" s="1"/>
  <c r="CW552" i="64" a="1"/>
  <c r="CW552" i="64" s="1"/>
  <c r="CW553" i="64" s="1"/>
  <c r="CS1616" i="64" a="1"/>
  <c r="CS1616" i="64" s="1"/>
  <c r="DD475" i="64" a="1"/>
  <c r="DD475" i="64" s="1"/>
  <c r="DA1693" i="64" a="1"/>
  <c r="DA1693" i="64" s="1"/>
  <c r="DD176" i="64" a="1"/>
  <c r="DD176" i="64" s="1"/>
  <c r="DD177" i="64" s="1"/>
  <c r="DD1893" i="64" s="1"/>
  <c r="CS1581" i="64" a="1"/>
  <c r="CS1581" i="64" s="1"/>
  <c r="CR2656" i="64" a="1"/>
  <c r="CR2656" i="64" s="1"/>
  <c r="DC2733" i="64" a="1"/>
  <c r="DC2733" i="64" s="1"/>
  <c r="DD558" i="64" a="1"/>
  <c r="DD558" i="64" s="1"/>
  <c r="DD1854" i="64" a="1"/>
  <c r="DD1854" i="64" s="1"/>
  <c r="CW654" i="64" a="1"/>
  <c r="CW654" i="64" s="1"/>
  <c r="CX1402" i="64" a="1"/>
  <c r="CX1402" i="64" s="1"/>
  <c r="CZ654" i="64" a="1"/>
  <c r="CZ654" i="64" s="1"/>
  <c r="DA1520" i="64" a="1"/>
  <c r="DA1520" i="64" s="1"/>
  <c r="DA755" i="64" a="1"/>
  <c r="DA755" i="64" s="1"/>
  <c r="DD1616" i="64" a="1"/>
  <c r="DD1616" i="64" s="1"/>
  <c r="CP1581" i="64" a="1"/>
  <c r="CP1581" i="64" s="1"/>
  <c r="CP55" i="64" a="1"/>
  <c r="CP55" i="64" s="1"/>
  <c r="DB1151" i="64" a="1"/>
  <c r="DB1151" i="64" s="1"/>
  <c r="DB1884" i="64" a="1"/>
  <c r="DB1884" i="64" s="1"/>
  <c r="CT53" i="64" a="1"/>
  <c r="CT53" i="64" s="1"/>
  <c r="CX2783" i="64" a="1"/>
  <c r="CX2783" i="64" s="1"/>
  <c r="DA1099" i="64" a="1"/>
  <c r="DA1099" i="64" s="1"/>
  <c r="DA2665" i="64" s="1"/>
  <c r="DB1773" i="64" a="1"/>
  <c r="DB1773" i="64" s="1"/>
  <c r="DB1774" i="64" s="1"/>
  <c r="DD55" i="64" a="1"/>
  <c r="DD55" i="64" s="1"/>
  <c r="DC731" i="64" a="1"/>
  <c r="DC731" i="64" s="1"/>
  <c r="CS755" i="64" a="1"/>
  <c r="CS755" i="64" s="1"/>
  <c r="CS1854" i="64" a="1"/>
  <c r="CS1854" i="64" s="1"/>
  <c r="CP1884" i="64" a="1"/>
  <c r="CP1884" i="64" s="1"/>
  <c r="CZ733" i="64" a="1"/>
  <c r="CZ733" i="64" s="1"/>
  <c r="CP654" i="64" a="1"/>
  <c r="CP654" i="64" s="1"/>
  <c r="CV2707" i="64" a="1"/>
  <c r="CV2707" i="64" s="1"/>
  <c r="CX60" i="64" a="1"/>
  <c r="CX60" i="64" s="1"/>
  <c r="CW1520" i="64" a="1"/>
  <c r="CW1520" i="64" s="1"/>
  <c r="CU1794" i="64" a="1"/>
  <c r="CU1794" i="64" s="1"/>
  <c r="CQ1693" i="64" a="1"/>
  <c r="CQ1693" i="64" s="1"/>
  <c r="CZ1773" i="64" a="1"/>
  <c r="CZ1773" i="64" s="1"/>
  <c r="CZ1774" i="64" s="1"/>
  <c r="CX1831" i="64" a="1"/>
  <c r="CX1831" i="64" s="1"/>
  <c r="CX1832" i="64" s="1"/>
  <c r="CS731" i="64" a="1"/>
  <c r="CS731" i="64" s="1"/>
  <c r="CQ1402" i="64" a="1"/>
  <c r="CQ1402" i="64" s="1"/>
  <c r="CQ552" i="64" a="1"/>
  <c r="CQ552" i="64" s="1"/>
  <c r="CQ553" i="64" s="1"/>
  <c r="CY1400" i="64" a="1"/>
  <c r="CY1400" i="64" s="1"/>
  <c r="CU1799" i="64" a="1"/>
  <c r="CU1799" i="64" s="1"/>
  <c r="CX1448" i="64" a="1"/>
  <c r="CX1448" i="64" s="1"/>
  <c r="CX755" i="64" a="1"/>
  <c r="CX755" i="64" s="1"/>
  <c r="DD2656" i="64" a="1"/>
  <c r="DD2656" i="64" s="1"/>
  <c r="DC2682" i="64" a="1"/>
  <c r="DC2682" i="64" s="1"/>
  <c r="DA475" i="64" a="1"/>
  <c r="DA475" i="64" s="1"/>
  <c r="CV1400" i="64" a="1"/>
  <c r="CV1400" i="64" s="1"/>
  <c r="CS1400" i="64" a="1"/>
  <c r="CS1400" i="64" s="1"/>
  <c r="CU55" i="64" a="1"/>
  <c r="CU55" i="64" s="1"/>
  <c r="DB1856" i="64" a="1"/>
  <c r="DB1856" i="64" s="1"/>
  <c r="DB2656" i="64" a="1"/>
  <c r="DB2656" i="64" s="1"/>
  <c r="DD1151" i="64" a="1"/>
  <c r="DD1151" i="64" s="1"/>
  <c r="CQ1856" i="64" a="1"/>
  <c r="CQ1856" i="64" s="1"/>
  <c r="CR731" i="64" a="1"/>
  <c r="CR731" i="64" s="1"/>
  <c r="CV53" i="64" a="1"/>
  <c r="CV53" i="64" s="1"/>
  <c r="DA659" i="64" a="1"/>
  <c r="DA659" i="64" s="1"/>
  <c r="DA1581" i="64" a="1"/>
  <c r="DA1581" i="64" s="1"/>
  <c r="DA2783" i="64" a="1"/>
  <c r="DA2783" i="64" s="1"/>
  <c r="DA654" i="64" a="1"/>
  <c r="DA654" i="64" s="1"/>
  <c r="DA1854" i="64" a="1"/>
  <c r="DA1854" i="64" s="1"/>
  <c r="DB755" i="64" a="1"/>
  <c r="DB755" i="64" s="1"/>
  <c r="CV1402" i="64" a="1"/>
  <c r="CV1402" i="64" s="1"/>
  <c r="DB1862" i="64" a="1"/>
  <c r="DB1862" i="64" s="1"/>
  <c r="DB1799" i="64" a="1"/>
  <c r="DB1799" i="64" s="1"/>
  <c r="DD1799" i="64" a="1"/>
  <c r="DD1799" i="64" s="1"/>
  <c r="CX498" i="64" a="1"/>
  <c r="CX498" i="64" s="1"/>
  <c r="CQ1099" i="64" a="1"/>
  <c r="CQ1099" i="64" s="1"/>
  <c r="CQ2665" i="64" s="1"/>
  <c r="CW53" i="64" a="1"/>
  <c r="CW53" i="64" s="1"/>
  <c r="CX475" i="64" a="1"/>
  <c r="CX475" i="64" s="1"/>
  <c r="DC1773" i="64" a="1"/>
  <c r="DC1773" i="64" s="1"/>
  <c r="DC1774" i="64" s="1"/>
  <c r="CP684" i="64" a="1"/>
  <c r="CP684" i="64" s="1"/>
  <c r="CY1805" i="64" a="1"/>
  <c r="CY1805" i="64" s="1"/>
  <c r="CY1151" i="64" a="1"/>
  <c r="CY1151" i="64" s="1"/>
  <c r="CW755" i="64" a="1"/>
  <c r="CW755" i="64" s="1"/>
  <c r="CX1151" i="64" a="1"/>
  <c r="CX1151" i="64" s="1"/>
  <c r="CT55" i="64" a="1"/>
  <c r="CT55" i="64" s="1"/>
  <c r="CR1616" i="64" a="1"/>
  <c r="CR1616" i="64" s="1"/>
  <c r="CY1518" i="64" a="1"/>
  <c r="CY1518" i="64" s="1"/>
  <c r="CX2707" i="64" a="1"/>
  <c r="CX2707" i="64" s="1"/>
  <c r="CW659" i="64" a="1"/>
  <c r="CW659" i="64" s="1"/>
  <c r="CY1693" i="64" a="1"/>
  <c r="CY1693" i="64" s="1"/>
  <c r="CO2783" i="64" a="1"/>
  <c r="CO2783" i="64" s="1"/>
  <c r="CS654" i="64" a="1"/>
  <c r="CS654" i="64" s="1"/>
  <c r="CS1402" i="64" a="1"/>
  <c r="CS1402" i="64" s="1"/>
  <c r="CW1448" i="64" a="1"/>
  <c r="CW1448" i="64" s="1"/>
  <c r="CY659" i="64" a="1"/>
  <c r="CY659" i="64" s="1"/>
  <c r="CV1272" i="64" a="1"/>
  <c r="CV1272" i="64" s="1"/>
  <c r="CV2714" i="64" s="1"/>
  <c r="CR1151" i="64" a="1"/>
  <c r="CR1151" i="64" s="1"/>
  <c r="CS1520" i="64" a="1"/>
  <c r="CS1520" i="64" s="1"/>
  <c r="CV1773" i="64" a="1"/>
  <c r="CV1773" i="64" s="1"/>
  <c r="CV1774" i="64" s="1"/>
  <c r="CV659" i="64" a="1"/>
  <c r="CV659" i="64" s="1"/>
  <c r="CS475" i="64" a="1"/>
  <c r="CS475" i="64" s="1"/>
  <c r="CW60" i="64" a="1"/>
  <c r="CW60" i="64" s="1"/>
  <c r="CW2733" i="64" a="1"/>
  <c r="CW2733" i="64" s="1"/>
  <c r="CO659" i="64" a="1"/>
  <c r="CO659" i="64" s="1"/>
  <c r="CV1448" i="64" a="1"/>
  <c r="CV1448" i="64" s="1"/>
  <c r="CQ1400" i="64" a="1"/>
  <c r="CQ1400" i="64" s="1"/>
  <c r="CQ2682" i="64" a="1"/>
  <c r="CQ2682" i="64" s="1"/>
  <c r="CO1884" i="64" a="1"/>
  <c r="CO1884" i="64" s="1"/>
  <c r="CV733" i="64" a="1"/>
  <c r="CV733" i="64" s="1"/>
  <c r="CY1099" i="64" a="1"/>
  <c r="CY1099" i="64" s="1"/>
  <c r="CY2665" i="64" s="1"/>
  <c r="CV2656" i="64" a="1"/>
  <c r="CV2656" i="64" s="1"/>
  <c r="CR1805" i="64" a="1"/>
  <c r="CR1805" i="64" s="1"/>
  <c r="CR1773" i="64" a="1"/>
  <c r="CR1773" i="64" s="1"/>
  <c r="CR1774" i="64" s="1"/>
  <c r="CO1518" i="64" a="1"/>
  <c r="CO1518" i="64" s="1"/>
  <c r="CU60" i="64" a="1"/>
  <c r="CU60" i="64" s="1"/>
  <c r="CO1400" i="64" a="1"/>
  <c r="CO1400" i="64" s="1"/>
  <c r="CQ1518" i="64" a="1"/>
  <c r="CQ1518" i="64" s="1"/>
  <c r="CY1862" i="64" a="1"/>
  <c r="CY1862" i="64" s="1"/>
  <c r="CZ1693" i="64" a="1"/>
  <c r="CZ1693" i="64" s="1"/>
  <c r="CU1546" i="64" a="1"/>
  <c r="CU1546" i="64" s="1"/>
  <c r="DG558" i="64" a="1"/>
  <c r="DG558" i="64" s="1"/>
  <c r="DG1546" i="64" a="1"/>
  <c r="DG1546" i="64" s="1"/>
  <c r="DG1856" i="64" a="1"/>
  <c r="DG1856" i="64" s="1"/>
  <c r="DG1652" i="64" a="1"/>
  <c r="DG1652" i="64" s="1"/>
  <c r="DE1448" i="64" a="1"/>
  <c r="DE1448" i="64" s="1"/>
  <c r="DE1805" i="64" a="1"/>
  <c r="DE1805" i="64" s="1"/>
  <c r="DE654" i="64" a="1"/>
  <c r="DE654" i="64" s="1"/>
  <c r="DE2656" i="64" a="1"/>
  <c r="DE2656" i="64" s="1"/>
  <c r="DF1862" i="64" a="1"/>
  <c r="DF1862" i="64" s="1"/>
  <c r="DF1799" i="64" a="1"/>
  <c r="DF1799" i="64" s="1"/>
  <c r="DE53" i="64" a="1"/>
  <c r="DE53" i="64" s="1"/>
  <c r="DE1884" i="64" a="1"/>
  <c r="DE1884" i="64" s="1"/>
  <c r="DH1884" i="64" a="1"/>
  <c r="DH1884" i="64" s="1"/>
  <c r="DH176" i="64" a="1"/>
  <c r="DH176" i="64" s="1"/>
  <c r="DH177" i="64" s="1"/>
  <c r="DH1893" i="64" s="1"/>
  <c r="DE684" i="64" a="1"/>
  <c r="DE684" i="64" s="1"/>
  <c r="DE755" i="64" a="1"/>
  <c r="DE755" i="64" s="1"/>
  <c r="DF1581" i="64" a="1"/>
  <c r="DF1581" i="64" s="1"/>
  <c r="DG1448" i="64" a="1"/>
  <c r="DG1448" i="64" s="1"/>
  <c r="DH654" i="64" a="1"/>
  <c r="DH654" i="64" s="1"/>
  <c r="DF1402" i="64" a="1"/>
  <c r="DF1402" i="64" s="1"/>
  <c r="DG55" i="64" a="1"/>
  <c r="DG55" i="64" s="1"/>
  <c r="CO2682" i="64" a="1"/>
  <c r="CO2682" i="64" s="1"/>
  <c r="CO2683" i="64" s="1"/>
  <c r="CX2682" i="64" a="1"/>
  <c r="CX2682" i="64" s="1"/>
  <c r="DC552" i="64" a="1"/>
  <c r="DC552" i="64" s="1"/>
  <c r="DC553" i="64" s="1"/>
  <c r="CO475" i="64" a="1"/>
  <c r="CO475" i="64" s="1"/>
  <c r="CT731" i="64" a="1"/>
  <c r="CT731" i="64" s="1"/>
  <c r="CP2733" i="64" a="1"/>
  <c r="CP2733" i="64" s="1"/>
  <c r="CT654" i="64" a="1"/>
  <c r="CT654" i="64" s="1"/>
  <c r="CR1862" i="64" a="1"/>
  <c r="CR1862" i="64" s="1"/>
  <c r="CT2682" i="64" a="1"/>
  <c r="CT2682" i="64" s="1"/>
  <c r="CS498" i="64" a="1"/>
  <c r="CS498" i="64" s="1"/>
  <c r="CR1400" i="64" a="1"/>
  <c r="CR1400" i="64" s="1"/>
  <c r="CT2656" i="64" a="1"/>
  <c r="CT2656" i="64" s="1"/>
  <c r="CZ1862" i="64" a="1"/>
  <c r="CZ1862" i="64" s="1"/>
  <c r="CQ1805" i="64" a="1"/>
  <c r="CQ1805" i="64" s="1"/>
  <c r="CT755" i="64" a="1"/>
  <c r="CT755" i="64" s="1"/>
  <c r="CR1272" i="64" a="1"/>
  <c r="CR1272" i="64" s="1"/>
  <c r="CR2714" i="64" s="1"/>
  <c r="CZ60" i="64" a="1"/>
  <c r="CZ60" i="64" s="1"/>
  <c r="CX176" i="64" a="1"/>
  <c r="CX176" i="64" s="1"/>
  <c r="CX177" i="64" s="1"/>
  <c r="CX1893" i="64" s="1"/>
  <c r="CT1794" i="64" a="1"/>
  <c r="CT1794" i="64" s="1"/>
  <c r="CZ1402" i="64" a="1"/>
  <c r="CZ1402" i="64" s="1"/>
  <c r="CY498" i="64" a="1"/>
  <c r="CY498" i="64" s="1"/>
  <c r="CO731" i="64" a="1"/>
  <c r="CO731" i="64" s="1"/>
  <c r="CX733" i="64" a="1"/>
  <c r="CX733" i="64" s="1"/>
  <c r="DB654" i="64" a="1"/>
  <c r="DB654" i="64" s="1"/>
  <c r="DA684" i="64" a="1"/>
  <c r="DA684" i="64" s="1"/>
  <c r="DC1581" i="64" a="1"/>
  <c r="DC1581" i="64" s="1"/>
  <c r="DG1854" i="64" a="1"/>
  <c r="DG1854" i="64" s="1"/>
  <c r="DG1151" i="64" a="1"/>
  <c r="DG1151" i="64" s="1"/>
  <c r="DH1794" i="64" a="1"/>
  <c r="DH1794" i="64" s="1"/>
  <c r="DH1151" i="64" a="1"/>
  <c r="DH1151" i="64" s="1"/>
  <c r="DH1581" i="64" a="1"/>
  <c r="DH1581" i="64" s="1"/>
  <c r="DF684" i="64" a="1"/>
  <c r="DF684" i="64" s="1"/>
  <c r="DE1099" i="64" a="1"/>
  <c r="DE1099" i="64" s="1"/>
  <c r="DE2665" i="64" s="1"/>
  <c r="DF2682" i="64" a="1"/>
  <c r="DF2682" i="64" s="1"/>
  <c r="DF733" i="64" a="1"/>
  <c r="DF733" i="64" s="1"/>
  <c r="DG1773" i="64" a="1"/>
  <c r="DG1773" i="64" s="1"/>
  <c r="DG1774" i="64" s="1"/>
  <c r="DG731" i="64" a="1"/>
  <c r="DG731" i="64" s="1"/>
  <c r="DF1854" i="64" a="1"/>
  <c r="DF1854" i="64" s="1"/>
  <c r="DG733" i="64" a="1"/>
  <c r="DG733" i="64" s="1"/>
  <c r="DE1581" i="64" a="1"/>
  <c r="DE1581" i="64" s="1"/>
  <c r="DH498" i="64" a="1"/>
  <c r="DH498" i="64" s="1"/>
  <c r="CU659" i="64" a="1"/>
  <c r="CU659" i="64" s="1"/>
  <c r="CO2656" i="64" a="1"/>
  <c r="CO2656" i="64" s="1"/>
  <c r="CP1799" i="64" a="1"/>
  <c r="CP1799" i="64" s="1"/>
  <c r="DC1805" i="64" a="1"/>
  <c r="DC1805" i="64" s="1"/>
  <c r="DC1151" i="64" a="1"/>
  <c r="DC1151" i="64" s="1"/>
  <c r="DA1799" i="64" a="1"/>
  <c r="DA1799" i="64" s="1"/>
  <c r="DC755" i="64" a="1"/>
  <c r="DC755" i="64" s="1"/>
  <c r="CT1799" i="64" a="1"/>
  <c r="CT1799" i="64" s="1"/>
  <c r="CS1693" i="64" a="1"/>
  <c r="CS1693" i="64" s="1"/>
  <c r="CV654" i="64" a="1"/>
  <c r="CV654" i="64" s="1"/>
  <c r="CY733" i="64" a="1"/>
  <c r="CY733" i="64" s="1"/>
  <c r="CZ2707" i="64" a="1"/>
  <c r="CZ2707" i="64" s="1"/>
  <c r="CR475" i="64" a="1"/>
  <c r="CR475" i="64" s="1"/>
  <c r="CY475" i="64" a="1"/>
  <c r="CY475" i="64" s="1"/>
  <c r="CR2707" i="64" a="1"/>
  <c r="CR2707" i="64" s="1"/>
  <c r="CT1272" i="64" a="1"/>
  <c r="CT1272" i="64" s="1"/>
  <c r="CT2714" i="64" s="1"/>
  <c r="CS1831" i="64" a="1"/>
  <c r="CS1831" i="64" s="1"/>
  <c r="CS1832" i="64" s="1"/>
  <c r="CV558" i="64" a="1"/>
  <c r="CV558" i="64" s="1"/>
  <c r="CW475" i="64" a="1"/>
  <c r="CW475" i="64" s="1"/>
  <c r="CZ1854" i="64" a="1"/>
  <c r="CZ1854" i="64" s="1"/>
  <c r="CQ2733" i="64" a="1"/>
  <c r="CQ2733" i="64" s="1"/>
  <c r="CS55" i="64" a="1"/>
  <c r="CS55" i="64" s="1"/>
  <c r="CV2733" i="64" a="1"/>
  <c r="CV2733" i="64" s="1"/>
  <c r="CY2783" i="64" a="1"/>
  <c r="CY2783" i="64" s="1"/>
  <c r="CS1272" i="64" a="1"/>
  <c r="CS1272" i="64" s="1"/>
  <c r="CS2714" i="64" s="1"/>
  <c r="CV1151" i="64" a="1"/>
  <c r="CV1151" i="64" s="1"/>
  <c r="CZ1799" i="64" a="1"/>
  <c r="CZ1799" i="64" s="1"/>
  <c r="CZ1151" i="64" a="1"/>
  <c r="CZ1151" i="64" s="1"/>
  <c r="CX1546" i="64" a="1"/>
  <c r="CX1546" i="64" s="1"/>
  <c r="DB1518" i="64" a="1"/>
  <c r="DB1518" i="64" s="1"/>
  <c r="DA1652" i="64" a="1"/>
  <c r="DA1652" i="64" s="1"/>
  <c r="DD1448" i="64" a="1"/>
  <c r="DD1448" i="64" s="1"/>
  <c r="W498" i="64" a="1"/>
  <c r="W498" i="64" s="1"/>
  <c r="U498" i="64" a="1"/>
  <c r="U498" i="64" s="1"/>
  <c r="DK1884" i="64" a="1"/>
  <c r="DK1884" i="64" s="1"/>
  <c r="W684" i="64" a="1"/>
  <c r="W684" i="64" s="1"/>
  <c r="W1151" i="64" a="1"/>
  <c r="W1151" i="64" s="1"/>
  <c r="U59" i="64" a="1"/>
  <c r="U59" i="64" s="1"/>
  <c r="W55" i="64" a="1"/>
  <c r="W55" i="64" s="1"/>
  <c r="DJ1272" i="64" a="1"/>
  <c r="DJ1272" i="64" s="1"/>
  <c r="DJ2714" i="64" s="1"/>
  <c r="W475" i="64" a="1"/>
  <c r="W475" i="64" s="1"/>
  <c r="X659" i="64" a="1"/>
  <c r="X659" i="64" s="1"/>
  <c r="T2707" i="64" a="1"/>
  <c r="T2707" i="64" s="1"/>
  <c r="S707" i="64"/>
  <c r="W1400" i="64" a="1"/>
  <c r="W1400" i="64" s="1"/>
  <c r="W1773" i="64" a="1"/>
  <c r="W1773" i="64" s="1"/>
  <c r="W1774" i="64" s="1"/>
  <c r="U2148" i="64" a="1"/>
  <c r="U2148" i="64" s="1"/>
  <c r="T2733" i="64" a="1"/>
  <c r="T2733" i="64" s="1"/>
  <c r="W1854" i="64" a="1"/>
  <c r="W1854" i="64" s="1"/>
  <c r="W1831" i="64" a="1"/>
  <c r="W1831" i="64" s="1"/>
  <c r="W1832" i="64" s="1"/>
  <c r="W75" i="64" a="1"/>
  <c r="W75" i="64" s="1"/>
  <c r="DI2656" i="64" a="1"/>
  <c r="DI2656" i="64" s="1"/>
  <c r="DI1799" i="64" a="1"/>
  <c r="DI1799" i="64" s="1"/>
  <c r="DI53" i="64" a="1"/>
  <c r="DI53" i="64" s="1"/>
  <c r="U1831" i="64" a="1"/>
  <c r="U1831" i="64" s="1"/>
  <c r="U1832" i="64" s="1"/>
  <c r="DI1616" i="64" a="1"/>
  <c r="DI1616" i="64" s="1"/>
  <c r="DK2682" i="64" a="1"/>
  <c r="DK2682" i="64" s="1"/>
  <c r="DJ2733" i="64" a="1"/>
  <c r="DJ2733" i="64" s="1"/>
  <c r="DJ475" i="64" a="1"/>
  <c r="DJ475" i="64" s="1"/>
  <c r="U1151" i="64" a="1"/>
  <c r="U1151" i="64" s="1"/>
  <c r="DJ1805" i="64" a="1"/>
  <c r="DJ1805" i="64" s="1"/>
  <c r="W659" i="64" a="1"/>
  <c r="W659" i="64" s="1"/>
  <c r="DK659" i="64" a="1"/>
  <c r="DK659" i="64" s="1"/>
  <c r="DJ558" i="64" a="1"/>
  <c r="DJ558" i="64" s="1"/>
  <c r="DJ2783" i="64" a="1"/>
  <c r="DJ2783" i="64" s="1"/>
  <c r="S2111" i="64" a="1"/>
  <c r="S2111" i="64" s="1"/>
  <c r="DI176" i="64" a="1"/>
  <c r="DI176" i="64" s="1"/>
  <c r="DI177" i="64" s="1"/>
  <c r="DI1893" i="64" s="1"/>
  <c r="T1151" i="64" a="1"/>
  <c r="T1151" i="64" s="1"/>
  <c r="U75" i="64" a="1"/>
  <c r="U75" i="64" s="1"/>
  <c r="DK1151" i="64" a="1"/>
  <c r="DK1151" i="64" s="1"/>
  <c r="U90" i="64" a="1"/>
  <c r="U90" i="64" s="1"/>
  <c r="T2656" i="64" a="1"/>
  <c r="T2656" i="64" s="1"/>
  <c r="DK1400" i="64" a="1"/>
  <c r="DK1400" i="64" s="1"/>
  <c r="DI1862" i="64" a="1"/>
  <c r="DI1862" i="64" s="1"/>
  <c r="V1151" i="64" a="1"/>
  <c r="V1151" i="64" s="1"/>
  <c r="DJ1448" i="64" a="1"/>
  <c r="DJ1448" i="64" s="1"/>
  <c r="S1856" i="64" a="1"/>
  <c r="S1856" i="64" s="1"/>
  <c r="DK1805" i="64" a="1"/>
  <c r="DK1805" i="64" s="1"/>
  <c r="T54" i="64" a="1"/>
  <c r="T54" i="64" s="1"/>
  <c r="T2148" i="64" a="1"/>
  <c r="T2148" i="64" s="1"/>
  <c r="DK1581" i="64" a="1"/>
  <c r="DK1581" i="64" s="1"/>
  <c r="DK1448" i="64" a="1"/>
  <c r="DK1448" i="64" s="1"/>
  <c r="DI1518" i="64" a="1"/>
  <c r="DI1518" i="64" s="1"/>
  <c r="V1831" i="64" a="1"/>
  <c r="V1831" i="64" s="1"/>
  <c r="V1832" i="64" s="1"/>
  <c r="W54" i="64" a="1"/>
  <c r="W54" i="64" s="1"/>
  <c r="W1856" i="64" a="1"/>
  <c r="W1856" i="64" s="1"/>
  <c r="W1693" i="64" a="1"/>
  <c r="W1693" i="64" s="1"/>
  <c r="W90" i="64" a="1"/>
  <c r="W90" i="64" s="1"/>
  <c r="W2682" i="64" a="1"/>
  <c r="W2682" i="64" s="1"/>
  <c r="W53" i="64" a="1"/>
  <c r="W53" i="64" s="1"/>
  <c r="W654" i="64" a="1"/>
  <c r="W654" i="64" s="1"/>
  <c r="S59" i="64" a="1"/>
  <c r="S59" i="64" s="1"/>
  <c r="U1862" i="64" a="1"/>
  <c r="U1862" i="64" s="1"/>
  <c r="DJ176" i="64" a="1"/>
  <c r="DJ176" i="64" s="1"/>
  <c r="DJ177" i="64" s="1"/>
  <c r="DJ1893" i="64" s="1"/>
  <c r="DJ731" i="64" a="1"/>
  <c r="DJ731" i="64" s="1"/>
  <c r="DI1546" i="64" a="1"/>
  <c r="DI1546" i="64" s="1"/>
  <c r="DJ53" i="64" a="1"/>
  <c r="DJ53" i="64" s="1"/>
  <c r="T55" i="64" a="1"/>
  <c r="T55" i="64" s="1"/>
  <c r="DK1616" i="64" a="1"/>
  <c r="DK1616" i="64" s="1"/>
  <c r="T2111" i="64" a="1"/>
  <c r="T2111" i="64" s="1"/>
  <c r="T2119" i="64" s="1"/>
  <c r="DK1099" i="64" a="1"/>
  <c r="DK1099" i="64" s="1"/>
  <c r="DK2665" i="64" s="1"/>
  <c r="DI1520" i="64" a="1"/>
  <c r="DI1520" i="64" s="1"/>
  <c r="DJ498" i="64" a="1"/>
  <c r="DJ498" i="64" s="1"/>
  <c r="T659" i="64" a="1"/>
  <c r="T659" i="64" s="1"/>
  <c r="U2783" i="64" a="1"/>
  <c r="U2783" i="64" s="1"/>
  <c r="DK2656" i="64" a="1"/>
  <c r="DK2656" i="64" s="1"/>
  <c r="DK1518" i="64" a="1"/>
  <c r="DK1518" i="64" s="1"/>
  <c r="DK475" i="64" a="1"/>
  <c r="DK475" i="64" s="1"/>
  <c r="V60" i="64" a="1"/>
  <c r="V60" i="64" s="1"/>
  <c r="T90" i="64" a="1"/>
  <c r="T90" i="64" s="1"/>
  <c r="DJ1854" i="64" a="1"/>
  <c r="DJ1854" i="64" s="1"/>
  <c r="V2656" i="64" a="1"/>
  <c r="V2656" i="64" s="1"/>
  <c r="U2111" i="64" a="1"/>
  <c r="U2111" i="64" s="1"/>
  <c r="U2119" i="64" s="1"/>
  <c r="S91" i="64" a="1"/>
  <c r="S91" i="64" s="1"/>
  <c r="DK654" i="64" a="1"/>
  <c r="DK654" i="64" s="1"/>
  <c r="DK731" i="64" a="1"/>
  <c r="DK731" i="64" s="1"/>
  <c r="V654" i="64" a="1"/>
  <c r="V654" i="64" s="1"/>
  <c r="DJ1652" i="64" a="1"/>
  <c r="DJ1652" i="64" s="1"/>
  <c r="DI1773" i="64" a="1"/>
  <c r="DI1773" i="64" s="1"/>
  <c r="DI1774" i="64" s="1"/>
  <c r="V1693" i="64" a="1"/>
  <c r="V1693" i="64" s="1"/>
  <c r="U475" i="64" a="1"/>
  <c r="U475" i="64" s="1"/>
  <c r="DK1693" i="64" a="1"/>
  <c r="DK1693" i="64" s="1"/>
  <c r="W1862" i="64" a="1"/>
  <c r="W1862" i="64" s="1"/>
  <c r="W89" i="64" a="1"/>
  <c r="W89" i="64" s="1"/>
  <c r="W2707" i="64" a="1"/>
  <c r="W2707" i="64" s="1"/>
  <c r="DJ1693" i="64" a="1"/>
  <c r="DJ1693" i="64" s="1"/>
  <c r="U1693" i="64" a="1"/>
  <c r="U1693" i="64" s="1"/>
  <c r="DK498" i="64" a="1"/>
  <c r="DK498" i="64" s="1"/>
  <c r="T2682" i="64" a="1"/>
  <c r="T2682" i="64" s="1"/>
  <c r="S1693" i="64" a="1"/>
  <c r="S1693" i="64" s="1"/>
  <c r="DK60" i="64" a="1"/>
  <c r="DK60" i="64" s="1"/>
  <c r="DJ2682" i="64" a="1"/>
  <c r="DJ2682" i="64" s="1"/>
  <c r="V2707" i="64" a="1"/>
  <c r="V2707" i="64" s="1"/>
  <c r="DJ60" i="64" a="1"/>
  <c r="DJ60" i="64" s="1"/>
  <c r="DJ1581" i="64" a="1"/>
  <c r="DJ1581" i="64" s="1"/>
  <c r="T53" i="64" a="1"/>
  <c r="T53" i="64" s="1"/>
  <c r="S2733" i="64" a="1"/>
  <c r="S2733" i="64" s="1"/>
  <c r="V2733" i="64" a="1"/>
  <c r="V2733" i="64" s="1"/>
  <c r="U659" i="64" a="1"/>
  <c r="U659" i="64" s="1"/>
  <c r="U1400" i="64" a="1"/>
  <c r="U1400" i="64" s="1"/>
  <c r="DI2783" i="64" a="1"/>
  <c r="DI2783" i="64" s="1"/>
  <c r="DK2733" i="64" a="1"/>
  <c r="DK2733" i="64" s="1"/>
  <c r="S75" i="64" a="1"/>
  <c r="S75" i="64" s="1"/>
  <c r="DK1272" i="64" a="1"/>
  <c r="DK1272" i="64" s="1"/>
  <c r="DK2714" i="64" s="1"/>
  <c r="DK1520" i="64" a="1"/>
  <c r="DK1520" i="64" s="1"/>
  <c r="S2783" i="64" a="1"/>
  <c r="S2783" i="64" s="1"/>
  <c r="T1856" i="64" a="1"/>
  <c r="T1856" i="64" s="1"/>
  <c r="DI55" i="64" a="1"/>
  <c r="DI55" i="64" s="1"/>
  <c r="DJ684" i="64" a="1"/>
  <c r="DJ684" i="64" s="1"/>
  <c r="DK755" i="64" a="1"/>
  <c r="DK755" i="64" s="1"/>
  <c r="DI684" i="64" a="1"/>
  <c r="DI684" i="64" s="1"/>
  <c r="V53" i="64" a="1"/>
  <c r="V53" i="64" s="1"/>
  <c r="S1862" i="64" a="1"/>
  <c r="S1862" i="64" s="1"/>
  <c r="DI498" i="64" a="1"/>
  <c r="DI498" i="64" s="1"/>
  <c r="V498" i="64" a="1"/>
  <c r="V498" i="64" s="1"/>
  <c r="S2707" i="64" a="1"/>
  <c r="S2707" i="64" s="1"/>
  <c r="V1856" i="64" a="1"/>
  <c r="V1856" i="64" s="1"/>
  <c r="DK1856" i="64" a="1"/>
  <c r="DK1856" i="64" s="1"/>
  <c r="V1773" i="64" a="1"/>
  <c r="V1773" i="64" s="1"/>
  <c r="V1774" i="64" s="1"/>
  <c r="W92" i="64" a="1"/>
  <c r="W92" i="64" s="1"/>
  <c r="U2656" i="64" a="1"/>
  <c r="U2656" i="64" s="1"/>
  <c r="DI1652" i="64" a="1"/>
  <c r="DI1652" i="64" s="1"/>
  <c r="DJ1794" i="64" a="1"/>
  <c r="DJ1794" i="64" s="1"/>
  <c r="T59" i="64" a="1"/>
  <c r="T59" i="64" s="1"/>
  <c r="DJ2656" i="64" a="1"/>
  <c r="DJ2656" i="64" s="1"/>
  <c r="V684" i="64" a="1"/>
  <c r="V684" i="64" s="1"/>
  <c r="U91" i="64" a="1"/>
  <c r="U91" i="64" s="1"/>
  <c r="DI558" i="64" a="1"/>
  <c r="DI558" i="64" s="1"/>
  <c r="T684" i="64" a="1"/>
  <c r="T684" i="64" s="1"/>
  <c r="S2682" i="64" a="1"/>
  <c r="S2682" i="64" s="1"/>
  <c r="V89" i="64" a="1"/>
  <c r="V89" i="64" s="1"/>
  <c r="V659" i="64" a="1"/>
  <c r="V659" i="64" s="1"/>
  <c r="DK2707" i="64" a="1"/>
  <c r="DK2707" i="64" s="1"/>
  <c r="T706" i="64" a="1"/>
  <c r="T706" i="64" s="1"/>
  <c r="T91" i="64" a="1"/>
  <c r="T91" i="64" s="1"/>
  <c r="DK1831" i="64" a="1"/>
  <c r="DK1831" i="64" s="1"/>
  <c r="DK1832" i="64" s="1"/>
  <c r="U2733" i="64" a="1"/>
  <c r="U2733" i="64" s="1"/>
  <c r="S89" i="64" a="1"/>
  <c r="S89" i="64" s="1"/>
  <c r="DK1773" i="64" a="1"/>
  <c r="DK1773" i="64" s="1"/>
  <c r="DK1774" i="64" s="1"/>
  <c r="V90" i="64" a="1"/>
  <c r="V90" i="64" s="1"/>
  <c r="DJ1616" i="64" a="1"/>
  <c r="DJ1616" i="64" s="1"/>
  <c r="W2111" i="64" a="1"/>
  <c r="W2111" i="64" s="1"/>
  <c r="W2119" i="64" s="1"/>
  <c r="W2733" i="64" a="1"/>
  <c r="W2733" i="64" s="1"/>
  <c r="W59" i="64" a="1"/>
  <c r="W59" i="64" s="1"/>
  <c r="DI654" i="64" a="1"/>
  <c r="DI654" i="64" s="1"/>
  <c r="T654" i="64" a="1"/>
  <c r="T654" i="64" s="1"/>
  <c r="T2783" i="64" a="1"/>
  <c r="T2783" i="64" s="1"/>
  <c r="Y2216" i="64"/>
  <c r="Y2217" i="64" s="1"/>
  <c r="W2148" i="64" a="1"/>
  <c r="W2148" i="64" s="1"/>
  <c r="W2783" i="64" a="1"/>
  <c r="W2783" i="64" s="1"/>
  <c r="W91" i="64" a="1"/>
  <c r="W91" i="64" s="1"/>
  <c r="W2656" i="64" a="1"/>
  <c r="W2656" i="64" s="1"/>
  <c r="W60" i="64" a="1"/>
  <c r="W60" i="64" s="1"/>
  <c r="DK552" i="64" a="1"/>
  <c r="DK552" i="64" s="1"/>
  <c r="DK553" i="64" s="1"/>
  <c r="DI60" i="64" a="1"/>
  <c r="DI60" i="64" s="1"/>
  <c r="T475" i="64" a="1"/>
  <c r="T475" i="64" s="1"/>
  <c r="U1773" i="64" a="1"/>
  <c r="U1773" i="64" s="1"/>
  <c r="U1774" i="64" s="1"/>
  <c r="T89" i="64" a="1"/>
  <c r="T89" i="64" s="1"/>
  <c r="DI1856" i="64" a="1"/>
  <c r="DI1856" i="64" s="1"/>
  <c r="V475" i="64" a="1"/>
  <c r="V475" i="64" s="1"/>
  <c r="U92" i="64" a="1"/>
  <c r="U92" i="64" s="1"/>
  <c r="DJ733" i="64" a="1"/>
  <c r="DJ733" i="64" s="1"/>
  <c r="S498" i="64" a="1"/>
  <c r="S498" i="64" s="1"/>
  <c r="DK1862" i="64" a="1"/>
  <c r="DK1862" i="64" s="1"/>
  <c r="DI1448" i="64" a="1"/>
  <c r="DI1448" i="64" s="1"/>
  <c r="U53" i="64" a="1"/>
  <c r="U53" i="64" s="1"/>
  <c r="V2148" i="64" a="1"/>
  <c r="V2148" i="64" s="1"/>
  <c r="U54" i="64" a="1"/>
  <c r="U54" i="64" s="1"/>
  <c r="DK733" i="64" a="1"/>
  <c r="DK733" i="64" s="1"/>
  <c r="S1773" i="64" a="1"/>
  <c r="S1773" i="64" s="1"/>
  <c r="S1774" i="64" s="1"/>
  <c r="DI1831" i="64" a="1"/>
  <c r="DI1831" i="64" s="1"/>
  <c r="DI1832" i="64" s="1"/>
  <c r="DI1884" i="64" a="1"/>
  <c r="DI1884" i="64" s="1"/>
  <c r="DI1400" i="64" a="1"/>
  <c r="DI1400" i="64" s="1"/>
  <c r="DJ1151" i="64" a="1"/>
  <c r="DJ1151" i="64" s="1"/>
  <c r="S54" i="64" a="1"/>
  <c r="S54" i="64" s="1"/>
  <c r="DJ755" i="64" a="1"/>
  <c r="DJ755" i="64" s="1"/>
  <c r="DJ659" i="64" a="1"/>
  <c r="DJ659" i="64" s="1"/>
  <c r="DI552" i="64" a="1"/>
  <c r="DI552" i="64" s="1"/>
  <c r="DI553" i="64" s="1"/>
  <c r="U1854" i="64" a="1"/>
  <c r="U1854" i="64" s="1"/>
  <c r="T1693" i="64" a="1"/>
  <c r="T1693" i="64" s="1"/>
  <c r="DK1794" i="64" a="1"/>
  <c r="DK1794" i="64" s="1"/>
  <c r="DI1805" i="64" a="1"/>
  <c r="DI1805" i="64" s="1"/>
  <c r="S2148" i="64" a="1"/>
  <c r="S2148" i="64" s="1"/>
  <c r="S659" i="64" a="1"/>
  <c r="S659" i="64" s="1"/>
  <c r="DK55" i="64" a="1"/>
  <c r="DK55" i="64" s="1"/>
  <c r="DJ1546" i="64" a="1"/>
  <c r="DJ1546" i="64" s="1"/>
  <c r="DJ2707" i="64" a="1"/>
  <c r="DJ2707" i="64" s="1"/>
  <c r="V1854" i="64" a="1"/>
  <c r="V1854" i="64" s="1"/>
  <c r="DJ1773" i="64" a="1"/>
  <c r="DJ1773" i="64" s="1"/>
  <c r="DJ1774" i="64" s="1"/>
  <c r="DI733" i="64" a="1"/>
  <c r="DI733" i="64" s="1"/>
  <c r="V55" i="64" a="1"/>
  <c r="V55" i="64" s="1"/>
  <c r="DI755" i="64" a="1"/>
  <c r="DI755" i="64" s="1"/>
  <c r="DK53" i="64" a="1"/>
  <c r="DK53" i="64" s="1"/>
  <c r="DJ1831" i="64" a="1"/>
  <c r="DJ1831" i="64" s="1"/>
  <c r="DJ1832" i="64" s="1"/>
  <c r="S1854" i="64" a="1"/>
  <c r="S1854" i="64" s="1"/>
  <c r="S475" i="64" a="1"/>
  <c r="S475" i="64" s="1"/>
  <c r="S90" i="64" a="1"/>
  <c r="S90" i="64" s="1"/>
  <c r="DK1854" i="64" a="1"/>
  <c r="DK1854" i="64" s="1"/>
  <c r="DJ1862" i="64" a="1"/>
  <c r="DJ1862" i="64" s="1"/>
  <c r="U89" i="64" a="1"/>
  <c r="U89" i="64" s="1"/>
  <c r="DK684" i="64" a="1"/>
  <c r="DK684" i="64" s="1"/>
  <c r="U654" i="64" a="1"/>
  <c r="U654" i="64" s="1"/>
  <c r="DI1099" i="64" a="1"/>
  <c r="DI1099" i="64" s="1"/>
  <c r="DI2665" i="64" s="1"/>
  <c r="T1400" i="64" a="1"/>
  <c r="T1400" i="64" s="1"/>
  <c r="DJ1856" i="64" a="1"/>
  <c r="DJ1856" i="64" s="1"/>
  <c r="DI659" i="64" a="1"/>
  <c r="DI659" i="64" s="1"/>
  <c r="U684" i="64" a="1"/>
  <c r="U684" i="64" s="1"/>
  <c r="DI731" i="64" a="1"/>
  <c r="DI731" i="64" s="1"/>
  <c r="S60" i="64" a="1"/>
  <c r="S60" i="64" s="1"/>
  <c r="DK558" i="64" a="1"/>
  <c r="DK558" i="64" s="1"/>
  <c r="S1151" i="64" a="1"/>
  <c r="S1151" i="64" s="1"/>
  <c r="DI1151" i="64" a="1"/>
  <c r="DI1151" i="64" s="1"/>
  <c r="DJ1402" i="64" a="1"/>
  <c r="DJ1402" i="64" s="1"/>
  <c r="V91" i="64" a="1"/>
  <c r="V91" i="64" s="1"/>
  <c r="DJ1884" i="64" a="1"/>
  <c r="DJ1884" i="64" s="1"/>
  <c r="DI475" i="64" a="1"/>
  <c r="DI475" i="64" s="1"/>
  <c r="DI2733" i="64" a="1"/>
  <c r="DI2733" i="64" s="1"/>
  <c r="DJ654" i="64" a="1"/>
  <c r="DJ654" i="64" s="1"/>
  <c r="T92" i="64" a="1"/>
  <c r="T92" i="64" s="1"/>
  <c r="S1400" i="64" a="1"/>
  <c r="S1400" i="64" s="1"/>
  <c r="T1831" i="64" a="1"/>
  <c r="T1831" i="64" s="1"/>
  <c r="T1832" i="64" s="1"/>
  <c r="DJ1799" i="64" a="1"/>
  <c r="DJ1799" i="64" s="1"/>
  <c r="DJ1400" i="64" a="1"/>
  <c r="DJ1400" i="64" s="1"/>
  <c r="V59" i="64" a="1"/>
  <c r="V59" i="64" s="1"/>
  <c r="DJ1099" i="64" a="1"/>
  <c r="DJ1099" i="64" s="1"/>
  <c r="DJ2665" i="64" s="1"/>
  <c r="DK1652" i="64" a="1"/>
  <c r="DK1652" i="64" s="1"/>
  <c r="T1862" i="64" a="1"/>
  <c r="T1862" i="64" s="1"/>
  <c r="V2682" i="64" a="1"/>
  <c r="V2682" i="64" s="1"/>
  <c r="DI2682" i="64" a="1"/>
  <c r="DI2682" i="64" s="1"/>
  <c r="S55" i="64" a="1"/>
  <c r="S55" i="64" s="1"/>
  <c r="U60" i="64" a="1"/>
  <c r="U60" i="64" s="1"/>
  <c r="S92" i="64" a="1"/>
  <c r="S92" i="64" s="1"/>
  <c r="DK1546" i="64" a="1"/>
  <c r="DK1546" i="64" s="1"/>
  <c r="T75" i="64" a="1"/>
  <c r="T75" i="64" s="1"/>
  <c r="DK176" i="64" a="1"/>
  <c r="DK176" i="64" s="1"/>
  <c r="DK177" i="64" s="1"/>
  <c r="DK1893" i="64" s="1"/>
  <c r="V75" i="64" a="1"/>
  <c r="V75" i="64" s="1"/>
  <c r="DI1794" i="64" a="1"/>
  <c r="DI1794" i="64" s="1"/>
  <c r="DI1272" i="64" a="1"/>
  <c r="DI1272" i="64" s="1"/>
  <c r="DI2714" i="64" s="1"/>
  <c r="DI2707" i="64" a="1"/>
  <c r="DI2707" i="64" s="1"/>
  <c r="V2111" i="64" a="1"/>
  <c r="V2111" i="64" s="1"/>
  <c r="V2119" i="64" s="1"/>
  <c r="DI1402" i="64" a="1"/>
  <c r="DI1402" i="64" s="1"/>
  <c r="DJ552" i="64" a="1"/>
  <c r="DJ552" i="64" s="1"/>
  <c r="DJ553" i="64" s="1"/>
  <c r="T1773" i="64" a="1"/>
  <c r="T1773" i="64" s="1"/>
  <c r="T1774" i="64" s="1"/>
  <c r="V1400" i="64" a="1"/>
  <c r="V1400" i="64" s="1"/>
  <c r="DJ1520" i="64" a="1"/>
  <c r="DJ1520" i="64" s="1"/>
  <c r="U2682" i="64" a="1"/>
  <c r="U2682" i="64" s="1"/>
  <c r="DK2783" i="64" a="1"/>
  <c r="DK2783" i="64" s="1"/>
  <c r="DJ1518" i="64" a="1"/>
  <c r="DJ1518" i="64" s="1"/>
  <c r="DI1693" i="64" a="1"/>
  <c r="DI1693" i="64" s="1"/>
  <c r="S2656" i="64" a="1"/>
  <c r="S2656" i="64" s="1"/>
  <c r="DI1581" i="64" a="1"/>
  <c r="DI1581" i="64" s="1"/>
  <c r="U2707" i="64" a="1"/>
  <c r="U2707" i="64" s="1"/>
  <c r="T498" i="64" a="1"/>
  <c r="T498" i="64" s="1"/>
  <c r="DK1799" i="64" a="1"/>
  <c r="DK1799" i="64" s="1"/>
  <c r="V2783" i="64" a="1"/>
  <c r="V2783" i="64" s="1"/>
  <c r="DI1854" i="64" a="1"/>
  <c r="DI1854" i="64" s="1"/>
  <c r="U55" i="64" a="1"/>
  <c r="U55" i="64" s="1"/>
  <c r="T1854" i="64" a="1"/>
  <c r="T1854" i="64" s="1"/>
  <c r="S684" i="64" a="1"/>
  <c r="S684" i="64" s="1"/>
  <c r="DJ55" i="64" a="1"/>
  <c r="DJ55" i="64" s="1"/>
  <c r="V92" i="64" a="1"/>
  <c r="V92" i="64" s="1"/>
  <c r="DK1402" i="64" a="1"/>
  <c r="DK1402" i="64" s="1"/>
  <c r="U1856" i="64" a="1"/>
  <c r="U1856" i="64" s="1"/>
  <c r="S654" i="64" a="1"/>
  <c r="S654" i="64" s="1"/>
  <c r="S1831" i="64" a="1"/>
  <c r="S1831" i="64" s="1"/>
  <c r="S1832" i="64" s="1"/>
  <c r="T60" i="64" a="1"/>
  <c r="T60" i="64" s="1"/>
  <c r="V54" i="64" a="1"/>
  <c r="V54" i="64" s="1"/>
  <c r="X654" i="64" a="1"/>
  <c r="X654" i="64" s="1"/>
  <c r="X75" i="64" a="1"/>
  <c r="X75" i="64" s="1"/>
  <c r="X498" i="64" a="1"/>
  <c r="X498" i="64" s="1"/>
  <c r="X55" i="64" a="1"/>
  <c r="X55" i="64" s="1"/>
  <c r="X60" i="64" a="1"/>
  <c r="X60" i="64" s="1"/>
  <c r="X59" i="64" a="1"/>
  <c r="X59" i="64" s="1"/>
  <c r="X54" i="64" a="1"/>
  <c r="X54" i="64" s="1"/>
  <c r="X53" i="64" a="1"/>
  <c r="X53" i="64" s="1"/>
  <c r="X684" i="64" a="1"/>
  <c r="X684" i="64" s="1"/>
  <c r="X2733" i="64" a="1"/>
  <c r="X2733" i="64" s="1"/>
  <c r="X2707" i="64" a="1"/>
  <c r="X2707" i="64" s="1"/>
  <c r="X2682" i="64" a="1"/>
  <c r="X2682" i="64" s="1"/>
  <c r="X2656" i="64" a="1"/>
  <c r="X2656" i="64" s="1"/>
  <c r="X1831" i="64" a="1"/>
  <c r="X1831" i="64" s="1"/>
  <c r="X1832" i="64" s="1"/>
  <c r="X90" i="64" a="1"/>
  <c r="X90" i="64" s="1"/>
  <c r="X89" i="64" a="1"/>
  <c r="X89" i="64" s="1"/>
  <c r="X91" i="64" a="1"/>
  <c r="X91" i="64" s="1"/>
  <c r="X92" i="64" a="1"/>
  <c r="X92" i="64" s="1"/>
  <c r="X1773" i="64" a="1"/>
  <c r="X1773" i="64" s="1"/>
  <c r="X1774" i="64" s="1"/>
  <c r="X475" i="64" a="1"/>
  <c r="X475" i="64" s="1"/>
  <c r="X2783" i="64" a="1"/>
  <c r="X2783" i="64" s="1"/>
  <c r="X1693" i="64" a="1"/>
  <c r="X1693" i="64" s="1"/>
  <c r="X2148" i="64" a="1"/>
  <c r="X2148" i="64" s="1"/>
  <c r="X2111" i="64" a="1"/>
  <c r="X2111" i="64" s="1"/>
  <c r="X2119" i="64" s="1"/>
  <c r="X1862" i="64" a="1"/>
  <c r="X1862" i="64" s="1"/>
  <c r="X1856" i="64" a="1"/>
  <c r="X1856" i="64" s="1"/>
  <c r="X1854" i="64" a="1"/>
  <c r="X1854" i="64" s="1"/>
  <c r="X1400" i="64" a="1"/>
  <c r="X1400" i="64" s="1"/>
  <c r="X1151" i="64" a="1"/>
  <c r="X1151" i="64" s="1"/>
  <c r="BO454" i="64" a="1"/>
  <c r="CO1547" i="64" a="1"/>
  <c r="DB1653" i="64" a="1"/>
  <c r="DI500" i="64" a="1"/>
  <c r="CV1692" i="64" a="1"/>
  <c r="CZ1425" i="64" a="1"/>
  <c r="DH476" i="64" a="1"/>
  <c r="CV1152" i="64" a="1"/>
  <c r="DK732" i="64" a="1"/>
  <c r="DG1653" i="64" a="1"/>
  <c r="Y2501" i="64" a="1"/>
  <c r="CU1653" i="64" a="1"/>
  <c r="V685" i="64" a="1"/>
  <c r="DD1519" i="64" a="1"/>
  <c r="DE1152" i="64" a="1"/>
  <c r="CV1425" i="64" a="1"/>
  <c r="CX476" i="64" a="1"/>
  <c r="CO661" i="64" a="1"/>
  <c r="CV1798" i="64" a="1"/>
  <c r="CQ1152" i="64" a="1"/>
  <c r="DJ685" i="64" a="1"/>
  <c r="CV1519" i="64" a="1"/>
  <c r="CV1653" i="64" a="1"/>
  <c r="CY1425" i="64" a="1"/>
  <c r="CV661" i="64" a="1"/>
  <c r="DI1582" i="64" a="1"/>
  <c r="DH1653" i="64" a="1"/>
  <c r="DI661" i="64" a="1"/>
  <c r="DH1449" i="64" a="1"/>
  <c r="DA661" i="64" a="1"/>
  <c r="BN396" i="64" a="1"/>
  <c r="CR1449" i="64" a="1"/>
  <c r="CR661" i="64" a="1"/>
  <c r="DF500" i="64" a="1"/>
  <c r="CX732" i="64" a="1"/>
  <c r="DG1798" i="64" a="1"/>
  <c r="DA756" i="64" a="1"/>
  <c r="CV1617" i="64" a="1"/>
  <c r="DA1519" i="64" a="1"/>
  <c r="DD1547" i="64" a="1"/>
  <c r="CZ1798" i="64" a="1"/>
  <c r="CT1519" i="64" a="1"/>
  <c r="DA1425" i="64" a="1"/>
  <c r="CQ1653" i="64" a="1"/>
  <c r="DJ1855" i="64" a="1"/>
  <c r="DB1401" i="64" a="1"/>
  <c r="DD1425" i="64" a="1"/>
  <c r="DC1855" i="64" a="1"/>
  <c r="DG476" i="64" a="1"/>
  <c r="DF685" i="64" a="1"/>
  <c r="DH661" i="64" a="1"/>
  <c r="CP1653" i="64" a="1"/>
  <c r="CR685" i="64" a="1"/>
  <c r="DA1798" i="64" a="1"/>
  <c r="DE1519" i="64" a="1"/>
  <c r="CQ1582" i="64" a="1"/>
  <c r="CS1653" i="64" a="1"/>
  <c r="DH1152" i="64" a="1"/>
  <c r="BN1175" i="64" a="1"/>
  <c r="DB756" i="64" a="1"/>
  <c r="DJ1449" i="64" a="1"/>
  <c r="CS1855" i="64" a="1"/>
  <c r="CZ1152" i="64" a="1"/>
  <c r="DJ1547" i="64" a="1"/>
  <c r="CP1547" i="64" a="1"/>
  <c r="DK1401" i="64" a="1"/>
  <c r="CS1798" i="64" a="1"/>
  <c r="DG1449" i="64" a="1"/>
  <c r="DI756" i="64" a="1"/>
  <c r="CV732" i="64" a="1"/>
  <c r="CW1855" i="64" a="1"/>
  <c r="CZ500" i="64" a="1"/>
  <c r="CT732" i="64" a="1"/>
  <c r="U685" i="64" a="1"/>
  <c r="S661" i="64" a="1"/>
  <c r="CU1152" i="64" a="1"/>
  <c r="CT1425" i="64" a="1"/>
  <c r="Y2467" i="64" a="1"/>
  <c r="DA685" i="64" a="1"/>
  <c r="U661" i="64" a="1"/>
  <c r="CP1425" i="64" a="1"/>
  <c r="DA732" i="64" a="1"/>
  <c r="DF1547" i="64" a="1"/>
  <c r="DE1617" i="64" a="1"/>
  <c r="CO685" i="64" a="1"/>
  <c r="CQ1425" i="64" a="1"/>
  <c r="CW732" i="64" a="1"/>
  <c r="DA1617" i="64" a="1"/>
  <c r="CS1547" i="64" a="1"/>
  <c r="DH1855" i="64" a="1"/>
  <c r="V1855" i="64" a="1"/>
  <c r="DD1401" i="64" a="1"/>
  <c r="CQ1547" i="64" a="1"/>
  <c r="X1152" i="64" a="1"/>
  <c r="BN818" i="64" a="1"/>
  <c r="BL1178" i="64" a="1"/>
  <c r="CS1582" i="64" a="1"/>
  <c r="DB1449" i="64" a="1"/>
  <c r="T1152" i="64" a="1"/>
  <c r="BN1229" i="64" a="1"/>
  <c r="CW500" i="64" a="1"/>
  <c r="DF1152" i="64" a="1"/>
  <c r="CX1401" i="64" a="1"/>
  <c r="CX1152" i="64" a="1"/>
  <c r="CQ1401" i="64" a="1"/>
  <c r="CP1519" i="64" a="1"/>
  <c r="CV476" i="64" a="1"/>
  <c r="CP500" i="64" a="1"/>
  <c r="DJ500" i="64" a="1"/>
  <c r="CU1547" i="64" a="1"/>
  <c r="DD1152" i="64" a="1"/>
  <c r="U1692" i="64" a="1"/>
  <c r="CZ1401" i="64" a="1"/>
  <c r="DB661" i="64" a="1"/>
  <c r="CZ732" i="64" a="1"/>
  <c r="DE1582" i="64" a="1"/>
  <c r="DF1582" i="64" a="1"/>
  <c r="DC1692" i="64" a="1"/>
  <c r="DF1401" i="64" a="1"/>
  <c r="CZ1449" i="64" a="1"/>
  <c r="DJ1401" i="64" a="1"/>
  <c r="DG661" i="64" a="1"/>
  <c r="CR1617" i="64" a="1"/>
  <c r="DF1425" i="64" a="1"/>
  <c r="CZ1855" i="64" a="1"/>
  <c r="CW1617" i="64" a="1"/>
  <c r="CX1547" i="64" a="1"/>
  <c r="CO1425" i="64" a="1"/>
  <c r="DK1855" i="64" a="1"/>
  <c r="DE1798" i="64" a="1"/>
  <c r="CV1401" i="64" a="1"/>
  <c r="X784" i="64" a="1"/>
  <c r="DE661" i="64" a="1"/>
  <c r="CP1582" i="64" a="1"/>
  <c r="DI1449" i="64" a="1"/>
  <c r="DA1547" i="64" a="1"/>
  <c r="CS1425" i="64" a="1"/>
  <c r="DC1401" i="64" a="1"/>
  <c r="BN1828" i="64" a="1"/>
  <c r="V476" i="64" a="1"/>
  <c r="BN1200" i="64"/>
  <c r="BN858" i="64" a="1"/>
  <c r="CW1152" i="64" a="1"/>
  <c r="DC476" i="64" a="1"/>
  <c r="CY1449" i="64" a="1"/>
  <c r="DB1519" i="64" a="1"/>
  <c r="CR1653" i="64" a="1"/>
  <c r="CS685" i="64" a="1"/>
  <c r="V1692" i="64" a="1"/>
  <c r="CQ476" i="64" a="1"/>
  <c r="DJ661" i="64" a="1"/>
  <c r="CW1401" i="64" a="1"/>
  <c r="DH1547" i="64" a="1"/>
  <c r="CY1798" i="64" a="1"/>
  <c r="DD1855" i="64" a="1"/>
  <c r="X2426" i="64" a="1"/>
  <c r="CW661" i="64" a="1"/>
  <c r="CW1692" i="64" a="1"/>
  <c r="CU1582" i="64" a="1"/>
  <c r="CP1855" i="64" a="1"/>
  <c r="DI732" i="64" a="1"/>
  <c r="CO476" i="64" a="1"/>
  <c r="DE685" i="64" a="1"/>
  <c r="W1152" i="64" a="1"/>
  <c r="DI1425" i="64" a="1"/>
  <c r="CX685" i="64" a="1"/>
  <c r="DI685" i="64" a="1"/>
  <c r="CW756" i="64" a="1"/>
  <c r="DI1401" i="64" a="1"/>
  <c r="DH685" i="64" a="1"/>
  <c r="DA1692" i="64" a="1"/>
  <c r="T500" i="64" a="1"/>
  <c r="DK1547" i="64" a="1"/>
  <c r="CT1692" i="64" a="1"/>
  <c r="X685" i="64" a="1"/>
  <c r="BN958" i="64" a="1"/>
  <c r="CR1692" i="64" a="1"/>
  <c r="CY1547" i="64" a="1"/>
  <c r="CQ1798" i="64" a="1"/>
  <c r="DD476" i="64" a="1"/>
  <c r="DG1692" i="64" a="1"/>
  <c r="CU756" i="64" a="1"/>
  <c r="CP1692" i="64" a="1"/>
  <c r="DH756" i="64" a="1"/>
  <c r="CX661" i="64" a="1"/>
  <c r="DI1855" i="64" a="1"/>
  <c r="T685" i="64" a="1"/>
  <c r="BN1002" i="64" a="1"/>
  <c r="CY1401" i="64" a="1"/>
  <c r="DG756" i="64" a="1"/>
  <c r="DG732" i="64" a="1"/>
  <c r="CO1401" i="64" a="1"/>
  <c r="DG1855" i="64" a="1"/>
  <c r="CT1617" i="64" a="1"/>
  <c r="CX1653" i="64" a="1"/>
  <c r="DB476" i="64" a="1"/>
  <c r="DJ1519" i="64" a="1"/>
  <c r="DA500" i="64" a="1"/>
  <c r="CP1617" i="64" a="1"/>
  <c r="W1692" i="64" a="1"/>
  <c r="CR1855" i="64" a="1"/>
  <c r="DB1692" i="64" a="1"/>
  <c r="DF1519" i="64" a="1"/>
  <c r="CV1547" i="64" a="1"/>
  <c r="DG1425" i="64" a="1"/>
  <c r="X2447" i="64" a="1"/>
  <c r="CZ1653" i="64" a="1"/>
  <c r="CU476" i="64" a="1"/>
  <c r="W500" i="64" a="1"/>
  <c r="CO756" i="64" a="1"/>
  <c r="CW1425" i="64" a="1"/>
  <c r="V661" i="64" a="1"/>
  <c r="CR1798" i="64" a="1"/>
  <c r="DH1798" i="64" a="1"/>
  <c r="DC661" i="64" a="1"/>
  <c r="X1855" i="64" a="1"/>
  <c r="CT1401" i="64" a="1"/>
  <c r="U476" i="64" a="1"/>
  <c r="DD1449" i="64" a="1"/>
  <c r="DJ1798" i="64" a="1"/>
  <c r="T1692" i="64" a="1"/>
  <c r="CO1798" i="64" a="1"/>
  <c r="CS1617" i="64" a="1"/>
  <c r="CU1855" i="64" a="1"/>
  <c r="CP1449" i="64" a="1"/>
  <c r="U1401" i="64" a="1"/>
  <c r="DF732" i="64" a="1"/>
  <c r="DA1653" i="64" a="1"/>
  <c r="DF661" i="64" a="1"/>
  <c r="DE1401" i="64" a="1"/>
  <c r="CT1798" i="64" a="1"/>
  <c r="DC685" i="64" a="1"/>
  <c r="CR1401" i="64" a="1"/>
  <c r="DA1401" i="64" a="1"/>
  <c r="DK1425" i="64" a="1"/>
  <c r="CQ685" i="64" a="1"/>
  <c r="DD1617" i="64" a="1"/>
  <c r="CP1152" i="64" a="1"/>
  <c r="DI1653" i="64" a="1"/>
  <c r="CS500" i="64" a="1"/>
  <c r="DC1798" i="64" a="1"/>
  <c r="DF756" i="64" a="1"/>
  <c r="CX500" i="64" a="1"/>
  <c r="DC1547" i="64" a="1"/>
  <c r="DK1152" i="64" a="1"/>
  <c r="CT1547" i="64" a="1"/>
  <c r="DG1152" i="64" a="1"/>
  <c r="CZ661" i="64" a="1"/>
  <c r="W685" i="64" a="1"/>
  <c r="CY1617" i="64" a="1"/>
  <c r="W1401" i="64" a="1"/>
  <c r="X523" i="64" a="1"/>
  <c r="CP1798" i="64" a="1"/>
  <c r="CT661" i="64" a="1"/>
  <c r="DC500" i="64" a="1"/>
  <c r="DK476" i="64" a="1"/>
  <c r="CQ732" i="64" a="1"/>
  <c r="DC1582" i="64" a="1"/>
  <c r="CU1425" i="64" a="1"/>
  <c r="DA1582" i="64" a="1"/>
  <c r="CY1582" i="64" a="1"/>
  <c r="DE1425" i="64" a="1"/>
  <c r="DF1692" i="64" a="1"/>
  <c r="DG1617" i="64" a="1"/>
  <c r="DC1425" i="64" a="1"/>
  <c r="X476" i="64" a="1"/>
  <c r="CX1449" i="64" a="1"/>
  <c r="CU732" i="64" a="1"/>
  <c r="S1401" i="64" a="1"/>
  <c r="T1401" i="64" a="1"/>
  <c r="CU1798" i="64" a="1"/>
  <c r="DC1152" i="64" a="1"/>
  <c r="CY1519" i="64" a="1"/>
  <c r="CY476" i="64" a="1"/>
  <c r="DC1519" i="64" a="1"/>
  <c r="DA1449" i="64" a="1"/>
  <c r="DG1519" i="64" a="1"/>
  <c r="CR1519" i="64" a="1"/>
  <c r="DK756" i="64" a="1"/>
  <c r="X1401" i="64" a="1"/>
  <c r="DJ1425" i="64" a="1"/>
  <c r="CX1617" i="64" a="1"/>
  <c r="X661" i="64" a="1"/>
  <c r="CR1425" i="64" a="1"/>
  <c r="CP1401" i="64" a="1"/>
  <c r="DK685" i="64" a="1"/>
  <c r="DK1617" i="64" a="1"/>
  <c r="DJ1617" i="64" a="1"/>
  <c r="CZ1617" i="64" a="1"/>
  <c r="CY1855" i="64" a="1"/>
  <c r="DK1582" i="64" a="1"/>
  <c r="CY1692" i="64" a="1"/>
  <c r="BN1070" i="64" a="1"/>
  <c r="DE756" i="64" a="1"/>
  <c r="CX756" i="64" a="1"/>
  <c r="DH732" i="64" a="1"/>
  <c r="CP732" i="64" a="1"/>
  <c r="DB732" i="64" a="1"/>
  <c r="DE1653" i="64" a="1"/>
  <c r="CY1152" i="64" a="1"/>
  <c r="BM1177" i="64" a="1"/>
  <c r="CV1855" i="64" a="1"/>
  <c r="CV756" i="64" a="1"/>
  <c r="DH1692" i="64" a="1"/>
  <c r="DB500" i="64" a="1"/>
  <c r="CY500" i="64" a="1"/>
  <c r="CP661" i="64" a="1"/>
  <c r="DB1547" i="64" a="1"/>
  <c r="CU1617" i="64" a="1"/>
  <c r="V1152" i="64" a="1"/>
  <c r="S476" i="64" a="1"/>
  <c r="DJ756" i="64" a="1"/>
  <c r="DB1425" i="64" a="1"/>
  <c r="DB1798" i="64" a="1"/>
  <c r="CY661" i="64" a="1"/>
  <c r="U1152" i="64" a="1"/>
  <c r="CT476" i="64" a="1"/>
  <c r="CW1798" i="64" a="1"/>
  <c r="CU661" i="64" a="1"/>
  <c r="CX1855" i="64" a="1"/>
  <c r="CU1449" i="64" a="1"/>
  <c r="V500" i="64" a="1"/>
  <c r="DB685" i="64" a="1"/>
  <c r="DG1401" i="64" a="1"/>
  <c r="CT500" i="64" a="1"/>
  <c r="CW476" i="64" a="1"/>
  <c r="CW1547" i="64" a="1"/>
  <c r="DD500" i="64" a="1"/>
  <c r="DF476" i="64" a="1"/>
  <c r="CU500" i="64" a="1"/>
  <c r="CZ756" i="64" a="1"/>
  <c r="CQ1855" i="64" a="1"/>
  <c r="DD685" i="64" a="1"/>
  <c r="CR1582" i="64" a="1"/>
  <c r="CS756" i="64" a="1"/>
  <c r="X1939" i="64" a="1"/>
  <c r="CZ1692" i="64" a="1"/>
  <c r="CW1582" i="64" a="1"/>
  <c r="DH500" i="64" a="1"/>
  <c r="W476" i="64" a="1"/>
  <c r="DI1547" i="64" a="1"/>
  <c r="DD661" i="64" a="1"/>
  <c r="CY685" i="64" a="1"/>
  <c r="CP756" i="64" a="1"/>
  <c r="X500" i="64" a="1"/>
  <c r="CU685" i="64" a="1"/>
  <c r="CQ1617" i="64" a="1"/>
  <c r="DI1519" i="64" a="1"/>
  <c r="CW685" i="64" a="1"/>
  <c r="CX1798" i="64" a="1"/>
  <c r="DE1547" i="64" a="1"/>
  <c r="CO1449" i="64" a="1"/>
  <c r="T1855" i="64" a="1"/>
  <c r="DE476" i="64" a="1"/>
  <c r="CT1653" i="64" a="1"/>
  <c r="CS1519" i="64" a="1"/>
  <c r="CS732" i="64" a="1"/>
  <c r="CR476" i="64" a="1"/>
  <c r="CW1519" i="64" a="1"/>
  <c r="CP476" i="64" a="1"/>
  <c r="CT756" i="64" a="1"/>
  <c r="U500" i="64" a="1"/>
  <c r="W1855" i="64" a="1"/>
  <c r="BN1986" i="64" a="1"/>
  <c r="S685" i="64" a="1"/>
  <c r="DF1617" i="64" a="1"/>
  <c r="CT1152" i="64" a="1"/>
  <c r="CQ756" i="64" a="1"/>
  <c r="CX1425" i="64" a="1"/>
  <c r="DK1692" i="64" a="1"/>
  <c r="CX1692" i="64" a="1"/>
  <c r="CV500" i="64" a="1"/>
  <c r="DI476" i="64" a="1"/>
  <c r="CQ661" i="64" a="1"/>
  <c r="CR732" i="64" a="1"/>
  <c r="CP685" i="64" a="1"/>
  <c r="CV685" i="64" a="1"/>
  <c r="CU1401" i="64" a="1"/>
  <c r="DG1582" i="64" a="1"/>
  <c r="DJ732" i="64" a="1"/>
  <c r="CZ1519" i="64" a="1"/>
  <c r="DB1855" i="64" a="1"/>
  <c r="CR1547" i="64" a="1"/>
  <c r="CO1855" i="64" a="1"/>
  <c r="CO1519" i="64" a="1"/>
  <c r="CZ476" i="64" a="1"/>
  <c r="DK1449" i="64" a="1"/>
  <c r="CV1582" i="64" a="1"/>
  <c r="X2404" i="64" a="1"/>
  <c r="CQ1449" i="64" a="1"/>
  <c r="DC1653" i="64" a="1"/>
  <c r="DK661" i="64" a="1"/>
  <c r="S1692" i="64" a="1"/>
  <c r="CZ685" i="64" a="1"/>
  <c r="CR500" i="64" a="1"/>
  <c r="CU1519" i="64" a="1"/>
  <c r="T661" i="64" a="1"/>
  <c r="CZ1547" i="64" a="1"/>
  <c r="DF1798" i="64" a="1"/>
  <c r="DD732" i="64" a="1"/>
  <c r="DD1798" i="64" a="1"/>
  <c r="CT1855" i="64" a="1"/>
  <c r="CS1152" i="64" a="1"/>
  <c r="CR756" i="64" a="1"/>
  <c r="DH1401" i="64" a="1"/>
  <c r="T707" i="64" a="1"/>
  <c r="X1940" i="64" a="1"/>
  <c r="DC732" i="64" a="1"/>
  <c r="DH1425" i="64" a="1"/>
  <c r="DF1653" i="64" a="1"/>
  <c r="DA476" i="64" a="1"/>
  <c r="DD756" i="64" a="1"/>
  <c r="CO1582" i="64" a="1"/>
  <c r="T476" i="64" a="1"/>
  <c r="DA1855" i="64" a="1"/>
  <c r="V1401" i="64" a="1"/>
  <c r="DK500" i="64" a="1"/>
  <c r="CW1449" i="64" a="1"/>
  <c r="CO1617" i="64" a="1"/>
  <c r="CS661" i="64" a="1"/>
  <c r="DB1152" i="64" a="1"/>
  <c r="DH1519" i="64" a="1"/>
  <c r="DF1855" i="64" a="1"/>
  <c r="DI1152" i="64" a="1"/>
  <c r="CY732" i="64" a="1"/>
  <c r="BN1322" i="64" a="1"/>
  <c r="CT1582" i="64" a="1"/>
  <c r="DC1617" i="64" a="1"/>
  <c r="CY1653" i="64" a="1"/>
  <c r="DB1582" i="64" a="1"/>
  <c r="DE1449" i="64" a="1"/>
  <c r="DE1692" i="64" a="1"/>
  <c r="DI1798" i="64" a="1"/>
  <c r="S1855" i="64" a="1"/>
  <c r="DG1547" i="64" a="1"/>
  <c r="CQ500" i="64" a="1"/>
  <c r="DG685" i="64" a="1"/>
  <c r="DC756" i="64" a="1"/>
  <c r="DK1798" i="64" a="1"/>
  <c r="CV1449" i="64" a="1"/>
  <c r="U1855" i="64" a="1"/>
  <c r="CZ1582" i="64" a="1"/>
  <c r="CX1519" i="64" a="1"/>
  <c r="CT685" i="64" a="1"/>
  <c r="DD1653" i="64" a="1"/>
  <c r="CQ1519" i="64" a="1"/>
  <c r="CU1692" i="64" a="1"/>
  <c r="CT1449" i="64" a="1"/>
  <c r="CO1653" i="64" a="1"/>
  <c r="CO1692" i="64" a="1"/>
  <c r="CS476" i="64" a="1"/>
  <c r="DJ1653" i="64" a="1"/>
  <c r="CY756" i="64" a="1"/>
  <c r="DJ1582" i="64" a="1"/>
  <c r="DJ476" i="64" a="1"/>
  <c r="CQ1692" i="64" a="1"/>
  <c r="DH1617" i="64" a="1"/>
  <c r="CO1152" i="64" a="1"/>
  <c r="DK1653" i="64" a="1"/>
  <c r="DK1519" i="64" a="1"/>
  <c r="CS1449" i="64" a="1"/>
  <c r="DD1582" i="64" a="1"/>
  <c r="CW1653" i="64" a="1"/>
  <c r="W661" i="64" a="1"/>
  <c r="DG500" i="64" a="1"/>
  <c r="DD1692" i="64" a="1"/>
  <c r="DE500" i="64" a="1"/>
  <c r="CO500" i="64" a="1"/>
  <c r="CR1152" i="64" a="1"/>
  <c r="DB1617" i="64" a="1"/>
  <c r="DE732" i="64" a="1"/>
  <c r="S500" i="64" a="1"/>
  <c r="CX1582" i="64" a="1"/>
  <c r="DF1449" i="64" a="1"/>
  <c r="DA1152" i="64" a="1"/>
  <c r="DC1449" i="64" a="1"/>
  <c r="DE1855" i="64" a="1"/>
  <c r="CS1401" i="64" a="1"/>
  <c r="DH1582" i="64" a="1"/>
  <c r="DJ1152" i="64" a="1"/>
  <c r="DI1617" i="64" a="1"/>
  <c r="CS1692" i="64" a="1"/>
  <c r="X1692" i="64" a="1"/>
  <c r="S1152" i="64" a="1"/>
  <c r="CO732" i="64" a="1"/>
  <c r="DJ1692" i="64" a="1"/>
  <c r="DI1692" i="64" a="1"/>
  <c r="BO454" i="64" l="1"/>
  <c r="BU30" i="1224"/>
  <c r="BU101" i="861" s="1"/>
  <c r="BV45" i="1224"/>
  <c r="BV102" i="861" s="1"/>
  <c r="BW8" i="1224"/>
  <c r="AR43" i="1224"/>
  <c r="AR31" i="1224"/>
  <c r="AR72" i="861" s="1"/>
  <c r="AR33" i="1224"/>
  <c r="AR42" i="861" s="1"/>
  <c r="BU46" i="1224"/>
  <c r="BU103" i="861" s="1"/>
  <c r="BW18" i="1224"/>
  <c r="BV29" i="1224"/>
  <c r="BV100" i="861" s="1"/>
  <c r="BX17" i="1224"/>
  <c r="BX4" i="1224"/>
  <c r="BX16" i="1224"/>
  <c r="BX35" i="861" s="1"/>
  <c r="BX28" i="1224"/>
  <c r="BX44" i="1224"/>
  <c r="BY7" i="1224"/>
  <c r="BY1" i="1224"/>
  <c r="BZ2" i="1224"/>
  <c r="BY3" i="1224"/>
  <c r="BN1229" i="64"/>
  <c r="BN1230" i="64" s="1"/>
  <c r="BN396" i="64"/>
  <c r="BO1228" i="64" a="1"/>
  <c r="BO1228" i="64" s="1"/>
  <c r="BO395" i="64" a="1"/>
  <c r="BO395" i="64" s="1"/>
  <c r="BD1231" i="64"/>
  <c r="BE1227" i="64" s="1"/>
  <c r="BD1233" i="64"/>
  <c r="BN1070" i="64"/>
  <c r="BN1002" i="64"/>
  <c r="BO1001" i="64" a="1"/>
  <c r="BO1001" i="64" s="1"/>
  <c r="BO1069" i="64" a="1"/>
  <c r="BO1069" i="64" s="1"/>
  <c r="BC1072" i="64"/>
  <c r="BD1068" i="64" s="1"/>
  <c r="BC1074" i="64"/>
  <c r="BM1077" i="64"/>
  <c r="BM1071" i="64"/>
  <c r="BM1078" i="64" s="1"/>
  <c r="AD104" i="861"/>
  <c r="BN1986" i="64"/>
  <c r="BN1995" i="64" s="1"/>
  <c r="BN1996" i="64" s="1" a="1"/>
  <c r="BN1996" i="64" s="1"/>
  <c r="BO1987" i="64" a="1"/>
  <c r="BO1987" i="64" s="1"/>
  <c r="AV1992" i="64"/>
  <c r="AV1989" i="64" s="1"/>
  <c r="CA2017" i="64"/>
  <c r="CA2019" i="64" s="1"/>
  <c r="BN958" i="64"/>
  <c r="BN1828" i="64"/>
  <c r="BN1830" i="64" s="1"/>
  <c r="BL973" i="64" a="1"/>
  <c r="BL973" i="64" s="1"/>
  <c r="BO1827" i="64" a="1"/>
  <c r="BO1827" i="64" s="1"/>
  <c r="BO959" i="64" a="1"/>
  <c r="BO959" i="64" s="1"/>
  <c r="BM967" i="64"/>
  <c r="BM972" i="64"/>
  <c r="BB962" i="64"/>
  <c r="BB969" i="64"/>
  <c r="BO1129" i="64" a="1"/>
  <c r="BO1129" i="64" s="1"/>
  <c r="BO1829" i="64" a="1"/>
  <c r="BO1829" i="64" s="1"/>
  <c r="BN1127" i="64"/>
  <c r="BN1128" i="64" s="1"/>
  <c r="BN1130" i="64" s="1"/>
  <c r="BO1125" i="64" a="1"/>
  <c r="BO1125" i="64" s="1"/>
  <c r="BO1126" i="64" a="1"/>
  <c r="BO1126" i="64" s="1"/>
  <c r="AG594" i="64"/>
  <c r="BO595" i="64" a="1"/>
  <c r="BO595" i="64" s="1"/>
  <c r="BO584" i="64" a="1"/>
  <c r="BO584" i="64" s="1"/>
  <c r="BO587" i="64" a="1"/>
  <c r="BO587" i="64" s="1"/>
  <c r="BO601" i="64" a="1"/>
  <c r="BO601" i="64" s="1"/>
  <c r="BN126" i="64"/>
  <c r="BN141" i="64"/>
  <c r="BN1322" i="64"/>
  <c r="BN1324" i="64" s="1"/>
  <c r="BO111" i="64" a="1"/>
  <c r="BO111" i="64" s="1"/>
  <c r="BO1307" i="64" a="1"/>
  <c r="BO1307" i="64" s="1"/>
  <c r="BI2041"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199" i="64" a="1"/>
  <c r="BO1199" i="64" s="1"/>
  <c r="W2220" i="64"/>
  <c r="T1960" i="64"/>
  <c r="T1961" i="64" s="1"/>
  <c r="BK929" i="64"/>
  <c r="BL928" i="64"/>
  <c r="BL929" i="64" s="1"/>
  <c r="BN924" i="64"/>
  <c r="BN923" i="64"/>
  <c r="BN922" i="64"/>
  <c r="BN921" i="64"/>
  <c r="BM926" i="64"/>
  <c r="BN925" i="64"/>
  <c r="BO916" i="64" a="1"/>
  <c r="BO916" i="64" s="1"/>
  <c r="BO917" i="64" a="1"/>
  <c r="BO917" i="64" s="1"/>
  <c r="BO918" i="64" a="1"/>
  <c r="BO918" i="64" s="1"/>
  <c r="BO914" i="64" a="1"/>
  <c r="BO914" i="64" s="1"/>
  <c r="BO915" i="64" a="1"/>
  <c r="BO915" i="64" s="1"/>
  <c r="BM911" i="64"/>
  <c r="BN910" i="64"/>
  <c r="BO903" i="64" a="1"/>
  <c r="BO903" i="64" s="1"/>
  <c r="BO899" i="64" a="1"/>
  <c r="BO899" i="64" s="1"/>
  <c r="BO883" i="64" a="1"/>
  <c r="BO883" i="64" s="1"/>
  <c r="BO891" i="64" s="1"/>
  <c r="BO884" i="64" a="1"/>
  <c r="BO884" i="64" s="1"/>
  <c r="BO892" i="64" s="1"/>
  <c r="BO900" i="64" a="1"/>
  <c r="BO900" i="64" s="1"/>
  <c r="BO885" i="64" a="1"/>
  <c r="BO885" i="64" s="1"/>
  <c r="BO893" i="64" s="1"/>
  <c r="BO886" i="64" a="1"/>
  <c r="BO886" i="64" s="1"/>
  <c r="BO894" i="64" s="1"/>
  <c r="BO887" i="64" a="1"/>
  <c r="BO887" i="64" s="1"/>
  <c r="BO895" i="64" s="1"/>
  <c r="BO901" i="64" a="1"/>
  <c r="BO901" i="64" s="1"/>
  <c r="BO902" i="64" a="1"/>
  <c r="BO902" i="64" s="1"/>
  <c r="BN909" i="64"/>
  <c r="BN908" i="64"/>
  <c r="BN907" i="64"/>
  <c r="BN906" i="64"/>
  <c r="BO208" i="64" a="1"/>
  <c r="BO208" i="64" s="1"/>
  <c r="BO207" i="64" s="1"/>
  <c r="BO209" i="64" a="1"/>
  <c r="BO209" i="64" s="1"/>
  <c r="BN210" i="64"/>
  <c r="BN212" i="64" s="1"/>
  <c r="BN1175" i="64"/>
  <c r="BN858" i="64"/>
  <c r="BN860" i="64" s="1"/>
  <c r="BL1178" i="64"/>
  <c r="BM1177" i="64"/>
  <c r="BO331" i="64" a="1"/>
  <c r="BO331" i="64" s="1"/>
  <c r="BO1174" i="64" a="1"/>
  <c r="BO1174" i="64" s="1"/>
  <c r="BO312" i="64" a="1"/>
  <c r="BO312" i="64" s="1"/>
  <c r="BO859" i="64" a="1"/>
  <c r="BO859" i="64" s="1"/>
  <c r="BO825" i="64" a="1"/>
  <c r="BO825" i="64" s="1"/>
  <c r="BO299" i="64" a="1"/>
  <c r="BO299" i="64" s="1"/>
  <c r="BM822" i="64"/>
  <c r="BN818" i="64"/>
  <c r="BN826" i="64" s="1"/>
  <c r="BO821" i="64" a="1"/>
  <c r="BO821" i="64" s="1"/>
  <c r="BO4" i="64"/>
  <c r="BO817" i="64" a="1"/>
  <c r="BO817" i="64" s="1"/>
  <c r="BP259" i="64"/>
  <c r="BP7" i="64"/>
  <c r="BO8" i="64" s="1"/>
  <c r="BP3" i="64"/>
  <c r="BP453" i="64" s="1" a="1"/>
  <c r="BP453" i="64" s="1"/>
  <c r="BP1" i="64"/>
  <c r="BQ2" i="64"/>
  <c r="BO43" i="863"/>
  <c r="BO42" i="863"/>
  <c r="BO21" i="863" s="1"/>
  <c r="BO30"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9"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784" i="64"/>
  <c r="X794" i="64" s="1"/>
  <c r="Y788" i="64" a="1"/>
  <c r="Y788" i="64" s="1"/>
  <c r="Y783" i="64" a="1"/>
  <c r="Y783" i="64" s="1"/>
  <c r="X523" i="64"/>
  <c r="W2330" i="64"/>
  <c r="Y2315" i="64" a="1"/>
  <c r="Y2315" i="64" s="1"/>
  <c r="Y2316" i="64" a="1"/>
  <c r="Y2316" i="64" s="1"/>
  <c r="Y2317" i="64" a="1"/>
  <c r="Y2317" i="64" s="1"/>
  <c r="Y2318" i="64" a="1"/>
  <c r="Y2318" i="64" s="1"/>
  <c r="Y2314" i="64" a="1"/>
  <c r="Y2314" i="64" s="1"/>
  <c r="Y2319" i="64" a="1"/>
  <c r="Y2319" i="64" s="1"/>
  <c r="Y2313" i="64" a="1"/>
  <c r="Y2313" i="64" s="1"/>
  <c r="Y2320" i="64" a="1"/>
  <c r="Y2320" i="64" s="1"/>
  <c r="Y2321" i="64" a="1"/>
  <c r="Y2321" i="64" s="1"/>
  <c r="X2322" i="64"/>
  <c r="DD2332" i="64"/>
  <c r="DE2330" i="64"/>
  <c r="Y499" i="64" a="1"/>
  <c r="Y499" i="64" s="1"/>
  <c r="Y522" i="64" a="1"/>
  <c r="Y522" i="64" s="1"/>
  <c r="Y521" i="64" a="1"/>
  <c r="Y521" i="64" s="1"/>
  <c r="V500" i="64"/>
  <c r="U500" i="64"/>
  <c r="X500" i="64"/>
  <c r="W500" i="64"/>
  <c r="T500" i="64"/>
  <c r="Y2501" i="64"/>
  <c r="Y2467" i="64"/>
  <c r="CT190" i="64"/>
  <c r="CT193" i="64" s="1"/>
  <c r="CO2685" i="64"/>
  <c r="CP2683" i="64"/>
  <c r="DF1692" i="64"/>
  <c r="DF1706" i="64" s="1"/>
  <c r="CR1692" i="64"/>
  <c r="CR1706" i="64" s="1"/>
  <c r="DI1692" i="64"/>
  <c r="DI1706" i="64" s="1"/>
  <c r="CQ1692" i="64"/>
  <c r="CQ1706" i="64" s="1"/>
  <c r="CV1692" i="64"/>
  <c r="CV1706" i="64" s="1"/>
  <c r="DJ1692" i="64"/>
  <c r="DJ1706" i="64" s="1"/>
  <c r="DA1692" i="64"/>
  <c r="DA1706" i="64" s="1"/>
  <c r="DH1692" i="64"/>
  <c r="DH1706" i="64" s="1"/>
  <c r="DE1692" i="64"/>
  <c r="DE1706" i="64" s="1"/>
  <c r="CP1692" i="64"/>
  <c r="CP1706" i="64" s="1"/>
  <c r="CT1692" i="64"/>
  <c r="CT1706" i="64" s="1"/>
  <c r="CU1692" i="64"/>
  <c r="CU1706" i="64" s="1"/>
  <c r="DG1692" i="64"/>
  <c r="DG1706" i="64" s="1"/>
  <c r="CZ1692" i="64"/>
  <c r="CZ1706" i="64" s="1"/>
  <c r="CY1692" i="64"/>
  <c r="CY1706" i="64" s="1"/>
  <c r="CX1692" i="64"/>
  <c r="CX1706" i="64" s="1"/>
  <c r="CW1692" i="64"/>
  <c r="CW1706" i="64" s="1"/>
  <c r="DB1692" i="64"/>
  <c r="DB1706" i="64" s="1"/>
  <c r="DC1692" i="64"/>
  <c r="DC1706" i="64" s="1"/>
  <c r="DK1692" i="64"/>
  <c r="DK1706" i="64" s="1"/>
  <c r="CS1692" i="64"/>
  <c r="CS1706" i="64" s="1"/>
  <c r="DD1692" i="64"/>
  <c r="DD1706" i="64" s="1"/>
  <c r="CW1653" i="64"/>
  <c r="CX1653" i="64"/>
  <c r="DI1653" i="64"/>
  <c r="CR1653" i="64"/>
  <c r="CZ1653" i="64"/>
  <c r="CS1653" i="64"/>
  <c r="DD1653" i="64"/>
  <c r="DA1653" i="64"/>
  <c r="DB1653" i="64"/>
  <c r="CT1653" i="64"/>
  <c r="DJ1653" i="64"/>
  <c r="DF1653" i="64"/>
  <c r="CY1653" i="64"/>
  <c r="CP1653" i="64"/>
  <c r="CU1653" i="64"/>
  <c r="DE1653" i="64"/>
  <c r="CV1653" i="64"/>
  <c r="DK1653" i="64"/>
  <c r="DG1653" i="64"/>
  <c r="DC1653" i="64"/>
  <c r="CQ1653" i="64"/>
  <c r="DH1653" i="64"/>
  <c r="DF1617" i="64"/>
  <c r="DJ1617" i="64"/>
  <c r="DI1617" i="64"/>
  <c r="DA1617" i="64"/>
  <c r="CU1617" i="64"/>
  <c r="CR1617" i="64"/>
  <c r="DD1617" i="64"/>
  <c r="CX1617" i="64"/>
  <c r="CQ1617" i="64"/>
  <c r="CZ1617" i="64"/>
  <c r="DK1617" i="64"/>
  <c r="CS1617" i="64"/>
  <c r="CY1617" i="64"/>
  <c r="CV1617" i="64"/>
  <c r="DE1617" i="64"/>
  <c r="CW1617" i="64"/>
  <c r="DH1617" i="64"/>
  <c r="DG1617" i="64"/>
  <c r="DC1617" i="64"/>
  <c r="CT1617" i="64"/>
  <c r="CP1617" i="64"/>
  <c r="DB1617" i="64"/>
  <c r="DG1547" i="64"/>
  <c r="CY1547" i="64"/>
  <c r="DH1547" i="64"/>
  <c r="CS1547" i="64"/>
  <c r="CU1547" i="64"/>
  <c r="CW1547" i="64"/>
  <c r="CV1547" i="64"/>
  <c r="CR1547" i="64"/>
  <c r="DK1547" i="64"/>
  <c r="CQ1547" i="64"/>
  <c r="CZ1547" i="64"/>
  <c r="DI1547" i="64"/>
  <c r="CT1547" i="64"/>
  <c r="DJ1547" i="64"/>
  <c r="DA1547" i="64"/>
  <c r="DE1547" i="64"/>
  <c r="DC1547" i="64"/>
  <c r="CX1547" i="64"/>
  <c r="DD1547" i="64"/>
  <c r="DB1547" i="64"/>
  <c r="DF1547" i="64"/>
  <c r="CP1547" i="64"/>
  <c r="X2426" i="64"/>
  <c r="X2404" i="64"/>
  <c r="Y2759" i="64" a="1"/>
  <c r="Y2759" i="64" s="1"/>
  <c r="Y2405" i="64" a="1"/>
  <c r="Y2405" i="64" s="1"/>
  <c r="Y2425" i="64" a="1"/>
  <c r="Y2425" i="64" s="1"/>
  <c r="BI2082" i="64"/>
  <c r="BH2084" i="64"/>
  <c r="BI2061" i="64"/>
  <c r="BI2063" i="64" s="1"/>
  <c r="U1960" i="64"/>
  <c r="U1961" i="64" s="1"/>
  <c r="V1949" i="64"/>
  <c r="W1947" i="64"/>
  <c r="W1956" i="64"/>
  <c r="W1948" i="64"/>
  <c r="W1957" i="64"/>
  <c r="Y1953" i="64" a="1"/>
  <c r="Y1953" i="64" s="1"/>
  <c r="Y1952" i="64" a="1"/>
  <c r="Y1952" i="64" s="1"/>
  <c r="V1958" i="64"/>
  <c r="Y1943" i="64" a="1"/>
  <c r="Y1943" i="64" s="1"/>
  <c r="Y1944" i="64" a="1"/>
  <c r="Y1944" i="64" s="1"/>
  <c r="X1940" i="64"/>
  <c r="X1939" i="64"/>
  <c r="Y1934" i="64" a="1"/>
  <c r="Y1934" i="64" s="1"/>
  <c r="Y1935" i="64" a="1"/>
  <c r="Y1935" i="64" s="1"/>
  <c r="X2447" i="64"/>
  <c r="Y2446" i="64" a="1"/>
  <c r="Y2446" i="64" s="1"/>
  <c r="Y659" i="64" a="1"/>
  <c r="Y65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582" i="64"/>
  <c r="DG1911" i="64"/>
  <c r="DE56" i="64"/>
  <c r="DE62" i="64" s="1"/>
  <c r="CZ56" i="64"/>
  <c r="CZ62" i="64" s="1"/>
  <c r="DA56" i="64"/>
  <c r="DA62" i="64" s="1"/>
  <c r="DG756" i="64"/>
  <c r="CR1798" i="64"/>
  <c r="CR1800" i="64" s="1"/>
  <c r="DE1911" i="64"/>
  <c r="DH476" i="64"/>
  <c r="DH685" i="64"/>
  <c r="DH1519" i="64"/>
  <c r="DH1521" i="64" s="1"/>
  <c r="CV685" i="64"/>
  <c r="DF1152" i="64"/>
  <c r="DF2689" i="64" s="1"/>
  <c r="CO685" i="64"/>
  <c r="CP1798" i="64"/>
  <c r="CP1800" i="64" s="1"/>
  <c r="DH1425" i="64"/>
  <c r="DH1427" i="64" s="1"/>
  <c r="DH2766" i="64" s="1"/>
  <c r="CR1911" i="64"/>
  <c r="DF1911" i="64"/>
  <c r="CP1855" i="64"/>
  <c r="DF1425" i="64"/>
  <c r="DF1427" i="64" s="1"/>
  <c r="DF2766" i="64" s="1"/>
  <c r="CW1855" i="64"/>
  <c r="DE1798" i="64"/>
  <c r="DE1800" i="64" s="1"/>
  <c r="DG685" i="64"/>
  <c r="CR685" i="64"/>
  <c r="CS1911" i="64"/>
  <c r="CX1519" i="64"/>
  <c r="CX1521" i="64" s="1"/>
  <c r="DH756" i="64"/>
  <c r="DC1798" i="64"/>
  <c r="DC1800" i="64" s="1"/>
  <c r="CS56" i="64"/>
  <c r="CS62" i="64" s="1"/>
  <c r="CR476" i="64"/>
  <c r="DF1855" i="64"/>
  <c r="DC1582" i="64"/>
  <c r="CR1401" i="64"/>
  <c r="CR1403" i="64" s="1"/>
  <c r="DE685" i="64"/>
  <c r="CO1519" i="64"/>
  <c r="CO1521" i="64" s="1"/>
  <c r="CX1152" i="64"/>
  <c r="CX2689" i="64" s="1"/>
  <c r="DA1855" i="64"/>
  <c r="DA1582" i="64"/>
  <c r="CU1798" i="64"/>
  <c r="CU1800" i="64" s="1"/>
  <c r="CS756" i="64"/>
  <c r="DA1911" i="64"/>
  <c r="DD1855" i="64"/>
  <c r="DD1401" i="64"/>
  <c r="DD1403" i="64" s="1"/>
  <c r="CS1519" i="64"/>
  <c r="CS1521" i="64" s="1"/>
  <c r="DC1425" i="64"/>
  <c r="DC1427" i="64" s="1"/>
  <c r="DC2766" i="64" s="1"/>
  <c r="CX661" i="64"/>
  <c r="DB732" i="64"/>
  <c r="DB734" i="64" s="1"/>
  <c r="CV732" i="64"/>
  <c r="CV734" i="64" s="1"/>
  <c r="CV1798" i="64"/>
  <c r="CV1800" i="64" s="1"/>
  <c r="CY661" i="64"/>
  <c r="CU1449" i="64"/>
  <c r="CR1855" i="64"/>
  <c r="CP500" i="64"/>
  <c r="CV756" i="64"/>
  <c r="CT1425" i="64"/>
  <c r="CT1427" i="64" s="1"/>
  <c r="CT2766" i="64" s="1"/>
  <c r="CW1582" i="64"/>
  <c r="DE732" i="64"/>
  <c r="DE734" i="64" s="1"/>
  <c r="CZ1798" i="64"/>
  <c r="CZ1800" i="64" s="1"/>
  <c r="DD732" i="64"/>
  <c r="DD734" i="64" s="1"/>
  <c r="CU1401" i="64"/>
  <c r="CU1403" i="64" s="1"/>
  <c r="CU756" i="64"/>
  <c r="CO1692" i="64"/>
  <c r="CT500" i="64"/>
  <c r="DE500" i="64"/>
  <c r="DH1449" i="64"/>
  <c r="CZ1855" i="64"/>
  <c r="DG732" i="64"/>
  <c r="DG734" i="64" s="1"/>
  <c r="DH1582" i="64"/>
  <c r="CO732" i="64"/>
  <c r="CO734" i="64" s="1"/>
  <c r="CS500" i="64"/>
  <c r="CY1425" i="64"/>
  <c r="CY1427" i="64" s="1"/>
  <c r="CY2766" i="64" s="1"/>
  <c r="DA661" i="64"/>
  <c r="CS732" i="64"/>
  <c r="CS734" i="64" s="1"/>
  <c r="DC732" i="64"/>
  <c r="DC734" i="64" s="1"/>
  <c r="CW1911" i="64"/>
  <c r="CV500" i="64"/>
  <c r="DC1519" i="64"/>
  <c r="DC1521" i="64" s="1"/>
  <c r="DC1911" i="64"/>
  <c r="CT685" i="64"/>
  <c r="CW732" i="64"/>
  <c r="CW734" i="64" s="1"/>
  <c r="DD1798" i="64"/>
  <c r="DD1800" i="64" s="1"/>
  <c r="DB685" i="64"/>
  <c r="DC476" i="64"/>
  <c r="CQ500" i="64"/>
  <c r="CU1152" i="64"/>
  <c r="CU2689" i="64" s="1"/>
  <c r="CP1401" i="64"/>
  <c r="CP1403" i="64" s="1"/>
  <c r="CT1855" i="64"/>
  <c r="CZ1519" i="64"/>
  <c r="CZ1521" i="64" s="1"/>
  <c r="CZ1582" i="64"/>
  <c r="DB1401" i="64"/>
  <c r="DB1403" i="64" s="1"/>
  <c r="CO1798" i="64"/>
  <c r="CO1800" i="64" s="1"/>
  <c r="DB1798" i="64"/>
  <c r="DB1800" i="64" s="1"/>
  <c r="CU685" i="64"/>
  <c r="CR1449" i="64"/>
  <c r="CO500" i="64"/>
  <c r="DB1449" i="64"/>
  <c r="DH1855" i="64"/>
  <c r="CU476" i="64"/>
  <c r="DG476" i="64"/>
  <c r="CV1519" i="64"/>
  <c r="CV1521" i="64" s="1"/>
  <c r="DG661" i="64"/>
  <c r="DG660" i="64" s="1"/>
  <c r="DB1519" i="64"/>
  <c r="DB1521" i="64" s="1"/>
  <c r="CV1152" i="64"/>
  <c r="CV2689" i="64" s="1"/>
  <c r="CW476" i="64"/>
  <c r="DC756" i="64"/>
  <c r="DH500" i="64"/>
  <c r="DH1152" i="64"/>
  <c r="DH2689" i="64" s="1"/>
  <c r="CV1911" i="64"/>
  <c r="CQ1519" i="64"/>
  <c r="CQ1521" i="64" s="1"/>
  <c r="CP1911" i="64"/>
  <c r="CS476" i="64"/>
  <c r="CW756" i="64"/>
  <c r="DB1911" i="64"/>
  <c r="CX756" i="64"/>
  <c r="DA756" i="64"/>
  <c r="CQ1152" i="64"/>
  <c r="CQ2689" i="64" s="1"/>
  <c r="DC1855" i="64"/>
  <c r="CU1519" i="64"/>
  <c r="CU1521" i="64" s="1"/>
  <c r="CW685" i="64"/>
  <c r="CR1582" i="64"/>
  <c r="CO1855" i="64"/>
  <c r="CW1519" i="64"/>
  <c r="CW1521" i="64" s="1"/>
  <c r="CO661" i="64"/>
  <c r="DC1449" i="64"/>
  <c r="DD1425" i="64"/>
  <c r="DD1427" i="64" s="1"/>
  <c r="DD2766" i="64" s="1"/>
  <c r="CW1401" i="64"/>
  <c r="CW1403" i="64" s="1"/>
  <c r="DA1449" i="64"/>
  <c r="DG1798" i="64"/>
  <c r="DG1800" i="64" s="1"/>
  <c r="DG1401" i="64"/>
  <c r="DG1403" i="64" s="1"/>
  <c r="CZ1449" i="64"/>
  <c r="CS1449" i="64"/>
  <c r="CX1401" i="64"/>
  <c r="CX1403" i="64" s="1"/>
  <c r="CY1798" i="64"/>
  <c r="CY1800" i="64" s="1"/>
  <c r="CU1855" i="64"/>
  <c r="DA1798" i="64"/>
  <c r="DA1800" i="64" s="1"/>
  <c r="DF756" i="64"/>
  <c r="DG1519" i="64"/>
  <c r="DG1521" i="64" s="1"/>
  <c r="DH1798" i="64"/>
  <c r="DH1800" i="64" s="1"/>
  <c r="CY500" i="64"/>
  <c r="CT756" i="64"/>
  <c r="CT732" i="64"/>
  <c r="CT734" i="64" s="1"/>
  <c r="DH661" i="64"/>
  <c r="DI657" i="64" s="1"/>
  <c r="DE661" i="64"/>
  <c r="DF657" i="64" s="1"/>
  <c r="CQ1425" i="64"/>
  <c r="CQ1427" i="64" s="1"/>
  <c r="CQ2766" i="64" s="1"/>
  <c r="CY1152" i="64"/>
  <c r="CY2689" i="64" s="1"/>
  <c r="CX1449" i="64"/>
  <c r="CX1911" i="64"/>
  <c r="DB1152" i="64"/>
  <c r="DB2689" i="64" s="1"/>
  <c r="DD476" i="64"/>
  <c r="CR1519" i="64"/>
  <c r="CR1521" i="64" s="1"/>
  <c r="DA732" i="64"/>
  <c r="DA734" i="64" s="1"/>
  <c r="DC1401" i="64"/>
  <c r="DC1403" i="64" s="1"/>
  <c r="CO1152" i="64"/>
  <c r="CO2689" i="64" s="1"/>
  <c r="DA1519" i="64"/>
  <c r="DA1521" i="64" s="1"/>
  <c r="CO1617" i="64"/>
  <c r="CO756" i="64"/>
  <c r="CV1582" i="64"/>
  <c r="DD756" i="64"/>
  <c r="DB1582" i="64"/>
  <c r="CU500" i="64"/>
  <c r="CX1582" i="64"/>
  <c r="DE1855" i="64"/>
  <c r="DF1798" i="64"/>
  <c r="DF1800" i="64" s="1"/>
  <c r="DF732" i="64"/>
  <c r="DF734" i="64" s="1"/>
  <c r="DF661" i="64"/>
  <c r="DF660" i="64" s="1"/>
  <c r="CP732" i="64"/>
  <c r="CP734" i="64" s="1"/>
  <c r="DF1519" i="64"/>
  <c r="DF1521" i="64" s="1"/>
  <c r="CV661" i="64"/>
  <c r="DC1152" i="64"/>
  <c r="DC2689" i="64" s="1"/>
  <c r="DG1152" i="64"/>
  <c r="DG2689" i="64" s="1"/>
  <c r="DA685" i="64"/>
  <c r="CT661" i="64"/>
  <c r="CO476" i="64"/>
  <c r="DG1449" i="64"/>
  <c r="CO1401" i="64"/>
  <c r="CO1403" i="64" s="1"/>
  <c r="CQ1401" i="64"/>
  <c r="CQ1403" i="64" s="1"/>
  <c r="CW1449" i="64"/>
  <c r="CY1519" i="64"/>
  <c r="CY1521" i="64" s="1"/>
  <c r="CX476" i="64"/>
  <c r="CR732" i="64"/>
  <c r="CR734" i="64" s="1"/>
  <c r="CS1401" i="64"/>
  <c r="CS1403" i="64" s="1"/>
  <c r="CP661" i="64"/>
  <c r="CZ661" i="64"/>
  <c r="CX1855" i="64"/>
  <c r="CT1519" i="64"/>
  <c r="CT1521" i="64" s="1"/>
  <c r="CQ732" i="64"/>
  <c r="CQ734" i="64" s="1"/>
  <c r="CU1425" i="64"/>
  <c r="CU1427" i="64" s="1"/>
  <c r="CU2766" i="64" s="1"/>
  <c r="CP1449" i="64"/>
  <c r="CS1425" i="64"/>
  <c r="CS1427" i="64" s="1"/>
  <c r="CS2766" i="64" s="1"/>
  <c r="CX1798" i="64"/>
  <c r="CX1800" i="64" s="1"/>
  <c r="DB1425" i="64"/>
  <c r="DB1427" i="64" s="1"/>
  <c r="DB2766" i="64" s="1"/>
  <c r="CQ1449" i="64"/>
  <c r="CW1425" i="64"/>
  <c r="CW1427" i="64" s="1"/>
  <c r="CW2766" i="64" s="1"/>
  <c r="CU1582" i="64"/>
  <c r="CW1798" i="64"/>
  <c r="CW1800" i="64" s="1"/>
  <c r="DC685" i="64"/>
  <c r="CP756" i="64"/>
  <c r="CQ1798" i="64"/>
  <c r="CQ1800" i="64" s="1"/>
  <c r="CY732" i="64"/>
  <c r="CY734" i="64" s="1"/>
  <c r="DF500" i="64"/>
  <c r="DH1401" i="64"/>
  <c r="DH1403" i="64" s="1"/>
  <c r="CZ1911" i="64"/>
  <c r="CP1519" i="64"/>
  <c r="CP1521" i="64" s="1"/>
  <c r="CS685" i="64"/>
  <c r="DE476" i="64"/>
  <c r="DG1425" i="64"/>
  <c r="DG1427" i="64" s="1"/>
  <c r="DG2766" i="64" s="1"/>
  <c r="DG1855" i="64"/>
  <c r="DB661" i="64"/>
  <c r="CT1798" i="64"/>
  <c r="CT1800" i="64" s="1"/>
  <c r="CT1911" i="64"/>
  <c r="DF1582" i="64"/>
  <c r="CV1449" i="64"/>
  <c r="CP685" i="64"/>
  <c r="CV1401" i="64"/>
  <c r="CV1403" i="64" s="1"/>
  <c r="CY1401" i="64"/>
  <c r="CY1403" i="64" s="1"/>
  <c r="CR661" i="64"/>
  <c r="CX685" i="64"/>
  <c r="CZ732" i="64"/>
  <c r="CZ734" i="64" s="1"/>
  <c r="CX732" i="64"/>
  <c r="CX734" i="64" s="1"/>
  <c r="CU661" i="64"/>
  <c r="CQ685" i="64"/>
  <c r="CT1401" i="64"/>
  <c r="CT1403" i="64" s="1"/>
  <c r="DC661" i="64"/>
  <c r="CO1425" i="64"/>
  <c r="CO1427" i="64" s="1"/>
  <c r="CO2766" i="64" s="1"/>
  <c r="CS1798" i="64"/>
  <c r="CS1800" i="64" s="1"/>
  <c r="DC500" i="64"/>
  <c r="DD1519" i="64"/>
  <c r="DD1521" i="64" s="1"/>
  <c r="DA500" i="64"/>
  <c r="CR756" i="64"/>
  <c r="CX1425" i="64"/>
  <c r="CX1427" i="64" s="1"/>
  <c r="CX2766" i="64" s="1"/>
  <c r="CR500" i="64"/>
  <c r="DA1401" i="64"/>
  <c r="DA1403" i="64" s="1"/>
  <c r="CT476" i="64"/>
  <c r="DD685" i="64"/>
  <c r="CP1425" i="64"/>
  <c r="CP1427" i="64" s="1"/>
  <c r="CP2766" i="64" s="1"/>
  <c r="CU732" i="64"/>
  <c r="CU734" i="64" s="1"/>
  <c r="DH732" i="64"/>
  <c r="DH734" i="64" s="1"/>
  <c r="DF1401" i="64"/>
  <c r="DF1403" i="64" s="1"/>
  <c r="CQ661" i="64"/>
  <c r="CZ1401" i="64"/>
  <c r="CZ1403" i="64" s="1"/>
  <c r="DE1152" i="64"/>
  <c r="DE2689" i="64" s="1"/>
  <c r="CQ1911" i="64"/>
  <c r="CQ1855" i="64"/>
  <c r="CV1855" i="64"/>
  <c r="DG1582" i="64"/>
  <c r="DE1519" i="64"/>
  <c r="DE1521" i="64" s="1"/>
  <c r="CV1425" i="64"/>
  <c r="CV1427" i="64" s="1"/>
  <c r="CV2766" i="64" s="1"/>
  <c r="DE1425" i="64"/>
  <c r="DE1427" i="64" s="1"/>
  <c r="DE2766" i="64" s="1"/>
  <c r="DF1449" i="64"/>
  <c r="DE1582" i="64"/>
  <c r="DE756" i="64"/>
  <c r="DE1449" i="64"/>
  <c r="CS661" i="64"/>
  <c r="DA476" i="64"/>
  <c r="CP1582" i="64"/>
  <c r="CV476" i="64"/>
  <c r="CT1449" i="64"/>
  <c r="CZ500" i="64"/>
  <c r="CP1152" i="64"/>
  <c r="CP2689" i="64" s="1"/>
  <c r="DD661" i="64"/>
  <c r="DD1582" i="64"/>
  <c r="CS1152" i="64"/>
  <c r="CS2689" i="64" s="1"/>
  <c r="CY1855" i="64"/>
  <c r="CZ476" i="64"/>
  <c r="CY1911" i="64"/>
  <c r="DB1855" i="64"/>
  <c r="DD500" i="64"/>
  <c r="DB476" i="64"/>
  <c r="CZ756" i="64"/>
  <c r="DA1425" i="64"/>
  <c r="DA1427" i="64" s="1"/>
  <c r="DA2766" i="64" s="1"/>
  <c r="CR1425" i="64"/>
  <c r="CR1427" i="64" s="1"/>
  <c r="CR2766" i="64" s="1"/>
  <c r="CO1582" i="64"/>
  <c r="CO1590" i="64" s="1"/>
  <c r="CY685" i="64"/>
  <c r="CO1449" i="64"/>
  <c r="DH1911" i="64"/>
  <c r="CZ1425" i="64"/>
  <c r="CZ1427" i="64" s="1"/>
  <c r="CZ2766" i="64" s="1"/>
  <c r="DG500" i="64"/>
  <c r="DD1449" i="64"/>
  <c r="CZ1152" i="64"/>
  <c r="CZ2689" i="64" s="1"/>
  <c r="CY476" i="64"/>
  <c r="DF685" i="64"/>
  <c r="CR1152" i="64"/>
  <c r="CR2689" i="64" s="1"/>
  <c r="CX500" i="64"/>
  <c r="DB756" i="64"/>
  <c r="DD1152" i="64"/>
  <c r="DD2689" i="64" s="1"/>
  <c r="CS1855" i="64"/>
  <c r="CW661" i="64"/>
  <c r="CS1582" i="64"/>
  <c r="CO1911" i="64"/>
  <c r="CT1152" i="64"/>
  <c r="CT2689" i="64" s="1"/>
  <c r="CZ685" i="64"/>
  <c r="CT1582" i="64"/>
  <c r="CU1911" i="64"/>
  <c r="CW1152" i="64"/>
  <c r="CW2689" i="64" s="1"/>
  <c r="DB500" i="64"/>
  <c r="CO1653" i="64"/>
  <c r="CO1547" i="64"/>
  <c r="CQ756" i="64"/>
  <c r="CY1449" i="64"/>
  <c r="CW500" i="64"/>
  <c r="DD1911" i="64"/>
  <c r="DE1401" i="64"/>
  <c r="DE1403" i="64" s="1"/>
  <c r="CP476" i="64"/>
  <c r="DA1152" i="64"/>
  <c r="DA2689" i="64" s="1"/>
  <c r="DF476" i="64"/>
  <c r="CQ476" i="64"/>
  <c r="CQ1582" i="64"/>
  <c r="CY756"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2149" i="64"/>
  <c r="W1152" i="64"/>
  <c r="W685" i="64"/>
  <c r="W476" i="64"/>
  <c r="V56" i="64"/>
  <c r="V62" i="64" s="1"/>
  <c r="DI500" i="64"/>
  <c r="DJ685" i="64"/>
  <c r="V661" i="64"/>
  <c r="DK1582" i="64"/>
  <c r="T1401" i="64"/>
  <c r="U1855" i="64"/>
  <c r="DI1449" i="64"/>
  <c r="T476" i="64"/>
  <c r="DJ1425" i="64"/>
  <c r="DJ1427" i="64" s="1"/>
  <c r="DJ2766" i="64" s="1"/>
  <c r="DJ1582" i="64"/>
  <c r="DK732" i="64"/>
  <c r="DK734" i="64" s="1"/>
  <c r="DK661" i="64"/>
  <c r="DL657" i="64" s="1"/>
  <c r="DK476" i="64"/>
  <c r="DJ732" i="64"/>
  <c r="DJ734" i="64" s="1"/>
  <c r="S685" i="64"/>
  <c r="U685" i="64"/>
  <c r="DK1855" i="64"/>
  <c r="S500" i="64"/>
  <c r="DJ1911" i="64"/>
  <c r="S1692" i="64"/>
  <c r="DK1911" i="64"/>
  <c r="DK1449" i="64"/>
  <c r="DK1798" i="64"/>
  <c r="DK1800" i="64" s="1"/>
  <c r="DJ756" i="64"/>
  <c r="T707" i="64"/>
  <c r="DK1425" i="64"/>
  <c r="DK1427" i="64" s="1"/>
  <c r="DK2766" i="64" s="1"/>
  <c r="U1401" i="64"/>
  <c r="U1692" i="64"/>
  <c r="DK1519" i="64"/>
  <c r="DK1521" i="64" s="1"/>
  <c r="DJ500" i="64"/>
  <c r="W1692" i="64"/>
  <c r="W1401" i="64"/>
  <c r="DI661" i="64"/>
  <c r="DI1798" i="64"/>
  <c r="DI1800" i="64" s="1"/>
  <c r="DI476" i="64"/>
  <c r="DI1152" i="64"/>
  <c r="DI2689" i="64" s="1"/>
  <c r="DI756" i="64"/>
  <c r="T685" i="64"/>
  <c r="DJ1798" i="64"/>
  <c r="DJ1800" i="64" s="1"/>
  <c r="DJ1449" i="64"/>
  <c r="DK1152" i="64"/>
  <c r="DK2689" i="64" s="1"/>
  <c r="DI1582" i="64"/>
  <c r="DJ1519" i="64"/>
  <c r="DJ1521" i="64" s="1"/>
  <c r="DJ1401" i="64"/>
  <c r="DJ1403" i="64" s="1"/>
  <c r="T1855" i="64"/>
  <c r="DI1425" i="64"/>
  <c r="DI1427" i="64" s="1"/>
  <c r="DI2766" i="64" s="1"/>
  <c r="S1152" i="64"/>
  <c r="S476" i="64"/>
  <c r="V476" i="64"/>
  <c r="U476" i="64"/>
  <c r="V1152" i="64"/>
  <c r="U1152" i="64"/>
  <c r="S1401" i="64"/>
  <c r="U661" i="64"/>
  <c r="V1855" i="64"/>
  <c r="T1692" i="64"/>
  <c r="V685" i="64"/>
  <c r="DI685" i="64"/>
  <c r="V1692" i="64"/>
  <c r="DI1519" i="64"/>
  <c r="DI1521" i="64" s="1"/>
  <c r="DJ476" i="64"/>
  <c r="W1855" i="64"/>
  <c r="V1401" i="64"/>
  <c r="DI1401" i="64"/>
  <c r="DI1403" i="64" s="1"/>
  <c r="S661" i="64"/>
  <c r="DI1855" i="64"/>
  <c r="DJ661" i="64"/>
  <c r="DI732" i="64"/>
  <c r="DI734" i="64" s="1"/>
  <c r="DK685" i="64"/>
  <c r="S1855" i="64"/>
  <c r="DJ1152" i="64"/>
  <c r="DJ2689" i="64" s="1"/>
  <c r="T661" i="64"/>
  <c r="DK756" i="64"/>
  <c r="DK500" i="64"/>
  <c r="DJ1855" i="64"/>
  <c r="W661" i="64"/>
  <c r="DK1401" i="64"/>
  <c r="DK1403" i="64" s="1"/>
  <c r="T1152" i="64"/>
  <c r="DI1911" i="64"/>
  <c r="S2119" i="64"/>
  <c r="S2116" i="64"/>
  <c r="DJ93" i="64"/>
  <c r="U706" i="64" a="1"/>
  <c r="U706" i="64" s="1"/>
  <c r="DI93" i="64"/>
  <c r="S2152" i="64"/>
  <c r="S2149" i="64"/>
  <c r="T2149" i="64"/>
  <c r="U2149" i="64"/>
  <c r="V2149" i="64"/>
  <c r="U56" i="64"/>
  <c r="U62" i="64" s="1"/>
  <c r="S56" i="64"/>
  <c r="S62" i="64" s="1"/>
  <c r="DK93" i="64"/>
  <c r="Z2216" i="64"/>
  <c r="Z2217" i="64" s="1"/>
  <c r="DJ56" i="64"/>
  <c r="DJ62" i="64" s="1"/>
  <c r="DI56" i="64"/>
  <c r="DI62" i="64" s="1"/>
  <c r="T56" i="64"/>
  <c r="T62" i="64" s="1"/>
  <c r="X1401" i="64"/>
  <c r="X1855" i="64"/>
  <c r="X1692" i="64"/>
  <c r="X1152" i="64"/>
  <c r="X685" i="64"/>
  <c r="X476" i="64"/>
  <c r="X661" i="64"/>
  <c r="X2220" i="64"/>
  <c r="X2149" i="64"/>
  <c r="Y654" i="64" a="1"/>
  <c r="Y654" i="64" s="1"/>
  <c r="Y75" i="64" a="1"/>
  <c r="Y75" i="64" s="1"/>
  <c r="Y498" i="64" a="1"/>
  <c r="Y498" i="64" s="1"/>
  <c r="Y55" i="64" a="1"/>
  <c r="Y55" i="64" s="1"/>
  <c r="Y59" i="64" a="1"/>
  <c r="Y59" i="64" s="1"/>
  <c r="Y60" i="64" a="1"/>
  <c r="Y60" i="64" s="1"/>
  <c r="X56" i="64"/>
  <c r="Y54" i="64" a="1"/>
  <c r="Y54" i="64" s="1"/>
  <c r="Y53" i="64" a="1"/>
  <c r="Y53" i="64" s="1"/>
  <c r="Y684" i="64" a="1"/>
  <c r="Y684" i="64" s="1"/>
  <c r="Y2656" i="64" a="1"/>
  <c r="Y2656" i="64" s="1"/>
  <c r="Y2733" i="64" a="1"/>
  <c r="Y2733" i="64" s="1"/>
  <c r="Y2707" i="64" a="1"/>
  <c r="Y2707" i="64" s="1"/>
  <c r="Y2682" i="64" a="1"/>
  <c r="Y2682" i="64" s="1"/>
  <c r="Y1831" i="64" a="1"/>
  <c r="Y1831" i="64" s="1"/>
  <c r="Y1832" i="64" s="1"/>
  <c r="X93" i="64"/>
  <c r="Y90" i="64" a="1"/>
  <c r="Y90" i="64" s="1"/>
  <c r="Y91" i="64" a="1"/>
  <c r="Y91" i="64" s="1"/>
  <c r="Y92" i="64" a="1"/>
  <c r="Y92" i="64" s="1"/>
  <c r="Y89" i="64" a="1"/>
  <c r="Y89" i="64" s="1"/>
  <c r="Y1773" i="64" a="1"/>
  <c r="Y1773" i="64" s="1"/>
  <c r="Y1774" i="64" s="1"/>
  <c r="Y475" i="64" a="1"/>
  <c r="Y475" i="64" s="1"/>
  <c r="Y2783" i="64" a="1"/>
  <c r="Y2783" i="64" s="1"/>
  <c r="Y1693" i="64" a="1"/>
  <c r="Y1693" i="64" s="1"/>
  <c r="X2218" i="64"/>
  <c r="Y2215" i="64" s="1"/>
  <c r="Y2111" i="64" a="1"/>
  <c r="Y2111" i="64" s="1"/>
  <c r="Y2119" i="64" s="1"/>
  <c r="Y2148" i="64" a="1"/>
  <c r="Y2148" i="64" s="1"/>
  <c r="Y1856" i="64" a="1"/>
  <c r="Y1856" i="64" s="1"/>
  <c r="Y1854" i="64" a="1"/>
  <c r="Y1854" i="64" s="1"/>
  <c r="Y1862" i="64" a="1"/>
  <c r="Y1862" i="64" s="1"/>
  <c r="Y1400" i="64" a="1"/>
  <c r="Y1400" i="64" s="1"/>
  <c r="Y1151" i="64" a="1"/>
  <c r="Y1151" i="64" s="1"/>
  <c r="BP454" i="64" a="1"/>
  <c r="Y2447" i="64" a="1"/>
  <c r="BO1070" i="64" a="1"/>
  <c r="BO396" i="64" a="1"/>
  <c r="Y1855" i="64" a="1"/>
  <c r="U707" i="64" a="1"/>
  <c r="Z2467" i="64" a="1"/>
  <c r="BO1200" i="64"/>
  <c r="BO1002" i="64" a="1"/>
  <c r="BO1322" i="64" a="1"/>
  <c r="BO818" i="64" a="1"/>
  <c r="BM1178" i="64" a="1"/>
  <c r="Y2426" i="64" a="1"/>
  <c r="Y661" i="64" a="1"/>
  <c r="BO858" i="64" a="1"/>
  <c r="Y784" i="64" a="1"/>
  <c r="Y500" i="64" a="1"/>
  <c r="Y523" i="64" a="1"/>
  <c r="BO1828" i="64" a="1"/>
  <c r="BO1986" i="64" a="1"/>
  <c r="Y685" i="64" a="1"/>
  <c r="BO1175" i="64" a="1"/>
  <c r="Y2404" i="64" a="1"/>
  <c r="BN1177" i="64" a="1"/>
  <c r="BO958" i="64" a="1"/>
  <c r="Z2501" i="64" a="1"/>
  <c r="BO1229" i="64" a="1"/>
  <c r="Y1939" i="64" a="1"/>
  <c r="Y476" i="64" a="1"/>
  <c r="Y1940" i="64" a="1"/>
  <c r="Y1692" i="64" a="1"/>
  <c r="Y1401" i="64" a="1"/>
  <c r="Y1152" i="64" a="1"/>
  <c r="BP454" i="64" l="1"/>
  <c r="BW45" i="1224"/>
  <c r="BW102" i="861" s="1"/>
  <c r="AS27" i="1224"/>
  <c r="BX8" i="1224"/>
  <c r="AR47" i="1224"/>
  <c r="AR73" i="861" s="1"/>
  <c r="AR49" i="1224"/>
  <c r="AR43" i="861" s="1"/>
  <c r="BX18" i="1224"/>
  <c r="BV30" i="1224"/>
  <c r="BV101" i="861" s="1"/>
  <c r="BV46" i="1224"/>
  <c r="BV103" i="861" s="1"/>
  <c r="BW29" i="1224"/>
  <c r="BW100" i="861" s="1"/>
  <c r="BY4" i="1224"/>
  <c r="BY16" i="1224"/>
  <c r="BY35" i="861" s="1"/>
  <c r="BY17" i="1224"/>
  <c r="BY28" i="1224"/>
  <c r="BY44" i="1224"/>
  <c r="BZ7" i="1224"/>
  <c r="BZ1" i="1224"/>
  <c r="CA2" i="1224"/>
  <c r="BZ3" i="1224"/>
  <c r="BO396" i="64"/>
  <c r="BO1229" i="64"/>
  <c r="BO1230" i="64" s="1"/>
  <c r="BP1228" i="64" a="1"/>
  <c r="BP1228" i="64" s="1"/>
  <c r="BP395" i="64" a="1"/>
  <c r="BP395" i="64" s="1"/>
  <c r="BE1231" i="64"/>
  <c r="BF1227" i="64" s="1"/>
  <c r="BE1233" i="64"/>
  <c r="BO1070" i="64"/>
  <c r="BO1002" i="64"/>
  <c r="BP1001" i="64" a="1"/>
  <c r="BP1001" i="64" s="1"/>
  <c r="BP1069" i="64" a="1"/>
  <c r="BP1069" i="64" s="1"/>
  <c r="BD1072" i="64"/>
  <c r="BE1068" i="64" s="1"/>
  <c r="BD1074" i="64"/>
  <c r="BN1077" i="64"/>
  <c r="BN1071" i="64"/>
  <c r="BN1078" i="64" s="1"/>
  <c r="DD2740" i="64"/>
  <c r="DD2741" i="64"/>
  <c r="DB2740" i="64"/>
  <c r="DB2741" i="64"/>
  <c r="DI2740" i="64"/>
  <c r="DI2741" i="64"/>
  <c r="DH2740" i="64"/>
  <c r="DH2741" i="64"/>
  <c r="DA2740" i="64"/>
  <c r="DA2741" i="64"/>
  <c r="DC2740" i="64"/>
  <c r="DC2741" i="64"/>
  <c r="CY2740" i="64"/>
  <c r="CY2741" i="64"/>
  <c r="DK2740" i="64"/>
  <c r="DK2741" i="64"/>
  <c r="CV2740" i="64"/>
  <c r="CV2741" i="64"/>
  <c r="CP2740" i="64"/>
  <c r="CP2741" i="64"/>
  <c r="DJ2740" i="64"/>
  <c r="DJ2741" i="64"/>
  <c r="CS2740" i="64"/>
  <c r="CS2741" i="64"/>
  <c r="CX2740" i="64"/>
  <c r="CX2741" i="64"/>
  <c r="DG2740" i="64"/>
  <c r="DG2741" i="64"/>
  <c r="CR2740" i="64"/>
  <c r="CR2741" i="64"/>
  <c r="CZ2740" i="64"/>
  <c r="CZ2741" i="64"/>
  <c r="CQ2740" i="64"/>
  <c r="CQ2741" i="64"/>
  <c r="CO2740" i="64"/>
  <c r="CO2741" i="64"/>
  <c r="DE2740" i="64"/>
  <c r="DE2741" i="64"/>
  <c r="DF2740" i="64"/>
  <c r="DF2741" i="64"/>
  <c r="CT2740" i="64"/>
  <c r="CT2741" i="64"/>
  <c r="CW2740" i="64"/>
  <c r="CW2741" i="64"/>
  <c r="CU2740" i="64"/>
  <c r="CU2741" i="64"/>
  <c r="AD74" i="861"/>
  <c r="AD76" i="861" s="1"/>
  <c r="BO1986" i="64"/>
  <c r="BO1995" i="64" s="1"/>
  <c r="BO1996" i="64" s="1" a="1"/>
  <c r="BO1996" i="64" s="1"/>
  <c r="BP1987" i="64" a="1"/>
  <c r="BP1987" i="64" s="1"/>
  <c r="AV1990" i="64"/>
  <c r="AW1985" i="64" s="1"/>
  <c r="CB2017" i="64"/>
  <c r="CB2019" i="64" s="1"/>
  <c r="BO958" i="64"/>
  <c r="BO1828" i="64"/>
  <c r="BO1830" i="64" s="1"/>
  <c r="BM973" i="64" a="1"/>
  <c r="BM973" i="64" s="1"/>
  <c r="BP1827" i="64" a="1"/>
  <c r="BP1827" i="64" s="1"/>
  <c r="BP959" i="64" a="1"/>
  <c r="BP959" i="64" s="1"/>
  <c r="BN967" i="64"/>
  <c r="BN972" i="64"/>
  <c r="BC957" i="64"/>
  <c r="BC964" i="64" s="1"/>
  <c r="BP1129" i="64" a="1"/>
  <c r="BP1129" i="64" s="1"/>
  <c r="BP1829" i="64" a="1"/>
  <c r="BP1829" i="64" s="1"/>
  <c r="BO1127" i="64"/>
  <c r="BO1128" i="64" s="1"/>
  <c r="BO1130" i="64" s="1"/>
  <c r="BP1125" i="64" a="1"/>
  <c r="BP1125" i="64" s="1"/>
  <c r="BP1126" i="64" a="1"/>
  <c r="BP1126" i="64" s="1"/>
  <c r="AG596" i="64"/>
  <c r="BP595" i="64" a="1"/>
  <c r="BP595" i="64" s="1"/>
  <c r="BP584" i="64" a="1"/>
  <c r="BP584" i="64" s="1"/>
  <c r="BP587" i="64" a="1"/>
  <c r="BP587" i="64" s="1"/>
  <c r="BP601" i="64" a="1"/>
  <c r="BP601" i="64" s="1"/>
  <c r="BJ2041" i="64"/>
  <c r="BO126" i="64"/>
  <c r="BO141" i="64"/>
  <c r="BO1322" i="64"/>
  <c r="BO1324" i="64" s="1"/>
  <c r="BP111" i="64" a="1"/>
  <c r="BP111" i="64" s="1"/>
  <c r="BP1307" i="64" a="1"/>
  <c r="BP1307"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199" i="64" a="1"/>
  <c r="BP1199" i="64" s="1"/>
  <c r="S2150" i="64"/>
  <c r="T2147" i="64" s="1"/>
  <c r="T2152" i="64" s="1"/>
  <c r="BM928" i="64"/>
  <c r="BM929" i="64" s="1"/>
  <c r="BO922" i="64"/>
  <c r="BN926" i="64"/>
  <c r="BO925" i="64"/>
  <c r="BO924" i="64"/>
  <c r="BO921" i="64"/>
  <c r="BO923" i="64"/>
  <c r="BP917" i="64" a="1"/>
  <c r="BP917" i="64" s="1"/>
  <c r="BP916" i="64" a="1"/>
  <c r="BP916" i="64" s="1"/>
  <c r="BP918" i="64" a="1"/>
  <c r="BP918" i="64" s="1"/>
  <c r="BP914" i="64" a="1"/>
  <c r="BP914" i="64" s="1"/>
  <c r="BP915" i="64" a="1"/>
  <c r="BP915" i="64" s="1"/>
  <c r="BO910" i="64"/>
  <c r="BO907" i="64"/>
  <c r="BN911" i="64"/>
  <c r="BO909" i="64"/>
  <c r="BO908" i="64"/>
  <c r="BP903" i="64" a="1"/>
  <c r="BP903" i="64" s="1"/>
  <c r="BP899" i="64" a="1"/>
  <c r="BP899" i="64" s="1"/>
  <c r="BP883" i="64" a="1"/>
  <c r="BP883" i="64" s="1"/>
  <c r="BP891" i="64" s="1"/>
  <c r="BP884" i="64" a="1"/>
  <c r="BP884" i="64" s="1"/>
  <c r="BP892" i="64" s="1"/>
  <c r="BP900" i="64" a="1"/>
  <c r="BP900" i="64" s="1"/>
  <c r="BP885" i="64" a="1"/>
  <c r="BP885" i="64" s="1"/>
  <c r="BP893" i="64" s="1"/>
  <c r="BP886" i="64" a="1"/>
  <c r="BP886" i="64" s="1"/>
  <c r="BP894" i="64" s="1"/>
  <c r="BP887" i="64" a="1"/>
  <c r="BP887" i="64" s="1"/>
  <c r="BP895" i="64" s="1"/>
  <c r="BP901" i="64" a="1"/>
  <c r="BP901" i="64" s="1"/>
  <c r="BP902" i="64" a="1"/>
  <c r="BP902" i="64" s="1"/>
  <c r="BO906" i="64"/>
  <c r="BP208" i="64" a="1"/>
  <c r="BP208" i="64" s="1"/>
  <c r="BP207" i="64" s="1"/>
  <c r="BP209" i="64" a="1"/>
  <c r="BP209" i="64" s="1"/>
  <c r="BO210" i="64"/>
  <c r="BO212" i="64" s="1"/>
  <c r="BO1175" i="64"/>
  <c r="BO858" i="64"/>
  <c r="BO860" i="64" s="1"/>
  <c r="BM1178" i="64"/>
  <c r="BN1177" i="64"/>
  <c r="BP331" i="64" a="1"/>
  <c r="BP331" i="64" s="1"/>
  <c r="BP1174" i="64" a="1"/>
  <c r="BP1174" i="64" s="1"/>
  <c r="BP312" i="64" a="1"/>
  <c r="BP312" i="64" s="1"/>
  <c r="BP859" i="64" a="1"/>
  <c r="BP859" i="64" s="1"/>
  <c r="BP825" i="64" a="1"/>
  <c r="BP825" i="64" s="1"/>
  <c r="BP299" i="64" a="1"/>
  <c r="BP299" i="64" s="1"/>
  <c r="BN822" i="64"/>
  <c r="BO818" i="64"/>
  <c r="BO826" i="64" s="1"/>
  <c r="BP821" i="64" a="1"/>
  <c r="BP821" i="64" s="1"/>
  <c r="BP4" i="64"/>
  <c r="BP817" i="64" a="1"/>
  <c r="BP817" i="64" s="1"/>
  <c r="BQ259" i="64"/>
  <c r="BQ7" i="64"/>
  <c r="BP8" i="64" s="1"/>
  <c r="BQ3" i="64"/>
  <c r="BQ453" i="64" s="1" a="1"/>
  <c r="BQ453" i="64" s="1"/>
  <c r="BR2" i="64"/>
  <c r="BQ1" i="64"/>
  <c r="BP68" i="863" a="1"/>
  <c r="BP68" i="863" s="1"/>
  <c r="BP70" i="863" a="1"/>
  <c r="BP70" i="863" s="1"/>
  <c r="BP66" i="863" a="1"/>
  <c r="BP66" i="863" s="1"/>
  <c r="BP4" i="863"/>
  <c r="BS4" i="861"/>
  <c r="BS5" i="861" s="1"/>
  <c r="BS1" i="861"/>
  <c r="BS8" i="861"/>
  <c r="BT3" i="861"/>
  <c r="BP24" i="864"/>
  <c r="BP99"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0" i="861" s="1"/>
  <c r="BP43" i="863"/>
  <c r="Z281" i="64"/>
  <c r="Z263" i="64"/>
  <c r="AA277" i="64"/>
  <c r="AA278" i="64"/>
  <c r="AA260" i="64"/>
  <c r="AA279" i="64"/>
  <c r="AA261" i="64"/>
  <c r="AA262" i="64"/>
  <c r="AA280" i="64"/>
  <c r="BD3" i="860"/>
  <c r="BD4" i="860" s="1"/>
  <c r="BE2" i="860"/>
  <c r="BD1" i="860"/>
  <c r="BD7" i="860"/>
  <c r="Y784" i="64"/>
  <c r="Y794" i="64" s="1"/>
  <c r="Z788" i="64" a="1"/>
  <c r="Z788" i="64" s="1"/>
  <c r="Z783" i="64" a="1"/>
  <c r="Z783" i="64" s="1"/>
  <c r="Y523" i="64"/>
  <c r="X2330" i="64"/>
  <c r="Y2322" i="64"/>
  <c r="Z2313" i="64" a="1"/>
  <c r="Z2313" i="64" s="1"/>
  <c r="Z2314" i="64" a="1"/>
  <c r="Z2314" i="64" s="1"/>
  <c r="Z2315" i="64" a="1"/>
  <c r="Z2315" i="64" s="1"/>
  <c r="Z2316" i="64" a="1"/>
  <c r="Z2316" i="64" s="1"/>
  <c r="Z2317" i="64" a="1"/>
  <c r="Z2317" i="64" s="1"/>
  <c r="Z2319" i="64" a="1"/>
  <c r="Z2319" i="64" s="1"/>
  <c r="Z2318" i="64" a="1"/>
  <c r="Z2318" i="64" s="1"/>
  <c r="Z2320" i="64" a="1"/>
  <c r="Z2320" i="64" s="1"/>
  <c r="Z2321" i="64" a="1"/>
  <c r="Z2321" i="64" s="1"/>
  <c r="DE2332" i="64"/>
  <c r="DF2330" i="64"/>
  <c r="Z521" i="64" a="1"/>
  <c r="Z521" i="64" s="1"/>
  <c r="Z499" i="64" a="1"/>
  <c r="Z499" i="64" s="1"/>
  <c r="Z522" i="64" a="1"/>
  <c r="Z522" i="64" s="1"/>
  <c r="Y500" i="64"/>
  <c r="Z2467" i="64"/>
  <c r="Z2501" i="64"/>
  <c r="CU190" i="64"/>
  <c r="CU193" i="64" s="1"/>
  <c r="CP1590" i="64"/>
  <c r="CQ2683" i="64"/>
  <c r="CQ2685" i="64" s="1"/>
  <c r="CP2685" i="64"/>
  <c r="DL658" i="64"/>
  <c r="DL662" i="64" s="1"/>
  <c r="DL1585" i="64" a="1"/>
  <c r="DL1585" i="64" s="1"/>
  <c r="CO1706" i="64"/>
  <c r="DG1701" i="64"/>
  <c r="CO1661" i="64"/>
  <c r="CO1625" i="64"/>
  <c r="DJ1585" i="64" a="1"/>
  <c r="DJ1585" i="64" s="1"/>
  <c r="CP1585" i="64" a="1"/>
  <c r="CP1585" i="64" s="1"/>
  <c r="CT1585" i="64" a="1"/>
  <c r="CT1585" i="64" s="1"/>
  <c r="CX1585" i="64" a="1"/>
  <c r="CX1585" i="64" s="1"/>
  <c r="DB1585" i="64" a="1"/>
  <c r="DB1585" i="64" s="1"/>
  <c r="DF1585" i="64" a="1"/>
  <c r="DF1585" i="64" s="1"/>
  <c r="CQ1585" i="64" a="1"/>
  <c r="CQ1585" i="64" s="1"/>
  <c r="CU1585" i="64" a="1"/>
  <c r="CU1585" i="64" s="1"/>
  <c r="CY1585" i="64" a="1"/>
  <c r="CY1585" i="64" s="1"/>
  <c r="DC1585" i="64" a="1"/>
  <c r="DC1585" i="64" s="1"/>
  <c r="DG1585" i="64" a="1"/>
  <c r="DG1585" i="64" s="1"/>
  <c r="CR1585" i="64" a="1"/>
  <c r="CR1585" i="64" s="1"/>
  <c r="CV1585" i="64" a="1"/>
  <c r="CV1585" i="64" s="1"/>
  <c r="CZ1585" i="64" a="1"/>
  <c r="CZ1585" i="64" s="1"/>
  <c r="DD1585" i="64" a="1"/>
  <c r="DD1585" i="64" s="1"/>
  <c r="DH1585" i="64" a="1"/>
  <c r="DH1585" i="64" s="1"/>
  <c r="CS1585" i="64" a="1"/>
  <c r="CS1585" i="64" s="1"/>
  <c r="CW1585" i="64" a="1"/>
  <c r="CW1585" i="64" s="1"/>
  <c r="DA1585" i="64" a="1"/>
  <c r="DA1585" i="64" s="1"/>
  <c r="DE1585" i="64" a="1"/>
  <c r="DE1585" i="64" s="1"/>
  <c r="DK1585" i="64" a="1"/>
  <c r="DK1585" i="64" s="1"/>
  <c r="DI1585" i="64" a="1"/>
  <c r="DI1585" i="64" s="1"/>
  <c r="CO1585" i="64" a="1"/>
  <c r="CO1585" i="64" s="1"/>
  <c r="CO1591" i="64" s="1"/>
  <c r="CO1555" i="64"/>
  <c r="Y2426" i="64"/>
  <c r="Y2404" i="64"/>
  <c r="Z2759" i="64" a="1"/>
  <c r="Z2759" i="64" s="1"/>
  <c r="Z2405" i="64" a="1"/>
  <c r="Z2405" i="64" s="1"/>
  <c r="Z2425" i="64" a="1"/>
  <c r="Z2425" i="64" s="1"/>
  <c r="BJ2082" i="64"/>
  <c r="BI2084" i="64"/>
  <c r="BJ2061" i="64"/>
  <c r="BJ2063" i="64" s="1"/>
  <c r="W1949" i="64"/>
  <c r="V1960" i="64"/>
  <c r="W1958" i="64"/>
  <c r="X1947" i="64"/>
  <c r="X1956" i="64"/>
  <c r="X1948" i="64"/>
  <c r="X1957" i="64"/>
  <c r="Z1953" i="64" a="1"/>
  <c r="Z1953" i="64" s="1"/>
  <c r="Z1952" i="64" a="1"/>
  <c r="Z1952" i="64" s="1"/>
  <c r="Z1944" i="64" a="1"/>
  <c r="Z1944" i="64" s="1"/>
  <c r="Z1943" i="64" a="1"/>
  <c r="Z1943" i="64" s="1"/>
  <c r="Y1940" i="64"/>
  <c r="Y1939" i="64"/>
  <c r="Z1934" i="64" a="1"/>
  <c r="Z1934" i="64" s="1"/>
  <c r="Z1935" i="64" a="1"/>
  <c r="Z1935" i="64" s="1"/>
  <c r="Y2447" i="64"/>
  <c r="Z2446" i="64" a="1"/>
  <c r="Z2446" i="64" s="1"/>
  <c r="Z659" i="64" a="1"/>
  <c r="Z659" i="64" s="1"/>
  <c r="DH657" i="64"/>
  <c r="DG657" i="64"/>
  <c r="DG658" i="64" s="1"/>
  <c r="DG662" i="64" s="1"/>
  <c r="DH1701" i="64"/>
  <c r="DF1701" i="64"/>
  <c r="DE660" i="64"/>
  <c r="DH660" i="64"/>
  <c r="CQ1701" i="64"/>
  <c r="CT1701" i="64"/>
  <c r="CS660" i="64"/>
  <c r="CT657" i="64"/>
  <c r="CV657" i="64"/>
  <c r="CU660" i="64"/>
  <c r="CO660" i="64"/>
  <c r="CP657" i="64"/>
  <c r="DB1701" i="64"/>
  <c r="CW1701" i="64"/>
  <c r="CQ660" i="64"/>
  <c r="CR657" i="64"/>
  <c r="CU657" i="64"/>
  <c r="CT660" i="64"/>
  <c r="DA660" i="64"/>
  <c r="DB657" i="64"/>
  <c r="CZ1701" i="64"/>
  <c r="CP1701" i="64"/>
  <c r="CY1701" i="64"/>
  <c r="DC1701" i="64"/>
  <c r="CV1701" i="64"/>
  <c r="DE1701" i="64"/>
  <c r="CR1701" i="64"/>
  <c r="CS1701" i="64"/>
  <c r="DD1701" i="64"/>
  <c r="CY657" i="64"/>
  <c r="CX660" i="64"/>
  <c r="DC660" i="64"/>
  <c r="DD657" i="64"/>
  <c r="CR660" i="64"/>
  <c r="CS657" i="64"/>
  <c r="DA657" i="64"/>
  <c r="CZ660" i="64"/>
  <c r="CW657" i="64"/>
  <c r="CV660" i="64"/>
  <c r="CU1701" i="64"/>
  <c r="DA1701" i="64"/>
  <c r="CW660" i="64"/>
  <c r="CX657" i="64"/>
  <c r="DE657" i="64"/>
  <c r="DD660" i="64"/>
  <c r="DC657" i="64"/>
  <c r="DB660" i="64"/>
  <c r="CP660" i="64"/>
  <c r="CQ657" i="64"/>
  <c r="CO1701" i="64"/>
  <c r="CZ657" i="64"/>
  <c r="CY660" i="64"/>
  <c r="CX1701" i="64"/>
  <c r="DF658" i="64"/>
  <c r="DF662" i="64" s="1"/>
  <c r="U707" i="64"/>
  <c r="DK1701" i="64"/>
  <c r="V706" i="64" a="1"/>
  <c r="V706" i="64" s="1"/>
  <c r="DK660" i="64"/>
  <c r="S2120" i="64" a="1"/>
  <c r="S2120" i="64" s="1"/>
  <c r="S2113" i="64" s="1"/>
  <c r="DI660" i="64"/>
  <c r="DI658" i="64" s="1"/>
  <c r="DI662" i="64" s="1"/>
  <c r="DJ657" i="64"/>
  <c r="DJ660" i="64"/>
  <c r="DK657" i="64"/>
  <c r="AA2216" i="64"/>
  <c r="AA2217" i="64" s="1"/>
  <c r="CO657" i="64"/>
  <c r="DJ1701" i="64"/>
  <c r="DI1701" i="64"/>
  <c r="Y1855" i="64"/>
  <c r="Y1401" i="64"/>
  <c r="Y1692" i="64"/>
  <c r="Y1152" i="64"/>
  <c r="Y685" i="64"/>
  <c r="Y476" i="64"/>
  <c r="Y661" i="64"/>
  <c r="Y2220" i="64"/>
  <c r="X62" i="64"/>
  <c r="Z654" i="64" a="1"/>
  <c r="Z654" i="64" s="1"/>
  <c r="Z75" i="64" a="1"/>
  <c r="Z75" i="64" s="1"/>
  <c r="Z498" i="64" a="1"/>
  <c r="Z498" i="64" s="1"/>
  <c r="Z55" i="64" a="1"/>
  <c r="Z55" i="64" s="1"/>
  <c r="Z59" i="64" a="1"/>
  <c r="Z59" i="64" s="1"/>
  <c r="Z60" i="64" a="1"/>
  <c r="Z60" i="64" s="1"/>
  <c r="Y56" i="64"/>
  <c r="Z53" i="64" a="1"/>
  <c r="Z53" i="64" s="1"/>
  <c r="Z54" i="64" a="1"/>
  <c r="Z54" i="64" s="1"/>
  <c r="Z684" i="64" a="1"/>
  <c r="Z684" i="64" s="1"/>
  <c r="Z2656" i="64" a="1"/>
  <c r="Z2656" i="64" s="1"/>
  <c r="Z2682" i="64" a="1"/>
  <c r="Z2682" i="64" s="1"/>
  <c r="Z2733" i="64" a="1"/>
  <c r="Z2733" i="64" s="1"/>
  <c r="Z2707" i="64" a="1"/>
  <c r="Z2707" i="64" s="1"/>
  <c r="Z1831" i="64" a="1"/>
  <c r="Z1831" i="64" s="1"/>
  <c r="Z1832" i="64" s="1"/>
  <c r="Y93" i="64"/>
  <c r="Z90" i="64" a="1"/>
  <c r="Z90" i="64" s="1"/>
  <c r="Z91" i="64" a="1"/>
  <c r="Z91" i="64" s="1"/>
  <c r="Z92" i="64" a="1"/>
  <c r="Z92" i="64" s="1"/>
  <c r="Z89" i="64" a="1"/>
  <c r="Z89" i="64" s="1"/>
  <c r="Z1773" i="64" a="1"/>
  <c r="Z1773" i="64" s="1"/>
  <c r="Z1774" i="64" s="1"/>
  <c r="Z475" i="64" a="1"/>
  <c r="Z475" i="64" s="1"/>
  <c r="Z2783" i="64" a="1"/>
  <c r="Z2783" i="64" s="1"/>
  <c r="Z1693" i="64" a="1"/>
  <c r="Z1693" i="64" s="1"/>
  <c r="Y2218" i="64"/>
  <c r="Z2215" i="64" s="1"/>
  <c r="Z2111" i="64" a="1"/>
  <c r="Z2111" i="64" s="1"/>
  <c r="Z2119" i="64" s="1"/>
  <c r="Z2148" i="64" a="1"/>
  <c r="Z2148" i="64" s="1"/>
  <c r="Y2149" i="64"/>
  <c r="Z1854" i="64" a="1"/>
  <c r="Z1854" i="64" s="1"/>
  <c r="Z1856" i="64" a="1"/>
  <c r="Z1856" i="64" s="1"/>
  <c r="Z1862" i="64" a="1"/>
  <c r="Z1862" i="64" s="1"/>
  <c r="Z1400" i="64" a="1"/>
  <c r="Z1400" i="64" s="1"/>
  <c r="Z1151" i="64" a="1"/>
  <c r="Z1151" i="64" s="1"/>
  <c r="BQ454" i="64" a="1"/>
  <c r="BP818" i="64" a="1"/>
  <c r="BP1200" i="64"/>
  <c r="BP1322" i="64" a="1"/>
  <c r="Z1692" i="64" a="1"/>
  <c r="V707" i="64" a="1"/>
  <c r="Z1940" i="64" a="1"/>
  <c r="BP396" i="64" a="1"/>
  <c r="BP1002" i="64" a="1"/>
  <c r="BP1229" i="64" a="1"/>
  <c r="Z523" i="64" a="1"/>
  <c r="Z2404" i="64" a="1"/>
  <c r="BP1828" i="64" a="1"/>
  <c r="Z661" i="64" a="1"/>
  <c r="BP858" i="64" a="1"/>
  <c r="Z1855" i="64" a="1"/>
  <c r="AA2501" i="64" a="1"/>
  <c r="Z784" i="64" a="1"/>
  <c r="Z2447" i="64" a="1"/>
  <c r="BP1070" i="64" a="1"/>
  <c r="Z500" i="64" a="1"/>
  <c r="Z2426" i="64" a="1"/>
  <c r="BP1175" i="64" a="1"/>
  <c r="AA2467" i="64" a="1"/>
  <c r="BP1986" i="64" a="1"/>
  <c r="Z685" i="64" a="1"/>
  <c r="Z1939" i="64" a="1"/>
  <c r="BN1178" i="64" a="1"/>
  <c r="BP958" i="64" a="1"/>
  <c r="BO1177" i="64" a="1"/>
  <c r="Z1401" i="64" a="1"/>
  <c r="Z476" i="64" a="1"/>
  <c r="Z1152" i="64" a="1"/>
  <c r="BQ454" i="64" l="1"/>
  <c r="BY8" i="1224"/>
  <c r="BW30" i="1224"/>
  <c r="BW101" i="861" s="1"/>
  <c r="AS43" i="1224"/>
  <c r="BX45" i="1224"/>
  <c r="BX102" i="861" s="1"/>
  <c r="AS33" i="1224"/>
  <c r="AS42" i="861" s="1"/>
  <c r="AS31" i="1224"/>
  <c r="AS72" i="861" s="1"/>
  <c r="BX29" i="1224"/>
  <c r="BX100" i="861" s="1"/>
  <c r="BW46" i="1224"/>
  <c r="BW103" i="861" s="1"/>
  <c r="BZ16" i="1224"/>
  <c r="BZ35" i="861" s="1"/>
  <c r="BZ4" i="1224"/>
  <c r="BZ17" i="1224"/>
  <c r="BZ28" i="1224"/>
  <c r="BZ44" i="1224"/>
  <c r="CB2" i="1224"/>
  <c r="CA3" i="1224"/>
  <c r="CA7" i="1224"/>
  <c r="CA1" i="1224"/>
  <c r="BY18" i="1224"/>
  <c r="BP396" i="64"/>
  <c r="BP1229" i="64"/>
  <c r="BP1230" i="64" s="1"/>
  <c r="BQ1228" i="64" a="1"/>
  <c r="BQ1228" i="64" s="1"/>
  <c r="BQ395" i="64" a="1"/>
  <c r="BQ395" i="64" s="1"/>
  <c r="BF1231" i="64"/>
  <c r="BG1227" i="64" s="1"/>
  <c r="BF1233" i="64"/>
  <c r="BP1070" i="64"/>
  <c r="BP1002" i="64"/>
  <c r="BQ1001" i="64" a="1"/>
  <c r="BQ1001" i="64" s="1"/>
  <c r="BQ1069" i="64" a="1"/>
  <c r="BQ1069" i="64" s="1"/>
  <c r="BE1072" i="64"/>
  <c r="BF1068" i="64" s="1"/>
  <c r="BE1074" i="64"/>
  <c r="BO1077" i="64"/>
  <c r="BO1071" i="64"/>
  <c r="BO1078" i="64" s="1"/>
  <c r="AF17" i="861"/>
  <c r="AF26" i="861" s="1"/>
  <c r="AF27" i="861" s="1"/>
  <c r="BP1986" i="64"/>
  <c r="BP1995" i="64" s="1"/>
  <c r="BP1996" i="64" s="1" a="1"/>
  <c r="BP1996" i="64" s="1"/>
  <c r="BQ1987" i="64" a="1"/>
  <c r="BQ1987" i="64" s="1"/>
  <c r="AW1992" i="64"/>
  <c r="AW1989" i="64" s="1"/>
  <c r="CC2017" i="64"/>
  <c r="CC2019" i="64" s="1"/>
  <c r="BP958" i="64"/>
  <c r="BP1828" i="64"/>
  <c r="BP1830" i="64" s="1"/>
  <c r="BN973" i="64" a="1"/>
  <c r="BN973" i="64" s="1"/>
  <c r="BQ1827" i="64" a="1"/>
  <c r="BQ1827" i="64" s="1"/>
  <c r="BQ959" i="64" a="1"/>
  <c r="BQ959" i="64" s="1"/>
  <c r="BO967" i="64"/>
  <c r="BO972" i="64"/>
  <c r="BC961" i="64"/>
  <c r="BQ1129" i="64" a="1"/>
  <c r="BQ1129" i="64" s="1"/>
  <c r="BQ1829" i="64" a="1"/>
  <c r="BQ1829" i="64" s="1"/>
  <c r="BP1127" i="64"/>
  <c r="BP1128" i="64" s="1"/>
  <c r="BP1130" i="64" s="1"/>
  <c r="BQ1125" i="64" a="1"/>
  <c r="BQ1125" i="64" s="1"/>
  <c r="BQ1126" i="64" a="1"/>
  <c r="BQ1126" i="64" s="1"/>
  <c r="AG586" i="64"/>
  <c r="AG588" i="64" s="1"/>
  <c r="AG589" i="64" s="1"/>
  <c r="AG597" i="64"/>
  <c r="BQ595" i="64" a="1"/>
  <c r="BQ595" i="64" s="1"/>
  <c r="BQ584" i="64" a="1"/>
  <c r="BQ584" i="64" s="1"/>
  <c r="BQ587" i="64" a="1"/>
  <c r="BQ587" i="64" s="1"/>
  <c r="BQ601" i="64" a="1"/>
  <c r="BQ601" i="64" s="1"/>
  <c r="BK2041" i="64"/>
  <c r="BP126" i="64"/>
  <c r="BP141" i="64"/>
  <c r="BP1322" i="64"/>
  <c r="BP1324" i="64" s="1"/>
  <c r="BQ111" i="64" a="1"/>
  <c r="BQ111" i="64" s="1"/>
  <c r="BQ1307" i="64" a="1"/>
  <c r="BQ1307"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199" i="64" a="1"/>
  <c r="BQ1199" i="64" s="1"/>
  <c r="S2114" i="64"/>
  <c r="T2110" i="64" s="1"/>
  <c r="T2116" i="64" s="1"/>
  <c r="T2150" i="64"/>
  <c r="U2147" i="64" s="1"/>
  <c r="U2152" i="64" s="1"/>
  <c r="T2120" i="64" a="1"/>
  <c r="T2120" i="64" s="1"/>
  <c r="BN928" i="64"/>
  <c r="BN929" i="64" s="1"/>
  <c r="BP925" i="64"/>
  <c r="BP923" i="64"/>
  <c r="BO926" i="64"/>
  <c r="BP922" i="64"/>
  <c r="BP921" i="64"/>
  <c r="BP924" i="64"/>
  <c r="BQ917" i="64" a="1"/>
  <c r="BQ917" i="64" s="1"/>
  <c r="BQ918" i="64" a="1"/>
  <c r="BQ918" i="64" s="1"/>
  <c r="BQ914" i="64" a="1"/>
  <c r="BQ914" i="64" s="1"/>
  <c r="BQ915" i="64" a="1"/>
  <c r="BQ915" i="64" s="1"/>
  <c r="BQ916" i="64" a="1"/>
  <c r="BQ916" i="64" s="1"/>
  <c r="BP906" i="64"/>
  <c r="BP910" i="64"/>
  <c r="BO911" i="64"/>
  <c r="BP909" i="64"/>
  <c r="BP908" i="64"/>
  <c r="BP907" i="64"/>
  <c r="BQ903" i="64" a="1"/>
  <c r="BQ903" i="64" s="1"/>
  <c r="BQ899" i="64" a="1"/>
  <c r="BQ899" i="64" s="1"/>
  <c r="BQ883" i="64" a="1"/>
  <c r="BQ883" i="64" s="1"/>
  <c r="BQ891" i="64" s="1"/>
  <c r="BQ884" i="64" a="1"/>
  <c r="BQ884" i="64" s="1"/>
  <c r="BQ892" i="64" s="1"/>
  <c r="BQ900" i="64" a="1"/>
  <c r="BQ900" i="64" s="1"/>
  <c r="BQ885" i="64" a="1"/>
  <c r="BQ885" i="64" s="1"/>
  <c r="BQ893" i="64" s="1"/>
  <c r="BQ886" i="64" a="1"/>
  <c r="BQ886" i="64" s="1"/>
  <c r="BQ894" i="64" s="1"/>
  <c r="BQ887" i="64" a="1"/>
  <c r="BQ887" i="64" s="1"/>
  <c r="BQ895" i="64" s="1"/>
  <c r="BQ901" i="64" a="1"/>
  <c r="BQ901" i="64" s="1"/>
  <c r="BQ902" i="64" a="1"/>
  <c r="BQ902" i="64" s="1"/>
  <c r="BQ208" i="64" a="1"/>
  <c r="BQ208" i="64" s="1"/>
  <c r="BQ207" i="64" s="1"/>
  <c r="BQ209" i="64" a="1"/>
  <c r="BQ209" i="64" s="1"/>
  <c r="BP210" i="64"/>
  <c r="BP212" i="64" s="1"/>
  <c r="BP1175" i="64"/>
  <c r="BP858" i="64"/>
  <c r="BP860" i="64" s="1"/>
  <c r="BN1178" i="64"/>
  <c r="BO1177" i="64"/>
  <c r="BQ331" i="64" a="1"/>
  <c r="BQ331" i="64" s="1"/>
  <c r="BQ1174" i="64" a="1"/>
  <c r="BQ1174" i="64" s="1"/>
  <c r="BQ312" i="64" a="1"/>
  <c r="BQ312" i="64" s="1"/>
  <c r="BQ859" i="64" a="1"/>
  <c r="BQ859" i="64" s="1"/>
  <c r="BQ825" i="64" a="1"/>
  <c r="BQ825" i="64" s="1"/>
  <c r="BQ299" i="64" a="1"/>
  <c r="BQ299" i="64" s="1"/>
  <c r="BO822" i="64"/>
  <c r="BP818" i="64"/>
  <c r="BP826" i="64" s="1"/>
  <c r="BQ821" i="64" a="1"/>
  <c r="BQ821" i="64" s="1"/>
  <c r="BQ4" i="64"/>
  <c r="BQ817" i="64" a="1"/>
  <c r="BQ817" i="64" s="1"/>
  <c r="BQ4" i="864"/>
  <c r="BR259" i="64"/>
  <c r="BR7" i="64"/>
  <c r="BQ8" i="64" s="1"/>
  <c r="BR3" i="64"/>
  <c r="BR453" i="64" s="1" a="1"/>
  <c r="BR453"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9" i="861" s="1"/>
  <c r="BQ42" i="863"/>
  <c r="BQ21" i="863" s="1"/>
  <c r="BQ30"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784" i="64"/>
  <c r="Z794" i="64" s="1"/>
  <c r="AA788" i="64" a="1"/>
  <c r="AA788" i="64" s="1"/>
  <c r="AA783" i="64" a="1"/>
  <c r="AA783" i="64" s="1"/>
  <c r="Z523" i="64"/>
  <c r="Y2330" i="64"/>
  <c r="AA2313" i="64" a="1"/>
  <c r="AA2313" i="64" s="1"/>
  <c r="AA2314" i="64" a="1"/>
  <c r="AA2314" i="64" s="1"/>
  <c r="AA2315" i="64" a="1"/>
  <c r="AA2315" i="64" s="1"/>
  <c r="AA2316" i="64" a="1"/>
  <c r="AA2316" i="64" s="1"/>
  <c r="AA2317" i="64" a="1"/>
  <c r="AA2317" i="64" s="1"/>
  <c r="AA2318" i="64" a="1"/>
  <c r="AA2318" i="64" s="1"/>
  <c r="AA2320" i="64" a="1"/>
  <c r="AA2320" i="64" s="1"/>
  <c r="AA2321" i="64" a="1"/>
  <c r="AA2321" i="64" s="1"/>
  <c r="AA2319" i="64" a="1"/>
  <c r="AA2319" i="64" s="1"/>
  <c r="Z2322" i="64"/>
  <c r="DF2332" i="64"/>
  <c r="DG2330" i="64"/>
  <c r="AA521" i="64" a="1"/>
  <c r="AA521" i="64" s="1"/>
  <c r="AA499" i="64" a="1"/>
  <c r="AA499" i="64" s="1"/>
  <c r="AA522" i="64" a="1"/>
  <c r="AA522" i="64" s="1"/>
  <c r="Z500" i="64"/>
  <c r="AA2501" i="64"/>
  <c r="AA2467" i="64"/>
  <c r="CV190" i="64"/>
  <c r="CV193" i="64" s="1"/>
  <c r="CP1591" i="64"/>
  <c r="CQ1591" i="64" s="1"/>
  <c r="CR1591" i="64" s="1"/>
  <c r="CO1592" i="64"/>
  <c r="CQ1590" i="64"/>
  <c r="CR2683" i="64"/>
  <c r="CR2685" i="64" s="1"/>
  <c r="CO1663" i="64"/>
  <c r="CO1627" i="64"/>
  <c r="CO1557" i="64"/>
  <c r="Z2426" i="64"/>
  <c r="Z2404" i="64"/>
  <c r="AA2759" i="64" a="1"/>
  <c r="AA2759" i="64" s="1"/>
  <c r="AA2405" i="64" a="1"/>
  <c r="AA2405" i="64" s="1"/>
  <c r="AA2425" i="64" a="1"/>
  <c r="AA2425" i="64" s="1"/>
  <c r="BJ2084" i="64"/>
  <c r="BK2082" i="64"/>
  <c r="BK2061" i="64"/>
  <c r="BK2063" i="64" s="1"/>
  <c r="W1960" i="64"/>
  <c r="W1961" i="64" s="1"/>
  <c r="V1961" i="64"/>
  <c r="X1949" i="64"/>
  <c r="Y1947" i="64"/>
  <c r="Y1956" i="64"/>
  <c r="Y1948" i="64"/>
  <c r="Y1957" i="64"/>
  <c r="AA1953" i="64" a="1"/>
  <c r="AA1953" i="64" s="1"/>
  <c r="AA1952" i="64" a="1"/>
  <c r="AA1952" i="64" s="1"/>
  <c r="AA1944" i="64" a="1"/>
  <c r="AA1944" i="64" s="1"/>
  <c r="AA1943" i="64" a="1"/>
  <c r="AA1943" i="64" s="1"/>
  <c r="Z1940" i="64"/>
  <c r="Z1939" i="64"/>
  <c r="AA1934" i="64" a="1"/>
  <c r="AA1934" i="64" s="1"/>
  <c r="AA1935" i="64" a="1"/>
  <c r="AA1935" i="64" s="1"/>
  <c r="Z2447" i="64"/>
  <c r="AA2446" i="64" a="1"/>
  <c r="AA2446" i="64" s="1"/>
  <c r="AA659" i="64" a="1"/>
  <c r="AA659" i="64" s="1"/>
  <c r="DB658" i="64"/>
  <c r="DB662" i="64" s="1"/>
  <c r="DH658" i="64"/>
  <c r="DH662" i="64" s="1"/>
  <c r="CT658" i="64"/>
  <c r="CT662" i="64" s="1"/>
  <c r="CV658" i="64"/>
  <c r="CV662" i="64" s="1"/>
  <c r="DE658" i="64"/>
  <c r="DE662" i="64" s="1"/>
  <c r="CP658" i="64"/>
  <c r="CP662" i="64" s="1"/>
  <c r="CU658" i="64"/>
  <c r="CU662" i="64" s="1"/>
  <c r="CQ658" i="64"/>
  <c r="CQ662" i="64" s="1"/>
  <c r="CZ658" i="64"/>
  <c r="CZ662" i="64" s="1"/>
  <c r="CR658" i="64"/>
  <c r="CR662" i="64" s="1"/>
  <c r="CS658" i="64"/>
  <c r="CS662" i="64" s="1"/>
  <c r="DD658" i="64"/>
  <c r="DD662" i="64" s="1"/>
  <c r="DC658" i="64"/>
  <c r="DC662" i="64" s="1"/>
  <c r="CW658" i="64"/>
  <c r="CW662" i="64" s="1"/>
  <c r="DA658" i="64"/>
  <c r="DA662" i="64" s="1"/>
  <c r="CY658" i="64"/>
  <c r="CY662" i="64" s="1"/>
  <c r="CX658" i="64"/>
  <c r="CX662" i="64" s="1"/>
  <c r="DJ658" i="64"/>
  <c r="DJ662" i="64" s="1"/>
  <c r="DK658" i="64"/>
  <c r="DK662" i="64" s="1"/>
  <c r="V707" i="64"/>
  <c r="AB2216" i="64"/>
  <c r="AB2217" i="64" s="1"/>
  <c r="CO658" i="64"/>
  <c r="CO662" i="64" s="1"/>
  <c r="W706" i="64" a="1"/>
  <c r="W706" i="64" s="1"/>
  <c r="Z1401" i="64"/>
  <c r="Z1855" i="64"/>
  <c r="Z1692" i="64"/>
  <c r="Z1152" i="64"/>
  <c r="Z476" i="64"/>
  <c r="Z685" i="64"/>
  <c r="Z661" i="64"/>
  <c r="Z2149" i="64"/>
  <c r="Z2220" i="64"/>
  <c r="Y62" i="64"/>
  <c r="AA654" i="64" a="1"/>
  <c r="AA654" i="64" s="1"/>
  <c r="AA75" i="64" a="1"/>
  <c r="AA75" i="64" s="1"/>
  <c r="AA498" i="64" a="1"/>
  <c r="AA498" i="64" s="1"/>
  <c r="AA55" i="64" a="1"/>
  <c r="AA55" i="64" s="1"/>
  <c r="AA59" i="64" a="1"/>
  <c r="AA59" i="64" s="1"/>
  <c r="AA60" i="64" a="1"/>
  <c r="AA60" i="64" s="1"/>
  <c r="Z56" i="64"/>
  <c r="AA53" i="64" a="1"/>
  <c r="AA53" i="64" s="1"/>
  <c r="AA54" i="64" a="1"/>
  <c r="AA54" i="64" s="1"/>
  <c r="AA684" i="64" a="1"/>
  <c r="AA684" i="64" s="1"/>
  <c r="AA2656" i="64" a="1"/>
  <c r="AA2656" i="64" s="1"/>
  <c r="AA2682" i="64" a="1"/>
  <c r="AA2682" i="64" s="1"/>
  <c r="AA2733" i="64" a="1"/>
  <c r="AA2733" i="64" s="1"/>
  <c r="AA2707" i="64" a="1"/>
  <c r="AA2707" i="64" s="1"/>
  <c r="AA1831" i="64" a="1"/>
  <c r="AA1831" i="64" s="1"/>
  <c r="AA1832" i="64" s="1"/>
  <c r="Z93" i="64"/>
  <c r="AA90" i="64" a="1"/>
  <c r="AA90" i="64" s="1"/>
  <c r="AA91" i="64" a="1"/>
  <c r="AA91" i="64" s="1"/>
  <c r="AA92" i="64" a="1"/>
  <c r="AA92" i="64" s="1"/>
  <c r="AA89" i="64" a="1"/>
  <c r="AA89" i="64" s="1"/>
  <c r="AA1773" i="64" a="1"/>
  <c r="AA1773" i="64" s="1"/>
  <c r="AA1774" i="64" s="1"/>
  <c r="AA475" i="64" a="1"/>
  <c r="AA475" i="64" s="1"/>
  <c r="AA2783" i="64" a="1"/>
  <c r="AA2783" i="64" s="1"/>
  <c r="AA1693" i="64" a="1"/>
  <c r="AA1693" i="64" s="1"/>
  <c r="Z2218" i="64"/>
  <c r="AA2215" i="64" s="1"/>
  <c r="AA2111" i="64" a="1"/>
  <c r="AA2111" i="64" s="1"/>
  <c r="AA2119" i="64" s="1"/>
  <c r="AA2148" i="64" a="1"/>
  <c r="AA2148" i="64" s="1"/>
  <c r="AA1854" i="64" a="1"/>
  <c r="AA1854" i="64" s="1"/>
  <c r="AA1862" i="64" a="1"/>
  <c r="AA1862" i="64" s="1"/>
  <c r="AA1856" i="64" a="1"/>
  <c r="AA1856" i="64" s="1"/>
  <c r="AA1400" i="64" a="1"/>
  <c r="AA1400" i="64" s="1"/>
  <c r="AA1151" i="64" a="1"/>
  <c r="AA1151" i="64" s="1"/>
  <c r="BR454" i="64" a="1"/>
  <c r="AA2447" i="64" a="1"/>
  <c r="BQ1986" i="64" a="1"/>
  <c r="BQ396" i="64" a="1"/>
  <c r="BQ1175" i="64" a="1"/>
  <c r="BO1178" i="64" a="1"/>
  <c r="BQ1322" i="64" a="1"/>
  <c r="AA784" i="64" a="1"/>
  <c r="AA685" i="64" a="1"/>
  <c r="W707" i="64" a="1"/>
  <c r="BQ1828" i="64" a="1"/>
  <c r="AA1940" i="64" a="1"/>
  <c r="BQ858" i="64" a="1"/>
  <c r="AB2467" i="64" a="1"/>
  <c r="AA1939" i="64" a="1"/>
  <c r="AA2426" i="64" a="1"/>
  <c r="AA2404" i="64" a="1"/>
  <c r="BQ1002" i="64" a="1"/>
  <c r="BQ1070" i="64" a="1"/>
  <c r="AA523" i="64" a="1"/>
  <c r="BQ1229" i="64" a="1"/>
  <c r="BQ818" i="64" a="1"/>
  <c r="AA661" i="64" a="1"/>
  <c r="AB2501" i="64" a="1"/>
  <c r="BQ958" i="64" a="1"/>
  <c r="AA500" i="64" a="1"/>
  <c r="AA1855" i="64" a="1"/>
  <c r="BP1177" i="64" a="1"/>
  <c r="BQ1200" i="64"/>
  <c r="AA1401" i="64" a="1"/>
  <c r="AA1152" i="64" a="1"/>
  <c r="AA476" i="64" a="1"/>
  <c r="AA1692" i="64" a="1"/>
  <c r="BR454" i="64" l="1"/>
  <c r="BY29" i="1224"/>
  <c r="BY100" i="861" s="1"/>
  <c r="BZ8" i="1224"/>
  <c r="AT27" i="1224"/>
  <c r="BX46" i="1224"/>
  <c r="BX103" i="861" s="1"/>
  <c r="AS47" i="1224"/>
  <c r="AS73" i="861" s="1"/>
  <c r="AS49" i="1224"/>
  <c r="AS43" i="861" s="1"/>
  <c r="BX30" i="1224"/>
  <c r="BX101" i="861" s="1"/>
  <c r="BY45" i="1224"/>
  <c r="BY102" i="861" s="1"/>
  <c r="BZ18" i="1224"/>
  <c r="CA16" i="1224"/>
  <c r="CA35" i="861" s="1"/>
  <c r="CA4" i="1224"/>
  <c r="CA28" i="1224"/>
  <c r="CA17" i="1224"/>
  <c r="CA44" i="1224"/>
  <c r="CC2" i="1224"/>
  <c r="CB3" i="1224"/>
  <c r="CB7" i="1224"/>
  <c r="CB1" i="1224"/>
  <c r="BQ396" i="64"/>
  <c r="BQ1229" i="64"/>
  <c r="BQ1230" i="64" s="1"/>
  <c r="BR1228" i="64" a="1"/>
  <c r="BR1228" i="64" s="1"/>
  <c r="BR395" i="64" a="1"/>
  <c r="BR395" i="64" s="1"/>
  <c r="BG1231" i="64"/>
  <c r="BH1227" i="64" s="1"/>
  <c r="BG1233" i="64"/>
  <c r="BQ1070" i="64"/>
  <c r="BQ1002" i="64"/>
  <c r="BP1077" i="64"/>
  <c r="BP1071" i="64"/>
  <c r="BP1078" i="64" s="1"/>
  <c r="BR1001" i="64" a="1"/>
  <c r="BR1001" i="64" s="1"/>
  <c r="BR1069" i="64" a="1"/>
  <c r="BR1069" i="64" s="1"/>
  <c r="BF1072" i="64"/>
  <c r="BG1068" i="64" s="1"/>
  <c r="BF1074" i="64"/>
  <c r="BQ1986" i="64"/>
  <c r="BQ1995" i="64" s="1"/>
  <c r="BQ1996" i="64" s="1" a="1"/>
  <c r="BQ1996" i="64" s="1"/>
  <c r="BR1987" i="64" a="1"/>
  <c r="BR1987" i="64" s="1"/>
  <c r="AW1990" i="64"/>
  <c r="AX1985" i="64" s="1"/>
  <c r="CD2017" i="64"/>
  <c r="CD2019" i="64" s="1"/>
  <c r="BQ958" i="64"/>
  <c r="BQ1828" i="64"/>
  <c r="BQ1830" i="64" s="1"/>
  <c r="BO973" i="64" a="1"/>
  <c r="BO973" i="64" s="1"/>
  <c r="BR1827" i="64" a="1"/>
  <c r="BR1827" i="64" s="1"/>
  <c r="BR959" i="64" a="1"/>
  <c r="BR959" i="64" s="1"/>
  <c r="BP972" i="64"/>
  <c r="BP967" i="64"/>
  <c r="BC969" i="64"/>
  <c r="BC962" i="64"/>
  <c r="BD957" i="64" s="1"/>
  <c r="BD964" i="64" s="1"/>
  <c r="BR1129" i="64" a="1"/>
  <c r="BR1129" i="64" s="1"/>
  <c r="BR1829" i="64" a="1"/>
  <c r="BR1829" i="64" s="1"/>
  <c r="BQ1127" i="64"/>
  <c r="BQ1128" i="64" s="1"/>
  <c r="BQ1130" i="64" s="1"/>
  <c r="BR1125" i="64" a="1"/>
  <c r="BR1125" i="64" s="1"/>
  <c r="BR1126" i="64" a="1"/>
  <c r="BR1126" i="64" s="1"/>
  <c r="BQ141" i="64"/>
  <c r="AH593" i="64"/>
  <c r="AG598" i="64"/>
  <c r="AG602" i="64"/>
  <c r="AG590" i="64"/>
  <c r="AH582" i="64"/>
  <c r="AH585" i="64" s="1"/>
  <c r="BR595" i="64" a="1"/>
  <c r="BR595" i="64" s="1"/>
  <c r="BR584" i="64" a="1"/>
  <c r="BR584" i="64" s="1"/>
  <c r="BR587" i="64" a="1"/>
  <c r="BR587" i="64" s="1"/>
  <c r="BR601" i="64" a="1"/>
  <c r="BR601" i="64" s="1"/>
  <c r="BL2041" i="64"/>
  <c r="BQ126" i="64"/>
  <c r="BQ1322" i="64"/>
  <c r="BQ1324" i="64" s="1"/>
  <c r="BR111" i="64" a="1"/>
  <c r="BR111" i="64" s="1"/>
  <c r="BR1307" i="64" a="1"/>
  <c r="BR1307"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199" i="64" a="1"/>
  <c r="BR1199" i="64" s="1"/>
  <c r="U2150" i="64"/>
  <c r="V2147" i="64" s="1"/>
  <c r="V2150" i="64" s="1"/>
  <c r="W2147" i="64" s="1"/>
  <c r="T2113" i="64"/>
  <c r="U2120" i="64" a="1"/>
  <c r="U2120" i="64" s="1"/>
  <c r="BO928" i="64"/>
  <c r="BQ925" i="64"/>
  <c r="BQ921" i="64"/>
  <c r="BP926" i="64"/>
  <c r="BQ922" i="64"/>
  <c r="BQ924" i="64"/>
  <c r="BR917" i="64" a="1"/>
  <c r="BR917" i="64" s="1"/>
  <c r="BR918" i="64" a="1"/>
  <c r="BR918" i="64" s="1"/>
  <c r="BR914" i="64" a="1"/>
  <c r="BR914" i="64" s="1"/>
  <c r="BR915" i="64" a="1"/>
  <c r="BR915" i="64" s="1"/>
  <c r="BR916" i="64" a="1"/>
  <c r="BR916" i="64" s="1"/>
  <c r="BQ923" i="64"/>
  <c r="BQ906" i="64"/>
  <c r="BP911" i="64"/>
  <c r="BQ910" i="64"/>
  <c r="BQ909" i="64"/>
  <c r="BQ908" i="64"/>
  <c r="BQ907" i="64"/>
  <c r="BR899" i="64" a="1"/>
  <c r="BR899" i="64" s="1"/>
  <c r="BR903" i="64" a="1"/>
  <c r="BR903" i="64" s="1"/>
  <c r="BR883" i="64" a="1"/>
  <c r="BR883" i="64" s="1"/>
  <c r="BR891" i="64" s="1"/>
  <c r="BR884" i="64" a="1"/>
  <c r="BR884" i="64" s="1"/>
  <c r="BR892" i="64" s="1"/>
  <c r="BR900" i="64" a="1"/>
  <c r="BR900" i="64" s="1"/>
  <c r="BR885" i="64" a="1"/>
  <c r="BR885" i="64" s="1"/>
  <c r="BR893" i="64" s="1"/>
  <c r="BR886" i="64" a="1"/>
  <c r="BR886" i="64" s="1"/>
  <c r="BR894" i="64" s="1"/>
  <c r="BR887" i="64" a="1"/>
  <c r="BR887" i="64" s="1"/>
  <c r="BR895" i="64" s="1"/>
  <c r="BR901" i="64" a="1"/>
  <c r="BR901" i="64" s="1"/>
  <c r="BR902" i="64" a="1"/>
  <c r="BR902" i="64" s="1"/>
  <c r="BR208" i="64" a="1"/>
  <c r="BR208" i="64" s="1"/>
  <c r="BR207" i="64" s="1"/>
  <c r="BR209" i="64" a="1"/>
  <c r="BR209" i="64" s="1"/>
  <c r="BQ210" i="64"/>
  <c r="BQ212" i="64" s="1"/>
  <c r="BP1177" i="64"/>
  <c r="BQ1175" i="64"/>
  <c r="BQ858" i="64"/>
  <c r="BQ860" i="64" s="1"/>
  <c r="BO1178" i="64"/>
  <c r="BR331" i="64" a="1"/>
  <c r="BR331" i="64" s="1"/>
  <c r="BR1174" i="64" a="1"/>
  <c r="BR1174" i="64" s="1"/>
  <c r="BR312" i="64" a="1"/>
  <c r="BR312" i="64" s="1"/>
  <c r="BR859" i="64" a="1"/>
  <c r="BR859" i="64" s="1"/>
  <c r="BR825" i="64" a="1"/>
  <c r="BR825" i="64" s="1"/>
  <c r="BR299" i="64" a="1"/>
  <c r="BR299" i="64" s="1"/>
  <c r="BP822" i="64"/>
  <c r="BQ818" i="64"/>
  <c r="BQ826" i="64" s="1"/>
  <c r="BR821" i="64" a="1"/>
  <c r="BR821" i="64" s="1"/>
  <c r="BR4" i="64"/>
  <c r="BR817" i="64" a="1"/>
  <c r="BR817" i="64" s="1"/>
  <c r="BS259" i="64"/>
  <c r="BS7" i="64"/>
  <c r="BR8" i="64" s="1"/>
  <c r="BS1" i="64"/>
  <c r="BT2" i="64"/>
  <c r="BS3" i="64"/>
  <c r="BS453" i="64" s="1" a="1"/>
  <c r="BS453" i="64" s="1"/>
  <c r="BR24" i="864"/>
  <c r="BR99" i="861" s="1"/>
  <c r="BV3" i="861"/>
  <c r="BU4" i="861"/>
  <c r="BU5" i="861" s="1"/>
  <c r="BU1" i="861"/>
  <c r="BU8" i="861"/>
  <c r="BR70" i="863" a="1"/>
  <c r="BR70" i="863" s="1"/>
  <c r="BR68" i="863" a="1"/>
  <c r="BR68" i="863" s="1"/>
  <c r="BR66" i="863" a="1"/>
  <c r="BR66" i="863" s="1"/>
  <c r="BR4" i="863"/>
  <c r="BR57" i="863"/>
  <c r="BR43" i="863"/>
  <c r="BR42" i="863"/>
  <c r="BR21" i="863" s="1"/>
  <c r="BR30"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784" i="64"/>
  <c r="AA794" i="64" s="1"/>
  <c r="AB788" i="64" a="1"/>
  <c r="AB788" i="64" s="1"/>
  <c r="AB783" i="64" a="1"/>
  <c r="AB783" i="64" s="1"/>
  <c r="Z2330" i="64"/>
  <c r="AA523" i="64"/>
  <c r="AB2313" i="64" a="1"/>
  <c r="AB2313" i="64" s="1"/>
  <c r="AB2314" i="64" a="1"/>
  <c r="AB2314" i="64" s="1"/>
  <c r="AB2315" i="64" a="1"/>
  <c r="AB2315" i="64" s="1"/>
  <c r="AB2319" i="64" a="1"/>
  <c r="AB2319" i="64" s="1"/>
  <c r="AB2318" i="64" a="1"/>
  <c r="AB2318" i="64" s="1"/>
  <c r="AB2320" i="64" a="1"/>
  <c r="AB2320" i="64" s="1"/>
  <c r="AB2321" i="64" a="1"/>
  <c r="AB2321" i="64" s="1"/>
  <c r="AB2317" i="64" a="1"/>
  <c r="AB2317" i="64" s="1"/>
  <c r="AB2316" i="64" a="1"/>
  <c r="AB2316" i="64" s="1"/>
  <c r="AA2322" i="64"/>
  <c r="AB521" i="64" a="1"/>
  <c r="AB521" i="64" s="1"/>
  <c r="AB499" i="64" a="1"/>
  <c r="AB499" i="64" s="1"/>
  <c r="AB522" i="64" a="1"/>
  <c r="AB522" i="64" s="1"/>
  <c r="DG2332" i="64"/>
  <c r="DH2330" i="64"/>
  <c r="AA500" i="64"/>
  <c r="AB2467" i="64"/>
  <c r="AB2501" i="64"/>
  <c r="CW190" i="64"/>
  <c r="CW193" i="64" s="1"/>
  <c r="CP1592" i="64"/>
  <c r="CQ1592" i="64"/>
  <c r="CR1590" i="64"/>
  <c r="CS1591" i="64"/>
  <c r="CT1591" i="64" s="1"/>
  <c r="CU1591" i="64" s="1"/>
  <c r="CV1591" i="64" s="1"/>
  <c r="CS2683" i="64"/>
  <c r="CS2685" i="64" s="1"/>
  <c r="AA2426" i="64"/>
  <c r="AA2404" i="64"/>
  <c r="AB2759" i="64" a="1"/>
  <c r="AB2759" i="64" s="1"/>
  <c r="AB2405" i="64" a="1"/>
  <c r="AB2405" i="64" s="1"/>
  <c r="AB2425" i="64" a="1"/>
  <c r="AB2425" i="64" s="1"/>
  <c r="BL2082" i="64"/>
  <c r="BK2084" i="64"/>
  <c r="BL2061" i="64"/>
  <c r="BL2063" i="64" s="1"/>
  <c r="X1958" i="64"/>
  <c r="X1960" i="64" s="1"/>
  <c r="Y1949" i="64"/>
  <c r="Z1948" i="64"/>
  <c r="Z1957" i="64"/>
  <c r="Z1947" i="64"/>
  <c r="Z1956" i="64"/>
  <c r="AB1952" i="64" a="1"/>
  <c r="AB1952" i="64" s="1"/>
  <c r="AB1953" i="64" a="1"/>
  <c r="AB1953" i="64" s="1"/>
  <c r="AB1943" i="64" a="1"/>
  <c r="AB1943" i="64" s="1"/>
  <c r="AB1944" i="64" a="1"/>
  <c r="AB1944" i="64" s="1"/>
  <c r="AA1940" i="64"/>
  <c r="AA1939" i="64"/>
  <c r="AB1934" i="64" a="1"/>
  <c r="AB1934" i="64" s="1"/>
  <c r="AB1935" i="64" a="1"/>
  <c r="AB1935" i="64" s="1"/>
  <c r="AA2447" i="64"/>
  <c r="AB2446" i="64" a="1"/>
  <c r="AB2446" i="64" s="1"/>
  <c r="AB659" i="64" a="1"/>
  <c r="AB659" i="64" s="1"/>
  <c r="W707" i="64"/>
  <c r="AC2216" i="64"/>
  <c r="AC2217" i="64" s="1"/>
  <c r="X706" i="64" a="1"/>
  <c r="X706" i="64" s="1"/>
  <c r="AA1401" i="64"/>
  <c r="AA1692" i="64"/>
  <c r="AA1855" i="64"/>
  <c r="AA1152" i="64"/>
  <c r="AA476" i="64"/>
  <c r="AA685" i="64"/>
  <c r="AA661" i="64"/>
  <c r="AA2149" i="64"/>
  <c r="AA2220" i="64"/>
  <c r="Z62" i="64"/>
  <c r="AB654" i="64" a="1"/>
  <c r="AB654" i="64" s="1"/>
  <c r="AB75" i="64" a="1"/>
  <c r="AB75" i="64" s="1"/>
  <c r="AB498" i="64" a="1"/>
  <c r="AB498" i="64" s="1"/>
  <c r="AB55" i="64" a="1"/>
  <c r="AB55" i="64" s="1"/>
  <c r="AB60" i="64" a="1"/>
  <c r="AB60" i="64" s="1"/>
  <c r="AB59" i="64" a="1"/>
  <c r="AB59" i="64" s="1"/>
  <c r="AA56" i="64"/>
  <c r="AB53" i="64" a="1"/>
  <c r="AB53" i="64" s="1"/>
  <c r="AB54" i="64" a="1"/>
  <c r="AB54" i="64" s="1"/>
  <c r="AB684" i="64" a="1"/>
  <c r="AB684" i="64" s="1"/>
  <c r="AB2733" i="64" a="1"/>
  <c r="AB2733" i="64" s="1"/>
  <c r="AB2707" i="64" a="1"/>
  <c r="AB2707" i="64" s="1"/>
  <c r="AB2682" i="64" a="1"/>
  <c r="AB2682" i="64" s="1"/>
  <c r="AB2656" i="64" a="1"/>
  <c r="AB2656" i="64" s="1"/>
  <c r="AB1831" i="64" a="1"/>
  <c r="AB1831" i="64" s="1"/>
  <c r="AB1832" i="64" s="1"/>
  <c r="AB90" i="64" a="1"/>
  <c r="AB90" i="64" s="1"/>
  <c r="AB89" i="64" a="1"/>
  <c r="AB89" i="64" s="1"/>
  <c r="AB91" i="64" a="1"/>
  <c r="AB91" i="64" s="1"/>
  <c r="AB92" i="64" a="1"/>
  <c r="AB92" i="64" s="1"/>
  <c r="AA93" i="64"/>
  <c r="AB1773" i="64" a="1"/>
  <c r="AB1773" i="64" s="1"/>
  <c r="AB1774" i="64" s="1"/>
  <c r="AB475" i="64" a="1"/>
  <c r="AB475" i="64" s="1"/>
  <c r="AB2783" i="64" a="1"/>
  <c r="AB2783" i="64" s="1"/>
  <c r="AB1693" i="64" a="1"/>
  <c r="AB1693" i="64" s="1"/>
  <c r="AA2218" i="64"/>
  <c r="AB2215" i="64" s="1"/>
  <c r="AB2111" i="64" a="1"/>
  <c r="AB2111" i="64" s="1"/>
  <c r="AB2119" i="64" s="1"/>
  <c r="AB2148" i="64" a="1"/>
  <c r="AB2148" i="64" s="1"/>
  <c r="AB1862" i="64" a="1"/>
  <c r="AB1862" i="64" s="1"/>
  <c r="AB1856" i="64" a="1"/>
  <c r="AB1856" i="64" s="1"/>
  <c r="AB1854" i="64" a="1"/>
  <c r="AB1854" i="64" s="1"/>
  <c r="AB1400" i="64" a="1"/>
  <c r="AB1400" i="64" s="1"/>
  <c r="AB1151" i="64" a="1"/>
  <c r="AB1151" i="64" s="1"/>
  <c r="BS454" i="64" a="1"/>
  <c r="BR818" i="64" a="1"/>
  <c r="AB1152" i="64" a="1"/>
  <c r="AB784" i="64" a="1"/>
  <c r="AB1855" i="64" a="1"/>
  <c r="BR396" i="64" a="1"/>
  <c r="AB2404" i="64" a="1"/>
  <c r="BR1229" i="64" a="1"/>
  <c r="BR858" i="64" a="1"/>
  <c r="BR1322" i="64" a="1"/>
  <c r="AB2447" i="64" a="1"/>
  <c r="BP1178" i="64" a="1"/>
  <c r="AB661" i="64" a="1"/>
  <c r="BQ1177" i="64" a="1"/>
  <c r="AB500" i="64" a="1"/>
  <c r="BR1070" i="64" a="1"/>
  <c r="X707" i="64" a="1"/>
  <c r="AB523" i="64" a="1"/>
  <c r="BR958" i="64" a="1"/>
  <c r="AC2501" i="64" a="1"/>
  <c r="AB2426" i="64" a="1"/>
  <c r="BR1200" i="64"/>
  <c r="BR1986" i="64" a="1"/>
  <c r="AB1940" i="64" a="1"/>
  <c r="BR1175" i="64" a="1"/>
  <c r="AB685" i="64" a="1"/>
  <c r="AB476" i="64" a="1"/>
  <c r="AC2467" i="64" a="1"/>
  <c r="BR1002" i="64" a="1"/>
  <c r="BR1828" i="64" a="1"/>
  <c r="AB1692" i="64" a="1"/>
  <c r="AB1939" i="64" a="1"/>
  <c r="AB1401" i="64" a="1"/>
  <c r="BS454" i="64" l="1"/>
  <c r="AT43" i="1224"/>
  <c r="AT31" i="1224"/>
  <c r="AT72" i="861" s="1"/>
  <c r="AT33" i="1224"/>
  <c r="AT42" i="861" s="1"/>
  <c r="BZ45" i="1224"/>
  <c r="BZ102" i="861" s="1"/>
  <c r="BY46" i="1224"/>
  <c r="BY103" i="861" s="1"/>
  <c r="BY30" i="1224"/>
  <c r="BY101" i="861" s="1"/>
  <c r="CA18" i="1224"/>
  <c r="BZ29" i="1224"/>
  <c r="BZ100" i="861" s="1"/>
  <c r="CB4" i="1224"/>
  <c r="CB28" i="1224"/>
  <c r="CB16" i="1224"/>
  <c r="CB35" i="861" s="1"/>
  <c r="CB17" i="1224"/>
  <c r="CB44" i="1224"/>
  <c r="CD2" i="1224"/>
  <c r="CC3" i="1224"/>
  <c r="CC7" i="1224"/>
  <c r="CC1" i="1224"/>
  <c r="CA8" i="1224"/>
  <c r="BR396" i="64"/>
  <c r="BR1229" i="64"/>
  <c r="BR1230" i="64" s="1"/>
  <c r="BS1228" i="64" a="1"/>
  <c r="BS1228" i="64" s="1"/>
  <c r="BS395" i="64" a="1"/>
  <c r="BS395" i="64" s="1"/>
  <c r="BH1231" i="64"/>
  <c r="BI1227" i="64" s="1"/>
  <c r="BH1233" i="64"/>
  <c r="BR1070" i="64"/>
  <c r="BR1002" i="64"/>
  <c r="BS1001" i="64" a="1"/>
  <c r="BS1001" i="64" s="1"/>
  <c r="BS1069" i="64" a="1"/>
  <c r="BS1069" i="64" s="1"/>
  <c r="BG1072" i="64"/>
  <c r="BH1068" i="64" s="1"/>
  <c r="BG1074" i="64"/>
  <c r="BQ1077" i="64"/>
  <c r="BQ1071" i="64"/>
  <c r="BQ1078" i="64" s="1"/>
  <c r="BR1986" i="64"/>
  <c r="BR1995" i="64" s="1"/>
  <c r="BR1996" i="64" s="1" a="1"/>
  <c r="BR1996" i="64" s="1"/>
  <c r="BS1987" i="64" a="1"/>
  <c r="BS1987" i="64" s="1"/>
  <c r="AX1992" i="64"/>
  <c r="AX1989" i="64" s="1"/>
  <c r="CE2017" i="64"/>
  <c r="BR958" i="64"/>
  <c r="BR1828" i="64"/>
  <c r="BR1830" i="64" s="1"/>
  <c r="BP973" i="64" a="1"/>
  <c r="BP973" i="64" s="1"/>
  <c r="BS1827" i="64" a="1"/>
  <c r="BS1827" i="64" s="1"/>
  <c r="BS959" i="64" a="1"/>
  <c r="BS959" i="64" s="1"/>
  <c r="BQ972" i="64"/>
  <c r="BQ967" i="64"/>
  <c r="BD961" i="64"/>
  <c r="BS1129" i="64" a="1"/>
  <c r="BS1129" i="64" s="1"/>
  <c r="BS1829" i="64" a="1"/>
  <c r="BS1829" i="64" s="1"/>
  <c r="BR1127" i="64"/>
  <c r="BR1128" i="64" s="1"/>
  <c r="BR1130" i="64" s="1"/>
  <c r="BS1125" i="64" a="1"/>
  <c r="BS1125" i="64" s="1"/>
  <c r="BS1126" i="64" a="1"/>
  <c r="BS1126" i="64" s="1"/>
  <c r="AH594" i="64"/>
  <c r="BS595" i="64" a="1"/>
  <c r="BS595" i="64" s="1"/>
  <c r="BS584" i="64" a="1"/>
  <c r="BS584" i="64" s="1"/>
  <c r="BS601" i="64" a="1"/>
  <c r="BS601" i="64" s="1"/>
  <c r="BS587" i="64" a="1"/>
  <c r="BS587" i="64" s="1"/>
  <c r="BM2041" i="64"/>
  <c r="BR126" i="64"/>
  <c r="BR141" i="64"/>
  <c r="BR1322" i="64"/>
  <c r="BR1324" i="64" s="1"/>
  <c r="BS111" i="64" a="1"/>
  <c r="BS111" i="64" s="1"/>
  <c r="BS1307" i="64" a="1"/>
  <c r="BS1307"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199" i="64" a="1"/>
  <c r="BS1199" i="64" s="1"/>
  <c r="V2152" i="64"/>
  <c r="T2114" i="64"/>
  <c r="U2110" i="64" s="1"/>
  <c r="U2116" i="64" s="1"/>
  <c r="U2113" i="64" s="1"/>
  <c r="U2114" i="64" s="1"/>
  <c r="BO929" i="64"/>
  <c r="BP928" i="64"/>
  <c r="BP929" i="64" s="1"/>
  <c r="BR925" i="64"/>
  <c r="BQ926" i="64"/>
  <c r="BR921" i="64"/>
  <c r="BR924" i="64"/>
  <c r="BR923" i="64"/>
  <c r="BS917" i="64" a="1"/>
  <c r="BS917" i="64" s="1"/>
  <c r="BS918" i="64" a="1"/>
  <c r="BS918" i="64" s="1"/>
  <c r="BS914" i="64" a="1"/>
  <c r="BS914" i="64" s="1"/>
  <c r="BS915" i="64" a="1"/>
  <c r="BS915" i="64" s="1"/>
  <c r="BS916" i="64" a="1"/>
  <c r="BS916" i="64" s="1"/>
  <c r="BR922" i="64"/>
  <c r="BR906" i="64"/>
  <c r="BR910" i="64"/>
  <c r="BQ911" i="64"/>
  <c r="BR909" i="64"/>
  <c r="BR908" i="64"/>
  <c r="BS902" i="64" a="1"/>
  <c r="BS902" i="64" s="1"/>
  <c r="BS899" i="64" a="1"/>
  <c r="BS899" i="64" s="1"/>
  <c r="BS903" i="64" a="1"/>
  <c r="BS903" i="64" s="1"/>
  <c r="BS883" i="64" a="1"/>
  <c r="BS883" i="64" s="1"/>
  <c r="BS891" i="64" s="1"/>
  <c r="BS884" i="64" a="1"/>
  <c r="BS884" i="64" s="1"/>
  <c r="BS892" i="64" s="1"/>
  <c r="BS900" i="64" a="1"/>
  <c r="BS900" i="64" s="1"/>
  <c r="BS885" i="64" a="1"/>
  <c r="BS885" i="64" s="1"/>
  <c r="BS893" i="64" s="1"/>
  <c r="BS886" i="64" a="1"/>
  <c r="BS886" i="64" s="1"/>
  <c r="BS894" i="64" s="1"/>
  <c r="BS887" i="64" a="1"/>
  <c r="BS887" i="64" s="1"/>
  <c r="BS895" i="64" s="1"/>
  <c r="BS901" i="64" a="1"/>
  <c r="BS901" i="64" s="1"/>
  <c r="BR907" i="64"/>
  <c r="BR210" i="64"/>
  <c r="BR212" i="64" s="1"/>
  <c r="BS208" i="64" a="1"/>
  <c r="BS208" i="64" s="1"/>
  <c r="BS207" i="64" s="1"/>
  <c r="BS209" i="64" a="1"/>
  <c r="BS209" i="64" s="1"/>
  <c r="BP1178" i="64"/>
  <c r="BR1175" i="64"/>
  <c r="BR858" i="64"/>
  <c r="BR860" i="64" s="1"/>
  <c r="BQ1177" i="64"/>
  <c r="BS331" i="64" a="1"/>
  <c r="BS331" i="64" s="1"/>
  <c r="BS1174" i="64" a="1"/>
  <c r="BS1174" i="64" s="1"/>
  <c r="BS312" i="64" a="1"/>
  <c r="BS312" i="64" s="1"/>
  <c r="BS859" i="64" a="1"/>
  <c r="BS859" i="64" s="1"/>
  <c r="BS825" i="64" a="1"/>
  <c r="BS825" i="64" s="1"/>
  <c r="BS299" i="64" a="1"/>
  <c r="BS299" i="64" s="1"/>
  <c r="BQ822" i="64"/>
  <c r="BR818" i="64"/>
  <c r="BR826" i="64" s="1"/>
  <c r="BS821" i="64" a="1"/>
  <c r="BS821" i="64" s="1"/>
  <c r="BS4" i="64"/>
  <c r="BS817" i="64" a="1"/>
  <c r="BS817" i="64" s="1"/>
  <c r="BS4" i="864"/>
  <c r="BT259" i="64"/>
  <c r="BT7" i="64"/>
  <c r="BS8" i="64" s="1"/>
  <c r="BT1" i="64"/>
  <c r="BU2" i="64"/>
  <c r="BT3" i="64"/>
  <c r="BT453" i="64" s="1" a="1"/>
  <c r="BT453"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0" i="861" s="1"/>
  <c r="BS24" i="864"/>
  <c r="BS99"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784" i="64"/>
  <c r="AB794" i="64" s="1"/>
  <c r="AC788" i="64" a="1"/>
  <c r="AC788" i="64" s="1"/>
  <c r="AC783" i="64" a="1"/>
  <c r="AC783" i="64" s="1"/>
  <c r="AB523" i="64"/>
  <c r="AA2330" i="64"/>
  <c r="AC2313" i="64" a="1"/>
  <c r="AC2313" i="64" s="1"/>
  <c r="AC2314" i="64" a="1"/>
  <c r="AC2314" i="64" s="1"/>
  <c r="AC2315" i="64" a="1"/>
  <c r="AC2315" i="64" s="1"/>
  <c r="AC2316" i="64" a="1"/>
  <c r="AC2316" i="64" s="1"/>
  <c r="AC2317" i="64" a="1"/>
  <c r="AC2317" i="64" s="1"/>
  <c r="AC2318" i="64" a="1"/>
  <c r="AC2318" i="64" s="1"/>
  <c r="AC2320" i="64" a="1"/>
  <c r="AC2320" i="64" s="1"/>
  <c r="AC2321" i="64" a="1"/>
  <c r="AC2321" i="64" s="1"/>
  <c r="AC2319" i="64" a="1"/>
  <c r="AC2319" i="64" s="1"/>
  <c r="AB2322" i="64"/>
  <c r="DH2332" i="64"/>
  <c r="DI2330" i="64"/>
  <c r="AC499" i="64" a="1"/>
  <c r="AC499" i="64" s="1"/>
  <c r="AC522" i="64" a="1"/>
  <c r="AC522" i="64" s="1"/>
  <c r="AC521" i="64" a="1"/>
  <c r="AC521" i="64" s="1"/>
  <c r="AB500" i="64"/>
  <c r="AC2501" i="64"/>
  <c r="AC2467" i="64"/>
  <c r="CX190" i="64"/>
  <c r="CX193" i="64" s="1"/>
  <c r="CW1591" i="64"/>
  <c r="CX1591" i="64" s="1"/>
  <c r="CY1591" i="64" s="1"/>
  <c r="CZ1591" i="64" s="1"/>
  <c r="CR1592" i="64"/>
  <c r="CS1590" i="64"/>
  <c r="CT2683" i="64"/>
  <c r="CT2685" i="64" s="1"/>
  <c r="AB2426" i="64"/>
  <c r="AB2404" i="64"/>
  <c r="AC2759" i="64" a="1"/>
  <c r="AC2759" i="64" s="1"/>
  <c r="AC2405" i="64" a="1"/>
  <c r="AC2405" i="64" s="1"/>
  <c r="AC2425" i="64" a="1"/>
  <c r="AC2425" i="64" s="1"/>
  <c r="BL2084" i="64"/>
  <c r="BM2082" i="64"/>
  <c r="BM2061" i="64"/>
  <c r="BM2063" i="64" s="1"/>
  <c r="Z1949" i="64"/>
  <c r="X1961" i="64"/>
  <c r="Y1958" i="64"/>
  <c r="Y1960" i="64" s="1"/>
  <c r="Y1961" i="64" s="1"/>
  <c r="Z1958" i="64"/>
  <c r="AA1947" i="64"/>
  <c r="AA1956" i="64"/>
  <c r="AA1948" i="64"/>
  <c r="AA1957" i="64"/>
  <c r="AC1953" i="64" a="1"/>
  <c r="AC1953" i="64" s="1"/>
  <c r="AC1952" i="64" a="1"/>
  <c r="AC1952" i="64" s="1"/>
  <c r="AC1943" i="64" a="1"/>
  <c r="AC1943" i="64" s="1"/>
  <c r="AC1944" i="64" a="1"/>
  <c r="AC1944" i="64" s="1"/>
  <c r="AB1940" i="64"/>
  <c r="AB1939" i="64"/>
  <c r="AC1934" i="64" a="1"/>
  <c r="AC1934" i="64" s="1"/>
  <c r="AC1935" i="64" a="1"/>
  <c r="AC1935" i="64" s="1"/>
  <c r="AB2447" i="64"/>
  <c r="AC2446" i="64" a="1"/>
  <c r="AC2446" i="64" s="1"/>
  <c r="AC659" i="64" a="1"/>
  <c r="AC659" i="64" s="1"/>
  <c r="X707" i="64"/>
  <c r="AD2216" i="64"/>
  <c r="AD2217" i="64" s="1"/>
  <c r="Y706" i="64" a="1"/>
  <c r="Y706" i="64" s="1"/>
  <c r="W2150" i="64"/>
  <c r="X2147" i="64" s="1"/>
  <c r="W2152" i="64"/>
  <c r="AB1401" i="64"/>
  <c r="AB1692" i="64"/>
  <c r="AB1855" i="64"/>
  <c r="AB1152" i="64"/>
  <c r="AB476" i="64"/>
  <c r="AB685" i="64"/>
  <c r="AB661" i="64"/>
  <c r="AB2220" i="64"/>
  <c r="AB2149" i="64"/>
  <c r="AA62" i="64"/>
  <c r="AC654" i="64" a="1"/>
  <c r="AC654" i="64" s="1"/>
  <c r="AC75" i="64" a="1"/>
  <c r="AC75" i="64" s="1"/>
  <c r="AC498" i="64" a="1"/>
  <c r="AC498" i="64" s="1"/>
  <c r="AC55" i="64" a="1"/>
  <c r="AC55" i="64" s="1"/>
  <c r="AC60" i="64" a="1"/>
  <c r="AC60" i="64" s="1"/>
  <c r="AC59" i="64" a="1"/>
  <c r="AC59" i="64" s="1"/>
  <c r="AB56" i="64"/>
  <c r="AC53" i="64" a="1"/>
  <c r="AC53" i="64" s="1"/>
  <c r="AC54" i="64" a="1"/>
  <c r="AC54" i="64" s="1"/>
  <c r="AC684" i="64" a="1"/>
  <c r="AC684" i="64" s="1"/>
  <c r="AC2656" i="64" a="1"/>
  <c r="AC2656" i="64" s="1"/>
  <c r="AC2733" i="64" a="1"/>
  <c r="AC2733" i="64" s="1"/>
  <c r="AC2707" i="64" a="1"/>
  <c r="AC2707" i="64" s="1"/>
  <c r="AC2682" i="64" a="1"/>
  <c r="AC2682" i="64" s="1"/>
  <c r="AC1831" i="64" a="1"/>
  <c r="AC1831" i="64" s="1"/>
  <c r="AC1832" i="64" s="1"/>
  <c r="AB93" i="64"/>
  <c r="AC89" i="64" a="1"/>
  <c r="AC89" i="64" s="1"/>
  <c r="AC90" i="64" a="1"/>
  <c r="AC90" i="64" s="1"/>
  <c r="AC91" i="64" a="1"/>
  <c r="AC91" i="64" s="1"/>
  <c r="AC92" i="64" a="1"/>
  <c r="AC92" i="64" s="1"/>
  <c r="AC1773" i="64" a="1"/>
  <c r="AC1773" i="64" s="1"/>
  <c r="AC1774" i="64" s="1"/>
  <c r="AC475" i="64" a="1"/>
  <c r="AC475" i="64" s="1"/>
  <c r="AC2783" i="64" a="1"/>
  <c r="AC2783" i="64" s="1"/>
  <c r="AC1693" i="64" a="1"/>
  <c r="AC1693" i="64" s="1"/>
  <c r="AB2218" i="64"/>
  <c r="AC2215" i="64" s="1"/>
  <c r="AC2111" i="64" a="1"/>
  <c r="AC2111" i="64" s="1"/>
  <c r="AC2119" i="64" s="1"/>
  <c r="AC2148" i="64" a="1"/>
  <c r="AC2148" i="64" s="1"/>
  <c r="AC1862" i="64" a="1"/>
  <c r="AC1862" i="64" s="1"/>
  <c r="AC1856" i="64" a="1"/>
  <c r="AC1856" i="64" s="1"/>
  <c r="AC1854" i="64" a="1"/>
  <c r="AC1854" i="64" s="1"/>
  <c r="AC1400" i="64" a="1"/>
  <c r="AC1400" i="64" s="1"/>
  <c r="AC1151" i="64" a="1"/>
  <c r="AC1151" i="64" s="1"/>
  <c r="BT454" i="64" a="1"/>
  <c r="AD2467" i="64" a="1"/>
  <c r="AC1855" i="64" a="1"/>
  <c r="AC2447" i="64" a="1"/>
  <c r="Y707" i="64" a="1"/>
  <c r="AC500" i="64" a="1"/>
  <c r="BS858" i="64" a="1"/>
  <c r="BS958" i="64" a="1"/>
  <c r="AC685" i="64" a="1"/>
  <c r="BS396" i="64" a="1"/>
  <c r="AC2404" i="64" a="1"/>
  <c r="BS1986" i="64" a="1"/>
  <c r="BR1177" i="64" a="1"/>
  <c r="AC2426" i="64" a="1"/>
  <c r="BS1002" i="64" a="1"/>
  <c r="BS1200" i="64"/>
  <c r="BS818" i="64" a="1"/>
  <c r="AC784" i="64" a="1"/>
  <c r="AC661" i="64" a="1"/>
  <c r="AD2501" i="64" a="1"/>
  <c r="BS1828" i="64" a="1"/>
  <c r="AC1152" i="64" a="1"/>
  <c r="BS1070" i="64" a="1"/>
  <c r="BS1322" i="64" a="1"/>
  <c r="BS1175" i="64" a="1"/>
  <c r="BS1229" i="64" a="1"/>
  <c r="BQ1178" i="64" a="1"/>
  <c r="AC523" i="64" a="1"/>
  <c r="AC1940" i="64" a="1"/>
  <c r="AC1401" i="64" a="1"/>
  <c r="AC1692" i="64" a="1"/>
  <c r="AC1939" i="64" a="1"/>
  <c r="AC476" i="64" a="1"/>
  <c r="BT454" i="64" l="1"/>
  <c r="BZ46" i="1224"/>
  <c r="BZ103" i="861" s="1"/>
  <c r="CA29" i="1224"/>
  <c r="CA100" i="861" s="1"/>
  <c r="CA45" i="1224"/>
  <c r="CA102" i="861" s="1"/>
  <c r="AU27" i="1224"/>
  <c r="BZ30" i="1224"/>
  <c r="BZ101" i="861" s="1"/>
  <c r="AT47" i="1224"/>
  <c r="AT73" i="861" s="1"/>
  <c r="AT49" i="1224"/>
  <c r="AT43" i="861" s="1"/>
  <c r="CB18" i="1224"/>
  <c r="CB29" i="1224" s="1"/>
  <c r="CB100" i="861" s="1"/>
  <c r="CC4" i="1224"/>
  <c r="CC28" i="1224"/>
  <c r="CC16" i="1224"/>
  <c r="CC35" i="861" s="1"/>
  <c r="CC17" i="1224"/>
  <c r="CC44" i="1224"/>
  <c r="CE2" i="1224"/>
  <c r="CD3" i="1224"/>
  <c r="CD7" i="1224"/>
  <c r="CD1" i="1224"/>
  <c r="CB8" i="1224"/>
  <c r="BS396" i="64"/>
  <c r="BS1229" i="64"/>
  <c r="BS1230" i="64" s="1"/>
  <c r="BT1228" i="64" a="1"/>
  <c r="BT1228" i="64" s="1"/>
  <c r="BT395" i="64" a="1"/>
  <c r="BT395" i="64" s="1"/>
  <c r="BI1231" i="64"/>
  <c r="BJ1227" i="64" s="1"/>
  <c r="BI1233" i="64"/>
  <c r="BS1070" i="64"/>
  <c r="BS1002" i="64"/>
  <c r="BT1001" i="64" a="1"/>
  <c r="BT1001" i="64" s="1"/>
  <c r="BT1069" i="64" a="1"/>
  <c r="BT1069" i="64" s="1"/>
  <c r="BH1072" i="64"/>
  <c r="BI1068" i="64" s="1"/>
  <c r="BH1074" i="64"/>
  <c r="BR1077" i="64"/>
  <c r="BR1071" i="64"/>
  <c r="BR1078" i="64" s="1"/>
  <c r="AE74" i="861"/>
  <c r="AE76" i="861" s="1"/>
  <c r="BS1986" i="64"/>
  <c r="BS1995" i="64" s="1"/>
  <c r="BS1996" i="64" s="1" a="1"/>
  <c r="BS1996" i="64" s="1"/>
  <c r="BT1987" i="64" a="1"/>
  <c r="BT1987" i="64" s="1"/>
  <c r="AX1990" i="64"/>
  <c r="AY1985" i="64" s="1"/>
  <c r="CF2017" i="64"/>
  <c r="CF2019" i="64" s="1"/>
  <c r="CE2019" i="64"/>
  <c r="BS958" i="64"/>
  <c r="BS1828" i="64"/>
  <c r="BS1830" i="64" s="1"/>
  <c r="BQ973" i="64" a="1"/>
  <c r="BQ973" i="64" s="1"/>
  <c r="BT1827" i="64" a="1"/>
  <c r="BT1827" i="64" s="1"/>
  <c r="BT959" i="64" a="1"/>
  <c r="BT959" i="64" s="1"/>
  <c r="BR972" i="64"/>
  <c r="BR967" i="64"/>
  <c r="BD969" i="64"/>
  <c r="BD962" i="64"/>
  <c r="BE957" i="64" s="1"/>
  <c r="BE964" i="64" s="1"/>
  <c r="BT1129" i="64" a="1"/>
  <c r="BT1129" i="64" s="1"/>
  <c r="BT1829" i="64" a="1"/>
  <c r="BT1829" i="64" s="1"/>
  <c r="BS1127" i="64"/>
  <c r="BS1128" i="64" s="1"/>
  <c r="BS1130" i="64" s="1"/>
  <c r="BT1125" i="64" a="1"/>
  <c r="BT1125" i="64" s="1"/>
  <c r="BT1126" i="64" a="1"/>
  <c r="BT1126" i="64" s="1"/>
  <c r="AH596" i="64"/>
  <c r="BT595" i="64" a="1"/>
  <c r="BT595" i="64" s="1"/>
  <c r="BT584" i="64" a="1"/>
  <c r="BT584" i="64" s="1"/>
  <c r="BT601" i="64" a="1"/>
  <c r="BT601" i="64" s="1"/>
  <c r="BT587" i="64" a="1"/>
  <c r="BT587" i="64" s="1"/>
  <c r="BN2041" i="64"/>
  <c r="BS126" i="64"/>
  <c r="BS141" i="64"/>
  <c r="BS1322" i="64"/>
  <c r="BS1324" i="64" s="1"/>
  <c r="BT111" i="64" a="1"/>
  <c r="BT111" i="64" s="1"/>
  <c r="BT1307" i="64" a="1"/>
  <c r="BT1307"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199" i="64" a="1"/>
  <c r="BT1199" i="64" s="1"/>
  <c r="V2110" i="64"/>
  <c r="V2116" i="64" s="1"/>
  <c r="V2120" i="64" a="1"/>
  <c r="V2120" i="64" s="1"/>
  <c r="BQ928" i="64"/>
  <c r="BS924" i="64"/>
  <c r="BS925" i="64"/>
  <c r="BS921" i="64"/>
  <c r="BR926" i="64"/>
  <c r="BS923" i="64"/>
  <c r="BT917" i="64" a="1"/>
  <c r="BT917" i="64" s="1"/>
  <c r="BT918" i="64" a="1"/>
  <c r="BT918" i="64" s="1"/>
  <c r="BT914" i="64" a="1"/>
  <c r="BT914" i="64" s="1"/>
  <c r="BT915" i="64" a="1"/>
  <c r="BT915" i="64" s="1"/>
  <c r="BT916" i="64" a="1"/>
  <c r="BT916" i="64" s="1"/>
  <c r="BS922" i="64"/>
  <c r="BS906" i="64"/>
  <c r="BR911" i="64"/>
  <c r="BS910" i="64"/>
  <c r="BS909" i="64"/>
  <c r="BS907" i="64"/>
  <c r="BS908" i="64"/>
  <c r="BT902" i="64" a="1"/>
  <c r="BT902" i="64" s="1"/>
  <c r="BT903" i="64" a="1"/>
  <c r="BT903" i="64" s="1"/>
  <c r="BT883" i="64" a="1"/>
  <c r="BT883" i="64" s="1"/>
  <c r="BT891" i="64" s="1"/>
  <c r="BT884" i="64" a="1"/>
  <c r="BT884" i="64" s="1"/>
  <c r="BT892" i="64" s="1"/>
  <c r="BT899" i="64" a="1"/>
  <c r="BT899" i="64" s="1"/>
  <c r="BT900" i="64" a="1"/>
  <c r="BT900" i="64" s="1"/>
  <c r="BT885" i="64" a="1"/>
  <c r="BT885" i="64" s="1"/>
  <c r="BT893" i="64" s="1"/>
  <c r="BT886" i="64" a="1"/>
  <c r="BT886" i="64" s="1"/>
  <c r="BT887" i="64" a="1"/>
  <c r="BT887" i="64" s="1"/>
  <c r="BT895" i="64" s="1"/>
  <c r="BT901" i="64" a="1"/>
  <c r="BT901" i="64" s="1"/>
  <c r="BT208" i="64" a="1"/>
  <c r="BT208" i="64" s="1"/>
  <c r="BT207" i="64" s="1"/>
  <c r="BT209" i="64" a="1"/>
  <c r="BT209" i="64" s="1"/>
  <c r="BS210" i="64"/>
  <c r="BS212" i="64" s="1"/>
  <c r="BS1175" i="64"/>
  <c r="BQ1178" i="64"/>
  <c r="BS858" i="64"/>
  <c r="BS860" i="64" s="1"/>
  <c r="BR1177" i="64"/>
  <c r="BT331" i="64" a="1"/>
  <c r="BT331" i="64" s="1"/>
  <c r="BT1174" i="64" a="1"/>
  <c r="BT1174" i="64" s="1"/>
  <c r="BT312" i="64" a="1"/>
  <c r="BT312" i="64" s="1"/>
  <c r="BT859" i="64" a="1"/>
  <c r="BT859" i="64" s="1"/>
  <c r="BT825" i="64" a="1"/>
  <c r="BT825" i="64" s="1"/>
  <c r="BT299" i="64" a="1"/>
  <c r="BT299" i="64" s="1"/>
  <c r="BR822" i="64"/>
  <c r="BS818" i="64"/>
  <c r="BS826" i="64" s="1"/>
  <c r="BT821" i="64" a="1"/>
  <c r="BT821" i="64" s="1"/>
  <c r="BT4" i="64"/>
  <c r="BT817" i="64" a="1"/>
  <c r="BT817" i="64" s="1"/>
  <c r="BU259" i="64"/>
  <c r="BU7" i="64"/>
  <c r="BT8" i="64" s="1"/>
  <c r="BV2" i="64"/>
  <c r="BU1" i="64"/>
  <c r="BU3" i="64"/>
  <c r="BU453" i="64" s="1" a="1"/>
  <c r="BU453" i="64" s="1"/>
  <c r="BT24" i="864"/>
  <c r="BT99"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0"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784" i="64"/>
  <c r="AC794" i="64" s="1"/>
  <c r="AD788" i="64" a="1"/>
  <c r="AD788" i="64" s="1"/>
  <c r="AD783" i="64" a="1"/>
  <c r="AD783" i="64" s="1"/>
  <c r="AB2330" i="64"/>
  <c r="AC523" i="64"/>
  <c r="AD2313" i="64" a="1"/>
  <c r="AD2313" i="64" s="1"/>
  <c r="AD2314" i="64" a="1"/>
  <c r="AD2314" i="64" s="1"/>
  <c r="AD2315" i="64" a="1"/>
  <c r="AD2315" i="64" s="1"/>
  <c r="AD2316" i="64" a="1"/>
  <c r="AD2316" i="64" s="1"/>
  <c r="AD2317" i="64" a="1"/>
  <c r="AD2317" i="64" s="1"/>
  <c r="AD2318" i="64" a="1"/>
  <c r="AD2318" i="64" s="1"/>
  <c r="AD2320" i="64" a="1"/>
  <c r="AD2320" i="64" s="1"/>
  <c r="AD2321" i="64" a="1"/>
  <c r="AD2321" i="64" s="1"/>
  <c r="AD2319" i="64" a="1"/>
  <c r="AD2319" i="64" s="1"/>
  <c r="AC2322" i="64"/>
  <c r="AD499" i="64" a="1"/>
  <c r="AD499" i="64" s="1"/>
  <c r="AD521" i="64" a="1"/>
  <c r="AD521" i="64" s="1"/>
  <c r="AD522" i="64" a="1"/>
  <c r="AD522" i="64" s="1"/>
  <c r="DI2332" i="64"/>
  <c r="DJ2330" i="64"/>
  <c r="AC500" i="64"/>
  <c r="AD2501" i="64"/>
  <c r="AD2467" i="64"/>
  <c r="CY190" i="64"/>
  <c r="CY193" i="64" s="1"/>
  <c r="DA1591" i="64"/>
  <c r="DB1591" i="64" s="1"/>
  <c r="DC1591" i="64" s="1"/>
  <c r="DD1591" i="64" s="1"/>
  <c r="CS1592" i="64"/>
  <c r="CT1590" i="64"/>
  <c r="CU2683" i="64"/>
  <c r="CU2685" i="64" s="1"/>
  <c r="AC2426" i="64"/>
  <c r="AC2404" i="64"/>
  <c r="AD2759" i="64" a="1"/>
  <c r="AD2759" i="64" s="1"/>
  <c r="AD2405" i="64" a="1"/>
  <c r="AD2405" i="64" s="1"/>
  <c r="AD2425" i="64" a="1"/>
  <c r="AD2425" i="64" s="1"/>
  <c r="BN2082" i="64"/>
  <c r="BM2084" i="64"/>
  <c r="BN2061" i="64"/>
  <c r="BN2063" i="64" s="1"/>
  <c r="AA1949" i="64"/>
  <c r="Z1960" i="64"/>
  <c r="Z1961" i="64" s="1"/>
  <c r="AB1947" i="64"/>
  <c r="AB1956" i="64"/>
  <c r="AB1948" i="64"/>
  <c r="AB1957" i="64"/>
  <c r="AA1958" i="64"/>
  <c r="AD1953" i="64" a="1"/>
  <c r="AD1953" i="64" s="1"/>
  <c r="AD1952" i="64" a="1"/>
  <c r="AD1952" i="64" s="1"/>
  <c r="AD1943" i="64" a="1"/>
  <c r="AD1943" i="64" s="1"/>
  <c r="AD1944" i="64" a="1"/>
  <c r="AD1944" i="64" s="1"/>
  <c r="AC1940" i="64"/>
  <c r="AC1939" i="64"/>
  <c r="AD1934" i="64" a="1"/>
  <c r="AD1934" i="64" s="1"/>
  <c r="AD1935" i="64" a="1"/>
  <c r="AD1935" i="64" s="1"/>
  <c r="AC2447" i="64"/>
  <c r="AD2446" i="64" a="1"/>
  <c r="AD2446" i="64" s="1"/>
  <c r="AD659" i="64" a="1"/>
  <c r="AD659" i="64" s="1"/>
  <c r="Y707" i="64"/>
  <c r="Z706" i="64" a="1"/>
  <c r="Z706" i="64" s="1"/>
  <c r="AE2216" i="64"/>
  <c r="X2150" i="64"/>
  <c r="Y2147" i="64" s="1"/>
  <c r="X2152" i="64"/>
  <c r="AC1401" i="64"/>
  <c r="AC1855" i="64"/>
  <c r="AC1692" i="64"/>
  <c r="AC1152" i="64"/>
  <c r="AC476" i="64"/>
  <c r="AC661" i="64"/>
  <c r="AC685" i="64"/>
  <c r="AC2149" i="64"/>
  <c r="AC2220" i="64"/>
  <c r="AB62" i="64"/>
  <c r="AD654" i="64" a="1"/>
  <c r="AD654" i="64" s="1"/>
  <c r="AD75" i="64" a="1"/>
  <c r="AD75" i="64" s="1"/>
  <c r="AD498" i="64" a="1"/>
  <c r="AD498" i="64" s="1"/>
  <c r="AD55" i="64" a="1"/>
  <c r="AD55" i="64" s="1"/>
  <c r="AD60" i="64" a="1"/>
  <c r="AD60" i="64" s="1"/>
  <c r="AD59" i="64" a="1"/>
  <c r="AD59" i="64" s="1"/>
  <c r="AC56" i="64"/>
  <c r="AD54" i="64" a="1"/>
  <c r="AD54" i="64" s="1"/>
  <c r="AD53" i="64" a="1"/>
  <c r="AD53" i="64" s="1"/>
  <c r="AD684" i="64" a="1"/>
  <c r="AD684" i="64" s="1"/>
  <c r="AD2656" i="64" a="1"/>
  <c r="AD2656" i="64" s="1"/>
  <c r="AD2733" i="64" a="1"/>
  <c r="AD2733" i="64" s="1"/>
  <c r="AD2707" i="64" a="1"/>
  <c r="AD2707" i="64" s="1"/>
  <c r="AD2682" i="64" a="1"/>
  <c r="AD2682" i="64" s="1"/>
  <c r="AD1831" i="64" a="1"/>
  <c r="AD1831" i="64" s="1"/>
  <c r="AD1832" i="64" s="1"/>
  <c r="AD91" i="64" a="1"/>
  <c r="AD91" i="64" s="1"/>
  <c r="AD92" i="64" a="1"/>
  <c r="AD92" i="64" s="1"/>
  <c r="AD89" i="64" a="1"/>
  <c r="AD89" i="64" s="1"/>
  <c r="AD90" i="64" a="1"/>
  <c r="AD90" i="64" s="1"/>
  <c r="AC93" i="64"/>
  <c r="AD1773" i="64" a="1"/>
  <c r="AD1773" i="64" s="1"/>
  <c r="AD1774" i="64" s="1"/>
  <c r="AD475" i="64" a="1"/>
  <c r="AD475" i="64" s="1"/>
  <c r="AD2783" i="64" a="1"/>
  <c r="AD2783" i="64" s="1"/>
  <c r="AD1693" i="64" a="1"/>
  <c r="AD1693" i="64" s="1"/>
  <c r="AC2218" i="64"/>
  <c r="AD2215" i="64" s="1"/>
  <c r="AD2111" i="64" a="1"/>
  <c r="AD2111" i="64" s="1"/>
  <c r="AD2119" i="64" s="1"/>
  <c r="AD2148" i="64" a="1"/>
  <c r="AD2148" i="64" s="1"/>
  <c r="AD1862" i="64" a="1"/>
  <c r="AD1862" i="64" s="1"/>
  <c r="AD1856" i="64" a="1"/>
  <c r="AD1856" i="64" s="1"/>
  <c r="AD1854" i="64" a="1"/>
  <c r="AD1854" i="64" s="1"/>
  <c r="AD1400" i="64" a="1"/>
  <c r="AD1400" i="64" s="1"/>
  <c r="AD1151" i="64" a="1"/>
  <c r="AD1151" i="64" s="1"/>
  <c r="BU454" i="64" a="1"/>
  <c r="AD523" i="64" a="1"/>
  <c r="AD1855" i="64" a="1"/>
  <c r="BT1986" i="64" a="1"/>
  <c r="AD2404" i="64" a="1"/>
  <c r="AD2447" i="64" a="1"/>
  <c r="BT858" i="64" a="1"/>
  <c r="BT1200" i="64"/>
  <c r="BT958" i="64" a="1"/>
  <c r="BS1177" i="64" a="1"/>
  <c r="AD1152" i="64" a="1"/>
  <c r="AE2467" i="64" a="1"/>
  <c r="AE2501" i="64" a="1"/>
  <c r="BT1002" i="64" a="1"/>
  <c r="BT396" i="64" a="1"/>
  <c r="AD661" i="64" a="1"/>
  <c r="BT818" i="64" a="1"/>
  <c r="BR1178" i="64" a="1"/>
  <c r="AD784" i="64" a="1"/>
  <c r="AD685" i="64" a="1"/>
  <c r="AD1939" i="64" a="1"/>
  <c r="AD500" i="64" a="1"/>
  <c r="BT1322" i="64" a="1"/>
  <c r="AD1692" i="64" a="1"/>
  <c r="AD2426" i="64" a="1"/>
  <c r="Z707" i="64" a="1"/>
  <c r="BT1229" i="64" a="1"/>
  <c r="BT1828" i="64" a="1"/>
  <c r="BT1070" i="64" a="1"/>
  <c r="AD1940" i="64" a="1"/>
  <c r="AD1401" i="64" a="1"/>
  <c r="BT1175" i="64" a="1"/>
  <c r="AD476" i="64" a="1"/>
  <c r="BU454" i="64" l="1"/>
  <c r="CA30" i="1224"/>
  <c r="CA101" i="861" s="1"/>
  <c r="CA46" i="1224"/>
  <c r="CA103" i="861" s="1"/>
  <c r="CB30" i="1224"/>
  <c r="CB101" i="861" s="1"/>
  <c r="AU43" i="1224"/>
  <c r="AU33" i="1224"/>
  <c r="AU42" i="861" s="1"/>
  <c r="AU31" i="1224"/>
  <c r="AU72" i="861" s="1"/>
  <c r="CB45" i="1224"/>
  <c r="CB102" i="861" s="1"/>
  <c r="CD4" i="1224"/>
  <c r="CD28" i="1224"/>
  <c r="CD16" i="1224"/>
  <c r="CD35" i="861" s="1"/>
  <c r="CD17" i="1224"/>
  <c r="CD44" i="1224"/>
  <c r="CF2" i="1224"/>
  <c r="CE3" i="1224"/>
  <c r="CE7" i="1224"/>
  <c r="CE1" i="1224"/>
  <c r="CC18" i="1224"/>
  <c r="CC8" i="1224"/>
  <c r="BT396" i="64"/>
  <c r="BT1229" i="64"/>
  <c r="BT1230" i="64" s="1"/>
  <c r="BU1228" i="64" a="1"/>
  <c r="BU1228" i="64" s="1"/>
  <c r="BU395" i="64" a="1"/>
  <c r="BU395" i="64" s="1"/>
  <c r="BJ1231" i="64"/>
  <c r="BK1227" i="64" s="1"/>
  <c r="BJ1233" i="64"/>
  <c r="BT1070" i="64"/>
  <c r="BT1002" i="64"/>
  <c r="BU1001" i="64" a="1"/>
  <c r="BU1001" i="64" s="1"/>
  <c r="BU1069" i="64" a="1"/>
  <c r="BU1069" i="64" s="1"/>
  <c r="BI1072" i="64"/>
  <c r="BJ1068" i="64" s="1"/>
  <c r="BI1074" i="64"/>
  <c r="BS1077" i="64"/>
  <c r="BS1071" i="64"/>
  <c r="BS1078" i="64" s="1"/>
  <c r="AG17" i="861"/>
  <c r="AG26" i="861" s="1"/>
  <c r="AG27" i="861" s="1"/>
  <c r="BT1986" i="64"/>
  <c r="BT1995" i="64" s="1"/>
  <c r="BT1996" i="64" s="1" a="1"/>
  <c r="BT1996" i="64" s="1"/>
  <c r="BU1987" i="64" a="1"/>
  <c r="BU1987" i="64" s="1"/>
  <c r="AY1992" i="64"/>
  <c r="AY1989" i="64" s="1"/>
  <c r="CG2017" i="64"/>
  <c r="CG2019" i="64" s="1"/>
  <c r="BT958" i="64"/>
  <c r="BT1828" i="64"/>
  <c r="BT1830" i="64" s="1"/>
  <c r="BR973" i="64" a="1"/>
  <c r="BR973" i="64" s="1"/>
  <c r="BU1827" i="64" a="1"/>
  <c r="BU1827" i="64" s="1"/>
  <c r="BU959" i="64" a="1"/>
  <c r="BU959" i="64" s="1"/>
  <c r="BS972" i="64"/>
  <c r="BS967" i="64"/>
  <c r="BE961" i="64"/>
  <c r="BU1129" i="64" a="1"/>
  <c r="BU1129" i="64" s="1"/>
  <c r="BU1829" i="64" a="1"/>
  <c r="BU1829" i="64" s="1"/>
  <c r="BT1127" i="64"/>
  <c r="BT1128" i="64" s="1"/>
  <c r="BT1130" i="64" s="1"/>
  <c r="BU1125" i="64" a="1"/>
  <c r="BU1125" i="64" s="1"/>
  <c r="BU1126" i="64" a="1"/>
  <c r="BU1126" i="64" s="1"/>
  <c r="AH586" i="64"/>
  <c r="AH588" i="64" s="1"/>
  <c r="AH589" i="64" s="1"/>
  <c r="AH597" i="64"/>
  <c r="BU595" i="64" a="1"/>
  <c r="BU595" i="64" s="1"/>
  <c r="BU584" i="64" a="1"/>
  <c r="BU584" i="64" s="1"/>
  <c r="BU601" i="64" a="1"/>
  <c r="BU601" i="64" s="1"/>
  <c r="BU587" i="64" a="1"/>
  <c r="BU587" i="64" s="1"/>
  <c r="BO2041" i="64"/>
  <c r="BT126" i="64"/>
  <c r="BT141" i="64"/>
  <c r="BT1322" i="64"/>
  <c r="BT1324" i="64" s="1"/>
  <c r="BU111" i="64" a="1"/>
  <c r="BU111" i="64" s="1"/>
  <c r="BU1307" i="64" a="1"/>
  <c r="BU1307"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199" i="64" a="1"/>
  <c r="BU1199" i="64" s="1"/>
  <c r="AE2217" i="64"/>
  <c r="V2113" i="64"/>
  <c r="BR928" i="64"/>
  <c r="BR929" i="64" s="1"/>
  <c r="BT894" i="64"/>
  <c r="BT924" i="64" s="1"/>
  <c r="BQ929" i="64"/>
  <c r="BT925" i="64"/>
  <c r="BS926" i="64"/>
  <c r="BT922" i="64"/>
  <c r="BT921" i="64"/>
  <c r="BT923" i="64"/>
  <c r="BU918" i="64" a="1"/>
  <c r="BU918" i="64" s="1"/>
  <c r="BU914" i="64" a="1"/>
  <c r="BU914" i="64" s="1"/>
  <c r="BU915" i="64" a="1"/>
  <c r="BU915" i="64" s="1"/>
  <c r="BU916" i="64" a="1"/>
  <c r="BU916" i="64" s="1"/>
  <c r="BU917" i="64" a="1"/>
  <c r="BU917" i="64" s="1"/>
  <c r="BS911" i="64"/>
  <c r="BT910" i="64"/>
  <c r="BT907" i="64"/>
  <c r="BT908" i="64"/>
  <c r="BU902" i="64" a="1"/>
  <c r="BU902" i="64" s="1"/>
  <c r="BU901" i="64" a="1"/>
  <c r="BU901" i="64" s="1"/>
  <c r="BU903" i="64" a="1"/>
  <c r="BU903" i="64" s="1"/>
  <c r="BU883" i="64" a="1"/>
  <c r="BU883" i="64" s="1"/>
  <c r="BU891" i="64" s="1"/>
  <c r="BU884" i="64" a="1"/>
  <c r="BU884" i="64" s="1"/>
  <c r="BU892" i="64" s="1"/>
  <c r="BU900" i="64" a="1"/>
  <c r="BU900" i="64" s="1"/>
  <c r="BU885" i="64" a="1"/>
  <c r="BU885" i="64" s="1"/>
  <c r="BU893" i="64" s="1"/>
  <c r="BU886" i="64" a="1"/>
  <c r="BU886" i="64" s="1"/>
  <c r="BU894" i="64" s="1"/>
  <c r="BU899" i="64" a="1"/>
  <c r="BU899" i="64" s="1"/>
  <c r="BU887" i="64" a="1"/>
  <c r="BU887" i="64" s="1"/>
  <c r="BU895" i="64" s="1"/>
  <c r="BT906" i="64"/>
  <c r="BT210" i="64"/>
  <c r="BT212" i="64" s="1"/>
  <c r="BU208" i="64" a="1"/>
  <c r="BU208" i="64" s="1"/>
  <c r="BU207" i="64" s="1"/>
  <c r="BU209" i="64" a="1"/>
  <c r="BU209" i="64" s="1"/>
  <c r="BT1175" i="64"/>
  <c r="BT858" i="64"/>
  <c r="BT860" i="64" s="1"/>
  <c r="BR1178" i="64"/>
  <c r="BS1177" i="64"/>
  <c r="BU331" i="64" a="1"/>
  <c r="BU331" i="64" s="1"/>
  <c r="BU1174" i="64" a="1"/>
  <c r="BU1174" i="64" s="1"/>
  <c r="BU312" i="64" a="1"/>
  <c r="BU312" i="64" s="1"/>
  <c r="BU859" i="64" a="1"/>
  <c r="BU859" i="64" s="1"/>
  <c r="BU825" i="64" a="1"/>
  <c r="BU825" i="64" s="1"/>
  <c r="BU299" i="64" a="1"/>
  <c r="BU299" i="64" s="1"/>
  <c r="BS822" i="64"/>
  <c r="BT818" i="64"/>
  <c r="BT826" i="64" s="1"/>
  <c r="BU821" i="64" a="1"/>
  <c r="BU821" i="64" s="1"/>
  <c r="BU4" i="64"/>
  <c r="BU817" i="64" a="1"/>
  <c r="BU817" i="64" s="1"/>
  <c r="BV259" i="64"/>
  <c r="BV7" i="64"/>
  <c r="BU8" i="64" s="1"/>
  <c r="BV1" i="64"/>
  <c r="BW2" i="64"/>
  <c r="BV3" i="64"/>
  <c r="BV453" i="64" s="1" a="1"/>
  <c r="BV453" i="64" s="1"/>
  <c r="BU24" i="864"/>
  <c r="BU99"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0"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784" i="64"/>
  <c r="AD794" i="64" s="1"/>
  <c r="AC2330" i="64"/>
  <c r="AE788" i="64" a="1"/>
  <c r="AE788" i="64" s="1"/>
  <c r="AE783" i="64" a="1"/>
  <c r="AE783" i="64" s="1"/>
  <c r="AD523" i="64"/>
  <c r="AE2313" i="64" a="1"/>
  <c r="AE2313" i="64" s="1"/>
  <c r="AE2314" i="64" a="1"/>
  <c r="AE2314" i="64" s="1"/>
  <c r="AE2315" i="64" a="1"/>
  <c r="AE2315" i="64" s="1"/>
  <c r="AE2316" i="64" a="1"/>
  <c r="AE2316" i="64" s="1"/>
  <c r="AE2319" i="64" a="1"/>
  <c r="AE2319" i="64" s="1"/>
  <c r="AE2318" i="64" a="1"/>
  <c r="AE2318" i="64" s="1"/>
  <c r="AE2317" i="64" a="1"/>
  <c r="AE2317" i="64" s="1"/>
  <c r="AE2320" i="64" a="1"/>
  <c r="AE2320" i="64" s="1"/>
  <c r="AE2321" i="64" a="1"/>
  <c r="AE2321" i="64" s="1"/>
  <c r="AD2322" i="64"/>
  <c r="AE499" i="64" a="1"/>
  <c r="AE499" i="64" s="1"/>
  <c r="AE522" i="64" a="1"/>
  <c r="AE522" i="64" s="1"/>
  <c r="AE521" i="64" a="1"/>
  <c r="AE521" i="64" s="1"/>
  <c r="DJ2332" i="64"/>
  <c r="DK2330" i="64"/>
  <c r="AD500" i="64"/>
  <c r="AE2467" i="64"/>
  <c r="AE2501" i="64"/>
  <c r="CZ190" i="64"/>
  <c r="CZ193" i="64" s="1"/>
  <c r="DE1591" i="64"/>
  <c r="DF1591" i="64" s="1"/>
  <c r="DG1591" i="64" s="1"/>
  <c r="DH1591" i="64" s="1"/>
  <c r="CT1592" i="64"/>
  <c r="CU1590" i="64"/>
  <c r="CV2683" i="64"/>
  <c r="CV2685" i="64" s="1"/>
  <c r="AD2426" i="64"/>
  <c r="AD2404" i="64"/>
  <c r="AE2759" i="64" a="1"/>
  <c r="AE2759" i="64" s="1"/>
  <c r="AE2405" i="64" a="1"/>
  <c r="AE2405" i="64" s="1"/>
  <c r="AE2425" i="64" a="1"/>
  <c r="AE2425" i="64" s="1"/>
  <c r="BN2084" i="64"/>
  <c r="BO2082" i="64"/>
  <c r="BO2061" i="64"/>
  <c r="BO2063" i="64" s="1"/>
  <c r="AA1960" i="64"/>
  <c r="AA1961" i="64" s="1"/>
  <c r="AB1949" i="64"/>
  <c r="AC1948" i="64"/>
  <c r="AC1957" i="64"/>
  <c r="AB1958" i="64"/>
  <c r="AC1947" i="64"/>
  <c r="AC1956" i="64"/>
  <c r="AE1953" i="64" a="1"/>
  <c r="AE1953" i="64" s="1"/>
  <c r="AE1952" i="64" a="1"/>
  <c r="AE1952" i="64" s="1"/>
  <c r="AE1944" i="64" a="1"/>
  <c r="AE1944" i="64" s="1"/>
  <c r="AE1943" i="64" a="1"/>
  <c r="AE1943" i="64" s="1"/>
  <c r="AD1940" i="64"/>
  <c r="AD1939" i="64"/>
  <c r="AE1934" i="64" a="1"/>
  <c r="AE1934" i="64" s="1"/>
  <c r="AE1935" i="64" a="1"/>
  <c r="AE1935" i="64" s="1"/>
  <c r="AD2447" i="64"/>
  <c r="AE2446" i="64" a="1"/>
  <c r="AE2446" i="64" s="1"/>
  <c r="AE659" i="64" a="1"/>
  <c r="AE659" i="64" s="1"/>
  <c r="Z707" i="64"/>
  <c r="AF2216" i="64"/>
  <c r="AF2217" i="64" s="1"/>
  <c r="Y2152" i="64"/>
  <c r="Y2150" i="64"/>
  <c r="Z2147" i="64" s="1"/>
  <c r="AA706" i="64" a="1"/>
  <c r="AA706" i="64" s="1"/>
  <c r="AD1855" i="64"/>
  <c r="AD1692" i="64"/>
  <c r="AD1401" i="64"/>
  <c r="AD1152" i="64"/>
  <c r="AD476" i="64"/>
  <c r="AD685" i="64"/>
  <c r="AD661" i="64"/>
  <c r="AD2220" i="64"/>
  <c r="AD2149" i="64"/>
  <c r="AC62" i="64"/>
  <c r="AE654" i="64" a="1"/>
  <c r="AE654" i="64" s="1"/>
  <c r="AE75" i="64" a="1"/>
  <c r="AE75" i="64" s="1"/>
  <c r="AE498" i="64" a="1"/>
  <c r="AE498" i="64" s="1"/>
  <c r="AE55" i="64" a="1"/>
  <c r="AE55" i="64" s="1"/>
  <c r="AE60" i="64" a="1"/>
  <c r="AE60" i="64" s="1"/>
  <c r="AE59" i="64" a="1"/>
  <c r="AE59" i="64" s="1"/>
  <c r="AD56" i="64"/>
  <c r="AE54" i="64" a="1"/>
  <c r="AE54" i="64" s="1"/>
  <c r="AE53" i="64" a="1"/>
  <c r="AE53" i="64" s="1"/>
  <c r="AE684" i="64" a="1"/>
  <c r="AE684" i="64" s="1"/>
  <c r="AE2656" i="64" a="1"/>
  <c r="AE2656" i="64" s="1"/>
  <c r="AE2733" i="64" a="1"/>
  <c r="AE2733" i="64" s="1"/>
  <c r="AE2707" i="64" a="1"/>
  <c r="AE2707" i="64" s="1"/>
  <c r="AE2682" i="64" a="1"/>
  <c r="AE2682" i="64" s="1"/>
  <c r="AE1831" i="64" a="1"/>
  <c r="AE1831" i="64" s="1"/>
  <c r="AE1832" i="64" s="1"/>
  <c r="AD93" i="64"/>
  <c r="AE91" i="64" a="1"/>
  <c r="AE91" i="64" s="1"/>
  <c r="AE92" i="64" a="1"/>
  <c r="AE92" i="64" s="1"/>
  <c r="AE89" i="64" a="1"/>
  <c r="AE89" i="64" s="1"/>
  <c r="AE90" i="64" a="1"/>
  <c r="AE90" i="64" s="1"/>
  <c r="AE1773" i="64" a="1"/>
  <c r="AE1773" i="64" s="1"/>
  <c r="AE1774" i="64" s="1"/>
  <c r="AE475" i="64" a="1"/>
  <c r="AE475" i="64" s="1"/>
  <c r="AE2783" i="64" a="1"/>
  <c r="AE2783" i="64" s="1"/>
  <c r="AE1693" i="64" a="1"/>
  <c r="AE1693" i="64" s="1"/>
  <c r="AE2111" i="64" a="1"/>
  <c r="AE2111" i="64" s="1"/>
  <c r="AE2119" i="64" s="1"/>
  <c r="AD2218" i="64"/>
  <c r="AE1856" i="64" a="1"/>
  <c r="AE1856" i="64" s="1"/>
  <c r="AE1854" i="64" a="1"/>
  <c r="AE1854" i="64" s="1"/>
  <c r="AE1862" i="64" a="1"/>
  <c r="AE1862" i="64" s="1"/>
  <c r="AE1400" i="64" a="1"/>
  <c r="AE1400" i="64" s="1"/>
  <c r="AE1151" i="64" a="1"/>
  <c r="AE1151" i="64" s="1"/>
  <c r="BV454" i="64" a="1"/>
  <c r="AF2501" i="64" a="1"/>
  <c r="BU1229" i="64" a="1"/>
  <c r="BU1322" i="64" a="1"/>
  <c r="BU858" i="64" a="1"/>
  <c r="BU958" i="64" a="1"/>
  <c r="BU1002" i="64" a="1"/>
  <c r="BU1986" i="64" a="1"/>
  <c r="AE1401" i="64" a="1"/>
  <c r="AE500" i="64" a="1"/>
  <c r="BT1177" i="64" a="1"/>
  <c r="AE2426" i="64" a="1"/>
  <c r="BS1178" i="64" a="1"/>
  <c r="AF2467" i="64" a="1"/>
  <c r="BU1828" i="64" a="1"/>
  <c r="BU1200" i="64"/>
  <c r="AE661" i="64" a="1"/>
  <c r="BU396" i="64" a="1"/>
  <c r="AE523" i="64" a="1"/>
  <c r="AE784" i="64" a="1"/>
  <c r="AE1940" i="64" a="1"/>
  <c r="BU818" i="64" a="1"/>
  <c r="AE2404" i="64" a="1"/>
  <c r="AE2447" i="64" a="1"/>
  <c r="BU1070" i="64" a="1"/>
  <c r="AE1855" i="64" a="1"/>
  <c r="AE685" i="64" a="1"/>
  <c r="AE1939" i="64" a="1"/>
  <c r="AE1152" i="64" a="1"/>
  <c r="BU1175" i="64" a="1"/>
  <c r="AA707" i="64" a="1"/>
  <c r="AE476" i="64" a="1"/>
  <c r="AE1692" i="64" a="1"/>
  <c r="BV454" i="64" l="1"/>
  <c r="CB46" i="1224"/>
  <c r="CB103" i="861" s="1"/>
  <c r="CC29" i="1224"/>
  <c r="CC100" i="861" s="1"/>
  <c r="AV27" i="1224"/>
  <c r="AU47" i="1224"/>
  <c r="AU73" i="861" s="1"/>
  <c r="AU49" i="1224"/>
  <c r="AU43" i="861" s="1"/>
  <c r="CC45" i="1224"/>
  <c r="CC102" i="861" s="1"/>
  <c r="CD18" i="1224"/>
  <c r="CE16" i="1224"/>
  <c r="CE35" i="861" s="1"/>
  <c r="CE4" i="1224"/>
  <c r="CE17" i="1224"/>
  <c r="CE28" i="1224"/>
  <c r="CE44" i="1224"/>
  <c r="CG2" i="1224"/>
  <c r="CF3" i="1224"/>
  <c r="CF7" i="1224"/>
  <c r="CF1" i="1224"/>
  <c r="CD8" i="1224"/>
  <c r="BU396" i="64"/>
  <c r="BU1229" i="64"/>
  <c r="BU1230" i="64" s="1"/>
  <c r="BK1231" i="64"/>
  <c r="BL1227" i="64" s="1"/>
  <c r="BK1233" i="64"/>
  <c r="BV1228" i="64" a="1"/>
  <c r="BV1228" i="64" s="1"/>
  <c r="BV395" i="64" a="1"/>
  <c r="BV395" i="64" s="1"/>
  <c r="BU1070" i="64"/>
  <c r="BU1002" i="64"/>
  <c r="BV1001" i="64" a="1"/>
  <c r="BV1001" i="64" s="1"/>
  <c r="BV1069" i="64" a="1"/>
  <c r="BV1069" i="64" s="1"/>
  <c r="BJ1072" i="64"/>
  <c r="BK1068" i="64" s="1"/>
  <c r="BJ1074" i="64"/>
  <c r="BT1077" i="64"/>
  <c r="BT1071" i="64"/>
  <c r="BT1078" i="64" s="1"/>
  <c r="BU1986" i="64"/>
  <c r="BU1995" i="64" s="1"/>
  <c r="BU1996" i="64" s="1" a="1"/>
  <c r="BU1996" i="64" s="1"/>
  <c r="BV1987" i="64" a="1"/>
  <c r="BV1987" i="64" s="1"/>
  <c r="AY1990" i="64"/>
  <c r="AZ1985" i="64" s="1"/>
  <c r="CH2017" i="64"/>
  <c r="CH2019" i="64" s="1"/>
  <c r="BU958" i="64"/>
  <c r="BU1828" i="64"/>
  <c r="BU1830" i="64" s="1"/>
  <c r="BS973" i="64" a="1"/>
  <c r="BS973" i="64" s="1"/>
  <c r="BV1827" i="64" a="1"/>
  <c r="BV1827" i="64" s="1"/>
  <c r="BV959" i="64" a="1"/>
  <c r="BV959" i="64" s="1"/>
  <c r="BT972" i="64"/>
  <c r="BT967" i="64"/>
  <c r="BE969" i="64"/>
  <c r="BE962" i="64"/>
  <c r="BF957" i="64" s="1"/>
  <c r="BF964" i="64" s="1"/>
  <c r="BV1129" i="64" a="1"/>
  <c r="BV1129" i="64" s="1"/>
  <c r="BV1829" i="64" a="1"/>
  <c r="BV1829" i="64" s="1"/>
  <c r="BU1127" i="64"/>
  <c r="BU1128" i="64" s="1"/>
  <c r="BU1130" i="64" s="1"/>
  <c r="BV1125" i="64" a="1"/>
  <c r="BV1125" i="64" s="1"/>
  <c r="BV1126" i="64" a="1"/>
  <c r="BV1126" i="64" s="1"/>
  <c r="AI593" i="64"/>
  <c r="AH602" i="64"/>
  <c r="AH598" i="64"/>
  <c r="AH590" i="64"/>
  <c r="AI582" i="64"/>
  <c r="AI585" i="64" s="1"/>
  <c r="BV595" i="64" a="1"/>
  <c r="BV595" i="64" s="1"/>
  <c r="BV584" i="64" a="1"/>
  <c r="BV584" i="64" s="1"/>
  <c r="BV601" i="64" a="1"/>
  <c r="BV601" i="64" s="1"/>
  <c r="BV587" i="64" a="1"/>
  <c r="BV587" i="64" s="1"/>
  <c r="BP2041" i="64"/>
  <c r="BU141" i="64"/>
  <c r="BU126" i="64"/>
  <c r="BU1322" i="64"/>
  <c r="BV111" i="64" a="1"/>
  <c r="BV111" i="64" s="1"/>
  <c r="BV1307" i="64" a="1"/>
  <c r="BV1307"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199" i="64" a="1"/>
  <c r="BV1199" i="64" s="1"/>
  <c r="V2114" i="64"/>
  <c r="W2110" i="64" s="1"/>
  <c r="W2116" i="64" s="1"/>
  <c r="W2120" i="64" a="1"/>
  <c r="W2120" i="64" s="1"/>
  <c r="BT909" i="64"/>
  <c r="BT911" i="64" s="1"/>
  <c r="BS928" i="64"/>
  <c r="BT926" i="64"/>
  <c r="BU924" i="64"/>
  <c r="BU922" i="64"/>
  <c r="BU921" i="64"/>
  <c r="BU925" i="64"/>
  <c r="BU923" i="64"/>
  <c r="BV918" i="64" a="1"/>
  <c r="BV918" i="64" s="1"/>
  <c r="BV914" i="64" a="1"/>
  <c r="BV914" i="64" s="1"/>
  <c r="BV915" i="64" a="1"/>
  <c r="BV915" i="64" s="1"/>
  <c r="BV916" i="64" a="1"/>
  <c r="BV916" i="64" s="1"/>
  <c r="BV917" i="64" a="1"/>
  <c r="BV917" i="64" s="1"/>
  <c r="BU908" i="64"/>
  <c r="BU910" i="64"/>
  <c r="BU909" i="64"/>
  <c r="BU907" i="64"/>
  <c r="BU906" i="64"/>
  <c r="BV901" i="64" a="1"/>
  <c r="BV901" i="64" s="1"/>
  <c r="BV902" i="64" a="1"/>
  <c r="BV902" i="64" s="1"/>
  <c r="BV903" i="64" a="1"/>
  <c r="BV903" i="64" s="1"/>
  <c r="BV883" i="64" a="1"/>
  <c r="BV883" i="64" s="1"/>
  <c r="BV891" i="64" s="1"/>
  <c r="BV884" i="64" a="1"/>
  <c r="BV884" i="64" s="1"/>
  <c r="BV892" i="64" s="1"/>
  <c r="BV900" i="64" a="1"/>
  <c r="BV900" i="64" s="1"/>
  <c r="BV899" i="64" a="1"/>
  <c r="BV899" i="64" s="1"/>
  <c r="BV885" i="64" a="1"/>
  <c r="BV885" i="64" s="1"/>
  <c r="BV893" i="64" s="1"/>
  <c r="BV886" i="64" a="1"/>
  <c r="BV886" i="64" s="1"/>
  <c r="BV894" i="64" s="1"/>
  <c r="BV887" i="64" a="1"/>
  <c r="BV887" i="64" s="1"/>
  <c r="BV895" i="64" s="1"/>
  <c r="BV208" i="64" a="1"/>
  <c r="BV208" i="64" s="1"/>
  <c r="BV207" i="64" s="1"/>
  <c r="BV209" i="64" a="1"/>
  <c r="BV209" i="64" s="1"/>
  <c r="BU210" i="64"/>
  <c r="BU212" i="64" s="1"/>
  <c r="BU1175" i="64"/>
  <c r="BU858" i="64"/>
  <c r="BU860" i="64" s="1"/>
  <c r="BS1178" i="64"/>
  <c r="BT1177" i="64"/>
  <c r="BV331" i="64" a="1"/>
  <c r="BV331" i="64" s="1"/>
  <c r="BV1174" i="64" a="1"/>
  <c r="BV1174" i="64" s="1"/>
  <c r="BV312" i="64" a="1"/>
  <c r="BV312" i="64" s="1"/>
  <c r="BV859" i="64" a="1"/>
  <c r="BV859" i="64" s="1"/>
  <c r="BV825" i="64" a="1"/>
  <c r="BV825" i="64" s="1"/>
  <c r="BV299" i="64" a="1"/>
  <c r="BV299" i="64" s="1"/>
  <c r="BT822" i="64"/>
  <c r="BU818" i="64"/>
  <c r="BU826" i="64" s="1"/>
  <c r="BV821" i="64" a="1"/>
  <c r="BV821" i="64" s="1"/>
  <c r="BV4" i="64"/>
  <c r="BV817" i="64" a="1"/>
  <c r="BV817" i="64" s="1"/>
  <c r="BW259" i="64"/>
  <c r="BW7" i="64"/>
  <c r="BV8" i="64" s="1"/>
  <c r="BW1" i="64"/>
  <c r="BX2" i="64"/>
  <c r="BW3" i="64"/>
  <c r="BW453" i="64" s="1" a="1"/>
  <c r="BW453" i="64" s="1"/>
  <c r="BV57" i="863"/>
  <c r="BV43" i="863"/>
  <c r="BV42" i="863"/>
  <c r="BV21" i="863" s="1"/>
  <c r="BV30"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9" i="861" s="1"/>
  <c r="AG277" i="64"/>
  <c r="AG260" i="64"/>
  <c r="AG278" i="64"/>
  <c r="AG261" i="64"/>
  <c r="AG279" i="64"/>
  <c r="AG280" i="64"/>
  <c r="AG262" i="64"/>
  <c r="AF263" i="64"/>
  <c r="AF281" i="64"/>
  <c r="BJ7" i="860"/>
  <c r="BJ3" i="860"/>
  <c r="BJ4" i="860" s="1"/>
  <c r="BK2" i="860"/>
  <c r="BJ1" i="860"/>
  <c r="AE784" i="64"/>
  <c r="AD2330" i="64"/>
  <c r="AF788" i="64" a="1"/>
  <c r="AF788" i="64" s="1"/>
  <c r="AF783" i="64" a="1"/>
  <c r="AF783" i="64" s="1"/>
  <c r="AE523" i="64"/>
  <c r="AF2319" i="64" a="1"/>
  <c r="AF2319" i="64" s="1"/>
  <c r="AF2313" i="64" a="1"/>
  <c r="AF2313" i="64" s="1"/>
  <c r="AF2314" i="64" a="1"/>
  <c r="AF2314" i="64" s="1"/>
  <c r="AF2316" i="64" a="1"/>
  <c r="AF2316" i="64" s="1"/>
  <c r="AF2318" i="64" a="1"/>
  <c r="AF2318" i="64" s="1"/>
  <c r="AF2317" i="64" a="1"/>
  <c r="AF2317" i="64" s="1"/>
  <c r="AF2320" i="64" a="1"/>
  <c r="AF2320" i="64" s="1"/>
  <c r="AF2321" i="64" a="1"/>
  <c r="AF2321" i="64" s="1"/>
  <c r="AF2315" i="64" a="1"/>
  <c r="AF2315" i="64" s="1"/>
  <c r="AE2322" i="64"/>
  <c r="DK2332" i="64"/>
  <c r="DL2330" i="64"/>
  <c r="DL2332" i="64" s="1"/>
  <c r="AF499" i="64" a="1"/>
  <c r="AF499" i="64" s="1"/>
  <c r="AF522" i="64" a="1"/>
  <c r="AF522" i="64" s="1"/>
  <c r="AF521" i="64" a="1"/>
  <c r="AF521" i="64" s="1"/>
  <c r="AE500" i="64"/>
  <c r="AF2467" i="64"/>
  <c r="AF2501" i="64"/>
  <c r="DA190" i="64"/>
  <c r="DA193" i="64" s="1"/>
  <c r="CU1592" i="64"/>
  <c r="CV1590" i="64"/>
  <c r="DI1591" i="64"/>
  <c r="DJ1591" i="64" s="1"/>
  <c r="DK1591" i="64" s="1"/>
  <c r="DL1591" i="64" s="1"/>
  <c r="CW2683" i="64"/>
  <c r="CW2685" i="64" s="1"/>
  <c r="AE2426" i="64"/>
  <c r="AE2404" i="64"/>
  <c r="AF2759" i="64" a="1"/>
  <c r="AF2759" i="64" s="1"/>
  <c r="AF2405" i="64" a="1"/>
  <c r="AF2405" i="64" s="1"/>
  <c r="AF2425" i="64" a="1"/>
  <c r="AF2425" i="64" s="1"/>
  <c r="BO2084" i="64"/>
  <c r="BP2082" i="64"/>
  <c r="BP2061" i="64"/>
  <c r="BP2063" i="64" s="1"/>
  <c r="AB1960" i="64"/>
  <c r="AB1961" i="64" s="1"/>
  <c r="AC1949" i="64"/>
  <c r="AD1947" i="64"/>
  <c r="AD1956" i="64"/>
  <c r="AD1948" i="64"/>
  <c r="AD1957" i="64"/>
  <c r="AF1952" i="64" a="1"/>
  <c r="AF1952" i="64" s="1"/>
  <c r="AF1953" i="64" a="1"/>
  <c r="AF1953" i="64" s="1"/>
  <c r="AF1944" i="64" a="1"/>
  <c r="AF1944" i="64" s="1"/>
  <c r="AF1943" i="64" a="1"/>
  <c r="AF1943" i="64" s="1"/>
  <c r="AE1940" i="64"/>
  <c r="AE1939" i="64"/>
  <c r="AF1934" i="64" a="1"/>
  <c r="AF1934" i="64" s="1"/>
  <c r="AF1935" i="64" a="1"/>
  <c r="AF1935" i="64" s="1"/>
  <c r="AE2447" i="64"/>
  <c r="AF2446" i="64" a="1"/>
  <c r="AF2446" i="64" s="1"/>
  <c r="AF659" i="64" a="1"/>
  <c r="AF659" i="64" s="1"/>
  <c r="AA707" i="64"/>
  <c r="Z2150" i="64"/>
  <c r="AA2147" i="64" s="1"/>
  <c r="Z2152" i="64"/>
  <c r="AB706" i="64" a="1"/>
  <c r="AB706" i="64" s="1"/>
  <c r="AG2216" i="64"/>
  <c r="AE2215" i="64"/>
  <c r="AE2220" i="64" s="1"/>
  <c r="AE1855" i="64"/>
  <c r="AE1692" i="64"/>
  <c r="AE1401" i="64"/>
  <c r="AE1152" i="64"/>
  <c r="AE476" i="64"/>
  <c r="AE685" i="64"/>
  <c r="AE661" i="64"/>
  <c r="AD62" i="64"/>
  <c r="AF654" i="64" a="1"/>
  <c r="AF654" i="64" s="1"/>
  <c r="AF75" i="64" a="1"/>
  <c r="AF75" i="64" s="1"/>
  <c r="AF498" i="64" a="1"/>
  <c r="AF498" i="64" s="1"/>
  <c r="AF55" i="64" a="1"/>
  <c r="AF55" i="64" s="1"/>
  <c r="AF60" i="64" a="1"/>
  <c r="AF60" i="64" s="1"/>
  <c r="AF59" i="64" a="1"/>
  <c r="AF59" i="64" s="1"/>
  <c r="AE56" i="64"/>
  <c r="AF54" i="64" a="1"/>
  <c r="AF54" i="64" s="1"/>
  <c r="AF53" i="64" a="1"/>
  <c r="AF53" i="64" s="1"/>
  <c r="AF684" i="64" a="1"/>
  <c r="AF684" i="64" s="1"/>
  <c r="AF2656" i="64" a="1"/>
  <c r="AF2656" i="64" s="1"/>
  <c r="AF2733" i="64" a="1"/>
  <c r="AF2733" i="64" s="1"/>
  <c r="AF2707" i="64" a="1"/>
  <c r="AF2707" i="64" s="1"/>
  <c r="AF2682" i="64" a="1"/>
  <c r="AF2682" i="64" s="1"/>
  <c r="AF1831" i="64" a="1"/>
  <c r="AF1831" i="64" s="1"/>
  <c r="AF1832" i="64" s="1"/>
  <c r="AE93" i="64"/>
  <c r="AF90" i="64" a="1"/>
  <c r="AF90" i="64" s="1"/>
  <c r="AF89" i="64" a="1"/>
  <c r="AF89" i="64" s="1"/>
  <c r="AF91" i="64" a="1"/>
  <c r="AF91" i="64" s="1"/>
  <c r="AF92" i="64" a="1"/>
  <c r="AF92" i="64" s="1"/>
  <c r="AF1773" i="64" a="1"/>
  <c r="AF1773" i="64" s="1"/>
  <c r="AF1774" i="64" s="1"/>
  <c r="AF475" i="64" a="1"/>
  <c r="AF475" i="64" s="1"/>
  <c r="AF2783" i="64" a="1"/>
  <c r="AF2783" i="64" s="1"/>
  <c r="AF1693" i="64" a="1"/>
  <c r="AF1693" i="64" s="1"/>
  <c r="AF2111" i="64" a="1"/>
  <c r="AF2111" i="64" s="1"/>
  <c r="AF2119" i="64" s="1"/>
  <c r="AF1856" i="64" a="1"/>
  <c r="AF1856" i="64" s="1"/>
  <c r="AF1854" i="64" a="1"/>
  <c r="AF1854" i="64" s="1"/>
  <c r="AF1862" i="64" a="1"/>
  <c r="AF1862" i="64" s="1"/>
  <c r="AF1400" i="64" a="1"/>
  <c r="AF1400" i="64" s="1"/>
  <c r="AF1151" i="64" a="1"/>
  <c r="AF1151" i="64" s="1"/>
  <c r="BW454" i="64" a="1"/>
  <c r="BV1229" i="64" a="1"/>
  <c r="AF523" i="64" a="1"/>
  <c r="AF784" i="64" a="1"/>
  <c r="BV1200" i="64"/>
  <c r="BV1070" i="64" a="1"/>
  <c r="BV1002" i="64" a="1"/>
  <c r="AF2447" i="64" a="1"/>
  <c r="BV396" i="64" a="1"/>
  <c r="AF1855" i="64" a="1"/>
  <c r="BV858" i="64" a="1"/>
  <c r="AG2501" i="64" a="1"/>
  <c r="BV818" i="64" a="1"/>
  <c r="BU1177" i="64" a="1"/>
  <c r="AF2404" i="64" a="1"/>
  <c r="AF500" i="64" a="1"/>
  <c r="BV1986" i="64" a="1"/>
  <c r="AF685" i="64" a="1"/>
  <c r="BT1178" i="64" a="1"/>
  <c r="AG2467" i="64" a="1"/>
  <c r="AF2426" i="64" a="1"/>
  <c r="AF661" i="64" a="1"/>
  <c r="BV1322" i="64" a="1"/>
  <c r="BV958" i="64" a="1"/>
  <c r="BV1175" i="64" a="1"/>
  <c r="AF476" i="64" a="1"/>
  <c r="BV1828" i="64" a="1"/>
  <c r="AF1692" i="64" a="1"/>
  <c r="AF1152" i="64" a="1"/>
  <c r="AF1939" i="64" a="1"/>
  <c r="AF1401" i="64" a="1"/>
  <c r="AF1940" i="64" a="1"/>
  <c r="AB707" i="64" a="1"/>
  <c r="BW454" i="64" l="1"/>
  <c r="CC46" i="1224"/>
  <c r="CC103" i="861" s="1"/>
  <c r="AV43" i="1224"/>
  <c r="AV33" i="1224"/>
  <c r="AV42" i="861" s="1"/>
  <c r="AV31" i="1224"/>
  <c r="AV72" i="861" s="1"/>
  <c r="CC30" i="1224"/>
  <c r="CC101" i="861" s="1"/>
  <c r="CD45" i="1224"/>
  <c r="CD102" i="861" s="1"/>
  <c r="CD29" i="1224"/>
  <c r="CD100" i="861" s="1"/>
  <c r="CE18" i="1224"/>
  <c r="CF4" i="1224"/>
  <c r="CF17" i="1224"/>
  <c r="CF28" i="1224"/>
  <c r="CF16" i="1224"/>
  <c r="CF35" i="861" s="1"/>
  <c r="CF44" i="1224"/>
  <c r="CH2" i="1224"/>
  <c r="CG3" i="1224"/>
  <c r="CG7" i="1224"/>
  <c r="CG1" i="1224"/>
  <c r="CE8" i="1224"/>
  <c r="BV1229" i="64"/>
  <c r="BV1230" i="64" s="1"/>
  <c r="BV396" i="64"/>
  <c r="BW1228" i="64" a="1"/>
  <c r="BW1228" i="64" s="1"/>
  <c r="BW395" i="64" a="1"/>
  <c r="BW395" i="64" s="1"/>
  <c r="BL1233" i="64"/>
  <c r="BL1231" i="64"/>
  <c r="BM1227" i="64" s="1"/>
  <c r="BV1070" i="64"/>
  <c r="BV1002" i="64"/>
  <c r="BW1001" i="64" a="1"/>
  <c r="BW1001" i="64" s="1"/>
  <c r="BW1069" i="64" a="1"/>
  <c r="BW1069" i="64" s="1"/>
  <c r="BK1072" i="64"/>
  <c r="BL1068" i="64" s="1"/>
  <c r="BK1074" i="64"/>
  <c r="BU1077" i="64"/>
  <c r="BU1071" i="64"/>
  <c r="BU1078" i="64" s="1"/>
  <c r="BV1986" i="64"/>
  <c r="BV1995" i="64" s="1"/>
  <c r="BV1996" i="64" s="1" a="1"/>
  <c r="BV1996" i="64" s="1"/>
  <c r="BW1987" i="64" a="1"/>
  <c r="BW1987" i="64" s="1"/>
  <c r="AZ1992" i="64"/>
  <c r="AZ1989" i="64" s="1"/>
  <c r="CI2017" i="64"/>
  <c r="CI2019" i="64" s="1"/>
  <c r="BV958" i="64"/>
  <c r="BV1828" i="64"/>
  <c r="BV1830" i="64" s="1"/>
  <c r="BT973" i="64" a="1"/>
  <c r="BT973" i="64" s="1"/>
  <c r="BW1827" i="64" a="1"/>
  <c r="BW1827" i="64" s="1"/>
  <c r="BW959" i="64" a="1"/>
  <c r="BW959" i="64" s="1"/>
  <c r="BU972" i="64"/>
  <c r="BU967" i="64"/>
  <c r="BF961" i="64"/>
  <c r="BW1129" i="64" a="1"/>
  <c r="BW1129" i="64" s="1"/>
  <c r="BW1829" i="64" a="1"/>
  <c r="BW1829" i="64" s="1"/>
  <c r="BV1127" i="64"/>
  <c r="BV1128" i="64" s="1"/>
  <c r="BV1130" i="64" s="1"/>
  <c r="BW1125" i="64" a="1"/>
  <c r="BW1125" i="64" s="1"/>
  <c r="BW1126" i="64" a="1"/>
  <c r="BW1126" i="64" s="1"/>
  <c r="AI594" i="64"/>
  <c r="BW595" i="64" a="1"/>
  <c r="BW595" i="64" s="1"/>
  <c r="BW584" i="64" a="1"/>
  <c r="BW584" i="64" s="1"/>
  <c r="BW601" i="64" a="1"/>
  <c r="BW601" i="64" s="1"/>
  <c r="BW587" i="64" a="1"/>
  <c r="BW587" i="64" s="1"/>
  <c r="BQ2041" i="64"/>
  <c r="BV141" i="64"/>
  <c r="BV126" i="64"/>
  <c r="BV1322" i="64"/>
  <c r="BV1324" i="64" s="1"/>
  <c r="BW111" i="64" a="1"/>
  <c r="BW111" i="64" s="1"/>
  <c r="BW1307" i="64" a="1"/>
  <c r="BW1307" i="64" s="1"/>
  <c r="BU1324"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199" i="64" a="1"/>
  <c r="BW1199" i="64" s="1"/>
  <c r="AG2217" i="64"/>
  <c r="W2113" i="64"/>
  <c r="W2114" i="64" s="1"/>
  <c r="X2110" i="64" s="1"/>
  <c r="X2116" i="64" s="1"/>
  <c r="BS929" i="64"/>
  <c r="BT928" i="64"/>
  <c r="BT929" i="64" s="1"/>
  <c r="BV923" i="64"/>
  <c r="BV924" i="64"/>
  <c r="BV925" i="64"/>
  <c r="BU926" i="64"/>
  <c r="BV921" i="64"/>
  <c r="BW918" i="64" a="1"/>
  <c r="BW918" i="64" s="1"/>
  <c r="BW914" i="64" a="1"/>
  <c r="BW914" i="64" s="1"/>
  <c r="BW915" i="64" a="1"/>
  <c r="BW915" i="64" s="1"/>
  <c r="BW916" i="64" a="1"/>
  <c r="BW916" i="64" s="1"/>
  <c r="BW917" i="64" a="1"/>
  <c r="BW917" i="64" s="1"/>
  <c r="BV922" i="64"/>
  <c r="BU911" i="64"/>
  <c r="BV910" i="64"/>
  <c r="BV909" i="64"/>
  <c r="BV908" i="64"/>
  <c r="BV907" i="64"/>
  <c r="BW887" i="64" a="1"/>
  <c r="BW887" i="64" s="1"/>
  <c r="BW895" i="64" s="1"/>
  <c r="BW901" i="64" a="1"/>
  <c r="BW901" i="64" s="1"/>
  <c r="BW902" i="64" a="1"/>
  <c r="BW902" i="64" s="1"/>
  <c r="BW903" i="64" a="1"/>
  <c r="BW903" i="64" s="1"/>
  <c r="BW899" i="64" a="1"/>
  <c r="BW899" i="64" s="1"/>
  <c r="BW883" i="64" a="1"/>
  <c r="BW883" i="64" s="1"/>
  <c r="BW891" i="64" s="1"/>
  <c r="BW884" i="64" a="1"/>
  <c r="BW884" i="64" s="1"/>
  <c r="BW892" i="64" s="1"/>
  <c r="BW900" i="64" a="1"/>
  <c r="BW900" i="64" s="1"/>
  <c r="BW885" i="64" a="1"/>
  <c r="BW885" i="64" s="1"/>
  <c r="BW886" i="64" a="1"/>
  <c r="BW886" i="64" s="1"/>
  <c r="BW894" i="64" s="1"/>
  <c r="BV906" i="64"/>
  <c r="BV210" i="64"/>
  <c r="BV212" i="64" s="1"/>
  <c r="BW208" i="64" a="1"/>
  <c r="BW208" i="64" s="1"/>
  <c r="BW207" i="64" s="1"/>
  <c r="BW209" i="64" a="1"/>
  <c r="BW209" i="64" s="1"/>
  <c r="BV1175" i="64"/>
  <c r="BV858" i="64"/>
  <c r="BV860" i="64" s="1"/>
  <c r="BT1178" i="64"/>
  <c r="BU1177" i="64"/>
  <c r="BW331" i="64" a="1"/>
  <c r="BW331" i="64" s="1"/>
  <c r="BW1174" i="64" a="1"/>
  <c r="BW1174" i="64" s="1"/>
  <c r="BW312" i="64" a="1"/>
  <c r="BW312" i="64" s="1"/>
  <c r="BW859" i="64" a="1"/>
  <c r="BW859" i="64" s="1"/>
  <c r="BW825" i="64" a="1"/>
  <c r="BW825" i="64" s="1"/>
  <c r="BW299" i="64" a="1"/>
  <c r="BW299" i="64" s="1"/>
  <c r="BU822" i="64"/>
  <c r="BV818" i="64"/>
  <c r="BV826" i="64" s="1"/>
  <c r="BW821" i="64" a="1"/>
  <c r="BW821" i="64" s="1"/>
  <c r="BW4" i="64"/>
  <c r="BW817" i="64" a="1"/>
  <c r="BW817" i="64" s="1"/>
  <c r="BX259" i="64"/>
  <c r="BX7" i="64"/>
  <c r="BW8" i="64" s="1"/>
  <c r="BX1" i="64"/>
  <c r="BY2" i="64"/>
  <c r="BX3" i="64"/>
  <c r="BX453" i="64" s="1" a="1"/>
  <c r="BX453" i="64" s="1"/>
  <c r="CA3" i="861"/>
  <c r="BZ4" i="861"/>
  <c r="BZ5" i="861" s="1"/>
  <c r="BZ1" i="861"/>
  <c r="BZ8" i="861"/>
  <c r="BW43" i="863"/>
  <c r="BW42" i="863"/>
  <c r="BW21" i="863" s="1"/>
  <c r="BW30" i="861" s="1"/>
  <c r="BW24" i="864"/>
  <c r="BW99"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784" i="64"/>
  <c r="AF794" i="64" s="1"/>
  <c r="AE794" i="64"/>
  <c r="AE2330" i="64"/>
  <c r="AG788" i="64" a="1"/>
  <c r="AG788" i="64" s="1"/>
  <c r="AG783" i="64" a="1"/>
  <c r="AG783" i="64" s="1"/>
  <c r="AF523" i="64"/>
  <c r="AF2322" i="64"/>
  <c r="AG2315" i="64" a="1"/>
  <c r="AG2315" i="64" s="1"/>
  <c r="AG2316" i="64" a="1"/>
  <c r="AG2316" i="64" s="1"/>
  <c r="AG2317" i="64" a="1"/>
  <c r="AG2317" i="64" s="1"/>
  <c r="AG2318" i="64" a="1"/>
  <c r="AG2318" i="64" s="1"/>
  <c r="AG2319" i="64" a="1"/>
  <c r="AG2319" i="64" s="1"/>
  <c r="AG2314" i="64" a="1"/>
  <c r="AG2314" i="64" s="1"/>
  <c r="AG2313" i="64" a="1"/>
  <c r="AG2313" i="64" s="1"/>
  <c r="AG2320" i="64" a="1"/>
  <c r="AG2320" i="64" s="1"/>
  <c r="AG2321" i="64" a="1"/>
  <c r="AG2321" i="64" s="1"/>
  <c r="AG499" i="64" a="1"/>
  <c r="AG499" i="64" s="1"/>
  <c r="AG522" i="64" a="1"/>
  <c r="AG522" i="64" s="1"/>
  <c r="AG521" i="64" a="1"/>
  <c r="AG521" i="64" s="1"/>
  <c r="AF500" i="64"/>
  <c r="AG2501" i="64"/>
  <c r="AG2467" i="64"/>
  <c r="DB190" i="64"/>
  <c r="DB193" i="64" s="1"/>
  <c r="CY2756" i="64"/>
  <c r="CY2730" i="64"/>
  <c r="CY2653" i="64"/>
  <c r="CV1592" i="64"/>
  <c r="CW1590" i="64"/>
  <c r="CX2683" i="64"/>
  <c r="CX2685" i="64" s="1"/>
  <c r="AF2426" i="64"/>
  <c r="AF2404" i="64"/>
  <c r="AG2759" i="64" a="1"/>
  <c r="AG2759" i="64" s="1"/>
  <c r="AG2405" i="64" a="1"/>
  <c r="AG2405" i="64" s="1"/>
  <c r="AG2425" i="64" a="1"/>
  <c r="AG2425" i="64" s="1"/>
  <c r="BQ2082" i="64"/>
  <c r="BP2084" i="64"/>
  <c r="BQ2061" i="64"/>
  <c r="BQ2063" i="64" s="1"/>
  <c r="AC1958" i="64"/>
  <c r="AC1960" i="64" s="1"/>
  <c r="AC1961" i="64" s="1"/>
  <c r="AD1949" i="64"/>
  <c r="AE1947" i="64"/>
  <c r="AE1956" i="64"/>
  <c r="AE1948" i="64"/>
  <c r="AE1957" i="64"/>
  <c r="AG1953" i="64" a="1"/>
  <c r="AG1953" i="64" s="1"/>
  <c r="AG1952" i="64" a="1"/>
  <c r="AG1952" i="64" s="1"/>
  <c r="AG1944" i="64" a="1"/>
  <c r="AG1944" i="64" s="1"/>
  <c r="AG1943" i="64" a="1"/>
  <c r="AG1943" i="64" s="1"/>
  <c r="AF1940" i="64"/>
  <c r="AF1939" i="64"/>
  <c r="AG1934" i="64" a="1"/>
  <c r="AG1934" i="64" s="1"/>
  <c r="AG1935" i="64" a="1"/>
  <c r="AG1935" i="64" s="1"/>
  <c r="AF2447" i="64"/>
  <c r="AG2446" i="64" a="1"/>
  <c r="AG2446" i="64" s="1"/>
  <c r="AG659" i="64" a="1"/>
  <c r="AG659" i="64" s="1"/>
  <c r="AB707" i="64"/>
  <c r="AH2216" i="64"/>
  <c r="AH2217" i="64" s="1"/>
  <c r="AC706" i="64" a="1"/>
  <c r="AC706" i="64" s="1"/>
  <c r="AA2150" i="64"/>
  <c r="AB2147" i="64" s="1"/>
  <c r="AA2152" i="64"/>
  <c r="AF1692" i="64"/>
  <c r="AF1401" i="64"/>
  <c r="AF1855" i="64"/>
  <c r="AF1152" i="64"/>
  <c r="AF476" i="64"/>
  <c r="AF685" i="64"/>
  <c r="AF661" i="64"/>
  <c r="AE62" i="64"/>
  <c r="AG654" i="64" a="1"/>
  <c r="AG654" i="64" s="1"/>
  <c r="AG75" i="64" a="1"/>
  <c r="AG75" i="64" s="1"/>
  <c r="AG498" i="64" a="1"/>
  <c r="AG498" i="64" s="1"/>
  <c r="AG55" i="64" a="1"/>
  <c r="AG55" i="64" s="1"/>
  <c r="AG59" i="64" a="1"/>
  <c r="AG59" i="64" s="1"/>
  <c r="AG60" i="64" a="1"/>
  <c r="AG60" i="64" s="1"/>
  <c r="AF56" i="64"/>
  <c r="AG53" i="64" a="1"/>
  <c r="AG53" i="64" s="1"/>
  <c r="AG54" i="64" a="1"/>
  <c r="AG54" i="64" s="1"/>
  <c r="AG684" i="64" a="1"/>
  <c r="AG684" i="64" s="1"/>
  <c r="AG2656" i="64" a="1"/>
  <c r="AG2656" i="64" s="1"/>
  <c r="AG2733" i="64" a="1"/>
  <c r="AG2733" i="64" s="1"/>
  <c r="AG2707" i="64" a="1"/>
  <c r="AG2707" i="64" s="1"/>
  <c r="AG2682" i="64" a="1"/>
  <c r="AG2682" i="64" s="1"/>
  <c r="AG1831" i="64" a="1"/>
  <c r="AG1831" i="64" s="1"/>
  <c r="AG1832" i="64" s="1"/>
  <c r="AF93" i="64"/>
  <c r="AG89" i="64" a="1"/>
  <c r="AG89" i="64" s="1"/>
  <c r="AG90" i="64" a="1"/>
  <c r="AG90" i="64" s="1"/>
  <c r="AG91" i="64" a="1"/>
  <c r="AG91" i="64" s="1"/>
  <c r="AG92" i="64" a="1"/>
  <c r="AG92" i="64" s="1"/>
  <c r="AG1773" i="64" a="1"/>
  <c r="AG1773" i="64" s="1"/>
  <c r="AG1774" i="64" s="1"/>
  <c r="AG475" i="64" a="1"/>
  <c r="AG475" i="64" s="1"/>
  <c r="AG2783" i="64" a="1"/>
  <c r="AG2783" i="64" s="1"/>
  <c r="AG1693" i="64" a="1"/>
  <c r="AG1693" i="64" s="1"/>
  <c r="AG2111" i="64" a="1"/>
  <c r="AG2111" i="64" s="1"/>
  <c r="AG2119" i="64" s="1"/>
  <c r="AG1854" i="64" a="1"/>
  <c r="AG1854" i="64" s="1"/>
  <c r="AG1856" i="64" a="1"/>
  <c r="AG1856" i="64" s="1"/>
  <c r="AG1862" i="64" a="1"/>
  <c r="AG1862" i="64" s="1"/>
  <c r="AG1400" i="64" a="1"/>
  <c r="AG1400" i="64" s="1"/>
  <c r="AG1151" i="64" a="1"/>
  <c r="AG1151" i="64" s="1"/>
  <c r="BX454" i="64" a="1"/>
  <c r="BW1070" i="64" a="1"/>
  <c r="AG661" i="64" a="1"/>
  <c r="AG784" i="64" a="1"/>
  <c r="AG1692" i="64" a="1"/>
  <c r="AG523" i="64" a="1"/>
  <c r="BV1177" i="64" a="1"/>
  <c r="AG476" i="64" a="1"/>
  <c r="AG685" i="64" a="1"/>
  <c r="AH2467" i="64" a="1"/>
  <c r="BW1175" i="64" a="1"/>
  <c r="AG2426" i="64" a="1"/>
  <c r="BW1200" i="64"/>
  <c r="BW396" i="64" a="1"/>
  <c r="AG1940" i="64" a="1"/>
  <c r="BW1322" i="64" a="1"/>
  <c r="AG1152" i="64" a="1"/>
  <c r="AC707" i="64" a="1"/>
  <c r="AG2404" i="64" a="1"/>
  <c r="BW958" i="64" a="1"/>
  <c r="AG2447" i="64" a="1"/>
  <c r="BW1002" i="64" a="1"/>
  <c r="AG500" i="64" a="1"/>
  <c r="BW1986" i="64" a="1"/>
  <c r="BU1178" i="64" a="1"/>
  <c r="BW858" i="64" a="1"/>
  <c r="BW818" i="64" a="1"/>
  <c r="AG1401" i="64" a="1"/>
  <c r="BW1828" i="64" a="1"/>
  <c r="AH2501" i="64" a="1"/>
  <c r="AG1855" i="64" a="1"/>
  <c r="AG1939" i="64" a="1"/>
  <c r="BW1229" i="64" a="1"/>
  <c r="BX454" i="64" l="1"/>
  <c r="CD30" i="1224"/>
  <c r="CD101" i="861" s="1"/>
  <c r="AW27" i="1224"/>
  <c r="AV49" i="1224"/>
  <c r="AV43" i="861" s="1"/>
  <c r="AV47" i="1224"/>
  <c r="AV73" i="861" s="1"/>
  <c r="CD46" i="1224"/>
  <c r="CD103" i="861" s="1"/>
  <c r="CE45" i="1224"/>
  <c r="CE102" i="861" s="1"/>
  <c r="CE29" i="1224"/>
  <c r="CE100" i="861" s="1"/>
  <c r="CG16" i="1224"/>
  <c r="CG35" i="861" s="1"/>
  <c r="CG4" i="1224"/>
  <c r="CG17" i="1224"/>
  <c r="CG28" i="1224"/>
  <c r="CG44" i="1224"/>
  <c r="CI2" i="1224"/>
  <c r="CH3" i="1224"/>
  <c r="CH7" i="1224"/>
  <c r="CH1" i="1224"/>
  <c r="CF18" i="1224"/>
  <c r="CF8" i="1224"/>
  <c r="BW396" i="64"/>
  <c r="BW1229" i="64"/>
  <c r="BW1230" i="64" s="1"/>
  <c r="BX1228" i="64" a="1"/>
  <c r="BX1228" i="64" s="1"/>
  <c r="BX395" i="64" a="1"/>
  <c r="BX395" i="64" s="1"/>
  <c r="BM1233" i="64"/>
  <c r="BM1231" i="64"/>
  <c r="BN1227" i="64" s="1"/>
  <c r="BW1070" i="64"/>
  <c r="BW1002" i="64"/>
  <c r="BX1001" i="64" a="1"/>
  <c r="BX1001" i="64" s="1"/>
  <c r="BX1069" i="64" a="1"/>
  <c r="BX1069" i="64" s="1"/>
  <c r="BL1072" i="64"/>
  <c r="BM1068" i="64" s="1"/>
  <c r="BL1074" i="64"/>
  <c r="BV1077" i="64"/>
  <c r="BV1071" i="64"/>
  <c r="BV1078" i="64" s="1"/>
  <c r="AF74" i="861"/>
  <c r="AF76" i="861" s="1"/>
  <c r="BW1986" i="64"/>
  <c r="BW1995" i="64" s="1"/>
  <c r="BW1996" i="64" s="1" a="1"/>
  <c r="BW1996" i="64" s="1"/>
  <c r="BX1987" i="64" a="1"/>
  <c r="BX1987" i="64" s="1"/>
  <c r="AZ1990" i="64"/>
  <c r="BA1985" i="64" s="1"/>
  <c r="CJ2017" i="64"/>
  <c r="CJ2019" i="64" s="1"/>
  <c r="BW958" i="64"/>
  <c r="BW1828" i="64"/>
  <c r="BW1830" i="64" s="1"/>
  <c r="BU973" i="64" a="1"/>
  <c r="BU973" i="64" s="1"/>
  <c r="BX1827" i="64" a="1"/>
  <c r="BX1827" i="64" s="1"/>
  <c r="BX959" i="64" a="1"/>
  <c r="BX959" i="64" s="1"/>
  <c r="BV972" i="64"/>
  <c r="BV967" i="64"/>
  <c r="BF969" i="64"/>
  <c r="BF962" i="64"/>
  <c r="BG957" i="64" s="1"/>
  <c r="BG964" i="64" s="1"/>
  <c r="BX1129" i="64" a="1"/>
  <c r="BX1129" i="64" s="1"/>
  <c r="BX1829" i="64" a="1"/>
  <c r="BX1829" i="64" s="1"/>
  <c r="BW1127" i="64"/>
  <c r="BW1128" i="64" s="1"/>
  <c r="BW1130" i="64" s="1"/>
  <c r="BX1125" i="64" a="1"/>
  <c r="BX1125" i="64" s="1"/>
  <c r="BX1126" i="64" a="1"/>
  <c r="BX1126" i="64" s="1"/>
  <c r="AI596" i="64"/>
  <c r="BX595" i="64" a="1"/>
  <c r="BX595" i="64" s="1"/>
  <c r="BX584" i="64" a="1"/>
  <c r="BX584" i="64" s="1"/>
  <c r="BX601" i="64" a="1"/>
  <c r="BX601" i="64" s="1"/>
  <c r="BX587" i="64" a="1"/>
  <c r="BX587" i="64" s="1"/>
  <c r="BR2041" i="64"/>
  <c r="BW1322" i="64"/>
  <c r="BW1324" i="64" s="1"/>
  <c r="BX111" i="64" a="1"/>
  <c r="BX111" i="64" s="1"/>
  <c r="BX1307" i="64" a="1"/>
  <c r="BX1307"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199" i="64" a="1"/>
  <c r="BX1199" i="64" s="1"/>
  <c r="X2120" i="64" a="1"/>
  <c r="X2120" i="64" s="1"/>
  <c r="X2113" i="64" s="1"/>
  <c r="BW893" i="64"/>
  <c r="BW923" i="64" s="1"/>
  <c r="BU928" i="64"/>
  <c r="BW922" i="64"/>
  <c r="BW924" i="64"/>
  <c r="BW921" i="64"/>
  <c r="BV926" i="64"/>
  <c r="BW925" i="64"/>
  <c r="BX918" i="64" a="1"/>
  <c r="BX918" i="64" s="1"/>
  <c r="BX914" i="64" a="1"/>
  <c r="BX914" i="64" s="1"/>
  <c r="BX915" i="64" a="1"/>
  <c r="BX915" i="64" s="1"/>
  <c r="BX916" i="64" a="1"/>
  <c r="BX916" i="64" s="1"/>
  <c r="BX917" i="64" a="1"/>
  <c r="BX917" i="64" s="1"/>
  <c r="BW906" i="64"/>
  <c r="BV911" i="64"/>
  <c r="BW909" i="64"/>
  <c r="BW907" i="64"/>
  <c r="BX886" i="64" a="1"/>
  <c r="BX886" i="64" s="1"/>
  <c r="BX894" i="64" s="1"/>
  <c r="BX887" i="64" a="1"/>
  <c r="BX887" i="64" s="1"/>
  <c r="BX895" i="64" s="1"/>
  <c r="BX901" i="64" a="1"/>
  <c r="BX901" i="64" s="1"/>
  <c r="BX902" i="64" a="1"/>
  <c r="BX902" i="64" s="1"/>
  <c r="BX903" i="64" a="1"/>
  <c r="BX903" i="64" s="1"/>
  <c r="BX885" i="64" a="1"/>
  <c r="BX885" i="64" s="1"/>
  <c r="BX893" i="64" s="1"/>
  <c r="BX899" i="64" a="1"/>
  <c r="BX899" i="64" s="1"/>
  <c r="BX883" i="64" a="1"/>
  <c r="BX883" i="64" s="1"/>
  <c r="BX884" i="64" a="1"/>
  <c r="BX884" i="64" s="1"/>
  <c r="BX900" i="64" a="1"/>
  <c r="BX900" i="64" s="1"/>
  <c r="BW910" i="64"/>
  <c r="BX208" i="64" a="1"/>
  <c r="BX208" i="64" s="1"/>
  <c r="BX207" i="64" s="1"/>
  <c r="BX209" i="64" a="1"/>
  <c r="BX209" i="64" s="1"/>
  <c r="BW210" i="64"/>
  <c r="BW212" i="64" s="1"/>
  <c r="BW1175" i="64"/>
  <c r="BW858" i="64"/>
  <c r="BW860" i="64" s="1"/>
  <c r="BU1178" i="64"/>
  <c r="BV1177" i="64"/>
  <c r="BX331" i="64" a="1"/>
  <c r="BX331" i="64" s="1"/>
  <c r="BX1174" i="64" a="1"/>
  <c r="BX1174" i="64" s="1"/>
  <c r="BX312" i="64" a="1"/>
  <c r="BX312" i="64" s="1"/>
  <c r="BX859" i="64" a="1"/>
  <c r="BX859" i="64" s="1"/>
  <c r="BX825" i="64" a="1"/>
  <c r="BX825" i="64" s="1"/>
  <c r="BX299" i="64" a="1"/>
  <c r="BX299" i="64" s="1"/>
  <c r="BV822" i="64"/>
  <c r="BW818" i="64"/>
  <c r="BW826" i="64" s="1"/>
  <c r="BX821" i="64" a="1"/>
  <c r="BX821" i="64" s="1"/>
  <c r="BX4" i="64"/>
  <c r="BX817" i="64" a="1"/>
  <c r="BX817" i="64" s="1"/>
  <c r="BY259" i="64"/>
  <c r="BY7" i="64"/>
  <c r="BX8" i="64" s="1"/>
  <c r="BY3" i="64"/>
  <c r="BY453" i="64" s="1" a="1"/>
  <c r="BY453"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9" i="861" s="1"/>
  <c r="BX43" i="863"/>
  <c r="BX42" i="863"/>
  <c r="BX21" i="863" s="1"/>
  <c r="BX30"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784" i="64"/>
  <c r="AG794" i="64" s="1"/>
  <c r="AF2330" i="64"/>
  <c r="AH788" i="64" a="1"/>
  <c r="AH788" i="64" s="1"/>
  <c r="AH783" i="64" a="1"/>
  <c r="AH783" i="64" s="1"/>
  <c r="AG523" i="64"/>
  <c r="AG2322" i="64"/>
  <c r="AH2313" i="64" a="1"/>
  <c r="AH2313" i="64" s="1"/>
  <c r="AH2314" i="64" a="1"/>
  <c r="AH2314" i="64" s="1"/>
  <c r="AH2315" i="64" a="1"/>
  <c r="AH2315" i="64" s="1"/>
  <c r="AH2316" i="64" a="1"/>
  <c r="AH2316" i="64" s="1"/>
  <c r="AH2317" i="64" a="1"/>
  <c r="AH2317" i="64" s="1"/>
  <c r="AH2319" i="64" a="1"/>
  <c r="AH2319" i="64" s="1"/>
  <c r="AH2318" i="64" a="1"/>
  <c r="AH2318" i="64" s="1"/>
  <c r="AH2320" i="64" a="1"/>
  <c r="AH2320" i="64" s="1"/>
  <c r="AH2321" i="64" a="1"/>
  <c r="AH2321" i="64" s="1"/>
  <c r="AH521" i="64" a="1"/>
  <c r="AH521" i="64" s="1"/>
  <c r="AH499" i="64" a="1"/>
  <c r="AH499" i="64" s="1"/>
  <c r="AH522" i="64" a="1"/>
  <c r="AH522" i="64" s="1"/>
  <c r="AG500" i="64"/>
  <c r="AH2467" i="64"/>
  <c r="AH2501" i="64"/>
  <c r="DC190" i="64"/>
  <c r="DC193" i="64" s="1"/>
  <c r="CW1592" i="64"/>
  <c r="CX1590" i="64"/>
  <c r="CY2683" i="64"/>
  <c r="CY2685" i="64" s="1"/>
  <c r="AG2426" i="64"/>
  <c r="AG2404" i="64"/>
  <c r="AH2759" i="64" a="1"/>
  <c r="AH2759" i="64" s="1"/>
  <c r="AH2405" i="64" a="1"/>
  <c r="AH2405" i="64" s="1"/>
  <c r="AH2425" i="64" a="1"/>
  <c r="AH2425" i="64" s="1"/>
  <c r="BQ2084" i="64"/>
  <c r="BR2082" i="64"/>
  <c r="BR2061" i="64"/>
  <c r="BR2063" i="64" s="1"/>
  <c r="AD1958" i="64"/>
  <c r="AD1960" i="64" s="1"/>
  <c r="AD1961" i="64" s="1"/>
  <c r="AE1949" i="64"/>
  <c r="AE1958" i="64"/>
  <c r="AF1948" i="64"/>
  <c r="AF1957" i="64"/>
  <c r="AF1947" i="64"/>
  <c r="AF1956" i="64"/>
  <c r="AH1953" i="64" a="1"/>
  <c r="AH1953" i="64" s="1"/>
  <c r="AH1952" i="64" a="1"/>
  <c r="AH1952" i="64" s="1"/>
  <c r="AH1944" i="64" a="1"/>
  <c r="AH1944" i="64" s="1"/>
  <c r="AH1943" i="64" a="1"/>
  <c r="AH1943" i="64" s="1"/>
  <c r="AG1940" i="64"/>
  <c r="AG1939" i="64"/>
  <c r="AH1934" i="64" a="1"/>
  <c r="AH1934" i="64" s="1"/>
  <c r="AH1935" i="64" a="1"/>
  <c r="AH1935" i="64" s="1"/>
  <c r="AG2447" i="64"/>
  <c r="AH2446" i="64" a="1"/>
  <c r="AH2446" i="64" s="1"/>
  <c r="AH659" i="64" a="1"/>
  <c r="AH659" i="64" s="1"/>
  <c r="AC707" i="64"/>
  <c r="AB2152" i="64"/>
  <c r="AB2150" i="64"/>
  <c r="AC2147" i="64" s="1"/>
  <c r="AD706" i="64" a="1"/>
  <c r="AD706" i="64" s="1"/>
  <c r="AI2216" i="64"/>
  <c r="AI2217" i="64" s="1"/>
  <c r="AG1401" i="64"/>
  <c r="AG1692" i="64"/>
  <c r="AG1855" i="64"/>
  <c r="AG1152" i="64"/>
  <c r="AG685" i="64"/>
  <c r="AG476" i="64"/>
  <c r="AG661" i="64"/>
  <c r="AF62" i="64"/>
  <c r="AH654" i="64" a="1"/>
  <c r="AH654" i="64" s="1"/>
  <c r="AH75" i="64" a="1"/>
  <c r="AH75" i="64" s="1"/>
  <c r="AH498" i="64" a="1"/>
  <c r="AH498" i="64" s="1"/>
  <c r="AH55" i="64" a="1"/>
  <c r="AH55" i="64" s="1"/>
  <c r="AH59" i="64" a="1"/>
  <c r="AH59" i="64" s="1"/>
  <c r="AH60" i="64" a="1"/>
  <c r="AH60" i="64" s="1"/>
  <c r="AG56" i="64"/>
  <c r="AH53" i="64" a="1"/>
  <c r="AH53" i="64" s="1"/>
  <c r="AH54" i="64" a="1"/>
  <c r="AH54" i="64" s="1"/>
  <c r="AH684" i="64" a="1"/>
  <c r="AH684" i="64" s="1"/>
  <c r="AH2656" i="64" a="1"/>
  <c r="AH2656" i="64" s="1"/>
  <c r="AH2682" i="64" a="1"/>
  <c r="AH2682" i="64" s="1"/>
  <c r="AH2733" i="64" a="1"/>
  <c r="AH2733" i="64" s="1"/>
  <c r="AH2707" i="64" a="1"/>
  <c r="AH2707" i="64" s="1"/>
  <c r="AH1831" i="64" a="1"/>
  <c r="AH1831" i="64" s="1"/>
  <c r="AH1832" i="64" s="1"/>
  <c r="AH90" i="64" a="1"/>
  <c r="AH90" i="64" s="1"/>
  <c r="AH91" i="64" a="1"/>
  <c r="AH91" i="64" s="1"/>
  <c r="AH92" i="64" a="1"/>
  <c r="AH92" i="64" s="1"/>
  <c r="AH89" i="64" a="1"/>
  <c r="AH89" i="64" s="1"/>
  <c r="AG93" i="64"/>
  <c r="AH1773" i="64" a="1"/>
  <c r="AH1773" i="64" s="1"/>
  <c r="AH1774" i="64" s="1"/>
  <c r="AH475" i="64" a="1"/>
  <c r="AH475" i="64" s="1"/>
  <c r="AH2783" i="64" a="1"/>
  <c r="AH2783" i="64" s="1"/>
  <c r="AH1693" i="64" a="1"/>
  <c r="AH1693" i="64" s="1"/>
  <c r="AH2111" i="64" a="1"/>
  <c r="AH2111" i="64" s="1"/>
  <c r="AH2119" i="64" s="1"/>
  <c r="AH1854" i="64" a="1"/>
  <c r="AH1854" i="64" s="1"/>
  <c r="AH1862" i="64" a="1"/>
  <c r="AH1862" i="64" s="1"/>
  <c r="AH1856" i="64" a="1"/>
  <c r="AH1856" i="64" s="1"/>
  <c r="AH1400" i="64" a="1"/>
  <c r="AH1400" i="64" s="1"/>
  <c r="AH1151" i="64" a="1"/>
  <c r="AH1151" i="64" s="1"/>
  <c r="BY454" i="64" a="1"/>
  <c r="AH1692" i="64" a="1"/>
  <c r="BV1178" i="64" a="1"/>
  <c r="BX1002" i="64" a="1"/>
  <c r="BX396" i="64" a="1"/>
  <c r="BX1175" i="64" a="1"/>
  <c r="AH784" i="64" a="1"/>
  <c r="BX1200" i="64"/>
  <c r="BW1177" i="64" a="1"/>
  <c r="BX1828" i="64" a="1"/>
  <c r="AH685" i="64" a="1"/>
  <c r="AH1940" i="64" a="1"/>
  <c r="AH523" i="64" a="1"/>
  <c r="BX858" i="64" a="1"/>
  <c r="AI2467" i="64" a="1"/>
  <c r="AH500" i="64" a="1"/>
  <c r="BX1070" i="64" a="1"/>
  <c r="AH2426" i="64" a="1"/>
  <c r="AD707" i="64" a="1"/>
  <c r="BX818" i="64" a="1"/>
  <c r="AH1855" i="64" a="1"/>
  <c r="AH2404" i="64" a="1"/>
  <c r="AH476" i="64" a="1"/>
  <c r="AH661" i="64" a="1"/>
  <c r="BX1986" i="64" a="1"/>
  <c r="BX1229" i="64" a="1"/>
  <c r="BX1322" i="64" a="1"/>
  <c r="AH2447" i="64" a="1"/>
  <c r="AI2501" i="64" a="1"/>
  <c r="AH1401" i="64" a="1"/>
  <c r="AH1152" i="64" a="1"/>
  <c r="AH1939" i="64" a="1"/>
  <c r="BX958" i="64" a="1"/>
  <c r="BY454" i="64" l="1"/>
  <c r="CF45" i="1224"/>
  <c r="CF102" i="861" s="1"/>
  <c r="CE46" i="1224"/>
  <c r="CE103" i="861" s="1"/>
  <c r="AW43" i="1224"/>
  <c r="AW33" i="1224"/>
  <c r="AW42" i="861" s="1"/>
  <c r="AW31" i="1224"/>
  <c r="AW72" i="861" s="1"/>
  <c r="CE30" i="1224"/>
  <c r="CE101" i="861" s="1"/>
  <c r="CF29" i="1224"/>
  <c r="CF100" i="861" s="1"/>
  <c r="CG18" i="1224"/>
  <c r="CH16" i="1224"/>
  <c r="CH35" i="861" s="1"/>
  <c r="CH4" i="1224"/>
  <c r="CH28" i="1224"/>
  <c r="CH17" i="1224"/>
  <c r="CH44" i="1224"/>
  <c r="CJ2" i="1224"/>
  <c r="CI3" i="1224"/>
  <c r="CI1" i="1224"/>
  <c r="CI7" i="1224"/>
  <c r="CG8" i="1224"/>
  <c r="BX396" i="64"/>
  <c r="BX1229" i="64"/>
  <c r="BX1230" i="64" s="1"/>
  <c r="BY1228" i="64" a="1"/>
  <c r="BY1228" i="64" s="1"/>
  <c r="BY395" i="64" a="1"/>
  <c r="BY395" i="64" s="1"/>
  <c r="BN1233" i="64"/>
  <c r="BN1231" i="64"/>
  <c r="BO1227" i="64" s="1"/>
  <c r="BX1070" i="64"/>
  <c r="BX1002" i="64"/>
  <c r="BM1074" i="64"/>
  <c r="BM1072" i="64"/>
  <c r="BN1068" i="64" s="1"/>
  <c r="BY1001" i="64" a="1"/>
  <c r="BY1001" i="64" s="1"/>
  <c r="BY1069" i="64" a="1"/>
  <c r="BY1069" i="64" s="1"/>
  <c r="BW1077" i="64"/>
  <c r="BW1071" i="64"/>
  <c r="BW1078" i="64" s="1"/>
  <c r="AH17" i="861"/>
  <c r="AH26" i="861" s="1"/>
  <c r="AH27" i="861" s="1"/>
  <c r="BX1986" i="64"/>
  <c r="BX1995" i="64" s="1"/>
  <c r="BX1996" i="64" s="1" a="1"/>
  <c r="BX1996" i="64" s="1"/>
  <c r="BY1987" i="64" a="1"/>
  <c r="BY1987" i="64" s="1"/>
  <c r="BA1992" i="64"/>
  <c r="BA1989" i="64" s="1"/>
  <c r="CK2017" i="64"/>
  <c r="CK2019" i="64" s="1"/>
  <c r="BX958" i="64"/>
  <c r="BX1828" i="64"/>
  <c r="BX1830" i="64" s="1"/>
  <c r="BV973" i="64" a="1"/>
  <c r="BV973" i="64" s="1"/>
  <c r="BY1827" i="64" a="1"/>
  <c r="BY1827" i="64" s="1"/>
  <c r="BY959" i="64" a="1"/>
  <c r="BY959" i="64" s="1"/>
  <c r="BW967" i="64"/>
  <c r="BW972" i="64"/>
  <c r="BG961" i="64"/>
  <c r="BY1129" i="64" a="1"/>
  <c r="BY1129" i="64" s="1"/>
  <c r="BY1829" i="64" a="1"/>
  <c r="BY1829" i="64" s="1"/>
  <c r="BX1127" i="64"/>
  <c r="BX1128" i="64" s="1"/>
  <c r="BX1130" i="64" s="1"/>
  <c r="BY1125" i="64" a="1"/>
  <c r="BY1125" i="64" s="1"/>
  <c r="BY1126" i="64" a="1"/>
  <c r="BY1126" i="64" s="1"/>
  <c r="AI586" i="64"/>
  <c r="AI588" i="64" s="1"/>
  <c r="AI589" i="64" s="1"/>
  <c r="AI597" i="64"/>
  <c r="BY595" i="64" a="1"/>
  <c r="BY595" i="64" s="1"/>
  <c r="BY584" i="64" a="1"/>
  <c r="BY584" i="64" s="1"/>
  <c r="BY601" i="64" a="1"/>
  <c r="BY601" i="64" s="1"/>
  <c r="BY587" i="64" a="1"/>
  <c r="BY587" i="64" s="1"/>
  <c r="BS2041" i="64"/>
  <c r="BX126" i="64"/>
  <c r="BX141" i="64"/>
  <c r="BX1322" i="64"/>
  <c r="BX1324" i="64" s="1"/>
  <c r="BY111" i="64" a="1"/>
  <c r="BY111" i="64" s="1"/>
  <c r="BY1307" i="64" a="1"/>
  <c r="BY1307"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199" i="64" a="1"/>
  <c r="BY1199" i="64" s="1"/>
  <c r="X2114" i="64"/>
  <c r="Y2110" i="64" s="1"/>
  <c r="Y2116" i="64" s="1"/>
  <c r="BW908" i="64"/>
  <c r="BW911" i="64" s="1"/>
  <c r="BX892" i="64"/>
  <c r="BX922" i="64" s="1"/>
  <c r="BX891" i="64"/>
  <c r="BX921" i="64" s="1"/>
  <c r="BV928" i="64"/>
  <c r="BV929" i="64" s="1"/>
  <c r="BU929" i="64"/>
  <c r="BW926" i="64"/>
  <c r="BX923" i="64"/>
  <c r="BX924" i="64"/>
  <c r="BX925" i="64"/>
  <c r="BY915" i="64" a="1"/>
  <c r="BY915" i="64" s="1"/>
  <c r="BY914" i="64" a="1"/>
  <c r="BY914" i="64" s="1"/>
  <c r="BY916" i="64" a="1"/>
  <c r="BY916" i="64" s="1"/>
  <c r="BY917" i="64" a="1"/>
  <c r="BY917" i="64" s="1"/>
  <c r="BY918" i="64" a="1"/>
  <c r="BY918" i="64" s="1"/>
  <c r="BX908" i="64"/>
  <c r="BY900" i="64" a="1"/>
  <c r="BY900" i="64" s="1"/>
  <c r="BY885" i="64" a="1"/>
  <c r="BY885" i="64" s="1"/>
  <c r="BY893" i="64" s="1"/>
  <c r="BY886" i="64" a="1"/>
  <c r="BY886" i="64" s="1"/>
  <c r="BY894" i="64" s="1"/>
  <c r="BY887" i="64" a="1"/>
  <c r="BY887" i="64" s="1"/>
  <c r="BY895" i="64" s="1"/>
  <c r="BY901" i="64" a="1"/>
  <c r="BY901" i="64" s="1"/>
  <c r="BY902" i="64" a="1"/>
  <c r="BY902" i="64" s="1"/>
  <c r="BY899" i="64" a="1"/>
  <c r="BY899" i="64" s="1"/>
  <c r="BY903" i="64" a="1"/>
  <c r="BY903" i="64" s="1"/>
  <c r="BY884" i="64" a="1"/>
  <c r="BY884" i="64" s="1"/>
  <c r="BY892" i="64" s="1"/>
  <c r="BY883" i="64" a="1"/>
  <c r="BY883" i="64" s="1"/>
  <c r="BY891" i="64" s="1"/>
  <c r="BX910" i="64"/>
  <c r="BX909" i="64"/>
  <c r="BY208" i="64" a="1"/>
  <c r="BY208" i="64" s="1"/>
  <c r="BY207" i="64" s="1"/>
  <c r="BY209" i="64" a="1"/>
  <c r="BY209" i="64" s="1"/>
  <c r="BX210" i="64"/>
  <c r="BX212" i="64" s="1"/>
  <c r="BX1175" i="64"/>
  <c r="BX858" i="64"/>
  <c r="BX860" i="64" s="1"/>
  <c r="BV1178" i="64"/>
  <c r="BW1177" i="64"/>
  <c r="BY331" i="64" a="1"/>
  <c r="BY331" i="64" s="1"/>
  <c r="BY1174" i="64" a="1"/>
  <c r="BY1174" i="64" s="1"/>
  <c r="BY312" i="64" a="1"/>
  <c r="BY312" i="64" s="1"/>
  <c r="BY859" i="64" a="1"/>
  <c r="BY859" i="64" s="1"/>
  <c r="BY825" i="64" a="1"/>
  <c r="BY825" i="64" s="1"/>
  <c r="BY299" i="64" a="1"/>
  <c r="BY299" i="64" s="1"/>
  <c r="BW822" i="64"/>
  <c r="BX818" i="64"/>
  <c r="BX826" i="64" s="1"/>
  <c r="BY821" i="64" a="1"/>
  <c r="BY821" i="64" s="1"/>
  <c r="BY4" i="64"/>
  <c r="BY817" i="64" a="1"/>
  <c r="BY817" i="64" s="1"/>
  <c r="BZ259" i="64"/>
  <c r="BZ7" i="64"/>
  <c r="BY8" i="64" s="1"/>
  <c r="CA2" i="64"/>
  <c r="BZ1" i="64"/>
  <c r="BZ3" i="64"/>
  <c r="BZ453" i="64" s="1" a="1"/>
  <c r="BZ453" i="64" s="1"/>
  <c r="BY57" i="863"/>
  <c r="BY24" i="864"/>
  <c r="BY99"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0" i="861" s="1"/>
  <c r="BY43" i="863"/>
  <c r="AI263" i="64"/>
  <c r="AJ277" i="64"/>
  <c r="AJ278" i="64"/>
  <c r="AJ260" i="64"/>
  <c r="AJ279" i="64"/>
  <c r="AJ261" i="64"/>
  <c r="AJ262" i="64"/>
  <c r="AJ280" i="64"/>
  <c r="AI281" i="64"/>
  <c r="BM1" i="860"/>
  <c r="BM7" i="860"/>
  <c r="BM3" i="860"/>
  <c r="BM4" i="860" s="1"/>
  <c r="BN2" i="860"/>
  <c r="AH784" i="64"/>
  <c r="AH794" i="64" s="1"/>
  <c r="AI788" i="64" a="1"/>
  <c r="AI788" i="64" s="1"/>
  <c r="AI783" i="64" a="1"/>
  <c r="AI783" i="64" s="1"/>
  <c r="AH523" i="64"/>
  <c r="AG2330" i="64"/>
  <c r="AI2313" i="64" a="1"/>
  <c r="AI2313" i="64" s="1"/>
  <c r="AI2314" i="64" a="1"/>
  <c r="AI2314" i="64" s="1"/>
  <c r="AI2315" i="64" a="1"/>
  <c r="AI2315" i="64" s="1"/>
  <c r="AI2316" i="64" a="1"/>
  <c r="AI2316" i="64" s="1"/>
  <c r="AI2317" i="64" a="1"/>
  <c r="AI2317" i="64" s="1"/>
  <c r="AI2318" i="64" a="1"/>
  <c r="AI2318" i="64" s="1"/>
  <c r="AI2320" i="64" a="1"/>
  <c r="AI2320" i="64" s="1"/>
  <c r="AI2321" i="64" a="1"/>
  <c r="AI2321" i="64" s="1"/>
  <c r="AI2319" i="64" a="1"/>
  <c r="AI2319" i="64" s="1"/>
  <c r="AH2322" i="64"/>
  <c r="AI521" i="64" a="1"/>
  <c r="AI521" i="64" s="1"/>
  <c r="AI499" i="64" a="1"/>
  <c r="AI499" i="64" s="1"/>
  <c r="AI522" i="64" a="1"/>
  <c r="AI522" i="64" s="1"/>
  <c r="AH500" i="64"/>
  <c r="AI2467" i="64"/>
  <c r="AI2501" i="64"/>
  <c r="DD190" i="64"/>
  <c r="DD193" i="64" s="1"/>
  <c r="CZ2730" i="64"/>
  <c r="CZ2653" i="64"/>
  <c r="CZ2756" i="64"/>
  <c r="CX1592" i="64"/>
  <c r="CY1590" i="64"/>
  <c r="CZ2683" i="64"/>
  <c r="CZ2685" i="64" s="1"/>
  <c r="AH2426" i="64"/>
  <c r="AH2404" i="64"/>
  <c r="AI2759" i="64" a="1"/>
  <c r="AI2759" i="64" s="1"/>
  <c r="AI2405" i="64" a="1"/>
  <c r="AI2405" i="64" s="1"/>
  <c r="AI2425" i="64" a="1"/>
  <c r="AI2425" i="64" s="1"/>
  <c r="BR2084" i="64"/>
  <c r="BS2082" i="64"/>
  <c r="BS2061" i="64"/>
  <c r="BS2063" i="64" s="1"/>
  <c r="AE1960" i="64"/>
  <c r="AF1949" i="64"/>
  <c r="AG1947" i="64"/>
  <c r="AG1956" i="64"/>
  <c r="AG1948" i="64"/>
  <c r="AG1957" i="64"/>
  <c r="AI1953" i="64" a="1"/>
  <c r="AI1953" i="64" s="1"/>
  <c r="AI1952" i="64" a="1"/>
  <c r="AI1952" i="64" s="1"/>
  <c r="AI1943" i="64" a="1"/>
  <c r="AI1943" i="64" s="1"/>
  <c r="AI1944" i="64" a="1"/>
  <c r="AI1944" i="64" s="1"/>
  <c r="AH1940" i="64"/>
  <c r="AH1939" i="64"/>
  <c r="AI1934" i="64" a="1"/>
  <c r="AI1934" i="64" s="1"/>
  <c r="AI1935" i="64" a="1"/>
  <c r="AI1935" i="64" s="1"/>
  <c r="AH2447" i="64"/>
  <c r="AI2446" i="64" a="1"/>
  <c r="AI2446" i="64" s="1"/>
  <c r="AI659" i="64" a="1"/>
  <c r="AI659" i="64" s="1"/>
  <c r="AD707" i="64"/>
  <c r="AE706" i="64" a="1"/>
  <c r="AE706" i="64" s="1"/>
  <c r="AC2152" i="64"/>
  <c r="AC2150" i="64"/>
  <c r="AD2147" i="64" s="1"/>
  <c r="AJ2216" i="64"/>
  <c r="AJ2217" i="64" s="1"/>
  <c r="AH1855" i="64"/>
  <c r="AH1401" i="64"/>
  <c r="AH1692" i="64"/>
  <c r="AH1152" i="64"/>
  <c r="AH685" i="64"/>
  <c r="AH476" i="64"/>
  <c r="AH661" i="64"/>
  <c r="AG62" i="64"/>
  <c r="AI654" i="64" a="1"/>
  <c r="AI654" i="64" s="1"/>
  <c r="AI75" i="64" a="1"/>
  <c r="AI75" i="64" s="1"/>
  <c r="AI498" i="64" a="1"/>
  <c r="AI498" i="64" s="1"/>
  <c r="AI55" i="64" a="1"/>
  <c r="AI55" i="64" s="1"/>
  <c r="AI59" i="64" a="1"/>
  <c r="AI59" i="64" s="1"/>
  <c r="AI60" i="64" a="1"/>
  <c r="AI60" i="64" s="1"/>
  <c r="AH56" i="64"/>
  <c r="AI54" i="64" a="1"/>
  <c r="AI54" i="64" s="1"/>
  <c r="AI53" i="64" a="1"/>
  <c r="AI53" i="64" s="1"/>
  <c r="AI684" i="64" a="1"/>
  <c r="AI684" i="64" s="1"/>
  <c r="AI2656" i="64" a="1"/>
  <c r="AI2656" i="64" s="1"/>
  <c r="AI2682" i="64" a="1"/>
  <c r="AI2682" i="64" s="1"/>
  <c r="AI2733" i="64" a="1"/>
  <c r="AI2733" i="64" s="1"/>
  <c r="AI2707" i="64" a="1"/>
  <c r="AI2707" i="64" s="1"/>
  <c r="AI1831" i="64" a="1"/>
  <c r="AI1831" i="64" s="1"/>
  <c r="AI1832" i="64" s="1"/>
  <c r="AH93" i="64"/>
  <c r="AI90" i="64" a="1"/>
  <c r="AI90" i="64" s="1"/>
  <c r="AI91" i="64" a="1"/>
  <c r="AI91" i="64" s="1"/>
  <c r="AI92" i="64" a="1"/>
  <c r="AI92" i="64" s="1"/>
  <c r="AI89" i="64" a="1"/>
  <c r="AI89" i="64" s="1"/>
  <c r="AI1773" i="64" a="1"/>
  <c r="AI1773" i="64" s="1"/>
  <c r="AI1774" i="64" s="1"/>
  <c r="AI475" i="64" a="1"/>
  <c r="AI475" i="64" s="1"/>
  <c r="AI2783" i="64" a="1"/>
  <c r="AI2783" i="64" s="1"/>
  <c r="AI1693" i="64" a="1"/>
  <c r="AI1693" i="64" s="1"/>
  <c r="AI2111" i="64" a="1"/>
  <c r="AI2111" i="64" s="1"/>
  <c r="AI2119" i="64" s="1"/>
  <c r="AI1854" i="64" a="1"/>
  <c r="AI1854" i="64" s="1"/>
  <c r="AI1862" i="64" a="1"/>
  <c r="AI1862" i="64" s="1"/>
  <c r="AI1856" i="64" a="1"/>
  <c r="AI1856" i="64" s="1"/>
  <c r="AI1400" i="64" a="1"/>
  <c r="AI1400" i="64" s="1"/>
  <c r="AI1151" i="64" a="1"/>
  <c r="AI1151" i="64" s="1"/>
  <c r="BZ454" i="64" a="1"/>
  <c r="AJ2501" i="64" a="1"/>
  <c r="AI685" i="64" a="1"/>
  <c r="BY1002" i="64" a="1"/>
  <c r="BY1200" i="64"/>
  <c r="AI1692" i="64" a="1"/>
  <c r="BY396" i="64" a="1"/>
  <c r="BY818" i="64" a="1"/>
  <c r="AJ2467" i="64" a="1"/>
  <c r="BY1828" i="64" a="1"/>
  <c r="AI2447" i="64" a="1"/>
  <c r="BY858" i="64" a="1"/>
  <c r="BY1070" i="64" a="1"/>
  <c r="AI2404" i="64" a="1"/>
  <c r="BY958" i="64" a="1"/>
  <c r="BW1178" i="64" a="1"/>
  <c r="AI1939" i="64" a="1"/>
  <c r="BY1986" i="64" a="1"/>
  <c r="BY1175" i="64" a="1"/>
  <c r="AI1152" i="64" a="1"/>
  <c r="AI1855" i="64" a="1"/>
  <c r="AI661" i="64" a="1"/>
  <c r="AI523" i="64" a="1"/>
  <c r="BX1177" i="64" a="1"/>
  <c r="BY1322" i="64" a="1"/>
  <c r="AI500" i="64" a="1"/>
  <c r="AI784" i="64" a="1"/>
  <c r="AI2426" i="64" a="1"/>
  <c r="AI1940" i="64" a="1"/>
  <c r="AI476" i="64" a="1"/>
  <c r="AE707" i="64" a="1"/>
  <c r="AI1401" i="64" a="1"/>
  <c r="BY1229" i="64" a="1"/>
  <c r="BZ454" i="64" l="1"/>
  <c r="CF30" i="1224"/>
  <c r="CF101" i="861" s="1"/>
  <c r="AX27" i="1224"/>
  <c r="AW47" i="1224"/>
  <c r="AW73" i="861" s="1"/>
  <c r="AW49" i="1224"/>
  <c r="AW43" i="861" s="1"/>
  <c r="CG45" i="1224"/>
  <c r="CG102" i="861" s="1"/>
  <c r="CF46" i="1224"/>
  <c r="CF103" i="861" s="1"/>
  <c r="CG29" i="1224"/>
  <c r="CG100" i="861" s="1"/>
  <c r="CI28" i="1224"/>
  <c r="CI16" i="1224"/>
  <c r="CI35" i="861" s="1"/>
  <c r="CI4" i="1224"/>
  <c r="CI17" i="1224"/>
  <c r="CI44" i="1224"/>
  <c r="CK2" i="1224"/>
  <c r="CJ3" i="1224"/>
  <c r="CJ7" i="1224"/>
  <c r="CJ1" i="1224"/>
  <c r="CH18" i="1224"/>
  <c r="CH8" i="1224"/>
  <c r="BY396" i="64"/>
  <c r="BY1229" i="64"/>
  <c r="BY1230" i="64" s="1"/>
  <c r="BZ1228" i="64" a="1"/>
  <c r="BZ1228" i="64" s="1"/>
  <c r="BZ395" i="64" a="1"/>
  <c r="BZ395" i="64" s="1"/>
  <c r="BO1233" i="64"/>
  <c r="BO1231" i="64"/>
  <c r="BP1227" i="64" s="1"/>
  <c r="BY1070" i="64"/>
  <c r="BY1002" i="64"/>
  <c r="BZ1001" i="64" a="1"/>
  <c r="BZ1001" i="64" s="1"/>
  <c r="BZ1069" i="64" a="1"/>
  <c r="BZ1069" i="64" s="1"/>
  <c r="BN1074" i="64"/>
  <c r="BN1072" i="64"/>
  <c r="BO1068" i="64" s="1"/>
  <c r="BX1077" i="64"/>
  <c r="BX1071" i="64"/>
  <c r="BX1078" i="64" s="1"/>
  <c r="BY1986" i="64"/>
  <c r="BY1995" i="64" s="1"/>
  <c r="BY1996" i="64" s="1" a="1"/>
  <c r="BY1996" i="64" s="1"/>
  <c r="BZ1987" i="64" a="1"/>
  <c r="BZ1987" i="64" s="1"/>
  <c r="BA1990" i="64"/>
  <c r="BB1985" i="64" s="1"/>
  <c r="CL2017" i="64"/>
  <c r="CL2019" i="64" s="1"/>
  <c r="BY958" i="64"/>
  <c r="BY1828" i="64"/>
  <c r="BY1830" i="64" s="1"/>
  <c r="BZ1827" i="64" a="1"/>
  <c r="BZ1827" i="64" s="1"/>
  <c r="BZ959" i="64" a="1"/>
  <c r="BZ959" i="64" s="1"/>
  <c r="BW973" i="64" a="1"/>
  <c r="BW973" i="64" s="1"/>
  <c r="BX972" i="64"/>
  <c r="BX967" i="64"/>
  <c r="BG969" i="64"/>
  <c r="BG962" i="64"/>
  <c r="BH957" i="64" s="1"/>
  <c r="BH964" i="64" s="1"/>
  <c r="BH961" i="64" s="1"/>
  <c r="BZ1129" i="64" a="1"/>
  <c r="BZ1129" i="64" s="1"/>
  <c r="BZ1829" i="64" a="1"/>
  <c r="BZ1829" i="64" s="1"/>
  <c r="BY1127" i="64"/>
  <c r="BY1128" i="64" s="1"/>
  <c r="BY1130" i="64" s="1"/>
  <c r="BZ1125" i="64" a="1"/>
  <c r="BZ1125" i="64" s="1"/>
  <c r="BZ1126" i="64" a="1"/>
  <c r="BZ1126" i="64" s="1"/>
  <c r="AI602" i="64"/>
  <c r="AJ593" i="64"/>
  <c r="AI598" i="64"/>
  <c r="AI590" i="64"/>
  <c r="AJ582" i="64"/>
  <c r="AJ585" i="64" s="1"/>
  <c r="BZ595" i="64" a="1"/>
  <c r="BZ595" i="64" s="1"/>
  <c r="BZ584" i="64" a="1"/>
  <c r="BZ584" i="64" s="1"/>
  <c r="BT2041" i="64"/>
  <c r="BZ601" i="64" a="1"/>
  <c r="BZ601" i="64" s="1"/>
  <c r="BZ587" i="64" a="1"/>
  <c r="BZ587" i="64" s="1"/>
  <c r="BY126" i="64"/>
  <c r="BY141" i="64"/>
  <c r="BY1322" i="64"/>
  <c r="BY1324" i="64" s="1"/>
  <c r="BZ111" i="64" a="1"/>
  <c r="BZ111" i="64" s="1"/>
  <c r="BZ1307" i="64" a="1"/>
  <c r="BZ1307"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199" i="64" a="1"/>
  <c r="BZ1199" i="64" s="1"/>
  <c r="Y2120" i="64" a="1"/>
  <c r="Y2120" i="64" s="1"/>
  <c r="Y2113" i="64" s="1"/>
  <c r="Y2114" i="64" s="1"/>
  <c r="BX907" i="64"/>
  <c r="BX906" i="64"/>
  <c r="BW928" i="64"/>
  <c r="BW929" i="64" s="1"/>
  <c r="BY921" i="64"/>
  <c r="BY924" i="64"/>
  <c r="BX926" i="64"/>
  <c r="BY925" i="64"/>
  <c r="BY923" i="64"/>
  <c r="BY922" i="64"/>
  <c r="BZ916" i="64" a="1"/>
  <c r="BZ916" i="64" s="1"/>
  <c r="BZ915" i="64" a="1"/>
  <c r="BZ915" i="64" s="1"/>
  <c r="BZ917" i="64" a="1"/>
  <c r="BZ917" i="64" s="1"/>
  <c r="BZ918" i="64" a="1"/>
  <c r="BZ918" i="64" s="1"/>
  <c r="BZ914" i="64" a="1"/>
  <c r="BZ914" i="64" s="1"/>
  <c r="BY906" i="64"/>
  <c r="BY907" i="64"/>
  <c r="BY910" i="64"/>
  <c r="BZ884" i="64" a="1"/>
  <c r="BZ884" i="64" s="1"/>
  <c r="BZ892" i="64" s="1"/>
  <c r="BZ900" i="64" a="1"/>
  <c r="BZ900" i="64" s="1"/>
  <c r="BZ885" i="64" a="1"/>
  <c r="BZ885" i="64" s="1"/>
  <c r="BZ893" i="64" s="1"/>
  <c r="BZ886" i="64" a="1"/>
  <c r="BZ886" i="64" s="1"/>
  <c r="BZ894" i="64" s="1"/>
  <c r="BZ887" i="64" a="1"/>
  <c r="BZ887" i="64" s="1"/>
  <c r="BZ895" i="64" s="1"/>
  <c r="BZ883" i="64" a="1"/>
  <c r="BZ883" i="64" s="1"/>
  <c r="BZ891" i="64" s="1"/>
  <c r="BZ901" i="64" a="1"/>
  <c r="BZ901" i="64" s="1"/>
  <c r="BZ902" i="64" a="1"/>
  <c r="BZ902" i="64" s="1"/>
  <c r="BZ899" i="64" a="1"/>
  <c r="BZ899" i="64" s="1"/>
  <c r="BZ903" i="64" a="1"/>
  <c r="BZ903" i="64" s="1"/>
  <c r="BY909" i="64"/>
  <c r="BY908" i="64"/>
  <c r="BY210" i="64"/>
  <c r="BY212" i="64" s="1"/>
  <c r="BZ208" i="64" a="1"/>
  <c r="BZ208" i="64" s="1"/>
  <c r="BZ207" i="64" s="1"/>
  <c r="BZ209" i="64" a="1"/>
  <c r="BZ209" i="64" s="1"/>
  <c r="BY1175" i="64"/>
  <c r="BY858" i="64"/>
  <c r="BY860" i="64" s="1"/>
  <c r="BW1178" i="64"/>
  <c r="BX1177" i="64"/>
  <c r="BZ331" i="64" a="1"/>
  <c r="BZ331" i="64" s="1"/>
  <c r="BZ1174" i="64" a="1"/>
  <c r="BZ1174" i="64" s="1"/>
  <c r="BZ312" i="64" a="1"/>
  <c r="BZ312" i="64" s="1"/>
  <c r="BZ859" i="64" a="1"/>
  <c r="BZ859" i="64" s="1"/>
  <c r="BZ825" i="64" a="1"/>
  <c r="BZ825" i="64" s="1"/>
  <c r="BZ299" i="64" a="1"/>
  <c r="BZ299" i="64" s="1"/>
  <c r="BX822" i="64"/>
  <c r="BY818" i="64"/>
  <c r="BY826" i="64" s="1"/>
  <c r="BZ821" i="64" a="1"/>
  <c r="BZ821" i="64" s="1"/>
  <c r="BZ4" i="64"/>
  <c r="BZ817" i="64" a="1"/>
  <c r="BZ817" i="64" s="1"/>
  <c r="CA259" i="64"/>
  <c r="CA7" i="64"/>
  <c r="BZ8" i="64" s="1"/>
  <c r="CA1" i="64"/>
  <c r="CB2" i="64"/>
  <c r="CA3" i="64"/>
  <c r="CA453" i="64" s="1" a="1"/>
  <c r="CA453" i="64" s="1"/>
  <c r="BZ24" i="864"/>
  <c r="BZ99" i="861" s="1"/>
  <c r="BZ43" i="863"/>
  <c r="BZ42" i="863"/>
  <c r="BZ21" i="863" s="1"/>
  <c r="BZ30"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784" i="64"/>
  <c r="AJ788" i="64" a="1"/>
  <c r="AJ788" i="64" s="1"/>
  <c r="AJ783" i="64" a="1"/>
  <c r="AJ783" i="64" s="1"/>
  <c r="AI523" i="64"/>
  <c r="AH2330" i="64"/>
  <c r="AJ2313" i="64" a="1"/>
  <c r="AJ2313" i="64" s="1"/>
  <c r="AJ2314" i="64" a="1"/>
  <c r="AJ2314" i="64" s="1"/>
  <c r="AJ2315" i="64" a="1"/>
  <c r="AJ2315" i="64" s="1"/>
  <c r="AJ2319" i="64" a="1"/>
  <c r="AJ2319" i="64" s="1"/>
  <c r="AJ2320" i="64" a="1"/>
  <c r="AJ2320" i="64" s="1"/>
  <c r="AJ2321" i="64" a="1"/>
  <c r="AJ2321" i="64" s="1"/>
  <c r="AJ2316" i="64" a="1"/>
  <c r="AJ2316" i="64" s="1"/>
  <c r="AJ2317" i="64" a="1"/>
  <c r="AJ2317" i="64" s="1"/>
  <c r="AJ2318" i="64" a="1"/>
  <c r="AJ2318" i="64" s="1"/>
  <c r="AI2322" i="64"/>
  <c r="AJ521" i="64" a="1"/>
  <c r="AJ521" i="64" s="1"/>
  <c r="AJ499" i="64" a="1"/>
  <c r="AJ499" i="64" s="1"/>
  <c r="AJ522" i="64" a="1"/>
  <c r="AJ522" i="64" s="1"/>
  <c r="AI500" i="64"/>
  <c r="AJ2467" i="64"/>
  <c r="AJ2501" i="64"/>
  <c r="DE190" i="64"/>
  <c r="DE193" i="64" s="1"/>
  <c r="CY2704" i="64"/>
  <c r="CY1592" i="64"/>
  <c r="CZ1590" i="64"/>
  <c r="DA2683" i="64"/>
  <c r="DA2685" i="64" s="1"/>
  <c r="AI2426" i="64"/>
  <c r="AI2404" i="64"/>
  <c r="AJ2759" i="64" a="1"/>
  <c r="AJ2759" i="64" s="1"/>
  <c r="AJ2405" i="64" a="1"/>
  <c r="AJ2405" i="64" s="1"/>
  <c r="AJ2425" i="64" a="1"/>
  <c r="AJ2425" i="64" s="1"/>
  <c r="BS2084" i="64"/>
  <c r="BT2082" i="64"/>
  <c r="BT2061" i="64"/>
  <c r="BT2063" i="64" s="1"/>
  <c r="AE1961" i="64"/>
  <c r="AF1958" i="64"/>
  <c r="AG1949" i="64"/>
  <c r="AH1947" i="64"/>
  <c r="AH1956" i="64"/>
  <c r="AH1948" i="64"/>
  <c r="AH1957" i="64"/>
  <c r="AJ1952" i="64" a="1"/>
  <c r="AJ1952" i="64" s="1"/>
  <c r="AJ1953" i="64" a="1"/>
  <c r="AJ1953" i="64" s="1"/>
  <c r="AJ1943" i="64" a="1"/>
  <c r="AJ1943" i="64" s="1"/>
  <c r="AJ1944" i="64" a="1"/>
  <c r="AJ1944" i="64" s="1"/>
  <c r="AI1940" i="64"/>
  <c r="AI1939" i="64"/>
  <c r="AJ1934" i="64" a="1"/>
  <c r="AJ1934" i="64" s="1"/>
  <c r="AJ1935" i="64" a="1"/>
  <c r="AJ1935" i="64" s="1"/>
  <c r="AI2447" i="64"/>
  <c r="AJ2446" i="64" a="1"/>
  <c r="AJ2446" i="64" s="1"/>
  <c r="AJ659" i="64" a="1"/>
  <c r="AJ659" i="64" s="1"/>
  <c r="AE707" i="64"/>
  <c r="AD2150" i="64"/>
  <c r="AD2152" i="64"/>
  <c r="AF706" i="64" a="1"/>
  <c r="AF706" i="64" s="1"/>
  <c r="AK2216" i="64"/>
  <c r="AK2217" i="64" s="1"/>
  <c r="AI1692" i="64"/>
  <c r="AI1855" i="64"/>
  <c r="AI1401" i="64"/>
  <c r="AI1152" i="64"/>
  <c r="AI661" i="64"/>
  <c r="AI476" i="64"/>
  <c r="AI685" i="64"/>
  <c r="AH62" i="64"/>
  <c r="AJ654" i="64" a="1"/>
  <c r="AJ654" i="64" s="1"/>
  <c r="AJ75" i="64" a="1"/>
  <c r="AJ75" i="64" s="1"/>
  <c r="AJ498" i="64" a="1"/>
  <c r="AJ498" i="64" s="1"/>
  <c r="AJ55" i="64" a="1"/>
  <c r="AJ55" i="64" s="1"/>
  <c r="AJ60" i="64" a="1"/>
  <c r="AJ60" i="64" s="1"/>
  <c r="AJ59" i="64" a="1"/>
  <c r="AJ59" i="64" s="1"/>
  <c r="AI56" i="64"/>
  <c r="AJ54" i="64" a="1"/>
  <c r="AJ54" i="64" s="1"/>
  <c r="AJ53" i="64" a="1"/>
  <c r="AJ53" i="64" s="1"/>
  <c r="AJ684" i="64" a="1"/>
  <c r="AJ684" i="64" s="1"/>
  <c r="AJ2656" i="64" a="1"/>
  <c r="AJ2656" i="64" s="1"/>
  <c r="AJ2733" i="64" a="1"/>
  <c r="AJ2733" i="64" s="1"/>
  <c r="AJ2707" i="64" a="1"/>
  <c r="AJ2707" i="64" s="1"/>
  <c r="AJ2682" i="64" a="1"/>
  <c r="AJ2682" i="64" s="1"/>
  <c r="AJ1831" i="64" a="1"/>
  <c r="AJ1831" i="64" s="1"/>
  <c r="AJ1832" i="64" s="1"/>
  <c r="AJ90" i="64" a="1"/>
  <c r="AJ90" i="64" s="1"/>
  <c r="AJ89" i="64" a="1"/>
  <c r="AJ89" i="64" s="1"/>
  <c r="AJ91" i="64" a="1"/>
  <c r="AJ91" i="64" s="1"/>
  <c r="AJ92" i="64" a="1"/>
  <c r="AJ92" i="64" s="1"/>
  <c r="AI93" i="64"/>
  <c r="AJ1773" i="64" a="1"/>
  <c r="AJ1773" i="64" s="1"/>
  <c r="AJ1774" i="64" s="1"/>
  <c r="AJ475" i="64" a="1"/>
  <c r="AJ475" i="64" s="1"/>
  <c r="AJ2783" i="64" a="1"/>
  <c r="AJ2783" i="64" s="1"/>
  <c r="AJ1693" i="64" a="1"/>
  <c r="AJ1693" i="64" s="1"/>
  <c r="AJ2111" i="64" a="1"/>
  <c r="AJ2111" i="64" s="1"/>
  <c r="AJ2119" i="64" s="1"/>
  <c r="AJ1862" i="64" a="1"/>
  <c r="AJ1862" i="64" s="1"/>
  <c r="AJ1856" i="64" a="1"/>
  <c r="AJ1856" i="64" s="1"/>
  <c r="AJ1854" i="64" a="1"/>
  <c r="AJ1854" i="64" s="1"/>
  <c r="AJ1400" i="64" a="1"/>
  <c r="AJ1400" i="64" s="1"/>
  <c r="AJ1151" i="64" a="1"/>
  <c r="AJ1151" i="64" s="1"/>
  <c r="CA454" i="64" a="1"/>
  <c r="BY1177" i="64" a="1"/>
  <c r="BZ1322" i="64" a="1"/>
  <c r="AJ2447" i="64" a="1"/>
  <c r="BZ396" i="64" a="1"/>
  <c r="BZ1175" i="64" a="1"/>
  <c r="BZ1002" i="64" a="1"/>
  <c r="BZ1828" i="64" a="1"/>
  <c r="BZ1070" i="64" a="1"/>
  <c r="AJ1939" i="64" a="1"/>
  <c r="BZ858" i="64" a="1"/>
  <c r="AJ2426" i="64" a="1"/>
  <c r="AJ1401" i="64" a="1"/>
  <c r="BZ1200" i="64"/>
  <c r="AJ661" i="64" a="1"/>
  <c r="AJ1152" i="64" a="1"/>
  <c r="AJ685" i="64" a="1"/>
  <c r="AK2467" i="64" a="1"/>
  <c r="BZ818" i="64" a="1"/>
  <c r="AJ1855" i="64" a="1"/>
  <c r="AJ784" i="64" a="1"/>
  <c r="AJ523" i="64" a="1"/>
  <c r="AJ2404" i="64" a="1"/>
  <c r="AJ500" i="64" a="1"/>
  <c r="BZ958" i="64" a="1"/>
  <c r="AK2501" i="64" a="1"/>
  <c r="BZ1229" i="64" a="1"/>
  <c r="BZ1986" i="64" a="1"/>
  <c r="AJ1940" i="64" a="1"/>
  <c r="BX1178" i="64" a="1"/>
  <c r="AJ476" i="64" a="1"/>
  <c r="AF707" i="64" a="1"/>
  <c r="AJ1692" i="64" a="1"/>
  <c r="CA454" i="64" l="1"/>
  <c r="CH45" i="1224"/>
  <c r="CH102" i="861" s="1"/>
  <c r="CG46" i="1224"/>
  <c r="CG103" i="861" s="1"/>
  <c r="AX43" i="1224"/>
  <c r="AX33" i="1224"/>
  <c r="AX42" i="861" s="1"/>
  <c r="AX31" i="1224"/>
  <c r="AX72" i="861" s="1"/>
  <c r="CG30" i="1224"/>
  <c r="CG101" i="861" s="1"/>
  <c r="CH29" i="1224"/>
  <c r="CH100" i="861" s="1"/>
  <c r="CJ16" i="1224"/>
  <c r="CJ35" i="861" s="1"/>
  <c r="CJ4" i="1224"/>
  <c r="CJ17" i="1224"/>
  <c r="CJ28" i="1224"/>
  <c r="CJ44" i="1224"/>
  <c r="CL2" i="1224"/>
  <c r="CK3" i="1224"/>
  <c r="CK7" i="1224"/>
  <c r="CK1" i="1224"/>
  <c r="CI18" i="1224"/>
  <c r="CI8" i="1224"/>
  <c r="BZ396" i="64"/>
  <c r="BZ1229" i="64"/>
  <c r="BZ1230" i="64" s="1"/>
  <c r="CA1228" i="64" a="1"/>
  <c r="CA1228" i="64" s="1"/>
  <c r="CA395" i="64" a="1"/>
  <c r="CA395" i="64" s="1"/>
  <c r="BP1231" i="64"/>
  <c r="BQ1227" i="64" s="1"/>
  <c r="BP1233" i="64"/>
  <c r="BZ1070" i="64"/>
  <c r="BZ1002" i="64"/>
  <c r="CA1001" i="64" a="1"/>
  <c r="CA1001" i="64" s="1"/>
  <c r="CA1069" i="64" a="1"/>
  <c r="CA1069" i="64" s="1"/>
  <c r="BO1072" i="64"/>
  <c r="BP1068" i="64" s="1"/>
  <c r="BO1074" i="64"/>
  <c r="BY1077" i="64"/>
  <c r="BY1071" i="64"/>
  <c r="BY1078" i="64" s="1"/>
  <c r="BZ1986" i="64"/>
  <c r="BZ1995" i="64" s="1"/>
  <c r="BZ1996" i="64" s="1" a="1"/>
  <c r="BZ1996" i="64" s="1"/>
  <c r="CA1987" i="64" a="1"/>
  <c r="CA1987" i="64" s="1"/>
  <c r="BB1992" i="64"/>
  <c r="BB1989" i="64" s="1"/>
  <c r="BZ958" i="64"/>
  <c r="BZ1828" i="64"/>
  <c r="BZ1830" i="64" s="1"/>
  <c r="BX973" i="64" a="1"/>
  <c r="BX973" i="64" s="1"/>
  <c r="CA1827" i="64" a="1"/>
  <c r="CA1827" i="64" s="1"/>
  <c r="CA959" i="64" a="1"/>
  <c r="CA959" i="64" s="1"/>
  <c r="BY967" i="64"/>
  <c r="BY972" i="64"/>
  <c r="BH969" i="64"/>
  <c r="BH962" i="64"/>
  <c r="BI957" i="64" s="1"/>
  <c r="BI964" i="64" s="1"/>
  <c r="BI961" i="64" s="1"/>
  <c r="CA1129" i="64" a="1"/>
  <c r="CA1129" i="64" s="1"/>
  <c r="CA1829" i="64" a="1"/>
  <c r="CA1829" i="64" s="1"/>
  <c r="BZ1127" i="64"/>
  <c r="BZ1128" i="64" s="1"/>
  <c r="BZ1130" i="64" s="1"/>
  <c r="CA1125" i="64" a="1"/>
  <c r="CA1125" i="64" s="1"/>
  <c r="CA1126" i="64" a="1"/>
  <c r="CA1126" i="64" s="1"/>
  <c r="AJ594" i="64"/>
  <c r="AJ596" i="64" s="1"/>
  <c r="AJ586" i="64" s="1"/>
  <c r="AJ588" i="64" s="1"/>
  <c r="AJ589" i="64" s="1"/>
  <c r="BU2041" i="64"/>
  <c r="CA595" i="64" a="1"/>
  <c r="CA595" i="64" s="1"/>
  <c r="CA584" i="64" a="1"/>
  <c r="CA584" i="64" s="1"/>
  <c r="CA587" i="64" a="1"/>
  <c r="CA587" i="64" s="1"/>
  <c r="CA601" i="64" a="1"/>
  <c r="CA601" i="64" s="1"/>
  <c r="BZ141" i="64"/>
  <c r="BZ126" i="64"/>
  <c r="BZ1322" i="64"/>
  <c r="BZ1324" i="64" s="1"/>
  <c r="CA111" i="64" a="1"/>
  <c r="CA111" i="64" s="1"/>
  <c r="CA1307" i="64" a="1"/>
  <c r="CA1307"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199" i="64" a="1"/>
  <c r="CA1199" i="64" s="1"/>
  <c r="AF1960" i="64"/>
  <c r="AE2147" i="64"/>
  <c r="BX911" i="64"/>
  <c r="BX928" i="64" s="1"/>
  <c r="BX929" i="64" s="1"/>
  <c r="BY926" i="64"/>
  <c r="BZ921" i="64"/>
  <c r="BZ925" i="64"/>
  <c r="BZ924" i="64"/>
  <c r="BZ922" i="64"/>
  <c r="BZ923" i="64"/>
  <c r="CA916" i="64" a="1"/>
  <c r="CA916" i="64" s="1"/>
  <c r="CA917" i="64" a="1"/>
  <c r="CA917" i="64" s="1"/>
  <c r="CA918" i="64" a="1"/>
  <c r="CA918" i="64" s="1"/>
  <c r="CA914" i="64" a="1"/>
  <c r="CA914" i="64" s="1"/>
  <c r="CA915" i="64" a="1"/>
  <c r="CA915" i="64" s="1"/>
  <c r="BY911" i="64"/>
  <c r="BZ906" i="64"/>
  <c r="CA883" i="64" a="1"/>
  <c r="CA883" i="64" s="1"/>
  <c r="CA891" i="64" s="1"/>
  <c r="CA884" i="64" a="1"/>
  <c r="CA884" i="64" s="1"/>
  <c r="CA892" i="64" s="1"/>
  <c r="CA900" i="64" a="1"/>
  <c r="CA900" i="64" s="1"/>
  <c r="CA885" i="64" a="1"/>
  <c r="CA885" i="64" s="1"/>
  <c r="CA893" i="64" s="1"/>
  <c r="CA886" i="64" a="1"/>
  <c r="CA886" i="64" s="1"/>
  <c r="CA894" i="64" s="1"/>
  <c r="CA887" i="64" a="1"/>
  <c r="CA887" i="64" s="1"/>
  <c r="CA895" i="64" s="1"/>
  <c r="CA901" i="64" a="1"/>
  <c r="CA901" i="64" s="1"/>
  <c r="CA902" i="64" a="1"/>
  <c r="CA902" i="64" s="1"/>
  <c r="CA899" i="64" a="1"/>
  <c r="CA899" i="64" s="1"/>
  <c r="CA903" i="64" a="1"/>
  <c r="CA903" i="64" s="1"/>
  <c r="BZ910" i="64"/>
  <c r="BZ909" i="64"/>
  <c r="BZ908" i="64"/>
  <c r="BZ907" i="64"/>
  <c r="BZ210" i="64"/>
  <c r="BZ212" i="64" s="1"/>
  <c r="CA208" i="64" a="1"/>
  <c r="CA208" i="64" s="1"/>
  <c r="CA207" i="64" s="1"/>
  <c r="CA209" i="64" a="1"/>
  <c r="CA209" i="64" s="1"/>
  <c r="BZ1175" i="64"/>
  <c r="BZ858" i="64"/>
  <c r="BZ860" i="64" s="1"/>
  <c r="BX1178" i="64"/>
  <c r="BY1177" i="64"/>
  <c r="CA331" i="64" a="1"/>
  <c r="CA331" i="64" s="1"/>
  <c r="CA1174" i="64" a="1"/>
  <c r="CA1174" i="64" s="1"/>
  <c r="CA312" i="64" a="1"/>
  <c r="CA312" i="64" s="1"/>
  <c r="CA859" i="64" a="1"/>
  <c r="CA859" i="64" s="1"/>
  <c r="CA825" i="64" a="1"/>
  <c r="CA825" i="64" s="1"/>
  <c r="CA299" i="64" a="1"/>
  <c r="CA299" i="64" s="1"/>
  <c r="BY822" i="64"/>
  <c r="BZ818" i="64"/>
  <c r="BZ826" i="64" s="1"/>
  <c r="CA821" i="64" a="1"/>
  <c r="CA821" i="64" s="1"/>
  <c r="CA4" i="64"/>
  <c r="CA817" i="64" a="1"/>
  <c r="CA817" i="64" s="1"/>
  <c r="CB259" i="64"/>
  <c r="CB7" i="64"/>
  <c r="CA8" i="64" s="1"/>
  <c r="CB1" i="64"/>
  <c r="CB3" i="64"/>
  <c r="CB453" i="64" s="1" a="1"/>
  <c r="CB453"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9" i="861" s="1"/>
  <c r="CA43" i="863"/>
  <c r="CA42" i="863"/>
  <c r="CA21" i="863" s="1"/>
  <c r="CA30"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784" i="64"/>
  <c r="AJ794" i="64" s="1"/>
  <c r="AI794" i="64"/>
  <c r="AK788" i="64" a="1"/>
  <c r="AK788" i="64" s="1"/>
  <c r="AK783" i="64" a="1"/>
  <c r="AK783" i="64" s="1"/>
  <c r="AJ523" i="64"/>
  <c r="AI2330" i="64"/>
  <c r="AK2313" i="64" a="1"/>
  <c r="AK2313" i="64" s="1"/>
  <c r="AK2314" i="64" a="1"/>
  <c r="AK2314" i="64" s="1"/>
  <c r="AK2315" i="64" a="1"/>
  <c r="AK2315" i="64" s="1"/>
  <c r="AK2316" i="64" a="1"/>
  <c r="AK2316" i="64" s="1"/>
  <c r="AK2317" i="64" a="1"/>
  <c r="AK2317" i="64" s="1"/>
  <c r="AK2318" i="64" a="1"/>
  <c r="AK2318" i="64" s="1"/>
  <c r="AK2320" i="64" a="1"/>
  <c r="AK2320" i="64" s="1"/>
  <c r="AK2321" i="64" a="1"/>
  <c r="AK2321" i="64" s="1"/>
  <c r="AK2319" i="64" a="1"/>
  <c r="AK2319" i="64" s="1"/>
  <c r="AJ2322" i="64"/>
  <c r="AK521" i="64" a="1"/>
  <c r="AK521" i="64" s="1"/>
  <c r="AK499" i="64" a="1"/>
  <c r="AK499" i="64" s="1"/>
  <c r="AK522" i="64" a="1"/>
  <c r="AK522" i="64" s="1"/>
  <c r="AJ500" i="64"/>
  <c r="AK2501" i="64"/>
  <c r="AK2467" i="64"/>
  <c r="DF190" i="64"/>
  <c r="DF193" i="64" s="1"/>
  <c r="DA2756" i="64"/>
  <c r="DA2730" i="64"/>
  <c r="DA2653" i="64"/>
  <c r="CZ1592" i="64"/>
  <c r="DA1590" i="64"/>
  <c r="DB2683" i="64"/>
  <c r="DB2685" i="64" s="1"/>
  <c r="AJ2426" i="64"/>
  <c r="AJ2404" i="64"/>
  <c r="AK2759" i="64" a="1"/>
  <c r="AK2759" i="64" s="1"/>
  <c r="AK2405" i="64" a="1"/>
  <c r="AK2405" i="64" s="1"/>
  <c r="AK2425" i="64" a="1"/>
  <c r="AK2425" i="64" s="1"/>
  <c r="BT2084" i="64"/>
  <c r="BU2082" i="64"/>
  <c r="BU2061" i="64"/>
  <c r="BU2063" i="64" s="1"/>
  <c r="AG1958" i="64"/>
  <c r="AG1960" i="64" s="1"/>
  <c r="AH1949" i="64"/>
  <c r="AH1958" i="64"/>
  <c r="AI1948" i="64"/>
  <c r="AI1957" i="64"/>
  <c r="AI1947" i="64"/>
  <c r="AI1956" i="64"/>
  <c r="AK1953" i="64" a="1"/>
  <c r="AK1953" i="64" s="1"/>
  <c r="AK1952" i="64" a="1"/>
  <c r="AK1952" i="64" s="1"/>
  <c r="AK1943" i="64" a="1"/>
  <c r="AK1943" i="64" s="1"/>
  <c r="AK1944" i="64" a="1"/>
  <c r="AK1944" i="64" s="1"/>
  <c r="AJ1940" i="64"/>
  <c r="AJ1939" i="64"/>
  <c r="AK1934" i="64" a="1"/>
  <c r="AK1934" i="64" s="1"/>
  <c r="AK1935" i="64" a="1"/>
  <c r="AK1935" i="64" s="1"/>
  <c r="AJ2447" i="64"/>
  <c r="AK2446" i="64" a="1"/>
  <c r="AK2446" i="64" s="1"/>
  <c r="AK659" i="64" a="1"/>
  <c r="AK659" i="64" s="1"/>
  <c r="AF707" i="64"/>
  <c r="AG706" i="64" a="1"/>
  <c r="AG706" i="64" s="1"/>
  <c r="AL2216" i="64"/>
  <c r="AL2217" i="64" s="1"/>
  <c r="AJ1401" i="64"/>
  <c r="AJ1855" i="64"/>
  <c r="AJ1692" i="64"/>
  <c r="AJ1152" i="64"/>
  <c r="AJ661" i="64"/>
  <c r="AJ476" i="64"/>
  <c r="AJ685" i="64"/>
  <c r="Z2110" i="64"/>
  <c r="Z2116" i="64" s="1"/>
  <c r="AI62" i="64"/>
  <c r="AK654" i="64" a="1"/>
  <c r="AK654" i="64" s="1"/>
  <c r="AK75" i="64" a="1"/>
  <c r="AK75" i="64" s="1"/>
  <c r="AK498" i="64" a="1"/>
  <c r="AK498" i="64" s="1"/>
  <c r="AK55" i="64" a="1"/>
  <c r="AK55" i="64" s="1"/>
  <c r="AK60" i="64" a="1"/>
  <c r="AK60" i="64" s="1"/>
  <c r="AK59" i="64" a="1"/>
  <c r="AK59" i="64" s="1"/>
  <c r="AJ56" i="64"/>
  <c r="AK54" i="64" a="1"/>
  <c r="AK54" i="64" s="1"/>
  <c r="AK53" i="64" a="1"/>
  <c r="AK53" i="64" s="1"/>
  <c r="AK684" i="64" a="1"/>
  <c r="AK684" i="64" s="1"/>
  <c r="AK2656" i="64" a="1"/>
  <c r="AK2656" i="64" s="1"/>
  <c r="AK2733" i="64" a="1"/>
  <c r="AK2733" i="64" s="1"/>
  <c r="AK2707" i="64" a="1"/>
  <c r="AK2707" i="64" s="1"/>
  <c r="AK2682" i="64" a="1"/>
  <c r="AK2682" i="64" s="1"/>
  <c r="AK1831" i="64" a="1"/>
  <c r="AK1831" i="64" s="1"/>
  <c r="AK1832" i="64" s="1"/>
  <c r="AK89" i="64" a="1"/>
  <c r="AK89" i="64" s="1"/>
  <c r="AK90" i="64" a="1"/>
  <c r="AK90" i="64" s="1"/>
  <c r="AK91" i="64" a="1"/>
  <c r="AK91" i="64" s="1"/>
  <c r="AK92" i="64" a="1"/>
  <c r="AK92" i="64" s="1"/>
  <c r="AJ93" i="64"/>
  <c r="AK1773" i="64" a="1"/>
  <c r="AK1773" i="64" s="1"/>
  <c r="AK1774" i="64" s="1"/>
  <c r="AK475" i="64" a="1"/>
  <c r="AK475" i="64" s="1"/>
  <c r="AK2783" i="64" a="1"/>
  <c r="AK2783" i="64" s="1"/>
  <c r="AK1693" i="64" a="1"/>
  <c r="AK1693" i="64" s="1"/>
  <c r="AK2111" i="64" a="1"/>
  <c r="AK2111" i="64" s="1"/>
  <c r="AK2119" i="64" s="1"/>
  <c r="AK1862" i="64" a="1"/>
  <c r="AK1862" i="64" s="1"/>
  <c r="AK1856" i="64" a="1"/>
  <c r="AK1856" i="64" s="1"/>
  <c r="AK1854" i="64" a="1"/>
  <c r="AK1854" i="64" s="1"/>
  <c r="AK1400" i="64" a="1"/>
  <c r="AK1400" i="64" s="1"/>
  <c r="AK1151" i="64" a="1"/>
  <c r="AK1151" i="64" s="1"/>
  <c r="CB454" i="64" a="1"/>
  <c r="CA1986" i="64" a="1"/>
  <c r="CA958" i="64" a="1"/>
  <c r="CA1200" i="64"/>
  <c r="AK1692" i="64" a="1"/>
  <c r="CA1828" i="64" a="1"/>
  <c r="CA1070" i="64" a="1"/>
  <c r="AK1152" i="64" a="1"/>
  <c r="AK500" i="64" a="1"/>
  <c r="AL2467" i="64" a="1"/>
  <c r="AK2404" i="64" a="1"/>
  <c r="AK2447" i="64" a="1"/>
  <c r="AK1401" i="64" a="1"/>
  <c r="AL2501" i="64" a="1"/>
  <c r="CA858" i="64" a="1"/>
  <c r="CA1175" i="64" a="1"/>
  <c r="AK784" i="64" a="1"/>
  <c r="AK476" i="64" a="1"/>
  <c r="AK685" i="64" a="1"/>
  <c r="BZ1177" i="64" a="1"/>
  <c r="CA1002" i="64" a="1"/>
  <c r="AG707" i="64" a="1"/>
  <c r="AK661" i="64" a="1"/>
  <c r="CA1322" i="64" a="1"/>
  <c r="AK2426" i="64" a="1"/>
  <c r="AK523" i="64" a="1"/>
  <c r="CA818" i="64" a="1"/>
  <c r="AK1855" i="64" a="1"/>
  <c r="AK1939" i="64" a="1"/>
  <c r="AK1940" i="64" a="1"/>
  <c r="BY1178" i="64" a="1"/>
  <c r="CA1229" i="64" a="1"/>
  <c r="CA396" i="64" a="1"/>
  <c r="CB454" i="64" l="1"/>
  <c r="CH30" i="1224"/>
  <c r="CH101" i="861" s="1"/>
  <c r="CI45" i="1224"/>
  <c r="CI102" i="861" s="1"/>
  <c r="AY27" i="1224"/>
  <c r="AX47" i="1224"/>
  <c r="AX73" i="861" s="1"/>
  <c r="AX49" i="1224"/>
  <c r="AX43" i="861" s="1"/>
  <c r="CH46" i="1224"/>
  <c r="CH103" i="861" s="1"/>
  <c r="CJ18" i="1224"/>
  <c r="CI29" i="1224"/>
  <c r="CI100" i="861" s="1"/>
  <c r="CK4" i="1224"/>
  <c r="CK17" i="1224"/>
  <c r="CK16" i="1224"/>
  <c r="CK35" i="861" s="1"/>
  <c r="CK28" i="1224"/>
  <c r="CK44" i="1224"/>
  <c r="CL1" i="1224"/>
  <c r="CL3" i="1224"/>
  <c r="CL7" i="1224"/>
  <c r="CJ8" i="1224"/>
  <c r="CA396" i="64"/>
  <c r="CA1229" i="64"/>
  <c r="CA1230" i="64" s="1"/>
  <c r="CB1228" i="64" a="1"/>
  <c r="CB1228" i="64" s="1"/>
  <c r="CB395" i="64" a="1"/>
  <c r="CB395" i="64" s="1"/>
  <c r="BQ1231" i="64"/>
  <c r="BR1227" i="64" s="1"/>
  <c r="BQ1233" i="64"/>
  <c r="CA1070" i="64"/>
  <c r="CA1002" i="64"/>
  <c r="CB1001" i="64" a="1"/>
  <c r="CB1001" i="64" s="1"/>
  <c r="CB1069" i="64" a="1"/>
  <c r="CB1069" i="64" s="1"/>
  <c r="BP1072" i="64"/>
  <c r="BQ1068" i="64" s="1"/>
  <c r="BP1074" i="64"/>
  <c r="BZ1077" i="64"/>
  <c r="BZ1071" i="64"/>
  <c r="BZ1078" i="64" s="1"/>
  <c r="AG74" i="861"/>
  <c r="AG76" i="861" s="1"/>
  <c r="CA1986" i="64"/>
  <c r="CA1995" i="64" s="1"/>
  <c r="CA1996" i="64" s="1" a="1"/>
  <c r="CA1996" i="64" s="1"/>
  <c r="CB1987" i="64" a="1"/>
  <c r="CB1987" i="64" s="1"/>
  <c r="BB1990" i="64"/>
  <c r="BC1985" i="64" s="1"/>
  <c r="CA958" i="64"/>
  <c r="CA1828" i="64"/>
  <c r="CA1830" i="64" s="1"/>
  <c r="BY973" i="64" a="1"/>
  <c r="BY973" i="64" s="1"/>
  <c r="CB1827" i="64" a="1"/>
  <c r="CB1827" i="64" s="1"/>
  <c r="CB959" i="64" a="1"/>
  <c r="CB959" i="64" s="1"/>
  <c r="BZ967" i="64"/>
  <c r="BZ972" i="64"/>
  <c r="BI969" i="64"/>
  <c r="BI962" i="64"/>
  <c r="BJ957" i="64" s="1"/>
  <c r="BJ964" i="64" s="1"/>
  <c r="BJ961" i="64" s="1"/>
  <c r="CB1129" i="64" a="1"/>
  <c r="CB1129" i="64" s="1"/>
  <c r="CB1829" i="64" a="1"/>
  <c r="CB1829" i="64" s="1"/>
  <c r="CA1127" i="64"/>
  <c r="CA1128" i="64" s="1"/>
  <c r="CA1130" i="64" s="1"/>
  <c r="CB1125" i="64" a="1"/>
  <c r="CB1125" i="64" s="1"/>
  <c r="CB1126" i="64" a="1"/>
  <c r="CB1126" i="64" s="1"/>
  <c r="BV2041" i="64"/>
  <c r="AJ590" i="64"/>
  <c r="AK582" i="64"/>
  <c r="AJ597" i="64"/>
  <c r="CB595" i="64" a="1"/>
  <c r="CB595" i="64" s="1"/>
  <c r="CB584" i="64" a="1"/>
  <c r="CB584" i="64" s="1"/>
  <c r="CB587" i="64" a="1"/>
  <c r="CB587" i="64" s="1"/>
  <c r="CB601" i="64" a="1"/>
  <c r="CB601" i="64" s="1"/>
  <c r="CA126" i="64"/>
  <c r="CA141" i="64"/>
  <c r="CA1322" i="64"/>
  <c r="CA1324" i="64" s="1"/>
  <c r="CB111" i="64" a="1"/>
  <c r="CB111" i="64" s="1"/>
  <c r="CB1307" i="64" a="1"/>
  <c r="CB1307"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199" i="64" a="1"/>
  <c r="CB1199" i="64" s="1"/>
  <c r="AF1961" i="64"/>
  <c r="Z2120" i="64" a="1"/>
  <c r="Z2120" i="64" s="1"/>
  <c r="Z2113" i="64" s="1"/>
  <c r="Z2114" i="64" s="1"/>
  <c r="BY928" i="64"/>
  <c r="BY929" i="64" s="1"/>
  <c r="CA922" i="64"/>
  <c r="BZ926" i="64"/>
  <c r="CA925" i="64"/>
  <c r="CA924" i="64"/>
  <c r="CA921" i="64"/>
  <c r="CA923" i="64"/>
  <c r="CB916" i="64" a="1"/>
  <c r="CB916" i="64" s="1"/>
  <c r="CB917" i="64" a="1"/>
  <c r="CB917" i="64" s="1"/>
  <c r="CB918" i="64" a="1"/>
  <c r="CB918" i="64" s="1"/>
  <c r="CB914" i="64" a="1"/>
  <c r="CB914" i="64" s="1"/>
  <c r="CB915" i="64" a="1"/>
  <c r="CB915" i="64" s="1"/>
  <c r="CA907" i="64"/>
  <c r="CA908" i="64"/>
  <c r="CA910" i="64"/>
  <c r="CB883" i="64" a="1"/>
  <c r="CB883" i="64" s="1"/>
  <c r="CB891" i="64" s="1"/>
  <c r="CB884" i="64" a="1"/>
  <c r="CB884" i="64" s="1"/>
  <c r="CB892" i="64" s="1"/>
  <c r="CB900" i="64" a="1"/>
  <c r="CB900" i="64" s="1"/>
  <c r="CB885" i="64" a="1"/>
  <c r="CB885" i="64" s="1"/>
  <c r="CB893" i="64" s="1"/>
  <c r="CB886" i="64" a="1"/>
  <c r="CB886" i="64" s="1"/>
  <c r="CB894" i="64" s="1"/>
  <c r="CB887" i="64" a="1"/>
  <c r="CB887" i="64" s="1"/>
  <c r="CB895" i="64" s="1"/>
  <c r="CB901" i="64" a="1"/>
  <c r="CB901" i="64" s="1"/>
  <c r="CB899" i="64" a="1"/>
  <c r="CB899" i="64" s="1"/>
  <c r="CB902" i="64" a="1"/>
  <c r="CB902" i="64" s="1"/>
  <c r="CB903" i="64" a="1"/>
  <c r="CB903" i="64" s="1"/>
  <c r="CA909" i="64"/>
  <c r="CA906" i="64"/>
  <c r="BZ911" i="64"/>
  <c r="CB208" i="64" a="1"/>
  <c r="CB208" i="64" s="1"/>
  <c r="CB207" i="64" s="1"/>
  <c r="CB209" i="64" a="1"/>
  <c r="CB209" i="64" s="1"/>
  <c r="CA210" i="64"/>
  <c r="CA212" i="64" s="1"/>
  <c r="CA1175" i="64"/>
  <c r="CA858" i="64"/>
  <c r="CA860" i="64" s="1"/>
  <c r="BY1178" i="64"/>
  <c r="BZ1177" i="64"/>
  <c r="CB331" i="64" a="1"/>
  <c r="CB331" i="64" s="1"/>
  <c r="CB1174" i="64" a="1"/>
  <c r="CB1174" i="64" s="1"/>
  <c r="CB312" i="64" a="1"/>
  <c r="CB312" i="64" s="1"/>
  <c r="CB859" i="64" a="1"/>
  <c r="CB859" i="64" s="1"/>
  <c r="CB825" i="64" a="1"/>
  <c r="CB825" i="64" s="1"/>
  <c r="CB299" i="64" a="1"/>
  <c r="CB299" i="64" s="1"/>
  <c r="BZ822" i="64"/>
  <c r="CA818" i="64"/>
  <c r="CA826" i="64" s="1"/>
  <c r="CB821" i="64" a="1"/>
  <c r="CB821" i="64" s="1"/>
  <c r="CB4" i="64"/>
  <c r="CB817" i="64" a="1"/>
  <c r="CB817" i="64" s="1"/>
  <c r="CC259" i="64"/>
  <c r="CC7" i="64"/>
  <c r="CB8" i="64" s="1"/>
  <c r="CC1" i="64"/>
  <c r="CD2" i="64"/>
  <c r="CC3" i="64"/>
  <c r="CC453" i="64" s="1" a="1"/>
  <c r="CC453" i="64" s="1"/>
  <c r="CB24" i="864"/>
  <c r="CB99"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0"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784" i="64"/>
  <c r="AL788" i="64" a="1"/>
  <c r="AL788" i="64" s="1"/>
  <c r="AL783" i="64" a="1"/>
  <c r="AL783" i="64" s="1"/>
  <c r="AK523" i="64"/>
  <c r="AJ2330" i="64"/>
  <c r="AL2313" i="64" a="1"/>
  <c r="AL2313" i="64" s="1"/>
  <c r="AL2314" i="64" a="1"/>
  <c r="AL2314" i="64" s="1"/>
  <c r="AL2315" i="64" a="1"/>
  <c r="AL2315" i="64" s="1"/>
  <c r="AL2316" i="64" a="1"/>
  <c r="AL2316" i="64" s="1"/>
  <c r="AL2320" i="64" a="1"/>
  <c r="AL2320" i="64" s="1"/>
  <c r="AL2321" i="64" a="1"/>
  <c r="AL2321" i="64" s="1"/>
  <c r="AL2319" i="64" a="1"/>
  <c r="AL2319" i="64" s="1"/>
  <c r="AL2317" i="64" a="1"/>
  <c r="AL2317" i="64" s="1"/>
  <c r="AL2318" i="64" a="1"/>
  <c r="AL2318" i="64" s="1"/>
  <c r="AK2322" i="64"/>
  <c r="AL521" i="64" a="1"/>
  <c r="AL521" i="64" s="1"/>
  <c r="AL499" i="64" a="1"/>
  <c r="AL499" i="64" s="1"/>
  <c r="AL522" i="64" a="1"/>
  <c r="AL522" i="64" s="1"/>
  <c r="AK500" i="64"/>
  <c r="AL2467" i="64"/>
  <c r="AL2501" i="64"/>
  <c r="DG190" i="64"/>
  <c r="DG193" i="64" s="1"/>
  <c r="CZ2704" i="64"/>
  <c r="DA1592" i="64"/>
  <c r="DB1590" i="64"/>
  <c r="DC2683" i="64"/>
  <c r="DC2685" i="64" s="1"/>
  <c r="AK2426" i="64"/>
  <c r="AK2404" i="64"/>
  <c r="AL2759" i="64" a="1"/>
  <c r="AL2759" i="64" s="1"/>
  <c r="AL2405" i="64" a="1"/>
  <c r="AL2405" i="64" s="1"/>
  <c r="AL2425" i="64" a="1"/>
  <c r="AL2425" i="64" s="1"/>
  <c r="BV2082" i="64"/>
  <c r="BU2084" i="64"/>
  <c r="BV2061" i="64"/>
  <c r="BV2063" i="64" s="1"/>
  <c r="AG1961" i="64"/>
  <c r="AI1949" i="64"/>
  <c r="AH1960" i="64"/>
  <c r="AH1961" i="64" s="1"/>
  <c r="AI1958" i="64"/>
  <c r="AJ1947" i="64"/>
  <c r="AJ1956" i="64"/>
  <c r="AJ1948" i="64"/>
  <c r="AJ1957" i="64"/>
  <c r="AL1953" i="64" a="1"/>
  <c r="AL1953" i="64" s="1"/>
  <c r="AL1952" i="64" a="1"/>
  <c r="AL1952" i="64" s="1"/>
  <c r="AL1943" i="64" a="1"/>
  <c r="AL1943" i="64" s="1"/>
  <c r="AL1944" i="64" a="1"/>
  <c r="AL1944" i="64" s="1"/>
  <c r="AK1940" i="64"/>
  <c r="AK1939" i="64"/>
  <c r="AL1934" i="64" a="1"/>
  <c r="AL1934" i="64" s="1"/>
  <c r="AL1935" i="64" a="1"/>
  <c r="AL1935" i="64" s="1"/>
  <c r="AK2447" i="64"/>
  <c r="AL2446" i="64" a="1"/>
  <c r="AL2446" i="64" s="1"/>
  <c r="AL659" i="64" a="1"/>
  <c r="AL659" i="64" s="1"/>
  <c r="AG707" i="64"/>
  <c r="AM2216" i="64"/>
  <c r="AM2217" i="64" s="1"/>
  <c r="AH706" i="64" a="1"/>
  <c r="AH706" i="64" s="1"/>
  <c r="AK1401" i="64"/>
  <c r="AK1692" i="64"/>
  <c r="AK1855" i="64"/>
  <c r="AK1152" i="64"/>
  <c r="AK476" i="64"/>
  <c r="AK685" i="64"/>
  <c r="AK661" i="64"/>
  <c r="AJ62" i="64"/>
  <c r="AL654" i="64" a="1"/>
  <c r="AL654" i="64" s="1"/>
  <c r="AL75" i="64" a="1"/>
  <c r="AL75" i="64" s="1"/>
  <c r="AL498" i="64" a="1"/>
  <c r="AL498" i="64" s="1"/>
  <c r="AL55" i="64" a="1"/>
  <c r="AL55" i="64" s="1"/>
  <c r="AL60" i="64" a="1"/>
  <c r="AL60" i="64" s="1"/>
  <c r="AL59" i="64" a="1"/>
  <c r="AL59" i="64" s="1"/>
  <c r="AK56" i="64"/>
  <c r="AL54" i="64" a="1"/>
  <c r="AL54" i="64" s="1"/>
  <c r="AL53" i="64" a="1"/>
  <c r="AL53" i="64" s="1"/>
  <c r="AL684" i="64" a="1"/>
  <c r="AL684" i="64" s="1"/>
  <c r="AL2656" i="64" a="1"/>
  <c r="AL2656" i="64" s="1"/>
  <c r="AL2733" i="64" a="1"/>
  <c r="AL2733" i="64" s="1"/>
  <c r="AL2707" i="64" a="1"/>
  <c r="AL2707" i="64" s="1"/>
  <c r="AL2682" i="64" a="1"/>
  <c r="AL2682" i="64" s="1"/>
  <c r="AL1831" i="64" a="1"/>
  <c r="AL1831" i="64" s="1"/>
  <c r="AL1832" i="64" s="1"/>
  <c r="AL89" i="64" a="1"/>
  <c r="AL89" i="64" s="1"/>
  <c r="AL91" i="64" a="1"/>
  <c r="AL91" i="64" s="1"/>
  <c r="AL90" i="64" a="1"/>
  <c r="AL90" i="64" s="1"/>
  <c r="AL92" i="64" a="1"/>
  <c r="AL92" i="64" s="1"/>
  <c r="AK93" i="64"/>
  <c r="AL1773" i="64" a="1"/>
  <c r="AL1773" i="64" s="1"/>
  <c r="AL1774" i="64" s="1"/>
  <c r="AL475" i="64" a="1"/>
  <c r="AL475" i="64" s="1"/>
  <c r="AL2783" i="64" a="1"/>
  <c r="AL2783" i="64" s="1"/>
  <c r="AL1693" i="64" a="1"/>
  <c r="AL1693" i="64" s="1"/>
  <c r="AL2111" i="64" a="1"/>
  <c r="AL2111" i="64" s="1"/>
  <c r="AL2119" i="64" s="1"/>
  <c r="AL1856" i="64" a="1"/>
  <c r="AL1856" i="64" s="1"/>
  <c r="AL1854" i="64" a="1"/>
  <c r="AL1854" i="64" s="1"/>
  <c r="AL1862" i="64" a="1"/>
  <c r="AL1862" i="64" s="1"/>
  <c r="AL1400" i="64" a="1"/>
  <c r="AL1400" i="64" s="1"/>
  <c r="AL1151" i="64" a="1"/>
  <c r="AL1151" i="64" s="1"/>
  <c r="CC454" i="64" a="1"/>
  <c r="AL523" i="64" a="1"/>
  <c r="AL1692" i="64" a="1"/>
  <c r="AM2467" i="64" a="1"/>
  <c r="AH707" i="64" a="1"/>
  <c r="CB1986" i="64" a="1"/>
  <c r="AL1401" i="64" a="1"/>
  <c r="CB1002" i="64" a="1"/>
  <c r="AL476" i="64" a="1"/>
  <c r="AL2447" i="64" a="1"/>
  <c r="AL2426" i="64" a="1"/>
  <c r="AL1940" i="64" a="1"/>
  <c r="AL685" i="64" a="1"/>
  <c r="AL2404" i="64" a="1"/>
  <c r="CB958" i="64" a="1"/>
  <c r="AL1855" i="64" a="1"/>
  <c r="CB1200" i="64"/>
  <c r="AL661" i="64" a="1"/>
  <c r="CB396" i="64" a="1"/>
  <c r="AL500" i="64" a="1"/>
  <c r="CB1070" i="64" a="1"/>
  <c r="CB1828" i="64" a="1"/>
  <c r="CB1322" i="64" a="1"/>
  <c r="CB1229" i="64" a="1"/>
  <c r="BZ1178" i="64" a="1"/>
  <c r="CA1177" i="64" a="1"/>
  <c r="CB858" i="64" a="1"/>
  <c r="AL784" i="64" a="1"/>
  <c r="CB818" i="64" a="1"/>
  <c r="AM2501" i="64" a="1"/>
  <c r="AL1152" i="64" a="1"/>
  <c r="AL1939" i="64" a="1"/>
  <c r="CB1175" i="64" a="1"/>
  <c r="CC454" i="64" l="1"/>
  <c r="CL8" i="1224"/>
  <c r="AY43" i="1224"/>
  <c r="AY31" i="1224"/>
  <c r="AY72" i="861" s="1"/>
  <c r="AY33" i="1224"/>
  <c r="AY42" i="861" s="1"/>
  <c r="CI30" i="1224"/>
  <c r="CI101" i="861" s="1"/>
  <c r="CI46" i="1224"/>
  <c r="CI103" i="861" s="1"/>
  <c r="CJ45" i="1224"/>
  <c r="CJ102" i="861" s="1"/>
  <c r="CJ29" i="1224"/>
  <c r="CJ100" i="861" s="1"/>
  <c r="CL4" i="1224"/>
  <c r="CL17" i="1224"/>
  <c r="CL16" i="1224"/>
  <c r="CL35" i="861" s="1"/>
  <c r="CL28" i="1224"/>
  <c r="CL44" i="1224"/>
  <c r="O18" i="1224"/>
  <c r="K18" i="1224"/>
  <c r="N18" i="1224"/>
  <c r="N46" i="1224"/>
  <c r="N103" i="861" s="1"/>
  <c r="N30" i="1224"/>
  <c r="N101" i="861" s="1"/>
  <c r="L46" i="1224"/>
  <c r="L103" i="861" s="1"/>
  <c r="L33" i="1224"/>
  <c r="L42" i="861" s="1"/>
  <c r="O46" i="1224"/>
  <c r="O103" i="861" s="1"/>
  <c r="O30" i="1224"/>
  <c r="O101" i="861" s="1"/>
  <c r="K33" i="1224"/>
  <c r="K42" i="861" s="1"/>
  <c r="K49" i="1224"/>
  <c r="K43" i="861" s="1"/>
  <c r="CK18" i="1224"/>
  <c r="CK8" i="1224"/>
  <c r="CB396" i="64"/>
  <c r="CB1229" i="64"/>
  <c r="CB1230" i="64" s="1"/>
  <c r="BR1231" i="64"/>
  <c r="BS1227" i="64" s="1"/>
  <c r="BR1233" i="64"/>
  <c r="CC395" i="64" a="1"/>
  <c r="CC395" i="64" s="1"/>
  <c r="CC1228" i="64" a="1"/>
  <c r="CC1228" i="64" s="1"/>
  <c r="CB1070" i="64"/>
  <c r="CB1002" i="64"/>
  <c r="CC1001" i="64" a="1"/>
  <c r="CC1001" i="64" s="1"/>
  <c r="CC1069" i="64" a="1"/>
  <c r="CC1069" i="64" s="1"/>
  <c r="BQ1072" i="64"/>
  <c r="BR1068" i="64" s="1"/>
  <c r="BQ1074" i="64"/>
  <c r="CA1077" i="64"/>
  <c r="CA1071" i="64"/>
  <c r="CA1078" i="64" s="1"/>
  <c r="AI17" i="861"/>
  <c r="AI26" i="861" s="1"/>
  <c r="AI27" i="861" s="1"/>
  <c r="CB1986" i="64"/>
  <c r="CB1995" i="64" s="1"/>
  <c r="CB1996" i="64" s="1" a="1"/>
  <c r="CB1996" i="64" s="1"/>
  <c r="CC1987" i="64" a="1"/>
  <c r="CC1987" i="64" s="1"/>
  <c r="BC1992" i="64"/>
  <c r="BC1989" i="64" s="1"/>
  <c r="CB958" i="64"/>
  <c r="CB1828" i="64"/>
  <c r="CB1830" i="64" s="1"/>
  <c r="BZ973" i="64" a="1"/>
  <c r="BZ973" i="64" s="1"/>
  <c r="CC1827" i="64" a="1"/>
  <c r="CC1827" i="64" s="1"/>
  <c r="CC959" i="64" a="1"/>
  <c r="CC959" i="64" s="1"/>
  <c r="CA967" i="64"/>
  <c r="CA972" i="64"/>
  <c r="BJ969" i="64"/>
  <c r="BJ962" i="64"/>
  <c r="BK957" i="64" s="1"/>
  <c r="BK964" i="64" s="1"/>
  <c r="BK961" i="64" s="1"/>
  <c r="CC1129" i="64" a="1"/>
  <c r="CC1129" i="64" s="1"/>
  <c r="CC1829" i="64" a="1"/>
  <c r="CC1829" i="64" s="1"/>
  <c r="BW2041" i="64"/>
  <c r="CB1127" i="64"/>
  <c r="CB1128" i="64" s="1"/>
  <c r="CB1130" i="64" s="1"/>
  <c r="CC1125" i="64" a="1"/>
  <c r="CC1125" i="64" s="1"/>
  <c r="CC1126" i="64" a="1"/>
  <c r="CC1126" i="64" s="1"/>
  <c r="AK593" i="64"/>
  <c r="AJ602" i="64"/>
  <c r="AJ598" i="64"/>
  <c r="AK585" i="64"/>
  <c r="CC595" i="64" a="1"/>
  <c r="CC595" i="64" s="1"/>
  <c r="CC584" i="64" a="1"/>
  <c r="CC584" i="64" s="1"/>
  <c r="CC601" i="64" a="1"/>
  <c r="CC601" i="64" s="1"/>
  <c r="CC587" i="64" a="1"/>
  <c r="CC587" i="64" s="1"/>
  <c r="CB126" i="64"/>
  <c r="CB141" i="64"/>
  <c r="CB1322" i="64"/>
  <c r="CB1324" i="64" s="1"/>
  <c r="CC111" i="64" a="1"/>
  <c r="CC111" i="64" s="1"/>
  <c r="CC1307" i="64" a="1"/>
  <c r="CC1307"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199" i="64" a="1"/>
  <c r="CC1199" i="64" s="1"/>
  <c r="BZ928" i="64"/>
  <c r="BZ929" i="64" s="1"/>
  <c r="CA926" i="64"/>
  <c r="CB925" i="64"/>
  <c r="CB924" i="64"/>
  <c r="CB922" i="64"/>
  <c r="CB921" i="64"/>
  <c r="CB923" i="64"/>
  <c r="CC916" i="64" a="1"/>
  <c r="CC916" i="64" s="1"/>
  <c r="CC917" i="64" a="1"/>
  <c r="CC917" i="64" s="1"/>
  <c r="CC918" i="64" a="1"/>
  <c r="CC918" i="64" s="1"/>
  <c r="CC915" i="64" a="1"/>
  <c r="CC915" i="64" s="1"/>
  <c r="CC914" i="64" a="1"/>
  <c r="CC914" i="64" s="1"/>
  <c r="CB908" i="64"/>
  <c r="CA911" i="64"/>
  <c r="CC883" i="64" a="1"/>
  <c r="CC883" i="64" s="1"/>
  <c r="CC891" i="64" s="1"/>
  <c r="CC884" i="64" a="1"/>
  <c r="CC884" i="64" s="1"/>
  <c r="CC892" i="64" s="1"/>
  <c r="CC900" i="64" a="1"/>
  <c r="CC900" i="64" s="1"/>
  <c r="CC885" i="64" a="1"/>
  <c r="CC885" i="64" s="1"/>
  <c r="CC893" i="64" s="1"/>
  <c r="CC886" i="64" a="1"/>
  <c r="CC886" i="64" s="1"/>
  <c r="CC894" i="64" s="1"/>
  <c r="CC899" i="64" a="1"/>
  <c r="CC899" i="64" s="1"/>
  <c r="CC887" i="64" a="1"/>
  <c r="CC887" i="64" s="1"/>
  <c r="CC895" i="64" s="1"/>
  <c r="CC901" i="64" a="1"/>
  <c r="CC901" i="64" s="1"/>
  <c r="CC902" i="64" a="1"/>
  <c r="CC902" i="64" s="1"/>
  <c r="CC903" i="64" a="1"/>
  <c r="CC903" i="64" s="1"/>
  <c r="CB910" i="64"/>
  <c r="CB909" i="64"/>
  <c r="CB907" i="64"/>
  <c r="CB906" i="64"/>
  <c r="CB210" i="64"/>
  <c r="CB212" i="64" s="1"/>
  <c r="CC208" i="64" a="1"/>
  <c r="CC208" i="64" s="1"/>
  <c r="CC207" i="64" s="1"/>
  <c r="CC209" i="64" a="1"/>
  <c r="CC209" i="64" s="1"/>
  <c r="CB1175" i="64"/>
  <c r="CB858" i="64"/>
  <c r="CB860" i="64" s="1"/>
  <c r="BZ1178" i="64"/>
  <c r="CA1177" i="64"/>
  <c r="CC331" i="64" a="1"/>
  <c r="CC331" i="64" s="1"/>
  <c r="CC1174" i="64" a="1"/>
  <c r="CC1174" i="64" s="1"/>
  <c r="CC312" i="64" a="1"/>
  <c r="CC312" i="64" s="1"/>
  <c r="CC859" i="64" a="1"/>
  <c r="CC859" i="64" s="1"/>
  <c r="CC825" i="64" a="1"/>
  <c r="CC825" i="64" s="1"/>
  <c r="CC299" i="64" a="1"/>
  <c r="CC299" i="64" s="1"/>
  <c r="CA822" i="64"/>
  <c r="CB818" i="64"/>
  <c r="CB826" i="64" s="1"/>
  <c r="CC821" i="64" a="1"/>
  <c r="CC821" i="64" s="1"/>
  <c r="CC4" i="64"/>
  <c r="CC817" i="64" a="1"/>
  <c r="CC817" i="64" s="1"/>
  <c r="CD259" i="64"/>
  <c r="CD7" i="64"/>
  <c r="CC8" i="64" s="1"/>
  <c r="CD1" i="64"/>
  <c r="CE2" i="64"/>
  <c r="CD3" i="64"/>
  <c r="CD453" i="64" s="1" a="1"/>
  <c r="CD453" i="64" s="1"/>
  <c r="CC24" i="864"/>
  <c r="CC99"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0"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784" i="64"/>
  <c r="AL794" i="64" s="1"/>
  <c r="AK794" i="64"/>
  <c r="AM788" i="64" a="1"/>
  <c r="AM788" i="64" s="1"/>
  <c r="AM783" i="64" a="1"/>
  <c r="AM783" i="64" s="1"/>
  <c r="AL523" i="64"/>
  <c r="AK2330" i="64"/>
  <c r="AM2313" i="64" a="1"/>
  <c r="AM2313" i="64" s="1"/>
  <c r="AM2314" i="64" a="1"/>
  <c r="AM2314" i="64" s="1"/>
  <c r="AM2317" i="64" a="1"/>
  <c r="AM2317" i="64" s="1"/>
  <c r="AM2318" i="64" a="1"/>
  <c r="AM2318" i="64" s="1"/>
  <c r="AM2316" i="64" a="1"/>
  <c r="AM2316" i="64" s="1"/>
  <c r="AM2320" i="64" a="1"/>
  <c r="AM2320" i="64" s="1"/>
  <c r="AM2321" i="64" a="1"/>
  <c r="AM2321" i="64" s="1"/>
  <c r="AM2319" i="64" a="1"/>
  <c r="AM2319" i="64" s="1"/>
  <c r="AM2315" i="64" a="1"/>
  <c r="AM2315" i="64" s="1"/>
  <c r="AL2322" i="64"/>
  <c r="AM499" i="64" a="1"/>
  <c r="AM499" i="64" s="1"/>
  <c r="AM522" i="64" a="1"/>
  <c r="AM522" i="64" s="1"/>
  <c r="AM521" i="64" a="1"/>
  <c r="AM521" i="64" s="1"/>
  <c r="AL500" i="64"/>
  <c r="AM2501" i="64"/>
  <c r="AM2467" i="64"/>
  <c r="DH190" i="64"/>
  <c r="DH193" i="64" s="1"/>
  <c r="DB2653" i="64"/>
  <c r="DB2730" i="64"/>
  <c r="DB2756" i="64"/>
  <c r="DB1592" i="64"/>
  <c r="DC1590" i="64"/>
  <c r="DD2683" i="64"/>
  <c r="DD2685" i="64" s="1"/>
  <c r="AL2426" i="64"/>
  <c r="AL2404" i="64"/>
  <c r="AM2759" i="64" a="1"/>
  <c r="AM2759" i="64" s="1"/>
  <c r="AM2405" i="64" a="1"/>
  <c r="AM2405" i="64" s="1"/>
  <c r="AM2425" i="64" a="1"/>
  <c r="AM2425" i="64" s="1"/>
  <c r="BV2084" i="64"/>
  <c r="BW2082" i="64"/>
  <c r="BW2061" i="64"/>
  <c r="BW2063" i="64" s="1"/>
  <c r="BX2041" i="64"/>
  <c r="AI1960" i="64"/>
  <c r="AJ1949" i="64"/>
  <c r="AK1948" i="64"/>
  <c r="AK1957" i="64"/>
  <c r="AK1947" i="64"/>
  <c r="AK1956" i="64"/>
  <c r="AM1953" i="64" a="1"/>
  <c r="AM1953" i="64" s="1"/>
  <c r="AM1952" i="64" a="1"/>
  <c r="AM1952" i="64" s="1"/>
  <c r="AM1944" i="64" a="1"/>
  <c r="AM1944" i="64" s="1"/>
  <c r="AM1943" i="64" a="1"/>
  <c r="AM1943" i="64" s="1"/>
  <c r="AL1940" i="64"/>
  <c r="AL1939" i="64"/>
  <c r="AM1934" i="64" a="1"/>
  <c r="AM1934" i="64" s="1"/>
  <c r="AM1935" i="64" a="1"/>
  <c r="AM1935" i="64" s="1"/>
  <c r="AL2447" i="64"/>
  <c r="AM2446" i="64" a="1"/>
  <c r="AM2446" i="64" s="1"/>
  <c r="AM659" i="64" a="1"/>
  <c r="AM659" i="64" s="1"/>
  <c r="AH707" i="64"/>
  <c r="AN2216" i="64"/>
  <c r="AN2217" i="64" s="1"/>
  <c r="AI706" i="64" a="1"/>
  <c r="AI706" i="64" s="1"/>
  <c r="AL1855" i="64"/>
  <c r="AL1401" i="64"/>
  <c r="AL1692" i="64"/>
  <c r="AL1152" i="64"/>
  <c r="AL661" i="64"/>
  <c r="AL685" i="64"/>
  <c r="AL476" i="64"/>
  <c r="AA2110" i="64"/>
  <c r="AA2116" i="64" s="1"/>
  <c r="AK62" i="64"/>
  <c r="AM654" i="64" a="1"/>
  <c r="AM654" i="64" s="1"/>
  <c r="AM75" i="64" a="1"/>
  <c r="AM75" i="64" s="1"/>
  <c r="AM498" i="64" a="1"/>
  <c r="AM498" i="64" s="1"/>
  <c r="AM55" i="64" a="1"/>
  <c r="AM55" i="64" s="1"/>
  <c r="AM60" i="64" a="1"/>
  <c r="AM60" i="64" s="1"/>
  <c r="AM59" i="64" a="1"/>
  <c r="AM59" i="64" s="1"/>
  <c r="AL56" i="64"/>
  <c r="AM53" i="64" a="1"/>
  <c r="AM53" i="64" s="1"/>
  <c r="AM54" i="64" a="1"/>
  <c r="AM54" i="64" s="1"/>
  <c r="AM684" i="64" a="1"/>
  <c r="AM684" i="64" s="1"/>
  <c r="AM2656" i="64" a="1"/>
  <c r="AM2656" i="64" s="1"/>
  <c r="AM2733" i="64" a="1"/>
  <c r="AM2733" i="64" s="1"/>
  <c r="AM2707" i="64" a="1"/>
  <c r="AM2707" i="64" s="1"/>
  <c r="AM2682" i="64" a="1"/>
  <c r="AM2682" i="64" s="1"/>
  <c r="AM1831" i="64" a="1"/>
  <c r="AM1831" i="64" s="1"/>
  <c r="AM1832" i="64" s="1"/>
  <c r="AM91" i="64" a="1"/>
  <c r="AM91" i="64" s="1"/>
  <c r="AM92" i="64" a="1"/>
  <c r="AM92" i="64" s="1"/>
  <c r="AM89" i="64" a="1"/>
  <c r="AM89" i="64" s="1"/>
  <c r="AM90" i="64" a="1"/>
  <c r="AM90" i="64" s="1"/>
  <c r="AL93" i="64"/>
  <c r="AM1773" i="64" a="1"/>
  <c r="AM1773" i="64" s="1"/>
  <c r="AM1774" i="64" s="1"/>
  <c r="AM475" i="64" a="1"/>
  <c r="AM475" i="64" s="1"/>
  <c r="AM2783" i="64" a="1"/>
  <c r="AM2783" i="64" s="1"/>
  <c r="AM1693" i="64" a="1"/>
  <c r="AM1693" i="64" s="1"/>
  <c r="AM2111" i="64" a="1"/>
  <c r="AM2111" i="64" s="1"/>
  <c r="AM2119" i="64" s="1"/>
  <c r="AM1856" i="64" a="1"/>
  <c r="AM1856" i="64" s="1"/>
  <c r="AM1854" i="64" a="1"/>
  <c r="AM1854" i="64" s="1"/>
  <c r="AM1862" i="64" a="1"/>
  <c r="AM1862" i="64" s="1"/>
  <c r="AM1400" i="64" a="1"/>
  <c r="AM1400" i="64" s="1"/>
  <c r="AM1151" i="64" a="1"/>
  <c r="AM1151" i="64" s="1"/>
  <c r="CD454" i="64" a="1"/>
  <c r="CC1322" i="64" a="1"/>
  <c r="AM1855" i="64" a="1"/>
  <c r="AM2404" i="64" a="1"/>
  <c r="AM685" i="64" a="1"/>
  <c r="AM1940" i="64" a="1"/>
  <c r="AI707" i="64" a="1"/>
  <c r="CC1986" i="64" a="1"/>
  <c r="AM2447" i="64" a="1"/>
  <c r="AM476" i="64" a="1"/>
  <c r="CC396" i="64" a="1"/>
  <c r="AM1401" i="64" a="1"/>
  <c r="CC1200" i="64"/>
  <c r="AM500" i="64" a="1"/>
  <c r="CC1070" i="64" a="1"/>
  <c r="AM784" i="64" a="1"/>
  <c r="AM661" i="64" a="1"/>
  <c r="AM523" i="64" a="1"/>
  <c r="AN2467" i="64" a="1"/>
  <c r="CB1177" i="64" a="1"/>
  <c r="CC1002" i="64" a="1"/>
  <c r="CC858" i="64" a="1"/>
  <c r="CC1175" i="64" a="1"/>
  <c r="CC1229" i="64" a="1"/>
  <c r="CA1178" i="64" a="1"/>
  <c r="CC1828" i="64" a="1"/>
  <c r="CC958" i="64" a="1"/>
  <c r="AM2426" i="64" a="1"/>
  <c r="AM1692" i="64" a="1"/>
  <c r="AN2501" i="64" a="1"/>
  <c r="CC818" i="64" a="1"/>
  <c r="AM1152" i="64" a="1"/>
  <c r="AM1939" i="64" a="1"/>
  <c r="CD454" i="64" l="1"/>
  <c r="CJ46" i="1224"/>
  <c r="CJ103" i="861" s="1"/>
  <c r="AZ27" i="1224"/>
  <c r="AY47" i="1224"/>
  <c r="AY73" i="861" s="1"/>
  <c r="AY49" i="1224"/>
  <c r="AY43" i="861" s="1"/>
  <c r="CJ30" i="1224"/>
  <c r="CJ101" i="861" s="1"/>
  <c r="CL18" i="1224"/>
  <c r="CK29" i="1224"/>
  <c r="CK100" i="861" s="1"/>
  <c r="CK45" i="1224"/>
  <c r="CK102" i="861" s="1"/>
  <c r="L18" i="1224"/>
  <c r="M18" i="1224"/>
  <c r="K47" i="1224"/>
  <c r="K73" i="861" s="1"/>
  <c r="N45" i="1224"/>
  <c r="N102" i="861" s="1"/>
  <c r="O45" i="1224"/>
  <c r="O102" i="861" s="1"/>
  <c r="L45" i="1224"/>
  <c r="L102" i="861" s="1"/>
  <c r="P45" i="1224"/>
  <c r="P102" i="861" s="1"/>
  <c r="O29" i="1224"/>
  <c r="O100" i="861" s="1"/>
  <c r="M29" i="1224"/>
  <c r="M100" i="861" s="1"/>
  <c r="M45" i="1224"/>
  <c r="M102" i="861" s="1"/>
  <c r="P29" i="1224"/>
  <c r="P100" i="861" s="1"/>
  <c r="L29" i="1224"/>
  <c r="L100" i="861" s="1"/>
  <c r="N29" i="1224"/>
  <c r="N100" i="861" s="1"/>
  <c r="K31" i="1224"/>
  <c r="K72" i="861" s="1"/>
  <c r="L31" i="1224"/>
  <c r="L72" i="861" s="1"/>
  <c r="L47" i="1224"/>
  <c r="L73" i="861" s="1"/>
  <c r="CC1229" i="64"/>
  <c r="CC1230" i="64" s="1"/>
  <c r="CC396" i="64"/>
  <c r="CD395" i="64" a="1"/>
  <c r="CD395" i="64" s="1"/>
  <c r="CD1228" i="64" a="1"/>
  <c r="CD1228" i="64" s="1"/>
  <c r="BS1231" i="64"/>
  <c r="BT1227" i="64" s="1"/>
  <c r="BS1233" i="64"/>
  <c r="CC1070" i="64"/>
  <c r="CC1002" i="64"/>
  <c r="BR1072" i="64"/>
  <c r="BS1068" i="64" s="1"/>
  <c r="BR1074" i="64"/>
  <c r="CD1001" i="64" a="1"/>
  <c r="CD1001" i="64" s="1"/>
  <c r="CD1069" i="64" a="1"/>
  <c r="CD1069" i="64" s="1"/>
  <c r="CB1077" i="64"/>
  <c r="CB1071" i="64"/>
  <c r="CB1078" i="64" s="1"/>
  <c r="CC1986" i="64"/>
  <c r="CC1995" i="64" s="1"/>
  <c r="CC1996" i="64" s="1" a="1"/>
  <c r="CC1996" i="64" s="1"/>
  <c r="CD1987" i="64" a="1"/>
  <c r="CD1987" i="64" s="1"/>
  <c r="BC1990" i="64"/>
  <c r="BD1985" i="64" s="1"/>
  <c r="CC958" i="64"/>
  <c r="CC1828" i="64"/>
  <c r="CC1830" i="64" s="1"/>
  <c r="CD1827" i="64" a="1"/>
  <c r="CD1827" i="64" s="1"/>
  <c r="CD959" i="64" a="1"/>
  <c r="CD959" i="64" s="1"/>
  <c r="CA973" i="64" a="1"/>
  <c r="CA973" i="64" s="1"/>
  <c r="CB967" i="64"/>
  <c r="CB972" i="64"/>
  <c r="BK969" i="64"/>
  <c r="BK962" i="64"/>
  <c r="BL957" i="64" s="1"/>
  <c r="BL964" i="64" s="1"/>
  <c r="BL961" i="64" s="1"/>
  <c r="CD1129" i="64" a="1"/>
  <c r="CD1129" i="64" s="1"/>
  <c r="CD1829" i="64" a="1"/>
  <c r="CD1829" i="64" s="1"/>
  <c r="CC1127" i="64"/>
  <c r="CC1128" i="64" s="1"/>
  <c r="CC1130" i="64" s="1"/>
  <c r="CD1125" i="64" a="1"/>
  <c r="CD1125" i="64" s="1"/>
  <c r="CD1126" i="64" a="1"/>
  <c r="CD1126" i="64" s="1"/>
  <c r="AK594" i="64"/>
  <c r="AK596" i="64" s="1"/>
  <c r="AK586" i="64" s="1"/>
  <c r="AK588" i="64" s="1"/>
  <c r="AK589" i="64" s="1"/>
  <c r="CD595" i="64" a="1"/>
  <c r="CD595" i="64" s="1"/>
  <c r="CD584" i="64" a="1"/>
  <c r="CD584" i="64" s="1"/>
  <c r="CD601" i="64" a="1"/>
  <c r="CD601" i="64" s="1"/>
  <c r="CD587" i="64" a="1"/>
  <c r="CD587" i="64" s="1"/>
  <c r="CC126" i="64"/>
  <c r="CC141" i="64"/>
  <c r="CC1322" i="64"/>
  <c r="CD111" i="64" a="1"/>
  <c r="CD111" i="64" s="1"/>
  <c r="CD1307" i="64" a="1"/>
  <c r="CD1307"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199" i="64" a="1"/>
  <c r="CD1199" i="64" s="1"/>
  <c r="AA2120" i="64" a="1"/>
  <c r="AA2120" i="64" s="1"/>
  <c r="AA2113" i="64" s="1"/>
  <c r="AA2114" i="64" s="1"/>
  <c r="CA928" i="64"/>
  <c r="CC921" i="64"/>
  <c r="CB926" i="64"/>
  <c r="CC925" i="64"/>
  <c r="CC924" i="64"/>
  <c r="CC922" i="64"/>
  <c r="CC923" i="64"/>
  <c r="CD916" i="64" a="1"/>
  <c r="CD916" i="64" s="1"/>
  <c r="CD917" i="64" a="1"/>
  <c r="CD917" i="64" s="1"/>
  <c r="CD918" i="64" a="1"/>
  <c r="CD918" i="64" s="1"/>
  <c r="CD915" i="64" a="1"/>
  <c r="CD915" i="64" s="1"/>
  <c r="CD914" i="64" a="1"/>
  <c r="CD914" i="64" s="1"/>
  <c r="CB911" i="64"/>
  <c r="CC910" i="64"/>
  <c r="CD903" i="64" a="1"/>
  <c r="CD903" i="64" s="1"/>
  <c r="CD883" i="64" a="1"/>
  <c r="CD883" i="64" s="1"/>
  <c r="CD891" i="64" s="1"/>
  <c r="CD884" i="64" a="1"/>
  <c r="CD884" i="64" s="1"/>
  <c r="CD892" i="64" s="1"/>
  <c r="CD900" i="64" a="1"/>
  <c r="CD900" i="64" s="1"/>
  <c r="CD899" i="64" a="1"/>
  <c r="CD899" i="64" s="1"/>
  <c r="CD885" i="64" a="1"/>
  <c r="CD885" i="64" s="1"/>
  <c r="CD893" i="64" s="1"/>
  <c r="CD886" i="64" a="1"/>
  <c r="CD886" i="64" s="1"/>
  <c r="CD894" i="64" s="1"/>
  <c r="CD887" i="64" a="1"/>
  <c r="CD887" i="64" s="1"/>
  <c r="CD895" i="64" s="1"/>
  <c r="CD901" i="64" a="1"/>
  <c r="CD901" i="64" s="1"/>
  <c r="CD902" i="64" a="1"/>
  <c r="CD902" i="64" s="1"/>
  <c r="CC909" i="64"/>
  <c r="CC908" i="64"/>
  <c r="CC907" i="64"/>
  <c r="CC906" i="64"/>
  <c r="CD208" i="64" a="1"/>
  <c r="CD208" i="64" s="1"/>
  <c r="CD207" i="64" s="1"/>
  <c r="CD209" i="64" a="1"/>
  <c r="CD209" i="64" s="1"/>
  <c r="CC210" i="64"/>
  <c r="CC212" i="64" s="1"/>
  <c r="CC1175" i="64"/>
  <c r="CC858" i="64"/>
  <c r="CC860" i="64" s="1"/>
  <c r="CA1178" i="64"/>
  <c r="CB1177" i="64"/>
  <c r="CD331" i="64" a="1"/>
  <c r="CD331" i="64" s="1"/>
  <c r="CD1174" i="64" a="1"/>
  <c r="CD1174" i="64" s="1"/>
  <c r="CD312" i="64" a="1"/>
  <c r="CD312" i="64" s="1"/>
  <c r="CD859" i="64" a="1"/>
  <c r="CD859" i="64" s="1"/>
  <c r="CD825" i="64" a="1"/>
  <c r="CD825" i="64" s="1"/>
  <c r="CD299" i="64" a="1"/>
  <c r="CD299" i="64" s="1"/>
  <c r="CB822" i="64"/>
  <c r="CC818" i="64"/>
  <c r="CC826" i="64" s="1"/>
  <c r="CD821" i="64" a="1"/>
  <c r="CD821" i="64" s="1"/>
  <c r="CD4" i="64"/>
  <c r="CD817" i="64" a="1"/>
  <c r="CD817" i="64" s="1"/>
  <c r="CE259" i="64"/>
  <c r="CE7" i="64"/>
  <c r="CD8" i="64" s="1"/>
  <c r="CF2" i="64"/>
  <c r="CE3" i="64"/>
  <c r="CE453" i="64" s="1" a="1"/>
  <c r="CE453" i="64" s="1"/>
  <c r="CE1" i="64"/>
  <c r="CH3" i="861"/>
  <c r="CG1" i="861"/>
  <c r="CG4" i="861"/>
  <c r="CG5" i="861" s="1"/>
  <c r="CG8" i="861"/>
  <c r="CD57" i="863"/>
  <c r="CD42" i="863"/>
  <c r="CD21" i="863" s="1"/>
  <c r="CD30"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9"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784" i="64"/>
  <c r="AM794" i="64" s="1"/>
  <c r="AN788" i="64" a="1"/>
  <c r="AN788" i="64" s="1"/>
  <c r="AN783" i="64" a="1"/>
  <c r="AN783" i="64" s="1"/>
  <c r="AM523" i="64"/>
  <c r="AL2330" i="64"/>
  <c r="AN2319" i="64" a="1"/>
  <c r="AN2319" i="64" s="1"/>
  <c r="AN2313" i="64" a="1"/>
  <c r="AN2313" i="64" s="1"/>
  <c r="AN2315" i="64" a="1"/>
  <c r="AN2315" i="64" s="1"/>
  <c r="AN2317" i="64" a="1"/>
  <c r="AN2317" i="64" s="1"/>
  <c r="AN2318" i="64" a="1"/>
  <c r="AN2318" i="64" s="1"/>
  <c r="AN2314" i="64" a="1"/>
  <c r="AN2314" i="64" s="1"/>
  <c r="AN2316" i="64" a="1"/>
  <c r="AN2316" i="64" s="1"/>
  <c r="AN2320" i="64" a="1"/>
  <c r="AN2320" i="64" s="1"/>
  <c r="AN2321" i="64" a="1"/>
  <c r="AN2321" i="64" s="1"/>
  <c r="AM2322" i="64"/>
  <c r="AN499" i="64" a="1"/>
  <c r="AN499" i="64" s="1"/>
  <c r="AN522" i="64" a="1"/>
  <c r="AN522" i="64" s="1"/>
  <c r="AN521" i="64" a="1"/>
  <c r="AN521" i="64" s="1"/>
  <c r="AM500" i="64"/>
  <c r="AN2501" i="64"/>
  <c r="AN2467" i="64"/>
  <c r="DI190" i="64"/>
  <c r="DI193" i="64" s="1"/>
  <c r="DA2704" i="64"/>
  <c r="DC1592" i="64"/>
  <c r="DD1590" i="64"/>
  <c r="DE2683" i="64"/>
  <c r="DE2685" i="64" s="1"/>
  <c r="AM2426" i="64"/>
  <c r="AM2404" i="64"/>
  <c r="AN2759" i="64" a="1"/>
  <c r="AN2759" i="64" s="1"/>
  <c r="AN2405" i="64" a="1"/>
  <c r="AN2405" i="64" s="1"/>
  <c r="AN2425" i="64" a="1"/>
  <c r="AN2425" i="64" s="1"/>
  <c r="BW2084" i="64"/>
  <c r="BX2082" i="64"/>
  <c r="BX2061" i="64"/>
  <c r="BX2063" i="64" s="1"/>
  <c r="BY2041" i="64"/>
  <c r="AI1961" i="64"/>
  <c r="AK1949" i="64"/>
  <c r="AJ1958" i="64"/>
  <c r="AJ1960" i="64" s="1"/>
  <c r="AK1958" i="64"/>
  <c r="AL1947" i="64"/>
  <c r="AL1956" i="64"/>
  <c r="AL1948" i="64"/>
  <c r="AL1957" i="64"/>
  <c r="AN1952" i="64" a="1"/>
  <c r="AN1952" i="64" s="1"/>
  <c r="AN1953" i="64" a="1"/>
  <c r="AN1953" i="64" s="1"/>
  <c r="AN1944" i="64" a="1"/>
  <c r="AN1944" i="64" s="1"/>
  <c r="AN1943" i="64" a="1"/>
  <c r="AN1943" i="64" s="1"/>
  <c r="AM1940" i="64"/>
  <c r="AM1939" i="64"/>
  <c r="AN1934" i="64" a="1"/>
  <c r="AN1934" i="64" s="1"/>
  <c r="AN1935" i="64" a="1"/>
  <c r="AN1935" i="64" s="1"/>
  <c r="AM2447" i="64"/>
  <c r="AN2446" i="64" a="1"/>
  <c r="AN2446" i="64" s="1"/>
  <c r="AN659" i="64" a="1"/>
  <c r="AN659" i="64" s="1"/>
  <c r="AI707" i="64"/>
  <c r="AO2216" i="64"/>
  <c r="AO2217" i="64" s="1"/>
  <c r="AJ706" i="64" a="1"/>
  <c r="AJ706" i="64" s="1"/>
  <c r="AM1401" i="64"/>
  <c r="AM1855" i="64"/>
  <c r="AM1692" i="64"/>
  <c r="AM1152" i="64"/>
  <c r="AM476" i="64"/>
  <c r="AM685" i="64"/>
  <c r="AM661" i="64"/>
  <c r="AL62" i="64"/>
  <c r="AN654" i="64" a="1"/>
  <c r="AN654" i="64" s="1"/>
  <c r="AN75" i="64" a="1"/>
  <c r="AN75" i="64" s="1"/>
  <c r="AN498" i="64" a="1"/>
  <c r="AN498" i="64" s="1"/>
  <c r="AN55" i="64" a="1"/>
  <c r="AN55" i="64" s="1"/>
  <c r="AN59" i="64" a="1"/>
  <c r="AN59" i="64" s="1"/>
  <c r="AN60" i="64" a="1"/>
  <c r="AN60" i="64" s="1"/>
  <c r="AM56" i="64"/>
  <c r="AN54" i="64" a="1"/>
  <c r="AN54" i="64" s="1"/>
  <c r="AN53" i="64" a="1"/>
  <c r="AN53" i="64" s="1"/>
  <c r="AN684" i="64" a="1"/>
  <c r="AN684" i="64" s="1"/>
  <c r="AN2656" i="64" a="1"/>
  <c r="AN2656" i="64" s="1"/>
  <c r="AN2733" i="64" a="1"/>
  <c r="AN2733" i="64" s="1"/>
  <c r="AN2707" i="64" a="1"/>
  <c r="AN2707" i="64" s="1"/>
  <c r="AN2682" i="64" a="1"/>
  <c r="AN2682" i="64" s="1"/>
  <c r="AN1831" i="64" a="1"/>
  <c r="AN1831" i="64" s="1"/>
  <c r="AN1832" i="64" s="1"/>
  <c r="AN90" i="64" a="1"/>
  <c r="AN90" i="64" s="1"/>
  <c r="AN89" i="64" a="1"/>
  <c r="AN89" i="64" s="1"/>
  <c r="AN91" i="64" a="1"/>
  <c r="AN91" i="64" s="1"/>
  <c r="AN92" i="64" a="1"/>
  <c r="AN92" i="64" s="1"/>
  <c r="AM93" i="64"/>
  <c r="AN1773" i="64" a="1"/>
  <c r="AN1773" i="64" s="1"/>
  <c r="AN1774" i="64" s="1"/>
  <c r="AN475" i="64" a="1"/>
  <c r="AN475" i="64" s="1"/>
  <c r="AN2783" i="64" a="1"/>
  <c r="AN2783" i="64" s="1"/>
  <c r="AN1693" i="64" a="1"/>
  <c r="AN1693" i="64" s="1"/>
  <c r="AN2111" i="64" a="1"/>
  <c r="AN2111" i="64" s="1"/>
  <c r="AN2119" i="64" s="1"/>
  <c r="AN1854" i="64" a="1"/>
  <c r="AN1854" i="64" s="1"/>
  <c r="AN1862" i="64" a="1"/>
  <c r="AN1862" i="64" s="1"/>
  <c r="AN1856" i="64" a="1"/>
  <c r="AN1856" i="64" s="1"/>
  <c r="AN1400" i="64" a="1"/>
  <c r="AN1400" i="64" s="1"/>
  <c r="AN1151" i="64" a="1"/>
  <c r="AN1151" i="64" s="1"/>
  <c r="CE454" i="64" a="1"/>
  <c r="CD1229" i="64" a="1"/>
  <c r="CD1175" i="64" a="1"/>
  <c r="AN1401" i="64" a="1"/>
  <c r="AN2404" i="64" a="1"/>
  <c r="AN523" i="64" a="1"/>
  <c r="AO2467" i="64" a="1"/>
  <c r="CD1070" i="64" a="1"/>
  <c r="AN685" i="64" a="1"/>
  <c r="AN661" i="64" a="1"/>
  <c r="AN1855" i="64" a="1"/>
  <c r="AN1692" i="64" a="1"/>
  <c r="CD1200" i="64"/>
  <c r="CD1986" i="64" a="1"/>
  <c r="CD818" i="64" a="1"/>
  <c r="CC1177" i="64" a="1"/>
  <c r="AN2447" i="64" a="1"/>
  <c r="CD1322" i="64" a="1"/>
  <c r="AN500" i="64" a="1"/>
  <c r="CD1828" i="64" a="1"/>
  <c r="AN784" i="64" a="1"/>
  <c r="CB1178" i="64" a="1"/>
  <c r="CD858" i="64" a="1"/>
  <c r="AN2426" i="64" a="1"/>
  <c r="CD396" i="64" a="1"/>
  <c r="AO2501" i="64" a="1"/>
  <c r="CD1002" i="64" a="1"/>
  <c r="CD958" i="64" a="1"/>
  <c r="AN476" i="64" a="1"/>
  <c r="AJ707" i="64" a="1"/>
  <c r="AN1152" i="64" a="1"/>
  <c r="AN1939" i="64" a="1"/>
  <c r="AN1940" i="64" a="1"/>
  <c r="CE454" i="64" l="1"/>
  <c r="CL45" i="1224"/>
  <c r="CL102" i="861" s="1"/>
  <c r="AZ43" i="1224"/>
  <c r="AZ33" i="1224"/>
  <c r="AZ42" i="861" s="1"/>
  <c r="AZ31" i="1224"/>
  <c r="AZ72" i="861" s="1"/>
  <c r="CK46" i="1224"/>
  <c r="CK103" i="861" s="1"/>
  <c r="CK30" i="1224"/>
  <c r="CK101" i="861" s="1"/>
  <c r="M43" i="1224"/>
  <c r="M27" i="1224"/>
  <c r="L43" i="1224"/>
  <c r="L27" i="1224"/>
  <c r="CL29" i="1224"/>
  <c r="DJ30" i="1224" s="1"/>
  <c r="P18" i="1224"/>
  <c r="CL46" i="1224"/>
  <c r="CL103" i="861" s="1"/>
  <c r="K46" i="1224"/>
  <c r="K103" i="861" s="1"/>
  <c r="M46" i="1224"/>
  <c r="M103" i="861" s="1"/>
  <c r="K30" i="1224"/>
  <c r="K101" i="861" s="1"/>
  <c r="L30" i="1224"/>
  <c r="L101" i="861" s="1"/>
  <c r="M30" i="1224"/>
  <c r="M101" i="861" s="1"/>
  <c r="CD1229" i="64"/>
  <c r="CD1230" i="64" s="1"/>
  <c r="CD396" i="64"/>
  <c r="CE1228" i="64" a="1"/>
  <c r="CE1228" i="64" s="1"/>
  <c r="CE395" i="64" a="1"/>
  <c r="CE395" i="64" s="1"/>
  <c r="BT1231" i="64"/>
  <c r="BU1227" i="64" s="1"/>
  <c r="BT1233" i="64"/>
  <c r="CD1070" i="64"/>
  <c r="CD1002" i="64"/>
  <c r="BS1072" i="64"/>
  <c r="BT1068" i="64" s="1"/>
  <c r="BS1074" i="64"/>
  <c r="CE1001" i="64" a="1"/>
  <c r="CE1001" i="64" s="1"/>
  <c r="CE1069" i="64" a="1"/>
  <c r="CE1069" i="64" s="1"/>
  <c r="CC1077" i="64"/>
  <c r="CC1071" i="64"/>
  <c r="CC1078" i="64" s="1"/>
  <c r="CE1987" i="64" a="1"/>
  <c r="CE1987" i="64" s="1"/>
  <c r="CD1986" i="64"/>
  <c r="CD1995" i="64" s="1"/>
  <c r="CD1996" i="64" s="1" a="1"/>
  <c r="CD1996" i="64" s="1"/>
  <c r="BD1992" i="64"/>
  <c r="BD1989" i="64" s="1"/>
  <c r="CD958" i="64"/>
  <c r="CD1828" i="64"/>
  <c r="CD1830" i="64" s="1"/>
  <c r="CE1827" i="64" a="1"/>
  <c r="CE1827" i="64" s="1"/>
  <c r="CE959" i="64" a="1"/>
  <c r="CE959" i="64" s="1"/>
  <c r="CB973" i="64" a="1"/>
  <c r="CB973" i="64" s="1"/>
  <c r="CC967" i="64"/>
  <c r="CC972" i="64"/>
  <c r="CC973" i="64" s="1" a="1"/>
  <c r="CC973" i="64" s="1"/>
  <c r="BL969" i="64"/>
  <c r="BL962" i="64"/>
  <c r="BM957" i="64" s="1"/>
  <c r="BM964" i="64" s="1"/>
  <c r="BM961" i="64" s="1"/>
  <c r="CE1129" i="64" a="1"/>
  <c r="CE1129" i="64" s="1"/>
  <c r="CE1829" i="64" a="1"/>
  <c r="CE1829" i="64" s="1"/>
  <c r="CD1127" i="64"/>
  <c r="CD1128" i="64" s="1"/>
  <c r="CD1130" i="64" s="1"/>
  <c r="CE1125" i="64" a="1"/>
  <c r="CE1125" i="64" s="1"/>
  <c r="CE1126" i="64" a="1"/>
  <c r="CE1126" i="64" s="1"/>
  <c r="AK597" i="64"/>
  <c r="AK602" i="64" s="1"/>
  <c r="AK590" i="64"/>
  <c r="AL582" i="64"/>
  <c r="CE595" i="64" a="1"/>
  <c r="CE595" i="64" s="1"/>
  <c r="CE584" i="64" a="1"/>
  <c r="CE584" i="64" s="1"/>
  <c r="CE601" i="64" a="1"/>
  <c r="CE601" i="64" s="1"/>
  <c r="CE587" i="64" a="1"/>
  <c r="CE587" i="64" s="1"/>
  <c r="CD126" i="64"/>
  <c r="CD141" i="64"/>
  <c r="CD1322" i="64"/>
  <c r="CD1324" i="64" s="1"/>
  <c r="CE111" i="64" a="1"/>
  <c r="CE111" i="64" s="1"/>
  <c r="CE1307" i="64" a="1"/>
  <c r="CE1307" i="64" s="1"/>
  <c r="CC1324"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199" i="64" a="1"/>
  <c r="CE1199" i="64" s="1"/>
  <c r="CA929" i="64"/>
  <c r="CB928" i="64"/>
  <c r="CB929" i="64" s="1"/>
  <c r="CC926" i="64"/>
  <c r="CD924" i="64"/>
  <c r="CD922" i="64"/>
  <c r="CD921" i="64"/>
  <c r="CD923" i="64"/>
  <c r="CD925" i="64"/>
  <c r="CE916" i="64" a="1"/>
  <c r="CE916" i="64" s="1"/>
  <c r="CE917" i="64" a="1"/>
  <c r="CE917" i="64" s="1"/>
  <c r="CE918" i="64" a="1"/>
  <c r="CE918" i="64" s="1"/>
  <c r="CE915" i="64" a="1"/>
  <c r="CE915" i="64" s="1"/>
  <c r="CE914" i="64" a="1"/>
  <c r="CE914" i="64" s="1"/>
  <c r="CD910" i="64"/>
  <c r="CC911" i="64"/>
  <c r="CE903" i="64" a="1"/>
  <c r="CE903" i="64" s="1"/>
  <c r="CE899" i="64" a="1"/>
  <c r="CE899" i="64" s="1"/>
  <c r="CE883" i="64" a="1"/>
  <c r="CE883" i="64" s="1"/>
  <c r="CE891" i="64" s="1"/>
  <c r="CE884" i="64" a="1"/>
  <c r="CE884" i="64" s="1"/>
  <c r="CE892" i="64" s="1"/>
  <c r="CE900" i="64" a="1"/>
  <c r="CE900" i="64" s="1"/>
  <c r="CE885" i="64" a="1"/>
  <c r="CE885" i="64" s="1"/>
  <c r="CE893" i="64" s="1"/>
  <c r="CE886" i="64" a="1"/>
  <c r="CE886" i="64" s="1"/>
  <c r="CE894" i="64" s="1"/>
  <c r="CE887" i="64" a="1"/>
  <c r="CE887" i="64" s="1"/>
  <c r="CE895" i="64" s="1"/>
  <c r="CE901" i="64" a="1"/>
  <c r="CE901" i="64" s="1"/>
  <c r="CE902" i="64" a="1"/>
  <c r="CE902" i="64" s="1"/>
  <c r="CD909" i="64"/>
  <c r="CD908" i="64"/>
  <c r="CD907" i="64"/>
  <c r="CD906" i="64"/>
  <c r="CE208" i="64" a="1"/>
  <c r="CE208" i="64" s="1"/>
  <c r="CE207" i="64" s="1"/>
  <c r="CE209" i="64" a="1"/>
  <c r="CE209" i="64" s="1"/>
  <c r="CD210" i="64"/>
  <c r="CD212" i="64" s="1"/>
  <c r="CD1175" i="64"/>
  <c r="CD858" i="64"/>
  <c r="CD860" i="64" s="1"/>
  <c r="CB1178" i="64"/>
  <c r="CC1177" i="64"/>
  <c r="CE331" i="64" a="1"/>
  <c r="CE331" i="64" s="1"/>
  <c r="CE1174" i="64" a="1"/>
  <c r="CE1174" i="64" s="1"/>
  <c r="CE312" i="64" a="1"/>
  <c r="CE312" i="64" s="1"/>
  <c r="CE859" i="64" a="1"/>
  <c r="CE859" i="64" s="1"/>
  <c r="CE825" i="64" a="1"/>
  <c r="CE825" i="64" s="1"/>
  <c r="CE299" i="64" a="1"/>
  <c r="CE299" i="64" s="1"/>
  <c r="CC822" i="64"/>
  <c r="CD818" i="64"/>
  <c r="CD826" i="64" s="1"/>
  <c r="CE821" i="64" a="1"/>
  <c r="CE821" i="64" s="1"/>
  <c r="CE4" i="64"/>
  <c r="CE817" i="64" a="1"/>
  <c r="CE817" i="64" s="1"/>
  <c r="CF259" i="64"/>
  <c r="CF7" i="64"/>
  <c r="CE8" i="64" s="1"/>
  <c r="CF1" i="64"/>
  <c r="CF3" i="64"/>
  <c r="CF453" i="64" s="1" a="1"/>
  <c r="CF453" i="64" s="1"/>
  <c r="CG2" i="64"/>
  <c r="CE43" i="863"/>
  <c r="CE42" i="863"/>
  <c r="CE21" i="863" s="1"/>
  <c r="CE30" i="861" s="1"/>
  <c r="CE24" i="864"/>
  <c r="CE99"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784" i="64"/>
  <c r="AN794" i="64" s="1"/>
  <c r="AO788" i="64" a="1"/>
  <c r="AO788" i="64" s="1"/>
  <c r="AO783" i="64" a="1"/>
  <c r="AO783" i="64" s="1"/>
  <c r="AN523" i="64"/>
  <c r="AM2330" i="64"/>
  <c r="AO2314" i="64" a="1"/>
  <c r="AO2314" i="64" s="1"/>
  <c r="AO2315" i="64" a="1"/>
  <c r="AO2315" i="64" s="1"/>
  <c r="AO2316" i="64" a="1"/>
  <c r="AO2316" i="64" s="1"/>
  <c r="AO2317" i="64" a="1"/>
  <c r="AO2317" i="64" s="1"/>
  <c r="AO2318" i="64" a="1"/>
  <c r="AO2318" i="64" s="1"/>
  <c r="AO2319" i="64" a="1"/>
  <c r="AO2319" i="64" s="1"/>
  <c r="AO2320" i="64" a="1"/>
  <c r="AO2320" i="64" s="1"/>
  <c r="AO2321" i="64" a="1"/>
  <c r="AO2321" i="64" s="1"/>
  <c r="AO2313" i="64" a="1"/>
  <c r="AO2313" i="64" s="1"/>
  <c r="AN2322" i="64"/>
  <c r="AO499" i="64" a="1"/>
  <c r="AO499" i="64" s="1"/>
  <c r="AO522" i="64" a="1"/>
  <c r="AO522" i="64" s="1"/>
  <c r="AO521" i="64" a="1"/>
  <c r="AO521" i="64" s="1"/>
  <c r="AN500" i="64"/>
  <c r="AO2501" i="64"/>
  <c r="AO2467" i="64"/>
  <c r="DJ190" i="64"/>
  <c r="DJ193" i="64" s="1"/>
  <c r="DC2730" i="64"/>
  <c r="DC2653" i="64"/>
  <c r="DC2756" i="64"/>
  <c r="DD1592" i="64"/>
  <c r="DE1590" i="64"/>
  <c r="DF2683" i="64"/>
  <c r="DF2685" i="64" s="1"/>
  <c r="AN2426" i="64"/>
  <c r="AN2404" i="64"/>
  <c r="AO2759" i="64" a="1"/>
  <c r="AO2759" i="64" s="1"/>
  <c r="AO2405" i="64" a="1"/>
  <c r="AO2405" i="64" s="1"/>
  <c r="AO2425" i="64" a="1"/>
  <c r="AO2425" i="64" s="1"/>
  <c r="BX2084" i="64"/>
  <c r="BY2082" i="64"/>
  <c r="BY2061" i="64"/>
  <c r="BY2063" i="64" s="1"/>
  <c r="BZ2041" i="64"/>
  <c r="AJ1961" i="64"/>
  <c r="AK1960" i="64"/>
  <c r="AK1961" i="64" s="1"/>
  <c r="AL1949" i="64"/>
  <c r="AM1947" i="64"/>
  <c r="AM1956" i="64"/>
  <c r="AM1948" i="64"/>
  <c r="AM1957" i="64"/>
  <c r="AO1953" i="64" a="1"/>
  <c r="AO1953" i="64" s="1"/>
  <c r="AO1952" i="64" a="1"/>
  <c r="AO1952" i="64" s="1"/>
  <c r="AO1944" i="64" a="1"/>
  <c r="AO1944" i="64" s="1"/>
  <c r="AO1943" i="64" a="1"/>
  <c r="AO1943" i="64" s="1"/>
  <c r="AN1940" i="64"/>
  <c r="AN1939" i="64"/>
  <c r="AO1934" i="64" a="1"/>
  <c r="AO1934" i="64" s="1"/>
  <c r="AO1935" i="64" a="1"/>
  <c r="AO1935" i="64" s="1"/>
  <c r="AN2447" i="64"/>
  <c r="AO2446" i="64" a="1"/>
  <c r="AO2446" i="64" s="1"/>
  <c r="AO659" i="64" a="1"/>
  <c r="AO659" i="64" s="1"/>
  <c r="AJ707" i="64"/>
  <c r="AP2216" i="64"/>
  <c r="AP2217" i="64" s="1"/>
  <c r="AK706" i="64" a="1"/>
  <c r="AK706" i="64" s="1"/>
  <c r="AN1855" i="64"/>
  <c r="AN1692" i="64"/>
  <c r="AN1401" i="64"/>
  <c r="AN1152" i="64"/>
  <c r="AN476" i="64"/>
  <c r="AN685" i="64"/>
  <c r="AN661" i="64"/>
  <c r="AB2110" i="64"/>
  <c r="AB2116" i="64" s="1"/>
  <c r="AM62" i="64"/>
  <c r="AO654" i="64" a="1"/>
  <c r="AO654" i="64" s="1"/>
  <c r="AO75" i="64" a="1"/>
  <c r="AO75" i="64" s="1"/>
  <c r="AO498" i="64" a="1"/>
  <c r="AO498" i="64" s="1"/>
  <c r="AO55" i="64" a="1"/>
  <c r="AO55" i="64" s="1"/>
  <c r="AO59" i="64" a="1"/>
  <c r="AO59" i="64" s="1"/>
  <c r="AO60" i="64" a="1"/>
  <c r="AO60" i="64" s="1"/>
  <c r="AN56" i="64"/>
  <c r="AO54" i="64" a="1"/>
  <c r="AO54" i="64" s="1"/>
  <c r="AO53" i="64" a="1"/>
  <c r="AO53" i="64" s="1"/>
  <c r="AO684" i="64" a="1"/>
  <c r="AO684" i="64" s="1"/>
  <c r="AO2656" i="64" a="1"/>
  <c r="AO2656" i="64" s="1"/>
  <c r="AO2733" i="64" a="1"/>
  <c r="AO2733" i="64" s="1"/>
  <c r="AO2707" i="64" a="1"/>
  <c r="AO2707" i="64" s="1"/>
  <c r="AO2682" i="64" a="1"/>
  <c r="AO2682" i="64" s="1"/>
  <c r="AO1831" i="64" a="1"/>
  <c r="AO1831" i="64" s="1"/>
  <c r="AO1832" i="64" s="1"/>
  <c r="AO90" i="64" a="1"/>
  <c r="AO90" i="64" s="1"/>
  <c r="AO91" i="64" a="1"/>
  <c r="AO91" i="64" s="1"/>
  <c r="AO92" i="64" a="1"/>
  <c r="AO92" i="64" s="1"/>
  <c r="AO89" i="64" a="1"/>
  <c r="AO89" i="64" s="1"/>
  <c r="AN93" i="64"/>
  <c r="AO1773" i="64" a="1"/>
  <c r="AO1773" i="64" s="1"/>
  <c r="AO1774" i="64" s="1"/>
  <c r="AO475" i="64" a="1"/>
  <c r="AO475" i="64" s="1"/>
  <c r="AO2783" i="64" a="1"/>
  <c r="AO2783" i="64" s="1"/>
  <c r="AO1693" i="64" a="1"/>
  <c r="AO1693" i="64" s="1"/>
  <c r="AO2111" i="64" a="1"/>
  <c r="AO2111" i="64" s="1"/>
  <c r="AO2119" i="64" s="1"/>
  <c r="AO1854" i="64" a="1"/>
  <c r="AO1854" i="64" s="1"/>
  <c r="AO1862" i="64" a="1"/>
  <c r="AO1862" i="64" s="1"/>
  <c r="AO1856" i="64" a="1"/>
  <c r="AO1856" i="64" s="1"/>
  <c r="AO1400" i="64" a="1"/>
  <c r="AO1400" i="64" s="1"/>
  <c r="AO1151" i="64" a="1"/>
  <c r="AO1151" i="64" s="1"/>
  <c r="CF454" i="64" a="1"/>
  <c r="AO2447" i="64" a="1"/>
  <c r="AO1855" i="64" a="1"/>
  <c r="CE1175" i="64" a="1"/>
  <c r="CE1200" i="64"/>
  <c r="CD1177" i="64" a="1"/>
  <c r="CE1002" i="64" a="1"/>
  <c r="AO1692" i="64" a="1"/>
  <c r="AO2404" i="64" a="1"/>
  <c r="CC1178" i="64" a="1"/>
  <c r="AO661" i="64" a="1"/>
  <c r="AO523" i="64" a="1"/>
  <c r="CE1986" i="64" a="1"/>
  <c r="AO1940" i="64" a="1"/>
  <c r="AO685" i="64" a="1"/>
  <c r="CE818" i="64" a="1"/>
  <c r="AO784" i="64" a="1"/>
  <c r="CE958" i="64" a="1"/>
  <c r="CE858" i="64" a="1"/>
  <c r="AO500" i="64" a="1"/>
  <c r="CE1828" i="64" a="1"/>
  <c r="CE1070" i="64" a="1"/>
  <c r="CE396" i="64" a="1"/>
  <c r="CE1322" i="64" a="1"/>
  <c r="AP2467" i="64" a="1"/>
  <c r="CE1229" i="64" a="1"/>
  <c r="AP2501" i="64" a="1"/>
  <c r="AO2426" i="64" a="1"/>
  <c r="AK707" i="64" a="1"/>
  <c r="AO476" i="64" a="1"/>
  <c r="AO1152" i="64" a="1"/>
  <c r="AO1401" i="64" a="1"/>
  <c r="AO1939" i="64" a="1"/>
  <c r="CF454" i="64" l="1"/>
  <c r="CX46" i="1224"/>
  <c r="DF46" i="1224"/>
  <c r="CY46" i="1224"/>
  <c r="DK46" i="1224"/>
  <c r="CR46" i="1224"/>
  <c r="CY103" i="861"/>
  <c r="CP103" i="861"/>
  <c r="CR103" i="861"/>
  <c r="CO103" i="861"/>
  <c r="CO73" i="861" s="1"/>
  <c r="CS103" i="861"/>
  <c r="CQ103" i="861"/>
  <c r="CV103" i="861"/>
  <c r="CU103" i="861"/>
  <c r="CW103" i="861"/>
  <c r="CT103" i="861"/>
  <c r="CZ103" i="861"/>
  <c r="CX103" i="861"/>
  <c r="DA103" i="861"/>
  <c r="DC103" i="861"/>
  <c r="DB103" i="861"/>
  <c r="DD103" i="861"/>
  <c r="DE103" i="861"/>
  <c r="DF103" i="861"/>
  <c r="DG103" i="861"/>
  <c r="DH103" i="861"/>
  <c r="DI103" i="861"/>
  <c r="DJ103" i="861"/>
  <c r="DL103" i="861"/>
  <c r="DK103" i="861"/>
  <c r="DL46" i="1224"/>
  <c r="CV30" i="1224"/>
  <c r="CL100" i="861"/>
  <c r="CW46" i="1224"/>
  <c r="DB46" i="1224"/>
  <c r="DI46" i="1224"/>
  <c r="CU46" i="1224"/>
  <c r="CQ46" i="1224"/>
  <c r="DG46" i="1224"/>
  <c r="DH46" i="1224"/>
  <c r="DC46" i="1224"/>
  <c r="CV46" i="1224"/>
  <c r="CZ30" i="1224"/>
  <c r="DJ46" i="1224"/>
  <c r="CO46" i="1224"/>
  <c r="DA46" i="1224"/>
  <c r="CP46" i="1224"/>
  <c r="CT46" i="1224"/>
  <c r="DE46" i="1224"/>
  <c r="DD46" i="1224"/>
  <c r="CS46" i="1224"/>
  <c r="CZ46" i="1224"/>
  <c r="CS30" i="1224"/>
  <c r="CW30" i="1224"/>
  <c r="DK30" i="1224"/>
  <c r="CQ30" i="1224"/>
  <c r="DL30" i="1224"/>
  <c r="BA27" i="1224"/>
  <c r="DH30" i="1224"/>
  <c r="DF30" i="1224"/>
  <c r="AZ49" i="1224"/>
  <c r="AZ43" i="861" s="1"/>
  <c r="AZ47" i="1224"/>
  <c r="AZ73" i="861" s="1"/>
  <c r="P46" i="1224"/>
  <c r="P103" i="861" s="1"/>
  <c r="CL30" i="1224"/>
  <c r="CL101" i="861" s="1"/>
  <c r="CT30" i="1224"/>
  <c r="CY30" i="1224"/>
  <c r="DB30" i="1224"/>
  <c r="DC30" i="1224"/>
  <c r="CP30" i="1224"/>
  <c r="DD30" i="1224"/>
  <c r="CX30" i="1224"/>
  <c r="CO30" i="1224"/>
  <c r="DA30" i="1224"/>
  <c r="DG30" i="1224"/>
  <c r="DE30" i="1224"/>
  <c r="DI30" i="1224"/>
  <c r="CU30" i="1224"/>
  <c r="CR30" i="1224"/>
  <c r="CE396" i="64"/>
  <c r="CE1229" i="64"/>
  <c r="CE1230" i="64" s="1"/>
  <c r="CF1228" i="64" a="1"/>
  <c r="CF1228" i="64" s="1"/>
  <c r="CF395" i="64" a="1"/>
  <c r="CF395" i="64" s="1"/>
  <c r="BU1231" i="64"/>
  <c r="BV1227" i="64" s="1"/>
  <c r="BU1233" i="64"/>
  <c r="CE1070" i="64"/>
  <c r="CE1002" i="64"/>
  <c r="BT1072" i="64"/>
  <c r="BU1068" i="64" s="1"/>
  <c r="BT1074" i="64"/>
  <c r="CF1001" i="64" a="1"/>
  <c r="CF1001" i="64" s="1"/>
  <c r="CF1069" i="64" a="1"/>
  <c r="CF1069" i="64" s="1"/>
  <c r="CD1077" i="64"/>
  <c r="CD1071" i="64"/>
  <c r="CD1078" i="64" s="1"/>
  <c r="AE44" i="861"/>
  <c r="AH104" i="861"/>
  <c r="AG104" i="861"/>
  <c r="AF104" i="861"/>
  <c r="AE104" i="861"/>
  <c r="CE1986" i="64"/>
  <c r="CE1995" i="64" s="1"/>
  <c r="CE1996" i="64" s="1" a="1"/>
  <c r="CE1996" i="64" s="1"/>
  <c r="CF1987" i="64" a="1"/>
  <c r="CF1987" i="64" s="1"/>
  <c r="AH74" i="861"/>
  <c r="AH76" i="861" s="1"/>
  <c r="BD1990" i="64"/>
  <c r="BE1985" i="64" s="1"/>
  <c r="CE958" i="64"/>
  <c r="CE1828" i="64"/>
  <c r="CE1830" i="64" s="1"/>
  <c r="CF1827" i="64" a="1"/>
  <c r="CF1827" i="64" s="1"/>
  <c r="CF959" i="64" a="1"/>
  <c r="CF959" i="64" s="1"/>
  <c r="CD967" i="64"/>
  <c r="CD972" i="64"/>
  <c r="CD973" i="64" s="1" a="1"/>
  <c r="CD973" i="64" s="1"/>
  <c r="BM969" i="64"/>
  <c r="BM962" i="64"/>
  <c r="BN957" i="64" s="1"/>
  <c r="CF1129" i="64" a="1"/>
  <c r="CF1129" i="64" s="1"/>
  <c r="CF1829" i="64" a="1"/>
  <c r="CF1829" i="64" s="1"/>
  <c r="CE1127" i="64"/>
  <c r="CE1128" i="64" s="1"/>
  <c r="CE1130" i="64" s="1"/>
  <c r="CF1125" i="64" a="1"/>
  <c r="CF1125" i="64" s="1"/>
  <c r="CF1126" i="64" a="1"/>
  <c r="CF1126" i="64" s="1"/>
  <c r="AK598" i="64"/>
  <c r="AL593" i="64"/>
  <c r="AL585" i="64"/>
  <c r="CF595" i="64" a="1"/>
  <c r="CF595" i="64" s="1"/>
  <c r="CF584" i="64" a="1"/>
  <c r="CF584" i="64" s="1"/>
  <c r="CF587" i="64" a="1"/>
  <c r="CF587" i="64" s="1"/>
  <c r="CF601" i="64" a="1"/>
  <c r="CF601" i="64" s="1"/>
  <c r="CE126" i="64"/>
  <c r="CE141" i="64"/>
  <c r="CE1322" i="64"/>
  <c r="CE1324" i="64" s="1"/>
  <c r="CF111" i="64" a="1"/>
  <c r="CF111" i="64" s="1"/>
  <c r="CF1307" i="64" a="1"/>
  <c r="CF1307"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199" i="64" a="1"/>
  <c r="CF1199" i="64" s="1"/>
  <c r="AB2120" i="64" a="1"/>
  <c r="AB2120" i="64" s="1"/>
  <c r="AB2113" i="64" s="1"/>
  <c r="AB2114" i="64" s="1"/>
  <c r="CC928" i="64"/>
  <c r="CD926" i="64"/>
  <c r="CE923" i="64"/>
  <c r="CE922" i="64"/>
  <c r="CE921" i="64"/>
  <c r="CE925" i="64"/>
  <c r="CE924" i="64"/>
  <c r="CF917" i="64" a="1"/>
  <c r="CF917" i="64" s="1"/>
  <c r="CF918" i="64" a="1"/>
  <c r="CF918" i="64" s="1"/>
  <c r="CF915" i="64" a="1"/>
  <c r="CF915" i="64" s="1"/>
  <c r="CF914" i="64" a="1"/>
  <c r="CF914" i="64" s="1"/>
  <c r="CF916" i="64" a="1"/>
  <c r="CF916" i="64" s="1"/>
  <c r="CE910" i="64"/>
  <c r="CE906" i="64"/>
  <c r="CD911" i="64"/>
  <c r="CE909" i="64"/>
  <c r="CE908" i="64"/>
  <c r="CF903" i="64" a="1"/>
  <c r="CF903" i="64" s="1"/>
  <c r="CF899" i="64" a="1"/>
  <c r="CF899" i="64" s="1"/>
  <c r="CF883" i="64" a="1"/>
  <c r="CF883" i="64" s="1"/>
  <c r="CF891" i="64" s="1"/>
  <c r="CF884" i="64" a="1"/>
  <c r="CF884" i="64" s="1"/>
  <c r="CF892" i="64" s="1"/>
  <c r="CF900" i="64" a="1"/>
  <c r="CF900" i="64" s="1"/>
  <c r="CF885" i="64" a="1"/>
  <c r="CF885" i="64" s="1"/>
  <c r="CF893" i="64" s="1"/>
  <c r="CF886" i="64" a="1"/>
  <c r="CF886" i="64" s="1"/>
  <c r="CF887" i="64" a="1"/>
  <c r="CF887" i="64" s="1"/>
  <c r="CF901" i="64" a="1"/>
  <c r="CF901" i="64" s="1"/>
  <c r="CF902" i="64" a="1"/>
  <c r="CF902" i="64" s="1"/>
  <c r="CE907" i="64"/>
  <c r="CE210" i="64"/>
  <c r="CE212" i="64" s="1"/>
  <c r="CF208" i="64" a="1"/>
  <c r="CF208" i="64" s="1"/>
  <c r="CF207" i="64" s="1"/>
  <c r="CF209" i="64" a="1"/>
  <c r="CF209" i="64" s="1"/>
  <c r="CE1175" i="64"/>
  <c r="CE858" i="64"/>
  <c r="CE860" i="64" s="1"/>
  <c r="CC1178" i="64"/>
  <c r="CD1177" i="64"/>
  <c r="CF331" i="64" a="1"/>
  <c r="CF331" i="64" s="1"/>
  <c r="CF1174" i="64" a="1"/>
  <c r="CF1174" i="64" s="1"/>
  <c r="CF312" i="64" a="1"/>
  <c r="CF312" i="64" s="1"/>
  <c r="CF859" i="64" a="1"/>
  <c r="CF859" i="64" s="1"/>
  <c r="CF825" i="64" a="1"/>
  <c r="CF825" i="64" s="1"/>
  <c r="CF299" i="64" a="1"/>
  <c r="CF299" i="64" s="1"/>
  <c r="CD822" i="64"/>
  <c r="CE818" i="64"/>
  <c r="CE826" i="64" s="1"/>
  <c r="CF821" i="64" a="1"/>
  <c r="CF821" i="64" s="1"/>
  <c r="CF4" i="64"/>
  <c r="CF817" i="64" a="1"/>
  <c r="CF817" i="64" s="1"/>
  <c r="CG259" i="64"/>
  <c r="CG7" i="64"/>
  <c r="CF8" i="64" s="1"/>
  <c r="CG1" i="64"/>
  <c r="CH2" i="64"/>
  <c r="CG3" i="64"/>
  <c r="CG453" i="64" s="1" a="1"/>
  <c r="CG453"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0" i="861" s="1"/>
  <c r="CF57" i="863"/>
  <c r="CF24" i="864"/>
  <c r="CF99"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784" i="64"/>
  <c r="AO794" i="64" s="1"/>
  <c r="AP788" i="64" a="1"/>
  <c r="AP788" i="64" s="1"/>
  <c r="AP783" i="64" a="1"/>
  <c r="AP783" i="64" s="1"/>
  <c r="AO523" i="64"/>
  <c r="AN2330" i="64"/>
  <c r="AP2313" i="64" a="1"/>
  <c r="AP2313" i="64" s="1"/>
  <c r="AP2314" i="64" a="1"/>
  <c r="AP2314" i="64" s="1"/>
  <c r="AP2315" i="64" a="1"/>
  <c r="AP2315" i="64" s="1"/>
  <c r="AP2316" i="64" a="1"/>
  <c r="AP2316" i="64" s="1"/>
  <c r="AP2317" i="64" a="1"/>
  <c r="AP2317" i="64" s="1"/>
  <c r="AP2319" i="64" a="1"/>
  <c r="AP2319" i="64" s="1"/>
  <c r="AP2318" i="64" a="1"/>
  <c r="AP2318" i="64" s="1"/>
  <c r="AP2320" i="64" a="1"/>
  <c r="AP2320" i="64" s="1"/>
  <c r="AP2321" i="64" a="1"/>
  <c r="AP2321" i="64" s="1"/>
  <c r="AO2322" i="64"/>
  <c r="AP521" i="64" a="1"/>
  <c r="AP521" i="64" s="1"/>
  <c r="AP499" i="64" a="1"/>
  <c r="AP499" i="64" s="1"/>
  <c r="AP522" i="64" a="1"/>
  <c r="AP522" i="64" s="1"/>
  <c r="AO500" i="64"/>
  <c r="AP2501" i="64"/>
  <c r="AP2467" i="64"/>
  <c r="DK190" i="64"/>
  <c r="DK193" i="64" s="1"/>
  <c r="DB2704" i="64"/>
  <c r="DE1592" i="64"/>
  <c r="DF1590" i="64"/>
  <c r="DG2683" i="64"/>
  <c r="DG2685" i="64" s="1"/>
  <c r="AO2426" i="64"/>
  <c r="AO2404" i="64"/>
  <c r="AP2759" i="64" a="1"/>
  <c r="AP2759" i="64" s="1"/>
  <c r="AP2405" i="64" a="1"/>
  <c r="AP2405" i="64" s="1"/>
  <c r="AP2425" i="64" a="1"/>
  <c r="AP2425" i="64" s="1"/>
  <c r="BY2084" i="64"/>
  <c r="BZ2082" i="64"/>
  <c r="BZ2061" i="64"/>
  <c r="BZ2063" i="64" s="1"/>
  <c r="CA2041" i="64"/>
  <c r="AL1958" i="64"/>
  <c r="AL1960" i="64" s="1"/>
  <c r="AL1961" i="64" s="1"/>
  <c r="AM1949" i="64"/>
  <c r="AN1947" i="64"/>
  <c r="AN1956" i="64"/>
  <c r="AN1948" i="64"/>
  <c r="AN1957" i="64"/>
  <c r="AP1953" i="64" a="1"/>
  <c r="AP1953" i="64" s="1"/>
  <c r="AP1952" i="64" a="1"/>
  <c r="AP1952" i="64" s="1"/>
  <c r="AP1944" i="64" a="1"/>
  <c r="AP1944" i="64" s="1"/>
  <c r="AP1943" i="64" a="1"/>
  <c r="AP1943" i="64" s="1"/>
  <c r="AO1940" i="64"/>
  <c r="AO1939" i="64"/>
  <c r="AP1934" i="64" a="1"/>
  <c r="AP1934" i="64" s="1"/>
  <c r="AP1935" i="64" a="1"/>
  <c r="AP1935" i="64" s="1"/>
  <c r="AO2447" i="64"/>
  <c r="AP2446" i="64" a="1"/>
  <c r="AP2446" i="64" s="1"/>
  <c r="AP659" i="64" a="1"/>
  <c r="AP659" i="64" s="1"/>
  <c r="AK707" i="64"/>
  <c r="AL706" i="64" a="1"/>
  <c r="AL706" i="64" s="1"/>
  <c r="AQ2216" i="64"/>
  <c r="AO1692" i="64"/>
  <c r="AO1401" i="64"/>
  <c r="AO1855" i="64"/>
  <c r="AO1152" i="64"/>
  <c r="AO476" i="64"/>
  <c r="AO685" i="64"/>
  <c r="AO661" i="64"/>
  <c r="AN62" i="64"/>
  <c r="AP654" i="64" a="1"/>
  <c r="AP654" i="64" s="1"/>
  <c r="AP75" i="64" a="1"/>
  <c r="AP75" i="64" s="1"/>
  <c r="AP498" i="64" a="1"/>
  <c r="AP498" i="64" s="1"/>
  <c r="AP55" i="64" a="1"/>
  <c r="AP55" i="64" s="1"/>
  <c r="AP59" i="64" a="1"/>
  <c r="AP59" i="64" s="1"/>
  <c r="AP60" i="64" a="1"/>
  <c r="AP60" i="64" s="1"/>
  <c r="AO56" i="64"/>
  <c r="AP54" i="64" a="1"/>
  <c r="AP54" i="64" s="1"/>
  <c r="AP53" i="64" a="1"/>
  <c r="AP53" i="64" s="1"/>
  <c r="AP684" i="64" a="1"/>
  <c r="AP684" i="64" s="1"/>
  <c r="AP2656" i="64" a="1"/>
  <c r="AP2656" i="64" s="1"/>
  <c r="AP2682" i="64" a="1"/>
  <c r="AP2682" i="64" s="1"/>
  <c r="AP2733" i="64" a="1"/>
  <c r="AP2733" i="64" s="1"/>
  <c r="AP2707" i="64" a="1"/>
  <c r="AP2707" i="64" s="1"/>
  <c r="AP1831" i="64" a="1"/>
  <c r="AP1831" i="64" s="1"/>
  <c r="AP1832" i="64" s="1"/>
  <c r="AO93" i="64"/>
  <c r="AP90" i="64" a="1"/>
  <c r="AP90" i="64" s="1"/>
  <c r="AP91" i="64" a="1"/>
  <c r="AP91" i="64" s="1"/>
  <c r="AP92" i="64" a="1"/>
  <c r="AP92" i="64" s="1"/>
  <c r="AP89" i="64" a="1"/>
  <c r="AP89" i="64" s="1"/>
  <c r="AP1773" i="64" a="1"/>
  <c r="AP1773" i="64" s="1"/>
  <c r="AP1774" i="64" s="1"/>
  <c r="AP475" i="64" a="1"/>
  <c r="AP475" i="64" s="1"/>
  <c r="AP2783" i="64" a="1"/>
  <c r="AP2783" i="64" s="1"/>
  <c r="AP1693" i="64" a="1"/>
  <c r="AP1693" i="64" s="1"/>
  <c r="AP2111" i="64" a="1"/>
  <c r="AP2111" i="64" s="1"/>
  <c r="AP2119" i="64" s="1"/>
  <c r="AP1854" i="64" a="1"/>
  <c r="AP1854" i="64" s="1"/>
  <c r="AP1862" i="64" a="1"/>
  <c r="AP1862" i="64" s="1"/>
  <c r="AP1856" i="64" a="1"/>
  <c r="AP1856" i="64" s="1"/>
  <c r="AP1400" i="64" a="1"/>
  <c r="AP1400" i="64" s="1"/>
  <c r="AP1151" i="64" a="1"/>
  <c r="AP1151" i="64" s="1"/>
  <c r="CG454" i="64" a="1"/>
  <c r="AP2404" i="64" a="1"/>
  <c r="CF396" i="64" a="1"/>
  <c r="CF1175" i="64" a="1"/>
  <c r="AP661" i="64" a="1"/>
  <c r="CF1986" i="64" a="1"/>
  <c r="CF1828" i="64" a="1"/>
  <c r="AP500" i="64" a="1"/>
  <c r="AP476" i="64" a="1"/>
  <c r="CF1070" i="64" a="1"/>
  <c r="AP2426" i="64" a="1"/>
  <c r="AP685" i="64" a="1"/>
  <c r="CF858" i="64" a="1"/>
  <c r="AQ2467" i="64" a="1"/>
  <c r="AP784" i="64" a="1"/>
  <c r="CD1178" i="64" a="1"/>
  <c r="AQ2501" i="64" a="1"/>
  <c r="AP1692" i="64" a="1"/>
  <c r="CF818" i="64" a="1"/>
  <c r="CF1200" i="64"/>
  <c r="AP2447" i="64" a="1"/>
  <c r="AL707" i="64" a="1"/>
  <c r="CF1229" i="64" a="1"/>
  <c r="CF958" i="64" a="1"/>
  <c r="CF1322" i="64" a="1"/>
  <c r="CE1177" i="64" a="1"/>
  <c r="AP523" i="64" a="1"/>
  <c r="AP1855" i="64" a="1"/>
  <c r="AP1401" i="64" a="1"/>
  <c r="AP1939" i="64" a="1"/>
  <c r="CF1002" i="64" a="1"/>
  <c r="AP1152" i="64" a="1"/>
  <c r="AP1940" i="64" a="1"/>
  <c r="CG454" i="64" l="1"/>
  <c r="CP43" i="861"/>
  <c r="CP73" i="861"/>
  <c r="CS101" i="861"/>
  <c r="CP101" i="861"/>
  <c r="CY101" i="861"/>
  <c r="CQ101" i="861"/>
  <c r="CV101" i="861"/>
  <c r="CU101" i="861"/>
  <c r="CW101" i="861"/>
  <c r="CZ101" i="861"/>
  <c r="CO101" i="861"/>
  <c r="DA101" i="861"/>
  <c r="CX101" i="861"/>
  <c r="CR101" i="861"/>
  <c r="CT101" i="861"/>
  <c r="DB101" i="861"/>
  <c r="DC101" i="861"/>
  <c r="DD101" i="861"/>
  <c r="DE101" i="861"/>
  <c r="DF101" i="861"/>
  <c r="DG101" i="861"/>
  <c r="DH101" i="861"/>
  <c r="DJ101" i="861"/>
  <c r="DI101" i="861"/>
  <c r="DK101" i="861"/>
  <c r="DL101" i="861"/>
  <c r="CO72" i="861"/>
  <c r="BA43" i="1224"/>
  <c r="BA33" i="1224"/>
  <c r="BA42" i="861" s="1"/>
  <c r="BA31" i="1224"/>
  <c r="BA72" i="861" s="1"/>
  <c r="P30" i="1224"/>
  <c r="P101" i="861" s="1"/>
  <c r="CF396" i="64"/>
  <c r="CF1229" i="64"/>
  <c r="CF1230" i="64" s="1"/>
  <c r="CG1228" i="64" a="1"/>
  <c r="CG1228" i="64" s="1"/>
  <c r="CG395" i="64" a="1"/>
  <c r="CG395" i="64" s="1"/>
  <c r="BV1231" i="64"/>
  <c r="BW1227" i="64" s="1"/>
  <c r="BV1233" i="64"/>
  <c r="CF1070" i="64"/>
  <c r="CF1002" i="64"/>
  <c r="BU1072" i="64"/>
  <c r="BV1068" i="64" s="1"/>
  <c r="BU1074" i="64"/>
  <c r="CG1001" i="64" a="1"/>
  <c r="CG1001" i="64" s="1"/>
  <c r="CG1069" i="64" a="1"/>
  <c r="CG1069" i="64" s="1"/>
  <c r="CE1077" i="64"/>
  <c r="CE1071" i="64"/>
  <c r="CE1078" i="64" s="1"/>
  <c r="AJ17" i="861"/>
  <c r="AJ26" i="861" s="1"/>
  <c r="AJ27" i="861" s="1"/>
  <c r="AH96" i="861"/>
  <c r="AG96" i="861"/>
  <c r="AF96" i="861"/>
  <c r="AE64" i="861"/>
  <c r="AI96" i="861"/>
  <c r="AE96" i="861"/>
  <c r="CF1986" i="64"/>
  <c r="CF1995" i="64" s="1"/>
  <c r="CF1996" i="64" s="1" a="1"/>
  <c r="CF1996" i="64" s="1"/>
  <c r="CG1987" i="64" a="1"/>
  <c r="CG1987" i="64" s="1"/>
  <c r="BE1992" i="64"/>
  <c r="BE1989" i="64" s="1"/>
  <c r="CF958" i="64"/>
  <c r="CF1828" i="64"/>
  <c r="CF1830" i="64" s="1"/>
  <c r="CG1827" i="64" a="1"/>
  <c r="CG1827" i="64" s="1"/>
  <c r="CG959" i="64" a="1"/>
  <c r="CG959" i="64" s="1"/>
  <c r="CE967" i="64"/>
  <c r="CE972" i="64"/>
  <c r="CE973" i="64" s="1" a="1"/>
  <c r="CE973" i="64" s="1"/>
  <c r="BN964" i="64"/>
  <c r="BN961" i="64" s="1"/>
  <c r="CG1129" i="64" a="1"/>
  <c r="CG1129" i="64" s="1"/>
  <c r="CG1829" i="64" a="1"/>
  <c r="CG1829" i="64" s="1"/>
  <c r="CF1127" i="64"/>
  <c r="CF1128" i="64" s="1"/>
  <c r="CF1130" i="64" s="1"/>
  <c r="CG1125" i="64" a="1"/>
  <c r="CG1125" i="64" s="1"/>
  <c r="CG1126" i="64" a="1"/>
  <c r="CG1126" i="64" s="1"/>
  <c r="AL594" i="64"/>
  <c r="CG595" i="64" a="1"/>
  <c r="CG595" i="64" s="1"/>
  <c r="CG584" i="64" a="1"/>
  <c r="CG584" i="64" s="1"/>
  <c r="CG587" i="64" a="1"/>
  <c r="CG587" i="64" s="1"/>
  <c r="CG601" i="64" a="1"/>
  <c r="CG601" i="64" s="1"/>
  <c r="CF141" i="64"/>
  <c r="CF126" i="64"/>
  <c r="CF1322" i="64"/>
  <c r="CF1324" i="64" s="1"/>
  <c r="CG111" i="64" a="1"/>
  <c r="CG111" i="64" s="1"/>
  <c r="CG1307" i="64" a="1"/>
  <c r="CG1307"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199" i="64" a="1"/>
  <c r="CG1199" i="64" s="1"/>
  <c r="AQ2217" i="64"/>
  <c r="CF895" i="64"/>
  <c r="CF925" i="64" s="1"/>
  <c r="CF894" i="64"/>
  <c r="CF924" i="64" s="1"/>
  <c r="CC929" i="64"/>
  <c r="CD928" i="64"/>
  <c r="CD929" i="64" s="1"/>
  <c r="CF921" i="64"/>
  <c r="CE926" i="64"/>
  <c r="CF922" i="64"/>
  <c r="CG917" i="64" a="1"/>
  <c r="CG917" i="64" s="1"/>
  <c r="CG918" i="64" a="1"/>
  <c r="CG918" i="64" s="1"/>
  <c r="CG915" i="64" a="1"/>
  <c r="CG915" i="64" s="1"/>
  <c r="CG914" i="64" a="1"/>
  <c r="CG914" i="64" s="1"/>
  <c r="CG916" i="64" a="1"/>
  <c r="CG916" i="64" s="1"/>
  <c r="CF923" i="64"/>
  <c r="CF906" i="64"/>
  <c r="CE911" i="64"/>
  <c r="CF907" i="64"/>
  <c r="CG899" i="64" a="1"/>
  <c r="CG899" i="64" s="1"/>
  <c r="CG903" i="64" a="1"/>
  <c r="CG903" i="64" s="1"/>
  <c r="CG883" i="64" a="1"/>
  <c r="CG883" i="64" s="1"/>
  <c r="CG891" i="64" s="1"/>
  <c r="CG884" i="64" a="1"/>
  <c r="CG884" i="64" s="1"/>
  <c r="CG892" i="64" s="1"/>
  <c r="CG900" i="64" a="1"/>
  <c r="CG900" i="64" s="1"/>
  <c r="CG885" i="64" a="1"/>
  <c r="CG885" i="64" s="1"/>
  <c r="CG893" i="64" s="1"/>
  <c r="CG886" i="64" a="1"/>
  <c r="CG886" i="64" s="1"/>
  <c r="CG894" i="64" s="1"/>
  <c r="CG887" i="64" a="1"/>
  <c r="CG887" i="64" s="1"/>
  <c r="CG895" i="64" s="1"/>
  <c r="CG901" i="64" a="1"/>
  <c r="CG901" i="64" s="1"/>
  <c r="CG902" i="64" a="1"/>
  <c r="CG902" i="64" s="1"/>
  <c r="CF908" i="64"/>
  <c r="CG208" i="64" a="1"/>
  <c r="CG208" i="64" s="1"/>
  <c r="CG207" i="64" s="1"/>
  <c r="CG209" i="64" a="1"/>
  <c r="CG209" i="64" s="1"/>
  <c r="CF210" i="64"/>
  <c r="CF212" i="64" s="1"/>
  <c r="CF1175" i="64"/>
  <c r="CF858" i="64"/>
  <c r="CF860" i="64" s="1"/>
  <c r="CD1178" i="64"/>
  <c r="CE1177" i="64"/>
  <c r="CG331" i="64" a="1"/>
  <c r="CG331" i="64" s="1"/>
  <c r="CG1174" i="64" a="1"/>
  <c r="CG1174" i="64" s="1"/>
  <c r="CG312" i="64" a="1"/>
  <c r="CG312" i="64" s="1"/>
  <c r="CG859" i="64" a="1"/>
  <c r="CG859" i="64" s="1"/>
  <c r="CG825" i="64" a="1"/>
  <c r="CG825" i="64" s="1"/>
  <c r="CG299" i="64" a="1"/>
  <c r="CG299" i="64" s="1"/>
  <c r="CE822" i="64"/>
  <c r="CF818" i="64"/>
  <c r="CF826" i="64" s="1"/>
  <c r="CG821" i="64" a="1"/>
  <c r="CG821" i="64" s="1"/>
  <c r="CG4" i="64"/>
  <c r="CG817" i="64" a="1"/>
  <c r="CG817" i="64" s="1"/>
  <c r="CH259" i="64"/>
  <c r="CH7" i="64"/>
  <c r="CG8" i="64" s="1"/>
  <c r="CH3" i="64"/>
  <c r="CH453" i="64" s="1" a="1"/>
  <c r="CH453" i="64" s="1"/>
  <c r="CH1" i="64"/>
  <c r="CI2" i="64"/>
  <c r="CG24" i="864"/>
  <c r="CG99"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0"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784" i="64"/>
  <c r="AP794" i="64" s="1"/>
  <c r="AQ788" i="64" a="1"/>
  <c r="AQ788" i="64" s="1"/>
  <c r="AQ783" i="64" a="1"/>
  <c r="AQ783" i="64" s="1"/>
  <c r="AP523" i="64"/>
  <c r="AO2330" i="64"/>
  <c r="AQ2313" i="64" a="1"/>
  <c r="AQ2313" i="64" s="1"/>
  <c r="AQ2314" i="64" a="1"/>
  <c r="AQ2314" i="64" s="1"/>
  <c r="AQ2315" i="64" a="1"/>
  <c r="AQ2315" i="64" s="1"/>
  <c r="AQ2316" i="64" a="1"/>
  <c r="AQ2316" i="64" s="1"/>
  <c r="AQ2317" i="64" a="1"/>
  <c r="AQ2317" i="64" s="1"/>
  <c r="AQ2318" i="64" a="1"/>
  <c r="AQ2318" i="64" s="1"/>
  <c r="AQ2320" i="64" a="1"/>
  <c r="AQ2320" i="64" s="1"/>
  <c r="AQ2321" i="64" a="1"/>
  <c r="AQ2321" i="64" s="1"/>
  <c r="AQ2319" i="64" a="1"/>
  <c r="AQ2319" i="64" s="1"/>
  <c r="AP2322" i="64"/>
  <c r="AQ521" i="64" a="1"/>
  <c r="AQ521" i="64" s="1"/>
  <c r="AQ499" i="64" a="1"/>
  <c r="AQ499" i="64" s="1"/>
  <c r="AQ522" i="64" a="1"/>
  <c r="AQ522" i="64" s="1"/>
  <c r="AP500" i="64"/>
  <c r="AQ2467" i="64"/>
  <c r="AQ2501" i="64"/>
  <c r="DL190" i="64"/>
  <c r="DL193" i="64" s="1"/>
  <c r="DD2730" i="64"/>
  <c r="DD2653" i="64"/>
  <c r="DD2756" i="64"/>
  <c r="DF1592" i="64"/>
  <c r="DG1590" i="64"/>
  <c r="DH2683" i="64"/>
  <c r="DH2685" i="64" s="1"/>
  <c r="AP2426" i="64"/>
  <c r="AP2404" i="64"/>
  <c r="AQ2759" i="64" a="1"/>
  <c r="AQ2759" i="64" s="1"/>
  <c r="AQ2405" i="64" a="1"/>
  <c r="AQ2405" i="64" s="1"/>
  <c r="AQ2425" i="64" a="1"/>
  <c r="AQ2425" i="64" s="1"/>
  <c r="BZ2084" i="64"/>
  <c r="CA2082" i="64"/>
  <c r="CA2061" i="64"/>
  <c r="CA2063" i="64" s="1"/>
  <c r="CB2041" i="64"/>
  <c r="AM1958" i="64"/>
  <c r="AM1960" i="64" s="1"/>
  <c r="AM1961" i="64" s="1"/>
  <c r="AN1949" i="64"/>
  <c r="AO1947" i="64"/>
  <c r="AO1956" i="64"/>
  <c r="AO1948" i="64"/>
  <c r="AO1957" i="64"/>
  <c r="AQ1953" i="64" a="1"/>
  <c r="AQ1953" i="64" s="1"/>
  <c r="AQ1952" i="64" a="1"/>
  <c r="AQ1952" i="64" s="1"/>
  <c r="AQ1943" i="64" a="1"/>
  <c r="AQ1943" i="64" s="1"/>
  <c r="AQ1944" i="64" a="1"/>
  <c r="AQ1944" i="64" s="1"/>
  <c r="AP1940" i="64"/>
  <c r="AP1939" i="64"/>
  <c r="AQ1934" i="64" a="1"/>
  <c r="AQ1934" i="64" s="1"/>
  <c r="AQ1935" i="64" a="1"/>
  <c r="AQ1935" i="64" s="1"/>
  <c r="AP2447" i="64"/>
  <c r="AQ2446" i="64" a="1"/>
  <c r="AQ2446" i="64" s="1"/>
  <c r="AQ659" i="64" a="1"/>
  <c r="AQ659" i="64" s="1"/>
  <c r="AL707" i="64"/>
  <c r="AM706" i="64" a="1"/>
  <c r="AM706" i="64" s="1"/>
  <c r="AR2216" i="64"/>
  <c r="AR2217" i="64" s="1"/>
  <c r="AP1692" i="64"/>
  <c r="AP1401" i="64"/>
  <c r="AP1855" i="64"/>
  <c r="AP1152" i="64"/>
  <c r="AP476" i="64"/>
  <c r="AP685" i="64"/>
  <c r="AP661" i="64"/>
  <c r="AC2110" i="64"/>
  <c r="AC2116" i="64" s="1"/>
  <c r="AO62" i="64"/>
  <c r="AQ654" i="64" a="1"/>
  <c r="AQ654" i="64" s="1"/>
  <c r="AQ75" i="64" a="1"/>
  <c r="AQ75" i="64" s="1"/>
  <c r="AQ498" i="64" a="1"/>
  <c r="AQ498" i="64" s="1"/>
  <c r="AQ55" i="64" a="1"/>
  <c r="AQ55" i="64" s="1"/>
  <c r="AQ59" i="64" a="1"/>
  <c r="AQ59" i="64" s="1"/>
  <c r="AQ60" i="64" a="1"/>
  <c r="AQ60" i="64" s="1"/>
  <c r="AP56" i="64"/>
  <c r="AQ54" i="64" a="1"/>
  <c r="AQ54" i="64" s="1"/>
  <c r="AQ53" i="64" a="1"/>
  <c r="AQ53" i="64" s="1"/>
  <c r="AQ684" i="64" a="1"/>
  <c r="AQ684" i="64" s="1"/>
  <c r="AQ2656" i="64" a="1"/>
  <c r="AQ2656" i="64" s="1"/>
  <c r="AQ2682" i="64" a="1"/>
  <c r="AQ2682" i="64" s="1"/>
  <c r="AQ2733" i="64" a="1"/>
  <c r="AQ2733" i="64" s="1"/>
  <c r="AQ2707" i="64" a="1"/>
  <c r="AQ2707" i="64" s="1"/>
  <c r="AQ1831" i="64" a="1"/>
  <c r="AQ1831" i="64" s="1"/>
  <c r="AQ1832" i="64" s="1"/>
  <c r="AP93" i="64"/>
  <c r="AQ90" i="64" a="1"/>
  <c r="AQ90" i="64" s="1"/>
  <c r="AQ91" i="64" a="1"/>
  <c r="AQ91" i="64" s="1"/>
  <c r="AQ92" i="64" a="1"/>
  <c r="AQ92" i="64" s="1"/>
  <c r="AQ89" i="64" a="1"/>
  <c r="AQ89" i="64" s="1"/>
  <c r="AQ1773" i="64" a="1"/>
  <c r="AQ1773" i="64" s="1"/>
  <c r="AQ1774" i="64" s="1"/>
  <c r="AQ475" i="64" a="1"/>
  <c r="AQ475" i="64" s="1"/>
  <c r="AQ2783" i="64" a="1"/>
  <c r="AQ2783" i="64" s="1"/>
  <c r="AQ1693" i="64" a="1"/>
  <c r="AQ1693" i="64" s="1"/>
  <c r="AQ2111" i="64" a="1"/>
  <c r="AQ2111" i="64" s="1"/>
  <c r="AQ2119" i="64" s="1"/>
  <c r="AQ1862" i="64" a="1"/>
  <c r="AQ1862" i="64" s="1"/>
  <c r="AQ1854" i="64" a="1"/>
  <c r="AQ1854" i="64" s="1"/>
  <c r="AQ1856" i="64" a="1"/>
  <c r="AQ1856" i="64" s="1"/>
  <c r="AQ1400" i="64" a="1"/>
  <c r="AQ1400" i="64" s="1"/>
  <c r="AQ1151" i="64" a="1"/>
  <c r="AQ1151" i="64" s="1"/>
  <c r="CH454" i="64" a="1"/>
  <c r="AR2467" i="64" a="1"/>
  <c r="AQ1939" i="64" a="1"/>
  <c r="AQ500" i="64" a="1"/>
  <c r="AQ1401" i="64" a="1"/>
  <c r="CG1986" i="64" a="1"/>
  <c r="AQ784" i="64" a="1"/>
  <c r="AQ523" i="64" a="1"/>
  <c r="CE1178" i="64" a="1"/>
  <c r="AQ685" i="64" a="1"/>
  <c r="CG1229" i="64" a="1"/>
  <c r="AQ2426" i="64" a="1"/>
  <c r="AQ1940" i="64" a="1"/>
  <c r="CG1322" i="64" a="1"/>
  <c r="CG1200" i="64"/>
  <c r="CG396" i="64" a="1"/>
  <c r="AR2501" i="64" a="1"/>
  <c r="AQ2447" i="64" a="1"/>
  <c r="AQ1855" i="64" a="1"/>
  <c r="CG1002" i="64" a="1"/>
  <c r="AQ1152" i="64" a="1"/>
  <c r="CF1177" i="64" a="1"/>
  <c r="CG958" i="64" a="1"/>
  <c r="CG818" i="64" a="1"/>
  <c r="CG1070" i="64" a="1"/>
  <c r="CG1828" i="64" a="1"/>
  <c r="AQ661" i="64" a="1"/>
  <c r="CG858" i="64" a="1"/>
  <c r="AQ2404" i="64" a="1"/>
  <c r="AQ476" i="64" a="1"/>
  <c r="AQ1692" i="64" a="1"/>
  <c r="AM707" i="64" a="1"/>
  <c r="CG1175" i="64" a="1"/>
  <c r="CH454" i="64" l="1"/>
  <c r="CQ43" i="861"/>
  <c r="CQ73" i="861"/>
  <c r="CP42" i="861"/>
  <c r="CP72" i="861"/>
  <c r="BB27" i="1224"/>
  <c r="BA49" i="1224"/>
  <c r="BA43" i="861" s="1"/>
  <c r="BA47" i="1224"/>
  <c r="BA73" i="861" s="1"/>
  <c r="CG396" i="64"/>
  <c r="CG1229" i="64"/>
  <c r="CG1230" i="64" s="1"/>
  <c r="CH1228" i="64" a="1"/>
  <c r="CH1228" i="64" s="1"/>
  <c r="CH395" i="64" a="1"/>
  <c r="CH395" i="64" s="1"/>
  <c r="BW1231" i="64"/>
  <c r="BX1227" i="64" s="1"/>
  <c r="BW1233" i="64"/>
  <c r="CG1070" i="64"/>
  <c r="CG1002" i="64"/>
  <c r="CH1001" i="64" a="1"/>
  <c r="CH1001" i="64" s="1"/>
  <c r="CH1069" i="64" a="1"/>
  <c r="CH1069" i="64" s="1"/>
  <c r="BV1072" i="64"/>
  <c r="BW1068" i="64" s="1"/>
  <c r="BV1074" i="64"/>
  <c r="CF1077" i="64"/>
  <c r="CF1071" i="64"/>
  <c r="CF1078" i="64" s="1"/>
  <c r="CO64" i="861"/>
  <c r="CG1986" i="64"/>
  <c r="CG1995" i="64" s="1"/>
  <c r="CG1996" i="64" s="1" a="1"/>
  <c r="CG1996" i="64" s="1"/>
  <c r="CH1987" i="64" a="1"/>
  <c r="CH1987" i="64" s="1"/>
  <c r="BE1990" i="64"/>
  <c r="BF1985" i="64" s="1"/>
  <c r="CG958" i="64"/>
  <c r="CG1828" i="64"/>
  <c r="CG1830" i="64" s="1"/>
  <c r="CH1827" i="64" a="1"/>
  <c r="CH1827" i="64" s="1"/>
  <c r="CH959" i="64" a="1"/>
  <c r="CH959" i="64" s="1"/>
  <c r="CF972" i="64"/>
  <c r="CF967" i="64"/>
  <c r="BN969" i="64"/>
  <c r="BN962" i="64"/>
  <c r="CH1129" i="64" a="1"/>
  <c r="CH1129" i="64" s="1"/>
  <c r="CH1829" i="64" a="1"/>
  <c r="CH1829" i="64" s="1"/>
  <c r="CG1127" i="64"/>
  <c r="CG1128" i="64" s="1"/>
  <c r="CG1130" i="64" s="1"/>
  <c r="CH1125" i="64" a="1"/>
  <c r="CH1125" i="64" s="1"/>
  <c r="CH1126" i="64" a="1"/>
  <c r="CH1126" i="64" s="1"/>
  <c r="AL596" i="64"/>
  <c r="AL586" i="64" s="1"/>
  <c r="AL588" i="64" s="1"/>
  <c r="AL589" i="64" s="1"/>
  <c r="CH595" i="64" a="1"/>
  <c r="CH595" i="64" s="1"/>
  <c r="CH584" i="64" a="1"/>
  <c r="CH584" i="64" s="1"/>
  <c r="CH587" i="64" a="1"/>
  <c r="CH587" i="64" s="1"/>
  <c r="CH601" i="64" a="1"/>
  <c r="CH601" i="64" s="1"/>
  <c r="CG126" i="64"/>
  <c r="CG141" i="64"/>
  <c r="CG1322" i="64"/>
  <c r="CG1324" i="64" s="1"/>
  <c r="CH111" i="64" a="1"/>
  <c r="CH111" i="64" s="1"/>
  <c r="CH1307" i="64" a="1"/>
  <c r="CH1307"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199" i="64" a="1"/>
  <c r="CH1199" i="64" s="1"/>
  <c r="AC2120" i="64" a="1"/>
  <c r="AC2120" i="64" s="1"/>
  <c r="AC2113" i="64" s="1"/>
  <c r="AC2114" i="64" s="1"/>
  <c r="CF909" i="64"/>
  <c r="CF910" i="64"/>
  <c r="CE928" i="64"/>
  <c r="CE929" i="64" s="1"/>
  <c r="CG924" i="64"/>
  <c r="CG925" i="64"/>
  <c r="CG922" i="64"/>
  <c r="CF926" i="64"/>
  <c r="CG923" i="64"/>
  <c r="CG921" i="64"/>
  <c r="CH918" i="64" a="1"/>
  <c r="CH918" i="64" s="1"/>
  <c r="CH915" i="64" a="1"/>
  <c r="CH915" i="64" s="1"/>
  <c r="CH914" i="64" a="1"/>
  <c r="CH914" i="64" s="1"/>
  <c r="CH916" i="64" a="1"/>
  <c r="CH916" i="64" s="1"/>
  <c r="CH917" i="64" a="1"/>
  <c r="CH917" i="64" s="1"/>
  <c r="CG910" i="64"/>
  <c r="CG908" i="64"/>
  <c r="CG906" i="64"/>
  <c r="CG907" i="64"/>
  <c r="CG909" i="64"/>
  <c r="CH899" i="64" a="1"/>
  <c r="CH899" i="64" s="1"/>
  <c r="CH903" i="64" a="1"/>
  <c r="CH903" i="64" s="1"/>
  <c r="CH883" i="64" a="1"/>
  <c r="CH883" i="64" s="1"/>
  <c r="CH891" i="64" s="1"/>
  <c r="CH884" i="64" a="1"/>
  <c r="CH884" i="64" s="1"/>
  <c r="CH892" i="64" s="1"/>
  <c r="CH900" i="64" a="1"/>
  <c r="CH900" i="64" s="1"/>
  <c r="CH885" i="64" a="1"/>
  <c r="CH885" i="64" s="1"/>
  <c r="CH893" i="64" s="1"/>
  <c r="CH886" i="64" a="1"/>
  <c r="CH886" i="64" s="1"/>
  <c r="CH894" i="64" s="1"/>
  <c r="CH887" i="64" a="1"/>
  <c r="CH887" i="64" s="1"/>
  <c r="CH895" i="64" s="1"/>
  <c r="CH901" i="64" a="1"/>
  <c r="CH901" i="64" s="1"/>
  <c r="CH902" i="64" a="1"/>
  <c r="CH902" i="64" s="1"/>
  <c r="CG210" i="64"/>
  <c r="CG212" i="64" s="1"/>
  <c r="CH208" i="64" a="1"/>
  <c r="CH208" i="64" s="1"/>
  <c r="CH207" i="64" s="1"/>
  <c r="CH209" i="64" a="1"/>
  <c r="CH209" i="64" s="1"/>
  <c r="CG1175" i="64"/>
  <c r="CG858" i="64"/>
  <c r="CG860" i="64" s="1"/>
  <c r="CE1178" i="64"/>
  <c r="CF1177" i="64"/>
  <c r="CH331" i="64" a="1"/>
  <c r="CH331" i="64" s="1"/>
  <c r="CH1174" i="64" a="1"/>
  <c r="CH1174" i="64" s="1"/>
  <c r="CH312" i="64" a="1"/>
  <c r="CH312" i="64" s="1"/>
  <c r="CH859" i="64" a="1"/>
  <c r="CH859" i="64" s="1"/>
  <c r="CH825" i="64" a="1"/>
  <c r="CH825" i="64" s="1"/>
  <c r="CH299" i="64" a="1"/>
  <c r="CH299" i="64" s="1"/>
  <c r="CF822" i="64"/>
  <c r="CG818" i="64"/>
  <c r="CG826" i="64" s="1"/>
  <c r="CH821" i="64" a="1"/>
  <c r="CH821" i="64" s="1"/>
  <c r="CH4" i="64"/>
  <c r="CH817" i="64" a="1"/>
  <c r="CH817" i="64" s="1"/>
  <c r="CI259" i="64"/>
  <c r="CI7" i="64"/>
  <c r="CI3" i="64"/>
  <c r="CI453" i="64" s="1" a="1"/>
  <c r="CI453" i="64" s="1"/>
  <c r="CI1" i="64"/>
  <c r="CJ2" i="64"/>
  <c r="CH24" i="864"/>
  <c r="CH99" i="861" s="1"/>
  <c r="CH70" i="863" a="1"/>
  <c r="CH70" i="863" s="1"/>
  <c r="CH68" i="863" a="1"/>
  <c r="CH68" i="863" s="1"/>
  <c r="CH66" i="863" a="1"/>
  <c r="CH66" i="863" s="1"/>
  <c r="CH4" i="863"/>
  <c r="CH57" i="863"/>
  <c r="CH43" i="863"/>
  <c r="CH42" i="863"/>
  <c r="CH21" i="863" s="1"/>
  <c r="CH30"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784" i="64"/>
  <c r="AR788" i="64" a="1"/>
  <c r="AR788" i="64" s="1"/>
  <c r="AR783" i="64" a="1"/>
  <c r="AR783" i="64" s="1"/>
  <c r="AP2330" i="64"/>
  <c r="AQ523" i="64"/>
  <c r="AR2313" i="64" a="1"/>
  <c r="AR2313" i="64" s="1"/>
  <c r="AR2314" i="64" a="1"/>
  <c r="AR2314" i="64" s="1"/>
  <c r="AR2319" i="64" a="1"/>
  <c r="AR2319" i="64" s="1"/>
  <c r="AR2315" i="64" a="1"/>
  <c r="AR2315" i="64" s="1"/>
  <c r="AR2320" i="64" a="1"/>
  <c r="AR2320" i="64" s="1"/>
  <c r="AR2321" i="64" a="1"/>
  <c r="AR2321" i="64" s="1"/>
  <c r="AR2317" i="64" a="1"/>
  <c r="AR2317" i="64" s="1"/>
  <c r="AR2318" i="64" a="1"/>
  <c r="AR2318" i="64" s="1"/>
  <c r="AR2316" i="64" a="1"/>
  <c r="AR2316" i="64" s="1"/>
  <c r="AQ2322" i="64"/>
  <c r="AR521" i="64" a="1"/>
  <c r="AR521" i="64" s="1"/>
  <c r="AR499" i="64" a="1"/>
  <c r="AR499" i="64" s="1"/>
  <c r="AR522" i="64" a="1"/>
  <c r="AR522" i="64" s="1"/>
  <c r="AQ500" i="64"/>
  <c r="AR2501" i="64"/>
  <c r="AR2467" i="64"/>
  <c r="DC2704" i="64"/>
  <c r="DG1592" i="64"/>
  <c r="DH1590" i="64"/>
  <c r="DI2683" i="64"/>
  <c r="DI2685" i="64" s="1"/>
  <c r="AQ2426" i="64"/>
  <c r="AQ2404" i="64"/>
  <c r="AR2759" i="64" a="1"/>
  <c r="AR2759" i="64" s="1"/>
  <c r="AR2405" i="64" a="1"/>
  <c r="AR2405" i="64" s="1"/>
  <c r="AR2425" i="64" a="1"/>
  <c r="AR2425" i="64" s="1"/>
  <c r="CA2084" i="64"/>
  <c r="CB2082" i="64"/>
  <c r="CB2061" i="64"/>
  <c r="CB2063" i="64" s="1"/>
  <c r="CC2041" i="64"/>
  <c r="AN1958" i="64"/>
  <c r="AN1960" i="64" s="1"/>
  <c r="AN1961" i="64" s="1"/>
  <c r="AO1949" i="64"/>
  <c r="AP1947" i="64"/>
  <c r="AP1956" i="64"/>
  <c r="AP1948" i="64"/>
  <c r="AP1957" i="64"/>
  <c r="AR1952" i="64" a="1"/>
  <c r="AR1952" i="64" s="1"/>
  <c r="AR1953" i="64" a="1"/>
  <c r="AR1953" i="64" s="1"/>
  <c r="AR1943" i="64" a="1"/>
  <c r="AR1943" i="64" s="1"/>
  <c r="AR1944" i="64" a="1"/>
  <c r="AR1944" i="64" s="1"/>
  <c r="AQ1940" i="64"/>
  <c r="AQ1939" i="64"/>
  <c r="AR1934" i="64" a="1"/>
  <c r="AR1934" i="64" s="1"/>
  <c r="AR1935" i="64" a="1"/>
  <c r="AR1935" i="64" s="1"/>
  <c r="AQ2447" i="64"/>
  <c r="AR2446" i="64" a="1"/>
  <c r="AR2446" i="64" s="1"/>
  <c r="AR659" i="64" a="1"/>
  <c r="AR659" i="64" s="1"/>
  <c r="AM707" i="64"/>
  <c r="AN706" i="64" a="1"/>
  <c r="AN706" i="64" s="1"/>
  <c r="AS2216" i="64"/>
  <c r="AS2217" i="64" s="1"/>
  <c r="AQ1692" i="64"/>
  <c r="AQ1401" i="64"/>
  <c r="AQ1855" i="64"/>
  <c r="AQ1152" i="64"/>
  <c r="AQ661" i="64"/>
  <c r="AQ476" i="64"/>
  <c r="AQ685" i="64"/>
  <c r="AP62" i="64"/>
  <c r="AR654" i="64" a="1"/>
  <c r="AR654" i="64" s="1"/>
  <c r="AR75" i="64" a="1"/>
  <c r="AR75" i="64" s="1"/>
  <c r="AR498" i="64" a="1"/>
  <c r="AR498" i="64" s="1"/>
  <c r="AR55" i="64" a="1"/>
  <c r="AR55" i="64" s="1"/>
  <c r="AR60" i="64" a="1"/>
  <c r="AR60" i="64" s="1"/>
  <c r="AR59" i="64" a="1"/>
  <c r="AR59" i="64" s="1"/>
  <c r="AQ56" i="64"/>
  <c r="AR53" i="64" a="1"/>
  <c r="AR53" i="64" s="1"/>
  <c r="AR54" i="64" a="1"/>
  <c r="AR54" i="64" s="1"/>
  <c r="AR684" i="64" a="1"/>
  <c r="AR684" i="64" s="1"/>
  <c r="AR2656" i="64" a="1"/>
  <c r="AR2656" i="64" s="1"/>
  <c r="AR2733" i="64" a="1"/>
  <c r="AR2733" i="64" s="1"/>
  <c r="AR2707" i="64" a="1"/>
  <c r="AR2707" i="64" s="1"/>
  <c r="AR2682" i="64" a="1"/>
  <c r="AR2682" i="64" s="1"/>
  <c r="AR1831" i="64" a="1"/>
  <c r="AR1831" i="64" s="1"/>
  <c r="AR1832" i="64" s="1"/>
  <c r="AR89" i="64" a="1"/>
  <c r="AR89" i="64" s="1"/>
  <c r="AR90" i="64" a="1"/>
  <c r="AR90" i="64" s="1"/>
  <c r="AR91" i="64" a="1"/>
  <c r="AR91" i="64" s="1"/>
  <c r="AR92" i="64" a="1"/>
  <c r="AR92" i="64" s="1"/>
  <c r="AQ93" i="64"/>
  <c r="AR1773" i="64" a="1"/>
  <c r="AR1773" i="64" s="1"/>
  <c r="AR1774" i="64" s="1"/>
  <c r="AR475" i="64" a="1"/>
  <c r="AR475" i="64" s="1"/>
  <c r="AR2783" i="64" a="1"/>
  <c r="AR2783" i="64" s="1"/>
  <c r="AR1693" i="64" a="1"/>
  <c r="AR1693" i="64" s="1"/>
  <c r="AR2111" i="64" a="1"/>
  <c r="AR2111" i="64" s="1"/>
  <c r="AR2119" i="64" s="1"/>
  <c r="AR1862" i="64" a="1"/>
  <c r="AR1862" i="64" s="1"/>
  <c r="AR1856" i="64" a="1"/>
  <c r="AR1856" i="64" s="1"/>
  <c r="AR1854" i="64" a="1"/>
  <c r="AR1854" i="64" s="1"/>
  <c r="AR1400" i="64" a="1"/>
  <c r="AR1400" i="64" s="1"/>
  <c r="AR1151" i="64" a="1"/>
  <c r="AR1151" i="64" s="1"/>
  <c r="CI454" i="64" a="1"/>
  <c r="CH858" i="64" a="1"/>
  <c r="AR500" i="64" a="1"/>
  <c r="CH1986" i="64" a="1"/>
  <c r="AN707" i="64" a="1"/>
  <c r="AR2404" i="64" a="1"/>
  <c r="CH818" i="64" a="1"/>
  <c r="AR2447" i="64" a="1"/>
  <c r="CH1229" i="64" a="1"/>
  <c r="CH396" i="64" a="1"/>
  <c r="CG1177" i="64" a="1"/>
  <c r="AR476" i="64" a="1"/>
  <c r="CF1178" i="64" a="1"/>
  <c r="CH1002" i="64" a="1"/>
  <c r="CH1322" i="64" a="1"/>
  <c r="AR685" i="64" a="1"/>
  <c r="AR784" i="64" a="1"/>
  <c r="AR2426" i="64" a="1"/>
  <c r="AR1939" i="64" a="1"/>
  <c r="AR1855" i="64" a="1"/>
  <c r="CH958" i="64" a="1"/>
  <c r="CH1200" i="64"/>
  <c r="AS2467" i="64" a="1"/>
  <c r="AR523" i="64" a="1"/>
  <c r="AR1692" i="64" a="1"/>
  <c r="CH1828" i="64" a="1"/>
  <c r="CH1070" i="64" a="1"/>
  <c r="CH1175" i="64" a="1"/>
  <c r="AR661" i="64" a="1"/>
  <c r="AS2501" i="64" a="1"/>
  <c r="AR1152" i="64" a="1"/>
  <c r="AR1940" i="64" a="1"/>
  <c r="AR1401" i="64" a="1"/>
  <c r="CI454" i="64" l="1"/>
  <c r="CR43" i="861"/>
  <c r="CR73" i="861"/>
  <c r="CQ42" i="861"/>
  <c r="CQ72" i="861"/>
  <c r="BB43" i="1224"/>
  <c r="BB31" i="1224"/>
  <c r="BB72" i="861" s="1"/>
  <c r="BB33" i="1224"/>
  <c r="BB42" i="861" s="1"/>
  <c r="CH396" i="64"/>
  <c r="CH1229" i="64"/>
  <c r="CH1230" i="64" s="1"/>
  <c r="CI1228" i="64" a="1"/>
  <c r="CI1228" i="64" s="1"/>
  <c r="CI395" i="64" a="1"/>
  <c r="CI395" i="64" s="1"/>
  <c r="BX1231" i="64"/>
  <c r="BY1227" i="64" s="1"/>
  <c r="BX1233" i="64"/>
  <c r="CH1070" i="64"/>
  <c r="CH1002" i="64"/>
  <c r="CI1001" i="64" a="1"/>
  <c r="CI1001" i="64" s="1"/>
  <c r="CI1069" i="64" a="1"/>
  <c r="CI1069" i="64" s="1"/>
  <c r="BW1072" i="64"/>
  <c r="BX1068" i="64" s="1"/>
  <c r="BW1074" i="64"/>
  <c r="CG1077" i="64"/>
  <c r="CG1071" i="64"/>
  <c r="CG1078" i="64" s="1"/>
  <c r="AJ96" i="861"/>
  <c r="AF44" i="861"/>
  <c r="CO104" i="861"/>
  <c r="CO44" i="861"/>
  <c r="AI104" i="861"/>
  <c r="CH1986" i="64"/>
  <c r="CH1995" i="64" s="1"/>
  <c r="CH1996" i="64" s="1" a="1"/>
  <c r="CH1996" i="64" s="1"/>
  <c r="CI1987" i="64" a="1"/>
  <c r="CI1987" i="64" s="1"/>
  <c r="BF1992" i="64"/>
  <c r="BF1989" i="64" s="1"/>
  <c r="CH958" i="64"/>
  <c r="CH1828" i="64"/>
  <c r="CH1830" i="64" s="1"/>
  <c r="CI1827" i="64" a="1"/>
  <c r="CI1827" i="64" s="1"/>
  <c r="CI959" i="64" a="1"/>
  <c r="CI959" i="64" s="1"/>
  <c r="CF973" i="64" a="1"/>
  <c r="CF973" i="64" s="1"/>
  <c r="CG972" i="64"/>
  <c r="CG973" i="64" s="1" a="1"/>
  <c r="CG973" i="64" s="1"/>
  <c r="CG967" i="64"/>
  <c r="BO957" i="64"/>
  <c r="BO964" i="64" s="1"/>
  <c r="CI1129" i="64" a="1"/>
  <c r="CI1129" i="64" s="1"/>
  <c r="CI1829" i="64" a="1"/>
  <c r="CI1829" i="64" s="1"/>
  <c r="CH1127" i="64"/>
  <c r="CH1128" i="64" s="1"/>
  <c r="CH1130" i="64" s="1"/>
  <c r="CI1125" i="64" a="1"/>
  <c r="CI1125" i="64" s="1"/>
  <c r="CI1126" i="64" a="1"/>
  <c r="CI1126" i="64" s="1"/>
  <c r="AL597" i="64"/>
  <c r="AL602" i="64" s="1"/>
  <c r="AL590" i="64"/>
  <c r="AM582" i="64"/>
  <c r="AM585" i="64" s="1"/>
  <c r="CI595" i="64" a="1"/>
  <c r="CI595" i="64" s="1"/>
  <c r="CI584" i="64" a="1"/>
  <c r="CI584" i="64" s="1"/>
  <c r="CI587" i="64" a="1"/>
  <c r="CI587" i="64" s="1"/>
  <c r="CI601" i="64" a="1"/>
  <c r="CI601" i="64" s="1"/>
  <c r="CH141" i="64"/>
  <c r="CH126" i="64"/>
  <c r="CH1322" i="64"/>
  <c r="CH1324" i="64" s="1"/>
  <c r="CI111" i="64" a="1"/>
  <c r="CI111" i="64" s="1"/>
  <c r="CI1307" i="64" a="1"/>
  <c r="CI1307"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199" i="64" a="1"/>
  <c r="CI1199" i="64" s="1"/>
  <c r="CF911" i="64"/>
  <c r="CF928" i="64" s="1"/>
  <c r="CH925" i="64"/>
  <c r="CG926" i="64"/>
  <c r="CH923" i="64"/>
  <c r="CH924" i="64"/>
  <c r="CH921" i="64"/>
  <c r="CH922" i="64"/>
  <c r="CI918" i="64" a="1"/>
  <c r="CI918" i="64" s="1"/>
  <c r="CI915" i="64" a="1"/>
  <c r="CI915" i="64" s="1"/>
  <c r="CI914" i="64" a="1"/>
  <c r="CI914" i="64" s="1"/>
  <c r="CI916" i="64" a="1"/>
  <c r="CI916" i="64" s="1"/>
  <c r="CI917" i="64" a="1"/>
  <c r="CI917" i="64" s="1"/>
  <c r="CH906" i="64"/>
  <c r="CG911" i="64"/>
  <c r="CH910" i="64"/>
  <c r="CH908" i="64"/>
  <c r="CH907" i="64"/>
  <c r="CH909" i="64"/>
  <c r="CI902" i="64" a="1"/>
  <c r="CI902" i="64" s="1"/>
  <c r="CI899" i="64" a="1"/>
  <c r="CI899" i="64" s="1"/>
  <c r="CI903" i="64" a="1"/>
  <c r="CI903" i="64" s="1"/>
  <c r="CI883" i="64" a="1"/>
  <c r="CI883" i="64" s="1"/>
  <c r="CI891" i="64" s="1"/>
  <c r="CI884" i="64" a="1"/>
  <c r="CI884" i="64" s="1"/>
  <c r="CI892" i="64" s="1"/>
  <c r="CI900" i="64" a="1"/>
  <c r="CI900" i="64" s="1"/>
  <c r="CI885" i="64" a="1"/>
  <c r="CI885" i="64" s="1"/>
  <c r="CI893" i="64" s="1"/>
  <c r="CI886" i="64" a="1"/>
  <c r="CI886" i="64" s="1"/>
  <c r="CI894" i="64" s="1"/>
  <c r="CI887" i="64" a="1"/>
  <c r="CI887" i="64" s="1"/>
  <c r="CI895" i="64" s="1"/>
  <c r="CI901" i="64" a="1"/>
  <c r="CI901" i="64" s="1"/>
  <c r="CH210" i="64"/>
  <c r="CH212" i="64" s="1"/>
  <c r="CI208" i="64" a="1"/>
  <c r="CI208" i="64" s="1"/>
  <c r="CI207" i="64" s="1"/>
  <c r="CI209" i="64" a="1"/>
  <c r="CI209" i="64" s="1"/>
  <c r="CH1175" i="64"/>
  <c r="CH858" i="64"/>
  <c r="CH860" i="64" s="1"/>
  <c r="CF1178" i="64"/>
  <c r="CG1177" i="64"/>
  <c r="CI331" i="64" a="1"/>
  <c r="CI331" i="64" s="1"/>
  <c r="CI1174" i="64" a="1"/>
  <c r="CI1174" i="64" s="1"/>
  <c r="CI312" i="64" a="1"/>
  <c r="CI312" i="64" s="1"/>
  <c r="CI859" i="64" a="1"/>
  <c r="CI859" i="64" s="1"/>
  <c r="CI825" i="64" a="1"/>
  <c r="CI825" i="64" s="1"/>
  <c r="CI299" i="64" a="1"/>
  <c r="CI299" i="64" s="1"/>
  <c r="CG822" i="64"/>
  <c r="CH818" i="64"/>
  <c r="CH826" i="64" s="1"/>
  <c r="CI821" i="64" a="1"/>
  <c r="CI821" i="64" s="1"/>
  <c r="CI4" i="64"/>
  <c r="CI817" i="64" a="1"/>
  <c r="CI817" i="64" s="1"/>
  <c r="CJ259" i="64"/>
  <c r="CJ7" i="64"/>
  <c r="CI8" i="64" s="1"/>
  <c r="CH8" i="64"/>
  <c r="CJ1" i="64"/>
  <c r="CK2" i="64"/>
  <c r="CJ3" i="64"/>
  <c r="CJ453" i="64" s="1" a="1"/>
  <c r="CJ453" i="64" s="1"/>
  <c r="CI70" i="863" a="1"/>
  <c r="CI70" i="863" s="1"/>
  <c r="CI66" i="863" a="1"/>
  <c r="CI66" i="863" s="1"/>
  <c r="CI68" i="863" a="1"/>
  <c r="CI68" i="863" s="1"/>
  <c r="CI4" i="863"/>
  <c r="CJ22" i="864"/>
  <c r="CJ21" i="864"/>
  <c r="CJ3" i="864"/>
  <c r="CJ4" i="864" s="1"/>
  <c r="CJ1" i="864"/>
  <c r="CJ20" i="864"/>
  <c r="CK2" i="864"/>
  <c r="CK23" i="864" s="1"/>
  <c r="CI24" i="864"/>
  <c r="CI99"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0" i="861" s="1"/>
  <c r="AS263" i="64"/>
  <c r="AS281" i="64"/>
  <c r="AT277" i="64"/>
  <c r="AT260" i="64"/>
  <c r="AT278" i="64"/>
  <c r="AT261" i="64"/>
  <c r="AT279" i="64"/>
  <c r="AT262" i="64"/>
  <c r="AT280" i="64"/>
  <c r="BW1" i="860"/>
  <c r="BW7" i="860"/>
  <c r="BW3" i="860"/>
  <c r="BW4" i="860" s="1"/>
  <c r="BX2" i="860"/>
  <c r="AR784" i="64"/>
  <c r="AR794" i="64" s="1"/>
  <c r="AQ794" i="64"/>
  <c r="AS788" i="64" a="1"/>
  <c r="AS788" i="64" s="1"/>
  <c r="AS783" i="64" a="1"/>
  <c r="AS783" i="64" s="1"/>
  <c r="AQ2330" i="64"/>
  <c r="AR523" i="64"/>
  <c r="AS2313" i="64" a="1"/>
  <c r="AS2313" i="64" s="1"/>
  <c r="AS2314" i="64" a="1"/>
  <c r="AS2314" i="64" s="1"/>
  <c r="AS2315" i="64" a="1"/>
  <c r="AS2315" i="64" s="1"/>
  <c r="AS2316" i="64" a="1"/>
  <c r="AS2316" i="64" s="1"/>
  <c r="AS2317" i="64" a="1"/>
  <c r="AS2317" i="64" s="1"/>
  <c r="AS2318" i="64" a="1"/>
  <c r="AS2318" i="64" s="1"/>
  <c r="AS2319" i="64" a="1"/>
  <c r="AS2319" i="64" s="1"/>
  <c r="AS2320" i="64" a="1"/>
  <c r="AS2320" i="64" s="1"/>
  <c r="AS2321" i="64" a="1"/>
  <c r="AS2321" i="64" s="1"/>
  <c r="AR2322" i="64"/>
  <c r="AS499" i="64" a="1"/>
  <c r="AS499" i="64" s="1"/>
  <c r="AS522" i="64" a="1"/>
  <c r="AS522" i="64" s="1"/>
  <c r="AS521" i="64" a="1"/>
  <c r="AS521" i="64" s="1"/>
  <c r="AR500" i="64"/>
  <c r="AS2501" i="64"/>
  <c r="AS2467" i="64"/>
  <c r="DE2653" i="64"/>
  <c r="DE2730" i="64"/>
  <c r="DE2756" i="64"/>
  <c r="DH1592" i="64"/>
  <c r="DI1590" i="64"/>
  <c r="DJ2683" i="64"/>
  <c r="DJ2685" i="64" s="1"/>
  <c r="AR2426" i="64"/>
  <c r="AR2404" i="64"/>
  <c r="AS2759" i="64" a="1"/>
  <c r="AS2759" i="64" s="1"/>
  <c r="AS2425" i="64" a="1"/>
  <c r="AS2425" i="64" s="1"/>
  <c r="AS2405" i="64" a="1"/>
  <c r="AS2405" i="64" s="1"/>
  <c r="CB2084" i="64"/>
  <c r="CC2082" i="64"/>
  <c r="CC2061" i="64"/>
  <c r="CC2063" i="64" s="1"/>
  <c r="CD2041" i="64"/>
  <c r="AO1958" i="64"/>
  <c r="AO1960" i="64" s="1"/>
  <c r="AO1961" i="64" s="1"/>
  <c r="AP1949" i="64"/>
  <c r="AQ1947" i="64"/>
  <c r="AQ1956" i="64"/>
  <c r="AQ1948" i="64"/>
  <c r="AQ1957" i="64"/>
  <c r="AS1953" i="64" a="1"/>
  <c r="AS1953" i="64" s="1"/>
  <c r="AS1952" i="64" a="1"/>
  <c r="AS1952" i="64" s="1"/>
  <c r="AS1944" i="64" a="1"/>
  <c r="AS1944" i="64" s="1"/>
  <c r="AS1943" i="64" a="1"/>
  <c r="AS1943" i="64" s="1"/>
  <c r="AR1940" i="64"/>
  <c r="AR1939" i="64"/>
  <c r="AS1934" i="64" a="1"/>
  <c r="AS1934" i="64" s="1"/>
  <c r="AS1935" i="64" a="1"/>
  <c r="AS1935" i="64" s="1"/>
  <c r="AR2447" i="64"/>
  <c r="AS2446" i="64" a="1"/>
  <c r="AS2446" i="64" s="1"/>
  <c r="AS659" i="64" a="1"/>
  <c r="AS659" i="64" s="1"/>
  <c r="AN707" i="64"/>
  <c r="AO706" i="64" a="1"/>
  <c r="AO706" i="64" s="1"/>
  <c r="AT2216" i="64"/>
  <c r="AT2217" i="64" s="1"/>
  <c r="AR1401" i="64"/>
  <c r="AR1855" i="64"/>
  <c r="AR1692" i="64"/>
  <c r="AR1152" i="64"/>
  <c r="AR661" i="64"/>
  <c r="AR476" i="64"/>
  <c r="AR685" i="64"/>
  <c r="AD2110" i="64"/>
  <c r="AD2116" i="64" s="1"/>
  <c r="AQ62" i="64"/>
  <c r="AS654" i="64" a="1"/>
  <c r="AS654" i="64" s="1"/>
  <c r="AS75" i="64" a="1"/>
  <c r="AS75" i="64" s="1"/>
  <c r="AS498" i="64" a="1"/>
  <c r="AS498" i="64" s="1"/>
  <c r="AS55" i="64" a="1"/>
  <c r="AS55" i="64" s="1"/>
  <c r="AS60" i="64" a="1"/>
  <c r="AS60" i="64" s="1"/>
  <c r="AS59" i="64" a="1"/>
  <c r="AS59" i="64" s="1"/>
  <c r="AR56" i="64"/>
  <c r="AS54" i="64" a="1"/>
  <c r="AS54" i="64" s="1"/>
  <c r="AS53" i="64" a="1"/>
  <c r="AS53" i="64" s="1"/>
  <c r="AS684" i="64" a="1"/>
  <c r="AS684" i="64" s="1"/>
  <c r="AS2656" i="64" a="1"/>
  <c r="AS2656" i="64" s="1"/>
  <c r="AS2733" i="64" a="1"/>
  <c r="AS2733" i="64" s="1"/>
  <c r="AS2707" i="64" a="1"/>
  <c r="AS2707" i="64" s="1"/>
  <c r="AS2682" i="64" a="1"/>
  <c r="AS2682" i="64" s="1"/>
  <c r="AS1831" i="64" a="1"/>
  <c r="AS1831" i="64" s="1"/>
  <c r="AS1832" i="64" s="1"/>
  <c r="AS89" i="64" a="1"/>
  <c r="AS89" i="64" s="1"/>
  <c r="AS90" i="64" a="1"/>
  <c r="AS90" i="64" s="1"/>
  <c r="AS91" i="64" a="1"/>
  <c r="AS91" i="64" s="1"/>
  <c r="AS92" i="64" a="1"/>
  <c r="AS92" i="64" s="1"/>
  <c r="AR93" i="64"/>
  <c r="AS1773" i="64" a="1"/>
  <c r="AS1773" i="64" s="1"/>
  <c r="AS1774" i="64" s="1"/>
  <c r="AS475" i="64" a="1"/>
  <c r="AS475" i="64" s="1"/>
  <c r="AS2783" i="64" a="1"/>
  <c r="AS2783" i="64" s="1"/>
  <c r="AS1693" i="64" a="1"/>
  <c r="AS1693" i="64" s="1"/>
  <c r="AS2111" i="64" a="1"/>
  <c r="AS2111" i="64" s="1"/>
  <c r="AS2119" i="64" s="1"/>
  <c r="AS1856" i="64" a="1"/>
  <c r="AS1856" i="64" s="1"/>
  <c r="AS1862" i="64" a="1"/>
  <c r="AS1862" i="64" s="1"/>
  <c r="AS1854" i="64" a="1"/>
  <c r="AS1854" i="64" s="1"/>
  <c r="AS1400" i="64" a="1"/>
  <c r="AS1400" i="64" s="1"/>
  <c r="AS1151" i="64" a="1"/>
  <c r="AS1151" i="64" s="1"/>
  <c r="CJ454" i="64" a="1"/>
  <c r="CI1229" i="64" a="1"/>
  <c r="AS500" i="64" a="1"/>
  <c r="CI858" i="64" a="1"/>
  <c r="CI1322" i="64" a="1"/>
  <c r="CI1986" i="64" a="1"/>
  <c r="AS685" i="64" a="1"/>
  <c r="CH1177" i="64" a="1"/>
  <c r="CI396" i="64" a="1"/>
  <c r="AS784" i="64" a="1"/>
  <c r="AS1855" i="64" a="1"/>
  <c r="AS1401" i="64" a="1"/>
  <c r="AS661" i="64" a="1"/>
  <c r="AT2467" i="64" a="1"/>
  <c r="AS1939" i="64" a="1"/>
  <c r="AS523" i="64" a="1"/>
  <c r="AS2404" i="64" a="1"/>
  <c r="CI1828" i="64" a="1"/>
  <c r="AS2447" i="64" a="1"/>
  <c r="CI818" i="64" a="1"/>
  <c r="AT2501" i="64" a="1"/>
  <c r="CI1175" i="64" a="1"/>
  <c r="CI1002" i="64" a="1"/>
  <c r="AS2426" i="64" a="1"/>
  <c r="CI958" i="64" a="1"/>
  <c r="CI1070" i="64" a="1"/>
  <c r="AS1692" i="64" a="1"/>
  <c r="AS1940" i="64" a="1"/>
  <c r="CI1200" i="64"/>
  <c r="AS476" i="64" a="1"/>
  <c r="AO707" i="64" a="1"/>
  <c r="CG1178" i="64" a="1"/>
  <c r="AS1152" i="64" a="1"/>
  <c r="CJ454" i="64" l="1"/>
  <c r="M33" i="1224"/>
  <c r="M42" i="861" s="1"/>
  <c r="CS43" i="861"/>
  <c r="CS73" i="861"/>
  <c r="CR42" i="861"/>
  <c r="CR72" i="861"/>
  <c r="BC27" i="1224"/>
  <c r="M31" i="1224"/>
  <c r="M72" i="861" s="1"/>
  <c r="BB49" i="1224"/>
  <c r="BB43" i="861" s="1"/>
  <c r="BB47" i="1224"/>
  <c r="BB73" i="861" s="1"/>
  <c r="CI396" i="64"/>
  <c r="CI1229" i="64"/>
  <c r="CI1230" i="64" s="1"/>
  <c r="BY1231" i="64"/>
  <c r="BZ1227" i="64" s="1"/>
  <c r="BY1233" i="64"/>
  <c r="CJ1228" i="64" a="1"/>
  <c r="CJ1228" i="64" s="1"/>
  <c r="CJ395" i="64" a="1"/>
  <c r="CJ395" i="64" s="1"/>
  <c r="CI1070" i="64"/>
  <c r="CI1002" i="64"/>
  <c r="CJ1001" i="64" a="1"/>
  <c r="CJ1001" i="64" s="1"/>
  <c r="CJ1069" i="64" a="1"/>
  <c r="CJ1069" i="64" s="1"/>
  <c r="BX1072" i="64"/>
  <c r="BY1068" i="64" s="1"/>
  <c r="BX1074" i="64"/>
  <c r="CH1077" i="64"/>
  <c r="CH1071" i="64"/>
  <c r="CH1078" i="64" s="1"/>
  <c r="AF64" i="861"/>
  <c r="CP17" i="861"/>
  <c r="CP26" i="861" s="1"/>
  <c r="CP27" i="861" s="1"/>
  <c r="CP104" i="861"/>
  <c r="AI74" i="861"/>
  <c r="AI76" i="861" s="1"/>
  <c r="CI1986" i="64"/>
  <c r="CI1995" i="64" s="1"/>
  <c r="CI1996" i="64" s="1" a="1"/>
  <c r="CI1996" i="64" s="1"/>
  <c r="CJ1987" i="64" a="1"/>
  <c r="CJ1987" i="64" s="1"/>
  <c r="BF1990" i="64"/>
  <c r="BG1985" i="64" s="1"/>
  <c r="CI958" i="64"/>
  <c r="CI1828" i="64"/>
  <c r="CI1830" i="64" s="1"/>
  <c r="CJ1827" i="64" a="1"/>
  <c r="CJ1827" i="64" s="1"/>
  <c r="CJ959" i="64" a="1"/>
  <c r="CJ959" i="64" s="1"/>
  <c r="CH972" i="64"/>
  <c r="CH973" i="64" s="1" a="1"/>
  <c r="CH973" i="64" s="1"/>
  <c r="CH967" i="64"/>
  <c r="BO961" i="64"/>
  <c r="CJ1129" i="64" a="1"/>
  <c r="CJ1129" i="64" s="1"/>
  <c r="CJ1829" i="64" a="1"/>
  <c r="CJ1829" i="64" s="1"/>
  <c r="CI1127" i="64"/>
  <c r="CI1128" i="64" s="1"/>
  <c r="CI1130" i="64" s="1"/>
  <c r="CJ1125" i="64" a="1"/>
  <c r="CJ1125" i="64" s="1"/>
  <c r="CJ1126" i="64" a="1"/>
  <c r="CJ1126" i="64" s="1"/>
  <c r="AM593" i="64"/>
  <c r="AL598" i="64"/>
  <c r="AM594" i="64"/>
  <c r="AM596" i="64" s="1"/>
  <c r="AM586" i="64" s="1"/>
  <c r="AM588" i="64" s="1"/>
  <c r="AM589" i="64" s="1"/>
  <c r="CJ595" i="64" a="1"/>
  <c r="CJ595" i="64" s="1"/>
  <c r="CJ584" i="64" a="1"/>
  <c r="CJ584" i="64" s="1"/>
  <c r="CJ587" i="64" a="1"/>
  <c r="CJ587" i="64" s="1"/>
  <c r="CJ601" i="64" a="1"/>
  <c r="CJ601" i="64" s="1"/>
  <c r="CI126" i="64"/>
  <c r="CI141" i="64"/>
  <c r="CI1322" i="64"/>
  <c r="CI1324" i="64" s="1"/>
  <c r="CJ111" i="64" a="1"/>
  <c r="CJ111" i="64" s="1"/>
  <c r="CJ1307" i="64" a="1"/>
  <c r="CJ1307"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4" i="861" s="1"/>
  <c r="CO69" i="863"/>
  <c r="CO23" i="863" s="1"/>
  <c r="CO32" i="861" s="1"/>
  <c r="CO67" i="863"/>
  <c r="CJ1199" i="64" a="1"/>
  <c r="CJ1199" i="64" s="1"/>
  <c r="AD2120" i="64" a="1"/>
  <c r="AD2120" i="64" s="1"/>
  <c r="AD2113" i="64" s="1"/>
  <c r="AD2114" i="64" s="1"/>
  <c r="CF929" i="64"/>
  <c r="CG928" i="64"/>
  <c r="CG929" i="64" s="1"/>
  <c r="CI925" i="64"/>
  <c r="CI924" i="64"/>
  <c r="CH926" i="64"/>
  <c r="CI923" i="64"/>
  <c r="CI922" i="64"/>
  <c r="CI921" i="64"/>
  <c r="CJ918" i="64" a="1"/>
  <c r="CJ918" i="64" s="1"/>
  <c r="CJ915" i="64" a="1"/>
  <c r="CJ915" i="64" s="1"/>
  <c r="CJ914" i="64" a="1"/>
  <c r="CJ914" i="64" s="1"/>
  <c r="CJ916" i="64" a="1"/>
  <c r="CJ916" i="64" s="1"/>
  <c r="CJ917" i="64" a="1"/>
  <c r="CJ917" i="64" s="1"/>
  <c r="CH911" i="64"/>
  <c r="CI909" i="64"/>
  <c r="CI910" i="64"/>
  <c r="CI907" i="64"/>
  <c r="CI906" i="64"/>
  <c r="CI908" i="64"/>
  <c r="CJ902" i="64" a="1"/>
  <c r="CJ902" i="64" s="1"/>
  <c r="CJ903" i="64" a="1"/>
  <c r="CJ903" i="64" s="1"/>
  <c r="CJ883" i="64" a="1"/>
  <c r="CJ883" i="64" s="1"/>
  <c r="CJ891" i="64" s="1"/>
  <c r="CJ884" i="64" a="1"/>
  <c r="CJ884" i="64" s="1"/>
  <c r="CJ892" i="64" s="1"/>
  <c r="CJ900" i="64" a="1"/>
  <c r="CJ900" i="64" s="1"/>
  <c r="CJ885" i="64" a="1"/>
  <c r="CJ885" i="64" s="1"/>
  <c r="CJ893" i="64" s="1"/>
  <c r="CJ886" i="64" a="1"/>
  <c r="CJ886" i="64" s="1"/>
  <c r="CJ894" i="64" s="1"/>
  <c r="CJ899" i="64" a="1"/>
  <c r="CJ899" i="64" s="1"/>
  <c r="CJ887" i="64" a="1"/>
  <c r="CJ887" i="64" s="1"/>
  <c r="CJ895" i="64" s="1"/>
  <c r="CJ901" i="64" a="1"/>
  <c r="CJ901" i="64" s="1"/>
  <c r="CJ208" i="64" a="1"/>
  <c r="CJ208" i="64" s="1"/>
  <c r="CJ207" i="64" s="1"/>
  <c r="CJ209" i="64" a="1"/>
  <c r="CJ209" i="64" s="1"/>
  <c r="CI210" i="64"/>
  <c r="CI212" i="64" s="1"/>
  <c r="CI1175" i="64"/>
  <c r="CI858" i="64"/>
  <c r="CI860" i="64" s="1"/>
  <c r="CG1178" i="64"/>
  <c r="CH1177" i="64"/>
  <c r="CJ331" i="64" a="1"/>
  <c r="CJ331" i="64" s="1"/>
  <c r="CJ1174" i="64" a="1"/>
  <c r="CJ1174" i="64" s="1"/>
  <c r="CJ312" i="64" a="1"/>
  <c r="CJ312" i="64" s="1"/>
  <c r="CJ859" i="64" a="1"/>
  <c r="CJ859" i="64" s="1"/>
  <c r="CJ825" i="64" a="1"/>
  <c r="CJ825" i="64" s="1"/>
  <c r="CJ299" i="64" a="1"/>
  <c r="CJ299" i="64" s="1"/>
  <c r="CH822" i="64"/>
  <c r="CI818" i="64"/>
  <c r="CI826" i="64" s="1"/>
  <c r="CJ821" i="64" a="1"/>
  <c r="CJ821" i="64" s="1"/>
  <c r="CJ4" i="64"/>
  <c r="CJ817" i="64" a="1"/>
  <c r="CJ817" i="64" s="1"/>
  <c r="K33" i="861"/>
  <c r="N33" i="861"/>
  <c r="O33" i="861"/>
  <c r="M33" i="861"/>
  <c r="L33" i="861"/>
  <c r="P33" i="861"/>
  <c r="CK259" i="64"/>
  <c r="CK7" i="64"/>
  <c r="CJ8" i="64" s="1"/>
  <c r="CK1" i="64"/>
  <c r="CL2" i="64"/>
  <c r="CK3" i="64"/>
  <c r="CK453" i="64" s="1" a="1"/>
  <c r="CK453" i="64" s="1"/>
  <c r="CL5" i="861"/>
  <c r="M50" i="861"/>
  <c r="M47" i="861"/>
  <c r="M92" i="861" s="1"/>
  <c r="K50" i="861"/>
  <c r="K24" i="861"/>
  <c r="P24" i="861"/>
  <c r="O47" i="861"/>
  <c r="O92" i="861" s="1"/>
  <c r="M24" i="861"/>
  <c r="N50" i="861"/>
  <c r="L47" i="861"/>
  <c r="L92" i="861" s="1"/>
  <c r="L30" i="861"/>
  <c r="L24" i="861"/>
  <c r="K47" i="861"/>
  <c r="K92" i="861" s="1"/>
  <c r="N30" i="861"/>
  <c r="P50" i="861"/>
  <c r="N47" i="861"/>
  <c r="N92" i="861" s="1"/>
  <c r="O30" i="861"/>
  <c r="K44" i="861"/>
  <c r="N24" i="861"/>
  <c r="K30" i="861"/>
  <c r="O50" i="861"/>
  <c r="K104" i="861"/>
  <c r="L50" i="861"/>
  <c r="O24"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0" i="861" s="1"/>
  <c r="CJ24" i="864"/>
  <c r="CJ99"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784" i="64"/>
  <c r="AS794" i="64" s="1"/>
  <c r="AT788" i="64" a="1"/>
  <c r="AT788" i="64" s="1"/>
  <c r="AT783" i="64" a="1"/>
  <c r="AT783" i="64" s="1"/>
  <c r="AR2330" i="64"/>
  <c r="AS523" i="64"/>
  <c r="AT2313" i="64" a="1"/>
  <c r="AT2313" i="64" s="1"/>
  <c r="AT2314" i="64" a="1"/>
  <c r="AT2314" i="64" s="1"/>
  <c r="AT2315" i="64" a="1"/>
  <c r="AT2315" i="64" s="1"/>
  <c r="AT2316" i="64" a="1"/>
  <c r="AT2316" i="64" s="1"/>
  <c r="AT2319" i="64" a="1"/>
  <c r="AT2319" i="64" s="1"/>
  <c r="AT2317" i="64" a="1"/>
  <c r="AT2317" i="64" s="1"/>
  <c r="AT2320" i="64" a="1"/>
  <c r="AT2320" i="64" s="1"/>
  <c r="AT2321" i="64" a="1"/>
  <c r="AT2321" i="64" s="1"/>
  <c r="AT2318" i="64" a="1"/>
  <c r="AT2318" i="64" s="1"/>
  <c r="AS2322" i="64"/>
  <c r="AT522" i="64" a="1"/>
  <c r="AT522" i="64" s="1"/>
  <c r="AT499" i="64" a="1"/>
  <c r="AT499" i="64" s="1"/>
  <c r="AT521" i="64" a="1"/>
  <c r="AT521" i="64" s="1"/>
  <c r="AS500" i="64"/>
  <c r="AT2501" i="64"/>
  <c r="AT2467" i="64"/>
  <c r="DD2704" i="64"/>
  <c r="DI1592" i="64"/>
  <c r="DJ1590" i="64"/>
  <c r="DK2683" i="64"/>
  <c r="DK2685" i="64" s="1"/>
  <c r="AS2404" i="64"/>
  <c r="AS2426" i="64"/>
  <c r="AT2759" i="64" a="1"/>
  <c r="AT2759" i="64" s="1"/>
  <c r="AT2405" i="64" a="1"/>
  <c r="AT2405" i="64" s="1"/>
  <c r="AT2425" i="64" a="1"/>
  <c r="AT2425" i="64" s="1"/>
  <c r="CC2084" i="64"/>
  <c r="CD2082" i="64"/>
  <c r="CD2061" i="64"/>
  <c r="CD2063" i="64" s="1"/>
  <c r="CE2041" i="64"/>
  <c r="AP1958" i="64"/>
  <c r="AP1960" i="64" s="1"/>
  <c r="AP1961" i="64" s="1"/>
  <c r="AQ1949" i="64"/>
  <c r="AR1947" i="64"/>
  <c r="AR1956" i="64"/>
  <c r="AR1948" i="64"/>
  <c r="AR1957" i="64"/>
  <c r="AT1953" i="64" a="1"/>
  <c r="AT1953" i="64" s="1"/>
  <c r="AT1952" i="64" a="1"/>
  <c r="AT1952" i="64" s="1"/>
  <c r="AT1943" i="64" a="1"/>
  <c r="AT1943" i="64" s="1"/>
  <c r="AT1944" i="64" a="1"/>
  <c r="AT1944" i="64" s="1"/>
  <c r="AS1940" i="64"/>
  <c r="AS1939" i="64"/>
  <c r="AT1934" i="64" a="1"/>
  <c r="AT1934" i="64" s="1"/>
  <c r="AT1935" i="64" a="1"/>
  <c r="AT1935" i="64" s="1"/>
  <c r="AS2447" i="64"/>
  <c r="AT2446" i="64" a="1"/>
  <c r="AT2446" i="64" s="1"/>
  <c r="AT659" i="64" a="1"/>
  <c r="AT659" i="64" s="1"/>
  <c r="AO707" i="64"/>
  <c r="AU2216" i="64"/>
  <c r="AU2217" i="64" s="1"/>
  <c r="AP706" i="64" a="1"/>
  <c r="AP706" i="64" s="1"/>
  <c r="AS1855" i="64"/>
  <c r="AS1692" i="64"/>
  <c r="AS1401" i="64"/>
  <c r="AS1152" i="64"/>
  <c r="AS476" i="64"/>
  <c r="AS685" i="64"/>
  <c r="AS661" i="64"/>
  <c r="AR62" i="64"/>
  <c r="AT654" i="64" a="1"/>
  <c r="AT654" i="64" s="1"/>
  <c r="AT75" i="64" a="1"/>
  <c r="AT75" i="64" s="1"/>
  <c r="AT498" i="64" a="1"/>
  <c r="AT498" i="64" s="1"/>
  <c r="AT55" i="64" a="1"/>
  <c r="AT55" i="64" s="1"/>
  <c r="AT60" i="64" a="1"/>
  <c r="AT60" i="64" s="1"/>
  <c r="AT59" i="64" a="1"/>
  <c r="AT59" i="64" s="1"/>
  <c r="AS56" i="64"/>
  <c r="AT54" i="64" a="1"/>
  <c r="AT54" i="64" s="1"/>
  <c r="AT53" i="64" a="1"/>
  <c r="AT53" i="64" s="1"/>
  <c r="AT684" i="64" a="1"/>
  <c r="AT684" i="64" s="1"/>
  <c r="AT2656" i="64" a="1"/>
  <c r="AT2656" i="64" s="1"/>
  <c r="AT2733" i="64" a="1"/>
  <c r="AT2733" i="64" s="1"/>
  <c r="AT2707" i="64" a="1"/>
  <c r="AT2707" i="64" s="1"/>
  <c r="AT2682" i="64" a="1"/>
  <c r="AT2682" i="64" s="1"/>
  <c r="AT1831" i="64" a="1"/>
  <c r="AT1831" i="64" s="1"/>
  <c r="AT1832" i="64" s="1"/>
  <c r="AT91" i="64" a="1"/>
  <c r="AT91" i="64" s="1"/>
  <c r="AT89" i="64" a="1"/>
  <c r="AT89" i="64" s="1"/>
  <c r="AT90" i="64" a="1"/>
  <c r="AT90" i="64" s="1"/>
  <c r="AT92" i="64" a="1"/>
  <c r="AT92" i="64" s="1"/>
  <c r="AS93" i="64"/>
  <c r="AT1773" i="64" a="1"/>
  <c r="AT1773" i="64" s="1"/>
  <c r="AT1774" i="64" s="1"/>
  <c r="AT475" i="64" a="1"/>
  <c r="AT475" i="64" s="1"/>
  <c r="AT2783" i="64" a="1"/>
  <c r="AT2783" i="64" s="1"/>
  <c r="AT1693" i="64" a="1"/>
  <c r="AT1693" i="64" s="1"/>
  <c r="AT2111" i="64" a="1"/>
  <c r="AT2111" i="64" s="1"/>
  <c r="AT2119" i="64" s="1"/>
  <c r="AT1856" i="64" a="1"/>
  <c r="AT1856" i="64" s="1"/>
  <c r="AT1862" i="64" a="1"/>
  <c r="AT1862" i="64" s="1"/>
  <c r="AT1854" i="64" a="1"/>
  <c r="AT1854" i="64" s="1"/>
  <c r="AT1400" i="64" a="1"/>
  <c r="AT1400" i="64" s="1"/>
  <c r="AT1151" i="64" a="1"/>
  <c r="AT1151" i="64" s="1"/>
  <c r="CK454" i="64" a="1"/>
  <c r="AU2501" i="64" a="1"/>
  <c r="CJ1828" i="64" a="1"/>
  <c r="CJ1322" i="64" a="1"/>
  <c r="CJ1229" i="64" a="1"/>
  <c r="AT500" i="64" a="1"/>
  <c r="AU2467" i="64" a="1"/>
  <c r="CH1178" i="64" a="1"/>
  <c r="CJ1200" i="64"/>
  <c r="CJ1002" i="64" a="1"/>
  <c r="AT2426" i="64" a="1"/>
  <c r="CJ1070" i="64" a="1"/>
  <c r="AT2404" i="64" a="1"/>
  <c r="AT1855" i="64" a="1"/>
  <c r="AT1692" i="64" a="1"/>
  <c r="CJ958" i="64" a="1"/>
  <c r="AT1940" i="64" a="1"/>
  <c r="CJ858" i="64" a="1"/>
  <c r="CJ818" i="64" a="1"/>
  <c r="AT685" i="64" a="1"/>
  <c r="AP707" i="64" a="1"/>
  <c r="CJ1986" i="64" a="1"/>
  <c r="CJ396" i="64" a="1"/>
  <c r="CI1177" i="64" a="1"/>
  <c r="AT1939" i="64" a="1"/>
  <c r="AT523" i="64" a="1"/>
  <c r="AT784" i="64" a="1"/>
  <c r="AT2447" i="64" a="1"/>
  <c r="AT661" i="64" a="1"/>
  <c r="CJ1175" i="64" a="1"/>
  <c r="AT476" i="64" a="1"/>
  <c r="AT1152" i="64" a="1"/>
  <c r="AT1401" i="64" a="1"/>
  <c r="CK454" i="64" l="1"/>
  <c r="CT43" i="861"/>
  <c r="CT73" i="861"/>
  <c r="CS42" i="861"/>
  <c r="CS72" i="861"/>
  <c r="BC43" i="1224"/>
  <c r="M47" i="1224"/>
  <c r="M73" i="861" s="1"/>
  <c r="N27" i="1224"/>
  <c r="BC31" i="1224"/>
  <c r="BC72" i="861" s="1"/>
  <c r="BC33" i="1224"/>
  <c r="BC42" i="861" s="1"/>
  <c r="L49" i="1224"/>
  <c r="L43" i="861" s="1"/>
  <c r="M49" i="1224"/>
  <c r="M43" i="861" s="1"/>
  <c r="CJ396" i="64"/>
  <c r="CJ1229" i="64"/>
  <c r="CJ1230" i="64" s="1"/>
  <c r="CK1228" i="64" a="1"/>
  <c r="CK1228" i="64" s="1"/>
  <c r="CK395" i="64" a="1"/>
  <c r="CK395" i="64" s="1"/>
  <c r="BZ1231" i="64"/>
  <c r="CA1227" i="64" s="1"/>
  <c r="BZ1233" i="64"/>
  <c r="CJ1070" i="64"/>
  <c r="CJ1002" i="64"/>
  <c r="CK1001" i="64" a="1"/>
  <c r="CK1001" i="64" s="1"/>
  <c r="CK1069" i="64" a="1"/>
  <c r="CK1069" i="64" s="1"/>
  <c r="BY1072" i="64"/>
  <c r="BZ1068" i="64" s="1"/>
  <c r="BY1074" i="64"/>
  <c r="CI1077" i="64"/>
  <c r="CI1071" i="64"/>
  <c r="CI1078" i="64" s="1"/>
  <c r="AK17" i="861"/>
  <c r="AK26" i="861" s="1"/>
  <c r="AK27" i="861" s="1"/>
  <c r="AG64" i="861"/>
  <c r="AG44" i="861"/>
  <c r="CJ1986" i="64"/>
  <c r="CJ1995" i="64" s="1"/>
  <c r="CJ1996" i="64" s="1" a="1"/>
  <c r="CJ1996" i="64" s="1"/>
  <c r="CK1987" i="64" a="1"/>
  <c r="CK1987" i="64" s="1"/>
  <c r="BG1992" i="64"/>
  <c r="BG1989" i="64" s="1"/>
  <c r="CP64" i="861"/>
  <c r="CJ958" i="64"/>
  <c r="CJ1828" i="64"/>
  <c r="CJ1830" i="64" s="1"/>
  <c r="CK1827" i="64" a="1"/>
  <c r="CK1827" i="64" s="1"/>
  <c r="CK959" i="64" a="1"/>
  <c r="CK959" i="64" s="1"/>
  <c r="CI972" i="64"/>
  <c r="CI973" i="64" s="1" a="1"/>
  <c r="CI973" i="64" s="1"/>
  <c r="CI967" i="64"/>
  <c r="BO969" i="64"/>
  <c r="BO962" i="64"/>
  <c r="BP957" i="64" s="1"/>
  <c r="BP964" i="64" s="1"/>
  <c r="CK1129" i="64" a="1"/>
  <c r="CK1129" i="64" s="1"/>
  <c r="CK1829" i="64" a="1"/>
  <c r="CK1829" i="64" s="1"/>
  <c r="CJ1127" i="64"/>
  <c r="CJ1128" i="64" s="1"/>
  <c r="CJ1130" i="64" s="1"/>
  <c r="CK1125" i="64" a="1"/>
  <c r="CK1125" i="64" s="1"/>
  <c r="CK1126" i="64" a="1"/>
  <c r="CK1126" i="64" s="1"/>
  <c r="AM597" i="64"/>
  <c r="AM602" i="64" s="1"/>
  <c r="AN582" i="64"/>
  <c r="AN585" i="64" s="1"/>
  <c r="AM590" i="64"/>
  <c r="CK595" i="64" a="1"/>
  <c r="CK595" i="64" s="1"/>
  <c r="CK584" i="64" a="1"/>
  <c r="CK584" i="64" s="1"/>
  <c r="CK601" i="64" a="1"/>
  <c r="CK601" i="64" s="1"/>
  <c r="CK587" i="64" a="1"/>
  <c r="CK587" i="64" s="1"/>
  <c r="CJ126" i="64"/>
  <c r="CJ141" i="64"/>
  <c r="CJ1322" i="64"/>
  <c r="CJ1324" i="64" s="1"/>
  <c r="CK111" i="64" a="1"/>
  <c r="CK111" i="64" s="1"/>
  <c r="CK1307" i="64" a="1"/>
  <c r="CK1307"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1" i="861" s="1"/>
  <c r="CO36" i="861" s="1"/>
  <c r="CO38" i="861" s="1"/>
  <c r="CO52" i="861" s="1"/>
  <c r="CO72" i="863"/>
  <c r="CK1199" i="64" a="1"/>
  <c r="CK1199" i="64" s="1"/>
  <c r="CH928" i="64"/>
  <c r="CH929" i="64" s="1"/>
  <c r="CJ925" i="64"/>
  <c r="CI926" i="64"/>
  <c r="CJ923" i="64"/>
  <c r="CJ922" i="64"/>
  <c r="CJ921" i="64"/>
  <c r="CK915" i="64" a="1"/>
  <c r="CK915" i="64" s="1"/>
  <c r="CK918" i="64" a="1"/>
  <c r="CK918" i="64" s="1"/>
  <c r="CK914" i="64" a="1"/>
  <c r="CK914" i="64" s="1"/>
  <c r="CK917" i="64" a="1"/>
  <c r="CK917" i="64" s="1"/>
  <c r="CK916" i="64" a="1"/>
  <c r="CK916" i="64" s="1"/>
  <c r="CJ924" i="64"/>
  <c r="CI911" i="64"/>
  <c r="CJ910" i="64"/>
  <c r="CJ909" i="64"/>
  <c r="CJ908" i="64"/>
  <c r="CJ907" i="64"/>
  <c r="CJ906" i="64"/>
  <c r="CK902" i="64" a="1"/>
  <c r="CK902" i="64" s="1"/>
  <c r="CK903" i="64" a="1"/>
  <c r="CK903" i="64" s="1"/>
  <c r="CK901" i="64" a="1"/>
  <c r="CK901" i="64" s="1"/>
  <c r="CK883" i="64" a="1"/>
  <c r="CK883" i="64" s="1"/>
  <c r="CK891" i="64" s="1"/>
  <c r="CK884" i="64" a="1"/>
  <c r="CK884" i="64" s="1"/>
  <c r="CK900" i="64" a="1"/>
  <c r="CK900" i="64" s="1"/>
  <c r="CK885" i="64" a="1"/>
  <c r="CK885" i="64" s="1"/>
  <c r="CK893" i="64" s="1"/>
  <c r="CK886" i="64" a="1"/>
  <c r="CK886" i="64" s="1"/>
  <c r="CK899" i="64" a="1"/>
  <c r="CK899" i="64" s="1"/>
  <c r="CK887" i="64" a="1"/>
  <c r="CK887" i="64" s="1"/>
  <c r="CK895" i="64" s="1"/>
  <c r="CJ210" i="64"/>
  <c r="CJ212" i="64" s="1"/>
  <c r="CK208" i="64" a="1"/>
  <c r="CK208" i="64" s="1"/>
  <c r="CK207" i="64" s="1"/>
  <c r="CK209" i="64" a="1"/>
  <c r="CK209" i="64" s="1"/>
  <c r="CJ1175" i="64"/>
  <c r="CJ858" i="64"/>
  <c r="CJ860" i="64" s="1"/>
  <c r="CH1178" i="64"/>
  <c r="CI1177" i="64"/>
  <c r="CK331" i="64" a="1"/>
  <c r="CK331" i="64" s="1"/>
  <c r="CK1174" i="64" a="1"/>
  <c r="CK1174" i="64" s="1"/>
  <c r="CK312" i="64" a="1"/>
  <c r="CK312" i="64" s="1"/>
  <c r="CK859" i="64" a="1"/>
  <c r="CK859" i="64" s="1"/>
  <c r="CK825" i="64" a="1"/>
  <c r="CK825" i="64" s="1"/>
  <c r="CK299" i="64" a="1"/>
  <c r="CK299" i="64" s="1"/>
  <c r="CI822" i="64"/>
  <c r="CJ818" i="64"/>
  <c r="CJ826" i="64" s="1"/>
  <c r="CK821" i="64" a="1"/>
  <c r="CK821" i="64" s="1"/>
  <c r="CK4" i="64"/>
  <c r="CK817" i="64" a="1"/>
  <c r="CK817" i="64" s="1"/>
  <c r="CL259" i="64"/>
  <c r="CL7" i="64"/>
  <c r="CL8" i="64" s="1"/>
  <c r="CL1" i="64"/>
  <c r="CL3" i="64"/>
  <c r="CK24" i="864"/>
  <c r="CK99" i="861" s="1"/>
  <c r="CL56" i="863" a="1"/>
  <c r="CL56" i="863" s="1"/>
  <c r="CL54" i="863" a="1"/>
  <c r="CL54" i="863" s="1"/>
  <c r="CL55" i="863" a="1"/>
  <c r="CL55" i="863" s="1"/>
  <c r="CL38" i="863"/>
  <c r="CL53" i="863" a="1"/>
  <c r="CL53" i="863" s="1"/>
  <c r="CL52" i="863" a="1"/>
  <c r="CL52" i="863" s="1"/>
  <c r="CL39" i="863"/>
  <c r="CL41" i="863"/>
  <c r="CL3" i="863"/>
  <c r="CL1" i="863"/>
  <c r="K74" i="861"/>
  <c r="CK42" i="863"/>
  <c r="CK21" i="863" s="1"/>
  <c r="CK30"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784" i="64"/>
  <c r="AU788" i="64" a="1"/>
  <c r="AU788" i="64" s="1"/>
  <c r="AU783" i="64" a="1"/>
  <c r="AU783" i="64" s="1"/>
  <c r="AT523" i="64"/>
  <c r="AU2313" i="64" a="1"/>
  <c r="AU2313" i="64" s="1"/>
  <c r="AU2314" i="64" a="1"/>
  <c r="AU2314" i="64" s="1"/>
  <c r="AU2315" i="64" a="1"/>
  <c r="AU2315" i="64" s="1"/>
  <c r="AU2319" i="64" a="1"/>
  <c r="AU2319" i="64" s="1"/>
  <c r="AU2317" i="64" a="1"/>
  <c r="AU2317" i="64" s="1"/>
  <c r="AU2320" i="64" a="1"/>
  <c r="AU2320" i="64" s="1"/>
  <c r="AU2321" i="64" a="1"/>
  <c r="AU2321" i="64" s="1"/>
  <c r="AU2318" i="64" a="1"/>
  <c r="AU2318" i="64" s="1"/>
  <c r="AU2316" i="64" a="1"/>
  <c r="AU2316" i="64" s="1"/>
  <c r="AS2330" i="64"/>
  <c r="AT2322" i="64"/>
  <c r="AU499" i="64" a="1"/>
  <c r="AU499" i="64" s="1"/>
  <c r="AU522" i="64" a="1"/>
  <c r="AU522" i="64" s="1"/>
  <c r="AU521" i="64" a="1"/>
  <c r="AU521" i="64" s="1"/>
  <c r="AT500" i="64"/>
  <c r="AU2467" i="64"/>
  <c r="AU2501" i="64"/>
  <c r="DF2730" i="64"/>
  <c r="DF2756" i="64"/>
  <c r="DF2653" i="64"/>
  <c r="DJ1592" i="64"/>
  <c r="DK1590" i="64"/>
  <c r="DL2683" i="64"/>
  <c r="DL2685" i="64" s="1"/>
  <c r="AT2426" i="64"/>
  <c r="AT2404" i="64"/>
  <c r="AU2759" i="64" a="1"/>
  <c r="AU2759" i="64" s="1"/>
  <c r="AU2405" i="64" a="1"/>
  <c r="AU2405" i="64" s="1"/>
  <c r="AU2425" i="64" a="1"/>
  <c r="AU2425" i="64" s="1"/>
  <c r="CE2082" i="64"/>
  <c r="CD2084" i="64"/>
  <c r="CE2061" i="64"/>
  <c r="CE2063" i="64" s="1"/>
  <c r="CF2041" i="64"/>
  <c r="AR1949" i="64"/>
  <c r="AQ1958" i="64"/>
  <c r="AR1958" i="64"/>
  <c r="AS1948" i="64"/>
  <c r="AS1957" i="64"/>
  <c r="AS1947" i="64"/>
  <c r="AS1956" i="64"/>
  <c r="AU1953" i="64" a="1"/>
  <c r="AU1953" i="64" s="1"/>
  <c r="AU1952" i="64" a="1"/>
  <c r="AU1952" i="64" s="1"/>
  <c r="AU1944" i="64" a="1"/>
  <c r="AU1944" i="64" s="1"/>
  <c r="AU1943" i="64" a="1"/>
  <c r="AU1943" i="64" s="1"/>
  <c r="AT1940" i="64"/>
  <c r="AT1939" i="64"/>
  <c r="AU1934" i="64" a="1"/>
  <c r="AU1934" i="64" s="1"/>
  <c r="AU1935" i="64" a="1"/>
  <c r="AU1935" i="64" s="1"/>
  <c r="AT2447" i="64"/>
  <c r="AU2446" i="64" a="1"/>
  <c r="AU2446" i="64" s="1"/>
  <c r="AU659" i="64" a="1"/>
  <c r="AU659" i="64" s="1"/>
  <c r="AP707" i="64"/>
  <c r="AQ706" i="64" a="1"/>
  <c r="AQ706" i="64" s="1"/>
  <c r="AV2216" i="64"/>
  <c r="AV2217" i="64" s="1"/>
  <c r="AT1692" i="64"/>
  <c r="AT1401" i="64"/>
  <c r="AT1855" i="64"/>
  <c r="AT1152" i="64"/>
  <c r="AT476" i="64"/>
  <c r="AT685" i="64"/>
  <c r="AT661" i="64"/>
  <c r="AE2110" i="64"/>
  <c r="AE2116" i="64" s="1"/>
  <c r="AS62" i="64"/>
  <c r="AU654" i="64" a="1"/>
  <c r="AU654" i="64" s="1"/>
  <c r="AU75" i="64" a="1"/>
  <c r="AU75" i="64" s="1"/>
  <c r="AU498" i="64" a="1"/>
  <c r="AU498" i="64" s="1"/>
  <c r="AU55" i="64" a="1"/>
  <c r="AU55" i="64" s="1"/>
  <c r="AU60" i="64" a="1"/>
  <c r="AU60" i="64" s="1"/>
  <c r="AU59" i="64" a="1"/>
  <c r="AU59" i="64" s="1"/>
  <c r="AT56" i="64"/>
  <c r="AU53" i="64" a="1"/>
  <c r="AU53" i="64" s="1"/>
  <c r="AU54" i="64" a="1"/>
  <c r="AU54" i="64" s="1"/>
  <c r="AU684" i="64" a="1"/>
  <c r="AU684" i="64" s="1"/>
  <c r="AU2656" i="64" a="1"/>
  <c r="AU2656" i="64" s="1"/>
  <c r="AU2733" i="64" a="1"/>
  <c r="AU2733" i="64" s="1"/>
  <c r="AU2707" i="64" a="1"/>
  <c r="AU2707" i="64" s="1"/>
  <c r="AU2682" i="64" a="1"/>
  <c r="AU2682" i="64" s="1"/>
  <c r="AU1831" i="64" a="1"/>
  <c r="AU1831" i="64" s="1"/>
  <c r="AU1832" i="64" s="1"/>
  <c r="AT93" i="64"/>
  <c r="AU90" i="64" a="1"/>
  <c r="AU90" i="64" s="1"/>
  <c r="AU91" i="64" a="1"/>
  <c r="AU91" i="64" s="1"/>
  <c r="AU92" i="64" a="1"/>
  <c r="AU92" i="64" s="1"/>
  <c r="AU89" i="64" a="1"/>
  <c r="AU89" i="64" s="1"/>
  <c r="AU1773" i="64" a="1"/>
  <c r="AU1773" i="64" s="1"/>
  <c r="AU1774" i="64" s="1"/>
  <c r="AU475" i="64" a="1"/>
  <c r="AU475" i="64" s="1"/>
  <c r="AU2783" i="64" a="1"/>
  <c r="AU2783" i="64" s="1"/>
  <c r="AU1693" i="64" a="1"/>
  <c r="AU1693" i="64" s="1"/>
  <c r="AU2111" i="64" a="1"/>
  <c r="AU2111" i="64" s="1"/>
  <c r="AU2119" i="64" s="1"/>
  <c r="AU1856" i="64" a="1"/>
  <c r="AU1856" i="64" s="1"/>
  <c r="AU1862" i="64" a="1"/>
  <c r="AU1862" i="64" s="1"/>
  <c r="AU1854" i="64" a="1"/>
  <c r="AU1854" i="64" s="1"/>
  <c r="AU1400" i="64" a="1"/>
  <c r="AU1400" i="64" s="1"/>
  <c r="AU1151" i="64" a="1"/>
  <c r="AU1151" i="64" s="1"/>
  <c r="AU1692" i="64" a="1"/>
  <c r="AU523" i="64" a="1"/>
  <c r="CK1200" i="64"/>
  <c r="AU1940" i="64" a="1"/>
  <c r="CK1986" i="64" a="1"/>
  <c r="AU685" i="64" a="1"/>
  <c r="AU784" i="64" a="1"/>
  <c r="CK1322" i="64" a="1"/>
  <c r="AU1855" i="64" a="1"/>
  <c r="CK1070" i="64" a="1"/>
  <c r="AV2501" i="64" a="1"/>
  <c r="CK1229" i="64" a="1"/>
  <c r="AV2467" i="64" a="1"/>
  <c r="AU2404" i="64" a="1"/>
  <c r="CK1828" i="64" a="1"/>
  <c r="CK396" i="64" a="1"/>
  <c r="AU661" i="64" a="1"/>
  <c r="CJ1177" i="64" a="1"/>
  <c r="CK858" i="64" a="1"/>
  <c r="AU1939" i="64" a="1"/>
  <c r="CK1175" i="64" a="1"/>
  <c r="CK1002" i="64" a="1"/>
  <c r="AU500" i="64" a="1"/>
  <c r="AU2447" i="64" a="1"/>
  <c r="AQ707" i="64" a="1"/>
  <c r="AU2426" i="64" a="1"/>
  <c r="CK958" i="64" a="1"/>
  <c r="AU476" i="64" a="1"/>
  <c r="CK818" i="64" a="1"/>
  <c r="CI1178" i="64" a="1"/>
  <c r="AU1152" i="64" a="1"/>
  <c r="AU1401" i="64" a="1"/>
  <c r="CL453" i="64" l="1" a="1"/>
  <c r="CL453" i="64" s="1"/>
  <c r="L454" i="64"/>
  <c r="K454" i="64"/>
  <c r="M454" i="64"/>
  <c r="O454" i="64"/>
  <c r="N454" i="64"/>
  <c r="CU43" i="861"/>
  <c r="CU73" i="861"/>
  <c r="CT42" i="861"/>
  <c r="CT72" i="861"/>
  <c r="BD27" i="1224"/>
  <c r="N43" i="1224"/>
  <c r="BC47" i="1224"/>
  <c r="BC73" i="861" s="1"/>
  <c r="BC49" i="1224"/>
  <c r="BC43" i="861" s="1"/>
  <c r="CK396" i="64"/>
  <c r="CK1229" i="64"/>
  <c r="CK1230" i="64" s="1"/>
  <c r="CL1228" i="64" a="1"/>
  <c r="CL1228" i="64" s="1"/>
  <c r="CL395" i="64" a="1"/>
  <c r="CL395" i="64" s="1"/>
  <c r="M1233" i="64"/>
  <c r="N1233" i="64"/>
  <c r="O1230" i="64"/>
  <c r="N1230" i="64"/>
  <c r="K1230" i="64"/>
  <c r="O1233" i="64"/>
  <c r="CA1231" i="64"/>
  <c r="CB1227" i="64" s="1"/>
  <c r="CA1233" i="64"/>
  <c r="K397" i="64"/>
  <c r="CK1070" i="64"/>
  <c r="CK1002" i="64"/>
  <c r="CL1069" i="64" a="1"/>
  <c r="CL1069" i="64" s="1"/>
  <c r="O1070" i="64"/>
  <c r="O1077" i="64" s="1"/>
  <c r="K1070" i="64"/>
  <c r="K1077" i="64" s="1"/>
  <c r="K1071" i="64"/>
  <c r="K1078" i="64" s="1"/>
  <c r="L1070" i="64"/>
  <c r="L1077" i="64" s="1"/>
  <c r="N1071" i="64"/>
  <c r="N1078" i="64" s="1"/>
  <c r="N1070" i="64"/>
  <c r="N1077" i="64" s="1"/>
  <c r="N1074" i="64"/>
  <c r="O1071" i="64"/>
  <c r="O1078" i="64" s="1"/>
  <c r="L1071" i="64"/>
  <c r="L1078" i="64" s="1"/>
  <c r="BZ1072" i="64"/>
  <c r="CA1068" i="64" s="1"/>
  <c r="BZ1074" i="64"/>
  <c r="O1074" i="64" s="1"/>
  <c r="CJ1077" i="64"/>
  <c r="CJ1071" i="64"/>
  <c r="CJ1078" i="64" s="1"/>
  <c r="CL1001" i="64" a="1"/>
  <c r="CL1001" i="64" s="1"/>
  <c r="L1002" i="64"/>
  <c r="M1002" i="64"/>
  <c r="K1002" i="64"/>
  <c r="K1009" i="64" s="1"/>
  <c r="N1002" i="64"/>
  <c r="O1002" i="64"/>
  <c r="CK1986" i="64"/>
  <c r="CK1995" i="64" s="1"/>
  <c r="CK1996" i="64" s="1" a="1"/>
  <c r="CK1996" i="64" s="1"/>
  <c r="CL1987" i="64" a="1"/>
  <c r="CL1987" i="64" s="1"/>
  <c r="N1986" i="64"/>
  <c r="M1986" i="64"/>
  <c r="O1986" i="64"/>
  <c r="L1986" i="64"/>
  <c r="K1986" i="64"/>
  <c r="BG1990" i="64"/>
  <c r="BH1985" i="64" s="1"/>
  <c r="M1988" i="64"/>
  <c r="L1995" i="64"/>
  <c r="K1988" i="64"/>
  <c r="N1988" i="64"/>
  <c r="P1988" i="64"/>
  <c r="K2019" i="64"/>
  <c r="O1995" i="64"/>
  <c r="L2019" i="64"/>
  <c r="L1988" i="64"/>
  <c r="O1988" i="64"/>
  <c r="K1995" i="64"/>
  <c r="N1995" i="64"/>
  <c r="L1992" i="64"/>
  <c r="L1989" i="64"/>
  <c r="M2019" i="64"/>
  <c r="N2019" i="64"/>
  <c r="O2019" i="64"/>
  <c r="P2019" i="64"/>
  <c r="CQ17" i="861"/>
  <c r="CQ26" i="861" s="1"/>
  <c r="CQ27" i="861" s="1"/>
  <c r="CK958" i="64"/>
  <c r="CK1828" i="64"/>
  <c r="CK1830" i="64" s="1"/>
  <c r="CL959" i="64" a="1"/>
  <c r="CL959" i="64" s="1"/>
  <c r="K964" i="64"/>
  <c r="N972" i="64"/>
  <c r="K968" i="64"/>
  <c r="M968" i="64"/>
  <c r="O968" i="64"/>
  <c r="N968" i="64"/>
  <c r="P968" i="64"/>
  <c r="O973" i="64"/>
  <c r="N967" i="64"/>
  <c r="L968" i="64"/>
  <c r="O972" i="64"/>
  <c r="N973" i="64"/>
  <c r="K972" i="64"/>
  <c r="O967" i="64"/>
  <c r="K967" i="64"/>
  <c r="L972" i="64"/>
  <c r="K973" i="64"/>
  <c r="L973" i="64"/>
  <c r="CJ972" i="64"/>
  <c r="CJ973" i="64" s="1" a="1"/>
  <c r="CJ973" i="64" s="1"/>
  <c r="CJ967" i="64"/>
  <c r="BP961" i="64"/>
  <c r="CO53" i="861"/>
  <c r="CO54" i="861"/>
  <c r="CO55" i="861" s="1"/>
  <c r="CO39" i="861"/>
  <c r="CL1827" i="64" a="1"/>
  <c r="CL1827" i="64" s="1"/>
  <c r="L1828" i="64"/>
  <c r="O1828" i="64"/>
  <c r="K1828" i="64"/>
  <c r="N1828" i="64"/>
  <c r="CL1829" i="64" a="1"/>
  <c r="CL1829" i="64" s="1"/>
  <c r="O1830" i="64"/>
  <c r="L1830" i="64"/>
  <c r="K1830" i="64"/>
  <c r="N1830" i="64"/>
  <c r="M1830" i="64"/>
  <c r="CL1126" i="64" a="1"/>
  <c r="CL1126" i="64" s="1"/>
  <c r="CL1129" i="64" a="1"/>
  <c r="CL1129" i="64" s="1"/>
  <c r="CK1127" i="64"/>
  <c r="CK1128" i="64" s="1"/>
  <c r="CK1130" i="64" s="1"/>
  <c r="CL1125" i="64" a="1"/>
  <c r="CL1125" i="64" s="1"/>
  <c r="L1130" i="64"/>
  <c r="K1130" i="64"/>
  <c r="M1130" i="64"/>
  <c r="O1130" i="64"/>
  <c r="AM598" i="64"/>
  <c r="AN593" i="64"/>
  <c r="AN594" i="64"/>
  <c r="AN596" i="64" s="1"/>
  <c r="AN586" i="64" s="1"/>
  <c r="AN588" i="64" s="1"/>
  <c r="CL584" i="64" a="1"/>
  <c r="CL584" i="64" s="1"/>
  <c r="K585" i="64"/>
  <c r="CL595" i="64" a="1"/>
  <c r="CL595" i="64" s="1"/>
  <c r="CL601" i="64" a="1"/>
  <c r="CL601" i="64" s="1"/>
  <c r="CL587" i="64" a="1"/>
  <c r="CL587" i="64" s="1"/>
  <c r="K602" i="64"/>
  <c r="O583" i="64"/>
  <c r="L583" i="64"/>
  <c r="K588" i="64"/>
  <c r="M583" i="64"/>
  <c r="P583" i="64"/>
  <c r="K583" i="64"/>
  <c r="N583" i="64"/>
  <c r="CK126" i="64"/>
  <c r="CK141" i="64"/>
  <c r="CK1322" i="64"/>
  <c r="CK1324" i="64" s="1"/>
  <c r="CL1307" i="64" a="1"/>
  <c r="CL1307" i="64" s="1"/>
  <c r="K1324" i="64"/>
  <c r="L1324" i="64"/>
  <c r="O1324" i="64"/>
  <c r="N1324" i="64"/>
  <c r="M1324"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2041" i="64"/>
  <c r="L1737" i="64"/>
  <c r="O1737" i="64"/>
  <c r="L1746" i="64"/>
  <c r="N2112" i="64"/>
  <c r="L2112" i="64"/>
  <c r="N2084" i="64"/>
  <c r="O2084" i="64"/>
  <c r="M1750" i="64"/>
  <c r="O2112" i="64"/>
  <c r="O1702" i="64"/>
  <c r="O2063" i="64"/>
  <c r="K1702" i="64"/>
  <c r="K2084" i="64"/>
  <c r="M1737" i="64"/>
  <c r="P1702" i="64"/>
  <c r="N1737" i="64"/>
  <c r="P2112" i="64"/>
  <c r="N2041" i="64"/>
  <c r="O1738" i="64"/>
  <c r="M2063" i="64"/>
  <c r="O1746" i="64"/>
  <c r="P1750" i="64"/>
  <c r="K2112" i="64"/>
  <c r="K2063" i="64"/>
  <c r="K1738" i="64"/>
  <c r="N1746" i="64"/>
  <c r="L1702" i="64"/>
  <c r="M2041" i="64"/>
  <c r="M1702" i="64"/>
  <c r="K2041" i="64"/>
  <c r="L2041" i="64"/>
  <c r="L1750" i="64"/>
  <c r="P1737" i="64"/>
  <c r="L2063" i="64"/>
  <c r="M2084" i="64"/>
  <c r="M1746" i="64"/>
  <c r="P1738" i="64"/>
  <c r="L1738" i="64"/>
  <c r="K1746" i="64"/>
  <c r="M1738" i="64"/>
  <c r="N1738" i="64"/>
  <c r="L2084" i="64"/>
  <c r="M2112" i="64"/>
  <c r="O1750" i="64"/>
  <c r="N2063" i="64"/>
  <c r="N1702" i="64"/>
  <c r="N1750" i="64"/>
  <c r="K1737" i="64"/>
  <c r="P1746" i="64"/>
  <c r="K1750" i="64"/>
  <c r="AQ1960" i="64"/>
  <c r="AQ1961" i="64" s="1"/>
  <c r="K1177" i="64"/>
  <c r="K1175" i="64"/>
  <c r="K1200" i="64"/>
  <c r="K1178" i="64"/>
  <c r="L1177" i="64"/>
  <c r="L1175" i="64"/>
  <c r="L1200" i="64"/>
  <c r="L1178" i="64"/>
  <c r="CL1199" i="64" a="1"/>
  <c r="CL1199" i="64" s="1"/>
  <c r="AE2120" i="64" a="1"/>
  <c r="AE2120" i="64" s="1"/>
  <c r="AE2113" i="64" s="1"/>
  <c r="CI928" i="64"/>
  <c r="CI929" i="64" s="1"/>
  <c r="K928" i="64"/>
  <c r="L928" i="64"/>
  <c r="CK894" i="64"/>
  <c r="CK924" i="64" s="1"/>
  <c r="CK892" i="64"/>
  <c r="CK922" i="64" s="1"/>
  <c r="CK925" i="64"/>
  <c r="CK923" i="64"/>
  <c r="CJ926" i="64"/>
  <c r="CL915" i="64" a="1"/>
  <c r="CL915" i="64" s="1"/>
  <c r="CL918" i="64" a="1"/>
  <c r="CL918" i="64" s="1"/>
  <c r="CL914" i="64" a="1"/>
  <c r="CL914" i="64" s="1"/>
  <c r="CL917" i="64" a="1"/>
  <c r="CL917" i="64" s="1"/>
  <c r="CL916" i="64" a="1"/>
  <c r="CL916" i="64" s="1"/>
  <c r="K924" i="64"/>
  <c r="K925" i="64"/>
  <c r="K922" i="64"/>
  <c r="K923" i="64"/>
  <c r="K921" i="64"/>
  <c r="K926" i="64"/>
  <c r="L924" i="64"/>
  <c r="L922" i="64"/>
  <c r="L926" i="64"/>
  <c r="L921" i="64"/>
  <c r="L923" i="64"/>
  <c r="L925" i="64"/>
  <c r="CK921" i="64"/>
  <c r="CK910" i="64"/>
  <c r="CK908" i="64"/>
  <c r="CJ911" i="64"/>
  <c r="CL901" i="64" a="1"/>
  <c r="CL901" i="64" s="1"/>
  <c r="CL887" i="64" a="1"/>
  <c r="CL887" i="64" s="1"/>
  <c r="CL895" i="64" s="1"/>
  <c r="CL902" i="64" a="1"/>
  <c r="CL902" i="64" s="1"/>
  <c r="CL903" i="64" a="1"/>
  <c r="CL903" i="64" s="1"/>
  <c r="CL883" i="64" a="1"/>
  <c r="CL883" i="64" s="1"/>
  <c r="CL891" i="64" s="1"/>
  <c r="CL884" i="64" a="1"/>
  <c r="CL884" i="64" s="1"/>
  <c r="CL892" i="64" s="1"/>
  <c r="CL900" i="64" a="1"/>
  <c r="CL900" i="64" s="1"/>
  <c r="CL899" i="64" a="1"/>
  <c r="CL899" i="64" s="1"/>
  <c r="CL885" i="64" a="1"/>
  <c r="CL885" i="64" s="1"/>
  <c r="CL886" i="64" a="1"/>
  <c r="CL886" i="64" s="1"/>
  <c r="CL894" i="64" s="1"/>
  <c r="K907" i="64"/>
  <c r="L907" i="64"/>
  <c r="O908" i="64"/>
  <c r="L911" i="64"/>
  <c r="L910" i="64"/>
  <c r="L909" i="64"/>
  <c r="O911" i="64"/>
  <c r="N910" i="64"/>
  <c r="K908" i="64"/>
  <c r="K910" i="64"/>
  <c r="O907" i="64"/>
  <c r="K892" i="64"/>
  <c r="O891" i="64"/>
  <c r="L892" i="64"/>
  <c r="O909" i="64"/>
  <c r="O893" i="64"/>
  <c r="O906" i="64"/>
  <c r="O895" i="64"/>
  <c r="O910" i="64"/>
  <c r="N908" i="64"/>
  <c r="L891" i="64"/>
  <c r="K894" i="64"/>
  <c r="N911" i="64"/>
  <c r="K895" i="64"/>
  <c r="M894" i="64"/>
  <c r="L893" i="64"/>
  <c r="M892" i="64"/>
  <c r="N906" i="64"/>
  <c r="K909" i="64"/>
  <c r="K891" i="64"/>
  <c r="K893" i="64"/>
  <c r="N909" i="64"/>
  <c r="O894" i="64"/>
  <c r="L906" i="64"/>
  <c r="N895" i="64"/>
  <c r="L894" i="64"/>
  <c r="K906" i="64"/>
  <c r="N894" i="64"/>
  <c r="L895" i="64"/>
  <c r="O892" i="64"/>
  <c r="K911" i="64"/>
  <c r="N892" i="64"/>
  <c r="N891" i="64"/>
  <c r="N893" i="64"/>
  <c r="CK906" i="64"/>
  <c r="K896" i="64"/>
  <c r="L896" i="64"/>
  <c r="N210" i="64"/>
  <c r="M210" i="64"/>
  <c r="K212" i="64"/>
  <c r="L212" i="64"/>
  <c r="CK210" i="64"/>
  <c r="CK212" i="64" s="1"/>
  <c r="CL208" i="64" a="1"/>
  <c r="CL208" i="64" s="1"/>
  <c r="CL207" i="64" s="1"/>
  <c r="K210" i="64"/>
  <c r="L210" i="64"/>
  <c r="CL209" i="64" a="1"/>
  <c r="CL209" i="64" s="1"/>
  <c r="O210" i="64"/>
  <c r="CK1175" i="64"/>
  <c r="CK858" i="64"/>
  <c r="CK860" i="64" s="1"/>
  <c r="CI1178" i="64"/>
  <c r="CJ1177" i="64"/>
  <c r="CL331" i="64" a="1"/>
  <c r="CL331" i="64" s="1"/>
  <c r="CL1174" i="64" a="1"/>
  <c r="CL1174" i="64" s="1"/>
  <c r="CL859" i="64" a="1"/>
  <c r="CL859" i="64" s="1"/>
  <c r="O860" i="64"/>
  <c r="L860" i="64"/>
  <c r="K860" i="64"/>
  <c r="CL299" i="64" a="1"/>
  <c r="CL299" i="64" s="1"/>
  <c r="CL312" i="64" a="1"/>
  <c r="CL312" i="64" s="1"/>
  <c r="CJ822" i="64"/>
  <c r="K816" i="64"/>
  <c r="N816" i="64"/>
  <c r="P816" i="64"/>
  <c r="O816" i="64"/>
  <c r="M816" i="64"/>
  <c r="L816" i="64"/>
  <c r="CK818" i="64"/>
  <c r="CK826" i="64" s="1"/>
  <c r="CL825" i="64" a="1"/>
  <c r="CL825" i="64" s="1"/>
  <c r="L826" i="64"/>
  <c r="K826" i="64"/>
  <c r="CL821" i="64" a="1"/>
  <c r="CL821" i="64" s="1"/>
  <c r="K818" i="64"/>
  <c r="L818" i="64"/>
  <c r="CL817" i="64" a="1"/>
  <c r="CL817" i="64" s="1"/>
  <c r="L822" i="64"/>
  <c r="K822" i="64"/>
  <c r="N822" i="64"/>
  <c r="O822"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9" i="861" s="1"/>
  <c r="CL4" i="864"/>
  <c r="O22" i="864"/>
  <c r="N24" i="864"/>
  <c r="N99" i="861" s="1"/>
  <c r="M21" i="864"/>
  <c r="L20" i="864"/>
  <c r="M20" i="864"/>
  <c r="K24" i="864"/>
  <c r="K99" i="861" s="1"/>
  <c r="L22" i="864"/>
  <c r="P22" i="864"/>
  <c r="N22" i="864"/>
  <c r="P20" i="864"/>
  <c r="L24" i="864"/>
  <c r="L99" i="861" s="1"/>
  <c r="N20" i="864"/>
  <c r="O21" i="864"/>
  <c r="M22" i="864"/>
  <c r="K22" i="864"/>
  <c r="N21" i="864"/>
  <c r="L21" i="864"/>
  <c r="K20" i="864"/>
  <c r="P21" i="864"/>
  <c r="K21" i="864"/>
  <c r="O20" i="864"/>
  <c r="O24" i="864"/>
  <c r="O99" i="861" s="1"/>
  <c r="CL42" i="863"/>
  <c r="CL43" i="863"/>
  <c r="M38" i="863"/>
  <c r="AV281" i="64"/>
  <c r="AV263" i="64"/>
  <c r="AW277" i="64"/>
  <c r="AW278" i="64"/>
  <c r="AW260" i="64"/>
  <c r="AW261" i="64"/>
  <c r="AW279" i="64"/>
  <c r="AW280" i="64"/>
  <c r="AW262" i="64"/>
  <c r="BZ7" i="860"/>
  <c r="BZ3" i="860"/>
  <c r="BZ4" i="860" s="1"/>
  <c r="CA2" i="860"/>
  <c r="BZ1" i="860"/>
  <c r="AU784" i="64"/>
  <c r="AU794" i="64" s="1"/>
  <c r="AT794" i="64"/>
  <c r="AV788" i="64" a="1"/>
  <c r="AV788" i="64" s="1"/>
  <c r="AV783" i="64" a="1"/>
  <c r="AV783" i="64" s="1"/>
  <c r="AT2330" i="64"/>
  <c r="AU523" i="64"/>
  <c r="AV2319" i="64" a="1"/>
  <c r="AV2319" i="64" s="1"/>
  <c r="AV2313" i="64" a="1"/>
  <c r="AV2313" i="64" s="1"/>
  <c r="AV2315" i="64" a="1"/>
  <c r="AV2315" i="64" s="1"/>
  <c r="AV2314" i="64" a="1"/>
  <c r="AV2314" i="64" s="1"/>
  <c r="AV2317" i="64" a="1"/>
  <c r="AV2317" i="64" s="1"/>
  <c r="AV2320" i="64" a="1"/>
  <c r="AV2320" i="64" s="1"/>
  <c r="AV2321" i="64" a="1"/>
  <c r="AV2321" i="64" s="1"/>
  <c r="AV2318" i="64" a="1"/>
  <c r="AV2318" i="64" s="1"/>
  <c r="AV2316" i="64" a="1"/>
  <c r="AV2316" i="64" s="1"/>
  <c r="AU2322" i="64"/>
  <c r="AV499" i="64" a="1"/>
  <c r="AV499" i="64" s="1"/>
  <c r="AV522" i="64" a="1"/>
  <c r="AV522" i="64" s="1"/>
  <c r="AV521" i="64" a="1"/>
  <c r="AV521" i="64" s="1"/>
  <c r="AU500" i="64"/>
  <c r="AV2467" i="64"/>
  <c r="AV2501" i="64"/>
  <c r="DE2704" i="64"/>
  <c r="DK1592" i="64"/>
  <c r="DL1590" i="64"/>
  <c r="AU2426" i="64"/>
  <c r="AU2404" i="64"/>
  <c r="AV2759" i="64" a="1"/>
  <c r="AV2759" i="64" s="1"/>
  <c r="AV2405" i="64" a="1"/>
  <c r="AV2405" i="64" s="1"/>
  <c r="AV2425" i="64" a="1"/>
  <c r="AV2425" i="64" s="1"/>
  <c r="CE2084" i="64"/>
  <c r="CF2082" i="64"/>
  <c r="CF2061" i="64"/>
  <c r="CF2063" i="64" s="1"/>
  <c r="CG2041" i="64"/>
  <c r="AS1949" i="64"/>
  <c r="AR1960" i="64"/>
  <c r="AR1961" i="64" s="1"/>
  <c r="AS1958" i="64"/>
  <c r="AT1947" i="64"/>
  <c r="AT1956" i="64"/>
  <c r="AT1948" i="64"/>
  <c r="AT1957" i="64"/>
  <c r="AV1952" i="64" a="1"/>
  <c r="AV1952" i="64" s="1"/>
  <c r="AV1953" i="64" a="1"/>
  <c r="AV1953" i="64" s="1"/>
  <c r="AV1944" i="64" a="1"/>
  <c r="AV1944" i="64" s="1"/>
  <c r="AV1943" i="64" a="1"/>
  <c r="AV1943" i="64" s="1"/>
  <c r="AU1940" i="64"/>
  <c r="AU1939" i="64"/>
  <c r="AV1934" i="64" a="1"/>
  <c r="AV1934" i="64" s="1"/>
  <c r="AV1935" i="64" a="1"/>
  <c r="AV1935" i="64" s="1"/>
  <c r="AU2447" i="64"/>
  <c r="AV2446" i="64" a="1"/>
  <c r="AV2446" i="64" s="1"/>
  <c r="AV659" i="64" a="1"/>
  <c r="AV659" i="64" s="1"/>
  <c r="AQ707" i="64"/>
  <c r="AW2216" i="64"/>
  <c r="AW2217" i="64" s="1"/>
  <c r="AR706" i="64" a="1"/>
  <c r="AR706" i="64" s="1"/>
  <c r="AU1401" i="64"/>
  <c r="AU1855" i="64"/>
  <c r="AU1692" i="64"/>
  <c r="AU1152" i="64"/>
  <c r="AU476" i="64"/>
  <c r="AU685" i="64"/>
  <c r="AU661" i="64"/>
  <c r="AT62" i="64"/>
  <c r="AV654" i="64" a="1"/>
  <c r="AV654" i="64" s="1"/>
  <c r="AV75" i="64" a="1"/>
  <c r="AV75" i="64" s="1"/>
  <c r="AV498" i="64" a="1"/>
  <c r="AV498" i="64" s="1"/>
  <c r="AV55" i="64" a="1"/>
  <c r="AV55" i="64" s="1"/>
  <c r="AV59" i="64" a="1"/>
  <c r="AV59" i="64" s="1"/>
  <c r="AV60" i="64" a="1"/>
  <c r="AV60" i="64" s="1"/>
  <c r="AU56" i="64"/>
  <c r="AV53" i="64" a="1"/>
  <c r="AV53" i="64" s="1"/>
  <c r="AV54" i="64" a="1"/>
  <c r="AV54" i="64" s="1"/>
  <c r="AV684" i="64" a="1"/>
  <c r="AV684" i="64" s="1"/>
  <c r="AV2656" i="64" a="1"/>
  <c r="AV2656" i="64" s="1"/>
  <c r="AV2733" i="64" a="1"/>
  <c r="AV2733" i="64" s="1"/>
  <c r="AV2707" i="64" a="1"/>
  <c r="AV2707" i="64" s="1"/>
  <c r="AV2682" i="64" a="1"/>
  <c r="AV2682" i="64" s="1"/>
  <c r="AV1831" i="64" a="1"/>
  <c r="AV1831" i="64" s="1"/>
  <c r="AV1832" i="64" s="1"/>
  <c r="AU93" i="64"/>
  <c r="AV89" i="64" a="1"/>
  <c r="AV89" i="64" s="1"/>
  <c r="AV90" i="64" a="1"/>
  <c r="AV90" i="64" s="1"/>
  <c r="AV91" i="64" a="1"/>
  <c r="AV91" i="64" s="1"/>
  <c r="AV92" i="64" a="1"/>
  <c r="AV92" i="64" s="1"/>
  <c r="AV1773" i="64" a="1"/>
  <c r="AV1773" i="64" s="1"/>
  <c r="AV1774" i="64" s="1"/>
  <c r="AV475" i="64" a="1"/>
  <c r="AV475" i="64" s="1"/>
  <c r="AV2783" i="64" a="1"/>
  <c r="AV2783" i="64" s="1"/>
  <c r="AV1693" i="64" a="1"/>
  <c r="AV1693" i="64" s="1"/>
  <c r="AV2111" i="64" a="1"/>
  <c r="AV2111" i="64" s="1"/>
  <c r="AV2119" i="64" s="1"/>
  <c r="AV1862" i="64" a="1"/>
  <c r="AV1862" i="64" s="1"/>
  <c r="AV1854" i="64" a="1"/>
  <c r="AV1854" i="64" s="1"/>
  <c r="AV1856" i="64" a="1"/>
  <c r="AV1856" i="64" s="1"/>
  <c r="AV1400" i="64" a="1"/>
  <c r="AV1400" i="64" s="1"/>
  <c r="AV1151" i="64" a="1"/>
  <c r="AV1151" i="64" s="1"/>
  <c r="CL454" i="64" a="1"/>
  <c r="CL1002" i="64" a="1"/>
  <c r="AV661" i="64" a="1"/>
  <c r="AW2467" i="64" a="1"/>
  <c r="CL1322" i="64" a="1"/>
  <c r="AV2426" i="64" a="1"/>
  <c r="AV1940" i="64" a="1"/>
  <c r="CL1986" i="64" a="1"/>
  <c r="AV500" i="64" a="1"/>
  <c r="AW2501" i="64" a="1"/>
  <c r="CK1177" i="64" a="1"/>
  <c r="CJ1178" i="64" a="1"/>
  <c r="AV1855" i="64" a="1"/>
  <c r="CL1229" i="64" a="1"/>
  <c r="AV2447" i="64" a="1"/>
  <c r="AV2404" i="64" a="1"/>
  <c r="AV685" i="64" a="1"/>
  <c r="CL1828" i="64" a="1"/>
  <c r="AV523" i="64" a="1"/>
  <c r="CL396" i="64" a="1"/>
  <c r="AR707" i="64" a="1"/>
  <c r="AV1939" i="64" a="1"/>
  <c r="AV784" i="64" a="1"/>
  <c r="CL858" i="64" a="1"/>
  <c r="AV476" i="64" a="1"/>
  <c r="CL958" i="64" a="1"/>
  <c r="AV1692" i="64" a="1"/>
  <c r="CL1175" i="64" a="1"/>
  <c r="CL1200" i="64"/>
  <c r="CL1070" i="64" a="1"/>
  <c r="CL818" i="64" a="1"/>
  <c r="AV1152" i="64" a="1"/>
  <c r="AV1401" i="64" a="1"/>
  <c r="CL454" i="64" l="1"/>
  <c r="P454" i="64" s="1"/>
  <c r="CV43" i="861"/>
  <c r="CV73" i="861"/>
  <c r="CU42" i="861"/>
  <c r="CU72" i="861"/>
  <c r="BD43" i="1224"/>
  <c r="BD33" i="1224"/>
  <c r="BD42" i="861" s="1"/>
  <c r="BD31" i="1224"/>
  <c r="BD72" i="861" s="1"/>
  <c r="CL396" i="64"/>
  <c r="CL1229" i="64"/>
  <c r="CB1233" i="64"/>
  <c r="CB1231" i="64"/>
  <c r="CC1227" i="64" s="1"/>
  <c r="N1231" i="64"/>
  <c r="O1227" i="64" s="1"/>
  <c r="K1231" i="64"/>
  <c r="L1227" i="64" s="1"/>
  <c r="M1229" i="64"/>
  <c r="M1231" i="64"/>
  <c r="N1227" i="64" s="1"/>
  <c r="O1229" i="64"/>
  <c r="L1229" i="64"/>
  <c r="P1229" i="64"/>
  <c r="O1231" i="64"/>
  <c r="P1227" i="64" s="1"/>
  <c r="N1229" i="64"/>
  <c r="L1231" i="64"/>
  <c r="M1227" i="64" s="1"/>
  <c r="K398" i="64"/>
  <c r="L394" i="64" s="1"/>
  <c r="P396" i="64"/>
  <c r="N396" i="64"/>
  <c r="O396" i="64"/>
  <c r="L396" i="64"/>
  <c r="M396" i="64"/>
  <c r="CL1070" i="64"/>
  <c r="K1072" i="64"/>
  <c r="L1068" i="64" s="1"/>
  <c r="M1072" i="64"/>
  <c r="N1068" i="64" s="1"/>
  <c r="N1072" i="64"/>
  <c r="O1068" i="64" s="1"/>
  <c r="O1072" i="64"/>
  <c r="P1068" i="64" s="1"/>
  <c r="L1072" i="64"/>
  <c r="M1068" i="64" s="1"/>
  <c r="CA1072" i="64"/>
  <c r="CB1068" i="64" s="1"/>
  <c r="CA1074" i="64"/>
  <c r="CK1077" i="64"/>
  <c r="CK1071" i="64"/>
  <c r="CL1002" i="64"/>
  <c r="P1002" i="64" s="1"/>
  <c r="AK96" i="861"/>
  <c r="AH64" i="861"/>
  <c r="AH44" i="861"/>
  <c r="O2180" i="64"/>
  <c r="O2187" i="64" s="1"/>
  <c r="M2180" i="64"/>
  <c r="M2187" i="64" s="1"/>
  <c r="K2182" i="64"/>
  <c r="L2179" i="64" s="1"/>
  <c r="L2180" i="64"/>
  <c r="L2187" i="64" s="1"/>
  <c r="N2180" i="64"/>
  <c r="N2187" i="64" s="1"/>
  <c r="P2180" i="64"/>
  <c r="P2187" i="64" s="1"/>
  <c r="AJ104" i="861"/>
  <c r="CQ104" i="861"/>
  <c r="CL1986" i="64"/>
  <c r="BH1992" i="64"/>
  <c r="K2017" i="64"/>
  <c r="K2039" i="64"/>
  <c r="P1985" i="64"/>
  <c r="L2039" i="64"/>
  <c r="L1985" i="64"/>
  <c r="K1990" i="64"/>
  <c r="N1996" i="64"/>
  <c r="L1996" i="64"/>
  <c r="O1985" i="64"/>
  <c r="L2017" i="64"/>
  <c r="M1985" i="64"/>
  <c r="N1985" i="64"/>
  <c r="M1990" i="64"/>
  <c r="P1996" i="64"/>
  <c r="N2039" i="64"/>
  <c r="M2039" i="64"/>
  <c r="P2039" i="64"/>
  <c r="O2039" i="64"/>
  <c r="M1996" i="64"/>
  <c r="K1996" i="64"/>
  <c r="O1996" i="64"/>
  <c r="M2017" i="64"/>
  <c r="N2017" i="64"/>
  <c r="O2017" i="64"/>
  <c r="P2017" i="64"/>
  <c r="M1995" i="64"/>
  <c r="N962" i="64"/>
  <c r="CL958" i="64"/>
  <c r="N961" i="64"/>
  <c r="O960" i="64"/>
  <c r="K961" i="64"/>
  <c r="K962" i="64"/>
  <c r="K960" i="64"/>
  <c r="M960" i="64"/>
  <c r="K957" i="64"/>
  <c r="N958" i="64"/>
  <c r="K958" i="64"/>
  <c r="L960" i="64"/>
  <c r="P960" i="64"/>
  <c r="N960" i="64"/>
  <c r="M958" i="64"/>
  <c r="L958" i="64"/>
  <c r="O958" i="64"/>
  <c r="L957" i="64"/>
  <c r="L962" i="64"/>
  <c r="L961" i="64"/>
  <c r="M957" i="64"/>
  <c r="M962" i="64"/>
  <c r="M961" i="64"/>
  <c r="N957" i="64"/>
  <c r="CK972" i="64"/>
  <c r="CK973" i="64" s="1" a="1"/>
  <c r="CK973" i="64" s="1"/>
  <c r="CK967" i="64"/>
  <c r="BP969" i="64"/>
  <c r="BP962" i="64"/>
  <c r="BQ957" i="64" s="1"/>
  <c r="BQ964" i="64" s="1"/>
  <c r="CL1828" i="64"/>
  <c r="CL1830" i="64" s="1"/>
  <c r="P1830" i="64" s="1"/>
  <c r="K597" i="64"/>
  <c r="L593" i="64" s="1"/>
  <c r="K1128" i="64"/>
  <c r="L1128" i="64"/>
  <c r="M1128" i="64"/>
  <c r="N1128" i="64"/>
  <c r="O1128" i="64"/>
  <c r="CL1127" i="64"/>
  <c r="CL1128" i="64" s="1"/>
  <c r="CL1130" i="64" s="1"/>
  <c r="AN589" i="64"/>
  <c r="AN597" i="64"/>
  <c r="K593" i="64"/>
  <c r="K582" i="64"/>
  <c r="K589" i="64"/>
  <c r="CL1322" i="64"/>
  <c r="P1322" i="64" s="1"/>
  <c r="K1322" i="64"/>
  <c r="L1322" i="64"/>
  <c r="M1322" i="64"/>
  <c r="N1322" i="64"/>
  <c r="O1322"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694" i="64"/>
  <c r="N2061" i="64"/>
  <c r="O2591" i="64"/>
  <c r="N2082" i="64"/>
  <c r="O2120" i="64"/>
  <c r="M2082" i="64"/>
  <c r="K2061" i="64"/>
  <c r="O1694" i="64"/>
  <c r="L2061" i="64"/>
  <c r="O2061" i="64"/>
  <c r="L2082" i="64"/>
  <c r="O2082" i="64"/>
  <c r="K2591" i="64"/>
  <c r="L2591" i="64"/>
  <c r="L2120" i="64"/>
  <c r="M2061" i="64"/>
  <c r="P1694" i="64"/>
  <c r="M2120" i="64"/>
  <c r="M2591" i="64"/>
  <c r="P2591" i="64"/>
  <c r="K2082" i="64"/>
  <c r="L1694" i="64"/>
  <c r="N2120" i="64"/>
  <c r="P2120" i="64"/>
  <c r="N1694" i="64"/>
  <c r="N2591" i="64"/>
  <c r="K1694" i="64"/>
  <c r="K2120" i="64"/>
  <c r="K2330" i="64"/>
  <c r="K2218" i="64"/>
  <c r="K1692" i="64"/>
  <c r="K2150" i="64"/>
  <c r="K2114" i="64"/>
  <c r="L1692" i="64"/>
  <c r="L2330" i="64"/>
  <c r="M1200" i="64"/>
  <c r="N1200" i="64"/>
  <c r="O1200" i="64"/>
  <c r="P1200" i="64"/>
  <c r="K929" i="64"/>
  <c r="CK907" i="64"/>
  <c r="CJ928" i="64"/>
  <c r="CJ929" i="64" s="1"/>
  <c r="L929" i="64"/>
  <c r="CK909" i="64"/>
  <c r="CL893" i="64"/>
  <c r="CL923" i="64" s="1"/>
  <c r="CL922" i="64"/>
  <c r="CL921" i="64"/>
  <c r="CK926" i="64"/>
  <c r="CL925" i="64"/>
  <c r="CL924" i="64"/>
  <c r="P894" i="64"/>
  <c r="P892" i="64"/>
  <c r="P891" i="64"/>
  <c r="P895" i="64"/>
  <c r="CL909" i="64"/>
  <c r="M893" i="64"/>
  <c r="CL907" i="64"/>
  <c r="CL906" i="64"/>
  <c r="M891" i="64"/>
  <c r="CL910" i="64"/>
  <c r="M895" i="64"/>
  <c r="P207" i="64"/>
  <c r="CL210" i="64"/>
  <c r="L207" i="64"/>
  <c r="K207" i="64"/>
  <c r="O207" i="64"/>
  <c r="N207" i="64"/>
  <c r="M207" i="64"/>
  <c r="CL1175" i="64"/>
  <c r="CL858" i="64"/>
  <c r="CL860" i="64" s="1"/>
  <c r="CJ1178" i="64"/>
  <c r="CK1177" i="64"/>
  <c r="CK822" i="64"/>
  <c r="CL818" i="64"/>
  <c r="CL826" i="64" s="1"/>
  <c r="M826" i="64"/>
  <c r="N826" i="64"/>
  <c r="O826" i="64"/>
  <c r="M818" i="64"/>
  <c r="N818" i="64"/>
  <c r="O818" i="64"/>
  <c r="M822" i="64"/>
  <c r="M24" i="864"/>
  <c r="M99" i="861" s="1"/>
  <c r="P24" i="864"/>
  <c r="P99" i="861" s="1"/>
  <c r="L57" i="863"/>
  <c r="M57" i="863"/>
  <c r="CL21" i="863"/>
  <c r="CL30" i="861" s="1"/>
  <c r="M42" i="863"/>
  <c r="P42" i="863"/>
  <c r="AW281" i="64"/>
  <c r="AX278" i="64"/>
  <c r="AX277" i="64"/>
  <c r="AX260" i="64"/>
  <c r="AX261" i="64"/>
  <c r="AX279" i="64"/>
  <c r="AX280" i="64"/>
  <c r="AX262" i="64"/>
  <c r="AW263" i="64"/>
  <c r="CA3" i="860"/>
  <c r="CA4" i="860" s="1"/>
  <c r="CB2" i="860"/>
  <c r="CA1" i="860"/>
  <c r="CA7" i="860"/>
  <c r="AV784" i="64"/>
  <c r="AW788" i="64" a="1"/>
  <c r="AW788" i="64" s="1"/>
  <c r="AW783" i="64" a="1"/>
  <c r="AW783" i="64" s="1"/>
  <c r="AU2330" i="64"/>
  <c r="AV523" i="64"/>
  <c r="AV2322" i="64"/>
  <c r="AW2314" i="64" a="1"/>
  <c r="AW2314" i="64" s="1"/>
  <c r="AW2315" i="64" a="1"/>
  <c r="AW2315" i="64" s="1"/>
  <c r="AW2316" i="64" a="1"/>
  <c r="AW2316" i="64" s="1"/>
  <c r="AW2317" i="64" a="1"/>
  <c r="AW2317" i="64" s="1"/>
  <c r="AW2318" i="64" a="1"/>
  <c r="AW2318" i="64" s="1"/>
  <c r="AW2313" i="64" a="1"/>
  <c r="AW2313" i="64" s="1"/>
  <c r="AW2319" i="64" a="1"/>
  <c r="AW2319" i="64" s="1"/>
  <c r="AW2320" i="64" a="1"/>
  <c r="AW2320" i="64" s="1"/>
  <c r="AW2321" i="64" a="1"/>
  <c r="AW2321" i="64" s="1"/>
  <c r="AW499" i="64" a="1"/>
  <c r="AW499" i="64" s="1"/>
  <c r="AW522" i="64" a="1"/>
  <c r="AW522" i="64" s="1"/>
  <c r="AW521" i="64" a="1"/>
  <c r="AW521" i="64" s="1"/>
  <c r="AV500" i="64"/>
  <c r="AW2501" i="64"/>
  <c r="AW2467" i="64"/>
  <c r="DG2756" i="64"/>
  <c r="DG2653" i="64"/>
  <c r="DG2730" i="64"/>
  <c r="DL1592" i="64"/>
  <c r="AV2426" i="64"/>
  <c r="AV2404" i="64"/>
  <c r="AW2759" i="64" a="1"/>
  <c r="AW2759" i="64" s="1"/>
  <c r="AW2405" i="64" a="1"/>
  <c r="AW2405" i="64" s="1"/>
  <c r="AW2425" i="64" a="1"/>
  <c r="AW2425" i="64" s="1"/>
  <c r="CF2084" i="64"/>
  <c r="CG2082" i="64"/>
  <c r="CG2061" i="64"/>
  <c r="CG2063" i="64" s="1"/>
  <c r="CH2041" i="64"/>
  <c r="AS1960" i="64"/>
  <c r="AS1961" i="64" s="1"/>
  <c r="AT1949" i="64"/>
  <c r="AU1947" i="64"/>
  <c r="AU1956" i="64"/>
  <c r="AU1948" i="64"/>
  <c r="AU1957" i="64"/>
  <c r="AW1953" i="64" a="1"/>
  <c r="AW1953" i="64" s="1"/>
  <c r="AW1952" i="64" a="1"/>
  <c r="AW1952" i="64" s="1"/>
  <c r="AW1944" i="64" a="1"/>
  <c r="AW1944" i="64" s="1"/>
  <c r="AW1943" i="64" a="1"/>
  <c r="AW1943" i="64" s="1"/>
  <c r="AV1940" i="64"/>
  <c r="AV1939" i="64"/>
  <c r="AW1934" i="64" a="1"/>
  <c r="AW1934" i="64" s="1"/>
  <c r="AW1935" i="64" a="1"/>
  <c r="AW1935" i="64" s="1"/>
  <c r="AV2447" i="64"/>
  <c r="AW2446" i="64" a="1"/>
  <c r="AW2446" i="64" s="1"/>
  <c r="AW659" i="64" a="1"/>
  <c r="AW659" i="64" s="1"/>
  <c r="AR707" i="64"/>
  <c r="AS706" i="64" a="1"/>
  <c r="AS706" i="64" s="1"/>
  <c r="AX2216" i="64"/>
  <c r="AX2217" i="64" s="1"/>
  <c r="AE2114" i="64"/>
  <c r="AF2110" i="64" s="1"/>
  <c r="AF2116" i="64" s="1"/>
  <c r="AV1401" i="64"/>
  <c r="AV1692" i="64"/>
  <c r="AV1855" i="64"/>
  <c r="AV1152" i="64"/>
  <c r="AV661" i="64"/>
  <c r="AV476" i="64"/>
  <c r="AV685" i="64"/>
  <c r="AU62" i="64"/>
  <c r="AW654" i="64" a="1"/>
  <c r="AW654" i="64" s="1"/>
  <c r="AW75" i="64" a="1"/>
  <c r="AW75" i="64" s="1"/>
  <c r="AW498" i="64" a="1"/>
  <c r="AW498" i="64" s="1"/>
  <c r="AW55" i="64" a="1"/>
  <c r="AW55" i="64" s="1"/>
  <c r="AW59" i="64" a="1"/>
  <c r="AW59" i="64" s="1"/>
  <c r="AW60" i="64" a="1"/>
  <c r="AW60" i="64" s="1"/>
  <c r="AV56" i="64"/>
  <c r="AW53" i="64" a="1"/>
  <c r="AW53" i="64" s="1"/>
  <c r="AW54" i="64" a="1"/>
  <c r="AW54" i="64" s="1"/>
  <c r="AW684" i="64" a="1"/>
  <c r="AW684" i="64" s="1"/>
  <c r="AW2656" i="64" a="1"/>
  <c r="AW2656" i="64" s="1"/>
  <c r="AW2733" i="64" a="1"/>
  <c r="AW2733" i="64" s="1"/>
  <c r="AW2707" i="64" a="1"/>
  <c r="AW2707" i="64" s="1"/>
  <c r="AW2682" i="64" a="1"/>
  <c r="AW2682" i="64" s="1"/>
  <c r="AW1831" i="64" a="1"/>
  <c r="AW1831" i="64" s="1"/>
  <c r="AW1832" i="64" s="1"/>
  <c r="AW90" i="64" a="1"/>
  <c r="AW90" i="64" s="1"/>
  <c r="AW91" i="64" a="1"/>
  <c r="AW91" i="64" s="1"/>
  <c r="AW92" i="64" a="1"/>
  <c r="AW92" i="64" s="1"/>
  <c r="AW89" i="64" a="1"/>
  <c r="AW89" i="64" s="1"/>
  <c r="AV93" i="64"/>
  <c r="AW1773" i="64" a="1"/>
  <c r="AW1773" i="64" s="1"/>
  <c r="AW1774" i="64" s="1"/>
  <c r="AW475" i="64" a="1"/>
  <c r="AW475" i="64" s="1"/>
  <c r="AW2783" i="64" a="1"/>
  <c r="AW2783" i="64" s="1"/>
  <c r="AW1693" i="64" a="1"/>
  <c r="AW1693" i="64" s="1"/>
  <c r="AW2111" i="64" a="1"/>
  <c r="AW2111" i="64" s="1"/>
  <c r="AW2119" i="64" s="1"/>
  <c r="AW1862" i="64" a="1"/>
  <c r="AW1862" i="64" s="1"/>
  <c r="AW1854" i="64" a="1"/>
  <c r="AW1854" i="64" s="1"/>
  <c r="AW1856" i="64" a="1"/>
  <c r="AW1856" i="64" s="1"/>
  <c r="AW1400" i="64" a="1"/>
  <c r="AW1400" i="64" s="1"/>
  <c r="AW1151" i="64" a="1"/>
  <c r="AW1151" i="64" s="1"/>
  <c r="AW685" i="64" a="1"/>
  <c r="AW1692" i="64" a="1"/>
  <c r="AW500" i="64" a="1"/>
  <c r="CL1177" i="64" a="1"/>
  <c r="AW1401" i="64" a="1"/>
  <c r="AW523" i="64" a="1"/>
  <c r="AW2404" i="64" a="1"/>
  <c r="AX2501" i="64" a="1"/>
  <c r="AW476" i="64" a="1"/>
  <c r="AW2426" i="64" a="1"/>
  <c r="AW784" i="64" a="1"/>
  <c r="AX2467" i="64" a="1"/>
  <c r="AW661" i="64" a="1"/>
  <c r="CK1178" i="64" a="1"/>
  <c r="AW2447" i="64" a="1"/>
  <c r="AW1855" i="64" a="1"/>
  <c r="AS707" i="64" a="1"/>
  <c r="AW1939" i="64" a="1"/>
  <c r="AW1152" i="64" a="1"/>
  <c r="AW1940" i="64" a="1"/>
  <c r="CW43" i="861" l="1"/>
  <c r="CW73" i="861"/>
  <c r="CV42" i="861"/>
  <c r="CV72" i="861"/>
  <c r="BE27" i="1224"/>
  <c r="BD47" i="1224"/>
  <c r="BD73" i="861" s="1"/>
  <c r="BD49" i="1224"/>
  <c r="BD43" i="861" s="1"/>
  <c r="CC1233" i="64"/>
  <c r="CC1231" i="64"/>
  <c r="CD1227" i="64" s="1"/>
  <c r="DB1230" i="64"/>
  <c r="CY1230" i="64"/>
  <c r="CT1230" i="64"/>
  <c r="CX1230" i="64"/>
  <c r="CZ1230" i="64"/>
  <c r="CU1230" i="64"/>
  <c r="CW1230" i="64"/>
  <c r="DA1230" i="64"/>
  <c r="CL1230" i="64"/>
  <c r="P1230" i="64" s="1"/>
  <c r="CV1230" i="64"/>
  <c r="CQ1230" i="64"/>
  <c r="CO1230" i="64"/>
  <c r="CS1230" i="64"/>
  <c r="DF1230" i="64"/>
  <c r="DE1230" i="64"/>
  <c r="DD1230" i="64"/>
  <c r="CR1230" i="64"/>
  <c r="DC1230" i="64"/>
  <c r="CP1230" i="64"/>
  <c r="DG1230" i="64"/>
  <c r="DI1230" i="64"/>
  <c r="DH1230" i="64"/>
  <c r="DK1230" i="64"/>
  <c r="DL1230" i="64"/>
  <c r="DJ1230" i="64"/>
  <c r="AG397" i="64"/>
  <c r="CK1078" i="64"/>
  <c r="CB1072" i="64"/>
  <c r="CC1068" i="64" s="1"/>
  <c r="CB1074" i="64"/>
  <c r="CL1077" i="64"/>
  <c r="CL1071" i="64"/>
  <c r="CL1078" i="64" s="1"/>
  <c r="CX1071" i="64"/>
  <c r="CX1078" i="64" s="1"/>
  <c r="CP1071" i="64"/>
  <c r="CP1078" i="64" s="1"/>
  <c r="CW1071" i="64"/>
  <c r="CW1078" i="64" s="1"/>
  <c r="CU1071" i="64"/>
  <c r="CU1078" i="64" s="1"/>
  <c r="CZ1071" i="64"/>
  <c r="CZ1078" i="64" s="1"/>
  <c r="DA1071" i="64"/>
  <c r="DA1078" i="64" s="1"/>
  <c r="CR1071" i="64"/>
  <c r="CR1078" i="64" s="1"/>
  <c r="DC1071" i="64"/>
  <c r="DC1078" i="64" s="1"/>
  <c r="CO1071" i="64"/>
  <c r="CO1078" i="64" s="1"/>
  <c r="CY1071" i="64"/>
  <c r="CY1078" i="64" s="1"/>
  <c r="CS1071" i="64"/>
  <c r="CS1078" i="64" s="1"/>
  <c r="DF1071" i="64"/>
  <c r="DF1078" i="64" s="1"/>
  <c r="CQ1071" i="64"/>
  <c r="CQ1078" i="64" s="1"/>
  <c r="DB1071" i="64"/>
  <c r="DB1078" i="64" s="1"/>
  <c r="DD1071" i="64"/>
  <c r="DD1078" i="64" s="1"/>
  <c r="CV1071" i="64"/>
  <c r="CV1078" i="64" s="1"/>
  <c r="DE1071" i="64"/>
  <c r="DE1078" i="64" s="1"/>
  <c r="CT1071" i="64"/>
  <c r="CT1078" i="64" s="1"/>
  <c r="DG1071" i="64"/>
  <c r="DG1078" i="64" s="1"/>
  <c r="DI1071" i="64"/>
  <c r="DI1078" i="64" s="1"/>
  <c r="M1070" i="64"/>
  <c r="M1077" i="64" s="1"/>
  <c r="DH1071" i="64"/>
  <c r="DH1078" i="64" s="1"/>
  <c r="DK1071" i="64"/>
  <c r="DK1078" i="64" s="1"/>
  <c r="DJ1071" i="64"/>
  <c r="DJ1078" i="64" s="1"/>
  <c r="DL1071" i="64"/>
  <c r="P1070" i="64"/>
  <c r="P1077" i="64" s="1"/>
  <c r="L1009" i="64"/>
  <c r="O1009" i="64"/>
  <c r="P1009" i="64"/>
  <c r="N1009" i="64"/>
  <c r="M1009" i="64"/>
  <c r="CA2180" i="64" a="1"/>
  <c r="CA2180" i="64" s="1"/>
  <c r="CA2187" i="64" s="1"/>
  <c r="CB2180" i="64" a="1"/>
  <c r="CB2180" i="64" s="1"/>
  <c r="CB2187" i="64" s="1"/>
  <c r="CC2180" i="64" a="1"/>
  <c r="CC2180" i="64" s="1"/>
  <c r="CC2187" i="64" s="1"/>
  <c r="CD2180" i="64" a="1"/>
  <c r="CD2180" i="64" s="1"/>
  <c r="CD2187" i="64" s="1"/>
  <c r="CE2180" i="64" a="1"/>
  <c r="CE2180" i="64" s="1"/>
  <c r="CE2187" i="64" s="1"/>
  <c r="CF2180" i="64" a="1"/>
  <c r="CF2180" i="64" s="1"/>
  <c r="CF2187" i="64" s="1"/>
  <c r="CG2180" i="64" a="1"/>
  <c r="CG2180" i="64" s="1"/>
  <c r="CG2187" i="64" s="1"/>
  <c r="CH2180" i="64" a="1"/>
  <c r="CH2180" i="64" s="1"/>
  <c r="CH2187" i="64" s="1"/>
  <c r="CI2180" i="64" a="1"/>
  <c r="CI2180" i="64" s="1"/>
  <c r="CI2187" i="64" s="1"/>
  <c r="CJ2180" i="64" a="1"/>
  <c r="CJ2180" i="64" s="1"/>
  <c r="CJ2187" i="64" s="1"/>
  <c r="CK2180" i="64" a="1"/>
  <c r="CK2180" i="64" s="1"/>
  <c r="CK2187" i="64" s="1"/>
  <c r="CL2180" i="64" a="1"/>
  <c r="CL2180" i="64" s="1"/>
  <c r="CL2187" i="64" s="1"/>
  <c r="BC2180" i="64" a="1"/>
  <c r="BC2180" i="64" s="1"/>
  <c r="BC2187" i="64" s="1"/>
  <c r="BD2180" i="64" a="1"/>
  <c r="BD2180" i="64" s="1"/>
  <c r="BD2187" i="64" s="1"/>
  <c r="BE2180" i="64" a="1"/>
  <c r="BE2180" i="64" s="1"/>
  <c r="BE2187" i="64" s="1"/>
  <c r="BF2180" i="64" a="1"/>
  <c r="BF2180" i="64" s="1"/>
  <c r="BF2187" i="64" s="1"/>
  <c r="BG2180" i="64" a="1"/>
  <c r="BG2180" i="64" s="1"/>
  <c r="BG2187" i="64" s="1"/>
  <c r="BH2180" i="64" a="1"/>
  <c r="BH2180" i="64" s="1"/>
  <c r="BH2187" i="64" s="1"/>
  <c r="BI2180" i="64" a="1"/>
  <c r="BI2180" i="64" s="1"/>
  <c r="BI2187" i="64" s="1"/>
  <c r="BJ2180" i="64" a="1"/>
  <c r="BJ2180" i="64" s="1"/>
  <c r="BJ2187" i="64" s="1"/>
  <c r="BK2180" i="64" a="1"/>
  <c r="BK2180" i="64" s="1"/>
  <c r="BK2187" i="64" s="1"/>
  <c r="BL2180" i="64" a="1"/>
  <c r="BL2180" i="64" s="1"/>
  <c r="BL2187" i="64" s="1"/>
  <c r="BM2180" i="64" a="1"/>
  <c r="BM2180" i="64" s="1"/>
  <c r="BM2187" i="64" s="1"/>
  <c r="BN2180" i="64" a="1"/>
  <c r="BN2180" i="64" s="1"/>
  <c r="BN2187" i="64" s="1"/>
  <c r="AE2180" i="64" a="1"/>
  <c r="AE2180" i="64" s="1"/>
  <c r="AF2180" i="64" a="1"/>
  <c r="AF2180" i="64" s="1"/>
  <c r="AF2187" i="64" s="1"/>
  <c r="AG2180" i="64" a="1"/>
  <c r="AG2180" i="64" s="1"/>
  <c r="AG2187" i="64" s="1"/>
  <c r="AH2180" i="64" a="1"/>
  <c r="AH2180" i="64" s="1"/>
  <c r="AH2187" i="64" s="1"/>
  <c r="AI2180" i="64" a="1"/>
  <c r="AI2180" i="64" s="1"/>
  <c r="AI2187" i="64" s="1"/>
  <c r="AJ2180" i="64" a="1"/>
  <c r="AJ2180" i="64" s="1"/>
  <c r="AJ2187" i="64" s="1"/>
  <c r="AK2180" i="64" a="1"/>
  <c r="AK2180" i="64" s="1"/>
  <c r="AK2187" i="64" s="1"/>
  <c r="AL2180" i="64" a="1"/>
  <c r="AL2180" i="64" s="1"/>
  <c r="AL2187" i="64" s="1"/>
  <c r="AM2180" i="64" a="1"/>
  <c r="AM2180" i="64" s="1"/>
  <c r="AM2187" i="64" s="1"/>
  <c r="AN2180" i="64" a="1"/>
  <c r="AN2180" i="64" s="1"/>
  <c r="AN2187" i="64" s="1"/>
  <c r="AO2180" i="64" a="1"/>
  <c r="AO2180" i="64" s="1"/>
  <c r="AO2187" i="64" s="1"/>
  <c r="AP2180" i="64" a="1"/>
  <c r="AP2180" i="64" s="1"/>
  <c r="AP2187" i="64" s="1"/>
  <c r="AQ2180" i="64" a="1"/>
  <c r="AQ2180" i="64" s="1"/>
  <c r="AQ2187" i="64" s="1"/>
  <c r="AR2180" i="64" a="1"/>
  <c r="AR2180" i="64" s="1"/>
  <c r="AR2187" i="64" s="1"/>
  <c r="AS2180" i="64" a="1"/>
  <c r="AS2180" i="64" s="1"/>
  <c r="AS2187" i="64" s="1"/>
  <c r="AT2180" i="64" a="1"/>
  <c r="AT2180" i="64" s="1"/>
  <c r="AT2187" i="64" s="1"/>
  <c r="AU2180" i="64" a="1"/>
  <c r="AU2180" i="64" s="1"/>
  <c r="AU2187" i="64" s="1"/>
  <c r="AV2180" i="64" a="1"/>
  <c r="AV2180" i="64" s="1"/>
  <c r="AV2187" i="64" s="1"/>
  <c r="AW2180" i="64" a="1"/>
  <c r="AW2180" i="64" s="1"/>
  <c r="AW2187" i="64" s="1"/>
  <c r="AX2180" i="64" a="1"/>
  <c r="AX2180" i="64" s="1"/>
  <c r="AX2187" i="64" s="1"/>
  <c r="AY2180" i="64" a="1"/>
  <c r="AY2180" i="64" s="1"/>
  <c r="AY2187" i="64" s="1"/>
  <c r="AZ2180" i="64" a="1"/>
  <c r="AZ2180" i="64" s="1"/>
  <c r="AZ2187" i="64" s="1"/>
  <c r="BA2180" i="64" a="1"/>
  <c r="BA2180" i="64" s="1"/>
  <c r="BA2187" i="64" s="1"/>
  <c r="BB2180" i="64" a="1"/>
  <c r="BB2180" i="64" s="1"/>
  <c r="BB2187" i="64" s="1"/>
  <c r="BO2180" i="64" a="1"/>
  <c r="BO2180" i="64" s="1"/>
  <c r="BO2187" i="64" s="1"/>
  <c r="BP2180" i="64" a="1"/>
  <c r="BP2180" i="64" s="1"/>
  <c r="BP2187" i="64" s="1"/>
  <c r="BQ2180" i="64" a="1"/>
  <c r="BQ2180" i="64" s="1"/>
  <c r="BQ2187" i="64" s="1"/>
  <c r="BR2180" i="64" a="1"/>
  <c r="BR2180" i="64" s="1"/>
  <c r="BR2187" i="64" s="1"/>
  <c r="BS2180" i="64" a="1"/>
  <c r="BS2180" i="64" s="1"/>
  <c r="BS2187" i="64" s="1"/>
  <c r="BT2180" i="64" a="1"/>
  <c r="BT2180" i="64" s="1"/>
  <c r="BT2187" i="64" s="1"/>
  <c r="BU2180" i="64" a="1"/>
  <c r="BU2180" i="64" s="1"/>
  <c r="BU2187" i="64" s="1"/>
  <c r="BV2180" i="64" a="1"/>
  <c r="BV2180" i="64" s="1"/>
  <c r="BV2187" i="64" s="1"/>
  <c r="BW2180" i="64" a="1"/>
  <c r="BW2180" i="64" s="1"/>
  <c r="BW2187" i="64" s="1"/>
  <c r="BX2180" i="64" a="1"/>
  <c r="BX2180" i="64" s="1"/>
  <c r="BX2187" i="64" s="1"/>
  <c r="BY2180" i="64" a="1"/>
  <c r="BY2180" i="64" s="1"/>
  <c r="BY2187" i="64" s="1"/>
  <c r="BZ2180" i="64" a="1"/>
  <c r="BZ2180" i="64" s="1"/>
  <c r="BZ2187" i="64" s="1"/>
  <c r="AJ74" i="861"/>
  <c r="AJ76" i="861" s="1"/>
  <c r="P958" i="64"/>
  <c r="P1986" i="64"/>
  <c r="CL1995" i="64"/>
  <c r="BH1989" i="64"/>
  <c r="CQ64" i="861"/>
  <c r="CL972" i="64"/>
  <c r="P972" i="64" s="1"/>
  <c r="CL967" i="64"/>
  <c r="P967" i="64" s="1"/>
  <c r="BQ961" i="64"/>
  <c r="CO87" i="861"/>
  <c r="M1828" i="64"/>
  <c r="P1828" i="64"/>
  <c r="P1128" i="64"/>
  <c r="N1130" i="64"/>
  <c r="P1130" i="64"/>
  <c r="K590" i="64"/>
  <c r="AN598" i="64"/>
  <c r="AN602" i="64"/>
  <c r="AO593" i="64"/>
  <c r="AO582" i="64"/>
  <c r="AO585" i="64" s="1"/>
  <c r="AN590" i="64"/>
  <c r="L582" i="64"/>
  <c r="CL1324" i="64"/>
  <c r="P1324" i="64" s="1"/>
  <c r="M137" i="64"/>
  <c r="N137" i="64"/>
  <c r="O137" i="64"/>
  <c r="P137" i="64"/>
  <c r="M123" i="64"/>
  <c r="N123" i="64"/>
  <c r="O123" i="64"/>
  <c r="P123" i="64"/>
  <c r="CL127" i="64"/>
  <c r="P122" i="64"/>
  <c r="M125" i="64"/>
  <c r="N125" i="64"/>
  <c r="O125" i="64"/>
  <c r="P125" i="64"/>
  <c r="M112" i="64"/>
  <c r="N112" i="64"/>
  <c r="O112" i="64"/>
  <c r="P112" i="64"/>
  <c r="CI144" i="64"/>
  <c r="CI145" i="64" s="1"/>
  <c r="CJ142" i="64"/>
  <c r="M1175" i="64"/>
  <c r="N1175" i="64"/>
  <c r="O1175" i="64"/>
  <c r="P1175" i="64"/>
  <c r="AF2120" i="64" a="1"/>
  <c r="AF2120" i="64" s="1"/>
  <c r="AF2113" i="64" s="1"/>
  <c r="CK911" i="64"/>
  <c r="CK928" i="64" s="1"/>
  <c r="CK929" i="64" s="1"/>
  <c r="CL908" i="64"/>
  <c r="CL911" i="64" s="1"/>
  <c r="P893" i="64"/>
  <c r="CL926" i="64"/>
  <c r="M925" i="64"/>
  <c r="N925" i="64"/>
  <c r="O925" i="64"/>
  <c r="P925" i="64"/>
  <c r="M921" i="64"/>
  <c r="N921" i="64"/>
  <c r="O921" i="64"/>
  <c r="P921" i="64"/>
  <c r="M922" i="64"/>
  <c r="N922" i="64"/>
  <c r="O922" i="64"/>
  <c r="P922" i="64"/>
  <c r="M923" i="64"/>
  <c r="N923" i="64"/>
  <c r="O923" i="64"/>
  <c r="P923" i="64"/>
  <c r="M924" i="64"/>
  <c r="N924" i="64"/>
  <c r="O924" i="64"/>
  <c r="P924" i="64"/>
  <c r="M909" i="64"/>
  <c r="P909" i="64"/>
  <c r="M910" i="64"/>
  <c r="P910" i="64"/>
  <c r="M906" i="64"/>
  <c r="P906" i="64"/>
  <c r="M907" i="64"/>
  <c r="N907" i="64"/>
  <c r="P907" i="64"/>
  <c r="L908" i="64"/>
  <c r="M908" i="64"/>
  <c r="M896" i="64"/>
  <c r="N896" i="64"/>
  <c r="O896" i="64"/>
  <c r="P896" i="64"/>
  <c r="P210" i="64"/>
  <c r="CL212" i="64"/>
  <c r="CM212" i="64"/>
  <c r="CK1178" i="64"/>
  <c r="CL1177" i="64"/>
  <c r="M860" i="64"/>
  <c r="N860" i="64"/>
  <c r="P860" i="64"/>
  <c r="CL822" i="64"/>
  <c r="P822" i="64" s="1"/>
  <c r="P818" i="64"/>
  <c r="M21" i="863"/>
  <c r="P21" i="863"/>
  <c r="AX281" i="64"/>
  <c r="AY277" i="64"/>
  <c r="AY278" i="64"/>
  <c r="AY260" i="64"/>
  <c r="AY261" i="64"/>
  <c r="AY279" i="64"/>
  <c r="AY280" i="64"/>
  <c r="AY262" i="64"/>
  <c r="AX263" i="64"/>
  <c r="CB3" i="860"/>
  <c r="CB4" i="860" s="1"/>
  <c r="CC2" i="860"/>
  <c r="CB1" i="860"/>
  <c r="CB7" i="860"/>
  <c r="AW784" i="64"/>
  <c r="AW794" i="64" s="1"/>
  <c r="AV794" i="64"/>
  <c r="AX788" i="64" a="1"/>
  <c r="AX788" i="64" s="1"/>
  <c r="AX783" i="64" a="1"/>
  <c r="AX783" i="64" s="1"/>
  <c r="AV2330" i="64"/>
  <c r="AW523" i="64"/>
  <c r="AW2322" i="64"/>
  <c r="AX2313" i="64" a="1"/>
  <c r="AX2313" i="64" s="1"/>
  <c r="AX2314" i="64" a="1"/>
  <c r="AX2314" i="64" s="1"/>
  <c r="AX2315" i="64" a="1"/>
  <c r="AX2315" i="64" s="1"/>
  <c r="AX2316" i="64" a="1"/>
  <c r="AX2316" i="64" s="1"/>
  <c r="AX2317" i="64" a="1"/>
  <c r="AX2317" i="64" s="1"/>
  <c r="AX2319" i="64" a="1"/>
  <c r="AX2319" i="64" s="1"/>
  <c r="AX2318" i="64" a="1"/>
  <c r="AX2318" i="64" s="1"/>
  <c r="AX2320" i="64" a="1"/>
  <c r="AX2320" i="64" s="1"/>
  <c r="AX2321" i="64" a="1"/>
  <c r="AX2321" i="64" s="1"/>
  <c r="AX521" i="64" a="1"/>
  <c r="AX521" i="64" s="1"/>
  <c r="AX499" i="64" a="1"/>
  <c r="AX499" i="64" s="1"/>
  <c r="AX522" i="64" a="1"/>
  <c r="AX522" i="64" s="1"/>
  <c r="AW500" i="64"/>
  <c r="AX2467" i="64"/>
  <c r="AX2501" i="64"/>
  <c r="DF2704" i="64"/>
  <c r="AW2426" i="64"/>
  <c r="AW2404" i="64"/>
  <c r="AX2759" i="64" a="1"/>
  <c r="AX2759" i="64" s="1"/>
  <c r="AX2405" i="64" a="1"/>
  <c r="AX2405" i="64" s="1"/>
  <c r="AX2425" i="64" a="1"/>
  <c r="AX2425" i="64" s="1"/>
  <c r="CG2084" i="64"/>
  <c r="CH2082" i="64"/>
  <c r="CH2061" i="64"/>
  <c r="CH2063" i="64" s="1"/>
  <c r="CI2041" i="64"/>
  <c r="AT1958" i="64"/>
  <c r="AU1949" i="64"/>
  <c r="AV1947" i="64"/>
  <c r="AV1956" i="64"/>
  <c r="AV1948" i="64"/>
  <c r="AV1957" i="64"/>
  <c r="AX1953" i="64" a="1"/>
  <c r="AX1953" i="64" s="1"/>
  <c r="AX1952" i="64" a="1"/>
  <c r="AX1952" i="64" s="1"/>
  <c r="AX1943" i="64" a="1"/>
  <c r="AX1943" i="64" s="1"/>
  <c r="AX1944" i="64" a="1"/>
  <c r="AX1944" i="64" s="1"/>
  <c r="AW1940" i="64"/>
  <c r="AW1939" i="64"/>
  <c r="AX1934" i="64" a="1"/>
  <c r="AX1934" i="64" s="1"/>
  <c r="AX1935" i="64" a="1"/>
  <c r="AX1935" i="64" s="1"/>
  <c r="AW2447" i="64"/>
  <c r="AX2446" i="64" a="1"/>
  <c r="AX2446" i="64" s="1"/>
  <c r="AX659" i="64" a="1"/>
  <c r="AX659" i="64" s="1"/>
  <c r="AS707" i="64"/>
  <c r="AY2216" i="64"/>
  <c r="AY2217" i="64" s="1"/>
  <c r="AT706" i="64" a="1"/>
  <c r="AT706" i="64" s="1"/>
  <c r="AW1692" i="64"/>
  <c r="AW1401" i="64"/>
  <c r="AW1855" i="64"/>
  <c r="AW1152" i="64"/>
  <c r="AW476" i="64"/>
  <c r="AW685" i="64"/>
  <c r="AW661" i="64"/>
  <c r="AV62" i="64"/>
  <c r="AX654" i="64" a="1"/>
  <c r="AX654" i="64" s="1"/>
  <c r="AX75" i="64" a="1"/>
  <c r="AX75" i="64" s="1"/>
  <c r="AX498" i="64" a="1"/>
  <c r="AX498" i="64" s="1"/>
  <c r="AX55" i="64" a="1"/>
  <c r="AX55" i="64" s="1"/>
  <c r="AX59" i="64" a="1"/>
  <c r="AX59" i="64" s="1"/>
  <c r="AX60" i="64" a="1"/>
  <c r="AX60" i="64" s="1"/>
  <c r="AW56" i="64"/>
  <c r="AX53" i="64" a="1"/>
  <c r="AX53" i="64" s="1"/>
  <c r="AX54" i="64" a="1"/>
  <c r="AX54" i="64" s="1"/>
  <c r="AX684" i="64" a="1"/>
  <c r="AX684" i="64" s="1"/>
  <c r="AX2656" i="64" a="1"/>
  <c r="AX2656" i="64" s="1"/>
  <c r="AX2682" i="64" a="1"/>
  <c r="AX2682" i="64" s="1"/>
  <c r="AX2707" i="64" a="1"/>
  <c r="AX2707" i="64" s="1"/>
  <c r="AX2733" i="64" a="1"/>
  <c r="AX2733" i="64" s="1"/>
  <c r="AX1831" i="64" a="1"/>
  <c r="AX1831" i="64" s="1"/>
  <c r="AX1832" i="64" s="1"/>
  <c r="AW93" i="64"/>
  <c r="AX90" i="64" a="1"/>
  <c r="AX90" i="64" s="1"/>
  <c r="AX91" i="64" a="1"/>
  <c r="AX91" i="64" s="1"/>
  <c r="AX92" i="64" a="1"/>
  <c r="AX92" i="64" s="1"/>
  <c r="AX89" i="64" a="1"/>
  <c r="AX89" i="64" s="1"/>
  <c r="AX1773" i="64" a="1"/>
  <c r="AX1773" i="64" s="1"/>
  <c r="AX1774" i="64" s="1"/>
  <c r="AX475" i="64" a="1"/>
  <c r="AX475" i="64" s="1"/>
  <c r="AX2783" i="64" a="1"/>
  <c r="AX2783" i="64" s="1"/>
  <c r="AX1693" i="64" a="1"/>
  <c r="AX1693" i="64" s="1"/>
  <c r="AX2111" i="64" a="1"/>
  <c r="AX2111" i="64" s="1"/>
  <c r="AX2119" i="64" s="1"/>
  <c r="AX1854" i="64" a="1"/>
  <c r="AX1854" i="64" s="1"/>
  <c r="AX1862" i="64" a="1"/>
  <c r="AX1862" i="64" s="1"/>
  <c r="AX1856" i="64" a="1"/>
  <c r="AX1856" i="64" s="1"/>
  <c r="AX1400" i="64" a="1"/>
  <c r="AX1400" i="64" s="1"/>
  <c r="AX1151" i="64" a="1"/>
  <c r="AX1151" i="64" s="1"/>
  <c r="AX500" i="64" a="1"/>
  <c r="AX523" i="64" a="1"/>
  <c r="AX2404" i="64" a="1"/>
  <c r="AX2447" i="64" a="1"/>
  <c r="AY2501" i="64" a="1"/>
  <c r="AX1855" i="64" a="1"/>
  <c r="CL1178" i="64" a="1"/>
  <c r="AX784" i="64" a="1"/>
  <c r="AY2467" i="64" a="1"/>
  <c r="AX2426" i="64" a="1"/>
  <c r="AX1692" i="64" a="1"/>
  <c r="AT707" i="64" a="1"/>
  <c r="AX476" i="64" a="1"/>
  <c r="AX685" i="64" a="1"/>
  <c r="AX1152" i="64" a="1"/>
  <c r="AX1401" i="64" a="1"/>
  <c r="AX1940" i="64" a="1"/>
  <c r="AX661" i="64" a="1"/>
  <c r="AX1939" i="64" a="1"/>
  <c r="CX43" i="861" l="1"/>
  <c r="CX73" i="861"/>
  <c r="CW42" i="861"/>
  <c r="CW72" i="861"/>
  <c r="BE43" i="1224"/>
  <c r="BE31" i="1224"/>
  <c r="BE72" i="861" s="1"/>
  <c r="BE33" i="1224"/>
  <c r="BE42" i="861" s="1"/>
  <c r="L1230" i="64"/>
  <c r="M1230" i="64"/>
  <c r="CD1233" i="64"/>
  <c r="CD1231" i="64"/>
  <c r="CE1227" i="64" s="1"/>
  <c r="BM397" i="64"/>
  <c r="AF397" i="64"/>
  <c r="BL397" i="64"/>
  <c r="BN397" i="64"/>
  <c r="AH397" i="64"/>
  <c r="CH397" i="64"/>
  <c r="BF397" i="64"/>
  <c r="AP397" i="64"/>
  <c r="BV397" i="64"/>
  <c r="BU397" i="64"/>
  <c r="BT397" i="64"/>
  <c r="BK397" i="64"/>
  <c r="BS397" i="64"/>
  <c r="AE397" i="64"/>
  <c r="CZ397" i="64"/>
  <c r="DB397" i="64"/>
  <c r="DA397" i="64"/>
  <c r="DC397" i="64"/>
  <c r="AE400" i="64"/>
  <c r="DD397" i="64"/>
  <c r="DE397" i="64"/>
  <c r="DF397" i="64"/>
  <c r="DG397" i="64"/>
  <c r="DH397" i="64"/>
  <c r="DI397" i="64"/>
  <c r="DJ397" i="64"/>
  <c r="DK397" i="64"/>
  <c r="DL397" i="64"/>
  <c r="CU397" i="64"/>
  <c r="CO397" i="64"/>
  <c r="CQ397" i="64"/>
  <c r="CP397" i="64"/>
  <c r="CR397" i="64"/>
  <c r="CL397" i="64"/>
  <c r="CT397" i="64"/>
  <c r="CS397" i="64"/>
  <c r="CX397" i="64"/>
  <c r="CV397" i="64"/>
  <c r="CW397" i="64"/>
  <c r="CY397" i="64"/>
  <c r="BJ397" i="64"/>
  <c r="BR397" i="64"/>
  <c r="BB397" i="64"/>
  <c r="CK397" i="64"/>
  <c r="BI397" i="64"/>
  <c r="BQ397" i="64"/>
  <c r="BA397" i="64"/>
  <c r="CJ397" i="64"/>
  <c r="BH397" i="64"/>
  <c r="BP397" i="64"/>
  <c r="AZ397" i="64"/>
  <c r="CI397" i="64"/>
  <c r="BG397" i="64"/>
  <c r="BO397" i="64"/>
  <c r="AY397" i="64"/>
  <c r="AX397" i="64"/>
  <c r="CG397" i="64"/>
  <c r="BE397" i="64"/>
  <c r="AO397" i="64"/>
  <c r="AW397" i="64"/>
  <c r="CF397" i="64"/>
  <c r="BD397" i="64"/>
  <c r="AN397" i="64"/>
  <c r="AV397" i="64"/>
  <c r="CE397" i="64"/>
  <c r="BC397" i="64"/>
  <c r="AM397" i="64"/>
  <c r="AU397" i="64"/>
  <c r="CD397" i="64"/>
  <c r="BZ397" i="64"/>
  <c r="AL397" i="64"/>
  <c r="AT397" i="64"/>
  <c r="CC397" i="64"/>
  <c r="BY397" i="64"/>
  <c r="AK397" i="64"/>
  <c r="AS397" i="64"/>
  <c r="CB397" i="64"/>
  <c r="BX397" i="64"/>
  <c r="AJ397" i="64"/>
  <c r="AR397" i="64"/>
  <c r="CA397" i="64"/>
  <c r="BW397" i="64"/>
  <c r="AI397" i="64"/>
  <c r="AQ397" i="64"/>
  <c r="DL1078" i="64"/>
  <c r="M1071" i="64"/>
  <c r="M1078" i="64" s="1"/>
  <c r="CC1074" i="64"/>
  <c r="CC1072" i="64"/>
  <c r="CD1068" i="64" s="1"/>
  <c r="P1071" i="64"/>
  <c r="P1078" i="64" s="1"/>
  <c r="BA1009" i="64"/>
  <c r="BA1003" i="64"/>
  <c r="BA1010" i="64" s="1"/>
  <c r="BI1009" i="64"/>
  <c r="BI1003" i="64"/>
  <c r="BI1010" i="64" s="1"/>
  <c r="CD1009" i="64"/>
  <c r="CD1003" i="64"/>
  <c r="CD1010" i="64" s="1"/>
  <c r="BP1009" i="64"/>
  <c r="BP1003" i="64"/>
  <c r="BP1010" i="64" s="1"/>
  <c r="AZ1009" i="64"/>
  <c r="AZ1003" i="64"/>
  <c r="AZ1010" i="64" s="1"/>
  <c r="BH1009" i="64"/>
  <c r="BH1003" i="64"/>
  <c r="BH1010" i="64" s="1"/>
  <c r="CC1009" i="64"/>
  <c r="CC1003" i="64"/>
  <c r="CC1010" i="64" s="1"/>
  <c r="BO1009" i="64"/>
  <c r="BO1003" i="64"/>
  <c r="AY1009" i="64"/>
  <c r="AY1003" i="64"/>
  <c r="AY1010" i="64" s="1"/>
  <c r="BG1009" i="64"/>
  <c r="BG1003" i="64"/>
  <c r="BG1010" i="64" s="1"/>
  <c r="CB1009" i="64"/>
  <c r="CB1003" i="64"/>
  <c r="CB1010" i="64" s="1"/>
  <c r="AX1009" i="64"/>
  <c r="AX1003" i="64"/>
  <c r="AX1010" i="64" s="1"/>
  <c r="BF1009" i="64"/>
  <c r="BF1003" i="64"/>
  <c r="BF1010" i="64" s="1"/>
  <c r="CA1009" i="64"/>
  <c r="CA1003" i="64"/>
  <c r="AO1009" i="64"/>
  <c r="AO1003" i="64"/>
  <c r="AO1010" i="64" s="1"/>
  <c r="AW1009" i="64"/>
  <c r="AW1003" i="64"/>
  <c r="AW1010" i="64" s="1"/>
  <c r="BE1009" i="64"/>
  <c r="BE1003" i="64"/>
  <c r="BE1010" i="64" s="1"/>
  <c r="AN1009" i="64"/>
  <c r="AN1003" i="64"/>
  <c r="AN1010" i="64" s="1"/>
  <c r="AV1009" i="64"/>
  <c r="AV1003" i="64"/>
  <c r="AV1010" i="64" s="1"/>
  <c r="BD1009" i="64"/>
  <c r="BD1003" i="64"/>
  <c r="BD1010" i="64" s="1"/>
  <c r="CL1009" i="64"/>
  <c r="CP1003" i="64"/>
  <c r="CP1010" i="64" s="1"/>
  <c r="CV1003" i="64"/>
  <c r="CV1010" i="64" s="1"/>
  <c r="CT1003" i="64"/>
  <c r="CT1010" i="64" s="1"/>
  <c r="CS1003" i="64"/>
  <c r="CS1010" i="64" s="1"/>
  <c r="CU1003" i="64"/>
  <c r="CU1010" i="64" s="1"/>
  <c r="CQ1003" i="64"/>
  <c r="CQ1010" i="64" s="1"/>
  <c r="CW1003" i="64"/>
  <c r="CW1010" i="64" s="1"/>
  <c r="CL1003" i="64"/>
  <c r="CL1010" i="64" s="1"/>
  <c r="CR1003" i="64"/>
  <c r="CR1010" i="64" s="1"/>
  <c r="CO1003" i="64"/>
  <c r="CX1003" i="64"/>
  <c r="CX1010" i="64" s="1"/>
  <c r="AM1009" i="64"/>
  <c r="AM1003" i="64"/>
  <c r="AM1010" i="64" s="1"/>
  <c r="AU1009" i="64"/>
  <c r="AU1003" i="64"/>
  <c r="AU1010" i="64" s="1"/>
  <c r="BC1009" i="64"/>
  <c r="BC1003" i="64"/>
  <c r="BZ1009" i="64"/>
  <c r="BZ1003" i="64"/>
  <c r="BZ1010" i="64" s="1"/>
  <c r="AL1009" i="64"/>
  <c r="AL1003" i="64"/>
  <c r="AL1010" i="64" s="1"/>
  <c r="AT1009" i="64"/>
  <c r="AT1003" i="64"/>
  <c r="AT1010" i="64" s="1"/>
  <c r="BY1009" i="64"/>
  <c r="BY1003" i="64"/>
  <c r="BY1010" i="64" s="1"/>
  <c r="AK1009" i="64"/>
  <c r="AK1003" i="64"/>
  <c r="AK1010" i="64" s="1"/>
  <c r="AS1009" i="64"/>
  <c r="AS1003" i="64"/>
  <c r="AS1010" i="64" s="1"/>
  <c r="BN1009" i="64"/>
  <c r="BN1003" i="64"/>
  <c r="BN1010" i="64" s="1"/>
  <c r="BX1009" i="64"/>
  <c r="BX1003" i="64"/>
  <c r="BX1010" i="64" s="1"/>
  <c r="AJ1009" i="64"/>
  <c r="AJ1003" i="64"/>
  <c r="AJ1010" i="64" s="1"/>
  <c r="AR1009" i="64"/>
  <c r="AR1003" i="64"/>
  <c r="AR1010" i="64" s="1"/>
  <c r="CK1009" i="64"/>
  <c r="CK1003" i="64"/>
  <c r="CK1010" i="64" s="1"/>
  <c r="BW1009" i="64"/>
  <c r="BW1003" i="64"/>
  <c r="BW1010" i="64" s="1"/>
  <c r="AI1009" i="64"/>
  <c r="AI1003" i="64"/>
  <c r="AI1010" i="64" s="1"/>
  <c r="AQ1009" i="64"/>
  <c r="AQ1003" i="64"/>
  <c r="CJ1009" i="64"/>
  <c r="CJ1003" i="64"/>
  <c r="CJ1010" i="64" s="1"/>
  <c r="BV1009" i="64"/>
  <c r="BV1003" i="64"/>
  <c r="BV1010" i="64" s="1"/>
  <c r="AH1009" i="64"/>
  <c r="AH1003" i="64"/>
  <c r="AH1010" i="64" s="1"/>
  <c r="CI1009" i="64"/>
  <c r="CI1003" i="64"/>
  <c r="CI1010" i="64" s="1"/>
  <c r="BU1009" i="64"/>
  <c r="BU1003" i="64"/>
  <c r="BU1010" i="64" s="1"/>
  <c r="AG1009" i="64"/>
  <c r="AG1003" i="64"/>
  <c r="AG1010" i="64" s="1"/>
  <c r="BM1009" i="64"/>
  <c r="BM1003" i="64"/>
  <c r="BM1010" i="64" s="1"/>
  <c r="CH1009" i="64"/>
  <c r="CH1003" i="64"/>
  <c r="CH1010" i="64" s="1"/>
  <c r="BT1009" i="64"/>
  <c r="BT1003" i="64"/>
  <c r="BT1010" i="64" s="1"/>
  <c r="AF1009" i="64"/>
  <c r="AF1003" i="64"/>
  <c r="AF1010" i="64" s="1"/>
  <c r="BL1009" i="64"/>
  <c r="BL1003" i="64"/>
  <c r="BL1010" i="64" s="1"/>
  <c r="CG1009" i="64"/>
  <c r="CG1003" i="64"/>
  <c r="CG1010" i="64" s="1"/>
  <c r="BS1009" i="64"/>
  <c r="BS1003" i="64"/>
  <c r="BS1010" i="64" s="1"/>
  <c r="AE1009" i="64"/>
  <c r="AE1003" i="64"/>
  <c r="CY1003" i="64"/>
  <c r="CY1010" i="64" s="1"/>
  <c r="DA1003" i="64"/>
  <c r="DA1010" i="64" s="1"/>
  <c r="DB1003" i="64"/>
  <c r="DB1010" i="64" s="1"/>
  <c r="CZ1003" i="64"/>
  <c r="CZ1010" i="64" s="1"/>
  <c r="DC1003" i="64"/>
  <c r="DC1010" i="64" s="1"/>
  <c r="DD1003" i="64"/>
  <c r="DD1010" i="64" s="1"/>
  <c r="DE1003" i="64"/>
  <c r="DE1010" i="64" s="1"/>
  <c r="DF1003" i="64"/>
  <c r="DF1010" i="64" s="1"/>
  <c r="DG1003" i="64"/>
  <c r="DG1010" i="64" s="1"/>
  <c r="DH1003" i="64"/>
  <c r="DH1010" i="64" s="1"/>
  <c r="DI1003" i="64"/>
  <c r="DI1010" i="64" s="1"/>
  <c r="DJ1003" i="64"/>
  <c r="DJ1010" i="64" s="1"/>
  <c r="DK1003" i="64"/>
  <c r="DK1010" i="64" s="1"/>
  <c r="DL1003" i="64"/>
  <c r="BK1009" i="64"/>
  <c r="BK1003" i="64"/>
  <c r="BK1010" i="64" s="1"/>
  <c r="CF1009" i="64"/>
  <c r="CF1003" i="64"/>
  <c r="CF1010" i="64" s="1"/>
  <c r="BR1009" i="64"/>
  <c r="BR1003" i="64"/>
  <c r="BR1010" i="64" s="1"/>
  <c r="BB1009" i="64"/>
  <c r="BB1003" i="64"/>
  <c r="BB1010" i="64" s="1"/>
  <c r="BJ1009" i="64"/>
  <c r="BJ1003" i="64"/>
  <c r="BJ1010" i="64" s="1"/>
  <c r="CE1009" i="64"/>
  <c r="CE1003" i="64"/>
  <c r="CE1010" i="64" s="1"/>
  <c r="BQ1009" i="64"/>
  <c r="BQ1003" i="64"/>
  <c r="BQ1010" i="64" s="1"/>
  <c r="AP1009" i="64"/>
  <c r="AP1003" i="64"/>
  <c r="AP1010" i="64" s="1"/>
  <c r="AI44" i="861"/>
  <c r="AI64" i="861"/>
  <c r="AE2187" i="64"/>
  <c r="AE2184" i="64"/>
  <c r="BB2181" i="64"/>
  <c r="BB2188" i="64" s="1"/>
  <c r="AL2181" i="64"/>
  <c r="AL2188" i="64" s="1"/>
  <c r="AF2181" i="64"/>
  <c r="AF2188" i="64" s="1"/>
  <c r="BF2181" i="64"/>
  <c r="BF2188" i="64" s="1"/>
  <c r="AK2181" i="64"/>
  <c r="AK2188" i="64" s="1"/>
  <c r="AH2181" i="64"/>
  <c r="AH2188" i="64" s="1"/>
  <c r="AG2181" i="64"/>
  <c r="AG2188" i="64" s="1"/>
  <c r="BE2181" i="64"/>
  <c r="BE2188" i="64" s="1"/>
  <c r="AZ2181" i="64"/>
  <c r="AZ2188" i="64" s="1"/>
  <c r="AJ2181" i="64"/>
  <c r="AJ2188" i="64" s="1"/>
  <c r="BD2181" i="64"/>
  <c r="BD2188" i="64" s="1"/>
  <c r="AY2181" i="64"/>
  <c r="AY2188" i="64" s="1"/>
  <c r="AI2181" i="64"/>
  <c r="AI2188" i="64" s="1"/>
  <c r="BC2181" i="64"/>
  <c r="BC2188" i="64" s="1"/>
  <c r="BZ2181" i="64"/>
  <c r="BZ2188" i="64" s="1"/>
  <c r="AX2181" i="64"/>
  <c r="AX2188" i="64" s="1"/>
  <c r="CS2181" i="64"/>
  <c r="CS2188" i="64" s="1"/>
  <c r="CW2181" i="64"/>
  <c r="CW2188" i="64" s="1"/>
  <c r="CL2181" i="64"/>
  <c r="CL2188" i="64" s="1"/>
  <c r="CT2181" i="64"/>
  <c r="CT2188" i="64" s="1"/>
  <c r="CV2181" i="64"/>
  <c r="CV2188" i="64" s="1"/>
  <c r="CR2181" i="64"/>
  <c r="CR2188" i="64" s="1"/>
  <c r="CU2181" i="64"/>
  <c r="CU2188" i="64" s="1"/>
  <c r="CQ2181" i="64"/>
  <c r="CQ2188" i="64" s="1"/>
  <c r="CO2181" i="64"/>
  <c r="CO2188" i="64" s="1"/>
  <c r="CP2181" i="64"/>
  <c r="CP2188" i="64" s="1"/>
  <c r="CX2181" i="64"/>
  <c r="CX2188" i="64" s="1"/>
  <c r="BY2181" i="64"/>
  <c r="BY2188" i="64" s="1"/>
  <c r="AW2181" i="64"/>
  <c r="AW2188" i="64" s="1"/>
  <c r="CK2181" i="64"/>
  <c r="CK2188" i="64" s="1"/>
  <c r="BX2181" i="64"/>
  <c r="BX2188" i="64" s="1"/>
  <c r="AV2181" i="64"/>
  <c r="AV2188" i="64" s="1"/>
  <c r="CJ2181" i="64"/>
  <c r="CJ2188" i="64" s="1"/>
  <c r="BW2181" i="64"/>
  <c r="BW2188" i="64" s="1"/>
  <c r="AU2181" i="64"/>
  <c r="AU2188" i="64" s="1"/>
  <c r="AE2181" i="64"/>
  <c r="AE2188" i="64" s="1"/>
  <c r="DB2181" i="64"/>
  <c r="DB2188" i="64" s="1"/>
  <c r="CY2181" i="64"/>
  <c r="CY2188" i="64" s="1"/>
  <c r="CZ2181" i="64"/>
  <c r="CZ2188" i="64" s="1"/>
  <c r="DA2181" i="64"/>
  <c r="DA2188" i="64" s="1"/>
  <c r="DC2181" i="64"/>
  <c r="DC2188" i="64" s="1"/>
  <c r="DD2181" i="64"/>
  <c r="DD2188" i="64" s="1"/>
  <c r="DE2181" i="64"/>
  <c r="DE2188" i="64" s="1"/>
  <c r="DF2181" i="64"/>
  <c r="DF2188" i="64" s="1"/>
  <c r="DG2181" i="64"/>
  <c r="DG2188" i="64" s="1"/>
  <c r="DH2181" i="64"/>
  <c r="DH2188" i="64" s="1"/>
  <c r="DI2181" i="64"/>
  <c r="DI2188" i="64" s="1"/>
  <c r="DJ2181" i="64"/>
  <c r="DJ2188" i="64" s="1"/>
  <c r="DK2181" i="64"/>
  <c r="DK2188" i="64" s="1"/>
  <c r="DL2181" i="64"/>
  <c r="DL2188" i="64" s="1"/>
  <c r="CI2181" i="64"/>
  <c r="CI2188" i="64" s="1"/>
  <c r="BV2181" i="64"/>
  <c r="BV2188" i="64" s="1"/>
  <c r="AT2181" i="64"/>
  <c r="AT2188" i="64" s="1"/>
  <c r="BN2181" i="64"/>
  <c r="BN2188" i="64" s="1"/>
  <c r="CH2181" i="64"/>
  <c r="CH2188" i="64" s="1"/>
  <c r="BU2181" i="64"/>
  <c r="BU2188" i="64" s="1"/>
  <c r="AS2181" i="64"/>
  <c r="AS2188" i="64" s="1"/>
  <c r="BM2181" i="64"/>
  <c r="BM2188" i="64" s="1"/>
  <c r="CG2181" i="64"/>
  <c r="CG2188" i="64" s="1"/>
  <c r="BT2181" i="64"/>
  <c r="BT2188" i="64" s="1"/>
  <c r="AR2181" i="64"/>
  <c r="AR2188" i="64" s="1"/>
  <c r="BL2181" i="64"/>
  <c r="BL2188" i="64" s="1"/>
  <c r="CF2181" i="64"/>
  <c r="CF2188" i="64" s="1"/>
  <c r="BA2181" i="64"/>
  <c r="BA2188" i="64" s="1"/>
  <c r="BS2181" i="64"/>
  <c r="BS2188" i="64" s="1"/>
  <c r="AQ2181" i="64"/>
  <c r="AQ2188" i="64" s="1"/>
  <c r="BK2181" i="64"/>
  <c r="BK2188" i="64" s="1"/>
  <c r="CE2181" i="64"/>
  <c r="CE2188" i="64" s="1"/>
  <c r="BR2181" i="64"/>
  <c r="BR2188" i="64" s="1"/>
  <c r="AP2181" i="64"/>
  <c r="AP2188" i="64" s="1"/>
  <c r="BJ2181" i="64"/>
  <c r="BJ2188" i="64" s="1"/>
  <c r="CD2181" i="64"/>
  <c r="CD2188" i="64" s="1"/>
  <c r="BQ2181" i="64"/>
  <c r="BQ2188" i="64" s="1"/>
  <c r="AO2181" i="64"/>
  <c r="AO2188" i="64" s="1"/>
  <c r="BI2181" i="64"/>
  <c r="BI2188" i="64" s="1"/>
  <c r="CC2181" i="64"/>
  <c r="CC2188" i="64" s="1"/>
  <c r="BP2181" i="64"/>
  <c r="BP2188" i="64" s="1"/>
  <c r="AN2181" i="64"/>
  <c r="AN2188" i="64" s="1"/>
  <c r="BH2181" i="64"/>
  <c r="BH2188" i="64" s="1"/>
  <c r="CB2181" i="64"/>
  <c r="CB2188" i="64" s="1"/>
  <c r="BO2181" i="64"/>
  <c r="BO2188" i="64" s="1"/>
  <c r="AM2181" i="64"/>
  <c r="AM2188" i="64" s="1"/>
  <c r="BG2181" i="64"/>
  <c r="BG2188" i="64" s="1"/>
  <c r="CA2181" i="64"/>
  <c r="CA2188" i="64" s="1"/>
  <c r="P1995" i="64"/>
  <c r="CR1996" i="64" a="1"/>
  <c r="CR1996" i="64" s="1"/>
  <c r="DI1996" i="64" a="1"/>
  <c r="DI1996" i="64" s="1"/>
  <c r="CT1996" i="64" a="1"/>
  <c r="CT1996" i="64" s="1"/>
  <c r="DH1996" i="64" a="1"/>
  <c r="DH1996" i="64" s="1"/>
  <c r="CS1996" i="64" a="1"/>
  <c r="CS1996" i="64" s="1"/>
  <c r="DK1996" i="64" a="1"/>
  <c r="DK1996" i="64" s="1"/>
  <c r="CU1996" i="64" a="1"/>
  <c r="CU1996" i="64" s="1"/>
  <c r="DJ1996" i="64" a="1"/>
  <c r="DJ1996" i="64" s="1"/>
  <c r="CV1996" i="64" a="1"/>
  <c r="CV1996" i="64" s="1"/>
  <c r="DL1996" i="64" a="1"/>
  <c r="DL1996" i="64" s="1"/>
  <c r="CW1996" i="64" a="1"/>
  <c r="CW1996" i="64" s="1"/>
  <c r="CZ1996" i="64" a="1"/>
  <c r="CZ1996" i="64" s="1"/>
  <c r="CX1996" i="64" a="1"/>
  <c r="CX1996" i="64" s="1"/>
  <c r="CY1996" i="64" a="1"/>
  <c r="CY1996" i="64" s="1"/>
  <c r="DA1996" i="64" a="1"/>
  <c r="DA1996" i="64" s="1"/>
  <c r="DC1996" i="64" a="1"/>
  <c r="DC1996" i="64" s="1"/>
  <c r="DB1996" i="64" a="1"/>
  <c r="DB1996" i="64" s="1"/>
  <c r="CL1996" i="64" a="1"/>
  <c r="CL1996" i="64" s="1"/>
  <c r="DD1996" i="64" a="1"/>
  <c r="DD1996" i="64" s="1"/>
  <c r="CO1996" i="64" a="1"/>
  <c r="CO1996" i="64" s="1"/>
  <c r="CO1989" i="64" s="1"/>
  <c r="CO1990" i="64" s="1"/>
  <c r="CP1985" i="64" s="1"/>
  <c r="CP1992" i="64" s="1"/>
  <c r="DF1996" i="64" a="1"/>
  <c r="DF1996" i="64" s="1"/>
  <c r="CP1996" i="64" a="1"/>
  <c r="CP1996" i="64" s="1"/>
  <c r="DE1996" i="64" a="1"/>
  <c r="DE1996" i="64" s="1"/>
  <c r="CQ1996" i="64" a="1"/>
  <c r="CQ1996" i="64" s="1"/>
  <c r="DG1996" i="64" a="1"/>
  <c r="DG1996" i="64" s="1"/>
  <c r="BH1990" i="64"/>
  <c r="BI1985" i="64" s="1"/>
  <c r="CR17" i="861"/>
  <c r="CR26" i="861" s="1"/>
  <c r="CR27" i="861" s="1"/>
  <c r="AL17" i="861"/>
  <c r="AL26" i="861" s="1"/>
  <c r="AL27" i="861" s="1"/>
  <c r="L967" i="64"/>
  <c r="M967" i="64"/>
  <c r="CO973" i="64" a="1"/>
  <c r="CO973" i="64" s="1"/>
  <c r="M972" i="64"/>
  <c r="CL973" i="64" a="1"/>
  <c r="CL973" i="64" s="1"/>
  <c r="BQ962" i="64"/>
  <c r="BR957" i="64" s="1"/>
  <c r="BR964" i="64" s="1"/>
  <c r="BQ969" i="64"/>
  <c r="AO594" i="64"/>
  <c r="AO596" i="64" s="1"/>
  <c r="AO586" i="64" s="1"/>
  <c r="AO588" i="64" s="1"/>
  <c r="L127" i="64"/>
  <c r="L145" i="64" s="1"/>
  <c r="M127" i="64"/>
  <c r="N127" i="64"/>
  <c r="N145" i="64" s="1"/>
  <c r="P127" i="64"/>
  <c r="CK142" i="64"/>
  <c r="CJ144" i="64"/>
  <c r="CJ145" i="64" s="1"/>
  <c r="AT1960" i="64"/>
  <c r="AT1961" i="64" s="1"/>
  <c r="M1177" i="64"/>
  <c r="N1177" i="64"/>
  <c r="O1177" i="64"/>
  <c r="P1177" i="64"/>
  <c r="P908" i="64"/>
  <c r="CL928" i="64"/>
  <c r="CL929" i="64" s="1"/>
  <c r="M928" i="64"/>
  <c r="N928" i="64"/>
  <c r="N929" i="64" s="1"/>
  <c r="O928" i="64"/>
  <c r="O929" i="64" s="1"/>
  <c r="M926" i="64"/>
  <c r="N926" i="64"/>
  <c r="O926" i="64"/>
  <c r="P926" i="64"/>
  <c r="M911" i="64"/>
  <c r="P911" i="64"/>
  <c r="M212" i="64"/>
  <c r="N212" i="64"/>
  <c r="O212" i="64"/>
  <c r="P212" i="64"/>
  <c r="CL1178" i="64"/>
  <c r="P826" i="64"/>
  <c r="M30" i="861"/>
  <c r="P30" i="861"/>
  <c r="AY263" i="64"/>
  <c r="AY281" i="64"/>
  <c r="AZ277" i="64"/>
  <c r="AZ260" i="64"/>
  <c r="AZ278" i="64"/>
  <c r="AZ261" i="64"/>
  <c r="AZ279" i="64"/>
  <c r="AZ262" i="64"/>
  <c r="AZ280" i="64"/>
  <c r="CC1" i="860"/>
  <c r="CC7" i="860"/>
  <c r="CC3" i="860"/>
  <c r="CC4" i="860" s="1"/>
  <c r="CD2" i="860"/>
  <c r="AX784" i="64"/>
  <c r="AY788" i="64" a="1"/>
  <c r="AY788" i="64" s="1"/>
  <c r="AY783" i="64" a="1"/>
  <c r="AY783" i="64" s="1"/>
  <c r="AX523" i="64"/>
  <c r="AW2330" i="64"/>
  <c r="AX2322" i="64"/>
  <c r="AY2313" i="64" a="1"/>
  <c r="AY2313" i="64" s="1"/>
  <c r="AY2314" i="64" a="1"/>
  <c r="AY2314" i="64" s="1"/>
  <c r="AY2315" i="64" a="1"/>
  <c r="AY2315" i="64" s="1"/>
  <c r="AY2316" i="64" a="1"/>
  <c r="AY2316" i="64" s="1"/>
  <c r="AY2317" i="64" a="1"/>
  <c r="AY2317" i="64" s="1"/>
  <c r="AY2318" i="64" a="1"/>
  <c r="AY2318" i="64" s="1"/>
  <c r="AY2320" i="64" a="1"/>
  <c r="AY2320" i="64" s="1"/>
  <c r="AY2321" i="64" a="1"/>
  <c r="AY2321" i="64" s="1"/>
  <c r="AY2319" i="64" a="1"/>
  <c r="AY2319" i="64" s="1"/>
  <c r="AY521" i="64" a="1"/>
  <c r="AY521" i="64" s="1"/>
  <c r="AY499" i="64" a="1"/>
  <c r="AY499" i="64" s="1"/>
  <c r="AY522" i="64" a="1"/>
  <c r="AY522" i="64" s="1"/>
  <c r="AX500" i="64"/>
  <c r="AY2501" i="64"/>
  <c r="AY2467" i="64"/>
  <c r="DH2756" i="64"/>
  <c r="DH2653" i="64"/>
  <c r="DH2730" i="64"/>
  <c r="AX2426" i="64"/>
  <c r="AX2404" i="64"/>
  <c r="AY2759" i="64" a="1"/>
  <c r="AY2759" i="64" s="1"/>
  <c r="AY2405" i="64" a="1"/>
  <c r="AY2405" i="64" s="1"/>
  <c r="AY2425" i="64" a="1"/>
  <c r="AY2425" i="64" s="1"/>
  <c r="CI2082" i="64"/>
  <c r="CH2084" i="64"/>
  <c r="CI2061" i="64"/>
  <c r="CI2063" i="64" s="1"/>
  <c r="CJ2041" i="64"/>
  <c r="AU1958" i="64"/>
  <c r="AU1960" i="64" s="1"/>
  <c r="AU1961" i="64" s="1"/>
  <c r="AV1949" i="64"/>
  <c r="AW1947" i="64"/>
  <c r="AW1956" i="64"/>
  <c r="AW1948" i="64"/>
  <c r="AW1957" i="64"/>
  <c r="AY1953" i="64" a="1"/>
  <c r="AY1953" i="64" s="1"/>
  <c r="AY1952" i="64" a="1"/>
  <c r="AY1952" i="64" s="1"/>
  <c r="AY1944" i="64" a="1"/>
  <c r="AY1944" i="64" s="1"/>
  <c r="AY1943" i="64" a="1"/>
  <c r="AY1943" i="64" s="1"/>
  <c r="AX1940" i="64"/>
  <c r="AX1939" i="64"/>
  <c r="AY1934" i="64" a="1"/>
  <c r="AY1934" i="64" s="1"/>
  <c r="AY1935" i="64" a="1"/>
  <c r="AY1935" i="64" s="1"/>
  <c r="AX2447" i="64"/>
  <c r="AY2446" i="64" a="1"/>
  <c r="AY2446" i="64" s="1"/>
  <c r="AY659" i="64" a="1"/>
  <c r="AY659" i="64" s="1"/>
  <c r="AT707" i="64"/>
  <c r="AU706" i="64" a="1"/>
  <c r="AU706" i="64" s="1"/>
  <c r="AZ2216" i="64"/>
  <c r="AZ2217" i="64" s="1"/>
  <c r="AF2114" i="64"/>
  <c r="AG2110" i="64" s="1"/>
  <c r="AG2116" i="64" s="1"/>
  <c r="AX1692" i="64"/>
  <c r="AX1401" i="64"/>
  <c r="AX1855" i="64"/>
  <c r="AX1152" i="64"/>
  <c r="AX476" i="64"/>
  <c r="AX685" i="64"/>
  <c r="AX661" i="64"/>
  <c r="AW62" i="64"/>
  <c r="AY654" i="64" a="1"/>
  <c r="AY654" i="64" s="1"/>
  <c r="AY75" i="64" a="1"/>
  <c r="AY75" i="64" s="1"/>
  <c r="AY498" i="64" a="1"/>
  <c r="AY498" i="64" s="1"/>
  <c r="AY55" i="64" a="1"/>
  <c r="AY55" i="64" s="1"/>
  <c r="AY59" i="64" a="1"/>
  <c r="AY59" i="64" s="1"/>
  <c r="AY60" i="64" a="1"/>
  <c r="AY60" i="64" s="1"/>
  <c r="AX56" i="64"/>
  <c r="AY54" i="64" a="1"/>
  <c r="AY54" i="64" s="1"/>
  <c r="AY53" i="64" a="1"/>
  <c r="AY53" i="64" s="1"/>
  <c r="AY684" i="64" a="1"/>
  <c r="AY684" i="64" s="1"/>
  <c r="AY2656" i="64" a="1"/>
  <c r="AY2656" i="64" s="1"/>
  <c r="AY2682" i="64" a="1"/>
  <c r="AY2682" i="64" s="1"/>
  <c r="AY2733" i="64" a="1"/>
  <c r="AY2733" i="64" s="1"/>
  <c r="AY2707" i="64" a="1"/>
  <c r="AY2707" i="64" s="1"/>
  <c r="AY1831" i="64" a="1"/>
  <c r="AY1831" i="64" s="1"/>
  <c r="AY1832" i="64" s="1"/>
  <c r="AX93" i="64"/>
  <c r="AY90" i="64" a="1"/>
  <c r="AY90" i="64" s="1"/>
  <c r="AY91" i="64" a="1"/>
  <c r="AY91" i="64" s="1"/>
  <c r="AY92" i="64" a="1"/>
  <c r="AY92" i="64" s="1"/>
  <c r="AY89" i="64" a="1"/>
  <c r="AY89" i="64" s="1"/>
  <c r="AY1773" i="64" a="1"/>
  <c r="AY1773" i="64" s="1"/>
  <c r="AY1774" i="64" s="1"/>
  <c r="AY475" i="64" a="1"/>
  <c r="AY475" i="64" s="1"/>
  <c r="AY2783" i="64" a="1"/>
  <c r="AY2783" i="64" s="1"/>
  <c r="AY1693" i="64" a="1"/>
  <c r="AY1693" i="64" s="1"/>
  <c r="AY2111" i="64" a="1"/>
  <c r="AY2111" i="64" s="1"/>
  <c r="AY2119" i="64" s="1"/>
  <c r="AY1856" i="64" a="1"/>
  <c r="AY1856" i="64" s="1"/>
  <c r="AY1854" i="64" a="1"/>
  <c r="AY1854" i="64" s="1"/>
  <c r="AY1862" i="64" a="1"/>
  <c r="AY1862" i="64" s="1"/>
  <c r="AY1400" i="64" a="1"/>
  <c r="AY1400" i="64" s="1"/>
  <c r="AY1151" i="64" a="1"/>
  <c r="AY1151" i="64" s="1"/>
  <c r="AY523" i="64" a="1"/>
  <c r="AZ2501" i="64" a="1"/>
  <c r="AY1940" i="64" a="1"/>
  <c r="AY500" i="64" a="1"/>
  <c r="AY1401" i="64" a="1"/>
  <c r="AY784" i="64" a="1"/>
  <c r="AY2404" i="64" a="1"/>
  <c r="AY1855" i="64" a="1"/>
  <c r="AU707" i="64" a="1"/>
  <c r="AY1939" i="64" a="1"/>
  <c r="AY2426" i="64" a="1"/>
  <c r="AZ2467" i="64" a="1"/>
  <c r="AY2447" i="64" a="1"/>
  <c r="AY685" i="64" a="1"/>
  <c r="AY661" i="64" a="1"/>
  <c r="AY1692" i="64" a="1"/>
  <c r="AY1152" i="64" a="1"/>
  <c r="AY476" i="64" a="1"/>
  <c r="CY43" i="861" l="1"/>
  <c r="CY73" i="861"/>
  <c r="CX42" i="861"/>
  <c r="CX72" i="861"/>
  <c r="BF27" i="1224"/>
  <c r="BE47" i="1224"/>
  <c r="BE73" i="861" s="1"/>
  <c r="BE49" i="1224"/>
  <c r="BE43" i="861" s="1"/>
  <c r="CE1233" i="64"/>
  <c r="CE1231" i="64"/>
  <c r="CF1227" i="64" s="1"/>
  <c r="CO398" i="64"/>
  <c r="CP394" i="64" s="1"/>
  <c r="AE398" i="64"/>
  <c r="AF394" i="64" s="1"/>
  <c r="P397" i="64"/>
  <c r="N397" i="64"/>
  <c r="M397" i="64"/>
  <c r="O397" i="64"/>
  <c r="L397" i="64"/>
  <c r="CD1074" i="64"/>
  <c r="CD1072" i="64"/>
  <c r="CE1068" i="64" s="1"/>
  <c r="BO1010" i="64"/>
  <c r="O1003" i="64"/>
  <c r="O1010" i="64" s="1"/>
  <c r="CA1010" i="64"/>
  <c r="P1003" i="64"/>
  <c r="P1010" i="64" s="1"/>
  <c r="BC1010" i="64"/>
  <c r="N1003" i="64"/>
  <c r="N1010" i="64" s="1"/>
  <c r="AQ1010" i="64"/>
  <c r="M1003" i="64"/>
  <c r="M1010" i="64" s="1"/>
  <c r="CO1010" i="64"/>
  <c r="CP1000" i="64"/>
  <c r="CP1004" i="64" s="1"/>
  <c r="DL1010" i="64"/>
  <c r="K1003" i="64"/>
  <c r="K1010" i="64" s="1"/>
  <c r="AE1010" i="64"/>
  <c r="L1003" i="64"/>
  <c r="L1010" i="64" s="1"/>
  <c r="CO2182" i="64"/>
  <c r="CP2179" i="64" s="1"/>
  <c r="AE2182" i="64"/>
  <c r="AF2179" i="64" s="1"/>
  <c r="P2181" i="64"/>
  <c r="P2188" i="64" s="1"/>
  <c r="K2181" i="64"/>
  <c r="K2188" i="64" s="1"/>
  <c r="M2181" i="64"/>
  <c r="M2188" i="64" s="1"/>
  <c r="L2181" i="64"/>
  <c r="L2188" i="64" s="1"/>
  <c r="O2181" i="64"/>
  <c r="O2188" i="64" s="1"/>
  <c r="N2181" i="64"/>
  <c r="N2188" i="64" s="1"/>
  <c r="CP1989" i="64"/>
  <c r="CP1990" i="64" s="1"/>
  <c r="CQ1985" i="64" s="1"/>
  <c r="BI1992" i="64"/>
  <c r="CO961" i="64"/>
  <c r="M973" i="64"/>
  <c r="P973" i="64"/>
  <c r="BR961" i="64"/>
  <c r="AO597" i="64"/>
  <c r="AO602" i="64" s="1"/>
  <c r="AO589" i="64"/>
  <c r="CK144" i="64"/>
  <c r="CK145" i="64" s="1"/>
  <c r="CL142" i="64"/>
  <c r="M1178" i="64"/>
  <c r="N1178" i="64"/>
  <c r="O1178" i="64"/>
  <c r="P1178" i="64"/>
  <c r="AG2120" i="64" a="1"/>
  <c r="AG2120" i="64" s="1"/>
  <c r="AG2113" i="64" s="1"/>
  <c r="P928" i="64"/>
  <c r="P929" i="64" s="1"/>
  <c r="M929" i="64"/>
  <c r="AZ281" i="64"/>
  <c r="BA277" i="64"/>
  <c r="BA278" i="64"/>
  <c r="BA260" i="64"/>
  <c r="BA261" i="64"/>
  <c r="BA279" i="64"/>
  <c r="BA280" i="64"/>
  <c r="BA262" i="64"/>
  <c r="AZ263" i="64"/>
  <c r="CD1" i="860"/>
  <c r="CD7" i="860"/>
  <c r="CD3" i="860"/>
  <c r="CD4" i="860" s="1"/>
  <c r="CE2" i="860"/>
  <c r="AY784" i="64"/>
  <c r="AY794" i="64" s="1"/>
  <c r="AX794" i="64"/>
  <c r="AZ788" i="64" a="1"/>
  <c r="AZ788" i="64" s="1"/>
  <c r="AZ783" i="64" a="1"/>
  <c r="AZ783" i="64" s="1"/>
  <c r="AX2330" i="64"/>
  <c r="AY523" i="64"/>
  <c r="AY2322" i="64"/>
  <c r="AZ2313" i="64" a="1"/>
  <c r="AZ2313" i="64" s="1"/>
  <c r="AZ2314" i="64" a="1"/>
  <c r="AZ2314" i="64" s="1"/>
  <c r="AZ2319" i="64" a="1"/>
  <c r="AZ2319" i="64" s="1"/>
  <c r="AZ2316" i="64" a="1"/>
  <c r="AZ2316" i="64" s="1"/>
  <c r="AZ2318" i="64" a="1"/>
  <c r="AZ2318" i="64" s="1"/>
  <c r="AZ2320" i="64" a="1"/>
  <c r="AZ2320" i="64" s="1"/>
  <c r="AZ2321" i="64" a="1"/>
  <c r="AZ2321" i="64" s="1"/>
  <c r="AZ2315" i="64" a="1"/>
  <c r="AZ2315" i="64" s="1"/>
  <c r="AZ2317" i="64" a="1"/>
  <c r="AZ2317" i="64" s="1"/>
  <c r="AZ521" i="64" a="1"/>
  <c r="AZ521" i="64" s="1"/>
  <c r="AZ499" i="64" a="1"/>
  <c r="AZ499" i="64" s="1"/>
  <c r="AZ522" i="64" a="1"/>
  <c r="AZ522" i="64" s="1"/>
  <c r="AY500" i="64"/>
  <c r="AZ2467" i="64"/>
  <c r="AZ2501" i="64"/>
  <c r="DG2704" i="64"/>
  <c r="AY2426" i="64"/>
  <c r="AY2404" i="64"/>
  <c r="AZ2759" i="64" a="1"/>
  <c r="AZ2759" i="64" s="1"/>
  <c r="AZ2405" i="64" a="1"/>
  <c r="AZ2405" i="64" s="1"/>
  <c r="AZ2425" i="64" a="1"/>
  <c r="AZ2425" i="64" s="1"/>
  <c r="CI2084" i="64"/>
  <c r="CJ2082" i="64"/>
  <c r="CJ2061" i="64"/>
  <c r="CJ2063" i="64" s="1"/>
  <c r="CK2041" i="64"/>
  <c r="AV1958" i="64"/>
  <c r="AV1960" i="64" s="1"/>
  <c r="AW1949" i="64"/>
  <c r="AX1948" i="64"/>
  <c r="AX1957" i="64"/>
  <c r="AX1947" i="64"/>
  <c r="AX1956" i="64"/>
  <c r="AZ1952" i="64" a="1"/>
  <c r="AZ1952" i="64" s="1"/>
  <c r="AZ1953" i="64" a="1"/>
  <c r="AZ1953" i="64" s="1"/>
  <c r="AZ1944" i="64" a="1"/>
  <c r="AZ1944" i="64" s="1"/>
  <c r="AZ1943" i="64" a="1"/>
  <c r="AZ1943" i="64" s="1"/>
  <c r="AY1940" i="64"/>
  <c r="AY1939" i="64"/>
  <c r="AZ1934" i="64" a="1"/>
  <c r="AZ1934" i="64" s="1"/>
  <c r="AZ1935" i="64" a="1"/>
  <c r="AZ1935" i="64" s="1"/>
  <c r="AY2447" i="64"/>
  <c r="AZ2446" i="64" a="1"/>
  <c r="AZ2446" i="64" s="1"/>
  <c r="AZ659" i="64" a="1"/>
  <c r="AZ659" i="64" s="1"/>
  <c r="AU707" i="64"/>
  <c r="BA2216" i="64"/>
  <c r="BA2217" i="64" s="1"/>
  <c r="AV706" i="64" a="1"/>
  <c r="AV706" i="64" s="1"/>
  <c r="AY1855" i="64"/>
  <c r="AY1692" i="64"/>
  <c r="AY1401" i="64"/>
  <c r="AY1152" i="64"/>
  <c r="AY661" i="64"/>
  <c r="AY476" i="64"/>
  <c r="AY685" i="64"/>
  <c r="AX62" i="64"/>
  <c r="AZ654" i="64" a="1"/>
  <c r="AZ654" i="64" s="1"/>
  <c r="AZ75" i="64" a="1"/>
  <c r="AZ75" i="64" s="1"/>
  <c r="AZ498" i="64" a="1"/>
  <c r="AZ498" i="64" s="1"/>
  <c r="AZ55" i="64" a="1"/>
  <c r="AZ55" i="64" s="1"/>
  <c r="AZ60" i="64" a="1"/>
  <c r="AZ60" i="64" s="1"/>
  <c r="AZ59" i="64" a="1"/>
  <c r="AZ59" i="64" s="1"/>
  <c r="AY56" i="64"/>
  <c r="AZ53" i="64" a="1"/>
  <c r="AZ53" i="64" s="1"/>
  <c r="AZ54" i="64" a="1"/>
  <c r="AZ54" i="64" s="1"/>
  <c r="AZ684" i="64" a="1"/>
  <c r="AZ684" i="64" s="1"/>
  <c r="AZ2656" i="64" a="1"/>
  <c r="AZ2656" i="64" s="1"/>
  <c r="AZ2733" i="64" a="1"/>
  <c r="AZ2733" i="64" s="1"/>
  <c r="AZ2707" i="64" a="1"/>
  <c r="AZ2707" i="64" s="1"/>
  <c r="AZ2682" i="64" a="1"/>
  <c r="AZ2682" i="64" s="1"/>
  <c r="AZ1831" i="64" a="1"/>
  <c r="AZ1831" i="64" s="1"/>
  <c r="AZ1832" i="64" s="1"/>
  <c r="AY93" i="64"/>
  <c r="AZ89" i="64" a="1"/>
  <c r="AZ89" i="64" s="1"/>
  <c r="AZ90" i="64" a="1"/>
  <c r="AZ90" i="64" s="1"/>
  <c r="AZ91" i="64" a="1"/>
  <c r="AZ91" i="64" s="1"/>
  <c r="AZ92" i="64" a="1"/>
  <c r="AZ92" i="64" s="1"/>
  <c r="AZ1773" i="64" a="1"/>
  <c r="AZ1773" i="64" s="1"/>
  <c r="AZ1774" i="64" s="1"/>
  <c r="AZ475" i="64" a="1"/>
  <c r="AZ475" i="64" s="1"/>
  <c r="AZ2783" i="64" a="1"/>
  <c r="AZ2783" i="64" s="1"/>
  <c r="AZ1693" i="64" a="1"/>
  <c r="AZ1693" i="64" s="1"/>
  <c r="AZ2111" i="64" a="1"/>
  <c r="AZ2111" i="64" s="1"/>
  <c r="AZ2119" i="64" s="1"/>
  <c r="AZ1856" i="64" a="1"/>
  <c r="AZ1856" i="64" s="1"/>
  <c r="AZ1862" i="64" a="1"/>
  <c r="AZ1862" i="64" s="1"/>
  <c r="AZ1854" i="64" a="1"/>
  <c r="AZ1854" i="64" s="1"/>
  <c r="AZ1400" i="64" a="1"/>
  <c r="AZ1400" i="64" s="1"/>
  <c r="AZ1151" i="64" a="1"/>
  <c r="AZ1151" i="64" s="1"/>
  <c r="AZ784" i="64" a="1"/>
  <c r="AZ523" i="64" a="1"/>
  <c r="BA2501" i="64" a="1"/>
  <c r="AZ2426" i="64" a="1"/>
  <c r="AZ1855" i="64" a="1"/>
  <c r="AZ1939" i="64" a="1"/>
  <c r="AZ500" i="64" a="1"/>
  <c r="AZ661" i="64" a="1"/>
  <c r="AZ2447" i="64" a="1"/>
  <c r="BA2467" i="64" a="1"/>
  <c r="AZ2404" i="64" a="1"/>
  <c r="AZ685" i="64" a="1"/>
  <c r="AZ1692" i="64" a="1"/>
  <c r="AV707" i="64" a="1"/>
  <c r="AZ1940" i="64" a="1"/>
  <c r="AZ476" i="64" a="1"/>
  <c r="AZ1401" i="64" a="1"/>
  <c r="AZ1152" i="64" a="1"/>
  <c r="CZ43" i="861" l="1"/>
  <c r="CZ73" i="861"/>
  <c r="CY42" i="861"/>
  <c r="CY72" i="861"/>
  <c r="BF43" i="1224"/>
  <c r="BF31" i="1224"/>
  <c r="BF72" i="861" s="1"/>
  <c r="BF33" i="1224"/>
  <c r="BF42" i="861" s="1"/>
  <c r="CF1231" i="64"/>
  <c r="CG1227" i="64" s="1"/>
  <c r="CF1233" i="64"/>
  <c r="AF398" i="64"/>
  <c r="AG394" i="64" s="1"/>
  <c r="AG398" i="64" s="1"/>
  <c r="AH394" i="64" s="1"/>
  <c r="AH398" i="64" s="1"/>
  <c r="AF400" i="64"/>
  <c r="CP398" i="64"/>
  <c r="CQ394" i="64" s="1"/>
  <c r="CQ398" i="64" s="1"/>
  <c r="CR394" i="64" s="1"/>
  <c r="CR398" i="64" s="1"/>
  <c r="CP400" i="64"/>
  <c r="CE1072" i="64"/>
  <c r="CF1068" i="64" s="1"/>
  <c r="CE1074" i="64"/>
  <c r="CQ1000" i="64"/>
  <c r="CQ1004" i="64" s="1"/>
  <c r="CP1006" i="64"/>
  <c r="AL96" i="861"/>
  <c r="AJ44" i="861"/>
  <c r="AJ64" i="861"/>
  <c r="AF2182" i="64"/>
  <c r="AG2179" i="64" s="1"/>
  <c r="AG2184" i="64" s="1"/>
  <c r="AF2184" i="64"/>
  <c r="CP2182" i="64"/>
  <c r="CQ2179" i="64" s="1"/>
  <c r="CQ2184" i="64" s="1"/>
  <c r="CP2184" i="64"/>
  <c r="AK104" i="861"/>
  <c r="CR104" i="861"/>
  <c r="CQ1992" i="64"/>
  <c r="CQ1989" i="64" s="1"/>
  <c r="BI1989" i="64"/>
  <c r="CR64" i="861"/>
  <c r="CO969" i="64"/>
  <c r="CO962" i="64"/>
  <c r="CP957" i="64" s="1"/>
  <c r="CP964" i="64" s="1"/>
  <c r="CP961" i="64" s="1"/>
  <c r="BR962" i="64"/>
  <c r="BS957" i="64" s="1"/>
  <c r="BS964" i="64" s="1"/>
  <c r="BR969" i="64"/>
  <c r="AO598" i="64"/>
  <c r="AP593" i="64"/>
  <c r="AO590" i="64"/>
  <c r="AP582" i="64"/>
  <c r="M142" i="64"/>
  <c r="N142" i="64"/>
  <c r="O142" i="64"/>
  <c r="P142" i="64"/>
  <c r="CL144" i="64"/>
  <c r="CP12" i="863"/>
  <c r="CP67" i="863" s="1"/>
  <c r="BA281" i="64"/>
  <c r="BB277" i="64"/>
  <c r="BB260" i="64"/>
  <c r="BB278" i="64"/>
  <c r="BB261" i="64"/>
  <c r="BB279" i="64"/>
  <c r="BB262" i="64"/>
  <c r="BB280" i="64"/>
  <c r="BA263" i="64"/>
  <c r="CE1" i="860"/>
  <c r="CE7" i="860"/>
  <c r="CE3" i="860"/>
  <c r="CE4" i="860" s="1"/>
  <c r="CF2" i="860"/>
  <c r="AZ784" i="64"/>
  <c r="AZ794" i="64" s="1"/>
  <c r="BA788" i="64" a="1"/>
  <c r="BA788" i="64" s="1"/>
  <c r="BA783" i="64" a="1"/>
  <c r="BA783" i="64" s="1"/>
  <c r="AZ523" i="64"/>
  <c r="AY2330" i="64"/>
  <c r="BA2313" i="64" a="1"/>
  <c r="BA2313" i="64" s="1"/>
  <c r="BA2314" i="64" a="1"/>
  <c r="BA2314" i="64" s="1"/>
  <c r="BA2315" i="64" a="1"/>
  <c r="BA2315" i="64" s="1"/>
  <c r="BA2316" i="64" a="1"/>
  <c r="BA2316" i="64" s="1"/>
  <c r="BA2317" i="64" a="1"/>
  <c r="BA2317" i="64" s="1"/>
  <c r="BA2318" i="64" a="1"/>
  <c r="BA2318" i="64" s="1"/>
  <c r="BA2320" i="64" a="1"/>
  <c r="BA2320" i="64" s="1"/>
  <c r="BA2321" i="64" a="1"/>
  <c r="BA2321" i="64" s="1"/>
  <c r="BA2319" i="64" a="1"/>
  <c r="BA2319" i="64" s="1"/>
  <c r="AZ2322" i="64"/>
  <c r="BA522" i="64" a="1"/>
  <c r="BA522" i="64" s="1"/>
  <c r="BA521" i="64" a="1"/>
  <c r="BA521" i="64" s="1"/>
  <c r="BA499" i="64" a="1"/>
  <c r="BA499" i="64" s="1"/>
  <c r="AZ500" i="64"/>
  <c r="BA2501" i="64"/>
  <c r="BA2467" i="64"/>
  <c r="DI2756" i="64"/>
  <c r="DI2730" i="64"/>
  <c r="DI2653" i="64"/>
  <c r="AZ2426" i="64"/>
  <c r="AZ2404" i="64"/>
  <c r="BA2759" i="64" a="1"/>
  <c r="BA2759" i="64" s="1"/>
  <c r="BA2405" i="64" a="1"/>
  <c r="BA2405" i="64" s="1"/>
  <c r="BA2425" i="64" a="1"/>
  <c r="BA2425" i="64" s="1"/>
  <c r="CJ2084" i="64"/>
  <c r="CK2082" i="64"/>
  <c r="CK2061" i="64"/>
  <c r="CK2063" i="64" s="1"/>
  <c r="AV1961" i="64"/>
  <c r="AW1958" i="64"/>
  <c r="AW1960" i="64" s="1"/>
  <c r="AX1949" i="64"/>
  <c r="AY1947" i="64"/>
  <c r="AY1956" i="64"/>
  <c r="AY1948" i="64"/>
  <c r="AY1957" i="64"/>
  <c r="BA1953" i="64" a="1"/>
  <c r="BA1953" i="64" s="1"/>
  <c r="BA1952" i="64" a="1"/>
  <c r="BA1952" i="64" s="1"/>
  <c r="BA1943" i="64" a="1"/>
  <c r="BA1943" i="64" s="1"/>
  <c r="BA1944" i="64" a="1"/>
  <c r="BA1944" i="64" s="1"/>
  <c r="AZ1940" i="64"/>
  <c r="AZ1939" i="64"/>
  <c r="BA1934" i="64" a="1"/>
  <c r="BA1934" i="64" s="1"/>
  <c r="BA1935" i="64" a="1"/>
  <c r="BA1935" i="64" s="1"/>
  <c r="AZ2447" i="64"/>
  <c r="BA2446" i="64" a="1"/>
  <c r="BA2446" i="64" s="1"/>
  <c r="BA659" i="64" a="1"/>
  <c r="BA659" i="64" s="1"/>
  <c r="AV707" i="64"/>
  <c r="AW706" i="64" a="1"/>
  <c r="AW706" i="64" s="1"/>
  <c r="BB2216" i="64"/>
  <c r="BB2217" i="64" s="1"/>
  <c r="AG2114" i="64"/>
  <c r="AH2110" i="64" s="1"/>
  <c r="AH2116" i="64" s="1"/>
  <c r="AZ1692" i="64"/>
  <c r="AZ1401" i="64"/>
  <c r="AZ1855" i="64"/>
  <c r="AZ1152" i="64"/>
  <c r="AZ661" i="64"/>
  <c r="AZ476" i="64"/>
  <c r="AZ685" i="64"/>
  <c r="AY62" i="64"/>
  <c r="BA654" i="64" a="1"/>
  <c r="BA654" i="64" s="1"/>
  <c r="BA75" i="64" a="1"/>
  <c r="BA75" i="64" s="1"/>
  <c r="BA498" i="64" a="1"/>
  <c r="BA498" i="64" s="1"/>
  <c r="BA55" i="64" a="1"/>
  <c r="BA55" i="64" s="1"/>
  <c r="BA60" i="64" a="1"/>
  <c r="BA60" i="64" s="1"/>
  <c r="BA59" i="64" a="1"/>
  <c r="BA59" i="64" s="1"/>
  <c r="AZ56" i="64"/>
  <c r="BA53" i="64" a="1"/>
  <c r="BA53" i="64" s="1"/>
  <c r="BA54" i="64" a="1"/>
  <c r="BA54" i="64" s="1"/>
  <c r="BA684" i="64" a="1"/>
  <c r="BA684" i="64" s="1"/>
  <c r="BA2656" i="64" a="1"/>
  <c r="BA2656" i="64" s="1"/>
  <c r="BA2733" i="64" a="1"/>
  <c r="BA2733" i="64" s="1"/>
  <c r="BA2707" i="64" a="1"/>
  <c r="BA2707" i="64" s="1"/>
  <c r="BA2682" i="64" a="1"/>
  <c r="BA2682" i="64" s="1"/>
  <c r="BA1831" i="64" a="1"/>
  <c r="BA1831" i="64" s="1"/>
  <c r="BA1832" i="64" s="1"/>
  <c r="BA89" i="64" a="1"/>
  <c r="BA89" i="64" s="1"/>
  <c r="BA90" i="64" a="1"/>
  <c r="BA90" i="64" s="1"/>
  <c r="BA91" i="64" a="1"/>
  <c r="BA91" i="64" s="1"/>
  <c r="BA92" i="64" a="1"/>
  <c r="BA92" i="64" s="1"/>
  <c r="AZ93" i="64"/>
  <c r="BA1773" i="64" a="1"/>
  <c r="BA1773" i="64" s="1"/>
  <c r="BA1774" i="64" s="1"/>
  <c r="BA475" i="64" a="1"/>
  <c r="BA475" i="64" s="1"/>
  <c r="BA2783" i="64" a="1"/>
  <c r="BA2783" i="64" s="1"/>
  <c r="BA1693" i="64" a="1"/>
  <c r="BA1693" i="64" s="1"/>
  <c r="BA2111" i="64" a="1"/>
  <c r="BA2111" i="64" s="1"/>
  <c r="BA2119" i="64" s="1"/>
  <c r="BA1856" i="64" a="1"/>
  <c r="BA1856" i="64" s="1"/>
  <c r="BA1862" i="64" a="1"/>
  <c r="BA1862" i="64" s="1"/>
  <c r="BA1854" i="64" a="1"/>
  <c r="BA1854" i="64" s="1"/>
  <c r="BA1400" i="64" a="1"/>
  <c r="BA1400" i="64" s="1"/>
  <c r="BA1151" i="64" a="1"/>
  <c r="BA1151" i="64" s="1"/>
  <c r="BA784" i="64" a="1"/>
  <c r="BA1940" i="64" a="1"/>
  <c r="AW707" i="64" a="1"/>
  <c r="BA500" i="64" a="1"/>
  <c r="BA1152" i="64" a="1"/>
  <c r="BA685" i="64" a="1"/>
  <c r="BA2404" i="64" a="1"/>
  <c r="BA2447" i="64" a="1"/>
  <c r="BA661" i="64" a="1"/>
  <c r="BA1855" i="64" a="1"/>
  <c r="BA2426" i="64" a="1"/>
  <c r="BA523" i="64" a="1"/>
  <c r="BB2467" i="64" a="1"/>
  <c r="BB2501" i="64" a="1"/>
  <c r="BA1939" i="64" a="1"/>
  <c r="BA1401" i="64" a="1"/>
  <c r="BA476" i="64" a="1"/>
  <c r="BA1692" i="64" a="1"/>
  <c r="DA43" i="861" l="1"/>
  <c r="DA73" i="861"/>
  <c r="CZ42" i="861"/>
  <c r="CZ72" i="861"/>
  <c r="BG27" i="1224"/>
  <c r="BF47" i="1224"/>
  <c r="BF73" i="861" s="1"/>
  <c r="BF49" i="1224"/>
  <c r="BF43" i="861" s="1"/>
  <c r="CG1231" i="64"/>
  <c r="CH1227" i="64" s="1"/>
  <c r="CG1233" i="64"/>
  <c r="AG400" i="64"/>
  <c r="CQ400" i="64"/>
  <c r="AH400" i="64"/>
  <c r="AI394" i="64"/>
  <c r="AI398" i="64" s="1"/>
  <c r="CS394" i="64"/>
  <c r="CS398" i="64" s="1"/>
  <c r="CR400" i="64"/>
  <c r="CF1072" i="64"/>
  <c r="CG1068" i="64" s="1"/>
  <c r="CF1074" i="64"/>
  <c r="CR1000" i="64"/>
  <c r="CR1004" i="64" s="1"/>
  <c r="CQ1006" i="64"/>
  <c r="AG2182" i="64"/>
  <c r="AH2179" i="64" s="1"/>
  <c r="AH2184" i="64" s="1"/>
  <c r="CQ2182" i="64"/>
  <c r="CR2179" i="64" s="1"/>
  <c r="CR2184" i="64" s="1"/>
  <c r="AK74" i="861"/>
  <c r="AK76" i="861" s="1"/>
  <c r="BI1990" i="64"/>
  <c r="BJ1985" i="64" s="1"/>
  <c r="CQ1990" i="64"/>
  <c r="CR1985" i="64" s="1"/>
  <c r="CS17" i="861"/>
  <c r="CS26" i="861" s="1"/>
  <c r="CS27" i="861" s="1"/>
  <c r="CP969" i="64"/>
  <c r="CP962" i="64"/>
  <c r="CQ957" i="64" s="1"/>
  <c r="CQ964" i="64" s="1"/>
  <c r="CQ961" i="64" s="1"/>
  <c r="BS961" i="64"/>
  <c r="AP585" i="64"/>
  <c r="CL145" i="64"/>
  <c r="M144" i="64"/>
  <c r="M145" i="64" s="1"/>
  <c r="P144" i="64"/>
  <c r="P145" i="64" s="1"/>
  <c r="CL2041" i="64"/>
  <c r="P2041" i="64" s="1"/>
  <c r="AH2120" i="64" a="1"/>
  <c r="AH2120" i="64" s="1"/>
  <c r="AH2113" i="64" s="1"/>
  <c r="CP71" i="863"/>
  <c r="CP69" i="863"/>
  <c r="CP23" i="863" s="1"/>
  <c r="CP32" i="861" s="1"/>
  <c r="CP22" i="863"/>
  <c r="CP31" i="861" s="1"/>
  <c r="CP36" i="861" s="1"/>
  <c r="CP38" i="861" s="1"/>
  <c r="BC277" i="64"/>
  <c r="BC260" i="64"/>
  <c r="BC278" i="64"/>
  <c r="BC261" i="64"/>
  <c r="BC279" i="64"/>
  <c r="BC262" i="64"/>
  <c r="BC280" i="64"/>
  <c r="BB263" i="64"/>
  <c r="BB281" i="64"/>
  <c r="CF7" i="860"/>
  <c r="CF3" i="860"/>
  <c r="CF4" i="860" s="1"/>
  <c r="CG2" i="860"/>
  <c r="CF1" i="860"/>
  <c r="BA784" i="64"/>
  <c r="BA794" i="64" s="1"/>
  <c r="BB788" i="64" a="1"/>
  <c r="BB788" i="64" s="1"/>
  <c r="BB783" i="64" a="1"/>
  <c r="BB783" i="64" s="1"/>
  <c r="BA523" i="64"/>
  <c r="AZ2330" i="64"/>
  <c r="BA2322" i="64"/>
  <c r="BB2313" i="64" a="1"/>
  <c r="BB2313" i="64" s="1"/>
  <c r="BB2314" i="64" a="1"/>
  <c r="BB2314" i="64" s="1"/>
  <c r="BB2315" i="64" a="1"/>
  <c r="BB2315" i="64" s="1"/>
  <c r="BB2316" i="64" a="1"/>
  <c r="BB2316" i="64" s="1"/>
  <c r="BB2318" i="64" a="1"/>
  <c r="BB2318" i="64" s="1"/>
  <c r="BB2320" i="64" a="1"/>
  <c r="BB2320" i="64" s="1"/>
  <c r="BB2321" i="64" a="1"/>
  <c r="BB2321" i="64" s="1"/>
  <c r="BB2319" i="64" a="1"/>
  <c r="BB2319" i="64" s="1"/>
  <c r="BB2317" i="64" a="1"/>
  <c r="BB2317" i="64" s="1"/>
  <c r="BB522" i="64" a="1"/>
  <c r="BB522" i="64" s="1"/>
  <c r="BB521" i="64" a="1"/>
  <c r="BB521" i="64" s="1"/>
  <c r="BB499" i="64" a="1"/>
  <c r="BB499" i="64" s="1"/>
  <c r="BA500" i="64"/>
  <c r="BB2501" i="64"/>
  <c r="BB2467" i="64"/>
  <c r="DH2704" i="64"/>
  <c r="BA2426" i="64"/>
  <c r="BA2404" i="64"/>
  <c r="BB2759" i="64" a="1"/>
  <c r="BB2759" i="64" s="1"/>
  <c r="BB2405" i="64" a="1"/>
  <c r="BB2405" i="64" s="1"/>
  <c r="BB2425" i="64" a="1"/>
  <c r="BB2425" i="64" s="1"/>
  <c r="CK2084" i="64"/>
  <c r="CL2082" i="64"/>
  <c r="CL2061" i="64"/>
  <c r="P2061" i="64" s="1"/>
  <c r="AW1961" i="64"/>
  <c r="AX1958" i="64"/>
  <c r="AX1960" i="64" s="1"/>
  <c r="AX1961" i="64" s="1"/>
  <c r="AY1949" i="64"/>
  <c r="AZ1947" i="64"/>
  <c r="AZ1956" i="64"/>
  <c r="AZ1948" i="64"/>
  <c r="AZ1957" i="64"/>
  <c r="BB1953" i="64" a="1"/>
  <c r="BB1953" i="64" s="1"/>
  <c r="BB1952" i="64" a="1"/>
  <c r="BB1952" i="64" s="1"/>
  <c r="BB1943" i="64" a="1"/>
  <c r="BB1943" i="64" s="1"/>
  <c r="BB1944" i="64" a="1"/>
  <c r="BB1944" i="64" s="1"/>
  <c r="BA1940" i="64"/>
  <c r="BA1939" i="64"/>
  <c r="BB1934" i="64" a="1"/>
  <c r="BB1934" i="64" s="1"/>
  <c r="BB1935" i="64" a="1"/>
  <c r="BB1935" i="64" s="1"/>
  <c r="BA2447" i="64"/>
  <c r="BB2446" i="64" a="1"/>
  <c r="BB2446" i="64" s="1"/>
  <c r="BB659" i="64" a="1"/>
  <c r="BB659" i="64" s="1"/>
  <c r="AW707" i="64"/>
  <c r="BC2216" i="64"/>
  <c r="AX706" i="64" a="1"/>
  <c r="AX706" i="64" s="1"/>
  <c r="BA1692" i="64"/>
  <c r="BA1401" i="64"/>
  <c r="BA1855" i="64"/>
  <c r="BA1152" i="64"/>
  <c r="BA476" i="64"/>
  <c r="BA685" i="64"/>
  <c r="BA661" i="64"/>
  <c r="AZ62" i="64"/>
  <c r="BB654" i="64" a="1"/>
  <c r="BB654" i="64" s="1"/>
  <c r="BB75" i="64" a="1"/>
  <c r="BB75" i="64" s="1"/>
  <c r="BB498" i="64" a="1"/>
  <c r="BB498" i="64" s="1"/>
  <c r="BB55" i="64" a="1"/>
  <c r="BB55" i="64" s="1"/>
  <c r="BB60" i="64" a="1"/>
  <c r="BB60" i="64" s="1"/>
  <c r="BB59" i="64" a="1"/>
  <c r="BB59" i="64" s="1"/>
  <c r="BA56" i="64"/>
  <c r="BB53" i="64" a="1"/>
  <c r="BB53" i="64" s="1"/>
  <c r="BB54" i="64" a="1"/>
  <c r="BB54" i="64" s="1"/>
  <c r="BB684" i="64" a="1"/>
  <c r="BB684" i="64" s="1"/>
  <c r="BB2656" i="64" a="1"/>
  <c r="BB2656" i="64" s="1"/>
  <c r="BB2733" i="64" a="1"/>
  <c r="BB2733" i="64" s="1"/>
  <c r="BB2707" i="64" a="1"/>
  <c r="BB2707" i="64" s="1"/>
  <c r="BB2682" i="64" a="1"/>
  <c r="BB2682" i="64" s="1"/>
  <c r="BB1831" i="64" a="1"/>
  <c r="BB1831" i="64" s="1"/>
  <c r="BB1832" i="64" s="1"/>
  <c r="BB90" i="64" a="1"/>
  <c r="BB90" i="64" s="1"/>
  <c r="BB89" i="64" a="1"/>
  <c r="BB89" i="64" s="1"/>
  <c r="BB91" i="64" a="1"/>
  <c r="BB91" i="64" s="1"/>
  <c r="BB92" i="64" a="1"/>
  <c r="BB92" i="64" s="1"/>
  <c r="BA93" i="64"/>
  <c r="BB1773" i="64" a="1"/>
  <c r="BB1773" i="64" s="1"/>
  <c r="BB1774" i="64" s="1"/>
  <c r="BB475" i="64" a="1"/>
  <c r="BB475" i="64" s="1"/>
  <c r="BB2783" i="64" a="1"/>
  <c r="BB2783" i="64" s="1"/>
  <c r="BB1693" i="64" a="1"/>
  <c r="BB1693" i="64" s="1"/>
  <c r="BB2111" i="64" a="1"/>
  <c r="BB2111" i="64" s="1"/>
  <c r="BB2119" i="64" s="1"/>
  <c r="BB1862" i="64" a="1"/>
  <c r="BB1862" i="64" s="1"/>
  <c r="BB1854" i="64" a="1"/>
  <c r="BB1854" i="64" s="1"/>
  <c r="BB1856" i="64" a="1"/>
  <c r="BB1856" i="64" s="1"/>
  <c r="BB1400" i="64" a="1"/>
  <c r="BB1400" i="64" s="1"/>
  <c r="BB1151" i="64" a="1"/>
  <c r="BB1151" i="64" s="1"/>
  <c r="BC2501" i="64" a="1"/>
  <c r="BB1401" i="64" a="1"/>
  <c r="BB2447" i="64" a="1"/>
  <c r="BB1939" i="64" a="1"/>
  <c r="BB2404" i="64" a="1"/>
  <c r="BC2467" i="64" a="1"/>
  <c r="BB1855" i="64" a="1"/>
  <c r="BB500" i="64" a="1"/>
  <c r="BB661" i="64" a="1"/>
  <c r="BB784" i="64" a="1"/>
  <c r="BB523" i="64" a="1"/>
  <c r="BB685" i="64" a="1"/>
  <c r="BB2426" i="64" a="1"/>
  <c r="BB476" i="64" a="1"/>
  <c r="BB1692" i="64" a="1"/>
  <c r="AX707" i="64" a="1"/>
  <c r="BB1152" i="64" a="1"/>
  <c r="BB1940" i="64" a="1"/>
  <c r="DB43" i="861" l="1"/>
  <c r="DB73" i="861"/>
  <c r="DA42" i="861"/>
  <c r="DA72" i="861"/>
  <c r="BG43" i="1224"/>
  <c r="BG31" i="1224"/>
  <c r="BG72" i="861" s="1"/>
  <c r="BG33" i="1224"/>
  <c r="BG42" i="861" s="1"/>
  <c r="CH1231" i="64"/>
  <c r="CI1227" i="64" s="1"/>
  <c r="CH1233" i="64"/>
  <c r="CS400" i="64"/>
  <c r="CT394" i="64"/>
  <c r="CT398" i="64" s="1"/>
  <c r="AI400" i="64"/>
  <c r="AJ394" i="64"/>
  <c r="AJ398" i="64" s="1"/>
  <c r="CG1072" i="64"/>
  <c r="CH1068" i="64" s="1"/>
  <c r="CG1074" i="64"/>
  <c r="CS1000" i="64"/>
  <c r="CS1004" i="64" s="1"/>
  <c r="CR1006" i="64"/>
  <c r="AM17" i="861"/>
  <c r="AM26" i="861" s="1"/>
  <c r="AM27" i="861" s="1"/>
  <c r="AK44" i="861"/>
  <c r="AK64" i="861"/>
  <c r="CR2182" i="64"/>
  <c r="CS2179" i="64" s="1"/>
  <c r="CS2184" i="64" s="1"/>
  <c r="AH2182" i="64"/>
  <c r="AI2179" i="64" s="1"/>
  <c r="AI2184" i="64" s="1"/>
  <c r="CR1992" i="64"/>
  <c r="CR1989" i="64" s="1"/>
  <c r="BJ1992" i="64"/>
  <c r="CQ969" i="64"/>
  <c r="CQ962" i="64"/>
  <c r="CR957" i="64" s="1"/>
  <c r="CR964" i="64" s="1"/>
  <c r="CR961" i="64" s="1"/>
  <c r="BS969" i="64"/>
  <c r="BS962" i="64"/>
  <c r="BT957" i="64" s="1"/>
  <c r="BT964" i="64" s="1"/>
  <c r="BT961" i="64" s="1"/>
  <c r="CP39" i="861"/>
  <c r="AP594" i="64"/>
  <c r="L585" i="64"/>
  <c r="CL2084" i="64"/>
  <c r="P2084" i="64" s="1"/>
  <c r="P2082" i="64"/>
  <c r="BC2217" i="64"/>
  <c r="CP25" i="863"/>
  <c r="CP34" i="861" s="1"/>
  <c r="P47" i="861"/>
  <c r="P92" i="861" s="1"/>
  <c r="CP72" i="863"/>
  <c r="CQ12" i="863"/>
  <c r="CQ71" i="863" s="1"/>
  <c r="CP26" i="863"/>
  <c r="BC263" i="64"/>
  <c r="BD277" i="64"/>
  <c r="BD260" i="64"/>
  <c r="BD278" i="64"/>
  <c r="BD261" i="64"/>
  <c r="BD279" i="64"/>
  <c r="BD262" i="64"/>
  <c r="BD280" i="64"/>
  <c r="BC281" i="64"/>
  <c r="CG7" i="860"/>
  <c r="CG3" i="860"/>
  <c r="CG4" i="860" s="1"/>
  <c r="CH2" i="860"/>
  <c r="CG1" i="860"/>
  <c r="CO2756" i="64"/>
  <c r="CO2653" i="64"/>
  <c r="CO2657" i="64" s="1"/>
  <c r="CO2730" i="64"/>
  <c r="BB784" i="64"/>
  <c r="BB794" i="64" s="1"/>
  <c r="BC788" i="64" a="1"/>
  <c r="BC788" i="64" s="1"/>
  <c r="BC783" i="64" a="1"/>
  <c r="BC783" i="64" s="1"/>
  <c r="BB523" i="64"/>
  <c r="BA2330" i="64"/>
  <c r="BC2313" i="64" a="1"/>
  <c r="BC2313" i="64" s="1"/>
  <c r="BC2314" i="64" a="1"/>
  <c r="BC2314" i="64" s="1"/>
  <c r="BC2317" i="64" a="1"/>
  <c r="BC2317" i="64" s="1"/>
  <c r="BC2316" i="64" a="1"/>
  <c r="BC2316" i="64" s="1"/>
  <c r="BC2318" i="64" a="1"/>
  <c r="BC2318" i="64" s="1"/>
  <c r="BC2320" i="64" a="1"/>
  <c r="BC2320" i="64" s="1"/>
  <c r="BC2321" i="64" a="1"/>
  <c r="BC2321" i="64" s="1"/>
  <c r="BC2315" i="64" a="1"/>
  <c r="BC2315" i="64" s="1"/>
  <c r="BC2319" i="64" a="1"/>
  <c r="BC2319" i="64" s="1"/>
  <c r="BB2322" i="64"/>
  <c r="BC499" i="64" a="1"/>
  <c r="BC499" i="64" s="1"/>
  <c r="BC522" i="64" a="1"/>
  <c r="BC522" i="64" s="1"/>
  <c r="BC521" i="64" a="1"/>
  <c r="BC521" i="64" s="1"/>
  <c r="BB500" i="64"/>
  <c r="BC2501" i="64"/>
  <c r="BC2467" i="64"/>
  <c r="DJ2756" i="64"/>
  <c r="DJ2730" i="64"/>
  <c r="DJ2653" i="64"/>
  <c r="BB2404" i="64"/>
  <c r="BB2426" i="64"/>
  <c r="BC2405" i="64" a="1"/>
  <c r="BC2405" i="64" s="1"/>
  <c r="BC2425" i="64" a="1"/>
  <c r="BC2425" i="64" s="1"/>
  <c r="CL2063" i="64"/>
  <c r="P2063" i="64" s="1"/>
  <c r="BC2759" i="64" a="1"/>
  <c r="BC2759" i="64" s="1"/>
  <c r="AZ1949" i="64"/>
  <c r="AY1958" i="64"/>
  <c r="AY1960" i="64" s="1"/>
  <c r="AZ1958" i="64"/>
  <c r="BA1947" i="64"/>
  <c r="BA1956" i="64"/>
  <c r="BA1948" i="64"/>
  <c r="BA1957" i="64"/>
  <c r="BC1953" i="64" a="1"/>
  <c r="BC1953" i="64" s="1"/>
  <c r="BC1952" i="64" a="1"/>
  <c r="BC1952" i="64" s="1"/>
  <c r="BC1943" i="64" a="1"/>
  <c r="BC1943" i="64" s="1"/>
  <c r="BC1944" i="64" a="1"/>
  <c r="BC1944" i="64" s="1"/>
  <c r="BB1940" i="64"/>
  <c r="BB1939" i="64"/>
  <c r="BC1934" i="64" a="1"/>
  <c r="BC1934" i="64" s="1"/>
  <c r="BC1935" i="64" a="1"/>
  <c r="BC1935" i="64" s="1"/>
  <c r="BB2447" i="64"/>
  <c r="BC2446" i="64" a="1"/>
  <c r="BC2446" i="64" s="1"/>
  <c r="BC659" i="64" a="1"/>
  <c r="BC659" i="64" s="1"/>
  <c r="AX707" i="64"/>
  <c r="AY706" i="64" a="1"/>
  <c r="AY706" i="64" s="1"/>
  <c r="BD2216" i="64"/>
  <c r="BD2217" i="64" s="1"/>
  <c r="AH2114" i="64"/>
  <c r="AI2110" i="64" s="1"/>
  <c r="AI2116" i="64" s="1"/>
  <c r="BB1401" i="64"/>
  <c r="BB1855" i="64"/>
  <c r="BB1692" i="64"/>
  <c r="M1692" i="64" s="1"/>
  <c r="BB1152" i="64"/>
  <c r="BB661" i="64"/>
  <c r="BB476" i="64"/>
  <c r="BB685" i="64"/>
  <c r="BA62" i="64"/>
  <c r="BC654" i="64" a="1"/>
  <c r="BC654" i="64" s="1"/>
  <c r="BC75" i="64" a="1"/>
  <c r="BC75" i="64" s="1"/>
  <c r="BC498" i="64" a="1"/>
  <c r="BC498" i="64" s="1"/>
  <c r="BC55" i="64" a="1"/>
  <c r="BC55" i="64" s="1"/>
  <c r="BC60" i="64" a="1"/>
  <c r="BC60" i="64" s="1"/>
  <c r="BC59" i="64" a="1"/>
  <c r="BC59" i="64" s="1"/>
  <c r="BB56" i="64"/>
  <c r="BC53" i="64" a="1"/>
  <c r="BC53" i="64" s="1"/>
  <c r="BC54" i="64" a="1"/>
  <c r="BC54" i="64" s="1"/>
  <c r="BC684" i="64" a="1"/>
  <c r="BC684" i="64" s="1"/>
  <c r="BC2656" i="64" a="1"/>
  <c r="BC2656" i="64" s="1"/>
  <c r="BC2733" i="64" a="1"/>
  <c r="BC2733" i="64" s="1"/>
  <c r="BC2707" i="64" a="1"/>
  <c r="BC2707" i="64" s="1"/>
  <c r="BC2682" i="64" a="1"/>
  <c r="BC2682" i="64" s="1"/>
  <c r="BC1831" i="64" a="1"/>
  <c r="BC1831" i="64" s="1"/>
  <c r="BC1832" i="64" s="1"/>
  <c r="BC90" i="64" a="1"/>
  <c r="BC90" i="64" s="1"/>
  <c r="BC91" i="64" a="1"/>
  <c r="BC91" i="64" s="1"/>
  <c r="BC92" i="64" a="1"/>
  <c r="BC92" i="64" s="1"/>
  <c r="BC89" i="64" a="1"/>
  <c r="BC89" i="64" s="1"/>
  <c r="BB93" i="64"/>
  <c r="BC1773" i="64" a="1"/>
  <c r="BC1773" i="64" s="1"/>
  <c r="BC1774" i="64" s="1"/>
  <c r="BC475" i="64" a="1"/>
  <c r="BC475" i="64" s="1"/>
  <c r="BC2783" i="64" a="1"/>
  <c r="BC2783" i="64" s="1"/>
  <c r="BC1693" i="64" a="1"/>
  <c r="BC1693" i="64" s="1"/>
  <c r="BC2111" i="64" a="1"/>
  <c r="BC2111" i="64" s="1"/>
  <c r="BC2119" i="64" s="1"/>
  <c r="BC1862" i="64" a="1"/>
  <c r="BC1862" i="64" s="1"/>
  <c r="BC1854" i="64" a="1"/>
  <c r="BC1854" i="64" s="1"/>
  <c r="BC1856" i="64" a="1"/>
  <c r="BC1856" i="64" s="1"/>
  <c r="BC1400" i="64" a="1"/>
  <c r="BC1400" i="64" s="1"/>
  <c r="BC1151" i="64" a="1"/>
  <c r="BC1151" i="64" s="1"/>
  <c r="BC685" i="64" a="1"/>
  <c r="BC523" i="64" a="1"/>
  <c r="BD2501" i="64" a="1"/>
  <c r="BC1152" i="64" a="1"/>
  <c r="BC2447" i="64" a="1"/>
  <c r="BC2426" i="64" a="1"/>
  <c r="BC500" i="64" a="1"/>
  <c r="BC661" i="64" a="1"/>
  <c r="BC1855" i="64" a="1"/>
  <c r="BC784" i="64" a="1"/>
  <c r="BD2467" i="64" a="1"/>
  <c r="AY707" i="64" a="1"/>
  <c r="BC2404" i="64" a="1"/>
  <c r="BC1939" i="64" a="1"/>
  <c r="BC476" i="64" a="1"/>
  <c r="BC1940" i="64" a="1"/>
  <c r="BC1401" i="64" a="1"/>
  <c r="BC1692" i="64" a="1"/>
  <c r="DC43" i="861" l="1"/>
  <c r="DC73" i="861"/>
  <c r="DB42" i="861"/>
  <c r="DB72" i="861"/>
  <c r="BH27" i="1224"/>
  <c r="BG47" i="1224"/>
  <c r="BG73" i="861" s="1"/>
  <c r="BG49" i="1224"/>
  <c r="BG43" i="861" s="1"/>
  <c r="CI1231" i="64"/>
  <c r="CJ1227" i="64" s="1"/>
  <c r="CI1233" i="64"/>
  <c r="AJ400" i="64"/>
  <c r="AK394" i="64"/>
  <c r="AK398" i="64" s="1"/>
  <c r="CT400" i="64"/>
  <c r="CU394" i="64"/>
  <c r="CU398" i="64" s="1"/>
  <c r="CH1072" i="64"/>
  <c r="CI1068" i="64" s="1"/>
  <c r="CH1074" i="64"/>
  <c r="CS1006" i="64"/>
  <c r="CT1000" i="64"/>
  <c r="CT1004" i="64" s="1"/>
  <c r="CS2182" i="64"/>
  <c r="CT2179" i="64" s="1"/>
  <c r="CT2184" i="64" s="1"/>
  <c r="AI2182" i="64"/>
  <c r="AJ2179" i="64" s="1"/>
  <c r="AJ2184" i="64" s="1"/>
  <c r="BJ1989" i="64"/>
  <c r="CR1990" i="64"/>
  <c r="CS1985" i="64" s="1"/>
  <c r="CS64" i="861"/>
  <c r="CR969" i="64"/>
  <c r="CR962" i="64"/>
  <c r="CS957" i="64" s="1"/>
  <c r="CS964" i="64" s="1"/>
  <c r="CS961" i="64" s="1"/>
  <c r="BT969" i="64"/>
  <c r="BT962" i="64"/>
  <c r="BU957" i="64" s="1"/>
  <c r="BU964" i="64" s="1"/>
  <c r="BU961" i="64" s="1"/>
  <c r="AP596" i="64"/>
  <c r="AP586" i="64" s="1"/>
  <c r="AP588" i="64" s="1"/>
  <c r="AI2120" i="64" a="1"/>
  <c r="AI2120" i="64" s="1"/>
  <c r="AI2113" i="64" s="1"/>
  <c r="CQ25" i="863"/>
  <c r="CQ34" i="861" s="1"/>
  <c r="CQ67" i="863"/>
  <c r="CQ22" i="863" s="1"/>
  <c r="CQ31" i="861" s="1"/>
  <c r="CQ36" i="861" s="1"/>
  <c r="CQ38" i="861" s="1"/>
  <c r="CQ69" i="863"/>
  <c r="CQ23" i="863" s="1"/>
  <c r="CQ32" i="861" s="1"/>
  <c r="CR12" i="863"/>
  <c r="BD263" i="64"/>
  <c r="BD281" i="64"/>
  <c r="BE277" i="64"/>
  <c r="BE260" i="64"/>
  <c r="BE278" i="64"/>
  <c r="BE279" i="64"/>
  <c r="BE261" i="64"/>
  <c r="BE280" i="64"/>
  <c r="BE262" i="64"/>
  <c r="CH7" i="860"/>
  <c r="CH3" i="860"/>
  <c r="CH4" i="860" s="1"/>
  <c r="CI2" i="860"/>
  <c r="CH1" i="860"/>
  <c r="CO2659" i="64"/>
  <c r="CP2730" i="64"/>
  <c r="CP2653" i="64"/>
  <c r="CP2657" i="64" s="1"/>
  <c r="CP2659" i="64" s="1"/>
  <c r="CP2756" i="64"/>
  <c r="BC784" i="64"/>
  <c r="BD788" i="64" a="1"/>
  <c r="BD788" i="64" s="1"/>
  <c r="BD783" i="64" a="1"/>
  <c r="BD783" i="64" s="1"/>
  <c r="BB2330" i="64"/>
  <c r="M2330" i="64" s="1"/>
  <c r="BC523" i="64"/>
  <c r="BD2319" i="64" a="1"/>
  <c r="BD2319" i="64" s="1"/>
  <c r="BD2313" i="64" a="1"/>
  <c r="BD2313" i="64" s="1"/>
  <c r="BD2317" i="64" a="1"/>
  <c r="BD2317" i="64" s="1"/>
  <c r="BD2316" i="64" a="1"/>
  <c r="BD2316" i="64" s="1"/>
  <c r="BD2318" i="64" a="1"/>
  <c r="BD2318" i="64" s="1"/>
  <c r="BD2314" i="64" a="1"/>
  <c r="BD2314" i="64" s="1"/>
  <c r="BD2320" i="64" a="1"/>
  <c r="BD2320" i="64" s="1"/>
  <c r="BD2321" i="64" a="1"/>
  <c r="BD2321" i="64" s="1"/>
  <c r="BD2315" i="64" a="1"/>
  <c r="BD2315" i="64" s="1"/>
  <c r="BC2322" i="64"/>
  <c r="BD499" i="64" a="1"/>
  <c r="BD499" i="64" s="1"/>
  <c r="BD522" i="64" a="1"/>
  <c r="BD522" i="64" s="1"/>
  <c r="BD521" i="64" a="1"/>
  <c r="BD521" i="64" s="1"/>
  <c r="BC500" i="64"/>
  <c r="BD2467" i="64"/>
  <c r="BD2501" i="64"/>
  <c r="DI2704" i="64"/>
  <c r="BC2426" i="64"/>
  <c r="BC2404" i="64"/>
  <c r="BD2405" i="64" a="1"/>
  <c r="BD2405" i="64" s="1"/>
  <c r="BD2425" i="64" a="1"/>
  <c r="BD2425" i="64" s="1"/>
  <c r="BD2759" i="64" a="1"/>
  <c r="BD2759" i="64" s="1"/>
  <c r="AZ1960" i="64"/>
  <c r="AZ1961" i="64" s="1"/>
  <c r="AY1961" i="64"/>
  <c r="BA1949" i="64"/>
  <c r="BB1947" i="64"/>
  <c r="BB1956" i="64"/>
  <c r="BB1948" i="64"/>
  <c r="BB1957" i="64"/>
  <c r="BD1952" i="64" a="1"/>
  <c r="BD1952" i="64" s="1"/>
  <c r="BD1953" i="64" a="1"/>
  <c r="BD1953" i="64" s="1"/>
  <c r="BD1944" i="64" a="1"/>
  <c r="BD1944" i="64" s="1"/>
  <c r="BD1943" i="64" a="1"/>
  <c r="BD1943" i="64" s="1"/>
  <c r="BC1940" i="64"/>
  <c r="BC1939" i="64"/>
  <c r="BD1934" i="64" a="1"/>
  <c r="BD1934" i="64" s="1"/>
  <c r="BD1935" i="64" a="1"/>
  <c r="BD1935" i="64" s="1"/>
  <c r="BC2447" i="64"/>
  <c r="BD2446" i="64" a="1"/>
  <c r="BD2446" i="64" s="1"/>
  <c r="BD659" i="64" a="1"/>
  <c r="BD659" i="64" s="1"/>
  <c r="AY707" i="64"/>
  <c r="BE2216" i="64"/>
  <c r="AZ706" i="64" a="1"/>
  <c r="AZ706" i="64" s="1"/>
  <c r="BC1855" i="64"/>
  <c r="BC1692" i="64"/>
  <c r="BC1401" i="64"/>
  <c r="BC1152" i="64"/>
  <c r="BC476" i="64"/>
  <c r="BC685" i="64"/>
  <c r="BC661" i="64"/>
  <c r="BB62" i="64"/>
  <c r="BD654" i="64" a="1"/>
  <c r="BD654" i="64" s="1"/>
  <c r="BD75" i="64" a="1"/>
  <c r="BD75" i="64" s="1"/>
  <c r="BD498" i="64" a="1"/>
  <c r="BD498" i="64" s="1"/>
  <c r="BD55" i="64" a="1"/>
  <c r="BD55" i="64" s="1"/>
  <c r="BD59" i="64" a="1"/>
  <c r="BD59" i="64" s="1"/>
  <c r="BD60" i="64" a="1"/>
  <c r="BD60" i="64" s="1"/>
  <c r="BC56" i="64"/>
  <c r="BD54" i="64" a="1"/>
  <c r="BD54" i="64" s="1"/>
  <c r="BD53" i="64" a="1"/>
  <c r="BD53" i="64" s="1"/>
  <c r="BD684" i="64" a="1"/>
  <c r="BD684" i="64" s="1"/>
  <c r="BD2656" i="64" a="1"/>
  <c r="BD2656" i="64" s="1"/>
  <c r="BD2733" i="64" a="1"/>
  <c r="BD2733" i="64" s="1"/>
  <c r="BD2707" i="64" a="1"/>
  <c r="BD2707" i="64" s="1"/>
  <c r="BD2682" i="64" a="1"/>
  <c r="BD2682" i="64" s="1"/>
  <c r="BD1831" i="64" a="1"/>
  <c r="BD1831" i="64" s="1"/>
  <c r="BD1832" i="64" s="1"/>
  <c r="BC93" i="64"/>
  <c r="BD89" i="64" a="1"/>
  <c r="BD89" i="64" s="1"/>
  <c r="BD90" i="64" a="1"/>
  <c r="BD90" i="64" s="1"/>
  <c r="BD91" i="64" a="1"/>
  <c r="BD91" i="64" s="1"/>
  <c r="BD92" i="64" a="1"/>
  <c r="BD92" i="64" s="1"/>
  <c r="BD1773" i="64" a="1"/>
  <c r="BD1773" i="64" s="1"/>
  <c r="BD1774" i="64" s="1"/>
  <c r="BD475" i="64" a="1"/>
  <c r="BD475" i="64" s="1"/>
  <c r="BD2783" i="64" a="1"/>
  <c r="BD2783" i="64" s="1"/>
  <c r="BD1693" i="64" a="1"/>
  <c r="BD1693" i="64" s="1"/>
  <c r="BD2111" i="64" a="1"/>
  <c r="BD2111" i="64" s="1"/>
  <c r="BD2119" i="64" s="1"/>
  <c r="BD1862" i="64" a="1"/>
  <c r="BD1862" i="64" s="1"/>
  <c r="BD1854" i="64" a="1"/>
  <c r="BD1854" i="64" s="1"/>
  <c r="BD1856" i="64" a="1"/>
  <c r="BD1856" i="64" s="1"/>
  <c r="BD1400" i="64" a="1"/>
  <c r="BD1400" i="64" s="1"/>
  <c r="BD1151" i="64" a="1"/>
  <c r="BD1151" i="64" s="1"/>
  <c r="BD500" i="64" a="1"/>
  <c r="BE2467" i="64" a="1"/>
  <c r="BD661" i="64" a="1"/>
  <c r="BD1855" i="64" a="1"/>
  <c r="BD1939" i="64" a="1"/>
  <c r="BD1940" i="64" a="1"/>
  <c r="BD685" i="64" a="1"/>
  <c r="AZ707" i="64" a="1"/>
  <c r="BD2404" i="64" a="1"/>
  <c r="BD2447" i="64" a="1"/>
  <c r="BD523" i="64" a="1"/>
  <c r="BD784" i="64" a="1"/>
  <c r="BD1692" i="64" a="1"/>
  <c r="BE2501" i="64" a="1"/>
  <c r="BD2426" i="64" a="1"/>
  <c r="BD1401" i="64" a="1"/>
  <c r="BD1152" i="64" a="1"/>
  <c r="BD476" i="64" a="1"/>
  <c r="DD43" i="861" l="1"/>
  <c r="DD73" i="861"/>
  <c r="DC42" i="861"/>
  <c r="DC72" i="861"/>
  <c r="BH43" i="1224"/>
  <c r="BH31" i="1224"/>
  <c r="BH72" i="861" s="1"/>
  <c r="BH33" i="1224"/>
  <c r="BH42" i="861" s="1"/>
  <c r="CJ1231" i="64"/>
  <c r="CK1227" i="64" s="1"/>
  <c r="CJ1233" i="64"/>
  <c r="CU400" i="64"/>
  <c r="CV394" i="64"/>
  <c r="CV398" i="64" s="1"/>
  <c r="AL394" i="64"/>
  <c r="AL398" i="64" s="1"/>
  <c r="AK400" i="64"/>
  <c r="CI1072" i="64"/>
  <c r="CJ1068" i="64" s="1"/>
  <c r="CI1074" i="64"/>
  <c r="CT1006" i="64"/>
  <c r="CU1000" i="64"/>
  <c r="CU1004" i="64" s="1"/>
  <c r="AM96" i="861"/>
  <c r="AL44" i="861"/>
  <c r="AL64" i="861"/>
  <c r="CT2182" i="64"/>
  <c r="CU2179" i="64" s="1"/>
  <c r="CU2184" i="64" s="1"/>
  <c r="AJ2182" i="64"/>
  <c r="AK2179" i="64" s="1"/>
  <c r="AK2184" i="64" s="1"/>
  <c r="AL104" i="861"/>
  <c r="CS104" i="861"/>
  <c r="CS1992" i="64"/>
  <c r="CS1989" i="64" s="1"/>
  <c r="BJ1990" i="64"/>
  <c r="BK1985" i="64" s="1"/>
  <c r="CT17" i="861"/>
  <c r="CT26" i="861" s="1"/>
  <c r="CT27" i="861" s="1"/>
  <c r="CS969" i="64"/>
  <c r="CS962" i="64"/>
  <c r="CT957" i="64" s="1"/>
  <c r="CT964" i="64" s="1"/>
  <c r="CT961" i="64" s="1"/>
  <c r="BU969" i="64"/>
  <c r="BU962" i="64"/>
  <c r="BV957" i="64" s="1"/>
  <c r="BV964" i="64" s="1"/>
  <c r="BV961" i="64" s="1"/>
  <c r="CQ39" i="861"/>
  <c r="AP597" i="64"/>
  <c r="AQ593" i="64" s="1"/>
  <c r="L588" i="64"/>
  <c r="AP589" i="64"/>
  <c r="BE2217" i="64"/>
  <c r="CQ72" i="863"/>
  <c r="CQ26" i="863"/>
  <c r="CR71" i="863"/>
  <c r="CR69" i="863"/>
  <c r="CR23" i="863" s="1"/>
  <c r="CR32" i="861" s="1"/>
  <c r="CR67" i="863"/>
  <c r="BE263" i="64"/>
  <c r="BE281" i="64"/>
  <c r="BF278" i="64"/>
  <c r="BF277" i="64"/>
  <c r="BF260" i="64"/>
  <c r="BF279" i="64"/>
  <c r="BF261" i="64"/>
  <c r="BF280" i="64"/>
  <c r="BF262" i="64"/>
  <c r="CI3" i="860"/>
  <c r="CI4" i="860" s="1"/>
  <c r="CJ2" i="860"/>
  <c r="CI1" i="860"/>
  <c r="CI7" i="860"/>
  <c r="CQ2756" i="64"/>
  <c r="CQ2730" i="64"/>
  <c r="CQ2653" i="64"/>
  <c r="CQ2657" i="64" s="1"/>
  <c r="CQ2659" i="64" s="1"/>
  <c r="BD784" i="64"/>
  <c r="BD794" i="64" s="1"/>
  <c r="BC794" i="64"/>
  <c r="BE788" i="64" a="1"/>
  <c r="BE788" i="64" s="1"/>
  <c r="BE783" i="64" a="1"/>
  <c r="BE783" i="64" s="1"/>
  <c r="BD523" i="64"/>
  <c r="BC2330" i="64"/>
  <c r="BE2314" i="64" a="1"/>
  <c r="BE2314" i="64" s="1"/>
  <c r="BE2315" i="64" a="1"/>
  <c r="BE2315" i="64" s="1"/>
  <c r="BE2316" i="64" a="1"/>
  <c r="BE2316" i="64" s="1"/>
  <c r="BE2317" i="64" a="1"/>
  <c r="BE2317" i="64" s="1"/>
  <c r="BE2318" i="64" a="1"/>
  <c r="BE2318" i="64" s="1"/>
  <c r="BE2319" i="64" a="1"/>
  <c r="BE2319" i="64" s="1"/>
  <c r="BE2313" i="64" a="1"/>
  <c r="BE2313" i="64" s="1"/>
  <c r="BE2320" i="64" a="1"/>
  <c r="BE2320" i="64" s="1"/>
  <c r="BE2321" i="64" a="1"/>
  <c r="BE2321" i="64" s="1"/>
  <c r="BD2322" i="64"/>
  <c r="BE499" i="64" a="1"/>
  <c r="BE499" i="64" s="1"/>
  <c r="BE522" i="64" a="1"/>
  <c r="BE522" i="64" s="1"/>
  <c r="BE521" i="64" a="1"/>
  <c r="BE521" i="64" s="1"/>
  <c r="BD500" i="64"/>
  <c r="BE2501" i="64"/>
  <c r="BE2467" i="64"/>
  <c r="DK2756" i="64"/>
  <c r="DK2730" i="64"/>
  <c r="DK2653" i="64"/>
  <c r="BD2426" i="64"/>
  <c r="BD2404" i="64"/>
  <c r="BE2405" i="64" a="1"/>
  <c r="BE2405" i="64" s="1"/>
  <c r="BE2425" i="64" a="1"/>
  <c r="BE2425" i="64" s="1"/>
  <c r="BE2759" i="64" a="1"/>
  <c r="BE2759" i="64" s="1"/>
  <c r="BB1949" i="64"/>
  <c r="BA1958" i="64"/>
  <c r="BA1960" i="64" s="1"/>
  <c r="BA1961" i="64" s="1"/>
  <c r="BC1948" i="64"/>
  <c r="BC1957" i="64"/>
  <c r="BB1958" i="64"/>
  <c r="BC1947" i="64"/>
  <c r="BC1956" i="64"/>
  <c r="BE1953" i="64" a="1"/>
  <c r="BE1953" i="64" s="1"/>
  <c r="BE1952" i="64" a="1"/>
  <c r="BE1952" i="64" s="1"/>
  <c r="BE1943" i="64" a="1"/>
  <c r="BE1943" i="64" s="1"/>
  <c r="BE1944" i="64" a="1"/>
  <c r="BE1944" i="64" s="1"/>
  <c r="BD1940" i="64"/>
  <c r="BD1939" i="64"/>
  <c r="BE1934" i="64" a="1"/>
  <c r="BE1934" i="64" s="1"/>
  <c r="BE1935" i="64" a="1"/>
  <c r="BE1935" i="64" s="1"/>
  <c r="BD2447" i="64"/>
  <c r="BE2446" i="64" a="1"/>
  <c r="BE2446" i="64" s="1"/>
  <c r="BE659" i="64" a="1"/>
  <c r="BE659" i="64" s="1"/>
  <c r="AZ707" i="64"/>
  <c r="BA706" i="64" a="1"/>
  <c r="BA706" i="64" s="1"/>
  <c r="BF2216" i="64"/>
  <c r="BF2217" i="64" s="1"/>
  <c r="AI2114" i="64"/>
  <c r="AJ2110" i="64" s="1"/>
  <c r="AJ2116" i="64" s="1"/>
  <c r="BD1401" i="64"/>
  <c r="BD1855" i="64"/>
  <c r="BD1692" i="64"/>
  <c r="BD1152" i="64"/>
  <c r="BD661" i="64"/>
  <c r="BD476" i="64"/>
  <c r="BD685" i="64"/>
  <c r="BC62" i="64"/>
  <c r="BE654" i="64" a="1"/>
  <c r="BE654" i="64" s="1"/>
  <c r="BE75" i="64" a="1"/>
  <c r="BE75" i="64" s="1"/>
  <c r="BE498" i="64" a="1"/>
  <c r="BE498" i="64" s="1"/>
  <c r="BE55" i="64" a="1"/>
  <c r="BE55" i="64" s="1"/>
  <c r="BE59" i="64" a="1"/>
  <c r="BE59" i="64" s="1"/>
  <c r="BE60" i="64" a="1"/>
  <c r="BE60" i="64" s="1"/>
  <c r="BD56" i="64"/>
  <c r="BE54" i="64" a="1"/>
  <c r="BE54" i="64" s="1"/>
  <c r="BE53" i="64" a="1"/>
  <c r="BE53" i="64" s="1"/>
  <c r="BE684" i="64" a="1"/>
  <c r="BE684" i="64" s="1"/>
  <c r="BE2656" i="64" a="1"/>
  <c r="BE2656" i="64" s="1"/>
  <c r="BE2733" i="64" a="1"/>
  <c r="BE2733" i="64" s="1"/>
  <c r="BE2707" i="64" a="1"/>
  <c r="BE2707" i="64" s="1"/>
  <c r="BE2682" i="64" a="1"/>
  <c r="BE2682" i="64" s="1"/>
  <c r="BE1831" i="64" a="1"/>
  <c r="BE1831" i="64" s="1"/>
  <c r="BE1832" i="64" s="1"/>
  <c r="BE89" i="64" a="1"/>
  <c r="BE89" i="64" s="1"/>
  <c r="BE90" i="64" a="1"/>
  <c r="BE90" i="64" s="1"/>
  <c r="BE91" i="64" a="1"/>
  <c r="BE91" i="64" s="1"/>
  <c r="BE92" i="64" a="1"/>
  <c r="BE92" i="64" s="1"/>
  <c r="BD93" i="64"/>
  <c r="BE1773" i="64" a="1"/>
  <c r="BE1773" i="64" s="1"/>
  <c r="BE1774" i="64" s="1"/>
  <c r="BE475" i="64" a="1"/>
  <c r="BE475" i="64" s="1"/>
  <c r="BE2783" i="64" a="1"/>
  <c r="BE2783" i="64" s="1"/>
  <c r="BE1693" i="64" a="1"/>
  <c r="BE1693" i="64" s="1"/>
  <c r="BE2111" i="64" a="1"/>
  <c r="BE2111" i="64" s="1"/>
  <c r="BE2119" i="64" s="1"/>
  <c r="BE1854" i="64" a="1"/>
  <c r="BE1854" i="64" s="1"/>
  <c r="BE1856" i="64" a="1"/>
  <c r="BE1856" i="64" s="1"/>
  <c r="BE1862" i="64" a="1"/>
  <c r="BE1862" i="64" s="1"/>
  <c r="BE1400" i="64" a="1"/>
  <c r="BE1400" i="64" s="1"/>
  <c r="BE1151" i="64" a="1"/>
  <c r="BE1151" i="64" s="1"/>
  <c r="BE500" i="64" a="1"/>
  <c r="BE661" i="64" a="1"/>
  <c r="BE1939" i="64" a="1"/>
  <c r="BE2404" i="64" a="1"/>
  <c r="BE1855" i="64" a="1"/>
  <c r="BE1401" i="64" a="1"/>
  <c r="BE784" i="64" a="1"/>
  <c r="BE2426" i="64" a="1"/>
  <c r="BF2467" i="64" a="1"/>
  <c r="BE2447" i="64" a="1"/>
  <c r="BF2501" i="64" a="1"/>
  <c r="BE523" i="64" a="1"/>
  <c r="BE685" i="64" a="1"/>
  <c r="BE1152" i="64" a="1"/>
  <c r="BA707" i="64" a="1"/>
  <c r="BE476" i="64" a="1"/>
  <c r="BE1692" i="64" a="1"/>
  <c r="BE1940" i="64" a="1"/>
  <c r="DE43" i="861" l="1"/>
  <c r="DE73" i="861"/>
  <c r="DD42" i="861"/>
  <c r="DD72" i="861"/>
  <c r="BI27" i="1224"/>
  <c r="BH47" i="1224"/>
  <c r="BH73" i="861" s="1"/>
  <c r="BH49" i="1224"/>
  <c r="BH43" i="861" s="1"/>
  <c r="CK1231" i="64"/>
  <c r="CL1227" i="64" s="1"/>
  <c r="CK1233" i="64"/>
  <c r="AM394" i="64"/>
  <c r="AM398" i="64" s="1"/>
  <c r="AL400" i="64"/>
  <c r="CV400" i="64"/>
  <c r="CW394" i="64"/>
  <c r="CW398" i="64" s="1"/>
  <c r="CJ1072" i="64"/>
  <c r="CK1068" i="64" s="1"/>
  <c r="CJ1074" i="64"/>
  <c r="CU1006" i="64"/>
  <c r="CV1000" i="64"/>
  <c r="CV1004" i="64" s="1"/>
  <c r="AK2182" i="64"/>
  <c r="AL2179" i="64" s="1"/>
  <c r="AL2184" i="64" s="1"/>
  <c r="CU2182" i="64"/>
  <c r="CV2179" i="64" s="1"/>
  <c r="CV2184" i="64" s="1"/>
  <c r="AL74" i="861"/>
  <c r="AL76" i="861" s="1"/>
  <c r="BK1992" i="64"/>
  <c r="CS1990" i="64"/>
  <c r="CT1985" i="64" s="1"/>
  <c r="CT962" i="64"/>
  <c r="CU957" i="64" s="1"/>
  <c r="CU964" i="64" s="1"/>
  <c r="CU961" i="64" s="1"/>
  <c r="CT969" i="64"/>
  <c r="BV969" i="64"/>
  <c r="BV962" i="64"/>
  <c r="BW957" i="64" s="1"/>
  <c r="BW964" i="64" s="1"/>
  <c r="BW961" i="64" s="1"/>
  <c r="L597" i="64"/>
  <c r="M593" i="64" s="1"/>
  <c r="AP598" i="64"/>
  <c r="AP602" i="64"/>
  <c r="L602" i="64" s="1"/>
  <c r="AQ582" i="64"/>
  <c r="AQ585" i="64" s="1"/>
  <c r="AP590" i="64"/>
  <c r="L589" i="64"/>
  <c r="AJ2120" i="64" a="1"/>
  <c r="AJ2120" i="64" s="1"/>
  <c r="AJ2113" i="64" s="1"/>
  <c r="AJ2114" i="64" s="1"/>
  <c r="CR25" i="863"/>
  <c r="CR34" i="861" s="1"/>
  <c r="CS12" i="863"/>
  <c r="CR22" i="863"/>
  <c r="CR31" i="861" s="1"/>
  <c r="CR36" i="861" s="1"/>
  <c r="CR38" i="861" s="1"/>
  <c r="CR72" i="863"/>
  <c r="BF281" i="64"/>
  <c r="BG277" i="64"/>
  <c r="BG278" i="64"/>
  <c r="BG260" i="64"/>
  <c r="BG261" i="64"/>
  <c r="BG279" i="64"/>
  <c r="BG280" i="64"/>
  <c r="BG262" i="64"/>
  <c r="BF263" i="64"/>
  <c r="CJ3" i="860"/>
  <c r="CJ4" i="860" s="1"/>
  <c r="CK2" i="860"/>
  <c r="CJ1" i="860"/>
  <c r="CJ7" i="860"/>
  <c r="CR2730" i="64"/>
  <c r="CR2653" i="64"/>
  <c r="CR2657" i="64" s="1"/>
  <c r="CR2659" i="64" s="1"/>
  <c r="CR2756" i="64"/>
  <c r="BE784" i="64"/>
  <c r="BF788" i="64" a="1"/>
  <c r="BF788" i="64" s="1"/>
  <c r="BF783" i="64" a="1"/>
  <c r="BF783" i="64" s="1"/>
  <c r="BE523" i="64"/>
  <c r="BD2330" i="64"/>
  <c r="BE2322" i="64"/>
  <c r="BF2313" i="64" a="1"/>
  <c r="BF2313" i="64" s="1"/>
  <c r="BF2314" i="64" a="1"/>
  <c r="BF2314" i="64" s="1"/>
  <c r="BF2315" i="64" a="1"/>
  <c r="BF2315" i="64" s="1"/>
  <c r="BF2316" i="64" a="1"/>
  <c r="BF2316" i="64" s="1"/>
  <c r="BF2317" i="64" a="1"/>
  <c r="BF2317" i="64" s="1"/>
  <c r="BF2319" i="64" a="1"/>
  <c r="BF2319" i="64" s="1"/>
  <c r="BF2318" i="64" a="1"/>
  <c r="BF2318" i="64" s="1"/>
  <c r="BF2320" i="64" a="1"/>
  <c r="BF2320" i="64" s="1"/>
  <c r="BF2321" i="64" a="1"/>
  <c r="BF2321" i="64" s="1"/>
  <c r="BF521" i="64" a="1"/>
  <c r="BF521" i="64" s="1"/>
  <c r="BF499" i="64" a="1"/>
  <c r="BF499" i="64" s="1"/>
  <c r="BF522" i="64" a="1"/>
  <c r="BF522" i="64" s="1"/>
  <c r="BE500" i="64"/>
  <c r="BF2501" i="64"/>
  <c r="BF2467" i="64"/>
  <c r="DJ2704" i="64"/>
  <c r="BE2426" i="64"/>
  <c r="BE2404" i="64"/>
  <c r="BF2405" i="64" a="1"/>
  <c r="BF2405" i="64" s="1"/>
  <c r="BF2425" i="64" a="1"/>
  <c r="BF2425" i="64" s="1"/>
  <c r="BF2759" i="64" a="1"/>
  <c r="BF2759" i="64" s="1"/>
  <c r="BB1960" i="64"/>
  <c r="BB1961" i="64" s="1"/>
  <c r="BC1949" i="64"/>
  <c r="BD1947" i="64"/>
  <c r="BD1956" i="64"/>
  <c r="BD1948" i="64"/>
  <c r="BD1957" i="64"/>
  <c r="BF1953" i="64" a="1"/>
  <c r="BF1953" i="64" s="1"/>
  <c r="BF1952" i="64" a="1"/>
  <c r="BF1952" i="64" s="1"/>
  <c r="BF1944" i="64" a="1"/>
  <c r="BF1944" i="64" s="1"/>
  <c r="BF1943" i="64" a="1"/>
  <c r="BF1943" i="64" s="1"/>
  <c r="BE1940" i="64"/>
  <c r="BE1939" i="64"/>
  <c r="BF1934" i="64" a="1"/>
  <c r="BF1934" i="64" s="1"/>
  <c r="BF1935" i="64" a="1"/>
  <c r="BF1935" i="64" s="1"/>
  <c r="BE2447" i="64"/>
  <c r="BF2446" i="64" a="1"/>
  <c r="BF2446" i="64" s="1"/>
  <c r="BF659" i="64" a="1"/>
  <c r="BF659" i="64" s="1"/>
  <c r="BA707" i="64"/>
  <c r="BG2216" i="64"/>
  <c r="BB706" i="64" a="1"/>
  <c r="BB706" i="64" s="1"/>
  <c r="BE1401" i="64"/>
  <c r="BE1855" i="64"/>
  <c r="BE1692" i="64"/>
  <c r="BE1152" i="64"/>
  <c r="BE685" i="64"/>
  <c r="BE476" i="64"/>
  <c r="BE661" i="64"/>
  <c r="BD62" i="64"/>
  <c r="BF654" i="64" a="1"/>
  <c r="BF654" i="64" s="1"/>
  <c r="BF75" i="64" a="1"/>
  <c r="BF75" i="64" s="1"/>
  <c r="BF498" i="64" a="1"/>
  <c r="BF498" i="64" s="1"/>
  <c r="BF55" i="64" a="1"/>
  <c r="BF55" i="64" s="1"/>
  <c r="BF59" i="64" a="1"/>
  <c r="BF59" i="64" s="1"/>
  <c r="BF60" i="64" a="1"/>
  <c r="BF60" i="64" s="1"/>
  <c r="BE56" i="64"/>
  <c r="BF53" i="64" a="1"/>
  <c r="BF53" i="64" s="1"/>
  <c r="BF54" i="64" a="1"/>
  <c r="BF54" i="64" s="1"/>
  <c r="BF684" i="64" a="1"/>
  <c r="BF684" i="64" s="1"/>
  <c r="BF2656" i="64" a="1"/>
  <c r="BF2656" i="64" s="1"/>
  <c r="BF2682" i="64" a="1"/>
  <c r="BF2682" i="64" s="1"/>
  <c r="BF2733" i="64" a="1"/>
  <c r="BF2733" i="64" s="1"/>
  <c r="BF2707" i="64" a="1"/>
  <c r="BF2707" i="64" s="1"/>
  <c r="BF1831" i="64" a="1"/>
  <c r="BF1831" i="64" s="1"/>
  <c r="BF1832" i="64" s="1"/>
  <c r="BF90" i="64" a="1"/>
  <c r="BF90" i="64" s="1"/>
  <c r="BF91" i="64" a="1"/>
  <c r="BF91" i="64" s="1"/>
  <c r="BF92" i="64" a="1"/>
  <c r="BF92" i="64" s="1"/>
  <c r="BF89" i="64" a="1"/>
  <c r="BF89" i="64" s="1"/>
  <c r="BE93" i="64"/>
  <c r="BF1773" i="64" a="1"/>
  <c r="BF1773" i="64" s="1"/>
  <c r="BF1774" i="64" s="1"/>
  <c r="BF475" i="64" a="1"/>
  <c r="BF475" i="64" s="1"/>
  <c r="BF2783" i="64" a="1"/>
  <c r="BF2783" i="64" s="1"/>
  <c r="BF1693" i="64" a="1"/>
  <c r="BF1693" i="64" s="1"/>
  <c r="BF2111" i="64" a="1"/>
  <c r="BF2111" i="64" s="1"/>
  <c r="BF2119" i="64" s="1"/>
  <c r="BF1854" i="64" a="1"/>
  <c r="BF1854" i="64" s="1"/>
  <c r="BF1856" i="64" a="1"/>
  <c r="BF1856" i="64" s="1"/>
  <c r="BF1862" i="64" a="1"/>
  <c r="BF1862" i="64" s="1"/>
  <c r="BF1400" i="64" a="1"/>
  <c r="BF1400" i="64" s="1"/>
  <c r="BF1151" i="64" a="1"/>
  <c r="BF1151" i="64" s="1"/>
  <c r="BF661" i="64" a="1"/>
  <c r="BF476" i="64" a="1"/>
  <c r="BG2467" i="64" a="1"/>
  <c r="BF2404" i="64" a="1"/>
  <c r="BF685" i="64" a="1"/>
  <c r="BF2447" i="64" a="1"/>
  <c r="BF1855" i="64" a="1"/>
  <c r="BG2501" i="64" a="1"/>
  <c r="BF523" i="64" a="1"/>
  <c r="BF1401" i="64" a="1"/>
  <c r="BF500" i="64" a="1"/>
  <c r="BF1940" i="64" a="1"/>
  <c r="BF784" i="64" a="1"/>
  <c r="BF2426" i="64" a="1"/>
  <c r="BF1692" i="64" a="1"/>
  <c r="BF1152" i="64" a="1"/>
  <c r="BB707" i="64" a="1"/>
  <c r="BF1939" i="64" a="1"/>
  <c r="DF43" i="861" l="1"/>
  <c r="DF73" i="861"/>
  <c r="DE42" i="861"/>
  <c r="DE72" i="861"/>
  <c r="BI43" i="1224"/>
  <c r="BI31" i="1224"/>
  <c r="BI72" i="861" s="1"/>
  <c r="BI33" i="1224"/>
  <c r="BI42" i="861" s="1"/>
  <c r="CL1231" i="64"/>
  <c r="P1231" i="64" s="1"/>
  <c r="CL1233" i="64"/>
  <c r="CW400" i="64"/>
  <c r="CX394" i="64"/>
  <c r="CX398" i="64" s="1"/>
  <c r="AN394" i="64"/>
  <c r="AN398" i="64" s="1"/>
  <c r="AM400" i="64"/>
  <c r="CK1072" i="64"/>
  <c r="CL1068" i="64" s="1"/>
  <c r="CK1074" i="64"/>
  <c r="CW1000" i="64"/>
  <c r="CW1004" i="64" s="1"/>
  <c r="CV1006" i="64"/>
  <c r="AN17" i="861"/>
  <c r="AN26" i="861" s="1"/>
  <c r="AN27" i="861" s="1"/>
  <c r="AM64" i="861"/>
  <c r="AL2182" i="64"/>
  <c r="AM2179" i="64" s="1"/>
  <c r="AM2184" i="64" s="1"/>
  <c r="CV2182" i="64"/>
  <c r="CW2179" i="64" s="1"/>
  <c r="CW2184" i="64" s="1"/>
  <c r="CT1992" i="64"/>
  <c r="CT1989" i="64" s="1"/>
  <c r="BK1989" i="64"/>
  <c r="CT64" i="861"/>
  <c r="CU969" i="64"/>
  <c r="CU962" i="64"/>
  <c r="CV957" i="64" s="1"/>
  <c r="CV964" i="64" s="1"/>
  <c r="CV961" i="64" s="1"/>
  <c r="BW969" i="64"/>
  <c r="BW962" i="64"/>
  <c r="BX957" i="64" s="1"/>
  <c r="BX964" i="64" s="1"/>
  <c r="BX961" i="64" s="1"/>
  <c r="CR39" i="861"/>
  <c r="M582" i="64"/>
  <c r="L590" i="64"/>
  <c r="AQ594" i="64"/>
  <c r="BG2217" i="64"/>
  <c r="CR26" i="863"/>
  <c r="CS67" i="863"/>
  <c r="CS71" i="863"/>
  <c r="CS69" i="863"/>
  <c r="CS23" i="863" s="1"/>
  <c r="CS32" i="861" s="1"/>
  <c r="BG263" i="64"/>
  <c r="BG281" i="64"/>
  <c r="BH277" i="64"/>
  <c r="BH260" i="64"/>
  <c r="BH278" i="64"/>
  <c r="BH279" i="64"/>
  <c r="BH261" i="64"/>
  <c r="BH280" i="64"/>
  <c r="BH262" i="64"/>
  <c r="CK1" i="860"/>
  <c r="CK7" i="860"/>
  <c r="CK3" i="860"/>
  <c r="CK4" i="860" s="1"/>
  <c r="CS2653" i="64"/>
  <c r="CS2657" i="64" s="1"/>
  <c r="CS2659" i="64" s="1"/>
  <c r="CS2756" i="64"/>
  <c r="CS2730" i="64"/>
  <c r="CO2704" i="64"/>
  <c r="CO2708" i="64" s="1"/>
  <c r="CO2710" i="64" s="1"/>
  <c r="BF784" i="64"/>
  <c r="BF794" i="64" s="1"/>
  <c r="BE794" i="64"/>
  <c r="BG788" i="64" a="1"/>
  <c r="BG788" i="64" s="1"/>
  <c r="BG783" i="64" a="1"/>
  <c r="BG783" i="64" s="1"/>
  <c r="BF523" i="64"/>
  <c r="BE2330" i="64"/>
  <c r="BG2313" i="64" a="1"/>
  <c r="BG2313" i="64" s="1"/>
  <c r="BG2314" i="64" a="1"/>
  <c r="BG2314" i="64" s="1"/>
  <c r="BG2315" i="64" a="1"/>
  <c r="BG2315" i="64" s="1"/>
  <c r="BG2316" i="64" a="1"/>
  <c r="BG2316" i="64" s="1"/>
  <c r="BG2317" i="64" a="1"/>
  <c r="BG2317" i="64" s="1"/>
  <c r="BG2318" i="64" a="1"/>
  <c r="BG2318" i="64" s="1"/>
  <c r="BG2320" i="64" a="1"/>
  <c r="BG2320" i="64" s="1"/>
  <c r="BG2321" i="64" a="1"/>
  <c r="BG2321" i="64" s="1"/>
  <c r="BG2319" i="64" a="1"/>
  <c r="BG2319" i="64" s="1"/>
  <c r="BF2322" i="64"/>
  <c r="BG521" i="64" a="1"/>
  <c r="BG521" i="64" s="1"/>
  <c r="BG499" i="64" a="1"/>
  <c r="BG499" i="64" s="1"/>
  <c r="BG522" i="64" a="1"/>
  <c r="BG522" i="64" s="1"/>
  <c r="BF500" i="64"/>
  <c r="BG2467" i="64"/>
  <c r="BG2501" i="64"/>
  <c r="DL2730" i="64"/>
  <c r="DL2653" i="64"/>
  <c r="DL2756" i="64"/>
  <c r="BF2426" i="64"/>
  <c r="BF2404" i="64"/>
  <c r="BG2405" i="64" a="1"/>
  <c r="BG2405" i="64" s="1"/>
  <c r="BG2425" i="64" a="1"/>
  <c r="BG2425" i="64" s="1"/>
  <c r="BG2759" i="64" a="1"/>
  <c r="BG2759" i="64" s="1"/>
  <c r="BC1958" i="64"/>
  <c r="BD1949" i="64"/>
  <c r="BE1948" i="64"/>
  <c r="BE1957" i="64"/>
  <c r="BE1947" i="64"/>
  <c r="BE1956" i="64"/>
  <c r="BG1953" i="64" a="1"/>
  <c r="BG1953" i="64" s="1"/>
  <c r="BG1952" i="64" a="1"/>
  <c r="BG1952" i="64" s="1"/>
  <c r="BG1944" i="64" a="1"/>
  <c r="BG1944" i="64" s="1"/>
  <c r="BG1943" i="64" a="1"/>
  <c r="BG1943" i="64" s="1"/>
  <c r="BF1940" i="64"/>
  <c r="BF1939" i="64"/>
  <c r="BG1934" i="64" a="1"/>
  <c r="BG1934" i="64" s="1"/>
  <c r="BG1935" i="64" a="1"/>
  <c r="BG1935" i="64" s="1"/>
  <c r="BF2447" i="64"/>
  <c r="BG2446" i="64" a="1"/>
  <c r="BG2446" i="64" s="1"/>
  <c r="BG659" i="64" a="1"/>
  <c r="BG659" i="64" s="1"/>
  <c r="BB707" i="64"/>
  <c r="BC706" i="64" a="1"/>
  <c r="BC706" i="64" s="1"/>
  <c r="BH2216" i="64"/>
  <c r="BH2217" i="64" s="1"/>
  <c r="BF1855" i="64"/>
  <c r="BF1692" i="64"/>
  <c r="BF1401" i="64"/>
  <c r="BF1152" i="64"/>
  <c r="BF661" i="64"/>
  <c r="BF476" i="64"/>
  <c r="BF685" i="64"/>
  <c r="AK2110" i="64"/>
  <c r="AK2116" i="64" s="1"/>
  <c r="BE62" i="64"/>
  <c r="BG654" i="64" a="1"/>
  <c r="BG654" i="64" s="1"/>
  <c r="BG75" i="64" a="1"/>
  <c r="BG75" i="64" s="1"/>
  <c r="BG498" i="64" a="1"/>
  <c r="BG498" i="64" s="1"/>
  <c r="BG55" i="64" a="1"/>
  <c r="BG55" i="64" s="1"/>
  <c r="BG59" i="64" a="1"/>
  <c r="BG59" i="64" s="1"/>
  <c r="BG60" i="64" a="1"/>
  <c r="BG60" i="64" s="1"/>
  <c r="BF56" i="64"/>
  <c r="BG53" i="64" a="1"/>
  <c r="BG53" i="64" s="1"/>
  <c r="BG54" i="64" a="1"/>
  <c r="BG54" i="64" s="1"/>
  <c r="BG684" i="64" a="1"/>
  <c r="BG684" i="64" s="1"/>
  <c r="BG2656" i="64" a="1"/>
  <c r="BG2656" i="64" s="1"/>
  <c r="BG2733" i="64" a="1"/>
  <c r="BG2733" i="64" s="1"/>
  <c r="BG2707" i="64" a="1"/>
  <c r="BG2707" i="64" s="1"/>
  <c r="BG2682" i="64" a="1"/>
  <c r="BG2682" i="64" s="1"/>
  <c r="BG1831" i="64" a="1"/>
  <c r="BG1831" i="64" s="1"/>
  <c r="BG1832" i="64" s="1"/>
  <c r="BF93" i="64"/>
  <c r="BG90" i="64" a="1"/>
  <c r="BG90" i="64" s="1"/>
  <c r="BG91" i="64" a="1"/>
  <c r="BG91" i="64" s="1"/>
  <c r="BG92" i="64" a="1"/>
  <c r="BG92" i="64" s="1"/>
  <c r="BG89" i="64" a="1"/>
  <c r="BG89" i="64" s="1"/>
  <c r="BG1773" i="64" a="1"/>
  <c r="BG1773" i="64" s="1"/>
  <c r="BG1774" i="64" s="1"/>
  <c r="BG475" i="64" a="1"/>
  <c r="BG475" i="64" s="1"/>
  <c r="BG2783" i="64" a="1"/>
  <c r="BG2783" i="64" s="1"/>
  <c r="BG1693" i="64" a="1"/>
  <c r="BG1693" i="64" s="1"/>
  <c r="BG2111" i="64" a="1"/>
  <c r="BG2111" i="64" s="1"/>
  <c r="BG2119" i="64" s="1"/>
  <c r="BG1856" i="64" a="1"/>
  <c r="BG1856" i="64" s="1"/>
  <c r="BG1862" i="64" a="1"/>
  <c r="BG1862" i="64" s="1"/>
  <c r="BG1854" i="64" a="1"/>
  <c r="BG1854" i="64" s="1"/>
  <c r="BG1400" i="64" a="1"/>
  <c r="BG1400" i="64" s="1"/>
  <c r="BG1151" i="64" a="1"/>
  <c r="BG1151" i="64" s="1"/>
  <c r="BG661" i="64" a="1"/>
  <c r="BG784" i="64" a="1"/>
  <c r="BG1855" i="64" a="1"/>
  <c r="BH2501" i="64" a="1"/>
  <c r="BH2467" i="64" a="1"/>
  <c r="BG2404" i="64" a="1"/>
  <c r="BG523" i="64" a="1"/>
  <c r="BG2426" i="64" a="1"/>
  <c r="BC707" i="64" a="1"/>
  <c r="BG2447" i="64" a="1"/>
  <c r="BG1940" i="64" a="1"/>
  <c r="BG476" i="64" a="1"/>
  <c r="BG685" i="64" a="1"/>
  <c r="BG1939" i="64" a="1"/>
  <c r="BG500" i="64" a="1"/>
  <c r="BG1401" i="64" a="1"/>
  <c r="BG1692" i="64" a="1"/>
  <c r="BG1152" i="64" a="1"/>
  <c r="DG43" i="861" l="1"/>
  <c r="DG73" i="861"/>
  <c r="DF42" i="861"/>
  <c r="DF72" i="861"/>
  <c r="BJ27" i="1224"/>
  <c r="BI47" i="1224"/>
  <c r="BI73" i="861" s="1"/>
  <c r="BI49" i="1224"/>
  <c r="BI43" i="861" s="1"/>
  <c r="K1233" i="64"/>
  <c r="L1233" i="64"/>
  <c r="P1233" i="64"/>
  <c r="AO394" i="64"/>
  <c r="AO398" i="64" s="1"/>
  <c r="AN400" i="64"/>
  <c r="CY394" i="64"/>
  <c r="CY398" i="64" s="1"/>
  <c r="CX400" i="64"/>
  <c r="CL1072" i="64"/>
  <c r="P1072" i="64" s="1"/>
  <c r="CL1074" i="64"/>
  <c r="CX1000" i="64"/>
  <c r="CX1004" i="64" s="1"/>
  <c r="CW1006" i="64"/>
  <c r="AM2182" i="64"/>
  <c r="AN2179" i="64" s="1"/>
  <c r="AN2184" i="64" s="1"/>
  <c r="CW2182" i="64"/>
  <c r="CX2179" i="64" s="1"/>
  <c r="CX2184" i="64" s="1"/>
  <c r="AM44" i="861"/>
  <c r="BK1990" i="64"/>
  <c r="BL1985" i="64" s="1"/>
  <c r="CT1990" i="64"/>
  <c r="CU1985" i="64" s="1"/>
  <c r="CU17" i="861"/>
  <c r="CU26" i="861" s="1"/>
  <c r="CU27" i="861" s="1"/>
  <c r="CV962" i="64"/>
  <c r="CW957" i="64" s="1"/>
  <c r="CW964" i="64" s="1"/>
  <c r="CW961" i="64" s="1"/>
  <c r="CV969" i="64"/>
  <c r="BX969" i="64"/>
  <c r="BX962" i="64"/>
  <c r="BY957" i="64" s="1"/>
  <c r="BY964" i="64" s="1"/>
  <c r="BY961" i="64" s="1"/>
  <c r="AQ596" i="64"/>
  <c r="AQ586" i="64" s="1"/>
  <c r="AQ588" i="64" s="1"/>
  <c r="AQ589" i="64" s="1"/>
  <c r="BC1960" i="64"/>
  <c r="BC1961" i="64" s="1"/>
  <c r="AK2120" i="64" a="1"/>
  <c r="AK2120" i="64" s="1"/>
  <c r="AK2113" i="64" s="1"/>
  <c r="AK2114" i="64" s="1"/>
  <c r="CS25" i="863"/>
  <c r="CS34" i="861" s="1"/>
  <c r="CS22" i="863"/>
  <c r="CS31" i="861" s="1"/>
  <c r="CS36" i="861" s="1"/>
  <c r="CS38" i="861" s="1"/>
  <c r="CS72" i="863"/>
  <c r="BH263" i="64"/>
  <c r="BI277" i="64"/>
  <c r="BI278" i="64"/>
  <c r="BI260" i="64"/>
  <c r="BI279" i="64"/>
  <c r="BI261" i="64"/>
  <c r="BI262" i="64"/>
  <c r="BI280" i="64"/>
  <c r="BH281" i="64"/>
  <c r="CT2653" i="64"/>
  <c r="CT2657" i="64" s="1"/>
  <c r="CT2659" i="64" s="1"/>
  <c r="CT2730" i="64"/>
  <c r="CT2756" i="64"/>
  <c r="CP2704" i="64"/>
  <c r="CP2708" i="64" s="1"/>
  <c r="CP2710" i="64" s="1"/>
  <c r="CQ2704" i="64"/>
  <c r="BG784" i="64"/>
  <c r="BH788" i="64" a="1"/>
  <c r="BH788" i="64" s="1"/>
  <c r="BH783" i="64" a="1"/>
  <c r="BH783" i="64" s="1"/>
  <c r="BF2330" i="64"/>
  <c r="BG523" i="64"/>
  <c r="BH2313" i="64" a="1"/>
  <c r="BH2313" i="64" s="1"/>
  <c r="BH2314" i="64" a="1"/>
  <c r="BH2314" i="64" s="1"/>
  <c r="BH2319" i="64" a="1"/>
  <c r="BH2319" i="64" s="1"/>
  <c r="BH2320" i="64" a="1"/>
  <c r="BH2320" i="64" s="1"/>
  <c r="BH2321" i="64" a="1"/>
  <c r="BH2321" i="64" s="1"/>
  <c r="BH2317" i="64" a="1"/>
  <c r="BH2317" i="64" s="1"/>
  <c r="BH2316" i="64" a="1"/>
  <c r="BH2316" i="64" s="1"/>
  <c r="BH2318" i="64" a="1"/>
  <c r="BH2318" i="64" s="1"/>
  <c r="BH2315" i="64" a="1"/>
  <c r="BH2315" i="64" s="1"/>
  <c r="BG2322" i="64"/>
  <c r="BH521" i="64" a="1"/>
  <c r="BH521" i="64" s="1"/>
  <c r="BH499" i="64" a="1"/>
  <c r="BH499" i="64" s="1"/>
  <c r="BH522" i="64" a="1"/>
  <c r="BH522" i="64" s="1"/>
  <c r="BG500" i="64"/>
  <c r="BH2501" i="64"/>
  <c r="BH2467" i="64"/>
  <c r="DK2704" i="64"/>
  <c r="BG2426" i="64"/>
  <c r="BG2404" i="64"/>
  <c r="BH2405" i="64" a="1"/>
  <c r="BH2405" i="64" s="1"/>
  <c r="BH2425" i="64" a="1"/>
  <c r="BH2425" i="64" s="1"/>
  <c r="BH2759" i="64" a="1"/>
  <c r="BH2759" i="64" s="1"/>
  <c r="BE1949" i="64"/>
  <c r="BE1958" i="64"/>
  <c r="BD1958" i="64"/>
  <c r="BD1960" i="64" s="1"/>
  <c r="BD1961" i="64" s="1"/>
  <c r="BF1947" i="64"/>
  <c r="BF1956" i="64"/>
  <c r="BF1948" i="64"/>
  <c r="BF1957" i="64"/>
  <c r="BH1952" i="64" a="1"/>
  <c r="BH1952" i="64" s="1"/>
  <c r="BH1953" i="64" a="1"/>
  <c r="BH1953" i="64" s="1"/>
  <c r="BH1943" i="64" a="1"/>
  <c r="BH1943" i="64" s="1"/>
  <c r="BH1944" i="64" a="1"/>
  <c r="BH1944" i="64" s="1"/>
  <c r="BG1940" i="64"/>
  <c r="BG1939" i="64"/>
  <c r="BH1934" i="64" a="1"/>
  <c r="BH1934" i="64" s="1"/>
  <c r="BH1935" i="64" a="1"/>
  <c r="BH1935" i="64" s="1"/>
  <c r="BG2447" i="64"/>
  <c r="BH2446" i="64" a="1"/>
  <c r="BH2446" i="64" s="1"/>
  <c r="BH659" i="64" a="1"/>
  <c r="BH659" i="64" s="1"/>
  <c r="BC707" i="64"/>
  <c r="BD706" i="64" a="1"/>
  <c r="BD706" i="64" s="1"/>
  <c r="BI2216" i="64"/>
  <c r="BG1401" i="64"/>
  <c r="BG1855" i="64"/>
  <c r="BG1692" i="64"/>
  <c r="BG1152" i="64"/>
  <c r="BG661" i="64"/>
  <c r="BG476" i="64"/>
  <c r="BG685" i="64"/>
  <c r="BF62" i="64"/>
  <c r="BH654" i="64" a="1"/>
  <c r="BH654" i="64" s="1"/>
  <c r="BH75" i="64" a="1"/>
  <c r="BH75" i="64" s="1"/>
  <c r="BH498" i="64" a="1"/>
  <c r="BH498" i="64" s="1"/>
  <c r="BH55" i="64" a="1"/>
  <c r="BH55" i="64" s="1"/>
  <c r="BH60" i="64" a="1"/>
  <c r="BH60" i="64" s="1"/>
  <c r="BH59" i="64" a="1"/>
  <c r="BH59" i="64" s="1"/>
  <c r="BG56" i="64"/>
  <c r="BH53" i="64" a="1"/>
  <c r="BH53" i="64" s="1"/>
  <c r="BH54" i="64" a="1"/>
  <c r="BH54" i="64" s="1"/>
  <c r="BH684" i="64" a="1"/>
  <c r="BH684" i="64" s="1"/>
  <c r="BH2656" i="64" a="1"/>
  <c r="BH2656" i="64" s="1"/>
  <c r="BH2733" i="64" a="1"/>
  <c r="BH2733" i="64" s="1"/>
  <c r="BH2707" i="64" a="1"/>
  <c r="BH2707" i="64" s="1"/>
  <c r="BH2682" i="64" a="1"/>
  <c r="BH2682" i="64" s="1"/>
  <c r="BH1831" i="64" a="1"/>
  <c r="BH1831" i="64" s="1"/>
  <c r="BH1832" i="64" s="1"/>
  <c r="BH89" i="64" a="1"/>
  <c r="BH89" i="64" s="1"/>
  <c r="BH90" i="64" a="1"/>
  <c r="BH90" i="64" s="1"/>
  <c r="BH91" i="64" a="1"/>
  <c r="BH91" i="64" s="1"/>
  <c r="BH92" i="64" a="1"/>
  <c r="BH92" i="64" s="1"/>
  <c r="BG93" i="64"/>
  <c r="BH1773" i="64" a="1"/>
  <c r="BH1773" i="64" s="1"/>
  <c r="BH1774" i="64" s="1"/>
  <c r="BH475" i="64" a="1"/>
  <c r="BH475" i="64" s="1"/>
  <c r="BH2783" i="64" a="1"/>
  <c r="BH2783" i="64" s="1"/>
  <c r="BH1693" i="64" a="1"/>
  <c r="BH1693" i="64" s="1"/>
  <c r="BH2111" i="64" a="1"/>
  <c r="BH2111" i="64" s="1"/>
  <c r="BH2119" i="64" s="1"/>
  <c r="BH1856" i="64" a="1"/>
  <c r="BH1856" i="64" s="1"/>
  <c r="BH1862" i="64" a="1"/>
  <c r="BH1862" i="64" s="1"/>
  <c r="BH1854" i="64" a="1"/>
  <c r="BH1854" i="64" s="1"/>
  <c r="BH1400" i="64" a="1"/>
  <c r="BH1400" i="64" s="1"/>
  <c r="BH1151" i="64" a="1"/>
  <c r="BH1151" i="64" s="1"/>
  <c r="BH500" i="64" a="1"/>
  <c r="BH523" i="64" a="1"/>
  <c r="BH2447" i="64" a="1"/>
  <c r="BH2426" i="64" a="1"/>
  <c r="BH784" i="64" a="1"/>
  <c r="BH685" i="64" a="1"/>
  <c r="BH476" i="64" a="1"/>
  <c r="BI2501" i="64" a="1"/>
  <c r="BH661" i="64" a="1"/>
  <c r="BI2467" i="64" a="1"/>
  <c r="BH1855" i="64" a="1"/>
  <c r="BH2404" i="64" a="1"/>
  <c r="BH1401" i="64" a="1"/>
  <c r="BH1939" i="64" a="1"/>
  <c r="BH1152" i="64" a="1"/>
  <c r="BH1692" i="64" a="1"/>
  <c r="BH1940" i="64" a="1"/>
  <c r="BD707" i="64" a="1"/>
  <c r="DH43" i="861" l="1"/>
  <c r="DH73" i="861"/>
  <c r="DG42" i="861"/>
  <c r="DG72" i="861"/>
  <c r="BJ43" i="1224"/>
  <c r="BJ31" i="1224"/>
  <c r="BJ72" i="861" s="1"/>
  <c r="BJ33" i="1224"/>
  <c r="BJ42" i="861" s="1"/>
  <c r="CZ394" i="64"/>
  <c r="CZ398" i="64" s="1"/>
  <c r="CY400" i="64"/>
  <c r="AP394" i="64"/>
  <c r="AP398" i="64" s="1"/>
  <c r="AO400" i="64"/>
  <c r="K1074" i="64"/>
  <c r="L1074" i="64"/>
  <c r="M1074" i="64"/>
  <c r="P1074" i="64"/>
  <c r="CY1000" i="64"/>
  <c r="CY1004" i="64" s="1"/>
  <c r="CX1006" i="64"/>
  <c r="AN2182" i="64"/>
  <c r="AO2179" i="64" s="1"/>
  <c r="AO2184" i="64" s="1"/>
  <c r="CX2182" i="64"/>
  <c r="CY2179" i="64" s="1"/>
  <c r="CY2184" i="64" s="1"/>
  <c r="AN96" i="861"/>
  <c r="AM104" i="861"/>
  <c r="CT104" i="861"/>
  <c r="CU1992" i="64"/>
  <c r="CU1989" i="64" s="1"/>
  <c r="BL1992" i="64"/>
  <c r="CW962" i="64"/>
  <c r="CX957" i="64" s="1"/>
  <c r="CX964" i="64" s="1"/>
  <c r="CX961" i="64" s="1"/>
  <c r="CW969" i="64"/>
  <c r="BY969" i="64"/>
  <c r="BY962" i="64"/>
  <c r="BZ957" i="64" s="1"/>
  <c r="CS39" i="861"/>
  <c r="AQ597" i="64"/>
  <c r="AQ602" i="64" s="1"/>
  <c r="AQ590" i="64"/>
  <c r="AR582" i="64"/>
  <c r="BI2217" i="64"/>
  <c r="CT12" i="863"/>
  <c r="CT71" i="863" s="1"/>
  <c r="CS26" i="863"/>
  <c r="BI263" i="64"/>
  <c r="BJ277" i="64"/>
  <c r="BJ260" i="64"/>
  <c r="BJ278" i="64"/>
  <c r="BJ261" i="64"/>
  <c r="BJ279" i="64"/>
  <c r="BJ262" i="64"/>
  <c r="BJ280" i="64"/>
  <c r="BI281" i="64"/>
  <c r="CU2756" i="64"/>
  <c r="CU2730" i="64"/>
  <c r="CU2653" i="64"/>
  <c r="CU2657" i="64" s="1"/>
  <c r="CU2659" i="64" s="1"/>
  <c r="CR2704" i="64"/>
  <c r="CQ2708" i="64"/>
  <c r="CQ2710" i="64" s="1"/>
  <c r="BH784" i="64"/>
  <c r="BH794" i="64" s="1"/>
  <c r="BG794" i="64"/>
  <c r="BI788" i="64" a="1"/>
  <c r="BI788" i="64" s="1"/>
  <c r="BI783" i="64" a="1"/>
  <c r="BI783" i="64" s="1"/>
  <c r="BG2330" i="64"/>
  <c r="BH523" i="64"/>
  <c r="BI2313" i="64" a="1"/>
  <c r="BI2313" i="64" s="1"/>
  <c r="BI2314" i="64" a="1"/>
  <c r="BI2314" i="64" s="1"/>
  <c r="BI2315" i="64" a="1"/>
  <c r="BI2315" i="64" s="1"/>
  <c r="BI2316" i="64" a="1"/>
  <c r="BI2316" i="64" s="1"/>
  <c r="BI2317" i="64" a="1"/>
  <c r="BI2317" i="64" s="1"/>
  <c r="BI2318" i="64" a="1"/>
  <c r="BI2318" i="64" s="1"/>
  <c r="BI2320" i="64" a="1"/>
  <c r="BI2320" i="64" s="1"/>
  <c r="BI2321" i="64" a="1"/>
  <c r="BI2321" i="64" s="1"/>
  <c r="BI2319" i="64" a="1"/>
  <c r="BI2319" i="64" s="1"/>
  <c r="BH2322" i="64"/>
  <c r="BI499" i="64" a="1"/>
  <c r="BI499" i="64" s="1"/>
  <c r="BI522" i="64" a="1"/>
  <c r="BI522" i="64" s="1"/>
  <c r="BI521" i="64" a="1"/>
  <c r="BI521" i="64" s="1"/>
  <c r="BH500" i="64"/>
  <c r="BI2501" i="64"/>
  <c r="BI2467" i="64"/>
  <c r="BH2426" i="64"/>
  <c r="BH2404" i="64"/>
  <c r="BI2759" i="64" a="1"/>
  <c r="BI2759" i="64" s="1"/>
  <c r="BI2405" i="64" a="1"/>
  <c r="BI2405" i="64" s="1"/>
  <c r="BI2425" i="64" a="1"/>
  <c r="BI2425" i="64" s="1"/>
  <c r="BE1960" i="64"/>
  <c r="BF1949" i="64"/>
  <c r="BG1947" i="64"/>
  <c r="BG1956" i="64"/>
  <c r="BG1948" i="64"/>
  <c r="BG1957" i="64"/>
  <c r="BI1953" i="64" a="1"/>
  <c r="BI1953" i="64" s="1"/>
  <c r="BI1952" i="64" a="1"/>
  <c r="BI1952" i="64" s="1"/>
  <c r="BI1943" i="64" a="1"/>
  <c r="BI1943" i="64" s="1"/>
  <c r="BI1944" i="64" a="1"/>
  <c r="BI1944" i="64" s="1"/>
  <c r="BH1940" i="64"/>
  <c r="BH1939" i="64"/>
  <c r="BI1934" i="64" a="1"/>
  <c r="BI1934" i="64" s="1"/>
  <c r="BI1935" i="64" a="1"/>
  <c r="BI1935" i="64" s="1"/>
  <c r="BH2447" i="64"/>
  <c r="BI2446" i="64" a="1"/>
  <c r="BI2446" i="64" s="1"/>
  <c r="BI659" i="64" a="1"/>
  <c r="BI659" i="64" s="1"/>
  <c r="BD707" i="64"/>
  <c r="BJ2216" i="64"/>
  <c r="BJ2217" i="64" s="1"/>
  <c r="BE706" i="64" a="1"/>
  <c r="BE706" i="64" s="1"/>
  <c r="BH1692" i="64"/>
  <c r="BH1401" i="64"/>
  <c r="BH1855" i="64"/>
  <c r="BH1152" i="64"/>
  <c r="BH685" i="64"/>
  <c r="BH661" i="64"/>
  <c r="BH476" i="64"/>
  <c r="AL2110" i="64"/>
  <c r="AL2116" i="64" s="1"/>
  <c r="BG62" i="64"/>
  <c r="BI654" i="64" a="1"/>
  <c r="BI654" i="64" s="1"/>
  <c r="BI75" i="64" a="1"/>
  <c r="BI75" i="64" s="1"/>
  <c r="BI498" i="64" a="1"/>
  <c r="BI498" i="64" s="1"/>
  <c r="BI55" i="64" a="1"/>
  <c r="BI55" i="64" s="1"/>
  <c r="BI60" i="64" a="1"/>
  <c r="BI60" i="64" s="1"/>
  <c r="BI59" i="64" a="1"/>
  <c r="BI59" i="64" s="1"/>
  <c r="BH56" i="64"/>
  <c r="BI53" i="64" a="1"/>
  <c r="BI53" i="64" s="1"/>
  <c r="BI54" i="64" a="1"/>
  <c r="BI54" i="64" s="1"/>
  <c r="BI684" i="64" a="1"/>
  <c r="BI684" i="64" s="1"/>
  <c r="BI2656" i="64" a="1"/>
  <c r="BI2656" i="64" s="1"/>
  <c r="BI2733" i="64" a="1"/>
  <c r="BI2733" i="64" s="1"/>
  <c r="BI2707" i="64" a="1"/>
  <c r="BI2707" i="64" s="1"/>
  <c r="BI2682" i="64" a="1"/>
  <c r="BI2682" i="64" s="1"/>
  <c r="BI1831" i="64" a="1"/>
  <c r="BI1831" i="64" s="1"/>
  <c r="BI1832" i="64" s="1"/>
  <c r="BI92" i="64" a="1"/>
  <c r="BI92" i="64" s="1"/>
  <c r="BI89" i="64" a="1"/>
  <c r="BI89" i="64" s="1"/>
  <c r="BI90" i="64" a="1"/>
  <c r="BI90" i="64" s="1"/>
  <c r="BI91" i="64" a="1"/>
  <c r="BI91" i="64" s="1"/>
  <c r="BH93" i="64"/>
  <c r="BI1773" i="64" a="1"/>
  <c r="BI1773" i="64" s="1"/>
  <c r="BI1774" i="64" s="1"/>
  <c r="BI475" i="64" a="1"/>
  <c r="BI475" i="64" s="1"/>
  <c r="BI2783" i="64" a="1"/>
  <c r="BI2783" i="64" s="1"/>
  <c r="BI1693" i="64" a="1"/>
  <c r="BI1693" i="64" s="1"/>
  <c r="BI2111" i="64" a="1"/>
  <c r="BI2111" i="64" s="1"/>
  <c r="BI2119" i="64" s="1"/>
  <c r="BI1856" i="64" a="1"/>
  <c r="BI1856" i="64" s="1"/>
  <c r="BI1862" i="64" a="1"/>
  <c r="BI1862" i="64" s="1"/>
  <c r="BI1854" i="64" a="1"/>
  <c r="BI1854" i="64" s="1"/>
  <c r="BI1400" i="64" a="1"/>
  <c r="BI1400" i="64" s="1"/>
  <c r="BI1151" i="64" a="1"/>
  <c r="BI1151" i="64" s="1"/>
  <c r="BJ2467" i="64" a="1"/>
  <c r="BI500" i="64" a="1"/>
  <c r="BI1939" i="64" a="1"/>
  <c r="BI1855" i="64" a="1"/>
  <c r="BI784" i="64" a="1"/>
  <c r="BI523" i="64" a="1"/>
  <c r="BI1401" i="64" a="1"/>
  <c r="BI1940" i="64" a="1"/>
  <c r="BI2426" i="64" a="1"/>
  <c r="BI1692" i="64" a="1"/>
  <c r="BI2447" i="64" a="1"/>
  <c r="BI685" i="64" a="1"/>
  <c r="BI2404" i="64" a="1"/>
  <c r="BI661" i="64" a="1"/>
  <c r="BJ2501" i="64" a="1"/>
  <c r="BI476" i="64" a="1"/>
  <c r="BI1152" i="64" a="1"/>
  <c r="BE707" i="64" a="1"/>
  <c r="DI43" i="861" l="1"/>
  <c r="DI73" i="861"/>
  <c r="DH42" i="861"/>
  <c r="DH72" i="861"/>
  <c r="BK27" i="1224"/>
  <c r="BJ47" i="1224"/>
  <c r="BJ73" i="861" s="1"/>
  <c r="BJ49" i="1224"/>
  <c r="BJ43" i="861" s="1"/>
  <c r="AP400" i="64"/>
  <c r="DA394" i="64"/>
  <c r="DA398" i="64" s="1"/>
  <c r="CZ400" i="64"/>
  <c r="CZ1000" i="64"/>
  <c r="CZ1004" i="64" s="1"/>
  <c r="CY1006" i="64"/>
  <c r="AO2182" i="64"/>
  <c r="AP2179" i="64" s="1"/>
  <c r="AP2184" i="64" s="1"/>
  <c r="CY2182" i="64"/>
  <c r="CZ2179" i="64" s="1"/>
  <c r="CZ2184" i="64" s="1"/>
  <c r="AN64" i="861"/>
  <c r="AM74" i="861"/>
  <c r="AM76" i="861" s="1"/>
  <c r="BL1989" i="64"/>
  <c r="CU1990" i="64"/>
  <c r="CV1985" i="64" s="1"/>
  <c r="CU64" i="861"/>
  <c r="CX962" i="64"/>
  <c r="CY957" i="64" s="1"/>
  <c r="CY964" i="64" s="1"/>
  <c r="CY961" i="64" s="1"/>
  <c r="CX969" i="64"/>
  <c r="BZ964" i="64"/>
  <c r="BZ961" i="64" s="1"/>
  <c r="O957" i="64"/>
  <c r="AR593" i="64"/>
  <c r="AQ598" i="64"/>
  <c r="AR585" i="64"/>
  <c r="AL2120" i="64" a="1"/>
  <c r="AL2120" i="64" s="1"/>
  <c r="AL2113" i="64" s="1"/>
  <c r="AL2114" i="64" s="1"/>
  <c r="CT25" i="863"/>
  <c r="CT34" i="861" s="1"/>
  <c r="CT67" i="863"/>
  <c r="CT22" i="863" s="1"/>
  <c r="CT31" i="861" s="1"/>
  <c r="CT36" i="861" s="1"/>
  <c r="CT38" i="861" s="1"/>
  <c r="CT69" i="863"/>
  <c r="CT23" i="863" s="1"/>
  <c r="CT32" i="861" s="1"/>
  <c r="BK277" i="64"/>
  <c r="BK278" i="64"/>
  <c r="BK260" i="64"/>
  <c r="BK261" i="64"/>
  <c r="BK279" i="64"/>
  <c r="BK262" i="64"/>
  <c r="BK280" i="64"/>
  <c r="BJ281" i="64"/>
  <c r="BJ263" i="64"/>
  <c r="CR2708" i="64"/>
  <c r="CR2710" i="64" s="1"/>
  <c r="CS2704" i="64"/>
  <c r="CV2653" i="64"/>
  <c r="CV2657" i="64" s="1"/>
  <c r="CV2659" i="64" s="1"/>
  <c r="CV2756" i="64"/>
  <c r="CV2730" i="64"/>
  <c r="BI784" i="64"/>
  <c r="BJ788" i="64" a="1"/>
  <c r="BJ788" i="64" s="1"/>
  <c r="BJ783" i="64" a="1"/>
  <c r="BJ783" i="64" s="1"/>
  <c r="BH2330" i="64"/>
  <c r="BI523" i="64"/>
  <c r="BJ2313" i="64" a="1"/>
  <c r="BJ2313" i="64" s="1"/>
  <c r="BJ2314" i="64" a="1"/>
  <c r="BJ2314" i="64" s="1"/>
  <c r="BJ2315" i="64" a="1"/>
  <c r="BJ2315" i="64" s="1"/>
  <c r="BJ2316" i="64" a="1"/>
  <c r="BJ2316" i="64" s="1"/>
  <c r="BJ2317" i="64" a="1"/>
  <c r="BJ2317" i="64" s="1"/>
  <c r="BJ2320" i="64" a="1"/>
  <c r="BJ2320" i="64" s="1"/>
  <c r="BJ2321" i="64" a="1"/>
  <c r="BJ2321" i="64" s="1"/>
  <c r="BJ2319" i="64" a="1"/>
  <c r="BJ2319" i="64" s="1"/>
  <c r="BJ2318" i="64" a="1"/>
  <c r="BJ2318" i="64" s="1"/>
  <c r="BI2322" i="64"/>
  <c r="BJ499" i="64" a="1"/>
  <c r="BJ499" i="64" s="1"/>
  <c r="BJ521" i="64" a="1"/>
  <c r="BJ521" i="64" s="1"/>
  <c r="BJ522" i="64" a="1"/>
  <c r="BJ522" i="64" s="1"/>
  <c r="BI500" i="64"/>
  <c r="BJ2467" i="64"/>
  <c r="BJ2501" i="64"/>
  <c r="DL2704" i="64"/>
  <c r="BI2426" i="64"/>
  <c r="BI2404" i="64"/>
  <c r="BJ2759" i="64" a="1"/>
  <c r="BJ2759" i="64" s="1"/>
  <c r="BJ2405" i="64" a="1"/>
  <c r="BJ2405" i="64" s="1"/>
  <c r="BJ2425" i="64" a="1"/>
  <c r="BJ2425" i="64" s="1"/>
  <c r="BE1961" i="64"/>
  <c r="BF1958" i="64"/>
  <c r="BG1949" i="64"/>
  <c r="BH1947" i="64"/>
  <c r="BH1956" i="64"/>
  <c r="BH1948" i="64"/>
  <c r="BH1957" i="64"/>
  <c r="BJ1953" i="64" a="1"/>
  <c r="BJ1953" i="64" s="1"/>
  <c r="BJ1952" i="64" a="1"/>
  <c r="BJ1952" i="64" s="1"/>
  <c r="BJ1943" i="64" a="1"/>
  <c r="BJ1943" i="64" s="1"/>
  <c r="BJ1944" i="64" a="1"/>
  <c r="BJ1944" i="64" s="1"/>
  <c r="BI1940" i="64"/>
  <c r="BI1939" i="64"/>
  <c r="BJ1934" i="64" a="1"/>
  <c r="BJ1934" i="64" s="1"/>
  <c r="BJ1935" i="64" a="1"/>
  <c r="BJ1935" i="64" s="1"/>
  <c r="BI2447" i="64"/>
  <c r="BJ2446" i="64" a="1"/>
  <c r="BJ2446" i="64" s="1"/>
  <c r="BJ659" i="64" a="1"/>
  <c r="BJ659" i="64" s="1"/>
  <c r="BE707" i="64"/>
  <c r="BK2216" i="64"/>
  <c r="BK2217" i="64" s="1"/>
  <c r="BF706" i="64" a="1"/>
  <c r="BF706" i="64" s="1"/>
  <c r="BI1401" i="64"/>
  <c r="BI1855" i="64"/>
  <c r="BI1692" i="64"/>
  <c r="BI1152" i="64"/>
  <c r="BI476" i="64"/>
  <c r="BI685" i="64"/>
  <c r="BI661" i="64"/>
  <c r="BH62" i="64"/>
  <c r="BJ654" i="64" a="1"/>
  <c r="BJ654" i="64" s="1"/>
  <c r="BJ75" i="64" a="1"/>
  <c r="BJ75" i="64" s="1"/>
  <c r="BJ498" i="64" a="1"/>
  <c r="BJ498" i="64" s="1"/>
  <c r="BJ55" i="64" a="1"/>
  <c r="BJ55" i="64" s="1"/>
  <c r="BJ60" i="64" a="1"/>
  <c r="BJ60" i="64" s="1"/>
  <c r="BJ59" i="64" a="1"/>
  <c r="BJ59" i="64" s="1"/>
  <c r="BI56" i="64"/>
  <c r="BJ54" i="64" a="1"/>
  <c r="BJ54" i="64" s="1"/>
  <c r="BJ53" i="64" a="1"/>
  <c r="BJ53" i="64" s="1"/>
  <c r="BJ684" i="64" a="1"/>
  <c r="BJ684" i="64" s="1"/>
  <c r="BJ2656" i="64" a="1"/>
  <c r="BJ2656" i="64" s="1"/>
  <c r="BJ2733" i="64" a="1"/>
  <c r="BJ2733" i="64" s="1"/>
  <c r="BJ2707" i="64" a="1"/>
  <c r="BJ2707" i="64" s="1"/>
  <c r="BJ2682" i="64" a="1"/>
  <c r="BJ2682" i="64" s="1"/>
  <c r="BJ1831" i="64" a="1"/>
  <c r="BJ1831" i="64" s="1"/>
  <c r="BJ1832" i="64" s="1"/>
  <c r="BI93" i="64"/>
  <c r="BJ92" i="64" a="1"/>
  <c r="BJ92" i="64" s="1"/>
  <c r="BJ91" i="64" a="1"/>
  <c r="BJ91" i="64" s="1"/>
  <c r="BJ89" i="64" a="1"/>
  <c r="BJ89" i="64" s="1"/>
  <c r="BJ90" i="64" a="1"/>
  <c r="BJ90" i="64" s="1"/>
  <c r="BJ1773" i="64" a="1"/>
  <c r="BJ1773" i="64" s="1"/>
  <c r="BJ1774" i="64" s="1"/>
  <c r="BJ475" i="64" a="1"/>
  <c r="BJ475" i="64" s="1"/>
  <c r="BJ2783" i="64" a="1"/>
  <c r="BJ2783" i="64" s="1"/>
  <c r="BJ1693" i="64" a="1"/>
  <c r="BJ1693" i="64" s="1"/>
  <c r="BJ2111" i="64" a="1"/>
  <c r="BJ2111" i="64" s="1"/>
  <c r="BJ2119" i="64" s="1"/>
  <c r="BJ1862" i="64" a="1"/>
  <c r="BJ1862" i="64" s="1"/>
  <c r="BJ1854" i="64" a="1"/>
  <c r="BJ1854" i="64" s="1"/>
  <c r="BJ1856" i="64" a="1"/>
  <c r="BJ1856" i="64" s="1"/>
  <c r="BJ1400" i="64" a="1"/>
  <c r="BJ1400" i="64" s="1"/>
  <c r="BJ1151" i="64" a="1"/>
  <c r="BJ1151" i="64" s="1"/>
  <c r="BJ1401" i="64" a="1"/>
  <c r="BJ2426" i="64" a="1"/>
  <c r="BJ1940" i="64" a="1"/>
  <c r="BJ1855" i="64" a="1"/>
  <c r="BK2467" i="64" a="1"/>
  <c r="BJ685" i="64" a="1"/>
  <c r="BJ476" i="64" a="1"/>
  <c r="BJ2404" i="64" a="1"/>
  <c r="BJ784" i="64" a="1"/>
  <c r="BJ661" i="64" a="1"/>
  <c r="BJ500" i="64" a="1"/>
  <c r="BJ523" i="64" a="1"/>
  <c r="BK2501" i="64" a="1"/>
  <c r="BJ1152" i="64" a="1"/>
  <c r="BJ2447" i="64" a="1"/>
  <c r="BJ1939" i="64" a="1"/>
  <c r="BJ1692" i="64" a="1"/>
  <c r="BF707" i="64" a="1"/>
  <c r="DJ43" i="861" l="1"/>
  <c r="DJ73" i="861"/>
  <c r="DI42" i="861"/>
  <c r="DI72" i="861"/>
  <c r="BK43" i="1224"/>
  <c r="BK33" i="1224"/>
  <c r="BK42" i="861" s="1"/>
  <c r="BK31" i="1224"/>
  <c r="BK72" i="861" s="1"/>
  <c r="DB394" i="64"/>
  <c r="DB398" i="64" s="1"/>
  <c r="DA400" i="64"/>
  <c r="AQ394" i="64"/>
  <c r="AQ398" i="64" s="1"/>
  <c r="L398" i="64"/>
  <c r="M394" i="64" s="1"/>
  <c r="DA1000" i="64"/>
  <c r="DA1004" i="64" s="1"/>
  <c r="CZ1006" i="64"/>
  <c r="AP2182" i="64"/>
  <c r="L2182" i="64" s="1"/>
  <c r="M2179" i="64" s="1"/>
  <c r="AO17" i="861"/>
  <c r="AO26" i="861" s="1"/>
  <c r="AO27" i="861" s="1"/>
  <c r="CZ2182" i="64"/>
  <c r="DA2179" i="64" s="1"/>
  <c r="DA2184" i="64" s="1"/>
  <c r="CV1992" i="64"/>
  <c r="CV1989" i="64" s="1"/>
  <c r="BL1990" i="64"/>
  <c r="BM1985" i="64" s="1"/>
  <c r="CV17" i="861"/>
  <c r="CV26" i="861" s="1"/>
  <c r="CV27" i="861" s="1"/>
  <c r="CY962" i="64"/>
  <c r="CZ957" i="64" s="1"/>
  <c r="CZ964" i="64" s="1"/>
  <c r="CZ961" i="64" s="1"/>
  <c r="CY969" i="64"/>
  <c r="BZ969" i="64"/>
  <c r="O961" i="64"/>
  <c r="BZ962" i="64"/>
  <c r="CT39" i="861"/>
  <c r="AR594" i="64"/>
  <c r="BF1960" i="64"/>
  <c r="CT72" i="863"/>
  <c r="CU12" i="863"/>
  <c r="CU71" i="863" s="1"/>
  <c r="CT26" i="863"/>
  <c r="BL277" i="64"/>
  <c r="BL260" i="64"/>
  <c r="BL278" i="64"/>
  <c r="BL279" i="64"/>
  <c r="BL261" i="64"/>
  <c r="BL280" i="64"/>
  <c r="BL262" i="64"/>
  <c r="BK281" i="64"/>
  <c r="BK263" i="64"/>
  <c r="CS2708" i="64"/>
  <c r="CS2710" i="64" s="1"/>
  <c r="CW2730" i="64"/>
  <c r="CW2653" i="64"/>
  <c r="CW2657" i="64" s="1"/>
  <c r="CW2659" i="64" s="1"/>
  <c r="CW2756" i="64"/>
  <c r="CT2704" i="64"/>
  <c r="BJ784" i="64"/>
  <c r="BJ794" i="64" s="1"/>
  <c r="BI794" i="64"/>
  <c r="BK788" i="64" a="1"/>
  <c r="BK788" i="64" s="1"/>
  <c r="BK783" i="64" a="1"/>
  <c r="BK783" i="64" s="1"/>
  <c r="BI2330" i="64"/>
  <c r="BJ523" i="64"/>
  <c r="BK2313" i="64" a="1"/>
  <c r="BK2313" i="64" s="1"/>
  <c r="BK2314" i="64" a="1"/>
  <c r="BK2314" i="64" s="1"/>
  <c r="BK2315" i="64" a="1"/>
  <c r="BK2315" i="64" s="1"/>
  <c r="BK2316" i="64" a="1"/>
  <c r="BK2316" i="64" s="1"/>
  <c r="BK2317" i="64" a="1"/>
  <c r="BK2317" i="64" s="1"/>
  <c r="BK2320" i="64" a="1"/>
  <c r="BK2320" i="64" s="1"/>
  <c r="BK2321" i="64" a="1"/>
  <c r="BK2321" i="64" s="1"/>
  <c r="BK2319" i="64" a="1"/>
  <c r="BK2319" i="64" s="1"/>
  <c r="BK2318" i="64" a="1"/>
  <c r="BK2318" i="64" s="1"/>
  <c r="BJ2322" i="64"/>
  <c r="BK499" i="64" a="1"/>
  <c r="BK499" i="64" s="1"/>
  <c r="BK522" i="64" a="1"/>
  <c r="BK522" i="64" s="1"/>
  <c r="BK521" i="64" a="1"/>
  <c r="BK521" i="64" s="1"/>
  <c r="BJ500" i="64"/>
  <c r="BK2501" i="64"/>
  <c r="BK2467" i="64"/>
  <c r="BJ2426" i="64"/>
  <c r="BJ2404" i="64"/>
  <c r="BK2759" i="64" a="1"/>
  <c r="BK2759" i="64" s="1"/>
  <c r="BK2405" i="64" a="1"/>
  <c r="BK2405" i="64" s="1"/>
  <c r="BK2425" i="64" a="1"/>
  <c r="BK2425" i="64" s="1"/>
  <c r="BH1949" i="64"/>
  <c r="BH1958" i="64"/>
  <c r="BG1958" i="64"/>
  <c r="BG1960" i="64" s="1"/>
  <c r="BI1947" i="64"/>
  <c r="BI1956" i="64"/>
  <c r="BI1948" i="64"/>
  <c r="BI1957" i="64"/>
  <c r="BK1953" i="64" a="1"/>
  <c r="BK1953" i="64" s="1"/>
  <c r="BK1952" i="64" a="1"/>
  <c r="BK1952" i="64" s="1"/>
  <c r="BK1944" i="64" a="1"/>
  <c r="BK1944" i="64" s="1"/>
  <c r="BK1943" i="64" a="1"/>
  <c r="BK1943" i="64" s="1"/>
  <c r="BJ1940" i="64"/>
  <c r="BJ1939" i="64"/>
  <c r="BK1934" i="64" a="1"/>
  <c r="BK1934" i="64" s="1"/>
  <c r="BK1935" i="64" a="1"/>
  <c r="BK1935" i="64" s="1"/>
  <c r="BJ2447" i="64"/>
  <c r="BK2446" i="64" a="1"/>
  <c r="BK2446" i="64" s="1"/>
  <c r="BK659" i="64" a="1"/>
  <c r="BK659" i="64" s="1"/>
  <c r="BF707" i="64"/>
  <c r="BG706" i="64" a="1"/>
  <c r="BG706" i="64" s="1"/>
  <c r="BL2216" i="64"/>
  <c r="BL2217" i="64" s="1"/>
  <c r="BJ1855" i="64"/>
  <c r="BJ1692" i="64"/>
  <c r="BJ1401" i="64"/>
  <c r="BJ1152" i="64"/>
  <c r="BJ476" i="64"/>
  <c r="BJ685" i="64"/>
  <c r="BJ661" i="64"/>
  <c r="AM2110" i="64"/>
  <c r="AM2116" i="64" s="1"/>
  <c r="BI62" i="64"/>
  <c r="BK654" i="64" a="1"/>
  <c r="BK654" i="64" s="1"/>
  <c r="BK75" i="64" a="1"/>
  <c r="BK75" i="64" s="1"/>
  <c r="BK498" i="64" a="1"/>
  <c r="BK498" i="64" s="1"/>
  <c r="BK55" i="64" a="1"/>
  <c r="BK55" i="64" s="1"/>
  <c r="BK60" i="64" a="1"/>
  <c r="BK60" i="64" s="1"/>
  <c r="BK59" i="64" a="1"/>
  <c r="BK59" i="64" s="1"/>
  <c r="BJ56" i="64"/>
  <c r="BK54" i="64" a="1"/>
  <c r="BK54" i="64" s="1"/>
  <c r="BK53" i="64" a="1"/>
  <c r="BK53" i="64" s="1"/>
  <c r="BK684" i="64" a="1"/>
  <c r="BK684" i="64" s="1"/>
  <c r="BK2656" i="64" a="1"/>
  <c r="BK2656" i="64" s="1"/>
  <c r="BK2733" i="64" a="1"/>
  <c r="BK2733" i="64" s="1"/>
  <c r="BK2707" i="64" a="1"/>
  <c r="BK2707" i="64" s="1"/>
  <c r="BK2682" i="64" a="1"/>
  <c r="BK2682" i="64" s="1"/>
  <c r="BK1831" i="64" a="1"/>
  <c r="BK1831" i="64" s="1"/>
  <c r="BK1832" i="64" s="1"/>
  <c r="BJ93" i="64"/>
  <c r="BK90" i="64" a="1"/>
  <c r="BK90" i="64" s="1"/>
  <c r="BK91" i="64" a="1"/>
  <c r="BK91" i="64" s="1"/>
  <c r="BK92" i="64" a="1"/>
  <c r="BK92" i="64" s="1"/>
  <c r="BK89" i="64" a="1"/>
  <c r="BK89" i="64" s="1"/>
  <c r="BK1773" i="64" a="1"/>
  <c r="BK1773" i="64" s="1"/>
  <c r="BK1774" i="64" s="1"/>
  <c r="BK475" i="64" a="1"/>
  <c r="BK475" i="64" s="1"/>
  <c r="BK2783" i="64" a="1"/>
  <c r="BK2783" i="64" s="1"/>
  <c r="BK1693" i="64" a="1"/>
  <c r="BK1693" i="64" s="1"/>
  <c r="BK2111" i="64" a="1"/>
  <c r="BK2111" i="64" s="1"/>
  <c r="BK2119" i="64" s="1"/>
  <c r="BK1854" i="64" a="1"/>
  <c r="BK1854" i="64" s="1"/>
  <c r="BK1862" i="64" a="1"/>
  <c r="BK1862" i="64" s="1"/>
  <c r="BK1856" i="64" a="1"/>
  <c r="BK1856" i="64" s="1"/>
  <c r="BK1400" i="64" a="1"/>
  <c r="BK1400" i="64" s="1"/>
  <c r="BK1151" i="64" a="1"/>
  <c r="BK1151" i="64" s="1"/>
  <c r="BK784" i="64" a="1"/>
  <c r="BL2467" i="64" a="1"/>
  <c r="BK1939" i="64" a="1"/>
  <c r="BK523" i="64" a="1"/>
  <c r="BK2447" i="64" a="1"/>
  <c r="BK1401" i="64" a="1"/>
  <c r="BK1940" i="64" a="1"/>
  <c r="BK500" i="64" a="1"/>
  <c r="BK2426" i="64" a="1"/>
  <c r="BK1152" i="64" a="1"/>
  <c r="BL2501" i="64" a="1"/>
  <c r="BK2404" i="64" a="1"/>
  <c r="BK1855" i="64" a="1"/>
  <c r="BK661" i="64" a="1"/>
  <c r="BK685" i="64" a="1"/>
  <c r="BK476" i="64" a="1"/>
  <c r="BG707" i="64" a="1"/>
  <c r="BK1692" i="64" a="1"/>
  <c r="DK43" i="861" l="1"/>
  <c r="DK73" i="861"/>
  <c r="DJ42" i="861"/>
  <c r="DJ72" i="861"/>
  <c r="BL27" i="1224"/>
  <c r="BK47" i="1224"/>
  <c r="BK73" i="861" s="1"/>
  <c r="BK49" i="1224"/>
  <c r="BK43" i="861" s="1"/>
  <c r="AR394" i="64"/>
  <c r="AR398" i="64" s="1"/>
  <c r="AQ400" i="64"/>
  <c r="DC394" i="64"/>
  <c r="DC398" i="64" s="1"/>
  <c r="DB400" i="64"/>
  <c r="DB1000" i="64"/>
  <c r="DB1004" i="64" s="1"/>
  <c r="DA1006" i="64"/>
  <c r="AQ2179" i="64"/>
  <c r="AQ2184" i="64" s="1"/>
  <c r="DA2182" i="64"/>
  <c r="DB2179" i="64" s="1"/>
  <c r="DB2184" i="64" s="1"/>
  <c r="AN44" i="861"/>
  <c r="BM1992" i="64"/>
  <c r="BM1989" i="64" s="1"/>
  <c r="CV1990" i="64"/>
  <c r="CW1985" i="64" s="1"/>
  <c r="CZ962" i="64"/>
  <c r="DA957" i="64" s="1"/>
  <c r="DA964" i="64" s="1"/>
  <c r="DA961" i="64" s="1"/>
  <c r="CZ969" i="64"/>
  <c r="O962" i="64"/>
  <c r="CA957" i="64"/>
  <c r="CA964" i="64" s="1"/>
  <c r="AR596" i="64"/>
  <c r="AR586" i="64" s="1"/>
  <c r="AR588" i="64" s="1"/>
  <c r="BF1961" i="64"/>
  <c r="AM2120" i="64" a="1"/>
  <c r="AM2120" i="64" s="1"/>
  <c r="AM2113" i="64" s="1"/>
  <c r="AM2114" i="64" s="1"/>
  <c r="CU25" i="863"/>
  <c r="CU34" i="861" s="1"/>
  <c r="CU67" i="863"/>
  <c r="CU22" i="863" s="1"/>
  <c r="CU31" i="861" s="1"/>
  <c r="CU36" i="861" s="1"/>
  <c r="CU38" i="861" s="1"/>
  <c r="CU69" i="863"/>
  <c r="CU23" i="863" s="1"/>
  <c r="CU32" i="861" s="1"/>
  <c r="BL263" i="64"/>
  <c r="BL281" i="64"/>
  <c r="BM277" i="64"/>
  <c r="BM278" i="64"/>
  <c r="BM260" i="64"/>
  <c r="BM279" i="64"/>
  <c r="BM261" i="64"/>
  <c r="BM262" i="64"/>
  <c r="BM280" i="64"/>
  <c r="CX2653" i="64"/>
  <c r="CX2657" i="64" s="1"/>
  <c r="CT2708" i="64"/>
  <c r="CT2710" i="64" s="1"/>
  <c r="CX2756" i="64"/>
  <c r="CX2730" i="64"/>
  <c r="CU2704" i="64"/>
  <c r="BK784" i="64"/>
  <c r="BL788" i="64" a="1"/>
  <c r="BL788" i="64" s="1"/>
  <c r="BL783" i="64" a="1"/>
  <c r="BL783" i="64" s="1"/>
  <c r="BJ2330" i="64"/>
  <c r="BK523" i="64"/>
  <c r="BL2319" i="64" a="1"/>
  <c r="BL2319" i="64" s="1"/>
  <c r="BL2313" i="64" a="1"/>
  <c r="BL2313" i="64" s="1"/>
  <c r="BL2318" i="64" a="1"/>
  <c r="BL2318" i="64" s="1"/>
  <c r="BL2315" i="64" a="1"/>
  <c r="BL2315" i="64" s="1"/>
  <c r="BL2316" i="64" a="1"/>
  <c r="BL2316" i="64" s="1"/>
  <c r="BL2317" i="64" a="1"/>
  <c r="BL2317" i="64" s="1"/>
  <c r="BL2320" i="64" a="1"/>
  <c r="BL2320" i="64" s="1"/>
  <c r="BL2321" i="64" a="1"/>
  <c r="BL2321" i="64" s="1"/>
  <c r="BL2314" i="64" a="1"/>
  <c r="BL2314" i="64" s="1"/>
  <c r="BK2322" i="64"/>
  <c r="BL499" i="64" a="1"/>
  <c r="BL499" i="64" s="1"/>
  <c r="BL522" i="64" a="1"/>
  <c r="BL522" i="64" s="1"/>
  <c r="BL521" i="64" a="1"/>
  <c r="BL521" i="64" s="1"/>
  <c r="BK500" i="64"/>
  <c r="BL2501" i="64"/>
  <c r="BL2467" i="64"/>
  <c r="BK2426" i="64"/>
  <c r="BK2404" i="64"/>
  <c r="BL2405" i="64" a="1"/>
  <c r="BL2405" i="64" s="1"/>
  <c r="BL2425" i="64" a="1"/>
  <c r="BL2425" i="64" s="1"/>
  <c r="BL2759" i="64" a="1"/>
  <c r="BL2759" i="64" s="1"/>
  <c r="BH1960" i="64"/>
  <c r="BH1961" i="64" s="1"/>
  <c r="BG1961" i="64"/>
  <c r="BI1949" i="64"/>
  <c r="BJ1947" i="64"/>
  <c r="BJ1956" i="64"/>
  <c r="BJ1948" i="64"/>
  <c r="BJ1957" i="64"/>
  <c r="BL1952" i="64" a="1"/>
  <c r="BL1952" i="64" s="1"/>
  <c r="BL1953" i="64" a="1"/>
  <c r="BL1953" i="64" s="1"/>
  <c r="BL1944" i="64" a="1"/>
  <c r="BL1944" i="64" s="1"/>
  <c r="BL1943" i="64" a="1"/>
  <c r="BL1943" i="64" s="1"/>
  <c r="BK1940" i="64"/>
  <c r="BK1939" i="64"/>
  <c r="BL1934" i="64" a="1"/>
  <c r="BL1934" i="64" s="1"/>
  <c r="BL1935" i="64" a="1"/>
  <c r="BL1935" i="64" s="1"/>
  <c r="BK2447" i="64"/>
  <c r="BL2446" i="64" a="1"/>
  <c r="BL2446" i="64" s="1"/>
  <c r="BL659" i="64" a="1"/>
  <c r="BL659" i="64" s="1"/>
  <c r="BG707" i="64"/>
  <c r="BM2216" i="64"/>
  <c r="BM2217" i="64" s="1"/>
  <c r="BH706" i="64" a="1"/>
  <c r="BH706" i="64" s="1"/>
  <c r="BK1855" i="64"/>
  <c r="BK1692" i="64"/>
  <c r="BK1401" i="64"/>
  <c r="BK1152" i="64"/>
  <c r="BK476" i="64"/>
  <c r="BK685" i="64"/>
  <c r="BK661" i="64"/>
  <c r="BJ62" i="64"/>
  <c r="BL654" i="64" a="1"/>
  <c r="BL654" i="64" s="1"/>
  <c r="BL75" i="64" a="1"/>
  <c r="BL75" i="64" s="1"/>
  <c r="BL498" i="64" a="1"/>
  <c r="BL498" i="64" s="1"/>
  <c r="BL55" i="64" a="1"/>
  <c r="BL55" i="64" s="1"/>
  <c r="BL59" i="64" a="1"/>
  <c r="BL59" i="64" s="1"/>
  <c r="BL60" i="64" a="1"/>
  <c r="BL60" i="64" s="1"/>
  <c r="BK56" i="64"/>
  <c r="BL54" i="64" a="1"/>
  <c r="BL54" i="64" s="1"/>
  <c r="BL53" i="64" a="1"/>
  <c r="BL53" i="64" s="1"/>
  <c r="BL684" i="64" a="1"/>
  <c r="BL684" i="64" s="1"/>
  <c r="BL2656" i="64" a="1"/>
  <c r="BL2656" i="64" s="1"/>
  <c r="BL2733" i="64" a="1"/>
  <c r="BL2733" i="64" s="1"/>
  <c r="BL2707" i="64" a="1"/>
  <c r="BL2707" i="64" s="1"/>
  <c r="BL2682" i="64" a="1"/>
  <c r="BL2682" i="64" s="1"/>
  <c r="BL1831" i="64" a="1"/>
  <c r="BL1831" i="64" s="1"/>
  <c r="BL1832" i="64" s="1"/>
  <c r="BK93" i="64"/>
  <c r="BL89" i="64" a="1"/>
  <c r="BL89" i="64" s="1"/>
  <c r="BL90" i="64" a="1"/>
  <c r="BL90" i="64" s="1"/>
  <c r="BL91" i="64" a="1"/>
  <c r="BL91" i="64" s="1"/>
  <c r="BL92" i="64" a="1"/>
  <c r="BL92" i="64" s="1"/>
  <c r="BL1773" i="64" a="1"/>
  <c r="BL1773" i="64" s="1"/>
  <c r="BL1774" i="64" s="1"/>
  <c r="BL475" i="64" a="1"/>
  <c r="BL475" i="64" s="1"/>
  <c r="BL2783" i="64" a="1"/>
  <c r="BL2783" i="64" s="1"/>
  <c r="BL1693" i="64" a="1"/>
  <c r="BL1693" i="64" s="1"/>
  <c r="BL2111" i="64" a="1"/>
  <c r="BL2111" i="64" s="1"/>
  <c r="BL2119" i="64" s="1"/>
  <c r="BL1854" i="64" a="1"/>
  <c r="BL1854" i="64" s="1"/>
  <c r="BL1856" i="64" a="1"/>
  <c r="BL1856" i="64" s="1"/>
  <c r="BL1862" i="64" a="1"/>
  <c r="BL1862" i="64" s="1"/>
  <c r="BL1400" i="64" a="1"/>
  <c r="BL1400" i="64" s="1"/>
  <c r="BL1151" i="64" a="1"/>
  <c r="BL1151" i="64" s="1"/>
  <c r="BL661" i="64" a="1"/>
  <c r="BL2447" i="64" a="1"/>
  <c r="BL1939" i="64" a="1"/>
  <c r="BL2426" i="64" a="1"/>
  <c r="BL685" i="64" a="1"/>
  <c r="BL1940" i="64" a="1"/>
  <c r="BM2501" i="64" a="1"/>
  <c r="BL784" i="64" a="1"/>
  <c r="BL2404" i="64" a="1"/>
  <c r="BM2467" i="64" a="1"/>
  <c r="BL476" i="64" a="1"/>
  <c r="BL500" i="64" a="1"/>
  <c r="BH707" i="64" a="1"/>
  <c r="BL1855" i="64" a="1"/>
  <c r="BL523" i="64" a="1"/>
  <c r="BL1692" i="64" a="1"/>
  <c r="BL1401" i="64" a="1"/>
  <c r="BL1152" i="64" a="1"/>
  <c r="DL43" i="861" l="1"/>
  <c r="DL73" i="861"/>
  <c r="DK42" i="861"/>
  <c r="DK72" i="861"/>
  <c r="BL43" i="1224"/>
  <c r="BL33" i="1224"/>
  <c r="BL42" i="861" s="1"/>
  <c r="BL31" i="1224"/>
  <c r="BL72" i="861" s="1"/>
  <c r="DD394" i="64"/>
  <c r="DD398" i="64" s="1"/>
  <c r="DC400" i="64"/>
  <c r="AS394" i="64"/>
  <c r="AS398" i="64" s="1"/>
  <c r="AR400" i="64"/>
  <c r="DC1000" i="64"/>
  <c r="DC1004" i="64" s="1"/>
  <c r="DB1006" i="64"/>
  <c r="AQ2182" i="64"/>
  <c r="AR2179" i="64" s="1"/>
  <c r="AR2184" i="64" s="1"/>
  <c r="AO96" i="861"/>
  <c r="AO64" i="861"/>
  <c r="DB2182" i="64"/>
  <c r="DC2179" i="64" s="1"/>
  <c r="DC2184" i="64" s="1"/>
  <c r="AN104" i="861"/>
  <c r="CU104" i="861"/>
  <c r="CW1992" i="64"/>
  <c r="CW1989" i="64" s="1"/>
  <c r="BM1990" i="64"/>
  <c r="BN1985" i="64" s="1"/>
  <c r="CV64" i="861"/>
  <c r="DA969" i="64"/>
  <c r="DA962" i="64"/>
  <c r="DB957" i="64" s="1"/>
  <c r="DB964" i="64" s="1"/>
  <c r="DB961" i="64" s="1"/>
  <c r="CA961" i="64"/>
  <c r="CU39" i="861"/>
  <c r="AR597" i="64"/>
  <c r="AR602" i="64" s="1"/>
  <c r="AR589" i="64"/>
  <c r="CU72" i="863"/>
  <c r="CV12" i="863"/>
  <c r="CV71" i="863" s="1"/>
  <c r="CU26" i="863"/>
  <c r="BM281" i="64"/>
  <c r="BN278" i="64"/>
  <c r="BN277" i="64"/>
  <c r="BN260" i="64"/>
  <c r="BN261" i="64"/>
  <c r="BN279" i="64"/>
  <c r="BN262" i="64"/>
  <c r="BN280" i="64"/>
  <c r="BM263" i="64"/>
  <c r="CU2708" i="64"/>
  <c r="CU2710" i="64" s="1"/>
  <c r="CX2659" i="64"/>
  <c r="CY2657" i="64"/>
  <c r="BL784" i="64"/>
  <c r="BL794" i="64" s="1"/>
  <c r="BK794" i="64"/>
  <c r="BM788" i="64" a="1"/>
  <c r="BM788" i="64" s="1"/>
  <c r="BM783" i="64" a="1"/>
  <c r="BM783" i="64" s="1"/>
  <c r="BK2330" i="64"/>
  <c r="BL523" i="64"/>
  <c r="BM2314" i="64" a="1"/>
  <c r="BM2314" i="64" s="1"/>
  <c r="BM2315" i="64" a="1"/>
  <c r="BM2315" i="64" s="1"/>
  <c r="BM2316" i="64" a="1"/>
  <c r="BM2316" i="64" s="1"/>
  <c r="BM2317" i="64" a="1"/>
  <c r="BM2317" i="64" s="1"/>
  <c r="BM2318" i="64" a="1"/>
  <c r="BM2318" i="64" s="1"/>
  <c r="BM2313" i="64" a="1"/>
  <c r="BM2313" i="64" s="1"/>
  <c r="BM2319" i="64" a="1"/>
  <c r="BM2319" i="64" s="1"/>
  <c r="BM2320" i="64" a="1"/>
  <c r="BM2320" i="64" s="1"/>
  <c r="BM2321" i="64" a="1"/>
  <c r="BM2321" i="64" s="1"/>
  <c r="BL2322" i="64"/>
  <c r="BM499" i="64" a="1"/>
  <c r="BM499" i="64" s="1"/>
  <c r="BM522" i="64" a="1"/>
  <c r="BM522" i="64" s="1"/>
  <c r="BM521" i="64" a="1"/>
  <c r="BM521" i="64" s="1"/>
  <c r="BL500" i="64"/>
  <c r="BM2501" i="64"/>
  <c r="BM2467" i="64"/>
  <c r="BL2426" i="64"/>
  <c r="BL2404" i="64"/>
  <c r="BM2759" i="64" a="1"/>
  <c r="BM2759" i="64" s="1"/>
  <c r="BM2405" i="64" a="1"/>
  <c r="BM2405" i="64" s="1"/>
  <c r="BM2425" i="64" a="1"/>
  <c r="BM2425" i="64" s="1"/>
  <c r="BI1958" i="64"/>
  <c r="BJ1949" i="64"/>
  <c r="BK1947" i="64"/>
  <c r="BK1956" i="64"/>
  <c r="BK1948" i="64"/>
  <c r="BK1957" i="64"/>
  <c r="BM1953" i="64" a="1"/>
  <c r="BM1953" i="64" s="1"/>
  <c r="BM1952" i="64" a="1"/>
  <c r="BM1952" i="64" s="1"/>
  <c r="BM1944" i="64" a="1"/>
  <c r="BM1944" i="64" s="1"/>
  <c r="BM1943" i="64" a="1"/>
  <c r="BM1943" i="64" s="1"/>
  <c r="BL1940" i="64"/>
  <c r="BL1939" i="64"/>
  <c r="BM1934" i="64" a="1"/>
  <c r="BM1934" i="64" s="1"/>
  <c r="BM1935" i="64" a="1"/>
  <c r="BM1935" i="64" s="1"/>
  <c r="BL2447" i="64"/>
  <c r="BM2446" i="64" a="1"/>
  <c r="BM2446" i="64" s="1"/>
  <c r="BM659" i="64" a="1"/>
  <c r="BM659" i="64" s="1"/>
  <c r="BH707" i="64"/>
  <c r="BI706" i="64" a="1"/>
  <c r="BI706" i="64" s="1"/>
  <c r="BN2216" i="64"/>
  <c r="BN2217" i="64" s="1"/>
  <c r="BL1401" i="64"/>
  <c r="BL1855" i="64"/>
  <c r="BL1692" i="64"/>
  <c r="BL1152" i="64"/>
  <c r="BL685" i="64"/>
  <c r="BL661" i="64"/>
  <c r="BL476" i="64"/>
  <c r="AN2110" i="64"/>
  <c r="AN2116" i="64" s="1"/>
  <c r="BK62" i="64"/>
  <c r="BM654" i="64" a="1"/>
  <c r="BM654" i="64" s="1"/>
  <c r="BM75" i="64" a="1"/>
  <c r="BM75" i="64" s="1"/>
  <c r="BM498" i="64" a="1"/>
  <c r="BM498" i="64" s="1"/>
  <c r="BM55" i="64" a="1"/>
  <c r="BM55" i="64" s="1"/>
  <c r="BM59" i="64" a="1"/>
  <c r="BM59" i="64" s="1"/>
  <c r="BM60" i="64" a="1"/>
  <c r="BM60" i="64" s="1"/>
  <c r="BL56" i="64"/>
  <c r="BM53" i="64" a="1"/>
  <c r="BM53" i="64" s="1"/>
  <c r="BM54" i="64" a="1"/>
  <c r="BM54" i="64" s="1"/>
  <c r="BM684" i="64" a="1"/>
  <c r="BM684" i="64" s="1"/>
  <c r="BM2656" i="64" a="1"/>
  <c r="BM2656" i="64" s="1"/>
  <c r="BM2733" i="64" a="1"/>
  <c r="BM2733" i="64" s="1"/>
  <c r="BM2707" i="64" a="1"/>
  <c r="BM2707" i="64" s="1"/>
  <c r="BM2682" i="64" a="1"/>
  <c r="BM2682" i="64" s="1"/>
  <c r="BM1831" i="64" a="1"/>
  <c r="BM1831" i="64" s="1"/>
  <c r="BM1832" i="64" s="1"/>
  <c r="BL93" i="64"/>
  <c r="BM90" i="64" a="1"/>
  <c r="BM90" i="64" s="1"/>
  <c r="BM91" i="64" a="1"/>
  <c r="BM91" i="64" s="1"/>
  <c r="BM92" i="64" a="1"/>
  <c r="BM92" i="64" s="1"/>
  <c r="BM89" i="64" a="1"/>
  <c r="BM89" i="64" s="1"/>
  <c r="BM1773" i="64" a="1"/>
  <c r="BM1773" i="64" s="1"/>
  <c r="BM1774" i="64" s="1"/>
  <c r="BM475" i="64" a="1"/>
  <c r="BM475" i="64" s="1"/>
  <c r="BM2783" i="64" a="1"/>
  <c r="BM2783" i="64" s="1"/>
  <c r="BM1693" i="64" a="1"/>
  <c r="BM1693" i="64" s="1"/>
  <c r="BM2111" i="64" a="1"/>
  <c r="BM2111" i="64" s="1"/>
  <c r="BM2119" i="64" s="1"/>
  <c r="BM1854" i="64" a="1"/>
  <c r="BM1854" i="64" s="1"/>
  <c r="BM1856" i="64" a="1"/>
  <c r="BM1856" i="64" s="1"/>
  <c r="BM1862" i="64" a="1"/>
  <c r="BM1862" i="64" s="1"/>
  <c r="BM1400" i="64" a="1"/>
  <c r="BM1400" i="64" s="1"/>
  <c r="BM1151" i="64" a="1"/>
  <c r="BM1151" i="64" s="1"/>
  <c r="BM523" i="64" a="1"/>
  <c r="BM500" i="64" a="1"/>
  <c r="BM685" i="64" a="1"/>
  <c r="BM2404" i="64" a="1"/>
  <c r="BI707" i="64" a="1"/>
  <c r="BM784" i="64" a="1"/>
  <c r="BM1855" i="64" a="1"/>
  <c r="BN2467" i="64" a="1"/>
  <c r="BM1940" i="64" a="1"/>
  <c r="BM2447" i="64" a="1"/>
  <c r="BN2501" i="64" a="1"/>
  <c r="BM661" i="64" a="1"/>
  <c r="BM2426" i="64" a="1"/>
  <c r="BM1152" i="64" a="1"/>
  <c r="BM1939" i="64" a="1"/>
  <c r="BM476" i="64" a="1"/>
  <c r="BM1692" i="64" a="1"/>
  <c r="BM1401" i="64" a="1"/>
  <c r="DL42" i="861" l="1"/>
  <c r="DL72" i="861"/>
  <c r="BM27" i="1224"/>
  <c r="BL49" i="1224"/>
  <c r="BL43" i="861" s="1"/>
  <c r="BL47" i="1224"/>
  <c r="BL73" i="861" s="1"/>
  <c r="AT394" i="64"/>
  <c r="AT398" i="64" s="1"/>
  <c r="AS400" i="64"/>
  <c r="DE394" i="64"/>
  <c r="DE398" i="64" s="1"/>
  <c r="DD400" i="64"/>
  <c r="DD1000" i="64"/>
  <c r="DD1004" i="64" s="1"/>
  <c r="DC1006" i="64"/>
  <c r="AR2182" i="64"/>
  <c r="AS2179" i="64" s="1"/>
  <c r="AS2184" i="64" s="1"/>
  <c r="DC2182" i="64"/>
  <c r="DD2179" i="64" s="1"/>
  <c r="DD2184" i="64" s="1"/>
  <c r="AN74" i="861"/>
  <c r="AN76" i="861" s="1"/>
  <c r="BN1992" i="64"/>
  <c r="BN1989" i="64" s="1"/>
  <c r="CW1990" i="64"/>
  <c r="CX1985" i="64" s="1"/>
  <c r="CW17" i="861"/>
  <c r="CW26" i="861" s="1"/>
  <c r="CW27" i="861" s="1"/>
  <c r="DB969" i="64"/>
  <c r="DB962" i="64"/>
  <c r="DC957" i="64" s="1"/>
  <c r="DC964" i="64" s="1"/>
  <c r="DC961" i="64" s="1"/>
  <c r="CA969" i="64"/>
  <c r="CA962" i="64"/>
  <c r="CB957" i="64" s="1"/>
  <c r="CB964" i="64" s="1"/>
  <c r="AS593" i="64"/>
  <c r="AR598" i="64"/>
  <c r="AR590" i="64"/>
  <c r="AS582" i="64"/>
  <c r="BI1960" i="64"/>
  <c r="BI1961" i="64" s="1"/>
  <c r="AN2120" i="64" a="1"/>
  <c r="AN2120" i="64" s="1"/>
  <c r="AN2113" i="64" s="1"/>
  <c r="AN2114" i="64" s="1"/>
  <c r="CV25" i="863"/>
  <c r="CV34" i="861" s="1"/>
  <c r="CV69" i="863"/>
  <c r="CV23" i="863" s="1"/>
  <c r="CV32" i="861" s="1"/>
  <c r="CV67" i="863"/>
  <c r="CV22" i="863" s="1"/>
  <c r="CV31" i="861" s="1"/>
  <c r="CV36" i="861" s="1"/>
  <c r="CV38" i="861" s="1"/>
  <c r="BN263" i="64"/>
  <c r="BN281" i="64"/>
  <c r="BO277" i="64"/>
  <c r="BO278" i="64"/>
  <c r="BO260" i="64"/>
  <c r="BO261" i="64"/>
  <c r="BO279" i="64"/>
  <c r="BO262" i="64"/>
  <c r="BO280" i="64"/>
  <c r="CY2659" i="64"/>
  <c r="CZ2657" i="64"/>
  <c r="CV2704" i="64"/>
  <c r="CV2708" i="64" s="1"/>
  <c r="CV2710" i="64" s="1"/>
  <c r="BM784" i="64"/>
  <c r="BM794" i="64" s="1"/>
  <c r="BN788" i="64" a="1"/>
  <c r="BN788" i="64" s="1"/>
  <c r="BN783" i="64" a="1"/>
  <c r="BN783" i="64" s="1"/>
  <c r="BM523" i="64"/>
  <c r="BL2330" i="64"/>
  <c r="BN2313" i="64" a="1"/>
  <c r="BN2313" i="64" s="1"/>
  <c r="BN2314" i="64" a="1"/>
  <c r="BN2314" i="64" s="1"/>
  <c r="BN2315" i="64" a="1"/>
  <c r="BN2315" i="64" s="1"/>
  <c r="BN2316" i="64" a="1"/>
  <c r="BN2316" i="64" s="1"/>
  <c r="BN2317" i="64" a="1"/>
  <c r="BN2317" i="64" s="1"/>
  <c r="BN2318" i="64" a="1"/>
  <c r="BN2318" i="64" s="1"/>
  <c r="BN2319" i="64" a="1"/>
  <c r="BN2319" i="64" s="1"/>
  <c r="BN2320" i="64" a="1"/>
  <c r="BN2320" i="64" s="1"/>
  <c r="BN2321" i="64" a="1"/>
  <c r="BN2321" i="64" s="1"/>
  <c r="BM2322" i="64"/>
  <c r="BN521" i="64" a="1"/>
  <c r="BN521" i="64" s="1"/>
  <c r="BN499" i="64" a="1"/>
  <c r="BN499" i="64" s="1"/>
  <c r="BN522" i="64" a="1"/>
  <c r="BN522" i="64" s="1"/>
  <c r="BM500" i="64"/>
  <c r="BN2501" i="64"/>
  <c r="BN2467" i="64"/>
  <c r="BM2426" i="64"/>
  <c r="BM2404" i="64"/>
  <c r="BN2759" i="64" a="1"/>
  <c r="BN2759" i="64" s="1"/>
  <c r="BN2405" i="64" a="1"/>
  <c r="BN2405" i="64" s="1"/>
  <c r="BN2425" i="64" a="1"/>
  <c r="BN2425" i="64" s="1"/>
  <c r="BJ1958" i="64"/>
  <c r="BJ1960" i="64" s="1"/>
  <c r="BK1949" i="64"/>
  <c r="BL1947" i="64"/>
  <c r="BL1956" i="64"/>
  <c r="BL1948" i="64"/>
  <c r="BL1957" i="64"/>
  <c r="BN1953" i="64" a="1"/>
  <c r="BN1953" i="64" s="1"/>
  <c r="BN1952" i="64" a="1"/>
  <c r="BN1952" i="64" s="1"/>
  <c r="BN1944" i="64" a="1"/>
  <c r="BN1944" i="64" s="1"/>
  <c r="BN1943" i="64" a="1"/>
  <c r="BN1943" i="64" s="1"/>
  <c r="BM1940" i="64"/>
  <c r="BM1939" i="64"/>
  <c r="BN1934" i="64" a="1"/>
  <c r="BN1934" i="64" s="1"/>
  <c r="BN1935" i="64" a="1"/>
  <c r="BN1935" i="64" s="1"/>
  <c r="BM2447" i="64"/>
  <c r="BN2446" i="64" a="1"/>
  <c r="BN2446" i="64" s="1"/>
  <c r="BN659" i="64" a="1"/>
  <c r="BN659" i="64" s="1"/>
  <c r="BI707" i="64"/>
  <c r="BO2216" i="64"/>
  <c r="BJ706" i="64" a="1"/>
  <c r="BJ706" i="64" s="1"/>
  <c r="BM1401" i="64"/>
  <c r="BM1855" i="64"/>
  <c r="BM1692" i="64"/>
  <c r="BM1152" i="64"/>
  <c r="BM685" i="64"/>
  <c r="BM661" i="64"/>
  <c r="BM476" i="64"/>
  <c r="BL62" i="64"/>
  <c r="BN654" i="64" a="1"/>
  <c r="BN654" i="64" s="1"/>
  <c r="BN75" i="64" a="1"/>
  <c r="BN75" i="64" s="1"/>
  <c r="BN498" i="64" a="1"/>
  <c r="BN498" i="64" s="1"/>
  <c r="BN55" i="64" a="1"/>
  <c r="BN55" i="64" s="1"/>
  <c r="BN59" i="64" a="1"/>
  <c r="BN59" i="64" s="1"/>
  <c r="BN60" i="64" a="1"/>
  <c r="BN60" i="64" s="1"/>
  <c r="BM56" i="64"/>
  <c r="BN53" i="64" a="1"/>
  <c r="BN53" i="64" s="1"/>
  <c r="BN54" i="64" a="1"/>
  <c r="BN54" i="64" s="1"/>
  <c r="BN684" i="64" a="1"/>
  <c r="BN684" i="64" s="1"/>
  <c r="BN2656" i="64" a="1"/>
  <c r="BN2656" i="64" s="1"/>
  <c r="BN2682" i="64" a="1"/>
  <c r="BN2682" i="64" s="1"/>
  <c r="BN2733" i="64" a="1"/>
  <c r="BN2733" i="64" s="1"/>
  <c r="BN2707" i="64" a="1"/>
  <c r="BN2707" i="64" s="1"/>
  <c r="BN1831" i="64" a="1"/>
  <c r="BN1831" i="64" s="1"/>
  <c r="BN1832" i="64" s="1"/>
  <c r="BM93" i="64"/>
  <c r="BN90" i="64" a="1"/>
  <c r="BN90" i="64" s="1"/>
  <c r="BN91" i="64" a="1"/>
  <c r="BN91" i="64" s="1"/>
  <c r="BN92" i="64" a="1"/>
  <c r="BN92" i="64" s="1"/>
  <c r="BN89" i="64" a="1"/>
  <c r="BN89" i="64" s="1"/>
  <c r="BN1773" i="64" a="1"/>
  <c r="BN1773" i="64" s="1"/>
  <c r="BN1774" i="64" s="1"/>
  <c r="BN475" i="64" a="1"/>
  <c r="BN475" i="64" s="1"/>
  <c r="BN2783" i="64" a="1"/>
  <c r="BN2783" i="64" s="1"/>
  <c r="BN1693" i="64" a="1"/>
  <c r="BN1693" i="64" s="1"/>
  <c r="BN2111" i="64" a="1"/>
  <c r="BN2111" i="64" s="1"/>
  <c r="BN2119" i="64" s="1"/>
  <c r="BN1854" i="64" a="1"/>
  <c r="BN1854" i="64" s="1"/>
  <c r="BN1856" i="64" a="1"/>
  <c r="BN1856" i="64" s="1"/>
  <c r="BN1862" i="64" a="1"/>
  <c r="BN1862" i="64" s="1"/>
  <c r="BN1400" i="64" a="1"/>
  <c r="BN1400" i="64" s="1"/>
  <c r="BN1151" i="64" a="1"/>
  <c r="BN1151" i="64" s="1"/>
  <c r="BO2501" i="64" a="1"/>
  <c r="BN476" i="64" a="1"/>
  <c r="BN523" i="64" a="1"/>
  <c r="BN661" i="64" a="1"/>
  <c r="BN1692" i="64" a="1"/>
  <c r="BN500" i="64" a="1"/>
  <c r="BN2426" i="64" a="1"/>
  <c r="BN1855" i="64" a="1"/>
  <c r="BJ707" i="64" a="1"/>
  <c r="BN685" i="64" a="1"/>
  <c r="BO2467" i="64" a="1"/>
  <c r="BN1940" i="64" a="1"/>
  <c r="BN2447" i="64" a="1"/>
  <c r="BN784" i="64" a="1"/>
  <c r="BN2404" i="64" a="1"/>
  <c r="BN1939" i="64" a="1"/>
  <c r="BN1401" i="64" a="1"/>
  <c r="BN1152" i="64" a="1"/>
  <c r="BM43" i="1224" l="1"/>
  <c r="BM33" i="1224"/>
  <c r="BM42" i="861" s="1"/>
  <c r="BM31" i="1224"/>
  <c r="BM72" i="861" s="1"/>
  <c r="DF394" i="64"/>
  <c r="DF398" i="64" s="1"/>
  <c r="DE400" i="64"/>
  <c r="AU394" i="64"/>
  <c r="AU398" i="64" s="1"/>
  <c r="AT400" i="64"/>
  <c r="DE1000" i="64"/>
  <c r="DE1004" i="64" s="1"/>
  <c r="DD1006" i="64"/>
  <c r="AS2182" i="64"/>
  <c r="AT2179" i="64" s="1"/>
  <c r="AT2184" i="64" s="1"/>
  <c r="DD2182" i="64"/>
  <c r="DE2179" i="64" s="1"/>
  <c r="DE2184" i="64" s="1"/>
  <c r="AP17" i="861"/>
  <c r="AP26" i="861" s="1"/>
  <c r="AP27" i="861" s="1"/>
  <c r="CX1992" i="64"/>
  <c r="CX1989" i="64" s="1"/>
  <c r="BN1990" i="64"/>
  <c r="N1990" i="64" s="1"/>
  <c r="CW12" i="863"/>
  <c r="CW69" i="863" s="1"/>
  <c r="CW23" i="863" s="1"/>
  <c r="CW32" i="861" s="1"/>
  <c r="DC969" i="64"/>
  <c r="DC962" i="64"/>
  <c r="DD957" i="64" s="1"/>
  <c r="DD964" i="64" s="1"/>
  <c r="DD961" i="64" s="1"/>
  <c r="CB961" i="64"/>
  <c r="CV39" i="861"/>
  <c r="AS585" i="64"/>
  <c r="BO2217" i="64"/>
  <c r="CV72" i="863"/>
  <c r="CV26" i="863"/>
  <c r="BO281" i="64"/>
  <c r="BO263" i="64"/>
  <c r="BP277" i="64"/>
  <c r="BP260" i="64"/>
  <c r="BP278" i="64"/>
  <c r="BP279" i="64"/>
  <c r="BP261" i="64"/>
  <c r="BP280" i="64"/>
  <c r="BP262" i="64"/>
  <c r="CX2704" i="64"/>
  <c r="CZ2659" i="64"/>
  <c r="DA2657" i="64"/>
  <c r="CW2704" i="64"/>
  <c r="CW2708" i="64" s="1"/>
  <c r="CW2710" i="64" s="1"/>
  <c r="BN784" i="64"/>
  <c r="BN794" i="64" s="1"/>
  <c r="BO788" i="64" a="1"/>
  <c r="BO788" i="64" s="1"/>
  <c r="BO783" i="64" a="1"/>
  <c r="BO783" i="64" s="1"/>
  <c r="BN523" i="64"/>
  <c r="BM2330" i="64"/>
  <c r="BO2313" i="64" a="1"/>
  <c r="BO2313" i="64" s="1"/>
  <c r="BO2314" i="64" a="1"/>
  <c r="BO2314" i="64" s="1"/>
  <c r="BO2315" i="64" a="1"/>
  <c r="BO2315" i="64" s="1"/>
  <c r="BO2316" i="64" a="1"/>
  <c r="BO2316" i="64" s="1"/>
  <c r="BO2317" i="64" a="1"/>
  <c r="BO2317" i="64" s="1"/>
  <c r="BO2318" i="64" a="1"/>
  <c r="BO2318" i="64" s="1"/>
  <c r="BO2319" i="64" a="1"/>
  <c r="BO2319" i="64" s="1"/>
  <c r="BO2320" i="64" a="1"/>
  <c r="BO2320" i="64" s="1"/>
  <c r="BO2321" i="64" a="1"/>
  <c r="BO2321" i="64" s="1"/>
  <c r="BN2322" i="64"/>
  <c r="BO521" i="64" a="1"/>
  <c r="BO521" i="64" s="1"/>
  <c r="BO499" i="64" a="1"/>
  <c r="BO499" i="64" s="1"/>
  <c r="BO522" i="64" a="1"/>
  <c r="BO522" i="64" s="1"/>
  <c r="BN500" i="64"/>
  <c r="BO2501" i="64"/>
  <c r="BO2467" i="64"/>
  <c r="BN2426" i="64"/>
  <c r="BN2404" i="64"/>
  <c r="BO2759" i="64" a="1"/>
  <c r="BO2759" i="64" s="1"/>
  <c r="BO2405" i="64" a="1"/>
  <c r="BO2405" i="64" s="1"/>
  <c r="BO2425" i="64" a="1"/>
  <c r="BO2425" i="64" s="1"/>
  <c r="BJ1961" i="64"/>
  <c r="BK1958" i="64"/>
  <c r="BK1960" i="64" s="1"/>
  <c r="BK1961" i="64" s="1"/>
  <c r="BL1949" i="64"/>
  <c r="BM1948" i="64"/>
  <c r="BM1957" i="64"/>
  <c r="BM1947" i="64"/>
  <c r="BM1956" i="64"/>
  <c r="BO1953" i="64" a="1"/>
  <c r="BO1953" i="64" s="1"/>
  <c r="BO1952" i="64" a="1"/>
  <c r="BO1952" i="64" s="1"/>
  <c r="BO1943" i="64" a="1"/>
  <c r="BO1943" i="64" s="1"/>
  <c r="BO1944" i="64" a="1"/>
  <c r="BO1944" i="64" s="1"/>
  <c r="BN1940" i="64"/>
  <c r="BN1939" i="64"/>
  <c r="BO1934" i="64" a="1"/>
  <c r="BO1934" i="64" s="1"/>
  <c r="BO1935" i="64" a="1"/>
  <c r="BO1935" i="64" s="1"/>
  <c r="BN2447" i="64"/>
  <c r="BO2446" i="64" a="1"/>
  <c r="BO2446" i="64" s="1"/>
  <c r="BO659" i="64" a="1"/>
  <c r="BO659" i="64" s="1"/>
  <c r="BJ707" i="64"/>
  <c r="BP2216" i="64"/>
  <c r="BP2217" i="64" s="1"/>
  <c r="BK706" i="64" a="1"/>
  <c r="BK706" i="64" s="1"/>
  <c r="BN1401" i="64"/>
  <c r="BN1855" i="64"/>
  <c r="BN1692" i="64"/>
  <c r="N1692" i="64" s="1"/>
  <c r="BN1152" i="64"/>
  <c r="BN476" i="64"/>
  <c r="BN685" i="64"/>
  <c r="BN661" i="64"/>
  <c r="AO2110" i="64"/>
  <c r="AO2116" i="64" s="1"/>
  <c r="BM62" i="64"/>
  <c r="BO654" i="64" a="1"/>
  <c r="BO654" i="64" s="1"/>
  <c r="BO75" i="64" a="1"/>
  <c r="BO75" i="64" s="1"/>
  <c r="BO498" i="64" a="1"/>
  <c r="BO498" i="64" s="1"/>
  <c r="BO55" i="64" a="1"/>
  <c r="BO55" i="64" s="1"/>
  <c r="BO59" i="64" a="1"/>
  <c r="BO59" i="64" s="1"/>
  <c r="BO60" i="64" a="1"/>
  <c r="BO60" i="64" s="1"/>
  <c r="BN56" i="64"/>
  <c r="BO54" i="64" a="1"/>
  <c r="BO54" i="64" s="1"/>
  <c r="BO53" i="64" a="1"/>
  <c r="BO53" i="64" s="1"/>
  <c r="BO684" i="64" a="1"/>
  <c r="BO684" i="64" s="1"/>
  <c r="BO2656" i="64" a="1"/>
  <c r="BO2656" i="64" s="1"/>
  <c r="BO2682" i="64" a="1"/>
  <c r="BO2682" i="64" s="1"/>
  <c r="BO2733" i="64" a="1"/>
  <c r="BO2733" i="64" s="1"/>
  <c r="BO2707" i="64" a="1"/>
  <c r="BO2707" i="64" s="1"/>
  <c r="BO1831" i="64" a="1"/>
  <c r="BO1831" i="64" s="1"/>
  <c r="BO1832" i="64" s="1"/>
  <c r="BN93" i="64"/>
  <c r="BO90" i="64" a="1"/>
  <c r="BO90" i="64" s="1"/>
  <c r="BO91" i="64" a="1"/>
  <c r="BO91" i="64" s="1"/>
  <c r="BO92" i="64" a="1"/>
  <c r="BO92" i="64" s="1"/>
  <c r="BO89" i="64" a="1"/>
  <c r="BO89" i="64" s="1"/>
  <c r="BO1773" i="64" a="1"/>
  <c r="BO1773" i="64" s="1"/>
  <c r="BO1774" i="64" s="1"/>
  <c r="BO475" i="64" a="1"/>
  <c r="BO475" i="64" s="1"/>
  <c r="BO2783" i="64" a="1"/>
  <c r="BO2783" i="64" s="1"/>
  <c r="BO1693" i="64" a="1"/>
  <c r="BO1693" i="64" s="1"/>
  <c r="BO2111" i="64" a="1"/>
  <c r="BO2111" i="64" s="1"/>
  <c r="BO2119" i="64" s="1"/>
  <c r="BO1856" i="64" a="1"/>
  <c r="BO1856" i="64" s="1"/>
  <c r="BO1854" i="64" a="1"/>
  <c r="BO1854" i="64" s="1"/>
  <c r="BO1862" i="64" a="1"/>
  <c r="BO1862" i="64" s="1"/>
  <c r="BO1400" i="64" a="1"/>
  <c r="BO1400" i="64" s="1"/>
  <c r="BO1151" i="64" a="1"/>
  <c r="BO1151" i="64" s="1"/>
  <c r="BO2426" i="64" a="1"/>
  <c r="BO661" i="64" a="1"/>
  <c r="BO1692" i="64" a="1"/>
  <c r="BO1939" i="64" a="1"/>
  <c r="BO476" i="64" a="1"/>
  <c r="BP2501" i="64" a="1"/>
  <c r="BO1401" i="64" a="1"/>
  <c r="BO2447" i="64" a="1"/>
  <c r="BP2467" i="64" a="1"/>
  <c r="BO500" i="64" a="1"/>
  <c r="BO1855" i="64" a="1"/>
  <c r="BO685" i="64" a="1"/>
  <c r="BO784" i="64" a="1"/>
  <c r="BO523" i="64" a="1"/>
  <c r="BO2404" i="64" a="1"/>
  <c r="BK707" i="64" a="1"/>
  <c r="BO1152" i="64" a="1"/>
  <c r="BO1940" i="64" a="1"/>
  <c r="BN27" i="1224" l="1"/>
  <c r="BM49" i="1224"/>
  <c r="BM43" i="861" s="1"/>
  <c r="BM47" i="1224"/>
  <c r="BM73" i="861" s="1"/>
  <c r="AU400" i="64"/>
  <c r="AV394" i="64"/>
  <c r="AV398" i="64" s="1"/>
  <c r="DG394" i="64"/>
  <c r="DG398" i="64" s="1"/>
  <c r="DF400" i="64"/>
  <c r="AT2182" i="64"/>
  <c r="AU2179" i="64" s="1"/>
  <c r="AU2184" i="64" s="1"/>
  <c r="DF1000" i="64"/>
  <c r="DF1004" i="64" s="1"/>
  <c r="DE1006" i="64"/>
  <c r="DE2182" i="64"/>
  <c r="DF2179" i="64" s="1"/>
  <c r="DF2184" i="64" s="1"/>
  <c r="AO44" i="861"/>
  <c r="CW67" i="863"/>
  <c r="CW71" i="863"/>
  <c r="CW25" i="863" s="1"/>
  <c r="CW34" i="861" s="1"/>
  <c r="BO1985" i="64"/>
  <c r="CX1990" i="64"/>
  <c r="CY1985" i="64" s="1"/>
  <c r="CW64" i="861"/>
  <c r="DD969" i="64"/>
  <c r="DD962" i="64"/>
  <c r="DE957" i="64" s="1"/>
  <c r="DE964" i="64" s="1"/>
  <c r="DE961" i="64" s="1"/>
  <c r="CB969" i="64"/>
  <c r="CB962" i="64"/>
  <c r="CC957" i="64" s="1"/>
  <c r="CC964" i="64" s="1"/>
  <c r="AS594" i="64"/>
  <c r="AO2120" i="64" a="1"/>
  <c r="AO2120" i="64" s="1"/>
  <c r="AO2113" i="64" s="1"/>
  <c r="AO2114" i="64" s="1"/>
  <c r="BP281" i="64"/>
  <c r="BP263" i="64"/>
  <c r="BQ277" i="64"/>
  <c r="BQ278" i="64"/>
  <c r="BQ260" i="64"/>
  <c r="BQ261" i="64"/>
  <c r="BQ279" i="64"/>
  <c r="BQ262" i="64"/>
  <c r="BQ280" i="64"/>
  <c r="DA2659" i="64"/>
  <c r="DB2657" i="64"/>
  <c r="CX2708" i="64"/>
  <c r="BO784" i="64"/>
  <c r="BP788" i="64" a="1"/>
  <c r="BP788" i="64" s="1"/>
  <c r="BP783" i="64" a="1"/>
  <c r="BP783" i="64" s="1"/>
  <c r="BO523" i="64"/>
  <c r="BN2330" i="64"/>
  <c r="N2330" i="64" s="1"/>
  <c r="BP2313" i="64" a="1"/>
  <c r="BP2313" i="64" s="1"/>
  <c r="BP2314" i="64" a="1"/>
  <c r="BP2314" i="64" s="1"/>
  <c r="BP2319" i="64" a="1"/>
  <c r="BP2319" i="64" s="1"/>
  <c r="BP2320" i="64" a="1"/>
  <c r="BP2320" i="64" s="1"/>
  <c r="BP2321" i="64" a="1"/>
  <c r="BP2321" i="64" s="1"/>
  <c r="BP2315" i="64" a="1"/>
  <c r="BP2315" i="64" s="1"/>
  <c r="BP2318" i="64" a="1"/>
  <c r="BP2318" i="64" s="1"/>
  <c r="BP2316" i="64" a="1"/>
  <c r="BP2316" i="64" s="1"/>
  <c r="BP2317" i="64" a="1"/>
  <c r="BP2317" i="64" s="1"/>
  <c r="BO2322" i="64"/>
  <c r="BP521" i="64" a="1"/>
  <c r="BP521" i="64" s="1"/>
  <c r="BP499" i="64" a="1"/>
  <c r="BP499" i="64" s="1"/>
  <c r="BP522" i="64" a="1"/>
  <c r="BP522" i="64" s="1"/>
  <c r="BO500" i="64"/>
  <c r="BP2501" i="64"/>
  <c r="BP2467" i="64"/>
  <c r="BO2404" i="64"/>
  <c r="BO2426" i="64"/>
  <c r="BP2759" i="64" a="1"/>
  <c r="BP2759" i="64" s="1"/>
  <c r="BP2405" i="64" a="1"/>
  <c r="BP2405" i="64" s="1"/>
  <c r="BP2425" i="64" a="1"/>
  <c r="BP2425" i="64" s="1"/>
  <c r="BL1958" i="64"/>
  <c r="BL1960" i="64" s="1"/>
  <c r="BL1961" i="64" s="1"/>
  <c r="BM1949" i="64"/>
  <c r="BN1948" i="64"/>
  <c r="BN1957" i="64"/>
  <c r="BN1947" i="64"/>
  <c r="BN1956" i="64"/>
  <c r="BP1952" i="64" a="1"/>
  <c r="BP1952" i="64" s="1"/>
  <c r="BP1953" i="64" a="1"/>
  <c r="BP1953" i="64" s="1"/>
  <c r="BP1943" i="64" a="1"/>
  <c r="BP1943" i="64" s="1"/>
  <c r="BP1944" i="64" a="1"/>
  <c r="BP1944" i="64" s="1"/>
  <c r="BO1940" i="64"/>
  <c r="BO1939" i="64"/>
  <c r="BP1934" i="64" a="1"/>
  <c r="BP1934" i="64" s="1"/>
  <c r="BP1935" i="64" a="1"/>
  <c r="BP1935" i="64" s="1"/>
  <c r="BO2447" i="64"/>
  <c r="BP2446" i="64" a="1"/>
  <c r="BP2446" i="64" s="1"/>
  <c r="BP659" i="64" a="1"/>
  <c r="BP659" i="64" s="1"/>
  <c r="BK707" i="64"/>
  <c r="BL706" i="64" a="1"/>
  <c r="BL706" i="64" s="1"/>
  <c r="BQ2216" i="64"/>
  <c r="BQ2217" i="64" s="1"/>
  <c r="BO1401" i="64"/>
  <c r="BO1855" i="64"/>
  <c r="BO1692" i="64"/>
  <c r="BO1152" i="64"/>
  <c r="BO476" i="64"/>
  <c r="BO685" i="64"/>
  <c r="BO661" i="64"/>
  <c r="BN62" i="64"/>
  <c r="BP654" i="64" a="1"/>
  <c r="BP654" i="64" s="1"/>
  <c r="BP75" i="64" a="1"/>
  <c r="BP75" i="64" s="1"/>
  <c r="BP498" i="64" a="1"/>
  <c r="BP498" i="64" s="1"/>
  <c r="BP55" i="64" a="1"/>
  <c r="BP55" i="64" s="1"/>
  <c r="BP60" i="64" a="1"/>
  <c r="BP60" i="64" s="1"/>
  <c r="BP59" i="64" a="1"/>
  <c r="BP59" i="64" s="1"/>
  <c r="BO56" i="64"/>
  <c r="BP54" i="64" a="1"/>
  <c r="BP54" i="64" s="1"/>
  <c r="BP53" i="64" a="1"/>
  <c r="BP53" i="64" s="1"/>
  <c r="BP684" i="64" a="1"/>
  <c r="BP684" i="64" s="1"/>
  <c r="BP2656" i="64" a="1"/>
  <c r="BP2656" i="64" s="1"/>
  <c r="BP2733" i="64" a="1"/>
  <c r="BP2733" i="64" s="1"/>
  <c r="BP2707" i="64" a="1"/>
  <c r="BP2707" i="64" s="1"/>
  <c r="BP2682" i="64" a="1"/>
  <c r="BP2682" i="64" s="1"/>
  <c r="BP1831" i="64" a="1"/>
  <c r="BP1831" i="64" s="1"/>
  <c r="BP1832" i="64" s="1"/>
  <c r="BO93" i="64"/>
  <c r="BP89" i="64" a="1"/>
  <c r="BP89" i="64" s="1"/>
  <c r="BP90" i="64" a="1"/>
  <c r="BP90" i="64" s="1"/>
  <c r="BP91" i="64" a="1"/>
  <c r="BP91" i="64" s="1"/>
  <c r="BP92" i="64" a="1"/>
  <c r="BP92" i="64" s="1"/>
  <c r="BP1773" i="64" a="1"/>
  <c r="BP1773" i="64" s="1"/>
  <c r="BP1774" i="64" s="1"/>
  <c r="BP475" i="64" a="1"/>
  <c r="BP475" i="64" s="1"/>
  <c r="BP2783" i="64" a="1"/>
  <c r="BP2783" i="64" s="1"/>
  <c r="BP1693" i="64" a="1"/>
  <c r="BP1693" i="64" s="1"/>
  <c r="BP2111" i="64" a="1"/>
  <c r="BP2111" i="64" s="1"/>
  <c r="BP2119" i="64" s="1"/>
  <c r="BP1856" i="64" a="1"/>
  <c r="BP1856" i="64" s="1"/>
  <c r="BP1862" i="64" a="1"/>
  <c r="BP1862" i="64" s="1"/>
  <c r="BP1854" i="64" a="1"/>
  <c r="BP1854" i="64" s="1"/>
  <c r="BP1400" i="64" a="1"/>
  <c r="BP1400" i="64" s="1"/>
  <c r="BP1151" i="64" a="1"/>
  <c r="BP1151" i="64" s="1"/>
  <c r="BP1692" i="64" a="1"/>
  <c r="BP2447" i="64" a="1"/>
  <c r="BP2404" i="64" a="1"/>
  <c r="BP1855" i="64" a="1"/>
  <c r="BQ2467" i="64" a="1"/>
  <c r="BQ2501" i="64" a="1"/>
  <c r="BP1939" i="64" a="1"/>
  <c r="BP500" i="64" a="1"/>
  <c r="BP661" i="64" a="1"/>
  <c r="BP685" i="64" a="1"/>
  <c r="BP1152" i="64" a="1"/>
  <c r="BP2426" i="64" a="1"/>
  <c r="BP523" i="64" a="1"/>
  <c r="BP784" i="64" a="1"/>
  <c r="BP1940" i="64" a="1"/>
  <c r="BP476" i="64" a="1"/>
  <c r="BP1401" i="64" a="1"/>
  <c r="BL707" i="64" a="1"/>
  <c r="BN43" i="1224" l="1"/>
  <c r="BN31" i="1224"/>
  <c r="BN72" i="861" s="1"/>
  <c r="BN33" i="1224"/>
  <c r="BN42" i="861" s="1"/>
  <c r="DH394" i="64"/>
  <c r="DH398" i="64" s="1"/>
  <c r="DG400" i="64"/>
  <c r="AV400" i="64"/>
  <c r="AW394" i="64"/>
  <c r="AW398" i="64" s="1"/>
  <c r="AU2182" i="64"/>
  <c r="AV2179" i="64" s="1"/>
  <c r="AV2184" i="64" s="1"/>
  <c r="DG1000" i="64"/>
  <c r="DG1004" i="64" s="1"/>
  <c r="DF1006" i="64"/>
  <c r="DF2182" i="64"/>
  <c r="DG2179" i="64" s="1"/>
  <c r="DG2184" i="64" s="1"/>
  <c r="AP64" i="861"/>
  <c r="AP96" i="861"/>
  <c r="AO104" i="861"/>
  <c r="CW72" i="863"/>
  <c r="CV104" i="861"/>
  <c r="CW22" i="863"/>
  <c r="CW31" i="861" s="1"/>
  <c r="CW36" i="861" s="1"/>
  <c r="CW38" i="861" s="1"/>
  <c r="CY1992" i="64"/>
  <c r="CY1989" i="64" s="1"/>
  <c r="BO1992" i="64"/>
  <c r="CX17" i="861"/>
  <c r="CX26" i="861" s="1"/>
  <c r="CX27" i="861" s="1"/>
  <c r="DE962" i="64"/>
  <c r="DF957" i="64" s="1"/>
  <c r="DF964" i="64" s="1"/>
  <c r="DF961" i="64" s="1"/>
  <c r="DE969" i="64"/>
  <c r="CC961" i="64"/>
  <c r="AS596" i="64"/>
  <c r="AS586" i="64" s="1"/>
  <c r="AS588" i="64" s="1"/>
  <c r="BQ263" i="64"/>
  <c r="BR277" i="64"/>
  <c r="BR260" i="64"/>
  <c r="BR278" i="64"/>
  <c r="BR261" i="64"/>
  <c r="BR279" i="64"/>
  <c r="BR280" i="64"/>
  <c r="BR262" i="64"/>
  <c r="BQ281" i="64"/>
  <c r="DB2659" i="64"/>
  <c r="DC2657" i="64"/>
  <c r="CX2710" i="64"/>
  <c r="CY2708" i="64"/>
  <c r="BP784" i="64"/>
  <c r="BP794" i="64" s="1"/>
  <c r="BO794" i="64"/>
  <c r="BQ788" i="64" a="1"/>
  <c r="BQ788" i="64" s="1"/>
  <c r="BQ783" i="64" a="1"/>
  <c r="BQ783" i="64" s="1"/>
  <c r="BP523" i="64"/>
  <c r="BO2330" i="64"/>
  <c r="BQ2313" i="64" a="1"/>
  <c r="BQ2313" i="64" s="1"/>
  <c r="BQ2314" i="64" a="1"/>
  <c r="BQ2314" i="64" s="1"/>
  <c r="BQ2315" i="64" a="1"/>
  <c r="BQ2315" i="64" s="1"/>
  <c r="BQ2316" i="64" a="1"/>
  <c r="BQ2316" i="64" s="1"/>
  <c r="BQ2317" i="64" a="1"/>
  <c r="BQ2317" i="64" s="1"/>
  <c r="BQ2318" i="64" a="1"/>
  <c r="BQ2318" i="64" s="1"/>
  <c r="BQ2319" i="64" a="1"/>
  <c r="BQ2319" i="64" s="1"/>
  <c r="BQ2320" i="64" a="1"/>
  <c r="BQ2320" i="64" s="1"/>
  <c r="BQ2321" i="64" a="1"/>
  <c r="BQ2321" i="64" s="1"/>
  <c r="BP2322" i="64"/>
  <c r="BQ521" i="64" a="1"/>
  <c r="BQ521" i="64" s="1"/>
  <c r="BQ499" i="64" a="1"/>
  <c r="BQ499" i="64" s="1"/>
  <c r="BQ522" i="64" a="1"/>
  <c r="BQ522" i="64" s="1"/>
  <c r="BP500" i="64"/>
  <c r="BQ2501" i="64"/>
  <c r="BQ2467" i="64"/>
  <c r="BP2426" i="64"/>
  <c r="BP2404" i="64"/>
  <c r="BQ2759" i="64" a="1"/>
  <c r="BQ2759" i="64" s="1"/>
  <c r="BQ2405" i="64" a="1"/>
  <c r="BQ2405" i="64" s="1"/>
  <c r="BQ2425" i="64" a="1"/>
  <c r="BQ2425" i="64" s="1"/>
  <c r="BN1949" i="64"/>
  <c r="BN1958" i="64"/>
  <c r="BM1958" i="64"/>
  <c r="BM1960" i="64" s="1"/>
  <c r="BM1961" i="64" s="1"/>
  <c r="BO1947" i="64"/>
  <c r="BO1956" i="64"/>
  <c r="BO1948" i="64"/>
  <c r="BO1957" i="64"/>
  <c r="BQ1953" i="64" a="1"/>
  <c r="BQ1953" i="64" s="1"/>
  <c r="BQ1952" i="64" a="1"/>
  <c r="BQ1952" i="64" s="1"/>
  <c r="BQ1943" i="64" a="1"/>
  <c r="BQ1943" i="64" s="1"/>
  <c r="BQ1944" i="64" a="1"/>
  <c r="BQ1944" i="64" s="1"/>
  <c r="BP1940" i="64"/>
  <c r="BP1939" i="64"/>
  <c r="BQ1934" i="64" a="1"/>
  <c r="BQ1934" i="64" s="1"/>
  <c r="BQ1935" i="64" a="1"/>
  <c r="BQ1935" i="64" s="1"/>
  <c r="BP2447" i="64"/>
  <c r="BQ2446" i="64" a="1"/>
  <c r="BQ2446" i="64" s="1"/>
  <c r="BQ659" i="64" a="1"/>
  <c r="BQ659" i="64" s="1"/>
  <c r="BL707" i="64"/>
  <c r="BR2216" i="64"/>
  <c r="BR2217" i="64" s="1"/>
  <c r="BM706" i="64" a="1"/>
  <c r="BM706" i="64" s="1"/>
  <c r="BP1855" i="64"/>
  <c r="BP1401" i="64"/>
  <c r="BP1692" i="64"/>
  <c r="BP1152" i="64"/>
  <c r="BP476" i="64"/>
  <c r="BP685" i="64"/>
  <c r="BP661" i="64"/>
  <c r="AP2110" i="64"/>
  <c r="BO62" i="64"/>
  <c r="BQ654" i="64" a="1"/>
  <c r="BQ654" i="64" s="1"/>
  <c r="BQ75" i="64" a="1"/>
  <c r="BQ75" i="64" s="1"/>
  <c r="BQ498" i="64" a="1"/>
  <c r="BQ498" i="64" s="1"/>
  <c r="BQ55" i="64" a="1"/>
  <c r="BQ55" i="64" s="1"/>
  <c r="BQ60" i="64" a="1"/>
  <c r="BQ60" i="64" s="1"/>
  <c r="BQ59" i="64" a="1"/>
  <c r="BQ59" i="64" s="1"/>
  <c r="BP56" i="64"/>
  <c r="BQ54" i="64" a="1"/>
  <c r="BQ54" i="64" s="1"/>
  <c r="BQ53" i="64" a="1"/>
  <c r="BQ53" i="64" s="1"/>
  <c r="BQ684" i="64" a="1"/>
  <c r="BQ684" i="64" s="1"/>
  <c r="BQ2656" i="64" a="1"/>
  <c r="BQ2656" i="64" s="1"/>
  <c r="BQ2733" i="64" a="1"/>
  <c r="BQ2733" i="64" s="1"/>
  <c r="BQ2707" i="64" a="1"/>
  <c r="BQ2707" i="64" s="1"/>
  <c r="BQ2682" i="64" a="1"/>
  <c r="BQ2682" i="64" s="1"/>
  <c r="BQ1831" i="64" a="1"/>
  <c r="BQ1831" i="64" s="1"/>
  <c r="BQ1832" i="64" s="1"/>
  <c r="BQ89" i="64" a="1"/>
  <c r="BQ89" i="64" s="1"/>
  <c r="BQ92" i="64" a="1"/>
  <c r="BQ92" i="64" s="1"/>
  <c r="BQ90" i="64" a="1"/>
  <c r="BQ90" i="64" s="1"/>
  <c r="BQ91" i="64" a="1"/>
  <c r="BQ91" i="64" s="1"/>
  <c r="BP93" i="64"/>
  <c r="BQ1773" i="64" a="1"/>
  <c r="BQ1773" i="64" s="1"/>
  <c r="BQ1774" i="64" s="1"/>
  <c r="BQ475" i="64" a="1"/>
  <c r="BQ475" i="64" s="1"/>
  <c r="BQ2783" i="64" a="1"/>
  <c r="BQ2783" i="64" s="1"/>
  <c r="BQ1693" i="64" a="1"/>
  <c r="BQ1693" i="64" s="1"/>
  <c r="BQ2111" i="64" a="1"/>
  <c r="BQ2111" i="64" s="1"/>
  <c r="BQ2119" i="64" s="1"/>
  <c r="BQ1862" i="64" a="1"/>
  <c r="BQ1862" i="64" s="1"/>
  <c r="BQ1854" i="64" a="1"/>
  <c r="BQ1854" i="64" s="1"/>
  <c r="BQ1856" i="64" a="1"/>
  <c r="BQ1856" i="64" s="1"/>
  <c r="BQ1400" i="64" a="1"/>
  <c r="BQ1400" i="64" s="1"/>
  <c r="BQ1151" i="64" a="1"/>
  <c r="BQ1151" i="64" s="1"/>
  <c r="BQ2426" i="64" a="1"/>
  <c r="BQ1855" i="64" a="1"/>
  <c r="BQ500" i="64" a="1"/>
  <c r="BQ523" i="64" a="1"/>
  <c r="BQ1692" i="64" a="1"/>
  <c r="BR2501" i="64" a="1"/>
  <c r="BQ2447" i="64" a="1"/>
  <c r="BM707" i="64" a="1"/>
  <c r="BQ661" i="64" a="1"/>
  <c r="BR2467" i="64" a="1"/>
  <c r="BQ685" i="64" a="1"/>
  <c r="BQ784" i="64" a="1"/>
  <c r="BQ1401" i="64" a="1"/>
  <c r="BQ2404" i="64" a="1"/>
  <c r="BQ476" i="64" a="1"/>
  <c r="BQ1152" i="64" a="1"/>
  <c r="BQ1939" i="64" a="1"/>
  <c r="BQ1940" i="64" a="1"/>
  <c r="BO27" i="1224" l="1"/>
  <c r="N31" i="1224"/>
  <c r="N72" i="861" s="1"/>
  <c r="BN49" i="1224"/>
  <c r="BN43" i="861" s="1"/>
  <c r="BN47" i="1224"/>
  <c r="BN73" i="861" s="1"/>
  <c r="AW400" i="64"/>
  <c r="AX394" i="64"/>
  <c r="AX398" i="64" s="1"/>
  <c r="DI394" i="64"/>
  <c r="DI398" i="64" s="1"/>
  <c r="DH400" i="64"/>
  <c r="AV2182" i="64"/>
  <c r="AW2179" i="64" s="1"/>
  <c r="AW2184" i="64" s="1"/>
  <c r="DH1000" i="64"/>
  <c r="DH1004" i="64" s="1"/>
  <c r="DG1006" i="64"/>
  <c r="DG2182" i="64"/>
  <c r="DH2179" i="64" s="1"/>
  <c r="DH2184" i="64" s="1"/>
  <c r="AO74" i="861"/>
  <c r="AO76" i="861" s="1"/>
  <c r="CW26" i="863"/>
  <c r="CW39" i="861"/>
  <c r="BO1989" i="64"/>
  <c r="CY1990" i="64"/>
  <c r="CZ1985" i="64" s="1"/>
  <c r="CX12" i="863"/>
  <c r="CX69" i="863" s="1"/>
  <c r="CX23" i="863" s="1"/>
  <c r="CX32" i="861" s="1"/>
  <c r="DF969" i="64"/>
  <c r="DF962" i="64"/>
  <c r="DG957" i="64" s="1"/>
  <c r="DG964" i="64" s="1"/>
  <c r="DG961" i="64" s="1"/>
  <c r="CC969" i="64"/>
  <c r="CC962" i="64"/>
  <c r="CD957" i="64" s="1"/>
  <c r="CD964" i="64" s="1"/>
  <c r="AS597" i="64"/>
  <c r="AS598" i="64" s="1"/>
  <c r="AS589" i="64"/>
  <c r="BR263" i="64"/>
  <c r="BR281" i="64"/>
  <c r="BS277" i="64"/>
  <c r="BS260" i="64"/>
  <c r="BS278" i="64"/>
  <c r="BS279" i="64"/>
  <c r="BS261" i="64"/>
  <c r="BS262" i="64"/>
  <c r="BS280" i="64"/>
  <c r="CY2710" i="64"/>
  <c r="CZ2708" i="64"/>
  <c r="DC2659" i="64"/>
  <c r="DD2657" i="64"/>
  <c r="BQ784" i="64"/>
  <c r="BR788" i="64" a="1"/>
  <c r="BR788" i="64" s="1"/>
  <c r="BR783" i="64" a="1"/>
  <c r="BR783" i="64" s="1"/>
  <c r="BQ523" i="64"/>
  <c r="BP2330" i="64"/>
  <c r="BR2313" i="64" a="1"/>
  <c r="BR2313" i="64" s="1"/>
  <c r="BR2314" i="64" a="1"/>
  <c r="BR2314" i="64" s="1"/>
  <c r="BR2315" i="64" a="1"/>
  <c r="BR2315" i="64" s="1"/>
  <c r="BR2316" i="64" a="1"/>
  <c r="BR2316" i="64" s="1"/>
  <c r="BR2319" i="64" a="1"/>
  <c r="BR2319" i="64" s="1"/>
  <c r="BR2318" i="64" a="1"/>
  <c r="BR2318" i="64" s="1"/>
  <c r="BR2320" i="64" a="1"/>
  <c r="BR2320" i="64" s="1"/>
  <c r="BR2321" i="64" a="1"/>
  <c r="BR2321" i="64" s="1"/>
  <c r="BR2317" i="64" a="1"/>
  <c r="BR2317" i="64" s="1"/>
  <c r="BQ2322" i="64"/>
  <c r="BR521" i="64" a="1"/>
  <c r="BR521" i="64" s="1"/>
  <c r="BR499" i="64" a="1"/>
  <c r="BR499" i="64" s="1"/>
  <c r="BR522" i="64" a="1"/>
  <c r="BR522" i="64" s="1"/>
  <c r="BQ500" i="64"/>
  <c r="BR2467" i="64"/>
  <c r="BR2501" i="64"/>
  <c r="BQ2426" i="64"/>
  <c r="BQ2404" i="64"/>
  <c r="BR2759" i="64" a="1"/>
  <c r="BR2759" i="64" s="1"/>
  <c r="BR2405" i="64" a="1"/>
  <c r="BR2405" i="64" s="1"/>
  <c r="BR2425" i="64" a="1"/>
  <c r="BR2425" i="64" s="1"/>
  <c r="BN1960" i="64"/>
  <c r="BN1961" i="64" s="1"/>
  <c r="BO1949" i="64"/>
  <c r="BP1947" i="64"/>
  <c r="BP1956" i="64"/>
  <c r="BP1948" i="64"/>
  <c r="BP1957" i="64"/>
  <c r="BR1953" i="64" a="1"/>
  <c r="BR1953" i="64" s="1"/>
  <c r="BR1952" i="64" a="1"/>
  <c r="BR1952" i="64" s="1"/>
  <c r="BR1943" i="64" a="1"/>
  <c r="BR1943" i="64" s="1"/>
  <c r="BR1944" i="64" a="1"/>
  <c r="BR1944" i="64" s="1"/>
  <c r="BQ1940" i="64"/>
  <c r="BQ1939" i="64"/>
  <c r="BR1934" i="64" a="1"/>
  <c r="BR1934" i="64" s="1"/>
  <c r="BR1935" i="64" a="1"/>
  <c r="BR1935" i="64" s="1"/>
  <c r="BQ2447" i="64"/>
  <c r="BR2446" i="64" a="1"/>
  <c r="BR2446" i="64" s="1"/>
  <c r="BR659" i="64" a="1"/>
  <c r="BR659" i="64" s="1"/>
  <c r="BM707" i="64"/>
  <c r="BS2216" i="64"/>
  <c r="BS2217" i="64" s="1"/>
  <c r="BN706" i="64" a="1"/>
  <c r="BN706" i="64" s="1"/>
  <c r="AP2116" i="64"/>
  <c r="BQ1692" i="64"/>
  <c r="BQ1855" i="64"/>
  <c r="BQ1401" i="64"/>
  <c r="BQ1152" i="64"/>
  <c r="BQ476" i="64"/>
  <c r="BQ685" i="64"/>
  <c r="BQ661" i="64"/>
  <c r="BP62" i="64"/>
  <c r="BR654" i="64" a="1"/>
  <c r="BR654" i="64" s="1"/>
  <c r="BR75" i="64" a="1"/>
  <c r="BR75" i="64" s="1"/>
  <c r="BR498" i="64" a="1"/>
  <c r="BR498" i="64" s="1"/>
  <c r="BR55" i="64" a="1"/>
  <c r="BR55" i="64" s="1"/>
  <c r="BR60" i="64" a="1"/>
  <c r="BR60" i="64" s="1"/>
  <c r="BR59" i="64" a="1"/>
  <c r="BR59" i="64" s="1"/>
  <c r="BQ56" i="64"/>
  <c r="BR54" i="64" a="1"/>
  <c r="BR54" i="64" s="1"/>
  <c r="BR53" i="64" a="1"/>
  <c r="BR53" i="64" s="1"/>
  <c r="BR684" i="64" a="1"/>
  <c r="BR684" i="64" s="1"/>
  <c r="BR2656" i="64" a="1"/>
  <c r="BR2656" i="64" s="1"/>
  <c r="BR2733" i="64" a="1"/>
  <c r="BR2733" i="64" s="1"/>
  <c r="BR2707" i="64" a="1"/>
  <c r="BR2707" i="64" s="1"/>
  <c r="BR2682" i="64" a="1"/>
  <c r="BR2682" i="64" s="1"/>
  <c r="BR1831" i="64" a="1"/>
  <c r="BR1831" i="64" s="1"/>
  <c r="BR1832" i="64" s="1"/>
  <c r="BR92" i="64" a="1"/>
  <c r="BR92" i="64" s="1"/>
  <c r="BR89" i="64" a="1"/>
  <c r="BR89" i="64" s="1"/>
  <c r="BR91" i="64" a="1"/>
  <c r="BR91" i="64" s="1"/>
  <c r="BR90" i="64" a="1"/>
  <c r="BR90" i="64" s="1"/>
  <c r="BQ93" i="64"/>
  <c r="BR1773" i="64" a="1"/>
  <c r="BR1773" i="64" s="1"/>
  <c r="BR1774" i="64" s="1"/>
  <c r="BR475" i="64" a="1"/>
  <c r="BR475" i="64" s="1"/>
  <c r="BR2783" i="64" a="1"/>
  <c r="BR2783" i="64" s="1"/>
  <c r="BR1693" i="64" a="1"/>
  <c r="BR1693" i="64" s="1"/>
  <c r="BR2111" i="64" a="1"/>
  <c r="BR2111" i="64" s="1"/>
  <c r="BR2119" i="64" s="1"/>
  <c r="BR1854" i="64" a="1"/>
  <c r="BR1854" i="64" s="1"/>
  <c r="BR1856" i="64" a="1"/>
  <c r="BR1856" i="64" s="1"/>
  <c r="BR1862" i="64" a="1"/>
  <c r="BR1862" i="64" s="1"/>
  <c r="BR1400" i="64" a="1"/>
  <c r="BR1400" i="64" s="1"/>
  <c r="BR1151" i="64" a="1"/>
  <c r="BR1151" i="64" s="1"/>
  <c r="BR1855" i="64" a="1"/>
  <c r="BR784" i="64" a="1"/>
  <c r="BR2447" i="64" a="1"/>
  <c r="BR2426" i="64" a="1"/>
  <c r="BS2467" i="64" a="1"/>
  <c r="BR661" i="64" a="1"/>
  <c r="BR2404" i="64" a="1"/>
  <c r="BR685" i="64" a="1"/>
  <c r="BR500" i="64" a="1"/>
  <c r="BS2501" i="64" a="1"/>
  <c r="BR1692" i="64" a="1"/>
  <c r="BR1152" i="64" a="1"/>
  <c r="BR1939" i="64" a="1"/>
  <c r="BR523" i="64" a="1"/>
  <c r="BN707" i="64" a="1"/>
  <c r="BR476" i="64" a="1"/>
  <c r="BR1940" i="64" a="1"/>
  <c r="BR1401" i="64" a="1"/>
  <c r="BO43" i="1224" l="1"/>
  <c r="N47" i="1224"/>
  <c r="N73" i="861" s="1"/>
  <c r="O27" i="1224"/>
  <c r="BO31" i="1224"/>
  <c r="BO72" i="861" s="1"/>
  <c r="BO33" i="1224"/>
  <c r="BO42" i="861" s="1"/>
  <c r="DI400" i="64"/>
  <c r="DJ394" i="64"/>
  <c r="DJ398" i="64" s="1"/>
  <c r="AX400" i="64"/>
  <c r="AY394" i="64"/>
  <c r="AY398" i="64" s="1"/>
  <c r="DH2182" i="64"/>
  <c r="DI2179" i="64" s="1"/>
  <c r="DI2184" i="64" s="1"/>
  <c r="AW2182" i="64"/>
  <c r="AX2179" i="64" s="1"/>
  <c r="AX2184" i="64" s="1"/>
  <c r="DI1000" i="64"/>
  <c r="DI1004" i="64" s="1"/>
  <c r="DH1006" i="64"/>
  <c r="AQ17" i="861"/>
  <c r="AQ26" i="861" s="1"/>
  <c r="AQ27" i="861" s="1"/>
  <c r="CX67" i="863"/>
  <c r="CX22" i="863" s="1"/>
  <c r="CX31" i="861" s="1"/>
  <c r="CX36" i="861" s="1"/>
  <c r="CX38" i="861" s="1"/>
  <c r="CX71" i="863"/>
  <c r="CX25" i="863" s="1"/>
  <c r="CX34" i="861" s="1"/>
  <c r="CZ1992" i="64"/>
  <c r="CZ1989" i="64" s="1"/>
  <c r="BO1990" i="64"/>
  <c r="BP1985" i="64" s="1"/>
  <c r="CX64" i="861"/>
  <c r="DG969" i="64"/>
  <c r="DG962" i="64"/>
  <c r="DH957" i="64" s="1"/>
  <c r="DH964" i="64" s="1"/>
  <c r="DH961" i="64" s="1"/>
  <c r="CD961" i="64"/>
  <c r="AT593" i="64"/>
  <c r="AS602" i="64"/>
  <c r="AS590" i="64"/>
  <c r="AT582" i="64"/>
  <c r="AT585" i="64" s="1"/>
  <c r="AP2120" i="64" a="1"/>
  <c r="AP2120" i="64" s="1"/>
  <c r="AP2113" i="64" s="1"/>
  <c r="AP2114" i="64" s="1"/>
  <c r="BT277" i="64"/>
  <c r="BT278" i="64"/>
  <c r="BT260" i="64"/>
  <c r="BT261" i="64"/>
  <c r="BT279" i="64"/>
  <c r="BT280" i="64"/>
  <c r="BT262" i="64"/>
  <c r="BS281" i="64"/>
  <c r="BS263" i="64"/>
  <c r="DD2659" i="64"/>
  <c r="DE2657" i="64"/>
  <c r="CZ2710" i="64"/>
  <c r="DA2708" i="64"/>
  <c r="BR784" i="64"/>
  <c r="BR794" i="64" s="1"/>
  <c r="BQ794" i="64"/>
  <c r="BS788" i="64" a="1"/>
  <c r="BS788" i="64" s="1"/>
  <c r="BS783" i="64" a="1"/>
  <c r="BS783" i="64" s="1"/>
  <c r="BR523" i="64"/>
  <c r="BQ2330" i="64"/>
  <c r="BS2313" i="64" a="1"/>
  <c r="BS2313" i="64" s="1"/>
  <c r="BS2314" i="64" a="1"/>
  <c r="BS2314" i="64" s="1"/>
  <c r="BS2317" i="64" a="1"/>
  <c r="BS2317" i="64" s="1"/>
  <c r="BS2315" i="64" a="1"/>
  <c r="BS2315" i="64" s="1"/>
  <c r="BS2319" i="64" a="1"/>
  <c r="BS2319" i="64" s="1"/>
  <c r="BS2318" i="64" a="1"/>
  <c r="BS2318" i="64" s="1"/>
  <c r="BS2320" i="64" a="1"/>
  <c r="BS2320" i="64" s="1"/>
  <c r="BS2321" i="64" a="1"/>
  <c r="BS2321" i="64" s="1"/>
  <c r="BS2316" i="64" a="1"/>
  <c r="BS2316" i="64" s="1"/>
  <c r="BR2322" i="64"/>
  <c r="BS499" i="64" a="1"/>
  <c r="BS499" i="64" s="1"/>
  <c r="BS522" i="64" a="1"/>
  <c r="BS522" i="64" s="1"/>
  <c r="BS521" i="64" a="1"/>
  <c r="BS521" i="64" s="1"/>
  <c r="BR500" i="64"/>
  <c r="BS2501" i="64"/>
  <c r="BS2467" i="64"/>
  <c r="BR2404" i="64"/>
  <c r="BR2426" i="64"/>
  <c r="BS2759" i="64" a="1"/>
  <c r="BS2759" i="64" s="1"/>
  <c r="BS2405" i="64" a="1"/>
  <c r="BS2405" i="64" s="1"/>
  <c r="BS2425" i="64" a="1"/>
  <c r="BS2425" i="64" s="1"/>
  <c r="BP1949" i="64"/>
  <c r="BP1958" i="64"/>
  <c r="BO1958" i="64"/>
  <c r="BQ1947" i="64"/>
  <c r="BQ1956" i="64"/>
  <c r="BQ1948" i="64"/>
  <c r="BQ1957" i="64"/>
  <c r="BS1953" i="64" a="1"/>
  <c r="BS1953" i="64" s="1"/>
  <c r="BS1952" i="64" a="1"/>
  <c r="BS1952" i="64" s="1"/>
  <c r="BS1944" i="64" a="1"/>
  <c r="BS1944" i="64" s="1"/>
  <c r="BS1943" i="64" a="1"/>
  <c r="BS1943" i="64" s="1"/>
  <c r="BR1940" i="64"/>
  <c r="BR1939" i="64"/>
  <c r="BS1934" i="64" a="1"/>
  <c r="BS1934" i="64" s="1"/>
  <c r="BS1935" i="64" a="1"/>
  <c r="BS1935" i="64" s="1"/>
  <c r="BR2447" i="64"/>
  <c r="BS2446" i="64" a="1"/>
  <c r="BS2446" i="64" s="1"/>
  <c r="BS659" i="64" a="1"/>
  <c r="BS659" i="64" s="1"/>
  <c r="BN707" i="64"/>
  <c r="BT2216" i="64"/>
  <c r="BT2217" i="64" s="1"/>
  <c r="BO706" i="64" a="1"/>
  <c r="BO706" i="64" s="1"/>
  <c r="BR1855" i="64"/>
  <c r="BR1401" i="64"/>
  <c r="BR1692" i="64"/>
  <c r="BR1152" i="64"/>
  <c r="BR661" i="64"/>
  <c r="BR685" i="64"/>
  <c r="BR476" i="64"/>
  <c r="BQ62" i="64"/>
  <c r="BS654" i="64" a="1"/>
  <c r="BS654" i="64" s="1"/>
  <c r="BS75" i="64" a="1"/>
  <c r="BS75" i="64" s="1"/>
  <c r="BS498" i="64" a="1"/>
  <c r="BS498" i="64" s="1"/>
  <c r="BS55" i="64" a="1"/>
  <c r="BS55" i="64" s="1"/>
  <c r="BS60" i="64" a="1"/>
  <c r="BS60" i="64" s="1"/>
  <c r="BS59" i="64" a="1"/>
  <c r="BS59" i="64" s="1"/>
  <c r="BR56" i="64"/>
  <c r="BS53" i="64" a="1"/>
  <c r="BS53" i="64" s="1"/>
  <c r="BS54" i="64" a="1"/>
  <c r="BS54" i="64" s="1"/>
  <c r="BS684" i="64" a="1"/>
  <c r="BS684" i="64" s="1"/>
  <c r="BS2656" i="64" a="1"/>
  <c r="BS2656" i="64" s="1"/>
  <c r="BS2733" i="64" a="1"/>
  <c r="BS2733" i="64" s="1"/>
  <c r="BS2707" i="64" a="1"/>
  <c r="BS2707" i="64" s="1"/>
  <c r="BS2682" i="64" a="1"/>
  <c r="BS2682" i="64" s="1"/>
  <c r="BS1831" i="64" a="1"/>
  <c r="BS1831" i="64" s="1"/>
  <c r="BS1832" i="64" s="1"/>
  <c r="BR93" i="64"/>
  <c r="BS90" i="64" a="1"/>
  <c r="BS90" i="64" s="1"/>
  <c r="BS91" i="64" a="1"/>
  <c r="BS91" i="64" s="1"/>
  <c r="BS92" i="64" a="1"/>
  <c r="BS92" i="64" s="1"/>
  <c r="BS89" i="64" a="1"/>
  <c r="BS89" i="64" s="1"/>
  <c r="BS1773" i="64" a="1"/>
  <c r="BS1773" i="64" s="1"/>
  <c r="BS1774" i="64" s="1"/>
  <c r="BS475" i="64" a="1"/>
  <c r="BS475" i="64" s="1"/>
  <c r="BS2783" i="64" a="1"/>
  <c r="BS2783" i="64" s="1"/>
  <c r="BS1693" i="64" a="1"/>
  <c r="BS1693" i="64" s="1"/>
  <c r="BS2111" i="64" a="1"/>
  <c r="BS2111" i="64" s="1"/>
  <c r="BS2119" i="64" s="1"/>
  <c r="BS1854" i="64" a="1"/>
  <c r="BS1854" i="64" s="1"/>
  <c r="BS1856" i="64" a="1"/>
  <c r="BS1856" i="64" s="1"/>
  <c r="BS1862" i="64" a="1"/>
  <c r="BS1862" i="64" s="1"/>
  <c r="BS1400" i="64" a="1"/>
  <c r="BS1400" i="64" s="1"/>
  <c r="BS1151" i="64" a="1"/>
  <c r="BS1151" i="64" s="1"/>
  <c r="BS661" i="64" a="1"/>
  <c r="BS476" i="64" a="1"/>
  <c r="BS1940" i="64" a="1"/>
  <c r="BS784" i="64" a="1"/>
  <c r="BT2501" i="64" a="1"/>
  <c r="BS685" i="64" a="1"/>
  <c r="BS1401" i="64" a="1"/>
  <c r="BS1939" i="64" a="1"/>
  <c r="BS523" i="64" a="1"/>
  <c r="BO707" i="64" a="1"/>
  <c r="BS2404" i="64" a="1"/>
  <c r="BS2447" i="64" a="1"/>
  <c r="BS2426" i="64" a="1"/>
  <c r="BS1152" i="64" a="1"/>
  <c r="BT2467" i="64" a="1"/>
  <c r="BS1855" i="64" a="1"/>
  <c r="BS500" i="64" a="1"/>
  <c r="BS1692" i="64" a="1"/>
  <c r="BP27" i="1224" l="1"/>
  <c r="O43" i="1224"/>
  <c r="BO49" i="1224"/>
  <c r="BO43" i="861" s="1"/>
  <c r="BO47" i="1224"/>
  <c r="BO73" i="861" s="1"/>
  <c r="AY400" i="64"/>
  <c r="AZ394" i="64"/>
  <c r="AZ398" i="64" s="1"/>
  <c r="DJ400" i="64"/>
  <c r="DK394" i="64"/>
  <c r="DK398" i="64" s="1"/>
  <c r="DI2182" i="64"/>
  <c r="DJ2179" i="64" s="1"/>
  <c r="DJ2184" i="64" s="1"/>
  <c r="AX2182" i="64"/>
  <c r="AY2179" i="64" s="1"/>
  <c r="AY2184" i="64" s="1"/>
  <c r="DJ1000" i="64"/>
  <c r="DJ1004" i="64" s="1"/>
  <c r="DI1006" i="64"/>
  <c r="CX72" i="863"/>
  <c r="AP44" i="861"/>
  <c r="CX26" i="863"/>
  <c r="CX39" i="861"/>
  <c r="BP1992" i="64"/>
  <c r="CZ1990" i="64"/>
  <c r="DA1985" i="64" s="1"/>
  <c r="CY17" i="861"/>
  <c r="DH969" i="64"/>
  <c r="DH962" i="64"/>
  <c r="DI957" i="64" s="1"/>
  <c r="DI964" i="64" s="1"/>
  <c r="DI961" i="64" s="1"/>
  <c r="CD969" i="64"/>
  <c r="CD962" i="64"/>
  <c r="CE957" i="64" s="1"/>
  <c r="CE964" i="64" s="1"/>
  <c r="AT594" i="64"/>
  <c r="BO1960" i="64"/>
  <c r="BO1961" i="64" s="1"/>
  <c r="AQ2110" i="64"/>
  <c r="AQ2116" i="64" s="1"/>
  <c r="L2114" i="64"/>
  <c r="AQ2120" i="64" a="1"/>
  <c r="AQ2120" i="64" s="1"/>
  <c r="BT263" i="64"/>
  <c r="BU277" i="64"/>
  <c r="BU278" i="64"/>
  <c r="BU260" i="64"/>
  <c r="BU261" i="64"/>
  <c r="BU279" i="64"/>
  <c r="BU262" i="64"/>
  <c r="BU280" i="64"/>
  <c r="BT281" i="64"/>
  <c r="DA2710" i="64"/>
  <c r="DB2708" i="64"/>
  <c r="DE2659" i="64"/>
  <c r="DF2657" i="64"/>
  <c r="BS784" i="64"/>
  <c r="BT788" i="64" a="1"/>
  <c r="BT788" i="64" s="1"/>
  <c r="BT783" i="64" a="1"/>
  <c r="BT783" i="64" s="1"/>
  <c r="BS523" i="64"/>
  <c r="BR2330" i="64"/>
  <c r="BT2319" i="64" a="1"/>
  <c r="BT2319" i="64" s="1"/>
  <c r="BT2313" i="64" a="1"/>
  <c r="BT2313" i="64" s="1"/>
  <c r="BT2316" i="64" a="1"/>
  <c r="BT2316" i="64" s="1"/>
  <c r="BT2317" i="64" a="1"/>
  <c r="BT2317" i="64" s="1"/>
  <c r="BT2315" i="64" a="1"/>
  <c r="BT2315" i="64" s="1"/>
  <c r="BT2318" i="64" a="1"/>
  <c r="BT2318" i="64" s="1"/>
  <c r="BT2320" i="64" a="1"/>
  <c r="BT2320" i="64" s="1"/>
  <c r="BT2321" i="64" a="1"/>
  <c r="BT2321" i="64" s="1"/>
  <c r="BT2314" i="64" a="1"/>
  <c r="BT2314" i="64" s="1"/>
  <c r="BS2322" i="64"/>
  <c r="BT499" i="64" a="1"/>
  <c r="BT499" i="64" s="1"/>
  <c r="BT522" i="64" a="1"/>
  <c r="BT522" i="64" s="1"/>
  <c r="BT521" i="64" a="1"/>
  <c r="BT521" i="64" s="1"/>
  <c r="BS500" i="64"/>
  <c r="BT2501" i="64"/>
  <c r="BT2467" i="64"/>
  <c r="BS2426" i="64"/>
  <c r="BS2404" i="64"/>
  <c r="BT2759" i="64" a="1"/>
  <c r="BT2759" i="64" s="1"/>
  <c r="BT2405" i="64" a="1"/>
  <c r="BT2405" i="64" s="1"/>
  <c r="BT2425" i="64" a="1"/>
  <c r="BT2425" i="64" s="1"/>
  <c r="BP1960" i="64"/>
  <c r="BP1961" i="64" s="1"/>
  <c r="BQ1949" i="64"/>
  <c r="BR1948" i="64"/>
  <c r="BR1957" i="64"/>
  <c r="BR1947" i="64"/>
  <c r="BR1956" i="64"/>
  <c r="BT1952" i="64" a="1"/>
  <c r="BT1952" i="64" s="1"/>
  <c r="BT1953" i="64" a="1"/>
  <c r="BT1953" i="64" s="1"/>
  <c r="BT1944" i="64" a="1"/>
  <c r="BT1944" i="64" s="1"/>
  <c r="BT1943" i="64" a="1"/>
  <c r="BT1943" i="64" s="1"/>
  <c r="BS1940" i="64"/>
  <c r="BS1939" i="64"/>
  <c r="BT1934" i="64" a="1"/>
  <c r="BT1934" i="64" s="1"/>
  <c r="BT1935" i="64" a="1"/>
  <c r="BT1935" i="64" s="1"/>
  <c r="BS2447" i="64"/>
  <c r="BT2446" i="64" a="1"/>
  <c r="BT2446" i="64" s="1"/>
  <c r="BT659" i="64" a="1"/>
  <c r="BT659" i="64" s="1"/>
  <c r="BO707" i="64"/>
  <c r="BP706" i="64" a="1"/>
  <c r="BP706" i="64" s="1"/>
  <c r="BU2216" i="64"/>
  <c r="BU2217" i="64" s="1"/>
  <c r="BS1401" i="64"/>
  <c r="BS1855" i="64"/>
  <c r="BS1692" i="64"/>
  <c r="BS1152" i="64"/>
  <c r="BS476" i="64"/>
  <c r="BS685" i="64"/>
  <c r="BS661" i="64"/>
  <c r="BR62" i="64"/>
  <c r="BT654" i="64" a="1"/>
  <c r="BT654" i="64" s="1"/>
  <c r="BT75" i="64" a="1"/>
  <c r="BT75" i="64" s="1"/>
  <c r="BT498" i="64" a="1"/>
  <c r="BT498" i="64" s="1"/>
  <c r="BT55" i="64" a="1"/>
  <c r="BT55" i="64" s="1"/>
  <c r="BT59" i="64" a="1"/>
  <c r="BT59" i="64" s="1"/>
  <c r="BT60" i="64" a="1"/>
  <c r="BT60" i="64" s="1"/>
  <c r="BS56" i="64"/>
  <c r="BT54" i="64" a="1"/>
  <c r="BT54" i="64" s="1"/>
  <c r="BT53" i="64" a="1"/>
  <c r="BT53" i="64" s="1"/>
  <c r="BT684" i="64" a="1"/>
  <c r="BT684" i="64" s="1"/>
  <c r="BT2656" i="64" a="1"/>
  <c r="BT2656" i="64" s="1"/>
  <c r="BT2733" i="64" a="1"/>
  <c r="BT2733" i="64" s="1"/>
  <c r="BT2707" i="64" a="1"/>
  <c r="BT2707" i="64" s="1"/>
  <c r="BT2682" i="64" a="1"/>
  <c r="BT2682" i="64" s="1"/>
  <c r="BT1831" i="64" a="1"/>
  <c r="BT1831" i="64" s="1"/>
  <c r="BT1832" i="64" s="1"/>
  <c r="BS93" i="64"/>
  <c r="BT89" i="64" a="1"/>
  <c r="BT89" i="64" s="1"/>
  <c r="BT90" i="64" a="1"/>
  <c r="BT90" i="64" s="1"/>
  <c r="BT91" i="64" a="1"/>
  <c r="BT91" i="64" s="1"/>
  <c r="BT92" i="64" a="1"/>
  <c r="BT92" i="64" s="1"/>
  <c r="BT1773" i="64" a="1"/>
  <c r="BT1773" i="64" s="1"/>
  <c r="BT1774" i="64" s="1"/>
  <c r="BT475" i="64" a="1"/>
  <c r="BT475" i="64" s="1"/>
  <c r="BT2783" i="64" a="1"/>
  <c r="BT2783" i="64" s="1"/>
  <c r="BT1693" i="64" a="1"/>
  <c r="BT1693" i="64" s="1"/>
  <c r="BT2111" i="64" a="1"/>
  <c r="BT2111" i="64" s="1"/>
  <c r="BT2119" i="64" s="1"/>
  <c r="BT1854" i="64" a="1"/>
  <c r="BT1854" i="64" s="1"/>
  <c r="BT1856" i="64" a="1"/>
  <c r="BT1856" i="64" s="1"/>
  <c r="BT1862" i="64" a="1"/>
  <c r="BT1862" i="64" s="1"/>
  <c r="BT1400" i="64" a="1"/>
  <c r="BT1400" i="64" s="1"/>
  <c r="BT1151" i="64" a="1"/>
  <c r="BT1151" i="64" s="1"/>
  <c r="BT1940" i="64" a="1"/>
  <c r="BT476" i="64" a="1"/>
  <c r="BT661" i="64" a="1"/>
  <c r="BT1855" i="64" a="1"/>
  <c r="BT2447" i="64" a="1"/>
  <c r="BT500" i="64" a="1"/>
  <c r="BT2404" i="64" a="1"/>
  <c r="BU2501" i="64" a="1"/>
  <c r="BT2426" i="64" a="1"/>
  <c r="BT1692" i="64" a="1"/>
  <c r="BT685" i="64" a="1"/>
  <c r="BP707" i="64" a="1"/>
  <c r="BU2467" i="64" a="1"/>
  <c r="BT784" i="64" a="1"/>
  <c r="BT1401" i="64" a="1"/>
  <c r="BT523" i="64" a="1"/>
  <c r="BT1152" i="64" a="1"/>
  <c r="BT1939" i="64" a="1"/>
  <c r="BP43" i="1224" l="1"/>
  <c r="BP31" i="1224"/>
  <c r="BP72" i="861" s="1"/>
  <c r="BP33" i="1224"/>
  <c r="BP42" i="861" s="1"/>
  <c r="DK400" i="64"/>
  <c r="DL394" i="64"/>
  <c r="DL398" i="64" s="1"/>
  <c r="AZ400" i="64"/>
  <c r="BA394" i="64"/>
  <c r="BA398" i="64" s="1"/>
  <c r="DJ2182" i="64"/>
  <c r="DK2179" i="64" s="1"/>
  <c r="DK2184" i="64" s="1"/>
  <c r="AY2182" i="64"/>
  <c r="AZ2179" i="64" s="1"/>
  <c r="AZ2184" i="64" s="1"/>
  <c r="DJ1006" i="64"/>
  <c r="DK1000" i="64"/>
  <c r="DK1004" i="64" s="1"/>
  <c r="AQ64" i="861"/>
  <c r="AQ96" i="861"/>
  <c r="AP104" i="861"/>
  <c r="CW104" i="861"/>
  <c r="DA1992" i="64"/>
  <c r="DA1989" i="64" s="1"/>
  <c r="BP1989" i="64"/>
  <c r="K1992" i="64"/>
  <c r="M1992" i="64"/>
  <c r="CY26" i="861"/>
  <c r="CY27" i="861" s="1"/>
  <c r="CY12" i="863"/>
  <c r="DI969" i="64"/>
  <c r="DI962" i="64"/>
  <c r="DJ957" i="64" s="1"/>
  <c r="DJ964" i="64" s="1"/>
  <c r="DJ961" i="64" s="1"/>
  <c r="CE961" i="64"/>
  <c r="AT596" i="64"/>
  <c r="AT586" i="64" s="1"/>
  <c r="AT588" i="64" s="1"/>
  <c r="AQ2113" i="64"/>
  <c r="BV277" i="64"/>
  <c r="BV278" i="64"/>
  <c r="BV260" i="64"/>
  <c r="BV261" i="64"/>
  <c r="BV279" i="64"/>
  <c r="BV262" i="64"/>
  <c r="BV280" i="64"/>
  <c r="BU263" i="64"/>
  <c r="BU281" i="64"/>
  <c r="DF2659" i="64"/>
  <c r="DG2657" i="64"/>
  <c r="DB2710" i="64"/>
  <c r="DC2708" i="64"/>
  <c r="BT784" i="64"/>
  <c r="BT794" i="64" s="1"/>
  <c r="BS794" i="64"/>
  <c r="BU788" i="64" a="1"/>
  <c r="BU788" i="64" s="1"/>
  <c r="BU783" i="64" a="1"/>
  <c r="BU783" i="64" s="1"/>
  <c r="BS2330" i="64"/>
  <c r="BT523" i="64"/>
  <c r="BU2314" i="64" a="1"/>
  <c r="BU2314" i="64" s="1"/>
  <c r="BU2315" i="64" a="1"/>
  <c r="BU2315" i="64" s="1"/>
  <c r="BU2316" i="64" a="1"/>
  <c r="BU2316" i="64" s="1"/>
  <c r="BU2317" i="64" a="1"/>
  <c r="BU2317" i="64" s="1"/>
  <c r="BU2318" i="64" a="1"/>
  <c r="BU2318" i="64" s="1"/>
  <c r="BU2313" i="64" a="1"/>
  <c r="BU2313" i="64" s="1"/>
  <c r="BU2319" i="64" a="1"/>
  <c r="BU2319" i="64" s="1"/>
  <c r="BU2320" i="64" a="1"/>
  <c r="BU2320" i="64" s="1"/>
  <c r="BU2321" i="64" a="1"/>
  <c r="BU2321" i="64" s="1"/>
  <c r="BT2322" i="64"/>
  <c r="BU499" i="64" a="1"/>
  <c r="BU499" i="64" s="1"/>
  <c r="BU522" i="64" a="1"/>
  <c r="BU522" i="64" s="1"/>
  <c r="BU521" i="64" a="1"/>
  <c r="BU521" i="64" s="1"/>
  <c r="BT500" i="64"/>
  <c r="BU2501" i="64"/>
  <c r="BU2467" i="64"/>
  <c r="BT2426" i="64"/>
  <c r="BT2404" i="64"/>
  <c r="BU2759" i="64" a="1"/>
  <c r="BU2759" i="64" s="1"/>
  <c r="BU2405" i="64" a="1"/>
  <c r="BU2405" i="64" s="1"/>
  <c r="BU2425" i="64" a="1"/>
  <c r="BU2425" i="64" s="1"/>
  <c r="BR1949" i="64"/>
  <c r="BQ1958" i="64"/>
  <c r="BR1958" i="64"/>
  <c r="BS1947" i="64"/>
  <c r="BS1956" i="64"/>
  <c r="BS1948" i="64"/>
  <c r="BS1957" i="64"/>
  <c r="BU1953" i="64" a="1"/>
  <c r="BU1953" i="64" s="1"/>
  <c r="BU1952" i="64" a="1"/>
  <c r="BU1952" i="64" s="1"/>
  <c r="BU1944" i="64" a="1"/>
  <c r="BU1944" i="64" s="1"/>
  <c r="BU1943" i="64" a="1"/>
  <c r="BU1943" i="64" s="1"/>
  <c r="BT1940" i="64"/>
  <c r="BT1939" i="64"/>
  <c r="BU1934" i="64" a="1"/>
  <c r="BU1934" i="64" s="1"/>
  <c r="BU1935" i="64" a="1"/>
  <c r="BU1935" i="64" s="1"/>
  <c r="BT2447" i="64"/>
  <c r="BU2446" i="64" a="1"/>
  <c r="BU2446" i="64" s="1"/>
  <c r="BU659" i="64" a="1"/>
  <c r="BU659" i="64" s="1"/>
  <c r="BP707" i="64"/>
  <c r="BV2216" i="64"/>
  <c r="BV2217" i="64" s="1"/>
  <c r="BQ706" i="64" a="1"/>
  <c r="BQ706" i="64" s="1"/>
  <c r="BT1401" i="64"/>
  <c r="BT1692" i="64"/>
  <c r="BT1855" i="64"/>
  <c r="BT1152" i="64"/>
  <c r="BT476" i="64"/>
  <c r="BT685" i="64"/>
  <c r="BT661" i="64"/>
  <c r="BS62" i="64"/>
  <c r="BU654" i="64" a="1"/>
  <c r="BU654" i="64" s="1"/>
  <c r="BU75" i="64" a="1"/>
  <c r="BU75" i="64" s="1"/>
  <c r="BU498" i="64" a="1"/>
  <c r="BU498" i="64" s="1"/>
  <c r="BU55" i="64" a="1"/>
  <c r="BU55" i="64" s="1"/>
  <c r="BU59" i="64" a="1"/>
  <c r="BU59" i="64" s="1"/>
  <c r="BU60" i="64" a="1"/>
  <c r="BU60" i="64" s="1"/>
  <c r="BT56" i="64"/>
  <c r="BU54" i="64" a="1"/>
  <c r="BU54" i="64" s="1"/>
  <c r="BU53" i="64" a="1"/>
  <c r="BU53" i="64" s="1"/>
  <c r="BU684" i="64" a="1"/>
  <c r="BU684" i="64" s="1"/>
  <c r="BU2656" i="64" a="1"/>
  <c r="BU2656" i="64" s="1"/>
  <c r="BU2733" i="64" a="1"/>
  <c r="BU2733" i="64" s="1"/>
  <c r="BU2707" i="64" a="1"/>
  <c r="BU2707" i="64" s="1"/>
  <c r="BU2682" i="64" a="1"/>
  <c r="BU2682" i="64" s="1"/>
  <c r="BU1831" i="64" a="1"/>
  <c r="BU1831" i="64" s="1"/>
  <c r="BU1832" i="64" s="1"/>
  <c r="BU90" i="64" a="1"/>
  <c r="BU90" i="64" s="1"/>
  <c r="BU91" i="64" a="1"/>
  <c r="BU91" i="64" s="1"/>
  <c r="BU92" i="64" a="1"/>
  <c r="BU92" i="64" s="1"/>
  <c r="BU89" i="64" a="1"/>
  <c r="BU89" i="64" s="1"/>
  <c r="BT93" i="64"/>
  <c r="BU1773" i="64" a="1"/>
  <c r="BU1773" i="64" s="1"/>
  <c r="BU1774" i="64" s="1"/>
  <c r="BU475" i="64" a="1"/>
  <c r="BU475" i="64" s="1"/>
  <c r="BU2783" i="64" a="1"/>
  <c r="BU2783" i="64" s="1"/>
  <c r="BU1693" i="64" a="1"/>
  <c r="BU1693" i="64" s="1"/>
  <c r="BU2111" i="64" a="1"/>
  <c r="BU2111" i="64" s="1"/>
  <c r="BU2119" i="64" s="1"/>
  <c r="BU1854" i="64" a="1"/>
  <c r="BU1854" i="64" s="1"/>
  <c r="BU1862" i="64" a="1"/>
  <c r="BU1862" i="64" s="1"/>
  <c r="BU1856" i="64" a="1"/>
  <c r="BU1856" i="64" s="1"/>
  <c r="BU1400" i="64" a="1"/>
  <c r="BU1400" i="64" s="1"/>
  <c r="BU1151" i="64" a="1"/>
  <c r="BU1151" i="64" s="1"/>
  <c r="BU784" i="64" a="1"/>
  <c r="BU2447" i="64" a="1"/>
  <c r="BU1855" i="64" a="1"/>
  <c r="BU685" i="64" a="1"/>
  <c r="BU523" i="64" a="1"/>
  <c r="BU500" i="64" a="1"/>
  <c r="BU661" i="64" a="1"/>
  <c r="BQ707" i="64" a="1"/>
  <c r="BU1940" i="64" a="1"/>
  <c r="BV2501" i="64" a="1"/>
  <c r="BV2467" i="64" a="1"/>
  <c r="BU2404" i="64" a="1"/>
  <c r="BU1401" i="64" a="1"/>
  <c r="BU1692" i="64" a="1"/>
  <c r="BU476" i="64" a="1"/>
  <c r="BU2426" i="64" a="1"/>
  <c r="BU1152" i="64" a="1"/>
  <c r="BU1939" i="64" a="1"/>
  <c r="BQ27" i="1224" l="1"/>
  <c r="BP49" i="1224"/>
  <c r="BP43" i="861" s="1"/>
  <c r="BP47" i="1224"/>
  <c r="BP73" i="861" s="1"/>
  <c r="BB394" i="64"/>
  <c r="BB398" i="64" s="1"/>
  <c r="BA400" i="64"/>
  <c r="DL400" i="64"/>
  <c r="DK2182" i="64"/>
  <c r="DL2179" i="64" s="1"/>
  <c r="DL2184" i="64" s="1"/>
  <c r="AZ2182" i="64"/>
  <c r="BA2179" i="64" s="1"/>
  <c r="BA2184" i="64" s="1"/>
  <c r="DK1006" i="64"/>
  <c r="DL1000" i="64"/>
  <c r="DL1004" i="64" s="1"/>
  <c r="AP74" i="861"/>
  <c r="AP76" i="861" s="1"/>
  <c r="BP1990" i="64"/>
  <c r="BQ1985" i="64" s="1"/>
  <c r="DA1990" i="64"/>
  <c r="DB1985" i="64" s="1"/>
  <c r="K1989" i="64"/>
  <c r="M1989" i="64"/>
  <c r="L1990" i="64"/>
  <c r="CY64" i="861"/>
  <c r="CY71" i="863"/>
  <c r="CY25" i="863" s="1"/>
  <c r="CY34" i="861" s="1"/>
  <c r="CY67" i="863"/>
  <c r="CY69" i="863"/>
  <c r="CY23" i="863" s="1"/>
  <c r="CY32" i="861" s="1"/>
  <c r="DJ969" i="64"/>
  <c r="DJ962" i="64"/>
  <c r="DK957" i="64" s="1"/>
  <c r="DK964" i="64" s="1"/>
  <c r="DK961" i="64" s="1"/>
  <c r="CE969" i="64"/>
  <c r="CE962" i="64"/>
  <c r="CF957" i="64" s="1"/>
  <c r="CF964" i="64" s="1"/>
  <c r="CF961" i="64" s="1"/>
  <c r="AT597" i="64"/>
  <c r="AT598" i="64" s="1"/>
  <c r="AT589" i="64"/>
  <c r="AQ2114" i="64"/>
  <c r="AR2110" i="64" s="1"/>
  <c r="AR2116" i="64" s="1"/>
  <c r="BQ1960" i="64"/>
  <c r="BQ1961" i="64" s="1"/>
  <c r="AR2120" i="64" a="1"/>
  <c r="AR2120" i="64" s="1"/>
  <c r="BV281" i="64"/>
  <c r="BV263" i="64"/>
  <c r="BW277" i="64"/>
  <c r="BW278" i="64"/>
  <c r="BW260" i="64"/>
  <c r="BW261" i="64"/>
  <c r="BW279" i="64"/>
  <c r="BW262" i="64"/>
  <c r="BW280" i="64"/>
  <c r="DC2710" i="64"/>
  <c r="DD2708" i="64"/>
  <c r="DG2659" i="64"/>
  <c r="DH2657" i="64"/>
  <c r="BU784" i="64"/>
  <c r="BV788" i="64" a="1"/>
  <c r="BV788" i="64" s="1"/>
  <c r="BV783" i="64" a="1"/>
  <c r="BV783" i="64" s="1"/>
  <c r="BU523" i="64"/>
  <c r="BT2330" i="64"/>
  <c r="BU2322" i="64"/>
  <c r="BV2313" i="64" a="1"/>
  <c r="BV2313" i="64" s="1"/>
  <c r="BV2314" i="64" a="1"/>
  <c r="BV2314" i="64" s="1"/>
  <c r="BV2315" i="64" a="1"/>
  <c r="BV2315" i="64" s="1"/>
  <c r="BV2316" i="64" a="1"/>
  <c r="BV2316" i="64" s="1"/>
  <c r="BV2317" i="64" a="1"/>
  <c r="BV2317" i="64" s="1"/>
  <c r="BV2319" i="64" a="1"/>
  <c r="BV2319" i="64" s="1"/>
  <c r="BV2318" i="64" a="1"/>
  <c r="BV2318" i="64" s="1"/>
  <c r="BV2320" i="64" a="1"/>
  <c r="BV2320" i="64" s="1"/>
  <c r="BV2321" i="64" a="1"/>
  <c r="BV2321" i="64" s="1"/>
  <c r="BV521" i="64" a="1"/>
  <c r="BV521" i="64" s="1"/>
  <c r="BV499" i="64" a="1"/>
  <c r="BV499" i="64" s="1"/>
  <c r="BV522" i="64" a="1"/>
  <c r="BV522" i="64" s="1"/>
  <c r="BU500" i="64"/>
  <c r="BV2467" i="64"/>
  <c r="BV2501" i="64"/>
  <c r="BU2426" i="64"/>
  <c r="BU2404" i="64"/>
  <c r="BV2759" i="64" a="1"/>
  <c r="BV2759" i="64" s="1"/>
  <c r="BV2405" i="64" a="1"/>
  <c r="BV2405" i="64" s="1"/>
  <c r="BV2425" i="64" a="1"/>
  <c r="BV2425" i="64" s="1"/>
  <c r="BR1960" i="64"/>
  <c r="BR1961" i="64" s="1"/>
  <c r="BS1949" i="64"/>
  <c r="BT1947" i="64"/>
  <c r="BT1956" i="64"/>
  <c r="BT1948" i="64"/>
  <c r="BT1957" i="64"/>
  <c r="BV1953" i="64" a="1"/>
  <c r="BV1953" i="64" s="1"/>
  <c r="BV1952" i="64" a="1"/>
  <c r="BV1952" i="64" s="1"/>
  <c r="BV1944" i="64" a="1"/>
  <c r="BV1944" i="64" s="1"/>
  <c r="BV1943" i="64" a="1"/>
  <c r="BV1943" i="64" s="1"/>
  <c r="BU1940" i="64"/>
  <c r="BU1939" i="64"/>
  <c r="BV1934" i="64" a="1"/>
  <c r="BV1934" i="64" s="1"/>
  <c r="BV1935" i="64" a="1"/>
  <c r="BV1935" i="64" s="1"/>
  <c r="BU2447" i="64"/>
  <c r="BV2446" i="64" a="1"/>
  <c r="BV2446" i="64" s="1"/>
  <c r="BV659" i="64" a="1"/>
  <c r="BV659" i="64" s="1"/>
  <c r="BQ707" i="64"/>
  <c r="BW2216" i="64"/>
  <c r="BW2217" i="64" s="1"/>
  <c r="BR706" i="64" a="1"/>
  <c r="BR706" i="64" s="1"/>
  <c r="BU1855" i="64"/>
  <c r="BU1692" i="64"/>
  <c r="BU1401" i="64"/>
  <c r="BU1152" i="64"/>
  <c r="BU476" i="64"/>
  <c r="BU685" i="64"/>
  <c r="BU661" i="64"/>
  <c r="BT62" i="64"/>
  <c r="BV654" i="64" a="1"/>
  <c r="BV654" i="64" s="1"/>
  <c r="BV75" i="64" a="1"/>
  <c r="BV75" i="64" s="1"/>
  <c r="BV498" i="64" a="1"/>
  <c r="BV498" i="64" s="1"/>
  <c r="BV55" i="64" a="1"/>
  <c r="BV55" i="64" s="1"/>
  <c r="BV59" i="64" a="1"/>
  <c r="BV59" i="64" s="1"/>
  <c r="BV60" i="64" a="1"/>
  <c r="BV60" i="64" s="1"/>
  <c r="BU56" i="64"/>
  <c r="BV54" i="64" a="1"/>
  <c r="BV54" i="64" s="1"/>
  <c r="BV53" i="64" a="1"/>
  <c r="BV53" i="64" s="1"/>
  <c r="BV684" i="64" a="1"/>
  <c r="BV684" i="64" s="1"/>
  <c r="BV2656" i="64" a="1"/>
  <c r="BV2656" i="64" s="1"/>
  <c r="BV2682" i="64" a="1"/>
  <c r="BV2682" i="64" s="1"/>
  <c r="BV2707" i="64" a="1"/>
  <c r="BV2707" i="64" s="1"/>
  <c r="BV2733" i="64" a="1"/>
  <c r="BV2733" i="64" s="1"/>
  <c r="BV1831" i="64" a="1"/>
  <c r="BV1831" i="64" s="1"/>
  <c r="BV1832" i="64" s="1"/>
  <c r="BU93" i="64"/>
  <c r="BV90" i="64" a="1"/>
  <c r="BV90" i="64" s="1"/>
  <c r="BV91" i="64" a="1"/>
  <c r="BV91" i="64" s="1"/>
  <c r="BV92" i="64" a="1"/>
  <c r="BV92" i="64" s="1"/>
  <c r="BV89" i="64" a="1"/>
  <c r="BV89" i="64" s="1"/>
  <c r="BV1773" i="64" a="1"/>
  <c r="BV1773" i="64" s="1"/>
  <c r="BV1774" i="64" s="1"/>
  <c r="BV475" i="64" a="1"/>
  <c r="BV475" i="64" s="1"/>
  <c r="BV2783" i="64" a="1"/>
  <c r="BV2783" i="64" s="1"/>
  <c r="BV1693" i="64" a="1"/>
  <c r="BV1693" i="64" s="1"/>
  <c r="BV2111" i="64" a="1"/>
  <c r="BV2111" i="64" s="1"/>
  <c r="BV2119" i="64" s="1"/>
  <c r="BV1856" i="64" a="1"/>
  <c r="BV1856" i="64" s="1"/>
  <c r="BV1854" i="64" a="1"/>
  <c r="BV1854" i="64" s="1"/>
  <c r="BV1862" i="64" a="1"/>
  <c r="BV1862" i="64" s="1"/>
  <c r="BV1400" i="64" a="1"/>
  <c r="BV1400" i="64" s="1"/>
  <c r="BV1151" i="64" a="1"/>
  <c r="BV1151" i="64" s="1"/>
  <c r="BV523" i="64" a="1"/>
  <c r="BV2447" i="64" a="1"/>
  <c r="BV1855" i="64" a="1"/>
  <c r="BR707" i="64" a="1"/>
  <c r="BV784" i="64" a="1"/>
  <c r="BV661" i="64" a="1"/>
  <c r="BV500" i="64" a="1"/>
  <c r="BV2404" i="64" a="1"/>
  <c r="BW2467" i="64" a="1"/>
  <c r="BW2501" i="64" a="1"/>
  <c r="BV1401" i="64" a="1"/>
  <c r="BV685" i="64" a="1"/>
  <c r="BV2426" i="64" a="1"/>
  <c r="BV1692" i="64" a="1"/>
  <c r="BV1939" i="64" a="1"/>
  <c r="BV1940" i="64" a="1"/>
  <c r="BV476" i="64" a="1"/>
  <c r="BV1152" i="64" a="1"/>
  <c r="BQ43" i="1224" l="1"/>
  <c r="BQ33" i="1224"/>
  <c r="BQ42" i="861" s="1"/>
  <c r="BQ31" i="1224"/>
  <c r="BQ72" i="861" s="1"/>
  <c r="K400" i="64"/>
  <c r="L400" i="64"/>
  <c r="BB400" i="64"/>
  <c r="M400" i="64" s="1"/>
  <c r="DL2182" i="64"/>
  <c r="BA2182" i="64"/>
  <c r="BB2179" i="64" s="1"/>
  <c r="BB2184" i="64" s="1"/>
  <c r="M2184" i="64" s="1"/>
  <c r="DL1006" i="64"/>
  <c r="AR17" i="861"/>
  <c r="AR26" i="861" s="1"/>
  <c r="AR27" i="861" s="1"/>
  <c r="K2184" i="64"/>
  <c r="L2184" i="64"/>
  <c r="AQ44" i="861"/>
  <c r="DB1992" i="64"/>
  <c r="DB1989" i="64" s="1"/>
  <c r="BQ1992" i="64"/>
  <c r="CY22" i="863"/>
  <c r="CY72" i="863"/>
  <c r="CZ17" i="861"/>
  <c r="DK969" i="64"/>
  <c r="DK962" i="64"/>
  <c r="DL957" i="64" s="1"/>
  <c r="DL964" i="64" s="1"/>
  <c r="DL961" i="64" s="1"/>
  <c r="CF962" i="64"/>
  <c r="CG957" i="64" s="1"/>
  <c r="CG964" i="64" s="1"/>
  <c r="CG961" i="64" s="1"/>
  <c r="CF969" i="64"/>
  <c r="AT602" i="64"/>
  <c r="AU593" i="64"/>
  <c r="AT590" i="64"/>
  <c r="AU582" i="64"/>
  <c r="AU585" i="64" s="1"/>
  <c r="AR2113" i="64"/>
  <c r="AR2114" i="64" s="1"/>
  <c r="AS2110" i="64" s="1"/>
  <c r="AS2116" i="64" s="1"/>
  <c r="BX277" i="64"/>
  <c r="BX278" i="64"/>
  <c r="BX260" i="64"/>
  <c r="BX279" i="64"/>
  <c r="BX261" i="64"/>
  <c r="BX280" i="64"/>
  <c r="BX262" i="64"/>
  <c r="BW281" i="64"/>
  <c r="BW263" i="64"/>
  <c r="DH2659" i="64"/>
  <c r="DI2657" i="64"/>
  <c r="DD2710" i="64"/>
  <c r="DE2708" i="64"/>
  <c r="BV784" i="64"/>
  <c r="BV794" i="64" s="1"/>
  <c r="BU794" i="64"/>
  <c r="BW788" i="64" a="1"/>
  <c r="BW788" i="64" s="1"/>
  <c r="BW783" i="64" a="1"/>
  <c r="BW783" i="64" s="1"/>
  <c r="BV523" i="64"/>
  <c r="BU2330" i="64"/>
  <c r="BW2313" i="64" a="1"/>
  <c r="BW2313" i="64" s="1"/>
  <c r="BW2314" i="64" a="1"/>
  <c r="BW2314" i="64" s="1"/>
  <c r="BW2315" i="64" a="1"/>
  <c r="BW2315" i="64" s="1"/>
  <c r="BW2316" i="64" a="1"/>
  <c r="BW2316" i="64" s="1"/>
  <c r="BW2317" i="64" a="1"/>
  <c r="BW2317" i="64" s="1"/>
  <c r="BW2318" i="64" a="1"/>
  <c r="BW2318" i="64" s="1"/>
  <c r="BW2320" i="64" a="1"/>
  <c r="BW2320" i="64" s="1"/>
  <c r="BW2321" i="64" a="1"/>
  <c r="BW2321" i="64" s="1"/>
  <c r="BW2319" i="64" a="1"/>
  <c r="BW2319" i="64" s="1"/>
  <c r="BV2322" i="64"/>
  <c r="BW521" i="64" a="1"/>
  <c r="BW521" i="64" s="1"/>
  <c r="BW499" i="64" a="1"/>
  <c r="BW499" i="64" s="1"/>
  <c r="BW522" i="64" a="1"/>
  <c r="BW522" i="64" s="1"/>
  <c r="BV500" i="64"/>
  <c r="BW2501" i="64"/>
  <c r="BW2467" i="64"/>
  <c r="BV2426" i="64"/>
  <c r="BV2404" i="64"/>
  <c r="BW2759" i="64" a="1"/>
  <c r="BW2759" i="64" s="1"/>
  <c r="BW2405" i="64" a="1"/>
  <c r="BW2405" i="64" s="1"/>
  <c r="BW2425" i="64" a="1"/>
  <c r="BW2425" i="64" s="1"/>
  <c r="BT1949" i="64"/>
  <c r="BT1958" i="64"/>
  <c r="BS1958" i="64"/>
  <c r="BU1947" i="64"/>
  <c r="BU1956" i="64"/>
  <c r="BU1948" i="64"/>
  <c r="BU1957" i="64"/>
  <c r="BW1953" i="64" a="1"/>
  <c r="BW1953" i="64" s="1"/>
  <c r="BW1952" i="64" a="1"/>
  <c r="BW1952" i="64" s="1"/>
  <c r="BW1943" i="64" a="1"/>
  <c r="BW1943" i="64" s="1"/>
  <c r="BW1944" i="64" a="1"/>
  <c r="BW1944" i="64" s="1"/>
  <c r="BV1940" i="64"/>
  <c r="BV1939" i="64"/>
  <c r="BW1934" i="64" a="1"/>
  <c r="BW1934" i="64" s="1"/>
  <c r="BW1935" i="64" a="1"/>
  <c r="BW1935" i="64" s="1"/>
  <c r="BV2447" i="64"/>
  <c r="BW2446" i="64" a="1"/>
  <c r="BW2446" i="64" s="1"/>
  <c r="BW659" i="64" a="1"/>
  <c r="BW659" i="64" s="1"/>
  <c r="BR707" i="64"/>
  <c r="BX2216" i="64"/>
  <c r="BX2217" i="64" s="1"/>
  <c r="BS706" i="64" a="1"/>
  <c r="BS706" i="64" s="1"/>
  <c r="BV1855" i="64"/>
  <c r="BV1692" i="64"/>
  <c r="BV1401" i="64"/>
  <c r="BV1152" i="64"/>
  <c r="BV685" i="64"/>
  <c r="BV476" i="64"/>
  <c r="BV661" i="64"/>
  <c r="BU62" i="64"/>
  <c r="BW654" i="64" a="1"/>
  <c r="BW654" i="64" s="1"/>
  <c r="BW75" i="64" a="1"/>
  <c r="BW75" i="64" s="1"/>
  <c r="BW498" i="64" a="1"/>
  <c r="BW498" i="64" s="1"/>
  <c r="BW55" i="64" a="1"/>
  <c r="BW55" i="64" s="1"/>
  <c r="BW60" i="64" a="1"/>
  <c r="BW60" i="64" s="1"/>
  <c r="BW59" i="64" a="1"/>
  <c r="BW59" i="64" s="1"/>
  <c r="BV56" i="64"/>
  <c r="BW54" i="64" a="1"/>
  <c r="BW54" i="64" s="1"/>
  <c r="BW53" i="64" a="1"/>
  <c r="BW53" i="64" s="1"/>
  <c r="BW684" i="64" a="1"/>
  <c r="BW684" i="64" s="1"/>
  <c r="BW2656" i="64" a="1"/>
  <c r="BW2656" i="64" s="1"/>
  <c r="BW2682" i="64" a="1"/>
  <c r="BW2682" i="64" s="1"/>
  <c r="BW2733" i="64" a="1"/>
  <c r="BW2733" i="64" s="1"/>
  <c r="BW2707" i="64" a="1"/>
  <c r="BW2707" i="64" s="1"/>
  <c r="BW1831" i="64" a="1"/>
  <c r="BW1831" i="64" s="1"/>
  <c r="BW1832" i="64" s="1"/>
  <c r="BV93" i="64"/>
  <c r="BW90" i="64" a="1"/>
  <c r="BW90" i="64" s="1"/>
  <c r="BW91" i="64" a="1"/>
  <c r="BW91" i="64" s="1"/>
  <c r="BW92" i="64" a="1"/>
  <c r="BW92" i="64" s="1"/>
  <c r="BW89" i="64" a="1"/>
  <c r="BW89" i="64" s="1"/>
  <c r="BW1773" i="64" a="1"/>
  <c r="BW1773" i="64" s="1"/>
  <c r="BW1774" i="64" s="1"/>
  <c r="BW475" i="64" a="1"/>
  <c r="BW475" i="64" s="1"/>
  <c r="BW2783" i="64" a="1"/>
  <c r="BW2783" i="64" s="1"/>
  <c r="BW1693" i="64" a="1"/>
  <c r="BW1693" i="64" s="1"/>
  <c r="BW2111" i="64" a="1"/>
  <c r="BW2111" i="64" s="1"/>
  <c r="BW2119" i="64" s="1"/>
  <c r="BW1862" i="64" a="1"/>
  <c r="BW1862" i="64" s="1"/>
  <c r="BW1854" i="64" a="1"/>
  <c r="BW1854" i="64" s="1"/>
  <c r="BW1856" i="64" a="1"/>
  <c r="BW1856" i="64" s="1"/>
  <c r="BW1400" i="64" a="1"/>
  <c r="BW1400" i="64" s="1"/>
  <c r="BW1151" i="64" a="1"/>
  <c r="BW1151" i="64" s="1"/>
  <c r="BW2404" i="64" a="1"/>
  <c r="BW784" i="64" a="1"/>
  <c r="BW685" i="64" a="1"/>
  <c r="BW661" i="64" a="1"/>
  <c r="BX2467" i="64" a="1"/>
  <c r="BW523" i="64" a="1"/>
  <c r="BW1152" i="64" a="1"/>
  <c r="BW1692" i="64" a="1"/>
  <c r="BW1855" i="64" a="1"/>
  <c r="BW1940" i="64" a="1"/>
  <c r="BW1939" i="64" a="1"/>
  <c r="BW2426" i="64" a="1"/>
  <c r="BX2501" i="64" a="1"/>
  <c r="BW476" i="64" a="1"/>
  <c r="BW500" i="64" a="1"/>
  <c r="BS707" i="64" a="1"/>
  <c r="BW2447" i="64" a="1"/>
  <c r="BW1401" i="64" a="1"/>
  <c r="BR27" i="1224" l="1"/>
  <c r="BQ47" i="1224"/>
  <c r="BQ73" i="861" s="1"/>
  <c r="BQ49" i="1224"/>
  <c r="BQ43" i="861" s="1"/>
  <c r="BC394" i="64"/>
  <c r="BC398" i="64" s="1"/>
  <c r="M398" i="64"/>
  <c r="N394" i="64" s="1"/>
  <c r="BB2182" i="64"/>
  <c r="M2182" i="64" s="1"/>
  <c r="N2179" i="64" s="1"/>
  <c r="BQ1989" i="64"/>
  <c r="DB1990" i="64"/>
  <c r="DC1985" i="64" s="1"/>
  <c r="CZ26" i="861"/>
  <c r="CZ27" i="861" s="1"/>
  <c r="CZ12" i="863"/>
  <c r="CY31" i="861"/>
  <c r="CY36" i="861" s="1"/>
  <c r="CY38" i="861" s="1"/>
  <c r="CY26" i="863"/>
  <c r="DL969" i="64"/>
  <c r="K969" i="64" s="1"/>
  <c r="DL962" i="64"/>
  <c r="CG962" i="64"/>
  <c r="CH957" i="64" s="1"/>
  <c r="CH964" i="64" s="1"/>
  <c r="CH961" i="64" s="1"/>
  <c r="CG969" i="64"/>
  <c r="AU594" i="64"/>
  <c r="BS1960" i="64"/>
  <c r="BS1961" i="64" s="1"/>
  <c r="AS2120" i="64" a="1"/>
  <c r="AS2120" i="64" s="1"/>
  <c r="AS2113" i="64" s="1"/>
  <c r="BX281" i="64"/>
  <c r="BY277" i="64"/>
  <c r="BY278" i="64"/>
  <c r="BY260" i="64"/>
  <c r="BY261" i="64"/>
  <c r="BY279" i="64"/>
  <c r="BY262" i="64"/>
  <c r="BY280" i="64"/>
  <c r="BX263" i="64"/>
  <c r="DE2710" i="64"/>
  <c r="DF2708" i="64"/>
  <c r="DI2659" i="64"/>
  <c r="DJ2657" i="64"/>
  <c r="BW784" i="64"/>
  <c r="BX788" i="64" a="1"/>
  <c r="BX788" i="64" s="1"/>
  <c r="BX783" i="64" a="1"/>
  <c r="BX783" i="64" s="1"/>
  <c r="BW523" i="64"/>
  <c r="BV2330" i="64"/>
  <c r="BX2313" i="64" a="1"/>
  <c r="BX2313" i="64" s="1"/>
  <c r="BX2314" i="64" a="1"/>
  <c r="BX2314" i="64" s="1"/>
  <c r="BX2319" i="64" a="1"/>
  <c r="BX2319" i="64" s="1"/>
  <c r="BX2316" i="64" a="1"/>
  <c r="BX2316" i="64" s="1"/>
  <c r="BX2320" i="64" a="1"/>
  <c r="BX2320" i="64" s="1"/>
  <c r="BX2321" i="64" a="1"/>
  <c r="BX2321" i="64" s="1"/>
  <c r="BX2317" i="64" a="1"/>
  <c r="BX2317" i="64" s="1"/>
  <c r="BX2315" i="64" a="1"/>
  <c r="BX2315" i="64" s="1"/>
  <c r="BX2318" i="64" a="1"/>
  <c r="BX2318" i="64" s="1"/>
  <c r="BW2322" i="64"/>
  <c r="BX521" i="64" a="1"/>
  <c r="BX521" i="64" s="1"/>
  <c r="BX499" i="64" a="1"/>
  <c r="BX499" i="64" s="1"/>
  <c r="BX522" i="64" a="1"/>
  <c r="BX522" i="64" s="1"/>
  <c r="BW500" i="64"/>
  <c r="BX2501" i="64"/>
  <c r="BX2467" i="64"/>
  <c r="BW2426" i="64"/>
  <c r="BW2404" i="64"/>
  <c r="BX2759" i="64" a="1"/>
  <c r="BX2759" i="64" s="1"/>
  <c r="BX2405" i="64" a="1"/>
  <c r="BX2405" i="64" s="1"/>
  <c r="BX2425" i="64" a="1"/>
  <c r="BX2425" i="64" s="1"/>
  <c r="BT1960" i="64"/>
  <c r="BT1961" i="64" s="1"/>
  <c r="BU1949" i="64"/>
  <c r="BV1947" i="64"/>
  <c r="BV1956" i="64"/>
  <c r="BV1948" i="64"/>
  <c r="BV1957" i="64"/>
  <c r="BX1952" i="64" a="1"/>
  <c r="BX1952" i="64" s="1"/>
  <c r="BX1953" i="64" a="1"/>
  <c r="BX1953" i="64" s="1"/>
  <c r="BX1943" i="64" a="1"/>
  <c r="BX1943" i="64" s="1"/>
  <c r="BX1944" i="64" a="1"/>
  <c r="BX1944" i="64" s="1"/>
  <c r="BW1940" i="64"/>
  <c r="BW1939" i="64"/>
  <c r="BX1934" i="64" a="1"/>
  <c r="BX1934" i="64" s="1"/>
  <c r="BX1935" i="64" a="1"/>
  <c r="BX1935" i="64" s="1"/>
  <c r="BW2447" i="64"/>
  <c r="BX2446" i="64" a="1"/>
  <c r="BX2446" i="64" s="1"/>
  <c r="BX659" i="64" a="1"/>
  <c r="BX659" i="64" s="1"/>
  <c r="BS707" i="64"/>
  <c r="BT706" i="64" a="1"/>
  <c r="BT706" i="64" s="1"/>
  <c r="BY2216" i="64"/>
  <c r="BY2217" i="64" s="1"/>
  <c r="BW1855" i="64"/>
  <c r="BW1692" i="64"/>
  <c r="BW1401" i="64"/>
  <c r="BW1152" i="64"/>
  <c r="BW476" i="64"/>
  <c r="BW685" i="64"/>
  <c r="BW661" i="64"/>
  <c r="BV62" i="64"/>
  <c r="BX654" i="64" a="1"/>
  <c r="BX654" i="64" s="1"/>
  <c r="BX75" i="64" a="1"/>
  <c r="BX75" i="64" s="1"/>
  <c r="BX498" i="64" a="1"/>
  <c r="BX498" i="64" s="1"/>
  <c r="BX55" i="64" a="1"/>
  <c r="BX55" i="64" s="1"/>
  <c r="BX60" i="64" a="1"/>
  <c r="BX60" i="64" s="1"/>
  <c r="BX59" i="64" a="1"/>
  <c r="BX59" i="64" s="1"/>
  <c r="BW56" i="64"/>
  <c r="BX53" i="64" a="1"/>
  <c r="BX53" i="64" s="1"/>
  <c r="BX54" i="64" a="1"/>
  <c r="BX54" i="64" s="1"/>
  <c r="BX684" i="64" a="1"/>
  <c r="BX684" i="64" s="1"/>
  <c r="BX2656" i="64" a="1"/>
  <c r="BX2656" i="64" s="1"/>
  <c r="BX2733" i="64" a="1"/>
  <c r="BX2733" i="64" s="1"/>
  <c r="BX2707" i="64" a="1"/>
  <c r="BX2707" i="64" s="1"/>
  <c r="BX2682" i="64" a="1"/>
  <c r="BX2682" i="64" s="1"/>
  <c r="BX1831" i="64" a="1"/>
  <c r="BX1831" i="64" s="1"/>
  <c r="BX1832" i="64" s="1"/>
  <c r="BW93" i="64"/>
  <c r="BX89" i="64" a="1"/>
  <c r="BX89" i="64" s="1"/>
  <c r="BX90" i="64" a="1"/>
  <c r="BX90" i="64" s="1"/>
  <c r="BX91" i="64" a="1"/>
  <c r="BX91" i="64" s="1"/>
  <c r="BX92" i="64" a="1"/>
  <c r="BX92" i="64" s="1"/>
  <c r="BX1773" i="64" a="1"/>
  <c r="BX1773" i="64" s="1"/>
  <c r="BX1774" i="64" s="1"/>
  <c r="BX475" i="64" a="1"/>
  <c r="BX475" i="64" s="1"/>
  <c r="BX2783" i="64" a="1"/>
  <c r="BX2783" i="64" s="1"/>
  <c r="BX1693" i="64" a="1"/>
  <c r="BX1693" i="64" s="1"/>
  <c r="BX2111" i="64" a="1"/>
  <c r="BX2111" i="64" s="1"/>
  <c r="BX2119" i="64" s="1"/>
  <c r="BX1862" i="64" a="1"/>
  <c r="BX1862" i="64" s="1"/>
  <c r="BX1856" i="64" a="1"/>
  <c r="BX1856" i="64" s="1"/>
  <c r="BX1854" i="64" a="1"/>
  <c r="BX1854" i="64" s="1"/>
  <c r="BX1400" i="64" a="1"/>
  <c r="BX1400" i="64" s="1"/>
  <c r="BX1151" i="64" a="1"/>
  <c r="BX1151" i="64" s="1"/>
  <c r="BX685" i="64" a="1"/>
  <c r="BX523" i="64" a="1"/>
  <c r="BX500" i="64" a="1"/>
  <c r="BX1152" i="64" a="1"/>
  <c r="BX1940" i="64" a="1"/>
  <c r="BX2426" i="64" a="1"/>
  <c r="BY2501" i="64" a="1"/>
  <c r="BY2467" i="64" a="1"/>
  <c r="BX2447" i="64" a="1"/>
  <c r="BX784" i="64" a="1"/>
  <c r="BX1939" i="64" a="1"/>
  <c r="BX2404" i="64" a="1"/>
  <c r="BX1855" i="64" a="1"/>
  <c r="BX661" i="64" a="1"/>
  <c r="BX1401" i="64" a="1"/>
  <c r="BT707" i="64" a="1"/>
  <c r="BX476" i="64" a="1"/>
  <c r="BX1692" i="64" a="1"/>
  <c r="BR43" i="1224" l="1"/>
  <c r="BR31" i="1224"/>
  <c r="BR72" i="861" s="1"/>
  <c r="BR33" i="1224"/>
  <c r="BR42" i="861" s="1"/>
  <c r="BD394" i="64"/>
  <c r="BD398" i="64" s="1"/>
  <c r="BC400" i="64"/>
  <c r="BC2179" i="64"/>
  <c r="BC2184" i="64" s="1"/>
  <c r="AR64" i="861"/>
  <c r="AR96" i="861"/>
  <c r="AQ104" i="861"/>
  <c r="CX104" i="861"/>
  <c r="DC1992" i="64"/>
  <c r="DC1989" i="64" s="1"/>
  <c r="BQ1990" i="64"/>
  <c r="BR1985" i="64" s="1"/>
  <c r="CZ64" i="861"/>
  <c r="CY39" i="861"/>
  <c r="CZ69" i="863"/>
  <c r="CZ23" i="863" s="1"/>
  <c r="CZ32" i="861" s="1"/>
  <c r="CZ67" i="863"/>
  <c r="CZ71" i="863"/>
  <c r="CZ25" i="863" s="1"/>
  <c r="CZ34" i="861" s="1"/>
  <c r="CH962" i="64"/>
  <c r="CI957" i="64" s="1"/>
  <c r="CI964" i="64" s="1"/>
  <c r="CI961" i="64" s="1"/>
  <c r="CH969" i="64"/>
  <c r="AU596" i="64"/>
  <c r="AU586" i="64" s="1"/>
  <c r="AU588" i="64" s="1"/>
  <c r="BY263" i="64"/>
  <c r="BY281" i="64"/>
  <c r="BZ277" i="64"/>
  <c r="BZ260" i="64"/>
  <c r="BZ278" i="64"/>
  <c r="BZ261" i="64"/>
  <c r="BZ279" i="64"/>
  <c r="BZ280" i="64"/>
  <c r="BZ262" i="64"/>
  <c r="DJ2659" i="64"/>
  <c r="DK2657" i="64"/>
  <c r="DF2710" i="64"/>
  <c r="DG2708" i="64"/>
  <c r="BX784" i="64"/>
  <c r="BX794" i="64" s="1"/>
  <c r="BW794" i="64"/>
  <c r="BY788" i="64" a="1"/>
  <c r="BY788" i="64" s="1"/>
  <c r="BY783" i="64" a="1"/>
  <c r="BY783" i="64" s="1"/>
  <c r="BX523" i="64"/>
  <c r="BW2330" i="64"/>
  <c r="BY2313" i="64" a="1"/>
  <c r="BY2313" i="64" s="1"/>
  <c r="BY2314" i="64" a="1"/>
  <c r="BY2314" i="64" s="1"/>
  <c r="BY2315" i="64" a="1"/>
  <c r="BY2315" i="64" s="1"/>
  <c r="BY2316" i="64" a="1"/>
  <c r="BY2316" i="64" s="1"/>
  <c r="BY2317" i="64" a="1"/>
  <c r="BY2317" i="64" s="1"/>
  <c r="BY2318" i="64" a="1"/>
  <c r="BY2318" i="64" s="1"/>
  <c r="BY2320" i="64" a="1"/>
  <c r="BY2320" i="64" s="1"/>
  <c r="BY2321" i="64" a="1"/>
  <c r="BY2321" i="64" s="1"/>
  <c r="BY2319" i="64" a="1"/>
  <c r="BY2319" i="64" s="1"/>
  <c r="BX2322" i="64"/>
  <c r="BY499" i="64" a="1"/>
  <c r="BY499" i="64" s="1"/>
  <c r="BY521" i="64" a="1"/>
  <c r="BY521" i="64" s="1"/>
  <c r="BY522" i="64" a="1"/>
  <c r="BY522" i="64" s="1"/>
  <c r="BX500" i="64"/>
  <c r="BY2501" i="64"/>
  <c r="BY2467" i="64"/>
  <c r="BX2426" i="64"/>
  <c r="BX2404" i="64"/>
  <c r="BY2759" i="64" a="1"/>
  <c r="BY2759" i="64" s="1"/>
  <c r="BY2425" i="64" a="1"/>
  <c r="BY2425" i="64" s="1"/>
  <c r="BY2405" i="64" a="1"/>
  <c r="BY2405" i="64" s="1"/>
  <c r="BU1958" i="64"/>
  <c r="BV1949" i="64"/>
  <c r="BW1947" i="64"/>
  <c r="BW1956" i="64"/>
  <c r="BW1948" i="64"/>
  <c r="BW1957" i="64"/>
  <c r="BY1953" i="64" a="1"/>
  <c r="BY1953" i="64" s="1"/>
  <c r="BY1952" i="64" a="1"/>
  <c r="BY1952" i="64" s="1"/>
  <c r="BY1944" i="64" a="1"/>
  <c r="BY1944" i="64" s="1"/>
  <c r="BY1943" i="64" a="1"/>
  <c r="BY1943" i="64" s="1"/>
  <c r="BX1940" i="64"/>
  <c r="BX1939" i="64"/>
  <c r="BY1934" i="64" a="1"/>
  <c r="BY1934" i="64" s="1"/>
  <c r="BY1935" i="64" a="1"/>
  <c r="BY1935" i="64" s="1"/>
  <c r="BX2447" i="64"/>
  <c r="BY2446" i="64" a="1"/>
  <c r="BY2446" i="64" s="1"/>
  <c r="BY659" i="64" a="1"/>
  <c r="BY659" i="64" s="1"/>
  <c r="BT707" i="64"/>
  <c r="BZ2216" i="64"/>
  <c r="BZ2217" i="64" s="1"/>
  <c r="BU706" i="64" a="1"/>
  <c r="BU706" i="64" s="1"/>
  <c r="AS2114" i="64"/>
  <c r="AT2110" i="64" s="1"/>
  <c r="AT2116" i="64" s="1"/>
  <c r="BX1692" i="64"/>
  <c r="BX1401" i="64"/>
  <c r="BX1855" i="64"/>
  <c r="BX1152" i="64"/>
  <c r="BX685" i="64"/>
  <c r="BX661" i="64"/>
  <c r="BX476" i="64"/>
  <c r="BW62" i="64"/>
  <c r="BY654" i="64" a="1"/>
  <c r="BY654" i="64" s="1"/>
  <c r="BY75" i="64" a="1"/>
  <c r="BY75" i="64" s="1"/>
  <c r="BY498" i="64" a="1"/>
  <c r="BY498" i="64" s="1"/>
  <c r="BY55" i="64" a="1"/>
  <c r="BY55" i="64" s="1"/>
  <c r="BY60" i="64" a="1"/>
  <c r="BY60" i="64" s="1"/>
  <c r="BY59" i="64" a="1"/>
  <c r="BY59" i="64" s="1"/>
  <c r="BX56" i="64"/>
  <c r="BY53" i="64" a="1"/>
  <c r="BY53" i="64" s="1"/>
  <c r="BY54" i="64" a="1"/>
  <c r="BY54" i="64" s="1"/>
  <c r="BY684" i="64" a="1"/>
  <c r="BY684" i="64" s="1"/>
  <c r="BY2656" i="64" a="1"/>
  <c r="BY2656" i="64" s="1"/>
  <c r="BY2733" i="64" a="1"/>
  <c r="BY2733" i="64" s="1"/>
  <c r="BY2707" i="64" a="1"/>
  <c r="BY2707" i="64" s="1"/>
  <c r="BY2682" i="64" a="1"/>
  <c r="BY2682" i="64" s="1"/>
  <c r="BY1831" i="64" a="1"/>
  <c r="BY1831" i="64" s="1"/>
  <c r="BY1832" i="64" s="1"/>
  <c r="BY92" i="64" a="1"/>
  <c r="BY92" i="64" s="1"/>
  <c r="BY89" i="64" a="1"/>
  <c r="BY89" i="64" s="1"/>
  <c r="BY90" i="64" a="1"/>
  <c r="BY90" i="64" s="1"/>
  <c r="BY91" i="64" a="1"/>
  <c r="BY91" i="64" s="1"/>
  <c r="BX93" i="64"/>
  <c r="BY1773" i="64" a="1"/>
  <c r="BY1773" i="64" s="1"/>
  <c r="BY1774" i="64" s="1"/>
  <c r="BY475" i="64" a="1"/>
  <c r="BY475" i="64" s="1"/>
  <c r="BY2783" i="64" a="1"/>
  <c r="BY2783" i="64" s="1"/>
  <c r="BY1693" i="64" a="1"/>
  <c r="BY1693" i="64" s="1"/>
  <c r="BY2111" i="64" a="1"/>
  <c r="BY2111" i="64" s="1"/>
  <c r="BY2119" i="64" s="1"/>
  <c r="BY1862" i="64" a="1"/>
  <c r="BY1862" i="64" s="1"/>
  <c r="BY1856" i="64" a="1"/>
  <c r="BY1856" i="64" s="1"/>
  <c r="BY1854" i="64" a="1"/>
  <c r="BY1854" i="64" s="1"/>
  <c r="BY1400" i="64" a="1"/>
  <c r="BY1400" i="64" s="1"/>
  <c r="BY1151" i="64" a="1"/>
  <c r="BY1151" i="64" s="1"/>
  <c r="S550" i="64"/>
  <c r="BY523" i="64" a="1"/>
  <c r="BY2426" i="64" a="1"/>
  <c r="BY784" i="64" a="1"/>
  <c r="BY1152" i="64" a="1"/>
  <c r="BY2404" i="64" a="1"/>
  <c r="BY2447" i="64" a="1"/>
  <c r="BY1855" i="64" a="1"/>
  <c r="BY1401" i="64" a="1"/>
  <c r="BY685" i="64" a="1"/>
  <c r="BY500" i="64" a="1"/>
  <c r="BZ2467" i="64" a="1"/>
  <c r="BZ2501" i="64" a="1"/>
  <c r="BY661" i="64" a="1"/>
  <c r="BY1692" i="64" a="1"/>
  <c r="BY476" i="64" a="1"/>
  <c r="BY1940" i="64" a="1"/>
  <c r="BY1939" i="64" a="1"/>
  <c r="BU707" i="64" a="1"/>
  <c r="BS27" i="1224" l="1"/>
  <c r="BR49" i="1224"/>
  <c r="BR43" i="861" s="1"/>
  <c r="BR47" i="1224"/>
  <c r="BR73" i="861" s="1"/>
  <c r="BE394" i="64"/>
  <c r="BE398" i="64" s="1"/>
  <c r="BD400" i="64"/>
  <c r="BC2182" i="64"/>
  <c r="BD2179" i="64" s="1"/>
  <c r="BD2184" i="64" s="1"/>
  <c r="AQ74" i="861"/>
  <c r="AQ76" i="861" s="1"/>
  <c r="BR1992" i="64"/>
  <c r="DC1990" i="64"/>
  <c r="DD1985" i="64" s="1"/>
  <c r="CZ72" i="863"/>
  <c r="CZ22" i="863"/>
  <c r="DA17" i="861"/>
  <c r="CI969" i="64"/>
  <c r="CI962" i="64"/>
  <c r="CJ957" i="64" s="1"/>
  <c r="CJ964" i="64" s="1"/>
  <c r="CJ961" i="64" s="1"/>
  <c r="AU597" i="64"/>
  <c r="AV593" i="64" s="1"/>
  <c r="AU589" i="64"/>
  <c r="BU1960" i="64"/>
  <c r="BU1961" i="64" s="1"/>
  <c r="AT2120" i="64" a="1"/>
  <c r="AT2120" i="64" s="1"/>
  <c r="AT2113" i="64" s="1"/>
  <c r="BZ281" i="64"/>
  <c r="CA277" i="64"/>
  <c r="CA260" i="64"/>
  <c r="CA278" i="64"/>
  <c r="CA279" i="64"/>
  <c r="CA261" i="64"/>
  <c r="CA262" i="64"/>
  <c r="CA280" i="64"/>
  <c r="BZ263" i="64"/>
  <c r="DG2710" i="64"/>
  <c r="DH2708" i="64"/>
  <c r="DK2659" i="64"/>
  <c r="DL2657" i="64"/>
  <c r="DL2659" i="64" s="1"/>
  <c r="BY784" i="64"/>
  <c r="BY794" i="64" s="1"/>
  <c r="BZ788" i="64" a="1"/>
  <c r="BZ788" i="64" s="1"/>
  <c r="BZ783" i="64" a="1"/>
  <c r="BZ783" i="64" s="1"/>
  <c r="BY523" i="64"/>
  <c r="BX2330" i="64"/>
  <c r="BZ2313" i="64" a="1"/>
  <c r="BZ2313" i="64" s="1"/>
  <c r="BZ2314" i="64" a="1"/>
  <c r="BZ2314" i="64" s="1"/>
  <c r="BZ2315" i="64" a="1"/>
  <c r="BZ2315" i="64" s="1"/>
  <c r="BZ2316" i="64" a="1"/>
  <c r="BZ2316" i="64" s="1"/>
  <c r="BZ2319" i="64" a="1"/>
  <c r="BZ2319" i="64" s="1"/>
  <c r="BZ2318" i="64" a="1"/>
  <c r="BZ2318" i="64" s="1"/>
  <c r="BZ2320" i="64" a="1"/>
  <c r="BZ2320" i="64" s="1"/>
  <c r="BZ2321" i="64" a="1"/>
  <c r="BZ2321" i="64" s="1"/>
  <c r="BZ2317" i="64" a="1"/>
  <c r="BZ2317" i="64" s="1"/>
  <c r="BY2322" i="64"/>
  <c r="BZ499" i="64" a="1"/>
  <c r="BZ499" i="64" s="1"/>
  <c r="BZ521" i="64" a="1"/>
  <c r="BZ521" i="64" s="1"/>
  <c r="BZ522" i="64" a="1"/>
  <c r="BZ522" i="64" s="1"/>
  <c r="BY500" i="64"/>
  <c r="BZ2501" i="64"/>
  <c r="BZ2467" i="64"/>
  <c r="BY2404" i="64"/>
  <c r="BY2426" i="64"/>
  <c r="BZ2759" i="64" a="1"/>
  <c r="BZ2759" i="64" s="1"/>
  <c r="BZ2405" i="64" a="1"/>
  <c r="BZ2405" i="64" s="1"/>
  <c r="BZ2425" i="64" a="1"/>
  <c r="BZ2425" i="64" s="1"/>
  <c r="BV1958" i="64"/>
  <c r="BV1960" i="64" s="1"/>
  <c r="BV1961" i="64" s="1"/>
  <c r="BW1949" i="64"/>
  <c r="BX1947" i="64"/>
  <c r="BX1956" i="64"/>
  <c r="BX1948" i="64"/>
  <c r="BX1957" i="64"/>
  <c r="BZ1953" i="64" a="1"/>
  <c r="BZ1953" i="64" s="1"/>
  <c r="BZ1952" i="64" a="1"/>
  <c r="BZ1952" i="64" s="1"/>
  <c r="BZ1943" i="64" a="1"/>
  <c r="BZ1943" i="64" s="1"/>
  <c r="BZ1944" i="64" a="1"/>
  <c r="BZ1944" i="64" s="1"/>
  <c r="BY1940" i="64"/>
  <c r="BY1939" i="64"/>
  <c r="BZ1934" i="64" a="1"/>
  <c r="BZ1934" i="64" s="1"/>
  <c r="BZ1935" i="64" a="1"/>
  <c r="BZ1935" i="64" s="1"/>
  <c r="BY2447" i="64"/>
  <c r="BZ2446" i="64" a="1"/>
  <c r="BZ2446" i="64" s="1"/>
  <c r="BZ659" i="64" a="1"/>
  <c r="BZ659" i="64" s="1"/>
  <c r="BU707" i="64"/>
  <c r="CA2216" i="64"/>
  <c r="BV706" i="64" a="1"/>
  <c r="BV706" i="64" s="1"/>
  <c r="BY1692" i="64"/>
  <c r="BY1401" i="64"/>
  <c r="BY1855" i="64"/>
  <c r="BY1152" i="64"/>
  <c r="BY685" i="64"/>
  <c r="BY661" i="64"/>
  <c r="BY476" i="64"/>
  <c r="BX62" i="64"/>
  <c r="BZ654" i="64" a="1"/>
  <c r="BZ654" i="64" s="1"/>
  <c r="BZ75" i="64" a="1"/>
  <c r="BZ75" i="64" s="1"/>
  <c r="BZ498" i="64" a="1"/>
  <c r="BZ498" i="64" s="1"/>
  <c r="BZ55" i="64" a="1"/>
  <c r="BZ55" i="64" s="1"/>
  <c r="BZ60" i="64" a="1"/>
  <c r="BZ60" i="64" s="1"/>
  <c r="BZ59" i="64" a="1"/>
  <c r="BZ59" i="64" s="1"/>
  <c r="BY56" i="64"/>
  <c r="BZ54" i="64" a="1"/>
  <c r="BZ54" i="64" s="1"/>
  <c r="BZ53" i="64" a="1"/>
  <c r="BZ53" i="64" s="1"/>
  <c r="BZ684" i="64" a="1"/>
  <c r="BZ684" i="64" s="1"/>
  <c r="BZ2656" i="64" a="1"/>
  <c r="BZ2656" i="64" s="1"/>
  <c r="BZ2733" i="64" a="1"/>
  <c r="BZ2733" i="64" s="1"/>
  <c r="BZ2707" i="64" a="1"/>
  <c r="BZ2707" i="64" s="1"/>
  <c r="BZ2682" i="64" a="1"/>
  <c r="BZ2682" i="64" s="1"/>
  <c r="BZ1831" i="64" a="1"/>
  <c r="BZ1831" i="64" s="1"/>
  <c r="BZ1832" i="64" s="1"/>
  <c r="BZ92" i="64" a="1"/>
  <c r="BZ92" i="64" s="1"/>
  <c r="BZ90" i="64" a="1"/>
  <c r="BZ90" i="64" s="1"/>
  <c r="BZ89" i="64" a="1"/>
  <c r="BZ89" i="64" s="1"/>
  <c r="BZ91" i="64" a="1"/>
  <c r="BZ91" i="64" s="1"/>
  <c r="BY93" i="64"/>
  <c r="BZ1773" i="64" a="1"/>
  <c r="BZ1773" i="64" s="1"/>
  <c r="BZ1774" i="64" s="1"/>
  <c r="BZ475" i="64" a="1"/>
  <c r="BZ475" i="64" s="1"/>
  <c r="BZ2783" i="64" a="1"/>
  <c r="BZ2783" i="64" s="1"/>
  <c r="BZ1693" i="64" a="1"/>
  <c r="BZ1693" i="64" s="1"/>
  <c r="BZ2111" i="64" a="1"/>
  <c r="BZ2111" i="64" s="1"/>
  <c r="BZ2119" i="64" s="1"/>
  <c r="BZ1856" i="64" a="1"/>
  <c r="BZ1856" i="64" s="1"/>
  <c r="BZ1862" i="64" a="1"/>
  <c r="BZ1862" i="64" s="1"/>
  <c r="BZ1854" i="64" a="1"/>
  <c r="BZ1854" i="64" s="1"/>
  <c r="BZ1400" i="64" a="1"/>
  <c r="BZ1400" i="64" s="1"/>
  <c r="BZ1151" i="64" a="1"/>
  <c r="BZ1151" i="64" s="1"/>
  <c r="BZ1940" i="64" a="1"/>
  <c r="BZ1152" i="64" a="1"/>
  <c r="CA2501" i="64" a="1"/>
  <c r="BZ685" i="64" a="1"/>
  <c r="BZ1939" i="64" a="1"/>
  <c r="BZ2447" i="64" a="1"/>
  <c r="BZ523" i="64" a="1"/>
  <c r="BZ2426" i="64" a="1"/>
  <c r="BZ500" i="64" a="1"/>
  <c r="BZ661" i="64" a="1"/>
  <c r="BZ1855" i="64" a="1"/>
  <c r="BZ784" i="64" a="1"/>
  <c r="BZ2404" i="64" a="1"/>
  <c r="CA2467" i="64" a="1"/>
  <c r="BZ1401" i="64" a="1"/>
  <c r="BZ476" i="64" a="1"/>
  <c r="BV707" i="64" a="1"/>
  <c r="BZ1692" i="64" a="1"/>
  <c r="BS43" i="1224" l="1"/>
  <c r="BS31" i="1224"/>
  <c r="BS72" i="861" s="1"/>
  <c r="BS33" i="1224"/>
  <c r="BS42" i="861" s="1"/>
  <c r="BF394" i="64"/>
  <c r="BF398" i="64" s="1"/>
  <c r="BE400" i="64"/>
  <c r="BD2182" i="64"/>
  <c r="BE2179" i="64" s="1"/>
  <c r="BE2184" i="64" s="1"/>
  <c r="AS17" i="861"/>
  <c r="AS26" i="861" s="1"/>
  <c r="AS27" i="861" s="1"/>
  <c r="DD1992" i="64"/>
  <c r="DD1989" i="64" s="1"/>
  <c r="BR1989" i="64"/>
  <c r="DA26" i="861"/>
  <c r="DA27" i="861" s="1"/>
  <c r="DA12" i="863"/>
  <c r="CZ31" i="861"/>
  <c r="CZ36" i="861" s="1"/>
  <c r="CZ38" i="861" s="1"/>
  <c r="CZ26" i="863"/>
  <c r="CJ969" i="64"/>
  <c r="CJ962" i="64"/>
  <c r="CK957" i="64" s="1"/>
  <c r="CK964" i="64" s="1"/>
  <c r="CK961" i="64" s="1"/>
  <c r="AU602" i="64"/>
  <c r="AU598" i="64"/>
  <c r="AU590" i="64"/>
  <c r="AV582" i="64"/>
  <c r="CA2217" i="64"/>
  <c r="CB277" i="64"/>
  <c r="CB278" i="64"/>
  <c r="CB260" i="64"/>
  <c r="CB261" i="64"/>
  <c r="CB279" i="64"/>
  <c r="CB262" i="64"/>
  <c r="CB280" i="64"/>
  <c r="CA263" i="64"/>
  <c r="CA281" i="64"/>
  <c r="DH2710" i="64"/>
  <c r="DI2708" i="64"/>
  <c r="BZ784" i="64"/>
  <c r="BZ794" i="64" s="1"/>
  <c r="CA788" i="64" a="1"/>
  <c r="CA788" i="64" s="1"/>
  <c r="CA783" i="64" a="1"/>
  <c r="CA783" i="64" s="1"/>
  <c r="BZ523" i="64"/>
  <c r="BY2330" i="64"/>
  <c r="CA2313" i="64" a="1"/>
  <c r="CA2313" i="64" s="1"/>
  <c r="CA2314" i="64" a="1"/>
  <c r="CA2314" i="64" s="1"/>
  <c r="CA2319" i="64" a="1"/>
  <c r="CA2319" i="64" s="1"/>
  <c r="CA2316" i="64" a="1"/>
  <c r="CA2316" i="64" s="1"/>
  <c r="CA2318" i="64" a="1"/>
  <c r="CA2318" i="64" s="1"/>
  <c r="CA2320" i="64" a="1"/>
  <c r="CA2320" i="64" s="1"/>
  <c r="CA2321" i="64" a="1"/>
  <c r="CA2321" i="64" s="1"/>
  <c r="CA2317" i="64" a="1"/>
  <c r="CA2317" i="64" s="1"/>
  <c r="CA2315" i="64" a="1"/>
  <c r="CA2315" i="64" s="1"/>
  <c r="BZ2322" i="64"/>
  <c r="CA499" i="64" a="1"/>
  <c r="CA499" i="64" s="1"/>
  <c r="CA522" i="64" a="1"/>
  <c r="CA522" i="64" s="1"/>
  <c r="CA521" i="64" a="1"/>
  <c r="CA521" i="64" s="1"/>
  <c r="BZ500" i="64"/>
  <c r="CA2467" i="64"/>
  <c r="CA2501" i="64"/>
  <c r="BZ2426" i="64"/>
  <c r="BZ2404" i="64"/>
  <c r="CA2759" i="64" a="1"/>
  <c r="CA2759" i="64" s="1"/>
  <c r="CA2405" i="64" a="1"/>
  <c r="CA2405" i="64" s="1"/>
  <c r="CA2425" i="64" a="1"/>
  <c r="CA2425" i="64" s="1"/>
  <c r="BW1958" i="64"/>
  <c r="BW1960" i="64" s="1"/>
  <c r="BX1949" i="64"/>
  <c r="BY1947" i="64"/>
  <c r="BY1956" i="64"/>
  <c r="BY1948" i="64"/>
  <c r="BY1957" i="64"/>
  <c r="CA1953" i="64" a="1"/>
  <c r="CA1953" i="64" s="1"/>
  <c r="CA1952" i="64" a="1"/>
  <c r="CA1952" i="64" s="1"/>
  <c r="CA1944" i="64" a="1"/>
  <c r="CA1944" i="64" s="1"/>
  <c r="CA1943" i="64" a="1"/>
  <c r="CA1943" i="64" s="1"/>
  <c r="BZ1940" i="64"/>
  <c r="BZ1939" i="64"/>
  <c r="CA1934" i="64" a="1"/>
  <c r="CA1934" i="64" s="1"/>
  <c r="CA1935" i="64" a="1"/>
  <c r="CA1935" i="64" s="1"/>
  <c r="BZ2447" i="64"/>
  <c r="CA2446" i="64" a="1"/>
  <c r="CA2446" i="64" s="1"/>
  <c r="CA659" i="64" a="1"/>
  <c r="CA659" i="64" s="1"/>
  <c r="BV707" i="64"/>
  <c r="CB2216" i="64"/>
  <c r="CB2217" i="64" s="1"/>
  <c r="BW706" i="64" a="1"/>
  <c r="BW706" i="64" s="1"/>
  <c r="AT2114" i="64"/>
  <c r="AU2110" i="64" s="1"/>
  <c r="AU2116" i="64" s="1"/>
  <c r="BZ1855" i="64"/>
  <c r="BZ1692" i="64"/>
  <c r="O1692" i="64" s="1"/>
  <c r="BZ1401" i="64"/>
  <c r="BZ1152" i="64"/>
  <c r="BZ661" i="64"/>
  <c r="BZ685" i="64"/>
  <c r="BZ476" i="64"/>
  <c r="BY62" i="64"/>
  <c r="CA654" i="64" a="1"/>
  <c r="CA654" i="64" s="1"/>
  <c r="CA75" i="64" a="1"/>
  <c r="CA75" i="64" s="1"/>
  <c r="CA498" i="64" a="1"/>
  <c r="CA498" i="64" s="1"/>
  <c r="CA55" i="64" a="1"/>
  <c r="CA55" i="64" s="1"/>
  <c r="CA60" i="64" a="1"/>
  <c r="CA60" i="64" s="1"/>
  <c r="CA59" i="64" a="1"/>
  <c r="CA59" i="64" s="1"/>
  <c r="BZ56" i="64"/>
  <c r="CA53" i="64" a="1"/>
  <c r="CA53" i="64" s="1"/>
  <c r="CA54" i="64" a="1"/>
  <c r="CA54" i="64" s="1"/>
  <c r="CA684" i="64" a="1"/>
  <c r="CA684" i="64" s="1"/>
  <c r="CA2656" i="64" a="1"/>
  <c r="CA2656" i="64" s="1"/>
  <c r="CA2733" i="64" a="1"/>
  <c r="CA2733" i="64" s="1"/>
  <c r="CA2707" i="64" a="1"/>
  <c r="CA2707" i="64" s="1"/>
  <c r="CA2682" i="64" a="1"/>
  <c r="CA2682" i="64" s="1"/>
  <c r="CA1831" i="64" a="1"/>
  <c r="CA1831" i="64" s="1"/>
  <c r="CA1832" i="64" s="1"/>
  <c r="CA90" i="64" a="1"/>
  <c r="CA90" i="64" s="1"/>
  <c r="CA91" i="64" a="1"/>
  <c r="CA91" i="64" s="1"/>
  <c r="CA92" i="64" a="1"/>
  <c r="CA92" i="64" s="1"/>
  <c r="CA89" i="64" a="1"/>
  <c r="CA89" i="64" s="1"/>
  <c r="BZ93" i="64"/>
  <c r="CA1773" i="64" a="1"/>
  <c r="CA1773" i="64" s="1"/>
  <c r="CA1774" i="64" s="1"/>
  <c r="CA475" i="64" a="1"/>
  <c r="CA475" i="64" s="1"/>
  <c r="CA2783" i="64" a="1"/>
  <c r="CA2783" i="64" s="1"/>
  <c r="CA1693" i="64" a="1"/>
  <c r="CA1693" i="64" s="1"/>
  <c r="CA2111" i="64" a="1"/>
  <c r="CA2111" i="64" s="1"/>
  <c r="CA2119" i="64" s="1"/>
  <c r="CA1856" i="64" a="1"/>
  <c r="CA1856" i="64" s="1"/>
  <c r="CA1862" i="64" a="1"/>
  <c r="CA1862" i="64" s="1"/>
  <c r="CA1854" i="64" a="1"/>
  <c r="CA1854" i="64" s="1"/>
  <c r="CA1400" i="64" a="1"/>
  <c r="CA1400" i="64" s="1"/>
  <c r="CA1151" i="64" a="1"/>
  <c r="CA1151" i="64" s="1"/>
  <c r="CA661" i="64" a="1"/>
  <c r="CA1152" i="64" a="1"/>
  <c r="CA523" i="64" a="1"/>
  <c r="CA1401" i="64" a="1"/>
  <c r="CA2404" i="64" a="1"/>
  <c r="CB2467" i="64" a="1"/>
  <c r="CA685" i="64" a="1"/>
  <c r="CA500" i="64" a="1"/>
  <c r="CA2447" i="64" a="1"/>
  <c r="CA1939" i="64" a="1"/>
  <c r="CA1855" i="64" a="1"/>
  <c r="CA2426" i="64" a="1"/>
  <c r="CB2501" i="64" a="1"/>
  <c r="CA784" i="64" a="1"/>
  <c r="CA1940" i="64" a="1"/>
  <c r="CA476" i="64" a="1"/>
  <c r="BW707" i="64" a="1"/>
  <c r="CA1692" i="64" a="1"/>
  <c r="BT27" i="1224" l="1"/>
  <c r="BS49" i="1224"/>
  <c r="BS43" i="861" s="1"/>
  <c r="BS47" i="1224"/>
  <c r="BS73" i="861" s="1"/>
  <c r="BG394" i="64"/>
  <c r="BG398" i="64" s="1"/>
  <c r="BF400" i="64"/>
  <c r="BE2182" i="64"/>
  <c r="BF2179" i="64" s="1"/>
  <c r="BF2184" i="64" s="1"/>
  <c r="AR44" i="861"/>
  <c r="BR1990" i="64"/>
  <c r="BS1985" i="64" s="1"/>
  <c r="DD1990" i="64"/>
  <c r="DE1985" i="64" s="1"/>
  <c r="DA64" i="861"/>
  <c r="CZ39" i="861"/>
  <c r="DA71" i="863"/>
  <c r="DA25" i="863" s="1"/>
  <c r="DA34" i="861" s="1"/>
  <c r="DA69" i="863"/>
  <c r="DA23" i="863" s="1"/>
  <c r="DA32" i="861" s="1"/>
  <c r="DA67" i="863"/>
  <c r="CK969" i="64"/>
  <c r="CK962" i="64"/>
  <c r="CL957" i="64" s="1"/>
  <c r="AV585" i="64"/>
  <c r="AU2120" i="64" a="1"/>
  <c r="AU2120" i="64" s="1"/>
  <c r="AU2113" i="64" s="1"/>
  <c r="CB263" i="64"/>
  <c r="CC277" i="64"/>
  <c r="CC278" i="64"/>
  <c r="CC260" i="64"/>
  <c r="CC261" i="64"/>
  <c r="CC279" i="64"/>
  <c r="CC262" i="64"/>
  <c r="CC280" i="64"/>
  <c r="CB281" i="64"/>
  <c r="DI2710" i="64"/>
  <c r="DJ2708" i="64"/>
  <c r="CA784" i="64"/>
  <c r="CB788" i="64" a="1"/>
  <c r="CB788" i="64" s="1"/>
  <c r="CB783" i="64" a="1"/>
  <c r="CB783" i="64" s="1"/>
  <c r="CA523" i="64"/>
  <c r="BZ2330" i="64"/>
  <c r="O2330" i="64" s="1"/>
  <c r="CB2318" i="64" a="1"/>
  <c r="CB2318" i="64" s="1"/>
  <c r="CB2319" i="64" a="1"/>
  <c r="CB2319" i="64" s="1"/>
  <c r="CB2313" i="64" a="1"/>
  <c r="CB2313" i="64" s="1"/>
  <c r="CB2314" i="64" a="1"/>
  <c r="CB2314" i="64" s="1"/>
  <c r="CB2316" i="64" a="1"/>
  <c r="CB2316" i="64" s="1"/>
  <c r="CB2320" i="64" a="1"/>
  <c r="CB2320" i="64" s="1"/>
  <c r="CB2321" i="64" a="1"/>
  <c r="CB2321" i="64" s="1"/>
  <c r="CB2317" i="64" a="1"/>
  <c r="CB2317" i="64" s="1"/>
  <c r="CB2315" i="64" a="1"/>
  <c r="CB2315" i="64" s="1"/>
  <c r="CA2322" i="64"/>
  <c r="CB499" i="64" a="1"/>
  <c r="CB499" i="64" s="1"/>
  <c r="CB522" i="64" a="1"/>
  <c r="CB522" i="64" s="1"/>
  <c r="CB521" i="64" a="1"/>
  <c r="CB521" i="64" s="1"/>
  <c r="CA500" i="64"/>
  <c r="CB2501" i="64"/>
  <c r="CB2467" i="64"/>
  <c r="CA2426" i="64"/>
  <c r="CA2404" i="64"/>
  <c r="CB2759" i="64" a="1"/>
  <c r="CB2759" i="64" s="1"/>
  <c r="CB2405" i="64" a="1"/>
  <c r="CB2405" i="64" s="1"/>
  <c r="CB2425" i="64" a="1"/>
  <c r="CB2425" i="64" s="1"/>
  <c r="BW1961" i="64"/>
  <c r="BX1958" i="64"/>
  <c r="BX1960" i="64" s="1"/>
  <c r="BX1961" i="64" s="1"/>
  <c r="BY1949" i="64"/>
  <c r="BZ1947" i="64"/>
  <c r="BZ1956" i="64"/>
  <c r="BZ1948" i="64"/>
  <c r="BZ1957" i="64"/>
  <c r="CB1952" i="64" a="1"/>
  <c r="CB1952" i="64" s="1"/>
  <c r="CB1953" i="64" a="1"/>
  <c r="CB1953" i="64" s="1"/>
  <c r="CB1944" i="64" a="1"/>
  <c r="CB1944" i="64" s="1"/>
  <c r="CB1943" i="64" a="1"/>
  <c r="CB1943" i="64" s="1"/>
  <c r="CA1940" i="64"/>
  <c r="CA1939" i="64"/>
  <c r="CB1934" i="64" a="1"/>
  <c r="CB1934" i="64" s="1"/>
  <c r="CB1935" i="64" a="1"/>
  <c r="CB1935" i="64" s="1"/>
  <c r="CA2447" i="64"/>
  <c r="CB2446" i="64" a="1"/>
  <c r="CB2446" i="64" s="1"/>
  <c r="CB659" i="64" a="1"/>
  <c r="CB659" i="64" s="1"/>
  <c r="BW707" i="64"/>
  <c r="CC2216" i="64"/>
  <c r="CC2217" i="64" s="1"/>
  <c r="BX706" i="64" a="1"/>
  <c r="BX706" i="64" s="1"/>
  <c r="CA1692" i="64"/>
  <c r="CA1401" i="64"/>
  <c r="CA1855" i="64"/>
  <c r="CA1152" i="64"/>
  <c r="CA661" i="64"/>
  <c r="CA476" i="64"/>
  <c r="CA685" i="64"/>
  <c r="BZ62" i="64"/>
  <c r="CB654" i="64" a="1"/>
  <c r="CB654" i="64" s="1"/>
  <c r="CB75" i="64" a="1"/>
  <c r="CB75" i="64" s="1"/>
  <c r="CB498" i="64" a="1"/>
  <c r="CB498" i="64" s="1"/>
  <c r="CB55" i="64" a="1"/>
  <c r="CB55" i="64" s="1"/>
  <c r="CB59" i="64" a="1"/>
  <c r="CB59" i="64" s="1"/>
  <c r="CB60" i="64" a="1"/>
  <c r="CB60" i="64" s="1"/>
  <c r="CA56" i="64"/>
  <c r="CB53" i="64" a="1"/>
  <c r="CB53" i="64" s="1"/>
  <c r="CB54" i="64" a="1"/>
  <c r="CB54" i="64" s="1"/>
  <c r="CB684" i="64" a="1"/>
  <c r="CB684" i="64" s="1"/>
  <c r="CB2656" i="64" a="1"/>
  <c r="CB2656" i="64" s="1"/>
  <c r="CB2733" i="64" a="1"/>
  <c r="CB2733" i="64" s="1"/>
  <c r="CB2707" i="64" a="1"/>
  <c r="CB2707" i="64" s="1"/>
  <c r="CB2682" i="64" a="1"/>
  <c r="CB2682" i="64" s="1"/>
  <c r="CB1831" i="64" a="1"/>
  <c r="CB1831" i="64" s="1"/>
  <c r="CB1832" i="64" s="1"/>
  <c r="CA93" i="64"/>
  <c r="CB89" i="64" a="1"/>
  <c r="CB89" i="64" s="1"/>
  <c r="CB90" i="64" a="1"/>
  <c r="CB90" i="64" s="1"/>
  <c r="CB91" i="64" a="1"/>
  <c r="CB91" i="64" s="1"/>
  <c r="CB92" i="64" a="1"/>
  <c r="CB92" i="64" s="1"/>
  <c r="CB1773" i="64" a="1"/>
  <c r="CB1773" i="64" s="1"/>
  <c r="CB1774" i="64" s="1"/>
  <c r="CB475" i="64" a="1"/>
  <c r="CB475" i="64" s="1"/>
  <c r="CB2783" i="64" a="1"/>
  <c r="CB2783" i="64" s="1"/>
  <c r="CB1693" i="64" a="1"/>
  <c r="CB1693" i="64" s="1"/>
  <c r="CB2111" i="64" a="1"/>
  <c r="CB2111" i="64" s="1"/>
  <c r="CB2119" i="64" s="1"/>
  <c r="CB1856" i="64" a="1"/>
  <c r="CB1856" i="64" s="1"/>
  <c r="CB1862" i="64" a="1"/>
  <c r="CB1862" i="64" s="1"/>
  <c r="CB1854" i="64" a="1"/>
  <c r="CB1854" i="64" s="1"/>
  <c r="CB1400" i="64" a="1"/>
  <c r="CB1400" i="64" s="1"/>
  <c r="CB1151" i="64" a="1"/>
  <c r="CB1151" i="64" s="1"/>
  <c r="CB500" i="64" a="1"/>
  <c r="CB1939" i="64" a="1"/>
  <c r="CB1855" i="64" a="1"/>
  <c r="CB523" i="64" a="1"/>
  <c r="CB2447" i="64" a="1"/>
  <c r="CB2404" i="64" a="1"/>
  <c r="CB1940" i="64" a="1"/>
  <c r="CC2501" i="64" a="1"/>
  <c r="CB685" i="64" a="1"/>
  <c r="CB784" i="64" a="1"/>
  <c r="CB2426" i="64" a="1"/>
  <c r="CB1401" i="64" a="1"/>
  <c r="CC2467" i="64" a="1"/>
  <c r="CB661" i="64" a="1"/>
  <c r="CB1152" i="64" a="1"/>
  <c r="CB476" i="64" a="1"/>
  <c r="CB1692" i="64" a="1"/>
  <c r="BX707" i="64" a="1"/>
  <c r="BT43" i="1224" l="1"/>
  <c r="BT31" i="1224"/>
  <c r="BT72" i="861" s="1"/>
  <c r="BT33" i="1224"/>
  <c r="BT42" i="861" s="1"/>
  <c r="BH394" i="64"/>
  <c r="BH398" i="64" s="1"/>
  <c r="BG400" i="64"/>
  <c r="BF2182" i="64"/>
  <c r="BG2179" i="64" s="1"/>
  <c r="BG2184" i="64" s="1"/>
  <c r="AS64" i="861"/>
  <c r="AS96" i="861"/>
  <c r="AR104" i="861"/>
  <c r="CY104" i="861"/>
  <c r="DE1992" i="64"/>
  <c r="DE1989" i="64" s="1"/>
  <c r="BS1992" i="64"/>
  <c r="DA22" i="863"/>
  <c r="DA72" i="863"/>
  <c r="DB17" i="861"/>
  <c r="CL964" i="64"/>
  <c r="P957" i="64"/>
  <c r="AV594" i="64"/>
  <c r="CC263" i="64"/>
  <c r="CD277" i="64"/>
  <c r="CD278" i="64"/>
  <c r="CD260" i="64"/>
  <c r="CD261" i="64"/>
  <c r="CD279" i="64"/>
  <c r="CD280" i="64"/>
  <c r="CD262" i="64"/>
  <c r="CC281" i="64"/>
  <c r="DJ2710" i="64"/>
  <c r="DK2708" i="64"/>
  <c r="CB784" i="64"/>
  <c r="CB794" i="64" s="1"/>
  <c r="CA794" i="64"/>
  <c r="CC788" i="64" a="1"/>
  <c r="CC788" i="64" s="1"/>
  <c r="CC783" i="64" a="1"/>
  <c r="CC783" i="64" s="1"/>
  <c r="CB523" i="64"/>
  <c r="CA2330" i="64"/>
  <c r="CC2314" i="64" a="1"/>
  <c r="CC2314" i="64" s="1"/>
  <c r="CC2315" i="64" a="1"/>
  <c r="CC2315" i="64" s="1"/>
  <c r="CC2316" i="64" a="1"/>
  <c r="CC2316" i="64" s="1"/>
  <c r="CC2317" i="64" a="1"/>
  <c r="CC2317" i="64" s="1"/>
  <c r="CC2319" i="64" a="1"/>
  <c r="CC2319" i="64" s="1"/>
  <c r="CC2318" i="64" a="1"/>
  <c r="CC2318" i="64" s="1"/>
  <c r="CC2313" i="64" a="1"/>
  <c r="CC2313" i="64" s="1"/>
  <c r="CC2320" i="64" a="1"/>
  <c r="CC2320" i="64" s="1"/>
  <c r="CC2321" i="64" a="1"/>
  <c r="CC2321" i="64" s="1"/>
  <c r="CB2322" i="64"/>
  <c r="CC499" i="64" a="1"/>
  <c r="CC499" i="64" s="1"/>
  <c r="CC522" i="64" a="1"/>
  <c r="CC522" i="64" s="1"/>
  <c r="CC521" i="64" a="1"/>
  <c r="CC521" i="64" s="1"/>
  <c r="CB500" i="64"/>
  <c r="CC2501" i="64"/>
  <c r="CC2467" i="64"/>
  <c r="CB2426" i="64"/>
  <c r="CB2404" i="64"/>
  <c r="CC2759" i="64" a="1"/>
  <c r="CC2759" i="64" s="1"/>
  <c r="CC2405" i="64" a="1"/>
  <c r="CC2405" i="64" s="1"/>
  <c r="CC2425" i="64" a="1"/>
  <c r="CC2425" i="64" s="1"/>
  <c r="BY1958" i="64"/>
  <c r="BY1960" i="64" s="1"/>
  <c r="BY1961" i="64" s="1"/>
  <c r="BZ1949" i="64"/>
  <c r="CA1947" i="64"/>
  <c r="CA1956" i="64"/>
  <c r="CA1948" i="64"/>
  <c r="CA1957" i="64"/>
  <c r="CC1953" i="64" a="1"/>
  <c r="CC1953" i="64" s="1"/>
  <c r="CC1952" i="64" a="1"/>
  <c r="CC1952" i="64" s="1"/>
  <c r="CC1944" i="64" a="1"/>
  <c r="CC1944" i="64" s="1"/>
  <c r="CC1943" i="64" a="1"/>
  <c r="CC1943" i="64" s="1"/>
  <c r="CB1940" i="64"/>
  <c r="CB1939" i="64"/>
  <c r="CC1934" i="64" a="1"/>
  <c r="CC1934" i="64" s="1"/>
  <c r="CC1935" i="64" a="1"/>
  <c r="CC1935" i="64" s="1"/>
  <c r="CB2447" i="64"/>
  <c r="CC2446" i="64" a="1"/>
  <c r="CC2446" i="64" s="1"/>
  <c r="CC659" i="64" a="1"/>
  <c r="CC659" i="64" s="1"/>
  <c r="BX707" i="64"/>
  <c r="BY706" i="64" a="1"/>
  <c r="BY706" i="64" s="1"/>
  <c r="CD2216" i="64"/>
  <c r="CD2217" i="64" s="1"/>
  <c r="AU2114" i="64"/>
  <c r="AV2110" i="64" s="1"/>
  <c r="AV2116" i="64" s="1"/>
  <c r="CB1692" i="64"/>
  <c r="CB1855" i="64"/>
  <c r="CB1401" i="64"/>
  <c r="CB1152" i="64"/>
  <c r="CB685" i="64"/>
  <c r="CB661" i="64"/>
  <c r="CB476" i="64"/>
  <c r="CA62" i="64"/>
  <c r="CC654" i="64" a="1"/>
  <c r="CC654" i="64" s="1"/>
  <c r="CC75" i="64" a="1"/>
  <c r="CC75" i="64" s="1"/>
  <c r="CC498" i="64" a="1"/>
  <c r="CC498" i="64" s="1"/>
  <c r="CC55" i="64" a="1"/>
  <c r="CC55" i="64" s="1"/>
  <c r="CC59" i="64" a="1"/>
  <c r="CC59" i="64" s="1"/>
  <c r="CC60" i="64" a="1"/>
  <c r="CC60" i="64" s="1"/>
  <c r="CB56" i="64"/>
  <c r="CC53" i="64" a="1"/>
  <c r="CC53" i="64" s="1"/>
  <c r="CC54" i="64" a="1"/>
  <c r="CC54" i="64" s="1"/>
  <c r="CC684" i="64" a="1"/>
  <c r="CC684" i="64" s="1"/>
  <c r="CC2656" i="64" a="1"/>
  <c r="CC2656" i="64" s="1"/>
  <c r="CC2733" i="64" a="1"/>
  <c r="CC2733" i="64" s="1"/>
  <c r="CC2707" i="64" a="1"/>
  <c r="CC2707" i="64" s="1"/>
  <c r="CC2682" i="64" a="1"/>
  <c r="CC2682" i="64" s="1"/>
  <c r="CC1831" i="64" a="1"/>
  <c r="CC1831" i="64" s="1"/>
  <c r="CC1832" i="64" s="1"/>
  <c r="CC89" i="64" a="1"/>
  <c r="CC89" i="64" s="1"/>
  <c r="CC90" i="64" a="1"/>
  <c r="CC90" i="64" s="1"/>
  <c r="CC91" i="64" a="1"/>
  <c r="CC91" i="64" s="1"/>
  <c r="CC92" i="64" a="1"/>
  <c r="CC92" i="64" s="1"/>
  <c r="CB93" i="64"/>
  <c r="CC1773" i="64" a="1"/>
  <c r="CC1773" i="64" s="1"/>
  <c r="CC1774" i="64" s="1"/>
  <c r="CC475" i="64" a="1"/>
  <c r="CC475" i="64" s="1"/>
  <c r="CC2783" i="64" a="1"/>
  <c r="CC2783" i="64" s="1"/>
  <c r="CC1693" i="64" a="1"/>
  <c r="CC1693" i="64" s="1"/>
  <c r="CC2111" i="64" a="1"/>
  <c r="CC2111" i="64" s="1"/>
  <c r="CC2119" i="64" s="1"/>
  <c r="CC1862" i="64" a="1"/>
  <c r="CC1862" i="64" s="1"/>
  <c r="CC1856" i="64" a="1"/>
  <c r="CC1856" i="64" s="1"/>
  <c r="CC1854" i="64" a="1"/>
  <c r="CC1854" i="64" s="1"/>
  <c r="CC1400" i="64" a="1"/>
  <c r="CC1400" i="64" s="1"/>
  <c r="CC1151" i="64" a="1"/>
  <c r="CC1151" i="64" s="1"/>
  <c r="CC1939" i="64" a="1"/>
  <c r="CC661" i="64" a="1"/>
  <c r="CC1152" i="64" a="1"/>
  <c r="CC2404" i="64" a="1"/>
  <c r="CD2501" i="64" a="1"/>
  <c r="CC2426" i="64" a="1"/>
  <c r="CC685" i="64" a="1"/>
  <c r="CC1855" i="64" a="1"/>
  <c r="CC523" i="64" a="1"/>
  <c r="CD2467" i="64" a="1"/>
  <c r="CC500" i="64" a="1"/>
  <c r="CC2447" i="64" a="1"/>
  <c r="CC1940" i="64" a="1"/>
  <c r="CC1401" i="64" a="1"/>
  <c r="CC784" i="64" a="1"/>
  <c r="BY707" i="64" a="1"/>
  <c r="CC476" i="64" a="1"/>
  <c r="CC1692" i="64" a="1"/>
  <c r="BU27" i="1224" l="1"/>
  <c r="BT47" i="1224"/>
  <c r="BT73" i="861" s="1"/>
  <c r="BT49" i="1224"/>
  <c r="BT43" i="861" s="1"/>
  <c r="BI394" i="64"/>
  <c r="BI398" i="64" s="1"/>
  <c r="BH400" i="64"/>
  <c r="BG2182" i="64"/>
  <c r="BH2179" i="64" s="1"/>
  <c r="BH2184" i="64" s="1"/>
  <c r="AR74" i="861"/>
  <c r="AR76" i="861" s="1"/>
  <c r="BS1989" i="64"/>
  <c r="DE1990" i="64"/>
  <c r="DF1985" i="64" s="1"/>
  <c r="DB26" i="861"/>
  <c r="DB27" i="861" s="1"/>
  <c r="DB12" i="863"/>
  <c r="DA31" i="861"/>
  <c r="DA36" i="861" s="1"/>
  <c r="DA38" i="861" s="1"/>
  <c r="DA26" i="863"/>
  <c r="CL961" i="64"/>
  <c r="L964" i="64"/>
  <c r="M964" i="64"/>
  <c r="N964" i="64"/>
  <c r="O964" i="64"/>
  <c r="P964" i="64"/>
  <c r="AV596" i="64"/>
  <c r="AV586" i="64" s="1"/>
  <c r="AV588" i="64" s="1"/>
  <c r="AV2120" i="64" a="1"/>
  <c r="AV2120" i="64" s="1"/>
  <c r="AV2113" i="64" s="1"/>
  <c r="AV2114" i="64" s="1"/>
  <c r="CD281" i="64"/>
  <c r="CE277" i="64"/>
  <c r="CE260" i="64"/>
  <c r="CE278" i="64"/>
  <c r="CE261" i="64"/>
  <c r="CE279" i="64"/>
  <c r="CE262" i="64"/>
  <c r="CE280" i="64"/>
  <c r="CD263" i="64"/>
  <c r="DK2710" i="64"/>
  <c r="DL2708" i="64"/>
  <c r="DL2710" i="64" s="1"/>
  <c r="CC784" i="64"/>
  <c r="CD788" i="64" a="1"/>
  <c r="CD788" i="64" s="1"/>
  <c r="CD783" i="64" a="1"/>
  <c r="CD783" i="64" s="1"/>
  <c r="CC523" i="64"/>
  <c r="CB2330" i="64"/>
  <c r="CC2322" i="64"/>
  <c r="CD2313" i="64" a="1"/>
  <c r="CD2313" i="64" s="1"/>
  <c r="CD2314" i="64" a="1"/>
  <c r="CD2314" i="64" s="1"/>
  <c r="CD2315" i="64" a="1"/>
  <c r="CD2315" i="64" s="1"/>
  <c r="CD2316" i="64" a="1"/>
  <c r="CD2316" i="64" s="1"/>
  <c r="CD2318" i="64" a="1"/>
  <c r="CD2318" i="64" s="1"/>
  <c r="CD2319" i="64" a="1"/>
  <c r="CD2319" i="64" s="1"/>
  <c r="CD2317" i="64" a="1"/>
  <c r="CD2317" i="64" s="1"/>
  <c r="CD2320" i="64" a="1"/>
  <c r="CD2320" i="64" s="1"/>
  <c r="CD2321" i="64" a="1"/>
  <c r="CD2321" i="64" s="1"/>
  <c r="CD521" i="64" a="1"/>
  <c r="CD521" i="64" s="1"/>
  <c r="CD499" i="64" a="1"/>
  <c r="CD499" i="64" s="1"/>
  <c r="CD522" i="64" a="1"/>
  <c r="CD522" i="64" s="1"/>
  <c r="CC500" i="64"/>
  <c r="CD2501" i="64"/>
  <c r="CD2467" i="64"/>
  <c r="CC2426" i="64"/>
  <c r="CC2404" i="64"/>
  <c r="CD2759" i="64" a="1"/>
  <c r="CD2759" i="64" s="1"/>
  <c r="CD2405" i="64" a="1"/>
  <c r="CD2405" i="64" s="1"/>
  <c r="CD2425" i="64" a="1"/>
  <c r="CD2425" i="64" s="1"/>
  <c r="CA1949" i="64"/>
  <c r="BZ1958" i="64"/>
  <c r="BZ1960" i="64" s="1"/>
  <c r="BZ1961" i="64" s="1"/>
  <c r="CA1958" i="64"/>
  <c r="CB1947" i="64"/>
  <c r="CB1956" i="64"/>
  <c r="CB1948" i="64"/>
  <c r="CB1957" i="64"/>
  <c r="CD1953" i="64" a="1"/>
  <c r="CD1953" i="64" s="1"/>
  <c r="CD1952" i="64" a="1"/>
  <c r="CD1952" i="64" s="1"/>
  <c r="CD1943" i="64" a="1"/>
  <c r="CD1943" i="64" s="1"/>
  <c r="CD1944" i="64" a="1"/>
  <c r="CD1944" i="64" s="1"/>
  <c r="CC1940" i="64"/>
  <c r="CC1939" i="64"/>
  <c r="CD1934" i="64" a="1"/>
  <c r="CD1934" i="64" s="1"/>
  <c r="CD1935" i="64" a="1"/>
  <c r="CD1935" i="64" s="1"/>
  <c r="CC2447" i="64"/>
  <c r="CD2446" i="64" a="1"/>
  <c r="CD2446" i="64" s="1"/>
  <c r="CD659" i="64" a="1"/>
  <c r="CD659" i="64" s="1"/>
  <c r="BY707" i="64"/>
  <c r="CE2216" i="64"/>
  <c r="CE2217" i="64" s="1"/>
  <c r="BZ706" i="64" a="1"/>
  <c r="BZ706" i="64" s="1"/>
  <c r="CC1692" i="64"/>
  <c r="CC1855" i="64"/>
  <c r="CC1401" i="64"/>
  <c r="CC1152" i="64"/>
  <c r="CC476" i="64"/>
  <c r="CC685" i="64"/>
  <c r="CC661" i="64"/>
  <c r="CB62" i="64"/>
  <c r="CD654" i="64" a="1"/>
  <c r="CD654" i="64" s="1"/>
  <c r="CD75" i="64" a="1"/>
  <c r="CD75" i="64" s="1"/>
  <c r="CD498" i="64" a="1"/>
  <c r="CD498" i="64" s="1"/>
  <c r="CD55" i="64" a="1"/>
  <c r="CD55" i="64" s="1"/>
  <c r="CD59" i="64" a="1"/>
  <c r="CD59" i="64" s="1"/>
  <c r="CD60" i="64" a="1"/>
  <c r="CD60" i="64" s="1"/>
  <c r="CC56" i="64"/>
  <c r="CD53" i="64" a="1"/>
  <c r="CD53" i="64" s="1"/>
  <c r="CD54" i="64" a="1"/>
  <c r="CD54" i="64" s="1"/>
  <c r="CD684" i="64" a="1"/>
  <c r="CD684" i="64" s="1"/>
  <c r="CD2656" i="64" a="1"/>
  <c r="CD2656" i="64" s="1"/>
  <c r="CD2682" i="64" a="1"/>
  <c r="CD2682" i="64" s="1"/>
  <c r="CD2733" i="64" a="1"/>
  <c r="CD2733" i="64" s="1"/>
  <c r="CD2707" i="64" a="1"/>
  <c r="CD2707" i="64" s="1"/>
  <c r="CD1831" i="64" a="1"/>
  <c r="CD1831" i="64" s="1"/>
  <c r="CD1832" i="64" s="1"/>
  <c r="CD90" i="64" a="1"/>
  <c r="CD90" i="64" s="1"/>
  <c r="CD91" i="64" a="1"/>
  <c r="CD91" i="64" s="1"/>
  <c r="CD92" i="64" a="1"/>
  <c r="CD92" i="64" s="1"/>
  <c r="CD89" i="64" a="1"/>
  <c r="CD89" i="64" s="1"/>
  <c r="CC93" i="64"/>
  <c r="CD1773" i="64" a="1"/>
  <c r="CD1773" i="64" s="1"/>
  <c r="CD1774" i="64" s="1"/>
  <c r="CD475" i="64" a="1"/>
  <c r="CD475" i="64" s="1"/>
  <c r="CD2783" i="64" a="1"/>
  <c r="CD2783" i="64" s="1"/>
  <c r="CD1693" i="64" a="1"/>
  <c r="CD1693" i="64" s="1"/>
  <c r="CD2111" i="64" a="1"/>
  <c r="CD2111" i="64" s="1"/>
  <c r="CD2119" i="64" s="1"/>
  <c r="CD1854" i="64" a="1"/>
  <c r="CD1854" i="64" s="1"/>
  <c r="CD1856" i="64" a="1"/>
  <c r="CD1856" i="64" s="1"/>
  <c r="CD1862" i="64" a="1"/>
  <c r="CD1862" i="64" s="1"/>
  <c r="CD1400" i="64" a="1"/>
  <c r="CD1400" i="64" s="1"/>
  <c r="CD1151" i="64" a="1"/>
  <c r="CD1151" i="64" s="1"/>
  <c r="CD1940" i="64" a="1"/>
  <c r="CD685" i="64" a="1"/>
  <c r="CD661" i="64" a="1"/>
  <c r="CD1152" i="64" a="1"/>
  <c r="CD2426" i="64" a="1"/>
  <c r="CE2501" i="64" a="1"/>
  <c r="CD1855" i="64" a="1"/>
  <c r="CD2447" i="64" a="1"/>
  <c r="CD784" i="64" a="1"/>
  <c r="CE2467" i="64" a="1"/>
  <c r="CD500" i="64" a="1"/>
  <c r="CD1401" i="64" a="1"/>
  <c r="CD2404" i="64" a="1"/>
  <c r="CD523" i="64" a="1"/>
  <c r="BZ707" i="64" a="1"/>
  <c r="CD1939" i="64" a="1"/>
  <c r="CD476" i="64" a="1"/>
  <c r="CD1692" i="64" a="1"/>
  <c r="BU43" i="1224" l="1"/>
  <c r="BU31" i="1224"/>
  <c r="BU72" i="861" s="1"/>
  <c r="BU33" i="1224"/>
  <c r="BU42" i="861" s="1"/>
  <c r="BJ394" i="64"/>
  <c r="BJ398" i="64" s="1"/>
  <c r="BI400" i="64"/>
  <c r="BH2182" i="64"/>
  <c r="BI2179" i="64" s="1"/>
  <c r="BI2184" i="64" s="1"/>
  <c r="AT17" i="861"/>
  <c r="AT26" i="861" s="1"/>
  <c r="AT27" i="861" s="1"/>
  <c r="DF1992" i="64"/>
  <c r="DF1989" i="64" s="1"/>
  <c r="BS1990" i="64"/>
  <c r="BT1985" i="64" s="1"/>
  <c r="DB64" i="861"/>
  <c r="DA39" i="861"/>
  <c r="DB69" i="863"/>
  <c r="DB23" i="863" s="1"/>
  <c r="DB32" i="861" s="1"/>
  <c r="DB71" i="863"/>
  <c r="DB25" i="863" s="1"/>
  <c r="DB34" i="861" s="1"/>
  <c r="DB67" i="863"/>
  <c r="CL969" i="64"/>
  <c r="P961" i="64"/>
  <c r="CL962" i="64"/>
  <c r="P962" i="64" s="1"/>
  <c r="AV597" i="64"/>
  <c r="AW593" i="64" s="1"/>
  <c r="AV589" i="64"/>
  <c r="CE281" i="64"/>
  <c r="CE263" i="64"/>
  <c r="CF277" i="64"/>
  <c r="CF278" i="64"/>
  <c r="CF260" i="64"/>
  <c r="CF261" i="64"/>
  <c r="CF279" i="64"/>
  <c r="CF262" i="64"/>
  <c r="CF280" i="64"/>
  <c r="CD784" i="64"/>
  <c r="CD794" i="64" s="1"/>
  <c r="CC794" i="64"/>
  <c r="CE788" i="64" a="1"/>
  <c r="CE788" i="64" s="1"/>
  <c r="CE783" i="64" a="1"/>
  <c r="CE783" i="64" s="1"/>
  <c r="CD523" i="64"/>
  <c r="CC2330" i="64"/>
  <c r="CE2313" i="64" a="1"/>
  <c r="CE2313" i="64" s="1"/>
  <c r="CE2314" i="64" a="1"/>
  <c r="CE2314" i="64" s="1"/>
  <c r="CE2315" i="64" a="1"/>
  <c r="CE2315" i="64" s="1"/>
  <c r="CE2316" i="64" a="1"/>
  <c r="CE2316" i="64" s="1"/>
  <c r="CE2317" i="64" a="1"/>
  <c r="CE2317" i="64" s="1"/>
  <c r="CE2320" i="64" a="1"/>
  <c r="CE2320" i="64" s="1"/>
  <c r="CE2321" i="64" a="1"/>
  <c r="CE2321" i="64" s="1"/>
  <c r="CE2318" i="64" a="1"/>
  <c r="CE2318" i="64" s="1"/>
  <c r="CE2319" i="64" a="1"/>
  <c r="CE2319" i="64" s="1"/>
  <c r="CD2322" i="64"/>
  <c r="CE521" i="64" a="1"/>
  <c r="CE521" i="64" s="1"/>
  <c r="CE499" i="64" a="1"/>
  <c r="CE499" i="64" s="1"/>
  <c r="CE522" i="64" a="1"/>
  <c r="CE522" i="64" s="1"/>
  <c r="CD500" i="64"/>
  <c r="CE2467" i="64"/>
  <c r="CE2501" i="64"/>
  <c r="CD2426" i="64"/>
  <c r="CD2404" i="64"/>
  <c r="CE2759" i="64" a="1"/>
  <c r="CE2759" i="64" s="1"/>
  <c r="CE2405" i="64" a="1"/>
  <c r="CE2405" i="64" s="1"/>
  <c r="CE2425" i="64" a="1"/>
  <c r="CE2425" i="64" s="1"/>
  <c r="CA1960" i="64"/>
  <c r="CB1949" i="64"/>
  <c r="CC1947" i="64"/>
  <c r="CC1956" i="64"/>
  <c r="CC1948" i="64"/>
  <c r="CC1957" i="64"/>
  <c r="CE1953" i="64" a="1"/>
  <c r="CE1953" i="64" s="1"/>
  <c r="CE1952" i="64" a="1"/>
  <c r="CE1952" i="64" s="1"/>
  <c r="CE1944" i="64" a="1"/>
  <c r="CE1944" i="64" s="1"/>
  <c r="CE1943" i="64" a="1"/>
  <c r="CE1943" i="64" s="1"/>
  <c r="CD1940" i="64"/>
  <c r="CD1939" i="64"/>
  <c r="CE1934" i="64" a="1"/>
  <c r="CE1934" i="64" s="1"/>
  <c r="CE1935" i="64" a="1"/>
  <c r="CE1935" i="64" s="1"/>
  <c r="CD2447" i="64"/>
  <c r="CE2446" i="64" a="1"/>
  <c r="CE2446" i="64" s="1"/>
  <c r="CE659" i="64" a="1"/>
  <c r="CE659" i="64" s="1"/>
  <c r="BZ707" i="64"/>
  <c r="CF2216" i="64"/>
  <c r="CF2217" i="64" s="1"/>
  <c r="CA706" i="64" a="1"/>
  <c r="CA706" i="64" s="1"/>
  <c r="CD1401" i="64"/>
  <c r="CD1855" i="64"/>
  <c r="CD1692" i="64"/>
  <c r="CD1152" i="64"/>
  <c r="CD685" i="64"/>
  <c r="CD476" i="64"/>
  <c r="CD661" i="64"/>
  <c r="AW2110" i="64"/>
  <c r="AW2116" i="64" s="1"/>
  <c r="CC62" i="64"/>
  <c r="CE654" i="64" a="1"/>
  <c r="CE654" i="64" s="1"/>
  <c r="CE75" i="64" a="1"/>
  <c r="CE75" i="64" s="1"/>
  <c r="CE498" i="64" a="1"/>
  <c r="CE498" i="64" s="1"/>
  <c r="CE55" i="64" a="1"/>
  <c r="CE55" i="64" s="1"/>
  <c r="CE60" i="64" a="1"/>
  <c r="CE60" i="64" s="1"/>
  <c r="CE59" i="64" a="1"/>
  <c r="CE59" i="64" s="1"/>
  <c r="CD56" i="64"/>
  <c r="CE54" i="64" a="1"/>
  <c r="CE54" i="64" s="1"/>
  <c r="CE53" i="64" a="1"/>
  <c r="CE53" i="64" s="1"/>
  <c r="CE684" i="64" a="1"/>
  <c r="CE684" i="64" s="1"/>
  <c r="CE2656" i="64" a="1"/>
  <c r="CE2656" i="64" s="1"/>
  <c r="CE2682" i="64" a="1"/>
  <c r="CE2682" i="64" s="1"/>
  <c r="CE2733" i="64" a="1"/>
  <c r="CE2733" i="64" s="1"/>
  <c r="CE2707" i="64" a="1"/>
  <c r="CE2707" i="64" s="1"/>
  <c r="CE1831" i="64" a="1"/>
  <c r="CE1831" i="64" s="1"/>
  <c r="CE1832" i="64" s="1"/>
  <c r="CD93" i="64"/>
  <c r="CE90" i="64" a="1"/>
  <c r="CE90" i="64" s="1"/>
  <c r="CE91" i="64" a="1"/>
  <c r="CE91" i="64" s="1"/>
  <c r="CE92" i="64" a="1"/>
  <c r="CE92" i="64" s="1"/>
  <c r="CE89" i="64" a="1"/>
  <c r="CE89" i="64" s="1"/>
  <c r="CE1773" i="64" a="1"/>
  <c r="CE1773" i="64" s="1"/>
  <c r="CE1774" i="64" s="1"/>
  <c r="CE475" i="64" a="1"/>
  <c r="CE475" i="64" s="1"/>
  <c r="CE2783" i="64" a="1"/>
  <c r="CE2783" i="64" s="1"/>
  <c r="CE1693" i="64" a="1"/>
  <c r="CE1693" i="64" s="1"/>
  <c r="CE2111" i="64" a="1"/>
  <c r="CE2111" i="64" s="1"/>
  <c r="CE2119" i="64" s="1"/>
  <c r="CE1854" i="64" a="1"/>
  <c r="CE1854" i="64" s="1"/>
  <c r="CE1862" i="64" a="1"/>
  <c r="CE1862" i="64" s="1"/>
  <c r="CE1856" i="64" a="1"/>
  <c r="CE1856" i="64" s="1"/>
  <c r="CE1400" i="64" a="1"/>
  <c r="CE1400" i="64" s="1"/>
  <c r="CE1151" i="64" a="1"/>
  <c r="CE1151" i="64" s="1"/>
  <c r="CE2404" i="64" a="1"/>
  <c r="CE1855" i="64" a="1"/>
  <c r="CE784" i="64" a="1"/>
  <c r="CE500" i="64" a="1"/>
  <c r="CE2447" i="64" a="1"/>
  <c r="CE1940" i="64" a="1"/>
  <c r="CE1152" i="64" a="1"/>
  <c r="CE685" i="64" a="1"/>
  <c r="CE661" i="64" a="1"/>
  <c r="CE2426" i="64" a="1"/>
  <c r="CF2501" i="64" a="1"/>
  <c r="CE1939" i="64" a="1"/>
  <c r="CE476" i="64" a="1"/>
  <c r="CF2467" i="64" a="1"/>
  <c r="CE523" i="64" a="1"/>
  <c r="CE1401" i="64" a="1"/>
  <c r="CA707" i="64" a="1"/>
  <c r="CE1692" i="64" a="1"/>
  <c r="BV27" i="1224" l="1"/>
  <c r="BU47" i="1224"/>
  <c r="BU73" i="861" s="1"/>
  <c r="BU49" i="1224"/>
  <c r="BU43" i="861" s="1"/>
  <c r="BK394" i="64"/>
  <c r="BK398" i="64" s="1"/>
  <c r="BJ400" i="64"/>
  <c r="BI2182" i="64"/>
  <c r="BJ2179" i="64" s="1"/>
  <c r="BJ2184" i="64" s="1"/>
  <c r="AS44" i="861"/>
  <c r="BT1992" i="64"/>
  <c r="BT1989" i="64" s="1"/>
  <c r="DF1990" i="64"/>
  <c r="DG1985" i="64" s="1"/>
  <c r="DC17" i="861"/>
  <c r="DB22" i="863"/>
  <c r="DB72" i="863"/>
  <c r="L969" i="64"/>
  <c r="M969" i="64"/>
  <c r="N969" i="64"/>
  <c r="O969" i="64"/>
  <c r="P969" i="64"/>
  <c r="AV598" i="64"/>
  <c r="AV602" i="64"/>
  <c r="AV590" i="64"/>
  <c r="AW582" i="64"/>
  <c r="AW585" i="64" s="1"/>
  <c r="CA1961" i="64"/>
  <c r="AW2120" i="64" a="1"/>
  <c r="AW2120" i="64" s="1"/>
  <c r="AW2113" i="64" s="1"/>
  <c r="AW2114" i="64" s="1"/>
  <c r="CF263" i="64"/>
  <c r="CG277" i="64"/>
  <c r="CG260" i="64"/>
  <c r="CG278" i="64"/>
  <c r="CG261" i="64"/>
  <c r="CG279" i="64"/>
  <c r="CG262" i="64"/>
  <c r="CG280" i="64"/>
  <c r="CF281" i="64"/>
  <c r="CE784" i="64"/>
  <c r="CF788" i="64" a="1"/>
  <c r="CF788" i="64" s="1"/>
  <c r="CF783" i="64" a="1"/>
  <c r="CF783" i="64" s="1"/>
  <c r="CD2330" i="64"/>
  <c r="CE523" i="64"/>
  <c r="CF2313" i="64" a="1"/>
  <c r="CF2313" i="64" s="1"/>
  <c r="CF2314" i="64" a="1"/>
  <c r="CF2314" i="64" s="1"/>
  <c r="CF2318" i="64" a="1"/>
  <c r="CF2318" i="64" s="1"/>
  <c r="CF2319" i="64" a="1"/>
  <c r="CF2319" i="64" s="1"/>
  <c r="CF2315" i="64" a="1"/>
  <c r="CF2315" i="64" s="1"/>
  <c r="CF2317" i="64" a="1"/>
  <c r="CF2317" i="64" s="1"/>
  <c r="CF2320" i="64" a="1"/>
  <c r="CF2320" i="64" s="1"/>
  <c r="CF2321" i="64" a="1"/>
  <c r="CF2321" i="64" s="1"/>
  <c r="CF2316" i="64" a="1"/>
  <c r="CF2316" i="64" s="1"/>
  <c r="CE2322" i="64"/>
  <c r="CF521" i="64" a="1"/>
  <c r="CF521" i="64" s="1"/>
  <c r="CF499" i="64" a="1"/>
  <c r="CF499" i="64" s="1"/>
  <c r="CF522" i="64" a="1"/>
  <c r="CF522" i="64" s="1"/>
  <c r="CE500" i="64"/>
  <c r="CF2467" i="64"/>
  <c r="CF2501" i="64"/>
  <c r="CE2426" i="64"/>
  <c r="CE2404" i="64"/>
  <c r="CF2759" i="64" a="1"/>
  <c r="CF2759" i="64" s="1"/>
  <c r="CF2405" i="64" a="1"/>
  <c r="CF2405" i="64" s="1"/>
  <c r="CF2425" i="64" a="1"/>
  <c r="CF2425" i="64" s="1"/>
  <c r="CB1958" i="64"/>
  <c r="CC1949" i="64"/>
  <c r="CD1948" i="64"/>
  <c r="CD1957" i="64"/>
  <c r="CD1947" i="64"/>
  <c r="CD1956" i="64"/>
  <c r="CF1952" i="64" a="1"/>
  <c r="CF1952" i="64" s="1"/>
  <c r="CF1953" i="64" a="1"/>
  <c r="CF1953" i="64" s="1"/>
  <c r="CF1944" i="64" a="1"/>
  <c r="CF1944" i="64" s="1"/>
  <c r="CF1943" i="64" a="1"/>
  <c r="CF1943" i="64" s="1"/>
  <c r="CE1940" i="64"/>
  <c r="CE1939" i="64"/>
  <c r="CF1934" i="64" a="1"/>
  <c r="CF1934" i="64" s="1"/>
  <c r="CF1935" i="64" a="1"/>
  <c r="CF1935" i="64" s="1"/>
  <c r="CE2447" i="64"/>
  <c r="CF2446" i="64" a="1"/>
  <c r="CF2446" i="64" s="1"/>
  <c r="CF659" i="64" a="1"/>
  <c r="CF659" i="64" s="1"/>
  <c r="CA707" i="64"/>
  <c r="CB706" i="64" a="1"/>
  <c r="CB706" i="64" s="1"/>
  <c r="CG2216" i="64"/>
  <c r="CG2217" i="64" s="1"/>
  <c r="CE1855" i="64"/>
  <c r="CE1692" i="64"/>
  <c r="CE1401" i="64"/>
  <c r="CE1152" i="64"/>
  <c r="CE685" i="64"/>
  <c r="CE661" i="64"/>
  <c r="CE476" i="64"/>
  <c r="CD62" i="64"/>
  <c r="CF654" i="64" a="1"/>
  <c r="CF654" i="64" s="1"/>
  <c r="CF75" i="64" a="1"/>
  <c r="CF75" i="64" s="1"/>
  <c r="CF498" i="64" a="1"/>
  <c r="CF498" i="64" s="1"/>
  <c r="CF55" i="64" a="1"/>
  <c r="CF55" i="64" s="1"/>
  <c r="CF60" i="64" a="1"/>
  <c r="CF60" i="64" s="1"/>
  <c r="CF59" i="64" a="1"/>
  <c r="CF59" i="64" s="1"/>
  <c r="CE56" i="64"/>
  <c r="CF53" i="64" a="1"/>
  <c r="CF53" i="64" s="1"/>
  <c r="CF54" i="64" a="1"/>
  <c r="CF54" i="64" s="1"/>
  <c r="CF684" i="64" a="1"/>
  <c r="CF684" i="64" s="1"/>
  <c r="CF2656" i="64" a="1"/>
  <c r="CF2656" i="64" s="1"/>
  <c r="CF2733" i="64" a="1"/>
  <c r="CF2733" i="64" s="1"/>
  <c r="CF2707" i="64" a="1"/>
  <c r="CF2707" i="64" s="1"/>
  <c r="CF2682" i="64" a="1"/>
  <c r="CF2682" i="64" s="1"/>
  <c r="CF1831" i="64" a="1"/>
  <c r="CF1831" i="64" s="1"/>
  <c r="CF1832" i="64" s="1"/>
  <c r="CE93" i="64"/>
  <c r="CF89" i="64" a="1"/>
  <c r="CF89" i="64" s="1"/>
  <c r="CF90" i="64" a="1"/>
  <c r="CF90" i="64" s="1"/>
  <c r="CF91" i="64" a="1"/>
  <c r="CF91" i="64" s="1"/>
  <c r="CF92" i="64" a="1"/>
  <c r="CF92" i="64" s="1"/>
  <c r="CF1773" i="64" a="1"/>
  <c r="CF1773" i="64" s="1"/>
  <c r="CF1774" i="64" s="1"/>
  <c r="CF475" i="64" a="1"/>
  <c r="CF475" i="64" s="1"/>
  <c r="CF2783" i="64" a="1"/>
  <c r="CF2783" i="64" s="1"/>
  <c r="CF1693" i="64" a="1"/>
  <c r="CF1693" i="64" s="1"/>
  <c r="CF2111" i="64" a="1"/>
  <c r="CF2111" i="64" s="1"/>
  <c r="CF2119" i="64" s="1"/>
  <c r="CF1862" i="64" a="1"/>
  <c r="CF1862" i="64" s="1"/>
  <c r="CF1856" i="64" a="1"/>
  <c r="CF1856" i="64" s="1"/>
  <c r="CF1854" i="64" a="1"/>
  <c r="CF1854" i="64" s="1"/>
  <c r="CF1400" i="64" a="1"/>
  <c r="CF1400" i="64" s="1"/>
  <c r="CF1151" i="64" a="1"/>
  <c r="CF1151" i="64" s="1"/>
  <c r="CF2404" i="64" a="1"/>
  <c r="CF661" i="64" a="1"/>
  <c r="CF1152" i="64" a="1"/>
  <c r="CF1401" i="64" a="1"/>
  <c r="CF1939" i="64" a="1"/>
  <c r="CF2426" i="64" a="1"/>
  <c r="CF523" i="64" a="1"/>
  <c r="CG2467" i="64" a="1"/>
  <c r="CF1855" i="64" a="1"/>
  <c r="CF685" i="64" a="1"/>
  <c r="CF500" i="64" a="1"/>
  <c r="CG2501" i="64" a="1"/>
  <c r="CF2447" i="64" a="1"/>
  <c r="CF1940" i="64" a="1"/>
  <c r="CF784" i="64" a="1"/>
  <c r="CB707" i="64" a="1"/>
  <c r="CF476" i="64" a="1"/>
  <c r="CF1692" i="64" a="1"/>
  <c r="BV43" i="1224" l="1"/>
  <c r="BV33" i="1224"/>
  <c r="BV42" i="861" s="1"/>
  <c r="BV31" i="1224"/>
  <c r="BV72" i="861" s="1"/>
  <c r="BK400" i="64"/>
  <c r="BL394" i="64"/>
  <c r="BL398" i="64" s="1"/>
  <c r="BJ2182" i="64"/>
  <c r="BK2179" i="64" s="1"/>
  <c r="BK2184" i="64" s="1"/>
  <c r="AT64" i="861"/>
  <c r="AT96" i="861"/>
  <c r="AS104" i="861"/>
  <c r="CZ104" i="861"/>
  <c r="DG1992" i="64"/>
  <c r="DG1989" i="64" s="1"/>
  <c r="BT1990" i="64"/>
  <c r="BU1985" i="64" s="1"/>
  <c r="DC26" i="861"/>
  <c r="DC27" i="861" s="1"/>
  <c r="DC12" i="863"/>
  <c r="DB31" i="861"/>
  <c r="DB36" i="861" s="1"/>
  <c r="DB38" i="861" s="1"/>
  <c r="DB26" i="863"/>
  <c r="AW594" i="64"/>
  <c r="CB1960" i="64"/>
  <c r="CB1961" i="64" s="1"/>
  <c r="CG263" i="64"/>
  <c r="CG281" i="64"/>
  <c r="CH277" i="64"/>
  <c r="CH278" i="64"/>
  <c r="CH260" i="64"/>
  <c r="CH261" i="64"/>
  <c r="CH279" i="64"/>
  <c r="CH280" i="64"/>
  <c r="CH262" i="64"/>
  <c r="CF784" i="64"/>
  <c r="CF794" i="64" s="1"/>
  <c r="CE794" i="64"/>
  <c r="CG788" i="64" a="1"/>
  <c r="CG788" i="64" s="1"/>
  <c r="CG783" i="64" a="1"/>
  <c r="CG783" i="64" s="1"/>
  <c r="CE2330" i="64"/>
  <c r="CF523" i="64"/>
  <c r="CG2313" i="64" a="1"/>
  <c r="CG2313" i="64" s="1"/>
  <c r="CG2314" i="64" a="1"/>
  <c r="CG2314" i="64" s="1"/>
  <c r="CG2315" i="64" a="1"/>
  <c r="CG2315" i="64" s="1"/>
  <c r="CG2316" i="64" a="1"/>
  <c r="CG2316" i="64" s="1"/>
  <c r="CG2317" i="64" a="1"/>
  <c r="CG2317" i="64" s="1"/>
  <c r="CG2320" i="64" a="1"/>
  <c r="CG2320" i="64" s="1"/>
  <c r="CG2321" i="64" a="1"/>
  <c r="CG2321" i="64" s="1"/>
  <c r="CG2318" i="64" a="1"/>
  <c r="CG2318" i="64" s="1"/>
  <c r="CG2319" i="64" a="1"/>
  <c r="CG2319" i="64" s="1"/>
  <c r="CF2322" i="64"/>
  <c r="CG522" i="64" a="1"/>
  <c r="CG522" i="64" s="1"/>
  <c r="CG521" i="64" a="1"/>
  <c r="CG521" i="64" s="1"/>
  <c r="CG499" i="64" a="1"/>
  <c r="CG499" i="64" s="1"/>
  <c r="CF500" i="64"/>
  <c r="CG2501" i="64"/>
  <c r="CG2467" i="64"/>
  <c r="CF2426" i="64"/>
  <c r="CF2404" i="64"/>
  <c r="CG2759" i="64" a="1"/>
  <c r="CG2759" i="64" s="1"/>
  <c r="CG2405" i="64" a="1"/>
  <c r="CG2405" i="64" s="1"/>
  <c r="CG2425" i="64" a="1"/>
  <c r="CG2425" i="64" s="1"/>
  <c r="CD1949" i="64"/>
  <c r="CD1958" i="64"/>
  <c r="CC1958" i="64"/>
  <c r="CC1960" i="64" s="1"/>
  <c r="CE1947" i="64"/>
  <c r="CE1956" i="64"/>
  <c r="CE1948" i="64"/>
  <c r="CE1957" i="64"/>
  <c r="CG1953" i="64" a="1"/>
  <c r="CG1953" i="64" s="1"/>
  <c r="CG1952" i="64" a="1"/>
  <c r="CG1952" i="64" s="1"/>
  <c r="CG1943" i="64" a="1"/>
  <c r="CG1943" i="64" s="1"/>
  <c r="CG1944" i="64" a="1"/>
  <c r="CG1944" i="64" s="1"/>
  <c r="CF1940" i="64"/>
  <c r="CF1939" i="64"/>
  <c r="CG1934" i="64" a="1"/>
  <c r="CG1934" i="64" s="1"/>
  <c r="CG1935" i="64" a="1"/>
  <c r="CG1935" i="64" s="1"/>
  <c r="CF2447" i="64"/>
  <c r="CG2446" i="64" a="1"/>
  <c r="CG2446" i="64" s="1"/>
  <c r="CG659" i="64" a="1"/>
  <c r="CG659" i="64" s="1"/>
  <c r="CB707" i="64"/>
  <c r="CH2216" i="64"/>
  <c r="CH2217" i="64" s="1"/>
  <c r="CC706" i="64" a="1"/>
  <c r="CC706" i="64" s="1"/>
  <c r="CF1401" i="64"/>
  <c r="CF1692" i="64"/>
  <c r="CF1855" i="64"/>
  <c r="CF1152" i="64"/>
  <c r="CF661" i="64"/>
  <c r="CF476" i="64"/>
  <c r="CF685" i="64"/>
  <c r="AX2110" i="64"/>
  <c r="AX2116" i="64" s="1"/>
  <c r="CE62" i="64"/>
  <c r="CG654" i="64" a="1"/>
  <c r="CG654" i="64" s="1"/>
  <c r="CG75" i="64" a="1"/>
  <c r="CG75" i="64" s="1"/>
  <c r="CG498" i="64" a="1"/>
  <c r="CG498" i="64" s="1"/>
  <c r="CG55" i="64" a="1"/>
  <c r="CG55" i="64" s="1"/>
  <c r="CG60" i="64" a="1"/>
  <c r="CG60" i="64" s="1"/>
  <c r="CG59" i="64" a="1"/>
  <c r="CG59" i="64" s="1"/>
  <c r="CF56" i="64"/>
  <c r="CG53" i="64" a="1"/>
  <c r="CG53" i="64" s="1"/>
  <c r="CG54" i="64" a="1"/>
  <c r="CG54" i="64" s="1"/>
  <c r="CG684" i="64" a="1"/>
  <c r="CG684" i="64" s="1"/>
  <c r="CG2656" i="64" a="1"/>
  <c r="CG2656" i="64" s="1"/>
  <c r="CG2733" i="64" a="1"/>
  <c r="CG2733" i="64" s="1"/>
  <c r="CG2707" i="64" a="1"/>
  <c r="CG2707" i="64" s="1"/>
  <c r="CG2682" i="64" a="1"/>
  <c r="CG2682" i="64" s="1"/>
  <c r="CG1831" i="64" a="1"/>
  <c r="CG1831" i="64" s="1"/>
  <c r="CG1832" i="64" s="1"/>
  <c r="CF93" i="64"/>
  <c r="CG89" i="64" a="1"/>
  <c r="CG89" i="64" s="1"/>
  <c r="CG92" i="64" a="1"/>
  <c r="CG92" i="64" s="1"/>
  <c r="CG90" i="64" a="1"/>
  <c r="CG90" i="64" s="1"/>
  <c r="CG91" i="64" a="1"/>
  <c r="CG91" i="64" s="1"/>
  <c r="CG1773" i="64" a="1"/>
  <c r="CG1773" i="64" s="1"/>
  <c r="CG1774" i="64" s="1"/>
  <c r="CG475" i="64" a="1"/>
  <c r="CG475" i="64" s="1"/>
  <c r="CG2783" i="64" a="1"/>
  <c r="CG2783" i="64" s="1"/>
  <c r="CG1693" i="64" a="1"/>
  <c r="CG1693" i="64" s="1"/>
  <c r="CG2111" i="64" a="1"/>
  <c r="CG2111" i="64" s="1"/>
  <c r="CG2119" i="64" s="1"/>
  <c r="CG1862" i="64" a="1"/>
  <c r="CG1862" i="64" s="1"/>
  <c r="CG1856" i="64" a="1"/>
  <c r="CG1856" i="64" s="1"/>
  <c r="CG1854" i="64" a="1"/>
  <c r="CG1854" i="64" s="1"/>
  <c r="CG1400" i="64" a="1"/>
  <c r="CG1400" i="64" s="1"/>
  <c r="CG1151" i="64" a="1"/>
  <c r="CG1151" i="64" s="1"/>
  <c r="CG500" i="64" a="1"/>
  <c r="CH2467" i="64" a="1"/>
  <c r="CG2447" i="64" a="1"/>
  <c r="CG2426" i="64" a="1"/>
  <c r="CG1939" i="64" a="1"/>
  <c r="CG1401" i="64" a="1"/>
  <c r="CG1855" i="64" a="1"/>
  <c r="CG784" i="64" a="1"/>
  <c r="CG661" i="64" a="1"/>
  <c r="CG2404" i="64" a="1"/>
  <c r="CG685" i="64" a="1"/>
  <c r="CG523" i="64" a="1"/>
  <c r="CG1940" i="64" a="1"/>
  <c r="CH2501" i="64" a="1"/>
  <c r="CG476" i="64" a="1"/>
  <c r="CG1152" i="64" a="1"/>
  <c r="CG1692" i="64" a="1"/>
  <c r="CC707" i="64" a="1"/>
  <c r="BW27" i="1224" l="1"/>
  <c r="BV47" i="1224"/>
  <c r="BV73" i="861" s="1"/>
  <c r="BV49" i="1224"/>
  <c r="BV43" i="861" s="1"/>
  <c r="BL400" i="64"/>
  <c r="BM394" i="64"/>
  <c r="BM398" i="64" s="1"/>
  <c r="BK2182" i="64"/>
  <c r="BL2179" i="64" s="1"/>
  <c r="BL2184" i="64" s="1"/>
  <c r="AS74" i="861"/>
  <c r="AS76" i="861" s="1"/>
  <c r="BU1992" i="64"/>
  <c r="BU1989" i="64" s="1"/>
  <c r="DG1990" i="64"/>
  <c r="DH1985" i="64" s="1"/>
  <c r="DC64" i="861"/>
  <c r="DB39" i="861"/>
  <c r="DC71" i="863"/>
  <c r="DC25" i="863" s="1"/>
  <c r="DC34" i="861" s="1"/>
  <c r="DC69" i="863"/>
  <c r="DC23" i="863" s="1"/>
  <c r="DC32" i="861" s="1"/>
  <c r="DC67" i="863"/>
  <c r="AW596" i="64"/>
  <c r="AW586" i="64" s="1"/>
  <c r="AW588" i="64" s="1"/>
  <c r="AW589" i="64" s="1"/>
  <c r="AX2120" i="64" a="1"/>
  <c r="AX2120" i="64" s="1"/>
  <c r="AX2113" i="64" s="1"/>
  <c r="AX2114" i="64" s="1"/>
  <c r="CI277" i="64"/>
  <c r="CI260" i="64"/>
  <c r="CI278" i="64"/>
  <c r="CI279" i="64"/>
  <c r="CI261" i="64"/>
  <c r="CI262" i="64"/>
  <c r="CI280" i="64"/>
  <c r="CH281" i="64"/>
  <c r="CH263" i="64"/>
  <c r="CG784" i="64"/>
  <c r="CG794" i="64" s="1"/>
  <c r="CH788" i="64" a="1"/>
  <c r="CH788" i="64" s="1"/>
  <c r="CH783" i="64" a="1"/>
  <c r="CH783" i="64" s="1"/>
  <c r="CG523" i="64"/>
  <c r="CH2313" i="64" a="1"/>
  <c r="CH2313" i="64" s="1"/>
  <c r="CH2314" i="64" a="1"/>
  <c r="CH2314" i="64" s="1"/>
  <c r="CH2315" i="64" a="1"/>
  <c r="CH2315" i="64" s="1"/>
  <c r="CH2316" i="64" a="1"/>
  <c r="CH2316" i="64" s="1"/>
  <c r="CH2317" i="64" a="1"/>
  <c r="CH2317" i="64" s="1"/>
  <c r="CH2320" i="64" a="1"/>
  <c r="CH2320" i="64" s="1"/>
  <c r="CH2321" i="64" a="1"/>
  <c r="CH2321" i="64" s="1"/>
  <c r="CH2318" i="64" a="1"/>
  <c r="CH2318" i="64" s="1"/>
  <c r="CH2319" i="64" a="1"/>
  <c r="CH2319" i="64" s="1"/>
  <c r="CF2330" i="64"/>
  <c r="CG2322" i="64"/>
  <c r="CH522" i="64" a="1"/>
  <c r="CH522" i="64" s="1"/>
  <c r="CH499" i="64" a="1"/>
  <c r="CH499" i="64" s="1"/>
  <c r="CH521" i="64" a="1"/>
  <c r="CH521" i="64" s="1"/>
  <c r="CG500" i="64"/>
  <c r="CH2501" i="64"/>
  <c r="CH2467" i="64"/>
  <c r="CG2426" i="64"/>
  <c r="CG2404" i="64"/>
  <c r="CH2759" i="64" a="1"/>
  <c r="CH2759" i="64" s="1"/>
  <c r="CH2405" i="64" a="1"/>
  <c r="CH2405" i="64" s="1"/>
  <c r="CH2425" i="64" a="1"/>
  <c r="CH2425" i="64" s="1"/>
  <c r="CD1960" i="64"/>
  <c r="CD1961" i="64" s="1"/>
  <c r="CC1961" i="64"/>
  <c r="CE1949" i="64"/>
  <c r="CF1947" i="64"/>
  <c r="CF1956" i="64"/>
  <c r="CF1948" i="64"/>
  <c r="CF1957" i="64"/>
  <c r="CH1953" i="64" a="1"/>
  <c r="CH1953" i="64" s="1"/>
  <c r="CH1952" i="64" a="1"/>
  <c r="CH1952" i="64" s="1"/>
  <c r="CH1943" i="64" a="1"/>
  <c r="CH1943" i="64" s="1"/>
  <c r="CH1944" i="64" a="1"/>
  <c r="CH1944" i="64" s="1"/>
  <c r="CG1940" i="64"/>
  <c r="CG1939" i="64"/>
  <c r="CH1934" i="64" a="1"/>
  <c r="CH1934" i="64" s="1"/>
  <c r="CH1935" i="64" a="1"/>
  <c r="CH1935" i="64" s="1"/>
  <c r="CG2447" i="64"/>
  <c r="CH2446" i="64" a="1"/>
  <c r="CH2446" i="64" s="1"/>
  <c r="CH659" i="64" a="1"/>
  <c r="CH659" i="64" s="1"/>
  <c r="CC707" i="64"/>
  <c r="CD706" i="64" a="1"/>
  <c r="CD706" i="64" s="1"/>
  <c r="CI2216" i="64"/>
  <c r="CI2217" i="64" s="1"/>
  <c r="CG1401" i="64"/>
  <c r="CG1692" i="64"/>
  <c r="CG1855" i="64"/>
  <c r="CG1152" i="64"/>
  <c r="CG685" i="64"/>
  <c r="CG476" i="64"/>
  <c r="CG661" i="64"/>
  <c r="CF62" i="64"/>
  <c r="CH654" i="64" a="1"/>
  <c r="CH654" i="64" s="1"/>
  <c r="CH75" i="64" a="1"/>
  <c r="CH75" i="64" s="1"/>
  <c r="CH498" i="64" a="1"/>
  <c r="CH498" i="64" s="1"/>
  <c r="CH55" i="64" a="1"/>
  <c r="CH55" i="64" s="1"/>
  <c r="CH60" i="64" a="1"/>
  <c r="CH60" i="64" s="1"/>
  <c r="CH59" i="64" a="1"/>
  <c r="CH59" i="64" s="1"/>
  <c r="CG56" i="64"/>
  <c r="CH53" i="64" a="1"/>
  <c r="CH53" i="64" s="1"/>
  <c r="CH54" i="64" a="1"/>
  <c r="CH54" i="64" s="1"/>
  <c r="CH684" i="64" a="1"/>
  <c r="CH684" i="64" s="1"/>
  <c r="CH2656" i="64" a="1"/>
  <c r="CH2656" i="64" s="1"/>
  <c r="CH2733" i="64" a="1"/>
  <c r="CH2733" i="64" s="1"/>
  <c r="CH2707" i="64" a="1"/>
  <c r="CH2707" i="64" s="1"/>
  <c r="CH2682" i="64" a="1"/>
  <c r="CH2682" i="64" s="1"/>
  <c r="CH1831" i="64" a="1"/>
  <c r="CH1831" i="64" s="1"/>
  <c r="CH1832" i="64" s="1"/>
  <c r="CH92" i="64" a="1"/>
  <c r="CH92" i="64" s="1"/>
  <c r="CH91" i="64" a="1"/>
  <c r="CH91" i="64" s="1"/>
  <c r="CH89" i="64" a="1"/>
  <c r="CH89" i="64" s="1"/>
  <c r="CH90" i="64" a="1"/>
  <c r="CH90" i="64" s="1"/>
  <c r="CG93" i="64"/>
  <c r="CH1773" i="64" a="1"/>
  <c r="CH1773" i="64" s="1"/>
  <c r="CH1774" i="64" s="1"/>
  <c r="CH475" i="64" a="1"/>
  <c r="CH475" i="64" s="1"/>
  <c r="CH2783" i="64" a="1"/>
  <c r="CH2783" i="64" s="1"/>
  <c r="CH1693" i="64" a="1"/>
  <c r="CH1693" i="64" s="1"/>
  <c r="CH2111" i="64" a="1"/>
  <c r="CH2111" i="64" s="1"/>
  <c r="CH2119" i="64" s="1"/>
  <c r="CH1862" i="64" a="1"/>
  <c r="CH1862" i="64" s="1"/>
  <c r="CH1856" i="64" a="1"/>
  <c r="CH1856" i="64" s="1"/>
  <c r="CH1854" i="64" a="1"/>
  <c r="CH1854" i="64" s="1"/>
  <c r="CH1400" i="64" a="1"/>
  <c r="CH1400" i="64" s="1"/>
  <c r="CH1151" i="64" a="1"/>
  <c r="CH1151" i="64" s="1"/>
  <c r="CH784" i="64" a="1"/>
  <c r="CH661" i="64" a="1"/>
  <c r="CH523" i="64" a="1"/>
  <c r="CH1939" i="64" a="1"/>
  <c r="CH685" i="64" a="1"/>
  <c r="CH2426" i="64" a="1"/>
  <c r="CH1855" i="64" a="1"/>
  <c r="CH476" i="64" a="1"/>
  <c r="CH2404" i="64" a="1"/>
  <c r="CH1940" i="64" a="1"/>
  <c r="CH2447" i="64" a="1"/>
  <c r="CD707" i="64" a="1"/>
  <c r="CH500" i="64" a="1"/>
  <c r="CI2501" i="64" a="1"/>
  <c r="CI2467" i="64" a="1"/>
  <c r="CH1692" i="64" a="1"/>
  <c r="CH1152" i="64" a="1"/>
  <c r="CH1401" i="64" a="1"/>
  <c r="BW43" i="1224" l="1"/>
  <c r="BW31" i="1224"/>
  <c r="BW72" i="861" s="1"/>
  <c r="BW33" i="1224"/>
  <c r="BW42" i="861" s="1"/>
  <c r="BM400" i="64"/>
  <c r="BN394" i="64"/>
  <c r="BN398" i="64" s="1"/>
  <c r="BL2182" i="64"/>
  <c r="BM2179" i="64" s="1"/>
  <c r="BM2184" i="64" s="1"/>
  <c r="AU17" i="861"/>
  <c r="AU26" i="861" s="1"/>
  <c r="AU27" i="861" s="1"/>
  <c r="DH1992" i="64"/>
  <c r="DH1989" i="64" s="1"/>
  <c r="BU1990" i="64"/>
  <c r="BV1985" i="64" s="1"/>
  <c r="DC22" i="863"/>
  <c r="DC72" i="863"/>
  <c r="DD17" i="861"/>
  <c r="AW597" i="64"/>
  <c r="AW602" i="64" s="1"/>
  <c r="AX582" i="64"/>
  <c r="AX585" i="64" s="1"/>
  <c r="AW590" i="64"/>
  <c r="CI263" i="64"/>
  <c r="CI281" i="64"/>
  <c r="CJ277" i="64"/>
  <c r="CJ278" i="64"/>
  <c r="CJ260" i="64"/>
  <c r="CJ261" i="64"/>
  <c r="CJ279" i="64"/>
  <c r="CJ262" i="64"/>
  <c r="CJ280" i="64"/>
  <c r="CH784" i="64"/>
  <c r="CI788" i="64" a="1"/>
  <c r="CI788" i="64" s="1"/>
  <c r="CI783" i="64" a="1"/>
  <c r="CI783" i="64" s="1"/>
  <c r="CH523" i="64"/>
  <c r="CG2330" i="64"/>
  <c r="CI2313" i="64" a="1"/>
  <c r="CI2313" i="64" s="1"/>
  <c r="CI2314" i="64" a="1"/>
  <c r="CI2314" i="64" s="1"/>
  <c r="CI2315" i="64" a="1"/>
  <c r="CI2315" i="64" s="1"/>
  <c r="CI2317" i="64" a="1"/>
  <c r="CI2317" i="64" s="1"/>
  <c r="CI2320" i="64" a="1"/>
  <c r="CI2320" i="64" s="1"/>
  <c r="CI2321" i="64" a="1"/>
  <c r="CI2321" i="64" s="1"/>
  <c r="CI2316" i="64" a="1"/>
  <c r="CI2316" i="64" s="1"/>
  <c r="CI2318" i="64" a="1"/>
  <c r="CI2318" i="64" s="1"/>
  <c r="CI2319" i="64" a="1"/>
  <c r="CI2319" i="64" s="1"/>
  <c r="CH2322" i="64"/>
  <c r="CI499" i="64" a="1"/>
  <c r="CI499" i="64" s="1"/>
  <c r="CI522" i="64" a="1"/>
  <c r="CI522" i="64" s="1"/>
  <c r="CI521" i="64" a="1"/>
  <c r="CI521" i="64" s="1"/>
  <c r="CH500" i="64"/>
  <c r="CI2501" i="64"/>
  <c r="CI2467" i="64"/>
  <c r="CH2426" i="64"/>
  <c r="CH2404" i="64"/>
  <c r="CI2759" i="64" a="1"/>
  <c r="CI2759" i="64" s="1"/>
  <c r="CI2405" i="64" a="1"/>
  <c r="CI2405" i="64" s="1"/>
  <c r="CI2425" i="64" a="1"/>
  <c r="CI2425" i="64" s="1"/>
  <c r="CE1958" i="64"/>
  <c r="CF1949" i="64"/>
  <c r="CG1947" i="64"/>
  <c r="CG1956" i="64"/>
  <c r="CG1948" i="64"/>
  <c r="CG1957" i="64"/>
  <c r="CI1953" i="64" a="1"/>
  <c r="CI1953" i="64" s="1"/>
  <c r="CI1952" i="64" a="1"/>
  <c r="CI1952" i="64" s="1"/>
  <c r="CI1944" i="64" a="1"/>
  <c r="CI1944" i="64" s="1"/>
  <c r="CI1943" i="64" a="1"/>
  <c r="CI1943" i="64" s="1"/>
  <c r="CH1940" i="64"/>
  <c r="CH1939" i="64"/>
  <c r="CI1934" i="64" a="1"/>
  <c r="CI1934" i="64" s="1"/>
  <c r="CI1935" i="64" a="1"/>
  <c r="CI1935" i="64" s="1"/>
  <c r="CH2447" i="64"/>
  <c r="CI2446" i="64" a="1"/>
  <c r="CI2446" i="64" s="1"/>
  <c r="CD707" i="64"/>
  <c r="CI659" i="64" a="1"/>
  <c r="CI659" i="64" s="1"/>
  <c r="CJ2216" i="64"/>
  <c r="CJ2217" i="64" s="1"/>
  <c r="CE706" i="64" a="1"/>
  <c r="CE706" i="64" s="1"/>
  <c r="CH1692" i="64"/>
  <c r="CH1401" i="64"/>
  <c r="CH1855" i="64"/>
  <c r="CH1152" i="64"/>
  <c r="CH476" i="64"/>
  <c r="CH685" i="64"/>
  <c r="CH661" i="64"/>
  <c r="AY2110" i="64"/>
  <c r="AY2116" i="64" s="1"/>
  <c r="CG62" i="64"/>
  <c r="CI654" i="64" a="1"/>
  <c r="CI654" i="64" s="1"/>
  <c r="CI75" i="64" a="1"/>
  <c r="CI75" i="64" s="1"/>
  <c r="CI498" i="64" a="1"/>
  <c r="CI498" i="64" s="1"/>
  <c r="CI55" i="64" a="1"/>
  <c r="CI55" i="64" s="1"/>
  <c r="CI60" i="64" a="1"/>
  <c r="CI60" i="64" s="1"/>
  <c r="CI59" i="64" a="1"/>
  <c r="CI59" i="64" s="1"/>
  <c r="CH56" i="64"/>
  <c r="CI53" i="64" a="1"/>
  <c r="CI53" i="64" s="1"/>
  <c r="CI54" i="64" a="1"/>
  <c r="CI54" i="64" s="1"/>
  <c r="CI684" i="64" a="1"/>
  <c r="CI684" i="64" s="1"/>
  <c r="CI2656" i="64" a="1"/>
  <c r="CI2656" i="64" s="1"/>
  <c r="CI2733" i="64" a="1"/>
  <c r="CI2733" i="64" s="1"/>
  <c r="CI2707" i="64" a="1"/>
  <c r="CI2707" i="64" s="1"/>
  <c r="CI2682" i="64" a="1"/>
  <c r="CI2682" i="64" s="1"/>
  <c r="CI1831" i="64" a="1"/>
  <c r="CI1831" i="64" s="1"/>
  <c r="CI1832" i="64" s="1"/>
  <c r="CI90" i="64" a="1"/>
  <c r="CI90" i="64" s="1"/>
  <c r="CI91" i="64" a="1"/>
  <c r="CI91" i="64" s="1"/>
  <c r="CI89" i="64" a="1"/>
  <c r="CI89" i="64" s="1"/>
  <c r="CI92" i="64" a="1"/>
  <c r="CI92" i="64" s="1"/>
  <c r="CH93" i="64"/>
  <c r="CI1773" i="64" a="1"/>
  <c r="CI1773" i="64" s="1"/>
  <c r="CI1774" i="64" s="1"/>
  <c r="CI475" i="64" a="1"/>
  <c r="CI475" i="64" s="1"/>
  <c r="CI2783" i="64" a="1"/>
  <c r="CI2783" i="64" s="1"/>
  <c r="CI1693" i="64" a="1"/>
  <c r="CI1693" i="64" s="1"/>
  <c r="CI2111" i="64" a="1"/>
  <c r="CI2111" i="64" s="1"/>
  <c r="CI2119" i="64" s="1"/>
  <c r="CI1862" i="64" a="1"/>
  <c r="CI1862" i="64" s="1"/>
  <c r="CI1856" i="64" a="1"/>
  <c r="CI1856" i="64" s="1"/>
  <c r="CI1854" i="64" a="1"/>
  <c r="CI1854" i="64" s="1"/>
  <c r="CI1400" i="64" a="1"/>
  <c r="CI1400" i="64" s="1"/>
  <c r="CI1151" i="64" a="1"/>
  <c r="CI1151" i="64" s="1"/>
  <c r="CI661" i="64" a="1"/>
  <c r="CJ2467" i="64" a="1"/>
  <c r="CI2447" i="64" a="1"/>
  <c r="CJ2501" i="64" a="1"/>
  <c r="CI685" i="64" a="1"/>
  <c r="CI2404" i="64" a="1"/>
  <c r="CI784" i="64" a="1"/>
  <c r="CE707" i="64" a="1"/>
  <c r="CI523" i="64" a="1"/>
  <c r="CI1855" i="64" a="1"/>
  <c r="CI1152" i="64" a="1"/>
  <c r="CI1940" i="64" a="1"/>
  <c r="CI2426" i="64" a="1"/>
  <c r="CI500" i="64" a="1"/>
  <c r="CI476" i="64" a="1"/>
  <c r="CI1692" i="64" a="1"/>
  <c r="CI1939" i="64" a="1"/>
  <c r="CI1401" i="64" a="1"/>
  <c r="BX27" i="1224" l="1"/>
  <c r="BW47" i="1224"/>
  <c r="BW73" i="861" s="1"/>
  <c r="BW49" i="1224"/>
  <c r="BW43" i="861" s="1"/>
  <c r="BN400" i="64"/>
  <c r="BM2182" i="64"/>
  <c r="BN2179" i="64" s="1"/>
  <c r="BN2184" i="64" s="1"/>
  <c r="AT44" i="861"/>
  <c r="BV1992" i="64"/>
  <c r="BV1989" i="64" s="1"/>
  <c r="DH1990" i="64"/>
  <c r="DI1985" i="64" s="1"/>
  <c r="DD26" i="861"/>
  <c r="DD27" i="861" s="1"/>
  <c r="DD12" i="863"/>
  <c r="DC31" i="861"/>
  <c r="DC36" i="861" s="1"/>
  <c r="DC38" i="861" s="1"/>
  <c r="DC26" i="863"/>
  <c r="AW598" i="64"/>
  <c r="AX593" i="64"/>
  <c r="AX594" i="64"/>
  <c r="AX596" i="64" s="1"/>
  <c r="AX586" i="64" s="1"/>
  <c r="AX588" i="64" s="1"/>
  <c r="AX589" i="64" s="1"/>
  <c r="CE1960" i="64"/>
  <c r="CE1961" i="64" s="1"/>
  <c r="AY2120" i="64" a="1"/>
  <c r="AY2120" i="64" s="1"/>
  <c r="AY2113" i="64" s="1"/>
  <c r="AY2114" i="64" s="1"/>
  <c r="CJ263" i="64"/>
  <c r="CK277" i="64"/>
  <c r="CK260" i="64"/>
  <c r="CK278" i="64"/>
  <c r="CK261" i="64"/>
  <c r="CK279" i="64"/>
  <c r="CK262" i="64"/>
  <c r="CK280" i="64"/>
  <c r="CJ281" i="64"/>
  <c r="CI784" i="64"/>
  <c r="CI794" i="64" s="1"/>
  <c r="CH794" i="64"/>
  <c r="CJ788" i="64" a="1"/>
  <c r="CJ788" i="64" s="1"/>
  <c r="CJ783" i="64" a="1"/>
  <c r="CJ783" i="64" s="1"/>
  <c r="CI523" i="64"/>
  <c r="CH2330" i="64"/>
  <c r="CI2322" i="64"/>
  <c r="CJ2318" i="64" a="1"/>
  <c r="CJ2318" i="64" s="1"/>
  <c r="CJ2319" i="64" a="1"/>
  <c r="CJ2319" i="64" s="1"/>
  <c r="CJ2313" i="64" a="1"/>
  <c r="CJ2313" i="64" s="1"/>
  <c r="CJ2314" i="64" a="1"/>
  <c r="CJ2314" i="64" s="1"/>
  <c r="CJ2315" i="64" a="1"/>
  <c r="CJ2315" i="64" s="1"/>
  <c r="CJ2317" i="64" a="1"/>
  <c r="CJ2317" i="64" s="1"/>
  <c r="CJ2320" i="64" a="1"/>
  <c r="CJ2320" i="64" s="1"/>
  <c r="CJ2321" i="64" a="1"/>
  <c r="CJ2321" i="64" s="1"/>
  <c r="CJ2316" i="64" a="1"/>
  <c r="CJ2316" i="64" s="1"/>
  <c r="CJ499" i="64" a="1"/>
  <c r="CJ499" i="64" s="1"/>
  <c r="CJ522" i="64" a="1"/>
  <c r="CJ522" i="64" s="1"/>
  <c r="CJ521" i="64" a="1"/>
  <c r="CJ521" i="64" s="1"/>
  <c r="CI500" i="64"/>
  <c r="CJ2501" i="64"/>
  <c r="CJ2467" i="64"/>
  <c r="CI2426" i="64"/>
  <c r="CI2404" i="64"/>
  <c r="CJ2759" i="64" a="1"/>
  <c r="CJ2759" i="64" s="1"/>
  <c r="CJ2405" i="64" a="1"/>
  <c r="CJ2405" i="64" s="1"/>
  <c r="CJ2425" i="64" a="1"/>
  <c r="CJ2425" i="64" s="1"/>
  <c r="CF1958" i="64"/>
  <c r="CF1960" i="64" s="1"/>
  <c r="CF1961" i="64" s="1"/>
  <c r="CG1949" i="64"/>
  <c r="CH1947" i="64"/>
  <c r="CH1956" i="64"/>
  <c r="CH1948" i="64"/>
  <c r="CH1957" i="64"/>
  <c r="CJ1952" i="64" a="1"/>
  <c r="CJ1952" i="64" s="1"/>
  <c r="CJ1953" i="64" a="1"/>
  <c r="CJ1953" i="64" s="1"/>
  <c r="CJ1944" i="64" a="1"/>
  <c r="CJ1944" i="64" s="1"/>
  <c r="CJ1943" i="64" a="1"/>
  <c r="CJ1943" i="64" s="1"/>
  <c r="CI1940" i="64"/>
  <c r="CI1939" i="64"/>
  <c r="CJ1934" i="64" a="1"/>
  <c r="CJ1934" i="64" s="1"/>
  <c r="CJ1935" i="64" a="1"/>
  <c r="CJ1935" i="64" s="1"/>
  <c r="CI2447" i="64"/>
  <c r="CJ2446" i="64" a="1"/>
  <c r="CJ2446" i="64" s="1"/>
  <c r="CJ659" i="64" a="1"/>
  <c r="CJ659" i="64" s="1"/>
  <c r="CE707" i="64"/>
  <c r="CK2216" i="64"/>
  <c r="CK2217" i="64" s="1"/>
  <c r="CF706" i="64" a="1"/>
  <c r="CF706" i="64" s="1"/>
  <c r="CI1401" i="64"/>
  <c r="CI1855" i="64"/>
  <c r="CI1692" i="64"/>
  <c r="CI1152" i="64"/>
  <c r="CI685" i="64"/>
  <c r="CI476" i="64"/>
  <c r="CI661" i="64"/>
  <c r="CH62" i="64"/>
  <c r="CJ654" i="64" a="1"/>
  <c r="CJ654" i="64" s="1"/>
  <c r="CJ75" i="64" a="1"/>
  <c r="CJ75" i="64" s="1"/>
  <c r="CJ498" i="64" a="1"/>
  <c r="CJ498" i="64" s="1"/>
  <c r="CJ55" i="64" a="1"/>
  <c r="CJ55" i="64" s="1"/>
  <c r="CJ59" i="64" a="1"/>
  <c r="CJ59" i="64" s="1"/>
  <c r="CJ60" i="64" a="1"/>
  <c r="CJ60" i="64" s="1"/>
  <c r="CI56" i="64"/>
  <c r="CJ54" i="64" a="1"/>
  <c r="CJ54" i="64" s="1"/>
  <c r="CJ53" i="64" a="1"/>
  <c r="CJ53" i="64" s="1"/>
  <c r="CJ684" i="64" a="1"/>
  <c r="CJ684" i="64" s="1"/>
  <c r="CJ2656" i="64" a="1"/>
  <c r="CJ2656" i="64" s="1"/>
  <c r="CJ2733" i="64" a="1"/>
  <c r="CJ2733" i="64" s="1"/>
  <c r="CJ2707" i="64" a="1"/>
  <c r="CJ2707" i="64" s="1"/>
  <c r="CJ2682" i="64" a="1"/>
  <c r="CJ2682" i="64" s="1"/>
  <c r="CJ1831" i="64" a="1"/>
  <c r="CJ1831" i="64" s="1"/>
  <c r="CJ1832" i="64" s="1"/>
  <c r="CI93" i="64"/>
  <c r="CJ89" i="64" a="1"/>
  <c r="CJ89" i="64" s="1"/>
  <c r="CJ90" i="64" a="1"/>
  <c r="CJ90" i="64" s="1"/>
  <c r="CJ91" i="64" a="1"/>
  <c r="CJ91" i="64" s="1"/>
  <c r="CJ92" i="64" a="1"/>
  <c r="CJ92" i="64" s="1"/>
  <c r="CJ1773" i="64" a="1"/>
  <c r="CJ1773" i="64" s="1"/>
  <c r="CJ1774" i="64" s="1"/>
  <c r="CJ475" i="64" a="1"/>
  <c r="CJ475" i="64" s="1"/>
  <c r="CJ2783" i="64" a="1"/>
  <c r="CJ2783" i="64" s="1"/>
  <c r="CJ1693" i="64" a="1"/>
  <c r="CJ1693" i="64" s="1"/>
  <c r="CJ2111" i="64" a="1"/>
  <c r="CJ2111" i="64" s="1"/>
  <c r="CJ2119" i="64" s="1"/>
  <c r="CJ1862" i="64" a="1"/>
  <c r="CJ1862" i="64" s="1"/>
  <c r="CJ1856" i="64" a="1"/>
  <c r="CJ1856" i="64" s="1"/>
  <c r="CJ1854" i="64" a="1"/>
  <c r="CJ1854" i="64" s="1"/>
  <c r="CJ1400" i="64" a="1"/>
  <c r="CJ1400" i="64" s="1"/>
  <c r="CJ1151" i="64" a="1"/>
  <c r="CJ1151" i="64" s="1"/>
  <c r="CJ784" i="64" a="1"/>
  <c r="CK2501" i="64" a="1"/>
  <c r="CJ661" i="64" a="1"/>
  <c r="CJ2426" i="64" a="1"/>
  <c r="CJ500" i="64" a="1"/>
  <c r="CJ2404" i="64" a="1"/>
  <c r="CK2467" i="64" a="1"/>
  <c r="CJ1939" i="64" a="1"/>
  <c r="CJ2447" i="64" a="1"/>
  <c r="CJ1855" i="64" a="1"/>
  <c r="CJ523" i="64" a="1"/>
  <c r="CJ1940" i="64" a="1"/>
  <c r="CF707" i="64" a="1"/>
  <c r="CJ685" i="64" a="1"/>
  <c r="CJ476" i="64" a="1"/>
  <c r="CJ1692" i="64" a="1"/>
  <c r="CJ1152" i="64" a="1"/>
  <c r="CJ1401" i="64" a="1"/>
  <c r="BX43" i="1224" l="1"/>
  <c r="BX31" i="1224"/>
  <c r="BX72" i="861" s="1"/>
  <c r="BX33" i="1224"/>
  <c r="BX42" i="861" s="1"/>
  <c r="BO394" i="64"/>
  <c r="BO398" i="64" s="1"/>
  <c r="N398" i="64"/>
  <c r="O394" i="64" s="1"/>
  <c r="BN2182" i="64"/>
  <c r="BO2179" i="64" s="1"/>
  <c r="BO2184" i="64" s="1"/>
  <c r="AU64" i="861"/>
  <c r="AU96" i="861"/>
  <c r="AT104" i="861"/>
  <c r="DA104" i="861"/>
  <c r="DI1992" i="64"/>
  <c r="DI1989" i="64" s="1"/>
  <c r="BV1990" i="64"/>
  <c r="BW1985" i="64" s="1"/>
  <c r="DD64" i="861"/>
  <c r="DC39" i="861"/>
  <c r="DD69" i="863"/>
  <c r="DD23" i="863" s="1"/>
  <c r="DD32" i="861" s="1"/>
  <c r="DD67" i="863"/>
  <c r="DD71" i="863"/>
  <c r="DD25" i="863" s="1"/>
  <c r="DD34" i="861" s="1"/>
  <c r="AX597" i="64"/>
  <c r="AX598" i="64" s="1"/>
  <c r="AX590" i="64"/>
  <c r="AY582" i="64"/>
  <c r="AY585" i="64" s="1"/>
  <c r="CK263" i="64"/>
  <c r="CL278" i="64"/>
  <c r="K278" i="64" s="1"/>
  <c r="CL277" i="64"/>
  <c r="K277" i="64" s="1"/>
  <c r="CL260" i="64"/>
  <c r="K260" i="64" s="1"/>
  <c r="CL261" i="64"/>
  <c r="K261" i="64" s="1"/>
  <c r="CL279" i="64"/>
  <c r="K279" i="64" s="1"/>
  <c r="CL262" i="64"/>
  <c r="K262" i="64" s="1"/>
  <c r="CL280" i="64"/>
  <c r="K280" i="64" s="1"/>
  <c r="CK281" i="64"/>
  <c r="CJ784" i="64"/>
  <c r="CJ794" i="64" s="1"/>
  <c r="CK788" i="64" a="1"/>
  <c r="CK788" i="64" s="1"/>
  <c r="CK783" i="64" a="1"/>
  <c r="CK783" i="64" s="1"/>
  <c r="CJ523" i="64"/>
  <c r="CI2330" i="64"/>
  <c r="CJ2322" i="64"/>
  <c r="CK2314" i="64" a="1"/>
  <c r="CK2314" i="64" s="1"/>
  <c r="CK2315" i="64" a="1"/>
  <c r="CK2315" i="64" s="1"/>
  <c r="CK2316" i="64" a="1"/>
  <c r="CK2316" i="64" s="1"/>
  <c r="CK2317" i="64" a="1"/>
  <c r="CK2317" i="64" s="1"/>
  <c r="CK2318" i="64" a="1"/>
  <c r="CK2318" i="64" s="1"/>
  <c r="CK2319" i="64" a="1"/>
  <c r="CK2319" i="64" s="1"/>
  <c r="CK2313" i="64" a="1"/>
  <c r="CK2313" i="64" s="1"/>
  <c r="CK2320" i="64" a="1"/>
  <c r="CK2320" i="64" s="1"/>
  <c r="CK2321" i="64" a="1"/>
  <c r="CK2321" i="64" s="1"/>
  <c r="CK499" i="64" a="1"/>
  <c r="CK499" i="64" s="1"/>
  <c r="CK522" i="64" a="1"/>
  <c r="CK522" i="64" s="1"/>
  <c r="CK521" i="64" a="1"/>
  <c r="CK521" i="64" s="1"/>
  <c r="CJ500" i="64"/>
  <c r="CK2501" i="64"/>
  <c r="CK2467" i="64"/>
  <c r="CJ2426" i="64"/>
  <c r="CJ2404" i="64"/>
  <c r="CK2759" i="64" a="1"/>
  <c r="CK2759" i="64" s="1"/>
  <c r="CK2405" i="64" a="1"/>
  <c r="CK2405" i="64" s="1"/>
  <c r="CK2425" i="64" a="1"/>
  <c r="CK2425" i="64" s="1"/>
  <c r="CG1958" i="64"/>
  <c r="CG1960" i="64" s="1"/>
  <c r="CH1949" i="64"/>
  <c r="CI1947" i="64"/>
  <c r="CI1956" i="64"/>
  <c r="CI1948" i="64"/>
  <c r="CI1957" i="64"/>
  <c r="CK1953" i="64" a="1"/>
  <c r="CK1953" i="64" s="1"/>
  <c r="CK1952" i="64" a="1"/>
  <c r="CK1952" i="64" s="1"/>
  <c r="CK1944" i="64" a="1"/>
  <c r="CK1944" i="64" s="1"/>
  <c r="CK1943" i="64" a="1"/>
  <c r="CK1943" i="64" s="1"/>
  <c r="CJ1940" i="64"/>
  <c r="CJ1939" i="64"/>
  <c r="CK1934" i="64" a="1"/>
  <c r="CK1934" i="64" s="1"/>
  <c r="CK1935" i="64" a="1"/>
  <c r="CK1935" i="64" s="1"/>
  <c r="CJ2447" i="64"/>
  <c r="CK2446" i="64" a="1"/>
  <c r="CK2446" i="64" s="1"/>
  <c r="CK659" i="64" a="1"/>
  <c r="CK659" i="64" s="1"/>
  <c r="CF707" i="64"/>
  <c r="CL2216" i="64"/>
  <c r="CG706" i="64" a="1"/>
  <c r="CG706" i="64" s="1"/>
  <c r="CJ1855" i="64"/>
  <c r="CJ1692" i="64"/>
  <c r="CJ1401" i="64"/>
  <c r="CJ1152" i="64"/>
  <c r="CJ476" i="64"/>
  <c r="CJ661" i="64"/>
  <c r="CJ685" i="64"/>
  <c r="AZ2110" i="64"/>
  <c r="AZ2116" i="64" s="1"/>
  <c r="CI62" i="64"/>
  <c r="CK654" i="64" a="1"/>
  <c r="CK654" i="64" s="1"/>
  <c r="CK75" i="64" a="1"/>
  <c r="CK75" i="64" s="1"/>
  <c r="CK498" i="64" a="1"/>
  <c r="CK498" i="64" s="1"/>
  <c r="CK55" i="64" a="1"/>
  <c r="CK55" i="64" s="1"/>
  <c r="CK59" i="64" a="1"/>
  <c r="CK59" i="64" s="1"/>
  <c r="CK60" i="64" a="1"/>
  <c r="CK60" i="64" s="1"/>
  <c r="CJ56" i="64"/>
  <c r="CK54" i="64" a="1"/>
  <c r="CK54" i="64" s="1"/>
  <c r="CK53" i="64" a="1"/>
  <c r="CK53" i="64" s="1"/>
  <c r="CK684" i="64" a="1"/>
  <c r="CK684" i="64" s="1"/>
  <c r="CK2656" i="64" a="1"/>
  <c r="CK2656" i="64" s="1"/>
  <c r="CK2733" i="64" a="1"/>
  <c r="CK2733" i="64" s="1"/>
  <c r="CK2707" i="64" a="1"/>
  <c r="CK2707" i="64" s="1"/>
  <c r="CK2682" i="64" a="1"/>
  <c r="CK2682" i="64" s="1"/>
  <c r="CK1831" i="64" a="1"/>
  <c r="CK1831" i="64" s="1"/>
  <c r="CK1832" i="64" s="1"/>
  <c r="CJ93" i="64"/>
  <c r="CK90" i="64" a="1"/>
  <c r="CK90" i="64" s="1"/>
  <c r="CK91" i="64" a="1"/>
  <c r="CK91" i="64" s="1"/>
  <c r="CK89" i="64" a="1"/>
  <c r="CK89" i="64" s="1"/>
  <c r="CK92" i="64" a="1"/>
  <c r="CK92" i="64" s="1"/>
  <c r="CK1773" i="64" a="1"/>
  <c r="CK1773" i="64" s="1"/>
  <c r="CK1774" i="64" s="1"/>
  <c r="CK475" i="64" a="1"/>
  <c r="CK475" i="64" s="1"/>
  <c r="CK2783" i="64" a="1"/>
  <c r="CK2783" i="64" s="1"/>
  <c r="CK1693" i="64" a="1"/>
  <c r="CK1693" i="64" s="1"/>
  <c r="CK2111" i="64" a="1"/>
  <c r="CK2111" i="64" s="1"/>
  <c r="CK2119" i="64" s="1"/>
  <c r="CK1856" i="64" a="1"/>
  <c r="CK1856" i="64" s="1"/>
  <c r="CK1854" i="64" a="1"/>
  <c r="CK1854" i="64" s="1"/>
  <c r="CK1862" i="64" a="1"/>
  <c r="CK1862" i="64" s="1"/>
  <c r="CK1400" i="64" a="1"/>
  <c r="CK1400" i="64" s="1"/>
  <c r="CK1151" i="64" a="1"/>
  <c r="CK1151" i="64" s="1"/>
  <c r="CK1855" i="64" a="1"/>
  <c r="CK2426" i="64" a="1"/>
  <c r="CK784" i="64" a="1"/>
  <c r="CK2404" i="64" a="1"/>
  <c r="CK685" i="64" a="1"/>
  <c r="CK523" i="64" a="1"/>
  <c r="CK1939" i="64" a="1"/>
  <c r="CL2501" i="64" a="1"/>
  <c r="CK2447" i="64" a="1"/>
  <c r="CL2467" i="64" a="1"/>
  <c r="CK500" i="64" a="1"/>
  <c r="CK661" i="64" a="1"/>
  <c r="CK1401" i="64" a="1"/>
  <c r="CK1152" i="64" a="1"/>
  <c r="CG707" i="64" a="1"/>
  <c r="CK1940" i="64" a="1"/>
  <c r="CK1692" i="64" a="1"/>
  <c r="CK476" i="64" a="1"/>
  <c r="BY27" i="1224" l="1"/>
  <c r="BX47" i="1224"/>
  <c r="BX73" i="861" s="1"/>
  <c r="BX49" i="1224"/>
  <c r="BX43" i="861" s="1"/>
  <c r="BO400" i="64"/>
  <c r="BP394" i="64"/>
  <c r="BP398" i="64" s="1"/>
  <c r="N2182" i="64"/>
  <c r="O2179" i="64" s="1"/>
  <c r="BO2182" i="64"/>
  <c r="BP2179" i="64" s="1"/>
  <c r="BP2184" i="64" s="1"/>
  <c r="AT74" i="861"/>
  <c r="AT76" i="861" s="1"/>
  <c r="BW1992" i="64"/>
  <c r="BW1989" i="64" s="1"/>
  <c r="DI1990" i="64"/>
  <c r="DJ1985" i="64" s="1"/>
  <c r="DD72" i="863"/>
  <c r="DD22" i="863"/>
  <c r="DE17" i="861"/>
  <c r="AY593" i="64"/>
  <c r="AX602" i="64"/>
  <c r="AY594" i="64"/>
  <c r="AY596" i="64" s="1"/>
  <c r="AY586" i="64" s="1"/>
  <c r="AY588" i="64" s="1"/>
  <c r="AY589" i="64" s="1"/>
  <c r="K2216" i="64"/>
  <c r="L2216" i="64"/>
  <c r="M2216" i="64"/>
  <c r="N2216" i="64"/>
  <c r="O2216" i="64"/>
  <c r="P2216" i="64"/>
  <c r="AZ2120" i="64" a="1"/>
  <c r="AZ2120" i="64" s="1"/>
  <c r="AZ2113" i="64" s="1"/>
  <c r="AZ2114"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783" i="64" a="1"/>
  <c r="CL783" i="64" s="1"/>
  <c r="CK784" i="64"/>
  <c r="CK794" i="64" s="1"/>
  <c r="CL788" i="64" a="1"/>
  <c r="CL788" i="64" s="1"/>
  <c r="L777" i="64"/>
  <c r="P777" i="64"/>
  <c r="O777" i="64"/>
  <c r="N777" i="64"/>
  <c r="K777" i="64"/>
  <c r="M777" i="64"/>
  <c r="CK523" i="64"/>
  <c r="CK2322" i="64"/>
  <c r="CJ2330" i="64"/>
  <c r="CL2313" i="64" a="1"/>
  <c r="CL2313" i="64" s="1"/>
  <c r="CL2314" i="64" a="1"/>
  <c r="CL2314" i="64" s="1"/>
  <c r="CL2315" i="64" a="1"/>
  <c r="CL2315" i="64" s="1"/>
  <c r="CL2316" i="64" a="1"/>
  <c r="CL2316" i="64" s="1"/>
  <c r="CL2318" i="64" a="1"/>
  <c r="CL2318" i="64" s="1"/>
  <c r="CL2319" i="64" a="1"/>
  <c r="CL2319" i="64" s="1"/>
  <c r="CL2317" i="64" a="1"/>
  <c r="CL2317" i="64" s="1"/>
  <c r="CL2320" i="64" a="1"/>
  <c r="CL2320" i="64" s="1"/>
  <c r="CL2321" i="64" a="1"/>
  <c r="CL2321" i="64" s="1"/>
  <c r="CL521" i="64" a="1"/>
  <c r="CL521" i="64" s="1"/>
  <c r="CL499" i="64" a="1"/>
  <c r="CL499" i="64" s="1"/>
  <c r="CL522" i="64" a="1"/>
  <c r="CL522" i="64" s="1"/>
  <c r="N523" i="64"/>
  <c r="L523" i="64"/>
  <c r="M523" i="64"/>
  <c r="O523" i="64"/>
  <c r="CK500" i="64"/>
  <c r="CL2501" i="64"/>
  <c r="CL2467" i="64"/>
  <c r="CL2217" i="64"/>
  <c r="DL2217" i="64"/>
  <c r="CK2426" i="64"/>
  <c r="CK2404" i="64"/>
  <c r="CL2405" i="64" a="1"/>
  <c r="CL2405" i="64" s="1"/>
  <c r="CL2425" i="64" a="1"/>
  <c r="CL2425" i="64" s="1"/>
  <c r="CL2759" i="64" a="1"/>
  <c r="CL2759" i="64" s="1"/>
  <c r="CI1949" i="64"/>
  <c r="CG1961" i="64"/>
  <c r="CH1958" i="64"/>
  <c r="CH1960" i="64" s="1"/>
  <c r="CH1961" i="64" s="1"/>
  <c r="CI1958" i="64"/>
  <c r="CJ1947" i="64"/>
  <c r="CJ1956" i="64"/>
  <c r="CJ1948" i="64"/>
  <c r="CJ1957" i="64"/>
  <c r="CL1953" i="64" a="1"/>
  <c r="CL1953" i="64" s="1"/>
  <c r="CL1952" i="64" a="1"/>
  <c r="CL1952" i="64" s="1"/>
  <c r="CL1935" i="64" a="1"/>
  <c r="CL1935" i="64" s="1"/>
  <c r="CL1944" i="64" a="1"/>
  <c r="CL1944" i="64" s="1"/>
  <c r="CL1943" i="64" a="1"/>
  <c r="CL1943" i="64" s="1"/>
  <c r="CK1940" i="64"/>
  <c r="CK1939" i="64"/>
  <c r="CL1934" i="64" a="1"/>
  <c r="CL1934" i="64" s="1"/>
  <c r="CK2447" i="64"/>
  <c r="CL2446" i="64" a="1"/>
  <c r="CL2446" i="64" s="1"/>
  <c r="CL659" i="64" a="1"/>
  <c r="CL659" i="64" s="1"/>
  <c r="CG707" i="64"/>
  <c r="CH706" i="64" a="1"/>
  <c r="CH706" i="64" s="1"/>
  <c r="L551" i="64"/>
  <c r="M551" i="64"/>
  <c r="N754" i="64"/>
  <c r="K551" i="64"/>
  <c r="M754" i="64"/>
  <c r="L754" i="64"/>
  <c r="K754" i="64"/>
  <c r="N551" i="64"/>
  <c r="O754" i="64"/>
  <c r="O551" i="64"/>
  <c r="P551" i="64"/>
  <c r="P754" i="64"/>
  <c r="DK2217" i="64"/>
  <c r="CW2217" i="64"/>
  <c r="CS2217" i="64"/>
  <c r="DG2217" i="64"/>
  <c r="DD2217" i="64"/>
  <c r="DH2217" i="64"/>
  <c r="DI2217" i="64"/>
  <c r="DC2217" i="64"/>
  <c r="DF2217" i="64"/>
  <c r="DB2217" i="64"/>
  <c r="CV2217" i="64"/>
  <c r="CQ2217" i="64"/>
  <c r="CY2217" i="64"/>
  <c r="CT2217" i="64"/>
  <c r="CO2217" i="64"/>
  <c r="DE2217" i="64"/>
  <c r="CP2217" i="64"/>
  <c r="CU2217" i="64"/>
  <c r="DJ2217" i="64"/>
  <c r="CZ2217" i="64"/>
  <c r="CR2217" i="64"/>
  <c r="CX2217" i="64"/>
  <c r="DA2217" i="64"/>
  <c r="CK1692" i="64"/>
  <c r="CK1855" i="64"/>
  <c r="CK1401" i="64"/>
  <c r="CK1152" i="64"/>
  <c r="CK685" i="64"/>
  <c r="CK476" i="64"/>
  <c r="CK661" i="64"/>
  <c r="CJ62" i="64"/>
  <c r="CL654" i="64" a="1"/>
  <c r="CL654" i="64" s="1"/>
  <c r="CL75" i="64" a="1"/>
  <c r="CL75" i="64" s="1"/>
  <c r="CL498" i="64" a="1"/>
  <c r="CL498" i="64" s="1"/>
  <c r="CL55" i="64" a="1"/>
  <c r="CL55" i="64" s="1"/>
  <c r="CL59" i="64" a="1"/>
  <c r="CL59" i="64" s="1"/>
  <c r="CL60" i="64" a="1"/>
  <c r="CL60" i="64" s="1"/>
  <c r="CK56" i="64"/>
  <c r="CL53" i="64" a="1"/>
  <c r="CL53" i="64" s="1"/>
  <c r="CL54" i="64" a="1"/>
  <c r="CL54" i="64" s="1"/>
  <c r="CL684" i="64" a="1"/>
  <c r="CL684" i="64" s="1"/>
  <c r="CL2682" i="64" a="1"/>
  <c r="CL2682" i="64" s="1"/>
  <c r="CL2733" i="64" a="1"/>
  <c r="CL2733" i="64" s="1"/>
  <c r="CL2707" i="64" a="1"/>
  <c r="CL2707" i="64" s="1"/>
  <c r="CL2656" i="64" a="1"/>
  <c r="CL2656" i="64" s="1"/>
  <c r="CL1831" i="64" a="1"/>
  <c r="CL1831" i="64" s="1"/>
  <c r="CL1832" i="64" s="1"/>
  <c r="CL90" i="64" a="1"/>
  <c r="CL90" i="64" s="1"/>
  <c r="CL91" i="64" a="1"/>
  <c r="CL91" i="64" s="1"/>
  <c r="CL92" i="64" a="1"/>
  <c r="CL92" i="64" s="1"/>
  <c r="CL89" i="64" a="1"/>
  <c r="CL89" i="64" s="1"/>
  <c r="CK93" i="64"/>
  <c r="CL1773" i="64" a="1"/>
  <c r="CL1773" i="64" s="1"/>
  <c r="CL1774" i="64" s="1"/>
  <c r="CL475" i="64" a="1"/>
  <c r="CL475" i="64" s="1"/>
  <c r="CL2783" i="64" a="1"/>
  <c r="CL2783" i="64" s="1"/>
  <c r="CL1693" i="64" a="1"/>
  <c r="CL1693" i="64" s="1"/>
  <c r="J2220" i="64"/>
  <c r="CL2111" i="64" a="1"/>
  <c r="CL2111" i="64" s="1"/>
  <c r="CL2119" i="64" s="1"/>
  <c r="J2119" i="64"/>
  <c r="CL1854" i="64" a="1"/>
  <c r="CL1854" i="64" s="1"/>
  <c r="CL1856" i="64" a="1"/>
  <c r="CL1856" i="64" s="1"/>
  <c r="CL1862" i="64" a="1"/>
  <c r="CL1862" i="64" s="1"/>
  <c r="CL1400" i="64" a="1"/>
  <c r="CL1400" i="64" s="1"/>
  <c r="CL1151" i="64" a="1"/>
  <c r="CL1151" i="64" s="1"/>
  <c r="CL500" i="64" a="1"/>
  <c r="CL784" i="64" a="1"/>
  <c r="CL1939" i="64" a="1"/>
  <c r="CL685" i="64" a="1"/>
  <c r="CL2426" i="64" a="1"/>
  <c r="CL1692" i="64" a="1"/>
  <c r="CL1855" i="64" a="1"/>
  <c r="CH707" i="64" a="1"/>
  <c r="CL2447" i="64" a="1"/>
  <c r="CL1940" i="64" a="1"/>
  <c r="CL523" i="64" a="1"/>
  <c r="CL661" i="64" a="1"/>
  <c r="CL2404" i="64" a="1"/>
  <c r="CL476" i="64" a="1"/>
  <c r="CL1401" i="64" a="1"/>
  <c r="CL1152" i="64" a="1"/>
  <c r="BY43" i="1224" l="1"/>
  <c r="BY31" i="1224"/>
  <c r="BY72" i="861" s="1"/>
  <c r="BY33" i="1224"/>
  <c r="BY42" i="861" s="1"/>
  <c r="BP400" i="64"/>
  <c r="BQ394" i="64"/>
  <c r="BQ398" i="64" s="1"/>
  <c r="AV17" i="861"/>
  <c r="AV26" i="861" s="1"/>
  <c r="AV27" i="861" s="1"/>
  <c r="BP2182" i="64"/>
  <c r="BQ2179" i="64" s="1"/>
  <c r="BQ2184" i="64" s="1"/>
  <c r="DJ1992" i="64"/>
  <c r="DJ1989" i="64" s="1"/>
  <c r="BW1990" i="64"/>
  <c r="BX1985" i="64" s="1"/>
  <c r="DE26" i="861"/>
  <c r="DE27" i="861" s="1"/>
  <c r="DE12" i="863"/>
  <c r="DD31" i="861"/>
  <c r="DD36" i="861" s="1"/>
  <c r="DD38" i="861" s="1"/>
  <c r="DD26" i="863"/>
  <c r="AY590" i="64"/>
  <c r="AZ582" i="64"/>
  <c r="AY597" i="64"/>
  <c r="K2217" i="64"/>
  <c r="L2217" i="64"/>
  <c r="M2217" i="64"/>
  <c r="N2217" i="64"/>
  <c r="O2217" i="64"/>
  <c r="P2217" i="64"/>
  <c r="K2119" i="64"/>
  <c r="L2119" i="64"/>
  <c r="M2119" i="64"/>
  <c r="N2119" i="64"/>
  <c r="O2119" i="64"/>
  <c r="P2119" i="64"/>
  <c r="K1774" i="64"/>
  <c r="L1774" i="64"/>
  <c r="M1774" i="64"/>
  <c r="N1774" i="64"/>
  <c r="O1774" i="64"/>
  <c r="P1774" i="64"/>
  <c r="P281" i="64"/>
  <c r="K281" i="64"/>
  <c r="P263" i="64"/>
  <c r="N281" i="64"/>
  <c r="O281" i="64"/>
  <c r="CL784" i="64"/>
  <c r="CL794" i="64" s="1"/>
  <c r="K784" i="64"/>
  <c r="L784" i="64"/>
  <c r="M784" i="64"/>
  <c r="N784" i="64"/>
  <c r="O784" i="64"/>
  <c r="CK2330" i="64"/>
  <c r="CL523" i="64"/>
  <c r="CL2322" i="64"/>
  <c r="CL500" i="64"/>
  <c r="CL2426" i="64"/>
  <c r="CL2404" i="64"/>
  <c r="CJ1949" i="64"/>
  <c r="CI1960" i="64"/>
  <c r="CI1961" i="64" s="1"/>
  <c r="CJ1958" i="64"/>
  <c r="CK1948" i="64"/>
  <c r="CK1957" i="64"/>
  <c r="CK1947" i="64"/>
  <c r="CK1956" i="64"/>
  <c r="CL1940" i="64"/>
  <c r="CL1939" i="64"/>
  <c r="CL2447" i="64"/>
  <c r="CH707" i="64"/>
  <c r="K661" i="64"/>
  <c r="L661" i="64"/>
  <c r="M661" i="64"/>
  <c r="N661" i="64"/>
  <c r="O661" i="64"/>
  <c r="CI706" i="64" a="1"/>
  <c r="CI706" i="64" s="1"/>
  <c r="J2120" i="64"/>
  <c r="CL1401" i="64"/>
  <c r="CL1692" i="64"/>
  <c r="P1692" i="64" s="1"/>
  <c r="CL1855" i="64"/>
  <c r="CL1152" i="64"/>
  <c r="CL476" i="64"/>
  <c r="CL685" i="64"/>
  <c r="CL661" i="64"/>
  <c r="P661" i="64" s="1"/>
  <c r="BA2110" i="64"/>
  <c r="CK62" i="64"/>
  <c r="CL56" i="64"/>
  <c r="CL93" i="64"/>
  <c r="CI707" i="64" a="1"/>
  <c r="BZ27" i="1224" l="1"/>
  <c r="BY47" i="1224"/>
  <c r="BY73" i="861" s="1"/>
  <c r="BY49" i="1224"/>
  <c r="BY43" i="861" s="1"/>
  <c r="BR394" i="64"/>
  <c r="BR398" i="64" s="1"/>
  <c r="BQ400" i="64"/>
  <c r="BQ2182" i="64"/>
  <c r="BR2179" i="64" s="1"/>
  <c r="BR2184" i="64" s="1"/>
  <c r="AU44" i="861"/>
  <c r="BX1992" i="64"/>
  <c r="BX1989" i="64" s="1"/>
  <c r="DJ1990" i="64"/>
  <c r="DK1985" i="64" s="1"/>
  <c r="DE64" i="861"/>
  <c r="DD39" i="861"/>
  <c r="DE69" i="863"/>
  <c r="DE23" i="863" s="1"/>
  <c r="DE32" i="861" s="1"/>
  <c r="DE71" i="863"/>
  <c r="DE25" i="863" s="1"/>
  <c r="DE34" i="861" s="1"/>
  <c r="DE67" i="863"/>
  <c r="AY602" i="64"/>
  <c r="AZ593" i="64"/>
  <c r="AY598" i="64"/>
  <c r="AZ585" i="64"/>
  <c r="AZ594" i="64" s="1"/>
  <c r="AZ596" i="64" s="1"/>
  <c r="AZ586" i="64" s="1"/>
  <c r="AZ588" i="64" s="1"/>
  <c r="AZ589" i="64" s="1"/>
  <c r="K2447" i="64"/>
  <c r="L2447" i="64"/>
  <c r="M2447" i="64"/>
  <c r="N2447" i="64"/>
  <c r="O2447" i="64"/>
  <c r="P2447" i="64"/>
  <c r="K2404" i="64"/>
  <c r="L2404" i="64"/>
  <c r="M2404" i="64"/>
  <c r="N2404" i="64"/>
  <c r="O2404" i="64"/>
  <c r="P2404" i="64"/>
  <c r="L2426" i="64"/>
  <c r="M2426" i="64"/>
  <c r="N2426" i="64"/>
  <c r="O2426" i="64"/>
  <c r="P2426" i="64"/>
  <c r="K2426" i="64"/>
  <c r="K2322" i="64"/>
  <c r="L2322" i="64"/>
  <c r="M2322" i="64"/>
  <c r="N2322" i="64"/>
  <c r="O2322" i="64"/>
  <c r="P2322" i="64"/>
  <c r="K1939" i="64"/>
  <c r="L1939" i="64"/>
  <c r="M1939" i="64"/>
  <c r="N1939" i="64"/>
  <c r="O1939" i="64"/>
  <c r="P1939" i="64"/>
  <c r="K1940" i="64"/>
  <c r="L1940" i="64"/>
  <c r="M1940" i="64"/>
  <c r="N1940" i="64"/>
  <c r="O1940" i="64"/>
  <c r="P1940" i="64"/>
  <c r="K1855" i="64"/>
  <c r="L1855" i="64"/>
  <c r="M1855" i="64"/>
  <c r="N1855" i="64"/>
  <c r="O1855" i="64"/>
  <c r="P1855" i="64"/>
  <c r="K1832" i="64"/>
  <c r="L1832" i="64"/>
  <c r="M1832" i="64"/>
  <c r="N1832" i="64"/>
  <c r="O1832" i="64"/>
  <c r="P1832" i="64"/>
  <c r="K1152" i="64"/>
  <c r="L1152" i="64"/>
  <c r="M1152" i="64"/>
  <c r="N1152" i="64"/>
  <c r="O1152" i="64"/>
  <c r="P1152" i="64"/>
  <c r="BA2116" i="64"/>
  <c r="P784" i="64"/>
  <c r="K794" i="64"/>
  <c r="L794" i="64"/>
  <c r="M794" i="64"/>
  <c r="N794" i="64"/>
  <c r="O794" i="64"/>
  <c r="P794" i="64"/>
  <c r="CL2330" i="64"/>
  <c r="P2330" i="64" s="1"/>
  <c r="K523" i="64"/>
  <c r="P523" i="64"/>
  <c r="L500" i="64"/>
  <c r="M500" i="64"/>
  <c r="N500" i="64"/>
  <c r="O500" i="64"/>
  <c r="P500" i="64"/>
  <c r="K500" i="64"/>
  <c r="CJ1960" i="64"/>
  <c r="CJ1961" i="64" s="1"/>
  <c r="CK1949" i="64"/>
  <c r="CL1947" i="64"/>
  <c r="CL1956" i="64"/>
  <c r="CL1948" i="64"/>
  <c r="CL1957" i="64"/>
  <c r="CI707" i="64"/>
  <c r="CJ706" i="64" a="1"/>
  <c r="CJ706" i="64" s="1"/>
  <c r="K56" i="64"/>
  <c r="L56" i="64"/>
  <c r="M56" i="64"/>
  <c r="N56" i="64"/>
  <c r="O56" i="64"/>
  <c r="P56" i="64"/>
  <c r="K476" i="64"/>
  <c r="L476" i="64"/>
  <c r="M476" i="64"/>
  <c r="N476" i="64"/>
  <c r="O476" i="64"/>
  <c r="P476" i="64"/>
  <c r="K685" i="64"/>
  <c r="L685" i="64"/>
  <c r="M685" i="64"/>
  <c r="N685" i="64"/>
  <c r="O685" i="64"/>
  <c r="P685" i="64"/>
  <c r="K1401" i="64"/>
  <c r="L1401" i="64"/>
  <c r="M1401" i="64"/>
  <c r="N1401" i="64"/>
  <c r="O1401" i="64"/>
  <c r="P1401" i="64"/>
  <c r="CL62" i="64"/>
  <c r="J2116" i="64"/>
  <c r="CJ707" i="64" a="1"/>
  <c r="BZ43" i="1224" l="1"/>
  <c r="BZ31" i="1224"/>
  <c r="BZ72" i="861" s="1"/>
  <c r="BZ33" i="1224"/>
  <c r="BZ42" i="861" s="1"/>
  <c r="BS394" i="64"/>
  <c r="BS398" i="64" s="1"/>
  <c r="BR400" i="64"/>
  <c r="AV96" i="861"/>
  <c r="AV64" i="861"/>
  <c r="BR2182" i="64"/>
  <c r="BS2179" i="64" s="1"/>
  <c r="BS2184" i="64" s="1"/>
  <c r="AU104" i="861"/>
  <c r="DB104" i="861"/>
  <c r="DK1992" i="64"/>
  <c r="DK1989" i="64" s="1"/>
  <c r="BX1990" i="64"/>
  <c r="BY1985" i="64" s="1"/>
  <c r="DE22" i="863"/>
  <c r="DE72" i="863"/>
  <c r="DF17" i="861"/>
  <c r="BA582" i="64"/>
  <c r="AZ590" i="64"/>
  <c r="AZ597" i="64"/>
  <c r="K1947" i="64"/>
  <c r="L1947" i="64"/>
  <c r="M1947" i="64"/>
  <c r="N1947" i="64"/>
  <c r="O1947" i="64"/>
  <c r="P1947" i="64"/>
  <c r="K1948" i="64"/>
  <c r="L1948" i="64"/>
  <c r="M1948" i="64"/>
  <c r="N1948" i="64"/>
  <c r="O1948" i="64"/>
  <c r="P1948" i="64"/>
  <c r="K1957" i="64"/>
  <c r="L1957" i="64"/>
  <c r="M1957" i="64"/>
  <c r="N1957" i="64"/>
  <c r="O1957" i="64"/>
  <c r="P1957" i="64"/>
  <c r="K1956" i="64"/>
  <c r="L1956" i="64"/>
  <c r="M1956" i="64"/>
  <c r="N1956" i="64"/>
  <c r="O1956" i="64"/>
  <c r="P1956" i="64"/>
  <c r="BA2120" i="64" a="1"/>
  <c r="BA2120" i="64" s="1"/>
  <c r="BA2113" i="64" s="1"/>
  <c r="BA2114" i="64" s="1"/>
  <c r="BB2110" i="64" s="1"/>
  <c r="CK1958" i="64"/>
  <c r="CK1960" i="64" s="1"/>
  <c r="CK1961" i="64" s="1"/>
  <c r="CL1949" i="64"/>
  <c r="CJ707" i="64"/>
  <c r="CK706" i="64" a="1"/>
  <c r="CK706" i="64" s="1"/>
  <c r="K62" i="64"/>
  <c r="L62" i="64"/>
  <c r="M62" i="64"/>
  <c r="N62" i="64"/>
  <c r="O62" i="64"/>
  <c r="P62" i="64"/>
  <c r="CO707" i="64" a="1"/>
  <c r="CK707" i="64" a="1"/>
  <c r="CA27" i="1224" l="1"/>
  <c r="O31" i="1224"/>
  <c r="O72" i="861" s="1"/>
  <c r="BZ47" i="1224"/>
  <c r="BZ73" i="861" s="1"/>
  <c r="BZ49" i="1224"/>
  <c r="BZ43" i="861" s="1"/>
  <c r="BT394" i="64"/>
  <c r="BT398" i="64" s="1"/>
  <c r="BS400" i="64"/>
  <c r="BS2182" i="64"/>
  <c r="BT2179" i="64" s="1"/>
  <c r="BT2184" i="64" s="1"/>
  <c r="AU74" i="861"/>
  <c r="AU76" i="861" s="1"/>
  <c r="BY1992" i="64"/>
  <c r="BY1989" i="64" s="1"/>
  <c r="DK1990" i="64"/>
  <c r="DL1985" i="64" s="1"/>
  <c r="DF26" i="861"/>
  <c r="DF27" i="861" s="1"/>
  <c r="DF12" i="863"/>
  <c r="DE31" i="861"/>
  <c r="DE36" i="861" s="1"/>
  <c r="DE38" i="861" s="1"/>
  <c r="DE26" i="863"/>
  <c r="AZ602" i="64"/>
  <c r="BA593" i="64"/>
  <c r="AZ598" i="64"/>
  <c r="BA585" i="64"/>
  <c r="BA594" i="64" s="1"/>
  <c r="BA596" i="64" s="1"/>
  <c r="BA586" i="64" s="1"/>
  <c r="BA588" i="64" s="1"/>
  <c r="BA589" i="64" s="1"/>
  <c r="K1949" i="64"/>
  <c r="L1949" i="64"/>
  <c r="M1949" i="64"/>
  <c r="N1949" i="64"/>
  <c r="O1949" i="64"/>
  <c r="P1949" i="64"/>
  <c r="CL1958" i="64"/>
  <c r="CK707" i="64"/>
  <c r="CL706" i="64" a="1"/>
  <c r="CL706" i="64" s="1"/>
  <c r="CO707" i="64"/>
  <c r="BB2116" i="64"/>
  <c r="CP707" i="64" a="1"/>
  <c r="CL707" i="64" a="1"/>
  <c r="CA43" i="1224" l="1"/>
  <c r="O47" i="1224"/>
  <c r="O73" i="861" s="1"/>
  <c r="P27" i="1224"/>
  <c r="CA33" i="1224"/>
  <c r="CA42" i="861" s="1"/>
  <c r="CA31" i="1224"/>
  <c r="CA72" i="861" s="1"/>
  <c r="BU394" i="64"/>
  <c r="BU398" i="64" s="1"/>
  <c r="BT400" i="64"/>
  <c r="AW17" i="861"/>
  <c r="AW26" i="861" s="1"/>
  <c r="AW27" i="861" s="1"/>
  <c r="BT2182" i="64"/>
  <c r="BU2179" i="64" s="1"/>
  <c r="BU2184" i="64" s="1"/>
  <c r="DL1992" i="64"/>
  <c r="BY1990" i="64"/>
  <c r="BZ1985" i="64" s="1"/>
  <c r="DF64" i="861"/>
  <c r="DE39" i="861"/>
  <c r="DF69" i="863"/>
  <c r="DF23" i="863" s="1"/>
  <c r="DF32" i="861" s="1"/>
  <c r="DF71" i="863"/>
  <c r="DF25" i="863" s="1"/>
  <c r="DF34" i="861" s="1"/>
  <c r="DF67" i="863"/>
  <c r="BB582" i="64"/>
  <c r="BB585" i="64" s="1"/>
  <c r="BB594" i="64" s="1"/>
  <c r="BB596" i="64" s="1"/>
  <c r="BB586" i="64" s="1"/>
  <c r="BB588" i="64" s="1"/>
  <c r="BB589" i="64" s="1"/>
  <c r="BA590" i="64"/>
  <c r="BA597" i="64"/>
  <c r="CL1960" i="64"/>
  <c r="CL1961" i="64" s="1"/>
  <c r="K1958" i="64"/>
  <c r="L1958" i="64"/>
  <c r="M1958" i="64"/>
  <c r="N1958" i="64"/>
  <c r="O1958" i="64"/>
  <c r="P1958" i="64"/>
  <c r="BB2120" i="64" a="1"/>
  <c r="BB2120" i="64" s="1"/>
  <c r="BB2113" i="64" s="1"/>
  <c r="CL707" i="64"/>
  <c r="CP707" i="64"/>
  <c r="CQ707" i="64" a="1"/>
  <c r="CB27" i="1224" l="1"/>
  <c r="P43" i="1224"/>
  <c r="CA47" i="1224"/>
  <c r="CA73" i="861" s="1"/>
  <c r="CA49" i="1224"/>
  <c r="CA43" i="861" s="1"/>
  <c r="BV394" i="64"/>
  <c r="BV398" i="64" s="1"/>
  <c r="BU400" i="64"/>
  <c r="BU2182" i="64"/>
  <c r="BV2179" i="64" s="1"/>
  <c r="BV2184" i="64" s="1"/>
  <c r="AV44" i="861"/>
  <c r="BZ1992" i="64"/>
  <c r="BZ1989" i="64" s="1"/>
  <c r="BZ1990" i="64" s="1"/>
  <c r="N1992" i="64"/>
  <c r="DL1989" i="64"/>
  <c r="DF72" i="863"/>
  <c r="DF22" i="863"/>
  <c r="DG17" i="861"/>
  <c r="BA602" i="64"/>
  <c r="BB593" i="64"/>
  <c r="BB597" i="64" s="1"/>
  <c r="BA598" i="64"/>
  <c r="BB590" i="64"/>
  <c r="BC582" i="64"/>
  <c r="BC585" i="64" s="1"/>
  <c r="M589" i="64"/>
  <c r="K1960" i="64"/>
  <c r="K1961" i="64" s="1"/>
  <c r="L1960" i="64"/>
  <c r="L1961" i="64" s="1"/>
  <c r="M1960" i="64"/>
  <c r="M1961" i="64" s="1"/>
  <c r="N1960" i="64"/>
  <c r="N1961" i="64" s="1"/>
  <c r="O1960" i="64"/>
  <c r="O1961" i="64" s="1"/>
  <c r="P1960" i="64"/>
  <c r="P1961" i="64" s="1"/>
  <c r="CQ707" i="64"/>
  <c r="BB2114" i="64"/>
  <c r="M2114" i="64" s="1"/>
  <c r="CR707" i="64" a="1"/>
  <c r="CB43" i="1224" l="1"/>
  <c r="CB33" i="1224"/>
  <c r="CB42" i="861" s="1"/>
  <c r="CB31" i="1224"/>
  <c r="CB72" i="861" s="1"/>
  <c r="BW394" i="64"/>
  <c r="BW398" i="64" s="1"/>
  <c r="BV400" i="64"/>
  <c r="AW96" i="861"/>
  <c r="AW64" i="861"/>
  <c r="BV2182" i="64"/>
  <c r="BW2179" i="64" s="1"/>
  <c r="BW2184" i="64" s="1"/>
  <c r="AV104" i="861"/>
  <c r="O1992" i="64"/>
  <c r="DC104" i="861"/>
  <c r="CA1985" i="64"/>
  <c r="O1990" i="64"/>
  <c r="N1989" i="64"/>
  <c r="O1989" i="64"/>
  <c r="DL1990" i="64"/>
  <c r="DG26" i="861"/>
  <c r="DG27" i="861" s="1"/>
  <c r="DG12" i="863"/>
  <c r="DF31" i="861"/>
  <c r="DF36" i="861" s="1"/>
  <c r="DF38" i="861" s="1"/>
  <c r="DF26" i="863"/>
  <c r="N582" i="64"/>
  <c r="BC594" i="64"/>
  <c r="BB602" i="64"/>
  <c r="BC593" i="64"/>
  <c r="BB598" i="64"/>
  <c r="M597" i="64"/>
  <c r="N593" i="64" s="1"/>
  <c r="CR707" i="64"/>
  <c r="BC2110" i="64"/>
  <c r="CS707" i="64" a="1"/>
  <c r="CC27" i="1224" l="1"/>
  <c r="CB49" i="1224"/>
  <c r="CB43" i="861" s="1"/>
  <c r="CB47" i="1224"/>
  <c r="CB73" i="861" s="1"/>
  <c r="BX394" i="64"/>
  <c r="BX398" i="64" s="1"/>
  <c r="BW400" i="64"/>
  <c r="BW2182" i="64"/>
  <c r="BX2179" i="64" s="1"/>
  <c r="BX2184" i="64" s="1"/>
  <c r="AV74" i="861"/>
  <c r="AV76" i="861" s="1"/>
  <c r="CA1992" i="64"/>
  <c r="DG64" i="861"/>
  <c r="DF39" i="861"/>
  <c r="DG69" i="863"/>
  <c r="DG23" i="863" s="1"/>
  <c r="DG32" i="861" s="1"/>
  <c r="DG71" i="863"/>
  <c r="DG25" i="863" s="1"/>
  <c r="DG34" i="861" s="1"/>
  <c r="DG67" i="863"/>
  <c r="BC596" i="64"/>
  <c r="BC586" i="64" s="1"/>
  <c r="BC588" i="64" s="1"/>
  <c r="BC589" i="64" s="1"/>
  <c r="BC2116" i="64"/>
  <c r="CS707" i="64"/>
  <c r="G1887" i="64"/>
  <c r="G1102" i="64"/>
  <c r="G1275" i="64"/>
  <c r="CT707" i="64" a="1"/>
  <c r="CC43" i="1224" l="1"/>
  <c r="CC33" i="1224"/>
  <c r="CC42" i="861" s="1"/>
  <c r="CC31" i="1224"/>
  <c r="CC72" i="861" s="1"/>
  <c r="BY394" i="64"/>
  <c r="BY398" i="64" s="1"/>
  <c r="BX400" i="64"/>
  <c r="AX17" i="861"/>
  <c r="AX26" i="861" s="1"/>
  <c r="AX27" i="861" s="1"/>
  <c r="BX2182" i="64"/>
  <c r="BY2179" i="64" s="1"/>
  <c r="BY2184" i="64" s="1"/>
  <c r="CA1989" i="64"/>
  <c r="DG22" i="863"/>
  <c r="DG72" i="863"/>
  <c r="DH17" i="861"/>
  <c r="BC597" i="64"/>
  <c r="BD593" i="64" s="1"/>
  <c r="BC590" i="64"/>
  <c r="BD582" i="64"/>
  <c r="BD585" i="64" s="1"/>
  <c r="BC2120" i="64" a="1"/>
  <c r="BC2120" i="64" s="1"/>
  <c r="BC2113" i="64" s="1"/>
  <c r="CT707" i="64"/>
  <c r="CU707" i="64" a="1"/>
  <c r="CD27" i="1224" l="1"/>
  <c r="CC49" i="1224"/>
  <c r="CC43" i="861" s="1"/>
  <c r="CC47" i="1224"/>
  <c r="CC73" i="861" s="1"/>
  <c r="BZ394" i="64"/>
  <c r="BZ398" i="64" s="1"/>
  <c r="BY400" i="64"/>
  <c r="BY2182" i="64"/>
  <c r="BZ2179" i="64" s="1"/>
  <c r="BZ2184" i="64" s="1"/>
  <c r="AW44" i="861"/>
  <c r="CA1990" i="64"/>
  <c r="CB1985" i="64" s="1"/>
  <c r="DH26" i="861"/>
  <c r="DH27" i="861" s="1"/>
  <c r="DH12" i="863"/>
  <c r="DG31" i="861"/>
  <c r="DG36" i="861" s="1"/>
  <c r="DG38" i="861" s="1"/>
  <c r="DG26" i="863"/>
  <c r="BC598" i="64"/>
  <c r="BC602" i="64"/>
  <c r="BD594" i="64"/>
  <c r="BC2114" i="64"/>
  <c r="BD2110" i="64" s="1"/>
  <c r="K12" i="206"/>
  <c r="K29" i="206"/>
  <c r="CU707" i="64"/>
  <c r="CV707" i="64" a="1"/>
  <c r="CD43" i="1224" l="1"/>
  <c r="CD31" i="1224"/>
  <c r="CD72" i="861" s="1"/>
  <c r="CD33" i="1224"/>
  <c r="CD42" i="861" s="1"/>
  <c r="BZ400" i="64"/>
  <c r="AX96" i="861"/>
  <c r="AX64" i="861"/>
  <c r="BZ2182" i="64"/>
  <c r="AW104" i="861"/>
  <c r="DD104" i="861"/>
  <c r="CB1992" i="64"/>
  <c r="DH64" i="861"/>
  <c r="DH69" i="863"/>
  <c r="DH23" i="863" s="1"/>
  <c r="DH32" i="861" s="1"/>
  <c r="DH71" i="863"/>
  <c r="DH25" i="863" s="1"/>
  <c r="DH34" i="861" s="1"/>
  <c r="DH67" i="863"/>
  <c r="DG39" i="861"/>
  <c r="BD596" i="64"/>
  <c r="BD2116" i="64"/>
  <c r="CV70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S1797" i="64"/>
  <c r="CW707" i="64" a="1"/>
  <c r="CE27" i="1224" l="1"/>
  <c r="CD49" i="1224"/>
  <c r="CD43" i="861" s="1"/>
  <c r="CD47" i="1224"/>
  <c r="CD73" i="861" s="1"/>
  <c r="CA394" i="64"/>
  <c r="CA398" i="64" s="1"/>
  <c r="O398" i="64"/>
  <c r="P394" i="64" s="1"/>
  <c r="CA2179" i="64"/>
  <c r="CA2184" i="64" s="1"/>
  <c r="O2182" i="64"/>
  <c r="P2179" i="64" s="1"/>
  <c r="AW74" i="861"/>
  <c r="AW76" i="861" s="1"/>
  <c r="CB1989" i="64"/>
  <c r="DI17" i="861"/>
  <c r="DH22" i="863"/>
  <c r="DH72" i="863"/>
  <c r="BD586" i="64"/>
  <c r="BD588" i="64" s="1"/>
  <c r="BD589" i="64" s="1"/>
  <c r="BD597" i="64"/>
  <c r="BD2120" i="64" a="1"/>
  <c r="BD2120" i="64" s="1"/>
  <c r="BD2113" i="64" s="1"/>
  <c r="CW707" i="64"/>
  <c r="I1" i="69"/>
  <c r="G1" i="69"/>
  <c r="P2" i="69"/>
  <c r="H130" i="69" s="1"/>
  <c r="Q1" i="69"/>
  <c r="CX707" i="64" a="1"/>
  <c r="CE43" i="1224" l="1"/>
  <c r="CE31" i="1224"/>
  <c r="CE72" i="861" s="1"/>
  <c r="CE33" i="1224"/>
  <c r="CE42" i="861" s="1"/>
  <c r="CA400" i="64"/>
  <c r="CB394" i="64"/>
  <c r="CB398" i="64" s="1"/>
  <c r="AY17" i="861"/>
  <c r="AY26" i="861" s="1"/>
  <c r="AY27" i="861" s="1"/>
  <c r="CA2182" i="64"/>
  <c r="CB2179" i="64" s="1"/>
  <c r="CB2184" i="64" s="1"/>
  <c r="CB1990" i="64"/>
  <c r="CC1985" i="64" s="1"/>
  <c r="DI26" i="861"/>
  <c r="DI27" i="861" s="1"/>
  <c r="DI12" i="863"/>
  <c r="DH31" i="861"/>
  <c r="DH36" i="861" s="1"/>
  <c r="DH38" i="861" s="1"/>
  <c r="DH26" i="863"/>
  <c r="BD602" i="64"/>
  <c r="BE593" i="64"/>
  <c r="BD598" i="64"/>
  <c r="BD590" i="64"/>
  <c r="BE582" i="64"/>
  <c r="BE585" i="64" s="1"/>
  <c r="BD2114" i="64"/>
  <c r="BE2110" i="64" s="1"/>
  <c r="CX707" i="64"/>
  <c r="K15" i="206"/>
  <c r="K18" i="206"/>
  <c r="S1652" i="64" a="1"/>
  <c r="S1652" i="64" s="1"/>
  <c r="S1616" i="64" a="1"/>
  <c r="S1616" i="64" s="1"/>
  <c r="S1581" i="64" a="1"/>
  <c r="S1581" i="64" s="1"/>
  <c r="S2244" i="64" a="1"/>
  <c r="S2244" i="64" s="1"/>
  <c r="S1546" i="64" a="1"/>
  <c r="S1546" i="64" s="1"/>
  <c r="S2278" i="64" a="1"/>
  <c r="S2278" i="64" s="1"/>
  <c r="S558" i="64" a="1"/>
  <c r="S558" i="64" s="1"/>
  <c r="S552" i="64" a="1"/>
  <c r="S552" i="64" s="1"/>
  <c r="S1884" i="64" a="1"/>
  <c r="S1884" i="64" s="1"/>
  <c r="S1794" i="64" a="1"/>
  <c r="S1794" i="64" s="1"/>
  <c r="S1272" i="64" a="1"/>
  <c r="S1272" i="64" s="1"/>
  <c r="S755" i="64" a="1"/>
  <c r="S755" i="64" s="1"/>
  <c r="S176" i="64" a="1"/>
  <c r="S176" i="64" s="1"/>
  <c r="S40" i="64" a="1"/>
  <c r="S40" i="64" s="1"/>
  <c r="S175" i="64" a="1"/>
  <c r="S175" i="64" s="1"/>
  <c r="S1099" i="64" a="1"/>
  <c r="S1099" i="64" s="1"/>
  <c r="S733" i="64" a="1"/>
  <c r="S733" i="64" s="1"/>
  <c r="S1799" i="64" a="1"/>
  <c r="S1799"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402" i="64" a="1"/>
  <c r="S1402" i="64" s="1"/>
  <c r="S1424" i="64" a="1"/>
  <c r="S1424" i="64" s="1"/>
  <c r="S1426" i="64" a="1"/>
  <c r="S1426" i="64" s="1"/>
  <c r="S1910" i="64" a="1"/>
  <c r="S1910" i="64" s="1"/>
  <c r="S731" i="64" a="1"/>
  <c r="S731" i="64" s="1"/>
  <c r="S1908" i="64" a="1"/>
  <c r="S1908" i="64" s="1"/>
  <c r="S1805" i="64" a="1"/>
  <c r="S1805" i="64" s="1"/>
  <c r="S1448" i="64" a="1"/>
  <c r="S1448" i="64" s="1"/>
  <c r="S1520" i="64" a="1"/>
  <c r="S1520" i="64" s="1"/>
  <c r="S1518" i="64" a="1"/>
  <c r="S1518" i="64" s="1"/>
  <c r="S1425" i="64" a="1"/>
  <c r="S756" i="64" a="1"/>
  <c r="S1582" i="64" a="1"/>
  <c r="S1798" i="64" a="1"/>
  <c r="S1519" i="64" a="1"/>
  <c r="S1547" i="64" a="1"/>
  <c r="S1909" i="64" a="1"/>
  <c r="S1273" i="64" a="1"/>
  <c r="S1885" i="64" a="1"/>
  <c r="CY707" i="64" a="1"/>
  <c r="S1617" i="64" a="1"/>
  <c r="S1653" i="64" a="1"/>
  <c r="S1100" i="64" a="1"/>
  <c r="S1449" i="64" a="1"/>
  <c r="CF27" i="1224" l="1"/>
  <c r="CE47" i="1224"/>
  <c r="CE73" i="861" s="1"/>
  <c r="CE49" i="1224"/>
  <c r="CE43" i="861" s="1"/>
  <c r="CB400" i="64"/>
  <c r="CC394" i="64"/>
  <c r="CC398" i="64" s="1"/>
  <c r="CB2182" i="64"/>
  <c r="CC2179" i="64" s="1"/>
  <c r="CC2184" i="64" s="1"/>
  <c r="AX44" i="861"/>
  <c r="CC1992" i="64"/>
  <c r="DI64" i="861"/>
  <c r="DH39" i="861"/>
  <c r="DI69" i="863"/>
  <c r="DI23" i="863" s="1"/>
  <c r="DI32" i="861" s="1"/>
  <c r="DI71" i="863"/>
  <c r="DI25" i="863" s="1"/>
  <c r="DI34" i="861" s="1"/>
  <c r="DI67" i="863"/>
  <c r="BE594" i="64"/>
  <c r="BE2116" i="64"/>
  <c r="S177" i="64"/>
  <c r="S1909" i="64"/>
  <c r="CY707" i="64"/>
  <c r="S1582" i="64"/>
  <c r="S1519" i="64"/>
  <c r="S1617" i="64"/>
  <c r="S1885" i="64"/>
  <c r="S1653" i="64"/>
  <c r="S1547" i="64"/>
  <c r="S1425" i="64"/>
  <c r="S1449" i="64"/>
  <c r="S1798" i="64"/>
  <c r="S1273" i="64"/>
  <c r="S1100" i="64"/>
  <c r="S756" i="64"/>
  <c r="T1616" i="64" a="1"/>
  <c r="T1616" i="64" s="1"/>
  <c r="T1652" i="64" a="1"/>
  <c r="T1652" i="64" s="1"/>
  <c r="T1581" i="64" a="1"/>
  <c r="T1581" i="64" s="1"/>
  <c r="T2244" i="64" a="1"/>
  <c r="T2244" i="64" s="1"/>
  <c r="T1546" i="64" a="1"/>
  <c r="T1546" i="64" s="1"/>
  <c r="S191" i="64" a="1"/>
  <c r="S191" i="64" s="1"/>
  <c r="S2252" i="64"/>
  <c r="T2278" i="64" a="1"/>
  <c r="T2278" i="64" s="1"/>
  <c r="T552" i="64" a="1"/>
  <c r="T552" i="64" s="1"/>
  <c r="T558" i="64" a="1"/>
  <c r="T558" i="64" s="1"/>
  <c r="T1884" i="64" a="1"/>
  <c r="T1884" i="64" s="1"/>
  <c r="T1794" i="64" a="1"/>
  <c r="T1794" i="64" s="1"/>
  <c r="T1272" i="64" a="1"/>
  <c r="T1272" i="64" s="1"/>
  <c r="S192" i="64" a="1"/>
  <c r="S192" i="64" s="1"/>
  <c r="T755" i="64" a="1"/>
  <c r="T755" i="64" s="1"/>
  <c r="T191" i="64" a="1"/>
  <c r="T191" i="64" s="1"/>
  <c r="T40" i="64" a="1"/>
  <c r="T40" i="64" s="1"/>
  <c r="T176" i="64" a="1"/>
  <c r="T176" i="64" s="1"/>
  <c r="T245" i="64" a="1"/>
  <c r="T245" i="64" s="1"/>
  <c r="T175" i="64" a="1"/>
  <c r="T175" i="64" s="1"/>
  <c r="T1099" i="64" a="1"/>
  <c r="T1099"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402" i="64" a="1"/>
  <c r="T1402" i="64" s="1"/>
  <c r="T733" i="64" a="1"/>
  <c r="T733" i="64" s="1"/>
  <c r="T1426" i="64" a="1"/>
  <c r="T1426" i="64" s="1"/>
  <c r="T731" i="64" a="1"/>
  <c r="T731" i="64" s="1"/>
  <c r="T1805" i="64" a="1"/>
  <c r="T1805" i="64" s="1"/>
  <c r="T1908" i="64" a="1"/>
  <c r="T1908" i="64" s="1"/>
  <c r="T1424" i="64" a="1"/>
  <c r="T1424" i="64" s="1"/>
  <c r="T1518" i="64" a="1"/>
  <c r="T1518" i="64" s="1"/>
  <c r="T1799" i="64" a="1"/>
  <c r="T1799" i="64" s="1"/>
  <c r="T1520" i="64" a="1"/>
  <c r="T1520" i="64" s="1"/>
  <c r="T1910" i="64" a="1"/>
  <c r="T1910" i="64" s="1"/>
  <c r="T1448" i="64" a="1"/>
  <c r="T1448" i="64" s="1"/>
  <c r="T1100" i="64" a="1"/>
  <c r="CZ707" i="64" a="1"/>
  <c r="T1798" i="64" a="1"/>
  <c r="T1547" i="64" a="1"/>
  <c r="T1909" i="64" a="1"/>
  <c r="T1519" i="64" a="1"/>
  <c r="T1582" i="64" a="1"/>
  <c r="T1425" i="64" a="1"/>
  <c r="T1885" i="64" a="1"/>
  <c r="T756" i="64" a="1"/>
  <c r="T1449" i="64" a="1"/>
  <c r="T1653" i="64" a="1"/>
  <c r="T1617" i="64" a="1"/>
  <c r="T1273" i="64" a="1"/>
  <c r="CF43" i="1224" l="1"/>
  <c r="CF31" i="1224"/>
  <c r="CF72" i="861" s="1"/>
  <c r="CF33" i="1224"/>
  <c r="CF42" i="861" s="1"/>
  <c r="CC400" i="64"/>
  <c r="CD394" i="64"/>
  <c r="CD398" i="64" s="1"/>
  <c r="AY96" i="861"/>
  <c r="AY64" i="861"/>
  <c r="CC2182" i="64"/>
  <c r="CD2179" i="64" s="1"/>
  <c r="CD2184" i="64" s="1"/>
  <c r="AX104" i="861"/>
  <c r="DE104" i="861"/>
  <c r="CC1989" i="64"/>
  <c r="DI22" i="863"/>
  <c r="DI72" i="863"/>
  <c r="DJ17" i="861"/>
  <c r="BE596" i="64"/>
  <c r="BE2120" i="64" a="1"/>
  <c r="BE2120" i="64" s="1"/>
  <c r="BE2113" i="64" s="1"/>
  <c r="T177" i="64"/>
  <c r="T1909" i="64"/>
  <c r="S1590" i="64"/>
  <c r="CZ707" i="64"/>
  <c r="T1653" i="64"/>
  <c r="T1547" i="64"/>
  <c r="T1885" i="64"/>
  <c r="T1617" i="64"/>
  <c r="T1582" i="64"/>
  <c r="T1519" i="64"/>
  <c r="T1425" i="64"/>
  <c r="T1449" i="64"/>
  <c r="T1798" i="64"/>
  <c r="T1273" i="64"/>
  <c r="T1100" i="64"/>
  <c r="T756" i="64"/>
  <c r="T192" i="64" a="1"/>
  <c r="T192" i="64" s="1"/>
  <c r="U1652" i="64" a="1"/>
  <c r="U1652" i="64" s="1"/>
  <c r="U1616" i="64" a="1"/>
  <c r="U1616" i="64" s="1"/>
  <c r="U1581" i="64" a="1"/>
  <c r="U1581" i="64" s="1"/>
  <c r="T2252" i="64"/>
  <c r="U2244" i="64" a="1"/>
  <c r="U2244" i="64" s="1"/>
  <c r="U1546" i="64" a="1"/>
  <c r="U1546" i="64" s="1"/>
  <c r="U2278" i="64" a="1"/>
  <c r="U2278" i="64" s="1"/>
  <c r="U1518" i="64" a="1"/>
  <c r="U1518" i="64" s="1"/>
  <c r="U176" i="64" a="1"/>
  <c r="U176" i="64" s="1"/>
  <c r="U1448" i="64" a="1"/>
  <c r="U1448" i="64" s="1"/>
  <c r="U1884" i="64" a="1"/>
  <c r="U1884" i="64" s="1"/>
  <c r="U1805" i="64" a="1"/>
  <c r="U1805" i="64" s="1"/>
  <c r="U1520" i="64" a="1"/>
  <c r="U1520" i="64" s="1"/>
  <c r="U733" i="64" a="1"/>
  <c r="U733" i="64" s="1"/>
  <c r="U1424" i="64" a="1"/>
  <c r="U1424" i="64" s="1"/>
  <c r="U1099" i="64" a="1"/>
  <c r="U1099" i="64" s="1"/>
  <c r="U175" i="64" a="1"/>
  <c r="U175" i="64" s="1"/>
  <c r="U245" i="64" a="1"/>
  <c r="U245" i="64" s="1"/>
  <c r="U1272" i="64" a="1"/>
  <c r="U1272" i="64" s="1"/>
  <c r="U558" i="64" a="1"/>
  <c r="U558" i="64" s="1"/>
  <c r="U191" i="64" a="1"/>
  <c r="U191" i="64" s="1"/>
  <c r="U1794" i="64" a="1"/>
  <c r="U1794" i="64" s="1"/>
  <c r="U552" i="64" a="1"/>
  <c r="U552" i="64" s="1"/>
  <c r="U731" i="64" a="1"/>
  <c r="U731" i="64" s="1"/>
  <c r="U1426" i="64" a="1"/>
  <c r="U1426" i="64" s="1"/>
  <c r="U40" i="64" a="1"/>
  <c r="U40" i="64" s="1"/>
  <c r="U1799" i="64" a="1"/>
  <c r="U1799" i="64" s="1"/>
  <c r="U1402" i="64" a="1"/>
  <c r="U1402" i="64" s="1"/>
  <c r="U1910" i="64" a="1"/>
  <c r="U1910" i="64" s="1"/>
  <c r="U755" i="64" a="1"/>
  <c r="U755" i="64" s="1"/>
  <c r="U1908" i="64" a="1"/>
  <c r="U1908"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798" i="64" a="1"/>
  <c r="U1617" i="64" a="1"/>
  <c r="U1909" i="64" a="1"/>
  <c r="DA707" i="64" a="1"/>
  <c r="U1519" i="64" a="1"/>
  <c r="U1653" i="64" a="1"/>
  <c r="U1582" i="64" a="1"/>
  <c r="U756" i="64" a="1"/>
  <c r="U1425" i="64" a="1"/>
  <c r="U1100" i="64" a="1"/>
  <c r="U1273" i="64" a="1"/>
  <c r="U1547" i="64" a="1"/>
  <c r="U1449" i="64" a="1"/>
  <c r="U1885" i="64" a="1"/>
  <c r="CG27" i="1224" l="1"/>
  <c r="CF49" i="1224"/>
  <c r="CF43" i="861" s="1"/>
  <c r="CF47" i="1224"/>
  <c r="CF73" i="861" s="1"/>
  <c r="CD400" i="64"/>
  <c r="CE394" i="64"/>
  <c r="CE398" i="64" s="1"/>
  <c r="CD2182" i="64"/>
  <c r="CE2179" i="64" s="1"/>
  <c r="CE2184" i="64" s="1"/>
  <c r="AX74" i="861"/>
  <c r="AX76" i="861" s="1"/>
  <c r="CC1990" i="64"/>
  <c r="CD1985" i="64" s="1"/>
  <c r="DJ26" i="861"/>
  <c r="DJ27" i="861" s="1"/>
  <c r="DJ12" i="863"/>
  <c r="DI31" i="861"/>
  <c r="DI36" i="861" s="1"/>
  <c r="DI38" i="861" s="1"/>
  <c r="DI26" i="863"/>
  <c r="BE586" i="64"/>
  <c r="BE588" i="64" s="1"/>
  <c r="BE589" i="64" s="1"/>
  <c r="BE597" i="64"/>
  <c r="BE2114" i="64"/>
  <c r="BF2110" i="64" s="1"/>
  <c r="U177" i="64"/>
  <c r="U1909" i="64"/>
  <c r="T1590" i="64"/>
  <c r="DA707" i="64"/>
  <c r="U1582" i="64"/>
  <c r="U1617" i="64"/>
  <c r="U1653" i="64"/>
  <c r="U1547" i="64"/>
  <c r="U1885" i="64"/>
  <c r="U1519" i="64"/>
  <c r="U1425" i="64"/>
  <c r="U1449" i="64"/>
  <c r="U1798" i="64"/>
  <c r="U1273" i="64"/>
  <c r="U1100" i="64"/>
  <c r="U756" i="64"/>
  <c r="S1427" i="64"/>
  <c r="U192" i="64" a="1"/>
  <c r="U192" i="64" s="1"/>
  <c r="V192" i="64" s="1" a="1"/>
  <c r="V192" i="64" s="1"/>
  <c r="U2252" i="64"/>
  <c r="V1616" i="64" a="1"/>
  <c r="V1616" i="64" s="1"/>
  <c r="V1652" i="64" a="1"/>
  <c r="V1652" i="64" s="1"/>
  <c r="V1581" i="64" a="1"/>
  <c r="V1581" i="64" s="1"/>
  <c r="V2244" i="64" a="1"/>
  <c r="V2244" i="64" s="1"/>
  <c r="V1546" i="64" a="1"/>
  <c r="V1546" i="64" s="1"/>
  <c r="V2278" i="64" a="1"/>
  <c r="V2278" i="64" s="1"/>
  <c r="V558" i="64" a="1"/>
  <c r="V558" i="64" s="1"/>
  <c r="V552" i="64" a="1"/>
  <c r="V552" i="64" s="1"/>
  <c r="V1884" i="64" a="1"/>
  <c r="V1884" i="64" s="1"/>
  <c r="V1794" i="64" a="1"/>
  <c r="V1794" i="64" s="1"/>
  <c r="V1272" i="64" a="1"/>
  <c r="V1272" i="64" s="1"/>
  <c r="Q161" i="69"/>
  <c r="P173" i="69"/>
  <c r="P175" i="69" s="1"/>
  <c r="V755" i="64" a="1"/>
  <c r="V755" i="64" s="1"/>
  <c r="V245" i="64" a="1"/>
  <c r="V245" i="64" s="1"/>
  <c r="V175" i="64" a="1"/>
  <c r="V175" i="64" s="1"/>
  <c r="V176" i="64" a="1"/>
  <c r="V176" i="64" s="1"/>
  <c r="V191" i="64" a="1"/>
  <c r="V191" i="64" s="1"/>
  <c r="V40" i="64" a="1"/>
  <c r="V40" i="64" s="1"/>
  <c r="V1099" i="64" a="1"/>
  <c r="V1099" i="64" s="1"/>
  <c r="V1518" i="64" a="1"/>
  <c r="V1518" i="64" s="1"/>
  <c r="V1448" i="64" a="1"/>
  <c r="V1448" i="64" s="1"/>
  <c r="V1520" i="64" a="1"/>
  <c r="V1520" i="64" s="1"/>
  <c r="V733" i="64" a="1"/>
  <c r="V733" i="64" s="1"/>
  <c r="V1424" i="64" a="1"/>
  <c r="V1424" i="64" s="1"/>
  <c r="V1805" i="64" a="1"/>
  <c r="V1805" i="64" s="1"/>
  <c r="V1426" i="64" a="1"/>
  <c r="V1426" i="64" s="1"/>
  <c r="V1908" i="64" a="1"/>
  <c r="V1908" i="64" s="1"/>
  <c r="V1402" i="64" a="1"/>
  <c r="V1402" i="64" s="1"/>
  <c r="V731" i="64" a="1"/>
  <c r="V731" i="64" s="1"/>
  <c r="V1799" i="64" a="1"/>
  <c r="V1799" i="64" s="1"/>
  <c r="V1910" i="64" a="1"/>
  <c r="V1910"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798" i="64" a="1"/>
  <c r="V1425" i="64" a="1"/>
  <c r="V1582" i="64" a="1"/>
  <c r="V1617" i="64" a="1"/>
  <c r="DB707" i="64" a="1"/>
  <c r="V1519" i="64" a="1"/>
  <c r="V1909" i="64" a="1"/>
  <c r="V756" i="64" a="1"/>
  <c r="V1100" i="64" a="1"/>
  <c r="V1653" i="64" a="1"/>
  <c r="V1547" i="64" a="1"/>
  <c r="V1449" i="64" a="1"/>
  <c r="V1885" i="64" a="1"/>
  <c r="V1273" i="64" a="1"/>
  <c r="CG43" i="1224" l="1"/>
  <c r="CG33" i="1224"/>
  <c r="CG42" i="861" s="1"/>
  <c r="CG31" i="1224"/>
  <c r="CG72" i="861" s="1"/>
  <c r="CE400" i="64"/>
  <c r="CF394" i="64"/>
  <c r="CF398" i="64" s="1"/>
  <c r="AZ17" i="861"/>
  <c r="AZ26" i="861" s="1"/>
  <c r="AZ27" i="861" s="1"/>
  <c r="CE2182" i="64"/>
  <c r="CF2179" i="64" s="1"/>
  <c r="CF2184" i="64" s="1"/>
  <c r="CD1992" i="64"/>
  <c r="DJ64" i="861"/>
  <c r="DI39" i="861"/>
  <c r="DJ67" i="863"/>
  <c r="DJ69" i="863"/>
  <c r="DJ23" i="863" s="1"/>
  <c r="DJ32" i="861" s="1"/>
  <c r="DJ71" i="863"/>
  <c r="DJ25" i="863" s="1"/>
  <c r="DJ34" i="861" s="1"/>
  <c r="BE602" i="64"/>
  <c r="BF593" i="64"/>
  <c r="BE598" i="64"/>
  <c r="BE590" i="64"/>
  <c r="BF582" i="64"/>
  <c r="BF585" i="64" s="1"/>
  <c r="BF2116" i="64"/>
  <c r="V177" i="64"/>
  <c r="V1909" i="64"/>
  <c r="U1590" i="64"/>
  <c r="DB707" i="64"/>
  <c r="V1617" i="64"/>
  <c r="V1653" i="64"/>
  <c r="V1519" i="64"/>
  <c r="V1547" i="64"/>
  <c r="V1885" i="64"/>
  <c r="V1582" i="64"/>
  <c r="V1425" i="64"/>
  <c r="V1449" i="64"/>
  <c r="V1798" i="64"/>
  <c r="V1273" i="64"/>
  <c r="V1100" i="64"/>
  <c r="V756" i="64"/>
  <c r="V2252" i="64"/>
  <c r="W1652" i="64" a="1"/>
  <c r="W1652" i="64" s="1"/>
  <c r="W1581" i="64" a="1"/>
  <c r="W1581" i="64" s="1"/>
  <c r="W1616" i="64" a="1"/>
  <c r="W1616" i="64" s="1"/>
  <c r="W2244" i="64" a="1"/>
  <c r="W2244" i="64" s="1"/>
  <c r="W1546" i="64" a="1"/>
  <c r="W1546" i="64" s="1"/>
  <c r="W2278" i="64" a="1"/>
  <c r="W2278" i="64" s="1"/>
  <c r="W558" i="64" a="1"/>
  <c r="W558" i="64" s="1"/>
  <c r="W552" i="64" a="1"/>
  <c r="W552" i="64" s="1"/>
  <c r="W1884" i="64" a="1"/>
  <c r="W1884" i="64" s="1"/>
  <c r="W1794" i="64" a="1"/>
  <c r="W1794" i="64" s="1"/>
  <c r="W1272" i="64" a="1"/>
  <c r="W1272" i="64" s="1"/>
  <c r="W755" i="64" a="1"/>
  <c r="W755" i="64" s="1"/>
  <c r="W245" i="64" a="1"/>
  <c r="W245" i="64" s="1"/>
  <c r="W176" i="64" a="1"/>
  <c r="W176" i="64" s="1"/>
  <c r="W175" i="64" a="1"/>
  <c r="W175" i="64" s="1"/>
  <c r="W191" i="64" a="1"/>
  <c r="W191" i="64" s="1"/>
  <c r="W40" i="64" a="1"/>
  <c r="W40" i="64" s="1"/>
  <c r="W192" i="64" a="1"/>
  <c r="W192" i="64" s="1"/>
  <c r="R191" i="64" a="1"/>
  <c r="R191" i="64" s="1"/>
  <c r="W1099" i="64" a="1"/>
  <c r="W1099" i="64" s="1"/>
  <c r="W1518" i="64" a="1"/>
  <c r="W1518" i="64" s="1"/>
  <c r="W1799" i="64" a="1"/>
  <c r="W1799" i="64" s="1"/>
  <c r="W1448" i="64" a="1"/>
  <c r="W1448" i="64" s="1"/>
  <c r="W1805" i="64" a="1"/>
  <c r="W1805" i="64" s="1"/>
  <c r="W731" i="64" a="1"/>
  <c r="W731" i="64" s="1"/>
  <c r="W1910" i="64" a="1"/>
  <c r="W1910" i="64" s="1"/>
  <c r="W1424" i="64" a="1"/>
  <c r="W1424" i="64" s="1"/>
  <c r="W1402" i="64" a="1"/>
  <c r="W1402" i="64" s="1"/>
  <c r="W733" i="64" a="1"/>
  <c r="W733" i="64" s="1"/>
  <c r="W1426" i="64" a="1"/>
  <c r="W1426" i="64" s="1"/>
  <c r="W1908" i="64" a="1"/>
  <c r="W1908" i="64" s="1"/>
  <c r="W1520" i="64" a="1"/>
  <c r="W1520"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519" i="64" a="1"/>
  <c r="W1653" i="64" a="1"/>
  <c r="W756" i="64" a="1"/>
  <c r="W1425" i="64" a="1"/>
  <c r="DC707" i="64" a="1"/>
  <c r="W1617" i="64" a="1"/>
  <c r="W1547" i="64" a="1"/>
  <c r="W1273" i="64" a="1"/>
  <c r="W1909" i="64" a="1"/>
  <c r="W1449" i="64" a="1"/>
  <c r="W1798" i="64" a="1"/>
  <c r="W1582" i="64" a="1"/>
  <c r="W1100" i="64" a="1"/>
  <c r="W1885" i="64" a="1"/>
  <c r="CH27" i="1224" l="1"/>
  <c r="CG47" i="1224"/>
  <c r="CG73" i="861" s="1"/>
  <c r="CG49" i="1224"/>
  <c r="CG43" i="861" s="1"/>
  <c r="CF400" i="64"/>
  <c r="CG394" i="64"/>
  <c r="CG398" i="64" s="1"/>
  <c r="CF2182" i="64"/>
  <c r="CG2179" i="64" s="1"/>
  <c r="CG2184" i="64" s="1"/>
  <c r="AY44" i="861"/>
  <c r="CD1989" i="64"/>
  <c r="DJ22" i="863"/>
  <c r="DJ72" i="863"/>
  <c r="DK17" i="861"/>
  <c r="BF594" i="64"/>
  <c r="BF2120" i="64" a="1"/>
  <c r="BF2120" i="64" s="1"/>
  <c r="BF2113" i="64" s="1"/>
  <c r="W177" i="64"/>
  <c r="W1909" i="64"/>
  <c r="V1590" i="64"/>
  <c r="DC707" i="64"/>
  <c r="W1519" i="64"/>
  <c r="W1617" i="64"/>
  <c r="W1547" i="64"/>
  <c r="W1885" i="64"/>
  <c r="W1582" i="64"/>
  <c r="W1653" i="64"/>
  <c r="W1425" i="64"/>
  <c r="W1449" i="64"/>
  <c r="W1798" i="64"/>
  <c r="W1273" i="64"/>
  <c r="W1100" i="64"/>
  <c r="W756" i="64"/>
  <c r="X1652" i="64" a="1"/>
  <c r="X1652" i="64" s="1"/>
  <c r="X1616" i="64" a="1"/>
  <c r="X1616" i="64" s="1"/>
  <c r="X1581" i="64" a="1"/>
  <c r="X1581" i="64" s="1"/>
  <c r="W2252" i="64"/>
  <c r="X2244" i="64" a="1"/>
  <c r="X2244" i="64" s="1"/>
  <c r="X1546" i="64" a="1"/>
  <c r="X1546" i="64" s="1"/>
  <c r="X2278" i="64" a="1"/>
  <c r="X2278" i="64" s="1"/>
  <c r="X558" i="64" a="1"/>
  <c r="X558" i="64" s="1"/>
  <c r="X552" i="64" a="1"/>
  <c r="X552" i="64" s="1"/>
  <c r="X1884" i="64" a="1"/>
  <c r="X1884" i="64" s="1"/>
  <c r="X1794" i="64" a="1"/>
  <c r="X1794" i="64" s="1"/>
  <c r="X1272" i="64" a="1"/>
  <c r="X1272" i="64" s="1"/>
  <c r="X755" i="64" a="1"/>
  <c r="X755" i="64" s="1"/>
  <c r="X176" i="64" a="1"/>
  <c r="X176" i="64" s="1"/>
  <c r="X175" i="64" a="1"/>
  <c r="X175" i="64" s="1"/>
  <c r="X40" i="64" a="1"/>
  <c r="X40" i="64" s="1"/>
  <c r="X191" i="64" a="1"/>
  <c r="X191" i="64" s="1"/>
  <c r="X245" i="64" a="1"/>
  <c r="X245" i="64" s="1"/>
  <c r="X192" i="64" a="1"/>
  <c r="X192" i="64" s="1"/>
  <c r="S190" i="64"/>
  <c r="X1099" i="64" a="1"/>
  <c r="X1099" i="64" s="1"/>
  <c r="X1448" i="64" a="1"/>
  <c r="X1448" i="64" s="1"/>
  <c r="X1426" i="64" a="1"/>
  <c r="X1426" i="64" s="1"/>
  <c r="X1402" i="64" a="1"/>
  <c r="X1402" i="64" s="1"/>
  <c r="X733" i="64" a="1"/>
  <c r="X733" i="64" s="1"/>
  <c r="X1910" i="64" a="1"/>
  <c r="X1910" i="64" s="1"/>
  <c r="X731" i="64" a="1"/>
  <c r="X731" i="64" s="1"/>
  <c r="X1908" i="64" a="1"/>
  <c r="X1908" i="64" s="1"/>
  <c r="X1799" i="64" a="1"/>
  <c r="X1799" i="64" s="1"/>
  <c r="X1805" i="64" a="1"/>
  <c r="X1805" i="64" s="1"/>
  <c r="X1520" i="64" a="1"/>
  <c r="X1520" i="64" s="1"/>
  <c r="X1424" i="64" a="1"/>
  <c r="X1424" i="64" s="1"/>
  <c r="X1518" i="64" a="1"/>
  <c r="X1518"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909" i="64" a="1"/>
  <c r="X756" i="64" a="1"/>
  <c r="X1798" i="64" a="1"/>
  <c r="DD707" i="64" a="1"/>
  <c r="X1519" i="64" a="1"/>
  <c r="X1547" i="64" a="1"/>
  <c r="X1425" i="64" a="1"/>
  <c r="X1449" i="64" a="1"/>
  <c r="X1100" i="64" a="1"/>
  <c r="X1273" i="64" a="1"/>
  <c r="X1885" i="64" a="1"/>
  <c r="X1653" i="64" a="1"/>
  <c r="X1617" i="64" a="1"/>
  <c r="X1582" i="64" a="1"/>
  <c r="CH43" i="1224" l="1"/>
  <c r="CH33" i="1224"/>
  <c r="CH42" i="861" s="1"/>
  <c r="CH31" i="1224"/>
  <c r="CH72" i="861" s="1"/>
  <c r="CH394" i="64"/>
  <c r="CH398" i="64" s="1"/>
  <c r="CG400" i="64"/>
  <c r="AZ96" i="861"/>
  <c r="AZ64" i="861"/>
  <c r="CG2182" i="64"/>
  <c r="CH2179" i="64" s="1"/>
  <c r="CH2184" i="64" s="1"/>
  <c r="AY104" i="861"/>
  <c r="DF104" i="861"/>
  <c r="CD1990" i="64"/>
  <c r="CE1985" i="64" s="1"/>
  <c r="DK26" i="861"/>
  <c r="DK27" i="861" s="1"/>
  <c r="DK12" i="863"/>
  <c r="DJ31" i="861"/>
  <c r="DJ36" i="861" s="1"/>
  <c r="DJ38" i="861" s="1"/>
  <c r="DJ26" i="863"/>
  <c r="BF596" i="64"/>
  <c r="BF2114" i="64"/>
  <c r="BG2110" i="64" s="1"/>
  <c r="X177" i="64"/>
  <c r="X1909" i="64"/>
  <c r="S193" i="64"/>
  <c r="W1590" i="64"/>
  <c r="DD707" i="64"/>
  <c r="X1885" i="64"/>
  <c r="X1582" i="64"/>
  <c r="X1519" i="64"/>
  <c r="X1617" i="64"/>
  <c r="X1653" i="64"/>
  <c r="X1547" i="64"/>
  <c r="X1425" i="64"/>
  <c r="X1449" i="64"/>
  <c r="X1798" i="64"/>
  <c r="X1273" i="64"/>
  <c r="X1100" i="64"/>
  <c r="X756" i="64"/>
  <c r="Y1652" i="64" a="1"/>
  <c r="Y1652" i="64" s="1"/>
  <c r="Y1616" i="64" a="1"/>
  <c r="Y1616" i="64" s="1"/>
  <c r="Y1581" i="64" a="1"/>
  <c r="Y1581" i="64" s="1"/>
  <c r="X2252" i="64"/>
  <c r="Y2244" i="64" a="1"/>
  <c r="Y2244" i="64" s="1"/>
  <c r="Y1546" i="64" a="1"/>
  <c r="Y1546" i="64" s="1"/>
  <c r="Y2278" i="64" a="1"/>
  <c r="Y2278" i="64" s="1"/>
  <c r="Y558" i="64" a="1"/>
  <c r="Y558" i="64" s="1"/>
  <c r="Y552" i="64" a="1"/>
  <c r="Y552" i="64" s="1"/>
  <c r="U98" i="69"/>
  <c r="R132" i="69"/>
  <c r="R157" i="69" s="1"/>
  <c r="Y1884" i="64" a="1"/>
  <c r="Y1884" i="64" s="1"/>
  <c r="Y1794" i="64" a="1"/>
  <c r="Y1794" i="64" s="1"/>
  <c r="Y1272" i="64" a="1"/>
  <c r="Y1272" i="64" s="1"/>
  <c r="Y755" i="64" a="1"/>
  <c r="Y755" i="64" s="1"/>
  <c r="Y176" i="64" a="1"/>
  <c r="Y176" i="64" s="1"/>
  <c r="Y175" i="64" a="1"/>
  <c r="Y175" i="64" s="1"/>
  <c r="Y40" i="64" a="1"/>
  <c r="Y40" i="64" s="1"/>
  <c r="Y191" i="64" a="1"/>
  <c r="Y191" i="64" s="1"/>
  <c r="Y245" i="64" a="1"/>
  <c r="Y245" i="64" s="1"/>
  <c r="Y192" i="64" a="1"/>
  <c r="Y192" i="64" s="1"/>
  <c r="T190" i="64"/>
  <c r="T193" i="64" s="1"/>
  <c r="Y1099" i="64" a="1"/>
  <c r="Y1099" i="64" s="1"/>
  <c r="Y731" i="64" a="1"/>
  <c r="Y731" i="64" s="1"/>
  <c r="Y733" i="64" a="1"/>
  <c r="Y733" i="64" s="1"/>
  <c r="Y1910" i="64" a="1"/>
  <c r="Y1910" i="64" s="1"/>
  <c r="Y1426" i="64" a="1"/>
  <c r="Y1426" i="64" s="1"/>
  <c r="Y1448" i="64" a="1"/>
  <c r="Y1448" i="64" s="1"/>
  <c r="Y1520" i="64" a="1"/>
  <c r="Y1520" i="64" s="1"/>
  <c r="Y1908" i="64" a="1"/>
  <c r="Y1908" i="64" s="1"/>
  <c r="Y1799" i="64" a="1"/>
  <c r="Y1799" i="64" s="1"/>
  <c r="Y1424" i="64" a="1"/>
  <c r="Y1424" i="64" s="1"/>
  <c r="Y1805" i="64" a="1"/>
  <c r="Y1805" i="64" s="1"/>
  <c r="Y1518" i="64" a="1"/>
  <c r="Y1518" i="64" s="1"/>
  <c r="Y1402" i="64" a="1"/>
  <c r="Y140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00" i="64" a="1"/>
  <c r="DE707" i="64" a="1"/>
  <c r="Y1653" i="64" a="1"/>
  <c r="Y1425" i="64" a="1"/>
  <c r="Y1798" i="64" a="1"/>
  <c r="Y756" i="64" a="1"/>
  <c r="Y1582" i="64" a="1"/>
  <c r="Y1519" i="64" a="1"/>
  <c r="Y1909" i="64" a="1"/>
  <c r="Y1547" i="64" a="1"/>
  <c r="Y1617" i="64" a="1"/>
  <c r="Y1273" i="64" a="1"/>
  <c r="Y1885" i="64" a="1"/>
  <c r="Y1449" i="64" a="1"/>
  <c r="CI27" i="1224" l="1"/>
  <c r="CH49" i="1224"/>
  <c r="CH43" i="861" s="1"/>
  <c r="CH47" i="1224"/>
  <c r="CH73" i="861" s="1"/>
  <c r="CI394" i="64"/>
  <c r="CI398" i="64" s="1"/>
  <c r="CH400" i="64"/>
  <c r="CH2182" i="64"/>
  <c r="CI2179" i="64" s="1"/>
  <c r="CI2184" i="64" s="1"/>
  <c r="AY74" i="861"/>
  <c r="AY76" i="861" s="1"/>
  <c r="CE1992" i="64"/>
  <c r="DK64" i="861"/>
  <c r="DJ39" i="861"/>
  <c r="DK67" i="863"/>
  <c r="DK71" i="863"/>
  <c r="DK25" i="863" s="1"/>
  <c r="DK34" i="861" s="1"/>
  <c r="DK69" i="863"/>
  <c r="DK23" i="863" s="1"/>
  <c r="DK32" i="861" s="1"/>
  <c r="BF586" i="64"/>
  <c r="BF588" i="64" s="1"/>
  <c r="BF589" i="64" s="1"/>
  <c r="BF597" i="64"/>
  <c r="BG2116" i="64"/>
  <c r="Y177" i="64"/>
  <c r="Y1909" i="64"/>
  <c r="X1590" i="64"/>
  <c r="DE707" i="64"/>
  <c r="Y1653" i="64"/>
  <c r="Y1547" i="64"/>
  <c r="Y1885" i="64"/>
  <c r="Y1519" i="64"/>
  <c r="Y1582" i="64"/>
  <c r="Y1617" i="64"/>
  <c r="Y1425" i="64"/>
  <c r="Y1449" i="64"/>
  <c r="Y1798" i="64"/>
  <c r="Y1273" i="64"/>
  <c r="Y1100" i="64"/>
  <c r="Y756" i="64"/>
  <c r="Y2252" i="64"/>
  <c r="Z1652" i="64" a="1"/>
  <c r="Z1652" i="64" s="1"/>
  <c r="Z1616" i="64" a="1"/>
  <c r="Z1616" i="64" s="1"/>
  <c r="Z1581" i="64" a="1"/>
  <c r="Z1581" i="64" s="1"/>
  <c r="Z2244" i="64" a="1"/>
  <c r="Z2244" i="64" s="1"/>
  <c r="Z1546" i="64" a="1"/>
  <c r="Z1546" i="64" s="1"/>
  <c r="Z2278" i="64" a="1"/>
  <c r="Z2278" i="64" s="1"/>
  <c r="Z558" i="64" a="1"/>
  <c r="Z558" i="64" s="1"/>
  <c r="Z552" i="64" a="1"/>
  <c r="Z552" i="64" s="1"/>
  <c r="R135" i="69"/>
  <c r="R140" i="69" s="1"/>
  <c r="R150" i="69" s="1"/>
  <c r="Z1884" i="64" a="1"/>
  <c r="Z1884" i="64" s="1"/>
  <c r="Z1794" i="64" a="1"/>
  <c r="Z1794" i="64" s="1"/>
  <c r="Z1272" i="64" a="1"/>
  <c r="Z1272" i="64" s="1"/>
  <c r="Z755" i="64" a="1"/>
  <c r="Z755" i="64" s="1"/>
  <c r="Z176" i="64" a="1"/>
  <c r="Z176" i="64" s="1"/>
  <c r="Z175" i="64" a="1"/>
  <c r="Z175" i="64" s="1"/>
  <c r="Z191" i="64" a="1"/>
  <c r="Z191" i="64" s="1"/>
  <c r="Z245" i="64" a="1"/>
  <c r="Z245" i="64" s="1"/>
  <c r="Z40" i="64" a="1"/>
  <c r="Z40" i="64" s="1"/>
  <c r="Z192" i="64" a="1"/>
  <c r="Z192" i="64" s="1"/>
  <c r="U190" i="64"/>
  <c r="Z1099" i="64" a="1"/>
  <c r="Z1099" i="64" s="1"/>
  <c r="Z1518" i="64" a="1"/>
  <c r="Z1518" i="64" s="1"/>
  <c r="Z1910" i="64" a="1"/>
  <c r="Z1910" i="64" s="1"/>
  <c r="Z1448" i="64" a="1"/>
  <c r="Z1448" i="64" s="1"/>
  <c r="Z1424" i="64" a="1"/>
  <c r="Z1424" i="64" s="1"/>
  <c r="Z1805" i="64" a="1"/>
  <c r="Z1805" i="64" s="1"/>
  <c r="Z731" i="64" a="1"/>
  <c r="Z731" i="64" s="1"/>
  <c r="Z1520" i="64" a="1"/>
  <c r="Z1520" i="64" s="1"/>
  <c r="Z1426" i="64" a="1"/>
  <c r="Z1426" i="64" s="1"/>
  <c r="Z1908" i="64" a="1"/>
  <c r="Z1908" i="64" s="1"/>
  <c r="Z1402" i="64" a="1"/>
  <c r="Z1402" i="64" s="1"/>
  <c r="Z733" i="64" a="1"/>
  <c r="Z733" i="64" s="1"/>
  <c r="Z1799" i="64" a="1"/>
  <c r="Z179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DF707" i="64" a="1"/>
  <c r="Z1617" i="64" a="1"/>
  <c r="Z1100" i="64" a="1"/>
  <c r="Z1449" i="64" a="1"/>
  <c r="Z1653" i="64" a="1"/>
  <c r="Z1425" i="64" a="1"/>
  <c r="Z1798" i="64" a="1"/>
  <c r="Z1582" i="64" a="1"/>
  <c r="Z1909" i="64" a="1"/>
  <c r="Z1519" i="64" a="1"/>
  <c r="Z1547" i="64" a="1"/>
  <c r="Z1885" i="64" a="1"/>
  <c r="Z1273" i="64" a="1"/>
  <c r="Z756" i="64" a="1"/>
  <c r="CI43" i="1224" l="1"/>
  <c r="CI31" i="1224"/>
  <c r="CI72" i="861" s="1"/>
  <c r="CI33" i="1224"/>
  <c r="CI42" i="861" s="1"/>
  <c r="CJ394" i="64"/>
  <c r="CJ398" i="64" s="1"/>
  <c r="CI400" i="64"/>
  <c r="CI2182" i="64"/>
  <c r="CJ2179" i="64" s="1"/>
  <c r="CJ2184" i="64" s="1"/>
  <c r="BA17" i="861"/>
  <c r="BA26" i="861" s="1"/>
  <c r="BA27" i="861" s="1"/>
  <c r="CE1989" i="64"/>
  <c r="DK22" i="863"/>
  <c r="DK72" i="863"/>
  <c r="DL17" i="861"/>
  <c r="BF602" i="64"/>
  <c r="BG593" i="64"/>
  <c r="BF598" i="64"/>
  <c r="BF590" i="64"/>
  <c r="BG582" i="64"/>
  <c r="BG2120" i="64" a="1"/>
  <c r="BG2120" i="64" s="1"/>
  <c r="BG2113" i="64" s="1"/>
  <c r="Z177" i="64"/>
  <c r="Z1909" i="64"/>
  <c r="U193" i="64"/>
  <c r="Y1590" i="64"/>
  <c r="DF707" i="64"/>
  <c r="Z1547" i="64"/>
  <c r="Z1885" i="64"/>
  <c r="Z1582" i="64"/>
  <c r="Z1617" i="64"/>
  <c r="Z1653" i="64"/>
  <c r="Z1519" i="64"/>
  <c r="Z1425" i="64"/>
  <c r="Z1449" i="64"/>
  <c r="Z1798" i="64"/>
  <c r="Z1273" i="64"/>
  <c r="Z1100" i="64"/>
  <c r="Z756" i="64"/>
  <c r="Z2252" i="64"/>
  <c r="AA1652" i="64" a="1"/>
  <c r="AA1652" i="64" s="1"/>
  <c r="AA1616" i="64" a="1"/>
  <c r="AA1616" i="64" s="1"/>
  <c r="AA1581" i="64" a="1"/>
  <c r="AA1581" i="64" s="1"/>
  <c r="AA2244" i="64" a="1"/>
  <c r="AA2244" i="64" s="1"/>
  <c r="AA1546" i="64" a="1"/>
  <c r="AA1546" i="64" s="1"/>
  <c r="AA2278" i="64" a="1"/>
  <c r="AA2278" i="64" s="1"/>
  <c r="R142" i="69"/>
  <c r="R146" i="69" s="1"/>
  <c r="R148" i="69" s="1"/>
  <c r="R136" i="69"/>
  <c r="S129" i="69"/>
  <c r="S134" i="69" s="1"/>
  <c r="AA558" i="64" a="1"/>
  <c r="AA558" i="64" s="1"/>
  <c r="AA552" i="64" a="1"/>
  <c r="AA552" i="64" s="1"/>
  <c r="AA1884" i="64" a="1"/>
  <c r="AA1884" i="64" s="1"/>
  <c r="AA1794" i="64" a="1"/>
  <c r="AA1794" i="64" s="1"/>
  <c r="AA1272" i="64" a="1"/>
  <c r="AA1272" i="64" s="1"/>
  <c r="AA755" i="64" a="1"/>
  <c r="AA755" i="64" s="1"/>
  <c r="AA191" i="64" a="1"/>
  <c r="AA191" i="64" s="1"/>
  <c r="AA245" i="64" a="1"/>
  <c r="AA245" i="64" s="1"/>
  <c r="AA175" i="64" a="1"/>
  <c r="AA175" i="64" s="1"/>
  <c r="AA176" i="64" a="1"/>
  <c r="AA176" i="64" s="1"/>
  <c r="AA40" i="64" a="1"/>
  <c r="AA40" i="64" s="1"/>
  <c r="AA192" i="64" a="1"/>
  <c r="AA192" i="64" s="1"/>
  <c r="V190" i="64"/>
  <c r="V193" i="64" s="1"/>
  <c r="AA1099" i="64" a="1"/>
  <c r="AA1099" i="64" s="1"/>
  <c r="AA1448" i="64" a="1"/>
  <c r="AA1448" i="64" s="1"/>
  <c r="AA1805" i="64" a="1"/>
  <c r="AA1805" i="64" s="1"/>
  <c r="AA1520" i="64" a="1"/>
  <c r="AA1520" i="64" s="1"/>
  <c r="AA1910" i="64" a="1"/>
  <c r="AA1910" i="64" s="1"/>
  <c r="AA1424" i="64" a="1"/>
  <c r="AA1424" i="64" s="1"/>
  <c r="AA1402" i="64" a="1"/>
  <c r="AA1402" i="64" s="1"/>
  <c r="AA1426" i="64" a="1"/>
  <c r="AA1426" i="64" s="1"/>
  <c r="AA1799" i="64" a="1"/>
  <c r="AA1799" i="64" s="1"/>
  <c r="AA733" i="64" a="1"/>
  <c r="AA733" i="64" s="1"/>
  <c r="AA1908" i="64" a="1"/>
  <c r="AA1908" i="64" s="1"/>
  <c r="AA731" i="64" a="1"/>
  <c r="AA731" i="64" s="1"/>
  <c r="AA1518" i="64" a="1"/>
  <c r="AA1518"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547" i="64" a="1"/>
  <c r="AA1617" i="64" a="1"/>
  <c r="AA1273" i="64" a="1"/>
  <c r="AA1519" i="64" a="1"/>
  <c r="DG707" i="64" a="1"/>
  <c r="AA1909" i="64" a="1"/>
  <c r="AA756" i="64" a="1"/>
  <c r="AA1798" i="64" a="1"/>
  <c r="AA1653" i="64" a="1"/>
  <c r="AA1582" i="64" a="1"/>
  <c r="AA1425" i="64" a="1"/>
  <c r="AA1885" i="64" a="1"/>
  <c r="AA1100" i="64" a="1"/>
  <c r="AA1449" i="64" a="1"/>
  <c r="CJ27" i="1224" l="1"/>
  <c r="CI49" i="1224"/>
  <c r="CI43" i="861" s="1"/>
  <c r="CI47" i="1224"/>
  <c r="CI73" i="861" s="1"/>
  <c r="CK394" i="64"/>
  <c r="CK398" i="64" s="1"/>
  <c r="CJ400" i="64"/>
  <c r="CJ2182" i="64"/>
  <c r="CK2179" i="64" s="1"/>
  <c r="CK2184" i="64" s="1"/>
  <c r="AZ44" i="861"/>
  <c r="CE1990" i="64"/>
  <c r="CF1985" i="64" s="1"/>
  <c r="DL64" i="861"/>
  <c r="DL26" i="861"/>
  <c r="DL27" i="861" s="1"/>
  <c r="DL12" i="863"/>
  <c r="DK31" i="861"/>
  <c r="DK36" i="861" s="1"/>
  <c r="DK38" i="861" s="1"/>
  <c r="DK26" i="863"/>
  <c r="BG585" i="64"/>
  <c r="BG2114" i="64"/>
  <c r="BH2110" i="64" s="1"/>
  <c r="BH2116" i="64" s="1"/>
  <c r="AA177" i="64"/>
  <c r="AA1909" i="64"/>
  <c r="Z1590" i="64"/>
  <c r="DG707" i="64"/>
  <c r="AA1885" i="64"/>
  <c r="AA1547" i="64"/>
  <c r="AA1519" i="64"/>
  <c r="AA1582" i="64"/>
  <c r="AA1617" i="64"/>
  <c r="AA1653" i="64"/>
  <c r="AA1425" i="64"/>
  <c r="AA1449" i="64"/>
  <c r="AA1798" i="64"/>
  <c r="AA1273" i="64"/>
  <c r="AA1100" i="64"/>
  <c r="AA756" i="64"/>
  <c r="AA2252" i="64"/>
  <c r="AB1616" i="64" a="1"/>
  <c r="AB1616" i="64" s="1"/>
  <c r="AB1652" i="64" a="1"/>
  <c r="AB1652" i="64" s="1"/>
  <c r="AB1581" i="64" a="1"/>
  <c r="AB1581" i="64" s="1"/>
  <c r="AB2244" i="64" a="1"/>
  <c r="AB2244" i="64" s="1"/>
  <c r="AB1546" i="64" a="1"/>
  <c r="AB1546" i="64" s="1"/>
  <c r="AB2278" i="64" a="1"/>
  <c r="AB2278" i="64" s="1"/>
  <c r="R152" i="69"/>
  <c r="S132" i="69"/>
  <c r="S157" i="69" s="1"/>
  <c r="AB552" i="64" a="1"/>
  <c r="AB552" i="64" s="1"/>
  <c r="AB558" i="64" a="1"/>
  <c r="AB558" i="64" s="1"/>
  <c r="AB1884" i="64" a="1"/>
  <c r="AB1884" i="64" s="1"/>
  <c r="AB1794" i="64" a="1"/>
  <c r="AB1794" i="64" s="1"/>
  <c r="AB1272" i="64" a="1"/>
  <c r="AB1272" i="64" s="1"/>
  <c r="AB755" i="64" a="1"/>
  <c r="AB755" i="64" s="1"/>
  <c r="AB191" i="64" a="1"/>
  <c r="AB191" i="64" s="1"/>
  <c r="AB245" i="64" a="1"/>
  <c r="AB245" i="64" s="1"/>
  <c r="AB40" i="64" a="1"/>
  <c r="AB40" i="64" s="1"/>
  <c r="AB176" i="64" a="1"/>
  <c r="AB176" i="64" s="1"/>
  <c r="AB175" i="64" a="1"/>
  <c r="AB175" i="64" s="1"/>
  <c r="AB192" i="64" a="1"/>
  <c r="AB192" i="64" s="1"/>
  <c r="W190" i="64"/>
  <c r="W193" i="64" s="1"/>
  <c r="AB1099" i="64" a="1"/>
  <c r="AB1099" i="64" s="1"/>
  <c r="AB731" i="64" a="1"/>
  <c r="AB731" i="64" s="1"/>
  <c r="AB1426" i="64" a="1"/>
  <c r="AB1426" i="64" s="1"/>
  <c r="AB1448" i="64" a="1"/>
  <c r="AB1448" i="64" s="1"/>
  <c r="AB1402" i="64" a="1"/>
  <c r="AB1402" i="64" s="1"/>
  <c r="AB1910" i="64" a="1"/>
  <c r="AB1910" i="64" s="1"/>
  <c r="AB733" i="64" a="1"/>
  <c r="AB733" i="64" s="1"/>
  <c r="AB1799" i="64" a="1"/>
  <c r="AB1799" i="64" s="1"/>
  <c r="AB1518" i="64" a="1"/>
  <c r="AB1518" i="64" s="1"/>
  <c r="AB1520" i="64" a="1"/>
  <c r="AB1520" i="64" s="1"/>
  <c r="AB1424" i="64" a="1"/>
  <c r="AB1424" i="64" s="1"/>
  <c r="AB1908" i="64" a="1"/>
  <c r="AB1908" i="64" s="1"/>
  <c r="AB1805" i="64" a="1"/>
  <c r="AB180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547" i="64" a="1"/>
  <c r="AB1909" i="64" a="1"/>
  <c r="AB1425" i="64" a="1"/>
  <c r="AB1100" i="64" a="1"/>
  <c r="AB1885" i="64" a="1"/>
  <c r="AB1582" i="64" a="1"/>
  <c r="AB1798" i="64" a="1"/>
  <c r="AB1617" i="64" a="1"/>
  <c r="AB1653" i="64" a="1"/>
  <c r="DH707" i="64" a="1"/>
  <c r="AB1519" i="64" a="1"/>
  <c r="AB1449" i="64" a="1"/>
  <c r="AB756" i="64" a="1"/>
  <c r="AB1273" i="64" a="1"/>
  <c r="CJ43" i="1224" l="1"/>
  <c r="CJ31" i="1224"/>
  <c r="CJ72" i="861" s="1"/>
  <c r="CJ33" i="1224"/>
  <c r="CJ42" i="861" s="1"/>
  <c r="CL394" i="64"/>
  <c r="CL398" i="64" s="1"/>
  <c r="CK400" i="64"/>
  <c r="BA96" i="861"/>
  <c r="BA64" i="861"/>
  <c r="CK2182" i="64"/>
  <c r="CL2179" i="64" s="1"/>
  <c r="CL2184" i="64" s="1"/>
  <c r="AZ104" i="861"/>
  <c r="DG104" i="861"/>
  <c r="CF1992" i="64"/>
  <c r="CF1989" i="64" s="1"/>
  <c r="DK39" i="861"/>
  <c r="DL71" i="863"/>
  <c r="DL25" i="863" s="1"/>
  <c r="DL34" i="861" s="1"/>
  <c r="DL67" i="863"/>
  <c r="DL69" i="863"/>
  <c r="DL23" i="863" s="1"/>
  <c r="DL32" i="861" s="1"/>
  <c r="BG594" i="64"/>
  <c r="BH2120" i="64" a="1"/>
  <c r="BH2120" i="64" s="1"/>
  <c r="BH2113" i="64" s="1"/>
  <c r="BH2114" i="64" s="1"/>
  <c r="AB177" i="64"/>
  <c r="AB1909" i="64"/>
  <c r="AA1590" i="64"/>
  <c r="DH707" i="64"/>
  <c r="AB1582" i="64"/>
  <c r="AB1617" i="64"/>
  <c r="AB1653" i="64"/>
  <c r="AB1547" i="64"/>
  <c r="AB1519" i="64"/>
  <c r="AB1885" i="64"/>
  <c r="AB1425" i="64"/>
  <c r="AB1449" i="64"/>
  <c r="AB1798" i="64"/>
  <c r="AB1273" i="64"/>
  <c r="AB1100" i="64"/>
  <c r="AB756" i="64"/>
  <c r="AB2252" i="64"/>
  <c r="AC1652" i="64" a="1"/>
  <c r="AC1652" i="64" s="1"/>
  <c r="AC1616" i="64" a="1"/>
  <c r="AC1616" i="64" s="1"/>
  <c r="AC1581" i="64" a="1"/>
  <c r="AC1581" i="64" s="1"/>
  <c r="AC2244" i="64" a="1"/>
  <c r="AC2244" i="64" s="1"/>
  <c r="AC1546" i="64" a="1"/>
  <c r="AC1546" i="64" s="1"/>
  <c r="AC2278" i="64" a="1"/>
  <c r="AC2278" i="64" s="1"/>
  <c r="S135" i="69"/>
  <c r="S140" i="69" s="1"/>
  <c r="S150" i="69" s="1"/>
  <c r="AC552" i="64" a="1"/>
  <c r="AC552" i="64" s="1"/>
  <c r="AC558" i="64" a="1"/>
  <c r="AC558" i="64" s="1"/>
  <c r="AC1884" i="64" a="1"/>
  <c r="AC1884" i="64" s="1"/>
  <c r="AC1794" i="64" a="1"/>
  <c r="AC1794" i="64" s="1"/>
  <c r="AC1272" i="64" a="1"/>
  <c r="AC1272" i="64" s="1"/>
  <c r="AC755" i="64" a="1"/>
  <c r="AC755" i="64" s="1"/>
  <c r="AC40" i="64" a="1"/>
  <c r="AC40" i="64" s="1"/>
  <c r="AC176" i="64" a="1"/>
  <c r="AC176" i="64" s="1"/>
  <c r="AC175" i="64" a="1"/>
  <c r="AC175" i="64" s="1"/>
  <c r="AC245" i="64" a="1"/>
  <c r="AC245" i="64" s="1"/>
  <c r="AC191" i="64" a="1"/>
  <c r="AC191" i="64" s="1"/>
  <c r="AC192" i="64" a="1"/>
  <c r="AC192" i="64" s="1"/>
  <c r="X190" i="64"/>
  <c r="X193" i="64" s="1"/>
  <c r="AC1099" i="64" a="1"/>
  <c r="AC1099" i="64" s="1"/>
  <c r="AC1448" i="64" a="1"/>
  <c r="AC1448" i="64" s="1"/>
  <c r="AC1908" i="64" a="1"/>
  <c r="AC1908" i="64" s="1"/>
  <c r="AC1799" i="64" a="1"/>
  <c r="AC1799" i="64" s="1"/>
  <c r="AC731" i="64" a="1"/>
  <c r="AC731" i="64" s="1"/>
  <c r="AC1424" i="64" a="1"/>
  <c r="AC1424" i="64" s="1"/>
  <c r="AC1520" i="64" a="1"/>
  <c r="AC1520" i="64" s="1"/>
  <c r="AC1426" i="64" a="1"/>
  <c r="AC1426" i="64" s="1"/>
  <c r="AC1910" i="64" a="1"/>
  <c r="AC1910" i="64" s="1"/>
  <c r="AC1518" i="64" a="1"/>
  <c r="AC1518" i="64" s="1"/>
  <c r="AC1805" i="64" a="1"/>
  <c r="AC1805" i="64" s="1"/>
  <c r="AC733" i="64" a="1"/>
  <c r="AC733" i="64" s="1"/>
  <c r="AC1402" i="64" a="1"/>
  <c r="AC140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617" i="64" a="1"/>
  <c r="AC1449" i="64" a="1"/>
  <c r="AC1909" i="64" a="1"/>
  <c r="AC1653" i="64" a="1"/>
  <c r="AC1798" i="64" a="1"/>
  <c r="AC1885" i="64" a="1"/>
  <c r="DI707" i="64" a="1"/>
  <c r="AC1582" i="64" a="1"/>
  <c r="AC1425" i="64" a="1"/>
  <c r="AC1519" i="64" a="1"/>
  <c r="AC1100" i="64" a="1"/>
  <c r="AC1547" i="64" a="1"/>
  <c r="AC1273" i="64" a="1"/>
  <c r="AC756" i="64" a="1"/>
  <c r="CK27" i="1224" l="1"/>
  <c r="CJ49" i="1224"/>
  <c r="CJ43" i="861" s="1"/>
  <c r="CJ47" i="1224"/>
  <c r="CJ73" i="861" s="1"/>
  <c r="P398" i="64"/>
  <c r="CL400" i="64"/>
  <c r="CL2182" i="64"/>
  <c r="P2182" i="64" s="1"/>
  <c r="AZ74" i="861"/>
  <c r="AZ76" i="861" s="1"/>
  <c r="CF1990" i="64"/>
  <c r="CG1985" i="64" s="1"/>
  <c r="DL72" i="863"/>
  <c r="DL22" i="863"/>
  <c r="BG596" i="64"/>
  <c r="BG586" i="64" s="1"/>
  <c r="BG588" i="64" s="1"/>
  <c r="BG589" i="64" s="1"/>
  <c r="AC177" i="64"/>
  <c r="AC1909" i="64"/>
  <c r="AB1590" i="64"/>
  <c r="DI707" i="64"/>
  <c r="AC1519" i="64"/>
  <c r="AC1653" i="64"/>
  <c r="AC1885" i="64"/>
  <c r="AC1582" i="64"/>
  <c r="AC1547" i="64"/>
  <c r="AC1617" i="64"/>
  <c r="AC1425" i="64"/>
  <c r="AC1449" i="64"/>
  <c r="AC1798" i="64"/>
  <c r="AC1273" i="64"/>
  <c r="AC1100" i="64"/>
  <c r="AC756" i="64"/>
  <c r="BI2110" i="64"/>
  <c r="BI2116" i="64" s="1"/>
  <c r="AD1616" i="64" a="1"/>
  <c r="AD1616" i="64" s="1"/>
  <c r="AD1652" i="64" a="1"/>
  <c r="AD1652" i="64" s="1"/>
  <c r="AD1581" i="64" a="1"/>
  <c r="AD1581" i="64" s="1"/>
  <c r="AC2252" i="64"/>
  <c r="AD2244" i="64" a="1"/>
  <c r="AD2244" i="64" s="1"/>
  <c r="AD1546" i="64" a="1"/>
  <c r="AD1546" i="64" s="1"/>
  <c r="AD2278" i="64" a="1"/>
  <c r="AD2278" i="64" s="1"/>
  <c r="T129" i="69"/>
  <c r="T134" i="69" s="1"/>
  <c r="S136" i="69"/>
  <c r="S142" i="69"/>
  <c r="S146" i="69" s="1"/>
  <c r="S148" i="69" s="1"/>
  <c r="AD558" i="64" a="1"/>
  <c r="AD558" i="64" s="1"/>
  <c r="AD552" i="64" a="1"/>
  <c r="AD552" i="64" s="1"/>
  <c r="AD1884" i="64" a="1"/>
  <c r="AD1884" i="64" s="1"/>
  <c r="X17" i="69"/>
  <c r="X18" i="69" s="1"/>
  <c r="AD1794" i="64" a="1"/>
  <c r="AD1794" i="64" s="1"/>
  <c r="AD1272" i="64" a="1"/>
  <c r="AD1272" i="64" s="1"/>
  <c r="AD755" i="64" a="1"/>
  <c r="AD755" i="64" s="1"/>
  <c r="AD40" i="64" a="1"/>
  <c r="AD40" i="64" s="1"/>
  <c r="AD176" i="64" a="1"/>
  <c r="AD176" i="64" s="1"/>
  <c r="AD175" i="64" a="1"/>
  <c r="AD175" i="64" s="1"/>
  <c r="AD245" i="64" a="1"/>
  <c r="AD245" i="64" s="1"/>
  <c r="AD191" i="64" a="1"/>
  <c r="AD191" i="64" s="1"/>
  <c r="AD192" i="64" a="1"/>
  <c r="AD192" i="64" s="1"/>
  <c r="Y190" i="64"/>
  <c r="Y193" i="64" s="1"/>
  <c r="AD1099" i="64" a="1"/>
  <c r="AD1099" i="64" s="1"/>
  <c r="AD1910" i="64" a="1"/>
  <c r="AD1910" i="64" s="1"/>
  <c r="AD1520" i="64" a="1"/>
  <c r="AD1520" i="64" s="1"/>
  <c r="AD731" i="64" a="1"/>
  <c r="AD731" i="64" s="1"/>
  <c r="AD733" i="64" a="1"/>
  <c r="AD733" i="64" s="1"/>
  <c r="AD1402" i="64" a="1"/>
  <c r="AD1402" i="64" s="1"/>
  <c r="AD1518" i="64" a="1"/>
  <c r="AD1518" i="64" s="1"/>
  <c r="AD1799" i="64" a="1"/>
  <c r="AD1799" i="64" s="1"/>
  <c r="AD1426" i="64" a="1"/>
  <c r="AD1426" i="64" s="1"/>
  <c r="AD1448" i="64" a="1"/>
  <c r="AD1448" i="64" s="1"/>
  <c r="AD1908" i="64" a="1"/>
  <c r="AD1908" i="64" s="1"/>
  <c r="AD1424" i="64" a="1"/>
  <c r="AD1424" i="64" s="1"/>
  <c r="AD1805" i="64" a="1"/>
  <c r="AD180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798" i="64" a="1"/>
  <c r="AD1909" i="64" a="1"/>
  <c r="AD1519" i="64" a="1"/>
  <c r="AD1425" i="64" a="1"/>
  <c r="AD1100" i="64" a="1"/>
  <c r="AD1617" i="64" a="1"/>
  <c r="AD1547" i="64" a="1"/>
  <c r="AD1653" i="64" a="1"/>
  <c r="AD1273" i="64" a="1"/>
  <c r="AD1449" i="64" a="1"/>
  <c r="DJ707" i="64" a="1"/>
  <c r="AD1885" i="64" a="1"/>
  <c r="AD756" i="64" a="1"/>
  <c r="AD1582" i="64" a="1"/>
  <c r="CK43" i="1224" l="1"/>
  <c r="CK31" i="1224"/>
  <c r="CK72" i="861" s="1"/>
  <c r="CK33" i="1224"/>
  <c r="CK42" i="861" s="1"/>
  <c r="N33" i="1224"/>
  <c r="N42" i="861" s="1"/>
  <c r="O33" i="1224"/>
  <c r="O42" i="861" s="1"/>
  <c r="N400" i="64"/>
  <c r="O400" i="64"/>
  <c r="P400" i="64"/>
  <c r="BB17" i="861"/>
  <c r="BB26" i="861" s="1"/>
  <c r="BB27" i="861" s="1"/>
  <c r="N2184" i="64"/>
  <c r="O2184" i="64"/>
  <c r="P2184" i="64"/>
  <c r="CG1992" i="64"/>
  <c r="CG1989" i="64" s="1"/>
  <c r="DL31" i="861"/>
  <c r="DL36" i="861" s="1"/>
  <c r="DL38" i="861" s="1"/>
  <c r="DL26" i="863"/>
  <c r="BG597" i="64"/>
  <c r="BG602" i="64" s="1"/>
  <c r="BH582" i="64"/>
  <c r="BH585" i="64" s="1"/>
  <c r="BH594" i="64" s="1"/>
  <c r="BH596" i="64" s="1"/>
  <c r="BH586" i="64" s="1"/>
  <c r="BH588" i="64" s="1"/>
  <c r="BH589" i="64" s="1"/>
  <c r="BG590" i="64"/>
  <c r="BI2120" i="64" a="1"/>
  <c r="BI2120" i="64" s="1"/>
  <c r="BI2113" i="64" s="1"/>
  <c r="BI2114" i="64" s="1"/>
  <c r="AD177" i="64"/>
  <c r="AD1909" i="64"/>
  <c r="AC1590" i="64"/>
  <c r="DJ707" i="64"/>
  <c r="AD1519" i="64"/>
  <c r="AD1885" i="64"/>
  <c r="K1885" i="64" s="1"/>
  <c r="AD1547" i="64"/>
  <c r="K1547" i="64" s="1"/>
  <c r="AD1582" i="64"/>
  <c r="AD1653" i="64"/>
  <c r="AD1617" i="64"/>
  <c r="K1617" i="64" s="1"/>
  <c r="AD1425" i="64"/>
  <c r="K1425" i="64" s="1"/>
  <c r="AD1449" i="64"/>
  <c r="AD1798" i="64"/>
  <c r="AD1273" i="64"/>
  <c r="K1273" i="64" s="1"/>
  <c r="AD1100" i="64"/>
  <c r="K1100" i="64" s="1"/>
  <c r="AD756" i="64"/>
  <c r="AD2252" i="64"/>
  <c r="K2252" i="64" s="1"/>
  <c r="AE1652" i="64" a="1"/>
  <c r="AE1652" i="64" s="1"/>
  <c r="AE1581" i="64" a="1"/>
  <c r="AE1581" i="64" s="1"/>
  <c r="AE1616" i="64" a="1"/>
  <c r="AE1616" i="64" s="1"/>
  <c r="AE2244" i="64" a="1"/>
  <c r="AE2244" i="64" s="1"/>
  <c r="AE1546" i="64" a="1"/>
  <c r="AE1546" i="64" s="1"/>
  <c r="AE2278" i="64" a="1"/>
  <c r="AE2278" i="64" s="1"/>
  <c r="T132" i="69"/>
  <c r="T157" i="69" s="1"/>
  <c r="S152" i="69"/>
  <c r="AE558" i="64" a="1"/>
  <c r="AE558" i="64" s="1"/>
  <c r="AE552" i="64" a="1"/>
  <c r="AE552" i="64" s="1"/>
  <c r="AE1884" i="64" a="1"/>
  <c r="AE1884" i="64" s="1"/>
  <c r="AE1794" i="64" a="1"/>
  <c r="AE1794" i="64" s="1"/>
  <c r="AE1272" i="64" a="1"/>
  <c r="AE1272" i="64" s="1"/>
  <c r="AE755" i="64" a="1"/>
  <c r="AE755" i="64" s="1"/>
  <c r="AE40" i="64" a="1"/>
  <c r="AE40" i="64" s="1"/>
  <c r="AE176" i="64" a="1"/>
  <c r="AE176" i="64" s="1"/>
  <c r="AE175" i="64" a="1"/>
  <c r="AE175" i="64" s="1"/>
  <c r="AE245" i="64" a="1"/>
  <c r="AE245" i="64" s="1"/>
  <c r="AE191" i="64" a="1"/>
  <c r="AE191" i="64" s="1"/>
  <c r="AE192" i="64" a="1"/>
  <c r="AE192" i="64" s="1"/>
  <c r="Z190" i="64"/>
  <c r="Z193" i="64" s="1"/>
  <c r="AE1099" i="64" a="1"/>
  <c r="AE1099" i="64" s="1"/>
  <c r="AE731" i="64" a="1"/>
  <c r="AE731" i="64" s="1"/>
  <c r="AE1805" i="64" a="1"/>
  <c r="AE1805" i="64" s="1"/>
  <c r="AE1424" i="64" a="1"/>
  <c r="AE1424" i="64" s="1"/>
  <c r="AE1908" i="64" a="1"/>
  <c r="AE1908" i="64" s="1"/>
  <c r="AE1448" i="64" a="1"/>
  <c r="AE1448" i="64" s="1"/>
  <c r="AE1910" i="64" a="1"/>
  <c r="AE1910" i="64" s="1"/>
  <c r="AE1426" i="64" a="1"/>
  <c r="AE1426" i="64" s="1"/>
  <c r="AE1520" i="64" a="1"/>
  <c r="AE1520" i="64" s="1"/>
  <c r="AE1518" i="64" a="1"/>
  <c r="AE1518" i="64" s="1"/>
  <c r="AE1402" i="64" a="1"/>
  <c r="AE1402" i="64" s="1"/>
  <c r="AE733" i="64" a="1"/>
  <c r="AE733" i="64" s="1"/>
  <c r="AE1799" i="64" a="1"/>
  <c r="AE179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DK707" i="64" a="1"/>
  <c r="AE1798" i="64" a="1"/>
  <c r="AE1885" i="64" a="1"/>
  <c r="AE1425" i="64" a="1"/>
  <c r="AE1449" i="64" a="1"/>
  <c r="AE1519" i="64" a="1"/>
  <c r="AE1617" i="64" a="1"/>
  <c r="AE1653" i="64" a="1"/>
  <c r="AE756" i="64" a="1"/>
  <c r="AE1273" i="64" a="1"/>
  <c r="AE1909" i="64" a="1"/>
  <c r="AE1582" i="64" a="1"/>
  <c r="AE1100" i="64" a="1"/>
  <c r="AE1547" i="64" a="1"/>
  <c r="CL27" i="1224" l="1"/>
  <c r="CK47" i="1224"/>
  <c r="CK73" i="861" s="1"/>
  <c r="CK49" i="1224"/>
  <c r="CK43" i="861" s="1"/>
  <c r="BA44" i="861"/>
  <c r="CG1990" i="64"/>
  <c r="CH1985" i="64" s="1"/>
  <c r="DL39" i="861"/>
  <c r="BH593" i="64"/>
  <c r="BH597" i="64" s="1"/>
  <c r="BG598" i="64"/>
  <c r="BH590" i="64"/>
  <c r="BI582" i="64"/>
  <c r="AE177" i="64"/>
  <c r="AE1909" i="64"/>
  <c r="AD1590" i="64"/>
  <c r="K1590" i="64" s="1"/>
  <c r="DK707" i="64"/>
  <c r="AE1885" i="64"/>
  <c r="AE1582" i="64"/>
  <c r="AE1617" i="64"/>
  <c r="AE1653" i="64"/>
  <c r="AE1519" i="64"/>
  <c r="AE1547" i="64"/>
  <c r="AE1425" i="64"/>
  <c r="AE1449" i="64"/>
  <c r="AE1798" i="64"/>
  <c r="AE1273" i="64"/>
  <c r="AE1100" i="64"/>
  <c r="AE756" i="64"/>
  <c r="BJ2110" i="64"/>
  <c r="BJ2116" i="64" s="1"/>
  <c r="AE2252" i="64"/>
  <c r="AF1652" i="64" a="1"/>
  <c r="AF1652" i="64" s="1"/>
  <c r="AF1616" i="64" a="1"/>
  <c r="AF1616" i="64" s="1"/>
  <c r="AF1581" i="64" a="1"/>
  <c r="AF1581" i="64" s="1"/>
  <c r="AF2244" i="64" a="1"/>
  <c r="AF2244" i="64" s="1"/>
  <c r="AF1546" i="64" a="1"/>
  <c r="AF1546" i="64" s="1"/>
  <c r="AF2278" i="64" a="1"/>
  <c r="AF2278" i="64" s="1"/>
  <c r="T135" i="69"/>
  <c r="T140" i="69" s="1"/>
  <c r="T150" i="69" s="1"/>
  <c r="T161" i="69"/>
  <c r="T162" i="69" s="1"/>
  <c r="T167" i="69" s="1"/>
  <c r="AF558" i="64" a="1"/>
  <c r="AF558" i="64" s="1"/>
  <c r="AF552" i="64" a="1"/>
  <c r="AF552" i="64" s="1"/>
  <c r="S173" i="69"/>
  <c r="S175" i="69" s="1"/>
  <c r="AF1884" i="64" a="1"/>
  <c r="AF1884" i="64" s="1"/>
  <c r="R115" i="69"/>
  <c r="R118" i="69" s="1"/>
  <c r="R125" i="69" s="1"/>
  <c r="AF1794" i="64" a="1"/>
  <c r="AF1794" i="64" s="1"/>
  <c r="AF1272" i="64" a="1"/>
  <c r="AF1272" i="64" s="1"/>
  <c r="AF755" i="64" a="1"/>
  <c r="AF755" i="64" s="1"/>
  <c r="AF176" i="64" a="1"/>
  <c r="AF176" i="64" s="1"/>
  <c r="AF245" i="64" a="1"/>
  <c r="AF245" i="64" s="1"/>
  <c r="AF175" i="64" a="1"/>
  <c r="AF175" i="64" s="1"/>
  <c r="AF191" i="64" a="1"/>
  <c r="AF191" i="64" s="1"/>
  <c r="AF40" i="64" a="1"/>
  <c r="AF40" i="64" s="1"/>
  <c r="AF192" i="64" a="1"/>
  <c r="AF192" i="64" s="1"/>
  <c r="AA190" i="64"/>
  <c r="AA193" i="64" s="1"/>
  <c r="AF1099" i="64" a="1"/>
  <c r="AF1099" i="64" s="1"/>
  <c r="AF1448" i="64" a="1"/>
  <c r="AF1448" i="64" s="1"/>
  <c r="AF1910" i="64" a="1"/>
  <c r="AF1910" i="64" s="1"/>
  <c r="AF1908" i="64" a="1"/>
  <c r="AF1908" i="64" s="1"/>
  <c r="AF1799" i="64" a="1"/>
  <c r="AF1799" i="64" s="1"/>
  <c r="AF1402" i="64" a="1"/>
  <c r="AF1402" i="64" s="1"/>
  <c r="AF1424" i="64" a="1"/>
  <c r="AF1424" i="64" s="1"/>
  <c r="AF1520" i="64" a="1"/>
  <c r="AF1520" i="64" s="1"/>
  <c r="AF1426" i="64" a="1"/>
  <c r="AF1426" i="64" s="1"/>
  <c r="AF733" i="64" a="1"/>
  <c r="AF733" i="64" s="1"/>
  <c r="AF1518" i="64" a="1"/>
  <c r="AF1518" i="64" s="1"/>
  <c r="AF1805" i="64" a="1"/>
  <c r="AF1805" i="64" s="1"/>
  <c r="AF731" i="64" a="1"/>
  <c r="AF73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425" i="64" a="1"/>
  <c r="AF1519" i="64" a="1"/>
  <c r="AF1909" i="64" a="1"/>
  <c r="AF1798" i="64" a="1"/>
  <c r="AF1885" i="64" a="1"/>
  <c r="AF1449" i="64" a="1"/>
  <c r="AF1547" i="64" a="1"/>
  <c r="AF756" i="64" a="1"/>
  <c r="AF1100" i="64" a="1"/>
  <c r="AF1273" i="64" a="1"/>
  <c r="AF1617" i="64" a="1"/>
  <c r="AF1653" i="64" a="1"/>
  <c r="AF1582" i="64" a="1"/>
  <c r="CL43" i="1224" l="1"/>
  <c r="CL33" i="1224"/>
  <c r="CL42" i="861" s="1"/>
  <c r="CL31" i="1224"/>
  <c r="CL72" i="861" s="1"/>
  <c r="N49" i="1224"/>
  <c r="N43" i="861" s="1"/>
  <c r="O49" i="1224"/>
  <c r="O43" i="861" s="1"/>
  <c r="BB64" i="861"/>
  <c r="BB96" i="861"/>
  <c r="BA104" i="861"/>
  <c r="DH104" i="861"/>
  <c r="CH1992" i="64"/>
  <c r="CH1989" i="64" s="1"/>
  <c r="BH602" i="64"/>
  <c r="BH598" i="64"/>
  <c r="BI593" i="64"/>
  <c r="BI585" i="64"/>
  <c r="BJ2120" i="64" a="1"/>
  <c r="BJ2120" i="64" s="1"/>
  <c r="BJ2113" i="64" s="1"/>
  <c r="BJ2114" i="64" s="1"/>
  <c r="AF177" i="64"/>
  <c r="AF1909" i="64"/>
  <c r="AE1590" i="64"/>
  <c r="K707" i="64"/>
  <c r="L707" i="64"/>
  <c r="M707" i="64"/>
  <c r="N707" i="64"/>
  <c r="O707" i="64"/>
  <c r="P707" i="64"/>
  <c r="AF1885" i="64"/>
  <c r="AF1547" i="64"/>
  <c r="AF1519" i="64"/>
  <c r="AF1582" i="64"/>
  <c r="AF1653" i="64"/>
  <c r="AF1617" i="64"/>
  <c r="AF1425" i="64"/>
  <c r="AF1449" i="64"/>
  <c r="AF1798" i="64"/>
  <c r="AF1273" i="64"/>
  <c r="AF1100" i="64"/>
  <c r="AF756" i="64"/>
  <c r="AF2252" i="64"/>
  <c r="AG1652" i="64" a="1"/>
  <c r="AG1652" i="64" s="1"/>
  <c r="AG1616" i="64" a="1"/>
  <c r="AG1616" i="64" s="1"/>
  <c r="AG1581" i="64" a="1"/>
  <c r="AG1581" i="64" s="1"/>
  <c r="AG2244" i="64" a="1"/>
  <c r="AG2244" i="64" s="1"/>
  <c r="AG1546" i="64" a="1"/>
  <c r="AG1546" i="64" s="1"/>
  <c r="AG2278" i="64" a="1"/>
  <c r="AG2278" i="64" s="1"/>
  <c r="U129" i="69"/>
  <c r="U132" i="69" s="1"/>
  <c r="U157" i="69" s="1"/>
  <c r="T142" i="69"/>
  <c r="T146" i="69" s="1"/>
  <c r="T148" i="69" s="1"/>
  <c r="T136" i="69"/>
  <c r="AG558" i="64" a="1"/>
  <c r="AG558" i="64" s="1"/>
  <c r="AG552" i="64" a="1"/>
  <c r="AG552" i="64" s="1"/>
  <c r="AG1884" i="64" a="1"/>
  <c r="AG1884" i="64" s="1"/>
  <c r="R119" i="69"/>
  <c r="AG1794" i="64" a="1"/>
  <c r="AG1794" i="64" s="1"/>
  <c r="AG1272" i="64" a="1"/>
  <c r="AG1272" i="64" s="1"/>
  <c r="AB190" i="64"/>
  <c r="AB193" i="64" s="1"/>
  <c r="AG755" i="64" a="1"/>
  <c r="AG755" i="64" s="1"/>
  <c r="AG175" i="64" a="1"/>
  <c r="AG175" i="64" s="1"/>
  <c r="AG191" i="64" a="1"/>
  <c r="AG191" i="64" s="1"/>
  <c r="AG176" i="64" a="1"/>
  <c r="AG176" i="64" s="1"/>
  <c r="AG40" i="64" a="1"/>
  <c r="AG40" i="64" s="1"/>
  <c r="AG245" i="64" a="1"/>
  <c r="AG245" i="64" s="1"/>
  <c r="AG192" i="64" a="1"/>
  <c r="AG192" i="64" s="1"/>
  <c r="AG1099" i="64" a="1"/>
  <c r="AG1099" i="64" s="1"/>
  <c r="AG1520" i="64" a="1"/>
  <c r="AG1520" i="64" s="1"/>
  <c r="AG1402" i="64" a="1"/>
  <c r="AG1402" i="64" s="1"/>
  <c r="AG731" i="64" a="1"/>
  <c r="AG731" i="64" s="1"/>
  <c r="AG1908" i="64" a="1"/>
  <c r="AG1908" i="64" s="1"/>
  <c r="AG1426" i="64" a="1"/>
  <c r="AG1426" i="64" s="1"/>
  <c r="AG733" i="64" a="1"/>
  <c r="AG733" i="64" s="1"/>
  <c r="AG1448" i="64" a="1"/>
  <c r="AG1448" i="64" s="1"/>
  <c r="AG1424" i="64" a="1"/>
  <c r="AG1424" i="64" s="1"/>
  <c r="AG1799" i="64" a="1"/>
  <c r="AG1799" i="64" s="1"/>
  <c r="AG1518" i="64" a="1"/>
  <c r="AG1518" i="64" s="1"/>
  <c r="AG1805" i="64" a="1"/>
  <c r="AG1805" i="64" s="1"/>
  <c r="AG1910" i="64" a="1"/>
  <c r="AG1910"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519" i="64" a="1"/>
  <c r="AG1547" i="64" a="1"/>
  <c r="AG1909" i="64" a="1"/>
  <c r="AG1798" i="64" a="1"/>
  <c r="AG1273" i="64" a="1"/>
  <c r="AG1885" i="64" a="1"/>
  <c r="AG1449" i="64" a="1"/>
  <c r="AG1425" i="64" a="1"/>
  <c r="AG1100" i="64" a="1"/>
  <c r="AG756" i="64" a="1"/>
  <c r="AG1653" i="64" a="1"/>
  <c r="AG1617" i="64" a="1"/>
  <c r="AG1582" i="64" a="1"/>
  <c r="P31" i="1224" l="1"/>
  <c r="P72" i="861" s="1"/>
  <c r="P33" i="1224"/>
  <c r="P42" i="861" s="1"/>
  <c r="CL47" i="1224"/>
  <c r="CL73" i="861" s="1"/>
  <c r="CL49" i="1224"/>
  <c r="CL43" i="861" s="1"/>
  <c r="BA74" i="861"/>
  <c r="BA76" i="861" s="1"/>
  <c r="CH1990" i="64"/>
  <c r="CI1985" i="64" s="1"/>
  <c r="BI594" i="64"/>
  <c r="BI596" i="64" s="1"/>
  <c r="BI586" i="64" s="1"/>
  <c r="BI588" i="64" s="1"/>
  <c r="BI589" i="64" s="1"/>
  <c r="AG177" i="64"/>
  <c r="AG1909" i="64"/>
  <c r="AF1590" i="64"/>
  <c r="AG1547" i="64"/>
  <c r="AG1519" i="64"/>
  <c r="AG1617" i="64"/>
  <c r="AG1885" i="64"/>
  <c r="AG1582" i="64"/>
  <c r="AG1653" i="64"/>
  <c r="AG1425" i="64"/>
  <c r="AG1449" i="64"/>
  <c r="AG1798" i="64"/>
  <c r="AG1273" i="64"/>
  <c r="AG1100" i="64"/>
  <c r="AG756" i="64"/>
  <c r="BK2110" i="64"/>
  <c r="BK2116" i="64" s="1"/>
  <c r="AG2252" i="64"/>
  <c r="AH1652" i="64" a="1"/>
  <c r="AH1652" i="64" s="1"/>
  <c r="AH1616" i="64" a="1"/>
  <c r="AH1616" i="64" s="1"/>
  <c r="AH1581" i="64" a="1"/>
  <c r="AH1581" i="64" s="1"/>
  <c r="AH2244" i="64" a="1"/>
  <c r="AH2244" i="64" s="1"/>
  <c r="AH1546" i="64" a="1"/>
  <c r="AH1546" i="64" s="1"/>
  <c r="AH2278" i="64" a="1"/>
  <c r="AH2278" i="64" s="1"/>
  <c r="T152" i="69"/>
  <c r="U134" i="69"/>
  <c r="U135" i="69" s="1"/>
  <c r="V129" i="69" s="1"/>
  <c r="AH558" i="64" a="1"/>
  <c r="AH558" i="64" s="1"/>
  <c r="AH552" i="64" a="1"/>
  <c r="AH552" i="64" s="1"/>
  <c r="S115" i="69"/>
  <c r="S118" i="69" s="1"/>
  <c r="S125" i="69" s="1"/>
  <c r="U161" i="69"/>
  <c r="U162" i="69" s="1"/>
  <c r="AH1884" i="64" a="1"/>
  <c r="AH1884" i="64" s="1"/>
  <c r="AH1794" i="64" a="1"/>
  <c r="AH1794" i="64" s="1"/>
  <c r="AH1272" i="64" a="1"/>
  <c r="AH1272" i="64" s="1"/>
  <c r="AH755" i="64" a="1"/>
  <c r="AH755" i="64" s="1"/>
  <c r="AH191" i="64" a="1"/>
  <c r="AH191" i="64" s="1"/>
  <c r="AH40" i="64" a="1"/>
  <c r="AH40" i="64" s="1"/>
  <c r="AH175" i="64" a="1"/>
  <c r="AH175" i="64" s="1"/>
  <c r="AH245" i="64" a="1"/>
  <c r="AH245" i="64" s="1"/>
  <c r="AH176" i="64" a="1"/>
  <c r="AH176" i="64" s="1"/>
  <c r="AH192" i="64" a="1"/>
  <c r="AH192" i="64" s="1"/>
  <c r="AC190" i="64"/>
  <c r="AC193" i="64" s="1"/>
  <c r="AC207" i="69"/>
  <c r="AC209" i="69" s="1"/>
  <c r="AC219" i="69" s="1"/>
  <c r="AH1099" i="64" a="1"/>
  <c r="AH1099" i="64" s="1"/>
  <c r="AH1424" i="64" a="1"/>
  <c r="AH1424" i="64" s="1"/>
  <c r="AH1805" i="64" a="1"/>
  <c r="AH1805" i="64" s="1"/>
  <c r="AH1520" i="64" a="1"/>
  <c r="AH1520" i="64" s="1"/>
  <c r="AH733" i="64" a="1"/>
  <c r="AH733" i="64" s="1"/>
  <c r="AH1426" i="64" a="1"/>
  <c r="AH1426" i="64" s="1"/>
  <c r="AH1448" i="64" a="1"/>
  <c r="AH1448" i="64" s="1"/>
  <c r="AH731" i="64" a="1"/>
  <c r="AH731" i="64" s="1"/>
  <c r="AH1910" i="64" a="1"/>
  <c r="AH1910" i="64" s="1"/>
  <c r="AH1402" i="64" a="1"/>
  <c r="AH1402" i="64" s="1"/>
  <c r="AH1908" i="64" a="1"/>
  <c r="AH1908" i="64" s="1"/>
  <c r="AH1518" i="64" a="1"/>
  <c r="AH1518" i="64" s="1"/>
  <c r="AH1799" i="64" a="1"/>
  <c r="AH179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909" i="64" a="1"/>
  <c r="AH1653" i="64" a="1"/>
  <c r="AH1582" i="64" a="1"/>
  <c r="AH1547" i="64" a="1"/>
  <c r="AH1273" i="64" a="1"/>
  <c r="AH1885" i="64" a="1"/>
  <c r="AH1425" i="64" a="1"/>
  <c r="AH1449" i="64" a="1"/>
  <c r="AH1519" i="64" a="1"/>
  <c r="AH1617" i="64" a="1"/>
  <c r="AH1798" i="64" a="1"/>
  <c r="AH756" i="64" a="1"/>
  <c r="AH1100" i="64" a="1"/>
  <c r="P49" i="1224" l="1"/>
  <c r="P43" i="861" s="1"/>
  <c r="P47" i="1224"/>
  <c r="P73" i="861" s="1"/>
  <c r="CI1992" i="64"/>
  <c r="CI1989" i="64" s="1"/>
  <c r="CI1990" i="64" s="1"/>
  <c r="CJ1985" i="64" s="1"/>
  <c r="BC17" i="861"/>
  <c r="BC26" i="861" s="1"/>
  <c r="BC27" i="861" s="1"/>
  <c r="BI597" i="64"/>
  <c r="BI602" i="64" s="1"/>
  <c r="BI590" i="64"/>
  <c r="BJ582" i="64"/>
  <c r="BJ585" i="64" s="1"/>
  <c r="BK2120" i="64" a="1"/>
  <c r="BK2120" i="64" s="1"/>
  <c r="BK2113" i="64" s="1"/>
  <c r="BK2114" i="64" s="1"/>
  <c r="AH177" i="64"/>
  <c r="AH1909" i="64"/>
  <c r="AG1590" i="64"/>
  <c r="AH1582" i="64"/>
  <c r="AH1653" i="64"/>
  <c r="AH1547" i="64"/>
  <c r="AH1519" i="64"/>
  <c r="AH1617" i="64"/>
  <c r="AH1885" i="64"/>
  <c r="AH1425" i="64"/>
  <c r="AH1449" i="64"/>
  <c r="AH1798" i="64"/>
  <c r="AH1273" i="64"/>
  <c r="AH1100" i="64"/>
  <c r="AH756" i="64"/>
  <c r="AH2252" i="64"/>
  <c r="AI1652" i="64" a="1"/>
  <c r="AI1652" i="64" s="1"/>
  <c r="AI1616" i="64" a="1"/>
  <c r="AI1616" i="64" s="1"/>
  <c r="AI1581" i="64" a="1"/>
  <c r="AI1581" i="64" s="1"/>
  <c r="AI2244" i="64" a="1"/>
  <c r="AI2244" i="64" s="1"/>
  <c r="AI1546" i="64" a="1"/>
  <c r="AI1546" i="64" s="1"/>
  <c r="AI2278" i="64" a="1"/>
  <c r="AI2278" i="64" s="1"/>
  <c r="AI558" i="64" a="1"/>
  <c r="AI558" i="64" s="1"/>
  <c r="AI552" i="64" a="1"/>
  <c r="AI552" i="64" s="1"/>
  <c r="U140" i="69"/>
  <c r="U150" i="69" s="1"/>
  <c r="U136" i="69"/>
  <c r="U142" i="69"/>
  <c r="U152" i="69" s="1"/>
  <c r="V134" i="69"/>
  <c r="V132" i="69"/>
  <c r="V157" i="69" s="1"/>
  <c r="AI1884" i="64" a="1"/>
  <c r="AI1884" i="64" s="1"/>
  <c r="AI1794" i="64" a="1"/>
  <c r="AI1794" i="64" s="1"/>
  <c r="AI1272" i="64" a="1"/>
  <c r="AI1272" i="64" s="1"/>
  <c r="AI755" i="64" a="1"/>
  <c r="AI755" i="64" s="1"/>
  <c r="AI191" i="64" a="1"/>
  <c r="AI191" i="64" s="1"/>
  <c r="AI40" i="64" a="1"/>
  <c r="AI40" i="64" s="1"/>
  <c r="AI245" i="64" a="1"/>
  <c r="AI245" i="64" s="1"/>
  <c r="AI176" i="64" a="1"/>
  <c r="AI176" i="64" s="1"/>
  <c r="AI175" i="64" a="1"/>
  <c r="AI175" i="64" s="1"/>
  <c r="AI192" i="64" a="1"/>
  <c r="AI192" i="64" s="1"/>
  <c r="AD190" i="64"/>
  <c r="K190" i="64" s="1"/>
  <c r="AI1099" i="64" a="1"/>
  <c r="AI1099" i="64" s="1"/>
  <c r="AI1518" i="64" a="1"/>
  <c r="AI1518" i="64" s="1"/>
  <c r="AI1908" i="64" a="1"/>
  <c r="AI1908" i="64" s="1"/>
  <c r="AI1799" i="64" a="1"/>
  <c r="AI1799" i="64" s="1"/>
  <c r="AI1426" i="64" a="1"/>
  <c r="AI1426" i="64" s="1"/>
  <c r="AI1402" i="64" a="1"/>
  <c r="AI1402" i="64" s="1"/>
  <c r="AI1805" i="64" a="1"/>
  <c r="AI1805" i="64" s="1"/>
  <c r="AI1448" i="64" a="1"/>
  <c r="AI1448" i="64" s="1"/>
  <c r="AI733" i="64" a="1"/>
  <c r="AI733" i="64" s="1"/>
  <c r="AI731" i="64" a="1"/>
  <c r="AI731" i="64" s="1"/>
  <c r="AI1424" i="64" a="1"/>
  <c r="AI1424" i="64" s="1"/>
  <c r="AI1910" i="64" a="1"/>
  <c r="AI1910" i="64" s="1"/>
  <c r="AI1520" i="64" a="1"/>
  <c r="AI1520"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756" i="64" a="1"/>
  <c r="AI1653" i="64" a="1"/>
  <c r="AI1425" i="64" a="1"/>
  <c r="AI1885" i="64" a="1"/>
  <c r="AI1617" i="64" a="1"/>
  <c r="AI1582" i="64" a="1"/>
  <c r="AI1547" i="64" a="1"/>
  <c r="AI1909" i="64" a="1"/>
  <c r="AI1519" i="64" a="1"/>
  <c r="AI1100" i="64" a="1"/>
  <c r="AI1273" i="64" a="1"/>
  <c r="AI1798" i="64" a="1"/>
  <c r="AI1449" i="64" a="1"/>
  <c r="BB44" i="861" l="1"/>
  <c r="CJ1992" i="64"/>
  <c r="CJ1989" i="64" s="1"/>
  <c r="BI598" i="64"/>
  <c r="BJ593" i="64"/>
  <c r="BJ594" i="64"/>
  <c r="BJ596" i="64" s="1"/>
  <c r="BJ586" i="64" s="1"/>
  <c r="BJ588" i="64" s="1"/>
  <c r="BJ589" i="64" s="1"/>
  <c r="AI177" i="64"/>
  <c r="AI1909" i="64"/>
  <c r="AH1590" i="64"/>
  <c r="AD193" i="64"/>
  <c r="AI1617" i="64"/>
  <c r="AI1547" i="64"/>
  <c r="AI1582" i="64"/>
  <c r="AI1653" i="64"/>
  <c r="AI1885" i="64"/>
  <c r="AI1519" i="64"/>
  <c r="AI1425" i="64"/>
  <c r="AI1449" i="64"/>
  <c r="AI1798" i="64"/>
  <c r="AI1273" i="64"/>
  <c r="AI1100" i="64"/>
  <c r="AI756" i="64"/>
  <c r="BL2110" i="64"/>
  <c r="BL2116" i="64" s="1"/>
  <c r="AI2252" i="64"/>
  <c r="AJ1652" i="64" a="1"/>
  <c r="AJ1652" i="64" s="1"/>
  <c r="AJ1616" i="64" a="1"/>
  <c r="AJ1616" i="64" s="1"/>
  <c r="AJ1581" i="64" a="1"/>
  <c r="AJ1581" i="64" s="1"/>
  <c r="AJ2244" i="64" a="1"/>
  <c r="AJ2244" i="64" s="1"/>
  <c r="AJ1546" i="64" a="1"/>
  <c r="AJ1546" i="64" s="1"/>
  <c r="AJ2278" i="64" a="1"/>
  <c r="AJ2278" i="64" s="1"/>
  <c r="AJ552" i="64" a="1"/>
  <c r="AJ552" i="64" s="1"/>
  <c r="AJ558" i="64" a="1"/>
  <c r="AJ558" i="64" s="1"/>
  <c r="U146" i="69"/>
  <c r="U148" i="69" s="1"/>
  <c r="T117" i="69"/>
  <c r="T118" i="69" s="1"/>
  <c r="U112" i="69" s="1"/>
  <c r="V135" i="69"/>
  <c r="V142" i="69" s="1"/>
  <c r="AJ1884" i="64" a="1"/>
  <c r="AJ1884" i="64" s="1"/>
  <c r="AJ1794" i="64" a="1"/>
  <c r="AJ1794" i="64" s="1"/>
  <c r="AJ1272" i="64" a="1"/>
  <c r="AJ1272" i="64" s="1"/>
  <c r="AD17" i="69"/>
  <c r="AD18" i="69" s="1"/>
  <c r="AE190" i="64"/>
  <c r="AJ755" i="64" a="1"/>
  <c r="AJ755" i="64" s="1"/>
  <c r="AJ245" i="64" a="1"/>
  <c r="AJ245" i="64" s="1"/>
  <c r="AJ191" i="64" a="1"/>
  <c r="AJ191" i="64" s="1"/>
  <c r="AJ176" i="64" a="1"/>
  <c r="AJ176" i="64" s="1"/>
  <c r="AJ175" i="64" a="1"/>
  <c r="AJ175" i="64" s="1"/>
  <c r="AJ40" i="64" a="1"/>
  <c r="AJ40" i="64" s="1"/>
  <c r="AJ192" i="64" a="1"/>
  <c r="AJ192" i="64" s="1"/>
  <c r="AJ1099" i="64" a="1"/>
  <c r="AJ1099" i="64" s="1"/>
  <c r="AJ1805" i="64" a="1"/>
  <c r="AJ1805" i="64" s="1"/>
  <c r="AJ1518" i="64" a="1"/>
  <c r="AJ1518" i="64" s="1"/>
  <c r="AJ1426" i="64" a="1"/>
  <c r="AJ1426" i="64" s="1"/>
  <c r="AJ1908" i="64" a="1"/>
  <c r="AJ1908" i="64" s="1"/>
  <c r="AJ1520" i="64" a="1"/>
  <c r="AJ1520" i="64" s="1"/>
  <c r="AJ731" i="64" a="1"/>
  <c r="AJ731" i="64" s="1"/>
  <c r="AJ1424" i="64" a="1"/>
  <c r="AJ1424" i="64" s="1"/>
  <c r="AJ733" i="64" a="1"/>
  <c r="AJ733" i="64" s="1"/>
  <c r="AJ1402" i="64" a="1"/>
  <c r="AJ1402" i="64" s="1"/>
  <c r="AJ1448" i="64" a="1"/>
  <c r="AJ1448" i="64" s="1"/>
  <c r="AJ1910" i="64" a="1"/>
  <c r="AJ1910" i="64" s="1"/>
  <c r="AJ1799" i="64" a="1"/>
  <c r="AJ179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25" i="64" a="1"/>
  <c r="AJ1885" i="64" a="1"/>
  <c r="AJ1273" i="64" a="1"/>
  <c r="AJ1653" i="64" a="1"/>
  <c r="AJ1909" i="64" a="1"/>
  <c r="AJ1617" i="64" a="1"/>
  <c r="AJ1547" i="64" a="1"/>
  <c r="AJ756" i="64" a="1"/>
  <c r="AJ1582" i="64" a="1"/>
  <c r="AJ1798" i="64" a="1"/>
  <c r="AJ1519" i="64" a="1"/>
  <c r="AJ1449" i="64" a="1"/>
  <c r="AJ1100" i="64" a="1"/>
  <c r="BC96" i="861" l="1"/>
  <c r="BB104" i="861"/>
  <c r="DI104" i="861"/>
  <c r="CJ1990" i="64"/>
  <c r="CK1985" i="64" s="1"/>
  <c r="BC64" i="861"/>
  <c r="BJ590" i="64"/>
  <c r="BK582" i="64"/>
  <c r="BK585" i="64" s="1"/>
  <c r="BJ597" i="64"/>
  <c r="BL2120" i="64" a="1"/>
  <c r="BL2120" i="64" s="1"/>
  <c r="BL2113" i="64" s="1"/>
  <c r="BL2114" i="64" s="1"/>
  <c r="AJ177" i="64"/>
  <c r="AJ1909" i="64"/>
  <c r="AE193" i="64"/>
  <c r="AI1590" i="64"/>
  <c r="AJ1582" i="64"/>
  <c r="AJ1885" i="64"/>
  <c r="AJ1547" i="64"/>
  <c r="AJ1519" i="64"/>
  <c r="AJ1653" i="64"/>
  <c r="AJ1617" i="64"/>
  <c r="AJ1425" i="64"/>
  <c r="AJ1449" i="64"/>
  <c r="AJ1798" i="64"/>
  <c r="AJ1273" i="64"/>
  <c r="AJ1100" i="64"/>
  <c r="AJ756" i="64"/>
  <c r="AJ2252" i="64"/>
  <c r="AK1616" i="64" a="1"/>
  <c r="AK1616" i="64" s="1"/>
  <c r="AK1581" i="64" a="1"/>
  <c r="AK1581" i="64" s="1"/>
  <c r="AK1652" i="64" a="1"/>
  <c r="AK1652" i="64" s="1"/>
  <c r="AK2244" i="64" a="1"/>
  <c r="AK2244" i="64" s="1"/>
  <c r="AK1546" i="64" a="1"/>
  <c r="AK1546" i="64" s="1"/>
  <c r="AK2278" i="64" a="1"/>
  <c r="AK2278" i="64" s="1"/>
  <c r="AK552" i="64" a="1"/>
  <c r="AK552" i="64" s="1"/>
  <c r="AK558" i="64" a="1"/>
  <c r="AK558" i="64" s="1"/>
  <c r="V136" i="69"/>
  <c r="W129" i="69"/>
  <c r="W132" i="69" s="1"/>
  <c r="W157" i="69" s="1"/>
  <c r="V140" i="69"/>
  <c r="V150" i="69" s="1"/>
  <c r="T123" i="69"/>
  <c r="T125" i="69"/>
  <c r="T119" i="69"/>
  <c r="V152" i="69"/>
  <c r="V146" i="69"/>
  <c r="V148" i="69" s="1"/>
  <c r="AK1884" i="64" a="1"/>
  <c r="AK1884" i="64" s="1"/>
  <c r="AK1794" i="64" a="1"/>
  <c r="AK1794" i="64" s="1"/>
  <c r="AK1272" i="64" a="1"/>
  <c r="AK1272" i="64" s="1"/>
  <c r="AF190" i="64"/>
  <c r="AF193" i="64" s="1"/>
  <c r="AK755" i="64" a="1"/>
  <c r="AK755" i="64" s="1"/>
  <c r="AK176" i="64" a="1"/>
  <c r="AK176" i="64" s="1"/>
  <c r="AK175" i="64" a="1"/>
  <c r="AK175" i="64" s="1"/>
  <c r="AK40" i="64" a="1"/>
  <c r="AK40" i="64" s="1"/>
  <c r="AK245" i="64" a="1"/>
  <c r="AK245" i="64" s="1"/>
  <c r="AK191" i="64" a="1"/>
  <c r="AK191" i="64" s="1"/>
  <c r="AK192" i="64" a="1"/>
  <c r="AK192" i="64" s="1"/>
  <c r="AK1099" i="64" a="1"/>
  <c r="AK1099" i="64" s="1"/>
  <c r="AK1520" i="64" a="1"/>
  <c r="AK1520" i="64" s="1"/>
  <c r="AK1426" i="64" a="1"/>
  <c r="AK1426" i="64" s="1"/>
  <c r="AK1518" i="64" a="1"/>
  <c r="AK1518" i="64" s="1"/>
  <c r="AK1805" i="64" a="1"/>
  <c r="AK1805" i="64" s="1"/>
  <c r="AK1799" i="64" a="1"/>
  <c r="AK1799" i="64" s="1"/>
  <c r="AK1448" i="64" a="1"/>
  <c r="AK1448" i="64" s="1"/>
  <c r="AK1910" i="64" a="1"/>
  <c r="AK1910" i="64" s="1"/>
  <c r="AK1402" i="64" a="1"/>
  <c r="AK1402" i="64" s="1"/>
  <c r="AK733" i="64" a="1"/>
  <c r="AK733" i="64" s="1"/>
  <c r="AK1424" i="64" a="1"/>
  <c r="AK1424" i="64" s="1"/>
  <c r="AK731" i="64" a="1"/>
  <c r="AK731" i="64" s="1"/>
  <c r="AK1908" i="64" a="1"/>
  <c r="AK1908"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547" i="64" a="1"/>
  <c r="AK1909" i="64" a="1"/>
  <c r="AK1798" i="64" a="1"/>
  <c r="AK1100" i="64" a="1"/>
  <c r="AK1617" i="64" a="1"/>
  <c r="AK1885" i="64" a="1"/>
  <c r="AK1425" i="64" a="1"/>
  <c r="AK1653" i="64" a="1"/>
  <c r="AK1449" i="64" a="1"/>
  <c r="AK1519" i="64" a="1"/>
  <c r="AK1273" i="64" a="1"/>
  <c r="AK756" i="64" a="1"/>
  <c r="AK1582" i="64" a="1"/>
  <c r="BB74" i="861" l="1"/>
  <c r="BB76" i="861" s="1"/>
  <c r="CK1992" i="64"/>
  <c r="CK1989" i="64" s="1"/>
  <c r="BJ602" i="64"/>
  <c r="BK593" i="64"/>
  <c r="BJ598" i="64"/>
  <c r="BK594" i="64"/>
  <c r="BK596" i="64" s="1"/>
  <c r="BK586" i="64" s="1"/>
  <c r="BK588" i="64" s="1"/>
  <c r="BK589" i="64" s="1"/>
  <c r="AK177" i="64"/>
  <c r="AK1909" i="64"/>
  <c r="AJ1590" i="64"/>
  <c r="AK1547" i="64"/>
  <c r="AK1582" i="64"/>
  <c r="AK1519" i="64"/>
  <c r="AK1885" i="64"/>
  <c r="AK1653" i="64"/>
  <c r="AK1617" i="64"/>
  <c r="AK1425" i="64"/>
  <c r="AK1449" i="64"/>
  <c r="AK1798" i="64"/>
  <c r="AK1273" i="64"/>
  <c r="AK1100" i="64"/>
  <c r="AK756" i="64"/>
  <c r="BM2110" i="64"/>
  <c r="BM2116" i="64" s="1"/>
  <c r="S1857" i="64"/>
  <c r="T1102" i="64"/>
  <c r="T553" i="64"/>
  <c r="S553" i="64"/>
  <c r="S1102" i="64"/>
  <c r="AK2252" i="64"/>
  <c r="AL1616" i="64" a="1"/>
  <c r="AL1616" i="64" s="1"/>
  <c r="AL1652" i="64" a="1"/>
  <c r="AL1652" i="64" s="1"/>
  <c r="AL1581" i="64" a="1"/>
  <c r="AL1581" i="64" s="1"/>
  <c r="AL2244" i="64" a="1"/>
  <c r="AL2244" i="64" s="1"/>
  <c r="AL1546" i="64" a="1"/>
  <c r="AL1546" i="64" s="1"/>
  <c r="AL2278" i="64" a="1"/>
  <c r="AL2278" i="64" s="1"/>
  <c r="W134" i="69"/>
  <c r="W135" i="69" s="1"/>
  <c r="W140" i="69" s="1"/>
  <c r="W150" i="69" s="1"/>
  <c r="AL558" i="64" a="1"/>
  <c r="AL558" i="64" s="1"/>
  <c r="AL552" i="64" a="1"/>
  <c r="AL552" i="64" s="1"/>
  <c r="AL1884" i="64" a="1"/>
  <c r="AL1884" i="64" s="1"/>
  <c r="AL1794" i="64" a="1"/>
  <c r="AL1794" i="64" s="1"/>
  <c r="AL1272" i="64" a="1"/>
  <c r="AL1272" i="64" s="1"/>
  <c r="W183" i="69"/>
  <c r="W186" i="69" s="1"/>
  <c r="V192" i="69"/>
  <c r="V200" i="69" s="1"/>
  <c r="V194" i="69"/>
  <c r="V202" i="69" s="1"/>
  <c r="AL755" i="64" a="1"/>
  <c r="AL755" i="64" s="1"/>
  <c r="AL176" i="64" a="1"/>
  <c r="AL176" i="64" s="1"/>
  <c r="AL40" i="64" a="1"/>
  <c r="AL40" i="64" s="1"/>
  <c r="AL175" i="64" a="1"/>
  <c r="AL175" i="64" s="1"/>
  <c r="AL191" i="64" a="1"/>
  <c r="AL191" i="64" s="1"/>
  <c r="AL245" i="64" a="1"/>
  <c r="AL245" i="64" s="1"/>
  <c r="AL192" i="64" a="1"/>
  <c r="AL192" i="64" s="1"/>
  <c r="AG190" i="64"/>
  <c r="AG193" i="64" s="1"/>
  <c r="AL1099" i="64" a="1"/>
  <c r="AL1099" i="64" s="1"/>
  <c r="AL731" i="64" a="1"/>
  <c r="AL731" i="64" s="1"/>
  <c r="AL1402" i="64" a="1"/>
  <c r="AL1402" i="64" s="1"/>
  <c r="AL733" i="64" a="1"/>
  <c r="AL733" i="64" s="1"/>
  <c r="AL1910" i="64" a="1"/>
  <c r="AL1910" i="64" s="1"/>
  <c r="AL1518" i="64" a="1"/>
  <c r="AL1518" i="64" s="1"/>
  <c r="AL1799" i="64" a="1"/>
  <c r="AL1799" i="64" s="1"/>
  <c r="AL1448" i="64" a="1"/>
  <c r="AL1448" i="64" s="1"/>
  <c r="AL1426" i="64" a="1"/>
  <c r="AL1426" i="64" s="1"/>
  <c r="AL1424" i="64" a="1"/>
  <c r="AL1424" i="64" s="1"/>
  <c r="AL1908" i="64" a="1"/>
  <c r="AL1908" i="64" s="1"/>
  <c r="AL1805" i="64" a="1"/>
  <c r="AL1805" i="64" s="1"/>
  <c r="AL1520" i="64" a="1"/>
  <c r="AL1520"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25" i="64" a="1"/>
  <c r="AL1885" i="64" a="1"/>
  <c r="AL756" i="64" a="1"/>
  <c r="AL1100" i="64" a="1"/>
  <c r="AL1449" i="64" a="1"/>
  <c r="AL1519" i="64" a="1"/>
  <c r="AL1909" i="64" a="1"/>
  <c r="AL1798" i="64" a="1"/>
  <c r="AL1547" i="64" a="1"/>
  <c r="AL1273" i="64" a="1"/>
  <c r="AL1617" i="64" a="1"/>
  <c r="AL1653" i="64" a="1"/>
  <c r="AL1582" i="64" a="1"/>
  <c r="BD17" i="861" l="1"/>
  <c r="BD26" i="861" s="1"/>
  <c r="BD27" i="861" s="1"/>
  <c r="CK1990" i="64"/>
  <c r="CL1985" i="64" s="1"/>
  <c r="BK590" i="64"/>
  <c r="BL582" i="64"/>
  <c r="BL585" i="64" s="1"/>
  <c r="BK597" i="64"/>
  <c r="BM2120" i="64" a="1"/>
  <c r="BM2120" i="64" s="1"/>
  <c r="BM2113" i="64" s="1"/>
  <c r="BM2114" i="64" s="1"/>
  <c r="AL177" i="64"/>
  <c r="AL1909" i="64"/>
  <c r="AK1590" i="64"/>
  <c r="AL1582" i="64"/>
  <c r="AL1885" i="64"/>
  <c r="AL1653" i="64"/>
  <c r="AL1617" i="64"/>
  <c r="AL1547" i="64"/>
  <c r="AL1519" i="64"/>
  <c r="AL1425" i="64"/>
  <c r="AL1449" i="64"/>
  <c r="AL1798" i="64"/>
  <c r="AL1273" i="64"/>
  <c r="AL1100" i="64"/>
  <c r="AL756" i="64"/>
  <c r="S554" i="64"/>
  <c r="S559" i="64" s="1"/>
  <c r="S1858" i="64"/>
  <c r="U1102" i="64"/>
  <c r="U553" i="64"/>
  <c r="S1275" i="64"/>
  <c r="AL2252" i="64"/>
  <c r="AM1652" i="64" a="1"/>
  <c r="AM1652" i="64" s="1"/>
  <c r="AM1581" i="64" a="1"/>
  <c r="AM1581" i="64" s="1"/>
  <c r="AM1616" i="64" a="1"/>
  <c r="AM1616" i="64" s="1"/>
  <c r="AM2244" i="64" a="1"/>
  <c r="AM2244" i="64" s="1"/>
  <c r="AM1546" i="64" a="1"/>
  <c r="AM1546" i="64" s="1"/>
  <c r="AM2278" i="64" a="1"/>
  <c r="AM2278" i="64" s="1"/>
  <c r="W161" i="69"/>
  <c r="W162" i="69" s="1"/>
  <c r="AM558" i="64" a="1"/>
  <c r="AM558" i="64" s="1"/>
  <c r="AM552" i="64" a="1"/>
  <c r="AM552" i="64" s="1"/>
  <c r="W136" i="69"/>
  <c r="X129" i="69"/>
  <c r="X134" i="69" s="1"/>
  <c r="W142" i="69"/>
  <c r="W152" i="69" s="1"/>
  <c r="AM1884" i="64" a="1"/>
  <c r="AM1884" i="64" s="1"/>
  <c r="V198" i="69"/>
  <c r="AM1794" i="64" a="1"/>
  <c r="AM1794" i="64" s="1"/>
  <c r="AM1272" i="64" a="1"/>
  <c r="AM1272" i="64" s="1"/>
  <c r="AM755" i="64" a="1"/>
  <c r="AM755" i="64" s="1"/>
  <c r="AM175" i="64" a="1"/>
  <c r="AM175" i="64" s="1"/>
  <c r="AM40" i="64" a="1"/>
  <c r="AM40" i="64" s="1"/>
  <c r="AM191" i="64" a="1"/>
  <c r="AM191" i="64" s="1"/>
  <c r="AM245" i="64" a="1"/>
  <c r="AM245" i="64" s="1"/>
  <c r="AM176" i="64" a="1"/>
  <c r="AM176" i="64" s="1"/>
  <c r="AM192" i="64" a="1"/>
  <c r="AM192" i="64" s="1"/>
  <c r="AH190" i="64"/>
  <c r="AH193" i="64" s="1"/>
  <c r="AM1099" i="64" a="1"/>
  <c r="AM1099" i="64" s="1"/>
  <c r="AM731" i="64" a="1"/>
  <c r="AM731" i="64" s="1"/>
  <c r="AM1448" i="64" a="1"/>
  <c r="AM1448" i="64" s="1"/>
  <c r="AM1910" i="64" a="1"/>
  <c r="AM1910" i="64" s="1"/>
  <c r="AM733" i="64" a="1"/>
  <c r="AM733" i="64" s="1"/>
  <c r="AM1426" i="64" a="1"/>
  <c r="AM1426" i="64" s="1"/>
  <c r="AM1799" i="64" a="1"/>
  <c r="AM1799" i="64" s="1"/>
  <c r="AM1520" i="64" a="1"/>
  <c r="AM1520" i="64" s="1"/>
  <c r="AM1424" i="64" a="1"/>
  <c r="AM1424" i="64" s="1"/>
  <c r="AM1402" i="64" a="1"/>
  <c r="AM1402" i="64" s="1"/>
  <c r="AM1908" i="64" a="1"/>
  <c r="AM1908" i="64" s="1"/>
  <c r="AM1518" i="64" a="1"/>
  <c r="AM1518" i="64" s="1"/>
  <c r="AM1805" i="64" a="1"/>
  <c r="AM180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98" i="64" a="1"/>
  <c r="AM1273" i="64" a="1"/>
  <c r="AM1617" i="64" a="1"/>
  <c r="AM1100" i="64" a="1"/>
  <c r="AM1909" i="64" a="1"/>
  <c r="AM1519" i="64" a="1"/>
  <c r="AM1425" i="64" a="1"/>
  <c r="AM1653" i="64" a="1"/>
  <c r="AM1885" i="64" a="1"/>
  <c r="AM1449" i="64" a="1"/>
  <c r="AM1582" i="64" a="1"/>
  <c r="AM1547" i="64" a="1"/>
  <c r="AM756" i="64" a="1"/>
  <c r="BC44" i="861" l="1"/>
  <c r="CL1992" i="64"/>
  <c r="BK602" i="64"/>
  <c r="BK598" i="64"/>
  <c r="BL593" i="64"/>
  <c r="BL594" i="64"/>
  <c r="BL596" i="64" s="1"/>
  <c r="BL586" i="64" s="1"/>
  <c r="BL588" i="64" s="1"/>
  <c r="BL589" i="64" s="1"/>
  <c r="S1859" i="64"/>
  <c r="AM177" i="64"/>
  <c r="AM1909" i="64"/>
  <c r="AL1590" i="64"/>
  <c r="AM1547" i="64"/>
  <c r="AM1519" i="64"/>
  <c r="AM1582" i="64"/>
  <c r="AM1617" i="64"/>
  <c r="AM1653" i="64"/>
  <c r="AM1885" i="64"/>
  <c r="AM1425" i="64"/>
  <c r="AM1449" i="64"/>
  <c r="AM1798" i="64"/>
  <c r="AM1273" i="64"/>
  <c r="AM1100" i="64"/>
  <c r="AM756" i="64"/>
  <c r="S555" i="64"/>
  <c r="T550" i="64"/>
  <c r="T554" i="64" s="1"/>
  <c r="T559" i="64" s="1"/>
  <c r="BN2110" i="64"/>
  <c r="T1800" i="64"/>
  <c r="V1102" i="64"/>
  <c r="V553" i="64"/>
  <c r="T1275" i="64"/>
  <c r="AM2252" i="64"/>
  <c r="AN1652" i="64" a="1"/>
  <c r="AN1652" i="64" s="1"/>
  <c r="AN1616" i="64" a="1"/>
  <c r="AN1616" i="64" s="1"/>
  <c r="AN1581" i="64" a="1"/>
  <c r="AN1581" i="64" s="1"/>
  <c r="AN2244" i="64" a="1"/>
  <c r="AN2244" i="64" s="1"/>
  <c r="AN1546" i="64" a="1"/>
  <c r="AN1546" i="64" s="1"/>
  <c r="AN2278" i="64" a="1"/>
  <c r="AN2278" i="64" s="1"/>
  <c r="W146" i="69"/>
  <c r="W148" i="69" s="1"/>
  <c r="V115" i="69"/>
  <c r="V118" i="69" s="1"/>
  <c r="V125" i="69" s="1"/>
  <c r="AN558" i="64" a="1"/>
  <c r="AN558" i="64" s="1"/>
  <c r="AN552" i="64" a="1"/>
  <c r="AN552" i="64" s="1"/>
  <c r="X132" i="69"/>
  <c r="X157" i="69" s="1"/>
  <c r="AN1884" i="64" a="1"/>
  <c r="AN1884" i="64" s="1"/>
  <c r="AN1794" i="64" a="1"/>
  <c r="AN1794" i="64" s="1"/>
  <c r="AN1272" i="64" a="1"/>
  <c r="AN1272" i="64" s="1"/>
  <c r="AN755" i="64" a="1"/>
  <c r="AN755" i="64" s="1"/>
  <c r="AN175" i="64" a="1"/>
  <c r="AN175" i="64" s="1"/>
  <c r="AN245" i="64" a="1"/>
  <c r="AN245" i="64" s="1"/>
  <c r="AN191" i="64" a="1"/>
  <c r="AN191" i="64" s="1"/>
  <c r="AN40" i="64" a="1"/>
  <c r="AN40" i="64" s="1"/>
  <c r="AN176" i="64" a="1"/>
  <c r="AN176" i="64" s="1"/>
  <c r="AN192" i="64" a="1"/>
  <c r="AN192" i="64" s="1"/>
  <c r="AI190" i="64"/>
  <c r="AI193" i="64" s="1"/>
  <c r="AN1099" i="64" a="1"/>
  <c r="AN1099" i="64" s="1"/>
  <c r="AN733" i="64" a="1"/>
  <c r="AN733" i="64" s="1"/>
  <c r="AN1402" i="64" a="1"/>
  <c r="AN1402" i="64" s="1"/>
  <c r="AN1424" i="64" a="1"/>
  <c r="AN1424" i="64" s="1"/>
  <c r="AN1448" i="64" a="1"/>
  <c r="AN1448" i="64" s="1"/>
  <c r="AN1910" i="64" a="1"/>
  <c r="AN1910" i="64" s="1"/>
  <c r="AN1908" i="64" a="1"/>
  <c r="AN1908" i="64" s="1"/>
  <c r="AN1799" i="64" a="1"/>
  <c r="AN1799" i="64" s="1"/>
  <c r="AN1520" i="64" a="1"/>
  <c r="AN1520" i="64" s="1"/>
  <c r="AN1426" i="64" a="1"/>
  <c r="AN1426" i="64" s="1"/>
  <c r="AN731" i="64" a="1"/>
  <c r="AN731" i="64" s="1"/>
  <c r="AN1518" i="64" a="1"/>
  <c r="AN1518" i="64" s="1"/>
  <c r="AN1805" i="64" a="1"/>
  <c r="AN180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909" i="64" a="1"/>
  <c r="AN1582" i="64" a="1"/>
  <c r="AN1273" i="64" a="1"/>
  <c r="AN1519" i="64" a="1"/>
  <c r="AN1100" i="64" a="1"/>
  <c r="AN1425" i="64" a="1"/>
  <c r="AN1547" i="64" a="1"/>
  <c r="AN1449" i="64" a="1"/>
  <c r="AN1653" i="64" a="1"/>
  <c r="AN1798" i="64" a="1"/>
  <c r="AN1885" i="64" a="1"/>
  <c r="AN1617" i="64" a="1"/>
  <c r="AN756" i="64" a="1"/>
  <c r="BD96" i="861" l="1"/>
  <c r="BD64" i="861"/>
  <c r="BC104" i="861"/>
  <c r="DJ104" i="861"/>
  <c r="CL1989" i="64"/>
  <c r="P1992" i="64"/>
  <c r="BL590" i="64"/>
  <c r="BM582" i="64"/>
  <c r="BM585" i="64" s="1"/>
  <c r="BL597" i="64"/>
  <c r="AN177" i="64"/>
  <c r="AN1909" i="64"/>
  <c r="AM1590" i="64"/>
  <c r="AN1519" i="64"/>
  <c r="AN1582" i="64"/>
  <c r="AN1617" i="64"/>
  <c r="AN1653" i="64"/>
  <c r="AN1885" i="64"/>
  <c r="AN1547" i="64"/>
  <c r="AN1425" i="64"/>
  <c r="AN1449" i="64"/>
  <c r="AN1798" i="64"/>
  <c r="AN1273" i="64"/>
  <c r="AN1100" i="64"/>
  <c r="AN756" i="64"/>
  <c r="U550" i="64"/>
  <c r="U554" i="64" s="1"/>
  <c r="U559" i="64" s="1"/>
  <c r="T555" i="64"/>
  <c r="T657" i="64"/>
  <c r="K657" i="64" s="1"/>
  <c r="BN2116" i="64"/>
  <c r="W1102" i="64"/>
  <c r="W553" i="64"/>
  <c r="U1275" i="64"/>
  <c r="AN2252" i="64"/>
  <c r="AO1652" i="64" a="1"/>
  <c r="AO1652" i="64" s="1"/>
  <c r="AO1616" i="64" a="1"/>
  <c r="AO1616" i="64" s="1"/>
  <c r="AO1581" i="64" a="1"/>
  <c r="AO1581" i="64" s="1"/>
  <c r="AO2244" i="64" a="1"/>
  <c r="AO2244" i="64" s="1"/>
  <c r="AO1546" i="64" a="1"/>
  <c r="AO1546" i="64" s="1"/>
  <c r="AO2278" i="64" a="1"/>
  <c r="AO2278" i="64" s="1"/>
  <c r="AO558" i="64" a="1"/>
  <c r="AO558" i="64" s="1"/>
  <c r="AO552" i="64" a="1"/>
  <c r="AO552" i="64" s="1"/>
  <c r="X135" i="69"/>
  <c r="X136" i="69" s="1"/>
  <c r="AO1884" i="64" a="1"/>
  <c r="AO1884" i="64" s="1"/>
  <c r="AO1794" i="64" a="1"/>
  <c r="AO1794" i="64" s="1"/>
  <c r="AO1272" i="64" a="1"/>
  <c r="AO1272" i="64" s="1"/>
  <c r="AO755" i="64" a="1"/>
  <c r="AO755" i="64" s="1"/>
  <c r="AO245" i="64" a="1"/>
  <c r="AO245" i="64" s="1"/>
  <c r="AO175" i="64" a="1"/>
  <c r="AO175" i="64" s="1"/>
  <c r="AO191" i="64" a="1"/>
  <c r="AO191" i="64" s="1"/>
  <c r="AO176" i="64" a="1"/>
  <c r="AO176" i="64" s="1"/>
  <c r="AO40" i="64" a="1"/>
  <c r="AO40" i="64" s="1"/>
  <c r="AO192" i="64" a="1"/>
  <c r="AO192" i="64" s="1"/>
  <c r="AJ190" i="64"/>
  <c r="AJ193" i="64" s="1"/>
  <c r="AO1099" i="64" a="1"/>
  <c r="AO1099" i="64" s="1"/>
  <c r="AO1520" i="64" a="1"/>
  <c r="AO1520" i="64" s="1"/>
  <c r="AO1426" i="64" a="1"/>
  <c r="AO1426" i="64" s="1"/>
  <c r="AO1805" i="64" a="1"/>
  <c r="AO1805" i="64" s="1"/>
  <c r="AO1518" i="64" a="1"/>
  <c r="AO1518" i="64" s="1"/>
  <c r="AO1424" i="64" a="1"/>
  <c r="AO1424" i="64" s="1"/>
  <c r="AO1799" i="64" a="1"/>
  <c r="AO1799" i="64" s="1"/>
  <c r="AO1448" i="64" a="1"/>
  <c r="AO1448" i="64" s="1"/>
  <c r="AO1402" i="64" a="1"/>
  <c r="AO1402" i="64" s="1"/>
  <c r="AO733" i="64" a="1"/>
  <c r="AO733" i="64" s="1"/>
  <c r="AO1910" i="64" a="1"/>
  <c r="AO1910" i="64" s="1"/>
  <c r="AO731" i="64" a="1"/>
  <c r="AO731" i="64" s="1"/>
  <c r="AO1908" i="64" a="1"/>
  <c r="AO1908"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25" i="64" a="1"/>
  <c r="AO1582" i="64" a="1"/>
  <c r="AO1909" i="64" a="1"/>
  <c r="AO1653" i="64" a="1"/>
  <c r="AO1798" i="64" a="1"/>
  <c r="AO1617" i="64" a="1"/>
  <c r="AO1885" i="64" a="1"/>
  <c r="AO1519" i="64" a="1"/>
  <c r="AO1449" i="64" a="1"/>
  <c r="AO1100" i="64" a="1"/>
  <c r="AO1547" i="64" a="1"/>
  <c r="AO1273" i="64" a="1"/>
  <c r="AO756" i="64" a="1"/>
  <c r="BC74" i="861" l="1"/>
  <c r="BC76" i="861" s="1"/>
  <c r="P1989" i="64"/>
  <c r="CL1990" i="64"/>
  <c r="P1990" i="64" s="1"/>
  <c r="BL598" i="64"/>
  <c r="BM593" i="64"/>
  <c r="BL602" i="64"/>
  <c r="BM594" i="64"/>
  <c r="BM596" i="64" s="1"/>
  <c r="BM586" i="64" s="1"/>
  <c r="BM588" i="64" s="1"/>
  <c r="BM589" i="64" s="1"/>
  <c r="BN2120" i="64" a="1"/>
  <c r="BN2120" i="64" s="1"/>
  <c r="BN2113" i="64" s="1"/>
  <c r="BN2114" i="64" s="1"/>
  <c r="N2114" i="64" s="1"/>
  <c r="AO177" i="64"/>
  <c r="AO1909" i="64"/>
  <c r="AN1590" i="64"/>
  <c r="AO1582" i="64"/>
  <c r="AO1547" i="64"/>
  <c r="AO1519" i="64"/>
  <c r="AO1617" i="64"/>
  <c r="AO1885" i="64"/>
  <c r="AO1653" i="64"/>
  <c r="AO1425" i="64"/>
  <c r="AO1449" i="64"/>
  <c r="AO1798" i="64"/>
  <c r="AO1273" i="64"/>
  <c r="AO1100" i="64"/>
  <c r="AO756" i="64"/>
  <c r="U555" i="64"/>
  <c r="V550" i="64"/>
  <c r="V554" i="64" s="1"/>
  <c r="V559" i="64" s="1"/>
  <c r="S660" i="64"/>
  <c r="X1102" i="64"/>
  <c r="X553" i="64"/>
  <c r="V1275" i="64"/>
  <c r="U1800" i="64"/>
  <c r="S1887" i="64"/>
  <c r="AP1652" i="64" a="1"/>
  <c r="AP1652" i="64" s="1"/>
  <c r="AP1616" i="64" a="1"/>
  <c r="AP1616" i="64" s="1"/>
  <c r="AP1581" i="64" a="1"/>
  <c r="AP1581" i="64" s="1"/>
  <c r="AO2252" i="64"/>
  <c r="AP2244" i="64" a="1"/>
  <c r="AP2244" i="64" s="1"/>
  <c r="AP1546" i="64" a="1"/>
  <c r="AP1546" i="64" s="1"/>
  <c r="AP2278" i="64" a="1"/>
  <c r="AP2278" i="64" s="1"/>
  <c r="AP558" i="64" a="1"/>
  <c r="AP558" i="64" s="1"/>
  <c r="AP552" i="64" a="1"/>
  <c r="AP552" i="64" s="1"/>
  <c r="X140" i="69"/>
  <c r="X150" i="69" s="1"/>
  <c r="Y129" i="69"/>
  <c r="Y134" i="69" s="1"/>
  <c r="X142" i="69"/>
  <c r="X146" i="69" s="1"/>
  <c r="X148" i="69" s="1"/>
  <c r="AP1884" i="64" a="1"/>
  <c r="AP1884" i="64" s="1"/>
  <c r="W117" i="69"/>
  <c r="W118" i="69" s="1"/>
  <c r="W125" i="69" s="1"/>
  <c r="AP1794" i="64" a="1"/>
  <c r="AP1794" i="64" s="1"/>
  <c r="AP1272" i="64" a="1"/>
  <c r="AP1272" i="64" s="1"/>
  <c r="AP755" i="64" a="1"/>
  <c r="AP755" i="64" s="1"/>
  <c r="AP191" i="64" a="1"/>
  <c r="AP191" i="64" s="1"/>
  <c r="AP245" i="64" a="1"/>
  <c r="AP245" i="64" s="1"/>
  <c r="AP40" i="64" a="1"/>
  <c r="AP40" i="64" s="1"/>
  <c r="AP176" i="64" a="1"/>
  <c r="AP176" i="64" s="1"/>
  <c r="AP175" i="64" a="1"/>
  <c r="AP175" i="64" s="1"/>
  <c r="AP192" i="64" a="1"/>
  <c r="AP192" i="64" s="1"/>
  <c r="AK190" i="64"/>
  <c r="AK193" i="64" s="1"/>
  <c r="AP1099" i="64" a="1"/>
  <c r="AP1099" i="64" s="1"/>
  <c r="AP731" i="64" a="1"/>
  <c r="AP731" i="64" s="1"/>
  <c r="AP1910" i="64" a="1"/>
  <c r="AP1910" i="64" s="1"/>
  <c r="AP1402" i="64" a="1"/>
  <c r="AP1402" i="64" s="1"/>
  <c r="AP733" i="64" a="1"/>
  <c r="AP733" i="64" s="1"/>
  <c r="AP1518" i="64" a="1"/>
  <c r="AP1518" i="64" s="1"/>
  <c r="AP1799" i="64" a="1"/>
  <c r="AP1799" i="64" s="1"/>
  <c r="AP1448" i="64" a="1"/>
  <c r="AP1448" i="64" s="1"/>
  <c r="AP1908" i="64" a="1"/>
  <c r="AP1908" i="64" s="1"/>
  <c r="AP1424" i="64" a="1"/>
  <c r="AP1424" i="64" s="1"/>
  <c r="AP1805" i="64" a="1"/>
  <c r="AP1805" i="64" s="1"/>
  <c r="AP1520" i="64" a="1"/>
  <c r="AP1520" i="64" s="1"/>
  <c r="AP1426" i="64" a="1"/>
  <c r="AP142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756" i="64" a="1"/>
  <c r="AP1582" i="64" a="1"/>
  <c r="AP1547" i="64" a="1"/>
  <c r="AP1519" i="64" a="1"/>
  <c r="AP1425" i="64" a="1"/>
  <c r="AP1798" i="64" a="1"/>
  <c r="AP1909" i="64" a="1"/>
  <c r="AP1653" i="64" a="1"/>
  <c r="AP1617" i="64" a="1"/>
  <c r="AP1100" i="64" a="1"/>
  <c r="AP1273" i="64" a="1"/>
  <c r="AP1885" i="64" a="1"/>
  <c r="AP1449" i="64" a="1"/>
  <c r="BE17" i="861" l="1"/>
  <c r="BE26" i="861" s="1"/>
  <c r="BE27" i="861" s="1"/>
  <c r="BM590" i="64"/>
  <c r="BN582" i="64"/>
  <c r="BN585" i="64" s="1"/>
  <c r="BM597" i="64"/>
  <c r="AP177" i="64"/>
  <c r="AP1909" i="64"/>
  <c r="AO1590" i="64"/>
  <c r="S658" i="64"/>
  <c r="S662" i="64" s="1"/>
  <c r="AP1519" i="64"/>
  <c r="AP1885" i="64"/>
  <c r="L1885" i="64" s="1"/>
  <c r="AP1547" i="64"/>
  <c r="L1547" i="64" s="1"/>
  <c r="AP1582" i="64"/>
  <c r="AP1617" i="64"/>
  <c r="L1617" i="64" s="1"/>
  <c r="AP1653" i="64"/>
  <c r="AP1425" i="64"/>
  <c r="L1425" i="64" s="1"/>
  <c r="AP1449" i="64"/>
  <c r="AP1798" i="64"/>
  <c r="AP1273" i="64"/>
  <c r="L1273" i="64" s="1"/>
  <c r="AP1100" i="64"/>
  <c r="L1100" i="64" s="1"/>
  <c r="AP756" i="64"/>
  <c r="V555" i="64"/>
  <c r="W550" i="64"/>
  <c r="W554" i="64" s="1"/>
  <c r="W559" i="64" s="1"/>
  <c r="T660" i="64"/>
  <c r="T658" i="64" s="1"/>
  <c r="U657" i="64"/>
  <c r="BO2110" i="64"/>
  <c r="U660" i="64"/>
  <c r="V657" i="64"/>
  <c r="Y1102" i="64"/>
  <c r="Y553" i="64"/>
  <c r="W1275" i="64"/>
  <c r="AP2252" i="64"/>
  <c r="L2252" i="64" s="1"/>
  <c r="AQ1652" i="64" a="1"/>
  <c r="AQ1652" i="64" s="1"/>
  <c r="AQ1616" i="64" a="1"/>
  <c r="AQ1616" i="64" s="1"/>
  <c r="AQ1581" i="64" a="1"/>
  <c r="AQ1581" i="64" s="1"/>
  <c r="AQ2244" i="64" a="1"/>
  <c r="AQ2244" i="64" s="1"/>
  <c r="AQ1546" i="64" a="1"/>
  <c r="AQ1546" i="64" s="1"/>
  <c r="AQ2278" i="64" a="1"/>
  <c r="AQ2278" i="64" s="1"/>
  <c r="X152" i="69"/>
  <c r="AQ558" i="64" a="1"/>
  <c r="AQ558" i="64" s="1"/>
  <c r="AQ552" i="64" a="1"/>
  <c r="AQ552" i="64" s="1"/>
  <c r="Y132" i="69"/>
  <c r="Y157" i="69" s="1"/>
  <c r="AK17" i="69"/>
  <c r="AK18" i="69" s="1"/>
  <c r="AQ1884" i="64" a="1"/>
  <c r="AQ1884" i="64" s="1"/>
  <c r="AQ1794" i="64" a="1"/>
  <c r="AQ1794" i="64" s="1"/>
  <c r="AQ1272" i="64" a="1"/>
  <c r="AQ1272" i="64" s="1"/>
  <c r="W123" i="69"/>
  <c r="X112" i="69"/>
  <c r="X117" i="69" s="1"/>
  <c r="W119" i="69"/>
  <c r="AQ755" i="64" a="1"/>
  <c r="AQ755" i="64" s="1"/>
  <c r="AQ191" i="64" a="1"/>
  <c r="AQ191" i="64" s="1"/>
  <c r="AQ176" i="64" a="1"/>
  <c r="AQ176" i="64" s="1"/>
  <c r="AQ40" i="64" a="1"/>
  <c r="AQ40" i="64" s="1"/>
  <c r="AQ245" i="64" a="1"/>
  <c r="AQ245" i="64" s="1"/>
  <c r="AQ175" i="64" a="1"/>
  <c r="AQ175" i="64" s="1"/>
  <c r="AQ192" i="64" a="1"/>
  <c r="AQ192" i="64" s="1"/>
  <c r="AL190" i="64"/>
  <c r="AL193" i="64" s="1"/>
  <c r="AQ1099" i="64" a="1"/>
  <c r="AQ1099" i="64" s="1"/>
  <c r="AQ1518" i="64" a="1"/>
  <c r="AQ1518" i="64" s="1"/>
  <c r="AQ1805" i="64" a="1"/>
  <c r="AQ1805" i="64" s="1"/>
  <c r="AQ1448" i="64" a="1"/>
  <c r="AQ1448" i="64" s="1"/>
  <c r="AQ1910" i="64" a="1"/>
  <c r="AQ1910" i="64" s="1"/>
  <c r="AQ1520" i="64" a="1"/>
  <c r="AQ1520" i="64" s="1"/>
  <c r="AQ1799" i="64" a="1"/>
  <c r="AQ1799" i="64" s="1"/>
  <c r="AQ731" i="64" a="1"/>
  <c r="AQ731" i="64" s="1"/>
  <c r="AQ1424" i="64" a="1"/>
  <c r="AQ1424" i="64" s="1"/>
  <c r="AQ1402" i="64" a="1"/>
  <c r="AQ1402" i="64" s="1"/>
  <c r="AQ1426" i="64" a="1"/>
  <c r="AQ1426" i="64" s="1"/>
  <c r="AQ1908" i="64" a="1"/>
  <c r="AQ1908" i="64" s="1"/>
  <c r="AQ733" i="64" a="1"/>
  <c r="AQ73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100" i="64" a="1"/>
  <c r="AQ1582" i="64" a="1"/>
  <c r="AQ1425" i="64" a="1"/>
  <c r="AQ1653" i="64" a="1"/>
  <c r="AQ1547" i="64" a="1"/>
  <c r="AQ1519" i="64" a="1"/>
  <c r="AQ1798" i="64" a="1"/>
  <c r="AQ1909" i="64" a="1"/>
  <c r="AQ1617" i="64" a="1"/>
  <c r="AQ756" i="64" a="1"/>
  <c r="AQ1273" i="64" a="1"/>
  <c r="AQ1885" i="64" a="1"/>
  <c r="AQ1449" i="64" a="1"/>
  <c r="BD44" i="861" l="1"/>
  <c r="BM602" i="64"/>
  <c r="BM598" i="64"/>
  <c r="BN593" i="64"/>
  <c r="BN594" i="64"/>
  <c r="BN596" i="64" s="1"/>
  <c r="BN586" i="64" s="1"/>
  <c r="BN588" i="64" s="1"/>
  <c r="BN589" i="64" s="1"/>
  <c r="BO2116" i="64"/>
  <c r="AQ177" i="64"/>
  <c r="AQ1909" i="64"/>
  <c r="AP1590" i="64"/>
  <c r="L1590" i="64" s="1"/>
  <c r="AQ1885" i="64"/>
  <c r="AQ1547" i="64"/>
  <c r="AQ1519" i="64"/>
  <c r="AQ1582" i="64"/>
  <c r="AQ1617" i="64"/>
  <c r="AQ1653" i="64"/>
  <c r="AQ1425" i="64"/>
  <c r="AQ1449" i="64"/>
  <c r="AQ1798" i="64"/>
  <c r="AQ1273" i="64"/>
  <c r="AQ1100" i="64"/>
  <c r="AQ756" i="64"/>
  <c r="V660" i="64"/>
  <c r="V658" i="64" s="1"/>
  <c r="U658" i="64"/>
  <c r="T662" i="64"/>
  <c r="Z1102" i="64"/>
  <c r="Z553" i="64"/>
  <c r="X1275" i="64"/>
  <c r="T1887" i="64"/>
  <c r="X550" i="64"/>
  <c r="W555" i="64"/>
  <c r="V1800" i="64"/>
  <c r="AQ2252" i="64"/>
  <c r="AR1652" i="64" a="1"/>
  <c r="AR1652" i="64" s="1"/>
  <c r="AR1616" i="64" a="1"/>
  <c r="AR1616" i="64" s="1"/>
  <c r="AR1581" i="64" a="1"/>
  <c r="AR1581" i="64" s="1"/>
  <c r="AR2244" i="64" a="1"/>
  <c r="AR2244" i="64" s="1"/>
  <c r="AR1546" i="64" a="1"/>
  <c r="AR1546" i="64" s="1"/>
  <c r="AR2278" i="64" a="1"/>
  <c r="AR2278" i="64" s="1"/>
  <c r="AR552" i="64" a="1"/>
  <c r="AR552" i="64" s="1"/>
  <c r="AR558" i="64" a="1"/>
  <c r="AR558" i="64" s="1"/>
  <c r="Y135" i="69"/>
  <c r="Y142" i="69" s="1"/>
  <c r="X115" i="69"/>
  <c r="X118" i="69" s="1"/>
  <c r="X123" i="69" s="1"/>
  <c r="AR1884" i="64" a="1"/>
  <c r="AR1884" i="64" s="1"/>
  <c r="AR1794" i="64" a="1"/>
  <c r="AR1794" i="64" s="1"/>
  <c r="AR1272" i="64" a="1"/>
  <c r="AR1272" i="64" s="1"/>
  <c r="AR755" i="64" a="1"/>
  <c r="AR755" i="64" s="1"/>
  <c r="AR40" i="64" a="1"/>
  <c r="AR40" i="64" s="1"/>
  <c r="AR191" i="64" a="1"/>
  <c r="AR191" i="64" s="1"/>
  <c r="AR176" i="64" a="1"/>
  <c r="AR176" i="64" s="1"/>
  <c r="AR245" i="64" a="1"/>
  <c r="AR245" i="64" s="1"/>
  <c r="AR175" i="64" a="1"/>
  <c r="AR175" i="64" s="1"/>
  <c r="AR192" i="64" a="1"/>
  <c r="AR192" i="64" s="1"/>
  <c r="AM190" i="64"/>
  <c r="AM193" i="64" s="1"/>
  <c r="AR1099" i="64" a="1"/>
  <c r="AR1099" i="64" s="1"/>
  <c r="AR1520" i="64" a="1"/>
  <c r="AR1520" i="64" s="1"/>
  <c r="AR1424" i="64" a="1"/>
  <c r="AR1424" i="64" s="1"/>
  <c r="AR1799" i="64" a="1"/>
  <c r="AR1799" i="64" s="1"/>
  <c r="AR1518" i="64" a="1"/>
  <c r="AR1518" i="64" s="1"/>
  <c r="AR1805" i="64" a="1"/>
  <c r="AR1805" i="64" s="1"/>
  <c r="AR731" i="64" a="1"/>
  <c r="AR731" i="64" s="1"/>
  <c r="AR733" i="64" a="1"/>
  <c r="AR733" i="64" s="1"/>
  <c r="AR1910" i="64" a="1"/>
  <c r="AR1910" i="64" s="1"/>
  <c r="AR1402" i="64" a="1"/>
  <c r="AR1402" i="64" s="1"/>
  <c r="AR1908" i="64" a="1"/>
  <c r="AR1908" i="64" s="1"/>
  <c r="AR1448" i="64" a="1"/>
  <c r="AR1448" i="64" s="1"/>
  <c r="AR1426" i="64" a="1"/>
  <c r="AR142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519" i="64" a="1"/>
  <c r="AR1100" i="64" a="1"/>
  <c r="AR1885" i="64" a="1"/>
  <c r="AR1909" i="64" a="1"/>
  <c r="AR1582" i="64" a="1"/>
  <c r="AR1425" i="64" a="1"/>
  <c r="AR1798" i="64" a="1"/>
  <c r="AR1547" i="64" a="1"/>
  <c r="AR1617" i="64" a="1"/>
  <c r="AR1653" i="64" a="1"/>
  <c r="AR1449" i="64" a="1"/>
  <c r="AR1273" i="64" a="1"/>
  <c r="AR756" i="64" a="1"/>
  <c r="BD104" i="861" l="1"/>
  <c r="DK104" i="861"/>
  <c r="BE64" i="861"/>
  <c r="BE96" i="861"/>
  <c r="BN590" i="64"/>
  <c r="N589" i="64"/>
  <c r="O582" i="64" s="1"/>
  <c r="BO582" i="64"/>
  <c r="BN597" i="64"/>
  <c r="BO2120" i="64" a="1"/>
  <c r="BO2120" i="64" s="1"/>
  <c r="BO2113" i="64" s="1"/>
  <c r="AR177" i="64"/>
  <c r="AR1909" i="64"/>
  <c r="AQ1590" i="64"/>
  <c r="AR1653" i="64"/>
  <c r="AR1885" i="64"/>
  <c r="AR1519" i="64"/>
  <c r="AR1582" i="64"/>
  <c r="AR1547" i="64"/>
  <c r="AR1617" i="64"/>
  <c r="AR1425" i="64"/>
  <c r="AR1449" i="64"/>
  <c r="AR1798" i="64"/>
  <c r="AR1273" i="64"/>
  <c r="AR1100" i="64"/>
  <c r="AR756" i="64"/>
  <c r="W657" i="64"/>
  <c r="U662" i="64"/>
  <c r="V662" i="64"/>
  <c r="AA1102" i="64"/>
  <c r="Z1275" i="64"/>
  <c r="AA553" i="64"/>
  <c r="Y1275" i="64"/>
  <c r="X554" i="64"/>
  <c r="X559" i="64" s="1"/>
  <c r="AR2252" i="64"/>
  <c r="AS1652" i="64" a="1"/>
  <c r="AS1652" i="64" s="1"/>
  <c r="AS1616" i="64" a="1"/>
  <c r="AS1616" i="64" s="1"/>
  <c r="AS1581" i="64" a="1"/>
  <c r="AS1581" i="64" s="1"/>
  <c r="AS2244" i="64" a="1"/>
  <c r="AS2244" i="64" s="1"/>
  <c r="AS1546" i="64" a="1"/>
  <c r="AS1546" i="64" s="1"/>
  <c r="AS2278" i="64" a="1"/>
  <c r="AS2278" i="64" s="1"/>
  <c r="Y136" i="69"/>
  <c r="Z129" i="69"/>
  <c r="Z134" i="69" s="1"/>
  <c r="Y140" i="69"/>
  <c r="Y150" i="69" s="1"/>
  <c r="AS558" i="64" a="1"/>
  <c r="AS558" i="64" s="1"/>
  <c r="AS552" i="64" a="1"/>
  <c r="AS552" i="64" s="1"/>
  <c r="Y152" i="69"/>
  <c r="Y146" i="69"/>
  <c r="Y148" i="69" s="1"/>
  <c r="AS1884" i="64" a="1"/>
  <c r="AS1884" i="64" s="1"/>
  <c r="AS1794" i="64" a="1"/>
  <c r="AS1794" i="64" s="1"/>
  <c r="AS1272" i="64" a="1"/>
  <c r="AS1272" i="64" s="1"/>
  <c r="AS755" i="64" a="1"/>
  <c r="AS755"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1099" i="64" a="1"/>
  <c r="AS1099" i="64" s="1"/>
  <c r="AS1448" i="64" a="1"/>
  <c r="AS1448" i="64" s="1"/>
  <c r="AS1910" i="64" a="1"/>
  <c r="AS1910" i="64" s="1"/>
  <c r="AS1402" i="64" a="1"/>
  <c r="AS1402" i="64" s="1"/>
  <c r="AS731" i="64" a="1"/>
  <c r="AS731" i="64" s="1"/>
  <c r="AS1805" i="64" a="1"/>
  <c r="AS1805" i="64" s="1"/>
  <c r="AS733" i="64" a="1"/>
  <c r="AS733" i="64" s="1"/>
  <c r="AS1518" i="64" a="1"/>
  <c r="AS1518" i="64" s="1"/>
  <c r="AS1908" i="64" a="1"/>
  <c r="AS1908" i="64" s="1"/>
  <c r="AS1520" i="64" a="1"/>
  <c r="AS1520" i="64" s="1"/>
  <c r="AS1424" i="64" a="1"/>
  <c r="AS1424" i="64" s="1"/>
  <c r="AS1799" i="64" a="1"/>
  <c r="AS1799" i="64" s="1"/>
  <c r="AS1426" i="64" a="1"/>
  <c r="AS142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885" i="64" a="1"/>
  <c r="AS1519" i="64" a="1"/>
  <c r="AS1582" i="64" a="1"/>
  <c r="AS1449" i="64" a="1"/>
  <c r="AS1798" i="64" a="1"/>
  <c r="AS1425" i="64" a="1"/>
  <c r="AS1909" i="64" a="1"/>
  <c r="AS1617" i="64" a="1"/>
  <c r="AS756" i="64" a="1"/>
  <c r="AS1547" i="64" a="1"/>
  <c r="AS1653" i="64" a="1"/>
  <c r="AS1100" i="64" a="1"/>
  <c r="AS1273" i="64" a="1"/>
  <c r="BD74" i="861" l="1"/>
  <c r="BD76" i="861" s="1"/>
  <c r="BN602" i="64"/>
  <c r="BN598" i="64"/>
  <c r="BO593" i="64"/>
  <c r="N597" i="64"/>
  <c r="O593" i="64" s="1"/>
  <c r="BO585" i="64"/>
  <c r="BO2114" i="64"/>
  <c r="BP2110" i="64" s="1"/>
  <c r="AS177" i="64"/>
  <c r="AS1909" i="64"/>
  <c r="AR1590" i="64"/>
  <c r="AS1547" i="64"/>
  <c r="AS1519" i="64"/>
  <c r="AS1582" i="64"/>
  <c r="AS1653" i="64"/>
  <c r="AS1617" i="64"/>
  <c r="AS1885" i="64"/>
  <c r="AS1425" i="64"/>
  <c r="AS1449" i="64"/>
  <c r="AS1798" i="64"/>
  <c r="AS1273" i="64"/>
  <c r="AS1100" i="64"/>
  <c r="AS756" i="64"/>
  <c r="W660" i="64"/>
  <c r="X657" i="64"/>
  <c r="AB1102" i="64"/>
  <c r="AA1275" i="64"/>
  <c r="AB553" i="64"/>
  <c r="AC553" i="64"/>
  <c r="W1800" i="64"/>
  <c r="U1887" i="64"/>
  <c r="Y550" i="64"/>
  <c r="X555" i="64"/>
  <c r="AS2252" i="64"/>
  <c r="AT1652" i="64" a="1"/>
  <c r="AT1652" i="64" s="1"/>
  <c r="AT1616" i="64" a="1"/>
  <c r="AT1616" i="64" s="1"/>
  <c r="AT1581" i="64" a="1"/>
  <c r="AT1581" i="64" s="1"/>
  <c r="AT2244" i="64" a="1"/>
  <c r="AT2244" i="64" s="1"/>
  <c r="AT1546" i="64" a="1"/>
  <c r="AT1546" i="64" s="1"/>
  <c r="AT2278" i="64" a="1"/>
  <c r="AT2278" i="64" s="1"/>
  <c r="Z132" i="69"/>
  <c r="Z157" i="69" s="1"/>
  <c r="AT558" i="64" a="1"/>
  <c r="AT558" i="64" s="1"/>
  <c r="AT552" i="64" a="1"/>
  <c r="AT552" i="64" s="1"/>
  <c r="AN17" i="69"/>
  <c r="AN18" i="69" s="1"/>
  <c r="Y117" i="69"/>
  <c r="Y118" i="69" s="1"/>
  <c r="Y123" i="69" s="1"/>
  <c r="AT1884" i="64" a="1"/>
  <c r="AT1884" i="64" s="1"/>
  <c r="AT1794" i="64" a="1"/>
  <c r="AT1794" i="64" s="1"/>
  <c r="AT1272" i="64" a="1"/>
  <c r="AT1272" i="64" s="1"/>
  <c r="AT755" i="64" a="1"/>
  <c r="AT755"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1099" i="64" a="1"/>
  <c r="AT1099" i="64" s="1"/>
  <c r="AT1448" i="64" a="1"/>
  <c r="AT1448" i="64" s="1"/>
  <c r="AT1424" i="64" a="1"/>
  <c r="AT1424" i="64" s="1"/>
  <c r="AT1908" i="64" a="1"/>
  <c r="AT1908" i="64" s="1"/>
  <c r="AT1520" i="64" a="1"/>
  <c r="AT1520" i="64" s="1"/>
  <c r="AT1426" i="64" a="1"/>
  <c r="AT1426" i="64" s="1"/>
  <c r="AT1805" i="64" a="1"/>
  <c r="AT1805" i="64" s="1"/>
  <c r="AT731" i="64" a="1"/>
  <c r="AT731" i="64" s="1"/>
  <c r="AT1799" i="64" a="1"/>
  <c r="AT1799" i="64" s="1"/>
  <c r="AT733" i="64" a="1"/>
  <c r="AT733" i="64" s="1"/>
  <c r="AT1910" i="64" a="1"/>
  <c r="AT1910" i="64" s="1"/>
  <c r="AT1402" i="64" a="1"/>
  <c r="AT1402" i="64" s="1"/>
  <c r="AT1518" i="64" a="1"/>
  <c r="AT1518"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756" i="64" a="1"/>
  <c r="AT1617" i="64" a="1"/>
  <c r="AT1909" i="64" a="1"/>
  <c r="AT1798" i="64" a="1"/>
  <c r="AT1653" i="64" a="1"/>
  <c r="AT1547" i="64" a="1"/>
  <c r="AT1519" i="64" a="1"/>
  <c r="AT1582" i="64" a="1"/>
  <c r="AT1885" i="64" a="1"/>
  <c r="AT1449" i="64" a="1"/>
  <c r="AT1273" i="64" a="1"/>
  <c r="AT1425" i="64" a="1"/>
  <c r="AT1100" i="64" a="1"/>
  <c r="BF17" i="861" l="1"/>
  <c r="BF26" i="861" s="1"/>
  <c r="BF27" i="861" s="1"/>
  <c r="BO594" i="64"/>
  <c r="BP2116" i="64"/>
  <c r="AT177" i="64"/>
  <c r="AT1909" i="64"/>
  <c r="AS1590" i="64"/>
  <c r="W658" i="64"/>
  <c r="W662" i="64" s="1"/>
  <c r="AT1653" i="64"/>
  <c r="AT1885" i="64"/>
  <c r="AT1547" i="64"/>
  <c r="AT1582" i="64"/>
  <c r="AT1617" i="64"/>
  <c r="AT1519" i="64"/>
  <c r="AT1425" i="64"/>
  <c r="AT1449" i="64"/>
  <c r="AT1798" i="64"/>
  <c r="AT1273" i="64"/>
  <c r="AT1100" i="64"/>
  <c r="AT756" i="64"/>
  <c r="AC1102" i="64"/>
  <c r="Y554" i="64"/>
  <c r="Y559" i="64" s="1"/>
  <c r="AT2252" i="64"/>
  <c r="AU1652" i="64" a="1"/>
  <c r="AU1652" i="64" s="1"/>
  <c r="AU1616" i="64" a="1"/>
  <c r="AU1616" i="64" s="1"/>
  <c r="AU1581" i="64" a="1"/>
  <c r="AU1581" i="64" s="1"/>
  <c r="AU2244" i="64" a="1"/>
  <c r="AU2244" i="64" s="1"/>
  <c r="AU1546" i="64" a="1"/>
  <c r="AU1546" i="64" s="1"/>
  <c r="AU2278" i="64" a="1"/>
  <c r="AU2278" i="64" s="1"/>
  <c r="Z135" i="69"/>
  <c r="Z140" i="69" s="1"/>
  <c r="Z150" i="69" s="1"/>
  <c r="AU558" i="64" a="1"/>
  <c r="AU558" i="64" s="1"/>
  <c r="AU552" i="64" a="1"/>
  <c r="AU552" i="64" s="1"/>
  <c r="AU1884" i="64" a="1"/>
  <c r="AU1884" i="64" s="1"/>
  <c r="AU1794" i="64" a="1"/>
  <c r="AU1794" i="64" s="1"/>
  <c r="AU1272" i="64" a="1"/>
  <c r="AU1272" i="64" s="1"/>
  <c r="Y173" i="69"/>
  <c r="Y175" i="69" s="1"/>
  <c r="Y119" i="69"/>
  <c r="AU755" i="64" a="1"/>
  <c r="AU755" i="64" s="1"/>
  <c r="AU191" i="64" a="1"/>
  <c r="AU191" i="64" s="1"/>
  <c r="AU40" i="64" a="1"/>
  <c r="AU40" i="64" s="1"/>
  <c r="AU176" i="64" a="1"/>
  <c r="AU176" i="64" s="1"/>
  <c r="AU245" i="64" a="1"/>
  <c r="AU245" i="64" s="1"/>
  <c r="AU175" i="64" a="1"/>
  <c r="AU175" i="64" s="1"/>
  <c r="AU192" i="64" a="1"/>
  <c r="AU192" i="64" s="1"/>
  <c r="AP190" i="64"/>
  <c r="L190" i="64" s="1"/>
  <c r="Y125" i="69"/>
  <c r="Z112" i="69"/>
  <c r="Z115" i="69" s="1"/>
  <c r="AU1099" i="64" a="1"/>
  <c r="AU1099" i="64" s="1"/>
  <c r="AU1520" i="64" a="1"/>
  <c r="AU1520" i="64" s="1"/>
  <c r="AU1908" i="64" a="1"/>
  <c r="AU1908" i="64" s="1"/>
  <c r="AU1799" i="64" a="1"/>
  <c r="AU1799" i="64" s="1"/>
  <c r="AU1402" i="64" a="1"/>
  <c r="AU1402" i="64" s="1"/>
  <c r="AU733" i="64" a="1"/>
  <c r="AU733" i="64" s="1"/>
  <c r="AU1805" i="64" a="1"/>
  <c r="AU1805" i="64" s="1"/>
  <c r="AU1910" i="64" a="1"/>
  <c r="AU1910" i="64" s="1"/>
  <c r="AU1518" i="64" a="1"/>
  <c r="AU1518" i="64" s="1"/>
  <c r="AU731" i="64" a="1"/>
  <c r="AU731" i="64" s="1"/>
  <c r="AU1426" i="64" a="1"/>
  <c r="AU1426" i="64" s="1"/>
  <c r="AU1448" i="64" a="1"/>
  <c r="AU1448" i="64" s="1"/>
  <c r="AU1424" i="64" a="1"/>
  <c r="AU142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449" i="64" a="1"/>
  <c r="AU1909" i="64" a="1"/>
  <c r="AU756" i="64" a="1"/>
  <c r="AU1425" i="64" a="1"/>
  <c r="AU1798" i="64" a="1"/>
  <c r="AU1273" i="64" a="1"/>
  <c r="AU1519" i="64" a="1"/>
  <c r="AU1653" i="64" a="1"/>
  <c r="AU1617" i="64" a="1"/>
  <c r="AU1582" i="64" a="1"/>
  <c r="AU1547" i="64" a="1"/>
  <c r="AU1100" i="64" a="1"/>
  <c r="AU1885" i="64" a="1"/>
  <c r="BE44" i="861" l="1"/>
  <c r="BO596" i="64"/>
  <c r="BP2120" i="64" a="1"/>
  <c r="BP2120" i="64" s="1"/>
  <c r="BP2113" i="64" s="1"/>
  <c r="AU177" i="64"/>
  <c r="AU1909" i="64"/>
  <c r="AT1590" i="64"/>
  <c r="AP193" i="64"/>
  <c r="AU1547" i="64"/>
  <c r="AU1885" i="64"/>
  <c r="AU1519" i="64"/>
  <c r="AU1617" i="64"/>
  <c r="AU1582" i="64"/>
  <c r="AU1653" i="64"/>
  <c r="AU1425" i="64"/>
  <c r="AU1449" i="64"/>
  <c r="AU1798" i="64"/>
  <c r="AU1273" i="64"/>
  <c r="AU1100" i="64"/>
  <c r="AU756" i="64"/>
  <c r="X660" i="64"/>
  <c r="Y657" i="64"/>
  <c r="AD1102" i="64"/>
  <c r="AB1275" i="64"/>
  <c r="AD553" i="64"/>
  <c r="AC1275" i="64"/>
  <c r="T1853" i="64"/>
  <c r="S1863" i="64"/>
  <c r="S1403" i="64"/>
  <c r="Y555" i="64"/>
  <c r="Z550" i="64"/>
  <c r="V1887" i="64"/>
  <c r="X1800" i="64"/>
  <c r="AV1652" i="64" a="1"/>
  <c r="AV1652" i="64" s="1"/>
  <c r="AV1616" i="64" a="1"/>
  <c r="AV1616" i="64" s="1"/>
  <c r="AV1581" i="64" a="1"/>
  <c r="AV1581" i="64" s="1"/>
  <c r="AU2252" i="64"/>
  <c r="AV2244" i="64" a="1"/>
  <c r="AV2244" i="64" s="1"/>
  <c r="AV1546" i="64" a="1"/>
  <c r="AV1546" i="64" s="1"/>
  <c r="AV2278" i="64" a="1"/>
  <c r="AV2278" i="64" s="1"/>
  <c r="Z142" i="69"/>
  <c r="Z152" i="69" s="1"/>
  <c r="AA129" i="69"/>
  <c r="AA134" i="69" s="1"/>
  <c r="Z136" i="69"/>
  <c r="AV558" i="64" a="1"/>
  <c r="AV558" i="64" s="1"/>
  <c r="AV552" i="64" a="1"/>
  <c r="AV552" i="64" s="1"/>
  <c r="AV1884" i="64" a="1"/>
  <c r="AV1884" i="64" s="1"/>
  <c r="Z117" i="69"/>
  <c r="Z118" i="69" s="1"/>
  <c r="AV1794" i="64" a="1"/>
  <c r="AV1794" i="64" s="1"/>
  <c r="AV1272" i="64" a="1"/>
  <c r="AV1272" i="64" s="1"/>
  <c r="AV755" i="64" a="1"/>
  <c r="AV755" i="64" s="1"/>
  <c r="AV40" i="64" a="1"/>
  <c r="AV40" i="64" s="1"/>
  <c r="AV191" i="64" a="1"/>
  <c r="AV191" i="64" s="1"/>
  <c r="AV175" i="64" a="1"/>
  <c r="AV175" i="64" s="1"/>
  <c r="AV176" i="64" a="1"/>
  <c r="AV176" i="64" s="1"/>
  <c r="AV245" i="64" a="1"/>
  <c r="AV245" i="64" s="1"/>
  <c r="AV192" i="64" a="1"/>
  <c r="AV192" i="64" s="1"/>
  <c r="AQ190" i="64"/>
  <c r="AV1099" i="64" a="1"/>
  <c r="AV1099" i="64" s="1"/>
  <c r="AV1520" i="64" a="1"/>
  <c r="AV1520" i="64" s="1"/>
  <c r="AV1908" i="64" a="1"/>
  <c r="AV1908" i="64" s="1"/>
  <c r="AV1805" i="64" a="1"/>
  <c r="AV1805" i="64" s="1"/>
  <c r="AV1518" i="64" a="1"/>
  <c r="AV1518" i="64" s="1"/>
  <c r="AV1424" i="64" a="1"/>
  <c r="AV1424" i="64" s="1"/>
  <c r="AV731" i="64" a="1"/>
  <c r="AV731" i="64" s="1"/>
  <c r="AV1448" i="64" a="1"/>
  <c r="AV1448" i="64" s="1"/>
  <c r="AV1910" i="64" a="1"/>
  <c r="AV1910" i="64" s="1"/>
  <c r="AV1402" i="64" a="1"/>
  <c r="AV1402" i="64" s="1"/>
  <c r="AV733" i="64" a="1"/>
  <c r="AV733" i="64" s="1"/>
  <c r="AV1426" i="64" a="1"/>
  <c r="AV1426" i="64" s="1"/>
  <c r="AV1799" i="64" a="1"/>
  <c r="AV179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617" i="64" a="1"/>
  <c r="AV1582" i="64" a="1"/>
  <c r="AV1100" i="64" a="1"/>
  <c r="AV1425" i="64" a="1"/>
  <c r="AV1653" i="64" a="1"/>
  <c r="AV1519" i="64" a="1"/>
  <c r="AV1798" i="64" a="1"/>
  <c r="AV1547" i="64" a="1"/>
  <c r="AV756" i="64" a="1"/>
  <c r="AV1909" i="64" a="1"/>
  <c r="AV1273" i="64" a="1"/>
  <c r="AV1449" i="64" a="1"/>
  <c r="AV1885" i="64" a="1"/>
  <c r="BE104" i="861" l="1"/>
  <c r="DL104" i="861"/>
  <c r="BF96" i="861"/>
  <c r="BF64" i="861"/>
  <c r="BO586" i="64"/>
  <c r="BO588" i="64" s="1"/>
  <c r="BO589" i="64" s="1"/>
  <c r="BO597" i="64"/>
  <c r="BP2114" i="64"/>
  <c r="BQ2110" i="64" s="1"/>
  <c r="AV177" i="64"/>
  <c r="AV1909" i="64"/>
  <c r="AQ193" i="64"/>
  <c r="AU1590" i="64"/>
  <c r="X658" i="64"/>
  <c r="X662" i="64" s="1"/>
  <c r="AV1582" i="64"/>
  <c r="AV1617" i="64"/>
  <c r="AV1653" i="64"/>
  <c r="AV1519" i="64"/>
  <c r="AV1885" i="64"/>
  <c r="AV1547" i="64"/>
  <c r="AV1425" i="64"/>
  <c r="AV1449" i="64"/>
  <c r="AV1798" i="64"/>
  <c r="AV1273" i="64"/>
  <c r="AV1100" i="64"/>
  <c r="AV756" i="64"/>
  <c r="T1857" i="64"/>
  <c r="AD1275" i="64"/>
  <c r="AE1102" i="64"/>
  <c r="AE553" i="64"/>
  <c r="Z554" i="64"/>
  <c r="Z559" i="64" s="1"/>
  <c r="AV2252" i="64"/>
  <c r="AW1652" i="64" a="1"/>
  <c r="AW1652" i="64" s="1"/>
  <c r="AW1616" i="64" a="1"/>
  <c r="AW1616" i="64" s="1"/>
  <c r="AW1581" i="64" a="1"/>
  <c r="AW1581" i="64" s="1"/>
  <c r="AW2244" i="64" a="1"/>
  <c r="AW2244" i="64" s="1"/>
  <c r="AW1546" i="64" a="1"/>
  <c r="AW1546" i="64" s="1"/>
  <c r="AW2278" i="64" a="1"/>
  <c r="AW2278" i="64" s="1"/>
  <c r="Z146" i="69"/>
  <c r="Z148" i="69" s="1"/>
  <c r="AA132" i="69"/>
  <c r="AA157" i="69" s="1"/>
  <c r="AW558" i="64" a="1"/>
  <c r="AW558" i="64" s="1"/>
  <c r="AW552" i="64" a="1"/>
  <c r="AW552" i="64" s="1"/>
  <c r="AW1884" i="64" a="1"/>
  <c r="AW1884" i="64" s="1"/>
  <c r="AA112" i="69"/>
  <c r="AA115" i="69" s="1"/>
  <c r="Z119" i="69"/>
  <c r="Z198" i="69"/>
  <c r="Z177" i="69"/>
  <c r="AW1794" i="64" a="1"/>
  <c r="AW1794" i="64" s="1"/>
  <c r="AW1272" i="64" a="1"/>
  <c r="AW1272" i="64" s="1"/>
  <c r="AW755" i="64" a="1"/>
  <c r="AW755" i="64" s="1"/>
  <c r="AW191" i="64" a="1"/>
  <c r="AW191" i="64" s="1"/>
  <c r="AW245" i="64" a="1"/>
  <c r="AW245" i="64" s="1"/>
  <c r="AW176" i="64" a="1"/>
  <c r="AW176" i="64" s="1"/>
  <c r="AW40" i="64" a="1"/>
  <c r="AW40" i="64" s="1"/>
  <c r="AW175" i="64" a="1"/>
  <c r="AW175" i="64" s="1"/>
  <c r="AW192" i="64" a="1"/>
  <c r="AW192" i="64" s="1"/>
  <c r="AR190" i="64"/>
  <c r="AR193" i="64" s="1"/>
  <c r="Z125" i="69"/>
  <c r="Z123" i="69"/>
  <c r="AW1099" i="64" a="1"/>
  <c r="AW1099" i="64" s="1"/>
  <c r="AW1402" i="64" a="1"/>
  <c r="AW1402" i="64" s="1"/>
  <c r="AW731" i="64" a="1"/>
  <c r="AW731" i="64" s="1"/>
  <c r="AW1908" i="64" a="1"/>
  <c r="AW1908" i="64" s="1"/>
  <c r="AW733" i="64" a="1"/>
  <c r="AW733" i="64" s="1"/>
  <c r="AW1799" i="64" a="1"/>
  <c r="AW1799" i="64" s="1"/>
  <c r="AW1520" i="64" a="1"/>
  <c r="AW1520" i="64" s="1"/>
  <c r="AW1424" i="64" a="1"/>
  <c r="AW1424" i="64" s="1"/>
  <c r="AW1518" i="64" a="1"/>
  <c r="AW1518" i="64" s="1"/>
  <c r="AW1426" i="64" a="1"/>
  <c r="AW1426" i="64" s="1"/>
  <c r="AW1805" i="64" a="1"/>
  <c r="AW1805" i="64" s="1"/>
  <c r="AW1910" i="64" a="1"/>
  <c r="AW1910" i="64" s="1"/>
  <c r="AW1448" i="64" a="1"/>
  <c r="AW144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25" i="64" a="1"/>
  <c r="AW1519" i="64" a="1"/>
  <c r="AW1582" i="64" a="1"/>
  <c r="AW1909" i="64" a="1"/>
  <c r="AW756" i="64" a="1"/>
  <c r="AW1449" i="64" a="1"/>
  <c r="AW1885" i="64" a="1"/>
  <c r="AW1798" i="64" a="1"/>
  <c r="AW1617" i="64" a="1"/>
  <c r="AW1100" i="64" a="1"/>
  <c r="AW1653" i="64" a="1"/>
  <c r="AW1547" i="64" a="1"/>
  <c r="AW1273" i="64" a="1"/>
  <c r="BE74" i="861" l="1"/>
  <c r="BE76" i="861" s="1"/>
  <c r="BO602" i="64"/>
  <c r="BO598" i="64"/>
  <c r="BP593" i="64"/>
  <c r="BP582" i="64"/>
  <c r="BO590" i="64"/>
  <c r="BQ2116" i="64"/>
  <c r="AW177" i="64"/>
  <c r="AW1909" i="64"/>
  <c r="AV1590" i="64"/>
  <c r="T1858" i="64"/>
  <c r="AW1653" i="64"/>
  <c r="AW1885" i="64"/>
  <c r="AW1519" i="64"/>
  <c r="AW1547" i="64"/>
  <c r="AW1582" i="64"/>
  <c r="AW1617" i="64"/>
  <c r="AW1425" i="64"/>
  <c r="AW1449" i="64"/>
  <c r="AW1798" i="64"/>
  <c r="AW1273" i="64"/>
  <c r="AW1100" i="64"/>
  <c r="AW756" i="64"/>
  <c r="Y660" i="64"/>
  <c r="Z657" i="64"/>
  <c r="AF1102" i="64"/>
  <c r="AF553" i="64"/>
  <c r="AE1275" i="64"/>
  <c r="T1403" i="64"/>
  <c r="Y1800" i="64"/>
  <c r="Z555" i="64"/>
  <c r="AA550" i="64"/>
  <c r="W1887" i="64"/>
  <c r="AW2252" i="64"/>
  <c r="AX1652" i="64" a="1"/>
  <c r="AX1652" i="64" s="1"/>
  <c r="AX1616" i="64" a="1"/>
  <c r="AX1616" i="64" s="1"/>
  <c r="AX1581" i="64" a="1"/>
  <c r="AX1581" i="64" s="1"/>
  <c r="AX2244" i="64" a="1"/>
  <c r="AX2244" i="64" s="1"/>
  <c r="AX1546" i="64" a="1"/>
  <c r="AX1546" i="64" s="1"/>
  <c r="AX2278" i="64" a="1"/>
  <c r="AX2278" i="64" s="1"/>
  <c r="AA162" i="69"/>
  <c r="AA163" i="69" s="1"/>
  <c r="AA135" i="69"/>
  <c r="AA136" i="69" s="1"/>
  <c r="AA117" i="69"/>
  <c r="AA118" i="69" s="1"/>
  <c r="AA123" i="69" s="1"/>
  <c r="AX558" i="64" a="1"/>
  <c r="AX558" i="64" s="1"/>
  <c r="AX552" i="64" a="1"/>
  <c r="AX552" i="64" s="1"/>
  <c r="AX1884" i="64" a="1"/>
  <c r="AX1884" i="64" s="1"/>
  <c r="AX1794" i="64" a="1"/>
  <c r="AX1794" i="64" s="1"/>
  <c r="AX1272" i="64" a="1"/>
  <c r="AX1272" i="64" s="1"/>
  <c r="AR17" i="69"/>
  <c r="AR18" i="69" s="1"/>
  <c r="AX755" i="64" a="1"/>
  <c r="AX755" i="64" s="1"/>
  <c r="AX191" i="64" a="1"/>
  <c r="AX191" i="64" s="1"/>
  <c r="AX175" i="64" a="1"/>
  <c r="AX175" i="64" s="1"/>
  <c r="AX245" i="64" a="1"/>
  <c r="AX245" i="64" s="1"/>
  <c r="AX176" i="64" a="1"/>
  <c r="AX176" i="64" s="1"/>
  <c r="AX40" i="64" a="1"/>
  <c r="AX40" i="64" s="1"/>
  <c r="AX192" i="64" a="1"/>
  <c r="AX192" i="64" s="1"/>
  <c r="AS190" i="64"/>
  <c r="AS193" i="64" s="1"/>
  <c r="AX1099" i="64" a="1"/>
  <c r="AX1099" i="64" s="1"/>
  <c r="AX1910" i="64" a="1"/>
  <c r="AX1910" i="64" s="1"/>
  <c r="AX731" i="64" a="1"/>
  <c r="AX731" i="64" s="1"/>
  <c r="AX733" i="64" a="1"/>
  <c r="AX733" i="64" s="1"/>
  <c r="AX1799" i="64" a="1"/>
  <c r="AX1799" i="64" s="1"/>
  <c r="AX1448" i="64" a="1"/>
  <c r="AX1448" i="64" s="1"/>
  <c r="AX1908" i="64" a="1"/>
  <c r="AX1908" i="64" s="1"/>
  <c r="AX1518" i="64" a="1"/>
  <c r="AX1518" i="64" s="1"/>
  <c r="AX1520" i="64" a="1"/>
  <c r="AX1520" i="64" s="1"/>
  <c r="AX1424" i="64" a="1"/>
  <c r="AX1424" i="64" s="1"/>
  <c r="AX1805" i="64" a="1"/>
  <c r="AX1805" i="64" s="1"/>
  <c r="AX1426" i="64" a="1"/>
  <c r="AX1426" i="64" s="1"/>
  <c r="AX1402" i="64" a="1"/>
  <c r="AX140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519" i="64" a="1"/>
  <c r="AX1909" i="64" a="1"/>
  <c r="AX1425" i="64" a="1"/>
  <c r="AX1617" i="64" a="1"/>
  <c r="AX1653" i="64" a="1"/>
  <c r="AX1582" i="64" a="1"/>
  <c r="AX1547" i="64" a="1"/>
  <c r="AX1798" i="64" a="1"/>
  <c r="AX756" i="64" a="1"/>
  <c r="AX1449" i="64" a="1"/>
  <c r="AX1100" i="64" a="1"/>
  <c r="AX1273" i="64" a="1"/>
  <c r="AX1885" i="64" a="1"/>
  <c r="BG17" i="861" l="1"/>
  <c r="BG26" i="861" s="1"/>
  <c r="BG27" i="861" s="1"/>
  <c r="BP585" i="64"/>
  <c r="T1859" i="64"/>
  <c r="BQ2120" i="64" a="1"/>
  <c r="BQ2120" i="64" s="1"/>
  <c r="BQ2113" i="64" s="1"/>
  <c r="AX177" i="64"/>
  <c r="AX1909" i="64"/>
  <c r="AW1590" i="64"/>
  <c r="T1863" i="64"/>
  <c r="U1853" i="64"/>
  <c r="AX1617" i="64"/>
  <c r="AX1885" i="64"/>
  <c r="AX1653" i="64"/>
  <c r="AX1519" i="64"/>
  <c r="AX1547" i="64"/>
  <c r="AX1582" i="64"/>
  <c r="AX1425" i="64"/>
  <c r="AX1449" i="64"/>
  <c r="AX1798" i="64"/>
  <c r="AX1273" i="64"/>
  <c r="AX1100" i="64"/>
  <c r="AX756" i="64"/>
  <c r="Y658" i="64"/>
  <c r="AG1102" i="64"/>
  <c r="AG553" i="64"/>
  <c r="AF1275" i="64"/>
  <c r="AA554" i="64"/>
  <c r="AA559" i="64" s="1"/>
  <c r="AX2252" i="64"/>
  <c r="AY1652" i="64" a="1"/>
  <c r="AY1652" i="64" s="1"/>
  <c r="AY1616" i="64" a="1"/>
  <c r="AY1616" i="64" s="1"/>
  <c r="AY1581" i="64" a="1"/>
  <c r="AY1581" i="64" s="1"/>
  <c r="AY2244" i="64" a="1"/>
  <c r="AY2244" i="64" s="1"/>
  <c r="AY1546" i="64" a="1"/>
  <c r="AY1546" i="64" s="1"/>
  <c r="AY2278" i="64" a="1"/>
  <c r="AY2278" i="64" s="1"/>
  <c r="AA142" i="69"/>
  <c r="AA152" i="69" s="1"/>
  <c r="AB129" i="69"/>
  <c r="AB132" i="69" s="1"/>
  <c r="AB157" i="69" s="1"/>
  <c r="AA140" i="69"/>
  <c r="AA150" i="69" s="1"/>
  <c r="AA169" i="69"/>
  <c r="AA179" i="69" s="1"/>
  <c r="AB156" i="69"/>
  <c r="AB161" i="69" s="1"/>
  <c r="AA167" i="69"/>
  <c r="AA177" i="69" s="1"/>
  <c r="AY558" i="64" a="1"/>
  <c r="AY558" i="64" s="1"/>
  <c r="AY552" i="64" a="1"/>
  <c r="AY552" i="64" s="1"/>
  <c r="AT10" i="69"/>
  <c r="AT20" i="69" s="1"/>
  <c r="AY1884" i="64" a="1"/>
  <c r="AY1884" i="64" s="1"/>
  <c r="AA198" i="69"/>
  <c r="AY1794" i="64" a="1"/>
  <c r="AY1794" i="64" s="1"/>
  <c r="AY1272" i="64" a="1"/>
  <c r="AY1272" i="64" s="1"/>
  <c r="AY755" i="64" a="1"/>
  <c r="AY755" i="64" s="1"/>
  <c r="AY176" i="64" a="1"/>
  <c r="AY176" i="64" s="1"/>
  <c r="AY245" i="64" a="1"/>
  <c r="AY245" i="64" s="1"/>
  <c r="AY191" i="64" a="1"/>
  <c r="AY191" i="64" s="1"/>
  <c r="AY40" i="64" a="1"/>
  <c r="AY40" i="64" s="1"/>
  <c r="AY175" i="64" a="1"/>
  <c r="AY175" i="64" s="1"/>
  <c r="AY192" i="64" a="1"/>
  <c r="AY192" i="64" s="1"/>
  <c r="AT190" i="64"/>
  <c r="AY1099" i="64" a="1"/>
  <c r="AY1099" i="64" s="1"/>
  <c r="AY1448" i="64" a="1"/>
  <c r="AY1448" i="64" s="1"/>
  <c r="AY731" i="64" a="1"/>
  <c r="AY731" i="64" s="1"/>
  <c r="AY1518" i="64" a="1"/>
  <c r="AY1518" i="64" s="1"/>
  <c r="AY1805" i="64" a="1"/>
  <c r="AY1805" i="64" s="1"/>
  <c r="AY1424" i="64" a="1"/>
  <c r="AY1424" i="64" s="1"/>
  <c r="AY1910" i="64" a="1"/>
  <c r="AY1910" i="64" s="1"/>
  <c r="AY1402" i="64" a="1"/>
  <c r="AY1402" i="64" s="1"/>
  <c r="AY1520" i="64" a="1"/>
  <c r="AY1520" i="64" s="1"/>
  <c r="AY1426" i="64" a="1"/>
  <c r="AY1426" i="64" s="1"/>
  <c r="AY1908" i="64" a="1"/>
  <c r="AY1908" i="64" s="1"/>
  <c r="AY733" i="64" a="1"/>
  <c r="AY733" i="64" s="1"/>
  <c r="AY1799" i="64" a="1"/>
  <c r="AY179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798" i="64" a="1"/>
  <c r="AY1425" i="64" a="1"/>
  <c r="AY1449" i="64" a="1"/>
  <c r="AY1909" i="64" a="1"/>
  <c r="AY1617" i="64" a="1"/>
  <c r="S732" i="64" a="1"/>
  <c r="AY1100" i="64" a="1"/>
  <c r="AY1519" i="64" a="1"/>
  <c r="AY1885" i="64" a="1"/>
  <c r="AY1547" i="64" a="1"/>
  <c r="AY756" i="64" a="1"/>
  <c r="AY1653" i="64" a="1"/>
  <c r="AY1582" i="64" a="1"/>
  <c r="AY1273" i="64" a="1"/>
  <c r="BF44" i="861" l="1"/>
  <c r="BP594" i="64"/>
  <c r="BQ2114" i="64"/>
  <c r="BR2110" i="64" s="1"/>
  <c r="U1857" i="64"/>
  <c r="AY177" i="64"/>
  <c r="AY1909" i="64"/>
  <c r="AT193" i="64"/>
  <c r="AX1590" i="64"/>
  <c r="AY1617" i="64"/>
  <c r="AY1547" i="64"/>
  <c r="AY1582" i="64"/>
  <c r="AY1519" i="64"/>
  <c r="AY1653" i="64"/>
  <c r="AY1885" i="64"/>
  <c r="AY1425" i="64"/>
  <c r="AY1449" i="64"/>
  <c r="AY1798" i="64"/>
  <c r="AY1273" i="64"/>
  <c r="AY1100" i="64"/>
  <c r="AY756" i="64"/>
  <c r="Y662" i="64"/>
  <c r="Z660" i="64"/>
  <c r="Z658" i="64" s="1"/>
  <c r="AA657" i="64"/>
  <c r="AH1102" i="64"/>
  <c r="AH553" i="64"/>
  <c r="AG1275" i="64"/>
  <c r="S732" i="64"/>
  <c r="T1911" i="64"/>
  <c r="U1403" i="64"/>
  <c r="X1887" i="64"/>
  <c r="Z1800" i="64"/>
  <c r="AA555" i="64"/>
  <c r="AB550" i="64"/>
  <c r="AY2252" i="64"/>
  <c r="AZ1616" i="64" a="1"/>
  <c r="AZ1616" i="64" s="1"/>
  <c r="AZ1652" i="64" a="1"/>
  <c r="AZ1652" i="64" s="1"/>
  <c r="AZ1581" i="64" a="1"/>
  <c r="AZ1581" i="64" s="1"/>
  <c r="AZ2244" i="64" a="1"/>
  <c r="AZ2244" i="64" s="1"/>
  <c r="AZ1546" i="64" a="1"/>
  <c r="AZ1546" i="64" s="1"/>
  <c r="AZ2278" i="64" a="1"/>
  <c r="AZ2278" i="64" s="1"/>
  <c r="AB159" i="69"/>
  <c r="AB184" i="69" s="1"/>
  <c r="AB187" i="69" s="1"/>
  <c r="AB194" i="69" s="1"/>
  <c r="AB202" i="69" s="1"/>
  <c r="AA146" i="69"/>
  <c r="AA148" i="69" s="1"/>
  <c r="AB134" i="69"/>
  <c r="AB135" i="69" s="1"/>
  <c r="AB142" i="69" s="1"/>
  <c r="AA173" i="69"/>
  <c r="AA175" i="69" s="1"/>
  <c r="AT17" i="69"/>
  <c r="AT18" i="69" s="1"/>
  <c r="AZ552" i="64" a="1"/>
  <c r="AZ552" i="64" s="1"/>
  <c r="AZ558" i="64" a="1"/>
  <c r="AZ558" i="64" s="1"/>
  <c r="AZ1884" i="64" a="1"/>
  <c r="AZ1884" i="64" s="1"/>
  <c r="AZ1794" i="64" a="1"/>
  <c r="AZ1794" i="64" s="1"/>
  <c r="AZ1272" i="64" a="1"/>
  <c r="AZ1272" i="64" s="1"/>
  <c r="AZ755" i="64" a="1"/>
  <c r="AZ755" i="64" s="1"/>
  <c r="AZ176" i="64" a="1"/>
  <c r="AZ176" i="64" s="1"/>
  <c r="AZ40" i="64" a="1"/>
  <c r="AZ40" i="64" s="1"/>
  <c r="AZ245" i="64" a="1"/>
  <c r="AZ245" i="64" s="1"/>
  <c r="AZ191" i="64" a="1"/>
  <c r="AZ191" i="64" s="1"/>
  <c r="AZ175" i="64" a="1"/>
  <c r="AZ175" i="64" s="1"/>
  <c r="AZ192" i="64" a="1"/>
  <c r="AZ192" i="64" s="1"/>
  <c r="AU190" i="64"/>
  <c r="AU193" i="64" s="1"/>
  <c r="AB115" i="69"/>
  <c r="AB118" i="69" s="1"/>
  <c r="AB123" i="69" s="1"/>
  <c r="AZ1099" i="64" a="1"/>
  <c r="AZ1099" i="64" s="1"/>
  <c r="AZ733" i="64" a="1"/>
  <c r="AZ733" i="64" s="1"/>
  <c r="AZ1518" i="64" a="1"/>
  <c r="AZ1518" i="64" s="1"/>
  <c r="AZ1805" i="64" a="1"/>
  <c r="AZ1805" i="64" s="1"/>
  <c r="AZ731" i="64" a="1"/>
  <c r="AZ731" i="64" s="1"/>
  <c r="AZ1908" i="64" a="1"/>
  <c r="AZ1908" i="64" s="1"/>
  <c r="AZ1799" i="64" a="1"/>
  <c r="AZ1799" i="64" s="1"/>
  <c r="AZ1910" i="64" a="1"/>
  <c r="AZ1910" i="64" s="1"/>
  <c r="AZ1520" i="64" a="1"/>
  <c r="AZ1520" i="64" s="1"/>
  <c r="AZ1424" i="64" a="1"/>
  <c r="AZ1424" i="64" s="1"/>
  <c r="AZ1448" i="64" a="1"/>
  <c r="AZ1448" i="64" s="1"/>
  <c r="AZ1426" i="64" a="1"/>
  <c r="AZ1426" i="64" s="1"/>
  <c r="AZ1402" i="64" a="1"/>
  <c r="AZ140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425" i="64" a="1"/>
  <c r="AZ1798" i="64" a="1"/>
  <c r="AZ1547" i="64" a="1"/>
  <c r="AZ1449" i="64" a="1"/>
  <c r="AZ756" i="64" a="1"/>
  <c r="AZ1653" i="64" a="1"/>
  <c r="AZ1273" i="64" a="1"/>
  <c r="AZ1909" i="64" a="1"/>
  <c r="AZ1519" i="64" a="1"/>
  <c r="AZ1582" i="64" a="1"/>
  <c r="AZ1617" i="64" a="1"/>
  <c r="AZ1885" i="64" a="1"/>
  <c r="AZ1100" i="64" a="1"/>
  <c r="BG64" i="861" l="1"/>
  <c r="BF104" i="861"/>
  <c r="BG96" i="861"/>
  <c r="BP596" i="64"/>
  <c r="BP586" i="64" s="1"/>
  <c r="BP588" i="64" s="1"/>
  <c r="BP589" i="64" s="1"/>
  <c r="U1858" i="64"/>
  <c r="U1859" i="64" s="1"/>
  <c r="BR2116" i="64"/>
  <c r="AZ177" i="64"/>
  <c r="AZ1909" i="64"/>
  <c r="AY1590" i="64"/>
  <c r="AZ1617" i="64"/>
  <c r="AZ1885" i="64"/>
  <c r="AZ1519" i="64"/>
  <c r="AZ1547" i="64"/>
  <c r="AZ1582" i="64"/>
  <c r="AZ1653" i="64"/>
  <c r="AZ1425" i="64"/>
  <c r="AZ1449" i="64"/>
  <c r="AZ1798" i="64"/>
  <c r="AZ1273" i="64"/>
  <c r="AZ1100" i="64"/>
  <c r="AZ756" i="64"/>
  <c r="Z662" i="64"/>
  <c r="AI1102" i="64"/>
  <c r="AI553" i="64"/>
  <c r="S734" i="64"/>
  <c r="T1427" i="64"/>
  <c r="AB554" i="64"/>
  <c r="AB559" i="64" s="1"/>
  <c r="AB162" i="69"/>
  <c r="AB163" i="69" s="1"/>
  <c r="AZ2252" i="64"/>
  <c r="BA1652" i="64" a="1"/>
  <c r="BA1652" i="64" s="1"/>
  <c r="BA1616" i="64" a="1"/>
  <c r="BA1616" i="64" s="1"/>
  <c r="BA1581" i="64" a="1"/>
  <c r="BA1581" i="64" s="1"/>
  <c r="BA2244" i="64" a="1"/>
  <c r="BA2244" i="64" s="1"/>
  <c r="BA1546" i="64" a="1"/>
  <c r="BA1546" i="64" s="1"/>
  <c r="AB192" i="69"/>
  <c r="AB200" i="69" s="1"/>
  <c r="BA2278" i="64" a="1"/>
  <c r="BA2278" i="64" s="1"/>
  <c r="AB188" i="69"/>
  <c r="AC183" i="69"/>
  <c r="AC186" i="69" s="1"/>
  <c r="BA552" i="64" a="1"/>
  <c r="BA552" i="64" s="1"/>
  <c r="BA558" i="64" a="1"/>
  <c r="BA558" i="64" s="1"/>
  <c r="AB136" i="69"/>
  <c r="AC129" i="69"/>
  <c r="AC132" i="69" s="1"/>
  <c r="AC157" i="69" s="1"/>
  <c r="AB140" i="69"/>
  <c r="AB150" i="69" s="1"/>
  <c r="AB152" i="69"/>
  <c r="AB146" i="69"/>
  <c r="AB148" i="69" s="1"/>
  <c r="BA1884" i="64" a="1"/>
  <c r="BA1884" i="64" s="1"/>
  <c r="AU17" i="69"/>
  <c r="AU18" i="69" s="1"/>
  <c r="BA1794" i="64" a="1"/>
  <c r="BA1794" i="64" s="1"/>
  <c r="BA1272" i="64" a="1"/>
  <c r="BA1272" i="64" s="1"/>
  <c r="AB119" i="69"/>
  <c r="BA755" i="64" a="1"/>
  <c r="BA755" i="64" s="1"/>
  <c r="BA40" i="64" a="1"/>
  <c r="BA40" i="64" s="1"/>
  <c r="BA245" i="64" a="1"/>
  <c r="BA245" i="64" s="1"/>
  <c r="BA191" i="64" a="1"/>
  <c r="BA191" i="64" s="1"/>
  <c r="BA176" i="64" a="1"/>
  <c r="BA176" i="64" s="1"/>
  <c r="BA175" i="64" a="1"/>
  <c r="BA175" i="64" s="1"/>
  <c r="BA192" i="64" a="1"/>
  <c r="BA192" i="64" s="1"/>
  <c r="AV190" i="64"/>
  <c r="AV193" i="64" s="1"/>
  <c r="AB125" i="69"/>
  <c r="BA1099" i="64" a="1"/>
  <c r="BA1099" i="64" s="1"/>
  <c r="BA733" i="64" a="1"/>
  <c r="BA733" i="64" s="1"/>
  <c r="BA1910" i="64" a="1"/>
  <c r="BA1910" i="64" s="1"/>
  <c r="BA731" i="64" a="1"/>
  <c r="BA731" i="64" s="1"/>
  <c r="BA1448" i="64" a="1"/>
  <c r="BA1448" i="64" s="1"/>
  <c r="BA1805" i="64" a="1"/>
  <c r="BA1805" i="64" s="1"/>
  <c r="BA1908" i="64" a="1"/>
  <c r="BA1908" i="64" s="1"/>
  <c r="BA1799" i="64" a="1"/>
  <c r="BA1799" i="64" s="1"/>
  <c r="BA1402" i="64" a="1"/>
  <c r="BA1402" i="64" s="1"/>
  <c r="BA1426" i="64" a="1"/>
  <c r="BA1426" i="64" s="1"/>
  <c r="BA1520" i="64" a="1"/>
  <c r="BA1520" i="64" s="1"/>
  <c r="BA1424" i="64" a="1"/>
  <c r="BA1424" i="64" s="1"/>
  <c r="BA1518" i="64" a="1"/>
  <c r="BA1518"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547" i="64" a="1"/>
  <c r="BA1519" i="64" a="1"/>
  <c r="BA1617" i="64" a="1"/>
  <c r="BA1425" i="64" a="1"/>
  <c r="BA1798" i="64" a="1"/>
  <c r="T732" i="64" a="1"/>
  <c r="BA1273" i="64" a="1"/>
  <c r="BA1582" i="64" a="1"/>
  <c r="BA1909" i="64" a="1"/>
  <c r="BA1653" i="64" a="1"/>
  <c r="BA1100" i="64" a="1"/>
  <c r="BA1885" i="64" a="1"/>
  <c r="BA756" i="64" a="1"/>
  <c r="BA1449" i="64" a="1"/>
  <c r="BF74" i="861" l="1"/>
  <c r="BF76" i="861" s="1"/>
  <c r="BP597" i="64"/>
  <c r="BP602" i="64" s="1"/>
  <c r="BP590" i="64"/>
  <c r="BQ582" i="64"/>
  <c r="BQ585" i="64" s="1"/>
  <c r="U1863" i="64"/>
  <c r="V1853" i="64"/>
  <c r="V1857" i="64" s="1"/>
  <c r="V1858" i="64" s="1"/>
  <c r="BR2120" i="64" a="1"/>
  <c r="BR2120" i="64" s="1"/>
  <c r="BR2113" i="64" s="1"/>
  <c r="BA177" i="64"/>
  <c r="BA1909" i="64"/>
  <c r="AZ1590" i="64"/>
  <c r="BA1653" i="64"/>
  <c r="BA1547" i="64"/>
  <c r="BA1519" i="64"/>
  <c r="BA1885" i="64"/>
  <c r="BA1582" i="64"/>
  <c r="BA1617" i="64"/>
  <c r="BA1425" i="64"/>
  <c r="BA1449" i="64"/>
  <c r="BA1798" i="64"/>
  <c r="BA1273" i="64"/>
  <c r="BA1100" i="64"/>
  <c r="BA756" i="64"/>
  <c r="AA660" i="64"/>
  <c r="AB657" i="64"/>
  <c r="AJ1102" i="64"/>
  <c r="AJ553" i="64"/>
  <c r="AH1275" i="64"/>
  <c r="U1911" i="64"/>
  <c r="T732" i="64"/>
  <c r="V1403" i="64"/>
  <c r="AA1800" i="64"/>
  <c r="Y1887" i="64"/>
  <c r="AB555" i="64"/>
  <c r="AC550" i="64"/>
  <c r="AB167" i="69"/>
  <c r="AB177" i="69" s="1"/>
  <c r="AC156" i="69"/>
  <c r="AC159" i="69" s="1"/>
  <c r="AC184" i="69" s="1"/>
  <c r="AC187" i="69" s="1"/>
  <c r="AC188" i="69" s="1"/>
  <c r="AB169" i="69"/>
  <c r="AB179" i="69" s="1"/>
  <c r="BB1616" i="64" a="1"/>
  <c r="BB1616" i="64" s="1"/>
  <c r="BB1652" i="64" a="1"/>
  <c r="BB1652" i="64" s="1"/>
  <c r="BB1581" i="64" a="1"/>
  <c r="BB1581" i="64" s="1"/>
  <c r="BA2252" i="64"/>
  <c r="BB2244" i="64" a="1"/>
  <c r="BB2244" i="64" s="1"/>
  <c r="BB1546" i="64" a="1"/>
  <c r="BB1546" i="64" s="1"/>
  <c r="AB198" i="69"/>
  <c r="BB2278" i="64" a="1"/>
  <c r="BB2278" i="64" s="1"/>
  <c r="BB558" i="64" a="1"/>
  <c r="BB558" i="64" s="1"/>
  <c r="BB552" i="64" a="1"/>
  <c r="BB552" i="64" s="1"/>
  <c r="AC134" i="69"/>
  <c r="AC135" i="69" s="1"/>
  <c r="AC136" i="69" s="1"/>
  <c r="AC117" i="69"/>
  <c r="AC118" i="69" s="1"/>
  <c r="AD112" i="69" s="1"/>
  <c r="BB1884" i="64" a="1"/>
  <c r="BB1884" i="64" s="1"/>
  <c r="BB1794" i="64" a="1"/>
  <c r="BB1794" i="64" s="1"/>
  <c r="BB1272" i="64" a="1"/>
  <c r="BB1272" i="64" s="1"/>
  <c r="BB755" i="64" a="1"/>
  <c r="BB755" i="64" s="1"/>
  <c r="BB40" i="64" a="1"/>
  <c r="BB40" i="64" s="1"/>
  <c r="BB245" i="64" a="1"/>
  <c r="BB245" i="64" s="1"/>
  <c r="BB191" i="64" a="1"/>
  <c r="BB191" i="64" s="1"/>
  <c r="BB176" i="64" a="1"/>
  <c r="BB176" i="64" s="1"/>
  <c r="BB175" i="64" a="1"/>
  <c r="BB175" i="64" s="1"/>
  <c r="BB192" i="64" a="1"/>
  <c r="BB192" i="64" s="1"/>
  <c r="AW190" i="64"/>
  <c r="BB1099" i="64" a="1"/>
  <c r="BB1099" i="64" s="1"/>
  <c r="BB731" i="64" a="1"/>
  <c r="BB731" i="64" s="1"/>
  <c r="BB1910" i="64" a="1"/>
  <c r="BB1910" i="64" s="1"/>
  <c r="BB1799" i="64" a="1"/>
  <c r="BB1799" i="64" s="1"/>
  <c r="BB1908" i="64" a="1"/>
  <c r="BB1908" i="64" s="1"/>
  <c r="BB733" i="64" a="1"/>
  <c r="BB733" i="64" s="1"/>
  <c r="BB1805" i="64" a="1"/>
  <c r="BB1805" i="64" s="1"/>
  <c r="BB1448" i="64" a="1"/>
  <c r="BB1448" i="64" s="1"/>
  <c r="BB1426" i="64" a="1"/>
  <c r="BB1426" i="64" s="1"/>
  <c r="BB1402" i="64" a="1"/>
  <c r="BB1402" i="64" s="1"/>
  <c r="BB1520" i="64" a="1"/>
  <c r="BB1520" i="64" s="1"/>
  <c r="BB1424" i="64" a="1"/>
  <c r="BB1424" i="64" s="1"/>
  <c r="BB1518" i="64" a="1"/>
  <c r="BB1518"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798" i="64" a="1"/>
  <c r="BB1449" i="64" a="1"/>
  <c r="BB1519" i="64" a="1"/>
  <c r="BB1617" i="64" a="1"/>
  <c r="BB1885" i="64" a="1"/>
  <c r="BB756" i="64" a="1"/>
  <c r="BB1100" i="64" a="1"/>
  <c r="BB1582" i="64" a="1"/>
  <c r="BB1425" i="64" a="1"/>
  <c r="BB1909" i="64" a="1"/>
  <c r="BB1273" i="64" a="1"/>
  <c r="BB1653" i="64" a="1"/>
  <c r="BB1547" i="64" a="1"/>
  <c r="BH17" i="861" l="1"/>
  <c r="BH26" i="861" s="1"/>
  <c r="BH27" i="861" s="1"/>
  <c r="BP598" i="64"/>
  <c r="BQ593" i="64"/>
  <c r="BQ594" i="64"/>
  <c r="BR2114" i="64"/>
  <c r="BS2110" i="64" s="1"/>
  <c r="V1859" i="64"/>
  <c r="W1853" i="64"/>
  <c r="W1857" i="64" s="1"/>
  <c r="W1858" i="64" s="1"/>
  <c r="W1859" i="64" s="1"/>
  <c r="V1863" i="64"/>
  <c r="BB177" i="64"/>
  <c r="BB1909" i="64"/>
  <c r="AW193" i="64"/>
  <c r="BA1590" i="64"/>
  <c r="BB1885" i="64"/>
  <c r="M1885" i="64" s="1"/>
  <c r="BB1547" i="64"/>
  <c r="M1547" i="64" s="1"/>
  <c r="BB1519" i="64"/>
  <c r="BB1582" i="64"/>
  <c r="BB1653" i="64"/>
  <c r="BB1617" i="64"/>
  <c r="M1617" i="64" s="1"/>
  <c r="BB1425" i="64"/>
  <c r="M1425" i="64" s="1"/>
  <c r="BB1449" i="64"/>
  <c r="BB1798" i="64"/>
  <c r="BB1273" i="64"/>
  <c r="M1273" i="64" s="1"/>
  <c r="BB1100" i="64"/>
  <c r="M1100" i="64" s="1"/>
  <c r="BB756" i="64"/>
  <c r="AA658" i="64"/>
  <c r="S1742" i="64"/>
  <c r="S1745" i="64"/>
  <c r="S1625" i="64"/>
  <c r="S1661" i="64"/>
  <c r="AK1102" i="64"/>
  <c r="AK553" i="64"/>
  <c r="AJ1275" i="64"/>
  <c r="AI1275" i="64"/>
  <c r="AC554" i="64"/>
  <c r="AC559" i="64" s="1"/>
  <c r="T734" i="64"/>
  <c r="U1427" i="64"/>
  <c r="AB173" i="69"/>
  <c r="AB175" i="69" s="1"/>
  <c r="AC161" i="69"/>
  <c r="AC162" i="69" s="1"/>
  <c r="AD156" i="69" s="1"/>
  <c r="AD159" i="69" s="1"/>
  <c r="AD184" i="69" s="1"/>
  <c r="AC194" i="69"/>
  <c r="AC202" i="69" s="1"/>
  <c r="BB2252" i="64"/>
  <c r="M2252" i="64" s="1"/>
  <c r="BC1652" i="64" a="1"/>
  <c r="BC1652" i="64" s="1"/>
  <c r="BC1581" i="64" a="1"/>
  <c r="BC1581" i="64" s="1"/>
  <c r="BC1616" i="64" a="1"/>
  <c r="BC1616" i="64" s="1"/>
  <c r="BC2244" i="64" a="1"/>
  <c r="BC2244" i="64" s="1"/>
  <c r="BC1546" i="64" a="1"/>
  <c r="BC1546" i="64" s="1"/>
  <c r="BC2278" i="64" a="1"/>
  <c r="BC2278" i="64" s="1"/>
  <c r="AD183" i="69"/>
  <c r="AD186" i="69" s="1"/>
  <c r="AC192" i="69"/>
  <c r="AC200" i="69" s="1"/>
  <c r="BC558" i="64" a="1"/>
  <c r="BC558" i="64" s="1"/>
  <c r="BC552" i="64" a="1"/>
  <c r="BC552" i="64" s="1"/>
  <c r="AD129" i="69"/>
  <c r="AD132" i="69" s="1"/>
  <c r="AD157" i="69" s="1"/>
  <c r="AC140" i="69"/>
  <c r="AC150" i="69" s="1"/>
  <c r="AC142" i="69"/>
  <c r="AC146" i="69" s="1"/>
  <c r="AC148" i="69" s="1"/>
  <c r="BC1884" i="64" a="1"/>
  <c r="BC1884" i="64" s="1"/>
  <c r="BC1794" i="64" a="1"/>
  <c r="BC1794" i="64" s="1"/>
  <c r="BC1272" i="64" a="1"/>
  <c r="BC1272" i="64" s="1"/>
  <c r="BC755" i="64" a="1"/>
  <c r="BC755" i="64" s="1"/>
  <c r="BC245" i="64" a="1"/>
  <c r="BC245" i="64" s="1"/>
  <c r="BC40" i="64" a="1"/>
  <c r="BC40" i="64" s="1"/>
  <c r="BC191" i="64" a="1"/>
  <c r="BC191" i="64" s="1"/>
  <c r="BC176" i="64" a="1"/>
  <c r="BC176" i="64" s="1"/>
  <c r="BC175" i="64" a="1"/>
  <c r="BC175" i="64" s="1"/>
  <c r="BC192" i="64" a="1"/>
  <c r="BC192" i="64" s="1"/>
  <c r="AX190" i="64"/>
  <c r="AX193" i="64" s="1"/>
  <c r="BC1099" i="64" a="1"/>
  <c r="BC1099" i="64" s="1"/>
  <c r="BC733" i="64" a="1"/>
  <c r="BC733" i="64" s="1"/>
  <c r="BC1799" i="64" a="1"/>
  <c r="BC1799" i="64" s="1"/>
  <c r="BC1426" i="64" a="1"/>
  <c r="BC1426" i="64" s="1"/>
  <c r="BC1520" i="64" a="1"/>
  <c r="BC1520" i="64" s="1"/>
  <c r="BC1424" i="64" a="1"/>
  <c r="BC1424" i="64" s="1"/>
  <c r="BC1402" i="64" a="1"/>
  <c r="BC1402" i="64" s="1"/>
  <c r="BC1908" i="64" a="1"/>
  <c r="BC1908" i="64" s="1"/>
  <c r="BC731" i="64" a="1"/>
  <c r="BC731" i="64" s="1"/>
  <c r="BC1448" i="64" a="1"/>
  <c r="BC1448" i="64" s="1"/>
  <c r="BC1910" i="64" a="1"/>
  <c r="BC1910" i="64" s="1"/>
  <c r="BC1805" i="64" a="1"/>
  <c r="BC1805" i="64" s="1"/>
  <c r="BC1518" i="64" a="1"/>
  <c r="BC1518"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425" i="64" a="1"/>
  <c r="BC1617" i="64" a="1"/>
  <c r="BC1653" i="64" a="1"/>
  <c r="BC1909" i="64" a="1"/>
  <c r="BC756" i="64" a="1"/>
  <c r="BC1449" i="64" a="1"/>
  <c r="BC1273" i="64" a="1"/>
  <c r="BC1582" i="64" a="1"/>
  <c r="BC1798" i="64" a="1"/>
  <c r="BC1519" i="64" a="1"/>
  <c r="U732" i="64" a="1"/>
  <c r="BC1100" i="64" a="1"/>
  <c r="BC1885" i="64" a="1"/>
  <c r="BC1547" i="64" a="1"/>
  <c r="BG44" i="861" l="1"/>
  <c r="BQ596" i="64"/>
  <c r="BS2116" i="64"/>
  <c r="BC177" i="64"/>
  <c r="BC1909" i="64"/>
  <c r="BB1590" i="64"/>
  <c r="M1590" i="64" s="1"/>
  <c r="BC1582" i="64"/>
  <c r="BC1653" i="64"/>
  <c r="BC1885" i="64"/>
  <c r="BC1519" i="64"/>
  <c r="BC1547" i="64"/>
  <c r="BC1617" i="64"/>
  <c r="BC1425" i="64"/>
  <c r="BC1449" i="64"/>
  <c r="BC1798" i="64"/>
  <c r="BC1273" i="64"/>
  <c r="BC1100" i="64"/>
  <c r="BC756" i="64"/>
  <c r="AA662" i="64"/>
  <c r="AC657" i="64"/>
  <c r="AB660" i="64"/>
  <c r="AL1102" i="64"/>
  <c r="AL553" i="64"/>
  <c r="AK1275" i="64"/>
  <c r="W1863" i="64"/>
  <c r="X1853" i="64"/>
  <c r="U732" i="64"/>
  <c r="V1911" i="64"/>
  <c r="W1403" i="64"/>
  <c r="AB1800" i="64"/>
  <c r="Z1887" i="64"/>
  <c r="T1521" i="64"/>
  <c r="AD550" i="64"/>
  <c r="AC555" i="64"/>
  <c r="AD161" i="69"/>
  <c r="AD162" i="69" s="1"/>
  <c r="AD163" i="69" s="1"/>
  <c r="AC167" i="69"/>
  <c r="AC173" i="69" s="1"/>
  <c r="AC175" i="69" s="1"/>
  <c r="AC163" i="69"/>
  <c r="AC169" i="69"/>
  <c r="AC179" i="69" s="1"/>
  <c r="BC2252" i="64"/>
  <c r="AD187" i="69"/>
  <c r="AD188" i="69" s="1"/>
  <c r="BD1652" i="64" a="1"/>
  <c r="BD1652" i="64" s="1"/>
  <c r="BD1616" i="64" a="1"/>
  <c r="BD1616" i="64" s="1"/>
  <c r="BD1581" i="64" a="1"/>
  <c r="BD1581" i="64" s="1"/>
  <c r="BD2244" i="64" a="1"/>
  <c r="BD2244" i="64" s="1"/>
  <c r="BD1546" i="64" a="1"/>
  <c r="BD1546" i="64" s="1"/>
  <c r="BD2278" i="64" a="1"/>
  <c r="BD2278" i="64" s="1"/>
  <c r="AC198" i="69"/>
  <c r="BD558" i="64" a="1"/>
  <c r="BD558" i="64" s="1"/>
  <c r="BD552" i="64" a="1"/>
  <c r="BD552" i="64" s="1"/>
  <c r="AC152" i="69"/>
  <c r="AD134" i="69"/>
  <c r="AD135" i="69" s="1"/>
  <c r="AD140" i="69" s="1"/>
  <c r="AD150" i="69" s="1"/>
  <c r="BD1884" i="64" a="1"/>
  <c r="BD1884" i="64" s="1"/>
  <c r="BD1794" i="64" a="1"/>
  <c r="BD1794" i="64" s="1"/>
  <c r="BD1272" i="64" a="1"/>
  <c r="BD1272" i="64" s="1"/>
  <c r="BD755" i="64" a="1"/>
  <c r="BD755" i="64" s="1"/>
  <c r="BD191" i="64" a="1"/>
  <c r="BD191" i="64" s="1"/>
  <c r="BD176" i="64" a="1"/>
  <c r="BD176" i="64" s="1"/>
  <c r="BD245" i="64" a="1"/>
  <c r="BD245" i="64" s="1"/>
  <c r="BD40" i="64" a="1"/>
  <c r="BD40" i="64" s="1"/>
  <c r="BD175" i="64" a="1"/>
  <c r="BD175" i="64" s="1"/>
  <c r="BD192" i="64" a="1"/>
  <c r="BD192" i="64" s="1"/>
  <c r="AY190" i="64"/>
  <c r="AY193" i="64" s="1"/>
  <c r="BD1099" i="64" a="1"/>
  <c r="BD1099" i="64" s="1"/>
  <c r="BD733" i="64" a="1"/>
  <c r="BD733" i="64" s="1"/>
  <c r="BD1799" i="64" a="1"/>
  <c r="BD1799" i="64" s="1"/>
  <c r="BD1426" i="64" a="1"/>
  <c r="BD1426" i="64" s="1"/>
  <c r="BD1448" i="64" a="1"/>
  <c r="BD1448" i="64" s="1"/>
  <c r="BD1520" i="64" a="1"/>
  <c r="BD1520" i="64" s="1"/>
  <c r="BD1910" i="64" a="1"/>
  <c r="BD1910" i="64" s="1"/>
  <c r="BD1424" i="64" a="1"/>
  <c r="BD1424" i="64" s="1"/>
  <c r="BD1908" i="64" a="1"/>
  <c r="BD1908" i="64" s="1"/>
  <c r="BD1805" i="64" a="1"/>
  <c r="BD1805" i="64" s="1"/>
  <c r="BD731" i="64" a="1"/>
  <c r="BD731" i="64" s="1"/>
  <c r="BD1518" i="64" a="1"/>
  <c r="BD1518" i="64" s="1"/>
  <c r="BD1402" i="64" a="1"/>
  <c r="BD140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547" i="64" a="1"/>
  <c r="BD1885" i="64" a="1"/>
  <c r="BD1582" i="64" a="1"/>
  <c r="BD1519" i="64" a="1"/>
  <c r="BD1617" i="64" a="1"/>
  <c r="BD1653" i="64" a="1"/>
  <c r="BD1798" i="64" a="1"/>
  <c r="BD1425" i="64" a="1"/>
  <c r="BD1909" i="64" a="1"/>
  <c r="BD1273" i="64" a="1"/>
  <c r="BD1449" i="64" a="1"/>
  <c r="BD756" i="64" a="1"/>
  <c r="BD1100" i="64" a="1"/>
  <c r="BH96" i="861" l="1"/>
  <c r="BH64" i="861"/>
  <c r="BG104" i="861"/>
  <c r="BQ586" i="64"/>
  <c r="BQ588" i="64" s="1"/>
  <c r="BQ589" i="64" s="1"/>
  <c r="BQ597" i="64"/>
  <c r="BS2120" i="64" a="1"/>
  <c r="BS2120" i="64" s="1"/>
  <c r="BS2113" i="64" s="1"/>
  <c r="BD177" i="64"/>
  <c r="BD1909" i="64"/>
  <c r="BC1590" i="64"/>
  <c r="BD1582" i="64"/>
  <c r="BD1617" i="64"/>
  <c r="BD1653" i="64"/>
  <c r="BD1519" i="64"/>
  <c r="BD1885" i="64"/>
  <c r="BD1547" i="64"/>
  <c r="BD1425" i="64"/>
  <c r="BD1449" i="64"/>
  <c r="BD1798" i="64"/>
  <c r="BD1273" i="64"/>
  <c r="BD1100" i="64"/>
  <c r="BD756" i="64"/>
  <c r="AB658" i="64"/>
  <c r="X1857" i="64"/>
  <c r="X1858" i="64" s="1"/>
  <c r="AM1102" i="64"/>
  <c r="AM553" i="64"/>
  <c r="AL1275" i="64"/>
  <c r="AD554" i="64"/>
  <c r="AD559" i="64" s="1"/>
  <c r="U734" i="64"/>
  <c r="V1427" i="64"/>
  <c r="AC177" i="69"/>
  <c r="BD2252" i="64"/>
  <c r="AD194" i="69"/>
  <c r="AD202" i="69" s="1"/>
  <c r="AE183" i="69"/>
  <c r="AE186" i="69" s="1"/>
  <c r="AD192" i="69"/>
  <c r="AD200" i="69" s="1"/>
  <c r="BE1652" i="64" a="1"/>
  <c r="BE1652" i="64" s="1"/>
  <c r="BE1616" i="64" a="1"/>
  <c r="BE1616" i="64" s="1"/>
  <c r="BE1581" i="64" a="1"/>
  <c r="BE1581" i="64" s="1"/>
  <c r="BE2244" i="64" a="1"/>
  <c r="BE2244" i="64" s="1"/>
  <c r="BE1546" i="64" a="1"/>
  <c r="BE1546" i="64" s="1"/>
  <c r="BE2278" i="64" a="1"/>
  <c r="BE2278" i="64" s="1"/>
  <c r="AD167" i="69"/>
  <c r="AD177" i="69" s="1"/>
  <c r="AD169" i="69"/>
  <c r="AD179" i="69" s="1"/>
  <c r="AE156" i="69"/>
  <c r="AE159" i="69" s="1"/>
  <c r="AE184" i="69" s="1"/>
  <c r="BE558" i="64" a="1"/>
  <c r="BE558" i="64" s="1"/>
  <c r="BE552" i="64" a="1"/>
  <c r="BE552" i="64" s="1"/>
  <c r="AE129" i="69"/>
  <c r="AE132" i="69" s="1"/>
  <c r="AE157" i="69" s="1"/>
  <c r="AD136" i="69"/>
  <c r="AD142" i="69"/>
  <c r="AD146" i="69" s="1"/>
  <c r="AD148" i="69" s="1"/>
  <c r="BE1884" i="64" a="1"/>
  <c r="BE1884" i="64" s="1"/>
  <c r="BE1794" i="64" a="1"/>
  <c r="BE1794" i="64" s="1"/>
  <c r="BE1272" i="64" a="1"/>
  <c r="BE1272" i="64" s="1"/>
  <c r="BE755" i="64" a="1"/>
  <c r="BE755" i="64" s="1"/>
  <c r="BE191" i="64" a="1"/>
  <c r="BE191" i="64" s="1"/>
  <c r="BE176" i="64" a="1"/>
  <c r="BE176" i="64" s="1"/>
  <c r="BE245" i="64" a="1"/>
  <c r="BE245" i="64" s="1"/>
  <c r="BE40" i="64" a="1"/>
  <c r="BE40" i="64" s="1"/>
  <c r="BE175" i="64" a="1"/>
  <c r="BE175" i="64" s="1"/>
  <c r="BE192" i="64" a="1"/>
  <c r="BE192" i="64" s="1"/>
  <c r="AZ190" i="64"/>
  <c r="AZ193" i="64" s="1"/>
  <c r="BE1099" i="64" a="1"/>
  <c r="BE1099" i="64" s="1"/>
  <c r="BE1908" i="64" a="1"/>
  <c r="BE1908" i="64" s="1"/>
  <c r="BE1799" i="64" a="1"/>
  <c r="BE1799" i="64" s="1"/>
  <c r="BE1520" i="64" a="1"/>
  <c r="BE1520" i="64" s="1"/>
  <c r="BE1424" i="64" a="1"/>
  <c r="BE1424" i="64" s="1"/>
  <c r="BE1805" i="64" a="1"/>
  <c r="BE1805" i="64" s="1"/>
  <c r="BE1910" i="64" a="1"/>
  <c r="BE1910" i="64" s="1"/>
  <c r="BE1448" i="64" a="1"/>
  <c r="BE1448" i="64" s="1"/>
  <c r="BE1426" i="64" a="1"/>
  <c r="BE1426" i="64" s="1"/>
  <c r="BE733" i="64" a="1"/>
  <c r="BE733" i="64" s="1"/>
  <c r="BE1518" i="64" a="1"/>
  <c r="BE1518" i="64" s="1"/>
  <c r="BE1402" i="64" a="1"/>
  <c r="BE1402" i="64" s="1"/>
  <c r="BE731" i="64" a="1"/>
  <c r="BE73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547" i="64" a="1"/>
  <c r="BE1273" i="64" a="1"/>
  <c r="BE1617" i="64" a="1"/>
  <c r="BE1425" i="64" a="1"/>
  <c r="BE1885" i="64" a="1"/>
  <c r="BE1798" i="64" a="1"/>
  <c r="V732" i="64" a="1"/>
  <c r="BE1582" i="64" a="1"/>
  <c r="BE1519" i="64" a="1"/>
  <c r="BE1909" i="64" a="1"/>
  <c r="BE756" i="64" a="1"/>
  <c r="BE1653" i="64" a="1"/>
  <c r="BE1449" i="64" a="1"/>
  <c r="BE1100" i="64" a="1"/>
  <c r="BG74" i="861" l="1"/>
  <c r="BG76" i="861" s="1"/>
  <c r="BR593" i="64"/>
  <c r="BQ598" i="64"/>
  <c r="BQ602" i="64"/>
  <c r="BQ590" i="64"/>
  <c r="BR582" i="64"/>
  <c r="BR585" i="64" s="1"/>
  <c r="BS2114" i="64"/>
  <c r="BT2110" i="64" s="1"/>
  <c r="BT2116" i="64" s="1"/>
  <c r="BE177" i="64"/>
  <c r="BE1909" i="64"/>
  <c r="BD1590" i="64"/>
  <c r="BE1582" i="64"/>
  <c r="BE1617" i="64"/>
  <c r="BE1653" i="64"/>
  <c r="BE1885" i="64"/>
  <c r="BE1519" i="64"/>
  <c r="BE1547" i="64"/>
  <c r="BE1425" i="64"/>
  <c r="BE1449" i="64"/>
  <c r="BE1798" i="64"/>
  <c r="BE1273" i="64"/>
  <c r="BE1100" i="64"/>
  <c r="BE756" i="64"/>
  <c r="AB662" i="64"/>
  <c r="AC660" i="64"/>
  <c r="AC658" i="64" s="1"/>
  <c r="AD657" i="64"/>
  <c r="X1859" i="64"/>
  <c r="Y1853" i="64"/>
  <c r="Y1857" i="64" s="1"/>
  <c r="X1863" i="64"/>
  <c r="AN1102" i="64"/>
  <c r="AN553" i="64"/>
  <c r="V732" i="64"/>
  <c r="W1911" i="64"/>
  <c r="X1403" i="64"/>
  <c r="AE550" i="64"/>
  <c r="AD555" i="64"/>
  <c r="AA1887" i="64"/>
  <c r="AC1800" i="64"/>
  <c r="U1521" i="64"/>
  <c r="AD198" i="69"/>
  <c r="AE187" i="69"/>
  <c r="AE188" i="69" s="1"/>
  <c r="BE2252" i="64"/>
  <c r="BF1652" i="64" a="1"/>
  <c r="BF1652" i="64" s="1"/>
  <c r="BF1616" i="64" a="1"/>
  <c r="BF1616" i="64" s="1"/>
  <c r="BF1581" i="64" a="1"/>
  <c r="BF1581" i="64" s="1"/>
  <c r="BF2244" i="64" a="1"/>
  <c r="BF2244" i="64" s="1"/>
  <c r="BF1546" i="64" a="1"/>
  <c r="BF1546" i="64" s="1"/>
  <c r="BF2278" i="64" a="1"/>
  <c r="BF2278" i="64" s="1"/>
  <c r="AE161" i="69"/>
  <c r="AE162" i="69" s="1"/>
  <c r="AD173" i="69"/>
  <c r="AD175" i="69" s="1"/>
  <c r="BF558" i="64" a="1"/>
  <c r="BF558" i="64" s="1"/>
  <c r="BF552" i="64" a="1"/>
  <c r="BF552" i="64" s="1"/>
  <c r="AD152" i="69"/>
  <c r="AE134" i="69"/>
  <c r="AE135" i="69" s="1"/>
  <c r="AE136" i="69" s="1"/>
  <c r="BF1884" i="64" a="1"/>
  <c r="BF1884" i="64" s="1"/>
  <c r="BF1794" i="64" a="1"/>
  <c r="BF1794" i="64" s="1"/>
  <c r="BF1272" i="64" a="1"/>
  <c r="BF1272" i="64" s="1"/>
  <c r="BA190" i="64"/>
  <c r="BA193" i="64" s="1"/>
  <c r="BF755" i="64" a="1"/>
  <c r="BF755" i="64" s="1"/>
  <c r="BF191" i="64" a="1"/>
  <c r="BF191" i="64" s="1"/>
  <c r="BF176" i="64" a="1"/>
  <c r="BF176" i="64" s="1"/>
  <c r="BF245" i="64" a="1"/>
  <c r="BF245" i="64" s="1"/>
  <c r="BF40" i="64" a="1"/>
  <c r="BF40" i="64" s="1"/>
  <c r="BF175" i="64" a="1"/>
  <c r="BF175" i="64" s="1"/>
  <c r="BF192" i="64" a="1"/>
  <c r="BF192" i="64" s="1"/>
  <c r="BF1099" i="64" a="1"/>
  <c r="BF1099" i="64" s="1"/>
  <c r="BF1908" i="64" a="1"/>
  <c r="BF1908" i="64" s="1"/>
  <c r="BF1805" i="64" a="1"/>
  <c r="BF1805" i="64" s="1"/>
  <c r="BF1424" i="64" a="1"/>
  <c r="BF1424" i="64" s="1"/>
  <c r="BF1520" i="64" a="1"/>
  <c r="BF1520" i="64" s="1"/>
  <c r="BF1426" i="64" a="1"/>
  <c r="BF1426" i="64" s="1"/>
  <c r="BF731" i="64" a="1"/>
  <c r="BF731" i="64" s="1"/>
  <c r="BF1402" i="64" a="1"/>
  <c r="BF1402" i="64" s="1"/>
  <c r="BF1518" i="64" a="1"/>
  <c r="BF1518" i="64" s="1"/>
  <c r="BF1910" i="64" a="1"/>
  <c r="BF1910" i="64" s="1"/>
  <c r="BF733" i="64" a="1"/>
  <c r="BF733" i="64" s="1"/>
  <c r="BF1799" i="64" a="1"/>
  <c r="BF1799" i="64" s="1"/>
  <c r="BF1448" i="64" a="1"/>
  <c r="BF144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100" i="64" a="1"/>
  <c r="BF1425" i="64" a="1"/>
  <c r="BF1798" i="64" a="1"/>
  <c r="BF1273" i="64" a="1"/>
  <c r="BF1653" i="64" a="1"/>
  <c r="BF1885" i="64" a="1"/>
  <c r="BF1909" i="64" a="1"/>
  <c r="BF1547" i="64" a="1"/>
  <c r="BF1519" i="64" a="1"/>
  <c r="BF1617" i="64" a="1"/>
  <c r="BF756" i="64" a="1"/>
  <c r="BF1449" i="64" a="1"/>
  <c r="BF1582" i="64" a="1"/>
  <c r="BI17" i="861" l="1"/>
  <c r="BI26" i="861" s="1"/>
  <c r="BI27" i="861" s="1"/>
  <c r="BR594" i="64"/>
  <c r="BT2120" i="64" a="1"/>
  <c r="BT2120" i="64" s="1"/>
  <c r="BT2113" i="64" s="1"/>
  <c r="BT2114" i="64" s="1"/>
  <c r="BF177" i="64"/>
  <c r="BF1909" i="64"/>
  <c r="BE1590" i="64"/>
  <c r="BF1582" i="64"/>
  <c r="BF1617" i="64"/>
  <c r="BF1519" i="64"/>
  <c r="BF1653" i="64"/>
  <c r="BF1885" i="64"/>
  <c r="BF1547" i="64"/>
  <c r="BF1425" i="64"/>
  <c r="BF1449" i="64"/>
  <c r="BF1798" i="64"/>
  <c r="BF1273" i="64"/>
  <c r="BF1100" i="64"/>
  <c r="BF756" i="64"/>
  <c r="AC662" i="64"/>
  <c r="Y1858" i="64"/>
  <c r="Y1859" i="64" s="1"/>
  <c r="AO1102" i="64"/>
  <c r="AP553" i="64"/>
  <c r="AO553" i="64"/>
  <c r="AM1275" i="64"/>
  <c r="AN1275" i="64"/>
  <c r="W1427" i="64"/>
  <c r="V734" i="64"/>
  <c r="AE554" i="64"/>
  <c r="AE559" i="64" s="1"/>
  <c r="AE194" i="69"/>
  <c r="AE202" i="69" s="1"/>
  <c r="AE192" i="69"/>
  <c r="AE200" i="69" s="1"/>
  <c r="AF183" i="69"/>
  <c r="AF186" i="69" s="1"/>
  <c r="BF2252" i="64"/>
  <c r="BG1652" i="64" a="1"/>
  <c r="BG1652" i="64" s="1"/>
  <c r="BG1616" i="64" a="1"/>
  <c r="BG1616" i="64" s="1"/>
  <c r="BG1581" i="64" a="1"/>
  <c r="BG1581" i="64" s="1"/>
  <c r="BG2244" i="64" a="1"/>
  <c r="BG2244" i="64" s="1"/>
  <c r="BG1546" i="64" a="1"/>
  <c r="BG1546" i="64" s="1"/>
  <c r="BG2278" i="64" a="1"/>
  <c r="BG2278" i="64" s="1"/>
  <c r="AE163" i="69"/>
  <c r="AF156" i="69"/>
  <c r="AF161" i="69" s="1"/>
  <c r="AE169" i="69"/>
  <c r="AE179" i="69" s="1"/>
  <c r="AE167" i="69"/>
  <c r="AE173" i="69" s="1"/>
  <c r="AE175" i="69" s="1"/>
  <c r="BG558" i="64" a="1"/>
  <c r="BG558" i="64" s="1"/>
  <c r="BG552" i="64" a="1"/>
  <c r="BG552" i="64" s="1"/>
  <c r="AE142" i="69"/>
  <c r="AE146" i="69" s="1"/>
  <c r="AE148" i="69" s="1"/>
  <c r="AF129" i="69"/>
  <c r="AF132" i="69" s="1"/>
  <c r="AF157" i="69" s="1"/>
  <c r="AE140" i="69"/>
  <c r="AE150" i="69" s="1"/>
  <c r="BG1884" i="64" a="1"/>
  <c r="BG1884" i="64" s="1"/>
  <c r="BG1794" i="64" a="1"/>
  <c r="BG1794" i="64" s="1"/>
  <c r="BG1272" i="64" a="1"/>
  <c r="BG1272" i="64" s="1"/>
  <c r="AF112" i="69"/>
  <c r="AF117" i="69" s="1"/>
  <c r="AE119" i="69"/>
  <c r="BG755" i="64" a="1"/>
  <c r="BG755" i="64" s="1"/>
  <c r="BG245" i="64" a="1"/>
  <c r="BG245" i="64" s="1"/>
  <c r="BG40" i="64" a="1"/>
  <c r="BG40" i="64" s="1"/>
  <c r="BG191" i="64" a="1"/>
  <c r="BG191" i="64" s="1"/>
  <c r="BG176" i="64" a="1"/>
  <c r="BG176" i="64" s="1"/>
  <c r="BG175" i="64" a="1"/>
  <c r="BG175" i="64" s="1"/>
  <c r="BG192" i="64" a="1"/>
  <c r="BG192" i="64" s="1"/>
  <c r="BB190" i="64"/>
  <c r="M190" i="64" s="1"/>
  <c r="BG1099" i="64" a="1"/>
  <c r="BG1099" i="64" s="1"/>
  <c r="BG733" i="64" a="1"/>
  <c r="BG733" i="64" s="1"/>
  <c r="BG1448" i="64" a="1"/>
  <c r="BG1448" i="64" s="1"/>
  <c r="BG1520" i="64" a="1"/>
  <c r="BG1520" i="64" s="1"/>
  <c r="BG1426" i="64" a="1"/>
  <c r="BG1426" i="64" s="1"/>
  <c r="BG1518" i="64" a="1"/>
  <c r="BG1518" i="64" s="1"/>
  <c r="BG731" i="64" a="1"/>
  <c r="BG731" i="64" s="1"/>
  <c r="BG1908" i="64" a="1"/>
  <c r="BG1908" i="64" s="1"/>
  <c r="BG1424" i="64" a="1"/>
  <c r="BG1424" i="64" s="1"/>
  <c r="BG1910" i="64" a="1"/>
  <c r="BG1910" i="64" s="1"/>
  <c r="BG1402" i="64" a="1"/>
  <c r="BG1402" i="64" s="1"/>
  <c r="BG1805" i="64" a="1"/>
  <c r="BG1805" i="64" s="1"/>
  <c r="BG1799" i="64" a="1"/>
  <c r="BG179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756" i="64" a="1"/>
  <c r="BG1547" i="64" a="1"/>
  <c r="BG1582" i="64" a="1"/>
  <c r="BG1273" i="64" a="1"/>
  <c r="BG1653" i="64" a="1"/>
  <c r="W732" i="64" a="1"/>
  <c r="BG1798" i="64" a="1"/>
  <c r="BG1909" i="64" a="1"/>
  <c r="BG1449" i="64" a="1"/>
  <c r="BG1425" i="64" a="1"/>
  <c r="BG1519" i="64" a="1"/>
  <c r="BG1100" i="64" a="1"/>
  <c r="BG1617" i="64" a="1"/>
  <c r="BG1885" i="64" a="1"/>
  <c r="BH44" i="861" l="1"/>
  <c r="BR596" i="64"/>
  <c r="BG177" i="64"/>
  <c r="BG1909" i="64"/>
  <c r="BF1590" i="64"/>
  <c r="BB193" i="64"/>
  <c r="BG1547" i="64"/>
  <c r="BG1582" i="64"/>
  <c r="BG1519" i="64"/>
  <c r="BG1617" i="64"/>
  <c r="BG1885" i="64"/>
  <c r="BG1653" i="64"/>
  <c r="BG1425" i="64"/>
  <c r="BG1449" i="64"/>
  <c r="BG1798" i="64"/>
  <c r="BG1273" i="64"/>
  <c r="BG1100" i="64"/>
  <c r="BG756" i="64"/>
  <c r="BU2110" i="64"/>
  <c r="BU2116" i="64" s="1"/>
  <c r="AD660" i="64"/>
  <c r="AD658" i="64" s="1"/>
  <c r="L657" i="64"/>
  <c r="Y1863" i="64"/>
  <c r="Z1853" i="64"/>
  <c r="Z1857" i="64" s="1"/>
  <c r="AP1102" i="64"/>
  <c r="AQ553" i="64"/>
  <c r="AO1275" i="64"/>
  <c r="X1911" i="64"/>
  <c r="W732" i="64"/>
  <c r="Y1403" i="64"/>
  <c r="AD1800" i="64"/>
  <c r="V1521" i="64"/>
  <c r="AE555" i="64"/>
  <c r="AF550" i="64"/>
  <c r="AB1887" i="64"/>
  <c r="AE198" i="69"/>
  <c r="AE177" i="69"/>
  <c r="BG2252" i="64"/>
  <c r="BH1616" i="64" a="1"/>
  <c r="BH1616" i="64" s="1"/>
  <c r="BH1652" i="64" a="1"/>
  <c r="BH1652" i="64" s="1"/>
  <c r="BH1581" i="64" a="1"/>
  <c r="BH1581" i="64" s="1"/>
  <c r="BH2244" i="64" a="1"/>
  <c r="BH2244" i="64" s="1"/>
  <c r="BH1546" i="64" a="1"/>
  <c r="BH1546" i="64" s="1"/>
  <c r="BH2278" i="64" a="1"/>
  <c r="BH2278" i="64" s="1"/>
  <c r="AF159" i="69"/>
  <c r="AF184" i="69" s="1"/>
  <c r="AF187" i="69" s="1"/>
  <c r="AF192" i="69" s="1"/>
  <c r="BH552" i="64" a="1"/>
  <c r="BH552" i="64" s="1"/>
  <c r="BH558" i="64" a="1"/>
  <c r="BH558" i="64" s="1"/>
  <c r="AE152" i="69"/>
  <c r="AF134" i="69"/>
  <c r="AF135" i="69" s="1"/>
  <c r="BH1884" i="64" a="1"/>
  <c r="BH1884" i="64" s="1"/>
  <c r="AF115" i="69"/>
  <c r="AF118" i="69" s="1"/>
  <c r="AF123" i="69" s="1"/>
  <c r="BH1794" i="64" a="1"/>
  <c r="BH1794" i="64" s="1"/>
  <c r="BH1272" i="64" a="1"/>
  <c r="BH1272" i="64" s="1"/>
  <c r="BH755" i="64" a="1"/>
  <c r="BH755" i="64" s="1"/>
  <c r="BH40" i="64" a="1"/>
  <c r="BH40" i="64" s="1"/>
  <c r="BH176" i="64" a="1"/>
  <c r="BH176" i="64" s="1"/>
  <c r="BH245" i="64" a="1"/>
  <c r="BH245" i="64" s="1"/>
  <c r="BH191" i="64" a="1"/>
  <c r="BH191" i="64" s="1"/>
  <c r="BH175" i="64" a="1"/>
  <c r="BH175" i="64" s="1"/>
  <c r="BH192" i="64" a="1"/>
  <c r="BH192" i="64" s="1"/>
  <c r="BC190" i="64"/>
  <c r="BH1099" i="64" a="1"/>
  <c r="BH1099" i="64" s="1"/>
  <c r="BH1424" i="64" a="1"/>
  <c r="BH1424" i="64" s="1"/>
  <c r="BH1908" i="64" a="1"/>
  <c r="BH1908" i="64" s="1"/>
  <c r="BH1520" i="64" a="1"/>
  <c r="BH1520" i="64" s="1"/>
  <c r="BH1805" i="64" a="1"/>
  <c r="BH1805" i="64" s="1"/>
  <c r="BH731" i="64" a="1"/>
  <c r="BH731" i="64" s="1"/>
  <c r="BH733" i="64" a="1"/>
  <c r="BH733" i="64" s="1"/>
  <c r="BH1518" i="64" a="1"/>
  <c r="BH1518" i="64" s="1"/>
  <c r="BH1426" i="64" a="1"/>
  <c r="BH1426" i="64" s="1"/>
  <c r="BH1402" i="64" a="1"/>
  <c r="BH1402" i="64" s="1"/>
  <c r="BH1799" i="64" a="1"/>
  <c r="BH1799" i="64" s="1"/>
  <c r="BH1448" i="64" a="1"/>
  <c r="BH1448" i="64" s="1"/>
  <c r="BH1910" i="64" a="1"/>
  <c r="BH1910"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798" i="64" a="1"/>
  <c r="BH756" i="64" a="1"/>
  <c r="BH1617" i="64" a="1"/>
  <c r="BH1582" i="64" a="1"/>
  <c r="BH1519" i="64" a="1"/>
  <c r="BH1547" i="64" a="1"/>
  <c r="BH1653" i="64" a="1"/>
  <c r="BH1885" i="64" a="1"/>
  <c r="BH1425" i="64" a="1"/>
  <c r="BH1273" i="64" a="1"/>
  <c r="BH1449" i="64" a="1"/>
  <c r="BH1909" i="64" a="1"/>
  <c r="BH1100" i="64" a="1"/>
  <c r="BH104" i="861" l="1"/>
  <c r="BI64" i="861"/>
  <c r="BI96" i="861"/>
  <c r="BR586" i="64"/>
  <c r="BR588" i="64" s="1"/>
  <c r="BR589" i="64" s="1"/>
  <c r="BR597" i="64"/>
  <c r="BU2120" i="64" a="1"/>
  <c r="BU2120" i="64" s="1"/>
  <c r="BU2113" i="64" s="1"/>
  <c r="BU2114" i="64" s="1"/>
  <c r="BH177" i="64"/>
  <c r="BH1909" i="64"/>
  <c r="BC193" i="64"/>
  <c r="BG1590" i="64"/>
  <c r="BH1582" i="64"/>
  <c r="BH1653" i="64"/>
  <c r="BH1617" i="64"/>
  <c r="BH1519" i="64"/>
  <c r="BH1885" i="64"/>
  <c r="BH1547" i="64"/>
  <c r="BH1425" i="64"/>
  <c r="BH1449" i="64"/>
  <c r="BH1798" i="64"/>
  <c r="BH1273" i="64"/>
  <c r="BH1100" i="64"/>
  <c r="BH756" i="64"/>
  <c r="AE657" i="64"/>
  <c r="AD662" i="64"/>
  <c r="Z1858" i="64"/>
  <c r="Z1859" i="64" s="1"/>
  <c r="AQ1102" i="64"/>
  <c r="AP1275" i="64"/>
  <c r="X1427" i="64"/>
  <c r="W734" i="64"/>
  <c r="AF554" i="64"/>
  <c r="AF559" i="64" s="1"/>
  <c r="BH2252" i="64"/>
  <c r="BI1652" i="64" a="1"/>
  <c r="BI1652" i="64" s="1"/>
  <c r="BI1616" i="64" a="1"/>
  <c r="BI1616" i="64" s="1"/>
  <c r="BI1581" i="64" a="1"/>
  <c r="BI1581" i="64" s="1"/>
  <c r="BI2244" i="64" a="1"/>
  <c r="BI2244" i="64" s="1"/>
  <c r="BI1546" i="64" a="1"/>
  <c r="BI1546" i="64" s="1"/>
  <c r="BI2278" i="64" a="1"/>
  <c r="BI2278" i="64" s="1"/>
  <c r="AG183" i="69"/>
  <c r="AG186" i="69" s="1"/>
  <c r="AF194" i="69"/>
  <c r="AF202" i="69" s="1"/>
  <c r="AF188" i="69"/>
  <c r="AF162" i="69"/>
  <c r="AG156" i="69" s="1"/>
  <c r="AG159" i="69" s="1"/>
  <c r="AG184" i="69" s="1"/>
  <c r="BI552" i="64" a="1"/>
  <c r="BI552" i="64" s="1"/>
  <c r="BI558" i="64" a="1"/>
  <c r="BI558" i="64" s="1"/>
  <c r="AG129" i="69"/>
  <c r="AG134" i="69" s="1"/>
  <c r="AF142" i="69"/>
  <c r="AF146" i="69" s="1"/>
  <c r="AF148" i="69" s="1"/>
  <c r="AF136" i="69"/>
  <c r="AF140" i="69"/>
  <c r="AF150" i="69" s="1"/>
  <c r="BI1884" i="64" a="1"/>
  <c r="BI1884" i="64" s="1"/>
  <c r="BI1794" i="64" a="1"/>
  <c r="BI1794" i="64" s="1"/>
  <c r="BI1272" i="64" a="1"/>
  <c r="BI1272" i="64" s="1"/>
  <c r="BD190" i="64"/>
  <c r="BD193" i="64" s="1"/>
  <c r="BI755" i="64" a="1"/>
  <c r="BI755" i="64" s="1"/>
  <c r="BI176" i="64" a="1"/>
  <c r="BI176" i="64" s="1"/>
  <c r="BI191" i="64" a="1"/>
  <c r="BI191" i="64" s="1"/>
  <c r="BI245" i="64" a="1"/>
  <c r="BI245" i="64" s="1"/>
  <c r="BI40" i="64" a="1"/>
  <c r="BI40" i="64" s="1"/>
  <c r="BI175" i="64" a="1"/>
  <c r="BI175" i="64" s="1"/>
  <c r="BI192" i="64" a="1"/>
  <c r="BI192" i="64" s="1"/>
  <c r="BI1099" i="64" a="1"/>
  <c r="BI1099" i="64" s="1"/>
  <c r="BI731" i="64" a="1"/>
  <c r="BI731" i="64" s="1"/>
  <c r="BI1908" i="64" a="1"/>
  <c r="BI1908" i="64" s="1"/>
  <c r="BI1424" i="64" a="1"/>
  <c r="BI1424" i="64" s="1"/>
  <c r="BI733" i="64" a="1"/>
  <c r="BI733" i="64" s="1"/>
  <c r="BI1799" i="64" a="1"/>
  <c r="BI1799" i="64" s="1"/>
  <c r="BI1520" i="64" a="1"/>
  <c r="BI1520" i="64" s="1"/>
  <c r="BI1910" i="64" a="1"/>
  <c r="BI1910" i="64" s="1"/>
  <c r="BI1448" i="64" a="1"/>
  <c r="BI1448" i="64" s="1"/>
  <c r="BI1426" i="64" a="1"/>
  <c r="BI1426" i="64" s="1"/>
  <c r="BI1805" i="64" a="1"/>
  <c r="BI1805" i="64" s="1"/>
  <c r="BI1518" i="64" a="1"/>
  <c r="BI1518" i="64" s="1"/>
  <c r="BI1402" i="64" a="1"/>
  <c r="BI140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885" i="64" a="1"/>
  <c r="BI1617" i="64" a="1"/>
  <c r="BI1547" i="64" a="1"/>
  <c r="BI756" i="64" a="1"/>
  <c r="BI1909" i="64" a="1"/>
  <c r="X732" i="64" a="1"/>
  <c r="BI1519" i="64" a="1"/>
  <c r="BI1798" i="64" a="1"/>
  <c r="BI1582" i="64" a="1"/>
  <c r="BI1425" i="64" a="1"/>
  <c r="BI1100" i="64" a="1"/>
  <c r="BI1653" i="64" a="1"/>
  <c r="BI1273" i="64" a="1"/>
  <c r="BI1449" i="64" a="1"/>
  <c r="BH74" i="861" l="1"/>
  <c r="BH76" i="861" s="1"/>
  <c r="BR602" i="64"/>
  <c r="BS593" i="64"/>
  <c r="BR598" i="64"/>
  <c r="BR590" i="64"/>
  <c r="BS582" i="64"/>
  <c r="BI177" i="64"/>
  <c r="BI1909" i="64"/>
  <c r="BH1590" i="64"/>
  <c r="BI1547" i="64"/>
  <c r="BI1885" i="64"/>
  <c r="BI1582" i="64"/>
  <c r="BI1617" i="64"/>
  <c r="BI1519" i="64"/>
  <c r="BI1653" i="64"/>
  <c r="BI1425" i="64"/>
  <c r="BI1449" i="64"/>
  <c r="BI1798" i="64"/>
  <c r="BI1273" i="64"/>
  <c r="BI1100" i="64"/>
  <c r="BI756" i="64"/>
  <c r="BV2110" i="64"/>
  <c r="BV2116" i="64" s="1"/>
  <c r="AE660" i="64"/>
  <c r="AF657" i="64"/>
  <c r="Z1863" i="64"/>
  <c r="AA1853" i="64"/>
  <c r="AA1857" i="64" s="1"/>
  <c r="AR1102" i="64"/>
  <c r="AQ1275" i="64"/>
  <c r="AR553" i="64"/>
  <c r="X732" i="64"/>
  <c r="Y1911" i="64"/>
  <c r="Z1403" i="64"/>
  <c r="AE1800" i="64"/>
  <c r="AF555" i="64"/>
  <c r="AG550" i="64"/>
  <c r="W1521" i="64"/>
  <c r="AC1887" i="64"/>
  <c r="BI2252" i="64"/>
  <c r="AG161" i="69"/>
  <c r="BJ1616" i="64" a="1"/>
  <c r="BJ1616" i="64" s="1"/>
  <c r="BJ1652" i="64" a="1"/>
  <c r="BJ1652" i="64" s="1"/>
  <c r="BJ1581" i="64" a="1"/>
  <c r="BJ1581" i="64" s="1"/>
  <c r="BJ2244" i="64" a="1"/>
  <c r="BJ2244" i="64" s="1"/>
  <c r="BJ1546" i="64" a="1"/>
  <c r="BJ1546" i="64" s="1"/>
  <c r="BJ2278" i="64" a="1"/>
  <c r="BJ2278" i="64" s="1"/>
  <c r="AF163" i="69"/>
  <c r="AF167" i="69"/>
  <c r="AF177" i="69" s="1"/>
  <c r="AF169" i="69"/>
  <c r="AF179" i="69" s="1"/>
  <c r="BJ558" i="64" a="1"/>
  <c r="BJ558" i="64" s="1"/>
  <c r="BJ552" i="64" a="1"/>
  <c r="BJ552" i="64" s="1"/>
  <c r="AF152" i="69"/>
  <c r="AG132" i="69"/>
  <c r="AG157" i="69" s="1"/>
  <c r="BJ1884" i="64" a="1"/>
  <c r="BJ1884" i="64" s="1"/>
  <c r="BJ1794" i="64" a="1"/>
  <c r="BJ1794" i="64" s="1"/>
  <c r="BJ1272" i="64" a="1"/>
  <c r="BJ1272" i="64" s="1"/>
  <c r="AG117" i="69"/>
  <c r="AG118" i="69" s="1"/>
  <c r="AG123" i="69" s="1"/>
  <c r="BJ755" i="64" a="1"/>
  <c r="BJ755" i="64" s="1"/>
  <c r="BJ176" i="64" a="1"/>
  <c r="BJ176" i="64" s="1"/>
  <c r="BJ191" i="64" a="1"/>
  <c r="BJ191" i="64" s="1"/>
  <c r="BJ245" i="64" a="1"/>
  <c r="BJ245" i="64" s="1"/>
  <c r="BJ40" i="64" a="1"/>
  <c r="BJ40" i="64" s="1"/>
  <c r="BJ175" i="64" a="1"/>
  <c r="BJ175" i="64" s="1"/>
  <c r="BJ192" i="64" a="1"/>
  <c r="BJ192" i="64" s="1"/>
  <c r="BE190" i="64"/>
  <c r="BE193" i="64" s="1"/>
  <c r="BJ1099" i="64" a="1"/>
  <c r="BJ1099" i="64" s="1"/>
  <c r="BJ731" i="64" a="1"/>
  <c r="BJ731" i="64" s="1"/>
  <c r="BJ1518" i="64" a="1"/>
  <c r="BJ1518" i="64" s="1"/>
  <c r="BJ1910" i="64" a="1"/>
  <c r="BJ1910" i="64" s="1"/>
  <c r="BJ1402" i="64" a="1"/>
  <c r="BJ1402" i="64" s="1"/>
  <c r="BJ733" i="64" a="1"/>
  <c r="BJ733" i="64" s="1"/>
  <c r="BJ1799" i="64" a="1"/>
  <c r="BJ1799" i="64" s="1"/>
  <c r="BJ1424" i="64" a="1"/>
  <c r="BJ1424" i="64" s="1"/>
  <c r="BJ1448" i="64" a="1"/>
  <c r="BJ1448" i="64" s="1"/>
  <c r="BJ1520" i="64" a="1"/>
  <c r="BJ1520" i="64" s="1"/>
  <c r="BJ1908" i="64" a="1"/>
  <c r="BJ1908" i="64" s="1"/>
  <c r="BJ1805" i="64" a="1"/>
  <c r="BJ1805" i="64" s="1"/>
  <c r="BJ1426" i="64" a="1"/>
  <c r="BJ142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00" i="64" a="1"/>
  <c r="BJ1273" i="64" a="1"/>
  <c r="BJ1519" i="64" a="1"/>
  <c r="BJ1617" i="64" a="1"/>
  <c r="BJ1653" i="64" a="1"/>
  <c r="BJ1909" i="64" a="1"/>
  <c r="BJ1582" i="64" a="1"/>
  <c r="BJ1885" i="64" a="1"/>
  <c r="BJ1798" i="64" a="1"/>
  <c r="BJ1425" i="64" a="1"/>
  <c r="BJ1449" i="64" a="1"/>
  <c r="BJ1547" i="64" a="1"/>
  <c r="BJ756" i="64" a="1"/>
  <c r="BJ17" i="861" l="1"/>
  <c r="BJ26" i="861" s="1"/>
  <c r="BJ27" i="861" s="1"/>
  <c r="BS585" i="64"/>
  <c r="BV2120" i="64" a="1"/>
  <c r="BV2120" i="64" s="1"/>
  <c r="BV2113" i="64" s="1"/>
  <c r="BV2114" i="64" s="1"/>
  <c r="BJ177" i="64"/>
  <c r="BJ1909" i="64"/>
  <c r="BI1590" i="64"/>
  <c r="AE658" i="64"/>
  <c r="AE662" i="64" s="1"/>
  <c r="BJ1885" i="64"/>
  <c r="BJ1547" i="64"/>
  <c r="BJ1519" i="64"/>
  <c r="BJ1582" i="64"/>
  <c r="BJ1653" i="64"/>
  <c r="BJ1617" i="64"/>
  <c r="BJ1425" i="64"/>
  <c r="BJ1449" i="64"/>
  <c r="BJ1798" i="64"/>
  <c r="BJ1273" i="64"/>
  <c r="BJ1100" i="64"/>
  <c r="BJ756" i="64"/>
  <c r="AA1858" i="64"/>
  <c r="AA1859" i="64" s="1"/>
  <c r="AS1102" i="64"/>
  <c r="AS553" i="64"/>
  <c r="Y1427" i="64"/>
  <c r="X734" i="64"/>
  <c r="AG554" i="64"/>
  <c r="AG559" i="64" s="1"/>
  <c r="BJ2252" i="64"/>
  <c r="AG162" i="69"/>
  <c r="AG163" i="69" s="1"/>
  <c r="BK1652" i="64" a="1"/>
  <c r="BK1652" i="64" s="1"/>
  <c r="BK1581" i="64" a="1"/>
  <c r="BK1581" i="64" s="1"/>
  <c r="BK1616" i="64" a="1"/>
  <c r="BK1616" i="64" s="1"/>
  <c r="BK2244" i="64" a="1"/>
  <c r="BK2244" i="64" s="1"/>
  <c r="BK1546" i="64" a="1"/>
  <c r="BK1546" i="64" s="1"/>
  <c r="BK2278" i="64" a="1"/>
  <c r="BK2278" i="64" s="1"/>
  <c r="AF173" i="69"/>
  <c r="AF175" i="69" s="1"/>
  <c r="BK558" i="64" a="1"/>
  <c r="BK558" i="64" s="1"/>
  <c r="BK552" i="64" a="1"/>
  <c r="BK552" i="64" s="1"/>
  <c r="AG135" i="69"/>
  <c r="AG136" i="69" s="1"/>
  <c r="AH112" i="69"/>
  <c r="AH115" i="69" s="1"/>
  <c r="BK1884" i="64" a="1"/>
  <c r="BK1884" i="64" s="1"/>
  <c r="AG119" i="69"/>
  <c r="AG125" i="69"/>
  <c r="BK1794" i="64" a="1"/>
  <c r="BK1794" i="64" s="1"/>
  <c r="BK1272" i="64" a="1"/>
  <c r="BK1272" i="64" s="1"/>
  <c r="BK755" i="64" a="1"/>
  <c r="BK755" i="64" s="1"/>
  <c r="BK176" i="64" a="1"/>
  <c r="BK176" i="64" s="1"/>
  <c r="BK245" i="64" a="1"/>
  <c r="BK245" i="64" s="1"/>
  <c r="BK191" i="64" a="1"/>
  <c r="BK191" i="64" s="1"/>
  <c r="BK40" i="64" a="1"/>
  <c r="BK40" i="64" s="1"/>
  <c r="BK175" i="64" a="1"/>
  <c r="BK175" i="64" s="1"/>
  <c r="BK192" i="64" a="1"/>
  <c r="BK192" i="64" s="1"/>
  <c r="BF190" i="64"/>
  <c r="BF193" i="64" s="1"/>
  <c r="BE17" i="69"/>
  <c r="BE18" i="69" s="1"/>
  <c r="BK1099" i="64" a="1"/>
  <c r="BK1099" i="64" s="1"/>
  <c r="BK1448" i="64" a="1"/>
  <c r="BK1448" i="64" s="1"/>
  <c r="BK731" i="64" a="1"/>
  <c r="BK731" i="64" s="1"/>
  <c r="BK1518" i="64" a="1"/>
  <c r="BK1518" i="64" s="1"/>
  <c r="BK1908" i="64" a="1"/>
  <c r="BK1908" i="64" s="1"/>
  <c r="BK1805" i="64" a="1"/>
  <c r="BK1805" i="64" s="1"/>
  <c r="BK1424" i="64" a="1"/>
  <c r="BK1424" i="64" s="1"/>
  <c r="BK1910" i="64" a="1"/>
  <c r="BK1910" i="64" s="1"/>
  <c r="BK1799" i="64" a="1"/>
  <c r="BK1799" i="64" s="1"/>
  <c r="BK1426" i="64" a="1"/>
  <c r="BK1426" i="64" s="1"/>
  <c r="BK1402" i="64" a="1"/>
  <c r="BK1402" i="64" s="1"/>
  <c r="BK733" i="64" a="1"/>
  <c r="BK733" i="64" s="1"/>
  <c r="BK1520" i="64" a="1"/>
  <c r="BK1520"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885" i="64" a="1"/>
  <c r="BK1617" i="64" a="1"/>
  <c r="BK1909" i="64" a="1"/>
  <c r="BK1653" i="64" a="1"/>
  <c r="BK1425" i="64" a="1"/>
  <c r="BK1100" i="64" a="1"/>
  <c r="BK1798" i="64" a="1"/>
  <c r="BK1449" i="64" a="1"/>
  <c r="Y732" i="64" a="1"/>
  <c r="BK756" i="64" a="1"/>
  <c r="BK1582" i="64" a="1"/>
  <c r="BK1519" i="64" a="1"/>
  <c r="BK1273" i="64" a="1"/>
  <c r="BK1547" i="64" a="1"/>
  <c r="BI44" i="861" l="1"/>
  <c r="BS594" i="64"/>
  <c r="BK177" i="64"/>
  <c r="BK1909" i="64"/>
  <c r="BJ1590" i="64"/>
  <c r="BK1582" i="64"/>
  <c r="BK1653" i="64"/>
  <c r="BK1519" i="64"/>
  <c r="BK1885" i="64"/>
  <c r="BK1547" i="64"/>
  <c r="BK1617" i="64"/>
  <c r="BK1425" i="64"/>
  <c r="BK1449" i="64"/>
  <c r="BK1798" i="64"/>
  <c r="BK1273" i="64"/>
  <c r="BK1100" i="64"/>
  <c r="BK756" i="64"/>
  <c r="BW2110" i="64"/>
  <c r="BW2116" i="64" s="1"/>
  <c r="AF660" i="64"/>
  <c r="AG657" i="64"/>
  <c r="AB1853" i="64"/>
  <c r="AB1857" i="64" s="1"/>
  <c r="AA1863" i="64"/>
  <c r="AT1102" i="64"/>
  <c r="AT553" i="64"/>
  <c r="AR1275" i="64"/>
  <c r="AS1275" i="64"/>
  <c r="Y732" i="64"/>
  <c r="Z1911" i="64"/>
  <c r="AA1403" i="64"/>
  <c r="AF1800" i="64"/>
  <c r="AG555" i="64"/>
  <c r="AH550" i="64"/>
  <c r="X1521" i="64"/>
  <c r="AD1887" i="64"/>
  <c r="AG169" i="69"/>
  <c r="AG179" i="69" s="1"/>
  <c r="AG167" i="69"/>
  <c r="AG177" i="69" s="1"/>
  <c r="AH156" i="69"/>
  <c r="AH161" i="69" s="1"/>
  <c r="BK2252" i="64"/>
  <c r="BL1652" i="64" a="1"/>
  <c r="BL1652" i="64" s="1"/>
  <c r="BL1616" i="64" a="1"/>
  <c r="BL1616" i="64" s="1"/>
  <c r="BL1581" i="64" a="1"/>
  <c r="BL1581" i="64" s="1"/>
  <c r="BL2244" i="64" a="1"/>
  <c r="BL2244" i="64" s="1"/>
  <c r="BL1546" i="64" a="1"/>
  <c r="BL1546" i="64" s="1"/>
  <c r="BL2278" i="64" a="1"/>
  <c r="BL2278" i="64" s="1"/>
  <c r="BL558" i="64" a="1"/>
  <c r="BL558" i="64" s="1"/>
  <c r="BL552" i="64" a="1"/>
  <c r="BL552" i="64" s="1"/>
  <c r="AG142" i="69"/>
  <c r="AG146" i="69" s="1"/>
  <c r="AG148" i="69" s="1"/>
  <c r="AH129" i="69"/>
  <c r="AH132" i="69" s="1"/>
  <c r="AH157" i="69" s="1"/>
  <c r="AG140" i="69"/>
  <c r="AG150" i="69" s="1"/>
  <c r="AH117" i="69"/>
  <c r="AH118" i="69" s="1"/>
  <c r="AH119" i="69" s="1"/>
  <c r="BL1884" i="64" a="1"/>
  <c r="BL1884" i="64" s="1"/>
  <c r="AG200" i="69"/>
  <c r="BL1794" i="64" a="1"/>
  <c r="BL1794" i="64" s="1"/>
  <c r="BL1272" i="64" a="1"/>
  <c r="BL1272" i="64" s="1"/>
  <c r="BL755" i="64" a="1"/>
  <c r="BL755" i="64" s="1"/>
  <c r="BL176" i="64" a="1"/>
  <c r="BL176" i="64" s="1"/>
  <c r="BL245" i="64" a="1"/>
  <c r="BL245" i="64" s="1"/>
  <c r="BL191" i="64" a="1"/>
  <c r="BL191" i="64" s="1"/>
  <c r="BL40" i="64" a="1"/>
  <c r="BL40" i="64" s="1"/>
  <c r="BL175" i="64" a="1"/>
  <c r="BL175" i="64" s="1"/>
  <c r="BL192" i="64" a="1"/>
  <c r="BL192" i="64" s="1"/>
  <c r="BG190" i="64"/>
  <c r="BG193" i="64" s="1"/>
  <c r="BL1099" i="64" a="1"/>
  <c r="BL1099" i="64" s="1"/>
  <c r="BL1520" i="64" a="1"/>
  <c r="BL1520" i="64" s="1"/>
  <c r="BL1424" i="64" a="1"/>
  <c r="BL1424" i="64" s="1"/>
  <c r="BL1518" i="64" a="1"/>
  <c r="BL1518" i="64" s="1"/>
  <c r="BL1805" i="64" a="1"/>
  <c r="BL1805" i="64" s="1"/>
  <c r="BL731" i="64" a="1"/>
  <c r="BL731" i="64" s="1"/>
  <c r="BL1426" i="64" a="1"/>
  <c r="BL1426" i="64" s="1"/>
  <c r="BL733" i="64" a="1"/>
  <c r="BL733" i="64" s="1"/>
  <c r="BL1402" i="64" a="1"/>
  <c r="BL1402" i="64" s="1"/>
  <c r="BL1799" i="64" a="1"/>
  <c r="BL1799" i="64" s="1"/>
  <c r="BL1448" i="64" a="1"/>
  <c r="BL1448" i="64" s="1"/>
  <c r="BL1910" i="64" a="1"/>
  <c r="BL1910" i="64" s="1"/>
  <c r="BL1908" i="64" a="1"/>
  <c r="BL1908"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756" i="64" a="1"/>
  <c r="BL1519" i="64" a="1"/>
  <c r="BL1798" i="64" a="1"/>
  <c r="BL1617" i="64" a="1"/>
  <c r="BL1547" i="64" a="1"/>
  <c r="BL1273" i="64" a="1"/>
  <c r="BL1653" i="64" a="1"/>
  <c r="BL1425" i="64" a="1"/>
  <c r="BL1885" i="64" a="1"/>
  <c r="BL1582" i="64" a="1"/>
  <c r="BL1909" i="64" a="1"/>
  <c r="BL1449" i="64" a="1"/>
  <c r="BL1100" i="64" a="1"/>
  <c r="BJ96" i="861" l="1"/>
  <c r="BI104" i="861"/>
  <c r="BJ64" i="861"/>
  <c r="BS596" i="64"/>
  <c r="BS586" i="64" s="1"/>
  <c r="BS588" i="64" s="1"/>
  <c r="BS589" i="64" s="1"/>
  <c r="N585" i="64"/>
  <c r="BW2120" i="64" a="1"/>
  <c r="BW2120" i="64" s="1"/>
  <c r="BW2113" i="64" s="1"/>
  <c r="BW2114" i="64" s="1"/>
  <c r="BL177" i="64"/>
  <c r="BL1909" i="64"/>
  <c r="BK1590" i="64"/>
  <c r="AF658" i="64"/>
  <c r="AF662" i="64" s="1"/>
  <c r="BL1885" i="64"/>
  <c r="BL1519" i="64"/>
  <c r="BL1547" i="64"/>
  <c r="BL1582" i="64"/>
  <c r="BL1617" i="64"/>
  <c r="BL1653" i="64"/>
  <c r="BL1425" i="64"/>
  <c r="BL1449" i="64"/>
  <c r="BL1798" i="64"/>
  <c r="BL1273" i="64"/>
  <c r="BL1100" i="64"/>
  <c r="BL756" i="64"/>
  <c r="AB1858" i="64"/>
  <c r="AB1859" i="64" s="1"/>
  <c r="AU1102" i="64"/>
  <c r="AU553" i="64"/>
  <c r="AH554" i="64"/>
  <c r="AH559" i="64" s="1"/>
  <c r="Z1427" i="64"/>
  <c r="Y734" i="64"/>
  <c r="BL2252" i="64"/>
  <c r="AG173" i="69"/>
  <c r="AG175" i="69" s="1"/>
  <c r="AH159" i="69"/>
  <c r="AH184" i="69" s="1"/>
  <c r="AH187" i="69" s="1"/>
  <c r="AH194" i="69" s="1"/>
  <c r="AH202" i="69" s="1"/>
  <c r="BM1652" i="64" a="1"/>
  <c r="BM1652" i="64" s="1"/>
  <c r="BM1616" i="64" a="1"/>
  <c r="BM1616" i="64" s="1"/>
  <c r="BM1581" i="64" a="1"/>
  <c r="BM1581" i="64" s="1"/>
  <c r="BM2244" i="64" a="1"/>
  <c r="BM2244" i="64" s="1"/>
  <c r="BM1546" i="64" a="1"/>
  <c r="BM1546" i="64" s="1"/>
  <c r="BM2278" i="64" a="1"/>
  <c r="BM2278" i="64" s="1"/>
  <c r="BM558" i="64" a="1"/>
  <c r="BM558" i="64" s="1"/>
  <c r="BM552" i="64" a="1"/>
  <c r="BM552" i="64" s="1"/>
  <c r="AH134" i="69"/>
  <c r="AH135" i="69" s="1"/>
  <c r="AH136" i="69" s="1"/>
  <c r="AG152" i="69"/>
  <c r="BM1884" i="64" a="1"/>
  <c r="BM1884" i="64" s="1"/>
  <c r="BM1794" i="64" a="1"/>
  <c r="BM1794" i="64" s="1"/>
  <c r="BM1272" i="64" a="1"/>
  <c r="BM1272" i="64" s="1"/>
  <c r="BM755" i="64" a="1"/>
  <c r="BM755" i="64" s="1"/>
  <c r="BM191" i="64" a="1"/>
  <c r="BM191" i="64" s="1"/>
  <c r="BM40" i="64" a="1"/>
  <c r="BM40" i="64" s="1"/>
  <c r="BM176" i="64" a="1"/>
  <c r="BM176" i="64" s="1"/>
  <c r="BM245" i="64" a="1"/>
  <c r="BM245" i="64" s="1"/>
  <c r="BM175" i="64" a="1"/>
  <c r="BM175" i="64" s="1"/>
  <c r="BM192" i="64" a="1"/>
  <c r="BM192" i="64" s="1"/>
  <c r="BH190" i="64"/>
  <c r="BH193" i="64" s="1"/>
  <c r="AH123" i="69"/>
  <c r="BM1099" i="64" a="1"/>
  <c r="BM1099" i="64" s="1"/>
  <c r="BM1448" i="64" a="1"/>
  <c r="BM1448" i="64" s="1"/>
  <c r="BM1426" i="64" a="1"/>
  <c r="BM1426" i="64" s="1"/>
  <c r="BM1805" i="64" a="1"/>
  <c r="BM1805" i="64" s="1"/>
  <c r="BM733" i="64" a="1"/>
  <c r="BM733" i="64" s="1"/>
  <c r="BM1518" i="64" a="1"/>
  <c r="BM1518" i="64" s="1"/>
  <c r="BM1910" i="64" a="1"/>
  <c r="BM1910" i="64" s="1"/>
  <c r="BM1402" i="64" a="1"/>
  <c r="BM1402" i="64" s="1"/>
  <c r="BM1799" i="64" a="1"/>
  <c r="BM1799" i="64" s="1"/>
  <c r="BM1520" i="64" a="1"/>
  <c r="BM1520" i="64" s="1"/>
  <c r="BM731" i="64" a="1"/>
  <c r="BM731" i="64" s="1"/>
  <c r="BM1908" i="64" a="1"/>
  <c r="BM1908" i="64" s="1"/>
  <c r="BM1424" i="64" a="1"/>
  <c r="BM142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49" i="64" a="1"/>
  <c r="BM1273" i="64" a="1"/>
  <c r="BM1909" i="64" a="1"/>
  <c r="BM1617" i="64" a="1"/>
  <c r="BM1519" i="64" a="1"/>
  <c r="BM1425" i="64" a="1"/>
  <c r="Z732" i="64" a="1"/>
  <c r="BM1582" i="64" a="1"/>
  <c r="BM756" i="64" a="1"/>
  <c r="BM1653" i="64" a="1"/>
  <c r="BM1547" i="64" a="1"/>
  <c r="BM1798" i="64" a="1"/>
  <c r="BM1100" i="64" a="1"/>
  <c r="BM1885" i="64" a="1"/>
  <c r="BI74" i="861" l="1"/>
  <c r="BI76" i="861" s="1"/>
  <c r="BS597" i="64"/>
  <c r="BS602" i="64" s="1"/>
  <c r="BT582" i="64"/>
  <c r="BT585" i="64" s="1"/>
  <c r="BS590" i="64"/>
  <c r="N588" i="64"/>
  <c r="N590" i="64" s="1"/>
  <c r="BM177" i="64"/>
  <c r="BM1909" i="64"/>
  <c r="BL1590" i="64"/>
  <c r="BM1547" i="64"/>
  <c r="BM1885" i="64"/>
  <c r="BM1582" i="64"/>
  <c r="BM1519" i="64"/>
  <c r="BM1617" i="64"/>
  <c r="BM1653" i="64"/>
  <c r="BM1425" i="64"/>
  <c r="BM1449" i="64"/>
  <c r="BM1798" i="64"/>
  <c r="BM1273" i="64"/>
  <c r="BM1100" i="64"/>
  <c r="BM756" i="64"/>
  <c r="BX2110" i="64"/>
  <c r="BX2116" i="64" s="1"/>
  <c r="AH657" i="64"/>
  <c r="AG660" i="64"/>
  <c r="AC1853" i="64"/>
  <c r="AC1857" i="64" s="1"/>
  <c r="AB1863" i="64"/>
  <c r="AV1102" i="64"/>
  <c r="AV553" i="64"/>
  <c r="AT1275" i="64"/>
  <c r="AU1275" i="64"/>
  <c r="Z732" i="64"/>
  <c r="AA1911" i="64"/>
  <c r="AB1403" i="64"/>
  <c r="AI550" i="64"/>
  <c r="AH555" i="64"/>
  <c r="AE1887" i="64"/>
  <c r="Y1521" i="64"/>
  <c r="AG1800" i="64"/>
  <c r="BM2252" i="64"/>
  <c r="AH192" i="69"/>
  <c r="AH200" i="69" s="1"/>
  <c r="AH162" i="69"/>
  <c r="AH167" i="69" s="1"/>
  <c r="AH173" i="69" s="1"/>
  <c r="AH175" i="69" s="1"/>
  <c r="AI183" i="69"/>
  <c r="AI186" i="69" s="1"/>
  <c r="AH188" i="69"/>
  <c r="BN1652" i="64" a="1"/>
  <c r="BN1652" i="64" s="1"/>
  <c r="BN1616" i="64" a="1"/>
  <c r="BN1616" i="64" s="1"/>
  <c r="BN1581" i="64" a="1"/>
  <c r="BN1581" i="64" s="1"/>
  <c r="BN2244" i="64" a="1"/>
  <c r="BN2244" i="64" s="1"/>
  <c r="BN1546" i="64" a="1"/>
  <c r="BN1546" i="64" s="1"/>
  <c r="BN2278" i="64" a="1"/>
  <c r="BN2278" i="64" s="1"/>
  <c r="BN558" i="64" a="1"/>
  <c r="BN558" i="64" s="1"/>
  <c r="BN552" i="64" a="1"/>
  <c r="BN552" i="64" s="1"/>
  <c r="AH142" i="69"/>
  <c r="AH152" i="69" s="1"/>
  <c r="AH140" i="69"/>
  <c r="AH150" i="69" s="1"/>
  <c r="AI129" i="69"/>
  <c r="AI132" i="69" s="1"/>
  <c r="AI157" i="69" s="1"/>
  <c r="AI117" i="69"/>
  <c r="AI118" i="69" s="1"/>
  <c r="AJ112" i="69" s="1"/>
  <c r="BN1884" i="64" a="1"/>
  <c r="BN1884" i="64" s="1"/>
  <c r="BN1794" i="64" a="1"/>
  <c r="BN1794" i="64" s="1"/>
  <c r="BN1272" i="64" a="1"/>
  <c r="BN1272" i="64" s="1"/>
  <c r="BH17" i="69"/>
  <c r="BH18" i="69" s="1"/>
  <c r="BN755" i="64" a="1"/>
  <c r="BN755" i="64" s="1"/>
  <c r="BN40" i="64" a="1"/>
  <c r="BN40" i="64" s="1"/>
  <c r="BN191" i="64" a="1"/>
  <c r="BN191" i="64" s="1"/>
  <c r="BN245" i="64" a="1"/>
  <c r="BN245" i="64" s="1"/>
  <c r="BN176" i="64" a="1"/>
  <c r="BN176" i="64" s="1"/>
  <c r="BN175" i="64" a="1"/>
  <c r="BN175" i="64" s="1"/>
  <c r="BN192" i="64" a="1"/>
  <c r="BN192" i="64" s="1"/>
  <c r="BI190" i="64"/>
  <c r="BI193" i="64" s="1"/>
  <c r="BN1099" i="64" a="1"/>
  <c r="BN1099" i="64" s="1"/>
  <c r="BN1518" i="64" a="1"/>
  <c r="BN1518" i="64" s="1"/>
  <c r="BN1799" i="64" a="1"/>
  <c r="BN1799" i="64" s="1"/>
  <c r="BN731" i="64" a="1"/>
  <c r="BN731" i="64" s="1"/>
  <c r="BN1402" i="64" a="1"/>
  <c r="BN1402" i="64" s="1"/>
  <c r="BN1448" i="64" a="1"/>
  <c r="BN1448" i="64" s="1"/>
  <c r="BN1910" i="64" a="1"/>
  <c r="BN1910" i="64" s="1"/>
  <c r="BN1908" i="64" a="1"/>
  <c r="BN1908" i="64" s="1"/>
  <c r="BN1805" i="64" a="1"/>
  <c r="BN1805" i="64" s="1"/>
  <c r="BN1426" i="64" a="1"/>
  <c r="BN1426" i="64" s="1"/>
  <c r="BN1520" i="64" a="1"/>
  <c r="BN1520" i="64" s="1"/>
  <c r="BN1424" i="64" a="1"/>
  <c r="BN1424" i="64" s="1"/>
  <c r="BN733" i="64" a="1"/>
  <c r="BN73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617" i="64" a="1"/>
  <c r="BN1449" i="64" a="1"/>
  <c r="BN1653" i="64" a="1"/>
  <c r="BN1909" i="64" a="1"/>
  <c r="BN1100" i="64" a="1"/>
  <c r="BN1425" i="64" a="1"/>
  <c r="BN1547" i="64" a="1"/>
  <c r="BN1798" i="64" a="1"/>
  <c r="BN1519" i="64" a="1"/>
  <c r="BN1885" i="64" a="1"/>
  <c r="BN1273" i="64" a="1"/>
  <c r="BN756" i="64" a="1"/>
  <c r="BN1582" i="64" a="1"/>
  <c r="BK17" i="861" l="1"/>
  <c r="BK26" i="861" s="1"/>
  <c r="BK27" i="861" s="1"/>
  <c r="BT593" i="64"/>
  <c r="BS598" i="64"/>
  <c r="BT594" i="64"/>
  <c r="BT596" i="64" s="1"/>
  <c r="BT586" i="64" s="1"/>
  <c r="BT588" i="64" s="1"/>
  <c r="BX2120" i="64" a="1"/>
  <c r="BX2120" i="64" s="1"/>
  <c r="BX2113" i="64" s="1"/>
  <c r="BX2114" i="64" s="1"/>
  <c r="BN177" i="64"/>
  <c r="BN1909" i="64"/>
  <c r="BM1590" i="64"/>
  <c r="BN1617" i="64"/>
  <c r="N1617" i="64" s="1"/>
  <c r="BN1653" i="64"/>
  <c r="BN1885" i="64"/>
  <c r="N1885" i="64" s="1"/>
  <c r="BN1547" i="64"/>
  <c r="N1547" i="64" s="1"/>
  <c r="BN1519" i="64"/>
  <c r="BN1582" i="64"/>
  <c r="BN1425" i="64"/>
  <c r="N1425" i="64" s="1"/>
  <c r="BN1449" i="64"/>
  <c r="BN1798" i="64"/>
  <c r="BN1273" i="64"/>
  <c r="N1273" i="64" s="1"/>
  <c r="BN1100" i="64"/>
  <c r="N1100" i="64" s="1"/>
  <c r="BN756" i="64"/>
  <c r="AG658" i="64"/>
  <c r="AC1858" i="64"/>
  <c r="AC1859" i="64" s="1"/>
  <c r="AW1102" i="64"/>
  <c r="AW553" i="64"/>
  <c r="AV1275" i="64"/>
  <c r="AA1427" i="64"/>
  <c r="Z734" i="64"/>
  <c r="AI554" i="64"/>
  <c r="AI559" i="64" s="1"/>
  <c r="BN2252" i="64"/>
  <c r="N2252" i="64" s="1"/>
  <c r="AH198" i="69"/>
  <c r="AH169" i="69"/>
  <c r="AH179" i="69" s="1"/>
  <c r="AI156" i="69"/>
  <c r="AI161" i="69" s="1"/>
  <c r="AH177" i="69"/>
  <c r="AH163" i="69"/>
  <c r="BO1652" i="64" a="1"/>
  <c r="BO1652" i="64" s="1"/>
  <c r="BO1616" i="64" a="1"/>
  <c r="BO1616" i="64" s="1"/>
  <c r="BO1581" i="64" a="1"/>
  <c r="BO1581" i="64" s="1"/>
  <c r="BO2244" i="64" a="1"/>
  <c r="BO2244" i="64" s="1"/>
  <c r="BO1546" i="64" a="1"/>
  <c r="BO1546" i="64" s="1"/>
  <c r="BO2278" i="64" a="1"/>
  <c r="BO2278" i="64" s="1"/>
  <c r="BO558" i="64" a="1"/>
  <c r="BO558" i="64" s="1"/>
  <c r="BO552" i="64" a="1"/>
  <c r="BO552" i="64" s="1"/>
  <c r="AH146" i="69"/>
  <c r="AH148" i="69" s="1"/>
  <c r="AI134" i="69"/>
  <c r="AI135" i="69" s="1"/>
  <c r="BO1884" i="64" a="1"/>
  <c r="BO1884" i="64" s="1"/>
  <c r="BO1794" i="64" a="1"/>
  <c r="BO1794" i="64" s="1"/>
  <c r="BO1272" i="64" a="1"/>
  <c r="BO1272" i="64" s="1"/>
  <c r="AI125" i="69"/>
  <c r="BO755" i="64" a="1"/>
  <c r="BO755" i="64" s="1"/>
  <c r="BO40" i="64" a="1"/>
  <c r="BO40" i="64" s="1"/>
  <c r="BO245" i="64" a="1"/>
  <c r="BO245" i="64" s="1"/>
  <c r="BO176" i="64" a="1"/>
  <c r="BO176" i="64" s="1"/>
  <c r="BO191" i="64" a="1"/>
  <c r="BO191" i="64" s="1"/>
  <c r="BO175" i="64" a="1"/>
  <c r="BO175" i="64" s="1"/>
  <c r="BO192" i="64" a="1"/>
  <c r="BO192" i="64" s="1"/>
  <c r="BJ190" i="64"/>
  <c r="BJ193" i="64" s="1"/>
  <c r="AI119" i="69"/>
  <c r="BO1099" i="64" a="1"/>
  <c r="BO1099" i="64" s="1"/>
  <c r="BO1518" i="64" a="1"/>
  <c r="BO1518" i="64" s="1"/>
  <c r="BO1799" i="64" a="1"/>
  <c r="BO1799" i="64" s="1"/>
  <c r="BO1448" i="64" a="1"/>
  <c r="BO1448" i="64" s="1"/>
  <c r="BO1402" i="64" a="1"/>
  <c r="BO1402" i="64" s="1"/>
  <c r="BO1805" i="64" a="1"/>
  <c r="BO1805" i="64" s="1"/>
  <c r="BO1426" i="64" a="1"/>
  <c r="BO1426" i="64" s="1"/>
  <c r="BO731" i="64" a="1"/>
  <c r="BO731" i="64" s="1"/>
  <c r="BO1908" i="64" a="1"/>
  <c r="BO1908" i="64" s="1"/>
  <c r="BO1520" i="64" a="1"/>
  <c r="BO1520" i="64" s="1"/>
  <c r="BO1424" i="64" a="1"/>
  <c r="BO1424" i="64" s="1"/>
  <c r="BO1910" i="64" a="1"/>
  <c r="BO1910" i="64" s="1"/>
  <c r="BO733" i="64" a="1"/>
  <c r="BO73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798" i="64" a="1"/>
  <c r="BO1547" i="64" a="1"/>
  <c r="BO1909" i="64" a="1"/>
  <c r="BO1653" i="64" a="1"/>
  <c r="BO1425" i="64" a="1"/>
  <c r="BO1617" i="64" a="1"/>
  <c r="BO1582" i="64" a="1"/>
  <c r="AA732" i="64" a="1"/>
  <c r="BO1519" i="64" a="1"/>
  <c r="BO1100" i="64" a="1"/>
  <c r="BO756" i="64" a="1"/>
  <c r="BO1273" i="64" a="1"/>
  <c r="BO1885" i="64" a="1"/>
  <c r="BO1449" i="64" a="1"/>
  <c r="BJ44" i="861" l="1"/>
  <c r="BT597" i="64"/>
  <c r="BT602" i="64" s="1"/>
  <c r="BT589" i="64"/>
  <c r="BO177" i="64"/>
  <c r="BO1909" i="64"/>
  <c r="BN1590" i="64"/>
  <c r="N1590" i="64" s="1"/>
  <c r="BO1885" i="64"/>
  <c r="BO1547" i="64"/>
  <c r="BO1519" i="64"/>
  <c r="BO1582" i="64"/>
  <c r="BO1617" i="64"/>
  <c r="BO1653" i="64"/>
  <c r="BO1425" i="64"/>
  <c r="BO1449" i="64"/>
  <c r="BO1798" i="64"/>
  <c r="BO1273" i="64"/>
  <c r="BO1100" i="64"/>
  <c r="BO756" i="64"/>
  <c r="BY2110" i="64"/>
  <c r="BY2116" i="64" s="1"/>
  <c r="AG662" i="64"/>
  <c r="AH660" i="64"/>
  <c r="AI657" i="64"/>
  <c r="AD1853" i="64"/>
  <c r="AC1863" i="64"/>
  <c r="AX1102" i="64"/>
  <c r="AX553" i="64"/>
  <c r="AA732" i="64"/>
  <c r="AB1911" i="64"/>
  <c r="AC1403" i="64"/>
  <c r="AI555" i="64"/>
  <c r="AJ550" i="64"/>
  <c r="AH1800" i="64"/>
  <c r="AF1887" i="64"/>
  <c r="Z1521" i="64"/>
  <c r="BO2252" i="64"/>
  <c r="AI159" i="69"/>
  <c r="AI184" i="69" s="1"/>
  <c r="AI187" i="69" s="1"/>
  <c r="AI194" i="69" s="1"/>
  <c r="AI202" i="69" s="1"/>
  <c r="BP1652" i="64" a="1"/>
  <c r="BP1652" i="64" s="1"/>
  <c r="BP1616" i="64" a="1"/>
  <c r="BP1616" i="64" s="1"/>
  <c r="BP1581" i="64" a="1"/>
  <c r="BP1581" i="64" s="1"/>
  <c r="BP2244" i="64" a="1"/>
  <c r="BP2244" i="64" s="1"/>
  <c r="BP1546" i="64" a="1"/>
  <c r="BP1546" i="64" s="1"/>
  <c r="BP2278" i="64" a="1"/>
  <c r="BP2278" i="64" s="1"/>
  <c r="BP552" i="64" a="1"/>
  <c r="BP552" i="64" s="1"/>
  <c r="BP558" i="64" a="1"/>
  <c r="BP558" i="64" s="1"/>
  <c r="AJ129" i="69"/>
  <c r="AJ134" i="69" s="1"/>
  <c r="AI136" i="69"/>
  <c r="AI140" i="69"/>
  <c r="AI150" i="69" s="1"/>
  <c r="AI142" i="69"/>
  <c r="AI146" i="69" s="1"/>
  <c r="AI148" i="69" s="1"/>
  <c r="BP1884" i="64" a="1"/>
  <c r="BP1884" i="64" s="1"/>
  <c r="BP1794" i="64" a="1"/>
  <c r="BP1794" i="64" s="1"/>
  <c r="BP1272" i="64" a="1"/>
  <c r="BP1272" i="64" s="1"/>
  <c r="BK190" i="64"/>
  <c r="BK193" i="64" s="1"/>
  <c r="BP755" i="64" a="1"/>
  <c r="BP755" i="64" s="1"/>
  <c r="BP245" i="64" a="1"/>
  <c r="BP245" i="64" s="1"/>
  <c r="BP176" i="64" a="1"/>
  <c r="BP176" i="64" s="1"/>
  <c r="BP191" i="64" a="1"/>
  <c r="BP191" i="64" s="1"/>
  <c r="BP40" i="64" a="1"/>
  <c r="BP40" i="64" s="1"/>
  <c r="BP175" i="64" a="1"/>
  <c r="BP175" i="64" s="1"/>
  <c r="BP192" i="64" a="1"/>
  <c r="BP192" i="64" s="1"/>
  <c r="BP1099" i="64" a="1"/>
  <c r="BP1099" i="64" s="1"/>
  <c r="BP731" i="64" a="1"/>
  <c r="BP731" i="64" s="1"/>
  <c r="BP1426" i="64" a="1"/>
  <c r="BP1426" i="64" s="1"/>
  <c r="BP733" i="64" a="1"/>
  <c r="BP733" i="64" s="1"/>
  <c r="BP1402" i="64" a="1"/>
  <c r="BP1402" i="64" s="1"/>
  <c r="BP1424" i="64" a="1"/>
  <c r="BP1424" i="64" s="1"/>
  <c r="BP1448" i="64" a="1"/>
  <c r="BP1448" i="64" s="1"/>
  <c r="BP1910" i="64" a="1"/>
  <c r="BP1910" i="64" s="1"/>
  <c r="BP1805" i="64" a="1"/>
  <c r="BP1805" i="64" s="1"/>
  <c r="BP1518" i="64" a="1"/>
  <c r="BP1518" i="64" s="1"/>
  <c r="BP1799" i="64" a="1"/>
  <c r="BP1799" i="64" s="1"/>
  <c r="BP1908" i="64" a="1"/>
  <c r="BP1908" i="64" s="1"/>
  <c r="BP1520" i="64" a="1"/>
  <c r="BP1520"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756" i="64" a="1"/>
  <c r="BP1449" i="64" a="1"/>
  <c r="BP1617" i="64" a="1"/>
  <c r="BP1425" i="64" a="1"/>
  <c r="BP1519" i="64" a="1"/>
  <c r="BP1798" i="64" a="1"/>
  <c r="BP1547" i="64" a="1"/>
  <c r="BP1653" i="64" a="1"/>
  <c r="BP1273" i="64" a="1"/>
  <c r="BP1582" i="64" a="1"/>
  <c r="BP1885" i="64" a="1"/>
  <c r="BP1909" i="64" a="1"/>
  <c r="BP1100" i="64" a="1"/>
  <c r="BK96" i="861" l="1"/>
  <c r="BJ104" i="861"/>
  <c r="BK64" i="861"/>
  <c r="BT598" i="64"/>
  <c r="BU593" i="64"/>
  <c r="BT590" i="64"/>
  <c r="BU582" i="64"/>
  <c r="BU585" i="64" s="1"/>
  <c r="BY2120" i="64" a="1"/>
  <c r="BY2120" i="64" s="1"/>
  <c r="BY2113" i="64" s="1"/>
  <c r="BY2114" i="64" s="1"/>
  <c r="BP177" i="64"/>
  <c r="BP1909" i="64"/>
  <c r="BO1590" i="64"/>
  <c r="AH658" i="64"/>
  <c r="AH662" i="64" s="1"/>
  <c r="BP1582" i="64"/>
  <c r="BP1519" i="64"/>
  <c r="BP1617" i="64"/>
  <c r="BP1653" i="64"/>
  <c r="BP1885" i="64"/>
  <c r="BP1547" i="64"/>
  <c r="BP1425" i="64"/>
  <c r="BP1449" i="64"/>
  <c r="BP1798" i="64"/>
  <c r="BP1273" i="64"/>
  <c r="BP1100" i="64"/>
  <c r="BP756" i="64"/>
  <c r="AD1857" i="64"/>
  <c r="AD1858" i="64" s="1"/>
  <c r="K1858" i="64" s="1"/>
  <c r="AY1102" i="64"/>
  <c r="AY553" i="64"/>
  <c r="AW1275" i="64"/>
  <c r="AB1427" i="64"/>
  <c r="AJ554" i="64"/>
  <c r="AJ559" i="64" s="1"/>
  <c r="AA734" i="64"/>
  <c r="AI188" i="69"/>
  <c r="AJ183" i="69"/>
  <c r="AJ186" i="69" s="1"/>
  <c r="AI192" i="69"/>
  <c r="AI200" i="69" s="1"/>
  <c r="AI162" i="69"/>
  <c r="AI163" i="69" s="1"/>
  <c r="BP2252" i="64"/>
  <c r="BQ1616" i="64" a="1"/>
  <c r="BQ1616" i="64" s="1"/>
  <c r="BQ1652" i="64" a="1"/>
  <c r="BQ1652" i="64" s="1"/>
  <c r="BQ1581" i="64" a="1"/>
  <c r="BQ1581" i="64" s="1"/>
  <c r="BQ2244" i="64" a="1"/>
  <c r="BQ2244" i="64" s="1"/>
  <c r="BQ1546" i="64" a="1"/>
  <c r="BQ1546" i="64" s="1"/>
  <c r="BQ2278" i="64" a="1"/>
  <c r="BQ2278" i="64" s="1"/>
  <c r="AJ132" i="69"/>
  <c r="AJ157" i="69" s="1"/>
  <c r="BQ558" i="64" a="1"/>
  <c r="BQ558" i="64" s="1"/>
  <c r="BQ552" i="64" a="1"/>
  <c r="BQ552" i="64" s="1"/>
  <c r="AI152" i="69"/>
  <c r="BQ1884" i="64" a="1"/>
  <c r="BQ1884" i="64" s="1"/>
  <c r="BK17" i="69"/>
  <c r="BK18" i="69" s="1"/>
  <c r="BQ1794" i="64" a="1"/>
  <c r="BQ1794" i="64" s="1"/>
  <c r="BQ1272" i="64" a="1"/>
  <c r="BQ1272" i="64" s="1"/>
  <c r="BQ755" i="64" a="1"/>
  <c r="BQ755" i="64" s="1"/>
  <c r="BQ176" i="64" a="1"/>
  <c r="BQ176" i="64" s="1"/>
  <c r="BQ191" i="64" a="1"/>
  <c r="BQ191" i="64" s="1"/>
  <c r="BQ40" i="64" a="1"/>
  <c r="BQ40" i="64" s="1"/>
  <c r="BQ245" i="64" a="1"/>
  <c r="BQ245" i="64" s="1"/>
  <c r="BQ175" i="64" a="1"/>
  <c r="BQ175" i="64" s="1"/>
  <c r="BQ192" i="64" a="1"/>
  <c r="BQ192" i="64" s="1"/>
  <c r="BL190" i="64"/>
  <c r="BL193" i="64" s="1"/>
  <c r="AJ119" i="69"/>
  <c r="BQ1099" i="64" a="1"/>
  <c r="BQ1099" i="64" s="1"/>
  <c r="BQ731" i="64" a="1"/>
  <c r="BQ731" i="64" s="1"/>
  <c r="BQ1402" i="64" a="1"/>
  <c r="BQ1402" i="64" s="1"/>
  <c r="BQ1518" i="64" a="1"/>
  <c r="BQ1518" i="64" s="1"/>
  <c r="BQ1908" i="64" a="1"/>
  <c r="BQ1908" i="64" s="1"/>
  <c r="BQ1799" i="64" a="1"/>
  <c r="BQ1799" i="64" s="1"/>
  <c r="BQ1520" i="64" a="1"/>
  <c r="BQ1520" i="64" s="1"/>
  <c r="BQ1424" i="64" a="1"/>
  <c r="BQ1424" i="64" s="1"/>
  <c r="BQ1448" i="64" a="1"/>
  <c r="BQ1448" i="64" s="1"/>
  <c r="BQ733" i="64" a="1"/>
  <c r="BQ733" i="64" s="1"/>
  <c r="BQ1426" i="64" a="1"/>
  <c r="BQ1426" i="64" s="1"/>
  <c r="BQ1805" i="64" a="1"/>
  <c r="BQ1805" i="64" s="1"/>
  <c r="BQ1910" i="64" a="1"/>
  <c r="BQ1910"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AB732" i="64" a="1"/>
  <c r="BQ1798" i="64" a="1"/>
  <c r="BQ1425" i="64" a="1"/>
  <c r="BQ1582" i="64" a="1"/>
  <c r="BQ1653" i="64" a="1"/>
  <c r="BQ1909" i="64" a="1"/>
  <c r="BQ1617" i="64" a="1"/>
  <c r="BQ1273" i="64" a="1"/>
  <c r="BQ1519" i="64" a="1"/>
  <c r="BQ1449" i="64" a="1"/>
  <c r="BQ1100" i="64" a="1"/>
  <c r="BQ1547" i="64" a="1"/>
  <c r="BQ756" i="64" a="1"/>
  <c r="BQ1885" i="64" a="1"/>
  <c r="BJ74" i="861" l="1"/>
  <c r="BJ76" i="861" s="1"/>
  <c r="BU594" i="64"/>
  <c r="BQ177" i="64"/>
  <c r="BQ1909" i="64"/>
  <c r="BP1590" i="64"/>
  <c r="AD1859" i="64"/>
  <c r="BQ1582" i="64"/>
  <c r="BQ1653" i="64"/>
  <c r="BQ1617" i="64"/>
  <c r="BQ1547" i="64"/>
  <c r="BQ1519" i="64"/>
  <c r="BQ1885" i="64"/>
  <c r="BQ1425" i="64"/>
  <c r="BQ1449" i="64"/>
  <c r="BQ1798" i="64"/>
  <c r="BQ1273" i="64"/>
  <c r="BQ1100" i="64"/>
  <c r="BQ756" i="64"/>
  <c r="AD1863" i="64"/>
  <c r="AE1853" i="64"/>
  <c r="BZ2110" i="64"/>
  <c r="AI660" i="64"/>
  <c r="AJ657" i="64"/>
  <c r="AZ1102" i="64"/>
  <c r="AZ553" i="64"/>
  <c r="BA553" i="64"/>
  <c r="AX1275" i="64"/>
  <c r="AY1275" i="64"/>
  <c r="AC1911" i="64"/>
  <c r="AB732" i="64"/>
  <c r="AD1403" i="64"/>
  <c r="AI1800" i="64"/>
  <c r="AK550" i="64"/>
  <c r="AJ555" i="64"/>
  <c r="AA1521" i="64"/>
  <c r="AG1887" i="64"/>
  <c r="AI169" i="69"/>
  <c r="AI179" i="69" s="1"/>
  <c r="AI167" i="69"/>
  <c r="AI177" i="69" s="1"/>
  <c r="AJ156" i="69"/>
  <c r="AJ161" i="69" s="1"/>
  <c r="AI198" i="69"/>
  <c r="BQ2252" i="64"/>
  <c r="BR1616" i="64" a="1"/>
  <c r="BR1616" i="64" s="1"/>
  <c r="BR1652" i="64" a="1"/>
  <c r="BR1652" i="64" s="1"/>
  <c r="BR1581" i="64" a="1"/>
  <c r="BR1581" i="64" s="1"/>
  <c r="BR2244" i="64" a="1"/>
  <c r="BR2244" i="64" s="1"/>
  <c r="BR1546" i="64" a="1"/>
  <c r="BR1546" i="64" s="1"/>
  <c r="BR2278" i="64" a="1"/>
  <c r="BR2278" i="64" s="1"/>
  <c r="AJ135" i="69"/>
  <c r="AJ140" i="69" s="1"/>
  <c r="AJ150" i="69" s="1"/>
  <c r="BR558" i="64" a="1"/>
  <c r="BR558" i="64" s="1"/>
  <c r="BR552" i="64" a="1"/>
  <c r="BR552" i="64" s="1"/>
  <c r="BR1884" i="64" a="1"/>
  <c r="BR1884" i="64" s="1"/>
  <c r="BL17" i="69"/>
  <c r="BL18" i="69" s="1"/>
  <c r="BR1794" i="64" a="1"/>
  <c r="BR1794" i="64" s="1"/>
  <c r="BR1272" i="64" a="1"/>
  <c r="BR1272" i="64" s="1"/>
  <c r="AK115" i="69"/>
  <c r="AK118" i="69" s="1"/>
  <c r="AK119" i="69" s="1"/>
  <c r="BR755" i="64" a="1"/>
  <c r="BR755" i="64" s="1"/>
  <c r="BR176" i="64" a="1"/>
  <c r="BR176" i="64" s="1"/>
  <c r="BR191" i="64" a="1"/>
  <c r="BR191" i="64" s="1"/>
  <c r="BR40" i="64" a="1"/>
  <c r="BR40" i="64" s="1"/>
  <c r="BR245" i="64" a="1"/>
  <c r="BR245" i="64" s="1"/>
  <c r="BR175" i="64" a="1"/>
  <c r="BR175" i="64" s="1"/>
  <c r="BR192" i="64" a="1"/>
  <c r="BR192" i="64" s="1"/>
  <c r="BM190" i="64"/>
  <c r="BM193" i="64" s="1"/>
  <c r="BR1099" i="64" a="1"/>
  <c r="BR1099" i="64" s="1"/>
  <c r="BR731" i="64" a="1"/>
  <c r="BR731" i="64" s="1"/>
  <c r="BR1426" i="64" a="1"/>
  <c r="BR1426" i="64" s="1"/>
  <c r="BR1402" i="64" a="1"/>
  <c r="BR1402" i="64" s="1"/>
  <c r="BR1805" i="64" a="1"/>
  <c r="BR1805" i="64" s="1"/>
  <c r="BR733" i="64" a="1"/>
  <c r="BR733" i="64" s="1"/>
  <c r="BR1424" i="64" a="1"/>
  <c r="BR1424" i="64" s="1"/>
  <c r="BR1910" i="64" a="1"/>
  <c r="BR1910" i="64" s="1"/>
  <c r="BR1448" i="64" a="1"/>
  <c r="BR1448" i="64" s="1"/>
  <c r="BR1518" i="64" a="1"/>
  <c r="BR1518" i="64" s="1"/>
  <c r="BR1799" i="64" a="1"/>
  <c r="BR1799" i="64" s="1"/>
  <c r="BR1908" i="64" a="1"/>
  <c r="BR1908" i="64" s="1"/>
  <c r="BR1520" i="64" a="1"/>
  <c r="BR1520"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100" i="64" a="1"/>
  <c r="BR1798" i="64" a="1"/>
  <c r="BR1653" i="64" a="1"/>
  <c r="BR1273" i="64" a="1"/>
  <c r="BR1582" i="64" a="1"/>
  <c r="BR1519" i="64" a="1"/>
  <c r="BR1909" i="64" a="1"/>
  <c r="BR1885" i="64" a="1"/>
  <c r="BR1617" i="64" a="1"/>
  <c r="BR1425" i="64" a="1"/>
  <c r="BR1547" i="64" a="1"/>
  <c r="BR1449" i="64" a="1"/>
  <c r="BR756" i="64" a="1"/>
  <c r="BL17" i="861" l="1"/>
  <c r="BL26" i="861" s="1"/>
  <c r="BL27" i="861" s="1"/>
  <c r="BU596" i="64"/>
  <c r="BU586" i="64" s="1"/>
  <c r="BU588" i="64" s="1"/>
  <c r="AE1857" i="64"/>
  <c r="BR177" i="64"/>
  <c r="BR1909" i="64"/>
  <c r="BQ1590" i="64"/>
  <c r="BR1617" i="64"/>
  <c r="BR1547" i="64"/>
  <c r="BR1885" i="64"/>
  <c r="BR1582" i="64"/>
  <c r="BR1519" i="64"/>
  <c r="BR1653" i="64"/>
  <c r="BR1425" i="64"/>
  <c r="BR1449" i="64"/>
  <c r="BR1798" i="64"/>
  <c r="BR1273" i="64"/>
  <c r="BR1100" i="64"/>
  <c r="BR756" i="64"/>
  <c r="BZ2116" i="64"/>
  <c r="AI658" i="64"/>
  <c r="BA1102" i="64"/>
  <c r="BB553" i="64"/>
  <c r="AZ1275" i="64"/>
  <c r="AC1427" i="64"/>
  <c r="AK554" i="64"/>
  <c r="AK559" i="64" s="1"/>
  <c r="AB734" i="64"/>
  <c r="AJ159" i="69"/>
  <c r="AJ184" i="69" s="1"/>
  <c r="AJ187" i="69" s="1"/>
  <c r="AJ194" i="69" s="1"/>
  <c r="AJ202" i="69" s="1"/>
  <c r="AI173" i="69"/>
  <c r="AI175" i="69" s="1"/>
  <c r="BR2252" i="64"/>
  <c r="BS1652" i="64" a="1"/>
  <c r="BS1652" i="64" s="1"/>
  <c r="BS1581" i="64" a="1"/>
  <c r="BS1581" i="64" s="1"/>
  <c r="BS1616" i="64" a="1"/>
  <c r="BS1616" i="64" s="1"/>
  <c r="BS2244" i="64" a="1"/>
  <c r="BS2244" i="64" s="1"/>
  <c r="BS1546" i="64" a="1"/>
  <c r="BS1546" i="64" s="1"/>
  <c r="BS2278" i="64" a="1"/>
  <c r="BS2278" i="64" s="1"/>
  <c r="AJ136" i="69"/>
  <c r="AK129" i="69"/>
  <c r="AK132" i="69" s="1"/>
  <c r="AK157" i="69" s="1"/>
  <c r="AJ142" i="69"/>
  <c r="AJ152" i="69" s="1"/>
  <c r="BS558" i="64" a="1"/>
  <c r="BS558" i="64" s="1"/>
  <c r="BS552" i="64" a="1"/>
  <c r="BS552" i="64" s="1"/>
  <c r="BS1884" i="64" a="1"/>
  <c r="BS1884" i="64" s="1"/>
  <c r="BS1794" i="64" a="1"/>
  <c r="BS1794" i="64" s="1"/>
  <c r="BS1272" i="64" a="1"/>
  <c r="BS1272" i="64" s="1"/>
  <c r="BS755" i="64" a="1"/>
  <c r="BS755"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1099" i="64" a="1"/>
  <c r="BS1099" i="64" s="1"/>
  <c r="BS1908" i="64" a="1"/>
  <c r="BS1908" i="64" s="1"/>
  <c r="BS1520" i="64" a="1"/>
  <c r="BS1520" i="64" s="1"/>
  <c r="BS731" i="64" a="1"/>
  <c r="BS731" i="64" s="1"/>
  <c r="BS1910" i="64" a="1"/>
  <c r="BS1910" i="64" s="1"/>
  <c r="BS1424" i="64" a="1"/>
  <c r="BS1424" i="64" s="1"/>
  <c r="BS1805" i="64" a="1"/>
  <c r="BS1805" i="64" s="1"/>
  <c r="BS1518" i="64" a="1"/>
  <c r="BS1518" i="64" s="1"/>
  <c r="BS1426" i="64" a="1"/>
  <c r="BS1426" i="64" s="1"/>
  <c r="BS1402" i="64" a="1"/>
  <c r="BS1402" i="64" s="1"/>
  <c r="BS733" i="64" a="1"/>
  <c r="BS733" i="64" s="1"/>
  <c r="BS1448" i="64" a="1"/>
  <c r="BS1448" i="64" s="1"/>
  <c r="BS1799" i="64" a="1"/>
  <c r="BS179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909" i="64" a="1"/>
  <c r="BS1425" i="64" a="1"/>
  <c r="AC732" i="64" a="1"/>
  <c r="BS1547" i="64" a="1"/>
  <c r="BS1519" i="64" a="1"/>
  <c r="BS1273" i="64" a="1"/>
  <c r="BS1449" i="64" a="1"/>
  <c r="BS1100" i="64" a="1"/>
  <c r="BS1798" i="64" a="1"/>
  <c r="BS1653" i="64" a="1"/>
  <c r="BS1885" i="64" a="1"/>
  <c r="BS1582" i="64" a="1"/>
  <c r="BS1617" i="64" a="1"/>
  <c r="BS756" i="64" a="1"/>
  <c r="BK44" i="861" l="1"/>
  <c r="BU597" i="64"/>
  <c r="BU602" i="64" s="1"/>
  <c r="BU589" i="64"/>
  <c r="AE1858" i="64"/>
  <c r="AF1853" i="64" s="1"/>
  <c r="BZ2120" i="64" a="1"/>
  <c r="BZ2120" i="64" s="1"/>
  <c r="BZ2113" i="64" s="1"/>
  <c r="BZ2114" i="64" s="1"/>
  <c r="O2114" i="64" s="1"/>
  <c r="BS177" i="64"/>
  <c r="BS1909" i="64"/>
  <c r="BR1590" i="64"/>
  <c r="BN193" i="64"/>
  <c r="BS1885" i="64"/>
  <c r="BS1547" i="64"/>
  <c r="BS1519" i="64"/>
  <c r="BS1617" i="64"/>
  <c r="BS1582" i="64"/>
  <c r="BS1653" i="64"/>
  <c r="BS1425" i="64"/>
  <c r="BS1449" i="64"/>
  <c r="BS1798" i="64"/>
  <c r="BS1273" i="64"/>
  <c r="BS1100" i="64"/>
  <c r="BS756" i="64"/>
  <c r="AI662" i="64"/>
  <c r="AK657" i="64"/>
  <c r="AJ660" i="64"/>
  <c r="AJ658" i="64" s="1"/>
  <c r="BB1102" i="64"/>
  <c r="AC732" i="64"/>
  <c r="AD1911" i="64"/>
  <c r="AE1403" i="64"/>
  <c r="AH1887" i="64"/>
  <c r="AB1521" i="64"/>
  <c r="AJ1800" i="64"/>
  <c r="AK555" i="64"/>
  <c r="AL550" i="64"/>
  <c r="AJ192" i="69"/>
  <c r="AJ198" i="69" s="1"/>
  <c r="AJ188" i="69"/>
  <c r="AK183" i="69"/>
  <c r="AK186" i="69" s="1"/>
  <c r="AJ162" i="69"/>
  <c r="AJ163" i="69" s="1"/>
  <c r="BS2252" i="64"/>
  <c r="BT1652" i="64" a="1"/>
  <c r="BT1652" i="64" s="1"/>
  <c r="BT1616" i="64" a="1"/>
  <c r="BT1616" i="64" s="1"/>
  <c r="BT1581" i="64" a="1"/>
  <c r="BT1581" i="64" s="1"/>
  <c r="BT2244" i="64" a="1"/>
  <c r="BT2244" i="64" s="1"/>
  <c r="BT1546" i="64" a="1"/>
  <c r="BT1546" i="64" s="1"/>
  <c r="BT2278" i="64" a="1"/>
  <c r="BT2278" i="64" s="1"/>
  <c r="AJ146" i="69"/>
  <c r="AJ148" i="69" s="1"/>
  <c r="AK134" i="69"/>
  <c r="AK135" i="69" s="1"/>
  <c r="AK140" i="69" s="1"/>
  <c r="AK150" i="69" s="1"/>
  <c r="BT558" i="64" a="1"/>
  <c r="BT558" i="64" s="1"/>
  <c r="BT552" i="64" a="1"/>
  <c r="BT552" i="64" s="1"/>
  <c r="AL115" i="69"/>
  <c r="AL118" i="69" s="1"/>
  <c r="AL125" i="69" s="1"/>
  <c r="BT1884" i="64" a="1"/>
  <c r="BT1884" i="64" s="1"/>
  <c r="BT1794" i="64" a="1"/>
  <c r="BT1794" i="64" s="1"/>
  <c r="BT1272" i="64" a="1"/>
  <c r="BT1272" i="64" s="1"/>
  <c r="BT755" i="64" a="1"/>
  <c r="BT755" i="64" s="1"/>
  <c r="BT191" i="64" a="1"/>
  <c r="BT191" i="64" s="1"/>
  <c r="BT40" i="64" a="1"/>
  <c r="BT40" i="64" s="1"/>
  <c r="BT245" i="64" a="1"/>
  <c r="BT245" i="64" s="1"/>
  <c r="BT176" i="64" a="1"/>
  <c r="BT176" i="64" s="1"/>
  <c r="BT175" i="64" a="1"/>
  <c r="BT175" i="64" s="1"/>
  <c r="BT192" i="64" a="1"/>
  <c r="BT192" i="64" s="1"/>
  <c r="BO190" i="64"/>
  <c r="BT1099" i="64" a="1"/>
  <c r="BT1099" i="64" s="1"/>
  <c r="BT1908" i="64" a="1"/>
  <c r="BT1908" i="64" s="1"/>
  <c r="BT1520" i="64" a="1"/>
  <c r="BT1520" i="64" s="1"/>
  <c r="BT1424" i="64" a="1"/>
  <c r="BT1424" i="64" s="1"/>
  <c r="BT1805" i="64" a="1"/>
  <c r="BT1805" i="64" s="1"/>
  <c r="BT1518" i="64" a="1"/>
  <c r="BT1518" i="64" s="1"/>
  <c r="BT1426" i="64" a="1"/>
  <c r="BT1426" i="64" s="1"/>
  <c r="BT1448" i="64" a="1"/>
  <c r="BT1448" i="64" s="1"/>
  <c r="BT1402" i="64" a="1"/>
  <c r="BT1402" i="64" s="1"/>
  <c r="BT731" i="64" a="1"/>
  <c r="BT731" i="64" s="1"/>
  <c r="BT733" i="64" a="1"/>
  <c r="BT733" i="64" s="1"/>
  <c r="BT1910" i="64" a="1"/>
  <c r="BT1910" i="64" s="1"/>
  <c r="BT1799" i="64" a="1"/>
  <c r="BT179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100" i="64" a="1"/>
  <c r="BT1909" i="64" a="1"/>
  <c r="BT1617" i="64" a="1"/>
  <c r="BT1885" i="64" a="1"/>
  <c r="BT1798" i="64" a="1"/>
  <c r="BT1449" i="64" a="1"/>
  <c r="BT1519" i="64" a="1"/>
  <c r="BT756" i="64" a="1"/>
  <c r="BT1653" i="64" a="1"/>
  <c r="BT1547" i="64" a="1"/>
  <c r="BT1273" i="64" a="1"/>
  <c r="BT1425" i="64" a="1"/>
  <c r="BT1582" i="64" a="1"/>
  <c r="BL64" i="861" l="1"/>
  <c r="BK104" i="861"/>
  <c r="BL96" i="861"/>
  <c r="BV593" i="64"/>
  <c r="BU598" i="64"/>
  <c r="BU590" i="64"/>
  <c r="BV582" i="64"/>
  <c r="BV585" i="64" s="1"/>
  <c r="AE1863" i="64"/>
  <c r="AE1859" i="64"/>
  <c r="BT177" i="64"/>
  <c r="BT1909" i="64"/>
  <c r="BO193" i="64"/>
  <c r="BS1590" i="64"/>
  <c r="BT1617" i="64"/>
  <c r="BT1653" i="64"/>
  <c r="BT1519" i="64"/>
  <c r="BT1885" i="64"/>
  <c r="BT1547" i="64"/>
  <c r="BT1582" i="64"/>
  <c r="BT1425" i="64"/>
  <c r="BT1449" i="64"/>
  <c r="BT1798" i="64"/>
  <c r="BT1273" i="64"/>
  <c r="BT1100" i="64"/>
  <c r="BT756" i="64"/>
  <c r="AF1857" i="64"/>
  <c r="CA2110" i="64"/>
  <c r="AJ662" i="64"/>
  <c r="BC1102" i="64"/>
  <c r="BC553" i="64"/>
  <c r="BA1275" i="64"/>
  <c r="BB1275" i="64"/>
  <c r="AD1427" i="64"/>
  <c r="AC734" i="64"/>
  <c r="AL554" i="64"/>
  <c r="AL559" i="64" s="1"/>
  <c r="AJ200" i="69"/>
  <c r="AK156" i="69"/>
  <c r="AK159" i="69" s="1"/>
  <c r="AK184" i="69" s="1"/>
  <c r="AK187" i="69" s="1"/>
  <c r="AK194" i="69" s="1"/>
  <c r="AK202" i="69" s="1"/>
  <c r="AJ167" i="69"/>
  <c r="AJ177" i="69" s="1"/>
  <c r="AJ169" i="69"/>
  <c r="AJ179" i="69" s="1"/>
  <c r="BT2252" i="64"/>
  <c r="BU1652" i="64" a="1"/>
  <c r="BU1652" i="64" s="1"/>
  <c r="BU1616" i="64" a="1"/>
  <c r="BU1616" i="64" s="1"/>
  <c r="BU1581" i="64" a="1"/>
  <c r="BU1581" i="64" s="1"/>
  <c r="BU2244" i="64" a="1"/>
  <c r="BU2244" i="64" s="1"/>
  <c r="BU1546" i="64" a="1"/>
  <c r="BU1546" i="64" s="1"/>
  <c r="BU2278" i="64" a="1"/>
  <c r="BU2278" i="64" s="1"/>
  <c r="AK142" i="69"/>
  <c r="AK152" i="69" s="1"/>
  <c r="AK136" i="69"/>
  <c r="AL129" i="69"/>
  <c r="AL134" i="69" s="1"/>
  <c r="BU558" i="64" a="1"/>
  <c r="BU558" i="64" s="1"/>
  <c r="BU552" i="64" a="1"/>
  <c r="BU552" i="64" s="1"/>
  <c r="BU1884" i="64" a="1"/>
  <c r="BU1884" i="64" s="1"/>
  <c r="BU1794" i="64" a="1"/>
  <c r="BU1794" i="64" s="1"/>
  <c r="BU1272" i="64" a="1"/>
  <c r="BU1272" i="64" s="1"/>
  <c r="BP16" i="69"/>
  <c r="AL123" i="69"/>
  <c r="AM112" i="69"/>
  <c r="AM115" i="69" s="1"/>
  <c r="AL119" i="69"/>
  <c r="BP190" i="64"/>
  <c r="BP193" i="64" s="1"/>
  <c r="BU755" i="64" a="1"/>
  <c r="BU755" i="64" s="1"/>
  <c r="BU245" i="64" a="1"/>
  <c r="BU245" i="64" s="1"/>
  <c r="BU40" i="64" a="1"/>
  <c r="BU40" i="64" s="1"/>
  <c r="BU191" i="64" a="1"/>
  <c r="BU191" i="64" s="1"/>
  <c r="BU176" i="64" a="1"/>
  <c r="BU176" i="64" s="1"/>
  <c r="BU175" i="64" a="1"/>
  <c r="BU175" i="64" s="1"/>
  <c r="BU192" i="64" a="1"/>
  <c r="BU192" i="64" s="1"/>
  <c r="BU1099" i="64" a="1"/>
  <c r="BU1099" i="64" s="1"/>
  <c r="BU1910" i="64" a="1"/>
  <c r="BU1910" i="64" s="1"/>
  <c r="BU731" i="64" a="1"/>
  <c r="BU731" i="64" s="1"/>
  <c r="BU1908" i="64" a="1"/>
  <c r="BU1908" i="64" s="1"/>
  <c r="BU1799" i="64" a="1"/>
  <c r="BU1799" i="64" s="1"/>
  <c r="BU733" i="64" a="1"/>
  <c r="BU733" i="64" s="1"/>
  <c r="BU1518" i="64" a="1"/>
  <c r="BU1518" i="64" s="1"/>
  <c r="BU1424" i="64" a="1"/>
  <c r="BU1424" i="64" s="1"/>
  <c r="BU1805" i="64" a="1"/>
  <c r="BU1805" i="64" s="1"/>
  <c r="BU1520" i="64" a="1"/>
  <c r="BU1520" i="64" s="1"/>
  <c r="BU1426" i="64" a="1"/>
  <c r="BU1426" i="64" s="1"/>
  <c r="BU1448" i="64" a="1"/>
  <c r="BU1448" i="64" s="1"/>
  <c r="BU1402" i="64" a="1"/>
  <c r="BU140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425" i="64" a="1"/>
  <c r="BU1547" i="64" a="1"/>
  <c r="BU1885" i="64" a="1"/>
  <c r="BU1273" i="64" a="1"/>
  <c r="BU1798" i="64" a="1"/>
  <c r="BU1519" i="64" a="1"/>
  <c r="BU1653" i="64" a="1"/>
  <c r="BU1909" i="64" a="1"/>
  <c r="AD732" i="64" a="1"/>
  <c r="BU1582" i="64" a="1"/>
  <c r="BU1617" i="64" a="1"/>
  <c r="BU1449" i="64" a="1"/>
  <c r="BU1100" i="64" a="1"/>
  <c r="BU756" i="64" a="1"/>
  <c r="BK74" i="861" l="1"/>
  <c r="BK76" i="861" s="1"/>
  <c r="BV594" i="64"/>
  <c r="CA2116" i="64"/>
  <c r="BU177" i="64"/>
  <c r="BU1909" i="64"/>
  <c r="BT1590" i="64"/>
  <c r="AF1858" i="64"/>
  <c r="BU1519" i="64"/>
  <c r="BU1582" i="64"/>
  <c r="BU1617" i="64"/>
  <c r="BU1653" i="64"/>
  <c r="BU1885" i="64"/>
  <c r="BU1547" i="64"/>
  <c r="BU1425" i="64"/>
  <c r="BU1449" i="64"/>
  <c r="BU1798" i="64"/>
  <c r="BU1273" i="64"/>
  <c r="BU1100" i="64"/>
  <c r="BU756" i="64"/>
  <c r="AK660" i="64"/>
  <c r="AK658" i="64" s="1"/>
  <c r="AL657" i="64"/>
  <c r="BD1102" i="64"/>
  <c r="BD553" i="64"/>
  <c r="BC1275" i="64"/>
  <c r="AD732" i="64"/>
  <c r="AE1911" i="64"/>
  <c r="AF1403" i="64"/>
  <c r="AJ173" i="69"/>
  <c r="AJ175" i="69" s="1"/>
  <c r="AL183" i="69"/>
  <c r="AL186" i="69" s="1"/>
  <c r="AK192" i="69"/>
  <c r="AK198" i="69" s="1"/>
  <c r="AI1887" i="64"/>
  <c r="AL555" i="64"/>
  <c r="AM550" i="64"/>
  <c r="AK1800" i="64"/>
  <c r="AC1521" i="64"/>
  <c r="AK161" i="69"/>
  <c r="AK162" i="69" s="1"/>
  <c r="AK167" i="69" s="1"/>
  <c r="AK177" i="69" s="1"/>
  <c r="AK188" i="69"/>
  <c r="BU2252" i="64"/>
  <c r="AK146" i="69"/>
  <c r="AK148" i="69" s="1"/>
  <c r="BV1652" i="64" a="1"/>
  <c r="BV1652" i="64" s="1"/>
  <c r="BV1616" i="64" a="1"/>
  <c r="BV1616" i="64" s="1"/>
  <c r="BV1581" i="64" a="1"/>
  <c r="BV1581" i="64" s="1"/>
  <c r="BV2244" i="64" a="1"/>
  <c r="BV2244" i="64" s="1"/>
  <c r="BV1546" i="64" a="1"/>
  <c r="BV1546" i="64" s="1"/>
  <c r="BV2278" i="64" a="1"/>
  <c r="BV2278" i="64" s="1"/>
  <c r="AL132" i="69"/>
  <c r="AL157" i="69" s="1"/>
  <c r="BV558" i="64" a="1"/>
  <c r="BV558" i="64" s="1"/>
  <c r="BV552" i="64" a="1"/>
  <c r="BV552" i="64" s="1"/>
  <c r="AM117" i="69"/>
  <c r="AM118" i="69" s="1"/>
  <c r="AM125" i="69" s="1"/>
  <c r="BV1884" i="64" a="1"/>
  <c r="BV1884" i="64" s="1"/>
  <c r="BP17" i="69"/>
  <c r="BP18" i="69" s="1"/>
  <c r="BV1794" i="64" a="1"/>
  <c r="BV1794" i="64" s="1"/>
  <c r="BV1272" i="64" a="1"/>
  <c r="BV1272" i="64" s="1"/>
  <c r="BV755" i="64" a="1"/>
  <c r="BV755" i="64" s="1"/>
  <c r="BV40" i="64" a="1"/>
  <c r="BV40" i="64" s="1"/>
  <c r="BV245" i="64" a="1"/>
  <c r="BV245" i="64" s="1"/>
  <c r="BV176" i="64" a="1"/>
  <c r="BV176" i="64" s="1"/>
  <c r="BV191" i="64" a="1"/>
  <c r="BV191" i="64" s="1"/>
  <c r="BV175" i="64" a="1"/>
  <c r="BV175" i="64" s="1"/>
  <c r="BV192" i="64" a="1"/>
  <c r="BV192" i="64" s="1"/>
  <c r="BQ190" i="64"/>
  <c r="BQ193" i="64" s="1"/>
  <c r="BQ207" i="69"/>
  <c r="BQ209" i="69" s="1"/>
  <c r="BQ219" i="69" s="1"/>
  <c r="BV1099" i="64" a="1"/>
  <c r="BV1099" i="64" s="1"/>
  <c r="BV1424" i="64" a="1"/>
  <c r="BV1424" i="64" s="1"/>
  <c r="BV1908" i="64" a="1"/>
  <c r="BV1908" i="64" s="1"/>
  <c r="BV1426" i="64" a="1"/>
  <c r="BV1426" i="64" s="1"/>
  <c r="BV1448" i="64" a="1"/>
  <c r="BV1448" i="64" s="1"/>
  <c r="BV1518" i="64" a="1"/>
  <c r="BV1518" i="64" s="1"/>
  <c r="BV1402" i="64" a="1"/>
  <c r="BV1402" i="64" s="1"/>
  <c r="BV731" i="64" a="1"/>
  <c r="BV731" i="64" s="1"/>
  <c r="BV1910" i="64" a="1"/>
  <c r="BV1910" i="64" s="1"/>
  <c r="BV1520" i="64" a="1"/>
  <c r="BV1520" i="64" s="1"/>
  <c r="BV733" i="64" a="1"/>
  <c r="BV733" i="64" s="1"/>
  <c r="BV1799" i="64" a="1"/>
  <c r="BV1799" i="64" s="1"/>
  <c r="BV1805" i="64" a="1"/>
  <c r="BV180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273" i="64" a="1"/>
  <c r="BV1547" i="64" a="1"/>
  <c r="BV1885" i="64" a="1"/>
  <c r="BV756" i="64" a="1"/>
  <c r="BV1449" i="64" a="1"/>
  <c r="BV1617" i="64" a="1"/>
  <c r="BV1653" i="64" a="1"/>
  <c r="BV1798" i="64" a="1"/>
  <c r="BV1909" i="64" a="1"/>
  <c r="BV1519" i="64" a="1"/>
  <c r="BV1582" i="64" a="1"/>
  <c r="BV1425" i="64" a="1"/>
  <c r="BV1100" i="64" a="1"/>
  <c r="BM17" i="861" l="1"/>
  <c r="BM26" i="861" s="1"/>
  <c r="BM27" i="861" s="1"/>
  <c r="BV596" i="64"/>
  <c r="BV586" i="64" s="1"/>
  <c r="BV588" i="64" s="1"/>
  <c r="AF1859" i="64"/>
  <c r="CA2120" i="64" a="1"/>
  <c r="CA2120" i="64" s="1"/>
  <c r="CA2113" i="64" s="1"/>
  <c r="BV177" i="64"/>
  <c r="BV1909" i="64"/>
  <c r="BU1590" i="64"/>
  <c r="AF1863" i="64"/>
  <c r="AG1853" i="64"/>
  <c r="BV1582" i="64"/>
  <c r="BV1617" i="64"/>
  <c r="BV1653" i="64"/>
  <c r="BV1547" i="64"/>
  <c r="BV1519" i="64"/>
  <c r="BV1885" i="64"/>
  <c r="BV1425" i="64"/>
  <c r="BV1449" i="64"/>
  <c r="BV1798" i="64"/>
  <c r="BV1273" i="64"/>
  <c r="BV1100" i="64"/>
  <c r="BV756" i="64"/>
  <c r="AK662" i="64"/>
  <c r="BE1102" i="64"/>
  <c r="BF553" i="64"/>
  <c r="BE553" i="64"/>
  <c r="BD1275" i="64"/>
  <c r="AK200" i="69"/>
  <c r="AE1427" i="64"/>
  <c r="AD734" i="64"/>
  <c r="AM554" i="64"/>
  <c r="AM559" i="64" s="1"/>
  <c r="AL156" i="69"/>
  <c r="AL161" i="69" s="1"/>
  <c r="AK173" i="69"/>
  <c r="AK175" i="69" s="1"/>
  <c r="AK169" i="69"/>
  <c r="AK179" i="69" s="1"/>
  <c r="AK163" i="69"/>
  <c r="BV2252" i="64"/>
  <c r="BW1652" i="64" a="1"/>
  <c r="BW1652" i="64" s="1"/>
  <c r="BW1616" i="64" a="1"/>
  <c r="BW1616" i="64" s="1"/>
  <c r="BW1581" i="64" a="1"/>
  <c r="BW1581" i="64" s="1"/>
  <c r="BW2244" i="64" a="1"/>
  <c r="BW2244" i="64" s="1"/>
  <c r="BW1546" i="64" a="1"/>
  <c r="BW1546" i="64" s="1"/>
  <c r="BW2278" i="64" a="1"/>
  <c r="BW2278" i="64" s="1"/>
  <c r="AL135" i="69"/>
  <c r="AL136" i="69" s="1"/>
  <c r="BW558" i="64" a="1"/>
  <c r="BW558" i="64" s="1"/>
  <c r="BW552" i="64" a="1"/>
  <c r="BW552" i="64" s="1"/>
  <c r="BW1884" i="64" a="1"/>
  <c r="BW1884" i="64" s="1"/>
  <c r="BW1794" i="64" a="1"/>
  <c r="BW1794" i="64" s="1"/>
  <c r="BW1272" i="64" a="1"/>
  <c r="BW1272" i="64" s="1"/>
  <c r="BR190" i="64"/>
  <c r="BR193" i="64" s="1"/>
  <c r="BW755" i="64" a="1"/>
  <c r="BW755" i="64" s="1"/>
  <c r="BW176" i="64" a="1"/>
  <c r="BW176" i="64" s="1"/>
  <c r="BW191" i="64" a="1"/>
  <c r="BW191" i="64" s="1"/>
  <c r="BW245" i="64" a="1"/>
  <c r="BW245" i="64" s="1"/>
  <c r="BW40" i="64" a="1"/>
  <c r="BW40" i="64" s="1"/>
  <c r="BW175" i="64" a="1"/>
  <c r="BW175" i="64" s="1"/>
  <c r="BW192" i="64" a="1"/>
  <c r="BW192" i="64" s="1"/>
  <c r="BW1099" i="64" a="1"/>
  <c r="BW1099" i="64" s="1"/>
  <c r="BW1426" i="64" a="1"/>
  <c r="BW1426" i="64" s="1"/>
  <c r="BW1402" i="64" a="1"/>
  <c r="BW1402" i="64" s="1"/>
  <c r="BW1518" i="64" a="1"/>
  <c r="BW1518" i="64" s="1"/>
  <c r="BW733" i="64" a="1"/>
  <c r="BW733" i="64" s="1"/>
  <c r="BW1799" i="64" a="1"/>
  <c r="BW1799" i="64" s="1"/>
  <c r="BW1908" i="64" a="1"/>
  <c r="BW1908" i="64" s="1"/>
  <c r="BW1520" i="64" a="1"/>
  <c r="BW1520" i="64" s="1"/>
  <c r="BW1805" i="64" a="1"/>
  <c r="BW1805" i="64" s="1"/>
  <c r="BW1448" i="64" a="1"/>
  <c r="BW1448" i="64" s="1"/>
  <c r="BW1910" i="64" a="1"/>
  <c r="BW1910" i="64" s="1"/>
  <c r="BW731" i="64" a="1"/>
  <c r="BW731" i="64" s="1"/>
  <c r="BW1424" i="64" a="1"/>
  <c r="BW142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425" i="64" a="1"/>
  <c r="BW1617" i="64" a="1"/>
  <c r="BW1100" i="64" a="1"/>
  <c r="BW1273" i="64" a="1"/>
  <c r="BW1798" i="64" a="1"/>
  <c r="AE732" i="64" a="1"/>
  <c r="BW1909" i="64" a="1"/>
  <c r="BW1582" i="64" a="1"/>
  <c r="BW1519" i="64" a="1"/>
  <c r="BW1547" i="64" a="1"/>
  <c r="BW1653" i="64" a="1"/>
  <c r="BW756" i="64" a="1"/>
  <c r="BW1449" i="64" a="1"/>
  <c r="BW1885" i="64" a="1"/>
  <c r="BL44" i="861" l="1"/>
  <c r="BV597" i="64"/>
  <c r="BW593" i="64" s="1"/>
  <c r="BV589" i="64"/>
  <c r="CA2114" i="64"/>
  <c r="CB2110" i="64" s="1"/>
  <c r="AG1857" i="64"/>
  <c r="BW177" i="64"/>
  <c r="BW1909" i="64"/>
  <c r="BV1590" i="64"/>
  <c r="BW1885" i="64"/>
  <c r="BW1582" i="64"/>
  <c r="BW1617" i="64"/>
  <c r="BW1519" i="64"/>
  <c r="BW1653" i="64"/>
  <c r="BW1547" i="64"/>
  <c r="BW1425" i="64"/>
  <c r="BW1449" i="64"/>
  <c r="BW1798" i="64"/>
  <c r="BW1273" i="64"/>
  <c r="BW1100" i="64"/>
  <c r="BW756" i="64"/>
  <c r="AL660" i="64"/>
  <c r="AL658" i="64" s="1"/>
  <c r="AM657" i="64"/>
  <c r="BF1102" i="64"/>
  <c r="AE732" i="64"/>
  <c r="AF1911" i="64"/>
  <c r="AG1403" i="64"/>
  <c r="AL1800" i="64"/>
  <c r="AJ1887" i="64"/>
  <c r="AM555" i="64"/>
  <c r="AN550" i="64"/>
  <c r="AD1521" i="64"/>
  <c r="AL159" i="69"/>
  <c r="AL184" i="69" s="1"/>
  <c r="AL187" i="69" s="1"/>
  <c r="AM183" i="69" s="1"/>
  <c r="BW2252" i="64"/>
  <c r="BX1652" i="64" a="1"/>
  <c r="BX1652" i="64" s="1"/>
  <c r="BX1616" i="64" a="1"/>
  <c r="BX1616" i="64" s="1"/>
  <c r="BX1581" i="64" a="1"/>
  <c r="BX1581" i="64" s="1"/>
  <c r="BX2244" i="64" a="1"/>
  <c r="BX2244" i="64" s="1"/>
  <c r="BX1546" i="64" a="1"/>
  <c r="BX1546" i="64" s="1"/>
  <c r="BX2278" i="64" a="1"/>
  <c r="BX2278" i="64" s="1"/>
  <c r="AM129" i="69"/>
  <c r="AM132" i="69" s="1"/>
  <c r="AM157" i="69" s="1"/>
  <c r="AL142" i="69"/>
  <c r="AL146" i="69" s="1"/>
  <c r="AL148" i="69" s="1"/>
  <c r="AL140" i="69"/>
  <c r="AL150" i="69" s="1"/>
  <c r="BX552" i="64" a="1"/>
  <c r="BX552" i="64" s="1"/>
  <c r="BX558" i="64" a="1"/>
  <c r="BX558" i="64" s="1"/>
  <c r="BX1884" i="64" a="1"/>
  <c r="BX1884" i="64" s="1"/>
  <c r="BX1794" i="64" a="1"/>
  <c r="BX1794" i="64" s="1"/>
  <c r="BX1272" i="64" a="1"/>
  <c r="BX1272" i="64" s="1"/>
  <c r="BX755" i="64" a="1"/>
  <c r="BX755" i="64" s="1"/>
  <c r="BX176" i="64" a="1"/>
  <c r="BX176" i="64" s="1"/>
  <c r="BX245" i="64" a="1"/>
  <c r="BX245" i="64" s="1"/>
  <c r="BX40" i="64" a="1"/>
  <c r="BX40" i="64" s="1"/>
  <c r="BX191" i="64" a="1"/>
  <c r="BX191" i="64" s="1"/>
  <c r="BX175" i="64" a="1"/>
  <c r="BX175" i="64" s="1"/>
  <c r="BX192" i="64" a="1"/>
  <c r="BX192" i="64" s="1"/>
  <c r="BS190" i="64"/>
  <c r="BS193" i="64" s="1"/>
  <c r="BX1099" i="64" a="1"/>
  <c r="BX1099" i="64" s="1"/>
  <c r="BX1908" i="64" a="1"/>
  <c r="BX1908" i="64" s="1"/>
  <c r="BX731" i="64" a="1"/>
  <c r="BX731" i="64" s="1"/>
  <c r="BX733" i="64" a="1"/>
  <c r="BX733" i="64" s="1"/>
  <c r="BX1402" i="64" a="1"/>
  <c r="BX1402" i="64" s="1"/>
  <c r="BX1520" i="64" a="1"/>
  <c r="BX1520" i="64" s="1"/>
  <c r="BX1424" i="64" a="1"/>
  <c r="BX1424" i="64" s="1"/>
  <c r="BX1799" i="64" a="1"/>
  <c r="BX1799" i="64" s="1"/>
  <c r="BX1448" i="64" a="1"/>
  <c r="BX1448" i="64" s="1"/>
  <c r="BX1805" i="64" a="1"/>
  <c r="BX1805" i="64" s="1"/>
  <c r="BX1426" i="64" a="1"/>
  <c r="BX1426" i="64" s="1"/>
  <c r="BX1518" i="64" a="1"/>
  <c r="BX1518" i="64" s="1"/>
  <c r="BX1910" i="64" a="1"/>
  <c r="BX1910"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547" i="64" a="1"/>
  <c r="BX1425" i="64" a="1"/>
  <c r="BX1582" i="64" a="1"/>
  <c r="BX1909" i="64" a="1"/>
  <c r="BX1798" i="64" a="1"/>
  <c r="BX1519" i="64" a="1"/>
  <c r="BX1653" i="64" a="1"/>
  <c r="BX1100" i="64" a="1"/>
  <c r="BX1617" i="64" a="1"/>
  <c r="BX756" i="64" a="1"/>
  <c r="BX1885" i="64" a="1"/>
  <c r="BX1449" i="64" a="1"/>
  <c r="BX1273" i="64" a="1"/>
  <c r="BL104" i="861" l="1"/>
  <c r="BM64" i="861"/>
  <c r="BM96" i="861"/>
  <c r="BV602" i="64"/>
  <c r="BV598" i="64"/>
  <c r="BV590" i="64"/>
  <c r="BW582" i="64"/>
  <c r="AG1858" i="64"/>
  <c r="AG1863" i="64" s="1"/>
  <c r="CB2116" i="64"/>
  <c r="BX177" i="64"/>
  <c r="BX1909" i="64"/>
  <c r="BW1590" i="64"/>
  <c r="BX1885" i="64"/>
  <c r="BX1547" i="64"/>
  <c r="BX1582" i="64"/>
  <c r="BX1617" i="64"/>
  <c r="BX1653" i="64"/>
  <c r="BX1519" i="64"/>
  <c r="BX1425" i="64"/>
  <c r="BX1449" i="64"/>
  <c r="BX1798" i="64"/>
  <c r="BX1273" i="64"/>
  <c r="BX1100" i="64"/>
  <c r="BX756" i="64"/>
  <c r="AL662" i="64"/>
  <c r="BG1102" i="64"/>
  <c r="BG553" i="64"/>
  <c r="BE1275" i="64"/>
  <c r="BF1275" i="64"/>
  <c r="AL188" i="69"/>
  <c r="AL194" i="69"/>
  <c r="AL202" i="69" s="1"/>
  <c r="AL192" i="69"/>
  <c r="AL200" i="69" s="1"/>
  <c r="AL162" i="69"/>
  <c r="AL167" i="69" s="1"/>
  <c r="AL177" i="69" s="1"/>
  <c r="AN554" i="64"/>
  <c r="AN559" i="64" s="1"/>
  <c r="AE734" i="64"/>
  <c r="AF1427" i="64"/>
  <c r="BX2252" i="64"/>
  <c r="BY1652" i="64" a="1"/>
  <c r="BY1652" i="64" s="1"/>
  <c r="BY1616" i="64" a="1"/>
  <c r="BY1616" i="64" s="1"/>
  <c r="BY1581" i="64" a="1"/>
  <c r="BY1581" i="64" s="1"/>
  <c r="BY2244" i="64" a="1"/>
  <c r="BY2244" i="64" s="1"/>
  <c r="BY1546" i="64" a="1"/>
  <c r="BY1546" i="64" s="1"/>
  <c r="BY2278" i="64" a="1"/>
  <c r="BY2278" i="64" s="1"/>
  <c r="AM134" i="69"/>
  <c r="AM135" i="69" s="1"/>
  <c r="AM142" i="69" s="1"/>
  <c r="AM146" i="69" s="1"/>
  <c r="AM148" i="69" s="1"/>
  <c r="AL152" i="69"/>
  <c r="AM186" i="69"/>
  <c r="BY552" i="64" a="1"/>
  <c r="BY552" i="64" s="1"/>
  <c r="BY558" i="64" a="1"/>
  <c r="BY558" i="64" s="1"/>
  <c r="BY1884" i="64" a="1"/>
  <c r="BY1884" i="64" s="1"/>
  <c r="BY1794" i="64" a="1"/>
  <c r="BY1794" i="64" s="1"/>
  <c r="BY1272" i="64" a="1"/>
  <c r="BY1272" i="64" s="1"/>
  <c r="BY755" i="64" a="1"/>
  <c r="BY755" i="64" s="1"/>
  <c r="BY176" i="64" a="1"/>
  <c r="BY176" i="64" s="1"/>
  <c r="BY245" i="64" a="1"/>
  <c r="BY245" i="64" s="1"/>
  <c r="BY191" i="64" a="1"/>
  <c r="BY191" i="64" s="1"/>
  <c r="BY40" i="64" a="1"/>
  <c r="BY40" i="64" s="1"/>
  <c r="BY175" i="64" a="1"/>
  <c r="BY175" i="64" s="1"/>
  <c r="BY192" i="64" a="1"/>
  <c r="BY192" i="64" s="1"/>
  <c r="BT190" i="64"/>
  <c r="BT193" i="64" s="1"/>
  <c r="BU98" i="69"/>
  <c r="BY1099" i="64" a="1"/>
  <c r="BY1099" i="64" s="1"/>
  <c r="BY1518" i="64" a="1"/>
  <c r="BY1518" i="64" s="1"/>
  <c r="BY1424" i="64" a="1"/>
  <c r="BY1424" i="64" s="1"/>
  <c r="BY1805" i="64" a="1"/>
  <c r="BY1805" i="64" s="1"/>
  <c r="BY731" i="64" a="1"/>
  <c r="BY731" i="64" s="1"/>
  <c r="BY1520" i="64" a="1"/>
  <c r="BY1520" i="64" s="1"/>
  <c r="BY1426" i="64" a="1"/>
  <c r="BY1426" i="64" s="1"/>
  <c r="BY1448" i="64" a="1"/>
  <c r="BY1448" i="64" s="1"/>
  <c r="BY1402" i="64" a="1"/>
  <c r="BY1402" i="64" s="1"/>
  <c r="BY1908" i="64" a="1"/>
  <c r="BY1908" i="64" s="1"/>
  <c r="BY1799" i="64" a="1"/>
  <c r="BY1799" i="64" s="1"/>
  <c r="BY733" i="64" a="1"/>
  <c r="BY733" i="64" s="1"/>
  <c r="BY1910" i="64" a="1"/>
  <c r="BY1910"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798" i="64" a="1"/>
  <c r="BY1425" i="64" a="1"/>
  <c r="BY1653" i="64" a="1"/>
  <c r="BY1617" i="64" a="1"/>
  <c r="BY1909" i="64" a="1"/>
  <c r="BY756" i="64" a="1"/>
  <c r="BY1273" i="64" a="1"/>
  <c r="BY1519" i="64" a="1"/>
  <c r="BY1547" i="64" a="1"/>
  <c r="AF732" i="64" a="1"/>
  <c r="BY1449" i="64" a="1"/>
  <c r="BY1100" i="64" a="1"/>
  <c r="BY1582" i="64" a="1"/>
  <c r="BY1885" i="64" a="1"/>
  <c r="BL74" i="861" l="1"/>
  <c r="BL76" i="861" s="1"/>
  <c r="BW585" i="64"/>
  <c r="AH1853" i="64"/>
  <c r="AH1857" i="64" s="1"/>
  <c r="AG1859" i="64"/>
  <c r="CB2120" i="64" a="1"/>
  <c r="CB2120" i="64" s="1"/>
  <c r="CB2113" i="64" s="1"/>
  <c r="BY177" i="64"/>
  <c r="BY1909" i="64"/>
  <c r="BX1590" i="64"/>
  <c r="BY1519" i="64"/>
  <c r="BY1582" i="64"/>
  <c r="BY1617" i="64"/>
  <c r="BY1653" i="64"/>
  <c r="BY1885" i="64"/>
  <c r="BY1547" i="64"/>
  <c r="BY1425" i="64"/>
  <c r="BY1449" i="64"/>
  <c r="BY1798" i="64"/>
  <c r="BY1273" i="64"/>
  <c r="BY1100" i="64"/>
  <c r="BY756" i="64"/>
  <c r="AM660" i="64"/>
  <c r="AM658" i="64" s="1"/>
  <c r="AN657" i="64"/>
  <c r="BG1275" i="64"/>
  <c r="BH1102" i="64"/>
  <c r="BH553" i="64"/>
  <c r="AF732" i="64"/>
  <c r="AG1911" i="64"/>
  <c r="AH1403" i="64"/>
  <c r="AL198" i="69"/>
  <c r="AL163" i="69"/>
  <c r="AM156" i="69"/>
  <c r="AM161" i="69" s="1"/>
  <c r="AL173" i="69"/>
  <c r="AL175" i="69" s="1"/>
  <c r="AL169" i="69"/>
  <c r="AL179" i="69" s="1"/>
  <c r="AN555" i="64"/>
  <c r="AO550" i="64"/>
  <c r="AM1800" i="64"/>
  <c r="AE1521" i="64"/>
  <c r="AK1887" i="64"/>
  <c r="BZ1652" i="64" a="1"/>
  <c r="BZ1652" i="64" s="1"/>
  <c r="BZ1616" i="64" a="1"/>
  <c r="BZ1616" i="64" s="1"/>
  <c r="BZ1581" i="64" a="1"/>
  <c r="BZ1581" i="64" s="1"/>
  <c r="BY2252" i="64"/>
  <c r="BZ2244" i="64" a="1"/>
  <c r="BZ2244" i="64" s="1"/>
  <c r="BZ1546" i="64" a="1"/>
  <c r="BZ1546" i="64" s="1"/>
  <c r="BZ2278" i="64" a="1"/>
  <c r="BZ2278" i="64" s="1"/>
  <c r="AM136" i="69"/>
  <c r="AM152" i="69"/>
  <c r="AN129" i="69"/>
  <c r="AN132" i="69" s="1"/>
  <c r="AN157" i="69" s="1"/>
  <c r="AM140" i="69"/>
  <c r="AM150" i="69" s="1"/>
  <c r="BZ558" i="64" a="1"/>
  <c r="BZ558" i="64" s="1"/>
  <c r="BZ552" i="64" a="1"/>
  <c r="BZ552" i="64" s="1"/>
  <c r="BZ1884" i="64" a="1"/>
  <c r="BZ1884" i="64" s="1"/>
  <c r="AO117" i="69"/>
  <c r="AO118" i="69" s="1"/>
  <c r="AO125" i="69" s="1"/>
  <c r="BZ1794" i="64" a="1"/>
  <c r="BZ1794" i="64" s="1"/>
  <c r="BZ1272" i="64" a="1"/>
  <c r="BZ1272" i="64" s="1"/>
  <c r="BZ755" i="64" a="1"/>
  <c r="BZ755" i="64" s="1"/>
  <c r="BZ245" i="64" a="1"/>
  <c r="BZ245" i="64" s="1"/>
  <c r="BZ191" i="64" a="1"/>
  <c r="BZ191" i="64" s="1"/>
  <c r="BZ40" i="64" a="1"/>
  <c r="BZ40" i="64" s="1"/>
  <c r="BZ176" i="64" a="1"/>
  <c r="BZ176" i="64" s="1"/>
  <c r="BZ175" i="64" a="1"/>
  <c r="BZ175" i="64" s="1"/>
  <c r="BZ192" i="64" a="1"/>
  <c r="BZ192" i="64" s="1"/>
  <c r="BU190" i="64"/>
  <c r="BU193" i="64" s="1"/>
  <c r="BZ1099" i="64" a="1"/>
  <c r="BZ1099" i="64" s="1"/>
  <c r="BZ1520" i="64" a="1"/>
  <c r="BZ1520" i="64" s="1"/>
  <c r="BZ1424" i="64" a="1"/>
  <c r="BZ1424" i="64" s="1"/>
  <c r="BZ731" i="64" a="1"/>
  <c r="BZ731" i="64" s="1"/>
  <c r="BZ1426" i="64" a="1"/>
  <c r="BZ1426" i="64" s="1"/>
  <c r="BZ1402" i="64" a="1"/>
  <c r="BZ1402" i="64" s="1"/>
  <c r="BZ1448" i="64" a="1"/>
  <c r="BZ1448" i="64" s="1"/>
  <c r="BZ1805" i="64" a="1"/>
  <c r="BZ1805" i="64" s="1"/>
  <c r="BZ733" i="64" a="1"/>
  <c r="BZ733" i="64" s="1"/>
  <c r="BZ1910" i="64" a="1"/>
  <c r="BZ1910" i="64" s="1"/>
  <c r="BZ1518" i="64" a="1"/>
  <c r="BZ1518" i="64" s="1"/>
  <c r="BZ1799" i="64" a="1"/>
  <c r="BZ1799" i="64" s="1"/>
  <c r="BZ1908" i="64" a="1"/>
  <c r="BZ1908"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425" i="64" a="1"/>
  <c r="BZ1582" i="64" a="1"/>
  <c r="BZ1653" i="64" a="1"/>
  <c r="BZ1798" i="64" a="1"/>
  <c r="BZ1273" i="64" a="1"/>
  <c r="BZ756" i="64" a="1"/>
  <c r="BZ1519" i="64" a="1"/>
  <c r="BZ1909" i="64" a="1"/>
  <c r="BZ1449" i="64" a="1"/>
  <c r="BZ1885" i="64" a="1"/>
  <c r="BZ1617" i="64" a="1"/>
  <c r="BZ1547" i="64" a="1"/>
  <c r="BZ1100" i="64" a="1"/>
  <c r="BN17" i="861" l="1"/>
  <c r="BN26" i="861" s="1"/>
  <c r="BN27" i="861" s="1"/>
  <c r="BW594" i="64"/>
  <c r="CB2114" i="64"/>
  <c r="CC2110" i="64" s="1"/>
  <c r="AH1858" i="64"/>
  <c r="AH1863" i="64" s="1"/>
  <c r="BZ177" i="64"/>
  <c r="BZ1909" i="64"/>
  <c r="BY1590" i="64"/>
  <c r="BZ1582" i="64"/>
  <c r="BZ1617" i="64"/>
  <c r="O1617" i="64" s="1"/>
  <c r="BZ1653" i="64"/>
  <c r="BZ1885" i="64"/>
  <c r="O1885" i="64" s="1"/>
  <c r="BZ1547" i="64"/>
  <c r="O1547" i="64" s="1"/>
  <c r="BZ1519" i="64"/>
  <c r="BZ1425" i="64"/>
  <c r="O1425" i="64" s="1"/>
  <c r="BZ1449" i="64"/>
  <c r="BZ1798" i="64"/>
  <c r="BZ1273" i="64"/>
  <c r="O1273" i="64" s="1"/>
  <c r="BZ1100" i="64"/>
  <c r="O1100" i="64" s="1"/>
  <c r="BZ756" i="64"/>
  <c r="AM662" i="64"/>
  <c r="BI1102" i="64"/>
  <c r="BJ553" i="64"/>
  <c r="BI553" i="64"/>
  <c r="BH1275" i="64"/>
  <c r="AM159" i="69"/>
  <c r="AM184" i="69" s="1"/>
  <c r="AM187" i="69" s="1"/>
  <c r="AM194" i="69" s="1"/>
  <c r="AM202" i="69" s="1"/>
  <c r="CA192" i="64" a="1"/>
  <c r="CA192" i="64" s="1"/>
  <c r="AO554" i="64"/>
  <c r="AO559" i="64" s="1"/>
  <c r="AF734" i="64"/>
  <c r="AG1427" i="64"/>
  <c r="BZ2252" i="64"/>
  <c r="O2252" i="64" s="1"/>
  <c r="CA1652" i="64" a="1"/>
  <c r="CA1652" i="64" s="1"/>
  <c r="CA1581" i="64" a="1"/>
  <c r="CA1581" i="64" s="1"/>
  <c r="CA1616" i="64" a="1"/>
  <c r="CA1616" i="64" s="1"/>
  <c r="CA2244" i="64" a="1"/>
  <c r="CA2244" i="64" s="1"/>
  <c r="CA1546" i="64" a="1"/>
  <c r="CA1546" i="64" s="1"/>
  <c r="CA2278" i="64" a="1"/>
  <c r="CA2278" i="64" s="1"/>
  <c r="AN134" i="69"/>
  <c r="AN135" i="69" s="1"/>
  <c r="CA558" i="64" a="1"/>
  <c r="CA558" i="64" s="1"/>
  <c r="CA552" i="64" a="1"/>
  <c r="CA552" i="64" s="1"/>
  <c r="CA1884" i="64" a="1"/>
  <c r="CA1884" i="64" s="1"/>
  <c r="CA1794" i="64" a="1"/>
  <c r="CA1794" i="64" s="1"/>
  <c r="CA1272" i="64" a="1"/>
  <c r="CA1272" i="64" s="1"/>
  <c r="BV190" i="64"/>
  <c r="BV193" i="64" s="1"/>
  <c r="CA755" i="64" a="1"/>
  <c r="CA755" i="64" s="1"/>
  <c r="CA191" i="64" a="1"/>
  <c r="CA191" i="64" s="1"/>
  <c r="CA40" i="64" a="1"/>
  <c r="CA40" i="64" s="1"/>
  <c r="CA176" i="64" a="1"/>
  <c r="CA176" i="64" s="1"/>
  <c r="CA245" i="64" a="1"/>
  <c r="CA245" i="64" s="1"/>
  <c r="CA175" i="64" a="1"/>
  <c r="CA175" i="64" s="1"/>
  <c r="CA1099" i="64" a="1"/>
  <c r="CA1099" i="64" s="1"/>
  <c r="CA1424" i="64" a="1"/>
  <c r="CA1424" i="64" s="1"/>
  <c r="CA1518" i="64" a="1"/>
  <c r="CA1518" i="64" s="1"/>
  <c r="CA1426" i="64" a="1"/>
  <c r="CA1426" i="64" s="1"/>
  <c r="CA1910" i="64" a="1"/>
  <c r="CA1910" i="64" s="1"/>
  <c r="CA1402" i="64" a="1"/>
  <c r="CA1402" i="64" s="1"/>
  <c r="CA1908" i="64" a="1"/>
  <c r="CA1908" i="64" s="1"/>
  <c r="CA1520" i="64" a="1"/>
  <c r="CA1520" i="64" s="1"/>
  <c r="CA1805" i="64" a="1"/>
  <c r="CA1805" i="64" s="1"/>
  <c r="CA733" i="64" a="1"/>
  <c r="CA733" i="64" s="1"/>
  <c r="CA1799" i="64" a="1"/>
  <c r="CA1799" i="64" s="1"/>
  <c r="CA731" i="64" a="1"/>
  <c r="CA731" i="64" s="1"/>
  <c r="CA1448" i="64" a="1"/>
  <c r="CA144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100" i="64" a="1"/>
  <c r="CA1909" i="64" a="1"/>
  <c r="CA1425" i="64" a="1"/>
  <c r="CA1547" i="64" a="1"/>
  <c r="CA1798" i="64" a="1"/>
  <c r="CA1617" i="64" a="1"/>
  <c r="AG732" i="64" a="1"/>
  <c r="CA1519" i="64" a="1"/>
  <c r="CA1885" i="64" a="1"/>
  <c r="CA1273" i="64" a="1"/>
  <c r="CA1449" i="64" a="1"/>
  <c r="CA1582" i="64" a="1"/>
  <c r="CA1653" i="64" a="1"/>
  <c r="CA756" i="64" a="1"/>
  <c r="BM44" i="861" l="1"/>
  <c r="BW596" i="64"/>
  <c r="BW586" i="64" s="1"/>
  <c r="BW588" i="64" s="1"/>
  <c r="AI1853" i="64"/>
  <c r="AI1857" i="64" s="1"/>
  <c r="AI1858" i="64" s="1"/>
  <c r="AI1859" i="64" s="1"/>
  <c r="AH1859" i="64"/>
  <c r="CC2116" i="64"/>
  <c r="CA177" i="64"/>
  <c r="CA1909" i="64"/>
  <c r="BZ1590" i="64"/>
  <c r="O1590" i="64" s="1"/>
  <c r="CA1617" i="64"/>
  <c r="CA1885" i="64"/>
  <c r="CA1582" i="64"/>
  <c r="CA1653" i="64"/>
  <c r="CA1519" i="64"/>
  <c r="CA1547" i="64"/>
  <c r="CA1425" i="64"/>
  <c r="CA1449" i="64"/>
  <c r="CA1798" i="64"/>
  <c r="CA1273" i="64"/>
  <c r="CA1100" i="64"/>
  <c r="CA756" i="64"/>
  <c r="AN660" i="64"/>
  <c r="AN658" i="64" s="1"/>
  <c r="AO657" i="64"/>
  <c r="BJ1102" i="64"/>
  <c r="AG732" i="64"/>
  <c r="AH1911" i="64"/>
  <c r="AI1403" i="64"/>
  <c r="AN183" i="69"/>
  <c r="AN186" i="69" s="1"/>
  <c r="AM188" i="69"/>
  <c r="AM162" i="69"/>
  <c r="AM167" i="69" s="1"/>
  <c r="AM192" i="69"/>
  <c r="AM200" i="69" s="1"/>
  <c r="CB192" i="64" a="1"/>
  <c r="CB192" i="64" s="1"/>
  <c r="AL1887" i="64"/>
  <c r="AN1800" i="64"/>
  <c r="AF1521" i="64"/>
  <c r="AO555" i="64"/>
  <c r="AP550" i="64"/>
  <c r="CA2252" i="64"/>
  <c r="CB1652" i="64" a="1"/>
  <c r="CB1652" i="64" s="1"/>
  <c r="CB1616" i="64" a="1"/>
  <c r="CB1616" i="64" s="1"/>
  <c r="CB1581" i="64" a="1"/>
  <c r="CB1581" i="64" s="1"/>
  <c r="CB2244" i="64" a="1"/>
  <c r="CB2244" i="64" s="1"/>
  <c r="CB1546" i="64" a="1"/>
  <c r="CB1546" i="64" s="1"/>
  <c r="CB2278" i="64" a="1"/>
  <c r="CB2278" i="64" s="1"/>
  <c r="CB558" i="64" a="1"/>
  <c r="CB558" i="64" s="1"/>
  <c r="CB552" i="64" a="1"/>
  <c r="CB552" i="64" s="1"/>
  <c r="AN136" i="69"/>
  <c r="AN140" i="69"/>
  <c r="AN150" i="69" s="1"/>
  <c r="AN142" i="69"/>
  <c r="AO129" i="69"/>
  <c r="CB1884" i="64" a="1"/>
  <c r="CB1884" i="64" s="1"/>
  <c r="CB1794" i="64" a="1"/>
  <c r="CB1794" i="64" s="1"/>
  <c r="CB1272" i="64" a="1"/>
  <c r="CB1272" i="64" s="1"/>
  <c r="AP117" i="69"/>
  <c r="AP118" i="69" s="1"/>
  <c r="AP119" i="69" s="1"/>
  <c r="CB755" i="64" a="1"/>
  <c r="CB755" i="64" s="1"/>
  <c r="CB191" i="64" a="1"/>
  <c r="CB191" i="64" s="1"/>
  <c r="CB176" i="64" a="1"/>
  <c r="CB176" i="64" s="1"/>
  <c r="CB245" i="64" a="1"/>
  <c r="CB245" i="64" s="1"/>
  <c r="CB40" i="64" a="1"/>
  <c r="CB40" i="64" s="1"/>
  <c r="CB175" i="64" a="1"/>
  <c r="CB175" i="64" s="1"/>
  <c r="BW190" i="64"/>
  <c r="BW193" i="64" s="1"/>
  <c r="CB1099" i="64" a="1"/>
  <c r="CB1099" i="64" s="1"/>
  <c r="CB731" i="64" a="1"/>
  <c r="CB731" i="64" s="1"/>
  <c r="CB1910" i="64" a="1"/>
  <c r="CB1910" i="64" s="1"/>
  <c r="CB733" i="64" a="1"/>
  <c r="CB733" i="64" s="1"/>
  <c r="CB1426" i="64" a="1"/>
  <c r="CB1426" i="64" s="1"/>
  <c r="CB1402" i="64" a="1"/>
  <c r="CB1402" i="64" s="1"/>
  <c r="CB1908" i="64" a="1"/>
  <c r="CB1908" i="64" s="1"/>
  <c r="CB1520" i="64" a="1"/>
  <c r="CB1520" i="64" s="1"/>
  <c r="CB1448" i="64" a="1"/>
  <c r="CB1448" i="64" s="1"/>
  <c r="CB1799" i="64" a="1"/>
  <c r="CB1799" i="64" s="1"/>
  <c r="CB1518" i="64" a="1"/>
  <c r="CB1518" i="64" s="1"/>
  <c r="CB1424" i="64" a="1"/>
  <c r="CB1424" i="64" s="1"/>
  <c r="CB1805" i="64" a="1"/>
  <c r="CB180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582" i="64" a="1"/>
  <c r="CB1449" i="64" a="1"/>
  <c r="CB1653" i="64" a="1"/>
  <c r="CB1273" i="64" a="1"/>
  <c r="CB1909" i="64" a="1"/>
  <c r="CB1885" i="64" a="1"/>
  <c r="CB1519" i="64" a="1"/>
  <c r="CB1617" i="64" a="1"/>
  <c r="CB1100" i="64" a="1"/>
  <c r="CB1798" i="64" a="1"/>
  <c r="CB1425" i="64" a="1"/>
  <c r="CB1547" i="64" a="1"/>
  <c r="CB756" i="64" a="1"/>
  <c r="BM104" i="861" l="1"/>
  <c r="BN64" i="861"/>
  <c r="BN96" i="861"/>
  <c r="BW597" i="64"/>
  <c r="BW602" i="64" s="1"/>
  <c r="BW589" i="64"/>
  <c r="AI1863" i="64"/>
  <c r="AJ1853" i="64"/>
  <c r="AJ1857" i="64" s="1"/>
  <c r="AJ1858" i="64" s="1"/>
  <c r="CC2120" i="64" a="1"/>
  <c r="CC2120" i="64" s="1"/>
  <c r="CC2113" i="64" s="1"/>
  <c r="CC2114" i="64" s="1"/>
  <c r="CB177" i="64"/>
  <c r="CB1909" i="64"/>
  <c r="CA1590" i="64"/>
  <c r="CB1582" i="64"/>
  <c r="CB1617" i="64"/>
  <c r="CB1519" i="64"/>
  <c r="CB1653" i="64"/>
  <c r="CB1885" i="64"/>
  <c r="CB1547" i="64"/>
  <c r="CB1425" i="64"/>
  <c r="CB1449" i="64"/>
  <c r="CB1798" i="64"/>
  <c r="CB1273" i="64"/>
  <c r="CB1100" i="64"/>
  <c r="CB756" i="64"/>
  <c r="AN662" i="64"/>
  <c r="BK1102" i="64"/>
  <c r="BK553" i="64"/>
  <c r="BL553" i="64"/>
  <c r="BI1275" i="64"/>
  <c r="BJ1275" i="64"/>
  <c r="AM198" i="69"/>
  <c r="AN156" i="69"/>
  <c r="AN161" i="69" s="1"/>
  <c r="AM169" i="69"/>
  <c r="AM179" i="69" s="1"/>
  <c r="AM163" i="69"/>
  <c r="AG734" i="64"/>
  <c r="AP554" i="64"/>
  <c r="AP559" i="64" s="1"/>
  <c r="CC192" i="64" a="1"/>
  <c r="CC192" i="64" s="1"/>
  <c r="AH1427" i="64"/>
  <c r="CB2252" i="64"/>
  <c r="CC1652" i="64" a="1"/>
  <c r="CC1652" i="64" s="1"/>
  <c r="CC1616" i="64" a="1"/>
  <c r="CC1616" i="64" s="1"/>
  <c r="CC1581" i="64" a="1"/>
  <c r="CC1581" i="64" s="1"/>
  <c r="CD1652" i="64" a="1"/>
  <c r="CD1652" i="64" s="1"/>
  <c r="CD1616" i="64" a="1"/>
  <c r="CD1616" i="64" s="1"/>
  <c r="CD1581" i="64" a="1"/>
  <c r="CD1581" i="64" s="1"/>
  <c r="CC2244" i="64" a="1"/>
  <c r="CC2244" i="64" s="1"/>
  <c r="CC1546" i="64" a="1"/>
  <c r="CC1546" i="64" s="1"/>
  <c r="CD2244" i="64" a="1"/>
  <c r="CD2244" i="64" s="1"/>
  <c r="CD1546" i="64" a="1"/>
  <c r="CD1546" i="64" s="1"/>
  <c r="CC2278" i="64" a="1"/>
  <c r="CC2278" i="64" s="1"/>
  <c r="CD2278" i="64" a="1"/>
  <c r="CD2278" i="64" s="1"/>
  <c r="CD733" i="64" a="1"/>
  <c r="CD733" i="64" s="1"/>
  <c r="CD552" i="64" a="1"/>
  <c r="CD552" i="64" s="1"/>
  <c r="CD731" i="64" a="1"/>
  <c r="CD731" i="64" s="1"/>
  <c r="CD558" i="64" a="1"/>
  <c r="CD558" i="64" s="1"/>
  <c r="CD1884" i="64" a="1"/>
  <c r="CD1884" i="64" s="1"/>
  <c r="CD1402" i="64" a="1"/>
  <c r="CD1402" i="64" s="1"/>
  <c r="CD755" i="64" a="1"/>
  <c r="CD755" i="64" s="1"/>
  <c r="CD40" i="64" a="1"/>
  <c r="CD40" i="64" s="1"/>
  <c r="CD1908" i="64" a="1"/>
  <c r="CD1908" i="64" s="1"/>
  <c r="CD1099" i="64" a="1"/>
  <c r="CD1099" i="64" s="1"/>
  <c r="CD1518" i="64" a="1"/>
  <c r="CD1518" i="64" s="1"/>
  <c r="CD1426" i="64" a="1"/>
  <c r="CD1426" i="64" s="1"/>
  <c r="CD191" i="64" a="1"/>
  <c r="CD191" i="64" s="1"/>
  <c r="CD1424" i="64" a="1"/>
  <c r="CD1424" i="64" s="1"/>
  <c r="CD176" i="64" a="1"/>
  <c r="CD176" i="64" s="1"/>
  <c r="CD1794" i="64" a="1"/>
  <c r="CD1794" i="64" s="1"/>
  <c r="CD1448" i="64" a="1"/>
  <c r="CD1448" i="64" s="1"/>
  <c r="CD1910" i="64" a="1"/>
  <c r="CD1910" i="64" s="1"/>
  <c r="CD1272" i="64" a="1"/>
  <c r="CD1272" i="64" s="1"/>
  <c r="CD1520" i="64" a="1"/>
  <c r="CD1520" i="64" s="1"/>
  <c r="CD1805" i="64" a="1"/>
  <c r="CD1805" i="64" s="1"/>
  <c r="CD175" i="64" a="1"/>
  <c r="CD175" i="64" s="1"/>
  <c r="CD1799" i="64" a="1"/>
  <c r="CD1799" i="64" s="1"/>
  <c r="CD245" i="64" a="1"/>
  <c r="CD245" i="64" s="1"/>
  <c r="AM173" i="69"/>
  <c r="AM175" i="69" s="1"/>
  <c r="AM177" i="69"/>
  <c r="CC558" i="64" a="1"/>
  <c r="CC558" i="64" s="1"/>
  <c r="CC552" i="64" a="1"/>
  <c r="CC552" i="64" s="1"/>
  <c r="AO134" i="69"/>
  <c r="AO132" i="69"/>
  <c r="AO157" i="69" s="1"/>
  <c r="AN152" i="69"/>
  <c r="AN146" i="69"/>
  <c r="AN148" i="69" s="1"/>
  <c r="CC1884" i="64" a="1"/>
  <c r="CC1884" i="64" s="1"/>
  <c r="CC1794" i="64" a="1"/>
  <c r="CC1794" i="64" s="1"/>
  <c r="CC1272" i="64" a="1"/>
  <c r="CC1272" i="64" s="1"/>
  <c r="BX190" i="64"/>
  <c r="BX193" i="64" s="1"/>
  <c r="CC755" i="64" a="1"/>
  <c r="CC755" i="64" s="1"/>
  <c r="CC245" i="64" a="1"/>
  <c r="CC245" i="64" s="1"/>
  <c r="CC176" i="64" a="1"/>
  <c r="CC176" i="64" s="1"/>
  <c r="CC191" i="64" a="1"/>
  <c r="CC191" i="64" s="1"/>
  <c r="CC40" i="64" a="1"/>
  <c r="CC40" i="64" s="1"/>
  <c r="CC175" i="64" a="1"/>
  <c r="CC175" i="64" s="1"/>
  <c r="CC1099" i="64" a="1"/>
  <c r="CC1099" i="64" s="1"/>
  <c r="CC1520" i="64" a="1"/>
  <c r="CC1520" i="64" s="1"/>
  <c r="CC1426" i="64" a="1"/>
  <c r="CC1426" i="64" s="1"/>
  <c r="CC1805" i="64" a="1"/>
  <c r="CC1805" i="64" s="1"/>
  <c r="CC731" i="64" a="1"/>
  <c r="CC731" i="64" s="1"/>
  <c r="CC1518" i="64" a="1"/>
  <c r="CC1518" i="64" s="1"/>
  <c r="CC1448" i="64" a="1"/>
  <c r="CC1448" i="64" s="1"/>
  <c r="CC733" i="64" a="1"/>
  <c r="CC733" i="64" s="1"/>
  <c r="CC1910" i="64" a="1"/>
  <c r="CC1910" i="64" s="1"/>
  <c r="CC1402" i="64" a="1"/>
  <c r="CC1402" i="64" s="1"/>
  <c r="CC1908" i="64" a="1"/>
  <c r="CC1908" i="64" s="1"/>
  <c r="CC1424" i="64" a="1"/>
  <c r="CC1424" i="64" s="1"/>
  <c r="CC1799" i="64" a="1"/>
  <c r="CC179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547" i="64" a="1"/>
  <c r="CC1100" i="64" a="1"/>
  <c r="CC1273" i="64" a="1"/>
  <c r="CD756" i="64" a="1"/>
  <c r="CD1909" i="64" a="1"/>
  <c r="CD1425" i="64" a="1"/>
  <c r="AH732" i="64" a="1"/>
  <c r="CC1798" i="64" a="1"/>
  <c r="CD1798" i="64" a="1"/>
  <c r="CC1425" i="64" a="1"/>
  <c r="CD1519" i="64" a="1"/>
  <c r="CD1449" i="64" a="1"/>
  <c r="CC1653" i="64" a="1"/>
  <c r="CC1617" i="64" a="1"/>
  <c r="CC1909" i="64" a="1"/>
  <c r="CC1582" i="64" a="1"/>
  <c r="CC1519" i="64" a="1"/>
  <c r="CD1617" i="64" a="1"/>
  <c r="CD1653" i="64" a="1"/>
  <c r="CC756" i="64" a="1"/>
  <c r="CD1582" i="64" a="1"/>
  <c r="CC1547" i="64" a="1"/>
  <c r="CC1449" i="64" a="1"/>
  <c r="CC1885" i="64" a="1"/>
  <c r="BM74" i="861" l="1"/>
  <c r="BM76" i="861" s="1"/>
  <c r="BW598" i="64"/>
  <c r="BX593" i="64"/>
  <c r="BW590" i="64"/>
  <c r="BX582" i="64"/>
  <c r="CD177" i="64"/>
  <c r="CC177" i="64"/>
  <c r="CC1909" i="64"/>
  <c r="CD1909" i="64"/>
  <c r="CB1590" i="64"/>
  <c r="CD1547" i="64"/>
  <c r="CC1582" i="64"/>
  <c r="CC1617" i="64"/>
  <c r="CC1547" i="64"/>
  <c r="CC1653" i="64"/>
  <c r="CD1519" i="64"/>
  <c r="CC1885" i="64"/>
  <c r="CC1519" i="64"/>
  <c r="CD1582" i="64"/>
  <c r="CD1617" i="64"/>
  <c r="CD1653" i="64"/>
  <c r="CD1425" i="64"/>
  <c r="CC1425" i="64"/>
  <c r="CC1449" i="64"/>
  <c r="CD1449" i="64"/>
  <c r="CD1798" i="64"/>
  <c r="CC1798" i="64"/>
  <c r="CC1273" i="64"/>
  <c r="CC1100" i="64"/>
  <c r="CC756" i="64"/>
  <c r="CD756" i="64"/>
  <c r="CD2110" i="64"/>
  <c r="AP657" i="64"/>
  <c r="AO660" i="64"/>
  <c r="AJ1859" i="64"/>
  <c r="AJ1863" i="64"/>
  <c r="AK1853" i="64"/>
  <c r="BL1102" i="64"/>
  <c r="BK1275" i="64"/>
  <c r="AH732" i="64"/>
  <c r="AI1911" i="64"/>
  <c r="AJ1403" i="64"/>
  <c r="AN159" i="69"/>
  <c r="AN184" i="69" s="1"/>
  <c r="AN187" i="69" s="1"/>
  <c r="AN188" i="69" s="1"/>
  <c r="AM1887" i="64"/>
  <c r="AO1800" i="64"/>
  <c r="AG1521" i="64"/>
  <c r="AQ550" i="64"/>
  <c r="AP555" i="64"/>
  <c r="CD192" i="64" a="1"/>
  <c r="CD192" i="64" s="1"/>
  <c r="CC2252" i="64"/>
  <c r="CE2244" i="64" a="1"/>
  <c r="CE2244" i="64" s="1"/>
  <c r="CE1272" i="64" a="1"/>
  <c r="CE1272" i="64" s="1"/>
  <c r="CE733" i="64" a="1"/>
  <c r="CE733"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885" i="64" a="1"/>
  <c r="CD1100" i="64" a="1"/>
  <c r="CD1273" i="64" a="1"/>
  <c r="BO17" i="861" l="1"/>
  <c r="BO26" i="861" s="1"/>
  <c r="BO27" i="861" s="1"/>
  <c r="BX585" i="64"/>
  <c r="CD2116" i="64"/>
  <c r="CC1590" i="64"/>
  <c r="CD1590" i="64" s="1"/>
  <c r="CD1885" i="64"/>
  <c r="CD1273" i="64"/>
  <c r="CD1100" i="64"/>
  <c r="AK1857" i="64"/>
  <c r="AK1858" i="64" s="1"/>
  <c r="AK1859" i="64" s="1"/>
  <c r="AO658" i="64"/>
  <c r="BM1102" i="64"/>
  <c r="BM553" i="64"/>
  <c r="BL1275" i="64"/>
  <c r="AN194" i="69"/>
  <c r="AN202" i="69" s="1"/>
  <c r="AN192" i="69"/>
  <c r="AN200" i="69" s="1"/>
  <c r="AO183" i="69"/>
  <c r="AO186" i="69" s="1"/>
  <c r="AN162" i="69"/>
  <c r="AO156" i="69" s="1"/>
  <c r="AO159" i="69" s="1"/>
  <c r="AO184" i="69" s="1"/>
  <c r="AH734" i="64"/>
  <c r="AI1427" i="64"/>
  <c r="CD2252" i="64"/>
  <c r="CE2252" i="64" s="1"/>
  <c r="CE192" i="64" a="1"/>
  <c r="CE192" i="64" s="1"/>
  <c r="AQ554" i="64"/>
  <c r="AQ559" i="64" s="1"/>
  <c r="CE1805" i="64" a="1"/>
  <c r="CE1805" i="64" s="1"/>
  <c r="CE176" i="64" a="1"/>
  <c r="CE176" i="64" s="1"/>
  <c r="CE1910" i="64" a="1"/>
  <c r="CE1910" i="64" s="1"/>
  <c r="CE731" i="64" a="1"/>
  <c r="CE731" i="64" s="1"/>
  <c r="CE1652" i="64" a="1"/>
  <c r="CE1652" i="64" s="1"/>
  <c r="CE1884" i="64" a="1"/>
  <c r="CE1884" i="64" s="1"/>
  <c r="CE1794" i="64" a="1"/>
  <c r="CE1794" i="64" s="1"/>
  <c r="CE1099" i="64" a="1"/>
  <c r="CE1099" i="64" s="1"/>
  <c r="CE1426" i="64" a="1"/>
  <c r="CE1426" i="64" s="1"/>
  <c r="CE1402" i="64" a="1"/>
  <c r="CE1402" i="64" s="1"/>
  <c r="CE755" i="64" a="1"/>
  <c r="CE755" i="64" s="1"/>
  <c r="CE175" i="64" a="1"/>
  <c r="CE175" i="64" s="1"/>
  <c r="CE191" i="64" a="1"/>
  <c r="CE191" i="64" s="1"/>
  <c r="CE1616" i="64" a="1"/>
  <c r="CE1616" i="64" s="1"/>
  <c r="CE1520" i="64" a="1"/>
  <c r="CE1520" i="64" s="1"/>
  <c r="CE245" i="64" a="1"/>
  <c r="CE245" i="64" s="1"/>
  <c r="CE40" i="64" a="1"/>
  <c r="CE40" i="64" s="1"/>
  <c r="CE552" i="64" a="1"/>
  <c r="CE552" i="64" s="1"/>
  <c r="CE1546" i="64" a="1"/>
  <c r="CE1546" i="64" s="1"/>
  <c r="CE1424" i="64" a="1"/>
  <c r="CE1424" i="64" s="1"/>
  <c r="CE2278" i="64" a="1"/>
  <c r="CE2278" i="64" s="1"/>
  <c r="CE1799" i="64" a="1"/>
  <c r="CE1799" i="64" s="1"/>
  <c r="CE558" i="64" a="1"/>
  <c r="CE558" i="64" s="1"/>
  <c r="CE1518" i="64" a="1"/>
  <c r="CE1518" i="64" s="1"/>
  <c r="CE1908" i="64" a="1"/>
  <c r="CE1908" i="64" s="1"/>
  <c r="CE1448" i="64" a="1"/>
  <c r="CE1448" i="64" s="1"/>
  <c r="CE1581" i="64" a="1"/>
  <c r="CE1581"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798" i="64" a="1"/>
  <c r="CE1617" i="64" a="1"/>
  <c r="CE1519" i="64" a="1"/>
  <c r="CE1100" i="64" a="1"/>
  <c r="CE1273" i="64" a="1"/>
  <c r="CE1885" i="64" a="1"/>
  <c r="CE1909" i="64" a="1"/>
  <c r="CE1425" i="64" a="1"/>
  <c r="AI732" i="64" a="1"/>
  <c r="CE756" i="64" a="1"/>
  <c r="CE1653" i="64" a="1"/>
  <c r="CE1547" i="64" a="1"/>
  <c r="CE1582" i="64" a="1"/>
  <c r="CE1449" i="64" a="1"/>
  <c r="BN44" i="861" l="1"/>
  <c r="BX594" i="64"/>
  <c r="CD2120" i="64" a="1"/>
  <c r="CD2120" i="64" s="1"/>
  <c r="CD2113" i="64" s="1"/>
  <c r="CE177" i="64"/>
  <c r="CE1909" i="64"/>
  <c r="BZ193" i="64"/>
  <c r="CE1547" i="64"/>
  <c r="CE1519" i="64"/>
  <c r="CE1582" i="64"/>
  <c r="CE1617" i="64"/>
  <c r="CE1885" i="64"/>
  <c r="CE1653" i="64"/>
  <c r="CE1425" i="64"/>
  <c r="CE1449" i="64"/>
  <c r="CE1798" i="64"/>
  <c r="CE1273" i="64"/>
  <c r="CE1100" i="64"/>
  <c r="CE756" i="64"/>
  <c r="AO662" i="64"/>
  <c r="AP660" i="64"/>
  <c r="AL1853" i="64"/>
  <c r="AK1863" i="64"/>
  <c r="BN1102" i="64"/>
  <c r="BN553" i="64"/>
  <c r="BM1275" i="64"/>
  <c r="AI732" i="64"/>
  <c r="AJ1911" i="64"/>
  <c r="AK1403" i="64"/>
  <c r="AN167" i="69"/>
  <c r="AN177" i="69" s="1"/>
  <c r="AO161" i="69"/>
  <c r="AO162" i="69" s="1"/>
  <c r="AO167" i="69" s="1"/>
  <c r="AO177" i="69" s="1"/>
  <c r="AN163" i="69"/>
  <c r="AO187" i="69"/>
  <c r="AO194" i="69" s="1"/>
  <c r="AO202" i="69" s="1"/>
  <c r="AN169" i="69"/>
  <c r="AN179" i="69" s="1"/>
  <c r="AN198" i="69"/>
  <c r="AR550" i="64"/>
  <c r="AQ555" i="64"/>
  <c r="CF192" i="64" a="1"/>
  <c r="CF192" i="64" s="1"/>
  <c r="AP1800" i="64"/>
  <c r="AN1887" i="64"/>
  <c r="AH1521" i="64"/>
  <c r="CF1805" i="64" a="1"/>
  <c r="CF1805" i="64" s="1"/>
  <c r="CF1426" i="64" a="1"/>
  <c r="CF1426" i="64" s="1"/>
  <c r="CF1794" i="64" a="1"/>
  <c r="CF1794" i="64" s="1"/>
  <c r="CF552" i="64" a="1"/>
  <c r="CF552" i="64" s="1"/>
  <c r="CF191" i="64" a="1"/>
  <c r="CF191" i="64" s="1"/>
  <c r="CF1581" i="64" a="1"/>
  <c r="CF1581" i="64" s="1"/>
  <c r="CF1518" i="64" a="1"/>
  <c r="CF1518" i="64" s="1"/>
  <c r="CF1099" i="64" a="1"/>
  <c r="CF1099" i="64" s="1"/>
  <c r="CF1652" i="64" a="1"/>
  <c r="CF1652" i="64" s="1"/>
  <c r="CF175" i="64" a="1"/>
  <c r="CF175" i="64" s="1"/>
  <c r="CF558" i="64" a="1"/>
  <c r="CF558" i="64" s="1"/>
  <c r="CF1272" i="64" a="1"/>
  <c r="CF1272" i="64" s="1"/>
  <c r="CF1546" i="64" a="1"/>
  <c r="CF1546" i="64" s="1"/>
  <c r="CF1616" i="64" a="1"/>
  <c r="CF1616" i="64" s="1"/>
  <c r="CF1448" i="64" a="1"/>
  <c r="CF1448" i="64" s="1"/>
  <c r="CF2244" i="64" a="1"/>
  <c r="CF2244" i="64" s="1"/>
  <c r="CF1424" i="64" a="1"/>
  <c r="CF1424" i="64" s="1"/>
  <c r="CF1908" i="64" a="1"/>
  <c r="CF1908" i="64" s="1"/>
  <c r="CF176" i="64" a="1"/>
  <c r="CF176" i="64" s="1"/>
  <c r="CF245" i="64" a="1"/>
  <c r="CF245" i="64" s="1"/>
  <c r="CF731" i="64" a="1"/>
  <c r="CF731" i="64" s="1"/>
  <c r="CF1402" i="64" a="1"/>
  <c r="CF1402" i="64" s="1"/>
  <c r="CF1799" i="64" a="1"/>
  <c r="CF1799" i="64" s="1"/>
  <c r="CF755" i="64" a="1"/>
  <c r="CF755" i="64" s="1"/>
  <c r="CF733" i="64" a="1"/>
  <c r="CF733" i="64" s="1"/>
  <c r="CF40" i="64" a="1"/>
  <c r="CF40" i="64" s="1"/>
  <c r="CF1520" i="64" a="1"/>
  <c r="CF1520" i="64" s="1"/>
  <c r="CF2278" i="64" a="1"/>
  <c r="CF2278" i="64" s="1"/>
  <c r="CF1910" i="64" a="1"/>
  <c r="CF1910" i="64" s="1"/>
  <c r="CF1884" i="64" a="1"/>
  <c r="CF1884" i="64" s="1"/>
  <c r="CG1884" i="64" a="1"/>
  <c r="CG1884" i="64" s="1"/>
  <c r="CG1910" i="64" a="1"/>
  <c r="CG1910"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100" i="64" a="1"/>
  <c r="CF1547" i="64" a="1"/>
  <c r="CF1519" i="64" a="1"/>
  <c r="CF1449" i="64" a="1"/>
  <c r="CF1909" i="64" a="1"/>
  <c r="CF1273" i="64" a="1"/>
  <c r="CF1653" i="64" a="1"/>
  <c r="CF1425" i="64" a="1"/>
  <c r="CF1617" i="64" a="1"/>
  <c r="CF1885" i="64" a="1"/>
  <c r="CF1582" i="64" a="1"/>
  <c r="CF1798" i="64" a="1"/>
  <c r="CF756" i="64" a="1"/>
  <c r="BO64" i="861" l="1"/>
  <c r="BO96" i="861"/>
  <c r="BN104" i="861"/>
  <c r="BX596" i="64"/>
  <c r="BX586" i="64" s="1"/>
  <c r="BX588" i="64" s="1"/>
  <c r="CD2114" i="64"/>
  <c r="CE2110" i="64" s="1"/>
  <c r="CE1590" i="64"/>
  <c r="CF177" i="64"/>
  <c r="CF1909" i="64"/>
  <c r="CA193" i="64"/>
  <c r="CF1653" i="64"/>
  <c r="CF1519" i="64"/>
  <c r="CF1885" i="64"/>
  <c r="CF1617" i="64"/>
  <c r="CF1582" i="64"/>
  <c r="CF1547" i="64"/>
  <c r="CF1425" i="64"/>
  <c r="CF1449" i="64"/>
  <c r="CF1798" i="64"/>
  <c r="CF1273" i="64"/>
  <c r="CF1100" i="64"/>
  <c r="CF756" i="64"/>
  <c r="AL1857" i="64"/>
  <c r="AL1858" i="64" s="1"/>
  <c r="AL1859" i="64" s="1"/>
  <c r="M657" i="64"/>
  <c r="AQ657" i="64"/>
  <c r="AP658" i="64"/>
  <c r="BO1102" i="64"/>
  <c r="BO553" i="64"/>
  <c r="BN1275" i="64"/>
  <c r="AN173" i="69"/>
  <c r="AN175" i="69" s="1"/>
  <c r="AO192" i="69"/>
  <c r="AO200" i="69" s="1"/>
  <c r="AO188" i="69"/>
  <c r="AP183" i="69"/>
  <c r="AP186" i="69" s="1"/>
  <c r="AJ1427" i="64"/>
  <c r="AR554" i="64"/>
  <c r="AR559" i="64" s="1"/>
  <c r="AI734" i="64"/>
  <c r="CG192" i="64" a="1"/>
  <c r="CG192" i="64" s="1"/>
  <c r="CF2252" i="64"/>
  <c r="CG1652" i="64" a="1"/>
  <c r="CG1652" i="64" s="1"/>
  <c r="CG731" i="64" a="1"/>
  <c r="CG731" i="64" s="1"/>
  <c r="CG1426" i="64" a="1"/>
  <c r="CG1426" i="64" s="1"/>
  <c r="CG1520" i="64" a="1"/>
  <c r="CG1520" i="64" s="1"/>
  <c r="CG1518" i="64" a="1"/>
  <c r="CG1518" i="64" s="1"/>
  <c r="CG1272" i="64" a="1"/>
  <c r="CG1272" i="64" s="1"/>
  <c r="CG191" i="64" a="1"/>
  <c r="CG191" i="64" s="1"/>
  <c r="CG1799" i="64" a="1"/>
  <c r="CG1799" i="64" s="1"/>
  <c r="CG552" i="64" a="1"/>
  <c r="CG552" i="64" s="1"/>
  <c r="CG755" i="64" a="1"/>
  <c r="CG755" i="64" s="1"/>
  <c r="CG175" i="64" a="1"/>
  <c r="CG175" i="64" s="1"/>
  <c r="CG1794" i="64" a="1"/>
  <c r="CG1794" i="64" s="1"/>
  <c r="CG40" i="64" a="1"/>
  <c r="CG40" i="64" s="1"/>
  <c r="CG2278" i="64" a="1"/>
  <c r="CG2278" i="64" s="1"/>
  <c r="CG1581" i="64" a="1"/>
  <c r="CG1581" i="64" s="1"/>
  <c r="CG1402" i="64" a="1"/>
  <c r="CG1402" i="64" s="1"/>
  <c r="CG245" i="64" a="1"/>
  <c r="CG245" i="64" s="1"/>
  <c r="CG733" i="64" a="1"/>
  <c r="CG733" i="64" s="1"/>
  <c r="CG1908" i="64" a="1"/>
  <c r="CG1908" i="64" s="1"/>
  <c r="CG1546" i="64" a="1"/>
  <c r="CG1546" i="64" s="1"/>
  <c r="CG176" i="64" a="1"/>
  <c r="CG176" i="64" s="1"/>
  <c r="CG1805" i="64" a="1"/>
  <c r="CG1805" i="64" s="1"/>
  <c r="CG1448" i="64" a="1"/>
  <c r="CG1448" i="64" s="1"/>
  <c r="CG2244" i="64" a="1"/>
  <c r="CG2244" i="64" s="1"/>
  <c r="CG1099" i="64" a="1"/>
  <c r="CG1099" i="64" s="1"/>
  <c r="CG558" i="64" a="1"/>
  <c r="CG558" i="64" s="1"/>
  <c r="CG1424" i="64" a="1"/>
  <c r="CG1424" i="64" s="1"/>
  <c r="CG1616" i="64" a="1"/>
  <c r="CG1616" i="64" s="1"/>
  <c r="AO169" i="69"/>
  <c r="AO179" i="69" s="1"/>
  <c r="CH1448" i="64" a="1"/>
  <c r="CH1448"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582" i="64" a="1"/>
  <c r="CG1519" i="64" a="1"/>
  <c r="CG1885" i="64" a="1"/>
  <c r="AJ732" i="64" a="1"/>
  <c r="CG1653" i="64" a="1"/>
  <c r="CG1909" i="64" a="1"/>
  <c r="CG1617" i="64" a="1"/>
  <c r="CG1449" i="64" a="1"/>
  <c r="CG1547" i="64" a="1"/>
  <c r="CG1798" i="64" a="1"/>
  <c r="CG1425" i="64" a="1"/>
  <c r="CH1449" i="64" a="1"/>
  <c r="CG756" i="64" a="1"/>
  <c r="CG1273" i="64" a="1"/>
  <c r="CG1100" i="64" a="1"/>
  <c r="BN74" i="861" l="1"/>
  <c r="BN76" i="861" s="1"/>
  <c r="BX597" i="64"/>
  <c r="BX602" i="64" s="1"/>
  <c r="BX589" i="64"/>
  <c r="CF1590" i="64"/>
  <c r="CE2116" i="64"/>
  <c r="CG177" i="64"/>
  <c r="CG1909" i="64"/>
  <c r="CG1547" i="64"/>
  <c r="CG1653" i="64"/>
  <c r="CG1885" i="64"/>
  <c r="CG1617" i="64"/>
  <c r="CG1582" i="64"/>
  <c r="CG1519" i="64"/>
  <c r="CG1425" i="64"/>
  <c r="CH1449" i="64"/>
  <c r="CG1449" i="64"/>
  <c r="CG1798" i="64"/>
  <c r="CG1273" i="64"/>
  <c r="CG1100" i="64"/>
  <c r="CG756" i="64"/>
  <c r="AP662" i="64"/>
  <c r="AQ660" i="64"/>
  <c r="AR657" i="64"/>
  <c r="AL1863" i="64"/>
  <c r="AM1853" i="64"/>
  <c r="BP1102" i="64"/>
  <c r="BP553" i="64"/>
  <c r="BO1275" i="64"/>
  <c r="AK1911" i="64"/>
  <c r="AJ732" i="64"/>
  <c r="AL1403" i="64"/>
  <c r="AO198" i="69"/>
  <c r="AI1521" i="64"/>
  <c r="AQ1800" i="64"/>
  <c r="CH192" i="64" a="1"/>
  <c r="CH192" i="64" s="1"/>
  <c r="AS550" i="64"/>
  <c r="AR555" i="64"/>
  <c r="AO1887" i="64"/>
  <c r="CG2252" i="64"/>
  <c r="CH1652" i="64" a="1"/>
  <c r="CH1652" i="64" s="1"/>
  <c r="CH176" i="64" a="1"/>
  <c r="CH176" i="64" s="1"/>
  <c r="CH731" i="64" a="1"/>
  <c r="CH731" i="64" s="1"/>
  <c r="CH1581" i="64" a="1"/>
  <c r="CH1581" i="64" s="1"/>
  <c r="CH552" i="64" a="1"/>
  <c r="CH552" i="64" s="1"/>
  <c r="CH40" i="64" a="1"/>
  <c r="CH40" i="64" s="1"/>
  <c r="CH1520" i="64" a="1"/>
  <c r="CH1520" i="64" s="1"/>
  <c r="CH1910" i="64" a="1"/>
  <c r="CH1910" i="64" s="1"/>
  <c r="CH1884" i="64" a="1"/>
  <c r="CH1884" i="64" s="1"/>
  <c r="CH1424" i="64" a="1"/>
  <c r="CH1424" i="64" s="1"/>
  <c r="CH245" i="64" a="1"/>
  <c r="CH245" i="64" s="1"/>
  <c r="CH558" i="64" a="1"/>
  <c r="CH558" i="64" s="1"/>
  <c r="CH1272" i="64" a="1"/>
  <c r="CH1272" i="64" s="1"/>
  <c r="CH1426" i="64" a="1"/>
  <c r="CH1426" i="64" s="1"/>
  <c r="CH755" i="64" a="1"/>
  <c r="CH755" i="64" s="1"/>
  <c r="CH1805" i="64" a="1"/>
  <c r="CH1805" i="64" s="1"/>
  <c r="CH1908" i="64" a="1"/>
  <c r="CH1908" i="64" s="1"/>
  <c r="CH1799" i="64" a="1"/>
  <c r="CH1799" i="64" s="1"/>
  <c r="CH1099" i="64" a="1"/>
  <c r="CH1099" i="64" s="1"/>
  <c r="CH2278" i="64" a="1"/>
  <c r="CH2278" i="64" s="1"/>
  <c r="CH1616" i="64" a="1"/>
  <c r="CH1616" i="64" s="1"/>
  <c r="CH1794" i="64" a="1"/>
  <c r="CH1794" i="64" s="1"/>
  <c r="CH175" i="64" a="1"/>
  <c r="CH175" i="64" s="1"/>
  <c r="CH191" i="64" a="1"/>
  <c r="CH191" i="64" s="1"/>
  <c r="CH1546" i="64" a="1"/>
  <c r="CH1546" i="64" s="1"/>
  <c r="CH2244" i="64" a="1"/>
  <c r="CH2244" i="64" s="1"/>
  <c r="CH1402" i="64" a="1"/>
  <c r="CH1402" i="64" s="1"/>
  <c r="CH1518" i="64" a="1"/>
  <c r="CH1518" i="64" s="1"/>
  <c r="CH733" i="64" a="1"/>
  <c r="CH733" i="64" s="1"/>
  <c r="CI1652" i="64" a="1"/>
  <c r="CI1652" i="64" s="1"/>
  <c r="CI1581" i="64" a="1"/>
  <c r="CI1581" i="64" s="1"/>
  <c r="CI2244" i="64" a="1"/>
  <c r="CI2244" i="64" s="1"/>
  <c r="CI1546" i="64" a="1"/>
  <c r="CI1546" i="64" s="1"/>
  <c r="CI2278" i="64" a="1"/>
  <c r="CI2278" i="64" s="1"/>
  <c r="CI1799" i="64" a="1"/>
  <c r="CI1799" i="64" s="1"/>
  <c r="CI176" i="64" a="1"/>
  <c r="CI176" i="64" s="1"/>
  <c r="CI731" i="64" a="1"/>
  <c r="CI731" i="64" s="1"/>
  <c r="CI733" i="64" a="1"/>
  <c r="CI733" i="64" s="1"/>
  <c r="CI1884" i="64" a="1"/>
  <c r="CI1884" i="64" s="1"/>
  <c r="CI558" i="64" a="1"/>
  <c r="CI558" i="64" s="1"/>
  <c r="CI245" i="64" a="1"/>
  <c r="CI245" i="64" s="1"/>
  <c r="CI1402" i="64" a="1"/>
  <c r="CI1402" i="64" s="1"/>
  <c r="CI1424" i="64" a="1"/>
  <c r="CI1424" i="64" s="1"/>
  <c r="CI191" i="64" a="1"/>
  <c r="CI191" i="64" s="1"/>
  <c r="CI552" i="64" a="1"/>
  <c r="CI552" i="64" s="1"/>
  <c r="CI1448" i="64" a="1"/>
  <c r="CI1448" i="64" s="1"/>
  <c r="CI1272" i="64" a="1"/>
  <c r="CI1272" i="64" s="1"/>
  <c r="CI1805" i="64" a="1"/>
  <c r="CI1805" i="64" s="1"/>
  <c r="CI1099" i="64" a="1"/>
  <c r="CI1099" i="64" s="1"/>
  <c r="CI1518" i="64" a="1"/>
  <c r="CI1518" i="64" s="1"/>
  <c r="CI175" i="64" a="1"/>
  <c r="CI175" i="64" s="1"/>
  <c r="CI40" i="64" a="1"/>
  <c r="CI40" i="64" s="1"/>
  <c r="CI1426" i="64" a="1"/>
  <c r="CI1426" i="64" s="1"/>
  <c r="CI1794" i="64" a="1"/>
  <c r="CI1794" i="64" s="1"/>
  <c r="CI755" i="64" a="1"/>
  <c r="CI755" i="64" s="1"/>
  <c r="CI1520" i="64" a="1"/>
  <c r="CI1520" i="64" s="1"/>
  <c r="CI1908" i="64" a="1"/>
  <c r="CI1908"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449" i="64" a="1"/>
  <c r="CH1617" i="64" a="1"/>
  <c r="CH1909" i="64" a="1"/>
  <c r="CH756" i="64" a="1"/>
  <c r="CH1273" i="64" a="1"/>
  <c r="CH1582" i="64" a="1"/>
  <c r="CH1100" i="64" a="1"/>
  <c r="CI1909" i="64" a="1"/>
  <c r="CI1653" i="64" a="1"/>
  <c r="CH1653" i="64" a="1"/>
  <c r="CH1425" i="64" a="1"/>
  <c r="CI1425" i="64" a="1"/>
  <c r="CH1798" i="64" a="1"/>
  <c r="CI1519" i="64" a="1"/>
  <c r="CI1582" i="64" a="1"/>
  <c r="CI1798" i="64" a="1"/>
  <c r="CH1519" i="64" a="1"/>
  <c r="CH1885" i="64" a="1"/>
  <c r="CI1547" i="64" a="1"/>
  <c r="CH1547" i="64" a="1"/>
  <c r="CI756" i="64" a="1"/>
  <c r="BP17" i="861" l="1"/>
  <c r="BP26" i="861" s="1"/>
  <c r="BP27" i="861" s="1"/>
  <c r="BX598" i="64"/>
  <c r="BY593" i="64"/>
  <c r="BX590" i="64"/>
  <c r="BY582" i="64"/>
  <c r="CG1590" i="64"/>
  <c r="CE2120" i="64" a="1"/>
  <c r="CE2120" i="64" s="1"/>
  <c r="CE2113" i="64" s="1"/>
  <c r="CE2114" i="64" s="1"/>
  <c r="CH177" i="64"/>
  <c r="CI177" i="64"/>
  <c r="CI1909" i="64"/>
  <c r="CH1909" i="64"/>
  <c r="CI1582" i="64"/>
  <c r="CH1653" i="64"/>
  <c r="CI1653" i="64"/>
  <c r="CH1617" i="64"/>
  <c r="CH1519" i="64"/>
  <c r="CH1582" i="64"/>
  <c r="CI1519" i="64"/>
  <c r="CI1547" i="64"/>
  <c r="CH1547" i="64"/>
  <c r="CH1885" i="64"/>
  <c r="CI1425" i="64"/>
  <c r="CH1425" i="64"/>
  <c r="CI1449" i="64"/>
  <c r="CI1798" i="64"/>
  <c r="CH1798" i="64"/>
  <c r="CH1273" i="64"/>
  <c r="CH1100" i="64"/>
  <c r="CI756" i="64"/>
  <c r="CH756" i="64"/>
  <c r="AM1857" i="64"/>
  <c r="AM1858" i="64" s="1"/>
  <c r="AM1859" i="64" s="1"/>
  <c r="AQ658" i="64"/>
  <c r="BQ1102" i="64"/>
  <c r="BQ553" i="64"/>
  <c r="BP1275" i="64"/>
  <c r="AJ734" i="64"/>
  <c r="AK1427" i="64"/>
  <c r="CI192" i="64" a="1"/>
  <c r="CI192" i="64" s="1"/>
  <c r="AS554" i="64"/>
  <c r="AS559" i="64" s="1"/>
  <c r="CD190" i="64"/>
  <c r="CD193" i="64" s="1"/>
  <c r="CH2252" i="64"/>
  <c r="CI1616" i="64" a="1"/>
  <c r="CI1616" i="64" s="1"/>
  <c r="CI1910" i="64" a="1"/>
  <c r="CI1910" i="64" s="1"/>
  <c r="CJ1652" i="64" a="1"/>
  <c r="CJ1652" i="64" s="1"/>
  <c r="CJ1616" i="64" a="1"/>
  <c r="CJ1616" i="64" s="1"/>
  <c r="CJ1581" i="64" a="1"/>
  <c r="CJ1581" i="64" s="1"/>
  <c r="CJ2244" i="64" a="1"/>
  <c r="CJ2244" i="64" s="1"/>
  <c r="CJ1546" i="64" a="1"/>
  <c r="CJ1546" i="64" s="1"/>
  <c r="CJ2278" i="64" a="1"/>
  <c r="CJ2278" i="64" s="1"/>
  <c r="CJ552" i="64" a="1"/>
  <c r="CJ552" i="64" s="1"/>
  <c r="CJ731" i="64" a="1"/>
  <c r="CJ731" i="64" s="1"/>
  <c r="CJ1402" i="64" a="1"/>
  <c r="CJ1402" i="64" s="1"/>
  <c r="CJ755" i="64" a="1"/>
  <c r="CJ755" i="64" s="1"/>
  <c r="CJ176" i="64" a="1"/>
  <c r="CJ176" i="64" s="1"/>
  <c r="CJ1910" i="64" a="1"/>
  <c r="CJ1910" i="64" s="1"/>
  <c r="CJ1518" i="64" a="1"/>
  <c r="CJ1518" i="64" s="1"/>
  <c r="CJ558" i="64" a="1"/>
  <c r="CJ558" i="64" s="1"/>
  <c r="CJ1426" i="64" a="1"/>
  <c r="CJ1426" i="64" s="1"/>
  <c r="CJ1805" i="64" a="1"/>
  <c r="CJ1805" i="64" s="1"/>
  <c r="CJ1448" i="64" a="1"/>
  <c r="CJ1448" i="64" s="1"/>
  <c r="CJ1424" i="64" a="1"/>
  <c r="CJ1424" i="64" s="1"/>
  <c r="CJ175" i="64" a="1"/>
  <c r="CJ175" i="64" s="1"/>
  <c r="CJ1520" i="64" a="1"/>
  <c r="CJ1520" i="64" s="1"/>
  <c r="CJ40" i="64" a="1"/>
  <c r="CJ40" i="64" s="1"/>
  <c r="CJ245" i="64" a="1"/>
  <c r="CJ245" i="64" s="1"/>
  <c r="CJ1099" i="64" a="1"/>
  <c r="CJ1099" i="64" s="1"/>
  <c r="CJ1272" i="64" a="1"/>
  <c r="CJ1272" i="64" s="1"/>
  <c r="CJ1794" i="64" a="1"/>
  <c r="CJ1794" i="64" s="1"/>
  <c r="CJ191" i="64" a="1"/>
  <c r="CJ191" i="64" s="1"/>
  <c r="CJ1799" i="64" a="1"/>
  <c r="CJ1799" i="64" s="1"/>
  <c r="CJ1908" i="64" a="1"/>
  <c r="CJ1908" i="64" s="1"/>
  <c r="CJ733" i="64" a="1"/>
  <c r="CJ733" i="64" s="1"/>
  <c r="CJ1884" i="64" a="1"/>
  <c r="CJ1884"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909" i="64" a="1"/>
  <c r="CJ756" i="64" a="1"/>
  <c r="CI1100" i="64" a="1"/>
  <c r="AK732" i="64" a="1"/>
  <c r="CJ1425" i="64" a="1"/>
  <c r="CI1617" i="64" a="1"/>
  <c r="CJ1519" i="64" a="1"/>
  <c r="CJ1798" i="64" a="1"/>
  <c r="CJ1449" i="64" a="1"/>
  <c r="CJ1582" i="64" a="1"/>
  <c r="CI1885" i="64" a="1"/>
  <c r="CI1273" i="64" a="1"/>
  <c r="CJ1653" i="64" a="1"/>
  <c r="CJ1547" i="64" a="1"/>
  <c r="CJ1617" i="64" a="1"/>
  <c r="BO44" i="861" l="1"/>
  <c r="BY585" i="64"/>
  <c r="CH1590" i="64"/>
  <c r="CI1590" i="64" s="1"/>
  <c r="CJ177" i="64"/>
  <c r="CJ1909" i="64"/>
  <c r="CJ1519" i="64"/>
  <c r="CJ1547" i="64"/>
  <c r="CI1617" i="64"/>
  <c r="CJ1582" i="64"/>
  <c r="CJ1617" i="64"/>
  <c r="CI1885" i="64"/>
  <c r="CJ1653" i="64"/>
  <c r="CJ1425" i="64"/>
  <c r="CJ1449" i="64"/>
  <c r="CJ1798" i="64"/>
  <c r="CI1273" i="64"/>
  <c r="CI1100" i="64"/>
  <c r="CJ756" i="64"/>
  <c r="CF2110" i="64"/>
  <c r="CF2116" i="64" s="1"/>
  <c r="AQ662" i="64"/>
  <c r="AS657" i="64"/>
  <c r="AR660" i="64"/>
  <c r="AM1863" i="64"/>
  <c r="AN1853" i="64"/>
  <c r="BR1102" i="64"/>
  <c r="BR553" i="64"/>
  <c r="BS553" i="64"/>
  <c r="BQ1275" i="64"/>
  <c r="CE190" i="64"/>
  <c r="AL1911" i="64"/>
  <c r="AK732" i="64"/>
  <c r="AM1403" i="64"/>
  <c r="AJ1521" i="64"/>
  <c r="CJ192" i="64" a="1"/>
  <c r="CJ192" i="64" s="1"/>
  <c r="CI2252" i="64"/>
  <c r="AS555" i="64"/>
  <c r="AT550" i="64"/>
  <c r="AR1800" i="64"/>
  <c r="AP1887" i="64"/>
  <c r="CK1652" i="64" a="1"/>
  <c r="CK1652" i="64" s="1"/>
  <c r="CK1616" i="64" a="1"/>
  <c r="CK1616" i="64" s="1"/>
  <c r="CK1581" i="64" a="1"/>
  <c r="CK1581" i="64" s="1"/>
  <c r="CK2244" i="64" a="1"/>
  <c r="CK2244" i="64" s="1"/>
  <c r="CK1546" i="64" a="1"/>
  <c r="CK1546" i="64" s="1"/>
  <c r="CK2278" i="64" a="1"/>
  <c r="CK2278" i="64" s="1"/>
  <c r="CK1099" i="64" a="1"/>
  <c r="CK1099" i="64" s="1"/>
  <c r="CK1884" i="64" a="1"/>
  <c r="CK1884" i="64" s="1"/>
  <c r="CK1799" i="64" a="1"/>
  <c r="CK1799" i="64" s="1"/>
  <c r="CK1448" i="64" a="1"/>
  <c r="CK1448" i="64" s="1"/>
  <c r="CK1518" i="64" a="1"/>
  <c r="CK1518" i="64" s="1"/>
  <c r="CK40" i="64" a="1"/>
  <c r="CK40" i="64" s="1"/>
  <c r="CK1424" i="64" a="1"/>
  <c r="CK1424" i="64" s="1"/>
  <c r="CK1794" i="64" a="1"/>
  <c r="CK1794" i="64" s="1"/>
  <c r="CK755" i="64" a="1"/>
  <c r="CK755" i="64" s="1"/>
  <c r="CK733" i="64" a="1"/>
  <c r="CK733" i="64" s="1"/>
  <c r="CK552" i="64" a="1"/>
  <c r="CK552" i="64" s="1"/>
  <c r="CK175" i="64" a="1"/>
  <c r="CK175" i="64" s="1"/>
  <c r="CK1520" i="64" a="1"/>
  <c r="CK1520" i="64" s="1"/>
  <c r="CK1805" i="64" a="1"/>
  <c r="CK1805" i="64" s="1"/>
  <c r="CK191" i="64" a="1"/>
  <c r="CK191" i="64" s="1"/>
  <c r="CK558" i="64" a="1"/>
  <c r="CK558" i="64" s="1"/>
  <c r="CK1402" i="64" a="1"/>
  <c r="CK1402" i="64" s="1"/>
  <c r="CK1910" i="64" a="1"/>
  <c r="CK1910" i="64" s="1"/>
  <c r="CK731" i="64" a="1"/>
  <c r="CK731" i="64" s="1"/>
  <c r="CK176" i="64" a="1"/>
  <c r="CK176" i="64" s="1"/>
  <c r="CK1908" i="64" a="1"/>
  <c r="CK1908" i="64" s="1"/>
  <c r="CK245" i="64" a="1"/>
  <c r="CK245" i="64" s="1"/>
  <c r="CK1426" i="64" a="1"/>
  <c r="CK1426" i="64" s="1"/>
  <c r="CK1272" i="64" a="1"/>
  <c r="CK1272"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547" i="64" a="1"/>
  <c r="CK1653" i="64" a="1"/>
  <c r="CK756" i="64" a="1"/>
  <c r="CK1798" i="64" a="1"/>
  <c r="CK1449" i="64" a="1"/>
  <c r="CK1909" i="64" a="1"/>
  <c r="CK1617" i="64" a="1"/>
  <c r="CJ1885" i="64" a="1"/>
  <c r="CK1425" i="64" a="1"/>
  <c r="CK1519" i="64" a="1"/>
  <c r="CJ1100" i="64" a="1"/>
  <c r="CJ1273" i="64" a="1"/>
  <c r="CK1582" i="64" a="1"/>
  <c r="BP64" i="861" l="1"/>
  <c r="BO104" i="861"/>
  <c r="BP96" i="861"/>
  <c r="BY594" i="64"/>
  <c r="CF2120" i="64" a="1"/>
  <c r="CF2120" i="64" s="1"/>
  <c r="CF2113" i="64" s="1"/>
  <c r="CF2114" i="64" s="1"/>
  <c r="CK177" i="64"/>
  <c r="CK1909" i="64"/>
  <c r="CE193" i="64"/>
  <c r="CJ1590" i="64"/>
  <c r="CK1617" i="64"/>
  <c r="CK1653" i="64"/>
  <c r="CJ1885" i="64"/>
  <c r="CK1547" i="64"/>
  <c r="CK1519" i="64"/>
  <c r="CK1582" i="64"/>
  <c r="CK1425" i="64"/>
  <c r="CK1449" i="64"/>
  <c r="CK1798" i="64"/>
  <c r="CJ1273" i="64"/>
  <c r="CJ1100" i="64"/>
  <c r="CK756" i="64"/>
  <c r="AN1857" i="64"/>
  <c r="AN1858" i="64" s="1"/>
  <c r="AN1859" i="64" s="1"/>
  <c r="AR658" i="64"/>
  <c r="BS1102" i="64"/>
  <c r="BR1275" i="64"/>
  <c r="CF190" i="64"/>
  <c r="CF193" i="64" s="1"/>
  <c r="CJ2252" i="64"/>
  <c r="CK2252" i="64" s="1"/>
  <c r="AL1427" i="64"/>
  <c r="AT554" i="64"/>
  <c r="AT559" i="64" s="1"/>
  <c r="CK192" i="64" a="1"/>
  <c r="CK192" i="64" s="1"/>
  <c r="AK734" i="64"/>
  <c r="CL1652" i="64" a="1"/>
  <c r="CL1652" i="64" s="1"/>
  <c r="CL1616" i="64" a="1"/>
  <c r="CL1616" i="64" s="1"/>
  <c r="CL1581" i="64" a="1"/>
  <c r="CL1581" i="64" s="1"/>
  <c r="CL1546" i="64" a="1"/>
  <c r="CL1546" i="64" s="1"/>
  <c r="CL2244" i="64" a="1"/>
  <c r="CL2244" i="64" s="1"/>
  <c r="CL2278" i="64" a="1"/>
  <c r="CL2278" i="64" s="1"/>
  <c r="AQ198" i="69"/>
  <c r="CL40" i="64" a="1"/>
  <c r="CL40" i="64" s="1"/>
  <c r="CL1520" i="64" a="1"/>
  <c r="CL1520" i="64" s="1"/>
  <c r="CL1402" i="64" a="1"/>
  <c r="CL1402" i="64" s="1"/>
  <c r="CL175" i="64" a="1"/>
  <c r="CL175" i="64" s="1"/>
  <c r="CL755" i="64" a="1"/>
  <c r="CL755" i="64" s="1"/>
  <c r="CL176" i="64" a="1"/>
  <c r="CL176" i="64" s="1"/>
  <c r="CL552" i="64" a="1"/>
  <c r="CL552" i="64" s="1"/>
  <c r="CL1794" i="64" a="1"/>
  <c r="CL1794" i="64" s="1"/>
  <c r="CL1910" i="64" a="1"/>
  <c r="CL1910" i="64" s="1"/>
  <c r="CL1272" i="64" a="1"/>
  <c r="CL1272" i="64" s="1"/>
  <c r="CL1424" i="64" a="1"/>
  <c r="CL1424" i="64" s="1"/>
  <c r="CL731" i="64" a="1"/>
  <c r="CL731" i="64" s="1"/>
  <c r="CL1884" i="64" a="1"/>
  <c r="CL1884" i="64" s="1"/>
  <c r="CL558" i="64" a="1"/>
  <c r="CL558" i="64" s="1"/>
  <c r="CL1805" i="64" a="1"/>
  <c r="CL1805" i="64" s="1"/>
  <c r="CL1099" i="64" a="1"/>
  <c r="CL1099" i="64" s="1"/>
  <c r="CL1518" i="64" a="1"/>
  <c r="CL1518" i="64" s="1"/>
  <c r="CL733" i="64" a="1"/>
  <c r="CL733" i="64" s="1"/>
  <c r="CL245" i="64" a="1"/>
  <c r="CL245" i="64" s="1"/>
  <c r="CL1799" i="64" a="1"/>
  <c r="CL1799" i="64" s="1"/>
  <c r="CL1448" i="64" a="1"/>
  <c r="CL1448" i="64" s="1"/>
  <c r="CL191" i="64" a="1"/>
  <c r="CL191" i="64" s="1"/>
  <c r="CL1426" i="64" a="1"/>
  <c r="CL1426" i="64" s="1"/>
  <c r="CL1908" i="64" a="1"/>
  <c r="CL1908"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425" i="64" a="1"/>
  <c r="CL756" i="64" a="1"/>
  <c r="CL1519" i="64" a="1"/>
  <c r="CL1617" i="64" a="1"/>
  <c r="CL1798" i="64" a="1"/>
  <c r="CL1909" i="64" a="1"/>
  <c r="CL1653" i="64" a="1"/>
  <c r="AL732" i="64" a="1"/>
  <c r="CK1885" i="64" a="1"/>
  <c r="CK1273" i="64" a="1"/>
  <c r="CL1582" i="64" a="1"/>
  <c r="CL1547" i="64" a="1"/>
  <c r="CL1449" i="64" a="1"/>
  <c r="CK1100" i="64" a="1"/>
  <c r="BO74" i="861" l="1"/>
  <c r="BO76" i="861" s="1"/>
  <c r="BY596" i="64"/>
  <c r="BY586" i="64" s="1"/>
  <c r="BY588" i="64" s="1"/>
  <c r="BY589" i="64" s="1"/>
  <c r="CL177" i="64"/>
  <c r="CL1909" i="64"/>
  <c r="CK1590" i="64"/>
  <c r="CL1547" i="64"/>
  <c r="P1547" i="64" s="1"/>
  <c r="CL1519" i="64"/>
  <c r="CL1582" i="64"/>
  <c r="CK1885" i="64"/>
  <c r="CL1617" i="64"/>
  <c r="P1617" i="64" s="1"/>
  <c r="CL1653" i="64"/>
  <c r="CL1425" i="64"/>
  <c r="P1425" i="64" s="1"/>
  <c r="CL1449" i="64"/>
  <c r="CL1798" i="64"/>
  <c r="CK1273" i="64"/>
  <c r="CK1100" i="64"/>
  <c r="CL756" i="64"/>
  <c r="AR662" i="64"/>
  <c r="CG2110" i="64"/>
  <c r="CG2116" i="64" s="1"/>
  <c r="CG2120" i="64" s="1" a="1"/>
  <c r="CG2120" i="64" s="1"/>
  <c r="AS660" i="64"/>
  <c r="AT657" i="64"/>
  <c r="AN1863" i="64"/>
  <c r="AO1853" i="64"/>
  <c r="BT1102" i="64"/>
  <c r="BS1275" i="64"/>
  <c r="BU553" i="64"/>
  <c r="BT553" i="64"/>
  <c r="CG190" i="64"/>
  <c r="CG193" i="64" s="1"/>
  <c r="AM1911" i="64"/>
  <c r="AL732" i="64"/>
  <c r="AN1403" i="64"/>
  <c r="AQ1887" i="64"/>
  <c r="AU550" i="64"/>
  <c r="AT555" i="64"/>
  <c r="AS1800" i="64"/>
  <c r="CL192" i="64" a="1"/>
  <c r="CL192" i="64" s="1"/>
  <c r="AK1521" i="64"/>
  <c r="CL2252" i="64"/>
  <c r="P2252" i="64" s="1"/>
  <c r="J224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273" i="64" a="1"/>
  <c r="CL1100" i="64" a="1"/>
  <c r="CL1885" i="64" a="1"/>
  <c r="BQ17" i="861" l="1"/>
  <c r="BQ26" i="861" s="1"/>
  <c r="BQ27" i="861" s="1"/>
  <c r="BY597" i="64"/>
  <c r="BY602" i="64" s="1"/>
  <c r="BY590" i="64"/>
  <c r="BZ582" i="64"/>
  <c r="K1909" i="64"/>
  <c r="L1909" i="64"/>
  <c r="M1909" i="64"/>
  <c r="N1909" i="64"/>
  <c r="O1909" i="64"/>
  <c r="P1909" i="64"/>
  <c r="K1798" i="64"/>
  <c r="L1798" i="64"/>
  <c r="M1798" i="64"/>
  <c r="N1798" i="64"/>
  <c r="O1798" i="64"/>
  <c r="P1798" i="64"/>
  <c r="K1653" i="64"/>
  <c r="L1653" i="64"/>
  <c r="M1653" i="64"/>
  <c r="N1653" i="64"/>
  <c r="O1653" i="64"/>
  <c r="P1653" i="64"/>
  <c r="K1582" i="64"/>
  <c r="L1582" i="64"/>
  <c r="M1582" i="64"/>
  <c r="N1582" i="64"/>
  <c r="O1582" i="64"/>
  <c r="P1582" i="64"/>
  <c r="K1449" i="64"/>
  <c r="L1449" i="64"/>
  <c r="M1449" i="64"/>
  <c r="N1449" i="64"/>
  <c r="O1449" i="64"/>
  <c r="P1449" i="64"/>
  <c r="CL1590" i="64"/>
  <c r="P1590" i="64" s="1"/>
  <c r="K756" i="64"/>
  <c r="L756" i="64"/>
  <c r="M756" i="64"/>
  <c r="N756" i="64"/>
  <c r="O756" i="64"/>
  <c r="P756" i="64"/>
  <c r="K1519" i="64"/>
  <c r="L1519" i="64"/>
  <c r="M1519" i="64"/>
  <c r="N1519" i="64"/>
  <c r="O1519" i="64"/>
  <c r="P1519" i="64"/>
  <c r="K177" i="64"/>
  <c r="L177" i="64"/>
  <c r="M177" i="64"/>
  <c r="N177" i="64"/>
  <c r="O177" i="64"/>
  <c r="P177" i="64"/>
  <c r="AS658" i="64"/>
  <c r="AS662" i="64" s="1"/>
  <c r="CL1885" i="64"/>
  <c r="P1885" i="64" s="1"/>
  <c r="CL1273" i="64"/>
  <c r="P1273" i="64" s="1"/>
  <c r="CL1100" i="64"/>
  <c r="P1100" i="64" s="1"/>
  <c r="AO1857" i="64"/>
  <c r="AO1858" i="64" s="1"/>
  <c r="AO1859" i="64" s="1"/>
  <c r="CG2113" i="64"/>
  <c r="CG2114" i="64" s="1"/>
  <c r="BU1102" i="64"/>
  <c r="CH190" i="64"/>
  <c r="CH193" i="64" s="1"/>
  <c r="AM1427" i="64"/>
  <c r="AL734" i="64"/>
  <c r="AU554" i="64"/>
  <c r="AU559"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732" i="64" a="1"/>
  <c r="BP44" i="861" l="1"/>
  <c r="BY598" i="64"/>
  <c r="BZ593" i="64"/>
  <c r="BZ585" i="64"/>
  <c r="CO2252" i="64"/>
  <c r="CH2110" i="64"/>
  <c r="CH2116" i="64" s="1"/>
  <c r="CH2120" i="64" s="1" a="1"/>
  <c r="CH2120" i="64" s="1"/>
  <c r="AT660" i="64"/>
  <c r="AT658" i="64" s="1"/>
  <c r="AU657" i="64"/>
  <c r="AP1853" i="64"/>
  <c r="AO1863" i="64"/>
  <c r="BV1102" i="64"/>
  <c r="BW553" i="64"/>
  <c r="BV553" i="64"/>
  <c r="BT1275" i="64"/>
  <c r="BU1275" i="64"/>
  <c r="CI190" i="64"/>
  <c r="CI193" i="64" s="1"/>
  <c r="AM732" i="64"/>
  <c r="AN1911" i="64"/>
  <c r="AO1403" i="64"/>
  <c r="AR1887" i="64"/>
  <c r="AL1521" i="64"/>
  <c r="AT1800" i="64"/>
  <c r="AV550" i="64"/>
  <c r="AU555"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P104" i="861" l="1"/>
  <c r="BQ96" i="861"/>
  <c r="BQ64" i="861"/>
  <c r="BZ594" i="64"/>
  <c r="CO2254" i="64"/>
  <c r="CP2252" i="64"/>
  <c r="AP1857" i="64"/>
  <c r="AP1858" i="64" s="1"/>
  <c r="L1858" i="64" s="1"/>
  <c r="CH2113" i="64"/>
  <c r="CH2114" i="64" s="1"/>
  <c r="AT662" i="64"/>
  <c r="BW1102" i="64"/>
  <c r="CJ190" i="64"/>
  <c r="CJ193" i="64" s="1"/>
  <c r="AN1427" i="64"/>
  <c r="AV554" i="64"/>
  <c r="AV559" i="64" s="1"/>
  <c r="AM73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273" i="64" a="1"/>
  <c r="AN732" i="64" a="1"/>
  <c r="CO1885" i="64" a="1"/>
  <c r="CO1100" i="64" a="1"/>
  <c r="BP74" i="861" l="1"/>
  <c r="BP76" i="861" s="1"/>
  <c r="BZ596" i="64"/>
  <c r="BZ586" i="64" s="1"/>
  <c r="BZ588" i="64" s="1"/>
  <c r="BZ589" i="64" s="1"/>
  <c r="AP1859" i="64"/>
  <c r="CO1100" i="64"/>
  <c r="CO1102" i="64" s="1"/>
  <c r="CO1273" i="64"/>
  <c r="CO1275" i="64" s="1"/>
  <c r="CO2715" i="64" s="1"/>
  <c r="CO1885" i="64"/>
  <c r="CP2254" i="64"/>
  <c r="CQ2252" i="64"/>
  <c r="CI2110" i="64"/>
  <c r="CI2116" i="64" s="1"/>
  <c r="CI2120" i="64" s="1" a="1"/>
  <c r="CI2120" i="64" s="1"/>
  <c r="AU660" i="64"/>
  <c r="AU658" i="64" s="1"/>
  <c r="AV657" i="64"/>
  <c r="AP1863" i="64"/>
  <c r="AQ1853" i="64"/>
  <c r="BX1102" i="64"/>
  <c r="BY553" i="64"/>
  <c r="BW1275" i="64"/>
  <c r="BV1275" i="64"/>
  <c r="CK190" i="64"/>
  <c r="CK193" i="64" s="1"/>
  <c r="AO1911" i="64"/>
  <c r="AN732" i="64"/>
  <c r="AM1521" i="64"/>
  <c r="AU1800" i="64"/>
  <c r="AV555" i="64"/>
  <c r="AW550" i="64"/>
  <c r="AS1887"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100" i="64" a="1"/>
  <c r="CP1885" i="64" a="1"/>
  <c r="CP1273" i="64" a="1"/>
  <c r="BR17" i="861" l="1"/>
  <c r="BR26" i="861" s="1"/>
  <c r="BR27" i="861" s="1"/>
  <c r="BZ597" i="64"/>
  <c r="BZ602" i="64" s="1"/>
  <c r="BZ590" i="64"/>
  <c r="O589" i="64"/>
  <c r="P582" i="64" s="1"/>
  <c r="CA582" i="64"/>
  <c r="CA585" i="64" s="1"/>
  <c r="CO2664" i="64"/>
  <c r="CO2668" i="64"/>
  <c r="CP1885" i="64"/>
  <c r="CP1273" i="64"/>
  <c r="CP1100" i="64"/>
  <c r="CR2252" i="64"/>
  <c r="CQ2254" i="64"/>
  <c r="CO1887" i="64"/>
  <c r="AQ1857" i="64"/>
  <c r="CI2113" i="64"/>
  <c r="CI2114" i="64" s="1"/>
  <c r="AU662" i="64"/>
  <c r="BY1102" i="64"/>
  <c r="BX553" i="64"/>
  <c r="CL190" i="64"/>
  <c r="P190" i="64" s="1"/>
  <c r="AP1403" i="64"/>
  <c r="AN734" i="64"/>
  <c r="AO1427" i="64"/>
  <c r="AW554" i="64"/>
  <c r="AW559"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273" i="64" a="1"/>
  <c r="AO732" i="64" a="1"/>
  <c r="CQ1885" i="64" a="1"/>
  <c r="CQ1100" i="64" a="1"/>
  <c r="BQ44" i="861" l="1"/>
  <c r="O597" i="64"/>
  <c r="P593" i="64" s="1"/>
  <c r="BZ598" i="64"/>
  <c r="CA593" i="64"/>
  <c r="CA594" i="64"/>
  <c r="AQ1858" i="64"/>
  <c r="CQ1100" i="64"/>
  <c r="CQ1102" i="64" s="1"/>
  <c r="CQ1273" i="64"/>
  <c r="CQ1275" i="64" s="1"/>
  <c r="CQ2715" i="64" s="1"/>
  <c r="CQ1885" i="64"/>
  <c r="CR2254" i="64"/>
  <c r="CS2252" i="64"/>
  <c r="CP1102" i="64"/>
  <c r="CP1275" i="64"/>
  <c r="CP2715" i="64" s="1"/>
  <c r="CP1887" i="64"/>
  <c r="CL193" i="64"/>
  <c r="CJ2110" i="64"/>
  <c r="CJ2116" i="64" s="1"/>
  <c r="CJ2120" i="64" s="1" a="1"/>
  <c r="CJ2120" i="64" s="1"/>
  <c r="AV660" i="64"/>
  <c r="AV658" i="64" s="1"/>
  <c r="AW657" i="64"/>
  <c r="BZ1102" i="64"/>
  <c r="BX1275" i="64"/>
  <c r="AO732" i="64"/>
  <c r="AQ1403" i="64"/>
  <c r="AT1887" i="64"/>
  <c r="AX550" i="64"/>
  <c r="AW555" i="64"/>
  <c r="AV1800" i="64"/>
  <c r="AN1521"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100" i="64" a="1"/>
  <c r="CR1885" i="64" a="1"/>
  <c r="CR1273" i="64" a="1"/>
  <c r="BR96" i="861" l="1"/>
  <c r="BQ104" i="861"/>
  <c r="BR64" i="861"/>
  <c r="CA596" i="64"/>
  <c r="CP2664" i="64"/>
  <c r="CP2668" i="64"/>
  <c r="CQ2664" i="64"/>
  <c r="CQ2668" i="64"/>
  <c r="AQ1859" i="64"/>
  <c r="AQ1863" i="64"/>
  <c r="AR1853" i="64"/>
  <c r="K193" i="64"/>
  <c r="L193" i="64"/>
  <c r="M193" i="64"/>
  <c r="N193" i="64"/>
  <c r="O193" i="64"/>
  <c r="P193" i="64"/>
  <c r="CR1885" i="64"/>
  <c r="CR1273" i="64"/>
  <c r="CR1275" i="64" s="1"/>
  <c r="CR2715" i="64" s="1"/>
  <c r="CR1100" i="64"/>
  <c r="CR1102" i="64" s="1"/>
  <c r="CS2254" i="64"/>
  <c r="CT2252" i="64"/>
  <c r="CQ1887" i="64"/>
  <c r="CJ2113" i="64"/>
  <c r="CJ2114" i="64" s="1"/>
  <c r="AV662" i="64"/>
  <c r="CA1102" i="64"/>
  <c r="CA553" i="64"/>
  <c r="BY1275" i="64"/>
  <c r="BZ553" i="64"/>
  <c r="AP1427" i="64"/>
  <c r="AP1911" i="64"/>
  <c r="AX554" i="64"/>
  <c r="AX559" i="64" s="1"/>
  <c r="AO73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273" i="64" a="1"/>
  <c r="AP732" i="64" a="1"/>
  <c r="CS1100" i="64" a="1"/>
  <c r="CS1885" i="64" a="1"/>
  <c r="BQ74" i="861" l="1"/>
  <c r="BQ76" i="861" s="1"/>
  <c r="CA586" i="64"/>
  <c r="CA588" i="64" s="1"/>
  <c r="CA597" i="64"/>
  <c r="CR2664" i="64"/>
  <c r="CR2668" i="64"/>
  <c r="AR1857" i="64"/>
  <c r="CS1100" i="64"/>
  <c r="CS1102" i="64" s="1"/>
  <c r="CS1273" i="64"/>
  <c r="CS1275" i="64" s="1"/>
  <c r="CS2715" i="64" s="1"/>
  <c r="CS1885" i="64"/>
  <c r="CT2254" i="64"/>
  <c r="CU2252" i="64"/>
  <c r="CR1887" i="64"/>
  <c r="CK2110" i="64"/>
  <c r="CK2116" i="64" s="1"/>
  <c r="CK2120" i="64" s="1" a="1"/>
  <c r="CK2120" i="64" s="1"/>
  <c r="AX657" i="64"/>
  <c r="AW660" i="64"/>
  <c r="CB1102" i="64"/>
  <c r="CB553" i="64"/>
  <c r="BZ1275" i="64"/>
  <c r="CA1275" i="64"/>
  <c r="AP732" i="64"/>
  <c r="AQ1911" i="64"/>
  <c r="AR1403" i="64"/>
  <c r="AU1887" i="64"/>
  <c r="AW1800" i="64"/>
  <c r="AO1521" i="64"/>
  <c r="AY550" i="64"/>
  <c r="AX555"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100" i="64" a="1"/>
  <c r="CT1273" i="64" a="1"/>
  <c r="CT1885" i="64" a="1"/>
  <c r="BS17" i="861" l="1"/>
  <c r="BS26" i="861" s="1"/>
  <c r="BS27" i="861" s="1"/>
  <c r="CA602" i="64"/>
  <c r="CB593" i="64"/>
  <c r="CA598" i="64"/>
  <c r="CA589" i="64"/>
  <c r="CS2664" i="64"/>
  <c r="CS2668" i="64"/>
  <c r="AR1858" i="64"/>
  <c r="AS1853" i="64" s="1"/>
  <c r="CT1885" i="64"/>
  <c r="CT1273" i="64"/>
  <c r="CT1275" i="64" s="1"/>
  <c r="CT2715" i="64" s="1"/>
  <c r="CT1100" i="64"/>
  <c r="CT1102" i="64" s="1"/>
  <c r="CV2252" i="64"/>
  <c r="CU2254" i="64"/>
  <c r="CS1887" i="64"/>
  <c r="CK2113" i="64"/>
  <c r="CK2114" i="64" s="1"/>
  <c r="AW658" i="64"/>
  <c r="CC1102" i="64"/>
  <c r="CC553" i="64"/>
  <c r="CB1275" i="64"/>
  <c r="AQ1427" i="64"/>
  <c r="AY554" i="64"/>
  <c r="AY559" i="64" s="1"/>
  <c r="AP73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273" i="64" a="1"/>
  <c r="CU1885" i="64" a="1"/>
  <c r="CU1100" i="64" a="1"/>
  <c r="AQ732" i="64" a="1"/>
  <c r="BR44" i="861" l="1"/>
  <c r="CA590" i="64"/>
  <c r="CB582" i="64"/>
  <c r="CB585" i="64" s="1"/>
  <c r="CT2664" i="64"/>
  <c r="CT2668" i="64"/>
  <c r="AR1863" i="64"/>
  <c r="AR1859" i="64"/>
  <c r="AS1857" i="64"/>
  <c r="CU1100" i="64"/>
  <c r="CU1102" i="64" s="1"/>
  <c r="CU1273" i="64"/>
  <c r="CU1885" i="64"/>
  <c r="CV2254" i="64"/>
  <c r="CW2252" i="64"/>
  <c r="CT1887" i="64"/>
  <c r="CL2110" i="64"/>
  <c r="AW662" i="64"/>
  <c r="AX660" i="64"/>
  <c r="AX658" i="64" s="1"/>
  <c r="AY657" i="64"/>
  <c r="CD1102" i="64"/>
  <c r="CD553" i="64"/>
  <c r="CC1275" i="64"/>
  <c r="AQ732" i="64"/>
  <c r="AR1911" i="64"/>
  <c r="AS1403" i="64"/>
  <c r="AV1887" i="64"/>
  <c r="AX1800" i="64"/>
  <c r="AP1521" i="64"/>
  <c r="AY555" i="64"/>
  <c r="AZ550" i="64"/>
  <c r="AU177" i="69"/>
  <c r="AV159" i="69"/>
  <c r="AV184" i="69" s="1"/>
  <c r="AV187" i="69" s="1"/>
  <c r="AV188" i="69" s="1"/>
  <c r="AW140" i="69"/>
  <c r="AW150" i="69" s="1"/>
  <c r="AW142" i="69"/>
  <c r="AW152" i="69" s="1"/>
  <c r="AW136" i="69"/>
  <c r="AX134" i="69"/>
  <c r="AX132" i="69"/>
  <c r="AX157" i="69" s="1"/>
  <c r="AY118" i="69"/>
  <c r="AY119" i="69" s="1"/>
  <c r="H113" i="69"/>
  <c r="M113" i="69"/>
  <c r="H54" i="69"/>
  <c r="M54" i="69"/>
  <c r="CV1273" i="64" a="1"/>
  <c r="CV1100" i="64" a="1"/>
  <c r="CV1885" i="64" a="1"/>
  <c r="BS64" i="861" l="1"/>
  <c r="BS96" i="861"/>
  <c r="BR104" i="861"/>
  <c r="CB594" i="64"/>
  <c r="CU2664" i="64"/>
  <c r="CU2668" i="64"/>
  <c r="AS1858" i="64"/>
  <c r="AT1853" i="64" s="1"/>
  <c r="CV1885" i="64"/>
  <c r="CV1273" i="64"/>
  <c r="CV1275" i="64" s="1"/>
  <c r="CV2715" i="64" s="1"/>
  <c r="CV1100" i="64"/>
  <c r="CV1102" i="64" s="1"/>
  <c r="CW2254" i="64"/>
  <c r="CX2252" i="64"/>
  <c r="CU1887" i="64"/>
  <c r="CU1275" i="64"/>
  <c r="CU2715" i="64" s="1"/>
  <c r="CL2116" i="64"/>
  <c r="CL2120" i="64" s="1" a="1"/>
  <c r="CL2120" i="64" s="1"/>
  <c r="AX662" i="64"/>
  <c r="CE1102" i="64"/>
  <c r="CF553" i="64"/>
  <c r="CE553" i="64"/>
  <c r="CD1275" i="64"/>
  <c r="AR1427" i="64"/>
  <c r="AQ734" i="64"/>
  <c r="AZ554" i="64"/>
  <c r="AZ559"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100" i="64" a="1"/>
  <c r="CW1273" i="64" a="1"/>
  <c r="CW1885" i="64" a="1"/>
  <c r="AR732" i="64" a="1"/>
  <c r="BR74" i="861" l="1"/>
  <c r="BR76" i="861" s="1"/>
  <c r="CB596" i="64"/>
  <c r="CB586" i="64" s="1"/>
  <c r="CB588" i="64" s="1"/>
  <c r="CV2664" i="64"/>
  <c r="CV2668" i="64"/>
  <c r="AS1863" i="64"/>
  <c r="AS1859" i="64"/>
  <c r="AT1857" i="64"/>
  <c r="CW1100" i="64"/>
  <c r="CW1102" i="64" s="1"/>
  <c r="CW1273" i="64"/>
  <c r="CW1885" i="64"/>
  <c r="CX2254" i="64"/>
  <c r="CY2252" i="64"/>
  <c r="CV1887" i="64"/>
  <c r="CL2113" i="64"/>
  <c r="AY660" i="64"/>
  <c r="AZ657" i="64"/>
  <c r="CF1102" i="64"/>
  <c r="CE1275" i="64"/>
  <c r="AR732" i="64"/>
  <c r="AS1911" i="64"/>
  <c r="AT1403" i="64"/>
  <c r="AW1887" i="64"/>
  <c r="AQ1521" i="64"/>
  <c r="AY1800" i="64"/>
  <c r="BA550" i="64"/>
  <c r="AZ555"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273" i="64" a="1"/>
  <c r="CX1885" i="64" a="1"/>
  <c r="CX1100" i="64" a="1"/>
  <c r="BT17" i="861" l="1"/>
  <c r="BT26" i="861" s="1"/>
  <c r="BT27" i="861" s="1"/>
  <c r="CB597" i="64"/>
  <c r="CB602" i="64" s="1"/>
  <c r="CB589" i="64"/>
  <c r="CW2664" i="64"/>
  <c r="CW2668" i="64"/>
  <c r="AT1858" i="64"/>
  <c r="CX1885" i="64"/>
  <c r="CX1273" i="64"/>
  <c r="CX1275" i="64" s="1"/>
  <c r="CX2715" i="64" s="1"/>
  <c r="CX1100" i="64"/>
  <c r="CX1102" i="64" s="1"/>
  <c r="CY2254" i="64"/>
  <c r="CZ2252" i="64"/>
  <c r="CW1887" i="64"/>
  <c r="CW1275" i="64"/>
  <c r="CW2715" i="64" s="1"/>
  <c r="CL2114" i="64"/>
  <c r="P2114" i="64" s="1"/>
  <c r="AY658" i="64"/>
  <c r="CG1102" i="64"/>
  <c r="CG553" i="64"/>
  <c r="CF1275" i="64"/>
  <c r="BA554" i="64"/>
  <c r="BA559" i="64" s="1"/>
  <c r="AS1427" i="64"/>
  <c r="AR73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273" i="64" a="1"/>
  <c r="AS732" i="64" a="1"/>
  <c r="CY1100" i="64" a="1"/>
  <c r="CY1885" i="64" a="1"/>
  <c r="BS44" i="861" l="1"/>
  <c r="CC593" i="64"/>
  <c r="CB598" i="64"/>
  <c r="CB590" i="64"/>
  <c r="CC582" i="64"/>
  <c r="CC585" i="64" s="1"/>
  <c r="CX2664" i="64"/>
  <c r="CX2668" i="64"/>
  <c r="AT1859" i="64"/>
  <c r="AU1853" i="64"/>
  <c r="AU1857" i="64" s="1"/>
  <c r="AU1858" i="64" s="1"/>
  <c r="AU1859" i="64" s="1"/>
  <c r="AT1863" i="64"/>
  <c r="CY1100" i="64"/>
  <c r="CY1102" i="64" s="1"/>
  <c r="CY1273" i="64"/>
  <c r="CY1275" i="64" s="1"/>
  <c r="CY2715" i="64" s="1"/>
  <c r="CY1885" i="64"/>
  <c r="CZ2254" i="64"/>
  <c r="DA2252" i="64"/>
  <c r="CX1887" i="64"/>
  <c r="AY662" i="64"/>
  <c r="BA657" i="64"/>
  <c r="AZ660" i="64"/>
  <c r="AZ658" i="64" s="1"/>
  <c r="CH1102" i="64"/>
  <c r="CH553" i="64"/>
  <c r="CG1275" i="64"/>
  <c r="AS732" i="64"/>
  <c r="AT1911" i="64"/>
  <c r="AU1403" i="64"/>
  <c r="AX1887" i="64"/>
  <c r="AR1521" i="64"/>
  <c r="BB550" i="64"/>
  <c r="BA555" i="64"/>
  <c r="AZ1800" i="64"/>
  <c r="AX187" i="69"/>
  <c r="AX188" i="69" s="1"/>
  <c r="AX162" i="69"/>
  <c r="AX169" i="69" s="1"/>
  <c r="AX179" i="69" s="1"/>
  <c r="AW173" i="69"/>
  <c r="AW175" i="69" s="1"/>
  <c r="AY140" i="69"/>
  <c r="AY150" i="69" s="1"/>
  <c r="AZ129" i="69"/>
  <c r="J135" i="69"/>
  <c r="AY142" i="69"/>
  <c r="AY136" i="69"/>
  <c r="BA115" i="69"/>
  <c r="BA117" i="69"/>
  <c r="CZ1885" i="64" a="1"/>
  <c r="CZ1273" i="64" a="1"/>
  <c r="CZ1100" i="64" a="1"/>
  <c r="BT64" i="861" l="1"/>
  <c r="BS104" i="861"/>
  <c r="BT96" i="861"/>
  <c r="CC594" i="64"/>
  <c r="CY2664" i="64"/>
  <c r="CY2668" i="64"/>
  <c r="AV1853" i="64"/>
  <c r="AV1857" i="64" s="1"/>
  <c r="AV1858" i="64" s="1"/>
  <c r="AU1863" i="64"/>
  <c r="CZ1885" i="64"/>
  <c r="CZ1273" i="64"/>
  <c r="CZ1275" i="64" s="1"/>
  <c r="CZ2715" i="64" s="1"/>
  <c r="CZ1100" i="64"/>
  <c r="CZ1102" i="64" s="1"/>
  <c r="CO2110" i="64"/>
  <c r="CO2116" i="64" s="1"/>
  <c r="CO2120" i="64" s="1" a="1"/>
  <c r="CO2120" i="64" s="1"/>
  <c r="DA2254" i="64"/>
  <c r="DB2252" i="64"/>
  <c r="CY1887" i="64"/>
  <c r="AZ662" i="64"/>
  <c r="CI1102" i="64"/>
  <c r="AS734" i="64"/>
  <c r="BB554" i="64"/>
  <c r="BB559" i="64" s="1"/>
  <c r="AT1427" i="64"/>
  <c r="AX192" i="69"/>
  <c r="AX198" i="69" s="1"/>
  <c r="AY183" i="69"/>
  <c r="AY186" i="69" s="1"/>
  <c r="AX194" i="69"/>
  <c r="AX202" i="69" s="1"/>
  <c r="AY156" i="69"/>
  <c r="AY161" i="69" s="1"/>
  <c r="AX163" i="69"/>
  <c r="AX167" i="69"/>
  <c r="AX177" i="69" s="1"/>
  <c r="AZ132" i="69"/>
  <c r="AZ134" i="69"/>
  <c r="K134" i="69" s="1"/>
  <c r="AY152" i="69"/>
  <c r="AY146" i="69"/>
  <c r="J136" i="69"/>
  <c r="K129" i="69"/>
  <c r="BA118" i="69"/>
  <c r="DA1885" i="64" a="1"/>
  <c r="DA1100" i="64" a="1"/>
  <c r="DA1273" i="64" a="1"/>
  <c r="AT732" i="64" a="1"/>
  <c r="BS74" i="861" l="1"/>
  <c r="BS76" i="861" s="1"/>
  <c r="CC596" i="64"/>
  <c r="CC586" i="64" s="1"/>
  <c r="CC588" i="64" s="1"/>
  <c r="CZ2664" i="64"/>
  <c r="CZ2668" i="64"/>
  <c r="DA1100" i="64"/>
  <c r="DA1102" i="64" s="1"/>
  <c r="DA1273" i="64"/>
  <c r="DA1275" i="64" s="1"/>
  <c r="DA2715" i="64" s="1"/>
  <c r="DA1885" i="64"/>
  <c r="CO2113" i="64"/>
  <c r="CO2114" i="64" s="1"/>
  <c r="CP2110" i="64" s="1"/>
  <c r="CP2116" i="64" s="1"/>
  <c r="CP2120" i="64" s="1" a="1"/>
  <c r="CP2120" i="64" s="1"/>
  <c r="DB2254" i="64"/>
  <c r="DC2252" i="64"/>
  <c r="CZ1887" i="64"/>
  <c r="BA660" i="64"/>
  <c r="BA658" i="64" s="1"/>
  <c r="BB657" i="64"/>
  <c r="AV1859" i="64"/>
  <c r="AW1853" i="64"/>
  <c r="AV1863" i="64"/>
  <c r="CJ1102" i="64"/>
  <c r="CL553" i="64"/>
  <c r="CJ553" i="64"/>
  <c r="CH1275" i="64"/>
  <c r="CI553" i="64"/>
  <c r="CI1275" i="64"/>
  <c r="AT732" i="64"/>
  <c r="AU1911" i="64"/>
  <c r="AV1403" i="64"/>
  <c r="AS1521" i="64"/>
  <c r="BA1800" i="64"/>
  <c r="AY1887" i="64"/>
  <c r="BC550" i="64"/>
  <c r="BB555" i="64"/>
  <c r="AX200" i="69"/>
  <c r="AX173" i="69"/>
  <c r="AX175" i="69" s="1"/>
  <c r="AY159" i="69"/>
  <c r="AY184" i="69" s="1"/>
  <c r="AY187" i="69" s="1"/>
  <c r="J187" i="69" s="1"/>
  <c r="AZ135" i="69"/>
  <c r="BA129" i="69" s="1"/>
  <c r="J146" i="69"/>
  <c r="AY148" i="69"/>
  <c r="K132" i="69"/>
  <c r="AZ157" i="69"/>
  <c r="K157" i="69" s="1"/>
  <c r="BA125" i="69"/>
  <c r="BA119" i="69"/>
  <c r="BB112" i="69"/>
  <c r="BA123" i="69"/>
  <c r="DB1100" i="64" a="1"/>
  <c r="DB1885" i="64" a="1"/>
  <c r="DB1273" i="64" a="1"/>
  <c r="BU17" i="861" l="1"/>
  <c r="BU26" i="861" s="1"/>
  <c r="BU27" i="861" s="1"/>
  <c r="CC597" i="64"/>
  <c r="CD593" i="64" s="1"/>
  <c r="CC589" i="64"/>
  <c r="DA2664" i="64"/>
  <c r="DA2668" i="64"/>
  <c r="K553" i="64"/>
  <c r="L553" i="64"/>
  <c r="M553" i="64"/>
  <c r="N553" i="64"/>
  <c r="O553" i="64"/>
  <c r="DB1885" i="64"/>
  <c r="DB1273" i="64"/>
  <c r="DB1275" i="64" s="1"/>
  <c r="DB2715" i="64" s="1"/>
  <c r="DB1100" i="64"/>
  <c r="DB1102" i="64" s="1"/>
  <c r="CP2113" i="64"/>
  <c r="CP2114" i="64" s="1"/>
  <c r="CQ2110" i="64" s="1"/>
  <c r="CQ2116" i="64" s="1"/>
  <c r="CQ2120" i="64" s="1" a="1"/>
  <c r="CQ2120" i="64" s="1"/>
  <c r="DD2252" i="64"/>
  <c r="DC2254" i="64"/>
  <c r="DA1887" i="64"/>
  <c r="AW1857" i="64"/>
  <c r="AW1858" i="64" s="1"/>
  <c r="AW1859" i="64" s="1"/>
  <c r="BA662" i="64"/>
  <c r="CK1102" i="64"/>
  <c r="AT734" i="64"/>
  <c r="BC554" i="64"/>
  <c r="BC559" i="64" s="1"/>
  <c r="AU142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273" i="64" a="1"/>
  <c r="DC1100" i="64" a="1"/>
  <c r="AU732" i="64" a="1"/>
  <c r="DC1885" i="64" a="1"/>
  <c r="BT44" i="861" l="1"/>
  <c r="CC598" i="64"/>
  <c r="CC602" i="64"/>
  <c r="CC590" i="64"/>
  <c r="CD582" i="64"/>
  <c r="CD585" i="64" s="1"/>
  <c r="DB2664" i="64"/>
  <c r="DB2668" i="64"/>
  <c r="DC1100" i="64"/>
  <c r="DC1102" i="64" s="1"/>
  <c r="DC1273" i="64"/>
  <c r="DC1275" i="64" s="1"/>
  <c r="DC2715" i="64" s="1"/>
  <c r="DC1885" i="64"/>
  <c r="CQ2113" i="64"/>
  <c r="CQ2114" i="64" s="1"/>
  <c r="CR2110" i="64" s="1"/>
  <c r="CR2116" i="64" s="1"/>
  <c r="CR2120" i="64" s="1" a="1"/>
  <c r="CR2120" i="64" s="1"/>
  <c r="DD2254" i="64"/>
  <c r="DE2252" i="64"/>
  <c r="DB1887" i="64"/>
  <c r="BB660" i="64"/>
  <c r="BC657" i="64"/>
  <c r="N657" i="64"/>
  <c r="AW1863" i="64"/>
  <c r="AX1853" i="64"/>
  <c r="CL1102" i="64"/>
  <c r="CJ1275" i="64"/>
  <c r="CK553" i="64"/>
  <c r="P553" i="64" s="1"/>
  <c r="AU732" i="64"/>
  <c r="AV1911" i="64"/>
  <c r="AW1403" i="64"/>
  <c r="BB1800" i="64"/>
  <c r="AZ1887" i="64"/>
  <c r="AT1521" i="64"/>
  <c r="BD550" i="64"/>
  <c r="BC555" i="64"/>
  <c r="AY167" i="69"/>
  <c r="AY173" i="69" s="1"/>
  <c r="J173" i="69" s="1"/>
  <c r="J162" i="69"/>
  <c r="K156" i="69" s="1"/>
  <c r="K140" i="69"/>
  <c r="AY200" i="69"/>
  <c r="AY169" i="69"/>
  <c r="AY179" i="69" s="1"/>
  <c r="AZ156" i="69"/>
  <c r="AZ161" i="69" s="1"/>
  <c r="K161" i="69" s="1"/>
  <c r="AZ152" i="69"/>
  <c r="BA135" i="69"/>
  <c r="BB118" i="69"/>
  <c r="BC112" i="69" s="1"/>
  <c r="DD1273" i="64" a="1"/>
  <c r="DD1100" i="64" a="1"/>
  <c r="DD1885" i="64" a="1"/>
  <c r="BU64" i="861" l="1"/>
  <c r="BU96" i="861"/>
  <c r="BT104" i="861"/>
  <c r="CD594" i="64"/>
  <c r="DC2664" i="64"/>
  <c r="DC2668" i="64"/>
  <c r="DD1885" i="64"/>
  <c r="DD1273" i="64"/>
  <c r="DD1275" i="64" s="1"/>
  <c r="DD2715" i="64" s="1"/>
  <c r="DD1100" i="64"/>
  <c r="DD1102" i="64" s="1"/>
  <c r="CR2113" i="64"/>
  <c r="CR2114" i="64" s="1"/>
  <c r="DE2254" i="64"/>
  <c r="DF2252" i="64"/>
  <c r="DC1887" i="64"/>
  <c r="AX1857" i="64"/>
  <c r="AX1858" i="64" s="1"/>
  <c r="AX1859" i="64" s="1"/>
  <c r="BB658" i="64"/>
  <c r="CL1275" i="64"/>
  <c r="CK1275" i="64"/>
  <c r="AU734" i="64"/>
  <c r="BD554" i="64"/>
  <c r="BD559" i="64" s="1"/>
  <c r="AV1427" i="64"/>
  <c r="AY177" i="69"/>
  <c r="AY175" i="69"/>
  <c r="J163" i="69"/>
  <c r="AZ159" i="69"/>
  <c r="AZ162" i="69" s="1"/>
  <c r="AZ163" i="69" s="1"/>
  <c r="BA140" i="69"/>
  <c r="BA150" i="69" s="1"/>
  <c r="BA142" i="69"/>
  <c r="BA136" i="69"/>
  <c r="BB129" i="69"/>
  <c r="BB119" i="69"/>
  <c r="BB123" i="69"/>
  <c r="BB125" i="69"/>
  <c r="BC117" i="69"/>
  <c r="BC115" i="69"/>
  <c r="AV732" i="64" a="1"/>
  <c r="DE1100" i="64" a="1"/>
  <c r="DE1273" i="64" a="1"/>
  <c r="DE1885" i="64" a="1"/>
  <c r="BT74" i="861" l="1"/>
  <c r="BT76" i="861" s="1"/>
  <c r="CD596" i="64"/>
  <c r="CD586" i="64" s="1"/>
  <c r="CD588" i="64" s="1"/>
  <c r="DD2664" i="64"/>
  <c r="DD2668" i="64"/>
  <c r="CS2110" i="64"/>
  <c r="DE1100" i="64"/>
  <c r="DE1102" i="64" s="1"/>
  <c r="DE1273" i="64"/>
  <c r="DE1275" i="64" s="1"/>
  <c r="DE2715" i="64" s="1"/>
  <c r="DE1885" i="64"/>
  <c r="DF2254" i="64"/>
  <c r="DG2252" i="64"/>
  <c r="DD1887" i="64"/>
  <c r="BB662" i="64"/>
  <c r="BC660" i="64"/>
  <c r="BD657" i="64"/>
  <c r="AX1863" i="64"/>
  <c r="AY1853" i="64"/>
  <c r="AV732" i="64"/>
  <c r="AW1911" i="64"/>
  <c r="AX1403" i="64"/>
  <c r="BD555" i="64"/>
  <c r="BE550" i="64"/>
  <c r="BC1800" i="64"/>
  <c r="BA1887" i="64"/>
  <c r="AU1521" i="64"/>
  <c r="AZ184" i="69"/>
  <c r="K159" i="69"/>
  <c r="AZ169" i="69"/>
  <c r="AZ179" i="69" s="1"/>
  <c r="BA156" i="69"/>
  <c r="BA161" i="69" s="1"/>
  <c r="AZ167" i="69"/>
  <c r="K167" i="69" s="1"/>
  <c r="BB132" i="69"/>
  <c r="BB157" i="69" s="1"/>
  <c r="BB134" i="69"/>
  <c r="BA146" i="69"/>
  <c r="BA148" i="69" s="1"/>
  <c r="BA152" i="69"/>
  <c r="BC118" i="69"/>
  <c r="BC119" i="69" s="1"/>
  <c r="DF1885" i="64" a="1"/>
  <c r="DF1273" i="64" a="1"/>
  <c r="DF1100" i="64" a="1"/>
  <c r="BV17" i="861" l="1"/>
  <c r="BV26" i="861" s="1"/>
  <c r="BV27" i="861" s="1"/>
  <c r="CD597" i="64"/>
  <c r="CD602" i="64" s="1"/>
  <c r="CD589" i="64"/>
  <c r="DE2664" i="64"/>
  <c r="DE2668" i="64"/>
  <c r="CS2116" i="64"/>
  <c r="DF1885" i="64"/>
  <c r="DF1273" i="64"/>
  <c r="DF1275" i="64" s="1"/>
  <c r="DF2715" i="64" s="1"/>
  <c r="DF1100" i="64"/>
  <c r="DF1102" i="64" s="1"/>
  <c r="DE1887" i="64"/>
  <c r="DH2252" i="64"/>
  <c r="DG2254" i="64"/>
  <c r="AY1857" i="64"/>
  <c r="AY1858" i="64" s="1"/>
  <c r="AY1859" i="64" s="1"/>
  <c r="BC658" i="64"/>
  <c r="AW1427" i="64"/>
  <c r="BE554" i="64"/>
  <c r="BE559" i="64" s="1"/>
  <c r="AV734" i="64"/>
  <c r="K184" i="69"/>
  <c r="AZ187" i="69"/>
  <c r="AZ173" i="69"/>
  <c r="AZ175" i="69" s="1"/>
  <c r="K175" i="69" s="1"/>
  <c r="BA159" i="69"/>
  <c r="BA184" i="69" s="1"/>
  <c r="AZ177" i="69"/>
  <c r="BB135" i="69"/>
  <c r="BB142" i="69" s="1"/>
  <c r="BC123" i="69"/>
  <c r="BC125" i="69"/>
  <c r="BD112" i="69"/>
  <c r="BD117" i="69" s="1"/>
  <c r="DG1100" i="64" a="1"/>
  <c r="DG1885" i="64" a="1"/>
  <c r="AW732" i="64" a="1"/>
  <c r="DG1273" i="64" a="1"/>
  <c r="BU44" i="861" l="1"/>
  <c r="CD598" i="64"/>
  <c r="CE593" i="64"/>
  <c r="CD590" i="64"/>
  <c r="CE582" i="64"/>
  <c r="CE585" i="64" s="1"/>
  <c r="DF2664" i="64"/>
  <c r="DF2668" i="64"/>
  <c r="CS2120" i="64" a="1"/>
  <c r="CS2120" i="64" s="1"/>
  <c r="CS2113" i="64" s="1"/>
  <c r="CS2114" i="64" s="1"/>
  <c r="CT2110" i="64" s="1"/>
  <c r="CT2116" i="64" s="1"/>
  <c r="DG1100" i="64"/>
  <c r="DG1102" i="64" s="1"/>
  <c r="DG1273" i="64"/>
  <c r="DG1275" i="64" s="1"/>
  <c r="DG2715" i="64" s="1"/>
  <c r="DG1885" i="64"/>
  <c r="DH2254" i="64"/>
  <c r="DI2252" i="64"/>
  <c r="DF1887" i="64"/>
  <c r="AZ1853" i="64"/>
  <c r="AZ1857" i="64" s="1"/>
  <c r="AY1863" i="64"/>
  <c r="BC662" i="64"/>
  <c r="BD660" i="64"/>
  <c r="BE657" i="64"/>
  <c r="AW732" i="64"/>
  <c r="AX1911" i="64"/>
  <c r="AY1403" i="64"/>
  <c r="BB1887" i="64"/>
  <c r="AV1521" i="64"/>
  <c r="BD1800" i="64"/>
  <c r="BF550" i="64"/>
  <c r="BE555" i="64"/>
  <c r="AZ188" i="69"/>
  <c r="AZ192" i="69"/>
  <c r="BA183" i="69"/>
  <c r="BA186" i="69" s="1"/>
  <c r="AZ194" i="69"/>
  <c r="AZ202" i="69" s="1"/>
  <c r="BA162" i="69"/>
  <c r="BB136" i="69"/>
  <c r="BB140" i="69"/>
  <c r="BB150" i="69" s="1"/>
  <c r="BC129" i="69"/>
  <c r="BC134" i="69" s="1"/>
  <c r="BB146" i="69"/>
  <c r="BB148" i="69" s="1"/>
  <c r="BB152" i="69"/>
  <c r="BD115" i="69"/>
  <c r="BD118" i="69" s="1"/>
  <c r="BD123" i="69" s="1"/>
  <c r="DH1273" i="64" a="1"/>
  <c r="DH1885" i="64" a="1"/>
  <c r="DH1100" i="64" a="1"/>
  <c r="BU104" i="861" l="1"/>
  <c r="BV96" i="861"/>
  <c r="BV64" i="861"/>
  <c r="CE594" i="64"/>
  <c r="DG2664" i="64"/>
  <c r="DG2668" i="64"/>
  <c r="CT2120" i="64" a="1"/>
  <c r="CT2120" i="64" s="1"/>
  <c r="CT2113" i="64" s="1"/>
  <c r="CT2114" i="64" s="1"/>
  <c r="CU2110" i="64" s="1"/>
  <c r="CU2116" i="64" s="1"/>
  <c r="DH1885" i="64"/>
  <c r="DH1273" i="64"/>
  <c r="DH1275" i="64" s="1"/>
  <c r="DH2715" i="64" s="1"/>
  <c r="DH1100" i="64"/>
  <c r="DH1102" i="64" s="1"/>
  <c r="DG1887" i="64"/>
  <c r="DI2254" i="64"/>
  <c r="DJ2252" i="64"/>
  <c r="AZ1858" i="64"/>
  <c r="AZ1859" i="64" s="1"/>
  <c r="BD658" i="64"/>
  <c r="BF554" i="64"/>
  <c r="BF559" i="64" s="1"/>
  <c r="AX1427" i="64"/>
  <c r="AW734" i="64"/>
  <c r="BA187" i="69"/>
  <c r="K192" i="69"/>
  <c r="AZ198" i="69"/>
  <c r="K198" i="69" s="1"/>
  <c r="AZ200" i="69"/>
  <c r="BB156" i="69"/>
  <c r="BA169" i="69"/>
  <c r="BA179" i="69" s="1"/>
  <c r="BA167" i="69"/>
  <c r="BA163" i="69"/>
  <c r="BC132" i="69"/>
  <c r="BC157" i="69" s="1"/>
  <c r="BE112" i="69"/>
  <c r="BE115" i="69" s="1"/>
  <c r="BD119" i="69"/>
  <c r="BD125" i="69"/>
  <c r="DI1273" i="64" a="1"/>
  <c r="DI1100" i="64" a="1"/>
  <c r="AX732" i="64" a="1"/>
  <c r="DI1885" i="64" a="1"/>
  <c r="BU74" i="861" l="1"/>
  <c r="BU76" i="861" s="1"/>
  <c r="CE596" i="64"/>
  <c r="CE586" i="64" s="1"/>
  <c r="CE588" i="64" s="1"/>
  <c r="DH2664" i="64"/>
  <c r="DH2668" i="64"/>
  <c r="CU2120" i="64" a="1"/>
  <c r="CU2120" i="64" s="1"/>
  <c r="CU2113" i="64" s="1"/>
  <c r="CU2114" i="64" s="1"/>
  <c r="CV2110" i="64" s="1"/>
  <c r="CV2116" i="64" s="1"/>
  <c r="DI1100" i="64"/>
  <c r="DI1102" i="64" s="1"/>
  <c r="DI1273" i="64"/>
  <c r="DI1275" i="64" s="1"/>
  <c r="DI2715" i="64" s="1"/>
  <c r="DI1885" i="64"/>
  <c r="DJ2254" i="64"/>
  <c r="DK2252" i="64"/>
  <c r="DL2252" i="64" s="1"/>
  <c r="DL2254" i="64" s="1"/>
  <c r="DH1887" i="64"/>
  <c r="AZ1863" i="64"/>
  <c r="BA1853" i="64"/>
  <c r="BA1857" i="64" s="1"/>
  <c r="BA1858" i="64" s="1"/>
  <c r="BA1859" i="64" s="1"/>
  <c r="BD662" i="64"/>
  <c r="BF657" i="64"/>
  <c r="BE660" i="64"/>
  <c r="AX732" i="64"/>
  <c r="AY1911" i="64"/>
  <c r="AZ1403" i="64"/>
  <c r="BG550" i="64"/>
  <c r="BF555" i="64"/>
  <c r="BC1887" i="64"/>
  <c r="AW1521" i="64"/>
  <c r="BE180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100" i="64" a="1"/>
  <c r="DJ1885" i="64" a="1"/>
  <c r="DJ1273" i="64" a="1"/>
  <c r="BW17" i="861" l="1"/>
  <c r="BW26" i="861" s="1"/>
  <c r="BW27" i="861" s="1"/>
  <c r="CE597" i="64"/>
  <c r="CF593" i="64" s="1"/>
  <c r="CE589" i="64"/>
  <c r="DI2664" i="64"/>
  <c r="DI2668" i="64"/>
  <c r="CV2120" i="64" a="1"/>
  <c r="CV2120" i="64" s="1"/>
  <c r="CV2113" i="64" s="1"/>
  <c r="CV2114" i="64" s="1"/>
  <c r="CW2110" i="64" s="1"/>
  <c r="CW2116" i="64" s="1"/>
  <c r="DJ1885" i="64"/>
  <c r="DJ1273" i="64"/>
  <c r="DJ1275" i="64" s="1"/>
  <c r="DJ2715" i="64" s="1"/>
  <c r="DJ1100" i="64"/>
  <c r="DJ1102" i="64" s="1"/>
  <c r="DI1887" i="64"/>
  <c r="DK2254" i="64"/>
  <c r="BE658" i="64"/>
  <c r="BB1853" i="64"/>
  <c r="BA1863" i="64"/>
  <c r="AY1427" i="64"/>
  <c r="AX734" i="64"/>
  <c r="BG554" i="64"/>
  <c r="BG559"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732" i="64" a="1"/>
  <c r="DK1273" i="64" a="1"/>
  <c r="DK1100" i="64" a="1"/>
  <c r="DK1885" i="64" a="1"/>
  <c r="BV44" i="861" l="1"/>
  <c r="CE598" i="64"/>
  <c r="CE602" i="64"/>
  <c r="CE590" i="64"/>
  <c r="CF582" i="64"/>
  <c r="CF585" i="64" s="1"/>
  <c r="CF594" i="64" s="1"/>
  <c r="CF596" i="64" s="1"/>
  <c r="CF586" i="64" s="1"/>
  <c r="CF588" i="64" s="1"/>
  <c r="CF589" i="64" s="1"/>
  <c r="K594" i="64"/>
  <c r="K596" i="64"/>
  <c r="L596" i="64"/>
  <c r="M596" i="64"/>
  <c r="N596" i="64"/>
  <c r="O596" i="64"/>
  <c r="DJ2664" i="64"/>
  <c r="DJ2668" i="64"/>
  <c r="CW2120" i="64" a="1"/>
  <c r="CW2120" i="64" s="1"/>
  <c r="CW2113" i="64" s="1"/>
  <c r="CW2114" i="64" s="1"/>
  <c r="CX2110" i="64" s="1"/>
  <c r="CX2116" i="64" s="1"/>
  <c r="DK1100" i="64"/>
  <c r="DK1273" i="64"/>
  <c r="DK1885" i="64"/>
  <c r="DJ1887" i="64"/>
  <c r="BB1857" i="64"/>
  <c r="BB1858" i="64" s="1"/>
  <c r="M1858" i="64" s="1"/>
  <c r="BE662" i="64"/>
  <c r="BF660" i="64"/>
  <c r="BG657" i="64"/>
  <c r="AZ1911" i="64"/>
  <c r="AY732" i="64"/>
  <c r="BA1403" i="64"/>
  <c r="BD1887" i="64"/>
  <c r="BG555" i="64"/>
  <c r="BH550" i="64"/>
  <c r="AX1521" i="64"/>
  <c r="BF180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273" i="64" a="1"/>
  <c r="DL1885" i="64" a="1"/>
  <c r="DL1100" i="64" a="1"/>
  <c r="BV104" i="861" l="1"/>
  <c r="BW96" i="861"/>
  <c r="BW64" i="861"/>
  <c r="K598" i="64"/>
  <c r="CF597" i="64"/>
  <c r="CF590" i="64"/>
  <c r="CG582" i="64"/>
  <c r="CG585" i="64" s="1"/>
  <c r="CX2120" i="64" a="1"/>
  <c r="CX2120" i="64" s="1"/>
  <c r="CX2113" i="64" s="1"/>
  <c r="CX2114" i="64" s="1"/>
  <c r="CY2110" i="64" s="1"/>
  <c r="CY2116" i="64" s="1"/>
  <c r="DL1885" i="64"/>
  <c r="DL1273" i="64"/>
  <c r="DL1100" i="64"/>
  <c r="DL1102" i="64" s="1"/>
  <c r="DK1275" i="64"/>
  <c r="DK2715" i="64" s="1"/>
  <c r="DK1102" i="64"/>
  <c r="BB1859" i="64"/>
  <c r="DK1887" i="64"/>
  <c r="BF658" i="64"/>
  <c r="BC1853" i="64"/>
  <c r="BB1863" i="64"/>
  <c r="AY734" i="64"/>
  <c r="BH554" i="64"/>
  <c r="BH559" i="64" s="1"/>
  <c r="AZ142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732" i="64" a="1"/>
  <c r="BV74" i="861" l="1"/>
  <c r="BV76" i="861" s="1"/>
  <c r="CF602" i="64"/>
  <c r="CG593" i="64"/>
  <c r="CF598" i="64"/>
  <c r="CG594" i="64"/>
  <c r="CG596" i="64" s="1"/>
  <c r="K586" i="64"/>
  <c r="L586" i="64"/>
  <c r="M586" i="64"/>
  <c r="N586" i="64"/>
  <c r="O586" i="64"/>
  <c r="M602" i="64"/>
  <c r="N602" i="64"/>
  <c r="O602" i="64"/>
  <c r="DK2664" i="64"/>
  <c r="DK2668" i="64"/>
  <c r="DL2664" i="64"/>
  <c r="DL2668" i="64"/>
  <c r="DL1887" i="64"/>
  <c r="DL1275" i="64"/>
  <c r="CY2120" i="64" a="1"/>
  <c r="CY2120" i="64" s="1"/>
  <c r="CY2113" i="64" s="1"/>
  <c r="CY2114" i="64" s="1"/>
  <c r="CZ2110" i="64" s="1"/>
  <c r="CZ2116" i="64" s="1"/>
  <c r="BC1857" i="64"/>
  <c r="BF662" i="64"/>
  <c r="BG660" i="64"/>
  <c r="BH657" i="64"/>
  <c r="AZ732" i="64"/>
  <c r="BA1911" i="64"/>
  <c r="BB1403" i="64"/>
  <c r="AY1521" i="64"/>
  <c r="BE1887" i="64"/>
  <c r="BI550" i="64"/>
  <c r="BH555" i="64"/>
  <c r="BG1800" i="64"/>
  <c r="BC200" i="69"/>
  <c r="BC194" i="69"/>
  <c r="BC202" i="69" s="1"/>
  <c r="BD183" i="69"/>
  <c r="BD186" i="69" s="1"/>
  <c r="BC188" i="69"/>
  <c r="BC163" i="69"/>
  <c r="BC169" i="69"/>
  <c r="BC179" i="69" s="1"/>
  <c r="BD156" i="69"/>
  <c r="BC173" i="69"/>
  <c r="BC175" i="69" s="1"/>
  <c r="BC177" i="69"/>
  <c r="BE135" i="69"/>
  <c r="BG117" i="69"/>
  <c r="BG118" i="69" s="1"/>
  <c r="BX17" i="861" l="1"/>
  <c r="BX26" i="861" s="1"/>
  <c r="BX27" i="861" s="1"/>
  <c r="CG586" i="64"/>
  <c r="CG597" i="64"/>
  <c r="K1887" i="64"/>
  <c r="L1887" i="64"/>
  <c r="M1887" i="64"/>
  <c r="DL2715" i="64"/>
  <c r="K1275" i="64"/>
  <c r="L1275" i="64"/>
  <c r="M1275" i="64"/>
  <c r="N1275" i="64"/>
  <c r="O1275" i="64"/>
  <c r="P1275" i="64"/>
  <c r="CZ2120" i="64" a="1"/>
  <c r="CZ2120" i="64" s="1"/>
  <c r="CZ2113" i="64" s="1"/>
  <c r="CZ2114" i="64" s="1"/>
  <c r="DA2110" i="64" s="1"/>
  <c r="K1102" i="64"/>
  <c r="L1102" i="64"/>
  <c r="M1102" i="64"/>
  <c r="N1102" i="64"/>
  <c r="O1102" i="64"/>
  <c r="P1102" i="64"/>
  <c r="BG658" i="64"/>
  <c r="BC1858" i="64"/>
  <c r="BA1427" i="64"/>
  <c r="BI554" i="64"/>
  <c r="BI559" i="64" s="1"/>
  <c r="AZ734" i="64"/>
  <c r="BD159" i="69"/>
  <c r="BD184" i="69" s="1"/>
  <c r="BD187" i="69" s="1"/>
  <c r="BE183" i="69" s="1"/>
  <c r="BE186" i="69" s="1"/>
  <c r="BD161" i="69"/>
  <c r="BE140" i="69"/>
  <c r="BE150" i="69" s="1"/>
  <c r="BE142" i="69"/>
  <c r="BE136" i="69"/>
  <c r="BF129" i="69"/>
  <c r="BG119" i="69"/>
  <c r="BG123" i="69"/>
  <c r="BH112" i="69"/>
  <c r="BH117" i="69" s="1"/>
  <c r="BG125" i="69"/>
  <c r="BA732" i="64" a="1"/>
  <c r="BW44" i="861" l="1"/>
  <c r="CG602" i="64"/>
  <c r="CH593" i="64"/>
  <c r="CG598" i="64"/>
  <c r="CG588" i="64"/>
  <c r="CG589" i="64" s="1"/>
  <c r="BC1859" i="64"/>
  <c r="DA2116" i="64"/>
  <c r="BG662" i="64"/>
  <c r="BI657" i="64"/>
  <c r="BH660" i="64"/>
  <c r="BH658" i="64" s="1"/>
  <c r="BD1853" i="64"/>
  <c r="BC1863" i="64"/>
  <c r="BA732" i="64"/>
  <c r="BC1403" i="64"/>
  <c r="BH1800" i="64"/>
  <c r="AZ1521" i="64"/>
  <c r="BF1887" i="64"/>
  <c r="BI555" i="64"/>
  <c r="BJ550" i="64"/>
  <c r="BD162" i="69"/>
  <c r="BD169" i="69" s="1"/>
  <c r="BD179" i="69" s="1"/>
  <c r="BD188" i="69"/>
  <c r="BD192" i="69"/>
  <c r="BD200" i="69" s="1"/>
  <c r="BD194" i="69"/>
  <c r="BD202" i="69" s="1"/>
  <c r="BF134" i="69"/>
  <c r="BF132" i="69"/>
  <c r="BF157" i="69" s="1"/>
  <c r="BE146" i="69"/>
  <c r="BE148" i="69" s="1"/>
  <c r="BE152" i="69"/>
  <c r="BH115" i="69"/>
  <c r="BH118" i="69" s="1"/>
  <c r="BH119" i="69" s="1"/>
  <c r="BW104" i="861" l="1"/>
  <c r="BX64" i="861"/>
  <c r="BX96" i="861"/>
  <c r="CG590" i="64"/>
  <c r="CH582" i="64"/>
  <c r="DA2120" i="64" a="1"/>
  <c r="DA2120" i="64" s="1"/>
  <c r="DA2113" i="64" s="1"/>
  <c r="DA2114" i="64" s="1"/>
  <c r="DB2110" i="64" s="1"/>
  <c r="DB2116" i="64" s="1"/>
  <c r="BD1857" i="64"/>
  <c r="BH662" i="64"/>
  <c r="BB1911" i="64"/>
  <c r="BJ554" i="64"/>
  <c r="BJ559" i="64" s="1"/>
  <c r="BB1427" i="64"/>
  <c r="BA734" i="64"/>
  <c r="BD167" i="69"/>
  <c r="BD173" i="69" s="1"/>
  <c r="BD175" i="69" s="1"/>
  <c r="BE156" i="69"/>
  <c r="BE159" i="69" s="1"/>
  <c r="BE184" i="69" s="1"/>
  <c r="BE187" i="69" s="1"/>
  <c r="BE192" i="69" s="1"/>
  <c r="BE200" i="69" s="1"/>
  <c r="BD163" i="69"/>
  <c r="BD198" i="69"/>
  <c r="BF135" i="69"/>
  <c r="BH125" i="69"/>
  <c r="BH123" i="69"/>
  <c r="BI112" i="69"/>
  <c r="BI117" i="69" s="1"/>
  <c r="BB732" i="64" a="1"/>
  <c r="BW74" i="861" l="1"/>
  <c r="BW76" i="861" s="1"/>
  <c r="CH585" i="64"/>
  <c r="DB2120" i="64" a="1"/>
  <c r="DB2120" i="64" s="1"/>
  <c r="DB2113" i="64" s="1"/>
  <c r="DB2114" i="64" s="1"/>
  <c r="DC2110" i="64" s="1"/>
  <c r="DC2116" i="64" s="1"/>
  <c r="BD1858" i="64"/>
  <c r="BI660" i="64"/>
  <c r="BI658" i="64" s="1"/>
  <c r="BJ657" i="64"/>
  <c r="BC1911" i="64"/>
  <c r="BB732" i="64"/>
  <c r="BD1403" i="64"/>
  <c r="BG1887" i="64"/>
  <c r="BA1521" i="64"/>
  <c r="BI1800" i="64"/>
  <c r="BK550" i="64"/>
  <c r="BJ555"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17" i="861" l="1"/>
  <c r="BY26" i="861" s="1"/>
  <c r="BY27" i="861" s="1"/>
  <c r="CH594" i="64"/>
  <c r="BD1859" i="64"/>
  <c r="DC2120" i="64" a="1"/>
  <c r="DC2120" i="64" s="1"/>
  <c r="DC2113" i="64" s="1"/>
  <c r="DC2114" i="64" s="1"/>
  <c r="DD2110" i="64" s="1"/>
  <c r="BD1863" i="64"/>
  <c r="BE1853" i="64"/>
  <c r="BI662" i="64"/>
  <c r="BB734" i="64"/>
  <c r="BK554" i="64"/>
  <c r="BK559" i="64" s="1"/>
  <c r="BC1427" i="64"/>
  <c r="BE163" i="69"/>
  <c r="BE169" i="69"/>
  <c r="BE179" i="69" s="1"/>
  <c r="BE177" i="69"/>
  <c r="BF156" i="69"/>
  <c r="BF161" i="69" s="1"/>
  <c r="BF146" i="69"/>
  <c r="BF148" i="69" s="1"/>
  <c r="BF152" i="69"/>
  <c r="BG134" i="69"/>
  <c r="BG132" i="69"/>
  <c r="BG157" i="69" s="1"/>
  <c r="BI123" i="69"/>
  <c r="BJ112" i="69"/>
  <c r="BJ117" i="69" s="1"/>
  <c r="BI125" i="69"/>
  <c r="BC732" i="64" a="1"/>
  <c r="BX44" i="861" l="1"/>
  <c r="CH596" i="64"/>
  <c r="CH597" i="64" s="1"/>
  <c r="BE1857" i="64"/>
  <c r="DD2116" i="64"/>
  <c r="BJ660" i="64"/>
  <c r="BJ658" i="64" s="1"/>
  <c r="BK657" i="64"/>
  <c r="BD1427" i="64"/>
  <c r="BC732" i="64"/>
  <c r="BD1911" i="64"/>
  <c r="BE1403" i="64"/>
  <c r="BL550" i="64"/>
  <c r="BK555" i="64"/>
  <c r="BB1521" i="64"/>
  <c r="BH1887" i="64"/>
  <c r="BJ1800" i="64"/>
  <c r="BF159" i="69"/>
  <c r="BF184" i="69" s="1"/>
  <c r="BF187" i="69" s="1"/>
  <c r="BF192" i="69" s="1"/>
  <c r="BF198" i="69" s="1"/>
  <c r="BG135" i="69"/>
  <c r="BG140" i="69" s="1"/>
  <c r="BG150" i="69" s="1"/>
  <c r="BJ115" i="69"/>
  <c r="BJ118" i="69" s="1"/>
  <c r="BJ125" i="69" s="1"/>
  <c r="BX104" i="861" l="1"/>
  <c r="BY64" i="861"/>
  <c r="BY96" i="861"/>
  <c r="CH602" i="64"/>
  <c r="CH598" i="64"/>
  <c r="CI593" i="64"/>
  <c r="CH586" i="64"/>
  <c r="BE1858" i="64"/>
  <c r="BF1853" i="64" s="1"/>
  <c r="BF1857" i="64" s="1"/>
  <c r="DD2120" i="64" a="1"/>
  <c r="DD2120" i="64" s="1"/>
  <c r="DD2113" i="64" s="1"/>
  <c r="DD2114" i="64" s="1"/>
  <c r="DE2110" i="64" s="1"/>
  <c r="DE2116" i="64" s="1"/>
  <c r="BJ662" i="64"/>
  <c r="BC734" i="64"/>
  <c r="BL554" i="64"/>
  <c r="BL559" i="64" s="1"/>
  <c r="BF162" i="69"/>
  <c r="BF163" i="69" s="1"/>
  <c r="BF194" i="69"/>
  <c r="BF202" i="69" s="1"/>
  <c r="BF200" i="69"/>
  <c r="BG183" i="69"/>
  <c r="BG186" i="69" s="1"/>
  <c r="BF188" i="69"/>
  <c r="BG142" i="69"/>
  <c r="BG152" i="69" s="1"/>
  <c r="BG136" i="69"/>
  <c r="BH129" i="69"/>
  <c r="BH134" i="69" s="1"/>
  <c r="BJ123" i="69"/>
  <c r="BK112" i="69"/>
  <c r="BK115" i="69" s="1"/>
  <c r="BJ119" i="69"/>
  <c r="BD732" i="64" a="1"/>
  <c r="BX74" i="861" l="1"/>
  <c r="BX76" i="861" s="1"/>
  <c r="CH588" i="64"/>
  <c r="CH589" i="64" s="1"/>
  <c r="BE1863" i="64"/>
  <c r="BE1859" i="64"/>
  <c r="DE2120" i="64" a="1"/>
  <c r="DE2120" i="64" s="1"/>
  <c r="DE2113" i="64" s="1"/>
  <c r="DE2114" i="64" s="1"/>
  <c r="DF2110" i="64" s="1"/>
  <c r="DF2116" i="64" s="1"/>
  <c r="BF1858" i="64"/>
  <c r="BF1859" i="64" s="1"/>
  <c r="BK660" i="64"/>
  <c r="BK658" i="64" s="1"/>
  <c r="BL657" i="64"/>
  <c r="BD732" i="64"/>
  <c r="BE1911" i="64"/>
  <c r="BF1403" i="64"/>
  <c r="BM550" i="64"/>
  <c r="BL555" i="64"/>
  <c r="BK1800" i="64"/>
  <c r="BI1887" i="64"/>
  <c r="BC1521" i="64"/>
  <c r="BG156" i="69"/>
  <c r="BG161" i="69" s="1"/>
  <c r="BF169" i="69"/>
  <c r="BF179" i="69" s="1"/>
  <c r="BF167" i="69"/>
  <c r="BF177" i="69" s="1"/>
  <c r="BH132" i="69"/>
  <c r="BH157" i="69" s="1"/>
  <c r="BG146" i="69"/>
  <c r="BG148" i="69" s="1"/>
  <c r="BK117" i="69"/>
  <c r="BK118" i="69" s="1"/>
  <c r="BZ17" i="861" l="1"/>
  <c r="BZ26" i="861" s="1"/>
  <c r="BZ27" i="861" s="1"/>
  <c r="CH590" i="64"/>
  <c r="CI582" i="64"/>
  <c r="CI585" i="64" s="1"/>
  <c r="DF2120" i="64" a="1"/>
  <c r="DF2120" i="64" s="1"/>
  <c r="DF2113" i="64" s="1"/>
  <c r="DF2114" i="64" s="1"/>
  <c r="DG2110" i="64" s="1"/>
  <c r="DG2116" i="64" s="1"/>
  <c r="BG1853" i="64"/>
  <c r="BG1857" i="64" s="1"/>
  <c r="BG1858" i="64" s="1"/>
  <c r="BF1863" i="64"/>
  <c r="BK662" i="64"/>
  <c r="BE1427" i="64"/>
  <c r="BM554" i="64"/>
  <c r="BM559" i="64" s="1"/>
  <c r="BD734" i="64"/>
  <c r="BG159" i="69"/>
  <c r="BG184" i="69" s="1"/>
  <c r="BG187" i="69" s="1"/>
  <c r="BG194" i="69" s="1"/>
  <c r="BG202" i="69" s="1"/>
  <c r="BF173" i="69"/>
  <c r="BF175" i="69" s="1"/>
  <c r="BH135" i="69"/>
  <c r="BK125" i="69"/>
  <c r="BK123" i="69"/>
  <c r="K118" i="69"/>
  <c r="L112" i="69" s="1"/>
  <c r="BL112" i="69"/>
  <c r="BL115" i="69" s="1"/>
  <c r="BK119" i="69"/>
  <c r="BE732" i="64" a="1"/>
  <c r="BY44" i="861" l="1"/>
  <c r="CI594" i="64"/>
  <c r="BG1859" i="64"/>
  <c r="DG2120" i="64" a="1"/>
  <c r="DG2120" i="64" s="1"/>
  <c r="DG2113" i="64" s="1"/>
  <c r="DG2114" i="64" s="1"/>
  <c r="DH2110" i="64" s="1"/>
  <c r="BL660" i="64"/>
  <c r="BL658" i="64" s="1"/>
  <c r="BM657" i="64"/>
  <c r="BG1863" i="64"/>
  <c r="BH1853" i="64"/>
  <c r="BE732" i="64"/>
  <c r="BF1911" i="64"/>
  <c r="BG1403" i="64"/>
  <c r="BJ1887" i="64"/>
  <c r="BD1521" i="64"/>
  <c r="BN550" i="64"/>
  <c r="BM555" i="64"/>
  <c r="BL1800" i="64"/>
  <c r="BG162" i="69"/>
  <c r="BG169" i="69" s="1"/>
  <c r="BG179" i="69" s="1"/>
  <c r="BG188" i="69"/>
  <c r="BH183" i="69"/>
  <c r="BH186" i="69" s="1"/>
  <c r="BG192" i="69"/>
  <c r="BG198" i="69" s="1"/>
  <c r="BH136" i="69"/>
  <c r="BH140" i="69"/>
  <c r="BH150" i="69" s="1"/>
  <c r="BH142" i="69"/>
  <c r="BH146" i="69" s="1"/>
  <c r="BH148" i="69" s="1"/>
  <c r="BI129" i="69"/>
  <c r="BL117" i="69"/>
  <c r="BL118" i="69" s="1"/>
  <c r="BF732" i="64" a="1"/>
  <c r="BZ64" i="861" l="1"/>
  <c r="BY104" i="861"/>
  <c r="BZ96" i="861"/>
  <c r="CI596" i="64"/>
  <c r="CI597" i="64" s="1"/>
  <c r="DH2116" i="64"/>
  <c r="BL662" i="64"/>
  <c r="BH1857" i="64"/>
  <c r="BH1858" i="64" s="1"/>
  <c r="BF732" i="64"/>
  <c r="BE734" i="64"/>
  <c r="BN554" i="64"/>
  <c r="BN559" i="64" s="1"/>
  <c r="BG167" i="69"/>
  <c r="BG173" i="69" s="1"/>
  <c r="BG175" i="69" s="1"/>
  <c r="BG163" i="69"/>
  <c r="BH156" i="69"/>
  <c r="BH161" i="69" s="1"/>
  <c r="BG200" i="69"/>
  <c r="BH152" i="69"/>
  <c r="BI132" i="69"/>
  <c r="BI157" i="69" s="1"/>
  <c r="BI134" i="69"/>
  <c r="BL125" i="69"/>
  <c r="BL119" i="69"/>
  <c r="BM112" i="69"/>
  <c r="BL123" i="69"/>
  <c r="BY74" i="861" l="1"/>
  <c r="BY76" i="861" s="1"/>
  <c r="CI602" i="64"/>
  <c r="CI598" i="64"/>
  <c r="CJ593" i="64"/>
  <c r="CI586" i="64"/>
  <c r="BH1859" i="64"/>
  <c r="DH2120" i="64" a="1"/>
  <c r="DH2120" i="64" s="1"/>
  <c r="DH2113" i="64" s="1"/>
  <c r="DH2114" i="64" s="1"/>
  <c r="DI2110" i="64" s="1"/>
  <c r="BN657" i="64"/>
  <c r="BM660" i="64"/>
  <c r="BI1853" i="64"/>
  <c r="BH1863" i="64"/>
  <c r="BG1911" i="64"/>
  <c r="BH1403" i="64"/>
  <c r="BK1887" i="64"/>
  <c r="BM1800" i="64"/>
  <c r="BE1521" i="64"/>
  <c r="BN555" i="64"/>
  <c r="BO550" i="64"/>
  <c r="BF734" i="64"/>
  <c r="BH159" i="69"/>
  <c r="BH184" i="69" s="1"/>
  <c r="BH187" i="69" s="1"/>
  <c r="BH192" i="69" s="1"/>
  <c r="BG177" i="69"/>
  <c r="BI135" i="69"/>
  <c r="BF1427" i="64"/>
  <c r="BM117" i="69"/>
  <c r="BM115" i="69"/>
  <c r="CA17" i="861" l="1"/>
  <c r="CA26" i="861" s="1"/>
  <c r="CA27" i="861" s="1"/>
  <c r="CI588" i="64"/>
  <c r="CI589" i="64" s="1"/>
  <c r="DI2116" i="64"/>
  <c r="DI2120" i="64" s="1" a="1"/>
  <c r="DI2120" i="64" s="1"/>
  <c r="BI1857" i="64"/>
  <c r="BI1858" i="64" s="1"/>
  <c r="BI1859" i="64" s="1"/>
  <c r="BM658" i="64"/>
  <c r="BO554" i="64"/>
  <c r="BO559" i="64" s="1"/>
  <c r="BF1521" i="64"/>
  <c r="BH162" i="69"/>
  <c r="BH169" i="69" s="1"/>
  <c r="BH179" i="69" s="1"/>
  <c r="BI183" i="69"/>
  <c r="BI186" i="69" s="1"/>
  <c r="BH194" i="69"/>
  <c r="BH202" i="69" s="1"/>
  <c r="BH188" i="69"/>
  <c r="BH200" i="69"/>
  <c r="BH198" i="69"/>
  <c r="BI136" i="69"/>
  <c r="BI140" i="69"/>
  <c r="BI150" i="69" s="1"/>
  <c r="BI142" i="69"/>
  <c r="BJ129" i="69"/>
  <c r="BM118" i="69"/>
  <c r="BG732" i="64" a="1"/>
  <c r="BZ44" i="861" l="1"/>
  <c r="CI590" i="64"/>
  <c r="CJ582" i="64"/>
  <c r="CJ585" i="64" s="1"/>
  <c r="DI2113" i="64"/>
  <c r="BM662" i="64"/>
  <c r="BN660" i="64"/>
  <c r="BI1863" i="64"/>
  <c r="BJ1853" i="64"/>
  <c r="BH1911" i="64"/>
  <c r="BG732" i="64"/>
  <c r="BI1403" i="64"/>
  <c r="BO555" i="64"/>
  <c r="BP550" i="64"/>
  <c r="BL1887" i="64"/>
  <c r="BN1800" i="64"/>
  <c r="BH163" i="69"/>
  <c r="BH167" i="69"/>
  <c r="BH177" i="69" s="1"/>
  <c r="BI156" i="69"/>
  <c r="BI159" i="69" s="1"/>
  <c r="BI184" i="69" s="1"/>
  <c r="BI187" i="69" s="1"/>
  <c r="BI188" i="69" s="1"/>
  <c r="BJ134" i="69"/>
  <c r="BJ132" i="69"/>
  <c r="BJ157" i="69" s="1"/>
  <c r="BI152" i="69"/>
  <c r="BI146" i="69"/>
  <c r="BI148" i="69" s="1"/>
  <c r="BM125" i="69"/>
  <c r="BM119" i="69"/>
  <c r="BN112" i="69"/>
  <c r="BM123" i="69"/>
  <c r="BZ104" i="861" l="1"/>
  <c r="CA64" i="861"/>
  <c r="CA96" i="861"/>
  <c r="CJ594" i="64"/>
  <c r="DI2114" i="64"/>
  <c r="BJ1857" i="64"/>
  <c r="BJ1858" i="64" s="1"/>
  <c r="BJ1859" i="64" s="1"/>
  <c r="BO657" i="64"/>
  <c r="BN658" i="64"/>
  <c r="O657" i="64"/>
  <c r="BP554" i="64"/>
  <c r="BP559" i="64" s="1"/>
  <c r="BG734" i="64"/>
  <c r="BH173" i="69"/>
  <c r="BH175" i="69" s="1"/>
  <c r="BI161" i="69"/>
  <c r="BI162" i="69" s="1"/>
  <c r="BI167" i="69" s="1"/>
  <c r="BI173" i="69" s="1"/>
  <c r="BI175" i="69" s="1"/>
  <c r="BJ183" i="69"/>
  <c r="BJ186" i="69" s="1"/>
  <c r="BI192" i="69"/>
  <c r="BI198" i="69" s="1"/>
  <c r="BI194" i="69"/>
  <c r="BI202" i="69" s="1"/>
  <c r="BG1427" i="64"/>
  <c r="BJ135" i="69"/>
  <c r="BN115" i="69"/>
  <c r="BN117" i="69"/>
  <c r="BH732" i="64" a="1"/>
  <c r="BZ74" i="861" l="1"/>
  <c r="BZ76" i="861" s="1"/>
  <c r="CJ596" i="64"/>
  <c r="CJ597" i="64" s="1"/>
  <c r="DJ2110" i="64"/>
  <c r="BN662" i="64"/>
  <c r="BO660" i="64"/>
  <c r="BP657" i="64"/>
  <c r="BJ1863" i="64"/>
  <c r="BK1853" i="64"/>
  <c r="BH732" i="64"/>
  <c r="BI1911" i="64"/>
  <c r="BJ1403" i="64"/>
  <c r="BM1887" i="64"/>
  <c r="BO1800" i="64"/>
  <c r="BQ550" i="64"/>
  <c r="BP555" i="64"/>
  <c r="BG1521" i="64"/>
  <c r="BI163" i="69"/>
  <c r="BI169" i="69"/>
  <c r="BI179" i="69" s="1"/>
  <c r="BJ156" i="69"/>
  <c r="BJ159" i="69" s="1"/>
  <c r="BJ184" i="69" s="1"/>
  <c r="BJ187" i="69" s="1"/>
  <c r="BJ188" i="69" s="1"/>
  <c r="BI177" i="69"/>
  <c r="BI200" i="69"/>
  <c r="BH1427" i="64"/>
  <c r="BJ142" i="69"/>
  <c r="BK129" i="69"/>
  <c r="BJ140" i="69"/>
  <c r="BJ150" i="69" s="1"/>
  <c r="BJ136" i="69"/>
  <c r="BN118" i="69"/>
  <c r="BN125" i="69" s="1"/>
  <c r="BI732" i="64" a="1"/>
  <c r="CB17" i="861" l="1"/>
  <c r="CB26" i="861" s="1"/>
  <c r="CB27" i="861" s="1"/>
  <c r="CJ602" i="64"/>
  <c r="CK593" i="64"/>
  <c r="CJ598" i="64"/>
  <c r="CJ586" i="64"/>
  <c r="DJ2116" i="64"/>
  <c r="DJ2120" i="64" s="1" a="1"/>
  <c r="DJ2120" i="64" s="1"/>
  <c r="BK1857" i="64"/>
  <c r="BK1858" i="64" s="1"/>
  <c r="BK1859" i="64" s="1"/>
  <c r="BO658" i="64"/>
  <c r="BI732" i="64"/>
  <c r="BH734" i="64"/>
  <c r="BQ554" i="64"/>
  <c r="BQ559" i="64" s="1"/>
  <c r="BJ161" i="69"/>
  <c r="BJ162" i="69" s="1"/>
  <c r="BJ169" i="69" s="1"/>
  <c r="BJ179" i="69" s="1"/>
  <c r="BJ192" i="69"/>
  <c r="BJ200" i="69" s="1"/>
  <c r="BJ194" i="69"/>
  <c r="BJ202" i="69" s="1"/>
  <c r="BK183" i="69"/>
  <c r="BK186" i="69" s="1"/>
  <c r="BK134" i="69"/>
  <c r="BK132" i="69"/>
  <c r="BK157" i="69" s="1"/>
  <c r="BJ146" i="69"/>
  <c r="BJ148" i="69" s="1"/>
  <c r="BJ152" i="69"/>
  <c r="BI1427" i="64"/>
  <c r="BN119" i="69"/>
  <c r="BO112" i="69"/>
  <c r="BO117" i="69" s="1"/>
  <c r="BN123" i="69"/>
  <c r="CA44" i="861" l="1"/>
  <c r="CJ588" i="64"/>
  <c r="CJ589" i="64" s="1"/>
  <c r="DJ2113" i="64"/>
  <c r="BO662" i="64"/>
  <c r="BQ657" i="64"/>
  <c r="BP660" i="64"/>
  <c r="BK1863" i="64"/>
  <c r="BL1853" i="64"/>
  <c r="BJ1911" i="64"/>
  <c r="BK1403" i="64"/>
  <c r="BN1887" i="64"/>
  <c r="BQ555" i="64"/>
  <c r="BR550" i="64"/>
  <c r="BI734" i="64"/>
  <c r="BP1800" i="64"/>
  <c r="BH1521" i="64"/>
  <c r="BJ167" i="69"/>
  <c r="BJ177" i="69" s="1"/>
  <c r="BJ163" i="69"/>
  <c r="BK156" i="69"/>
  <c r="BK159" i="69" s="1"/>
  <c r="BK184" i="69" s="1"/>
  <c r="BK187" i="69" s="1"/>
  <c r="BJ198" i="69"/>
  <c r="BK135" i="69"/>
  <c r="BK136" i="69" s="1"/>
  <c r="BO115" i="69"/>
  <c r="BO118" i="69" s="1"/>
  <c r="BO125" i="69" s="1"/>
  <c r="CB96" i="861" l="1"/>
  <c r="CA104" i="861"/>
  <c r="CB64" i="861"/>
  <c r="CJ590" i="64"/>
  <c r="CK582" i="64"/>
  <c r="CK585" i="64" s="1"/>
  <c r="DJ2114" i="64"/>
  <c r="BL1857" i="64"/>
  <c r="BL1858" i="64" s="1"/>
  <c r="BL1859" i="64" s="1"/>
  <c r="BP658" i="64"/>
  <c r="BR554" i="64"/>
  <c r="BR559" i="64" s="1"/>
  <c r="BI1521"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427" i="64"/>
  <c r="BO119" i="69"/>
  <c r="BO123" i="69"/>
  <c r="BP112" i="69"/>
  <c r="BP115" i="69" s="1"/>
  <c r="BJ732" i="64" a="1"/>
  <c r="CA74" i="861" l="1"/>
  <c r="CA76" i="861" s="1"/>
  <c r="CK594" i="64"/>
  <c r="DK2110" i="64"/>
  <c r="BP662" i="64"/>
  <c r="BQ660" i="64"/>
  <c r="BR657" i="64"/>
  <c r="BL1863" i="64"/>
  <c r="BM1853" i="64"/>
  <c r="BJ732" i="64"/>
  <c r="BK1911" i="64"/>
  <c r="BL1403" i="64"/>
  <c r="BR555" i="64"/>
  <c r="BS550" i="64"/>
  <c r="BQ1800" i="64"/>
  <c r="BO1887"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17" i="861" l="1"/>
  <c r="CC26" i="861" s="1"/>
  <c r="CC27" i="861" s="1"/>
  <c r="CK596" i="64"/>
  <c r="CK597" i="64" s="1"/>
  <c r="DK2116" i="64"/>
  <c r="DK2120" i="64" s="1" a="1"/>
  <c r="DK2120" i="64" s="1"/>
  <c r="BQ658" i="64"/>
  <c r="BQ662" i="64" s="1"/>
  <c r="BM1857" i="64"/>
  <c r="BM1858" i="64" s="1"/>
  <c r="BM1859" i="64" s="1"/>
  <c r="BS554" i="64"/>
  <c r="BS559" i="64" s="1"/>
  <c r="BJ734" i="64"/>
  <c r="L159" i="69"/>
  <c r="BL187" i="69"/>
  <c r="BM183" i="69" s="1"/>
  <c r="BM186" i="69" s="1"/>
  <c r="K173" i="69"/>
  <c r="BK177" i="69"/>
  <c r="L156" i="69"/>
  <c r="BL161" i="69"/>
  <c r="L161" i="69" s="1"/>
  <c r="BL135" i="69"/>
  <c r="BM129" i="69" s="1"/>
  <c r="L157" i="69"/>
  <c r="BP125" i="69"/>
  <c r="BP123" i="69"/>
  <c r="BQ112" i="69"/>
  <c r="BQ117" i="69" s="1"/>
  <c r="BP119" i="69"/>
  <c r="BK732" i="64" a="1"/>
  <c r="CB44" i="861" l="1"/>
  <c r="CK602" i="64"/>
  <c r="CL593" i="64"/>
  <c r="CK598" i="64"/>
  <c r="CK586" i="64"/>
  <c r="DK2113" i="64"/>
  <c r="BR660" i="64"/>
  <c r="BR658" i="64" s="1"/>
  <c r="BS657" i="64"/>
  <c r="BN1853" i="64"/>
  <c r="BM1863" i="64"/>
  <c r="BL1911" i="64"/>
  <c r="BK732" i="64"/>
  <c r="BM1403" i="64"/>
  <c r="BS555" i="64"/>
  <c r="BT550" i="64"/>
  <c r="BJ1521" i="64"/>
  <c r="BR1800" i="64"/>
  <c r="BP1887" i="64"/>
  <c r="BL194" i="69"/>
  <c r="BL202" i="69" s="1"/>
  <c r="BL188" i="69"/>
  <c r="BL192" i="69"/>
  <c r="BL198" i="69" s="1"/>
  <c r="L198" i="69" s="1"/>
  <c r="BL162" i="69"/>
  <c r="BL163" i="69" s="1"/>
  <c r="BL140" i="69"/>
  <c r="BL150" i="69" s="1"/>
  <c r="BL142" i="69"/>
  <c r="BL152" i="69" s="1"/>
  <c r="BL136" i="69"/>
  <c r="BM132" i="69"/>
  <c r="BM157" i="69" s="1"/>
  <c r="BM134" i="69"/>
  <c r="L192" i="69"/>
  <c r="BK1427" i="64"/>
  <c r="BQ115" i="69"/>
  <c r="BQ118" i="69" s="1"/>
  <c r="BQ119" i="69" s="1"/>
  <c r="CB104" i="861" l="1"/>
  <c r="CC64" i="861"/>
  <c r="CC96" i="861"/>
  <c r="CK588" i="64"/>
  <c r="CK589" i="64" s="1"/>
  <c r="DK2114" i="64"/>
  <c r="BN1857" i="64"/>
  <c r="BN1858" i="64" s="1"/>
  <c r="N1858" i="64" s="1"/>
  <c r="BR662" i="64"/>
  <c r="BT554" i="64"/>
  <c r="BT559" i="64" s="1"/>
  <c r="BK734" i="64"/>
  <c r="BL200" i="69"/>
  <c r="BM156" i="69"/>
  <c r="BM159" i="69" s="1"/>
  <c r="BM184" i="69" s="1"/>
  <c r="BM187" i="69" s="1"/>
  <c r="BL167" i="69"/>
  <c r="BL177" i="69" s="1"/>
  <c r="BL169" i="69"/>
  <c r="BL179" i="69" s="1"/>
  <c r="BL146" i="69"/>
  <c r="BL148" i="69" s="1"/>
  <c r="L148" i="69" s="1"/>
  <c r="L140" i="69"/>
  <c r="BM135" i="69"/>
  <c r="BM136" i="69" s="1"/>
  <c r="BL1427" i="64"/>
  <c r="BR112" i="69"/>
  <c r="BR115" i="69" s="1"/>
  <c r="BQ123" i="69"/>
  <c r="BQ125" i="69"/>
  <c r="BL732" i="64" a="1"/>
  <c r="CB74" i="861" l="1"/>
  <c r="CB76" i="861" s="1"/>
  <c r="CK590" i="64"/>
  <c r="CL582" i="64"/>
  <c r="DL2110" i="64"/>
  <c r="BN1859" i="64"/>
  <c r="BS660" i="64"/>
  <c r="BS658" i="64" s="1"/>
  <c r="BT657" i="64"/>
  <c r="BN1863" i="64"/>
  <c r="BO1853" i="64"/>
  <c r="BM1911" i="64"/>
  <c r="BL732" i="64"/>
  <c r="BN1403" i="64"/>
  <c r="BT555" i="64"/>
  <c r="BU550" i="64"/>
  <c r="BK1521" i="64"/>
  <c r="BS1800" i="64"/>
  <c r="BQ1887"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732" i="64" a="1"/>
  <c r="CD17" i="861" l="1"/>
  <c r="CD26" i="861" s="1"/>
  <c r="CD27" i="861" s="1"/>
  <c r="CL585" i="64"/>
  <c r="L2110" i="64"/>
  <c r="M2110" i="64"/>
  <c r="N2110" i="64"/>
  <c r="DL2116" i="64"/>
  <c r="P2110" i="64"/>
  <c r="O2110" i="64"/>
  <c r="BO1857" i="64"/>
  <c r="BS662" i="64"/>
  <c r="BM732" i="64"/>
  <c r="BL734" i="64"/>
  <c r="BU554" i="64"/>
  <c r="BU559" i="64" s="1"/>
  <c r="BM167" i="69"/>
  <c r="BM173" i="69" s="1"/>
  <c r="BM175" i="69" s="1"/>
  <c r="BM169" i="69"/>
  <c r="BM179" i="69" s="1"/>
  <c r="BN132" i="69"/>
  <c r="BN157" i="69" s="1"/>
  <c r="BM152" i="69"/>
  <c r="BM163" i="69"/>
  <c r="BN187" i="69"/>
  <c r="BO183" i="69" s="1"/>
  <c r="BO186" i="69" s="1"/>
  <c r="BN161" i="69"/>
  <c r="BM198" i="69"/>
  <c r="BM200" i="69"/>
  <c r="BM1427" i="64"/>
  <c r="BR123" i="69"/>
  <c r="BR125" i="69"/>
  <c r="BS112" i="69"/>
  <c r="BS117" i="69" s="1"/>
  <c r="CC44" i="861" l="1"/>
  <c r="CL594" i="64"/>
  <c r="K2116" i="64"/>
  <c r="L2116" i="64"/>
  <c r="M2116" i="64"/>
  <c r="N2116" i="64"/>
  <c r="O2116" i="64"/>
  <c r="P2116" i="64"/>
  <c r="DL2120" i="64" a="1"/>
  <c r="DL2120" i="64" s="1"/>
  <c r="DL2113" i="64" s="1"/>
  <c r="BO1858" i="64"/>
  <c r="BT660" i="64"/>
  <c r="BT658" i="64" s="1"/>
  <c r="BU657" i="64"/>
  <c r="BO1403" i="64"/>
  <c r="BL1521" i="64"/>
  <c r="BU555" i="64"/>
  <c r="BV550" i="64"/>
  <c r="BM734" i="64"/>
  <c r="BR1887" i="64"/>
  <c r="BT1800" i="64"/>
  <c r="BN135" i="69"/>
  <c r="BN136" i="69" s="1"/>
  <c r="BM177" i="69"/>
  <c r="BN162" i="69"/>
  <c r="BN169" i="69" s="1"/>
  <c r="BN179" i="69" s="1"/>
  <c r="BN192" i="69"/>
  <c r="BN198" i="69" s="1"/>
  <c r="BN194" i="69"/>
  <c r="BN202" i="69" s="1"/>
  <c r="BN188" i="69"/>
  <c r="BS115" i="69"/>
  <c r="BS118" i="69" s="1"/>
  <c r="BS119" i="69" s="1"/>
  <c r="CD64" i="861" l="1"/>
  <c r="CC104" i="861"/>
  <c r="CD96" i="861"/>
  <c r="CL596" i="64"/>
  <c r="CL586" i="64" s="1"/>
  <c r="CL588" i="64" s="1"/>
  <c r="CL589" i="64" s="1"/>
  <c r="K2113" i="64"/>
  <c r="L2113" i="64"/>
  <c r="M2113" i="64"/>
  <c r="N2113" i="64"/>
  <c r="O2113" i="64"/>
  <c r="P2113" i="64"/>
  <c r="BO1859" i="64"/>
  <c r="DL2114" i="64"/>
  <c r="BO1863" i="64"/>
  <c r="BP1853" i="64"/>
  <c r="BT662" i="64"/>
  <c r="BV554" i="64"/>
  <c r="BV559" i="64" s="1"/>
  <c r="BM1521" i="64"/>
  <c r="BN1911" i="64"/>
  <c r="BO129" i="69"/>
  <c r="BO134" i="69" s="1"/>
  <c r="BN142" i="69"/>
  <c r="BN152" i="69" s="1"/>
  <c r="BN140" i="69"/>
  <c r="BN150" i="69" s="1"/>
  <c r="BN163" i="69"/>
  <c r="BN167" i="69"/>
  <c r="BN177" i="69" s="1"/>
  <c r="BO156" i="69"/>
  <c r="BO161" i="69" s="1"/>
  <c r="BN200" i="69"/>
  <c r="BS123" i="69"/>
  <c r="BS125" i="69"/>
  <c r="BT112" i="69"/>
  <c r="BT117" i="69" s="1"/>
  <c r="BN732" i="64" a="1"/>
  <c r="CC74" i="861" l="1"/>
  <c r="CC76" i="861" s="1"/>
  <c r="CL597" i="64"/>
  <c r="CL602" i="64" s="1"/>
  <c r="CL590" i="64"/>
  <c r="CM582" i="64"/>
  <c r="CM585" i="64" s="1"/>
  <c r="P589" i="64"/>
  <c r="BP1857" i="64"/>
  <c r="BU660" i="64"/>
  <c r="BV657" i="64"/>
  <c r="BN732" i="64"/>
  <c r="BP1403" i="64"/>
  <c r="BS1887" i="64"/>
  <c r="BU1800" i="64"/>
  <c r="BW550" i="64"/>
  <c r="BV555" i="64"/>
  <c r="BO132" i="69"/>
  <c r="BO157" i="69" s="1"/>
  <c r="BN146" i="69"/>
  <c r="BN148" i="69" s="1"/>
  <c r="BO159" i="69"/>
  <c r="BO184" i="69" s="1"/>
  <c r="BO187" i="69" s="1"/>
  <c r="BO194" i="69" s="1"/>
  <c r="BO202" i="69" s="1"/>
  <c r="BN173" i="69"/>
  <c r="BN175" i="69" s="1"/>
  <c r="BN1427" i="64"/>
  <c r="BT115" i="69"/>
  <c r="BT118" i="69" s="1"/>
  <c r="BT119" i="69" s="1"/>
  <c r="CE17" i="861" l="1"/>
  <c r="CE26" i="861" s="1"/>
  <c r="CE27" i="861" s="1"/>
  <c r="P597" i="64"/>
  <c r="CL598" i="64"/>
  <c r="CM588" i="64"/>
  <c r="CM589" i="64" s="1"/>
  <c r="CM594" i="64"/>
  <c r="BP1858" i="64"/>
  <c r="BP1863" i="64" s="1"/>
  <c r="BU658" i="64"/>
  <c r="BW554" i="64"/>
  <c r="BW559" i="64" s="1"/>
  <c r="BN734" i="64"/>
  <c r="BO1911" i="64"/>
  <c r="BO135" i="69"/>
  <c r="BO140" i="69" s="1"/>
  <c r="BO150" i="69" s="1"/>
  <c r="BO192" i="69"/>
  <c r="BO200" i="69" s="1"/>
  <c r="BP183" i="69"/>
  <c r="BP186" i="69" s="1"/>
  <c r="BO188" i="69"/>
  <c r="BO162" i="69"/>
  <c r="BP156" i="69" s="1"/>
  <c r="BP161" i="69" s="1"/>
  <c r="BO1427" i="64"/>
  <c r="BT123" i="69"/>
  <c r="BT125" i="69"/>
  <c r="BU112" i="69"/>
  <c r="BU117" i="69" s="1"/>
  <c r="BO732" i="64" a="1"/>
  <c r="CD44" i="861" l="1"/>
  <c r="CM590" i="64"/>
  <c r="CN582" i="64"/>
  <c r="CN585" i="64" s="1"/>
  <c r="BQ1853" i="64"/>
  <c r="BQ1857" i="64" s="1"/>
  <c r="BP1859" i="64"/>
  <c r="BU662" i="64"/>
  <c r="BV660" i="64"/>
  <c r="BW657" i="64"/>
  <c r="BO732" i="64"/>
  <c r="BQ1403" i="64"/>
  <c r="BN1521" i="64"/>
  <c r="BT1887" i="64"/>
  <c r="BV1800" i="64"/>
  <c r="BW555" i="64"/>
  <c r="BX550"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E64" i="861" l="1"/>
  <c r="CD104" i="861"/>
  <c r="CE96" i="861"/>
  <c r="CN588" i="64"/>
  <c r="CN589" i="64" s="1"/>
  <c r="CN594" i="64"/>
  <c r="BQ1858" i="64"/>
  <c r="BQ1863" i="64" s="1"/>
  <c r="BV658" i="64"/>
  <c r="BX554" i="64"/>
  <c r="BX559" i="64" s="1"/>
  <c r="BO73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732" i="64" a="1"/>
  <c r="CD74" i="861" l="1"/>
  <c r="CD76" i="861" s="1"/>
  <c r="CN590" i="64"/>
  <c r="CO582" i="64"/>
  <c r="CO585" i="64" s="1"/>
  <c r="BR1853" i="64"/>
  <c r="BR1857" i="64" s="1"/>
  <c r="BQ1859" i="64"/>
  <c r="BV662" i="64"/>
  <c r="BW660" i="64"/>
  <c r="BX657" i="64"/>
  <c r="BP732" i="64"/>
  <c r="BR1403" i="64"/>
  <c r="BU1887" i="64"/>
  <c r="BX555" i="64"/>
  <c r="BY550" i="64"/>
  <c r="BW1800" i="64"/>
  <c r="BP1911" i="64"/>
  <c r="BO1521"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732" i="64" a="1"/>
  <c r="CF17" i="861" l="1"/>
  <c r="CF26" i="861" s="1"/>
  <c r="CF27" i="861" s="1"/>
  <c r="CO588" i="64"/>
  <c r="CO594" i="64"/>
  <c r="BR1858" i="64"/>
  <c r="BS1853" i="64" s="1"/>
  <c r="BS1857" i="64" s="1"/>
  <c r="BW658" i="64"/>
  <c r="BP1521" i="64"/>
  <c r="BQ732" i="64"/>
  <c r="BP734" i="64"/>
  <c r="BY554" i="64"/>
  <c r="BY559" i="64" s="1"/>
  <c r="BQ161" i="69"/>
  <c r="BR183" i="69"/>
  <c r="BR186" i="69" s="1"/>
  <c r="BQ194" i="69"/>
  <c r="BQ202" i="69" s="1"/>
  <c r="BQ188" i="69"/>
  <c r="BP177" i="69"/>
  <c r="BQ192" i="69"/>
  <c r="BQ198" i="69" s="1"/>
  <c r="BQ132" i="69"/>
  <c r="BP1427" i="64"/>
  <c r="BV123" i="69"/>
  <c r="BW112" i="69"/>
  <c r="BW115" i="69" s="1"/>
  <c r="BV119" i="69"/>
  <c r="CE44" i="861" l="1"/>
  <c r="CO596" i="64"/>
  <c r="CO586" i="64" s="1"/>
  <c r="CO589" i="64" s="1"/>
  <c r="BR1863" i="64"/>
  <c r="BR1859" i="64"/>
  <c r="BS1858" i="64"/>
  <c r="BS1859" i="64" s="1"/>
  <c r="BW662" i="64"/>
  <c r="BY657" i="64"/>
  <c r="BX660" i="64"/>
  <c r="BS1403" i="64"/>
  <c r="BX1800" i="64"/>
  <c r="BY555" i="64"/>
  <c r="BZ550" i="64"/>
  <c r="BV1887" i="64"/>
  <c r="BQ1911" i="64"/>
  <c r="BQ734" i="64"/>
  <c r="BQ200" i="69"/>
  <c r="BQ157" i="69"/>
  <c r="BQ162" i="69" s="1"/>
  <c r="BR156" i="69" s="1"/>
  <c r="BR161" i="69" s="1"/>
  <c r="BQ135" i="69"/>
  <c r="BW117" i="69"/>
  <c r="BW118" i="69" s="1"/>
  <c r="BW119" i="69" s="1"/>
  <c r="BQ1427" i="64"/>
  <c r="CE104" i="861" l="1"/>
  <c r="CF64" i="861"/>
  <c r="CF96" i="861"/>
  <c r="CO590" i="64"/>
  <c r="CP582" i="64"/>
  <c r="CO597" i="64"/>
  <c r="BS1863" i="64"/>
  <c r="BT1853" i="64"/>
  <c r="BT1857" i="64" s="1"/>
  <c r="BT1858" i="64" s="1"/>
  <c r="BX658" i="64"/>
  <c r="BZ554" i="64"/>
  <c r="BZ559" i="64" s="1"/>
  <c r="BQ1521"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E74" i="861" l="1"/>
  <c r="CE76" i="861" s="1"/>
  <c r="CO598" i="64"/>
  <c r="CO602" i="64"/>
  <c r="CP593" i="64"/>
  <c r="CP585" i="64"/>
  <c r="BX662" i="64"/>
  <c r="BY660" i="64"/>
  <c r="BY658" i="64" s="1"/>
  <c r="BZ657" i="64"/>
  <c r="BT1859" i="64"/>
  <c r="BU1853" i="64"/>
  <c r="BT1863" i="64"/>
  <c r="BT1403" i="64"/>
  <c r="BZ555" i="64"/>
  <c r="CA550" i="64"/>
  <c r="BW1887" i="64"/>
  <c r="BY180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732" i="64" a="1"/>
  <c r="CG17" i="861" l="1"/>
  <c r="CG26" i="861" s="1"/>
  <c r="CG27" i="861" s="1"/>
  <c r="CP588" i="64"/>
  <c r="CP594" i="64"/>
  <c r="CP596" i="64" s="1"/>
  <c r="CP586" i="64" s="1"/>
  <c r="BU1857" i="64"/>
  <c r="BU1858" i="64" s="1"/>
  <c r="BU1859" i="64" s="1"/>
  <c r="BY662" i="64"/>
  <c r="BR732" i="64"/>
  <c r="CA554" i="64"/>
  <c r="CA559" i="64" s="1"/>
  <c r="BR200" i="69"/>
  <c r="BR163" i="69"/>
  <c r="BR169" i="69"/>
  <c r="BR179" i="69" s="1"/>
  <c r="BS156" i="69"/>
  <c r="BS161" i="69" s="1"/>
  <c r="BR135" i="69"/>
  <c r="BR177" i="69"/>
  <c r="BX125" i="69"/>
  <c r="BX123" i="69"/>
  <c r="BY112" i="69"/>
  <c r="BY115" i="69" s="1"/>
  <c r="CF44" i="861" l="1"/>
  <c r="CP589" i="64"/>
  <c r="CP597" i="64"/>
  <c r="BZ660" i="64"/>
  <c r="BZ658" i="64" s="1"/>
  <c r="CA657" i="64"/>
  <c r="BU1863" i="64"/>
  <c r="BV1853" i="64"/>
  <c r="BU1403" i="64"/>
  <c r="CB550" i="64"/>
  <c r="CA555" i="64"/>
  <c r="BZ1800" i="64"/>
  <c r="BX1887" i="64"/>
  <c r="BR1911" i="64"/>
  <c r="BR734" i="64"/>
  <c r="BS159" i="69"/>
  <c r="BS184" i="69" s="1"/>
  <c r="BS187" i="69" s="1"/>
  <c r="BT183" i="69" s="1"/>
  <c r="BT186" i="69" s="1"/>
  <c r="BR140" i="69"/>
  <c r="BR150" i="69" s="1"/>
  <c r="BR136" i="69"/>
  <c r="BR142" i="69"/>
  <c r="BS129" i="69"/>
  <c r="BR1427" i="64"/>
  <c r="BY117" i="69"/>
  <c r="BY118" i="69" s="1"/>
  <c r="BZ112" i="69" s="1"/>
  <c r="BS732" i="64" a="1"/>
  <c r="CG64" i="861" l="1"/>
  <c r="CF104" i="861"/>
  <c r="CG96" i="861"/>
  <c r="CP602" i="64"/>
  <c r="CQ593" i="64"/>
  <c r="CP598" i="64"/>
  <c r="CP590" i="64"/>
  <c r="CQ582" i="64"/>
  <c r="BV1857" i="64"/>
  <c r="BV1858" i="64" s="1"/>
  <c r="BV1859" i="64" s="1"/>
  <c r="BZ662" i="64"/>
  <c r="P657" i="64"/>
  <c r="BS732" i="64"/>
  <c r="CB554" i="64"/>
  <c r="CB559" i="64" s="1"/>
  <c r="BR1521"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F74" i="861" l="1"/>
  <c r="CF76" i="861" s="1"/>
  <c r="CQ585" i="64"/>
  <c r="CA660" i="64"/>
  <c r="CB657" i="64"/>
  <c r="BW1853" i="64"/>
  <c r="BV1863" i="64"/>
  <c r="BV1403" i="64"/>
  <c r="CA1800" i="64"/>
  <c r="BY1887" i="64"/>
  <c r="CC550" i="64"/>
  <c r="CB555" i="64"/>
  <c r="BS1427" i="64"/>
  <c r="BS1911" i="64"/>
  <c r="BS734" i="64"/>
  <c r="BT156" i="69"/>
  <c r="BT161" i="69" s="1"/>
  <c r="BS200" i="69"/>
  <c r="BS135" i="69"/>
  <c r="BS136" i="69" s="1"/>
  <c r="BS169" i="69"/>
  <c r="BS179" i="69" s="1"/>
  <c r="BS163" i="69"/>
  <c r="BS177" i="69"/>
  <c r="BZ118" i="69"/>
  <c r="BZ125" i="69" s="1"/>
  <c r="CH17" i="861" l="1"/>
  <c r="CH26" i="861" s="1"/>
  <c r="CH27" i="861" s="1"/>
  <c r="CQ588" i="64"/>
  <c r="CQ594" i="64"/>
  <c r="BW1857" i="64"/>
  <c r="BW1858" i="64" s="1"/>
  <c r="BW1859" i="64" s="1"/>
  <c r="CA658" i="64"/>
  <c r="CC554" i="64"/>
  <c r="CC559" i="64" s="1"/>
  <c r="BS1521" i="64"/>
  <c r="BT159" i="69"/>
  <c r="BT184" i="69" s="1"/>
  <c r="BT187" i="69" s="1"/>
  <c r="BT188" i="69" s="1"/>
  <c r="BS140" i="69"/>
  <c r="BS150" i="69" s="1"/>
  <c r="BS142" i="69"/>
  <c r="BS146" i="69" s="1"/>
  <c r="BS148" i="69" s="1"/>
  <c r="BT129" i="69"/>
  <c r="BT134" i="69" s="1"/>
  <c r="BZ123" i="69"/>
  <c r="BZ119" i="69"/>
  <c r="CA112" i="69"/>
  <c r="CA117" i="69" s="1"/>
  <c r="CG44" i="861" l="1"/>
  <c r="CQ596" i="64"/>
  <c r="CQ586" i="64" s="1"/>
  <c r="CQ589" i="64" s="1"/>
  <c r="CA662" i="64"/>
  <c r="CB660" i="64"/>
  <c r="CC657" i="64"/>
  <c r="BW1863" i="64"/>
  <c r="BX1853" i="64"/>
  <c r="BW1403" i="64"/>
  <c r="CB1800" i="64"/>
  <c r="CD550" i="64"/>
  <c r="CC555" i="64"/>
  <c r="BZ1887" i="64"/>
  <c r="BT194" i="69"/>
  <c r="BT202" i="69" s="1"/>
  <c r="BT192" i="69"/>
  <c r="BT200" i="69" s="1"/>
  <c r="BU183" i="69"/>
  <c r="BU186" i="69" s="1"/>
  <c r="BS152" i="69"/>
  <c r="BT132" i="69"/>
  <c r="BT157" i="69" s="1"/>
  <c r="BT162" i="69" s="1"/>
  <c r="BT169" i="69" s="1"/>
  <c r="BT179" i="69" s="1"/>
  <c r="CA115" i="69"/>
  <c r="CA118" i="69" s="1"/>
  <c r="BT732" i="64" a="1"/>
  <c r="CG104" i="861" l="1"/>
  <c r="CH64" i="861"/>
  <c r="CH96" i="861"/>
  <c r="CQ597" i="64"/>
  <c r="CQ602" i="64" s="1"/>
  <c r="CQ590" i="64"/>
  <c r="CR582" i="64"/>
  <c r="BX1857" i="64"/>
  <c r="BX1858" i="64" s="1"/>
  <c r="BX1859" i="64" s="1"/>
  <c r="CB658" i="64"/>
  <c r="BT732" i="64"/>
  <c r="CD554" i="64"/>
  <c r="CD559" i="64" s="1"/>
  <c r="BT1911" i="64"/>
  <c r="BT198" i="69"/>
  <c r="BT163" i="69"/>
  <c r="BU156" i="69"/>
  <c r="BU161" i="69" s="1"/>
  <c r="BT135" i="69"/>
  <c r="BT136" i="69" s="1"/>
  <c r="BT167" i="69"/>
  <c r="BT177" i="69" s="1"/>
  <c r="CB112" i="69"/>
  <c r="CB117" i="69" s="1"/>
  <c r="CA125" i="69"/>
  <c r="CA123" i="69"/>
  <c r="CA119" i="69"/>
  <c r="CG74" i="861" l="1"/>
  <c r="CG76" i="861" s="1"/>
  <c r="CR593" i="64"/>
  <c r="CQ598" i="64"/>
  <c r="CR585" i="64"/>
  <c r="BX1863" i="64"/>
  <c r="BY1853" i="64"/>
  <c r="BY1857" i="64" s="1"/>
  <c r="BY1858" i="64" s="1"/>
  <c r="BY1859" i="64" s="1"/>
  <c r="CB662" i="64"/>
  <c r="CD657" i="64"/>
  <c r="CC660" i="64"/>
  <c r="BT1521" i="64"/>
  <c r="BX1403" i="64"/>
  <c r="CA1887" i="64"/>
  <c r="BT734" i="64"/>
  <c r="CD555" i="64"/>
  <c r="CE550" i="64"/>
  <c r="CC1800" i="64"/>
  <c r="BT1427" i="64"/>
  <c r="BU159" i="69"/>
  <c r="BU184" i="69" s="1"/>
  <c r="BU187" i="69" s="1"/>
  <c r="BV183" i="69" s="1"/>
  <c r="BV186" i="69" s="1"/>
  <c r="BU129" i="69"/>
  <c r="BU134" i="69" s="1"/>
  <c r="BT140" i="69"/>
  <c r="BT150" i="69" s="1"/>
  <c r="BT142" i="69"/>
  <c r="BT152" i="69" s="1"/>
  <c r="BT173" i="69"/>
  <c r="BT175" i="69" s="1"/>
  <c r="CB115" i="69"/>
  <c r="CB118" i="69" s="1"/>
  <c r="CB119" i="69" s="1"/>
  <c r="BU732" i="64" a="1"/>
  <c r="CI17" i="861" l="1"/>
  <c r="CI26" i="861" s="1"/>
  <c r="CI27" i="861" s="1"/>
  <c r="CR588" i="64"/>
  <c r="CR594" i="64"/>
  <c r="CC658" i="64"/>
  <c r="BU732" i="64"/>
  <c r="BZ1853" i="64"/>
  <c r="BY1863" i="64"/>
  <c r="CE554" i="64"/>
  <c r="CE559" i="64" s="1"/>
  <c r="BU194" i="69"/>
  <c r="BU202" i="69" s="1"/>
  <c r="BU192" i="69"/>
  <c r="BU198" i="69" s="1"/>
  <c r="BU188" i="69"/>
  <c r="BU132" i="69"/>
  <c r="BU157" i="69" s="1"/>
  <c r="BU162" i="69" s="1"/>
  <c r="BU167" i="69" s="1"/>
  <c r="BT146" i="69"/>
  <c r="BT148" i="69" s="1"/>
  <c r="CB123" i="69"/>
  <c r="CB125" i="69"/>
  <c r="CC112" i="69"/>
  <c r="CC117" i="69" s="1"/>
  <c r="CH44" i="861" l="1"/>
  <c r="CR596" i="64"/>
  <c r="CR586" i="64" s="1"/>
  <c r="CR589" i="64" s="1"/>
  <c r="BZ1857" i="64"/>
  <c r="BZ1858" i="64" s="1"/>
  <c r="O1858" i="64" s="1"/>
  <c r="CC662" i="64"/>
  <c r="CD660" i="64"/>
  <c r="CD658" i="64" s="1"/>
  <c r="CE657" i="64"/>
  <c r="BY1403" i="64"/>
  <c r="CB1887" i="64"/>
  <c r="CF550" i="64"/>
  <c r="CE555" i="64"/>
  <c r="BU734" i="64"/>
  <c r="CD1800" i="64"/>
  <c r="BU1911" i="64"/>
  <c r="BU1427" i="64"/>
  <c r="BU200" i="69"/>
  <c r="BU135" i="69"/>
  <c r="BU136" i="69" s="1"/>
  <c r="BU169" i="69"/>
  <c r="BU179" i="69" s="1"/>
  <c r="BU163" i="69"/>
  <c r="BV156" i="69"/>
  <c r="BV159" i="69" s="1"/>
  <c r="BV184" i="69" s="1"/>
  <c r="BV187" i="69" s="1"/>
  <c r="BU173" i="69"/>
  <c r="BU175" i="69" s="1"/>
  <c r="BU177" i="69"/>
  <c r="CC115" i="69"/>
  <c r="CC118" i="69" s="1"/>
  <c r="CD112" i="69" s="1"/>
  <c r="BV732" i="64" a="1"/>
  <c r="CI64" i="861" l="1"/>
  <c r="CH104" i="861"/>
  <c r="CI96" i="861"/>
  <c r="CR597" i="64"/>
  <c r="CR598" i="64" s="1"/>
  <c r="CS582" i="64"/>
  <c r="CS585" i="64" s="1"/>
  <c r="CR590" i="64"/>
  <c r="BZ1859" i="64"/>
  <c r="CD662" i="64"/>
  <c r="BV732" i="64"/>
  <c r="CA1853" i="64"/>
  <c r="BZ1863" i="64"/>
  <c r="CF554" i="64"/>
  <c r="CF559" i="64" s="1"/>
  <c r="BU1521"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H74" i="861" l="1"/>
  <c r="CH76" i="861" s="1"/>
  <c r="CS593" i="64"/>
  <c r="CR602" i="64"/>
  <c r="CS588" i="64"/>
  <c r="CS594" i="64"/>
  <c r="CS596" i="64" s="1"/>
  <c r="CS586" i="64" s="1"/>
  <c r="CA1857" i="64"/>
  <c r="CE660" i="64"/>
  <c r="CF657" i="64"/>
  <c r="BV1521" i="64"/>
  <c r="BZ1403" i="64"/>
  <c r="CG550" i="64"/>
  <c r="CF555" i="64"/>
  <c r="BV734" i="64"/>
  <c r="CC1887" i="64"/>
  <c r="CE1800" i="64"/>
  <c r="BV1427" i="64"/>
  <c r="BV1911" i="64"/>
  <c r="BV134" i="69"/>
  <c r="BV135" i="69" s="1"/>
  <c r="BV142" i="69" s="1"/>
  <c r="BV146" i="69" s="1"/>
  <c r="BV148" i="69" s="1"/>
  <c r="BU152" i="69"/>
  <c r="BV162" i="69"/>
  <c r="BV163" i="69" s="1"/>
  <c r="BV200" i="69"/>
  <c r="BV198" i="69"/>
  <c r="CD118" i="69"/>
  <c r="CE112" i="69" s="1"/>
  <c r="CJ17" i="861" l="1"/>
  <c r="CJ26" i="861" s="1"/>
  <c r="CJ27" i="861" s="1"/>
  <c r="CS589" i="64"/>
  <c r="CS590" i="64" s="1"/>
  <c r="CS597" i="64"/>
  <c r="CE658" i="64"/>
  <c r="CA1858" i="64"/>
  <c r="CG554" i="64"/>
  <c r="CG559"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732" i="64" a="1"/>
  <c r="CI44" i="861" l="1"/>
  <c r="CT582" i="64"/>
  <c r="CT585" i="64" s="1"/>
  <c r="CT588" i="64" s="1"/>
  <c r="CS602" i="64"/>
  <c r="CT593" i="64"/>
  <c r="CS598" i="64"/>
  <c r="CA1859" i="64"/>
  <c r="CE662" i="64"/>
  <c r="CG657" i="64"/>
  <c r="CF660" i="64"/>
  <c r="CF658" i="64" s="1"/>
  <c r="BW732" i="64"/>
  <c r="CA1403" i="64"/>
  <c r="CB1853" i="64"/>
  <c r="CA1863" i="64"/>
  <c r="CD1887" i="64"/>
  <c r="CH550" i="64"/>
  <c r="CG555" i="64"/>
  <c r="CF1800" i="64"/>
  <c r="BW1427" i="64"/>
  <c r="BW1911" i="64"/>
  <c r="BW161" i="69"/>
  <c r="BW132" i="69"/>
  <c r="BW157" i="69" s="1"/>
  <c r="BV173" i="69"/>
  <c r="BV175" i="69" s="1"/>
  <c r="BW192" i="69"/>
  <c r="BX183" i="69"/>
  <c r="BX186" i="69" s="1"/>
  <c r="M186" i="69" s="1"/>
  <c r="BW188" i="69"/>
  <c r="BW194" i="69"/>
  <c r="BW202" i="69" s="1"/>
  <c r="L187" i="69"/>
  <c r="CE118" i="69"/>
  <c r="CE123" i="69" s="1"/>
  <c r="CJ64" i="861" l="1"/>
  <c r="CI104" i="861"/>
  <c r="CJ96" i="861"/>
  <c r="CT594" i="64"/>
  <c r="CT596" i="64" s="1"/>
  <c r="CT586" i="64" s="1"/>
  <c r="CT589" i="64" s="1"/>
  <c r="CB1857" i="64"/>
  <c r="CF662" i="64"/>
  <c r="BW734" i="64"/>
  <c r="CH554" i="64"/>
  <c r="CH559" i="64" s="1"/>
  <c r="BW162" i="69"/>
  <c r="BW163" i="69" s="1"/>
  <c r="BW135" i="69"/>
  <c r="BX129" i="69" s="1"/>
  <c r="BX132" i="69" s="1"/>
  <c r="M132" i="69" s="1"/>
  <c r="L135" i="69"/>
  <c r="M183" i="69"/>
  <c r="L188" i="69"/>
  <c r="BW198" i="69"/>
  <c r="BW200" i="69"/>
  <c r="CF112" i="69"/>
  <c r="CF115" i="69" s="1"/>
  <c r="CE119" i="69"/>
  <c r="CE125" i="69"/>
  <c r="BX732" i="64" a="1"/>
  <c r="CI74" i="861" l="1"/>
  <c r="CI76" i="861" s="1"/>
  <c r="CT597" i="64"/>
  <c r="CT602" i="64" s="1"/>
  <c r="CT590" i="64"/>
  <c r="CU582" i="64"/>
  <c r="CU585" i="64" s="1"/>
  <c r="CB1858" i="64"/>
  <c r="CG660" i="64"/>
  <c r="CG658" i="64" s="1"/>
  <c r="CH657" i="64"/>
  <c r="BX732" i="64"/>
  <c r="CB1403" i="64"/>
  <c r="CE1887" i="64"/>
  <c r="CH555" i="64"/>
  <c r="CI550" i="64"/>
  <c r="BW1521" i="64"/>
  <c r="CG180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17" i="861" l="1"/>
  <c r="CK26" i="861" s="1"/>
  <c r="CK27" i="861" s="1"/>
  <c r="CT598" i="64"/>
  <c r="CU593" i="64"/>
  <c r="CU588" i="64"/>
  <c r="CU594" i="64"/>
  <c r="CU596" i="64" s="1"/>
  <c r="CU586" i="64" s="1"/>
  <c r="CB1859" i="64"/>
  <c r="CB1863" i="64"/>
  <c r="CC1853" i="64"/>
  <c r="CG662" i="64"/>
  <c r="CI554" i="64"/>
  <c r="CI559" i="64" s="1"/>
  <c r="BX734" i="64"/>
  <c r="L163" i="69"/>
  <c r="BW152" i="69"/>
  <c r="BX135" i="69"/>
  <c r="BY129" i="69" s="1"/>
  <c r="BY134" i="69" s="1"/>
  <c r="BX159" i="69"/>
  <c r="BX162" i="69" s="1"/>
  <c r="BY156" i="69" s="1"/>
  <c r="BW173" i="69"/>
  <c r="L173" i="69" s="1"/>
  <c r="BW148" i="69"/>
  <c r="L146" i="69"/>
  <c r="BX1427" i="64"/>
  <c r="CF119" i="69"/>
  <c r="CF123" i="69"/>
  <c r="CG112" i="69"/>
  <c r="CG117" i="69" s="1"/>
  <c r="CJ44" i="861" l="1"/>
  <c r="CU597" i="64"/>
  <c r="CV593" i="64" s="1"/>
  <c r="CU589" i="64"/>
  <c r="CC1857" i="64"/>
  <c r="CH660" i="64"/>
  <c r="CH658" i="64" s="1"/>
  <c r="CI657" i="64"/>
  <c r="CC1403" i="64"/>
  <c r="CH1800" i="64"/>
  <c r="CF1887" i="64"/>
  <c r="BX1521" i="64"/>
  <c r="CJ550" i="64"/>
  <c r="CI555" i="64"/>
  <c r="BX1911"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732" i="64" a="1"/>
  <c r="CJ104" i="861" l="1"/>
  <c r="CK96" i="861"/>
  <c r="CK64" i="861"/>
  <c r="CU602" i="64"/>
  <c r="CU598" i="64"/>
  <c r="CU590" i="64"/>
  <c r="CV582" i="64"/>
  <c r="CV585" i="64" s="1"/>
  <c r="CC1858" i="64"/>
  <c r="CD1853" i="64" s="1"/>
  <c r="CD1857" i="64" s="1"/>
  <c r="CH662" i="64"/>
  <c r="BY732" i="64"/>
  <c r="CJ554" i="64"/>
  <c r="CJ559" i="64" s="1"/>
  <c r="BX150" i="69"/>
  <c r="M140" i="69"/>
  <c r="BX152" i="69"/>
  <c r="BY135" i="69"/>
  <c r="BY136" i="69" s="1"/>
  <c r="BX187" i="69"/>
  <c r="BX188" i="69" s="1"/>
  <c r="BX177" i="69"/>
  <c r="BY162" i="69"/>
  <c r="CH112" i="69"/>
  <c r="CH115" i="69" s="1"/>
  <c r="CG125" i="69"/>
  <c r="CG123" i="69"/>
  <c r="CJ74" i="861" l="1"/>
  <c r="CJ76" i="861" s="1"/>
  <c r="CV588" i="64"/>
  <c r="CV594" i="64"/>
  <c r="CC1863" i="64"/>
  <c r="CC1859" i="64"/>
  <c r="CD1858" i="64"/>
  <c r="CD1859" i="64" s="1"/>
  <c r="CI660" i="64"/>
  <c r="CI658" i="64" s="1"/>
  <c r="CJ657" i="64"/>
  <c r="CD1403" i="64"/>
  <c r="CG1887" i="64"/>
  <c r="BY734" i="64"/>
  <c r="CK550" i="64"/>
  <c r="CJ555" i="64"/>
  <c r="CI180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427" i="64"/>
  <c r="CH117" i="69"/>
  <c r="CH118" i="69" s="1"/>
  <c r="CH125" i="69" s="1"/>
  <c r="CL17" i="861" l="1"/>
  <c r="CL26" i="861" s="1"/>
  <c r="CL27" i="861" s="1"/>
  <c r="CV596" i="64"/>
  <c r="CV586" i="64" s="1"/>
  <c r="CV589" i="64" s="1"/>
  <c r="CE1853" i="64"/>
  <c r="CE1857" i="64" s="1"/>
  <c r="CE1858" i="64" s="1"/>
  <c r="CD1863" i="64"/>
  <c r="CI662" i="64"/>
  <c r="BY1521" i="64"/>
  <c r="CK554" i="64"/>
  <c r="CK559" i="64" s="1"/>
  <c r="BY1911"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732" i="64" a="1"/>
  <c r="CK44" i="861" l="1"/>
  <c r="CV590" i="64"/>
  <c r="CW582" i="64"/>
  <c r="CW585" i="64" s="1"/>
  <c r="CV597" i="64"/>
  <c r="CE1859" i="64"/>
  <c r="CJ660" i="64"/>
  <c r="CJ658" i="64" s="1"/>
  <c r="CK657" i="64"/>
  <c r="CE1863" i="64"/>
  <c r="CF1853" i="64"/>
  <c r="BZ732" i="64"/>
  <c r="CE1403" i="64"/>
  <c r="CJ1800" i="64"/>
  <c r="CK555" i="64"/>
  <c r="CL550" i="64"/>
  <c r="CH1887"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K104" i="861" l="1"/>
  <c r="CL96" i="861"/>
  <c r="CL64" i="861"/>
  <c r="CV602" i="64"/>
  <c r="CW593" i="64"/>
  <c r="CV598" i="64"/>
  <c r="CW588" i="64"/>
  <c r="CW594" i="64"/>
  <c r="CW596" i="64" s="1"/>
  <c r="CW586" i="64" s="1"/>
  <c r="CJ662" i="64"/>
  <c r="CF1857" i="64"/>
  <c r="CF1858" i="64" s="1"/>
  <c r="CL554" i="64"/>
  <c r="CL559" i="64" s="1"/>
  <c r="BZ734" i="64"/>
  <c r="BZ1911"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4" i="861" l="1"/>
  <c r="CK76" i="861" s="1"/>
  <c r="CW589" i="64"/>
  <c r="CW590" i="64" s="1"/>
  <c r="CW597" i="64"/>
  <c r="CL657" i="64"/>
  <c r="CK660" i="64"/>
  <c r="CF1859" i="64"/>
  <c r="CG1853" i="64"/>
  <c r="CF1863" i="64"/>
  <c r="CF1403" i="64"/>
  <c r="CI1887" i="64"/>
  <c r="BZ1521" i="64"/>
  <c r="CL555" i="64"/>
  <c r="CK1800" i="64"/>
  <c r="BZ152" i="69"/>
  <c r="CA134" i="69"/>
  <c r="CA135" i="69" s="1"/>
  <c r="CB129" i="69" s="1"/>
  <c r="BZ177" i="69"/>
  <c r="CA187" i="69"/>
  <c r="CA192" i="69" s="1"/>
  <c r="CA162" i="69"/>
  <c r="CB156" i="69" s="1"/>
  <c r="M119" i="69"/>
  <c r="BZ1427" i="64"/>
  <c r="CA732" i="64" a="1"/>
  <c r="CX582" i="64" l="1"/>
  <c r="CX585" i="64" s="1"/>
  <c r="CX594" i="64" s="1"/>
  <c r="CX596" i="64" s="1"/>
  <c r="CX586" i="64" s="1"/>
  <c r="CW602" i="64"/>
  <c r="CW598" i="64"/>
  <c r="CX593" i="64"/>
  <c r="K550" i="64"/>
  <c r="CG1857" i="64"/>
  <c r="CG1858" i="64" s="1"/>
  <c r="CG1859" i="64" s="1"/>
  <c r="CK658" i="64"/>
  <c r="CA732" i="64"/>
  <c r="CA1911"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44" i="861" l="1"/>
  <c r="CX588" i="64"/>
  <c r="CX589" i="64" s="1"/>
  <c r="CX597" i="64"/>
  <c r="CO550" i="64"/>
  <c r="CO554" i="64" s="1"/>
  <c r="CH1853" i="64"/>
  <c r="CH1857" i="64" s="1"/>
  <c r="CH1858" i="64" s="1"/>
  <c r="CH1859" i="64" s="1"/>
  <c r="CG1863" i="64"/>
  <c r="CK662" i="64"/>
  <c r="CL660" i="64"/>
  <c r="CG1403" i="64"/>
  <c r="CJ1887" i="64"/>
  <c r="CL1800" i="64"/>
  <c r="CB1911" i="64"/>
  <c r="CA734" i="64"/>
  <c r="CB187" i="69"/>
  <c r="CB192" i="69" s="1"/>
  <c r="CA152" i="69"/>
  <c r="CA173" i="69"/>
  <c r="CA175" i="69" s="1"/>
  <c r="CB135" i="69"/>
  <c r="CB142" i="69" s="1"/>
  <c r="CB162" i="69"/>
  <c r="CA1427" i="64"/>
  <c r="CL104" i="861" l="1"/>
  <c r="CO555" i="64"/>
  <c r="CO559" i="64"/>
  <c r="CX590" i="64"/>
  <c r="CY582" i="64"/>
  <c r="CY585" i="64" s="1"/>
  <c r="CX602" i="64"/>
  <c r="CX598" i="64"/>
  <c r="CY593" i="64"/>
  <c r="L1800" i="64"/>
  <c r="M1800" i="64"/>
  <c r="N1800" i="64"/>
  <c r="O1800" i="64"/>
  <c r="P1800" i="64"/>
  <c r="CP550" i="64"/>
  <c r="CL658" i="64"/>
  <c r="CL662" i="64" s="1"/>
  <c r="K660" i="64"/>
  <c r="L660" i="64"/>
  <c r="M660" i="64"/>
  <c r="N660" i="64"/>
  <c r="O660" i="64"/>
  <c r="P660" i="64"/>
  <c r="CI1853" i="64"/>
  <c r="CH1863" i="64"/>
  <c r="CA1521"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732" i="64" a="1"/>
  <c r="CO74" i="861" l="1"/>
  <c r="CO76" i="861" s="1"/>
  <c r="CL74" i="861"/>
  <c r="CL76" i="861" s="1"/>
  <c r="CY588" i="64"/>
  <c r="CY594" i="64"/>
  <c r="CY596" i="64" s="1"/>
  <c r="CY586" i="64" s="1"/>
  <c r="CP554" i="64"/>
  <c r="K658" i="64"/>
  <c r="K662" i="64" s="1"/>
  <c r="L658" i="64"/>
  <c r="L662" i="64" s="1"/>
  <c r="M658" i="64"/>
  <c r="M662" i="64" s="1"/>
  <c r="N658" i="64"/>
  <c r="N662" i="64" s="1"/>
  <c r="O658" i="64"/>
  <c r="O662" i="64" s="1"/>
  <c r="P658" i="64"/>
  <c r="P662" i="64" s="1"/>
  <c r="CI1857" i="64"/>
  <c r="CI1858" i="64" s="1"/>
  <c r="CI1859" i="64" s="1"/>
  <c r="CB732" i="64"/>
  <c r="CH1403" i="64"/>
  <c r="CK1887" i="64"/>
  <c r="CC132" i="69"/>
  <c r="CC157" i="69" s="1"/>
  <c r="CB173" i="69"/>
  <c r="CB175" i="69" s="1"/>
  <c r="CB177" i="69"/>
  <c r="CC159" i="69"/>
  <c r="CC184" i="69" s="1"/>
  <c r="CC187" i="69" s="1"/>
  <c r="CC161" i="69"/>
  <c r="CP555" i="64" l="1"/>
  <c r="CP559" i="64"/>
  <c r="CY589" i="64"/>
  <c r="CY590" i="64" s="1"/>
  <c r="CY597" i="64"/>
  <c r="CQ550" i="64"/>
  <c r="CQ554" i="64" s="1"/>
  <c r="CJ1853" i="64"/>
  <c r="CI1863" i="64"/>
  <c r="CC1911" i="64"/>
  <c r="CB734" i="64"/>
  <c r="CC135" i="69"/>
  <c r="CC140" i="69" s="1"/>
  <c r="CC150" i="69" s="1"/>
  <c r="CC162" i="69"/>
  <c r="CD156" i="69" s="1"/>
  <c r="CC188" i="69"/>
  <c r="CC194" i="69"/>
  <c r="CC202" i="69" s="1"/>
  <c r="CD183" i="69"/>
  <c r="CC192" i="69"/>
  <c r="CB1427" i="64"/>
  <c r="CQ555" i="64" l="1"/>
  <c r="CQ559" i="64"/>
  <c r="CZ582" i="64"/>
  <c r="CZ585" i="64" s="1"/>
  <c r="CZ588" i="64" s="1"/>
  <c r="CY598" i="64"/>
  <c r="CZ593" i="64"/>
  <c r="CY602" i="64"/>
  <c r="CR550" i="64"/>
  <c r="CR554" i="64" s="1"/>
  <c r="CR559" i="64" s="1"/>
  <c r="CJ1857" i="64"/>
  <c r="CJ1858" i="64" s="1"/>
  <c r="CJ1859" i="64" s="1"/>
  <c r="CI1403" i="64"/>
  <c r="CL1887" i="64"/>
  <c r="CB1521" i="64"/>
  <c r="CC142" i="69"/>
  <c r="CC152" i="69" s="1"/>
  <c r="CD129" i="69"/>
  <c r="CD134" i="69" s="1"/>
  <c r="CC136" i="69"/>
  <c r="CC169" i="69"/>
  <c r="CC179" i="69" s="1"/>
  <c r="CC167" i="69"/>
  <c r="CC177" i="69" s="1"/>
  <c r="CC163" i="69"/>
  <c r="CD186" i="69"/>
  <c r="CD159" i="69"/>
  <c r="CD184" i="69" s="1"/>
  <c r="CD161" i="69"/>
  <c r="CC200" i="69"/>
  <c r="CC198" i="69"/>
  <c r="CC732" i="64" a="1"/>
  <c r="CP44" i="861" l="1"/>
  <c r="CP52" i="861" s="1"/>
  <c r="CZ594" i="64"/>
  <c r="CZ596" i="64" s="1"/>
  <c r="CZ586" i="64" s="1"/>
  <c r="CZ589" i="64" s="1"/>
  <c r="CZ590" i="64" s="1"/>
  <c r="N1887" i="64"/>
  <c r="O1887" i="64"/>
  <c r="P1887" i="64"/>
  <c r="K554" i="64"/>
  <c r="L550" i="64" s="1"/>
  <c r="CS550" i="64"/>
  <c r="CS554" i="64" s="1"/>
  <c r="CR555" i="64"/>
  <c r="CC732" i="64"/>
  <c r="CK1853" i="64"/>
  <c r="CJ1863" i="64"/>
  <c r="CD1911" i="64"/>
  <c r="CC146" i="69"/>
  <c r="CC148" i="69" s="1"/>
  <c r="CD132" i="69"/>
  <c r="CD157" i="69" s="1"/>
  <c r="CD162" i="69" s="1"/>
  <c r="CE156" i="69" s="1"/>
  <c r="CC173" i="69"/>
  <c r="CC175" i="69" s="1"/>
  <c r="CD187" i="69"/>
  <c r="CD188" i="69" s="1"/>
  <c r="CP74" i="861" l="1"/>
  <c r="CP76" i="861" s="1"/>
  <c r="CP53" i="861"/>
  <c r="CP54" i="861"/>
  <c r="CS555" i="64"/>
  <c r="CS559" i="64"/>
  <c r="CZ597" i="64"/>
  <c r="CZ602" i="64" s="1"/>
  <c r="DA582" i="64"/>
  <c r="DA585" i="64" s="1"/>
  <c r="K555" i="64"/>
  <c r="CT550" i="64"/>
  <c r="CK1857" i="64"/>
  <c r="CK1858" i="64" s="1"/>
  <c r="CK1859" i="64" s="1"/>
  <c r="CJ1403" i="64"/>
  <c r="CC734" i="64"/>
  <c r="CD135" i="69"/>
  <c r="CD136" i="69" s="1"/>
  <c r="CE183" i="69"/>
  <c r="CE186" i="69" s="1"/>
  <c r="CD169" i="69"/>
  <c r="CD179" i="69" s="1"/>
  <c r="CD192" i="69"/>
  <c r="CD200" i="69" s="1"/>
  <c r="CD194" i="69"/>
  <c r="CD202" i="69" s="1"/>
  <c r="CD163" i="69"/>
  <c r="CD167" i="69"/>
  <c r="CD177" i="69" s="1"/>
  <c r="CE159" i="69"/>
  <c r="CE184" i="69" s="1"/>
  <c r="CE161" i="69"/>
  <c r="CC1427" i="64"/>
  <c r="CD732" i="64" a="1"/>
  <c r="CP55" i="861" l="1"/>
  <c r="CP87" i="861"/>
  <c r="CZ598" i="64"/>
  <c r="DA593" i="64"/>
  <c r="DA588" i="64"/>
  <c r="DA594" i="64"/>
  <c r="DA596" i="64" s="1"/>
  <c r="DA586" i="64" s="1"/>
  <c r="CT554" i="64"/>
  <c r="CD732" i="64"/>
  <c r="CL1853" i="64"/>
  <c r="CK1863" i="64"/>
  <c r="CE1911" i="64"/>
  <c r="CC1521" i="64"/>
  <c r="CD140" i="69"/>
  <c r="CD150" i="69" s="1"/>
  <c r="CE129" i="69"/>
  <c r="CE132" i="69" s="1"/>
  <c r="CE157" i="69" s="1"/>
  <c r="CE162" i="69" s="1"/>
  <c r="CE167" i="69" s="1"/>
  <c r="CD142" i="69"/>
  <c r="CD146" i="69" s="1"/>
  <c r="CD148" i="69" s="1"/>
  <c r="CD1427" i="64"/>
  <c r="CE187" i="69"/>
  <c r="CE192" i="69" s="1"/>
  <c r="CD198" i="69"/>
  <c r="CD173" i="69"/>
  <c r="CD175" i="69" s="1"/>
  <c r="CT555" i="64" l="1"/>
  <c r="CT559" i="64"/>
  <c r="DA597" i="64"/>
  <c r="DB593" i="64" s="1"/>
  <c r="DA589" i="64"/>
  <c r="CU550" i="64"/>
  <c r="CL1857" i="64"/>
  <c r="CK1403" i="64"/>
  <c r="CD734" i="64"/>
  <c r="CE134" i="69"/>
  <c r="CE135" i="69" s="1"/>
  <c r="CD152" i="69"/>
  <c r="CE188" i="69"/>
  <c r="CE194" i="69"/>
  <c r="CE202" i="69" s="1"/>
  <c r="CF183" i="69"/>
  <c r="CF186" i="69" s="1"/>
  <c r="CE173" i="69"/>
  <c r="CE175" i="69" s="1"/>
  <c r="CE177" i="69"/>
  <c r="CE163" i="69"/>
  <c r="CF156" i="69"/>
  <c r="CE169" i="69"/>
  <c r="CE179" i="69" s="1"/>
  <c r="CE200" i="69"/>
  <c r="CE198" i="69"/>
  <c r="CQ44" i="861" l="1"/>
  <c r="CQ52" i="861" s="1"/>
  <c r="DA598" i="64"/>
  <c r="DA602" i="64"/>
  <c r="DA590" i="64"/>
  <c r="DB582" i="64"/>
  <c r="CU554" i="64"/>
  <c r="CL1858" i="64"/>
  <c r="P1858" i="64" s="1"/>
  <c r="CF1911" i="64"/>
  <c r="CD1521" i="64"/>
  <c r="CE1427" i="64"/>
  <c r="CE140" i="69"/>
  <c r="CE150" i="69" s="1"/>
  <c r="CE136" i="69"/>
  <c r="CE142" i="69"/>
  <c r="CF129" i="69"/>
  <c r="CF159" i="69"/>
  <c r="CF184" i="69" s="1"/>
  <c r="CF187" i="69" s="1"/>
  <c r="CG183" i="69" s="1"/>
  <c r="CG186" i="69" s="1"/>
  <c r="CF161" i="69"/>
  <c r="CE732" i="64" a="1"/>
  <c r="CQ74" i="861" l="1"/>
  <c r="CQ76" i="861" s="1"/>
  <c r="CQ53" i="861"/>
  <c r="CQ54" i="861"/>
  <c r="CU555" i="64"/>
  <c r="CU559" i="64"/>
  <c r="DB585" i="64"/>
  <c r="CV550" i="64"/>
  <c r="CV554" i="64" s="1"/>
  <c r="CL1859" i="64"/>
  <c r="CE732" i="64"/>
  <c r="CL1403" i="64"/>
  <c r="CL1863" i="64"/>
  <c r="CF194" i="69"/>
  <c r="CF202" i="69" s="1"/>
  <c r="CF192" i="69"/>
  <c r="CF200" i="69" s="1"/>
  <c r="CF134" i="69"/>
  <c r="CF132" i="69"/>
  <c r="CF157" i="69" s="1"/>
  <c r="CF162" i="69" s="1"/>
  <c r="CE152" i="69"/>
  <c r="CE146" i="69"/>
  <c r="CE148" i="69" s="1"/>
  <c r="CF188" i="69"/>
  <c r="CF732" i="64" a="1"/>
  <c r="CQ55" i="861" l="1"/>
  <c r="CQ87" i="861"/>
  <c r="CV555" i="64"/>
  <c r="CV559" i="64"/>
  <c r="DB588" i="64"/>
  <c r="DB594" i="64"/>
  <c r="K1403" i="64"/>
  <c r="L1403" i="64"/>
  <c r="M1403" i="64"/>
  <c r="N1403" i="64"/>
  <c r="O1403" i="64"/>
  <c r="P1403" i="64"/>
  <c r="L554" i="64"/>
  <c r="CW550" i="64"/>
  <c r="K1853" i="64"/>
  <c r="CF732" i="64"/>
  <c r="CE734" i="64"/>
  <c r="CF198" i="69"/>
  <c r="CF135" i="69"/>
  <c r="CF163" i="69"/>
  <c r="CG156" i="69"/>
  <c r="CF169" i="69"/>
  <c r="CF179" i="69" s="1"/>
  <c r="CF167" i="69"/>
  <c r="DB596" i="64" l="1"/>
  <c r="DB586" i="64" s="1"/>
  <c r="DB589" i="64" s="1"/>
  <c r="CW554" i="64"/>
  <c r="M550" i="64"/>
  <c r="L555" i="64"/>
  <c r="CF734" i="64"/>
  <c r="CG1911" i="64"/>
  <c r="CE1521" i="64"/>
  <c r="CF1427" i="64"/>
  <c r="CF177" i="69"/>
  <c r="CF173" i="69"/>
  <c r="CF175" i="69" s="1"/>
  <c r="CG161" i="69"/>
  <c r="CG159" i="69"/>
  <c r="CG184" i="69" s="1"/>
  <c r="CG187" i="69" s="1"/>
  <c r="CF136" i="69"/>
  <c r="CG129" i="69"/>
  <c r="CF142" i="69"/>
  <c r="CF140" i="69"/>
  <c r="CF150" i="69" s="1"/>
  <c r="CR44" i="861" l="1"/>
  <c r="CR52" i="861" s="1"/>
  <c r="CW555" i="64"/>
  <c r="CW559" i="64"/>
  <c r="DB597" i="64"/>
  <c r="DB602" i="64" s="1"/>
  <c r="DB590" i="64"/>
  <c r="DC582" i="64"/>
  <c r="DC585" i="64" s="1"/>
  <c r="CX550" i="64"/>
  <c r="CO1853" i="64"/>
  <c r="CF1521" i="64"/>
  <c r="CF146" i="69"/>
  <c r="CF148" i="69" s="1"/>
  <c r="CF152" i="69"/>
  <c r="CG134" i="69"/>
  <c r="CG132" i="69"/>
  <c r="CG157" i="69" s="1"/>
  <c r="CG162" i="69" s="1"/>
  <c r="CH183" i="69"/>
  <c r="CH186" i="69" s="1"/>
  <c r="CG192" i="69"/>
  <c r="CG188" i="69"/>
  <c r="CG194" i="69"/>
  <c r="CG202" i="69" s="1"/>
  <c r="CR74" i="861" l="1"/>
  <c r="CR76" i="861" s="1"/>
  <c r="CR54" i="861"/>
  <c r="CR53" i="861"/>
  <c r="DC593" i="64"/>
  <c r="DB598" i="64"/>
  <c r="DC588" i="64"/>
  <c r="DC594" i="64"/>
  <c r="DC596" i="64" s="1"/>
  <c r="DC586" i="64" s="1"/>
  <c r="CX554" i="64"/>
  <c r="CO1857" i="64"/>
  <c r="CO1858" i="64" s="1"/>
  <c r="CG135" i="69"/>
  <c r="CG140" i="69" s="1"/>
  <c r="CG150" i="69" s="1"/>
  <c r="CG198" i="69"/>
  <c r="CG200" i="69"/>
  <c r="CG167" i="69"/>
  <c r="CH156" i="69"/>
  <c r="CG163" i="69"/>
  <c r="CG169" i="69"/>
  <c r="CG179" i="69" s="1"/>
  <c r="CG732" i="64" a="1"/>
  <c r="CR87" i="861" l="1"/>
  <c r="CR55" i="861"/>
  <c r="CX555" i="64"/>
  <c r="CX559" i="64"/>
  <c r="DC589" i="64"/>
  <c r="DC597" i="64"/>
  <c r="CY550" i="64"/>
  <c r="CP1853" i="64"/>
  <c r="CO1859" i="64"/>
  <c r="CO1863" i="64"/>
  <c r="CG732" i="64"/>
  <c r="CH1911" i="64"/>
  <c r="CG1427" i="64"/>
  <c r="CG142" i="69"/>
  <c r="CG146" i="69" s="1"/>
  <c r="CG148" i="69" s="1"/>
  <c r="CH129" i="69"/>
  <c r="CH132" i="69" s="1"/>
  <c r="CH157" i="69" s="1"/>
  <c r="CG136" i="69"/>
  <c r="CH161" i="69"/>
  <c r="CH159" i="69"/>
  <c r="CH184" i="69" s="1"/>
  <c r="CH187" i="69" s="1"/>
  <c r="CG177" i="69"/>
  <c r="CG173" i="69"/>
  <c r="CG175" i="69" s="1"/>
  <c r="DC602" i="64" l="1"/>
  <c r="DC598" i="64"/>
  <c r="DD593" i="64"/>
  <c r="DC590" i="64"/>
  <c r="DD582" i="64"/>
  <c r="DD585" i="64" s="1"/>
  <c r="CY554" i="64"/>
  <c r="CP1857" i="64"/>
  <c r="CP1858" i="64" s="1"/>
  <c r="CG734" i="64"/>
  <c r="CG152" i="69"/>
  <c r="CH162" i="69"/>
  <c r="CI156" i="69" s="1"/>
  <c r="CI161" i="69" s="1"/>
  <c r="CH134" i="69"/>
  <c r="CH135" i="69" s="1"/>
  <c r="CH192" i="69"/>
  <c r="CH194" i="69"/>
  <c r="CH202" i="69" s="1"/>
  <c r="CI183" i="69"/>
  <c r="CI186" i="69" s="1"/>
  <c r="H186" i="69" s="1"/>
  <c r="H188" i="69" s="1"/>
  <c r="CH188" i="69"/>
  <c r="CH732" i="64" a="1"/>
  <c r="CS44" i="861" l="1"/>
  <c r="CS52" i="861" s="1"/>
  <c r="CY555" i="64"/>
  <c r="CY559" i="64"/>
  <c r="DD588" i="64"/>
  <c r="DD594" i="64"/>
  <c r="DD596" i="64" s="1"/>
  <c r="DD586" i="64" s="1"/>
  <c r="CZ550" i="64"/>
  <c r="CZ554" i="64" s="1"/>
  <c r="CQ1853" i="64"/>
  <c r="CP1859" i="64"/>
  <c r="CP1863" i="64"/>
  <c r="CH732" i="64"/>
  <c r="CG1521" i="64"/>
  <c r="CH167" i="69"/>
  <c r="CH177" i="69" s="1"/>
  <c r="CH169" i="69"/>
  <c r="CH179" i="69" s="1"/>
  <c r="CH163" i="69"/>
  <c r="CI159" i="69"/>
  <c r="CI184" i="69" s="1"/>
  <c r="CI187" i="69" s="1"/>
  <c r="CH140" i="69"/>
  <c r="CH150" i="69" s="1"/>
  <c r="CH142" i="69"/>
  <c r="CH146" i="69" s="1"/>
  <c r="CH148" i="69" s="1"/>
  <c r="CH136" i="69"/>
  <c r="CI129" i="69"/>
  <c r="CI134" i="69" s="1"/>
  <c r="CH200" i="69"/>
  <c r="CH198" i="69"/>
  <c r="CS74" i="861" l="1"/>
  <c r="CS76" i="861" s="1"/>
  <c r="CS53" i="861"/>
  <c r="CS54" i="861"/>
  <c r="CZ555" i="64"/>
  <c r="CZ559" i="64"/>
  <c r="DD589" i="64"/>
  <c r="DD597" i="64"/>
  <c r="M554" i="64"/>
  <c r="DA550" i="64"/>
  <c r="CQ1857" i="64"/>
  <c r="CQ1858" i="64" s="1"/>
  <c r="CH734" i="64"/>
  <c r="CI1911" i="64"/>
  <c r="CH1427" i="64"/>
  <c r="CH173" i="69"/>
  <c r="CH175" i="69" s="1"/>
  <c r="CH152" i="69"/>
  <c r="CI132" i="69"/>
  <c r="CI157" i="69" s="1"/>
  <c r="CI162" i="69" s="1"/>
  <c r="CI169" i="69" s="1"/>
  <c r="CI179" i="69" s="1"/>
  <c r="CI192" i="69"/>
  <c r="M187" i="69"/>
  <c r="M188" i="69" s="1"/>
  <c r="CI194" i="69"/>
  <c r="CI202" i="69" s="1"/>
  <c r="CI188" i="69"/>
  <c r="CI732" i="64" a="1"/>
  <c r="CS87" i="861" l="1"/>
  <c r="CS55" i="861"/>
  <c r="DD602" i="64"/>
  <c r="DD598" i="64"/>
  <c r="DE593" i="64"/>
  <c r="DD590" i="64"/>
  <c r="DE582" i="64"/>
  <c r="DE585" i="64" s="1"/>
  <c r="N550" i="64"/>
  <c r="M555" i="64"/>
  <c r="DA554" i="64"/>
  <c r="CR1853" i="64"/>
  <c r="CQ1859" i="64"/>
  <c r="CQ1863" i="64"/>
  <c r="CI732" i="64"/>
  <c r="CH1521" i="64"/>
  <c r="M162" i="69"/>
  <c r="M163" i="69" s="1"/>
  <c r="CI167" i="69"/>
  <c r="CI177" i="69" s="1"/>
  <c r="CI163" i="69"/>
  <c r="CI135" i="69"/>
  <c r="CI140" i="69" s="1"/>
  <c r="CI150" i="69" s="1"/>
  <c r="CI200" i="69"/>
  <c r="CI198" i="69"/>
  <c r="H198" i="69" s="1"/>
  <c r="DA555" i="64" l="1"/>
  <c r="DA559" i="64"/>
  <c r="DE588" i="64"/>
  <c r="DE594" i="64"/>
  <c r="DE596" i="64" s="1"/>
  <c r="DE586" i="64" s="1"/>
  <c r="DB550" i="64"/>
  <c r="CR1857" i="64"/>
  <c r="CR1858" i="64" s="1"/>
  <c r="CI734" i="64"/>
  <c r="CJ1911" i="64"/>
  <c r="CI1427" i="64"/>
  <c r="CI173" i="69"/>
  <c r="CI175" i="69" s="1"/>
  <c r="CI136" i="69"/>
  <c r="M135" i="69"/>
  <c r="M136" i="69" s="1"/>
  <c r="CI142" i="69"/>
  <c r="CJ732" i="64" a="1"/>
  <c r="CT44" i="861" l="1"/>
  <c r="CT52" i="861" s="1"/>
  <c r="DE589" i="64"/>
  <c r="DE597" i="64"/>
  <c r="DB554" i="64"/>
  <c r="CR1859" i="64"/>
  <c r="CS1853" i="64"/>
  <c r="CR1863" i="64"/>
  <c r="CJ732" i="64"/>
  <c r="CI1521" i="64"/>
  <c r="CK1911" i="64"/>
  <c r="M173" i="69"/>
  <c r="CI152" i="69"/>
  <c r="CI146" i="69"/>
  <c r="CT74" i="861" l="1"/>
  <c r="CT76" i="861" s="1"/>
  <c r="CT54" i="861"/>
  <c r="CT53" i="861"/>
  <c r="DB555" i="64"/>
  <c r="DB559" i="64"/>
  <c r="DE602" i="64"/>
  <c r="DF593" i="64"/>
  <c r="DE598" i="64"/>
  <c r="DE590" i="64"/>
  <c r="DF582" i="64"/>
  <c r="DC550" i="64"/>
  <c r="CS1857" i="64"/>
  <c r="CS1858" i="64" s="1"/>
  <c r="CJ734" i="64"/>
  <c r="CJ1427" i="64"/>
  <c r="CI148" i="69"/>
  <c r="M146" i="69"/>
  <c r="CT87" i="861" l="1"/>
  <c r="CT55" i="861"/>
  <c r="DF585" i="64"/>
  <c r="DC554" i="64"/>
  <c r="CS1859" i="64"/>
  <c r="CT1853" i="64"/>
  <c r="CS1863" i="64"/>
  <c r="CJ1521" i="64"/>
  <c r="CK732" i="64" a="1"/>
  <c r="DC555" i="64" l="1"/>
  <c r="DC559" i="64"/>
  <c r="DF588" i="64"/>
  <c r="DF594" i="64"/>
  <c r="DD550" i="64"/>
  <c r="DD554" i="64" s="1"/>
  <c r="K559" i="64"/>
  <c r="L559" i="64"/>
  <c r="M559" i="64"/>
  <c r="CT1857" i="64"/>
  <c r="CT1858" i="64" s="1"/>
  <c r="CK732" i="64"/>
  <c r="CU44" i="861" l="1"/>
  <c r="CU52" i="861" s="1"/>
  <c r="DD555" i="64"/>
  <c r="DD559" i="64"/>
  <c r="DF596" i="64"/>
  <c r="DF586" i="64" s="1"/>
  <c r="DF589" i="64" s="1"/>
  <c r="N559" i="64"/>
  <c r="DE550" i="64"/>
  <c r="N554" i="64"/>
  <c r="CT1859" i="64"/>
  <c r="CU1853" i="64"/>
  <c r="CT1863" i="64"/>
  <c r="CK734" i="64"/>
  <c r="CL1911" i="64"/>
  <c r="CK1427" i="64"/>
  <c r="CU74" i="861" l="1"/>
  <c r="CU76" i="861" s="1"/>
  <c r="CU53" i="861"/>
  <c r="CU54" i="861"/>
  <c r="DF597" i="64"/>
  <c r="DG593" i="64" s="1"/>
  <c r="DF590" i="64"/>
  <c r="DG582" i="64"/>
  <c r="L1911" i="64"/>
  <c r="M1911" i="64"/>
  <c r="N1911" i="64"/>
  <c r="O1911" i="64"/>
  <c r="P1911" i="64"/>
  <c r="O550" i="64"/>
  <c r="N555" i="64"/>
  <c r="DE554" i="64"/>
  <c r="CU1857" i="64"/>
  <c r="CU1858" i="64" s="1"/>
  <c r="CK1521" i="64"/>
  <c r="CL1427" i="64"/>
  <c r="CL732" i="64" a="1"/>
  <c r="CU87" i="861" l="1"/>
  <c r="CU55" i="861"/>
  <c r="DE555" i="64"/>
  <c r="DE559" i="64"/>
  <c r="DF602" i="64"/>
  <c r="DF598" i="64"/>
  <c r="DG585" i="64"/>
  <c r="K1427" i="64"/>
  <c r="L1427" i="64"/>
  <c r="M1427" i="64"/>
  <c r="N1427" i="64"/>
  <c r="O1427" i="64"/>
  <c r="P1427" i="64"/>
  <c r="DF550" i="64"/>
  <c r="CV1853" i="64"/>
  <c r="CU1859" i="64"/>
  <c r="CU1863" i="64"/>
  <c r="CL732" i="64"/>
  <c r="DG588" i="64" l="1"/>
  <c r="DG594" i="64"/>
  <c r="DF554" i="64"/>
  <c r="K732" i="64"/>
  <c r="L732" i="64"/>
  <c r="M732" i="64"/>
  <c r="N732" i="64"/>
  <c r="O732" i="64"/>
  <c r="P732" i="64"/>
  <c r="CV1857" i="64"/>
  <c r="CV1858" i="64" s="1"/>
  <c r="CL734" i="64"/>
  <c r="CV44" i="861" l="1"/>
  <c r="CV52" i="861" s="1"/>
  <c r="DF555" i="64"/>
  <c r="DF559" i="64"/>
  <c r="DG596" i="64"/>
  <c r="DG586" i="64" s="1"/>
  <c r="DG589" i="64" s="1"/>
  <c r="DG550" i="64"/>
  <c r="K734" i="64"/>
  <c r="L734" i="64"/>
  <c r="M734" i="64"/>
  <c r="N734" i="64"/>
  <c r="O734" i="64"/>
  <c r="P734" i="64"/>
  <c r="CV1859" i="64"/>
  <c r="CW1853" i="64"/>
  <c r="CV1863" i="64"/>
  <c r="CL1521" i="64"/>
  <c r="CV74" i="861" l="1"/>
  <c r="CV76" i="861" s="1"/>
  <c r="CV54" i="861"/>
  <c r="CV53" i="861"/>
  <c r="DG597" i="64"/>
  <c r="DH593" i="64" s="1"/>
  <c r="DG590" i="64"/>
  <c r="DH582" i="64"/>
  <c r="L1521" i="64"/>
  <c r="M1521" i="64"/>
  <c r="N1521" i="64"/>
  <c r="O1521" i="64"/>
  <c r="P1521" i="64"/>
  <c r="DG554" i="64"/>
  <c r="CW1857" i="64"/>
  <c r="CW1858" i="64" s="1"/>
  <c r="CV55" i="861" l="1"/>
  <c r="CV87" i="861"/>
  <c r="DG555" i="64"/>
  <c r="DG559" i="64"/>
  <c r="DG602" i="64"/>
  <c r="DG598" i="64"/>
  <c r="DH585" i="64"/>
  <c r="DH550" i="64"/>
  <c r="DH554" i="64" s="1"/>
  <c r="CW1859" i="64"/>
  <c r="CX1853" i="64"/>
  <c r="CW1863" i="64"/>
  <c r="DH555" i="64" l="1"/>
  <c r="DH559" i="64"/>
  <c r="DH588" i="64"/>
  <c r="DH594" i="64"/>
  <c r="DI550" i="64"/>
  <c r="O554" i="64"/>
  <c r="O559" i="64"/>
  <c r="CX1857" i="64"/>
  <c r="CX1858" i="64" s="1"/>
  <c r="F2" i="15"/>
  <c r="F3" i="15"/>
  <c r="F4" i="15"/>
  <c r="F5" i="15"/>
  <c r="F6" i="15"/>
  <c r="F7" i="15"/>
  <c r="F8" i="15"/>
  <c r="F9" i="15"/>
  <c r="F10" i="15"/>
  <c r="F11" i="15"/>
  <c r="F12" i="15"/>
  <c r="F13" i="15"/>
  <c r="CW44" i="861" l="1"/>
  <c r="CW52" i="861" s="1"/>
  <c r="DH596" i="64"/>
  <c r="DH586" i="64" s="1"/>
  <c r="DH589" i="64" s="1"/>
  <c r="O555" i="64"/>
  <c r="P550" i="64"/>
  <c r="DI554" i="64"/>
  <c r="CY1853" i="64"/>
  <c r="CX1859" i="64"/>
  <c r="CX1863" i="64"/>
  <c r="J2286" i="64"/>
  <c r="CW74" i="861" l="1"/>
  <c r="CW76" i="861" s="1"/>
  <c r="CW54" i="861"/>
  <c r="CW53" i="861"/>
  <c r="DI555" i="64"/>
  <c r="DI559" i="64"/>
  <c r="DH597" i="64"/>
  <c r="DI593" i="64" s="1"/>
  <c r="DH590" i="64"/>
  <c r="DI582" i="64"/>
  <c r="DI585" i="64" s="1"/>
  <c r="DJ550" i="64"/>
  <c r="CY1857" i="64"/>
  <c r="CY1858" i="64" s="1"/>
  <c r="R2286" i="64"/>
  <c r="J2287" i="64"/>
  <c r="CW55" i="861" l="1"/>
  <c r="CW87" i="861"/>
  <c r="DH602" i="64"/>
  <c r="DH598" i="64"/>
  <c r="DI588" i="64"/>
  <c r="DI594" i="64"/>
  <c r="DI596" i="64" s="1"/>
  <c r="DI586" i="64" s="1"/>
  <c r="O2281" i="64"/>
  <c r="M2281" i="64"/>
  <c r="P2281" i="64"/>
  <c r="L2281" i="64"/>
  <c r="N2281" i="64"/>
  <c r="K2281" i="64"/>
  <c r="DJ554" i="64"/>
  <c r="CZ1853" i="64"/>
  <c r="CY1859" i="64"/>
  <c r="CY1863" i="64"/>
  <c r="R2287" i="64"/>
  <c r="S2286" i="64"/>
  <c r="J2288" i="64"/>
  <c r="DJ555" i="64" l="1"/>
  <c r="DJ559" i="64"/>
  <c r="DI589" i="64"/>
  <c r="DI590" i="64" s="1"/>
  <c r="DI597" i="64"/>
  <c r="DK550" i="64"/>
  <c r="DK554" i="64" s="1"/>
  <c r="CZ1857" i="64"/>
  <c r="CZ1858" i="64" s="1"/>
  <c r="T2286" i="64"/>
  <c r="CX44" i="861" l="1"/>
  <c r="CX52" i="861" s="1"/>
  <c r="DK555" i="64"/>
  <c r="DK559" i="64"/>
  <c r="DJ582" i="64"/>
  <c r="DJ585" i="64" s="1"/>
  <c r="DI602" i="64"/>
  <c r="DJ593" i="64"/>
  <c r="DI598" i="64"/>
  <c r="DL550" i="64"/>
  <c r="DL554" i="64" s="1"/>
  <c r="DA1853" i="64"/>
  <c r="CZ1859" i="64"/>
  <c r="CZ1863" i="64"/>
  <c r="CO2734" i="64"/>
  <c r="CP2734" i="64" s="1"/>
  <c r="CQ2734" i="64" s="1"/>
  <c r="CR2734" i="64" s="1"/>
  <c r="CS2734" i="64" s="1"/>
  <c r="CT2734" i="64" s="1"/>
  <c r="CU2734" i="64" s="1"/>
  <c r="CV2734" i="64" s="1"/>
  <c r="CW2734" i="64" s="1"/>
  <c r="CX2734" i="64" s="1"/>
  <c r="CY2734" i="64" s="1"/>
  <c r="CZ2734" i="64" s="1"/>
  <c r="DA2734" i="64" s="1"/>
  <c r="DB2734" i="64" s="1"/>
  <c r="DC2734" i="64" s="1"/>
  <c r="DD2734" i="64" s="1"/>
  <c r="DE2734" i="64" s="1"/>
  <c r="DF2734" i="64" s="1"/>
  <c r="DG2734" i="64" s="1"/>
  <c r="DH2734" i="64" s="1"/>
  <c r="DI2734" i="64" s="1"/>
  <c r="DJ2734" i="64" s="1"/>
  <c r="DK2734" i="64" s="1"/>
  <c r="DL2734" i="64" s="1"/>
  <c r="DL2736" i="64" s="1"/>
  <c r="U2286" i="64"/>
  <c r="CX74" i="861" l="1"/>
  <c r="CX76" i="861" s="1"/>
  <c r="CX54" i="861"/>
  <c r="CX53" i="861"/>
  <c r="DL555" i="64"/>
  <c r="DL559" i="64"/>
  <c r="DJ588" i="64"/>
  <c r="DJ594" i="64"/>
  <c r="DJ596" i="64" s="1"/>
  <c r="DJ586" i="64" s="1"/>
  <c r="P554" i="64"/>
  <c r="P555" i="64" s="1"/>
  <c r="P559" i="64"/>
  <c r="DA1857" i="64"/>
  <c r="DA1858" i="64" s="1"/>
  <c r="V2286" i="64"/>
  <c r="CX87" i="861" l="1"/>
  <c r="CX55" i="861"/>
  <c r="DJ597" i="64"/>
  <c r="DJ589" i="64"/>
  <c r="DB1853" i="64"/>
  <c r="DA1859" i="64"/>
  <c r="DA1863" i="64"/>
  <c r="W2286" i="64"/>
  <c r="DJ590" i="64" l="1"/>
  <c r="DK582" i="64"/>
  <c r="DK585" i="64" s="1"/>
  <c r="DJ602" i="64"/>
  <c r="DJ598" i="64"/>
  <c r="DK593" i="64"/>
  <c r="CO2736" i="64"/>
  <c r="DB1857" i="64"/>
  <c r="DB1858" i="64" s="1"/>
  <c r="X2286" i="64"/>
  <c r="CY44" i="861" l="1"/>
  <c r="CY52" i="861" s="1"/>
  <c r="DK588" i="64"/>
  <c r="DK594" i="64"/>
  <c r="DK596" i="64" s="1"/>
  <c r="DK586" i="64" s="1"/>
  <c r="DC1853" i="64"/>
  <c r="DB1859" i="64"/>
  <c r="DB1863" i="64"/>
  <c r="CP2736" i="64"/>
  <c r="Y2286" i="64"/>
  <c r="CY74" i="861" l="1"/>
  <c r="CY76" i="861" s="1"/>
  <c r="CY54" i="861"/>
  <c r="CY53" i="861"/>
  <c r="DK589" i="64"/>
  <c r="DK597" i="64"/>
  <c r="CQ2736" i="64"/>
  <c r="DC1857" i="64"/>
  <c r="DC1858" i="64" s="1"/>
  <c r="Z2286" i="64"/>
  <c r="CY55" i="861" l="1"/>
  <c r="CY87" i="861"/>
  <c r="DK602" i="64"/>
  <c r="DL593" i="64"/>
  <c r="DK598" i="64"/>
  <c r="DK590" i="64"/>
  <c r="DL582" i="64"/>
  <c r="DD1853" i="64"/>
  <c r="DC1859" i="64"/>
  <c r="DC1863" i="64"/>
  <c r="CR2736" i="64"/>
  <c r="AA2286" i="64"/>
  <c r="DL585" i="64" l="1"/>
  <c r="CS2736" i="64"/>
  <c r="DD1857" i="64"/>
  <c r="DD1858" i="64" s="1"/>
  <c r="AB2286" i="64"/>
  <c r="CZ44" i="861" l="1"/>
  <c r="CZ52" i="861" s="1"/>
  <c r="DL588" i="64"/>
  <c r="DL594" i="64"/>
  <c r="M585" i="64"/>
  <c r="O585" i="64"/>
  <c r="P585" i="64"/>
  <c r="CT2736" i="64"/>
  <c r="DE1853" i="64"/>
  <c r="DD1859" i="64"/>
  <c r="DD1863" i="64"/>
  <c r="AC2286" i="64"/>
  <c r="CZ54" i="861" l="1"/>
  <c r="CZ53" i="861"/>
  <c r="CZ74" i="861"/>
  <c r="CZ76" i="861" s="1"/>
  <c r="L594" i="64"/>
  <c r="L598" i="64" s="1"/>
  <c r="M594" i="64"/>
  <c r="M598" i="64" s="1"/>
  <c r="N594" i="64"/>
  <c r="N598" i="64" s="1"/>
  <c r="O594" i="64"/>
  <c r="O598" i="64" s="1"/>
  <c r="P594" i="64"/>
  <c r="DL596" i="64"/>
  <c r="DL597" i="64" s="1"/>
  <c r="M588" i="64"/>
  <c r="M590" i="64" s="1"/>
  <c r="O588" i="64"/>
  <c r="O590" i="64" s="1"/>
  <c r="P588" i="64"/>
  <c r="P590" i="64" s="1"/>
  <c r="DE1857" i="64"/>
  <c r="DE1858" i="64" s="1"/>
  <c r="CU2736" i="64"/>
  <c r="AD2286" i="64"/>
  <c r="CZ87" i="861" l="1"/>
  <c r="CZ55" i="861"/>
  <c r="DL598" i="64"/>
  <c r="DL602" i="64"/>
  <c r="P602" i="64" s="1"/>
  <c r="DL586" i="64"/>
  <c r="P596" i="64"/>
  <c r="P598" i="64" s="1"/>
  <c r="DF1853" i="64"/>
  <c r="DE1859" i="64"/>
  <c r="DE1863" i="64"/>
  <c r="CV2736" i="64"/>
  <c r="AE2286" i="64"/>
  <c r="P586" i="64" l="1"/>
  <c r="DL589" i="64"/>
  <c r="DL590" i="64" s="1"/>
  <c r="CW2736" i="64"/>
  <c r="DF1857" i="64"/>
  <c r="DF1858" i="64" s="1"/>
  <c r="AF2286" i="64"/>
  <c r="DA44" i="861" l="1"/>
  <c r="DA52" i="861" s="1"/>
  <c r="DG1853" i="64"/>
  <c r="DF1859" i="64"/>
  <c r="DF1863" i="64"/>
  <c r="CX2736" i="64"/>
  <c r="AG2286" i="64"/>
  <c r="DA54" i="861" l="1"/>
  <c r="DA53" i="861"/>
  <c r="DA74" i="861"/>
  <c r="DA76" i="861" s="1"/>
  <c r="DG1857" i="64"/>
  <c r="DG1858" i="64" s="1"/>
  <c r="CY2736" i="64"/>
  <c r="AH2286" i="64"/>
  <c r="DA55" i="861" l="1"/>
  <c r="DA87" i="861"/>
  <c r="DH1853" i="64"/>
  <c r="DG1859" i="64"/>
  <c r="DG1863" i="64"/>
  <c r="CZ2736" i="64"/>
  <c r="AI2286" i="64"/>
  <c r="DH1857" i="64" l="1"/>
  <c r="DH1858" i="64" s="1"/>
  <c r="DA2736" i="64"/>
  <c r="AJ2286" i="64"/>
  <c r="DB44" i="861" l="1"/>
  <c r="DB52" i="861" s="1"/>
  <c r="DB2736" i="64"/>
  <c r="DH1859" i="64"/>
  <c r="DI1853" i="64"/>
  <c r="DH1863" i="64"/>
  <c r="AK2286" i="64"/>
  <c r="DB74" i="861" l="1"/>
  <c r="DB76" i="861" s="1"/>
  <c r="DB54" i="861"/>
  <c r="DB53" i="861"/>
  <c r="DI1857" i="64"/>
  <c r="DI1858" i="64" s="1"/>
  <c r="DC2736" i="64"/>
  <c r="AL2286" i="64"/>
  <c r="DB87" i="861" l="1"/>
  <c r="DB55" i="861"/>
  <c r="DJ1853" i="64"/>
  <c r="DI1859" i="64"/>
  <c r="DI1863" i="64"/>
  <c r="DD2736" i="64"/>
  <c r="AM2286" i="64"/>
  <c r="DE2736" i="64" l="1"/>
  <c r="DJ1857" i="64"/>
  <c r="DJ1858" i="64" s="1"/>
  <c r="AN2286" i="64"/>
  <c r="DC44" i="861" l="1"/>
  <c r="DC52" i="861" s="1"/>
  <c r="DK1853" i="64"/>
  <c r="DJ1859" i="64"/>
  <c r="DJ1863" i="64"/>
  <c r="DF2736" i="64"/>
  <c r="AO2286" i="64"/>
  <c r="DC74" i="861" l="1"/>
  <c r="DC76" i="861" s="1"/>
  <c r="DC54" i="861"/>
  <c r="DC53" i="861"/>
  <c r="DG2736" i="64"/>
  <c r="DK1857" i="64"/>
  <c r="DK1858" i="64" s="1"/>
  <c r="DL1853" i="64" s="1"/>
  <c r="AP2286" i="64"/>
  <c r="DC87" i="861" l="1"/>
  <c r="DC55" i="861"/>
  <c r="DL1857" i="64"/>
  <c r="DK1859" i="64"/>
  <c r="DK1863" i="64"/>
  <c r="DH2736" i="64"/>
  <c r="AQ2286" i="64"/>
  <c r="DL1858" i="64" l="1"/>
  <c r="DL1859" i="64" s="1"/>
  <c r="K1857" i="64"/>
  <c r="L1857" i="64"/>
  <c r="M1857" i="64"/>
  <c r="N1857" i="64"/>
  <c r="O1857" i="64"/>
  <c r="P1857" i="64"/>
  <c r="DI2736" i="64"/>
  <c r="AR2286" i="64"/>
  <c r="DD44" i="861" l="1"/>
  <c r="DD52" i="861" s="1"/>
  <c r="DL1863" i="64"/>
  <c r="K1863" i="64"/>
  <c r="L1863" i="64"/>
  <c r="M1863" i="64"/>
  <c r="N1863" i="64"/>
  <c r="O1863" i="64"/>
  <c r="P1863" i="64"/>
  <c r="N1853" i="64"/>
  <c r="O1853" i="64"/>
  <c r="P1853" i="64"/>
  <c r="L1853" i="64"/>
  <c r="M1853" i="64"/>
  <c r="K1859" i="64"/>
  <c r="DJ2736" i="64"/>
  <c r="AS2286" i="64"/>
  <c r="DD74" i="861" l="1"/>
  <c r="DD76" i="861" s="1"/>
  <c r="DD53" i="861"/>
  <c r="DD54" i="861"/>
  <c r="O1859" i="64"/>
  <c r="N1859" i="64"/>
  <c r="M1859" i="64"/>
  <c r="L1859" i="64"/>
  <c r="P1859" i="64"/>
  <c r="DK2736" i="64"/>
  <c r="AT2286" i="64"/>
  <c r="DD55" i="861" l="1"/>
  <c r="DD87" i="861"/>
  <c r="AU2286" i="64"/>
  <c r="AV2286" i="64" l="1"/>
  <c r="DE44" i="861" l="1"/>
  <c r="DE52" i="861" s="1"/>
  <c r="AW2286" i="64"/>
  <c r="DE74" i="861" l="1"/>
  <c r="DE76" i="861" s="1"/>
  <c r="DE53" i="861"/>
  <c r="DE54" i="861"/>
  <c r="AX2286" i="64"/>
  <c r="DE55" i="861" l="1"/>
  <c r="DE87" i="861"/>
  <c r="AY2286" i="64"/>
  <c r="AZ2286" i="64" l="1"/>
  <c r="DF44" i="861" l="1"/>
  <c r="DF52" i="861" s="1"/>
  <c r="BA2286" i="64"/>
  <c r="DF74" i="861" l="1"/>
  <c r="DF76" i="861" s="1"/>
  <c r="DF54" i="861"/>
  <c r="DF53" i="861"/>
  <c r="BB2286" i="64"/>
  <c r="DF87" i="861" l="1"/>
  <c r="DF55" i="861"/>
  <c r="BC2286" i="64"/>
  <c r="BD2286" i="64" l="1"/>
  <c r="DG44" i="861" l="1"/>
  <c r="DG52" i="861" s="1"/>
  <c r="BE2286" i="64"/>
  <c r="DG74" i="861" l="1"/>
  <c r="DG76" i="861" s="1"/>
  <c r="DG53" i="861"/>
  <c r="DG54" i="861"/>
  <c r="BF2286" i="64"/>
  <c r="DG55" i="861" l="1"/>
  <c r="DG87" i="861"/>
  <c r="BG2286" i="64"/>
  <c r="BH2286" i="64" l="1"/>
  <c r="DH44" i="861" l="1"/>
  <c r="DH52" i="861" s="1"/>
  <c r="BI2286" i="64"/>
  <c r="DH74" i="861" l="1"/>
  <c r="DH76" i="861" s="1"/>
  <c r="DH53" i="861"/>
  <c r="DH54" i="861"/>
  <c r="BJ2286" i="64"/>
  <c r="DH87" i="861" l="1"/>
  <c r="DH55" i="861"/>
  <c r="BK2286" i="64"/>
  <c r="BL2286" i="64" l="1"/>
  <c r="DI44" i="861" l="1"/>
  <c r="DI52" i="861" s="1"/>
  <c r="BM2286" i="64"/>
  <c r="DI74" i="861" l="1"/>
  <c r="DI76" i="861" s="1"/>
  <c r="DI54" i="861"/>
  <c r="DI53" i="861"/>
  <c r="BN2286" i="64"/>
  <c r="DI55" i="861" l="1"/>
  <c r="DI87" i="861"/>
  <c r="BO2286" i="64"/>
  <c r="BP2286" i="64" l="1"/>
  <c r="DJ44" i="861" l="1"/>
  <c r="DJ52" i="861" s="1"/>
  <c r="BQ2286" i="64"/>
  <c r="DJ74" i="861" l="1"/>
  <c r="DJ76" i="861" s="1"/>
  <c r="DJ54" i="861"/>
  <c r="DJ53" i="861"/>
  <c r="BR2286" i="64"/>
  <c r="DJ87" i="861" l="1"/>
  <c r="DJ55" i="861"/>
  <c r="BS2286" i="64"/>
  <c r="BT2286" i="64" l="1"/>
  <c r="DK44" i="861" l="1"/>
  <c r="DK52" i="861" s="1"/>
  <c r="BU2286" i="64"/>
  <c r="DK74" i="861" l="1"/>
  <c r="DK76" i="861" s="1"/>
  <c r="DK53" i="861"/>
  <c r="DK54" i="861"/>
  <c r="BV2286" i="64"/>
  <c r="DK55" i="861" l="1"/>
  <c r="DK87" i="861"/>
  <c r="BW2286" i="64"/>
  <c r="BX2286" i="64" l="1"/>
  <c r="DL74" i="861" l="1"/>
  <c r="DL76" i="861" s="1"/>
  <c r="DL44" i="861"/>
  <c r="DL52" i="861" s="1"/>
  <c r="BY2286" i="64"/>
  <c r="DL54" i="861" l="1"/>
  <c r="DL53" i="861"/>
  <c r="BZ2286" i="64"/>
  <c r="DL87" i="861" l="1"/>
  <c r="DL55" i="861"/>
  <c r="CA2286" i="64"/>
  <c r="CB2286" i="64" l="1"/>
  <c r="CC2286" i="64" l="1"/>
  <c r="CD2286" i="64" l="1"/>
  <c r="CE2286" i="64" l="1"/>
  <c r="CF2286" i="64" l="1"/>
  <c r="CG2286" i="64" l="1"/>
  <c r="CH2286" i="64" l="1"/>
  <c r="CI2286" i="64" l="1"/>
  <c r="CJ2286" i="64" l="1"/>
  <c r="CK2286" i="64" l="1"/>
  <c r="CL2286" i="64" l="1"/>
  <c r="CO2286" i="64" l="1"/>
  <c r="CO2288" i="64" l="1"/>
  <c r="CP2286" i="64"/>
  <c r="CP2288" i="64" l="1"/>
  <c r="CQ2286" i="64"/>
  <c r="CQ2288" i="64" l="1"/>
  <c r="CR2286" i="64"/>
  <c r="K2286" i="64" l="1"/>
  <c r="K2287" i="64"/>
  <c r="CR2288" i="64"/>
  <c r="CS2286" i="64"/>
  <c r="CS2288" i="64" l="1"/>
  <c r="CT2286" i="64"/>
  <c r="CT2288" i="64" l="1"/>
  <c r="CU2286" i="64"/>
  <c r="CU2288" i="64" l="1"/>
  <c r="CV2286" i="64"/>
  <c r="L2286" i="64" l="1"/>
  <c r="L2287" i="64"/>
  <c r="CV2288" i="64"/>
  <c r="CW2286" i="64"/>
  <c r="CW2288" i="64" l="1"/>
  <c r="CX2286" i="64"/>
  <c r="CX2288" i="64" l="1"/>
  <c r="CY2286" i="64"/>
  <c r="CY2288" i="64" l="1"/>
  <c r="CZ2286" i="64"/>
  <c r="M2286" i="64" l="1"/>
  <c r="M2287" i="64"/>
  <c r="CZ2288" i="64"/>
  <c r="DA2286" i="64"/>
  <c r="R2288" i="64"/>
  <c r="DA2288" i="64" l="1"/>
  <c r="DB2286" i="64"/>
  <c r="J1550" i="64"/>
  <c r="DB2288" i="64" l="1"/>
  <c r="DC2286" i="64"/>
  <c r="I1585" i="64"/>
  <c r="DC2288" i="64" l="1"/>
  <c r="DD2286" i="64"/>
  <c r="I1620" i="64"/>
  <c r="N2286" i="64" l="1"/>
  <c r="N2287" i="64"/>
  <c r="DD2288" i="64"/>
  <c r="DE2286" i="64"/>
  <c r="I1656" i="64"/>
  <c r="DE2288" i="64" l="1"/>
  <c r="DF2286" i="64"/>
  <c r="DF2288" i="64" l="1"/>
  <c r="DG2286" i="64"/>
  <c r="T1625" i="64"/>
  <c r="DG2288" i="64" l="1"/>
  <c r="DH2286" i="64"/>
  <c r="CA1706" i="64"/>
  <c r="BO1701" i="64"/>
  <c r="BC1706" i="64"/>
  <c r="T1706" i="64"/>
  <c r="AE1706" i="64"/>
  <c r="AQ1706" i="64"/>
  <c r="BO1745" i="64"/>
  <c r="CJ1585" i="64" a="1"/>
  <c r="CJ1585" i="64" s="1"/>
  <c r="CF1585" i="64" a="1"/>
  <c r="CF1585" i="64" s="1"/>
  <c r="CB1585" i="64" a="1"/>
  <c r="CB1585" i="64" s="1"/>
  <c r="CK1585" i="64" a="1"/>
  <c r="CK1585" i="64" s="1"/>
  <c r="CA1585" i="64" a="1"/>
  <c r="CA1585" i="64" s="1"/>
  <c r="CH1585" i="64" a="1"/>
  <c r="CH1585" i="64" s="1"/>
  <c r="CE1585" i="64" a="1"/>
  <c r="CE1585" i="64" s="1"/>
  <c r="CI1585" i="64" a="1"/>
  <c r="CI1585" i="64" s="1"/>
  <c r="CD1585" i="64" a="1"/>
  <c r="CD1585" i="64" s="1"/>
  <c r="CC1585" i="64" a="1"/>
  <c r="CC1585" i="64" s="1"/>
  <c r="CL1585" i="64" a="1"/>
  <c r="CL1585" i="64" s="1"/>
  <c r="CG1585" i="64" a="1"/>
  <c r="CG1585" i="64" s="1"/>
  <c r="T1661" i="64"/>
  <c r="U1625" i="64"/>
  <c r="P1585" i="64" l="1"/>
  <c r="O2286" i="64"/>
  <c r="O2287" i="64"/>
  <c r="DH2288" i="64"/>
  <c r="DI2286" i="64"/>
  <c r="CA1745" i="64"/>
  <c r="AQ1745" i="64"/>
  <c r="AL1745" i="64"/>
  <c r="CK1745" i="64"/>
  <c r="AK1745" i="64"/>
  <c r="BB1745" i="64"/>
  <c r="BF1745" i="64"/>
  <c r="BL1745" i="64"/>
  <c r="AO1745" i="64"/>
  <c r="AH1745" i="64"/>
  <c r="BI1745" i="64"/>
  <c r="CF1745" i="64"/>
  <c r="AM1745" i="64"/>
  <c r="AZ1745" i="64"/>
  <c r="Z1745" i="64"/>
  <c r="CD1745" i="64"/>
  <c r="BA1745" i="64"/>
  <c r="CH1745" i="64"/>
  <c r="BU1745" i="64"/>
  <c r="AA1745" i="64"/>
  <c r="BW1745" i="64"/>
  <c r="AJ1745" i="64"/>
  <c r="CJ1745" i="64"/>
  <c r="AP1745" i="64"/>
  <c r="AR1745" i="64"/>
  <c r="BG1745" i="64"/>
  <c r="CI1745" i="64"/>
  <c r="AB1745" i="64"/>
  <c r="CC1745" i="64"/>
  <c r="AN1745" i="64"/>
  <c r="BV1745" i="64"/>
  <c r="BP1745" i="64"/>
  <c r="BT1745" i="64"/>
  <c r="BN1745" i="64"/>
  <c r="AG1706" i="64"/>
  <c r="AG1701" i="64"/>
  <c r="BP1706" i="64"/>
  <c r="BP1701" i="64"/>
  <c r="BD1701" i="64"/>
  <c r="BD1706" i="64"/>
  <c r="AR1701" i="64"/>
  <c r="AR1706" i="64"/>
  <c r="BM1706" i="64"/>
  <c r="BM1701" i="64"/>
  <c r="CC1701" i="64"/>
  <c r="CC1706" i="64"/>
  <c r="CI1706" i="64"/>
  <c r="CI1701" i="64"/>
  <c r="BN1706" i="64"/>
  <c r="BN1701" i="64"/>
  <c r="BC1701" i="64"/>
  <c r="BL1706" i="64"/>
  <c r="BL1701" i="64"/>
  <c r="V1701" i="64"/>
  <c r="V1706" i="64"/>
  <c r="AO1701" i="64"/>
  <c r="AO1706" i="64"/>
  <c r="BG1701" i="64"/>
  <c r="BG1706" i="64"/>
  <c r="BZ1701" i="64"/>
  <c r="BZ1706" i="64"/>
  <c r="AC1706" i="64"/>
  <c r="AC1701" i="64"/>
  <c r="AN1706" i="64"/>
  <c r="AN1701" i="64"/>
  <c r="AA1701" i="64"/>
  <c r="AA1706" i="64"/>
  <c r="AP1701" i="64"/>
  <c r="AP1706" i="64"/>
  <c r="U1701" i="64"/>
  <c r="U1706" i="64"/>
  <c r="BV1706" i="64"/>
  <c r="BV1701" i="64"/>
  <c r="Y1706" i="64"/>
  <c r="Y1701" i="64"/>
  <c r="BT1706" i="64"/>
  <c r="BT1701" i="64"/>
  <c r="AD1701" i="64"/>
  <c r="AD1706" i="64"/>
  <c r="BW1706" i="64"/>
  <c r="BW1701" i="64"/>
  <c r="CA1701" i="64"/>
  <c r="BB1701" i="64"/>
  <c r="BB1706" i="64"/>
  <c r="BU1701" i="64"/>
  <c r="BU1706" i="64"/>
  <c r="CG1701" i="64"/>
  <c r="CG1706" i="64"/>
  <c r="AZ1701" i="64"/>
  <c r="AZ1706" i="64"/>
  <c r="AT1701" i="64"/>
  <c r="AT1706" i="64"/>
  <c r="X1701" i="64"/>
  <c r="X1706" i="64"/>
  <c r="AH1706" i="64"/>
  <c r="AH1701" i="64"/>
  <c r="AV1706" i="64"/>
  <c r="AV1701" i="64"/>
  <c r="AB1701" i="64"/>
  <c r="AB1706" i="64"/>
  <c r="AM1701" i="64"/>
  <c r="AM1706" i="64"/>
  <c r="BJ1701" i="64"/>
  <c r="BJ1706" i="64"/>
  <c r="CL1701" i="64"/>
  <c r="CL1706" i="64"/>
  <c r="CE1701" i="64"/>
  <c r="CE1706" i="64"/>
  <c r="BS1701" i="64"/>
  <c r="BS1706" i="64"/>
  <c r="Z1706" i="64"/>
  <c r="Z1701" i="64"/>
  <c r="BE1706" i="64"/>
  <c r="BE1701" i="64"/>
  <c r="BR1706" i="64"/>
  <c r="BR1701" i="64"/>
  <c r="AL1706" i="64"/>
  <c r="AL1701" i="64"/>
  <c r="AQ1701" i="64"/>
  <c r="CB1701" i="64"/>
  <c r="CB1706" i="64"/>
  <c r="CH1706" i="64"/>
  <c r="CH1701" i="64"/>
  <c r="W1706" i="64"/>
  <c r="W1701" i="64"/>
  <c r="CJ1701" i="64"/>
  <c r="CJ1706" i="64"/>
  <c r="AF1701" i="64"/>
  <c r="AF1706" i="64"/>
  <c r="BH1706" i="64"/>
  <c r="BH1701" i="64"/>
  <c r="CF1706" i="64"/>
  <c r="CF1701" i="64"/>
  <c r="AU1706" i="64"/>
  <c r="AU1701" i="64"/>
  <c r="AE1701" i="64"/>
  <c r="CD1701" i="64"/>
  <c r="CD1706" i="64"/>
  <c r="CK1701" i="64"/>
  <c r="CK1706" i="64"/>
  <c r="BA1706" i="64"/>
  <c r="BA1701" i="64"/>
  <c r="BQ1706" i="64"/>
  <c r="BQ1701" i="64"/>
  <c r="AS1701" i="64"/>
  <c r="AS1706" i="64"/>
  <c r="AW1706" i="64"/>
  <c r="AW1701" i="64"/>
  <c r="AK1701" i="64"/>
  <c r="AK1706" i="64"/>
  <c r="BF1706" i="64"/>
  <c r="BF1701" i="64"/>
  <c r="T1701" i="64"/>
  <c r="AX1701" i="64"/>
  <c r="AX1706" i="64"/>
  <c r="BY1706" i="64"/>
  <c r="BY1701" i="64"/>
  <c r="BX1706" i="64"/>
  <c r="BX1701" i="64"/>
  <c r="AJ1706" i="64"/>
  <c r="AJ1701" i="64"/>
  <c r="BI1701" i="64"/>
  <c r="BI1706" i="64"/>
  <c r="AI1706" i="64"/>
  <c r="AI1701" i="64"/>
  <c r="AY1706" i="64"/>
  <c r="AY1701" i="64"/>
  <c r="BK1706" i="64"/>
  <c r="BK1701" i="64"/>
  <c r="BZ1745" i="64"/>
  <c r="W1745" i="64"/>
  <c r="BD1745" i="64"/>
  <c r="BJ1745" i="64"/>
  <c r="AE1745" i="64"/>
  <c r="BH1745" i="64"/>
  <c r="AX1745" i="64"/>
  <c r="AI1745" i="64"/>
  <c r="AV1745" i="64"/>
  <c r="AY1745" i="64"/>
  <c r="AC1745" i="64"/>
  <c r="BM1745" i="64"/>
  <c r="Y1745" i="64"/>
  <c r="AU1745" i="64"/>
  <c r="AW1745" i="64"/>
  <c r="AG1745" i="64"/>
  <c r="AT1745" i="64"/>
  <c r="BK1745" i="64"/>
  <c r="T1745" i="64"/>
  <c r="AD1745" i="64"/>
  <c r="AF1745" i="64"/>
  <c r="V1745" i="64"/>
  <c r="X1745" i="64"/>
  <c r="CL1745" i="64"/>
  <c r="BQ1745" i="64"/>
  <c r="BE1745" i="64"/>
  <c r="CE1745" i="64"/>
  <c r="AS1745" i="64"/>
  <c r="BO1706" i="64"/>
  <c r="V1625" i="64"/>
  <c r="U1661" i="64"/>
  <c r="P1706" i="64" l="1"/>
  <c r="M1745" i="64"/>
  <c r="L1745" i="64"/>
  <c r="N1706" i="64"/>
  <c r="O1706" i="64"/>
  <c r="O1701" i="64"/>
  <c r="M1706" i="64"/>
  <c r="L1706" i="64"/>
  <c r="L1701" i="64"/>
  <c r="M1701" i="64"/>
  <c r="N1701" i="64"/>
  <c r="P1701" i="64"/>
  <c r="DI2288" i="64"/>
  <c r="DJ2286" i="64"/>
  <c r="CB1745" i="64"/>
  <c r="CG1745" i="64"/>
  <c r="U1745" i="64"/>
  <c r="K1745" i="64" s="1"/>
  <c r="BR1745" i="64"/>
  <c r="BY1745" i="64"/>
  <c r="BS1745" i="64"/>
  <c r="BC1745" i="64"/>
  <c r="N1745" i="64" s="1"/>
  <c r="BX1745" i="64"/>
  <c r="W1625" i="64"/>
  <c r="V1661" i="64"/>
  <c r="P1745" i="64" l="1"/>
  <c r="O1745" i="64"/>
  <c r="DJ2288" i="64"/>
  <c r="DK2286" i="64"/>
  <c r="DL2286" i="64" s="1"/>
  <c r="DL2288" i="64" s="1"/>
  <c r="W1661" i="64"/>
  <c r="X1625" i="64"/>
  <c r="DK2288" i="64" l="1"/>
  <c r="P2287" i="64"/>
  <c r="Y1625" i="64"/>
  <c r="X1661" i="64"/>
  <c r="P2286" i="64" l="1"/>
  <c r="Z1625" i="64"/>
  <c r="Y1661" i="64"/>
  <c r="AA1625" i="64" l="1"/>
  <c r="Z1661" i="64"/>
  <c r="AA1661" i="64" l="1"/>
  <c r="AB1625" i="64"/>
  <c r="AC1625" i="64" l="1"/>
  <c r="AB1661" i="64"/>
  <c r="AC1661" i="64" l="1"/>
  <c r="AD1625" i="64"/>
  <c r="K1625" i="64" s="1"/>
  <c r="AE1625" i="64" l="1"/>
  <c r="AD1661" i="64"/>
  <c r="K1661" i="64" s="1"/>
  <c r="AE1661" i="64" l="1"/>
  <c r="AF1625" i="64"/>
  <c r="AG1625" i="64" l="1"/>
  <c r="AF1661" i="64"/>
  <c r="AG1661" i="64" l="1"/>
  <c r="AH1625" i="64"/>
  <c r="AI1625" i="64" l="1"/>
  <c r="AH1661" i="64"/>
  <c r="AI1661" i="64" l="1"/>
  <c r="AJ1625" i="64"/>
  <c r="AK1625" i="64" l="1"/>
  <c r="AJ1661" i="64"/>
  <c r="AK1661" i="64" l="1"/>
  <c r="AL1625" i="64"/>
  <c r="AM1625" i="64" l="1"/>
  <c r="AL1661" i="64"/>
  <c r="AM1661" i="64" l="1"/>
  <c r="AN1625" i="64"/>
  <c r="AO1625" i="64" l="1"/>
  <c r="AN1661" i="64"/>
  <c r="AO1661" i="64" l="1"/>
  <c r="AP1625" i="64"/>
  <c r="L1625" i="64" s="1"/>
  <c r="AQ1625" i="64" l="1"/>
  <c r="AP1661" i="64"/>
  <c r="L1661" i="64" s="1"/>
  <c r="AR1625" i="64" l="1"/>
  <c r="AQ1661" i="64"/>
  <c r="AR1661" i="64" l="1"/>
  <c r="AS1625" i="64"/>
  <c r="AT1625" i="64" l="1"/>
  <c r="AS1661" i="64"/>
  <c r="AT1661" i="64" l="1"/>
  <c r="AU1625" i="64"/>
  <c r="AV1625" i="64" l="1"/>
  <c r="AU1661" i="64"/>
  <c r="AV1661" i="64" l="1"/>
  <c r="AW1625" i="64"/>
  <c r="AX1625" i="64" l="1"/>
  <c r="AW1661" i="64"/>
  <c r="AX1661" i="64" l="1"/>
  <c r="AY1625" i="64"/>
  <c r="AZ1625" i="64" l="1"/>
  <c r="AY1661" i="64"/>
  <c r="AZ1661" i="64" l="1"/>
  <c r="BA1625" i="64"/>
  <c r="BB1625" i="64" l="1"/>
  <c r="M1625" i="64" s="1"/>
  <c r="BA1661" i="64"/>
  <c r="BB1661" i="64" l="1"/>
  <c r="M1661" i="64" s="1"/>
  <c r="BC1625" i="64"/>
  <c r="BD1625" i="64" l="1"/>
  <c r="BC1661" i="64"/>
  <c r="BD1661" i="64" l="1"/>
  <c r="BE1625" i="64"/>
  <c r="BF1625" i="64" l="1"/>
  <c r="BE1661" i="64"/>
  <c r="BF1661" i="64" l="1"/>
  <c r="BG1625" i="64"/>
  <c r="BH1625" i="64" l="1"/>
  <c r="BG1661" i="64"/>
  <c r="BH1661" i="64" l="1"/>
  <c r="BI1625" i="64"/>
  <c r="BJ1625" i="64" l="1"/>
  <c r="BI1661" i="64"/>
  <c r="BJ1661" i="64" l="1"/>
  <c r="BK1625" i="64"/>
  <c r="BL1625" i="64" l="1"/>
  <c r="BK1661" i="64"/>
  <c r="BL1661" i="64" l="1"/>
  <c r="BM1625" i="64"/>
  <c r="BN1625" i="64" l="1"/>
  <c r="N1625" i="64" s="1"/>
  <c r="BM1661" i="64"/>
  <c r="BN1661" i="64" l="1"/>
  <c r="N1661" i="64" s="1"/>
  <c r="BO1625" i="64"/>
  <c r="BP1625" i="64" l="1"/>
  <c r="BO1661" i="64"/>
  <c r="BP1661" i="64" l="1"/>
  <c r="BQ1625" i="64"/>
  <c r="BR1625" i="64" l="1"/>
  <c r="BQ1661" i="64"/>
  <c r="BR1661" i="64" l="1"/>
  <c r="BS1625" i="64"/>
  <c r="BT1625" i="64" l="1"/>
  <c r="BS1661" i="64"/>
  <c r="BT1661" i="64" l="1"/>
  <c r="BU1625" i="64"/>
  <c r="BV1625" i="64" l="1"/>
  <c r="BU1661" i="64"/>
  <c r="BV1661" i="64" l="1"/>
  <c r="BW1625" i="64"/>
  <c r="BW1661" i="64" l="1"/>
  <c r="BX1625" i="64"/>
  <c r="BY1625" i="64" l="1"/>
  <c r="BX1661" i="64"/>
  <c r="BY1661" i="64" l="1"/>
  <c r="BZ1625" i="64"/>
  <c r="O1625" i="64" s="1"/>
  <c r="CA1625" i="64" l="1"/>
  <c r="BZ1661" i="64"/>
  <c r="O1661" i="64" s="1"/>
  <c r="CA1661" i="64" l="1"/>
  <c r="CB1625" i="64"/>
  <c r="CC1625" i="64" l="1"/>
  <c r="CB1661" i="64"/>
  <c r="CC1661" i="64" l="1"/>
  <c r="CD1625" i="64"/>
  <c r="CE1625" i="64" l="1"/>
  <c r="CD1661" i="64"/>
  <c r="CE1661" i="64" l="1"/>
  <c r="CF1625" i="64"/>
  <c r="CG1625" i="64" l="1"/>
  <c r="CF1661" i="64"/>
  <c r="CG1661" i="64" l="1"/>
  <c r="CH1625" i="64"/>
  <c r="CI1625" i="64" l="1"/>
  <c r="CH1661" i="64"/>
  <c r="CI1661" i="64" l="1"/>
  <c r="CJ1625" i="64"/>
  <c r="CK1625" i="64" l="1"/>
  <c r="CJ1661" i="64"/>
  <c r="CK1661" i="64" l="1"/>
  <c r="CL1625" i="64"/>
  <c r="P1625" i="64" s="1"/>
  <c r="CL1661" i="64" l="1"/>
  <c r="P1661" i="64" s="1"/>
  <c r="CP1625" i="64" l="1"/>
  <c r="CP1661" i="64" l="1"/>
  <c r="CP1627" i="64"/>
  <c r="CQ1625" i="64"/>
  <c r="AE2218" i="64"/>
  <c r="AF2215" i="64" s="1"/>
  <c r="CQ1627" i="64" l="1"/>
  <c r="CR1625" i="64"/>
  <c r="CP1663" i="64"/>
  <c r="CQ1661" i="64"/>
  <c r="AF2220" i="64"/>
  <c r="AF2218" i="64"/>
  <c r="AG2215" i="64" s="1"/>
  <c r="CR1627" i="64" l="1"/>
  <c r="CS1625" i="64"/>
  <c r="CQ1663" i="64"/>
  <c r="CR1661" i="64"/>
  <c r="AG2220" i="64"/>
  <c r="AG2218" i="64"/>
  <c r="AH2215" i="64" s="1"/>
  <c r="CR1663" i="64" l="1"/>
  <c r="CS1661" i="64"/>
  <c r="CS1627" i="64"/>
  <c r="CT1625" i="64"/>
  <c r="AH2220" i="64"/>
  <c r="AH2218" i="64"/>
  <c r="AI2215" i="64" s="1"/>
  <c r="CT1627" i="64" l="1"/>
  <c r="CU1625" i="64"/>
  <c r="CS1663" i="64"/>
  <c r="CT1661" i="64"/>
  <c r="AI2220" i="64"/>
  <c r="AI2218" i="64"/>
  <c r="AJ2215" i="64" s="1"/>
  <c r="CT1663" i="64" l="1"/>
  <c r="CU1661" i="64"/>
  <c r="CU1627" i="64"/>
  <c r="CV1625" i="64"/>
  <c r="AJ2220" i="64"/>
  <c r="AJ2218" i="64"/>
  <c r="AK2215" i="64" s="1"/>
  <c r="CV1627" i="64" l="1"/>
  <c r="CW1625" i="64"/>
  <c r="CU1663" i="64"/>
  <c r="CV1661" i="64"/>
  <c r="AK2220" i="64"/>
  <c r="AK2218" i="64"/>
  <c r="AL2215" i="64" s="1"/>
  <c r="CV1663" i="64" l="1"/>
  <c r="CW1661" i="64"/>
  <c r="CW1627" i="64"/>
  <c r="CX1625" i="64"/>
  <c r="AL2220" i="64"/>
  <c r="AL2218" i="64"/>
  <c r="AM2215" i="64" s="1"/>
  <c r="CX1627" i="64" l="1"/>
  <c r="CY1625" i="64"/>
  <c r="CW1663" i="64"/>
  <c r="CX1661" i="64"/>
  <c r="AM2220" i="64"/>
  <c r="AM2218" i="64"/>
  <c r="AN2215" i="64" s="1"/>
  <c r="CX1663" i="64" l="1"/>
  <c r="CY1661" i="64"/>
  <c r="CY1627" i="64"/>
  <c r="CZ1625" i="64"/>
  <c r="AN2220" i="64"/>
  <c r="AN2218" i="64"/>
  <c r="AO2215" i="64" s="1"/>
  <c r="CZ1627" i="64" l="1"/>
  <c r="DA1625" i="64"/>
  <c r="CY1663" i="64"/>
  <c r="CZ1661" i="64"/>
  <c r="AO2220" i="64"/>
  <c r="AO2218" i="64"/>
  <c r="AP2215" i="64" s="1"/>
  <c r="CZ1663" i="64" l="1"/>
  <c r="DA1661" i="64"/>
  <c r="DA1627" i="64"/>
  <c r="DB1625" i="64"/>
  <c r="AP2220" i="64"/>
  <c r="AP2218" i="64"/>
  <c r="L2218" i="64" s="1"/>
  <c r="DB1627" i="64" l="1"/>
  <c r="DC1625" i="64"/>
  <c r="DA1663" i="64"/>
  <c r="DB1661" i="64"/>
  <c r="AQ2215" i="64"/>
  <c r="DB1663" i="64" l="1"/>
  <c r="DC1661" i="64"/>
  <c r="DC1627" i="64"/>
  <c r="DD1625" i="64"/>
  <c r="AQ2220" i="64"/>
  <c r="AQ2218" i="64"/>
  <c r="AR2215" i="64" s="1"/>
  <c r="DC1663" i="64" l="1"/>
  <c r="DD1661" i="64"/>
  <c r="DD1627" i="64"/>
  <c r="DE1625" i="64"/>
  <c r="AR2220" i="64"/>
  <c r="AR2218" i="64"/>
  <c r="AS2215" i="64" s="1"/>
  <c r="DE1627" i="64" l="1"/>
  <c r="DF1625" i="64"/>
  <c r="DD1663" i="64"/>
  <c r="DE1661" i="64"/>
  <c r="AS2220" i="64"/>
  <c r="AS2218" i="64"/>
  <c r="AT2215" i="64" s="1"/>
  <c r="DE1663" i="64" l="1"/>
  <c r="DF1661" i="64"/>
  <c r="DF1627" i="64"/>
  <c r="DG1625" i="64"/>
  <c r="AT2220" i="64"/>
  <c r="AT2218" i="64"/>
  <c r="AU2215" i="64" s="1"/>
  <c r="DG1627" i="64" l="1"/>
  <c r="DH1625" i="64"/>
  <c r="DF1663" i="64"/>
  <c r="DG1661" i="64"/>
  <c r="AU2220" i="64"/>
  <c r="AU2218" i="64"/>
  <c r="AV2215" i="64" s="1"/>
  <c r="DG1663" i="64" l="1"/>
  <c r="DH1661" i="64"/>
  <c r="DH1627" i="64"/>
  <c r="DI1625" i="64"/>
  <c r="AV2220" i="64"/>
  <c r="AV2218" i="64"/>
  <c r="AW2215" i="64" s="1"/>
  <c r="DI1627" i="64" l="1"/>
  <c r="DJ1625" i="64"/>
  <c r="DH1663" i="64"/>
  <c r="DI1661" i="64"/>
  <c r="AW2220" i="64"/>
  <c r="AW2218" i="64"/>
  <c r="AX2215" i="64" s="1"/>
  <c r="DJ1627" i="64" l="1"/>
  <c r="DK1625" i="64"/>
  <c r="DL1625" i="64" s="1"/>
  <c r="DL1627" i="64" s="1"/>
  <c r="DI1663" i="64"/>
  <c r="DJ1661" i="64"/>
  <c r="AX2220" i="64"/>
  <c r="AX2218" i="64"/>
  <c r="AY2215" i="64" s="1"/>
  <c r="DJ1663" i="64" l="1"/>
  <c r="DK1661" i="64"/>
  <c r="DL1661" i="64" s="1"/>
  <c r="DL1663" i="64" s="1"/>
  <c r="DK1627" i="64"/>
  <c r="AY2220" i="64"/>
  <c r="AY2218" i="64"/>
  <c r="AZ2215" i="64" s="1"/>
  <c r="DK1663" i="64" l="1"/>
  <c r="AZ2220" i="64"/>
  <c r="AZ2218" i="64"/>
  <c r="BA2215" i="64" s="1"/>
  <c r="BA2220" i="64" l="1"/>
  <c r="BA2218" i="64"/>
  <c r="BB2215" i="64" s="1"/>
  <c r="BB2220" i="64" l="1"/>
  <c r="BB2218" i="64"/>
  <c r="M2218" i="64" s="1"/>
  <c r="BC2215" i="64" l="1"/>
  <c r="BC2220" i="64" l="1"/>
  <c r="BC2218" i="64"/>
  <c r="BD2215" i="64" s="1"/>
  <c r="BD2220" i="64" l="1"/>
  <c r="BD2218" i="64"/>
  <c r="BE2215" i="64" s="1"/>
  <c r="BE2220" i="64" l="1"/>
  <c r="BE2218" i="64"/>
  <c r="BF2215" i="64" s="1"/>
  <c r="BF2220" i="64" l="1"/>
  <c r="BF2218" i="64"/>
  <c r="BG2215" i="64" s="1"/>
  <c r="BG2220" i="64" l="1"/>
  <c r="BG2218" i="64"/>
  <c r="BH2215" i="64" s="1"/>
  <c r="BH2220" i="64" l="1"/>
  <c r="BH2218" i="64"/>
  <c r="BI2215" i="64" s="1"/>
  <c r="BI2220" i="64" l="1"/>
  <c r="BI2218" i="64"/>
  <c r="BJ2215" i="64" s="1"/>
  <c r="BJ2220" i="64" l="1"/>
  <c r="BJ2218" i="64"/>
  <c r="BK2215" i="64" s="1"/>
  <c r="BK2220" i="64" l="1"/>
  <c r="BK2218" i="64"/>
  <c r="BL2215" i="64" s="1"/>
  <c r="BL2220" i="64" l="1"/>
  <c r="BL2218" i="64"/>
  <c r="BM2215" i="64" s="1"/>
  <c r="BM2220" i="64" l="1"/>
  <c r="BM2218" i="64"/>
  <c r="BN2215" i="64" s="1"/>
  <c r="BN2220" i="64" l="1"/>
  <c r="BN2218" i="64"/>
  <c r="N2218" i="64" s="1"/>
  <c r="BO2215" i="64" l="1"/>
  <c r="BO2220" i="64" l="1"/>
  <c r="BO2218" i="64"/>
  <c r="BP2215" i="64" s="1"/>
  <c r="BP2220" i="64" l="1"/>
  <c r="BP2218" i="64"/>
  <c r="BQ2215" i="64" s="1"/>
  <c r="BQ2220" i="64" l="1"/>
  <c r="BQ2218" i="64"/>
  <c r="BR2215" i="64" s="1"/>
  <c r="BR2220" i="64" l="1"/>
  <c r="BR2218" i="64"/>
  <c r="BS2215" i="64" s="1"/>
  <c r="BS2220" i="64" l="1"/>
  <c r="BS2218" i="64"/>
  <c r="BT2215" i="64" s="1"/>
  <c r="BT2220" i="64" l="1"/>
  <c r="BT2218" i="64"/>
  <c r="BU2215" i="64" s="1"/>
  <c r="BU2220" i="64" l="1"/>
  <c r="BU2218" i="64"/>
  <c r="BV2215" i="64" s="1"/>
  <c r="BV2220" i="64" l="1"/>
  <c r="BV2218" i="64"/>
  <c r="BW2215" i="64" s="1"/>
  <c r="BW2220" i="64" l="1"/>
  <c r="BW2218" i="64"/>
  <c r="BX2215" i="64" s="1"/>
  <c r="BX2220" i="64" l="1"/>
  <c r="BX2218" i="64"/>
  <c r="BY2215" i="64" s="1"/>
  <c r="BY2220" i="64" l="1"/>
  <c r="BY2218" i="64"/>
  <c r="BZ2215" i="64" s="1"/>
  <c r="BZ2220" i="64" l="1"/>
  <c r="BZ2218" i="64"/>
  <c r="O2218" i="64" s="1"/>
  <c r="CA2215" i="64" l="1"/>
  <c r="CA2220" i="64" l="1"/>
  <c r="CA2218" i="64"/>
  <c r="CB2215" i="64" s="1"/>
  <c r="CB2220" i="64" l="1"/>
  <c r="CB2218" i="64"/>
  <c r="CC2215" i="64" s="1"/>
  <c r="CC2220" i="64" l="1"/>
  <c r="CC2218" i="64"/>
  <c r="CD2215" i="64" s="1"/>
  <c r="CD2220" i="64" l="1"/>
  <c r="CD2218" i="64"/>
  <c r="CE2215" i="64" s="1"/>
  <c r="CE2220" i="64" l="1"/>
  <c r="CE2218" i="64"/>
  <c r="CF2215" i="64" s="1"/>
  <c r="CF2220" i="64" l="1"/>
  <c r="CF2218" i="64"/>
  <c r="CG2215" i="64" s="1"/>
  <c r="CG2220" i="64" l="1"/>
  <c r="CG2218" i="64"/>
  <c r="CH2215" i="64" s="1"/>
  <c r="CH2220" i="64" l="1"/>
  <c r="CH2218" i="64"/>
  <c r="CI2215" i="64" s="1"/>
  <c r="CI2220" i="64" l="1"/>
  <c r="CI2218" i="64"/>
  <c r="CJ2215" i="64" s="1"/>
  <c r="CJ2220" i="64" l="1"/>
  <c r="CJ2218" i="64"/>
  <c r="CK2215" i="64" s="1"/>
  <c r="CK2220" i="64" l="1"/>
  <c r="CK2218" i="64"/>
  <c r="CL2215" i="64" s="1"/>
  <c r="CL2220" i="64" l="1"/>
  <c r="CL2218" i="64"/>
  <c r="P2218" i="64" s="1"/>
  <c r="CO2215" i="64" l="1"/>
  <c r="CO2220" i="64" s="1"/>
  <c r="J2152" i="64"/>
  <c r="CO2218" i="64" l="1"/>
  <c r="CP2215" i="64" s="1"/>
  <c r="CP2220" i="64" s="1"/>
  <c r="CP2218" i="64" l="1"/>
  <c r="CQ2215" i="64" s="1"/>
  <c r="CQ2220" i="64" s="1"/>
  <c r="CQ2218" i="64" l="1"/>
  <c r="CR2215" i="64" s="1"/>
  <c r="CR2220" i="64" s="1"/>
  <c r="CR2218" i="64" l="1"/>
  <c r="CS2215" i="64" l="1"/>
  <c r="CS2220" i="64" s="1"/>
  <c r="L2215" i="64"/>
  <c r="CS2218" i="64" l="1"/>
  <c r="CT2215" i="64" s="1"/>
  <c r="CT2220" i="64" s="1"/>
  <c r="CT2218" i="64" l="1"/>
  <c r="CU2215" i="64" s="1"/>
  <c r="CU2220" i="64" s="1"/>
  <c r="CU2218" i="64" l="1"/>
  <c r="CV2215" i="64" s="1"/>
  <c r="CV2220" i="64" s="1"/>
  <c r="CV2218" i="64" l="1"/>
  <c r="CW2215" i="64" s="1"/>
  <c r="CW2220" i="64" s="1"/>
  <c r="M2215" i="64" l="1"/>
  <c r="CW2218" i="64"/>
  <c r="CX2215" i="64" s="1"/>
  <c r="CX2220" i="64" s="1"/>
  <c r="CX2218" i="64" l="1"/>
  <c r="CY2215" i="64" s="1"/>
  <c r="CY2220" i="64" s="1"/>
  <c r="CY2218" i="64" l="1"/>
  <c r="CZ2215" i="64" s="1"/>
  <c r="CZ2220" i="64" s="1"/>
  <c r="CZ2218" i="64" l="1"/>
  <c r="DA2215" i="64" s="1"/>
  <c r="DA2220" i="64" s="1"/>
  <c r="N2215" i="64" l="1"/>
  <c r="DA2218" i="64"/>
  <c r="DB2215" i="64" s="1"/>
  <c r="DB2220" i="64" s="1"/>
  <c r="CO1736" i="64"/>
  <c r="CO1750" i="64" l="1"/>
  <c r="CO1742" i="64"/>
  <c r="CO1745" i="64"/>
  <c r="DB2218" i="64"/>
  <c r="DC2215" i="64" s="1"/>
  <c r="DC2220" i="64" s="1"/>
  <c r="DC2218" i="64" l="1"/>
  <c r="DD2215" i="64" s="1"/>
  <c r="DD2220" i="64" s="1"/>
  <c r="DD2218" i="64" l="1"/>
  <c r="DE2215" i="64" s="1"/>
  <c r="DE2220" i="64" s="1"/>
  <c r="O2215" i="64" l="1"/>
  <c r="DE2218" i="64"/>
  <c r="DF2215" i="64" s="1"/>
  <c r="DF2220" i="64" s="1"/>
  <c r="DF2218" i="64" l="1"/>
  <c r="DG2215" i="64" s="1"/>
  <c r="DG2220" i="64" s="1"/>
  <c r="DG2218" i="64" l="1"/>
  <c r="DH2215" i="64" s="1"/>
  <c r="DH2220" i="64" s="1"/>
  <c r="DH2218" i="64" l="1"/>
  <c r="DI2215" i="64" s="1"/>
  <c r="DI2220" i="64" s="1"/>
  <c r="P2215" i="64" l="1"/>
  <c r="DI2218" i="64"/>
  <c r="DJ2215" i="64" s="1"/>
  <c r="DJ2220" i="64" s="1"/>
  <c r="DJ2218" i="64" l="1"/>
  <c r="DK2215" i="64" s="1"/>
  <c r="DK2220" i="64" s="1"/>
  <c r="DK2218" i="64" l="1"/>
  <c r="DL2215" i="64" s="1"/>
  <c r="DL2218" i="64" l="1"/>
  <c r="DL2220" i="64"/>
  <c r="G1399" i="64"/>
  <c r="K2220" i="64" l="1"/>
  <c r="L2220" i="64"/>
  <c r="M2220" i="64"/>
  <c r="N2220" i="64"/>
  <c r="O2220" i="64"/>
  <c r="P2220" i="64"/>
  <c r="K6" i="206"/>
  <c r="K28" i="206"/>
  <c r="K27" i="206"/>
  <c r="G1447" i="64"/>
  <c r="G1907" i="64"/>
  <c r="K8" i="206" l="1"/>
  <c r="K4" i="206"/>
  <c r="G1517" i="64"/>
  <c r="S1555" i="64" l="1"/>
  <c r="S1521" i="64"/>
  <c r="K1521" i="64" s="1"/>
  <c r="T1555" i="64" l="1"/>
  <c r="X1585" i="64" a="1"/>
  <c r="X1585" i="64" s="1"/>
  <c r="AF1585" i="64" a="1"/>
  <c r="AF1585" i="64" s="1"/>
  <c r="AN1585" i="64" a="1"/>
  <c r="AN1585" i="64" s="1"/>
  <c r="AV1585" i="64" a="1"/>
  <c r="AV1585" i="64" s="1"/>
  <c r="BD1585" i="64" a="1"/>
  <c r="BD1585" i="64" s="1"/>
  <c r="BL1585" i="64" a="1"/>
  <c r="BL1585" i="64" s="1"/>
  <c r="BR1585" i="64" a="1"/>
  <c r="BR1585" i="64" s="1"/>
  <c r="BT1585" i="64" a="1"/>
  <c r="BT1585" i="64" s="1"/>
  <c r="S1585" i="64" a="1"/>
  <c r="S1585" i="64" s="1"/>
  <c r="AA1585" i="64" a="1"/>
  <c r="AA1585" i="64" s="1"/>
  <c r="V1585" i="64" a="1"/>
  <c r="V1585" i="64" s="1"/>
  <c r="AD1585" i="64" a="1"/>
  <c r="AD1585" i="64" s="1"/>
  <c r="AL1585" i="64" a="1"/>
  <c r="AL1585" i="64" s="1"/>
  <c r="AT1585" i="64" a="1"/>
  <c r="AT1585" i="64" s="1"/>
  <c r="BB1585" i="64" a="1"/>
  <c r="BB1585" i="64" s="1"/>
  <c r="BJ1585" i="64" a="1"/>
  <c r="BJ1585" i="64" s="1"/>
  <c r="Y1585" i="64" a="1"/>
  <c r="Y1585" i="64" s="1"/>
  <c r="AG1585" i="64" a="1"/>
  <c r="AG1585" i="64" s="1"/>
  <c r="AO1585" i="64" a="1"/>
  <c r="AO1585" i="64" s="1"/>
  <c r="AW1585" i="64" a="1"/>
  <c r="AW1585" i="64" s="1"/>
  <c r="BE1585" i="64" a="1"/>
  <c r="BE1585" i="64" s="1"/>
  <c r="T1585" i="64" a="1"/>
  <c r="T1585" i="64" s="1"/>
  <c r="AB1585" i="64" a="1"/>
  <c r="AB1585" i="64" s="1"/>
  <c r="AJ1585" i="64" a="1"/>
  <c r="AJ1585" i="64" s="1"/>
  <c r="AR1585" i="64" a="1"/>
  <c r="AR1585" i="64" s="1"/>
  <c r="AZ1585" i="64" a="1"/>
  <c r="AZ1585" i="64" s="1"/>
  <c r="BH1585" i="64" a="1"/>
  <c r="BH1585" i="64" s="1"/>
  <c r="W1585" i="64" a="1"/>
  <c r="W1585" i="64" s="1"/>
  <c r="AE1585" i="64" a="1"/>
  <c r="AE1585" i="64" s="1"/>
  <c r="AM1585" i="64" a="1"/>
  <c r="AM1585" i="64" s="1"/>
  <c r="AU1585" i="64" a="1"/>
  <c r="AU1585" i="64" s="1"/>
  <c r="BC1585" i="64" a="1"/>
  <c r="BC1585" i="64" s="1"/>
  <c r="BK1585" i="64" a="1"/>
  <c r="BK1585" i="64" s="1"/>
  <c r="Z1585" i="64" a="1"/>
  <c r="Z1585" i="64" s="1"/>
  <c r="AH1585" i="64" a="1"/>
  <c r="AH1585" i="64" s="1"/>
  <c r="AP1585" i="64" a="1"/>
  <c r="AP1585" i="64" s="1"/>
  <c r="AX1585" i="64" a="1"/>
  <c r="AX1585" i="64" s="1"/>
  <c r="AS1585" i="64" a="1"/>
  <c r="AS1585" i="64" s="1"/>
  <c r="U1585" i="64" a="1"/>
  <c r="U1585" i="64" s="1"/>
  <c r="AI1585" i="64" a="1"/>
  <c r="AI1585" i="64" s="1"/>
  <c r="BI1585" i="64" a="1"/>
  <c r="BI1585" i="64" s="1"/>
  <c r="BN1585" i="64" a="1"/>
  <c r="BN1585" i="64" s="1"/>
  <c r="BQ1585" i="64" a="1"/>
  <c r="BQ1585" i="64" s="1"/>
  <c r="AK1585" i="64" a="1"/>
  <c r="AK1585" i="64" s="1"/>
  <c r="BV1585" i="64" a="1"/>
  <c r="BV1585" i="64" s="1"/>
  <c r="BY1585" i="64" a="1"/>
  <c r="BY1585" i="64" s="1"/>
  <c r="BO1585" i="64" a="1"/>
  <c r="BO1585" i="64" s="1"/>
  <c r="BS1585" i="64" a="1"/>
  <c r="BS1585" i="64" s="1"/>
  <c r="AC1585" i="64" a="1"/>
  <c r="AC1585" i="64" s="1"/>
  <c r="BF1585" i="64" a="1"/>
  <c r="BF1585" i="64" s="1"/>
  <c r="AY1585" i="64" a="1"/>
  <c r="AY1585" i="64" s="1"/>
  <c r="BW1585" i="64" a="1"/>
  <c r="BW1585" i="64" s="1"/>
  <c r="BZ1585" i="64" a="1"/>
  <c r="BZ1585" i="64" s="1"/>
  <c r="BG1585" i="64" a="1"/>
  <c r="BG1585" i="64" s="1"/>
  <c r="BP1585" i="64" a="1"/>
  <c r="BP1585" i="64" s="1"/>
  <c r="BA1585" i="64" a="1"/>
  <c r="BA1585" i="64" s="1"/>
  <c r="BX1585" i="64" a="1"/>
  <c r="BX1585" i="64" s="1"/>
  <c r="BM1585" i="64" a="1"/>
  <c r="BM1585" i="64" s="1"/>
  <c r="AQ1585" i="64" a="1"/>
  <c r="AQ1585" i="64" s="1"/>
  <c r="BU1585" i="64" a="1"/>
  <c r="BU1585" i="64" s="1"/>
  <c r="O1585" i="64" l="1"/>
  <c r="M1585" i="64"/>
  <c r="L1585" i="64"/>
  <c r="S1591" i="64"/>
  <c r="S1592" i="64" s="1"/>
  <c r="K1585" i="64"/>
  <c r="N1585" i="64"/>
  <c r="U1555" i="64"/>
  <c r="S1706" i="64"/>
  <c r="K1706" i="64" s="1"/>
  <c r="S1698" i="64"/>
  <c r="S1701" i="64"/>
  <c r="K1701" i="64" s="1"/>
  <c r="T1591" i="64" l="1"/>
  <c r="T1592" i="64" s="1"/>
  <c r="V1555" i="64"/>
  <c r="S1800" i="64"/>
  <c r="K1800" i="64" s="1"/>
  <c r="U1591" i="64" l="1"/>
  <c r="V1591" i="64" s="1"/>
  <c r="W1555" i="64"/>
  <c r="S1801" i="64"/>
  <c r="U1592" i="64" l="1"/>
  <c r="W1591" i="64"/>
  <c r="V1592" i="64"/>
  <c r="X1555" i="64"/>
  <c r="S1806" i="64"/>
  <c r="T1797" i="64"/>
  <c r="S1802" i="64"/>
  <c r="T1801" i="64" l="1"/>
  <c r="X1591" i="64"/>
  <c r="W1592" i="64"/>
  <c r="Y1555" i="64"/>
  <c r="T1806" i="64" l="1"/>
  <c r="U1797" i="64"/>
  <c r="U1801" i="64" s="1"/>
  <c r="V1797" i="64" s="1"/>
  <c r="T1802" i="64"/>
  <c r="Y1591" i="64"/>
  <c r="X1592" i="64"/>
  <c r="Z1555" i="64"/>
  <c r="U1806" i="64" l="1"/>
  <c r="U1802" i="64"/>
  <c r="V1801" i="64"/>
  <c r="Z1591" i="64"/>
  <c r="Y1592" i="64"/>
  <c r="AA1555" i="64"/>
  <c r="W1797" i="64" l="1"/>
  <c r="W1801" i="64" s="1"/>
  <c r="W1806" i="64" s="1"/>
  <c r="V1802" i="64"/>
  <c r="V1806" i="64"/>
  <c r="AA1591" i="64"/>
  <c r="Z1592" i="64"/>
  <c r="AB1555" i="64"/>
  <c r="W1802" i="64" l="1"/>
  <c r="X1797" i="64"/>
  <c r="X1801" i="64" s="1"/>
  <c r="AB1591" i="64"/>
  <c r="AA1592" i="64"/>
  <c r="AC1555" i="64"/>
  <c r="X1802" i="64" l="1"/>
  <c r="Y1797" i="64"/>
  <c r="Y1801" i="64" s="1"/>
  <c r="Y1806" i="64" s="1"/>
  <c r="X1806" i="64"/>
  <c r="AC1591" i="64"/>
  <c r="AB1592" i="64"/>
  <c r="AD1555" i="64"/>
  <c r="K1555" i="64" s="1"/>
  <c r="Z1797" i="64" l="1"/>
  <c r="Z1801" i="64" s="1"/>
  <c r="AA1797" i="64" s="1"/>
  <c r="AA1801" i="64" s="1"/>
  <c r="Y1802" i="64"/>
  <c r="AD1591" i="64"/>
  <c r="K1591" i="64" s="1"/>
  <c r="AC1592" i="64"/>
  <c r="AE1555" i="64"/>
  <c r="Z1802" i="64" l="1"/>
  <c r="Z1806" i="64"/>
  <c r="AE1591" i="64"/>
  <c r="AD1592" i="64"/>
  <c r="K1592" i="64" s="1"/>
  <c r="AB1797" i="64"/>
  <c r="AB1801" i="64" s="1"/>
  <c r="AA1806" i="64"/>
  <c r="AA1802" i="64"/>
  <c r="AF1555" i="64"/>
  <c r="AF1591" i="64" l="1"/>
  <c r="AE1592" i="64"/>
  <c r="AC1797" i="64"/>
  <c r="AC1801" i="64" s="1"/>
  <c r="AB1802" i="64"/>
  <c r="AB1806" i="64"/>
  <c r="AG1555" i="64"/>
  <c r="AG1591" i="64" l="1"/>
  <c r="AF1592" i="64"/>
  <c r="AH1555" i="64"/>
  <c r="AD1797" i="64"/>
  <c r="AC1802" i="64"/>
  <c r="AC1806" i="64"/>
  <c r="AH1591" i="64" l="1"/>
  <c r="AG1592" i="64"/>
  <c r="AD1801" i="64"/>
  <c r="K1801" i="64" s="1"/>
  <c r="AI1555" i="64"/>
  <c r="AI1591" i="64" l="1"/>
  <c r="AH1592" i="64"/>
  <c r="AE1797" i="64"/>
  <c r="AD1806" i="64"/>
  <c r="AD1802" i="64"/>
  <c r="AJ1555" i="64"/>
  <c r="AE1801" i="64" l="1"/>
  <c r="AF1797" i="64" s="1"/>
  <c r="AF1801" i="64" s="1"/>
  <c r="AJ1591" i="64"/>
  <c r="AI1592" i="64"/>
  <c r="AK1555" i="64"/>
  <c r="AE1806" i="64" l="1"/>
  <c r="AE1802" i="64"/>
  <c r="AK1591" i="64"/>
  <c r="AJ1592" i="64"/>
  <c r="AG1797" i="64"/>
  <c r="AF1806" i="64"/>
  <c r="AF1802" i="64"/>
  <c r="AL1555" i="64"/>
  <c r="AG1801" i="64" l="1"/>
  <c r="AG1802" i="64" s="1"/>
  <c r="AL1591" i="64"/>
  <c r="AK1592" i="64"/>
  <c r="AM1555" i="64"/>
  <c r="AH1797" i="64" l="1"/>
  <c r="AH1801" i="64" s="1"/>
  <c r="AH1806" i="64" s="1"/>
  <c r="AG1806" i="64"/>
  <c r="AM1591" i="64"/>
  <c r="AL1592" i="64"/>
  <c r="AN1555" i="64"/>
  <c r="AH1802" i="64" l="1"/>
  <c r="AI1797" i="64"/>
  <c r="AI1801" i="64" s="1"/>
  <c r="AI1802" i="64" s="1"/>
  <c r="AN1591" i="64"/>
  <c r="AM1592" i="64"/>
  <c r="AO1555" i="64"/>
  <c r="AI1806" i="64" l="1"/>
  <c r="AJ1797" i="64"/>
  <c r="AJ1801" i="64" s="1"/>
  <c r="AJ1802" i="64" s="1"/>
  <c r="AO1591" i="64"/>
  <c r="AN1592" i="64"/>
  <c r="AP1555" i="64"/>
  <c r="L1555" i="64" s="1"/>
  <c r="AK1797" i="64" l="1"/>
  <c r="AK1801" i="64" s="1"/>
  <c r="AL1797" i="64" s="1"/>
  <c r="AL1801" i="64" s="1"/>
  <c r="AJ1806" i="64"/>
  <c r="AP1591" i="64"/>
  <c r="L1591" i="64" s="1"/>
  <c r="AO1592" i="64"/>
  <c r="AQ1555" i="64"/>
  <c r="AK1802" i="64" l="1"/>
  <c r="AK1806" i="64"/>
  <c r="AQ1591" i="64"/>
  <c r="AP1592" i="64"/>
  <c r="L1592" i="64" s="1"/>
  <c r="AL1806" i="64"/>
  <c r="AM1797" i="64"/>
  <c r="AM1801" i="64" s="1"/>
  <c r="AM1802" i="64" s="1"/>
  <c r="AL1802" i="64"/>
  <c r="AR1555" i="64"/>
  <c r="AR1591" i="64" l="1"/>
  <c r="AQ1592" i="64"/>
  <c r="AM1806" i="64"/>
  <c r="AN1797" i="64"/>
  <c r="AN1801" i="64" s="1"/>
  <c r="AS1555" i="64"/>
  <c r="AS1591" i="64" l="1"/>
  <c r="AR1592" i="64"/>
  <c r="AN1806" i="64"/>
  <c r="AN1802" i="64"/>
  <c r="AO1797" i="64"/>
  <c r="AO1801" i="64" s="1"/>
  <c r="AT1555" i="64"/>
  <c r="AT1591" i="64" l="1"/>
  <c r="AS1592" i="64"/>
  <c r="AO1802" i="64"/>
  <c r="AO1806" i="64"/>
  <c r="AP1797" i="64"/>
  <c r="AP1801" i="64" s="1"/>
  <c r="L1801" i="64" s="1"/>
  <c r="AU1555" i="64"/>
  <c r="AU1591" i="64" l="1"/>
  <c r="AT1592" i="64"/>
  <c r="AQ1797" i="64"/>
  <c r="AP1802" i="64"/>
  <c r="AP1806" i="64"/>
  <c r="AV1555" i="64"/>
  <c r="AQ1801" i="64" l="1"/>
  <c r="AR1797" i="64" s="1"/>
  <c r="AR1801" i="64" s="1"/>
  <c r="AV1591" i="64"/>
  <c r="AU1592" i="64"/>
  <c r="AW1555" i="64"/>
  <c r="AQ1806" i="64" l="1"/>
  <c r="AQ1802" i="64"/>
  <c r="AW1591" i="64"/>
  <c r="AV1592" i="64"/>
  <c r="AR1806" i="64"/>
  <c r="AR1802" i="64"/>
  <c r="AS1797" i="64"/>
  <c r="AX1555" i="64"/>
  <c r="AS1801" i="64" l="1"/>
  <c r="AT1797" i="64" s="1"/>
  <c r="AT1801" i="64" s="1"/>
  <c r="AX1591" i="64"/>
  <c r="AW1592" i="64"/>
  <c r="AY1555" i="64"/>
  <c r="AS1806" i="64" l="1"/>
  <c r="AS1802" i="64"/>
  <c r="AY1591" i="64"/>
  <c r="AX1592" i="64"/>
  <c r="AT1806" i="64"/>
  <c r="AU1797" i="64"/>
  <c r="AT1802" i="64"/>
  <c r="AZ1555" i="64"/>
  <c r="AU1801" i="64" l="1"/>
  <c r="AV1797" i="64" s="1"/>
  <c r="AV1801" i="64" s="1"/>
  <c r="AZ1591" i="64"/>
  <c r="AY1592" i="64"/>
  <c r="BA1555" i="64"/>
  <c r="AU1806" i="64" l="1"/>
  <c r="AU1802" i="64"/>
  <c r="BA1591" i="64"/>
  <c r="AZ1592" i="64"/>
  <c r="AV1806" i="64"/>
  <c r="AV1802" i="64"/>
  <c r="AW1797" i="64"/>
  <c r="BB1555" i="64"/>
  <c r="M1555" i="64" s="1"/>
  <c r="AW1801" i="64" l="1"/>
  <c r="AW1806" i="64" s="1"/>
  <c r="BB1591" i="64"/>
  <c r="M1591" i="64" s="1"/>
  <c r="BA1592" i="64"/>
  <c r="BC1555" i="64"/>
  <c r="AW1802" i="64" l="1"/>
  <c r="AX1797" i="64"/>
  <c r="AX1801" i="64" s="1"/>
  <c r="AX1802" i="64" s="1"/>
  <c r="BC1591" i="64"/>
  <c r="BB1592" i="64"/>
  <c r="M1592" i="64" s="1"/>
  <c r="BD1555" i="64"/>
  <c r="AY1797" i="64" l="1"/>
  <c r="AY1801" i="64" s="1"/>
  <c r="AZ1797" i="64" s="1"/>
  <c r="AZ1801" i="64" s="1"/>
  <c r="AX1806" i="64"/>
  <c r="BD1591" i="64"/>
  <c r="BC1592" i="64"/>
  <c r="BE1555" i="64"/>
  <c r="AY1802" i="64" l="1"/>
  <c r="AY1806" i="64"/>
  <c r="BE1591" i="64"/>
  <c r="BD1592" i="64"/>
  <c r="AZ1806" i="64"/>
  <c r="AZ1802" i="64"/>
  <c r="BA1797" i="64"/>
  <c r="BA1801" i="64" s="1"/>
  <c r="BF1555" i="64"/>
  <c r="BF1591" i="64" l="1"/>
  <c r="BE1592" i="64"/>
  <c r="BA1806" i="64"/>
  <c r="BB1797" i="64"/>
  <c r="BB1801" i="64" s="1"/>
  <c r="M1801" i="64" s="1"/>
  <c r="BA1802" i="64"/>
  <c r="BG1555" i="64"/>
  <c r="BG1591" i="64" l="1"/>
  <c r="BF1592" i="64"/>
  <c r="BB1802" i="64"/>
  <c r="BC1797" i="64"/>
  <c r="BB1806" i="64"/>
  <c r="BH1555" i="64"/>
  <c r="BC1801" i="64" l="1"/>
  <c r="BC1806" i="64" s="1"/>
  <c r="BH1591" i="64"/>
  <c r="BG1592" i="64"/>
  <c r="BI1555" i="64"/>
  <c r="BD1797" i="64" l="1"/>
  <c r="BD1801" i="64" s="1"/>
  <c r="BD1802" i="64" s="1"/>
  <c r="BC1802" i="64"/>
  <c r="BI1591" i="64"/>
  <c r="BH1592" i="64"/>
  <c r="BJ1555" i="64"/>
  <c r="BE1797" i="64" l="1"/>
  <c r="BE1801" i="64" s="1"/>
  <c r="BD1806" i="64"/>
  <c r="BJ1591" i="64"/>
  <c r="BI1592" i="64"/>
  <c r="BK1555" i="64"/>
  <c r="BF1797" i="64" l="1"/>
  <c r="BF1801" i="64" s="1"/>
  <c r="BF1802" i="64" s="1"/>
  <c r="BE1806" i="64"/>
  <c r="BE1802" i="64"/>
  <c r="BK1591" i="64"/>
  <c r="BJ1592" i="64"/>
  <c r="BL1555" i="64"/>
  <c r="BF1806" i="64" l="1"/>
  <c r="BG1797" i="64"/>
  <c r="BG1801" i="64" s="1"/>
  <c r="BL1591" i="64"/>
  <c r="BK1592" i="64"/>
  <c r="BM1555" i="64"/>
  <c r="BG1806" i="64" l="1"/>
  <c r="BH1797" i="64"/>
  <c r="BH1801" i="64" s="1"/>
  <c r="BH1806" i="64" s="1"/>
  <c r="BG1802" i="64"/>
  <c r="BM1591" i="64"/>
  <c r="BL1592" i="64"/>
  <c r="BN1555" i="64"/>
  <c r="N1555" i="64" s="1"/>
  <c r="BI1797" i="64" l="1"/>
  <c r="BI1801" i="64" s="1"/>
  <c r="BJ1797" i="64" s="1"/>
  <c r="BJ1801" i="64" s="1"/>
  <c r="BH1802" i="64"/>
  <c r="BN1591" i="64"/>
  <c r="N1591" i="64" s="1"/>
  <c r="BM1592" i="64"/>
  <c r="BO1555" i="64"/>
  <c r="BI1802" i="64" l="1"/>
  <c r="BI1806" i="64"/>
  <c r="BO1591" i="64"/>
  <c r="BN1592" i="64"/>
  <c r="N1592" i="64" s="1"/>
  <c r="BK1797" i="64"/>
  <c r="BJ1802" i="64"/>
  <c r="BJ1806" i="64"/>
  <c r="BP1555" i="64"/>
  <c r="BK1801" i="64" l="1"/>
  <c r="BK1802" i="64" s="1"/>
  <c r="BP1591" i="64"/>
  <c r="BO1592" i="64"/>
  <c r="BQ1555" i="64"/>
  <c r="BL1797" i="64" l="1"/>
  <c r="BL1801" i="64" s="1"/>
  <c r="BM1797" i="64" s="1"/>
  <c r="BM1801" i="64" s="1"/>
  <c r="BK1806" i="64"/>
  <c r="BQ1591" i="64"/>
  <c r="BP1592" i="64"/>
  <c r="BR1555" i="64"/>
  <c r="BL1806" i="64" l="1"/>
  <c r="BL1802" i="64"/>
  <c r="BR1591" i="64"/>
  <c r="BQ1592" i="64"/>
  <c r="BM1806" i="64"/>
  <c r="BN1797" i="64"/>
  <c r="BN1801" i="64" s="1"/>
  <c r="N1801" i="64" s="1"/>
  <c r="BM1802" i="64"/>
  <c r="BS1555" i="64"/>
  <c r="BS1591" i="64" l="1"/>
  <c r="BR1592" i="64"/>
  <c r="BN1806" i="64"/>
  <c r="BO1797" i="64"/>
  <c r="BN1802" i="64"/>
  <c r="BT1555" i="64"/>
  <c r="BO1801" i="64" l="1"/>
  <c r="BO1802" i="64" s="1"/>
  <c r="BT1591" i="64"/>
  <c r="BS1592" i="64"/>
  <c r="BU1555" i="64"/>
  <c r="BP1797" i="64" l="1"/>
  <c r="BP1801" i="64" s="1"/>
  <c r="BQ1797" i="64" s="1"/>
  <c r="BO1806" i="64"/>
  <c r="BU1591" i="64"/>
  <c r="BT1592" i="64"/>
  <c r="BV1555" i="64"/>
  <c r="BP1802" i="64" l="1"/>
  <c r="BP1806" i="64"/>
  <c r="BQ1801" i="64"/>
  <c r="BQ1806" i="64" s="1"/>
  <c r="BV1591" i="64"/>
  <c r="BU1592" i="64"/>
  <c r="BW1555" i="64"/>
  <c r="BR1797" i="64" l="1"/>
  <c r="BR1801" i="64" s="1"/>
  <c r="BR1806" i="64" s="1"/>
  <c r="BQ1802" i="64"/>
  <c r="BW1591" i="64"/>
  <c r="BV1592" i="64"/>
  <c r="BX1555" i="64"/>
  <c r="BR1802" i="64" l="1"/>
  <c r="BS1797" i="64"/>
  <c r="BS1801" i="64" s="1"/>
  <c r="BX1591" i="64"/>
  <c r="BW1592" i="64"/>
  <c r="BY1555" i="64"/>
  <c r="BS1806" i="64" l="1"/>
  <c r="BS1802" i="64"/>
  <c r="BT1797" i="64"/>
  <c r="BT1801" i="64" s="1"/>
  <c r="BU1797" i="64" s="1"/>
  <c r="BY1591" i="64"/>
  <c r="BX1592" i="64"/>
  <c r="BZ1555" i="64"/>
  <c r="O1555" i="64" s="1"/>
  <c r="BT1806" i="64" l="1"/>
  <c r="BT1802" i="64"/>
  <c r="BU1801" i="64"/>
  <c r="BU1802" i="64" s="1"/>
  <c r="BZ1591" i="64"/>
  <c r="O1591" i="64" s="1"/>
  <c r="BY1592" i="64"/>
  <c r="CA1555" i="64"/>
  <c r="BU1806" i="64" l="1"/>
  <c r="BV1797" i="64"/>
  <c r="BV1801" i="64" s="1"/>
  <c r="BV1806" i="64" s="1"/>
  <c r="CA1591" i="64"/>
  <c r="BZ1592" i="64"/>
  <c r="O1592" i="64" s="1"/>
  <c r="CB1555" i="64"/>
  <c r="BW1797" i="64" l="1"/>
  <c r="BW1801" i="64" s="1"/>
  <c r="BV1802" i="64"/>
  <c r="CB1591" i="64"/>
  <c r="CA1592" i="64"/>
  <c r="CC1555" i="64"/>
  <c r="BW1802" i="64" l="1"/>
  <c r="BW1806" i="64"/>
  <c r="BX1797" i="64"/>
  <c r="BX1801" i="64" s="1"/>
  <c r="BX1802" i="64" s="1"/>
  <c r="CC1591" i="64"/>
  <c r="CB1592" i="64"/>
  <c r="CD1555" i="64"/>
  <c r="BY1797" i="64" l="1"/>
  <c r="BY1801" i="64" s="1"/>
  <c r="BY1802" i="64" s="1"/>
  <c r="BX1806" i="64"/>
  <c r="CD1591" i="64"/>
  <c r="CC1592" i="64"/>
  <c r="CE1555" i="64"/>
  <c r="BZ1797" i="64" l="1"/>
  <c r="BZ1801" i="64" s="1"/>
  <c r="BY1806" i="64"/>
  <c r="CE1591" i="64"/>
  <c r="CD1592" i="64"/>
  <c r="CF1555" i="64"/>
  <c r="BZ1802" i="64" l="1"/>
  <c r="O1801" i="64"/>
  <c r="CA1797" i="64"/>
  <c r="CA1801" i="64" s="1"/>
  <c r="BZ1806" i="64"/>
  <c r="CF1591" i="64"/>
  <c r="CE1592" i="64"/>
  <c r="CG1555" i="64"/>
  <c r="CA1802" i="64" l="1"/>
  <c r="CB1797" i="64"/>
  <c r="CB1801" i="64" s="1"/>
  <c r="CC1797" i="64" s="1"/>
  <c r="CA1806" i="64"/>
  <c r="CG1591" i="64"/>
  <c r="CF1592" i="64"/>
  <c r="CH1555" i="64"/>
  <c r="CB1802" i="64" l="1"/>
  <c r="CB1806" i="64"/>
  <c r="CC1801" i="64"/>
  <c r="CC1802" i="64" s="1"/>
  <c r="CH1591" i="64"/>
  <c r="CG1592" i="64"/>
  <c r="CI1555" i="64"/>
  <c r="CD1797" i="64" l="1"/>
  <c r="CD1801" i="64" s="1"/>
  <c r="CD1802" i="64" s="1"/>
  <c r="CC1806" i="64"/>
  <c r="CI1591" i="64"/>
  <c r="CH1592" i="64"/>
  <c r="CJ1555" i="64"/>
  <c r="CD1806" i="64" l="1"/>
  <c r="CE1797" i="64"/>
  <c r="CE1801" i="64" s="1"/>
  <c r="CE1802" i="64" s="1"/>
  <c r="CJ1591" i="64"/>
  <c r="CI1592" i="64"/>
  <c r="CK1555" i="64"/>
  <c r="CE1806" i="64" l="1"/>
  <c r="CF1797" i="64"/>
  <c r="CF1801" i="64" s="1"/>
  <c r="CF1802" i="64" s="1"/>
  <c r="CK1591" i="64"/>
  <c r="CJ1592" i="64"/>
  <c r="CL1555" i="64"/>
  <c r="P1555" i="64" s="1"/>
  <c r="CF1806" i="64" l="1"/>
  <c r="CG1797" i="64"/>
  <c r="CG1801" i="64" s="1"/>
  <c r="CL1591" i="64"/>
  <c r="P1591" i="64" s="1"/>
  <c r="CK1592" i="64"/>
  <c r="CH1797" i="64" l="1"/>
  <c r="CH1801" i="64" s="1"/>
  <c r="CI1797" i="64" s="1"/>
  <c r="CG1802" i="64"/>
  <c r="CG1806" i="64"/>
  <c r="CL1592" i="64"/>
  <c r="P1592" i="64" l="1"/>
  <c r="CH1806" i="64"/>
  <c r="CH1802" i="64"/>
  <c r="CI1801" i="64"/>
  <c r="CJ1797" i="64" s="1"/>
  <c r="CJ1801" i="64" s="1"/>
  <c r="CP1555" i="64"/>
  <c r="CI1806" i="64" l="1"/>
  <c r="CI1802" i="64"/>
  <c r="CP1557" i="64"/>
  <c r="CQ1555" i="64"/>
  <c r="CJ1802" i="64"/>
  <c r="CK1797" i="64"/>
  <c r="CK1801" i="64" s="1"/>
  <c r="CJ1806" i="64"/>
  <c r="CQ1557" i="64" l="1"/>
  <c r="CR1555" i="64"/>
  <c r="CK1806" i="64"/>
  <c r="CK1802" i="64"/>
  <c r="CL1797" i="64"/>
  <c r="CL1801" i="64" s="1"/>
  <c r="P1801" i="64" s="1"/>
  <c r="CR1557" i="64" l="1"/>
  <c r="CS1555" i="64"/>
  <c r="CL1802" i="64"/>
  <c r="CL1806" i="64"/>
  <c r="CO1797" i="64" l="1"/>
  <c r="CO1801" i="64" s="1"/>
  <c r="K1797" i="64"/>
  <c r="CS1557" i="64"/>
  <c r="CT1555" i="64"/>
  <c r="CO1802" i="64" l="1"/>
  <c r="CP1797" i="64"/>
  <c r="CP1801" i="64" s="1"/>
  <c r="CO1806" i="64"/>
  <c r="CT1557" i="64"/>
  <c r="CU1555" i="64"/>
  <c r="CP1802" i="64" l="1"/>
  <c r="CQ1797" i="64"/>
  <c r="CQ1801" i="64" s="1"/>
  <c r="CP1806" i="64"/>
  <c r="CU1557" i="64"/>
  <c r="CV1555" i="64"/>
  <c r="CR1797" i="64" l="1"/>
  <c r="CR1801" i="64" s="1"/>
  <c r="CQ1802" i="64"/>
  <c r="CQ1806" i="64"/>
  <c r="CV1557" i="64"/>
  <c r="CW1555" i="64"/>
  <c r="L1797" i="64" l="1"/>
  <c r="CW1557" i="64"/>
  <c r="CX1555" i="64"/>
  <c r="CS1797" i="64"/>
  <c r="CS1801" i="64" s="1"/>
  <c r="CR1802" i="64"/>
  <c r="CR1806" i="64"/>
  <c r="CT1797" i="64" l="1"/>
  <c r="CT1801" i="64" s="1"/>
  <c r="CS1802" i="64"/>
  <c r="CS1806" i="64"/>
  <c r="CX1557" i="64"/>
  <c r="CY1555" i="64"/>
  <c r="CY1557" i="64" l="1"/>
  <c r="CZ1555" i="64"/>
  <c r="CT1802" i="64"/>
  <c r="CU1797" i="64"/>
  <c r="CU1801" i="64" s="1"/>
  <c r="CT1806" i="64"/>
  <c r="CU1802" i="64" l="1"/>
  <c r="CV1797" i="64"/>
  <c r="CV1801" i="64" s="1"/>
  <c r="CU1806" i="64"/>
  <c r="CZ1557" i="64"/>
  <c r="DA1555" i="64"/>
  <c r="M1797" i="64" l="1"/>
  <c r="CV1802" i="64"/>
  <c r="CW1797" i="64"/>
  <c r="CW1801" i="64" s="1"/>
  <c r="CV1806" i="64"/>
  <c r="DA1557" i="64"/>
  <c r="DB1555" i="64"/>
  <c r="DB1557" i="64" l="1"/>
  <c r="DC1555" i="64"/>
  <c r="CW1802" i="64"/>
  <c r="CX1797" i="64"/>
  <c r="CX1801" i="64" s="1"/>
  <c r="CW1806" i="64"/>
  <c r="CX1802" i="64" l="1"/>
  <c r="CY1797" i="64"/>
  <c r="CY1801" i="64" s="1"/>
  <c r="CX1806" i="64"/>
  <c r="DC1557" i="64"/>
  <c r="DD1555" i="64"/>
  <c r="DD1557" i="64" l="1"/>
  <c r="DE1555" i="64"/>
  <c r="CZ1797" i="64"/>
  <c r="CZ1801" i="64" s="1"/>
  <c r="CY1802" i="64"/>
  <c r="CY1806" i="64"/>
  <c r="N1797" i="64" l="1"/>
  <c r="DA1797" i="64"/>
  <c r="DA1801" i="64" s="1"/>
  <c r="CZ1802" i="64"/>
  <c r="CZ1806" i="64"/>
  <c r="DE1557" i="64"/>
  <c r="DF1555" i="64"/>
  <c r="DF1557" i="64" l="1"/>
  <c r="DG1555" i="64"/>
  <c r="DB1797" i="64"/>
  <c r="DB1801" i="64" s="1"/>
  <c r="DA1802" i="64"/>
  <c r="DA1806" i="64"/>
  <c r="DB1802" i="64" l="1"/>
  <c r="DC1797" i="64"/>
  <c r="DC1801" i="64" s="1"/>
  <c r="DB1806" i="64"/>
  <c r="DG1557" i="64"/>
  <c r="DH1555" i="64"/>
  <c r="DC1802" i="64" l="1"/>
  <c r="DD1797" i="64"/>
  <c r="DD1801" i="64" s="1"/>
  <c r="DC1806" i="64"/>
  <c r="DH1557" i="64"/>
  <c r="DI1555" i="64"/>
  <c r="O1797" i="64" l="1"/>
  <c r="DI1557" i="64"/>
  <c r="DJ1555" i="64"/>
  <c r="DD1802" i="64"/>
  <c r="DE1797" i="64"/>
  <c r="DE1801" i="64" s="1"/>
  <c r="DD1806" i="64"/>
  <c r="DE1802" i="64" l="1"/>
  <c r="DF1797" i="64"/>
  <c r="DF1801" i="64" s="1"/>
  <c r="DE1806" i="64"/>
  <c r="DJ1557" i="64"/>
  <c r="DK1555" i="64"/>
  <c r="DL1555" i="64" s="1"/>
  <c r="DL1557" i="64" s="1"/>
  <c r="DK1557" i="64" l="1"/>
  <c r="DF1802" i="64"/>
  <c r="DG1797" i="64"/>
  <c r="DG1801" i="64" s="1"/>
  <c r="DF1806" i="64"/>
  <c r="DH1797" i="64" l="1"/>
  <c r="DH1801" i="64" s="1"/>
  <c r="DG1802" i="64"/>
  <c r="DG1806" i="64"/>
  <c r="P1797" i="64" l="1"/>
  <c r="DI1797" i="64"/>
  <c r="DI1801" i="64" s="1"/>
  <c r="DH1802" i="64"/>
  <c r="DH1806" i="64"/>
  <c r="DJ1797" i="64" l="1"/>
  <c r="DJ1801" i="64" s="1"/>
  <c r="DI1802" i="64"/>
  <c r="DI1806" i="64"/>
  <c r="DJ1802" i="64" l="1"/>
  <c r="DK1797" i="64"/>
  <c r="DK1801" i="64" s="1"/>
  <c r="DL1797" i="64" s="1"/>
  <c r="DJ1806" i="64"/>
  <c r="DL1801" i="64" l="1"/>
  <c r="K1802" i="64"/>
  <c r="L1802" i="64"/>
  <c r="M1802" i="64"/>
  <c r="N1802" i="64"/>
  <c r="O1802" i="64"/>
  <c r="DK1802" i="64"/>
  <c r="DK1806" i="64"/>
  <c r="DL1802" i="64" l="1"/>
  <c r="P1802" i="64"/>
  <c r="DL1806" i="64"/>
  <c r="K1806" i="64" l="1"/>
  <c r="L1806" i="64"/>
  <c r="M1806" i="64"/>
  <c r="N1806" i="64"/>
  <c r="O1806" i="64"/>
  <c r="P1806" i="64"/>
  <c r="S1911" i="64"/>
  <c r="K1911" i="64" s="1"/>
  <c r="CO1691" i="64" l="1"/>
  <c r="CO1698" i="64" l="1"/>
  <c r="CO2147" i="64" l="1"/>
  <c r="CO2152" i="64" s="1"/>
  <c r="CO2760" i="64" l="1"/>
  <c r="CO2762" i="64" s="1"/>
  <c r="CP2760" i="64" l="1"/>
  <c r="CQ2760" i="64" l="1"/>
  <c r="CP2762" i="64"/>
  <c r="CR2760" i="64" l="1"/>
  <c r="CQ2762" i="64"/>
  <c r="CR2762" i="64" l="1"/>
  <c r="CS2760" i="64"/>
  <c r="CT2760" i="64" l="1"/>
  <c r="CS2762" i="64"/>
  <c r="CU2760" i="64" l="1"/>
  <c r="CT2762" i="64"/>
  <c r="CU2762" i="64" l="1"/>
  <c r="CV2760" i="64"/>
  <c r="CV2762" i="64" l="1"/>
  <c r="CW2760" i="64"/>
  <c r="CW2762" i="64" l="1"/>
  <c r="CX2760" i="64"/>
  <c r="CY2760" i="64" l="1"/>
  <c r="CX2762" i="64"/>
  <c r="CZ2760" i="64" l="1"/>
  <c r="CY2762" i="64"/>
  <c r="DA2760" i="64" l="1"/>
  <c r="CZ2762" i="64"/>
  <c r="DA2762" i="64" l="1"/>
  <c r="DB2760" i="64"/>
  <c r="DC2760" i="64" l="1"/>
  <c r="DB2762" i="64"/>
  <c r="DC2762" i="64" l="1"/>
  <c r="DD2760" i="64"/>
  <c r="DE2760" i="64" l="1"/>
  <c r="DD2762" i="64"/>
  <c r="DF2760" i="64" l="1"/>
  <c r="DE2762" i="64"/>
  <c r="DF2762" i="64" l="1"/>
  <c r="DG2760" i="64"/>
  <c r="DH2760" i="64" l="1"/>
  <c r="DG2762" i="64"/>
  <c r="DH2762" i="64" l="1"/>
  <c r="DI2760" i="64"/>
  <c r="DI2762" i="64" l="1"/>
  <c r="DJ2760" i="64"/>
  <c r="DJ2762" i="64" l="1"/>
  <c r="DK2760" i="64"/>
  <c r="DK2762" i="64" l="1"/>
  <c r="DL2760" i="64"/>
  <c r="DL2762" i="64" s="1"/>
  <c r="CP2782" i="64" l="1"/>
  <c r="CP2785" i="64" s="1"/>
  <c r="CX2782" i="64"/>
  <c r="CX2785" i="64" s="1"/>
  <c r="DF2782" i="64"/>
  <c r="DF2785" i="64" s="1"/>
  <c r="CQ2782" i="64"/>
  <c r="CQ2785" i="64" s="1"/>
  <c r="CY2782" i="64"/>
  <c r="CY2785" i="64" s="1"/>
  <c r="DG2782" i="64"/>
  <c r="DG2785" i="64" s="1"/>
  <c r="CR2782" i="64"/>
  <c r="CR2785" i="64" s="1"/>
  <c r="CZ2782" i="64"/>
  <c r="CZ2785" i="64" s="1"/>
  <c r="DH2782" i="64"/>
  <c r="DH2785" i="64" s="1"/>
  <c r="CS2782" i="64"/>
  <c r="CS2785" i="64" s="1"/>
  <c r="DA2782" i="64"/>
  <c r="DA2785" i="64" s="1"/>
  <c r="DI2782" i="64"/>
  <c r="DI2785" i="64" s="1"/>
  <c r="CT2782" i="64"/>
  <c r="CT2785" i="64" s="1"/>
  <c r="DB2782" i="64"/>
  <c r="DB2785" i="64" s="1"/>
  <c r="DJ2782" i="64"/>
  <c r="DJ2785" i="64" s="1"/>
  <c r="CU2782" i="64"/>
  <c r="CU2785" i="64" s="1"/>
  <c r="DC2782" i="64"/>
  <c r="DC2785" i="64" s="1"/>
  <c r="DK2782" i="64"/>
  <c r="DK2785" i="64" s="1"/>
  <c r="CV2782" i="64"/>
  <c r="CV2785" i="64" s="1"/>
  <c r="DD2782" i="64"/>
  <c r="DD2785" i="64" s="1"/>
  <c r="DL2782" i="64"/>
  <c r="DL2785" i="64" s="1"/>
  <c r="CO2782" i="64"/>
  <c r="CO2785" i="64" s="1"/>
  <c r="CW2782" i="64"/>
  <c r="CW2785" i="64" s="1"/>
  <c r="DE2782" i="64"/>
  <c r="DE2785" i="64" s="1"/>
  <c r="L2147" i="64" l="1"/>
  <c r="CS2148" i="64" a="1"/>
  <c r="CS2148" i="64" s="1"/>
  <c r="CT2148" i="64" a="1"/>
  <c r="CT2148" i="64" s="1"/>
  <c r="CU2148" i="64" a="1"/>
  <c r="CU2148" i="64" s="1"/>
  <c r="CV2148" i="64" a="1"/>
  <c r="CV2148" i="64" s="1"/>
  <c r="CW2148" i="64" a="1"/>
  <c r="CW2148" i="64" s="1"/>
  <c r="CX2148" i="64" a="1"/>
  <c r="CX2148" i="64" s="1"/>
  <c r="CY2148" i="64" a="1"/>
  <c r="CY2148" i="64" s="1"/>
  <c r="CZ2148" i="64" a="1"/>
  <c r="CZ2148" i="64" s="1"/>
  <c r="DA2148" i="64" a="1"/>
  <c r="DA2148" i="64" s="1"/>
  <c r="DB2148" i="64" a="1"/>
  <c r="DB2148" i="64" s="1"/>
  <c r="DC2148" i="64" a="1"/>
  <c r="DC2148" i="64" s="1"/>
  <c r="DD2148" i="64" a="1"/>
  <c r="DD2148" i="64" s="1"/>
  <c r="DE2148" i="64" a="1"/>
  <c r="DE2148" i="64" s="1"/>
  <c r="DF2148" i="64" a="1"/>
  <c r="DF2148" i="64" s="1"/>
  <c r="DG2148" i="64" a="1"/>
  <c r="DG2148" i="64" s="1"/>
  <c r="DH2148" i="64" a="1"/>
  <c r="DH2148" i="64" s="1"/>
  <c r="DI2148" i="64" a="1"/>
  <c r="DI2148" i="64" s="1"/>
  <c r="DJ2148" i="64" a="1"/>
  <c r="DJ2148" i="64" s="1"/>
  <c r="DK2148" i="64" a="1"/>
  <c r="DK2148" i="64" s="1"/>
  <c r="DL2148" i="64" a="1"/>
  <c r="DL2148" i="64" s="1"/>
  <c r="S17" i="861" l="1"/>
  <c r="S21" i="861"/>
  <c r="S64" i="861"/>
  <c r="K64" i="861"/>
  <c r="L64" i="861"/>
  <c r="M64" i="861"/>
  <c r="N64" i="861"/>
  <c r="O64" i="861"/>
  <c r="P64" i="861"/>
  <c r="S69" i="861"/>
  <c r="S76" i="861" s="1"/>
  <c r="K69" i="861"/>
  <c r="L69" i="861"/>
  <c r="M69" i="861"/>
  <c r="N69" i="861"/>
  <c r="O69" i="861"/>
  <c r="P69" i="861"/>
  <c r="L74" i="861"/>
  <c r="M74" i="861"/>
  <c r="N74" i="861"/>
  <c r="O74" i="861"/>
  <c r="P74" i="861"/>
  <c r="S96" i="861"/>
  <c r="S26" i="861" l="1"/>
  <c r="K76" i="861"/>
  <c r="M76" i="861"/>
  <c r="N76" i="861"/>
  <c r="L76" i="861"/>
  <c r="O76" i="861"/>
  <c r="P96" i="861"/>
  <c r="N96" i="861"/>
  <c r="L96" i="861"/>
  <c r="K21" i="861"/>
  <c r="K2679" i="64" s="1"/>
  <c r="O104" i="861"/>
  <c r="M104" i="861"/>
  <c r="O44" i="861"/>
  <c r="M44" i="861"/>
  <c r="O96" i="861"/>
  <c r="M96" i="861"/>
  <c r="K96" i="861"/>
  <c r="L44" i="861"/>
  <c r="L21" i="861"/>
  <c r="L2679" i="64" s="1"/>
  <c r="P21" i="861"/>
  <c r="P2679" i="64" s="1"/>
  <c r="N21" i="861"/>
  <c r="N2679" i="64" s="1"/>
  <c r="P104" i="861"/>
  <c r="N104" i="861"/>
  <c r="L104" i="861"/>
  <c r="P44" i="861"/>
  <c r="N44" i="861"/>
  <c r="M17" i="861"/>
  <c r="M2653" i="64" s="1"/>
  <c r="K17" i="861"/>
  <c r="K2653" i="64" s="1"/>
  <c r="P76" i="861"/>
  <c r="CH2679" i="64"/>
  <c r="BZ2679" i="64"/>
  <c r="BR2679" i="64"/>
  <c r="BJ2679" i="64"/>
  <c r="BB2679" i="64"/>
  <c r="AT2679" i="64"/>
  <c r="AL2679" i="64"/>
  <c r="AD2679" i="64"/>
  <c r="V2679" i="64"/>
  <c r="CI2653" i="64"/>
  <c r="CI2730" i="64"/>
  <c r="CI12" i="863"/>
  <c r="CA2653" i="64"/>
  <c r="CA2730" i="64"/>
  <c r="CA12" i="863"/>
  <c r="BS2653" i="64"/>
  <c r="BS2730" i="64"/>
  <c r="BS12" i="863"/>
  <c r="BK2653" i="64"/>
  <c r="BK2730" i="64"/>
  <c r="BK12" i="863"/>
  <c r="BC2653" i="64"/>
  <c r="BC2730" i="64"/>
  <c r="BC12" i="863"/>
  <c r="AU2653" i="64"/>
  <c r="AU2730" i="64"/>
  <c r="AU12" i="863"/>
  <c r="AM2653" i="64"/>
  <c r="AM2730" i="64"/>
  <c r="AM12" i="863"/>
  <c r="AE2653" i="64"/>
  <c r="AE2730" i="64"/>
  <c r="AE12" i="863"/>
  <c r="W2653" i="64"/>
  <c r="W2730" i="64"/>
  <c r="W12" i="863"/>
  <c r="CG2679" i="64"/>
  <c r="BY2679" i="64"/>
  <c r="BQ2679" i="64"/>
  <c r="BI2679" i="64"/>
  <c r="BA2679" i="64"/>
  <c r="AS2679" i="64"/>
  <c r="AK2679" i="64"/>
  <c r="AC2679" i="64"/>
  <c r="U2679" i="64"/>
  <c r="CH2653" i="64"/>
  <c r="CH2730" i="64"/>
  <c r="CH12" i="863"/>
  <c r="BZ2653" i="64"/>
  <c r="BZ2730" i="64"/>
  <c r="BZ12" i="863"/>
  <c r="BR2653" i="64"/>
  <c r="BR2730" i="64"/>
  <c r="BR12" i="863"/>
  <c r="BJ2653" i="64"/>
  <c r="BJ2730" i="64"/>
  <c r="BJ12" i="863"/>
  <c r="BB2653" i="64"/>
  <c r="BB2730" i="64"/>
  <c r="BB12" i="863"/>
  <c r="AT2653" i="64"/>
  <c r="AT2730" i="64"/>
  <c r="AT12" i="863"/>
  <c r="AL2653" i="64"/>
  <c r="AL2730" i="64"/>
  <c r="AL12" i="863"/>
  <c r="AD2653" i="64"/>
  <c r="AD2730" i="64"/>
  <c r="AD12" i="863"/>
  <c r="V2653" i="64"/>
  <c r="V2730" i="64"/>
  <c r="V12" i="863"/>
  <c r="L17" i="861"/>
  <c r="CF2679" i="64"/>
  <c r="BX2679" i="64"/>
  <c r="BP2679" i="64"/>
  <c r="BH2679" i="64"/>
  <c r="AZ2679" i="64"/>
  <c r="AR2679" i="64"/>
  <c r="AJ2679" i="64"/>
  <c r="AB2679" i="64"/>
  <c r="T2679" i="64"/>
  <c r="CG2653" i="64"/>
  <c r="CG2730" i="64"/>
  <c r="CG12" i="863"/>
  <c r="BY2653" i="64"/>
  <c r="BY2730" i="64"/>
  <c r="BY12" i="863"/>
  <c r="BQ2653" i="64"/>
  <c r="BQ2730" i="64"/>
  <c r="BQ12" i="863"/>
  <c r="BI2653" i="64"/>
  <c r="BI2730" i="64"/>
  <c r="BI12" i="863"/>
  <c r="BA2653" i="64"/>
  <c r="BA2730" i="64"/>
  <c r="BA12" i="863"/>
  <c r="AS2653" i="64"/>
  <c r="AS2730" i="64"/>
  <c r="AS12" i="863"/>
  <c r="AK2653" i="64"/>
  <c r="AK2730" i="64"/>
  <c r="AK12" i="863"/>
  <c r="AC2653" i="64"/>
  <c r="AC2730" i="64"/>
  <c r="AC12" i="863"/>
  <c r="U2653" i="64"/>
  <c r="U2730" i="64"/>
  <c r="U12" i="863"/>
  <c r="CE2679" i="64"/>
  <c r="BW2679" i="64"/>
  <c r="BO2679" i="64"/>
  <c r="BG2679" i="64"/>
  <c r="AY2679" i="64"/>
  <c r="AQ2679" i="64"/>
  <c r="AI2679" i="64"/>
  <c r="AA2679" i="64"/>
  <c r="S2679" i="64"/>
  <c r="S2683" i="64" s="1"/>
  <c r="CF2653" i="64"/>
  <c r="CF2730" i="64"/>
  <c r="CF12" i="863"/>
  <c r="BX2653" i="64"/>
  <c r="BX2730" i="64"/>
  <c r="BX12" i="863"/>
  <c r="BP2653" i="64"/>
  <c r="BP2730" i="64"/>
  <c r="BP12" i="863"/>
  <c r="BH2653" i="64"/>
  <c r="BH2730" i="64"/>
  <c r="BH12" i="863"/>
  <c r="AZ2653" i="64"/>
  <c r="AZ2730" i="64"/>
  <c r="AZ12" i="863"/>
  <c r="AR2653" i="64"/>
  <c r="AR2730" i="64"/>
  <c r="AR12" i="863"/>
  <c r="AJ2653" i="64"/>
  <c r="AJ2730" i="64"/>
  <c r="AJ12" i="863"/>
  <c r="AB2653" i="64"/>
  <c r="AB2730" i="64"/>
  <c r="AB12" i="863"/>
  <c r="T2653" i="64"/>
  <c r="T2730" i="64"/>
  <c r="T12" i="863"/>
  <c r="CL2679" i="64"/>
  <c r="CD2679" i="64"/>
  <c r="BV2679" i="64"/>
  <c r="BN2679" i="64"/>
  <c r="BF2679" i="64"/>
  <c r="AX2679" i="64"/>
  <c r="AP2679" i="64"/>
  <c r="AH2679" i="64"/>
  <c r="Z2679" i="64"/>
  <c r="CE2653" i="64"/>
  <c r="CE2730" i="64"/>
  <c r="CE12" i="863"/>
  <c r="BW2653" i="64"/>
  <c r="BW2730" i="64"/>
  <c r="BW12" i="863"/>
  <c r="BO2653" i="64"/>
  <c r="BO2730" i="64"/>
  <c r="BO12" i="863"/>
  <c r="BG2653" i="64"/>
  <c r="BG2730" i="64"/>
  <c r="BG12" i="863"/>
  <c r="AY2653" i="64"/>
  <c r="AY2730" i="64"/>
  <c r="AY12" i="863"/>
  <c r="AQ2653" i="64"/>
  <c r="AQ2730" i="64"/>
  <c r="AQ12" i="863"/>
  <c r="AI2653" i="64"/>
  <c r="AI2730" i="64"/>
  <c r="AI12" i="863"/>
  <c r="AA2653" i="64"/>
  <c r="AA2730" i="64"/>
  <c r="AA12" i="863"/>
  <c r="S2653" i="64"/>
  <c r="S2657" i="64" s="1"/>
  <c r="S2730" i="64"/>
  <c r="S2734" i="64" s="1"/>
  <c r="S12" i="863"/>
  <c r="CK2679" i="64"/>
  <c r="CC2679" i="64"/>
  <c r="BU2679" i="64"/>
  <c r="BM2679" i="64"/>
  <c r="BE2679" i="64"/>
  <c r="AW2679" i="64"/>
  <c r="AO2679" i="64"/>
  <c r="AG2679" i="64"/>
  <c r="Y2679" i="64"/>
  <c r="O21" i="861"/>
  <c r="CL2653" i="64"/>
  <c r="CL2730" i="64"/>
  <c r="CL12" i="863"/>
  <c r="CD2653" i="64"/>
  <c r="CD2730" i="64"/>
  <c r="CD12" i="863"/>
  <c r="BV2653" i="64"/>
  <c r="BV2730" i="64"/>
  <c r="BV12" i="863"/>
  <c r="BN2653" i="64"/>
  <c r="BN2730" i="64"/>
  <c r="BN12" i="863"/>
  <c r="BF2653" i="64"/>
  <c r="BF2730" i="64"/>
  <c r="BF12" i="863"/>
  <c r="AX2653" i="64"/>
  <c r="AX2730" i="64"/>
  <c r="AX12" i="863"/>
  <c r="AP2653" i="64"/>
  <c r="AP2730" i="64"/>
  <c r="AP12" i="863"/>
  <c r="AH2653" i="64"/>
  <c r="AH2730" i="64"/>
  <c r="AH12" i="863"/>
  <c r="Z2653" i="64"/>
  <c r="Z2730" i="64"/>
  <c r="Z12" i="863"/>
  <c r="P17" i="861"/>
  <c r="CJ2679" i="64"/>
  <c r="CB2679" i="64"/>
  <c r="BT2679" i="64"/>
  <c r="BL2679" i="64"/>
  <c r="BD2679" i="64"/>
  <c r="AV2679" i="64"/>
  <c r="AN2679" i="64"/>
  <c r="AF2679" i="64"/>
  <c r="X2679" i="64"/>
  <c r="CK2653" i="64"/>
  <c r="CK2730" i="64"/>
  <c r="CK12" i="863"/>
  <c r="CC2653" i="64"/>
  <c r="CC2730" i="64"/>
  <c r="CC12" i="863"/>
  <c r="BU2653" i="64"/>
  <c r="BU2730" i="64"/>
  <c r="BU12" i="863"/>
  <c r="BM2653" i="64"/>
  <c r="BM2730" i="64"/>
  <c r="BM12" i="863"/>
  <c r="BE2653" i="64"/>
  <c r="BE2730" i="64"/>
  <c r="BE12" i="863"/>
  <c r="AW2653" i="64"/>
  <c r="AW2730" i="64"/>
  <c r="AW12" i="863"/>
  <c r="AO2653" i="64"/>
  <c r="AO2730" i="64"/>
  <c r="AO12" i="863"/>
  <c r="AG2653" i="64"/>
  <c r="AG2730" i="64"/>
  <c r="AG12" i="863"/>
  <c r="Y2653" i="64"/>
  <c r="Y2730" i="64"/>
  <c r="Y12" i="863"/>
  <c r="O17" i="861"/>
  <c r="CI2679" i="64"/>
  <c r="CA2679" i="64"/>
  <c r="BS2679" i="64"/>
  <c r="BK2679" i="64"/>
  <c r="BC2679" i="64"/>
  <c r="AU2679" i="64"/>
  <c r="AM2679" i="64"/>
  <c r="AE2679" i="64"/>
  <c r="W2679" i="64"/>
  <c r="M21" i="861"/>
  <c r="CJ2653" i="64"/>
  <c r="CJ2730" i="64"/>
  <c r="CJ12" i="863"/>
  <c r="CB2653" i="64"/>
  <c r="CB2730" i="64"/>
  <c r="CB12" i="863"/>
  <c r="BT2653" i="64"/>
  <c r="BT2730" i="64"/>
  <c r="BT12" i="863"/>
  <c r="BL2653" i="64"/>
  <c r="BL2730" i="64"/>
  <c r="BL12" i="863"/>
  <c r="BD2653" i="64"/>
  <c r="BD2730" i="64"/>
  <c r="BD12" i="863"/>
  <c r="AV2653" i="64"/>
  <c r="AV2730" i="64"/>
  <c r="AV12" i="863"/>
  <c r="AN2653" i="64"/>
  <c r="AN2730" i="64"/>
  <c r="AN12" i="863"/>
  <c r="AF2653" i="64"/>
  <c r="AF2730" i="64"/>
  <c r="AF12" i="863"/>
  <c r="X2653" i="64"/>
  <c r="X2730" i="64"/>
  <c r="X12" i="863"/>
  <c r="N17" i="861"/>
  <c r="S27" i="861" l="1"/>
  <c r="M26" i="861"/>
  <c r="M27" i="861" s="1"/>
  <c r="L26" i="861"/>
  <c r="L27" i="861" s="1"/>
  <c r="P26" i="861"/>
  <c r="P27" i="861" s="1"/>
  <c r="K26" i="861"/>
  <c r="K27" i="861" s="1"/>
  <c r="N26" i="861"/>
  <c r="N27" i="861" s="1"/>
  <c r="K12" i="863"/>
  <c r="M2730" i="64"/>
  <c r="K2730" i="64"/>
  <c r="M12" i="863"/>
  <c r="T2734" i="64"/>
  <c r="T2736" i="64" s="1"/>
  <c r="AH71" i="863"/>
  <c r="AH69" i="863"/>
  <c r="AH23" i="863" s="1"/>
  <c r="AH32" i="861" s="1"/>
  <c r="AH67" i="863"/>
  <c r="AG69" i="863"/>
  <c r="AG23" i="863" s="1"/>
  <c r="AG32" i="861" s="1"/>
  <c r="AG67" i="863"/>
  <c r="AG71" i="863"/>
  <c r="BD69" i="863"/>
  <c r="BD23" i="863" s="1"/>
  <c r="BD32" i="861" s="1"/>
  <c r="BD67" i="863"/>
  <c r="BD71" i="863"/>
  <c r="BE69" i="863"/>
  <c r="BE23" i="863" s="1"/>
  <c r="BE32" i="861" s="1"/>
  <c r="BE67" i="863"/>
  <c r="BE71" i="863"/>
  <c r="CD71" i="863"/>
  <c r="CD69" i="863"/>
  <c r="CD23" i="863" s="1"/>
  <c r="CD32" i="861" s="1"/>
  <c r="CD67" i="863"/>
  <c r="AI71" i="863"/>
  <c r="AI69" i="863"/>
  <c r="AI23" i="863" s="1"/>
  <c r="AI32" i="861" s="1"/>
  <c r="AI67" i="863"/>
  <c r="BH71" i="863"/>
  <c r="BH69" i="863"/>
  <c r="BH23" i="863" s="1"/>
  <c r="BH32" i="861" s="1"/>
  <c r="BH67" i="863"/>
  <c r="BI71" i="863"/>
  <c r="BI69" i="863"/>
  <c r="BI23" i="863" s="1"/>
  <c r="BI32" i="861" s="1"/>
  <c r="BI67" i="863"/>
  <c r="BZ67" i="863"/>
  <c r="BZ71" i="863"/>
  <c r="BZ69" i="863"/>
  <c r="BZ23" i="863" s="1"/>
  <c r="BZ32" i="861" s="1"/>
  <c r="AM67" i="863"/>
  <c r="AM71" i="863"/>
  <c r="AM69" i="863"/>
  <c r="AM23" i="863" s="1"/>
  <c r="AM32" i="861" s="1"/>
  <c r="AF69" i="863"/>
  <c r="AF23" i="863" s="1"/>
  <c r="AF32" i="861" s="1"/>
  <c r="AF67" i="863"/>
  <c r="AF71" i="863"/>
  <c r="CB69" i="863"/>
  <c r="CB23" i="863" s="1"/>
  <c r="CB32" i="861" s="1"/>
  <c r="CB67" i="863"/>
  <c r="CB71" i="863"/>
  <c r="CC69" i="863"/>
  <c r="CC23" i="863" s="1"/>
  <c r="CC32" i="861" s="1"/>
  <c r="CC67" i="863"/>
  <c r="CC71" i="863"/>
  <c r="AP71" i="863"/>
  <c r="AP69" i="863"/>
  <c r="AP23" i="863" s="1"/>
  <c r="AP32" i="861" s="1"/>
  <c r="AP67" i="863"/>
  <c r="BG71" i="863"/>
  <c r="BG69" i="863"/>
  <c r="BG23" i="863" s="1"/>
  <c r="BG32" i="861" s="1"/>
  <c r="BG67" i="863"/>
  <c r="T67" i="863"/>
  <c r="T71" i="863"/>
  <c r="T69" i="863"/>
  <c r="T23" i="863" s="1"/>
  <c r="T32" i="861" s="1"/>
  <c r="CF71" i="863"/>
  <c r="CF69" i="863"/>
  <c r="CF23" i="863" s="1"/>
  <c r="CF32" i="861" s="1"/>
  <c r="CF67" i="863"/>
  <c r="U71" i="863"/>
  <c r="U69" i="863"/>
  <c r="U23" i="863" s="1"/>
  <c r="U32" i="861" s="1"/>
  <c r="U67" i="863"/>
  <c r="CG71" i="863"/>
  <c r="CG69" i="863"/>
  <c r="CG23" i="863" s="1"/>
  <c r="CG32" i="861" s="1"/>
  <c r="CG67" i="863"/>
  <c r="AL67" i="863"/>
  <c r="AL71" i="863"/>
  <c r="AL69" i="863"/>
  <c r="AL23" i="863" s="1"/>
  <c r="AL32" i="861" s="1"/>
  <c r="BK67" i="863"/>
  <c r="BK71" i="863"/>
  <c r="BK69" i="863"/>
  <c r="BK23" i="863" s="1"/>
  <c r="BK32" i="861" s="1"/>
  <c r="BN71" i="863"/>
  <c r="BN69" i="863"/>
  <c r="BN23" i="863" s="1"/>
  <c r="BN32" i="861" s="1"/>
  <c r="BN67" i="863"/>
  <c r="AS71" i="863"/>
  <c r="AS69" i="863"/>
  <c r="AS23" i="863" s="1"/>
  <c r="AS32" i="861" s="1"/>
  <c r="AS67" i="863"/>
  <c r="L2653" i="64"/>
  <c r="L2730" i="64"/>
  <c r="L12" i="863"/>
  <c r="L18" i="861"/>
  <c r="BJ67" i="863"/>
  <c r="BJ71" i="863"/>
  <c r="BJ69" i="863"/>
  <c r="BJ23" i="863" s="1"/>
  <c r="BJ32" i="861" s="1"/>
  <c r="W67" i="863"/>
  <c r="W71" i="863"/>
  <c r="W69" i="863"/>
  <c r="W23" i="863" s="1"/>
  <c r="W32" i="861" s="1"/>
  <c r="CI67" i="863"/>
  <c r="CI71" i="863"/>
  <c r="CI69" i="863"/>
  <c r="CI23" i="863" s="1"/>
  <c r="CI32" i="861" s="1"/>
  <c r="P2653" i="64"/>
  <c r="P2730" i="64"/>
  <c r="P12" i="863"/>
  <c r="P18" i="861"/>
  <c r="S67" i="863"/>
  <c r="S71" i="863"/>
  <c r="S69" i="863"/>
  <c r="CE71" i="863"/>
  <c r="CE69" i="863"/>
  <c r="CE23" i="863" s="1"/>
  <c r="CE32" i="861" s="1"/>
  <c r="CE67" i="863"/>
  <c r="AR71" i="863"/>
  <c r="AR69" i="863"/>
  <c r="AR23" i="863" s="1"/>
  <c r="AR32" i="861" s="1"/>
  <c r="AR67" i="863"/>
  <c r="BL69" i="863"/>
  <c r="BL23" i="863" s="1"/>
  <c r="BL32" i="861" s="1"/>
  <c r="BL67" i="863"/>
  <c r="BL71" i="863"/>
  <c r="O2653" i="64"/>
  <c r="O2730" i="64"/>
  <c r="O12" i="863"/>
  <c r="O18" i="861"/>
  <c r="BM69" i="863"/>
  <c r="BM23" i="863" s="1"/>
  <c r="BM32" i="861" s="1"/>
  <c r="BM67" i="863"/>
  <c r="BM71" i="863"/>
  <c r="Z71" i="863"/>
  <c r="Z69" i="863"/>
  <c r="Z23" i="863" s="1"/>
  <c r="Z32" i="861" s="1"/>
  <c r="Z67" i="863"/>
  <c r="CL71" i="863"/>
  <c r="CL69" i="863"/>
  <c r="CL23" i="863" s="1"/>
  <c r="CL32" i="861" s="1"/>
  <c r="CL67" i="863"/>
  <c r="S2736" i="64"/>
  <c r="AQ71" i="863"/>
  <c r="AQ69" i="863"/>
  <c r="AQ67" i="863"/>
  <c r="T2657" i="64"/>
  <c r="T2659" i="64" s="1"/>
  <c r="BP71" i="863"/>
  <c r="BP69" i="863"/>
  <c r="BP23" i="863" s="1"/>
  <c r="BP32" i="861" s="1"/>
  <c r="BP67" i="863"/>
  <c r="BQ71" i="863"/>
  <c r="BQ69" i="863"/>
  <c r="BQ23" i="863" s="1"/>
  <c r="BQ32" i="861" s="1"/>
  <c r="BQ67" i="863"/>
  <c r="V67" i="863"/>
  <c r="V71" i="863"/>
  <c r="V69" i="863"/>
  <c r="V23" i="863" s="1"/>
  <c r="V32" i="861" s="1"/>
  <c r="CH67" i="863"/>
  <c r="CH71" i="863"/>
  <c r="CH69" i="863"/>
  <c r="CH23" i="863" s="1"/>
  <c r="CH32" i="861" s="1"/>
  <c r="AU67" i="863"/>
  <c r="AU71" i="863"/>
  <c r="AU69" i="863"/>
  <c r="AU23" i="863" s="1"/>
  <c r="AU32" i="861" s="1"/>
  <c r="O26" i="861"/>
  <c r="O27" i="861" s="1"/>
  <c r="BT69" i="863"/>
  <c r="BT23" i="863" s="1"/>
  <c r="BT32" i="861" s="1"/>
  <c r="BT67" i="863"/>
  <c r="BT71" i="863"/>
  <c r="N2653" i="64"/>
  <c r="N2730" i="64"/>
  <c r="N12" i="863"/>
  <c r="N18" i="861"/>
  <c r="CJ69" i="863"/>
  <c r="CJ23" i="863" s="1"/>
  <c r="CJ32" i="861" s="1"/>
  <c r="CJ67" i="863"/>
  <c r="CJ71" i="863"/>
  <c r="S2659" i="64"/>
  <c r="BO71" i="863"/>
  <c r="BO69" i="863"/>
  <c r="BO67" i="863"/>
  <c r="AB71" i="863"/>
  <c r="AB69" i="863"/>
  <c r="AB23" i="863" s="1"/>
  <c r="AB32" i="861" s="1"/>
  <c r="AB67" i="863"/>
  <c r="AC71" i="863"/>
  <c r="AC69" i="863"/>
  <c r="AC23" i="863" s="1"/>
  <c r="AC32" i="861" s="1"/>
  <c r="AC67" i="863"/>
  <c r="AT67" i="863"/>
  <c r="AT71" i="863"/>
  <c r="AT69" i="863"/>
  <c r="AT23" i="863" s="1"/>
  <c r="AT32" i="861" s="1"/>
  <c r="BS67" i="863"/>
  <c r="BS71" i="863"/>
  <c r="BS69" i="863"/>
  <c r="BS23" i="863" s="1"/>
  <c r="BS32" i="861" s="1"/>
  <c r="AN69" i="863"/>
  <c r="AN23" i="863" s="1"/>
  <c r="AN32" i="861" s="1"/>
  <c r="AN67" i="863"/>
  <c r="AN71" i="863"/>
  <c r="AO69" i="863"/>
  <c r="AO23" i="863" s="1"/>
  <c r="AO32" i="861" s="1"/>
  <c r="AO67" i="863"/>
  <c r="AO71" i="863"/>
  <c r="X69" i="863"/>
  <c r="X23" i="863" s="1"/>
  <c r="X32" i="861" s="1"/>
  <c r="X67" i="863"/>
  <c r="X71" i="863"/>
  <c r="Y69" i="863"/>
  <c r="Y23" i="863" s="1"/>
  <c r="Y32" i="861" s="1"/>
  <c r="Y67" i="863"/>
  <c r="Y71" i="863"/>
  <c r="CK69" i="863"/>
  <c r="CK23" i="863" s="1"/>
  <c r="CK32" i="861" s="1"/>
  <c r="CK67" i="863"/>
  <c r="CK71" i="863"/>
  <c r="AX71" i="863"/>
  <c r="AX69" i="863"/>
  <c r="AX23" i="863" s="1"/>
  <c r="AX32" i="861" s="1"/>
  <c r="AX67" i="863"/>
  <c r="AV69" i="863"/>
  <c r="AV23" i="863" s="1"/>
  <c r="AV32" i="861" s="1"/>
  <c r="AV67" i="863"/>
  <c r="AV71" i="863"/>
  <c r="AW69" i="863"/>
  <c r="AW23" i="863" s="1"/>
  <c r="AW32" i="861" s="1"/>
  <c r="AW67" i="863"/>
  <c r="AW71" i="863"/>
  <c r="BV71" i="863"/>
  <c r="BV69" i="863"/>
  <c r="BV23" i="863" s="1"/>
  <c r="BV32" i="861" s="1"/>
  <c r="BV67" i="863"/>
  <c r="AA71" i="863"/>
  <c r="AA69" i="863"/>
  <c r="AA23" i="863" s="1"/>
  <c r="AA32" i="861" s="1"/>
  <c r="AA67" i="863"/>
  <c r="AZ71" i="863"/>
  <c r="AZ69" i="863"/>
  <c r="AZ23" i="863" s="1"/>
  <c r="AZ32" i="861" s="1"/>
  <c r="AZ67" i="863"/>
  <c r="BA71" i="863"/>
  <c r="BA69" i="863"/>
  <c r="BA23" i="863" s="1"/>
  <c r="BA32" i="861" s="1"/>
  <c r="BA67" i="863"/>
  <c r="BR67" i="863"/>
  <c r="BR71" i="863"/>
  <c r="BR69" i="863"/>
  <c r="BR23" i="863" s="1"/>
  <c r="BR32" i="861" s="1"/>
  <c r="AE67" i="863"/>
  <c r="AE71" i="863"/>
  <c r="AE69" i="863"/>
  <c r="O2679" i="64"/>
  <c r="AY71" i="863"/>
  <c r="AY69" i="863"/>
  <c r="AY23" i="863" s="1"/>
  <c r="AY32" i="861" s="1"/>
  <c r="AY67" i="863"/>
  <c r="BX71" i="863"/>
  <c r="BX69" i="863"/>
  <c r="BX23" i="863" s="1"/>
  <c r="BX32" i="861" s="1"/>
  <c r="BX67" i="863"/>
  <c r="S2685" i="64"/>
  <c r="BY71" i="863"/>
  <c r="BY69" i="863"/>
  <c r="BY23" i="863" s="1"/>
  <c r="BY32" i="861" s="1"/>
  <c r="BY67" i="863"/>
  <c r="T2683" i="64"/>
  <c r="T2685" i="64" s="1"/>
  <c r="AD67" i="863"/>
  <c r="AD71" i="863"/>
  <c r="AD69" i="863"/>
  <c r="AD23" i="863" s="1"/>
  <c r="AD32" i="861" s="1"/>
  <c r="BC67" i="863"/>
  <c r="BC71" i="863"/>
  <c r="BC69" i="863"/>
  <c r="BU69" i="863"/>
  <c r="BU23" i="863" s="1"/>
  <c r="BU32" i="861" s="1"/>
  <c r="BU67" i="863"/>
  <c r="BU71" i="863"/>
  <c r="M2679" i="64"/>
  <c r="BF71" i="863"/>
  <c r="BF69" i="863"/>
  <c r="BF23" i="863" s="1"/>
  <c r="BF32" i="861" s="1"/>
  <c r="BF67" i="863"/>
  <c r="BW71" i="863"/>
  <c r="BW69" i="863"/>
  <c r="BW23" i="863" s="1"/>
  <c r="BW32" i="861" s="1"/>
  <c r="BW67" i="863"/>
  <c r="AJ71" i="863"/>
  <c r="AJ69" i="863"/>
  <c r="AJ23" i="863" s="1"/>
  <c r="AJ32" i="861" s="1"/>
  <c r="AJ67" i="863"/>
  <c r="AK71" i="863"/>
  <c r="AK69" i="863"/>
  <c r="AK23" i="863" s="1"/>
  <c r="AK32" i="861" s="1"/>
  <c r="AK67" i="863"/>
  <c r="BB67" i="863"/>
  <c r="BB71" i="863"/>
  <c r="BB69" i="863"/>
  <c r="BB23" i="863" s="1"/>
  <c r="BB32" i="861" s="1"/>
  <c r="CA67" i="863"/>
  <c r="CA71" i="863"/>
  <c r="CA69" i="863"/>
  <c r="M18" i="861"/>
  <c r="BI25" i="863" l="1"/>
  <c r="BI34" i="861" s="1"/>
  <c r="AV25" i="863"/>
  <c r="AV34" i="861" s="1"/>
  <c r="AB25" i="863"/>
  <c r="AB34" i="861" s="1"/>
  <c r="BJ25" i="863"/>
  <c r="BJ34" i="861" s="1"/>
  <c r="AS25" i="863"/>
  <c r="AS34" i="861" s="1"/>
  <c r="AL25" i="863"/>
  <c r="AL34" i="861" s="1"/>
  <c r="U25" i="863"/>
  <c r="U34" i="861" s="1"/>
  <c r="CB25" i="863"/>
  <c r="CB34" i="861" s="1"/>
  <c r="CD25" i="863"/>
  <c r="CD34" i="861" s="1"/>
  <c r="AO25" i="863"/>
  <c r="AO34" i="861" s="1"/>
  <c r="V25" i="863"/>
  <c r="V34" i="861" s="1"/>
  <c r="BW25" i="863"/>
  <c r="BW34" i="861" s="1"/>
  <c r="AY25" i="863"/>
  <c r="AY34" i="861" s="1"/>
  <c r="AA25" i="863"/>
  <c r="AA34" i="861" s="1"/>
  <c r="Y25" i="863"/>
  <c r="Y34" i="861" s="1"/>
  <c r="AT25" i="863"/>
  <c r="AT34" i="861" s="1"/>
  <c r="AU25" i="863"/>
  <c r="AU34" i="861" s="1"/>
  <c r="Z25" i="863"/>
  <c r="Z34" i="861" s="1"/>
  <c r="BL25" i="863"/>
  <c r="BL34" i="861" s="1"/>
  <c r="CE25" i="863"/>
  <c r="CE34" i="861" s="1"/>
  <c r="BG25" i="863"/>
  <c r="BG34" i="861" s="1"/>
  <c r="BE25" i="863"/>
  <c r="BE34" i="861" s="1"/>
  <c r="AG25" i="863"/>
  <c r="AG34" i="861" s="1"/>
  <c r="AK25" i="863"/>
  <c r="AK34" i="861" s="1"/>
  <c r="BY25" i="863"/>
  <c r="BY34" i="861" s="1"/>
  <c r="AN25" i="863"/>
  <c r="AN34" i="861" s="1"/>
  <c r="AQ25" i="863"/>
  <c r="AQ34" i="861" s="1"/>
  <c r="BM25" i="863"/>
  <c r="BM34" i="861" s="1"/>
  <c r="CI25" i="863"/>
  <c r="CI34" i="861" s="1"/>
  <c r="BZ25" i="863"/>
  <c r="BZ34" i="861" s="1"/>
  <c r="BH25" i="863"/>
  <c r="BH34" i="861" s="1"/>
  <c r="BR25" i="863"/>
  <c r="BR34" i="861" s="1"/>
  <c r="CA25" i="863"/>
  <c r="CA34" i="861" s="1"/>
  <c r="BC25" i="863"/>
  <c r="BC34" i="861" s="1"/>
  <c r="BA25" i="863"/>
  <c r="BA34" i="861" s="1"/>
  <c r="BO25" i="863"/>
  <c r="BO34" i="861" s="1"/>
  <c r="BQ25" i="863"/>
  <c r="BQ34" i="861" s="1"/>
  <c r="S25" i="863"/>
  <c r="S34" i="861" s="1"/>
  <c r="BN25" i="863"/>
  <c r="BN34" i="861" s="1"/>
  <c r="CF25" i="863"/>
  <c r="CF34" i="861" s="1"/>
  <c r="AF25" i="863"/>
  <c r="AF34" i="861" s="1"/>
  <c r="AM25" i="863"/>
  <c r="AM34" i="861" s="1"/>
  <c r="BF25" i="863"/>
  <c r="BF34" i="861" s="1"/>
  <c r="AE25" i="863"/>
  <c r="AE34" i="861" s="1"/>
  <c r="BV25" i="863"/>
  <c r="BV34" i="861" s="1"/>
  <c r="BT25" i="863"/>
  <c r="BT34" i="861" s="1"/>
  <c r="CH25" i="863"/>
  <c r="CH34" i="861" s="1"/>
  <c r="AP25" i="863"/>
  <c r="AP34" i="861" s="1"/>
  <c r="BD25" i="863"/>
  <c r="BD34" i="861" s="1"/>
  <c r="AH25" i="863"/>
  <c r="AH34" i="861" s="1"/>
  <c r="AD25" i="863"/>
  <c r="AD34" i="861" s="1"/>
  <c r="AW25" i="863"/>
  <c r="AW34" i="861" s="1"/>
  <c r="AX25" i="863"/>
  <c r="AX34" i="861" s="1"/>
  <c r="AC25" i="863"/>
  <c r="AC34" i="861" s="1"/>
  <c r="CJ25" i="863"/>
  <c r="CJ34" i="861" s="1"/>
  <c r="W25" i="863"/>
  <c r="W34" i="861" s="1"/>
  <c r="BK25" i="863"/>
  <c r="BK34" i="861" s="1"/>
  <c r="CG25" i="863"/>
  <c r="CG34" i="861" s="1"/>
  <c r="T25" i="863"/>
  <c r="T34" i="861" s="1"/>
  <c r="CC25" i="863"/>
  <c r="CC34" i="861" s="1"/>
  <c r="AI25" i="863"/>
  <c r="AI34" i="861" s="1"/>
  <c r="X25" i="863"/>
  <c r="X34" i="861" s="1"/>
  <c r="BB25" i="863"/>
  <c r="BB34" i="861" s="1"/>
  <c r="AJ25" i="863"/>
  <c r="AJ34" i="861" s="1"/>
  <c r="BU25" i="863"/>
  <c r="BU34" i="861" s="1"/>
  <c r="BX25" i="863"/>
  <c r="BX34" i="861" s="1"/>
  <c r="AZ25" i="863"/>
  <c r="AZ34" i="861" s="1"/>
  <c r="CK25" i="863"/>
  <c r="CK34" i="861" s="1"/>
  <c r="BS25" i="863"/>
  <c r="BS34" i="861" s="1"/>
  <c r="BP25" i="863"/>
  <c r="BP34" i="861" s="1"/>
  <c r="CL25" i="863"/>
  <c r="CL34" i="861" s="1"/>
  <c r="AR25" i="863"/>
  <c r="AR34" i="861" s="1"/>
  <c r="U2734" i="64"/>
  <c r="U2657" i="64"/>
  <c r="V2657" i="64" s="1"/>
  <c r="W2657" i="64" s="1"/>
  <c r="W2659" i="64" s="1"/>
  <c r="P71" i="863"/>
  <c r="N71" i="863"/>
  <c r="L71" i="863"/>
  <c r="O71" i="863"/>
  <c r="AJ22" i="863"/>
  <c r="AJ31" i="861" s="1"/>
  <c r="AJ72" i="863"/>
  <c r="Y22" i="863"/>
  <c r="Y31" i="861" s="1"/>
  <c r="Y72" i="863"/>
  <c r="CA23" i="863"/>
  <c r="CA32" i="861" s="1"/>
  <c r="P69" i="863"/>
  <c r="S23" i="863"/>
  <c r="K69" i="863"/>
  <c r="AF22" i="863"/>
  <c r="AF31" i="861" s="1"/>
  <c r="AF72" i="863"/>
  <c r="AI22" i="863"/>
  <c r="AI31" i="861" s="1"/>
  <c r="AI72" i="863"/>
  <c r="AG22" i="863"/>
  <c r="AG31" i="861" s="1"/>
  <c r="AG72" i="863"/>
  <c r="AK22" i="863"/>
  <c r="AK31" i="861" s="1"/>
  <c r="AK72" i="863"/>
  <c r="BB22" i="863"/>
  <c r="BB31" i="861" s="1"/>
  <c r="BB72" i="863"/>
  <c r="CA22" i="863"/>
  <c r="CA31" i="861" s="1"/>
  <c r="CA72" i="863"/>
  <c r="P67" i="863"/>
  <c r="BA22" i="863"/>
  <c r="BA31" i="861" s="1"/>
  <c r="BA72" i="863"/>
  <c r="AC22" i="863"/>
  <c r="AC31" i="861" s="1"/>
  <c r="AC72" i="863"/>
  <c r="V22" i="863"/>
  <c r="V31" i="861" s="1"/>
  <c r="V72" i="863"/>
  <c r="CL22" i="863"/>
  <c r="CL31" i="861" s="1"/>
  <c r="CL72" i="863"/>
  <c r="K71" i="863"/>
  <c r="CB22" i="863"/>
  <c r="CB31" i="861" s="1"/>
  <c r="CB72" i="863"/>
  <c r="AM22" i="863"/>
  <c r="AM31" i="861" s="1"/>
  <c r="AM72" i="863"/>
  <c r="BH22" i="863"/>
  <c r="BH31" i="861" s="1"/>
  <c r="BH72" i="863"/>
  <c r="AA22" i="863"/>
  <c r="AA31" i="861" s="1"/>
  <c r="AA72" i="863"/>
  <c r="BF22" i="863"/>
  <c r="BF31" i="861" s="1"/>
  <c r="BF72" i="863"/>
  <c r="BY22" i="863"/>
  <c r="BY31" i="861" s="1"/>
  <c r="BY72" i="863"/>
  <c r="AY22" i="863"/>
  <c r="AY31" i="861" s="1"/>
  <c r="AY72" i="863"/>
  <c r="X22" i="863"/>
  <c r="X31" i="861" s="1"/>
  <c r="X72" i="863"/>
  <c r="AO22" i="863"/>
  <c r="AO31" i="861" s="1"/>
  <c r="AO72" i="863"/>
  <c r="AR22" i="863"/>
  <c r="AR31" i="861" s="1"/>
  <c r="AR72" i="863"/>
  <c r="K67" i="863"/>
  <c r="S22" i="863"/>
  <c r="S72" i="863"/>
  <c r="CI22" i="863"/>
  <c r="CI31" i="861" s="1"/>
  <c r="CI72" i="863"/>
  <c r="CG22" i="863"/>
  <c r="CG31" i="861" s="1"/>
  <c r="CG72" i="863"/>
  <c r="T22" i="863"/>
  <c r="T31" i="861" s="1"/>
  <c r="T72" i="863"/>
  <c r="U2683" i="64"/>
  <c r="BD22" i="863"/>
  <c r="BD31" i="861" s="1"/>
  <c r="BD72" i="863"/>
  <c r="AH22" i="863"/>
  <c r="AH31" i="861" s="1"/>
  <c r="AH72" i="863"/>
  <c r="AN22" i="863"/>
  <c r="AN31" i="861" s="1"/>
  <c r="AN72" i="863"/>
  <c r="BW22" i="863"/>
  <c r="BW31" i="861" s="1"/>
  <c r="BW72" i="863"/>
  <c r="BX22" i="863"/>
  <c r="BX31" i="861" s="1"/>
  <c r="BX72" i="863"/>
  <c r="BV22" i="863"/>
  <c r="BV31" i="861" s="1"/>
  <c r="BV72" i="863"/>
  <c r="AV22" i="863"/>
  <c r="AV31" i="861" s="1"/>
  <c r="AV72" i="863"/>
  <c r="CK22" i="863"/>
  <c r="CK31" i="861" s="1"/>
  <c r="CK72" i="863"/>
  <c r="AT22" i="863"/>
  <c r="AT31" i="861" s="1"/>
  <c r="AT72" i="863"/>
  <c r="CJ22" i="863"/>
  <c r="CJ31" i="861" s="1"/>
  <c r="CJ72" i="863"/>
  <c r="BP22" i="863"/>
  <c r="BP31" i="861" s="1"/>
  <c r="BP72" i="863"/>
  <c r="M67" i="863"/>
  <c r="AQ22" i="863"/>
  <c r="AQ31" i="861" s="1"/>
  <c r="AQ72" i="863"/>
  <c r="CF22" i="863"/>
  <c r="CF31" i="861" s="1"/>
  <c r="CF72" i="863"/>
  <c r="CC22" i="863"/>
  <c r="CC31" i="861" s="1"/>
  <c r="CC72" i="863"/>
  <c r="BI22" i="863"/>
  <c r="BI31" i="861" s="1"/>
  <c r="BI36" i="861" s="1"/>
  <c r="BI38" i="861" s="1"/>
  <c r="BI52" i="861" s="1"/>
  <c r="BI72" i="863"/>
  <c r="BR22" i="863"/>
  <c r="BR31" i="861" s="1"/>
  <c r="BR72" i="863"/>
  <c r="AW22" i="863"/>
  <c r="AW31" i="861" s="1"/>
  <c r="AW72" i="863"/>
  <c r="BS22" i="863"/>
  <c r="BS31" i="861" s="1"/>
  <c r="BS72" i="863"/>
  <c r="BO22" i="863"/>
  <c r="BO31" i="861" s="1"/>
  <c r="O67" i="863"/>
  <c r="BO72" i="863"/>
  <c r="CH22" i="863"/>
  <c r="CH31" i="861" s="1"/>
  <c r="CH72" i="863"/>
  <c r="BQ22" i="863"/>
  <c r="BQ31" i="861" s="1"/>
  <c r="BQ72" i="863"/>
  <c r="AQ23" i="863"/>
  <c r="AQ32" i="861" s="1"/>
  <c r="M69" i="863"/>
  <c r="BM22" i="863"/>
  <c r="BM31" i="861" s="1"/>
  <c r="BM72" i="863"/>
  <c r="BJ22" i="863"/>
  <c r="BJ31" i="861" s="1"/>
  <c r="BJ72" i="863"/>
  <c r="AS22" i="863"/>
  <c r="AS31" i="861" s="1"/>
  <c r="AS72" i="863"/>
  <c r="BN22" i="863"/>
  <c r="BN31" i="861" s="1"/>
  <c r="BN72" i="863"/>
  <c r="CD22" i="863"/>
  <c r="CD31" i="861" s="1"/>
  <c r="CD72" i="863"/>
  <c r="BE22" i="863"/>
  <c r="BE31" i="861" s="1"/>
  <c r="BE72" i="863"/>
  <c r="BC23" i="863"/>
  <c r="BC32" i="861" s="1"/>
  <c r="N69" i="863"/>
  <c r="AE23" i="863"/>
  <c r="AE32" i="861" s="1"/>
  <c r="L69" i="863"/>
  <c r="BO23" i="863"/>
  <c r="BO32" i="861" s="1"/>
  <c r="O69" i="863"/>
  <c r="M71" i="863"/>
  <c r="CE22" i="863"/>
  <c r="CE31" i="861" s="1"/>
  <c r="CE72" i="863"/>
  <c r="AL22" i="863"/>
  <c r="AL31" i="861" s="1"/>
  <c r="AL72" i="863"/>
  <c r="BG22" i="863"/>
  <c r="BG31" i="861" s="1"/>
  <c r="BG72" i="863"/>
  <c r="AP22" i="863"/>
  <c r="AP31" i="861" s="1"/>
  <c r="AP72" i="863"/>
  <c r="BZ22" i="863"/>
  <c r="BZ31" i="861" s="1"/>
  <c r="BZ72" i="863"/>
  <c r="BT22" i="863"/>
  <c r="BT31" i="861" s="1"/>
  <c r="BT72" i="863"/>
  <c r="AU22" i="863"/>
  <c r="AU31" i="861" s="1"/>
  <c r="AU72" i="863"/>
  <c r="Z22" i="863"/>
  <c r="Z31" i="861" s="1"/>
  <c r="Z72" i="863"/>
  <c r="BL22" i="863"/>
  <c r="BL31" i="861" s="1"/>
  <c r="BL72" i="863"/>
  <c r="BK22" i="863"/>
  <c r="BK31" i="861" s="1"/>
  <c r="BK72" i="863"/>
  <c r="BU22" i="863"/>
  <c r="BU31" i="861" s="1"/>
  <c r="BU72" i="863"/>
  <c r="BC22" i="863"/>
  <c r="BC31" i="861" s="1"/>
  <c r="N67" i="863"/>
  <c r="BC72" i="863"/>
  <c r="AD22" i="863"/>
  <c r="AD31" i="861" s="1"/>
  <c r="AD72" i="863"/>
  <c r="AE22" i="863"/>
  <c r="AE31" i="861" s="1"/>
  <c r="AE72" i="863"/>
  <c r="L67" i="863"/>
  <c r="AZ22" i="863"/>
  <c r="AZ31" i="861" s="1"/>
  <c r="AZ72" i="863"/>
  <c r="AX22" i="863"/>
  <c r="AX31" i="861" s="1"/>
  <c r="AX72" i="863"/>
  <c r="AB22" i="863"/>
  <c r="AB31" i="861" s="1"/>
  <c r="AB72" i="863"/>
  <c r="W22" i="863"/>
  <c r="W31" i="861" s="1"/>
  <c r="W72" i="863"/>
  <c r="U22" i="863"/>
  <c r="U31" i="861" s="1"/>
  <c r="U72" i="863"/>
  <c r="AV36" i="861" l="1"/>
  <c r="AV38" i="861" s="1"/>
  <c r="AV52" i="861" s="1"/>
  <c r="AV53" i="861" s="1"/>
  <c r="AV54" i="861" s="1"/>
  <c r="AV55" i="861" s="1"/>
  <c r="AB36" i="861"/>
  <c r="AB38" i="861" s="1"/>
  <c r="AB52" i="861" s="1"/>
  <c r="AB53" i="861" s="1"/>
  <c r="AB54" i="861" s="1"/>
  <c r="AB55" i="861" s="1"/>
  <c r="AC36" i="861"/>
  <c r="AC38" i="861" s="1"/>
  <c r="AC52" i="861" s="1"/>
  <c r="AC53" i="861" s="1"/>
  <c r="AC54" i="861" s="1"/>
  <c r="AC55" i="861" s="1"/>
  <c r="CD36" i="861"/>
  <c r="CD38" i="861" s="1"/>
  <c r="CD52" i="861" s="1"/>
  <c r="CD53" i="861" s="1"/>
  <c r="CD54" i="861" s="1"/>
  <c r="CD55" i="861" s="1"/>
  <c r="U36" i="861"/>
  <c r="U38" i="861" s="1"/>
  <c r="U52" i="861" s="1"/>
  <c r="U53" i="861" s="1"/>
  <c r="U54" i="861" s="1"/>
  <c r="U55" i="861" s="1"/>
  <c r="AU36" i="861"/>
  <c r="AU38" i="861" s="1"/>
  <c r="AU52" i="861" s="1"/>
  <c r="AU53" i="861" s="1"/>
  <c r="AU54" i="861" s="1"/>
  <c r="AU55" i="861" s="1"/>
  <c r="BJ36" i="861"/>
  <c r="BJ38" i="861" s="1"/>
  <c r="BJ52" i="861" s="1"/>
  <c r="BJ53" i="861" s="1"/>
  <c r="BJ54" i="861" s="1"/>
  <c r="BJ55" i="861" s="1"/>
  <c r="BY36" i="861"/>
  <c r="BY38" i="861" s="1"/>
  <c r="BY52" i="861" s="1"/>
  <c r="BY53" i="861" s="1"/>
  <c r="BY54" i="861" s="1"/>
  <c r="BY55" i="861" s="1"/>
  <c r="BU36" i="861"/>
  <c r="BU38" i="861" s="1"/>
  <c r="BU52" i="861" s="1"/>
  <c r="BU53" i="861" s="1"/>
  <c r="BU54" i="861" s="1"/>
  <c r="BU55" i="861" s="1"/>
  <c r="BM36" i="861"/>
  <c r="BM38" i="861" s="1"/>
  <c r="BM52" i="861" s="1"/>
  <c r="BM53" i="861" s="1"/>
  <c r="BM54" i="861" s="1"/>
  <c r="BM55" i="861" s="1"/>
  <c r="BW36" i="861"/>
  <c r="BW38" i="861" s="1"/>
  <c r="BW52" i="861" s="1"/>
  <c r="BW53" i="861" s="1"/>
  <c r="BW54" i="861" s="1"/>
  <c r="BW55" i="861" s="1"/>
  <c r="CB36" i="861"/>
  <c r="CB38" i="861" s="1"/>
  <c r="CB52" i="861" s="1"/>
  <c r="CB53" i="861" s="1"/>
  <c r="CB54" i="861" s="1"/>
  <c r="CB55" i="861" s="1"/>
  <c r="BN36" i="861"/>
  <c r="BN38" i="861" s="1"/>
  <c r="BN52" i="861" s="1"/>
  <c r="BN53" i="861" s="1"/>
  <c r="BN54" i="861" s="1"/>
  <c r="BN55" i="861" s="1"/>
  <c r="BL36" i="861"/>
  <c r="BL38" i="861" s="1"/>
  <c r="BL52" i="861" s="1"/>
  <c r="BL53" i="861" s="1"/>
  <c r="BL54" i="861" s="1"/>
  <c r="BL55" i="861" s="1"/>
  <c r="AD36" i="861"/>
  <c r="AD38" i="861" s="1"/>
  <c r="AD52" i="861" s="1"/>
  <c r="AD53" i="861" s="1"/>
  <c r="AD54" i="861" s="1"/>
  <c r="AD55" i="861" s="1"/>
  <c r="AE36" i="861"/>
  <c r="AE38" i="861" s="1"/>
  <c r="AE52" i="861" s="1"/>
  <c r="AE53" i="861" s="1"/>
  <c r="AE54" i="861" s="1"/>
  <c r="AE55" i="861" s="1"/>
  <c r="CJ36" i="861"/>
  <c r="CJ38" i="861" s="1"/>
  <c r="CJ52" i="861" s="1"/>
  <c r="CJ53" i="861" s="1"/>
  <c r="CJ54" i="861" s="1"/>
  <c r="CJ55" i="861" s="1"/>
  <c r="AG36" i="861"/>
  <c r="AG38" i="861" s="1"/>
  <c r="AG52" i="861" s="1"/>
  <c r="AG53" i="861" s="1"/>
  <c r="AG54" i="861" s="1"/>
  <c r="AG55" i="861" s="1"/>
  <c r="BD36" i="861"/>
  <c r="BD38" i="861" s="1"/>
  <c r="BD52" i="861" s="1"/>
  <c r="BD53" i="861" s="1"/>
  <c r="BD54" i="861" s="1"/>
  <c r="BD55" i="861" s="1"/>
  <c r="AL36" i="861"/>
  <c r="AL38" i="861" s="1"/>
  <c r="AL52" i="861" s="1"/>
  <c r="AL53" i="861" s="1"/>
  <c r="AL54" i="861" s="1"/>
  <c r="AL55" i="861" s="1"/>
  <c r="BE36" i="861"/>
  <c r="BE38" i="861" s="1"/>
  <c r="BE52" i="861" s="1"/>
  <c r="BE53" i="861" s="1"/>
  <c r="BE54" i="861" s="1"/>
  <c r="BE55" i="861" s="1"/>
  <c r="AH36" i="861"/>
  <c r="AH38" i="861" s="1"/>
  <c r="AH52" i="861" s="1"/>
  <c r="AH53" i="861" s="1"/>
  <c r="AH54" i="861" s="1"/>
  <c r="AH55" i="861" s="1"/>
  <c r="Z36" i="861"/>
  <c r="Z38" i="861" s="1"/>
  <c r="Z52" i="861" s="1"/>
  <c r="Z53" i="861" s="1"/>
  <c r="Z54" i="861" s="1"/>
  <c r="Z55" i="861" s="1"/>
  <c r="CC36" i="861"/>
  <c r="CC38" i="861" s="1"/>
  <c r="CC52" i="861" s="1"/>
  <c r="CC53" i="861" s="1"/>
  <c r="CC54" i="861" s="1"/>
  <c r="CC55" i="861" s="1"/>
  <c r="BX36" i="861"/>
  <c r="BX38" i="861" s="1"/>
  <c r="BX52" i="861" s="1"/>
  <c r="BX53" i="861" s="1"/>
  <c r="BX54" i="861" s="1"/>
  <c r="BX55" i="861" s="1"/>
  <c r="AN36" i="861"/>
  <c r="AN38" i="861" s="1"/>
  <c r="AN52" i="861" s="1"/>
  <c r="AN53" i="861" s="1"/>
  <c r="AN54" i="861" s="1"/>
  <c r="AN55" i="861" s="1"/>
  <c r="AO36" i="861"/>
  <c r="AO38" i="861" s="1"/>
  <c r="AO52" i="861" s="1"/>
  <c r="AO53" i="861" s="1"/>
  <c r="AO54" i="861" s="1"/>
  <c r="AO55" i="861" s="1"/>
  <c r="BA36" i="861"/>
  <c r="BA38" i="861" s="1"/>
  <c r="BA52" i="861" s="1"/>
  <c r="BA53" i="861" s="1"/>
  <c r="BA54" i="861" s="1"/>
  <c r="BA55" i="861" s="1"/>
  <c r="BK36" i="861"/>
  <c r="BK38" i="861" s="1"/>
  <c r="BK52" i="861" s="1"/>
  <c r="BK53" i="861" s="1"/>
  <c r="BK54" i="861" s="1"/>
  <c r="BK55" i="861" s="1"/>
  <c r="AY36" i="861"/>
  <c r="AY38" i="861" s="1"/>
  <c r="AY52" i="861" s="1"/>
  <c r="AY53" i="861" s="1"/>
  <c r="AY54" i="861" s="1"/>
  <c r="AY55" i="861" s="1"/>
  <c r="BB36" i="861"/>
  <c r="BB38" i="861" s="1"/>
  <c r="BB52" i="861" s="1"/>
  <c r="BB53" i="861" s="1"/>
  <c r="BB54" i="861" s="1"/>
  <c r="BB55" i="861" s="1"/>
  <c r="BV36" i="861"/>
  <c r="BV38" i="861" s="1"/>
  <c r="BV52" i="861" s="1"/>
  <c r="BV53" i="861" s="1"/>
  <c r="BV54" i="861" s="1"/>
  <c r="BV55" i="861" s="1"/>
  <c r="CI36" i="861"/>
  <c r="CI38" i="861" s="1"/>
  <c r="CI52" i="861" s="1"/>
  <c r="CI53" i="861" s="1"/>
  <c r="CI54" i="861" s="1"/>
  <c r="CI55" i="861" s="1"/>
  <c r="CL36" i="861"/>
  <c r="CL38" i="861" s="1"/>
  <c r="CL52" i="861" s="1"/>
  <c r="CL53" i="861" s="1"/>
  <c r="CL54" i="861" s="1"/>
  <c r="CL55" i="861" s="1"/>
  <c r="V36" i="861"/>
  <c r="V38" i="861" s="1"/>
  <c r="V52" i="861" s="1"/>
  <c r="V53" i="861" s="1"/>
  <c r="V54" i="861" s="1"/>
  <c r="V55" i="861" s="1"/>
  <c r="BF36" i="861"/>
  <c r="BF38" i="861" s="1"/>
  <c r="BF52" i="861" s="1"/>
  <c r="BF53" i="861" s="1"/>
  <c r="BF54" i="861" s="1"/>
  <c r="BF55" i="861" s="1"/>
  <c r="BP36" i="861"/>
  <c r="BP38" i="861" s="1"/>
  <c r="BP52" i="861" s="1"/>
  <c r="AK36" i="861"/>
  <c r="AK38" i="861" s="1"/>
  <c r="AK52" i="861" s="1"/>
  <c r="CF36" i="861"/>
  <c r="CF38" i="861" s="1"/>
  <c r="CF52" i="861" s="1"/>
  <c r="BI53" i="861"/>
  <c r="BI54" i="861" s="1"/>
  <c r="BI55" i="861" s="1"/>
  <c r="X36" i="861"/>
  <c r="X38" i="861" s="1"/>
  <c r="X52" i="861" s="1"/>
  <c r="AZ36" i="861"/>
  <c r="AZ38" i="861" s="1"/>
  <c r="AZ52" i="861" s="1"/>
  <c r="AF36" i="861"/>
  <c r="AF38" i="861" s="1"/>
  <c r="AF52" i="861" s="1"/>
  <c r="BT36" i="861"/>
  <c r="BT38" i="861" s="1"/>
  <c r="BT52" i="861" s="1"/>
  <c r="BZ36" i="861"/>
  <c r="BZ38" i="861" s="1"/>
  <c r="BZ52" i="861" s="1"/>
  <c r="AA36" i="861"/>
  <c r="AA38" i="861" s="1"/>
  <c r="AA52" i="861" s="1"/>
  <c r="AT36" i="861"/>
  <c r="AT38" i="861" s="1"/>
  <c r="AT52" i="861" s="1"/>
  <c r="BR36" i="861"/>
  <c r="BR38" i="861" s="1"/>
  <c r="AI36" i="861"/>
  <c r="AI38" i="861" s="1"/>
  <c r="AI52" i="861" s="1"/>
  <c r="CH36" i="861"/>
  <c r="CH38" i="861" s="1"/>
  <c r="CH52" i="861" s="1"/>
  <c r="AP36" i="861"/>
  <c r="AP38" i="861" s="1"/>
  <c r="AP52" i="861" s="1"/>
  <c r="BH36" i="861"/>
  <c r="BH38" i="861" s="1"/>
  <c r="BH52" i="861" s="1"/>
  <c r="Y36" i="861"/>
  <c r="Y38" i="861" s="1"/>
  <c r="BG36" i="861"/>
  <c r="BG38" i="861" s="1"/>
  <c r="BG52" i="861" s="1"/>
  <c r="AJ36" i="861"/>
  <c r="AJ38" i="861" s="1"/>
  <c r="AJ52" i="861" s="1"/>
  <c r="AS36" i="861"/>
  <c r="AS38" i="861" s="1"/>
  <c r="CE36" i="861"/>
  <c r="CE38" i="861" s="1"/>
  <c r="CE52" i="861" s="1"/>
  <c r="T36" i="861"/>
  <c r="T38" i="861" s="1"/>
  <c r="T52" i="861" s="1"/>
  <c r="W36" i="861"/>
  <c r="W38" i="861" s="1"/>
  <c r="W52" i="861" s="1"/>
  <c r="AR36" i="861"/>
  <c r="AR38" i="861" s="1"/>
  <c r="AM36" i="861"/>
  <c r="BQ36" i="861"/>
  <c r="BQ38" i="861" s="1"/>
  <c r="BQ52" i="861" s="1"/>
  <c r="AX36" i="861"/>
  <c r="AW36" i="861"/>
  <c r="AW38" i="861" s="1"/>
  <c r="AW52" i="861" s="1"/>
  <c r="CK36" i="861"/>
  <c r="CK38" i="861" s="1"/>
  <c r="CG36" i="861"/>
  <c r="CG38" i="861" s="1"/>
  <c r="BO36" i="861"/>
  <c r="BO38" i="861" s="1"/>
  <c r="BO52" i="861" s="1"/>
  <c r="BS36" i="861"/>
  <c r="BS38" i="861" s="1"/>
  <c r="BS52" i="861" s="1"/>
  <c r="BI39" i="861"/>
  <c r="BC36" i="861"/>
  <c r="BC38" i="861" s="1"/>
  <c r="BC52" i="861" s="1"/>
  <c r="AQ36" i="861"/>
  <c r="AQ38" i="861" s="1"/>
  <c r="AQ52" i="861" s="1"/>
  <c r="CA36" i="861"/>
  <c r="CA38" i="861" s="1"/>
  <c r="CA52" i="861" s="1"/>
  <c r="O25" i="863"/>
  <c r="L25" i="863"/>
  <c r="M25" i="863"/>
  <c r="N25" i="863"/>
  <c r="K25" i="863"/>
  <c r="L34" i="861"/>
  <c r="O34" i="861"/>
  <c r="P25" i="863"/>
  <c r="P34" i="861"/>
  <c r="K34" i="861"/>
  <c r="N34" i="861"/>
  <c r="M34" i="861"/>
  <c r="U2659" i="64"/>
  <c r="V2659" i="64"/>
  <c r="U2736" i="64"/>
  <c r="V2734" i="64"/>
  <c r="AY26" i="863"/>
  <c r="BH26" i="863"/>
  <c r="BK26" i="863"/>
  <c r="L23" i="863"/>
  <c r="L32" i="861"/>
  <c r="BN26" i="863"/>
  <c r="M23" i="863"/>
  <c r="M32" i="861"/>
  <c r="BP26" i="863"/>
  <c r="AV26" i="863"/>
  <c r="AN26" i="863"/>
  <c r="AR26" i="863"/>
  <c r="V26" i="863"/>
  <c r="P72" i="863"/>
  <c r="AG26" i="863"/>
  <c r="AD26" i="863"/>
  <c r="N72" i="863"/>
  <c r="BT26" i="863"/>
  <c r="AL26" i="863"/>
  <c r="BS26" i="863"/>
  <c r="CC26" i="863"/>
  <c r="CG26" i="863"/>
  <c r="BY26" i="863"/>
  <c r="AM26" i="863"/>
  <c r="P22" i="863"/>
  <c r="CA26" i="863"/>
  <c r="P23" i="863"/>
  <c r="P32" i="861"/>
  <c r="BG26" i="863"/>
  <c r="T26" i="863"/>
  <c r="U26" i="863"/>
  <c r="AX26" i="863"/>
  <c r="W26" i="863"/>
  <c r="BL26" i="863"/>
  <c r="N23" i="863"/>
  <c r="N32"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683" i="64"/>
  <c r="S26" i="863"/>
  <c r="K22" i="863"/>
  <c r="S31" i="861"/>
  <c r="X26" i="863"/>
  <c r="AA26" i="863"/>
  <c r="AJ26" i="863"/>
  <c r="L72" i="863"/>
  <c r="AE26" i="863"/>
  <c r="L22" i="863"/>
  <c r="X2657" i="64"/>
  <c r="X2659" i="64" s="1"/>
  <c r="O23" i="863"/>
  <c r="O32" i="861"/>
  <c r="CD26" i="863"/>
  <c r="BM26" i="863"/>
  <c r="CK26" i="863"/>
  <c r="BW26" i="863"/>
  <c r="CL26" i="863"/>
  <c r="U2685" i="64"/>
  <c r="AK26" i="863"/>
  <c r="K23" i="863"/>
  <c r="S32" i="861"/>
  <c r="K32" i="861" s="1"/>
  <c r="AV39" i="861" l="1"/>
  <c r="BY39" i="861"/>
  <c r="CC39" i="861"/>
  <c r="AU39" i="861"/>
  <c r="AC39" i="861"/>
  <c r="AO39" i="861"/>
  <c r="BW39" i="861"/>
  <c r="AB39" i="861"/>
  <c r="AD39" i="861"/>
  <c r="BJ39" i="861"/>
  <c r="AN39" i="861"/>
  <c r="BM39" i="861"/>
  <c r="CD39" i="861"/>
  <c r="BU39" i="861"/>
  <c r="BX39" i="861"/>
  <c r="AE39" i="861"/>
  <c r="CB39" i="861"/>
  <c r="CJ39" i="861"/>
  <c r="CI39" i="861"/>
  <c r="BN39" i="861"/>
  <c r="AG39" i="861"/>
  <c r="BK39" i="861"/>
  <c r="BT39" i="861"/>
  <c r="BL39" i="861"/>
  <c r="U39" i="861"/>
  <c r="BE39" i="861"/>
  <c r="BF39" i="861"/>
  <c r="AL39" i="861"/>
  <c r="BD39" i="861"/>
  <c r="V39" i="861"/>
  <c r="CF39" i="861"/>
  <c r="AH39" i="861"/>
  <c r="Z39" i="861"/>
  <c r="BP39" i="861"/>
  <c r="BA39" i="861"/>
  <c r="AY39" i="861"/>
  <c r="BV39" i="861"/>
  <c r="BH39" i="861"/>
  <c r="BB39" i="861"/>
  <c r="CL39" i="861"/>
  <c r="AA39" i="861"/>
  <c r="AP39" i="861"/>
  <c r="AI39" i="861"/>
  <c r="CH39" i="861"/>
  <c r="AT39" i="861"/>
  <c r="BZ39" i="861"/>
  <c r="AF53" i="861"/>
  <c r="AF54" i="861" s="1"/>
  <c r="AF55" i="861" s="1"/>
  <c r="AQ53" i="861"/>
  <c r="AQ54" i="861" s="1"/>
  <c r="AQ55" i="861" s="1"/>
  <c r="AF39" i="861"/>
  <c r="CE53" i="861"/>
  <c r="CE54" i="861" s="1"/>
  <c r="CE55" i="861" s="1"/>
  <c r="X53" i="861"/>
  <c r="X54" i="861" s="1"/>
  <c r="X55" i="861" s="1"/>
  <c r="AS39" i="861"/>
  <c r="AS52" i="861"/>
  <c r="T53" i="861"/>
  <c r="T54" i="861" s="1"/>
  <c r="T55" i="861" s="1"/>
  <c r="BC53" i="861"/>
  <c r="BC54" i="861" s="1"/>
  <c r="BC55" i="861" s="1"/>
  <c r="CE39" i="861"/>
  <c r="AJ53" i="861"/>
  <c r="AJ54" i="861" s="1"/>
  <c r="AJ55" i="861" s="1"/>
  <c r="BO53" i="861"/>
  <c r="BO54" i="861" s="1"/>
  <c r="BO55" i="861" s="1"/>
  <c r="BG53" i="861"/>
  <c r="BG54" i="861" s="1"/>
  <c r="BG55" i="861" s="1"/>
  <c r="BG39" i="861"/>
  <c r="Y39" i="861"/>
  <c r="Y52" i="861"/>
  <c r="T39" i="861"/>
  <c r="AK39" i="861"/>
  <c r="BH53" i="861"/>
  <c r="BH54" i="861" s="1"/>
  <c r="BH55" i="861" s="1"/>
  <c r="AZ53" i="861"/>
  <c r="AZ54" i="861" s="1"/>
  <c r="AZ55" i="861" s="1"/>
  <c r="AP53" i="861"/>
  <c r="AP54" i="861" s="1"/>
  <c r="AP55" i="861" s="1"/>
  <c r="CG39" i="861"/>
  <c r="CG52" i="861"/>
  <c r="CH53" i="861"/>
  <c r="CH54" i="861" s="1"/>
  <c r="CH55" i="861" s="1"/>
  <c r="CF53" i="861"/>
  <c r="CF54" i="861" s="1"/>
  <c r="CF55" i="861" s="1"/>
  <c r="CK39" i="861"/>
  <c r="CK52" i="861"/>
  <c r="AI53" i="861"/>
  <c r="AI54" i="861" s="1"/>
  <c r="AI55" i="861" s="1"/>
  <c r="AW53" i="861"/>
  <c r="AW54" i="861" s="1"/>
  <c r="AW55" i="861" s="1"/>
  <c r="BR39" i="861"/>
  <c r="BR52" i="861"/>
  <c r="AK53" i="861"/>
  <c r="AK54" i="861" s="1"/>
  <c r="AK55" i="861" s="1"/>
  <c r="AT53" i="861"/>
  <c r="AT54" i="861" s="1"/>
  <c r="AT55" i="861" s="1"/>
  <c r="W53" i="861"/>
  <c r="W54" i="861" s="1"/>
  <c r="W55" i="861" s="1"/>
  <c r="AZ39"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39" i="861"/>
  <c r="AR39" i="861"/>
  <c r="AR52" i="861"/>
  <c r="BT53" i="861"/>
  <c r="BT54" i="861" s="1"/>
  <c r="BT55" i="861" s="1"/>
  <c r="BQ39" i="861"/>
  <c r="W39" i="861"/>
  <c r="AJ39" i="861"/>
  <c r="AX38" i="861"/>
  <c r="AM38" i="861"/>
  <c r="AW39" i="861"/>
  <c r="AQ39" i="861"/>
  <c r="BS39" i="861"/>
  <c r="BC39" i="861"/>
  <c r="BO39" i="861"/>
  <c r="CA39" i="861"/>
  <c r="L26" i="863"/>
  <c r="M26" i="863"/>
  <c r="V2736" i="64"/>
  <c r="W2734" i="64"/>
  <c r="AP2704" i="64"/>
  <c r="AP2756" i="64"/>
  <c r="AK2704" i="64"/>
  <c r="AK2756" i="64"/>
  <c r="V2685" i="64"/>
  <c r="AF2704" i="64"/>
  <c r="AF2756" i="64"/>
  <c r="AT2704" i="64"/>
  <c r="AT2756" i="64"/>
  <c r="CG2756" i="64"/>
  <c r="CG2704" i="64"/>
  <c r="BT2756" i="64"/>
  <c r="BT2704" i="64"/>
  <c r="V2704" i="64"/>
  <c r="V2756" i="64"/>
  <c r="BP2756" i="64"/>
  <c r="BP2704" i="64"/>
  <c r="BK2704" i="64"/>
  <c r="BK2756" i="64"/>
  <c r="BM2756" i="64"/>
  <c r="BM2704" i="64"/>
  <c r="L31" i="861"/>
  <c r="BU2704" i="64"/>
  <c r="BU2756" i="64"/>
  <c r="BA2704" i="64"/>
  <c r="BA2756" i="64"/>
  <c r="Z2704" i="64"/>
  <c r="Z2756" i="64"/>
  <c r="CB2756" i="64"/>
  <c r="CB2704" i="64"/>
  <c r="CF2704" i="64"/>
  <c r="CF2756" i="64"/>
  <c r="N31" i="861"/>
  <c r="AB2756" i="64"/>
  <c r="AB2704" i="64"/>
  <c r="BV2756" i="64"/>
  <c r="BV2704" i="64"/>
  <c r="U2704" i="64"/>
  <c r="U2756" i="64"/>
  <c r="P31" i="861"/>
  <c r="K31" i="861"/>
  <c r="S36" i="861"/>
  <c r="S38" i="861" s="1"/>
  <c r="S52" i="861" s="1"/>
  <c r="AA2756" i="64"/>
  <c r="AA2704" i="64"/>
  <c r="M31" i="861"/>
  <c r="X2704" i="64"/>
  <c r="X2756" i="64"/>
  <c r="CC2704" i="64"/>
  <c r="CC2756" i="64"/>
  <c r="AR2704" i="64"/>
  <c r="AR2756" i="64"/>
  <c r="BH2704" i="64"/>
  <c r="BH2756" i="64"/>
  <c r="CH2704" i="64"/>
  <c r="CH2756" i="64"/>
  <c r="BI2704" i="64"/>
  <c r="BI2756" i="64"/>
  <c r="BF2704" i="64"/>
  <c r="BF2756" i="64"/>
  <c r="AW2756" i="64"/>
  <c r="AW2704" i="64"/>
  <c r="N26" i="863"/>
  <c r="AI2704" i="64"/>
  <c r="AI2756" i="64"/>
  <c r="T2704" i="64"/>
  <c r="T2756" i="64"/>
  <c r="P26" i="863"/>
  <c r="AD2704" i="64"/>
  <c r="AD2756" i="64"/>
  <c r="K26" i="863"/>
  <c r="BR2756" i="64"/>
  <c r="BR2704" i="64"/>
  <c r="AZ2704" i="64"/>
  <c r="AZ2756" i="64"/>
  <c r="CJ2756" i="64"/>
  <c r="CJ2704" i="64"/>
  <c r="BL2756" i="64"/>
  <c r="BL2704" i="64"/>
  <c r="AM2756" i="64"/>
  <c r="AM2704" i="64"/>
  <c r="BS2756" i="64"/>
  <c r="BS2704" i="64"/>
  <c r="AN2756" i="64"/>
  <c r="AN2704" i="64"/>
  <c r="BN2704" i="64"/>
  <c r="BN2756" i="64"/>
  <c r="AY2704" i="64"/>
  <c r="AY2756" i="64"/>
  <c r="CD2704" i="64"/>
  <c r="CD2756" i="64"/>
  <c r="AU2756" i="64"/>
  <c r="AU2704" i="64"/>
  <c r="BJ2704" i="64"/>
  <c r="BJ2756" i="64"/>
  <c r="Y2704" i="64"/>
  <c r="Y2756" i="64"/>
  <c r="AO2756" i="64"/>
  <c r="AO2704" i="64"/>
  <c r="CE2704" i="64"/>
  <c r="CE2756" i="64"/>
  <c r="AC2704" i="64"/>
  <c r="AC2756" i="64"/>
  <c r="BQ2704" i="64"/>
  <c r="BQ2756" i="64"/>
  <c r="W2756" i="64"/>
  <c r="W2704" i="64"/>
  <c r="BG2704" i="64"/>
  <c r="BG2756" i="64"/>
  <c r="AG2756" i="64"/>
  <c r="AG2704" i="64"/>
  <c r="BW2704" i="64"/>
  <c r="BW2756" i="64"/>
  <c r="AJ2704" i="64"/>
  <c r="AJ2756" i="64"/>
  <c r="BD2756" i="64"/>
  <c r="BD2704" i="64"/>
  <c r="BX2704" i="64"/>
  <c r="BX2756" i="64"/>
  <c r="O31" i="861"/>
  <c r="BY2704" i="64"/>
  <c r="BY2756" i="64"/>
  <c r="AL2704" i="64"/>
  <c r="AL2756" i="64"/>
  <c r="AV2756" i="64"/>
  <c r="AV2704" i="64"/>
  <c r="CL2704" i="64"/>
  <c r="CL2756" i="64"/>
  <c r="CK2756" i="64"/>
  <c r="CK2704" i="64"/>
  <c r="Y2657" i="64"/>
  <c r="W2683" i="64"/>
  <c r="W2685" i="64" s="1"/>
  <c r="BE2756" i="64"/>
  <c r="BE2704" i="64"/>
  <c r="BB2704" i="64"/>
  <c r="BB2756" i="64"/>
  <c r="CI2756" i="64"/>
  <c r="CI2704" i="64"/>
  <c r="BZ2704" i="64"/>
  <c r="BZ2756" i="64"/>
  <c r="O26" i="863"/>
  <c r="AH2704" i="64"/>
  <c r="AH2756" i="64"/>
  <c r="AS2756" i="64"/>
  <c r="AS2704" i="64"/>
  <c r="AX2704" i="64"/>
  <c r="AX2756" i="64"/>
  <c r="BR53" i="861" l="1"/>
  <c r="BR54" i="861" s="1"/>
  <c r="BR55" i="861" s="1"/>
  <c r="AM39" i="861"/>
  <c r="AM52" i="861"/>
  <c r="AX39" i="861"/>
  <c r="AX52" i="861"/>
  <c r="AS53" i="861"/>
  <c r="AS54" i="861" s="1"/>
  <c r="CK53" i="861"/>
  <c r="CK54" i="861" s="1"/>
  <c r="Y53" i="861"/>
  <c r="Y54" i="861" s="1"/>
  <c r="AR53" i="861"/>
  <c r="AR54" i="861" s="1"/>
  <c r="CG53" i="861"/>
  <c r="CG54" i="861" s="1"/>
  <c r="CG55" i="861" s="1"/>
  <c r="AL87" i="861"/>
  <c r="AP87" i="861"/>
  <c r="AJ87" i="861"/>
  <c r="Z87" i="861"/>
  <c r="BI87" i="861"/>
  <c r="BV87" i="861"/>
  <c r="BM87" i="861"/>
  <c r="BG87" i="861"/>
  <c r="CH87" i="861"/>
  <c r="AB87" i="861"/>
  <c r="AK87" i="861"/>
  <c r="BK87" i="861"/>
  <c r="CF87" i="861"/>
  <c r="CB87" i="861"/>
  <c r="W87" i="861"/>
  <c r="AC87" i="861"/>
  <c r="AE87" i="861"/>
  <c r="AO87" i="861"/>
  <c r="CI87" i="861"/>
  <c r="BW87" i="861"/>
  <c r="AU87" i="861"/>
  <c r="CD87" i="861"/>
  <c r="AD87" i="861"/>
  <c r="BX87" i="861"/>
  <c r="CJ87" i="861"/>
  <c r="BN87" i="861"/>
  <c r="BP87" i="861"/>
  <c r="CC87" i="861"/>
  <c r="AG87" i="861"/>
  <c r="BB87" i="861"/>
  <c r="AA87" i="861"/>
  <c r="V87" i="861"/>
  <c r="BJ87" i="861"/>
  <c r="AT87" i="861"/>
  <c r="BD87" i="861"/>
  <c r="AI87" i="861"/>
  <c r="CE87" i="861"/>
  <c r="BH87" i="861"/>
  <c r="BF87" i="861"/>
  <c r="BZ87" i="861"/>
  <c r="CL87" i="861"/>
  <c r="BY87" i="861"/>
  <c r="AY87" i="861"/>
  <c r="AZ87" i="861"/>
  <c r="AH87" i="861"/>
  <c r="BT87" i="861"/>
  <c r="BE87" i="861"/>
  <c r="AV87" i="861"/>
  <c r="AF87" i="861"/>
  <c r="X87" i="861"/>
  <c r="T87" i="861"/>
  <c r="AW87" i="861"/>
  <c r="BQ87" i="861"/>
  <c r="U87" i="861"/>
  <c r="AN87" i="861"/>
  <c r="BA87" i="861"/>
  <c r="BL87" i="861"/>
  <c r="BU87" i="861"/>
  <c r="X2734" i="64"/>
  <c r="W2736" i="64"/>
  <c r="CI2782" i="64"/>
  <c r="CI2785" i="64" s="1"/>
  <c r="AH2782" i="64"/>
  <c r="AH2785" i="64" s="1"/>
  <c r="Z2657" i="64"/>
  <c r="Y2659" i="64"/>
  <c r="BY2782" i="64"/>
  <c r="BY2785" i="64" s="1"/>
  <c r="AX2782" i="64"/>
  <c r="AX2785" i="64" s="1"/>
  <c r="BZ2782" i="64"/>
  <c r="BZ2785" i="64" s="1"/>
  <c r="BB2782" i="64"/>
  <c r="BB2785" i="64" s="1"/>
  <c r="AG2782" i="64"/>
  <c r="AG2785" i="64" s="1"/>
  <c r="BJ2782" i="64"/>
  <c r="BJ2785" i="64" s="1"/>
  <c r="BL2782" i="64"/>
  <c r="BL2785" i="64" s="1"/>
  <c r="CH2782" i="64"/>
  <c r="CH2785" i="64" s="1"/>
  <c r="X2782" i="64"/>
  <c r="X2785" i="64" s="1"/>
  <c r="BV2782" i="64"/>
  <c r="BV2785" i="64" s="1"/>
  <c r="CF2782" i="64"/>
  <c r="CF2785" i="64" s="1"/>
  <c r="AV2782" i="64"/>
  <c r="AV2785" i="64" s="1"/>
  <c r="O36" i="861"/>
  <c r="BO2704" i="64"/>
  <c r="BO2756" i="64"/>
  <c r="BQ2782" i="64"/>
  <c r="BQ2785" i="64" s="1"/>
  <c r="AY2782" i="64"/>
  <c r="AY2785" i="64" s="1"/>
  <c r="AW2782" i="64"/>
  <c r="AW2785" i="64" s="1"/>
  <c r="P36" i="861"/>
  <c r="CA2704" i="64"/>
  <c r="CA2756" i="64"/>
  <c r="BA2782" i="64"/>
  <c r="BA2785" i="64" s="1"/>
  <c r="BM2782" i="64"/>
  <c r="BM2785" i="64" s="1"/>
  <c r="AJ2782" i="64"/>
  <c r="AJ2785" i="64" s="1"/>
  <c r="AO2782" i="64"/>
  <c r="AO2785" i="64" s="1"/>
  <c r="BS2782" i="64"/>
  <c r="BS2785" i="64" s="1"/>
  <c r="BR2782" i="64"/>
  <c r="BR2785" i="64" s="1"/>
  <c r="T2782" i="64"/>
  <c r="T2785" i="64" s="1"/>
  <c r="AR2782" i="64"/>
  <c r="AR2785" i="64" s="1"/>
  <c r="M36" i="861"/>
  <c r="AQ2704" i="64"/>
  <c r="AQ2756" i="64"/>
  <c r="V2782" i="64"/>
  <c r="V2785" i="64" s="1"/>
  <c r="AK2782" i="64"/>
  <c r="AK2785" i="64" s="1"/>
  <c r="CK2782" i="64"/>
  <c r="CK2785" i="64" s="1"/>
  <c r="AS2782" i="64"/>
  <c r="AS2785" i="64" s="1"/>
  <c r="BG2782" i="64"/>
  <c r="BG2785" i="64" s="1"/>
  <c r="AU2782" i="64"/>
  <c r="AU2785" i="64" s="1"/>
  <c r="CJ2782" i="64"/>
  <c r="CJ2785" i="64" s="1"/>
  <c r="AB2782" i="64"/>
  <c r="AB2785" i="64" s="1"/>
  <c r="CB2782" i="64"/>
  <c r="CB2785" i="64" s="1"/>
  <c r="AT2782" i="64"/>
  <c r="AT2785" i="64" s="1"/>
  <c r="BE2782" i="64"/>
  <c r="BE2785" i="64" s="1"/>
  <c r="X2683" i="64"/>
  <c r="X2685" i="64" s="1"/>
  <c r="AL2782" i="64"/>
  <c r="AL2785" i="64" s="1"/>
  <c r="BX2782" i="64"/>
  <c r="BX2785" i="64" s="1"/>
  <c r="AC2782" i="64"/>
  <c r="AC2785" i="64" s="1"/>
  <c r="BN2782" i="64"/>
  <c r="BN2785" i="64" s="1"/>
  <c r="BF2782" i="64"/>
  <c r="BF2785" i="64" s="1"/>
  <c r="N36" i="861"/>
  <c r="BC2756" i="64"/>
  <c r="BC2704" i="64"/>
  <c r="BU2782" i="64"/>
  <c r="BU2785" i="64" s="1"/>
  <c r="BK2782" i="64"/>
  <c r="BK2785" i="64" s="1"/>
  <c r="BW2782" i="64"/>
  <c r="BW2785" i="64" s="1"/>
  <c r="Y2782" i="64"/>
  <c r="Y2785" i="64" s="1"/>
  <c r="AM2782" i="64"/>
  <c r="AM2785" i="64" s="1"/>
  <c r="AI2782" i="64"/>
  <c r="AI2785" i="64" s="1"/>
  <c r="CC2782" i="64"/>
  <c r="CC2785" i="64" s="1"/>
  <c r="U2782" i="64"/>
  <c r="U2785" i="64" s="1"/>
  <c r="L36" i="861"/>
  <c r="AE2756" i="64"/>
  <c r="AE2704" i="64"/>
  <c r="BT2782" i="64"/>
  <c r="BT2785" i="64" s="1"/>
  <c r="AP2782" i="64"/>
  <c r="AP2785" i="64" s="1"/>
  <c r="CL2782" i="64"/>
  <c r="CL2785" i="64" s="1"/>
  <c r="W2782" i="64"/>
  <c r="W2785" i="64" s="1"/>
  <c r="CD2782" i="64"/>
  <c r="CD2785" i="64" s="1"/>
  <c r="AZ2782" i="64"/>
  <c r="AZ2785" i="64" s="1"/>
  <c r="AD2782" i="64"/>
  <c r="AD2785" i="64" s="1"/>
  <c r="AA2782" i="64"/>
  <c r="AA2785" i="64" s="1"/>
  <c r="Z2782" i="64"/>
  <c r="Z2785" i="64" s="1"/>
  <c r="CG2782" i="64"/>
  <c r="CG2785" i="64" s="1"/>
  <c r="AF2782" i="64"/>
  <c r="AF2785" i="64" s="1"/>
  <c r="BD2782" i="64"/>
  <c r="BD2785" i="64" s="1"/>
  <c r="CE2782" i="64"/>
  <c r="CE2785" i="64" s="1"/>
  <c r="AN2782" i="64"/>
  <c r="AN2785" i="64" s="1"/>
  <c r="BI2782" i="64"/>
  <c r="BI2785" i="64" s="1"/>
  <c r="BH2782" i="64"/>
  <c r="BH2785" i="64" s="1"/>
  <c r="K36" i="861"/>
  <c r="S2704" i="64"/>
  <c r="S2708" i="64" s="1"/>
  <c r="S2756" i="64"/>
  <c r="S2760" i="64" s="1"/>
  <c r="T2760" i="64" s="1"/>
  <c r="BP2782" i="64"/>
  <c r="BP2785" i="64" s="1"/>
  <c r="AS55" i="861" l="1"/>
  <c r="AS87" i="861"/>
  <c r="CK55" i="861"/>
  <c r="CK87" i="861"/>
  <c r="AR55" i="861"/>
  <c r="AR87" i="861"/>
  <c r="Y55" i="861"/>
  <c r="Y87" i="861"/>
  <c r="CG87" i="861"/>
  <c r="AX53" i="861"/>
  <c r="AX54" i="861" s="1"/>
  <c r="AX55" i="861" s="1"/>
  <c r="AM53" i="861"/>
  <c r="AM54" i="861" s="1"/>
  <c r="BR87" i="861"/>
  <c r="BC87" i="861"/>
  <c r="CA87" i="861"/>
  <c r="BS87" i="861"/>
  <c r="AQ87" i="861"/>
  <c r="BO87" i="861"/>
  <c r="X2736" i="64"/>
  <c r="Y2734" i="64"/>
  <c r="U2760" i="64"/>
  <c r="S2782" i="64"/>
  <c r="S2785" i="64" s="1"/>
  <c r="K2785" i="64" s="1"/>
  <c r="K38" i="861"/>
  <c r="S39" i="861"/>
  <c r="P2704" i="64"/>
  <c r="P2756" i="64"/>
  <c r="Y2683" i="64"/>
  <c r="AE2782" i="64"/>
  <c r="AE2785" i="64" s="1"/>
  <c r="L2785" i="64" s="1"/>
  <c r="L38" i="861"/>
  <c r="AQ2782" i="64"/>
  <c r="AQ2785" i="64" s="1"/>
  <c r="M2785" i="64" s="1"/>
  <c r="M38" i="861"/>
  <c r="AA2657" i="64"/>
  <c r="L2756" i="64"/>
  <c r="L2704" i="64"/>
  <c r="M2756" i="64"/>
  <c r="M2704" i="64"/>
  <c r="S2762" i="64"/>
  <c r="T2762" i="64"/>
  <c r="N2756" i="64"/>
  <c r="N2704" i="64"/>
  <c r="Z2659" i="64"/>
  <c r="S2710" i="64"/>
  <c r="BC2782" i="64"/>
  <c r="BC2785" i="64" s="1"/>
  <c r="N2785" i="64" s="1"/>
  <c r="N38" i="861"/>
  <c r="T2708" i="64"/>
  <c r="BO2782" i="64"/>
  <c r="BO2785" i="64" s="1"/>
  <c r="O2785" i="64" s="1"/>
  <c r="O38" i="861"/>
  <c r="K2704" i="64"/>
  <c r="K2756" i="64"/>
  <c r="CA2782" i="64"/>
  <c r="CA2785" i="64" s="1"/>
  <c r="P2785" i="64" s="1"/>
  <c r="P38" i="861"/>
  <c r="O2704" i="64"/>
  <c r="O2756" i="64"/>
  <c r="AM55" i="861" l="1"/>
  <c r="AM87" i="861"/>
  <c r="AX87" i="861"/>
  <c r="Y2736" i="64"/>
  <c r="Z2734" i="64"/>
  <c r="L53" i="861"/>
  <c r="L52" i="861"/>
  <c r="Z2683" i="64"/>
  <c r="Z2685" i="64" s="1"/>
  <c r="K2782" i="64"/>
  <c r="K39" i="861"/>
  <c r="AB2657" i="64"/>
  <c r="AB2659" i="64" s="1"/>
  <c r="Y2685" i="64"/>
  <c r="N2782" i="64"/>
  <c r="N39" i="861"/>
  <c r="AA2659" i="64"/>
  <c r="N53" i="861"/>
  <c r="N52" i="861"/>
  <c r="P2782" i="64"/>
  <c r="P39" i="861"/>
  <c r="O2782" i="64"/>
  <c r="O39" i="861"/>
  <c r="M52" i="861"/>
  <c r="M53" i="861"/>
  <c r="O52" i="861"/>
  <c r="O53" i="861"/>
  <c r="P53" i="861"/>
  <c r="P52" i="861"/>
  <c r="T2710" i="64"/>
  <c r="U2708" i="64"/>
  <c r="M2782" i="64"/>
  <c r="M39" i="861"/>
  <c r="K52" i="861"/>
  <c r="V2760" i="64"/>
  <c r="V2762" i="64" s="1"/>
  <c r="L2782" i="64"/>
  <c r="L39" i="861"/>
  <c r="U2762" i="64"/>
  <c r="K53" i="861" l="1"/>
  <c r="S60" i="861"/>
  <c r="Z2736" i="64"/>
  <c r="AA2734" i="64"/>
  <c r="M54" i="861"/>
  <c r="M55" i="861" s="1"/>
  <c r="U2710" i="64"/>
  <c r="V2708" i="64"/>
  <c r="AA2683" i="64"/>
  <c r="W2760" i="64"/>
  <c r="W2762" i="64" s="1"/>
  <c r="S54" i="861"/>
  <c r="O54" i="861"/>
  <c r="O55" i="861" s="1"/>
  <c r="AC2657" i="64"/>
  <c r="AC2659" i="64" s="1"/>
  <c r="T60" i="861" l="1"/>
  <c r="U60" i="861" s="1"/>
  <c r="U90" i="861" s="1"/>
  <c r="S90" i="861"/>
  <c r="S91" i="861" s="1"/>
  <c r="N54" i="861"/>
  <c r="N55" i="861" s="1"/>
  <c r="L54" i="861"/>
  <c r="L55" i="861" s="1"/>
  <c r="L87" i="861"/>
  <c r="AB2734" i="64"/>
  <c r="AA2736" i="64"/>
  <c r="N87" i="861"/>
  <c r="M87" i="861"/>
  <c r="AD2657" i="64"/>
  <c r="K2657" i="64" s="1"/>
  <c r="V2710" i="64"/>
  <c r="W2708" i="64"/>
  <c r="S55" i="861"/>
  <c r="K54" i="861"/>
  <c r="K55" i="861" s="1"/>
  <c r="S87" i="861"/>
  <c r="AB2683" i="64"/>
  <c r="AB2685" i="64" s="1"/>
  <c r="P54" i="861"/>
  <c r="P55" i="861" s="1"/>
  <c r="X2760" i="64"/>
  <c r="X2762" i="64" s="1"/>
  <c r="AA2685" i="64"/>
  <c r="O87" i="861"/>
  <c r="T90" i="861" l="1"/>
  <c r="T91" i="861" s="1"/>
  <c r="T93" i="861" s="1"/>
  <c r="T106" i="861" s="1"/>
  <c r="S93" i="861"/>
  <c r="S106" i="861" s="1"/>
  <c r="U91" i="861"/>
  <c r="U93" i="861" s="1"/>
  <c r="U106" i="861" s="1"/>
  <c r="V60" i="861"/>
  <c r="V90" i="861" s="1"/>
  <c r="AB2736" i="64"/>
  <c r="AC2734" i="64"/>
  <c r="AC2683" i="64"/>
  <c r="W2710" i="64"/>
  <c r="X2708" i="64"/>
  <c r="AE2657" i="64"/>
  <c r="AD2659" i="64"/>
  <c r="K87" i="861"/>
  <c r="Y2760" i="64"/>
  <c r="P87" i="861"/>
  <c r="V91" i="861" l="1"/>
  <c r="V93" i="861" s="1"/>
  <c r="V106" i="861" s="1"/>
  <c r="W60" i="861"/>
  <c r="W90" i="861" s="1"/>
  <c r="AD2734" i="64"/>
  <c r="K2734" i="64" s="1"/>
  <c r="AC2736" i="64"/>
  <c r="AF2657" i="64"/>
  <c r="AE2659" i="64"/>
  <c r="X2710" i="64"/>
  <c r="Y2708" i="64"/>
  <c r="Z2760" i="64"/>
  <c r="AD2683" i="64"/>
  <c r="K2683" i="64" s="1"/>
  <c r="Y2762" i="64"/>
  <c r="AC2685" i="64"/>
  <c r="W91" i="861" l="1"/>
  <c r="W93" i="861" s="1"/>
  <c r="W106" i="861" s="1"/>
  <c r="X60" i="861"/>
  <c r="X90" i="861" s="1"/>
  <c r="AD2736" i="64"/>
  <c r="AE2734" i="64"/>
  <c r="S59" i="861"/>
  <c r="T59" i="861" s="1"/>
  <c r="AE2683" i="64"/>
  <c r="AD2685" i="64"/>
  <c r="AG2657" i="64"/>
  <c r="AG2659" i="64" s="1"/>
  <c r="AA2760" i="64"/>
  <c r="AF2659" i="64"/>
  <c r="Z2762" i="64"/>
  <c r="Y2710" i="64"/>
  <c r="Z2708" i="64"/>
  <c r="X91" i="861" l="1"/>
  <c r="X93" i="861" s="1"/>
  <c r="X106" i="861" s="1"/>
  <c r="Y60" i="861"/>
  <c r="Y90" i="861" s="1"/>
  <c r="T61" i="861"/>
  <c r="T66" i="861" s="1"/>
  <c r="U59" i="861"/>
  <c r="AF2734" i="64"/>
  <c r="AE2736" i="64"/>
  <c r="AF2683" i="64"/>
  <c r="AB2760" i="64"/>
  <c r="AE2685" i="64"/>
  <c r="Z2710" i="64"/>
  <c r="AA2708" i="64"/>
  <c r="AA2762" i="64"/>
  <c r="AH2657" i="64"/>
  <c r="S17" i="864"/>
  <c r="S61" i="861"/>
  <c r="S66" i="861" s="1"/>
  <c r="Y91" i="861" l="1"/>
  <c r="Y93" i="861" s="1"/>
  <c r="Y106" i="861" s="1"/>
  <c r="Z60" i="861"/>
  <c r="Z90" i="861" s="1"/>
  <c r="V59" i="861"/>
  <c r="U61" i="861"/>
  <c r="U66" i="861" s="1"/>
  <c r="AG2734" i="64"/>
  <c r="AF2736" i="64"/>
  <c r="AC2760" i="64"/>
  <c r="T17" i="864"/>
  <c r="AG2683" i="64"/>
  <c r="AG2685" i="64" s="1"/>
  <c r="AI2657" i="64"/>
  <c r="AH2659" i="64"/>
  <c r="AB2762" i="64"/>
  <c r="AA2710" i="64"/>
  <c r="AB2708" i="64"/>
  <c r="AF2685" i="64"/>
  <c r="Z91" i="861" l="1"/>
  <c r="Z93" i="861" s="1"/>
  <c r="Z106" i="861" s="1"/>
  <c r="AA60" i="861"/>
  <c r="AA90" i="861" s="1"/>
  <c r="V61" i="861"/>
  <c r="V66" i="861" s="1"/>
  <c r="W59" i="861"/>
  <c r="AH2734" i="64"/>
  <c r="AG2736" i="64"/>
  <c r="AH2683" i="64"/>
  <c r="U17" i="864"/>
  <c r="AD2760" i="64"/>
  <c r="K2760" i="64" s="1"/>
  <c r="AB2710" i="64"/>
  <c r="AC2708" i="64"/>
  <c r="AJ2657" i="64"/>
  <c r="AI2659" i="64"/>
  <c r="AC2762" i="64"/>
  <c r="AA91" i="861" l="1"/>
  <c r="AA93" i="861" s="1"/>
  <c r="AA106" i="861" s="1"/>
  <c r="AB60" i="861"/>
  <c r="AB90" i="861" s="1"/>
  <c r="W61" i="861"/>
  <c r="W66" i="861" s="1"/>
  <c r="X59" i="861"/>
  <c r="AH2736" i="64"/>
  <c r="AI2734" i="64"/>
  <c r="AC2710" i="64"/>
  <c r="AD2708" i="64"/>
  <c r="K2708" i="64" s="1"/>
  <c r="V17" i="864"/>
  <c r="AK2657" i="64"/>
  <c r="AK2659" i="64" s="1"/>
  <c r="AE2760" i="64"/>
  <c r="AJ2659" i="64"/>
  <c r="AD2762" i="64"/>
  <c r="AI2683" i="64"/>
  <c r="AI2685" i="64" s="1"/>
  <c r="AH2685" i="64"/>
  <c r="AB91" i="861" l="1"/>
  <c r="AB93" i="861" s="1"/>
  <c r="AB106" i="861" s="1"/>
  <c r="AC60" i="861"/>
  <c r="AC90" i="861" s="1"/>
  <c r="X61" i="861"/>
  <c r="X66" i="861" s="1"/>
  <c r="Y59" i="861"/>
  <c r="AJ2734" i="64"/>
  <c r="AI2736" i="64"/>
  <c r="W17" i="864"/>
  <c r="AD2710" i="64"/>
  <c r="AE2708" i="64"/>
  <c r="AF2760" i="64"/>
  <c r="AF2762" i="64" s="1"/>
  <c r="AJ2683" i="64"/>
  <c r="AE2762" i="64"/>
  <c r="AL2657" i="64"/>
  <c r="AC91" i="861" l="1"/>
  <c r="AC93" i="861" s="1"/>
  <c r="AC106" i="861" s="1"/>
  <c r="AD60" i="861"/>
  <c r="AD90" i="861" s="1"/>
  <c r="Z59" i="861"/>
  <c r="Y61" i="861"/>
  <c r="Y66" i="861" s="1"/>
  <c r="AK2734" i="64"/>
  <c r="AJ2736" i="64"/>
  <c r="AE2710" i="64"/>
  <c r="AF2708" i="64"/>
  <c r="AK2683" i="64"/>
  <c r="AM2657" i="64"/>
  <c r="AL2659" i="64"/>
  <c r="AJ2685" i="64"/>
  <c r="AG2760" i="64"/>
  <c r="AG2762" i="64" s="1"/>
  <c r="X17" i="864"/>
  <c r="AD91" i="861" l="1"/>
  <c r="AD93" i="861" s="1"/>
  <c r="AD106" i="861" s="1"/>
  <c r="AE60" i="861"/>
  <c r="AE90" i="861" s="1"/>
  <c r="AA59" i="861"/>
  <c r="Z61" i="861"/>
  <c r="Z66" i="861" s="1"/>
  <c r="AL2734" i="64"/>
  <c r="AK2736" i="64"/>
  <c r="AH2760" i="64"/>
  <c r="AL2683" i="64"/>
  <c r="AK2685" i="64"/>
  <c r="Y17" i="864"/>
  <c r="AF2710" i="64"/>
  <c r="AG2708" i="64"/>
  <c r="AN2657" i="64"/>
  <c r="AN2659" i="64" s="1"/>
  <c r="AM2659" i="64"/>
  <c r="AE91" i="861" l="1"/>
  <c r="AE93" i="861" s="1"/>
  <c r="AE106" i="861" s="1"/>
  <c r="AF60" i="861"/>
  <c r="AF90" i="861" s="1"/>
  <c r="AA61" i="861"/>
  <c r="AA66" i="861" s="1"/>
  <c r="AB59" i="861"/>
  <c r="AL2736" i="64"/>
  <c r="AM2734" i="64"/>
  <c r="AI2760" i="64"/>
  <c r="AH2762" i="64"/>
  <c r="AM2683" i="64"/>
  <c r="AO2657" i="64"/>
  <c r="AO2659" i="64" s="1"/>
  <c r="AG2710" i="64"/>
  <c r="AH2708" i="64"/>
  <c r="AL2685" i="64"/>
  <c r="Z17" i="864"/>
  <c r="AF91" i="861" l="1"/>
  <c r="AF93" i="861" s="1"/>
  <c r="AF106" i="861" s="1"/>
  <c r="AG60" i="861"/>
  <c r="AG90" i="861" s="1"/>
  <c r="AC59" i="861"/>
  <c r="AB61" i="861"/>
  <c r="AB66" i="861" s="1"/>
  <c r="AM2736" i="64"/>
  <c r="AN2734" i="64"/>
  <c r="AA17" i="864"/>
  <c r="AN2683" i="64"/>
  <c r="AN2685" i="64" s="1"/>
  <c r="AM2685" i="64"/>
  <c r="AH2710" i="64"/>
  <c r="AI2708" i="64"/>
  <c r="AJ2760" i="64"/>
  <c r="AP2657" i="64"/>
  <c r="L2657" i="64" s="1"/>
  <c r="AI2762" i="64"/>
  <c r="AG91" i="861" l="1"/>
  <c r="AG93" i="861" s="1"/>
  <c r="AG106" i="861" s="1"/>
  <c r="AH60" i="861"/>
  <c r="AH90" i="861" s="1"/>
  <c r="AD59" i="861"/>
  <c r="AC61" i="861"/>
  <c r="AC66" i="861" s="1"/>
  <c r="AN2736" i="64"/>
  <c r="AO2734" i="64"/>
  <c r="AO2683" i="64"/>
  <c r="AQ2657" i="64"/>
  <c r="AP2659" i="64"/>
  <c r="AI2710" i="64"/>
  <c r="AJ2708" i="64"/>
  <c r="AB17" i="864"/>
  <c r="AK2760" i="64"/>
  <c r="AK2762" i="64" s="1"/>
  <c r="AJ2762" i="64"/>
  <c r="AH91" i="861" l="1"/>
  <c r="AH93" i="861" s="1"/>
  <c r="AH106" i="861" s="1"/>
  <c r="AI60" i="861"/>
  <c r="AI90" i="861" s="1"/>
  <c r="AE59" i="861"/>
  <c r="AD61" i="861"/>
  <c r="AD66" i="861" s="1"/>
  <c r="AO2736" i="64"/>
  <c r="AP2734" i="64"/>
  <c r="L2734" i="64" s="1"/>
  <c r="AR2657" i="64"/>
  <c r="AQ2659" i="64"/>
  <c r="AL2760" i="64"/>
  <c r="AL2762" i="64" s="1"/>
  <c r="AC17" i="864"/>
  <c r="K59" i="861"/>
  <c r="AP2683" i="64"/>
  <c r="AJ2710" i="64"/>
  <c r="AK2708" i="64"/>
  <c r="AO2685" i="64"/>
  <c r="AI91" i="861" l="1"/>
  <c r="AI93" i="861" s="1"/>
  <c r="AI106" i="861" s="1"/>
  <c r="AJ60" i="861"/>
  <c r="AJ90" i="861" s="1"/>
  <c r="AF59" i="861"/>
  <c r="AE61" i="861"/>
  <c r="AE66" i="861" s="1"/>
  <c r="AP2685" i="64"/>
  <c r="L2683" i="64"/>
  <c r="AP2736" i="64"/>
  <c r="AQ2734" i="64"/>
  <c r="AQ2683" i="64"/>
  <c r="AS2657" i="64"/>
  <c r="AS2659" i="64" s="1"/>
  <c r="AR2659" i="64"/>
  <c r="K17" i="864"/>
  <c r="AD17" i="864"/>
  <c r="AK2710" i="64"/>
  <c r="AL2708" i="64"/>
  <c r="AM2760" i="64"/>
  <c r="AJ91" i="861" l="1"/>
  <c r="AJ93" i="861" s="1"/>
  <c r="AJ106" i="861" s="1"/>
  <c r="AK60" i="861"/>
  <c r="AK90" i="861" s="1"/>
  <c r="AG59" i="861"/>
  <c r="AF61" i="861"/>
  <c r="AF66" i="861" s="1"/>
  <c r="AR2734" i="64"/>
  <c r="AQ2736" i="64"/>
  <c r="K61" i="861"/>
  <c r="AE17" i="864"/>
  <c r="AR2683" i="64"/>
  <c r="AN2760" i="64"/>
  <c r="AM2762" i="64"/>
  <c r="AT2657" i="64"/>
  <c r="AQ2685" i="64"/>
  <c r="AL2710" i="64"/>
  <c r="AM2708" i="64"/>
  <c r="AK91" i="861" l="1"/>
  <c r="AK93" i="861" s="1"/>
  <c r="AK106" i="861" s="1"/>
  <c r="AL60" i="861"/>
  <c r="AL90" i="861" s="1"/>
  <c r="AG61" i="861"/>
  <c r="AG66" i="861" s="1"/>
  <c r="AH59" i="861"/>
  <c r="AS2734" i="64"/>
  <c r="AR2736" i="64"/>
  <c r="AM2710" i="64"/>
  <c r="AN2708" i="64"/>
  <c r="AO2760" i="64"/>
  <c r="AO2762" i="64" s="1"/>
  <c r="AN2762" i="64"/>
  <c r="AF17" i="864"/>
  <c r="AS2683" i="64"/>
  <c r="K66" i="861"/>
  <c r="AU2657" i="64"/>
  <c r="AT2659" i="64"/>
  <c r="AR2685" i="64"/>
  <c r="AL91" i="861" l="1"/>
  <c r="AL93" i="861" s="1"/>
  <c r="AL106" i="861" s="1"/>
  <c r="AM60" i="861"/>
  <c r="AM90" i="861" s="1"/>
  <c r="AI59" i="861"/>
  <c r="AH61" i="861"/>
  <c r="AH66" i="861" s="1"/>
  <c r="AT2734" i="64"/>
  <c r="AS2736" i="64"/>
  <c r="AT2683" i="64"/>
  <c r="AN2710" i="64"/>
  <c r="AO2708" i="64"/>
  <c r="AS2685" i="64"/>
  <c r="AG17" i="864"/>
  <c r="AV2657" i="64"/>
  <c r="AU2659" i="64"/>
  <c r="AP2760" i="64"/>
  <c r="L2760" i="64" s="1"/>
  <c r="AM91" i="861" l="1"/>
  <c r="AM93" i="861" s="1"/>
  <c r="AM106" i="861" s="1"/>
  <c r="AN60" i="861"/>
  <c r="AN90" i="861" s="1"/>
  <c r="AJ59" i="861"/>
  <c r="AI61" i="861"/>
  <c r="AI66" i="861" s="1"/>
  <c r="AT2736" i="64"/>
  <c r="AU2734" i="64"/>
  <c r="AW2657" i="64"/>
  <c r="AV2659" i="64"/>
  <c r="AO2710" i="64"/>
  <c r="AP2708" i="64"/>
  <c r="L2708" i="64" s="1"/>
  <c r="AU2683" i="64"/>
  <c r="AQ2760" i="64"/>
  <c r="AP2762" i="64"/>
  <c r="AH17" i="864"/>
  <c r="AT2685" i="64"/>
  <c r="AN91" i="861" l="1"/>
  <c r="AN93" i="861" s="1"/>
  <c r="AN106" i="861" s="1"/>
  <c r="AO60" i="861"/>
  <c r="AO90" i="861" s="1"/>
  <c r="AK59" i="861"/>
  <c r="AJ61" i="861"/>
  <c r="AJ66" i="861" s="1"/>
  <c r="AU2736" i="64"/>
  <c r="AV2734" i="64"/>
  <c r="AR2760" i="64"/>
  <c r="AP2710" i="64"/>
  <c r="AQ2708" i="64"/>
  <c r="AV2683" i="64"/>
  <c r="AV2685" i="64" s="1"/>
  <c r="AU2685" i="64"/>
  <c r="AX2657" i="64"/>
  <c r="AQ2762" i="64"/>
  <c r="AI17" i="864"/>
  <c r="AW2659" i="64"/>
  <c r="AO91" i="861" l="1"/>
  <c r="AO93" i="861" s="1"/>
  <c r="AO106" i="861" s="1"/>
  <c r="AP60" i="861"/>
  <c r="AP90" i="861" s="1"/>
  <c r="AL59" i="861"/>
  <c r="AK61" i="861"/>
  <c r="AK66" i="861" s="1"/>
  <c r="AV2736" i="64"/>
  <c r="AW2734" i="64"/>
  <c r="AW2683" i="64"/>
  <c r="AY2657" i="64"/>
  <c r="AS2760" i="64"/>
  <c r="AS2762" i="64" s="1"/>
  <c r="AJ17" i="864"/>
  <c r="AQ2710" i="64"/>
  <c r="AR2708" i="64"/>
  <c r="AX2659" i="64"/>
  <c r="AR2762" i="64"/>
  <c r="AP91" i="861" l="1"/>
  <c r="AP93" i="861" s="1"/>
  <c r="AP106" i="861" s="1"/>
  <c r="AQ60" i="861"/>
  <c r="AQ90" i="861" s="1"/>
  <c r="AM59" i="861"/>
  <c r="AL61" i="861"/>
  <c r="AL66" i="861" s="1"/>
  <c r="AW2736" i="64"/>
  <c r="AX2734" i="64"/>
  <c r="AT2760" i="64"/>
  <c r="AR2710" i="64"/>
  <c r="AS2708" i="64"/>
  <c r="AZ2657" i="64"/>
  <c r="AY2659" i="64"/>
  <c r="AX2683" i="64"/>
  <c r="AK17" i="864"/>
  <c r="AW2685" i="64"/>
  <c r="AQ91" i="861" l="1"/>
  <c r="AQ93" i="861" s="1"/>
  <c r="AQ106" i="861" s="1"/>
  <c r="AR60" i="861"/>
  <c r="AR90" i="861" s="1"/>
  <c r="AN59" i="861"/>
  <c r="AM61" i="861"/>
  <c r="AM66" i="861" s="1"/>
  <c r="AY2734" i="64"/>
  <c r="AX2736" i="64"/>
  <c r="AY2683" i="64"/>
  <c r="AX2685" i="64"/>
  <c r="AU2760" i="64"/>
  <c r="AU2762" i="64" s="1"/>
  <c r="AT2762" i="64"/>
  <c r="BA2657" i="64"/>
  <c r="BA2659" i="64" s="1"/>
  <c r="AL17" i="864"/>
  <c r="AZ2659" i="64"/>
  <c r="AS2710" i="64"/>
  <c r="AT2708" i="64"/>
  <c r="AR91" i="861" l="1"/>
  <c r="AR93" i="861" s="1"/>
  <c r="AR106" i="861" s="1"/>
  <c r="AS60" i="861"/>
  <c r="AS90" i="861" s="1"/>
  <c r="AO59" i="861"/>
  <c r="AN61" i="861"/>
  <c r="AN66" i="861" s="1"/>
  <c r="AY2736" i="64"/>
  <c r="AZ2734" i="64"/>
  <c r="AT2710" i="64"/>
  <c r="AU2708" i="64"/>
  <c r="BB2657" i="64"/>
  <c r="AZ2683" i="64"/>
  <c r="AY2685" i="64"/>
  <c r="AM17" i="864"/>
  <c r="AV2760" i="64"/>
  <c r="AS91" i="861" l="1"/>
  <c r="AS93" i="861" s="1"/>
  <c r="AS106" i="861" s="1"/>
  <c r="AT60" i="861"/>
  <c r="AT90" i="861" s="1"/>
  <c r="AP59" i="861"/>
  <c r="AO61" i="861"/>
  <c r="AO66" i="861" s="1"/>
  <c r="BB2659" i="64"/>
  <c r="M2657" i="64"/>
  <c r="AZ2736" i="64"/>
  <c r="BA2734" i="64"/>
  <c r="AN17" i="864"/>
  <c r="AU2710" i="64"/>
  <c r="AV2708" i="64"/>
  <c r="BA2683" i="64"/>
  <c r="AZ2685" i="64"/>
  <c r="AW2760" i="64"/>
  <c r="AV2762" i="64"/>
  <c r="BC2657" i="64"/>
  <c r="AT91" i="861" l="1"/>
  <c r="AT93" i="861" s="1"/>
  <c r="AT106" i="861" s="1"/>
  <c r="AU60" i="861"/>
  <c r="AU90" i="861" s="1"/>
  <c r="AQ59" i="861"/>
  <c r="AP61" i="861"/>
  <c r="AP66" i="861" s="1"/>
  <c r="BA2736" i="64"/>
  <c r="BB2734" i="64"/>
  <c r="M2734" i="64" s="1"/>
  <c r="AX2760" i="64"/>
  <c r="AV2710" i="64"/>
  <c r="AW2708" i="64"/>
  <c r="BB2683" i="64"/>
  <c r="AO17" i="864"/>
  <c r="AW2762" i="64"/>
  <c r="BD2657" i="64"/>
  <c r="BD2659" i="64" s="1"/>
  <c r="BC2659" i="64"/>
  <c r="BA2685" i="64"/>
  <c r="AU91" i="861" l="1"/>
  <c r="AU93" i="861" s="1"/>
  <c r="AU106" i="861" s="1"/>
  <c r="AV60" i="861"/>
  <c r="AV90" i="861" s="1"/>
  <c r="AR59" i="861"/>
  <c r="AQ61" i="861"/>
  <c r="AQ66" i="861" s="1"/>
  <c r="BB2685" i="64"/>
  <c r="M2683" i="64"/>
  <c r="BB2736" i="64"/>
  <c r="BC2734" i="64"/>
  <c r="AW2710" i="64"/>
  <c r="AX2708" i="64"/>
  <c r="L59" i="861"/>
  <c r="L17" i="864" s="1"/>
  <c r="AP17" i="864"/>
  <c r="BE2657" i="64"/>
  <c r="BE2659" i="64" s="1"/>
  <c r="AY2760" i="64"/>
  <c r="BC2683" i="64"/>
  <c r="AX2762" i="64"/>
  <c r="AV91" i="861" l="1"/>
  <c r="AV93" i="861" s="1"/>
  <c r="AV106" i="861" s="1"/>
  <c r="AW60" i="861"/>
  <c r="AW90" i="861" s="1"/>
  <c r="AS59" i="861"/>
  <c r="AR61" i="861"/>
  <c r="AR66" i="861" s="1"/>
  <c r="BD2734" i="64"/>
  <c r="BC2736" i="64"/>
  <c r="AX2710" i="64"/>
  <c r="AY2708" i="64"/>
  <c r="AZ2760" i="64"/>
  <c r="AY2762" i="64"/>
  <c r="BF2657" i="64"/>
  <c r="BD2683" i="64"/>
  <c r="L61" i="861"/>
  <c r="AQ17" i="864"/>
  <c r="BC2685" i="64"/>
  <c r="AW91" i="861" l="1"/>
  <c r="AW93" i="861" s="1"/>
  <c r="AW106" i="861" s="1"/>
  <c r="AX60" i="861"/>
  <c r="AX90" i="861" s="1"/>
  <c r="AT59" i="861"/>
  <c r="AS61" i="861"/>
  <c r="AS66" i="861" s="1"/>
  <c r="BD2736" i="64"/>
  <c r="BE2734" i="64"/>
  <c r="BG2657" i="64"/>
  <c r="BF2659" i="64"/>
  <c r="BA2760" i="64"/>
  <c r="BE2683" i="64"/>
  <c r="AZ2762" i="64"/>
  <c r="AR17" i="864"/>
  <c r="BD2685" i="64"/>
  <c r="AY2710" i="64"/>
  <c r="AZ2708" i="64"/>
  <c r="L66" i="861"/>
  <c r="AX91" i="861" l="1"/>
  <c r="AX93" i="861" s="1"/>
  <c r="AX106" i="861" s="1"/>
  <c r="AY60" i="861"/>
  <c r="AY90" i="861" s="1"/>
  <c r="AU59" i="861"/>
  <c r="AT61" i="861"/>
  <c r="AT66" i="861" s="1"/>
  <c r="BE2736" i="64"/>
  <c r="BF2734" i="64"/>
  <c r="BB2760" i="64"/>
  <c r="M2760" i="64" s="1"/>
  <c r="BA2762" i="64"/>
  <c r="AS17" i="864"/>
  <c r="AZ2710" i="64"/>
  <c r="BA2708" i="64"/>
  <c r="BH2657" i="64"/>
  <c r="BH2659" i="64" s="1"/>
  <c r="BF2683" i="64"/>
  <c r="BF2685" i="64" s="1"/>
  <c r="BE2685" i="64"/>
  <c r="BG2659" i="64"/>
  <c r="AY91" i="861" l="1"/>
  <c r="AY93" i="861" s="1"/>
  <c r="AY106" i="861" s="1"/>
  <c r="AZ60" i="861"/>
  <c r="AZ90" i="861" s="1"/>
  <c r="AV59" i="861"/>
  <c r="AU61" i="861"/>
  <c r="AU66" i="861" s="1"/>
  <c r="BF2736" i="64"/>
  <c r="BG2734" i="64"/>
  <c r="AT17" i="864"/>
  <c r="BG2683" i="64"/>
  <c r="BC2760" i="64"/>
  <c r="BC2762" i="64" s="1"/>
  <c r="BA2710" i="64"/>
  <c r="BB2708" i="64"/>
  <c r="M2708" i="64" s="1"/>
  <c r="BB2762" i="64"/>
  <c r="BI2657" i="64"/>
  <c r="AZ91" i="861" l="1"/>
  <c r="AZ93" i="861" s="1"/>
  <c r="AZ106" i="861" s="1"/>
  <c r="BA60" i="861"/>
  <c r="BA90" i="861" s="1"/>
  <c r="AW59" i="861"/>
  <c r="AV61" i="861"/>
  <c r="AV66" i="861" s="1"/>
  <c r="BH2734" i="64"/>
  <c r="BG2736" i="64"/>
  <c r="BH2683" i="64"/>
  <c r="BG2685" i="64"/>
  <c r="BJ2657" i="64"/>
  <c r="BJ2659" i="64" s="1"/>
  <c r="BI2659" i="64"/>
  <c r="AU17" i="864"/>
  <c r="BB2710" i="64"/>
  <c r="BC2708" i="64"/>
  <c r="BD2760" i="64"/>
  <c r="BD2762" i="64" s="1"/>
  <c r="BA91" i="861" l="1"/>
  <c r="BA93" i="861" s="1"/>
  <c r="BA106" i="861" s="1"/>
  <c r="BB60" i="861"/>
  <c r="BB90" i="861" s="1"/>
  <c r="AW61" i="861"/>
  <c r="AW66" i="861" s="1"/>
  <c r="AX59" i="861"/>
  <c r="BI2734" i="64"/>
  <c r="BH2736" i="64"/>
  <c r="BI2683" i="64"/>
  <c r="AV17" i="864"/>
  <c r="BH2685" i="64"/>
  <c r="BK2657" i="64"/>
  <c r="BE2760" i="64"/>
  <c r="BC2710" i="64"/>
  <c r="BD2708" i="64"/>
  <c r="BB91" i="861" l="1"/>
  <c r="BB93" i="861" s="1"/>
  <c r="BB106" i="861" s="1"/>
  <c r="BC60" i="861"/>
  <c r="BC90" i="861" s="1"/>
  <c r="AX61" i="861"/>
  <c r="AX66" i="861" s="1"/>
  <c r="AY59" i="861"/>
  <c r="BI2736" i="64"/>
  <c r="BJ2734" i="64"/>
  <c r="BD2710" i="64"/>
  <c r="BE2708" i="64"/>
  <c r="BF2760" i="64"/>
  <c r="AW17" i="864"/>
  <c r="BE2762" i="64"/>
  <c r="BL2657" i="64"/>
  <c r="BL2659" i="64" s="1"/>
  <c r="BJ2683" i="64"/>
  <c r="BK2659" i="64"/>
  <c r="BI2685" i="64"/>
  <c r="BC91" i="861" l="1"/>
  <c r="BC93" i="861" s="1"/>
  <c r="BC106" i="861" s="1"/>
  <c r="BD60" i="861"/>
  <c r="BD90" i="861" s="1"/>
  <c r="AY61" i="861"/>
  <c r="AY66" i="861" s="1"/>
  <c r="AZ59" i="861"/>
  <c r="BK2734" i="64"/>
  <c r="BJ2736" i="64"/>
  <c r="AX17" i="864"/>
  <c r="BK2683" i="64"/>
  <c r="BJ2685" i="64"/>
  <c r="BG2760" i="64"/>
  <c r="BG2762" i="64" s="1"/>
  <c r="BM2657" i="64"/>
  <c r="BF2762" i="64"/>
  <c r="BE2710" i="64"/>
  <c r="BF2708" i="64"/>
  <c r="BD91" i="861" l="1"/>
  <c r="BD93" i="861" s="1"/>
  <c r="BD106" i="861" s="1"/>
  <c r="BE60" i="861"/>
  <c r="BE90" i="861" s="1"/>
  <c r="AZ61" i="861"/>
  <c r="AZ66" i="861" s="1"/>
  <c r="BA59" i="861"/>
  <c r="BK2736" i="64"/>
  <c r="BL2734" i="64"/>
  <c r="BL2683" i="64"/>
  <c r="BN2657" i="64"/>
  <c r="BM2659" i="64"/>
  <c r="BH2760" i="64"/>
  <c r="BH2762" i="64" s="1"/>
  <c r="BK2685" i="64"/>
  <c r="BF2710" i="64"/>
  <c r="BG2708" i="64"/>
  <c r="AY17" i="864"/>
  <c r="BE91" i="861" l="1"/>
  <c r="BE93" i="861" s="1"/>
  <c r="BE106" i="861" s="1"/>
  <c r="BF60" i="861"/>
  <c r="BF90" i="861" s="1"/>
  <c r="BB59" i="861"/>
  <c r="BA61" i="861"/>
  <c r="BA66" i="861" s="1"/>
  <c r="BN2659" i="64"/>
  <c r="N2657" i="64"/>
  <c r="BL2736" i="64"/>
  <c r="BM2734" i="64"/>
  <c r="AZ17" i="864"/>
  <c r="BO2657" i="64"/>
  <c r="BG2710" i="64"/>
  <c r="BH2708" i="64"/>
  <c r="BM2683" i="64"/>
  <c r="BL2685" i="64"/>
  <c r="BI2760" i="64"/>
  <c r="BI2762" i="64" s="1"/>
  <c r="BF91" i="861" l="1"/>
  <c r="BF93" i="861" s="1"/>
  <c r="BF106" i="861" s="1"/>
  <c r="BG60" i="861"/>
  <c r="BG90" i="861" s="1"/>
  <c r="BB61" i="861"/>
  <c r="BB66" i="861" s="1"/>
  <c r="BC59" i="861"/>
  <c r="BM2736" i="64"/>
  <c r="BN2734" i="64"/>
  <c r="N2734" i="64" s="1"/>
  <c r="BH2710" i="64"/>
  <c r="BI2708" i="64"/>
  <c r="BP2657" i="64"/>
  <c r="BN2683" i="64"/>
  <c r="BO2659" i="64"/>
  <c r="BJ2760" i="64"/>
  <c r="BM2685" i="64"/>
  <c r="BA17" i="864"/>
  <c r="BG91" i="861" l="1"/>
  <c r="BG93" i="861" s="1"/>
  <c r="BG106" i="861" s="1"/>
  <c r="BH60" i="861"/>
  <c r="BH90" i="861" s="1"/>
  <c r="BC61" i="861"/>
  <c r="BC66" i="861" s="1"/>
  <c r="BD59" i="861"/>
  <c r="BN2685" i="64"/>
  <c r="N2683" i="64"/>
  <c r="BN2736" i="64"/>
  <c r="BO2734" i="64"/>
  <c r="BQ2657" i="64"/>
  <c r="BK2760" i="64"/>
  <c r="BP2659" i="64"/>
  <c r="BB17" i="864"/>
  <c r="M59" i="861"/>
  <c r="M17" i="864" s="1"/>
  <c r="BJ2762" i="64"/>
  <c r="BI2710" i="64"/>
  <c r="BJ2708" i="64"/>
  <c r="BO2683" i="64"/>
  <c r="BO2685" i="64" s="1"/>
  <c r="BH91" i="861" l="1"/>
  <c r="BH93" i="861" s="1"/>
  <c r="BH106" i="861" s="1"/>
  <c r="BI60" i="861"/>
  <c r="BI90" i="861" s="1"/>
  <c r="BD61" i="861"/>
  <c r="BD66" i="861" s="1"/>
  <c r="BE59" i="861"/>
  <c r="BP2734" i="64"/>
  <c r="BO2736" i="64"/>
  <c r="BC17" i="864"/>
  <c r="BL2760" i="64"/>
  <c r="BL2762" i="64" s="1"/>
  <c r="BJ2710" i="64"/>
  <c r="BK2708" i="64"/>
  <c r="BK2762" i="64"/>
  <c r="BP2683" i="64"/>
  <c r="BP2685" i="64" s="1"/>
  <c r="BR2657" i="64"/>
  <c r="BR2659" i="64" s="1"/>
  <c r="M61" i="861"/>
  <c r="BQ2659" i="64"/>
  <c r="BI91" i="861" l="1"/>
  <c r="BI93" i="861" s="1"/>
  <c r="BI106" i="861" s="1"/>
  <c r="BJ60" i="861"/>
  <c r="BJ90" i="861" s="1"/>
  <c r="BF59" i="861"/>
  <c r="BE61" i="861"/>
  <c r="BE66" i="861" s="1"/>
  <c r="BQ2734" i="64"/>
  <c r="BP2736" i="64"/>
  <c r="BM2760" i="64"/>
  <c r="BQ2683" i="64"/>
  <c r="BS2657" i="64"/>
  <c r="BD17" i="864"/>
  <c r="BK2710" i="64"/>
  <c r="BL2708" i="64"/>
  <c r="M66" i="861"/>
  <c r="BJ91" i="861" l="1"/>
  <c r="BJ93" i="861" s="1"/>
  <c r="BJ106" i="861" s="1"/>
  <c r="BK60" i="861"/>
  <c r="BK90" i="861" s="1"/>
  <c r="BG59" i="861"/>
  <c r="BF61" i="861"/>
  <c r="BF66" i="861" s="1"/>
  <c r="BQ2736" i="64"/>
  <c r="BR2734" i="64"/>
  <c r="BE17" i="864"/>
  <c r="BT2657" i="64"/>
  <c r="BL2710" i="64"/>
  <c r="BM2708" i="64"/>
  <c r="BS2659" i="64"/>
  <c r="BR2683" i="64"/>
  <c r="BQ2685" i="64"/>
  <c r="BN2760" i="64"/>
  <c r="N2760" i="64" s="1"/>
  <c r="BM2762" i="64"/>
  <c r="BK91" i="861" l="1"/>
  <c r="BK93" i="861" s="1"/>
  <c r="BK106" i="861" s="1"/>
  <c r="BL60" i="861"/>
  <c r="BL90" i="861" s="1"/>
  <c r="BH59" i="861"/>
  <c r="BG61" i="861"/>
  <c r="BG66" i="861" s="1"/>
  <c r="BR2736" i="64"/>
  <c r="BS2734" i="64"/>
  <c r="BO2760" i="64"/>
  <c r="BM2710" i="64"/>
  <c r="BN2708" i="64"/>
  <c r="N2708" i="64" s="1"/>
  <c r="BU2657" i="64"/>
  <c r="BT2659" i="64"/>
  <c r="BN2762" i="64"/>
  <c r="BS2683" i="64"/>
  <c r="BS2685" i="64" s="1"/>
  <c r="BF17" i="864"/>
  <c r="BR2685" i="64"/>
  <c r="BL91" i="861" l="1"/>
  <c r="BL93" i="861" s="1"/>
  <c r="BL106" i="861" s="1"/>
  <c r="BM60" i="861"/>
  <c r="BM90" i="861" s="1"/>
  <c r="BI59" i="861"/>
  <c r="BH61" i="861"/>
  <c r="BH66" i="861" s="1"/>
  <c r="BS2736" i="64"/>
  <c r="BT2734" i="64"/>
  <c r="BN2710" i="64"/>
  <c r="BO2708" i="64"/>
  <c r="BG17" i="864"/>
  <c r="BV2657" i="64"/>
  <c r="BV2659" i="64" s="1"/>
  <c r="BP2760" i="64"/>
  <c r="BP2762" i="64" s="1"/>
  <c r="BU2659" i="64"/>
  <c r="BO2762" i="64"/>
  <c r="BT2683" i="64"/>
  <c r="BT2685" i="64" s="1"/>
  <c r="BM91" i="861" l="1"/>
  <c r="BM93" i="861" s="1"/>
  <c r="BM106" i="861" s="1"/>
  <c r="BN60" i="861"/>
  <c r="BN90" i="861" s="1"/>
  <c r="BJ59" i="861"/>
  <c r="BI61" i="861"/>
  <c r="BI66" i="861" s="1"/>
  <c r="BU2734" i="64"/>
  <c r="BT2736" i="64"/>
  <c r="BH17" i="864"/>
  <c r="BQ2760" i="64"/>
  <c r="BO2710" i="64"/>
  <c r="BP2708" i="64"/>
  <c r="BW2657" i="64"/>
  <c r="BW2659" i="64" s="1"/>
  <c r="BU2683" i="64"/>
  <c r="BN91" i="861" l="1"/>
  <c r="BN93" i="861" s="1"/>
  <c r="BN106" i="861" s="1"/>
  <c r="BO60" i="861"/>
  <c r="BO90" i="861" s="1"/>
  <c r="BK59" i="861"/>
  <c r="BJ61" i="861"/>
  <c r="BJ66" i="861" s="1"/>
  <c r="BV2734" i="64"/>
  <c r="BU2736" i="64"/>
  <c r="BP2710" i="64"/>
  <c r="BQ2708" i="64"/>
  <c r="BV2683" i="64"/>
  <c r="BU2685" i="64"/>
  <c r="BR2760" i="64"/>
  <c r="BX2657" i="64"/>
  <c r="BQ2762" i="64"/>
  <c r="BI17" i="864"/>
  <c r="BO91" i="861" l="1"/>
  <c r="BO93" i="861" s="1"/>
  <c r="BO106" i="861" s="1"/>
  <c r="BP60" i="861"/>
  <c r="BP90" i="861" s="1"/>
  <c r="BL59" i="861"/>
  <c r="BK61" i="861"/>
  <c r="BK66" i="861" s="1"/>
  <c r="BW2734" i="64"/>
  <c r="BV2736" i="64"/>
  <c r="BY2657" i="64"/>
  <c r="BX2659" i="64"/>
  <c r="BW2683" i="64"/>
  <c r="BV2685" i="64"/>
  <c r="BQ2710" i="64"/>
  <c r="BR2708" i="64"/>
  <c r="BS2760" i="64"/>
  <c r="BJ17" i="864"/>
  <c r="BR2762" i="64"/>
  <c r="BP91" i="861" l="1"/>
  <c r="BP93" i="861" s="1"/>
  <c r="BP106" i="861" s="1"/>
  <c r="BQ60" i="861"/>
  <c r="BQ90" i="861" s="1"/>
  <c r="BM59" i="861"/>
  <c r="BL61" i="861"/>
  <c r="BL66" i="861" s="1"/>
  <c r="BW2736" i="64"/>
  <c r="BX2734" i="64"/>
  <c r="BX2683" i="64"/>
  <c r="BK17" i="864"/>
  <c r="BW2685" i="64"/>
  <c r="BT2760" i="64"/>
  <c r="BZ2657" i="64"/>
  <c r="O2657" i="64" s="1"/>
  <c r="BS2762" i="64"/>
  <c r="BY2659" i="64"/>
  <c r="BR2710" i="64"/>
  <c r="BS2708" i="64"/>
  <c r="BQ91" i="861" l="1"/>
  <c r="BQ93" i="861" s="1"/>
  <c r="BQ106" i="861" s="1"/>
  <c r="BR60" i="861"/>
  <c r="BR90" i="861" s="1"/>
  <c r="BM61" i="861"/>
  <c r="BM66" i="861" s="1"/>
  <c r="BN59" i="861"/>
  <c r="BX2736" i="64"/>
  <c r="BY2734" i="64"/>
  <c r="BL17" i="864"/>
  <c r="BS2710" i="64"/>
  <c r="BT2708" i="64"/>
  <c r="CA2657" i="64"/>
  <c r="CA2659" i="64" s="1"/>
  <c r="BZ2659" i="64"/>
  <c r="BY2683" i="64"/>
  <c r="BY2685" i="64" s="1"/>
  <c r="BX2685" i="64"/>
  <c r="BU2760" i="64"/>
  <c r="BU2762" i="64" s="1"/>
  <c r="BT2762" i="64"/>
  <c r="BR91" i="861" l="1"/>
  <c r="BR93" i="861" s="1"/>
  <c r="BR106" i="861" s="1"/>
  <c r="BS60" i="861"/>
  <c r="BS90" i="861" s="1"/>
  <c r="BN61" i="861"/>
  <c r="BN66" i="861" s="1"/>
  <c r="BO59" i="861"/>
  <c r="BZ2734" i="64"/>
  <c r="O2734" i="64" s="1"/>
  <c r="BY2736" i="64"/>
  <c r="BM17" i="864"/>
  <c r="BZ2683" i="64"/>
  <c r="O2683" i="64" s="1"/>
  <c r="CB2657" i="64"/>
  <c r="CB2659" i="64" s="1"/>
  <c r="BV2760" i="64"/>
  <c r="BV2762" i="64" s="1"/>
  <c r="BT2710" i="64"/>
  <c r="BU2708" i="64"/>
  <c r="BS91" i="861" l="1"/>
  <c r="BS93" i="861" s="1"/>
  <c r="BS106" i="861" s="1"/>
  <c r="BT60" i="861"/>
  <c r="BT90" i="861" s="1"/>
  <c r="BO61" i="861"/>
  <c r="BO66" i="861" s="1"/>
  <c r="BP59" i="861"/>
  <c r="BZ2736" i="64"/>
  <c r="CA2734" i="64"/>
  <c r="N59" i="861"/>
  <c r="N17" i="864" s="1"/>
  <c r="BN17" i="864"/>
  <c r="CC2657" i="64"/>
  <c r="CC2659" i="64" s="1"/>
  <c r="BU2710" i="64"/>
  <c r="BV2708" i="64"/>
  <c r="CA2683" i="64"/>
  <c r="CA2685" i="64" s="1"/>
  <c r="BZ2685" i="64"/>
  <c r="BW2760" i="64"/>
  <c r="BW2762" i="64" s="1"/>
  <c r="BT91" i="861" l="1"/>
  <c r="BT93" i="861" s="1"/>
  <c r="BT106" i="861" s="1"/>
  <c r="BU60" i="861"/>
  <c r="BU90" i="861" s="1"/>
  <c r="BP61" i="861"/>
  <c r="BP66" i="861" s="1"/>
  <c r="BQ59" i="861"/>
  <c r="CB2734" i="64"/>
  <c r="CA2736" i="64"/>
  <c r="CD2657" i="64"/>
  <c r="N61" i="861"/>
  <c r="BO17" i="864"/>
  <c r="CB2683" i="64"/>
  <c r="BV2710" i="64"/>
  <c r="BW2708" i="64"/>
  <c r="BX2760" i="64"/>
  <c r="BX2762" i="64" s="1"/>
  <c r="BU91" i="861" l="1"/>
  <c r="BU93" i="861" s="1"/>
  <c r="BU106" i="861" s="1"/>
  <c r="BV60" i="861"/>
  <c r="BV90" i="861" s="1"/>
  <c r="BR59" i="861"/>
  <c r="BQ61" i="861"/>
  <c r="BQ66" i="861" s="1"/>
  <c r="CB2736" i="64"/>
  <c r="CC2734" i="64"/>
  <c r="CE2657" i="64"/>
  <c r="CD2659" i="64"/>
  <c r="BW2710" i="64"/>
  <c r="BX2708" i="64"/>
  <c r="BP17" i="864"/>
  <c r="CC2683" i="64"/>
  <c r="N66" i="861"/>
  <c r="BY2760" i="64"/>
  <c r="CB2685" i="64"/>
  <c r="BV91" i="861" l="1"/>
  <c r="BV93" i="861" s="1"/>
  <c r="BV106" i="861" s="1"/>
  <c r="BW60" i="861"/>
  <c r="BW90" i="861" s="1"/>
  <c r="BR61" i="861"/>
  <c r="BR66" i="861" s="1"/>
  <c r="BS59" i="861"/>
  <c r="CC2736" i="64"/>
  <c r="CD2734" i="64"/>
  <c r="BZ2760" i="64"/>
  <c r="O2760" i="64" s="1"/>
  <c r="CD2683" i="64"/>
  <c r="BX2710" i="64"/>
  <c r="BY2708" i="64"/>
  <c r="CC2685" i="64"/>
  <c r="CF2657" i="64"/>
  <c r="CF2659" i="64" s="1"/>
  <c r="CE2659" i="64"/>
  <c r="BY2762" i="64"/>
  <c r="BQ17" i="864"/>
  <c r="BW91" i="861" l="1"/>
  <c r="BW93" i="861" s="1"/>
  <c r="BW106" i="861" s="1"/>
  <c r="BX60" i="861"/>
  <c r="BX90" i="861" s="1"/>
  <c r="BS61" i="861"/>
  <c r="BS66" i="861" s="1"/>
  <c r="BT59" i="861"/>
  <c r="CD2736" i="64"/>
  <c r="CE2734" i="64"/>
  <c r="BY2710" i="64"/>
  <c r="BZ2708" i="64"/>
  <c r="O2708" i="64" s="1"/>
  <c r="CG2657" i="64"/>
  <c r="CE2683" i="64"/>
  <c r="CE2685" i="64" s="1"/>
  <c r="BR17" i="864"/>
  <c r="CD2685" i="64"/>
  <c r="CA2760" i="64"/>
  <c r="BZ2762" i="64"/>
  <c r="BX91" i="861" l="1"/>
  <c r="BX93" i="861" s="1"/>
  <c r="BX106" i="861" s="1"/>
  <c r="BY60" i="861"/>
  <c r="BY90" i="861" s="1"/>
  <c r="BT61" i="861"/>
  <c r="BT66" i="861" s="1"/>
  <c r="BU59" i="861"/>
  <c r="CE2736" i="64"/>
  <c r="CF2734" i="64"/>
  <c r="CH2657" i="64"/>
  <c r="CG2659" i="64"/>
  <c r="BS17" i="864"/>
  <c r="BZ2710" i="64"/>
  <c r="CA2708" i="64"/>
  <c r="CB2760" i="64"/>
  <c r="CB2762" i="64" s="1"/>
  <c r="CA2762" i="64"/>
  <c r="CF2683" i="64"/>
  <c r="BY91" i="861" l="1"/>
  <c r="BY93" i="861" s="1"/>
  <c r="BY106" i="861" s="1"/>
  <c r="BZ60" i="861"/>
  <c r="BZ90" i="861" s="1"/>
  <c r="BU61" i="861"/>
  <c r="BU66" i="861" s="1"/>
  <c r="BV59" i="861"/>
  <c r="CF2736" i="64"/>
  <c r="CG2734" i="64"/>
  <c r="BT17" i="864"/>
  <c r="CC2760" i="64"/>
  <c r="CG2683" i="64"/>
  <c r="CF2685" i="64"/>
  <c r="CA2710" i="64"/>
  <c r="CB2708" i="64"/>
  <c r="CI2657" i="64"/>
  <c r="CI2659" i="64" s="1"/>
  <c r="CH2659" i="64"/>
  <c r="BZ91" i="861" l="1"/>
  <c r="BZ93" i="861" s="1"/>
  <c r="BZ106" i="861" s="1"/>
  <c r="CA60" i="861"/>
  <c r="CA90" i="861" s="1"/>
  <c r="BW59" i="861"/>
  <c r="BV61" i="861"/>
  <c r="BV66" i="861" s="1"/>
  <c r="CG2736" i="64"/>
  <c r="CH2734" i="64"/>
  <c r="CD2760" i="64"/>
  <c r="CC2762" i="64"/>
  <c r="CB2710" i="64"/>
  <c r="CC2708" i="64"/>
  <c r="CH2683" i="64"/>
  <c r="BU17" i="864"/>
  <c r="CG2685" i="64"/>
  <c r="CJ2657" i="64"/>
  <c r="CJ2659" i="64" s="1"/>
  <c r="CA91" i="861" l="1"/>
  <c r="CA93" i="861" s="1"/>
  <c r="CA106" i="861" s="1"/>
  <c r="CB60" i="861"/>
  <c r="CB90" i="861" s="1"/>
  <c r="BW61" i="861"/>
  <c r="BW66" i="861" s="1"/>
  <c r="BX59" i="861"/>
  <c r="CI2734" i="64"/>
  <c r="CH2736" i="64"/>
  <c r="CI2683" i="64"/>
  <c r="CH2685" i="64"/>
  <c r="CC2710" i="64"/>
  <c r="CD2708" i="64"/>
  <c r="BV17" i="864"/>
  <c r="CK2657" i="64"/>
  <c r="CE2760" i="64"/>
  <c r="CD2762" i="64"/>
  <c r="CB91" i="861" l="1"/>
  <c r="CB93" i="861" s="1"/>
  <c r="CB106" i="861" s="1"/>
  <c r="CC60" i="861"/>
  <c r="CC90" i="861" s="1"/>
  <c r="BY59" i="861"/>
  <c r="BX61" i="861"/>
  <c r="BX66" i="861" s="1"/>
  <c r="CI2736" i="64"/>
  <c r="CJ2734" i="64"/>
  <c r="CL2657" i="64"/>
  <c r="P2657" i="64" s="1"/>
  <c r="CK2659" i="64"/>
  <c r="BW17" i="864"/>
  <c r="CF2760" i="64"/>
  <c r="CJ2683" i="64"/>
  <c r="CE2762" i="64"/>
  <c r="CD2710" i="64"/>
  <c r="CE2708" i="64"/>
  <c r="CI2685" i="64"/>
  <c r="CC91" i="861" l="1"/>
  <c r="CC93" i="861" s="1"/>
  <c r="CC106" i="861" s="1"/>
  <c r="CD60" i="861"/>
  <c r="CD90" i="861" s="1"/>
  <c r="BY61" i="861"/>
  <c r="BY66" i="861" s="1"/>
  <c r="BZ59" i="861"/>
  <c r="CJ2736" i="64"/>
  <c r="CK2734" i="64"/>
  <c r="CK2683" i="64"/>
  <c r="CK2685" i="64" s="1"/>
  <c r="CG2760" i="64"/>
  <c r="CF2762" i="64"/>
  <c r="CJ2685" i="64"/>
  <c r="CE2710" i="64"/>
  <c r="CF2708" i="64"/>
  <c r="CL2659" i="64"/>
  <c r="BX17" i="864"/>
  <c r="CD91" i="861" l="1"/>
  <c r="CD93" i="861" s="1"/>
  <c r="CD106" i="861" s="1"/>
  <c r="CE60" i="861"/>
  <c r="CE90" i="861" s="1"/>
  <c r="CA59" i="861"/>
  <c r="BZ61" i="861"/>
  <c r="BZ66" i="861" s="1"/>
  <c r="K2659" i="64"/>
  <c r="L2659" i="64"/>
  <c r="M2659" i="64"/>
  <c r="N2659" i="64"/>
  <c r="O2659" i="64"/>
  <c r="P2659" i="64"/>
  <c r="CK2736" i="64"/>
  <c r="CL2734" i="64"/>
  <c r="P2734" i="64" s="1"/>
  <c r="CF2710" i="64"/>
  <c r="CG2708" i="64"/>
  <c r="BY17" i="864"/>
  <c r="CH2760" i="64"/>
  <c r="CG2762" i="64"/>
  <c r="CL2683" i="64"/>
  <c r="P2683" i="64" s="1"/>
  <c r="CE91" i="861" l="1"/>
  <c r="CE93" i="861" s="1"/>
  <c r="CE106" i="861" s="1"/>
  <c r="CF60" i="861"/>
  <c r="CF90" i="861" s="1"/>
  <c r="CB59" i="861"/>
  <c r="CA61" i="861"/>
  <c r="CA66" i="861" s="1"/>
  <c r="CL2736" i="64"/>
  <c r="CI2760" i="64"/>
  <c r="CH2762" i="64"/>
  <c r="BZ17" i="864"/>
  <c r="O59" i="861"/>
  <c r="O17" i="864" s="1"/>
  <c r="CL2685" i="64"/>
  <c r="CG2710" i="64"/>
  <c r="CH2708" i="64"/>
  <c r="CF91" i="861" l="1"/>
  <c r="CF93" i="861" s="1"/>
  <c r="CF106" i="861" s="1"/>
  <c r="CG60" i="861"/>
  <c r="CG90" i="861" s="1"/>
  <c r="CC59" i="861"/>
  <c r="CB61" i="861"/>
  <c r="CB66" i="861" s="1"/>
  <c r="K2736" i="64"/>
  <c r="L2736" i="64"/>
  <c r="M2736" i="64"/>
  <c r="N2736" i="64"/>
  <c r="O2736" i="64"/>
  <c r="P2736" i="64"/>
  <c r="K2685" i="64"/>
  <c r="L2685" i="64"/>
  <c r="M2685" i="64"/>
  <c r="N2685" i="64"/>
  <c r="O2685" i="64"/>
  <c r="P2685" i="64"/>
  <c r="CA17" i="864"/>
  <c r="CJ2760" i="64"/>
  <c r="CI2762" i="64"/>
  <c r="CH2710" i="64"/>
  <c r="CI2708" i="64"/>
  <c r="O61" i="861"/>
  <c r="CG91" i="861" l="1"/>
  <c r="CG93" i="861" s="1"/>
  <c r="CG106" i="861" s="1"/>
  <c r="CH60" i="861"/>
  <c r="CH90" i="861" s="1"/>
  <c r="CC61" i="861"/>
  <c r="CC66" i="861" s="1"/>
  <c r="CD59" i="861"/>
  <c r="CI2710" i="64"/>
  <c r="CJ2708" i="64"/>
  <c r="CK2760" i="64"/>
  <c r="O66" i="861"/>
  <c r="CJ2762" i="64"/>
  <c r="CB17" i="864"/>
  <c r="CH91" i="861" l="1"/>
  <c r="CH93" i="861" s="1"/>
  <c r="CH106" i="861" s="1"/>
  <c r="CI60" i="861"/>
  <c r="CI90" i="861" s="1"/>
  <c r="CD61" i="861"/>
  <c r="CD66" i="861" s="1"/>
  <c r="CE59" i="861"/>
  <c r="CL2760" i="64"/>
  <c r="P2760" i="64" s="1"/>
  <c r="CK2762" i="64"/>
  <c r="CC17" i="864"/>
  <c r="CJ2710" i="64"/>
  <c r="CK2708" i="64"/>
  <c r="CI91" i="861" l="1"/>
  <c r="CI93" i="861" s="1"/>
  <c r="CI106" i="861" s="1"/>
  <c r="CJ60" i="861"/>
  <c r="CJ90" i="861" s="1"/>
  <c r="CE61" i="861"/>
  <c r="CE66" i="861" s="1"/>
  <c r="CF59" i="861"/>
  <c r="CD17" i="864"/>
  <c r="CK2710" i="64"/>
  <c r="CL2708" i="64"/>
  <c r="P2708" i="64" s="1"/>
  <c r="CL2762" i="64"/>
  <c r="CJ91" i="861" l="1"/>
  <c r="CJ93" i="861" s="1"/>
  <c r="CJ106" i="861" s="1"/>
  <c r="CK60" i="861"/>
  <c r="CK90" i="861" s="1"/>
  <c r="CF61" i="861"/>
  <c r="CF66" i="861" s="1"/>
  <c r="CG59" i="861"/>
  <c r="K2762" i="64"/>
  <c r="L2762" i="64"/>
  <c r="M2762" i="64"/>
  <c r="N2762" i="64"/>
  <c r="O2762" i="64"/>
  <c r="P2762" i="64"/>
  <c r="CL2710" i="64"/>
  <c r="CE17" i="864"/>
  <c r="CK91" i="861" l="1"/>
  <c r="CK93" i="861" s="1"/>
  <c r="CK106" i="861" s="1"/>
  <c r="CL60" i="861"/>
  <c r="CL90" i="861" s="1"/>
  <c r="CH59" i="861"/>
  <c r="CG61" i="861"/>
  <c r="CG66" i="861" s="1"/>
  <c r="K2710" i="64"/>
  <c r="L2710" i="64"/>
  <c r="M2710" i="64"/>
  <c r="N2710" i="64"/>
  <c r="O2710" i="64"/>
  <c r="P2710" i="64"/>
  <c r="CF17" i="864"/>
  <c r="CL91" i="861" l="1"/>
  <c r="CL93" i="861" s="1"/>
  <c r="CL106" i="861" s="1"/>
  <c r="CM60" i="861"/>
  <c r="CM90" i="861" s="1"/>
  <c r="CH61" i="861"/>
  <c r="CH66" i="861" s="1"/>
  <c r="CI59" i="861"/>
  <c r="CG17" i="864"/>
  <c r="CM91" i="861" l="1"/>
  <c r="CM93" i="861" s="1"/>
  <c r="CM106" i="861" s="1"/>
  <c r="CN60" i="861"/>
  <c r="CN90" i="861" s="1"/>
  <c r="CI61" i="861"/>
  <c r="CI66" i="861" s="1"/>
  <c r="CJ59" i="861"/>
  <c r="CH17" i="864"/>
  <c r="CN91" i="861" l="1"/>
  <c r="CN93" i="861" s="1"/>
  <c r="CN106" i="861" s="1"/>
  <c r="K93" i="861"/>
  <c r="L93" i="861"/>
  <c r="M93" i="861"/>
  <c r="N93" i="861"/>
  <c r="O93" i="861"/>
  <c r="P93" i="861"/>
  <c r="CO60" i="861"/>
  <c r="CO90" i="861" s="1"/>
  <c r="CO91" i="861" s="1"/>
  <c r="CO93" i="861" s="1"/>
  <c r="CO106" i="861" s="1"/>
  <c r="CJ61" i="861"/>
  <c r="CJ66" i="861" s="1"/>
  <c r="CK59" i="861"/>
  <c r="CI17" i="864"/>
  <c r="CP60" i="861" l="1"/>
  <c r="CP90" i="861" s="1"/>
  <c r="CP91" i="861" s="1"/>
  <c r="CP93" i="861" s="1"/>
  <c r="CP106" i="861" s="1"/>
  <c r="K106" i="861"/>
  <c r="L106" i="861"/>
  <c r="M106" i="861"/>
  <c r="N106" i="861"/>
  <c r="O106" i="861"/>
  <c r="P106" i="861"/>
  <c r="CK61" i="861"/>
  <c r="CK66" i="861" s="1"/>
  <c r="CL59" i="861"/>
  <c r="CJ17" i="864"/>
  <c r="CQ60" i="861" l="1"/>
  <c r="CQ90" i="861" s="1"/>
  <c r="CQ91" i="861" s="1"/>
  <c r="CQ93" i="861" s="1"/>
  <c r="CQ106" i="861" s="1"/>
  <c r="CM59" i="861"/>
  <c r="CL61" i="861"/>
  <c r="CL66" i="861" s="1"/>
  <c r="CK17" i="864"/>
  <c r="CR60" i="861" l="1"/>
  <c r="CR90" i="861" s="1"/>
  <c r="CR91" i="861" s="1"/>
  <c r="CR93" i="861" s="1"/>
  <c r="CR106" i="861" s="1"/>
  <c r="CN59" i="861"/>
  <c r="CM61" i="861"/>
  <c r="CM66" i="861" s="1"/>
  <c r="P59" i="861"/>
  <c r="P17" i="864" s="1"/>
  <c r="CL17" i="864"/>
  <c r="CS60" i="861" l="1"/>
  <c r="CS90" i="861" s="1"/>
  <c r="CS91" i="861" s="1"/>
  <c r="CS93" i="861" s="1"/>
  <c r="CS106" i="861" s="1"/>
  <c r="CO59" i="861"/>
  <c r="CN61" i="861"/>
  <c r="CN66" i="861" s="1"/>
  <c r="I17" i="864" a="1"/>
  <c r="I17" i="864" s="1"/>
  <c r="P61" i="861"/>
  <c r="CT60" i="861" l="1"/>
  <c r="CT90" i="861" s="1"/>
  <c r="CT91" i="861" s="1"/>
  <c r="CT93" i="861" s="1"/>
  <c r="CT106" i="861" s="1"/>
  <c r="CP59" i="861"/>
  <c r="CO61" i="861"/>
  <c r="CO66" i="861" s="1"/>
  <c r="P66" i="861"/>
  <c r="CU60" i="861" l="1"/>
  <c r="CU90" i="861" s="1"/>
  <c r="CU91" i="861" s="1"/>
  <c r="CU93" i="861" s="1"/>
  <c r="CU106" i="861" s="1"/>
  <c r="CQ59" i="861"/>
  <c r="CP61" i="861"/>
  <c r="CP66" i="861" s="1"/>
  <c r="G777" i="64"/>
  <c r="G779" i="64"/>
  <c r="G784" i="64"/>
  <c r="G794" i="64" s="1"/>
  <c r="G785" i="64"/>
  <c r="G788" i="64"/>
  <c r="G789" i="64"/>
  <c r="G792" i="64"/>
  <c r="G793" i="64"/>
  <c r="CV60" i="861" l="1"/>
  <c r="CV90" i="861" s="1"/>
  <c r="CV91" i="861" s="1"/>
  <c r="CV93" i="861" s="1"/>
  <c r="CV106" i="861" s="1"/>
  <c r="CR59" i="861"/>
  <c r="CQ61" i="861"/>
  <c r="CQ66" i="861" s="1"/>
  <c r="R26" i="864"/>
  <c r="S26" i="864" s="1"/>
  <c r="R83" i="861"/>
  <c r="CW60" i="861" l="1"/>
  <c r="CW90" i="861" s="1"/>
  <c r="CW91" i="861" s="1"/>
  <c r="CW93" i="861" s="1"/>
  <c r="CW106" i="861" s="1"/>
  <c r="CS59" i="861"/>
  <c r="CR61" i="861"/>
  <c r="CR66" i="861" s="1"/>
  <c r="T26" i="864"/>
  <c r="S79" i="861"/>
  <c r="CX60" i="861" l="1"/>
  <c r="CX90" i="861" s="1"/>
  <c r="CX91" i="861" s="1"/>
  <c r="CX93" i="861" s="1"/>
  <c r="CX106" i="861" s="1"/>
  <c r="U26" i="864"/>
  <c r="U79" i="861" s="1"/>
  <c r="T79" i="861"/>
  <c r="CT59" i="861"/>
  <c r="CS61" i="861"/>
  <c r="CS66" i="861" s="1"/>
  <c r="V26" i="864" l="1"/>
  <c r="V79" i="861" s="1"/>
  <c r="CY60" i="861"/>
  <c r="CY90" i="861" s="1"/>
  <c r="CY91" i="861" s="1"/>
  <c r="CY93" i="861" s="1"/>
  <c r="CY106" i="861" s="1"/>
  <c r="CU59" i="861"/>
  <c r="CT61" i="861"/>
  <c r="CT66" i="861" s="1"/>
  <c r="W26" i="864"/>
  <c r="W79" i="861" s="1"/>
  <c r="CZ60" i="861" l="1"/>
  <c r="CZ90" i="861" s="1"/>
  <c r="CZ91" i="861" s="1"/>
  <c r="CZ93" i="861" s="1"/>
  <c r="CZ106" i="861" s="1"/>
  <c r="CV59" i="861"/>
  <c r="CU61" i="861"/>
  <c r="CU66" i="861" s="1"/>
  <c r="X26" i="864"/>
  <c r="X79" i="861" s="1"/>
  <c r="DA60" i="861" l="1"/>
  <c r="DA90" i="861" s="1"/>
  <c r="DA91" i="861" s="1"/>
  <c r="DA93" i="861" s="1"/>
  <c r="DA106" i="861" s="1"/>
  <c r="CW59" i="861"/>
  <c r="CV61" i="861"/>
  <c r="CV66" i="861" s="1"/>
  <c r="Y26" i="864"/>
  <c r="Y79" i="861" s="1"/>
  <c r="DB60" i="861" l="1"/>
  <c r="DB90" i="861" s="1"/>
  <c r="DB91" i="861" s="1"/>
  <c r="DB93" i="861" s="1"/>
  <c r="DB106" i="861" s="1"/>
  <c r="CX59" i="861"/>
  <c r="CW61" i="861"/>
  <c r="CW66" i="861" s="1"/>
  <c r="Z26" i="864"/>
  <c r="Z79" i="861" s="1"/>
  <c r="DC60" i="861" l="1"/>
  <c r="DC90" i="861" s="1"/>
  <c r="DC91" i="861" s="1"/>
  <c r="DC93" i="861" s="1"/>
  <c r="DC106" i="861" s="1"/>
  <c r="CY59" i="861"/>
  <c r="CX61" i="861"/>
  <c r="CX66" i="861" s="1"/>
  <c r="AA26" i="864"/>
  <c r="AA79" i="861" s="1"/>
  <c r="DD60" i="861" l="1"/>
  <c r="DD90" i="861" s="1"/>
  <c r="DD91" i="861" s="1"/>
  <c r="DD93" i="861" s="1"/>
  <c r="DD106" i="861" s="1"/>
  <c r="CZ59" i="861"/>
  <c r="CY61" i="861"/>
  <c r="CY66" i="861" s="1"/>
  <c r="AB26" i="864"/>
  <c r="AB79" i="861" s="1"/>
  <c r="DE60" i="861" l="1"/>
  <c r="DE90" i="861" s="1"/>
  <c r="DE91" i="861" s="1"/>
  <c r="DE93" i="861" s="1"/>
  <c r="DE106" i="861" s="1"/>
  <c r="DA59" i="861"/>
  <c r="CZ61" i="861"/>
  <c r="CZ66" i="861" s="1"/>
  <c r="AC26" i="864"/>
  <c r="AC79" i="861" s="1"/>
  <c r="DF60" i="861" l="1"/>
  <c r="DF90" i="861" s="1"/>
  <c r="DF91" i="861" s="1"/>
  <c r="DF93" i="861" s="1"/>
  <c r="DF106" i="861" s="1"/>
  <c r="DB59" i="861"/>
  <c r="DA61" i="861"/>
  <c r="DA66" i="861" s="1"/>
  <c r="AD26" i="864"/>
  <c r="AD79" i="861" s="1"/>
  <c r="DG60" i="861" l="1"/>
  <c r="DG90" i="861" s="1"/>
  <c r="DG91" i="861" s="1"/>
  <c r="DG93" i="861" s="1"/>
  <c r="DG106" i="861" s="1"/>
  <c r="DC59" i="861"/>
  <c r="DB61" i="861"/>
  <c r="DB66" i="861" s="1"/>
  <c r="K26" i="864"/>
  <c r="K79" i="861" s="1"/>
  <c r="AE26" i="864"/>
  <c r="AE79" i="861" s="1"/>
  <c r="DH60" i="861" l="1"/>
  <c r="DH90" i="861" s="1"/>
  <c r="DH91" i="861" s="1"/>
  <c r="DH93" i="861" s="1"/>
  <c r="DH106" i="861" s="1"/>
  <c r="DD59" i="861"/>
  <c r="DC61" i="861"/>
  <c r="DC66" i="861" s="1"/>
  <c r="AF26" i="864"/>
  <c r="AF79" i="861" s="1"/>
  <c r="DI60" i="861" l="1"/>
  <c r="DI90" i="861" s="1"/>
  <c r="DI91" i="861" s="1"/>
  <c r="DI93" i="861" s="1"/>
  <c r="DI106" i="861" s="1"/>
  <c r="DE59" i="861"/>
  <c r="DD61" i="861"/>
  <c r="DD66" i="861" s="1"/>
  <c r="AG26" i="864"/>
  <c r="AG79" i="861" s="1"/>
  <c r="DJ60" i="861" l="1"/>
  <c r="DJ90" i="861" s="1"/>
  <c r="DJ91" i="861" s="1"/>
  <c r="DJ93" i="861" s="1"/>
  <c r="DJ106" i="861" s="1"/>
  <c r="DF59" i="861"/>
  <c r="DE61" i="861"/>
  <c r="DE66" i="861" s="1"/>
  <c r="AH26" i="864"/>
  <c r="AH79" i="861" s="1"/>
  <c r="DK60" i="861" l="1"/>
  <c r="DK90" i="861" s="1"/>
  <c r="DK91" i="861" s="1"/>
  <c r="DK93" i="861" s="1"/>
  <c r="DK106" i="861" s="1"/>
  <c r="DG59" i="861"/>
  <c r="DF61" i="861"/>
  <c r="DF66" i="861" s="1"/>
  <c r="AI26" i="864"/>
  <c r="AI79" i="861" s="1"/>
  <c r="DL60" i="861" l="1"/>
  <c r="DL90" i="861" s="1"/>
  <c r="DH59" i="861"/>
  <c r="DG61" i="861"/>
  <c r="DG66" i="861" s="1"/>
  <c r="AJ26" i="864"/>
  <c r="AJ79" i="861" s="1"/>
  <c r="DL91" i="861" l="1"/>
  <c r="DL93" i="861" s="1"/>
  <c r="DL106" i="861" s="1"/>
  <c r="K90" i="861"/>
  <c r="L90" i="861"/>
  <c r="M90" i="861"/>
  <c r="N90" i="861"/>
  <c r="O90" i="861"/>
  <c r="P90" i="861"/>
  <c r="K91" i="861"/>
  <c r="L91" i="861"/>
  <c r="M91" i="861"/>
  <c r="N91" i="861"/>
  <c r="O91" i="861"/>
  <c r="P91" i="861"/>
  <c r="DH61" i="861"/>
  <c r="DH66" i="861" s="1"/>
  <c r="DI59" i="861"/>
  <c r="AK26" i="864"/>
  <c r="AK79" i="861" s="1"/>
  <c r="DJ59" i="861" l="1"/>
  <c r="DI61" i="861"/>
  <c r="DI66" i="861" s="1"/>
  <c r="AL26" i="864"/>
  <c r="AL79" i="861" s="1"/>
  <c r="DK59" i="861" l="1"/>
  <c r="DJ61" i="861"/>
  <c r="DJ66" i="861" s="1"/>
  <c r="AM26" i="864"/>
  <c r="AM79" i="861" s="1"/>
  <c r="DL59" i="861" l="1"/>
  <c r="DL61" i="861" s="1"/>
  <c r="DL66" i="861" s="1"/>
  <c r="DK61" i="861"/>
  <c r="DK66" i="861" s="1"/>
  <c r="AN26" i="864"/>
  <c r="AN79" i="861" s="1"/>
  <c r="AO26" i="864" l="1"/>
  <c r="AO79" i="861" s="1"/>
  <c r="AP26" i="864" l="1"/>
  <c r="AP79" i="861" s="1"/>
  <c r="L26" i="864" l="1"/>
  <c r="L79" i="861" s="1"/>
  <c r="AQ26" i="864"/>
  <c r="AQ79" i="861" s="1"/>
  <c r="AR26" i="864" l="1"/>
  <c r="AR79" i="861" s="1"/>
  <c r="AS26" i="864" l="1"/>
  <c r="AS79" i="861" s="1"/>
  <c r="AT26" i="864" l="1"/>
  <c r="AT79" i="861" s="1"/>
  <c r="AU26" i="864" l="1"/>
  <c r="AU79" i="861" s="1"/>
  <c r="AV26" i="864" l="1"/>
  <c r="AV79" i="861" s="1"/>
  <c r="AW26" i="864" l="1"/>
  <c r="AW79" i="861" s="1"/>
  <c r="AX26" i="864" l="1"/>
  <c r="AX79" i="861" s="1"/>
  <c r="AY26" i="864" l="1"/>
  <c r="AY79" i="861" s="1"/>
  <c r="AZ26" i="864" l="1"/>
  <c r="AZ79" i="861" s="1"/>
  <c r="BA26" i="864" l="1"/>
  <c r="BA79" i="861" s="1"/>
  <c r="BB26" i="864" l="1"/>
  <c r="BB79" i="861" s="1"/>
  <c r="M26" i="864" l="1"/>
  <c r="M79" i="861" s="1"/>
  <c r="BC26" i="864"/>
  <c r="BC79" i="861" s="1"/>
  <c r="BD26" i="864" l="1"/>
  <c r="BD79" i="861" s="1"/>
  <c r="BE26" i="864" l="1"/>
  <c r="BE79" i="861" s="1"/>
  <c r="BF26" i="864" l="1"/>
  <c r="BF79" i="861" s="1"/>
  <c r="BG26" i="864" l="1"/>
  <c r="BG79" i="861" s="1"/>
  <c r="BH26" i="864" l="1"/>
  <c r="BH79" i="861" s="1"/>
  <c r="BI26" i="864" l="1"/>
  <c r="BI79" i="861" s="1"/>
  <c r="BJ26" i="864" l="1"/>
  <c r="BJ79" i="861" s="1"/>
  <c r="BK26" i="864" l="1"/>
  <c r="BK79" i="861" s="1"/>
  <c r="BL26" i="864" l="1"/>
  <c r="BL79" i="861" s="1"/>
  <c r="BM26" i="864" l="1"/>
  <c r="BM79" i="861" s="1"/>
  <c r="BN26" i="864" l="1"/>
  <c r="BN79" i="861" s="1"/>
  <c r="N26" i="864" l="1"/>
  <c r="N79" i="861" s="1"/>
  <c r="BO26" i="864"/>
  <c r="BO79" i="861" s="1"/>
  <c r="BP26" i="864" l="1"/>
  <c r="BP79" i="861" s="1"/>
  <c r="BQ26" i="864" l="1"/>
  <c r="BQ79" i="861" s="1"/>
  <c r="BR26" i="864" l="1"/>
  <c r="BR79" i="861" s="1"/>
  <c r="BS26" i="864" l="1"/>
  <c r="BS79" i="861" s="1"/>
  <c r="BT26" i="864" l="1"/>
  <c r="BT79" i="861" s="1"/>
  <c r="BU26" i="864" l="1"/>
  <c r="BU79" i="861" s="1"/>
  <c r="BV26" i="864" l="1"/>
  <c r="BV79" i="861" s="1"/>
  <c r="BW26" i="864" l="1"/>
  <c r="BW79" i="861" s="1"/>
  <c r="BX26" i="864" l="1"/>
  <c r="BX79" i="861" s="1"/>
  <c r="BY26" i="864" l="1"/>
  <c r="BY79" i="861" s="1"/>
  <c r="BZ26" i="864" l="1"/>
  <c r="BZ79" i="861" s="1"/>
  <c r="CA26" i="864" l="1"/>
  <c r="CA79" i="861" s="1"/>
  <c r="O26" i="864"/>
  <c r="O79" i="861" s="1"/>
  <c r="CB26" i="864" l="1"/>
  <c r="CB79" i="861" s="1"/>
  <c r="CC26" i="864" l="1"/>
  <c r="CC79" i="861" s="1"/>
  <c r="CD26" i="864" l="1"/>
  <c r="CD79" i="861" s="1"/>
  <c r="CE26" i="864" l="1"/>
  <c r="CE79" i="861" s="1"/>
  <c r="CF26" i="864" l="1"/>
  <c r="CF79" i="861" s="1"/>
  <c r="CG26" i="864" l="1"/>
  <c r="CG79" i="861" s="1"/>
  <c r="CH26" i="864" l="1"/>
  <c r="CH79" i="861" s="1"/>
  <c r="CI26" i="864" l="1"/>
  <c r="CI79" i="861" s="1"/>
  <c r="CJ26" i="864" l="1"/>
  <c r="CJ79" i="861" s="1"/>
  <c r="CK26" i="864" l="1"/>
  <c r="CK79" i="861" s="1"/>
  <c r="CL26" i="864" l="1"/>
  <c r="CL79" i="861" s="1"/>
  <c r="P26" i="864" l="1"/>
  <c r="P79" i="861" s="1"/>
  <c r="S80" i="861" l="1"/>
  <c r="T80" i="861" s="1"/>
  <c r="U80" i="861" l="1"/>
  <c r="T81" i="861"/>
  <c r="T83" i="861" s="1"/>
  <c r="S81" i="861"/>
  <c r="S83" i="861" s="1"/>
  <c r="V80" i="861" l="1"/>
  <c r="U81" i="861"/>
  <c r="U83" i="861" s="1"/>
  <c r="W80" i="861" l="1"/>
  <c r="V81" i="861"/>
  <c r="V83" i="861" s="1"/>
  <c r="X80" i="861" l="1"/>
  <c r="W81" i="861"/>
  <c r="W83" i="861" s="1"/>
  <c r="X81" i="861" l="1"/>
  <c r="X83" i="861" s="1"/>
  <c r="Y80" i="861"/>
  <c r="Z80" i="861" l="1"/>
  <c r="Y81" i="861"/>
  <c r="Y83" i="861" s="1"/>
  <c r="AA80" i="861" l="1"/>
  <c r="Z81" i="861"/>
  <c r="Z83" i="861" s="1"/>
  <c r="AB80" i="861" l="1"/>
  <c r="AA81" i="861"/>
  <c r="AA83" i="861" s="1"/>
  <c r="AC80" i="861" l="1"/>
  <c r="AB81" i="861"/>
  <c r="AB83" i="861" s="1"/>
  <c r="AD80" i="861" l="1"/>
  <c r="AC81" i="861"/>
  <c r="AC83" i="861" s="1"/>
  <c r="L858" i="64"/>
  <c r="M858" i="64"/>
  <c r="N858" i="64"/>
  <c r="O858" i="64"/>
  <c r="P858" i="64"/>
  <c r="AE80" i="861" l="1"/>
  <c r="AD81" i="861"/>
  <c r="K80" i="861"/>
  <c r="L80" i="861" s="1"/>
  <c r="M80" i="861" s="1"/>
  <c r="N80" i="861" s="1"/>
  <c r="O80" i="861" s="1"/>
  <c r="P80"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N70" i="206" l="1"/>
  <c r="K53" i="206"/>
  <c r="AD83" i="861"/>
  <c r="K81" i="861"/>
  <c r="K83" i="861" s="1"/>
  <c r="AF80" i="861"/>
  <c r="AE81" i="861"/>
  <c r="AE83"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148" i="64"/>
  <c r="AF2148" i="64" s="1" a="1"/>
  <c r="AF2148" i="64" s="1"/>
  <c r="M2148" i="64"/>
  <c r="AV2148" i="64" s="1" a="1"/>
  <c r="AV2148" i="64" s="1"/>
  <c r="N2148" i="64"/>
  <c r="BD2148" i="64" s="1" a="1"/>
  <c r="BD2148" i="64" s="1"/>
  <c r="O2148" i="64"/>
  <c r="BT2148" i="64" s="1" a="1"/>
  <c r="BT2148" i="64" s="1"/>
  <c r="P2148" i="64"/>
  <c r="CB2148" i="64" s="1" a="1"/>
  <c r="CB2148" i="64" s="1"/>
  <c r="AG80" i="861" l="1"/>
  <c r="AF81" i="861"/>
  <c r="AF83" i="861" s="1"/>
  <c r="CI2148" i="64" a="1"/>
  <c r="CI2148" i="64" s="1"/>
  <c r="CH2148" i="64" a="1"/>
  <c r="CH2148" i="64" s="1"/>
  <c r="CG2148" i="64" a="1"/>
  <c r="CG2148" i="64" s="1"/>
  <c r="CE2148" i="64" a="1"/>
  <c r="CE2148" i="64" s="1"/>
  <c r="CA2148" i="64" a="1"/>
  <c r="CA2148" i="64" s="1"/>
  <c r="BZ2148" i="64" a="1"/>
  <c r="BZ2148" i="64" s="1"/>
  <c r="BY2148" i="64" a="1"/>
  <c r="BY2148" i="64" s="1"/>
  <c r="BS2148" i="64" a="1"/>
  <c r="BS2148" i="64" s="1"/>
  <c r="BR2148" i="64" a="1"/>
  <c r="BR2148" i="64" s="1"/>
  <c r="BQ2148" i="64" a="1"/>
  <c r="BQ2148" i="64" s="1"/>
  <c r="BI2148" i="64" a="1"/>
  <c r="BI2148" i="64" s="1"/>
  <c r="BK2148" i="64" a="1"/>
  <c r="BK2148" i="64" s="1"/>
  <c r="BJ2148" i="64" a="1"/>
  <c r="BJ2148" i="64" s="1"/>
  <c r="BC2148" i="64" a="1"/>
  <c r="BC2148" i="64" s="1"/>
  <c r="BB2148" i="64" a="1"/>
  <c r="BB2148" i="64" s="1"/>
  <c r="BA2148" i="64" a="1"/>
  <c r="BA2148" i="64" s="1"/>
  <c r="AU2148" i="64" a="1"/>
  <c r="AU2148" i="64" s="1"/>
  <c r="AT2148" i="64" a="1"/>
  <c r="AT2148" i="64" s="1"/>
  <c r="AS2148" i="64" a="1"/>
  <c r="AS2148" i="64" s="1"/>
  <c r="AM2148" i="64" a="1"/>
  <c r="AM2148" i="64" s="1"/>
  <c r="AE2148" i="64" a="1"/>
  <c r="AE2148" i="64" s="1"/>
  <c r="AL2148" i="64" a="1"/>
  <c r="AL2148" i="64" s="1"/>
  <c r="AK2148" i="64" a="1"/>
  <c r="AK2148" i="64" s="1"/>
  <c r="CF2148" i="64" a="1"/>
  <c r="CF2148" i="64" s="1"/>
  <c r="BX2148" i="64" a="1"/>
  <c r="BX2148" i="64" s="1"/>
  <c r="BP2148" i="64" a="1"/>
  <c r="BP2148" i="64" s="1"/>
  <c r="BH2148" i="64" a="1"/>
  <c r="BH2148" i="64" s="1"/>
  <c r="AZ2148" i="64" a="1"/>
  <c r="AZ2148" i="64" s="1"/>
  <c r="AR2148" i="64" a="1"/>
  <c r="AR2148" i="64" s="1"/>
  <c r="AJ2148" i="64" a="1"/>
  <c r="AJ2148" i="64" s="1"/>
  <c r="BW2148" i="64" a="1"/>
  <c r="BW2148" i="64" s="1"/>
  <c r="BO2148" i="64" a="1"/>
  <c r="BO2148" i="64" s="1"/>
  <c r="BG2148" i="64" a="1"/>
  <c r="BG2148" i="64" s="1"/>
  <c r="AY2148" i="64" a="1"/>
  <c r="AY2148" i="64" s="1"/>
  <c r="AQ2148" i="64" a="1"/>
  <c r="AQ2148" i="64" s="1"/>
  <c r="AI2148" i="64" a="1"/>
  <c r="AI2148" i="64" s="1"/>
  <c r="CL2148" i="64" a="1"/>
  <c r="CL2148" i="64" s="1"/>
  <c r="CD2148" i="64" a="1"/>
  <c r="CD2148" i="64" s="1"/>
  <c r="BV2148" i="64" a="1"/>
  <c r="BV2148" i="64" s="1"/>
  <c r="BN2148" i="64" a="1"/>
  <c r="BN2148" i="64" s="1"/>
  <c r="BF2148" i="64" a="1"/>
  <c r="BF2148" i="64" s="1"/>
  <c r="AX2148" i="64" a="1"/>
  <c r="AX2148" i="64" s="1"/>
  <c r="AP2148" i="64" a="1"/>
  <c r="AP2148" i="64" s="1"/>
  <c r="AH2148" i="64" a="1"/>
  <c r="AH2148" i="64" s="1"/>
  <c r="CK2148" i="64" a="1"/>
  <c r="CK2148" i="64" s="1"/>
  <c r="CC2148" i="64" a="1"/>
  <c r="CC2148" i="64" s="1"/>
  <c r="BU2148" i="64" a="1"/>
  <c r="BU2148" i="64" s="1"/>
  <c r="BM2148" i="64" a="1"/>
  <c r="BM2148" i="64" s="1"/>
  <c r="BE2148" i="64" a="1"/>
  <c r="BE2148" i="64" s="1"/>
  <c r="AW2148" i="64" a="1"/>
  <c r="AW2148" i="64" s="1"/>
  <c r="AO2148" i="64" a="1"/>
  <c r="AO2148" i="64" s="1"/>
  <c r="AG2148" i="64" a="1"/>
  <c r="AG2148" i="64" s="1"/>
  <c r="CJ2148" i="64" a="1"/>
  <c r="CJ2148" i="64" s="1"/>
  <c r="BL2148" i="64" a="1"/>
  <c r="BL2148" i="64" s="1"/>
  <c r="AN2148" i="64" a="1"/>
  <c r="AN2148" i="64" s="1"/>
  <c r="AH80" i="861" l="1"/>
  <c r="AG81" i="861"/>
  <c r="AG83" i="861" s="1"/>
  <c r="AJ2149" i="64"/>
  <c r="AZ2149" i="64"/>
  <c r="BP2149" i="64"/>
  <c r="CF2149" i="64"/>
  <c r="CX2149" i="64"/>
  <c r="BA2149" i="64"/>
  <c r="CG2149" i="64"/>
  <c r="AK2149" i="64"/>
  <c r="AL2149" i="64"/>
  <c r="BB2149" i="64"/>
  <c r="BR2149" i="64"/>
  <c r="CH2149" i="64"/>
  <c r="CZ2149" i="64"/>
  <c r="AS2149" i="64"/>
  <c r="CQ2149" i="64"/>
  <c r="AM2149" i="64"/>
  <c r="BC2149" i="64"/>
  <c r="BS2149" i="64"/>
  <c r="CI2149" i="64"/>
  <c r="DA2149" i="64"/>
  <c r="BI2149" i="64"/>
  <c r="DG2149" i="64"/>
  <c r="AN2149" i="64"/>
  <c r="BD2149" i="64"/>
  <c r="BT2149" i="64"/>
  <c r="CJ2149" i="64"/>
  <c r="DB2149" i="64"/>
  <c r="AO2149" i="64"/>
  <c r="BE2149" i="64"/>
  <c r="BU2149" i="64"/>
  <c r="CK2149" i="64"/>
  <c r="DC2149" i="64"/>
  <c r="AP2149" i="64"/>
  <c r="BF2149" i="64"/>
  <c r="BV2149" i="64"/>
  <c r="CL2149" i="64"/>
  <c r="DD2149" i="64"/>
  <c r="AQ2149" i="64"/>
  <c r="BG2149" i="64"/>
  <c r="BW2149" i="64"/>
  <c r="CO2149" i="64"/>
  <c r="CO2150" i="64" s="1"/>
  <c r="CP2147" i="64" s="1"/>
  <c r="DE2149" i="64"/>
  <c r="AR2149" i="64"/>
  <c r="BH2149" i="64"/>
  <c r="BX2149" i="64"/>
  <c r="CP2149" i="64"/>
  <c r="DF2149" i="64"/>
  <c r="AE2152" i="64"/>
  <c r="BY2149" i="64"/>
  <c r="DH2149" i="64"/>
  <c r="AT2149" i="64"/>
  <c r="BJ2149" i="64"/>
  <c r="BZ2149" i="64"/>
  <c r="CR2149" i="64"/>
  <c r="AE2149" i="64"/>
  <c r="AU2149" i="64"/>
  <c r="BK2149" i="64"/>
  <c r="CA2149" i="64"/>
  <c r="CS2149" i="64"/>
  <c r="DI2149" i="64"/>
  <c r="AF2149" i="64"/>
  <c r="BL2149" i="64"/>
  <c r="CT2149" i="64"/>
  <c r="DJ2149" i="64"/>
  <c r="AV2149" i="64"/>
  <c r="CB2149" i="64"/>
  <c r="AG2149" i="64"/>
  <c r="AW2149" i="64"/>
  <c r="BM2149" i="64"/>
  <c r="CC2149" i="64"/>
  <c r="CU2149" i="64"/>
  <c r="DK2149" i="64"/>
  <c r="AH2149" i="64"/>
  <c r="AX2149" i="64"/>
  <c r="BN2149" i="64"/>
  <c r="CD2149" i="64"/>
  <c r="CV2149" i="64"/>
  <c r="DL2149" i="64"/>
  <c r="K2149" i="64" s="1"/>
  <c r="AI2149" i="64"/>
  <c r="AY2149" i="64"/>
  <c r="BO2149" i="64"/>
  <c r="CE2149" i="64"/>
  <c r="CW2149" i="64"/>
  <c r="BQ2149" i="64"/>
  <c r="CY2149" i="64"/>
  <c r="AI80" i="861" l="1"/>
  <c r="AH81" i="861"/>
  <c r="AH83" i="861" s="1"/>
  <c r="P2149" i="64"/>
  <c r="O2149" i="64"/>
  <c r="AE2150" i="64"/>
  <c r="AF2147" i="64" s="1"/>
  <c r="L2149" i="64"/>
  <c r="M2149" i="64"/>
  <c r="N2149" i="64"/>
  <c r="CP2150" i="64"/>
  <c r="CQ2147" i="64" s="1"/>
  <c r="CP2152" i="64"/>
  <c r="AJ80" i="861" l="1"/>
  <c r="AI81" i="861"/>
  <c r="AI83" i="861" s="1"/>
  <c r="CQ2150" i="64"/>
  <c r="CR2147" i="64" s="1"/>
  <c r="CQ2152" i="64"/>
  <c r="AF2150" i="64"/>
  <c r="AF2152" i="64"/>
  <c r="AK80" i="861" l="1"/>
  <c r="AJ81" i="861"/>
  <c r="AJ83" i="861" s="1"/>
  <c r="AG2147" i="64"/>
  <c r="CR2150" i="64"/>
  <c r="CS2147" i="64" s="1"/>
  <c r="CR2152" i="64"/>
  <c r="AL80" i="861" l="1"/>
  <c r="AK81" i="861"/>
  <c r="AK83" i="861" s="1"/>
  <c r="CS2150" i="64"/>
  <c r="CT2147" i="64" s="1"/>
  <c r="CS2152" i="64"/>
  <c r="AG2150" i="64"/>
  <c r="AG2152" i="64"/>
  <c r="AM80" i="861" l="1"/>
  <c r="AL81" i="861"/>
  <c r="AL83" i="861" s="1"/>
  <c r="AH2147" i="64"/>
  <c r="CT2150" i="64"/>
  <c r="CU2147" i="64" s="1"/>
  <c r="CT2152" i="64"/>
  <c r="AN80" i="861" l="1"/>
  <c r="AM81" i="861"/>
  <c r="AM83" i="861" s="1"/>
  <c r="CU2152" i="64"/>
  <c r="CU2150" i="64"/>
  <c r="CV2147" i="64" s="1"/>
  <c r="AH2150" i="64"/>
  <c r="AH2152" i="64"/>
  <c r="AN81" i="861" l="1"/>
  <c r="AN83" i="861" s="1"/>
  <c r="AO80" i="861"/>
  <c r="AI2147" i="64"/>
  <c r="CV2152" i="64"/>
  <c r="CV2150" i="64"/>
  <c r="CW2147" i="64" s="1"/>
  <c r="AP80" i="861" l="1"/>
  <c r="AO81" i="861"/>
  <c r="AO83" i="861" s="1"/>
  <c r="CW2150" i="64"/>
  <c r="CX2147" i="64" s="1"/>
  <c r="CW2152" i="64"/>
  <c r="AI2150" i="64"/>
  <c r="AI2152" i="64"/>
  <c r="AQ80" i="861" l="1"/>
  <c r="AP81" i="861"/>
  <c r="AJ2147" i="64"/>
  <c r="CX2150" i="64"/>
  <c r="CY2147" i="64" s="1"/>
  <c r="CX2152" i="64"/>
  <c r="AP83" i="861" l="1"/>
  <c r="L81" i="861"/>
  <c r="L83" i="861" s="1"/>
  <c r="AR80" i="861"/>
  <c r="AQ81" i="861"/>
  <c r="AQ83" i="861" s="1"/>
  <c r="CY2150" i="64"/>
  <c r="CZ2147" i="64" s="1"/>
  <c r="CY2152" i="64"/>
  <c r="AJ2150" i="64"/>
  <c r="AK2147" i="64" s="1"/>
  <c r="AJ2152" i="64"/>
  <c r="AS80" i="861" l="1"/>
  <c r="AR81" i="861"/>
  <c r="AR83" i="861" s="1"/>
  <c r="AK2150" i="64"/>
  <c r="AL2147" i="64" s="1"/>
  <c r="AK2152" i="64"/>
  <c r="CZ2150" i="64"/>
  <c r="DA2147" i="64" s="1"/>
  <c r="CZ2152" i="64"/>
  <c r="AT80" i="861" l="1"/>
  <c r="AS81" i="861"/>
  <c r="AS83" i="861" s="1"/>
  <c r="DA2150" i="64"/>
  <c r="DB2147" i="64" s="1"/>
  <c r="DA2152" i="64"/>
  <c r="AL2150" i="64"/>
  <c r="AM2147" i="64" s="1"/>
  <c r="AL2152" i="64"/>
  <c r="AU80" i="861" l="1"/>
  <c r="AT81" i="861"/>
  <c r="AT83" i="861" s="1"/>
  <c r="AM2150" i="64"/>
  <c r="AN2147" i="64" s="1"/>
  <c r="AM2152" i="64"/>
  <c r="DB2152" i="64"/>
  <c r="DB2150" i="64"/>
  <c r="DC2147" i="64" s="1"/>
  <c r="AV80" i="861" l="1"/>
  <c r="AU81" i="861"/>
  <c r="AU83" i="861" s="1"/>
  <c r="DC2152" i="64"/>
  <c r="DC2150" i="64"/>
  <c r="DD2147" i="64" s="1"/>
  <c r="AN2152" i="64"/>
  <c r="AN2150" i="64"/>
  <c r="AO2147" i="64" s="1"/>
  <c r="AW80" i="861" l="1"/>
  <c r="AV81" i="861"/>
  <c r="AV83" i="861" s="1"/>
  <c r="AO2152" i="64"/>
  <c r="AO2150" i="64"/>
  <c r="AP2147" i="64" s="1"/>
  <c r="DD2152" i="64"/>
  <c r="DD2150" i="64"/>
  <c r="DE2147" i="64" s="1"/>
  <c r="AX80" i="861" l="1"/>
  <c r="AW81" i="861"/>
  <c r="AW83" i="861" s="1"/>
  <c r="DE2150" i="64"/>
  <c r="DF2147" i="64" s="1"/>
  <c r="DE2152" i="64"/>
  <c r="AP2152" i="64"/>
  <c r="AP2150" i="64"/>
  <c r="AY80" i="861" l="1"/>
  <c r="AX81" i="861"/>
  <c r="AX83" i="861" s="1"/>
  <c r="AQ2147" i="64"/>
  <c r="AQ2152" i="64" s="1"/>
  <c r="L2150" i="64"/>
  <c r="M2147" i="64" s="1"/>
  <c r="DF2152" i="64"/>
  <c r="DF2150" i="64"/>
  <c r="DG2147" i="64" s="1"/>
  <c r="AZ80" i="861" l="1"/>
  <c r="AY81" i="861"/>
  <c r="AY83" i="861" s="1"/>
  <c r="AQ2150" i="64"/>
  <c r="AR2147" i="64" s="1"/>
  <c r="DG2150" i="64"/>
  <c r="DH2147" i="64" s="1"/>
  <c r="DG2152" i="64"/>
  <c r="BA80" i="861" l="1"/>
  <c r="AZ81" i="861"/>
  <c r="AZ83" i="861" s="1"/>
  <c r="AR2152" i="64"/>
  <c r="AR2150" i="64"/>
  <c r="DH2150" i="64"/>
  <c r="DI2147" i="64" s="1"/>
  <c r="DH2152" i="64"/>
  <c r="BB80" i="861" l="1"/>
  <c r="BA81" i="861"/>
  <c r="BA83" i="861" s="1"/>
  <c r="DI2150" i="64"/>
  <c r="DJ2147" i="64" s="1"/>
  <c r="DI2152" i="64"/>
  <c r="AS2147" i="64"/>
  <c r="BC80" i="861" l="1"/>
  <c r="BB81" i="861"/>
  <c r="AS2150" i="64"/>
  <c r="AS2152" i="64"/>
  <c r="DJ2150" i="64"/>
  <c r="DK2147" i="64" s="1"/>
  <c r="DJ2152" i="64"/>
  <c r="BB83" i="861" l="1"/>
  <c r="M81" i="861"/>
  <c r="M83" i="861" s="1"/>
  <c r="BD80" i="861"/>
  <c r="BC81" i="861"/>
  <c r="BC83" i="861" s="1"/>
  <c r="DK2150" i="64"/>
  <c r="DL2147" i="64" s="1"/>
  <c r="DK2152" i="64"/>
  <c r="AT2147" i="64"/>
  <c r="BD81" i="861" l="1"/>
  <c r="BD83" i="861" s="1"/>
  <c r="BE80" i="861"/>
  <c r="AT2150" i="64"/>
  <c r="AT2152" i="64"/>
  <c r="DL2150" i="64"/>
  <c r="DL2152" i="64"/>
  <c r="BF80" i="861" l="1"/>
  <c r="BE81" i="861"/>
  <c r="BE83" i="861" s="1"/>
  <c r="K2152" i="64"/>
  <c r="L2152" i="64"/>
  <c r="AU2147" i="64"/>
  <c r="BG80" i="861" l="1"/>
  <c r="BF81" i="861"/>
  <c r="BF83" i="861" s="1"/>
  <c r="AU2150" i="64"/>
  <c r="AU2152" i="64"/>
  <c r="BH80" i="861" l="1"/>
  <c r="BG81" i="861"/>
  <c r="BG83" i="861" s="1"/>
  <c r="AV2147" i="64"/>
  <c r="BI80" i="861" l="1"/>
  <c r="BH81" i="861"/>
  <c r="BH83" i="861" s="1"/>
  <c r="AV2152" i="64"/>
  <c r="AV2150" i="64"/>
  <c r="BJ80" i="861" l="1"/>
  <c r="BI81" i="861"/>
  <c r="BI83" i="861" s="1"/>
  <c r="AW2147" i="64"/>
  <c r="AW2150" i="64" s="1"/>
  <c r="AX2147" i="64" s="1"/>
  <c r="BK80" i="861" l="1"/>
  <c r="BJ81" i="861"/>
  <c r="BJ83" i="861" s="1"/>
  <c r="AW2152" i="64"/>
  <c r="AX2150" i="64"/>
  <c r="AX2152" i="64"/>
  <c r="BL80" i="861" l="1"/>
  <c r="BK81" i="861"/>
  <c r="BK83" i="861" s="1"/>
  <c r="AY2147" i="64"/>
  <c r="AY2150" i="64" s="1"/>
  <c r="AZ2147" i="64" s="1"/>
  <c r="BM80" i="861" l="1"/>
  <c r="BL81" i="861"/>
  <c r="BL83" i="861" s="1"/>
  <c r="AY2152" i="64"/>
  <c r="AZ2150" i="64"/>
  <c r="BA2147" i="64" s="1"/>
  <c r="AZ2152" i="64"/>
  <c r="BN80" i="861" l="1"/>
  <c r="BM81" i="861"/>
  <c r="BM83" i="861" s="1"/>
  <c r="BA2150" i="64"/>
  <c r="BB2147" i="64" s="1"/>
  <c r="BA2152" i="64"/>
  <c r="BO80" i="861" l="1"/>
  <c r="BN81" i="861"/>
  <c r="BB2150" i="64"/>
  <c r="BB2152" i="64"/>
  <c r="BN83" i="861" l="1"/>
  <c r="N81" i="861"/>
  <c r="N83" i="861" s="1"/>
  <c r="BP80" i="861"/>
  <c r="BO81" i="861"/>
  <c r="BO83" i="861" s="1"/>
  <c r="BC2147" i="64"/>
  <c r="BC2152" i="64" s="1"/>
  <c r="M2150" i="64"/>
  <c r="N2147" i="64" s="1"/>
  <c r="BQ80" i="861" l="1"/>
  <c r="BP81" i="861"/>
  <c r="BP83" i="861" s="1"/>
  <c r="BC2150" i="64"/>
  <c r="BD2147" i="64" s="1"/>
  <c r="BR80" i="861" l="1"/>
  <c r="BQ81" i="861"/>
  <c r="BQ83" i="861" s="1"/>
  <c r="BD2152" i="64"/>
  <c r="BD2150" i="64"/>
  <c r="BS80" i="861" l="1"/>
  <c r="BR81" i="861"/>
  <c r="BR83" i="861" s="1"/>
  <c r="BE2147" i="64"/>
  <c r="BT80" i="861" l="1"/>
  <c r="BS81" i="861"/>
  <c r="BS83" i="861" s="1"/>
  <c r="BE2152" i="64"/>
  <c r="BE2150" i="64"/>
  <c r="BT81" i="861" l="1"/>
  <c r="BT83" i="861" s="1"/>
  <c r="BU80" i="861"/>
  <c r="BF2147" i="64"/>
  <c r="BV80" i="861" l="1"/>
  <c r="BU81" i="861"/>
  <c r="BU83" i="861" s="1"/>
  <c r="BF2152" i="64"/>
  <c r="BF2150" i="64"/>
  <c r="BW80" i="861" l="1"/>
  <c r="BV81" i="861"/>
  <c r="BV83" i="861" s="1"/>
  <c r="BG2147" i="64"/>
  <c r="BX80" i="861" l="1"/>
  <c r="BW81" i="861"/>
  <c r="BW83" i="861" s="1"/>
  <c r="BG2152" i="64"/>
  <c r="BG2150" i="64"/>
  <c r="BY80" i="861" l="1"/>
  <c r="BX81" i="861"/>
  <c r="BX83" i="861" s="1"/>
  <c r="BH2147" i="64"/>
  <c r="BZ80" i="861" l="1"/>
  <c r="BY81" i="861"/>
  <c r="BY83" i="861" s="1"/>
  <c r="BH2150" i="64"/>
  <c r="BI2147" i="64" s="1"/>
  <c r="BH2152" i="64"/>
  <c r="CA80" i="861" l="1"/>
  <c r="BZ81" i="861"/>
  <c r="BI2150" i="64"/>
  <c r="BJ2147" i="64" s="1"/>
  <c r="BI2152" i="64"/>
  <c r="BZ83" i="861" l="1"/>
  <c r="O81" i="861"/>
  <c r="O83" i="861" s="1"/>
  <c r="CB80" i="861"/>
  <c r="CA81" i="861"/>
  <c r="CA83" i="861" s="1"/>
  <c r="BJ2150" i="64"/>
  <c r="BK2147" i="64" s="1"/>
  <c r="BJ2152" i="64"/>
  <c r="CC80" i="861" l="1"/>
  <c r="CB81" i="861"/>
  <c r="CB83" i="861" s="1"/>
  <c r="BK2150" i="64"/>
  <c r="BL2147" i="64" s="1"/>
  <c r="BK2152" i="64"/>
  <c r="CD80" i="861" l="1"/>
  <c r="CC81" i="861"/>
  <c r="CC83" i="861" s="1"/>
  <c r="BL2152" i="64"/>
  <c r="BL2150" i="64"/>
  <c r="BM2147" i="64" s="1"/>
  <c r="CE80" i="861" l="1"/>
  <c r="CD81" i="861"/>
  <c r="CD83" i="861" s="1"/>
  <c r="BM2152" i="64"/>
  <c r="BM2150" i="64"/>
  <c r="BN2147" i="64" s="1"/>
  <c r="CF80" i="861" l="1"/>
  <c r="CE81" i="861"/>
  <c r="CE83" i="861" s="1"/>
  <c r="BN2150" i="64"/>
  <c r="BN2152" i="64"/>
  <c r="CG80" i="861" l="1"/>
  <c r="CF81" i="861"/>
  <c r="CF83" i="861" s="1"/>
  <c r="BO2147" i="64"/>
  <c r="BO2150" i="64" s="1"/>
  <c r="N2150" i="64"/>
  <c r="O2147" i="64" s="1"/>
  <c r="CH80" i="861" l="1"/>
  <c r="CG81" i="861"/>
  <c r="CG83" i="861" s="1"/>
  <c r="BO2152" i="64"/>
  <c r="BP2147" i="64"/>
  <c r="CI80" i="861" l="1"/>
  <c r="CH81" i="861"/>
  <c r="CH83" i="861" s="1"/>
  <c r="BP2150" i="64"/>
  <c r="BP2152" i="64"/>
  <c r="CJ80" i="861" l="1"/>
  <c r="CI81" i="861"/>
  <c r="CI83" i="861" s="1"/>
  <c r="BQ2147" i="64"/>
  <c r="CK80" i="861" l="1"/>
  <c r="CJ81" i="861"/>
  <c r="CJ83" i="861" s="1"/>
  <c r="BQ2150" i="64"/>
  <c r="BQ2152" i="64"/>
  <c r="CL80" i="861" l="1"/>
  <c r="CK81" i="861"/>
  <c r="CK83" i="861" s="1"/>
  <c r="BR2147" i="64"/>
  <c r="CM80" i="861" l="1"/>
  <c r="CL81" i="861"/>
  <c r="BR2150" i="64"/>
  <c r="BR2152" i="64"/>
  <c r="CL83" i="861" l="1"/>
  <c r="P81" i="861"/>
  <c r="P83" i="861" s="1"/>
  <c r="CN80" i="861"/>
  <c r="CM81" i="861"/>
  <c r="CM83" i="861" s="1"/>
  <c r="BS2147" i="64"/>
  <c r="CO80" i="861" l="1"/>
  <c r="CN81" i="861"/>
  <c r="CN83" i="861" s="1"/>
  <c r="BS2150" i="64"/>
  <c r="BS2152" i="64"/>
  <c r="CP80" i="861" l="1"/>
  <c r="CO81" i="861"/>
  <c r="CO83" i="861" s="1"/>
  <c r="BT2147" i="64"/>
  <c r="CQ80" i="861" l="1"/>
  <c r="CP81" i="861"/>
  <c r="CP83" i="861" s="1"/>
  <c r="BT2152" i="64"/>
  <c r="BT2150" i="64"/>
  <c r="BU2147" i="64" s="1"/>
  <c r="CR80" i="861" l="1"/>
  <c r="CQ81" i="861"/>
  <c r="CQ83" i="861" s="1"/>
  <c r="BU2152" i="64"/>
  <c r="BU2150" i="64"/>
  <c r="BV2147" i="64" s="1"/>
  <c r="CS80" i="861" l="1"/>
  <c r="CR81" i="861"/>
  <c r="CR83" i="861" s="1"/>
  <c r="BV2152" i="64"/>
  <c r="BV2150" i="64"/>
  <c r="BW2147" i="64" s="1"/>
  <c r="CT80" i="861" l="1"/>
  <c r="CS81" i="861"/>
  <c r="CS83" i="861" s="1"/>
  <c r="BW2152" i="64"/>
  <c r="BW2150" i="64"/>
  <c r="BX2147" i="64" s="1"/>
  <c r="CU80" i="861" l="1"/>
  <c r="CT81" i="861"/>
  <c r="CT83" i="861" s="1"/>
  <c r="BX2152" i="64"/>
  <c r="BX2150" i="64"/>
  <c r="BY2147" i="64" s="1"/>
  <c r="CV80" i="861" l="1"/>
  <c r="CU81" i="861"/>
  <c r="CU83" i="861" s="1"/>
  <c r="BY2150" i="64"/>
  <c r="BZ2147" i="64" s="1"/>
  <c r="BY2152" i="64"/>
  <c r="CW80" i="861" l="1"/>
  <c r="CV81" i="861"/>
  <c r="CV83" i="861" s="1"/>
  <c r="BZ2150" i="64"/>
  <c r="BZ2152" i="64"/>
  <c r="CX80" i="861" l="1"/>
  <c r="CW81" i="861"/>
  <c r="CW83" i="861" s="1"/>
  <c r="CA2147" i="64"/>
  <c r="CA2150" i="64" s="1"/>
  <c r="O2150" i="64"/>
  <c r="P2147" i="64" s="1"/>
  <c r="CY80" i="861" l="1"/>
  <c r="CX81" i="861"/>
  <c r="CX83" i="861" s="1"/>
  <c r="CA2152" i="64"/>
  <c r="CB2147" i="64"/>
  <c r="CZ80" i="861" l="1"/>
  <c r="CY81" i="861"/>
  <c r="CY83" i="861" s="1"/>
  <c r="CB2150" i="64"/>
  <c r="CB2152" i="64"/>
  <c r="DA80" i="861" l="1"/>
  <c r="CZ81" i="861"/>
  <c r="CZ83" i="861" s="1"/>
  <c r="CC2147" i="64"/>
  <c r="DB80" i="861" l="1"/>
  <c r="DA81" i="861"/>
  <c r="DA83" i="861" s="1"/>
  <c r="CC2152" i="64"/>
  <c r="CC2150" i="64"/>
  <c r="DC80" i="861" l="1"/>
  <c r="DB81" i="861"/>
  <c r="DB83" i="861" s="1"/>
  <c r="CD2147" i="64"/>
  <c r="DD80" i="861" l="1"/>
  <c r="DC81" i="861"/>
  <c r="DC83" i="861" s="1"/>
  <c r="CD2150" i="64"/>
  <c r="CD2152" i="64"/>
  <c r="DE80" i="861" l="1"/>
  <c r="DD81" i="861"/>
  <c r="DD83" i="861" s="1"/>
  <c r="CE2147" i="64"/>
  <c r="DF80" i="861" l="1"/>
  <c r="DE81" i="861"/>
  <c r="DE83" i="861" s="1"/>
  <c r="CE2150" i="64"/>
  <c r="CE2152" i="64"/>
  <c r="DG80" i="861" l="1"/>
  <c r="DF81" i="861"/>
  <c r="DF83" i="861" s="1"/>
  <c r="CF2147" i="64"/>
  <c r="DH80" i="861" l="1"/>
  <c r="DG81" i="861"/>
  <c r="DG83" i="861" s="1"/>
  <c r="CF2150" i="64"/>
  <c r="CG2147" i="64" s="1"/>
  <c r="CF2152" i="64"/>
  <c r="DI80" i="861" l="1"/>
  <c r="DH81" i="861"/>
  <c r="DH83" i="861" s="1"/>
  <c r="CG2150" i="64"/>
  <c r="CH2147" i="64" s="1"/>
  <c r="CG2152" i="64"/>
  <c r="DJ80" i="861" l="1"/>
  <c r="DI81" i="861"/>
  <c r="DI83" i="861" s="1"/>
  <c r="CH2150" i="64"/>
  <c r="CI2147" i="64" s="1"/>
  <c r="CH2152" i="64"/>
  <c r="DK80" i="861" l="1"/>
  <c r="DJ81" i="861"/>
  <c r="DJ83" i="861" s="1"/>
  <c r="CI2150" i="64"/>
  <c r="CJ2147" i="64" s="1"/>
  <c r="CI2152" i="64"/>
  <c r="DL80" i="861" l="1"/>
  <c r="DL81" i="861" s="1"/>
  <c r="DL83" i="861" s="1"/>
  <c r="DK81" i="861"/>
  <c r="DK83" i="861" s="1"/>
  <c r="CJ2150" i="64"/>
  <c r="CK2147" i="64" s="1"/>
  <c r="CJ2152" i="64"/>
  <c r="CK2152" i="64" l="1"/>
  <c r="CK2150" i="64"/>
  <c r="CL2147" i="64" s="1"/>
  <c r="CL2152" i="64" l="1"/>
  <c r="CL2150" i="64"/>
  <c r="M2152" i="64" l="1"/>
  <c r="N2152" i="64"/>
  <c r="O2152" i="64"/>
  <c r="P2152" i="64"/>
  <c r="P2150" i="64"/>
  <c r="J2281" i="64"/>
  <c r="S1707" i="64" l="1" a="1"/>
  <c r="S1707" i="64" s="1"/>
  <c r="T1707" i="64" a="1"/>
  <c r="T1707" i="64" s="1"/>
  <c r="U1707" i="64" a="1"/>
  <c r="U1707" i="64" s="1"/>
  <c r="V1707" i="64" a="1"/>
  <c r="V1707" i="64" s="1"/>
  <c r="W1707" i="64" a="1"/>
  <c r="W1707" i="64" s="1"/>
  <c r="X1707" i="64" a="1"/>
  <c r="X1707" i="64" s="1"/>
  <c r="Y1707" i="64" a="1"/>
  <c r="Y1707" i="64" s="1"/>
  <c r="Z1707" i="64" a="1"/>
  <c r="Z1707" i="64" s="1"/>
  <c r="AA1707" i="64" a="1"/>
  <c r="AA1707" i="64" s="1"/>
  <c r="AB1707" i="64" a="1"/>
  <c r="AB1707" i="64" s="1"/>
  <c r="AC1707" i="64" a="1"/>
  <c r="AC1707" i="64" s="1"/>
  <c r="AD1707" i="64" a="1"/>
  <c r="AD1707" i="64" s="1"/>
  <c r="AE1707" i="64" a="1"/>
  <c r="AE1707" i="64" s="1"/>
  <c r="AF1707" i="64" a="1"/>
  <c r="AF1707" i="64" s="1"/>
  <c r="AG1707" i="64" a="1"/>
  <c r="AG1707" i="64" s="1"/>
  <c r="AH1707" i="64" a="1"/>
  <c r="AH1707" i="64" s="1"/>
  <c r="AI1707" i="64" a="1"/>
  <c r="AI1707" i="64" s="1"/>
  <c r="AJ1707" i="64" a="1"/>
  <c r="AJ1707" i="64" s="1"/>
  <c r="AK1707" i="64" a="1"/>
  <c r="AK1707" i="64" s="1"/>
  <c r="AL1707" i="64" a="1"/>
  <c r="AL1707" i="64" s="1"/>
  <c r="AM1707" i="64" a="1"/>
  <c r="AM1707" i="64" s="1"/>
  <c r="AN1707" i="64" a="1"/>
  <c r="AN1707" i="64" s="1"/>
  <c r="AO1707" i="64" a="1"/>
  <c r="AO1707" i="64" s="1"/>
  <c r="AP1707" i="64" a="1"/>
  <c r="AP1707" i="64" s="1"/>
  <c r="AQ1707" i="64" a="1"/>
  <c r="AQ1707" i="64" s="1"/>
  <c r="AR1707" i="64" a="1"/>
  <c r="AR1707" i="64" s="1"/>
  <c r="AS1707" i="64" a="1"/>
  <c r="AS1707" i="64" s="1"/>
  <c r="AT1707" i="64" a="1"/>
  <c r="AT1707" i="64" s="1"/>
  <c r="AU1707" i="64" a="1"/>
  <c r="AU1707" i="64" s="1"/>
  <c r="AV1707" i="64" a="1"/>
  <c r="AV1707" i="64" s="1"/>
  <c r="AW1707" i="64" a="1"/>
  <c r="AW1707" i="64" s="1"/>
  <c r="AX1707" i="64" a="1"/>
  <c r="AX1707" i="64" s="1"/>
  <c r="AY1707" i="64" a="1"/>
  <c r="AY1707" i="64" s="1"/>
  <c r="AZ1707" i="64" a="1"/>
  <c r="AZ1707" i="64" s="1"/>
  <c r="BA1707" i="64" a="1"/>
  <c r="BA1707" i="64" s="1"/>
  <c r="BB1707" i="64" a="1"/>
  <c r="BB1707" i="64" s="1"/>
  <c r="BC1707" i="64" a="1"/>
  <c r="BC1707" i="64" s="1"/>
  <c r="BD1707" i="64" a="1"/>
  <c r="BD1707" i="64" s="1"/>
  <c r="BE1707" i="64" a="1"/>
  <c r="BE1707" i="64" s="1"/>
  <c r="BF1707" i="64" a="1"/>
  <c r="BF1707" i="64" s="1"/>
  <c r="BG1707" i="64" a="1"/>
  <c r="BG1707" i="64" s="1"/>
  <c r="BH1707" i="64" a="1"/>
  <c r="BH1707" i="64" s="1"/>
  <c r="BI1707" i="64" a="1"/>
  <c r="BI1707" i="64" s="1"/>
  <c r="BJ1707" i="64" a="1"/>
  <c r="BJ1707" i="64" s="1"/>
  <c r="BK1707" i="64" a="1"/>
  <c r="BK1707" i="64" s="1"/>
  <c r="BL1707" i="64" a="1"/>
  <c r="BL1707" i="64" s="1"/>
  <c r="BM1707" i="64" a="1"/>
  <c r="BM1707" i="64" s="1"/>
  <c r="BN1707" i="64" a="1"/>
  <c r="BN1707" i="64" s="1"/>
  <c r="BO1707" i="64" a="1"/>
  <c r="BO1707" i="64" s="1"/>
  <c r="BP1707" i="64" a="1"/>
  <c r="BP1707" i="64" s="1"/>
  <c r="BQ1707" i="64" a="1"/>
  <c r="BQ1707" i="64" s="1"/>
  <c r="BR1707" i="64" a="1"/>
  <c r="BR1707" i="64" s="1"/>
  <c r="BS1707" i="64" a="1"/>
  <c r="BS1707" i="64" s="1"/>
  <c r="BT1707" i="64" a="1"/>
  <c r="BT1707" i="64" s="1"/>
  <c r="BU1707" i="64" a="1"/>
  <c r="BU1707" i="64" s="1"/>
  <c r="BV1707" i="64" a="1"/>
  <c r="BV1707" i="64" s="1"/>
  <c r="BW1707" i="64" a="1"/>
  <c r="BW1707" i="64" s="1"/>
  <c r="BX1707" i="64" a="1"/>
  <c r="BX1707" i="64" s="1"/>
  <c r="BY1707" i="64" a="1"/>
  <c r="BY1707" i="64" s="1"/>
  <c r="BZ1707" i="64" a="1"/>
  <c r="BZ1707" i="64" s="1"/>
  <c r="CA1707" i="64" a="1"/>
  <c r="CA1707" i="64" s="1"/>
  <c r="CB1707" i="64" a="1"/>
  <c r="CB1707" i="64" s="1"/>
  <c r="CC1707" i="64" a="1"/>
  <c r="CC1707" i="64" s="1"/>
  <c r="CD1707" i="64" a="1"/>
  <c r="CD1707" i="64" s="1"/>
  <c r="CE1707" i="64" a="1"/>
  <c r="CE1707" i="64" s="1"/>
  <c r="CF1707" i="64" a="1"/>
  <c r="CF1707" i="64" s="1"/>
  <c r="CG1707" i="64" a="1"/>
  <c r="CG1707" i="64" s="1"/>
  <c r="CH1707" i="64" a="1"/>
  <c r="CH1707" i="64" s="1"/>
  <c r="CI1707" i="64" a="1"/>
  <c r="CI1707" i="64" s="1"/>
  <c r="CJ1707" i="64" a="1"/>
  <c r="CJ1707" i="64" s="1"/>
  <c r="CK1707" i="64" a="1"/>
  <c r="CK1707" i="64" s="1"/>
  <c r="CL1707" i="64" a="1"/>
  <c r="CL1707" i="64" s="1"/>
  <c r="CO1707" i="64" a="1"/>
  <c r="CO1707" i="64" s="1"/>
  <c r="CO1695" i="64" s="1"/>
  <c r="CP1707" i="64" a="1"/>
  <c r="CP1707" i="64" s="1"/>
  <c r="CQ1707" i="64" a="1"/>
  <c r="CQ1707" i="64" s="1"/>
  <c r="CR1707" i="64" a="1"/>
  <c r="CR1707" i="64" s="1"/>
  <c r="CS1707" i="64" a="1"/>
  <c r="CS1707" i="64" s="1"/>
  <c r="CT1707" i="64" a="1"/>
  <c r="CT1707" i="64" s="1"/>
  <c r="CU1707" i="64" a="1"/>
  <c r="CU1707" i="64" s="1"/>
  <c r="CV1707" i="64" a="1"/>
  <c r="CV1707" i="64" s="1"/>
  <c r="CW1707" i="64" a="1"/>
  <c r="CW1707" i="64" s="1"/>
  <c r="CX1707" i="64" a="1"/>
  <c r="CX1707" i="64" s="1"/>
  <c r="CY1707" i="64" a="1"/>
  <c r="CY1707" i="64" s="1"/>
  <c r="CZ1707" i="64" a="1"/>
  <c r="CZ1707" i="64" s="1"/>
  <c r="DA1707" i="64" a="1"/>
  <c r="DA1707" i="64" s="1"/>
  <c r="DB1707" i="64" a="1"/>
  <c r="DB1707" i="64" s="1"/>
  <c r="DC1707" i="64" a="1"/>
  <c r="DC1707" i="64" s="1"/>
  <c r="DD1707" i="64" a="1"/>
  <c r="DD1707" i="64" s="1"/>
  <c r="DE1707" i="64" a="1"/>
  <c r="DE1707" i="64" s="1"/>
  <c r="DF1707" i="64" a="1"/>
  <c r="DF1707" i="64" s="1"/>
  <c r="DG1707" i="64" a="1"/>
  <c r="DG1707" i="64" s="1"/>
  <c r="DH1707" i="64" a="1"/>
  <c r="DH1707" i="64" s="1"/>
  <c r="DI1707" i="64" a="1"/>
  <c r="DI1707" i="64" s="1"/>
  <c r="DJ1707" i="64" a="1"/>
  <c r="DJ1707" i="64" s="1"/>
  <c r="DK1707" i="64" a="1"/>
  <c r="DK1707" i="64" s="1"/>
  <c r="DL1707" i="64" a="1"/>
  <c r="DL1707" i="64" s="1"/>
  <c r="CO1751" i="64" a="1"/>
  <c r="CO1751" i="64" s="1"/>
  <c r="CO1739" i="64" s="1"/>
  <c r="N1707" i="64" l="1"/>
  <c r="P1707" i="64"/>
  <c r="M1707" i="64"/>
  <c r="O1707" i="64"/>
  <c r="S1695" i="64"/>
  <c r="S1696" i="64" s="1"/>
  <c r="K1707" i="64"/>
  <c r="L1707" i="64"/>
  <c r="CO1747" i="64"/>
  <c r="CO1740" i="64"/>
  <c r="CP1736" i="64" s="1"/>
  <c r="CO1696" i="64"/>
  <c r="CP1691" i="64" s="1"/>
  <c r="CP1698" i="64" s="1"/>
  <c r="CP1695" i="64" s="1"/>
  <c r="CO1703" i="64"/>
  <c r="S1703" i="64" l="1"/>
  <c r="CP1696" i="64"/>
  <c r="CQ1691" i="64" s="1"/>
  <c r="CQ1698" i="64" s="1"/>
  <c r="CQ1695" i="64" s="1"/>
  <c r="CP1703" i="64"/>
  <c r="T1691" i="64"/>
  <c r="T1698" i="64" s="1"/>
  <c r="CP1745" i="64"/>
  <c r="CP1742" i="64"/>
  <c r="CP1750" i="64"/>
  <c r="T1695" i="64" l="1"/>
  <c r="T1703" i="64" s="1"/>
  <c r="CP1751" i="64" a="1"/>
  <c r="CP1751" i="64" s="1"/>
  <c r="CP1739" i="64" s="1"/>
  <c r="CQ1696" i="64"/>
  <c r="CR1691" i="64" s="1"/>
  <c r="CR1698" i="64" s="1"/>
  <c r="CR1695" i="64" s="1"/>
  <c r="CQ1703" i="64"/>
  <c r="T1696" i="64" l="1"/>
  <c r="U1691" i="64" s="1"/>
  <c r="U1698" i="64" s="1"/>
  <c r="CR1696" i="64"/>
  <c r="CS1691" i="64" s="1"/>
  <c r="CS1698" i="64" s="1"/>
  <c r="CS1695" i="64" s="1"/>
  <c r="CR1703" i="64"/>
  <c r="CP1747" i="64"/>
  <c r="CP1740" i="64"/>
  <c r="CQ1736" i="64" s="1"/>
  <c r="U1695" i="64" l="1"/>
  <c r="U1703" i="64" s="1"/>
  <c r="CQ1750" i="64"/>
  <c r="CQ1745" i="64"/>
  <c r="CQ1742" i="64"/>
  <c r="CS1696" i="64"/>
  <c r="CT1691" i="64" s="1"/>
  <c r="CT1698" i="64" s="1"/>
  <c r="CT1695" i="64" s="1"/>
  <c r="CS1703" i="64"/>
  <c r="U1696" i="64" l="1"/>
  <c r="V1691" i="64" s="1"/>
  <c r="V1698" i="64" s="1"/>
  <c r="CQ1751" i="64" a="1"/>
  <c r="CQ1751" i="64" s="1"/>
  <c r="CQ1739" i="64" s="1"/>
  <c r="CT1696" i="64"/>
  <c r="CU1691" i="64" s="1"/>
  <c r="CU1698" i="64" s="1"/>
  <c r="CU1695" i="64" s="1"/>
  <c r="CT1703" i="64"/>
  <c r="V1695" i="64" l="1"/>
  <c r="V1696" i="64" s="1"/>
  <c r="CU1696" i="64"/>
  <c r="CV1691" i="64" s="1"/>
  <c r="CV1698" i="64" s="1"/>
  <c r="CV1695" i="64" s="1"/>
  <c r="CU1703" i="64"/>
  <c r="CQ1747" i="64"/>
  <c r="CQ1740" i="64"/>
  <c r="CR1736" i="64" s="1"/>
  <c r="V1703" i="64" l="1"/>
  <c r="CR1750" i="64"/>
  <c r="CR1745" i="64"/>
  <c r="CR1742" i="64"/>
  <c r="W1691" i="64"/>
  <c r="W1698" i="64" s="1"/>
  <c r="W1695" i="64" s="1"/>
  <c r="CV1696" i="64"/>
  <c r="CW1691" i="64" s="1"/>
  <c r="CW1698" i="64" s="1"/>
  <c r="CW1695" i="64" s="1"/>
  <c r="CV1703" i="64"/>
  <c r="CW1696" i="64" l="1"/>
  <c r="CX1691" i="64" s="1"/>
  <c r="CX1698" i="64" s="1"/>
  <c r="CX1695" i="64" s="1"/>
  <c r="CW1703" i="64"/>
  <c r="W1703" i="64"/>
  <c r="W1696" i="64"/>
  <c r="CR1751" i="64" a="1"/>
  <c r="CR1751" i="64" s="1"/>
  <c r="CR1739" i="64" s="1"/>
  <c r="CR1747" i="64" l="1"/>
  <c r="CR1740" i="64"/>
  <c r="CS1736" i="64" s="1"/>
  <c r="X1691" i="64"/>
  <c r="X1698" i="64" s="1"/>
  <c r="X1695" i="64" s="1"/>
  <c r="CX1703" i="64"/>
  <c r="CX1696" i="64"/>
  <c r="CY1691" i="64" s="1"/>
  <c r="CY1698" i="64" s="1"/>
  <c r="CY1695" i="64" s="1"/>
  <c r="X1696" i="64" l="1"/>
  <c r="Y1691" i="64" s="1"/>
  <c r="Y1698" i="64" s="1"/>
  <c r="Y1695" i="64" s="1"/>
  <c r="X1703" i="64"/>
  <c r="CY1703" i="64"/>
  <c r="CY1696" i="64"/>
  <c r="CZ1691" i="64" s="1"/>
  <c r="CZ1698" i="64" s="1"/>
  <c r="CZ1695" i="64" s="1"/>
  <c r="CS1750" i="64"/>
  <c r="CS1745" i="64"/>
  <c r="CS1742" i="64"/>
  <c r="CS1751" i="64" l="1" a="1"/>
  <c r="CS1751" i="64" s="1"/>
  <c r="CS1739" i="64" s="1"/>
  <c r="CZ1703" i="64"/>
  <c r="CZ1696" i="64"/>
  <c r="DA1691" i="64" s="1"/>
  <c r="DA1698" i="64" s="1"/>
  <c r="DA1695" i="64" s="1"/>
  <c r="Y1696" i="64"/>
  <c r="Z1691" i="64" s="1"/>
  <c r="Z1698" i="64" s="1"/>
  <c r="Z1695" i="64" s="1"/>
  <c r="Y1703" i="64"/>
  <c r="Z1696" i="64" l="1"/>
  <c r="AA1691" i="64" s="1"/>
  <c r="AA1698" i="64" s="1"/>
  <c r="AA1695" i="64" s="1"/>
  <c r="Z1703" i="64"/>
  <c r="CS1747" i="64"/>
  <c r="CS1740" i="64"/>
  <c r="CT1736" i="64" s="1"/>
  <c r="DA1703" i="64"/>
  <c r="DA1696" i="64"/>
  <c r="DB1691" i="64" s="1"/>
  <c r="DB1698" i="64" s="1"/>
  <c r="DB1695" i="64" s="1"/>
  <c r="CT1750" i="64" l="1"/>
  <c r="CT1745" i="64"/>
  <c r="CT1742" i="64"/>
  <c r="DB1696" i="64"/>
  <c r="DC1691" i="64" s="1"/>
  <c r="DC1698" i="64" s="1"/>
  <c r="DC1695" i="64" s="1"/>
  <c r="DB1703" i="64"/>
  <c r="AA1696" i="64"/>
  <c r="AB1691" i="64" s="1"/>
  <c r="AB1698" i="64" s="1"/>
  <c r="AB1695" i="64" s="1"/>
  <c r="AA1703" i="64"/>
  <c r="DC1696" i="64" l="1"/>
  <c r="DD1691" i="64" s="1"/>
  <c r="DD1698" i="64" s="1"/>
  <c r="DD1695" i="64" s="1"/>
  <c r="DC1703" i="64"/>
  <c r="CT1751" i="64" a="1"/>
  <c r="CT1751" i="64" s="1"/>
  <c r="CT1739" i="64" s="1"/>
  <c r="AB1696" i="64"/>
  <c r="AC1691" i="64" s="1"/>
  <c r="AC1698" i="64" s="1"/>
  <c r="AC1695" i="64" s="1"/>
  <c r="AB1703" i="64"/>
  <c r="AC1696" i="64" l="1"/>
  <c r="AD1691" i="64" s="1"/>
  <c r="AC1703" i="64"/>
  <c r="CT1747" i="64"/>
  <c r="CT1740" i="64"/>
  <c r="CU1736" i="64" s="1"/>
  <c r="DD1696" i="64"/>
  <c r="DE1691" i="64" s="1"/>
  <c r="DE1698" i="64" s="1"/>
  <c r="DE1695" i="64" s="1"/>
  <c r="DD1703" i="64"/>
  <c r="AD1698" i="64" l="1"/>
  <c r="AD1695" i="64" s="1"/>
  <c r="K1695" i="64" s="1"/>
  <c r="K1691" i="64"/>
  <c r="DE1696" i="64"/>
  <c r="DF1691" i="64" s="1"/>
  <c r="DF1698" i="64" s="1"/>
  <c r="DF1695" i="64" s="1"/>
  <c r="DE1703" i="64"/>
  <c r="CU1742" i="64"/>
  <c r="CU1750" i="64"/>
  <c r="CU1745" i="64"/>
  <c r="AD1696" i="64" l="1"/>
  <c r="AE1691" i="64" s="1"/>
  <c r="AE1698" i="64" s="1"/>
  <c r="AD1703" i="64"/>
  <c r="CU1751" i="64" a="1"/>
  <c r="CU1751" i="64" s="1"/>
  <c r="CU1739" i="64" s="1"/>
  <c r="DF1696" i="64"/>
  <c r="DG1691" i="64" s="1"/>
  <c r="DG1698" i="64" s="1"/>
  <c r="DG1695" i="64" s="1"/>
  <c r="DF1703" i="64"/>
  <c r="K1696" i="64" l="1"/>
  <c r="AE1695" i="64"/>
  <c r="DG1696" i="64"/>
  <c r="DH1691" i="64" s="1"/>
  <c r="DH1698" i="64" s="1"/>
  <c r="DH1695" i="64" s="1"/>
  <c r="DG1703" i="64"/>
  <c r="CU1747" i="64"/>
  <c r="CU1740" i="64"/>
  <c r="CV1736" i="64" s="1"/>
  <c r="AE1696" i="64" l="1"/>
  <c r="AF1691" i="64" s="1"/>
  <c r="AF1698" i="64" s="1"/>
  <c r="AE1703" i="64"/>
  <c r="CV1742" i="64"/>
  <c r="CV1750" i="64"/>
  <c r="CV1745" i="64"/>
  <c r="DH1696" i="64"/>
  <c r="DI1691" i="64" s="1"/>
  <c r="DI1698" i="64" s="1"/>
  <c r="DI1695" i="64" s="1"/>
  <c r="DH1703" i="64"/>
  <c r="AF1695" i="64" l="1"/>
  <c r="CV1751" i="64" a="1"/>
  <c r="CV1751" i="64" s="1"/>
  <c r="CV1739" i="64" s="1"/>
  <c r="DI1696" i="64"/>
  <c r="DJ1691" i="64" s="1"/>
  <c r="DJ1698" i="64" s="1"/>
  <c r="DJ1695" i="64" s="1"/>
  <c r="DI1703" i="64"/>
  <c r="AF1703" i="64" l="1"/>
  <c r="AF1696" i="64"/>
  <c r="AG1691" i="64" s="1"/>
  <c r="AG1698" i="64" s="1"/>
  <c r="DJ1696" i="64"/>
  <c r="DK1691" i="64" s="1"/>
  <c r="DK1698" i="64" s="1"/>
  <c r="DK1695" i="64" s="1"/>
  <c r="DJ1703" i="64"/>
  <c r="CV1747" i="64"/>
  <c r="CV1740" i="64"/>
  <c r="CW1736" i="64" s="1"/>
  <c r="AG1695" i="64" l="1"/>
  <c r="CW1742" i="64"/>
  <c r="CW1750" i="64"/>
  <c r="CW1745" i="64"/>
  <c r="DK1696" i="64"/>
  <c r="DL1691" i="64" s="1"/>
  <c r="DL1698" i="64" s="1"/>
  <c r="DK1703" i="64"/>
  <c r="DL1695" i="64" l="1"/>
  <c r="DL1696" i="64" s="1"/>
  <c r="K1698" i="64"/>
  <c r="AG1696" i="64"/>
  <c r="AH1691" i="64" s="1"/>
  <c r="AH1698" i="64" s="1"/>
  <c r="AG1703" i="64"/>
  <c r="CW1751" i="64" a="1"/>
  <c r="CW1751" i="64" s="1"/>
  <c r="CW1739" i="64" s="1"/>
  <c r="DL1703" i="64" l="1"/>
  <c r="K1703" i="64" s="1"/>
  <c r="AH1695" i="64"/>
  <c r="CW1747" i="64"/>
  <c r="CW1740" i="64"/>
  <c r="CX1736" i="64" s="1"/>
  <c r="AH1696" i="64" l="1"/>
  <c r="AI1691" i="64" s="1"/>
  <c r="AI1698" i="64" s="1"/>
  <c r="AH1703" i="64"/>
  <c r="CX1742" i="64"/>
  <c r="CX1750" i="64"/>
  <c r="CX1745" i="64"/>
  <c r="AI1695" i="64" l="1"/>
  <c r="CX1751" i="64" a="1"/>
  <c r="CX1751" i="64" s="1"/>
  <c r="CX1739" i="64" s="1"/>
  <c r="AI1703" i="64" l="1"/>
  <c r="AI1696" i="64"/>
  <c r="AJ1691" i="64" s="1"/>
  <c r="AJ1698" i="64" s="1"/>
  <c r="AJ1695" i="64" s="1"/>
  <c r="AJ1703" i="64" s="1"/>
  <c r="CX1747" i="64"/>
  <c r="CX1740" i="64"/>
  <c r="CY1736" i="64" s="1"/>
  <c r="AJ1696" i="64" l="1"/>
  <c r="AK1691" i="64" s="1"/>
  <c r="AK1698" i="64" s="1"/>
  <c r="AK1695" i="64" s="1"/>
  <c r="CY1742" i="64"/>
  <c r="CY1750" i="64"/>
  <c r="CY1745" i="64"/>
  <c r="AK1703" i="64" l="1"/>
  <c r="AK1696" i="64"/>
  <c r="AL1691" i="64" s="1"/>
  <c r="AL1698" i="64" s="1"/>
  <c r="AL1695" i="64" s="1"/>
  <c r="AL1703" i="64" s="1"/>
  <c r="CY1751" i="64" a="1"/>
  <c r="CY1751" i="64" s="1"/>
  <c r="CY1739" i="64" s="1"/>
  <c r="AL1696" i="64" l="1"/>
  <c r="AM1691" i="64" s="1"/>
  <c r="AM1698" i="64" s="1"/>
  <c r="AM1695" i="64" s="1"/>
  <c r="AM1703" i="64" s="1"/>
  <c r="CY1747" i="64"/>
  <c r="CY1740" i="64"/>
  <c r="CZ1736" i="64" s="1"/>
  <c r="AM1696" i="64" l="1"/>
  <c r="AN1691" i="64" s="1"/>
  <c r="AN1698" i="64" s="1"/>
  <c r="AN1695" i="64" s="1"/>
  <c r="AN1696" i="64" s="1"/>
  <c r="AO1691" i="64" s="1"/>
  <c r="AO1698" i="64" s="1"/>
  <c r="AO1695" i="64" s="1"/>
  <c r="CZ1742" i="64"/>
  <c r="CZ1750" i="64"/>
  <c r="CZ1745" i="64"/>
  <c r="AN1703" i="64" l="1"/>
  <c r="CZ1751" i="64" a="1"/>
  <c r="CZ1751" i="64" s="1"/>
  <c r="CZ1739" i="64" s="1"/>
  <c r="AO1696" i="64"/>
  <c r="AP1691" i="64" s="1"/>
  <c r="AO1703" i="64"/>
  <c r="AP1698" i="64" l="1"/>
  <c r="AP1695" i="64" s="1"/>
  <c r="L1695" i="64" s="1"/>
  <c r="L1691" i="64"/>
  <c r="CZ1747" i="64"/>
  <c r="CZ1740" i="64"/>
  <c r="DA1736" i="64" s="1"/>
  <c r="AP1696" i="64" l="1"/>
  <c r="AQ1691" i="64" s="1"/>
  <c r="AQ1698" i="64" s="1"/>
  <c r="AP1703" i="64"/>
  <c r="DA1742" i="64"/>
  <c r="DA1750" i="64"/>
  <c r="DA1745" i="64"/>
  <c r="L1696" i="64" l="1"/>
  <c r="AQ1695" i="64"/>
  <c r="DA1751" i="64" a="1"/>
  <c r="DA1751" i="64" s="1"/>
  <c r="DA1739" i="64" s="1"/>
  <c r="AQ1696" i="64" l="1"/>
  <c r="AR1691" i="64" s="1"/>
  <c r="AR1698" i="64" s="1"/>
  <c r="AQ1703" i="64"/>
  <c r="DA1747" i="64"/>
  <c r="DA1740" i="64"/>
  <c r="DB1736" i="64" s="1"/>
  <c r="AR1695" i="64" l="1"/>
  <c r="DB1742" i="64"/>
  <c r="DB1750" i="64"/>
  <c r="DB1745" i="64"/>
  <c r="AR1696" i="64" l="1"/>
  <c r="AS1691" i="64" s="1"/>
  <c r="AS1698" i="64" s="1"/>
  <c r="AR1703" i="64"/>
  <c r="DB1751" i="64" a="1"/>
  <c r="DB1751" i="64" s="1"/>
  <c r="DB1739" i="64" s="1"/>
  <c r="AS1695" i="64" l="1"/>
  <c r="DB1747" i="64"/>
  <c r="DB1740" i="64"/>
  <c r="DC1736" i="64" s="1"/>
  <c r="AS1696" i="64" l="1"/>
  <c r="AT1691" i="64" s="1"/>
  <c r="AT1698" i="64" s="1"/>
  <c r="AS1703" i="64"/>
  <c r="DC1742" i="64"/>
  <c r="DC1750" i="64"/>
  <c r="DC1745" i="64"/>
  <c r="AT1695" i="64" l="1"/>
  <c r="DC1751" i="64" a="1"/>
  <c r="DC1751" i="64" s="1"/>
  <c r="DC1739" i="64" s="1"/>
  <c r="AT1696" i="64" l="1"/>
  <c r="AU1691" i="64" s="1"/>
  <c r="AU1698" i="64" s="1"/>
  <c r="AT1703" i="64"/>
  <c r="DC1747" i="64"/>
  <c r="DC1740" i="64"/>
  <c r="DD1736" i="64" s="1"/>
  <c r="AU1695" i="64" l="1"/>
  <c r="DD1745" i="64"/>
  <c r="DD1742" i="64"/>
  <c r="DD1750" i="64"/>
  <c r="AU1703" i="64" l="1"/>
  <c r="AU1696" i="64"/>
  <c r="AV1691" i="64" s="1"/>
  <c r="AV1698" i="64" s="1"/>
  <c r="AV1695" i="64" s="1"/>
  <c r="AV1696" i="64" s="1"/>
  <c r="AW1691" i="64" s="1"/>
  <c r="AW1698" i="64" s="1"/>
  <c r="AW1695" i="64" s="1"/>
  <c r="DD1751" i="64" a="1"/>
  <c r="DD1751" i="64" s="1"/>
  <c r="DD1739" i="64" s="1"/>
  <c r="AV1703" i="64" l="1"/>
  <c r="DD1747" i="64"/>
  <c r="DD1740" i="64"/>
  <c r="DE1736" i="64" s="1"/>
  <c r="AW1696" i="64"/>
  <c r="AX1691" i="64" s="1"/>
  <c r="AX1698" i="64" s="1"/>
  <c r="AX1695" i="64" s="1"/>
  <c r="AW1703" i="64"/>
  <c r="AX1696" i="64" l="1"/>
  <c r="AY1691" i="64" s="1"/>
  <c r="AY1698" i="64" s="1"/>
  <c r="AY1695" i="64" s="1"/>
  <c r="AX1703" i="64"/>
  <c r="DE1745" i="64"/>
  <c r="DE1742" i="64"/>
  <c r="DE1750" i="64"/>
  <c r="DE1751" i="64" l="1" a="1"/>
  <c r="DE1751" i="64" s="1"/>
  <c r="DE1739" i="64" s="1"/>
  <c r="AY1696" i="64"/>
  <c r="AZ1691" i="64" s="1"/>
  <c r="AZ1698" i="64" s="1"/>
  <c r="AZ1695" i="64" s="1"/>
  <c r="AY1703" i="64"/>
  <c r="DE1747" i="64" l="1"/>
  <c r="DE1740" i="64"/>
  <c r="DF1736" i="64" s="1"/>
  <c r="AZ1703" i="64"/>
  <c r="AZ1696" i="64"/>
  <c r="BA1691" i="64" s="1"/>
  <c r="BA1698" i="64" s="1"/>
  <c r="BA1695" i="64" s="1"/>
  <c r="BA1703" i="64" l="1"/>
  <c r="BA1696" i="64"/>
  <c r="BB1691" i="64" s="1"/>
  <c r="DF1745" i="64"/>
  <c r="DF1742" i="64"/>
  <c r="DF1750" i="64"/>
  <c r="BB1698" i="64" l="1"/>
  <c r="BB1695" i="64" s="1"/>
  <c r="M1695" i="64" s="1"/>
  <c r="M1691" i="64"/>
  <c r="DF1751" i="64" a="1"/>
  <c r="DF1751" i="64" s="1"/>
  <c r="DF1739" i="64" s="1"/>
  <c r="BB1703" i="64" l="1"/>
  <c r="BB1696" i="64"/>
  <c r="BC1691" i="64" s="1"/>
  <c r="BC1698" i="64" s="1"/>
  <c r="M1696" i="64"/>
  <c r="DF1747" i="64"/>
  <c r="DF1740" i="64"/>
  <c r="DG1736" i="64" s="1"/>
  <c r="BC1695" i="64" l="1"/>
  <c r="DG1750" i="64"/>
  <c r="DG1745" i="64"/>
  <c r="DG1742" i="64"/>
  <c r="BC1703" i="64" l="1"/>
  <c r="BC1696" i="64"/>
  <c r="BD1691" i="64" s="1"/>
  <c r="BD1698" i="64" s="1"/>
  <c r="DG1751" i="64" a="1"/>
  <c r="DG1751" i="64" s="1"/>
  <c r="DG1739" i="64" s="1"/>
  <c r="BD1695" i="64" l="1"/>
  <c r="DG1747" i="64"/>
  <c r="DG1740" i="64"/>
  <c r="DH1736" i="64" s="1"/>
  <c r="BD1696" i="64" l="1"/>
  <c r="BE1691" i="64" s="1"/>
  <c r="BE1698" i="64" s="1"/>
  <c r="BD1703" i="64"/>
  <c r="DH1750" i="64"/>
  <c r="DH1745" i="64"/>
  <c r="DH1742" i="64"/>
  <c r="BE1695" i="64" l="1"/>
  <c r="DH1751" i="64" a="1"/>
  <c r="DH1751" i="64" s="1"/>
  <c r="DH1739" i="64" s="1"/>
  <c r="BE1696" i="64" l="1"/>
  <c r="BF1691" i="64" s="1"/>
  <c r="BF1698" i="64" s="1"/>
  <c r="BE1703" i="64"/>
  <c r="DH1747" i="64"/>
  <c r="DH1740" i="64"/>
  <c r="DI1736" i="64" s="1"/>
  <c r="BF1695" i="64" l="1"/>
  <c r="DI1750" i="64"/>
  <c r="DI1745" i="64"/>
  <c r="DI1742" i="64"/>
  <c r="BF1696" i="64" l="1"/>
  <c r="BG1691" i="64" s="1"/>
  <c r="BG1698" i="64" s="1"/>
  <c r="BF1703" i="64"/>
  <c r="DI1751" i="64" a="1"/>
  <c r="DI1751" i="64" s="1"/>
  <c r="DI1739" i="64" s="1"/>
  <c r="BG1695" i="64" l="1"/>
  <c r="DI1747" i="64"/>
  <c r="DI1740" i="64"/>
  <c r="DJ1736" i="64" s="1"/>
  <c r="BG1696" i="64" l="1"/>
  <c r="BH1691" i="64" s="1"/>
  <c r="BH1698" i="64" s="1"/>
  <c r="BH1695" i="64" s="1"/>
  <c r="BH1696" i="64" s="1"/>
  <c r="BI1691" i="64" s="1"/>
  <c r="BI1698" i="64" s="1"/>
  <c r="BI1695" i="64" s="1"/>
  <c r="BG1703" i="64"/>
  <c r="DJ1750" i="64"/>
  <c r="DJ1745" i="64"/>
  <c r="DJ1742" i="64"/>
  <c r="BH1703" i="64" l="1"/>
  <c r="DJ1751" i="64" a="1"/>
  <c r="DJ1751" i="64" s="1"/>
  <c r="DJ1739" i="64" s="1"/>
  <c r="BI1696" i="64"/>
  <c r="BJ1691" i="64" s="1"/>
  <c r="BJ1698" i="64" s="1"/>
  <c r="BJ1695" i="64" s="1"/>
  <c r="BI1703" i="64"/>
  <c r="BJ1696" i="64" l="1"/>
  <c r="BK1691" i="64" s="1"/>
  <c r="BK1698" i="64" s="1"/>
  <c r="BK1695" i="64" s="1"/>
  <c r="BJ1703" i="64"/>
  <c r="DJ1747" i="64"/>
  <c r="DJ1740" i="64"/>
  <c r="DK1736" i="64" s="1"/>
  <c r="DK1742" i="64" l="1"/>
  <c r="DK1750" i="64"/>
  <c r="DK1745" i="64"/>
  <c r="BK1696" i="64"/>
  <c r="BL1691" i="64" s="1"/>
  <c r="BL1698" i="64" s="1"/>
  <c r="BL1695" i="64" s="1"/>
  <c r="BK1703" i="64"/>
  <c r="DK1751" i="64" l="1" a="1"/>
  <c r="DK1751" i="64" s="1"/>
  <c r="DK1739" i="64" s="1"/>
  <c r="BL1696" i="64"/>
  <c r="BM1691" i="64" s="1"/>
  <c r="BM1698" i="64" s="1"/>
  <c r="BM1695" i="64" s="1"/>
  <c r="BL1703" i="64"/>
  <c r="BM1696" i="64" l="1"/>
  <c r="BN1691" i="64" s="1"/>
  <c r="BM1703" i="64"/>
  <c r="DK1747" i="64"/>
  <c r="DK1740" i="64"/>
  <c r="DL1736" i="64" s="1"/>
  <c r="BN1698" i="64" l="1"/>
  <c r="BN1695" i="64" s="1"/>
  <c r="N1695" i="64" s="1"/>
  <c r="N1691" i="64"/>
  <c r="DL1742" i="64"/>
  <c r="DL1750" i="64"/>
  <c r="DL1751" i="64" s="1" a="1"/>
  <c r="DL1751" i="64" s="1"/>
  <c r="DL1739" i="64" s="1"/>
  <c r="DL1747" i="64" s="1"/>
  <c r="DL1745" i="64"/>
  <c r="BN1696" i="64" l="1"/>
  <c r="BO1691" i="64" s="1"/>
  <c r="BO1698" i="64" s="1"/>
  <c r="BN1703" i="64"/>
  <c r="DL1740" i="64"/>
  <c r="N1696" i="64" l="1"/>
  <c r="BO1695" i="64"/>
  <c r="BO1696" i="64" l="1"/>
  <c r="BP1691" i="64" s="1"/>
  <c r="BP1698" i="64" s="1"/>
  <c r="BO1703" i="64"/>
  <c r="BP1695" i="64" l="1"/>
  <c r="BP1703" i="64" l="1"/>
  <c r="BP1696" i="64"/>
  <c r="BQ1691" i="64" s="1"/>
  <c r="BQ1698" i="64" s="1"/>
  <c r="BQ1695" i="64" l="1"/>
  <c r="BQ1703" i="64" l="1"/>
  <c r="BQ1696" i="64"/>
  <c r="BR1691" i="64" s="1"/>
  <c r="BR1698" i="64" s="1"/>
  <c r="BR1695" i="64" l="1"/>
  <c r="BR1703" i="64" l="1"/>
  <c r="BR1696" i="64"/>
  <c r="BS1691" i="64" s="1"/>
  <c r="BS1698" i="64" s="1"/>
  <c r="BS1695" i="64" l="1"/>
  <c r="BS1703" i="64" l="1"/>
  <c r="BS1696" i="64"/>
  <c r="BT1691" i="64" s="1"/>
  <c r="BT1698" i="64" s="1"/>
  <c r="BT1695" i="64" s="1"/>
  <c r="BT1696" i="64" s="1"/>
  <c r="BU1691" i="64" s="1"/>
  <c r="BU1698" i="64" s="1"/>
  <c r="BU1695" i="64" s="1"/>
  <c r="BT1703" i="64" l="1"/>
  <c r="BU1696" i="64"/>
  <c r="BV1691" i="64" s="1"/>
  <c r="BV1698" i="64" s="1"/>
  <c r="BV1695" i="64" s="1"/>
  <c r="BU1703" i="64"/>
  <c r="BV1696" i="64" l="1"/>
  <c r="BW1691" i="64" s="1"/>
  <c r="BW1698" i="64" s="1"/>
  <c r="BW1695" i="64" s="1"/>
  <c r="BV1703" i="64"/>
  <c r="BW1696" i="64" l="1"/>
  <c r="BX1691" i="64" s="1"/>
  <c r="BX1698" i="64" s="1"/>
  <c r="BX1695" i="64" s="1"/>
  <c r="BW1703" i="64"/>
  <c r="BX1696" i="64" l="1"/>
  <c r="BY1691" i="64" s="1"/>
  <c r="BY1698" i="64" s="1"/>
  <c r="BY1695" i="64" s="1"/>
  <c r="BX1703" i="64"/>
  <c r="BY1696" i="64" l="1"/>
  <c r="BZ1691" i="64" s="1"/>
  <c r="BY1703" i="64"/>
  <c r="BZ1698" i="64" l="1"/>
  <c r="BZ1695" i="64" s="1"/>
  <c r="O1695" i="64" s="1"/>
  <c r="O1691" i="64"/>
  <c r="BZ1703" i="64" l="1"/>
  <c r="BZ1696" i="64"/>
  <c r="CA1691" i="64" s="1"/>
  <c r="CA1698" i="64" s="1"/>
  <c r="O1696" i="64" l="1"/>
  <c r="CA1695" i="64"/>
  <c r="CA1696" i="64" l="1"/>
  <c r="CB1691" i="64" s="1"/>
  <c r="CB1698" i="64" s="1"/>
  <c r="CA1703" i="64"/>
  <c r="CB1695" i="64" l="1"/>
  <c r="CB1703" i="64" l="1"/>
  <c r="CB1696" i="64"/>
  <c r="CC1691" i="64" s="1"/>
  <c r="CC1698" i="64" s="1"/>
  <c r="CC1695" i="64" l="1"/>
  <c r="CC1696" i="64" l="1"/>
  <c r="CD1691" i="64" s="1"/>
  <c r="CD1698" i="64" s="1"/>
  <c r="CC1703" i="64"/>
  <c r="CD1695" i="64" l="1"/>
  <c r="CD1696" i="64" l="1"/>
  <c r="CE1691" i="64" s="1"/>
  <c r="CE1698" i="64" s="1"/>
  <c r="CD1703" i="64"/>
  <c r="CE1695" i="64" l="1"/>
  <c r="CE1696" i="64" l="1"/>
  <c r="CF1691" i="64" s="1"/>
  <c r="CF1698" i="64" s="1"/>
  <c r="CF1695" i="64" s="1"/>
  <c r="CF1703" i="64" s="1"/>
  <c r="CE1703" i="64"/>
  <c r="CF1696" i="64" l="1"/>
  <c r="CG1691" i="64" s="1"/>
  <c r="CG1698" i="64" s="1"/>
  <c r="CG1695" i="64" s="1"/>
  <c r="CG1703" i="64" s="1"/>
  <c r="CG1696" i="64" l="1"/>
  <c r="CH1691" i="64" s="1"/>
  <c r="CH1698" i="64" s="1"/>
  <c r="CH1695" i="64" s="1"/>
  <c r="CH1703" i="64" s="1"/>
  <c r="CH1696" i="64" l="1"/>
  <c r="CI1691" i="64" s="1"/>
  <c r="CI1698" i="64" s="1"/>
  <c r="CI1695" i="64" s="1"/>
  <c r="CI1703" i="64" s="1"/>
  <c r="CI1696" i="64" l="1"/>
  <c r="CJ1691" i="64" s="1"/>
  <c r="CJ1698" i="64" s="1"/>
  <c r="CJ1695" i="64" s="1"/>
  <c r="CJ1696" i="64" s="1"/>
  <c r="CK1691" i="64" s="1"/>
  <c r="CK1698" i="64" s="1"/>
  <c r="CK1695" i="64" s="1"/>
  <c r="CJ1703" i="64" l="1"/>
  <c r="CK1696" i="64"/>
  <c r="CL1691" i="64" s="1"/>
  <c r="CK1703" i="64"/>
  <c r="CL1698" i="64" l="1"/>
  <c r="CL1695" i="64" s="1"/>
  <c r="P1691" i="64"/>
  <c r="L1698" i="64"/>
  <c r="M1698" i="64"/>
  <c r="N1698" i="64"/>
  <c r="O1698" i="64"/>
  <c r="P1698" i="64" l="1"/>
  <c r="P1695" i="64"/>
  <c r="CL1703" i="64"/>
  <c r="CL1696" i="64"/>
  <c r="P1696" i="64" s="1"/>
  <c r="R1627" i="64"/>
  <c r="L1703" i="64" l="1"/>
  <c r="M1703" i="64"/>
  <c r="N1703" i="64"/>
  <c r="O1703" i="64"/>
  <c r="P1703" i="64"/>
  <c r="T1000" i="64" l="1"/>
  <c r="T1004" i="64" s="1"/>
  <c r="U1000" i="64" s="1"/>
  <c r="U1004" i="64" s="1"/>
  <c r="T1006" i="64" l="1"/>
  <c r="U1006" i="64"/>
  <c r="V1000" i="64"/>
  <c r="V1004" i="64" s="1"/>
  <c r="V1006" i="64" l="1"/>
  <c r="W1000" i="64"/>
  <c r="W1004" i="64" s="1"/>
  <c r="W1006" i="64" l="1"/>
  <c r="X1000" i="64"/>
  <c r="X1004" i="64" s="1"/>
  <c r="X1006" i="64" l="1"/>
  <c r="Y1000" i="64"/>
  <c r="Y1004" i="64" s="1"/>
  <c r="Y1006" i="64" l="1"/>
  <c r="Z1000" i="64"/>
  <c r="Z1004" i="64" s="1"/>
  <c r="Z1006" i="64" l="1"/>
  <c r="AA1000" i="64"/>
  <c r="AA1004" i="64" s="1"/>
  <c r="AA1006" i="64" l="1"/>
  <c r="AB1000" i="64"/>
  <c r="AB1004" i="64" s="1"/>
  <c r="AB1006" i="64" l="1"/>
  <c r="AC1000" i="64"/>
  <c r="AC1004" i="64" s="1"/>
  <c r="AC1006" i="64" l="1"/>
  <c r="AD1000" i="64"/>
  <c r="AD1004" i="64" s="1"/>
  <c r="AD1006" i="64" l="1"/>
  <c r="AE1000" i="64" l="1"/>
  <c r="AE1004" i="64" s="1"/>
  <c r="K1004" i="64"/>
  <c r="L1000" i="64" s="1"/>
  <c r="AF1000" i="64" l="1"/>
  <c r="AF1004" i="64" s="1"/>
  <c r="AE1006" i="64"/>
  <c r="AG1000" i="64" l="1"/>
  <c r="AG1004" i="64" s="1"/>
  <c r="AF1006" i="64"/>
  <c r="AH1000" i="64" l="1"/>
  <c r="AH1004" i="64" s="1"/>
  <c r="AG1006" i="64"/>
  <c r="AH1006" i="64" l="1"/>
  <c r="AI1000" i="64"/>
  <c r="AI1004" i="64" s="1"/>
  <c r="AI1006" i="64" l="1"/>
  <c r="AJ1000" i="64"/>
  <c r="AJ1004" i="64" s="1"/>
  <c r="AJ1006" i="64" l="1"/>
  <c r="AK1000" i="64"/>
  <c r="AK1004" i="64" s="1"/>
  <c r="AK1006" i="64" l="1"/>
  <c r="AL1000" i="64"/>
  <c r="AL1004" i="64" s="1"/>
  <c r="AL1006" i="64" l="1"/>
  <c r="AM1000" i="64"/>
  <c r="AM1004" i="64" s="1"/>
  <c r="AM1006" i="64" l="1"/>
  <c r="AN1000" i="64"/>
  <c r="AN1004" i="64" s="1"/>
  <c r="AN1006" i="64" l="1"/>
  <c r="AO1000" i="64"/>
  <c r="AO1004" i="64" s="1"/>
  <c r="AO1006" i="64" l="1"/>
  <c r="AP1000" i="64"/>
  <c r="AP1004" i="64" s="1"/>
  <c r="AP1006" i="64" l="1"/>
  <c r="L1004" i="64" l="1"/>
  <c r="M1000" i="64" s="1"/>
  <c r="AQ1000" i="64"/>
  <c r="AQ1004" i="64" s="1"/>
  <c r="AQ1006" i="64" l="1"/>
  <c r="AR1000" i="64"/>
  <c r="AR1004" i="64" s="1"/>
  <c r="AR1006" i="64" l="1"/>
  <c r="AS1000" i="64"/>
  <c r="AS1004" i="64" s="1"/>
  <c r="AS1006" i="64" l="1"/>
  <c r="AT1000" i="64"/>
  <c r="AT1004" i="64" s="1"/>
  <c r="AT1006" i="64" l="1"/>
  <c r="AU1000" i="64"/>
  <c r="AU1004" i="64" s="1"/>
  <c r="AV1000" i="64" l="1"/>
  <c r="AV1004" i="64" s="1"/>
  <c r="AU1006" i="64"/>
  <c r="AW1000" i="64" l="1"/>
  <c r="AW1004" i="64" s="1"/>
  <c r="AV1006" i="64"/>
  <c r="AX1000" i="64" l="1"/>
  <c r="AX1004" i="64" s="1"/>
  <c r="AW1006" i="64"/>
  <c r="AX1006" i="64" l="1"/>
  <c r="AY1000" i="64"/>
  <c r="AY1004" i="64" s="1"/>
  <c r="AY1006" i="64" l="1"/>
  <c r="AZ1000" i="64"/>
  <c r="AZ1004" i="64" s="1"/>
  <c r="AZ1006" i="64" l="1"/>
  <c r="BA1000" i="64"/>
  <c r="BA1004" i="64" s="1"/>
  <c r="BA1006" i="64" l="1"/>
  <c r="BB1000" i="64"/>
  <c r="BB1004" i="64" s="1"/>
  <c r="BB1006" i="64" l="1"/>
  <c r="M1004" i="64" l="1"/>
  <c r="N1000" i="64" s="1"/>
  <c r="BC1000" i="64"/>
  <c r="BC1004" i="64" s="1"/>
  <c r="BC1006" i="64" l="1"/>
  <c r="BD1000" i="64"/>
  <c r="BD1004" i="64" s="1"/>
  <c r="BD1006" i="64" l="1"/>
  <c r="BE1000" i="64"/>
  <c r="BE1004" i="64" s="1"/>
  <c r="BE1006" i="64" l="1"/>
  <c r="BF1000" i="64"/>
  <c r="BF1004" i="64" s="1"/>
  <c r="BF1006" i="64" l="1"/>
  <c r="BG1000" i="64"/>
  <c r="BG1004" i="64" s="1"/>
  <c r="BG1006" i="64" l="1"/>
  <c r="BH1000" i="64"/>
  <c r="BH1004" i="64" s="1"/>
  <c r="BH1006" i="64" l="1"/>
  <c r="BI1000" i="64"/>
  <c r="BI1004" i="64" s="1"/>
  <c r="BI1006" i="64" l="1"/>
  <c r="BJ1000" i="64"/>
  <c r="BJ1004" i="64" s="1"/>
  <c r="BJ1006" i="64" l="1"/>
  <c r="BK1000" i="64"/>
  <c r="BK1004" i="64" s="1"/>
  <c r="BL1000" i="64" l="1"/>
  <c r="BL1004" i="64" s="1"/>
  <c r="BK1006" i="64"/>
  <c r="BM1000" i="64" l="1"/>
  <c r="BM1004" i="64" s="1"/>
  <c r="BL1006" i="64"/>
  <c r="BN1000" i="64" l="1"/>
  <c r="BN1004" i="64" s="1"/>
  <c r="BM1006" i="64"/>
  <c r="BN1006" i="64" l="1"/>
  <c r="N1004" i="64" l="1"/>
  <c r="O1000" i="64" s="1"/>
  <c r="BO1000" i="64"/>
  <c r="BO1004" i="64" s="1"/>
  <c r="BO1006" i="64" l="1"/>
  <c r="BP1000" i="64"/>
  <c r="BP1004" i="64" s="1"/>
  <c r="BP1006" i="64" l="1"/>
  <c r="BQ1000" i="64"/>
  <c r="BQ1004" i="64" s="1"/>
  <c r="BQ1006" i="64" l="1"/>
  <c r="BR1000" i="64"/>
  <c r="BR1004" i="64" s="1"/>
  <c r="BR1006" i="64" l="1"/>
  <c r="BS1000" i="64"/>
  <c r="BS1004" i="64" s="1"/>
  <c r="BS1006" i="64" l="1"/>
  <c r="BT1000" i="64"/>
  <c r="BT1004" i="64" s="1"/>
  <c r="BT1006" i="64" l="1"/>
  <c r="BU1000" i="64"/>
  <c r="BU1004" i="64" s="1"/>
  <c r="BU1006" i="64" l="1"/>
  <c r="BV1000" i="64"/>
  <c r="BV1004" i="64" s="1"/>
  <c r="BV1006" i="64" l="1"/>
  <c r="BW1000" i="64"/>
  <c r="BW1004" i="64" s="1"/>
  <c r="BW1006" i="64" l="1"/>
  <c r="BX1000" i="64"/>
  <c r="BX1004" i="64" s="1"/>
  <c r="BX1006" i="64" l="1"/>
  <c r="BY1000" i="64"/>
  <c r="BY1004" i="64" s="1"/>
  <c r="BY1006" i="64" l="1"/>
  <c r="BZ1000" i="64"/>
  <c r="BZ1004" i="64" s="1"/>
  <c r="BZ1006" i="64" l="1"/>
  <c r="CA1000" i="64" l="1"/>
  <c r="CA1004" i="64" s="1"/>
  <c r="O1004" i="64"/>
  <c r="P1000" i="64" s="1"/>
  <c r="CB1000" i="64" l="1"/>
  <c r="CB1004" i="64" s="1"/>
  <c r="CA1006" i="64"/>
  <c r="CC1000" i="64" l="1"/>
  <c r="CC1004" i="64" s="1"/>
  <c r="CB1006" i="64"/>
  <c r="CD1000" i="64" l="1"/>
  <c r="CD1004" i="64" s="1"/>
  <c r="CC1006" i="64"/>
  <c r="CD1006" i="64" l="1"/>
  <c r="CE1000" i="64"/>
  <c r="CE1004" i="64" s="1"/>
  <c r="CE1006" i="64" l="1"/>
  <c r="CF1000" i="64"/>
  <c r="CF1004" i="64" s="1"/>
  <c r="CF1006" i="64" l="1"/>
  <c r="CG1000" i="64"/>
  <c r="CG1004" i="64" s="1"/>
  <c r="CG1006" i="64" l="1"/>
  <c r="CH1000" i="64"/>
  <c r="CH1004" i="64" s="1"/>
  <c r="CH1006" i="64" l="1"/>
  <c r="CI1000" i="64"/>
  <c r="CI1004" i="64" s="1"/>
  <c r="CI1006" i="64" l="1"/>
  <c r="CJ1000" i="64"/>
  <c r="CJ1004" i="64" s="1"/>
  <c r="CJ1006" i="64" l="1"/>
  <c r="CK1000" i="64"/>
  <c r="CK1004" i="64" s="1"/>
  <c r="CK1006" i="64" l="1"/>
  <c r="CL1000" i="64"/>
  <c r="CL1004" i="64" s="1"/>
  <c r="CL1006" i="64" l="1"/>
  <c r="P1004" i="64"/>
  <c r="K1006" i="64" l="1"/>
  <c r="L1006" i="64"/>
  <c r="M1006" i="64"/>
  <c r="N1006" i="64"/>
  <c r="O1006" i="64"/>
  <c r="P1006" i="64"/>
  <c r="S779" i="64" l="1" a="1"/>
  <c r="S779" i="64"/>
  <c r="T779" i="64" a="1"/>
  <c r="T779" i="64"/>
  <c r="U779" i="64" a="1"/>
  <c r="U779" i="64"/>
  <c r="V779" i="64" a="1"/>
  <c r="V779" i="64"/>
  <c r="W779" i="64" a="1"/>
  <c r="W779" i="64"/>
  <c r="X779" i="64" a="1"/>
  <c r="X779" i="64"/>
  <c r="Y779" i="64" a="1"/>
  <c r="Y779" i="64"/>
  <c r="Z779" i="64" a="1"/>
  <c r="Z779" i="64"/>
  <c r="AA779" i="64" a="1"/>
  <c r="AA779" i="64"/>
  <c r="AB779" i="64" a="1"/>
  <c r="AB779" i="64"/>
  <c r="AC779" i="64" a="1"/>
  <c r="AC779" i="64"/>
  <c r="AD779" i="64" a="1"/>
  <c r="AD779" i="64"/>
  <c r="AE779" i="64" a="1"/>
  <c r="AE779" i="64"/>
  <c r="AF779" i="64" a="1"/>
  <c r="AF779" i="64"/>
  <c r="AG779" i="64" a="1"/>
  <c r="AG779" i="64"/>
  <c r="AH779" i="64" a="1"/>
  <c r="AH779" i="64"/>
  <c r="AI779" i="64" a="1"/>
  <c r="AI779" i="64"/>
  <c r="AJ779" i="64" a="1"/>
  <c r="AJ779" i="64"/>
  <c r="AK779" i="64" a="1"/>
  <c r="AK779" i="64"/>
  <c r="AL779" i="64" a="1"/>
  <c r="AL779" i="64"/>
  <c r="AM779" i="64" a="1"/>
  <c r="AM779" i="64"/>
  <c r="AN779" i="64" a="1"/>
  <c r="AN779" i="64"/>
  <c r="AO779" i="64" a="1"/>
  <c r="AO779" i="64"/>
  <c r="AP779" i="64" a="1"/>
  <c r="AP779" i="64"/>
  <c r="AQ779" i="64" a="1"/>
  <c r="AQ779" i="64"/>
  <c r="AR779" i="64" a="1"/>
  <c r="AR779" i="64"/>
  <c r="AS779" i="64" a="1"/>
  <c r="AS779" i="64"/>
  <c r="AT779" i="64" a="1"/>
  <c r="AT779" i="64"/>
  <c r="AU779" i="64" a="1"/>
  <c r="AU779" i="64"/>
  <c r="AV779" i="64" a="1"/>
  <c r="AV779" i="64"/>
  <c r="AW779" i="64" a="1"/>
  <c r="AW779" i="64"/>
  <c r="AX779" i="64" a="1"/>
  <c r="AX779" i="64"/>
  <c r="AY779" i="64" a="1"/>
  <c r="AY779" i="64"/>
  <c r="AZ779" i="64" a="1"/>
  <c r="AZ779" i="64"/>
  <c r="BA779" i="64" a="1"/>
  <c r="BA779" i="64"/>
  <c r="BB779" i="64" a="1"/>
  <c r="BB779" i="64"/>
  <c r="BC779" i="64" a="1"/>
  <c r="BC779" i="64"/>
  <c r="BD779" i="64" a="1"/>
  <c r="BD779" i="64"/>
  <c r="BE779" i="64" a="1"/>
  <c r="BE779" i="64"/>
  <c r="BF779" i="64" a="1"/>
  <c r="BF779" i="64"/>
  <c r="BG779" i="64" a="1"/>
  <c r="BG779" i="64"/>
  <c r="BH779" i="64" a="1"/>
  <c r="BH779" i="64"/>
  <c r="BI779" i="64" a="1"/>
  <c r="BI779" i="64"/>
  <c r="BJ779" i="64" a="1"/>
  <c r="BJ779" i="64"/>
  <c r="BK779" i="64" a="1"/>
  <c r="BK779" i="64"/>
  <c r="BL779" i="64" a="1"/>
  <c r="BL779" i="64"/>
  <c r="BM779" i="64" a="1"/>
  <c r="BM779" i="64"/>
  <c r="BN779" i="64" a="1"/>
  <c r="BN779" i="64"/>
  <c r="BO779" i="64" a="1"/>
  <c r="BO779" i="64"/>
  <c r="BP779" i="64" a="1"/>
  <c r="BP779" i="64"/>
  <c r="BQ779" i="64" a="1"/>
  <c r="BQ779" i="64"/>
  <c r="BR779" i="64" a="1"/>
  <c r="BR779" i="64"/>
  <c r="BS779" i="64" a="1"/>
  <c r="BS779" i="64"/>
  <c r="BT779" i="64" a="1"/>
  <c r="BT779" i="64"/>
  <c r="BU779" i="64" a="1"/>
  <c r="BU779" i="64"/>
  <c r="BV779" i="64" a="1"/>
  <c r="BV779" i="64"/>
  <c r="BW779" i="64" a="1"/>
  <c r="BW779" i="64"/>
  <c r="BX779" i="64" a="1"/>
  <c r="BX779" i="64"/>
  <c r="BY779" i="64" a="1"/>
  <c r="BY779" i="64"/>
  <c r="BZ779" i="64" a="1"/>
  <c r="BZ779" i="64"/>
  <c r="CA779" i="64" a="1"/>
  <c r="CA779" i="64"/>
  <c r="CB779" i="64" a="1"/>
  <c r="CB779" i="64"/>
  <c r="CC779" i="64" a="1"/>
  <c r="CC779" i="64"/>
  <c r="CD779" i="64" a="1"/>
  <c r="CD779" i="64"/>
  <c r="CE779" i="64" a="1"/>
  <c r="CE779" i="64"/>
  <c r="CF779" i="64" a="1"/>
  <c r="CF779" i="64"/>
  <c r="CG779" i="64" a="1"/>
  <c r="CG779" i="64"/>
  <c r="CH779" i="64" a="1"/>
  <c r="CH779" i="64"/>
  <c r="CI779" i="64" a="1"/>
  <c r="CI779" i="64"/>
  <c r="CJ779" i="64" a="1"/>
  <c r="CJ779" i="64"/>
  <c r="CK779" i="64" a="1"/>
  <c r="CK779" i="64"/>
  <c r="CL779" i="64" a="1"/>
  <c r="CL779" i="64"/>
  <c r="L782" i="64"/>
  <c r="M782" i="64"/>
  <c r="N782" i="64"/>
  <c r="O782" i="64"/>
  <c r="P782" i="64"/>
  <c r="T782" i="64"/>
  <c r="U782" i="64"/>
  <c r="V782" i="64"/>
  <c r="W782" i="64"/>
  <c r="X782" i="64"/>
  <c r="Y782" i="64"/>
  <c r="Z782" i="64"/>
  <c r="AA782" i="64"/>
  <c r="AB782" i="64"/>
  <c r="AC782" i="64"/>
  <c r="AD782" i="64"/>
  <c r="AE782" i="64"/>
  <c r="AF782" i="64"/>
  <c r="AG782" i="64"/>
  <c r="AH782" i="64"/>
  <c r="AI782" i="64"/>
  <c r="AJ782" i="64"/>
  <c r="AK782" i="64"/>
  <c r="AL782" i="64"/>
  <c r="AM782" i="64"/>
  <c r="AN782" i="64"/>
  <c r="AO782" i="64"/>
  <c r="AP782" i="64"/>
  <c r="AQ782" i="64"/>
  <c r="AR782" i="64"/>
  <c r="AS782" i="64"/>
  <c r="AT782" i="64"/>
  <c r="AU782" i="64"/>
  <c r="AV782" i="64"/>
  <c r="AW782" i="64"/>
  <c r="AX782" i="64"/>
  <c r="AY782" i="64"/>
  <c r="AZ782" i="64"/>
  <c r="BA782" i="64"/>
  <c r="BB782" i="64"/>
  <c r="BC782" i="64"/>
  <c r="BD782" i="64"/>
  <c r="BE782" i="64"/>
  <c r="BF782" i="64"/>
  <c r="BG782" i="64"/>
  <c r="BH782" i="64"/>
  <c r="BI782" i="64"/>
  <c r="BJ782" i="64"/>
  <c r="BK782" i="64"/>
  <c r="BL782" i="64"/>
  <c r="BM782" i="64"/>
  <c r="BN782" i="64"/>
  <c r="BO782" i="64"/>
  <c r="BP782" i="64"/>
  <c r="BQ782" i="64"/>
  <c r="BR782" i="64"/>
  <c r="BS782" i="64"/>
  <c r="BT782" i="64"/>
  <c r="BU782" i="64"/>
  <c r="BV782" i="64"/>
  <c r="BW782" i="64"/>
  <c r="BX782" i="64"/>
  <c r="BY782" i="64"/>
  <c r="BZ782" i="64"/>
  <c r="CA782" i="64"/>
  <c r="CB782" i="64"/>
  <c r="CC782" i="64"/>
  <c r="CD782" i="64"/>
  <c r="CE782" i="64"/>
  <c r="CF782" i="64"/>
  <c r="CG782" i="64"/>
  <c r="CH782" i="64"/>
  <c r="CI782" i="64"/>
  <c r="CJ782" i="64"/>
  <c r="CK782" i="64"/>
  <c r="CL782" i="64"/>
  <c r="K785" i="64"/>
  <c r="L785" i="64"/>
  <c r="M785" i="64"/>
  <c r="N785" i="64"/>
  <c r="O785" i="64"/>
  <c r="P785" i="64"/>
  <c r="S785" i="64"/>
  <c r="T785" i="64"/>
  <c r="U785" i="64"/>
  <c r="V785" i="64"/>
  <c r="W785" i="64"/>
  <c r="X785" i="64"/>
  <c r="Y785" i="64"/>
  <c r="Z785" i="64"/>
  <c r="AA785" i="64"/>
  <c r="AB785" i="64"/>
  <c r="AC785" i="64"/>
  <c r="AD785" i="64"/>
  <c r="AE785" i="64"/>
  <c r="AF785" i="64"/>
  <c r="AG785" i="64"/>
  <c r="AH785" i="64"/>
  <c r="AI785" i="64"/>
  <c r="AJ785" i="64"/>
  <c r="AK785" i="64"/>
  <c r="AL785" i="64"/>
  <c r="AM785" i="64"/>
  <c r="AN785" i="64"/>
  <c r="AO785" i="64"/>
  <c r="AP785" i="64"/>
  <c r="AQ785" i="64"/>
  <c r="AR785" i="64"/>
  <c r="AS785" i="64"/>
  <c r="AT785" i="64"/>
  <c r="AU785" i="64"/>
  <c r="AV785" i="64"/>
  <c r="AW785" i="64"/>
  <c r="AX785" i="64"/>
  <c r="AY785" i="64"/>
  <c r="AZ785" i="64"/>
  <c r="BA785" i="64"/>
  <c r="BB785" i="64"/>
  <c r="BC785" i="64"/>
  <c r="BD785" i="64"/>
  <c r="BE785" i="64"/>
  <c r="BF785" i="64"/>
  <c r="BG785" i="64"/>
  <c r="BH785" i="64"/>
  <c r="BI785" i="64"/>
  <c r="BJ785" i="64"/>
  <c r="BK785" i="64"/>
  <c r="BL785" i="64"/>
  <c r="BM785" i="64"/>
  <c r="BN785" i="64"/>
  <c r="BO785" i="64"/>
  <c r="BP785" i="64"/>
  <c r="BQ785" i="64"/>
  <c r="BR785" i="64"/>
  <c r="BS785" i="64"/>
  <c r="BT785" i="64"/>
  <c r="BU785" i="64"/>
  <c r="BV785" i="64"/>
  <c r="BW785" i="64"/>
  <c r="BX785" i="64"/>
  <c r="BY785" i="64"/>
  <c r="BZ785" i="64"/>
  <c r="CA785" i="64"/>
  <c r="CB785" i="64"/>
  <c r="CC785" i="64"/>
  <c r="CD785" i="64"/>
  <c r="CE785" i="64"/>
  <c r="CF785" i="64"/>
  <c r="CG785" i="64"/>
  <c r="CH785" i="64"/>
  <c r="CI785" i="64"/>
  <c r="CJ785" i="64"/>
  <c r="CK785" i="64"/>
  <c r="CL785" i="64"/>
  <c r="K786" i="64"/>
  <c r="L786" i="64"/>
  <c r="M786" i="64"/>
  <c r="N786" i="64"/>
  <c r="O786" i="64"/>
  <c r="P786" i="64"/>
  <c r="S786" i="64"/>
  <c r="T786" i="64"/>
  <c r="U786" i="64"/>
  <c r="V786" i="64"/>
  <c r="W786" i="64"/>
  <c r="X786" i="64"/>
  <c r="Y786" i="64"/>
  <c r="Z786" i="64"/>
  <c r="AA786" i="64"/>
  <c r="AB786" i="64"/>
  <c r="AC786" i="64"/>
  <c r="AD786" i="64"/>
  <c r="AE786" i="64"/>
  <c r="AF786" i="64"/>
  <c r="AG786" i="64"/>
  <c r="AH786" i="64"/>
  <c r="AI786" i="64"/>
  <c r="AJ786" i="64"/>
  <c r="AK786" i="64"/>
  <c r="AL786" i="64"/>
  <c r="AM786" i="64"/>
  <c r="AN786" i="64"/>
  <c r="AO786" i="64"/>
  <c r="AP786" i="64"/>
  <c r="AQ786" i="64"/>
  <c r="AR786" i="64"/>
  <c r="AS786" i="64"/>
  <c r="AT786" i="64"/>
  <c r="AU786" i="64"/>
  <c r="AV786" i="64"/>
  <c r="AW786" i="64"/>
  <c r="AX786" i="64"/>
  <c r="AY786" i="64"/>
  <c r="AZ786" i="64"/>
  <c r="BA786" i="64"/>
  <c r="BB786" i="64"/>
  <c r="BC786" i="64"/>
  <c r="BD786" i="64"/>
  <c r="BE786" i="64"/>
  <c r="BF786" i="64"/>
  <c r="BG786" i="64"/>
  <c r="BH786" i="64"/>
  <c r="BI786" i="64"/>
  <c r="BJ786" i="64"/>
  <c r="BK786" i="64"/>
  <c r="BL786" i="64"/>
  <c r="BM786" i="64"/>
  <c r="BN786" i="64"/>
  <c r="BO786" i="64"/>
  <c r="BP786" i="64"/>
  <c r="BQ786" i="64"/>
  <c r="BR786" i="64"/>
  <c r="BS786" i="64"/>
  <c r="BT786" i="64"/>
  <c r="BU786" i="64"/>
  <c r="BV786" i="64"/>
  <c r="BW786" i="64"/>
  <c r="BX786" i="64"/>
  <c r="BY786" i="64"/>
  <c r="BZ786" i="64"/>
  <c r="CA786" i="64"/>
  <c r="CB786" i="64"/>
  <c r="CC786" i="64"/>
  <c r="CD786" i="64"/>
  <c r="CE786" i="64"/>
  <c r="CF786" i="64"/>
  <c r="CG786" i="64"/>
  <c r="CH786" i="64"/>
  <c r="CI786" i="64"/>
  <c r="CJ786" i="64"/>
  <c r="CK786" i="64"/>
  <c r="CL786" i="64"/>
  <c r="K789" i="64"/>
  <c r="L789" i="64"/>
  <c r="M789" i="64"/>
  <c r="N789" i="64"/>
  <c r="O789" i="64"/>
  <c r="P789" i="64"/>
  <c r="S789" i="64"/>
  <c r="T789" i="64"/>
  <c r="U789" i="64"/>
  <c r="V789" i="64"/>
  <c r="W789" i="64"/>
  <c r="X789" i="64"/>
  <c r="Y789" i="64"/>
  <c r="Z789" i="64"/>
  <c r="AA789" i="64"/>
  <c r="AB789" i="64"/>
  <c r="AC789" i="64"/>
  <c r="AD789" i="64"/>
  <c r="AE789" i="64"/>
  <c r="AF789" i="64"/>
  <c r="AG789" i="64"/>
  <c r="AH789" i="64"/>
  <c r="AI789" i="64"/>
  <c r="AJ789" i="64"/>
  <c r="AK789" i="64"/>
  <c r="AL789" i="64"/>
  <c r="AM789" i="64"/>
  <c r="AN789" i="64"/>
  <c r="AO789" i="64"/>
  <c r="AP789" i="64"/>
  <c r="AQ789" i="64"/>
  <c r="AR789" i="64"/>
  <c r="AS789" i="64"/>
  <c r="AT789" i="64"/>
  <c r="AU789" i="64"/>
  <c r="AV789" i="64"/>
  <c r="AW789" i="64"/>
  <c r="AX789" i="64"/>
  <c r="AY789" i="64"/>
  <c r="AZ789" i="64"/>
  <c r="BA789" i="64"/>
  <c r="BB789" i="64"/>
  <c r="BC789" i="64"/>
  <c r="BD789" i="64"/>
  <c r="BE789" i="64"/>
  <c r="BF789" i="64"/>
  <c r="BG789" i="64"/>
  <c r="BH789" i="64"/>
  <c r="BI789" i="64"/>
  <c r="BJ789" i="64"/>
  <c r="BK789" i="64"/>
  <c r="BL789" i="64"/>
  <c r="BM789" i="64"/>
  <c r="BN789" i="64"/>
  <c r="BO789" i="64"/>
  <c r="BP789" i="64"/>
  <c r="BQ789" i="64"/>
  <c r="BR789" i="64"/>
  <c r="BS789" i="64"/>
  <c r="BT789" i="64"/>
  <c r="BU789" i="64"/>
  <c r="BV789" i="64"/>
  <c r="BW789" i="64"/>
  <c r="BX789" i="64"/>
  <c r="BY789" i="64"/>
  <c r="BZ789" i="64"/>
  <c r="CA789" i="64"/>
  <c r="CB789" i="64"/>
  <c r="CC789" i="64"/>
  <c r="CD789" i="64"/>
  <c r="CE789" i="64"/>
  <c r="CF789" i="64"/>
  <c r="CG789" i="64"/>
  <c r="CH789" i="64"/>
  <c r="CI789" i="64"/>
  <c r="CJ789" i="64"/>
  <c r="CK789" i="64"/>
  <c r="CL789" i="64"/>
  <c r="K792" i="64"/>
  <c r="L792" i="64"/>
  <c r="M792" i="64"/>
  <c r="N792" i="64"/>
  <c r="O792" i="64"/>
  <c r="P792" i="64"/>
  <c r="S792" i="64"/>
  <c r="T792" i="64"/>
  <c r="U792" i="64"/>
  <c r="V792" i="64"/>
  <c r="W792" i="64"/>
  <c r="X792" i="64"/>
  <c r="Y792" i="64"/>
  <c r="Z792" i="64"/>
  <c r="AA792" i="64"/>
  <c r="AB792" i="64"/>
  <c r="AC792" i="64"/>
  <c r="AD792" i="64"/>
  <c r="AE792" i="64"/>
  <c r="AF792" i="64"/>
  <c r="AG792" i="64"/>
  <c r="AH792" i="64"/>
  <c r="AI792" i="64"/>
  <c r="AJ792" i="64"/>
  <c r="AK792" i="64"/>
  <c r="AL792" i="64"/>
  <c r="AM792" i="64"/>
  <c r="AN792" i="64"/>
  <c r="AO792" i="64"/>
  <c r="AP792" i="64"/>
  <c r="AQ792" i="64"/>
  <c r="AR792" i="64"/>
  <c r="AS792" i="64"/>
  <c r="AT792" i="64"/>
  <c r="AU792" i="64"/>
  <c r="AV792" i="64"/>
  <c r="AW792" i="64"/>
  <c r="AX792" i="64"/>
  <c r="AY792" i="64"/>
  <c r="AZ792" i="64"/>
  <c r="BA792" i="64"/>
  <c r="BB792" i="64"/>
  <c r="BC792" i="64"/>
  <c r="BD792" i="64"/>
  <c r="BE792" i="64"/>
  <c r="BF792" i="64"/>
  <c r="BG792" i="64"/>
  <c r="BH792" i="64"/>
  <c r="BI792" i="64"/>
  <c r="BJ792" i="64"/>
  <c r="BK792" i="64"/>
  <c r="BL792" i="64"/>
  <c r="BM792" i="64"/>
  <c r="BN792" i="64"/>
  <c r="BO792" i="64"/>
  <c r="BP792" i="64"/>
  <c r="BQ792" i="64"/>
  <c r="BR792" i="64"/>
  <c r="BS792" i="64"/>
  <c r="BT792" i="64"/>
  <c r="BU792" i="64"/>
  <c r="BV792" i="64"/>
  <c r="BW792" i="64"/>
  <c r="BX792" i="64"/>
  <c r="BY792" i="64"/>
  <c r="BZ792" i="64"/>
  <c r="CA792" i="64"/>
  <c r="CB792" i="64"/>
  <c r="CC792" i="64"/>
  <c r="CD792" i="64"/>
  <c r="CE792" i="64"/>
  <c r="CF792" i="64"/>
  <c r="CG792" i="64"/>
  <c r="CH792" i="64"/>
  <c r="CI792" i="64"/>
  <c r="CJ792" i="64"/>
  <c r="CK792" i="64"/>
  <c r="CL792" i="64"/>
  <c r="K793" i="64"/>
  <c r="L793" i="64"/>
  <c r="M793" i="64"/>
  <c r="N793" i="64"/>
  <c r="O793" i="64"/>
  <c r="P793" i="64"/>
  <c r="S793" i="64"/>
  <c r="T793" i="64"/>
  <c r="U793" i="64"/>
  <c r="V793" i="64"/>
  <c r="W793" i="64"/>
  <c r="X793" i="64"/>
  <c r="Y793" i="64"/>
  <c r="Z793" i="64"/>
  <c r="AA793" i="64"/>
  <c r="AB793" i="64"/>
  <c r="AC793" i="64"/>
  <c r="AD793" i="64"/>
  <c r="AE793" i="64"/>
  <c r="AF793" i="64"/>
  <c r="AG793" i="64"/>
  <c r="AH793" i="64"/>
  <c r="AI793" i="64"/>
  <c r="AJ793" i="64"/>
  <c r="AK793" i="64"/>
  <c r="AL793" i="64"/>
  <c r="AM793" i="64"/>
  <c r="AN793" i="64"/>
  <c r="AO793" i="64"/>
  <c r="AP793" i="64"/>
  <c r="AQ793" i="64"/>
  <c r="AR793" i="64"/>
  <c r="AS793" i="64"/>
  <c r="AT793" i="64"/>
  <c r="AU793" i="64"/>
  <c r="AV793" i="64"/>
  <c r="AW793" i="64"/>
  <c r="AX793" i="64"/>
  <c r="AY793" i="64"/>
  <c r="AZ793" i="64"/>
  <c r="BA793" i="64"/>
  <c r="BB793" i="64"/>
  <c r="BC793" i="64"/>
  <c r="BD793" i="64"/>
  <c r="BE793" i="64"/>
  <c r="BF793" i="64"/>
  <c r="BG793" i="64"/>
  <c r="BH793" i="64"/>
  <c r="BI793" i="64"/>
  <c r="BJ793" i="64"/>
  <c r="BK793" i="64"/>
  <c r="BL793" i="64"/>
  <c r="BM793" i="64"/>
  <c r="BN793" i="64"/>
  <c r="BO793" i="64"/>
  <c r="BP793" i="64"/>
  <c r="BQ793" i="64"/>
  <c r="BR793" i="64"/>
  <c r="BS793" i="64"/>
  <c r="BT793" i="64"/>
  <c r="BU793" i="64"/>
  <c r="BV793" i="64"/>
  <c r="BW793" i="64"/>
  <c r="BX793" i="64"/>
  <c r="BY793" i="64"/>
  <c r="BZ793" i="64"/>
  <c r="CA793" i="64"/>
  <c r="CB793" i="64"/>
  <c r="CC793" i="64"/>
  <c r="CD793" i="64"/>
  <c r="CE793" i="64"/>
  <c r="CF793" i="64"/>
  <c r="CG793" i="64"/>
  <c r="CH793" i="64"/>
  <c r="CI793" i="64"/>
  <c r="CJ793" i="64"/>
  <c r="CK793" i="64"/>
  <c r="CL793" i="64"/>
  <c r="K1550" i="64"/>
  <c r="L1550" i="64"/>
  <c r="M1550" i="64"/>
  <c r="N1550" i="64"/>
  <c r="O1550" i="64"/>
  <c r="P1550" i="64"/>
  <c r="S1550" i="64" a="1"/>
  <c r="S1550" i="64"/>
  <c r="T1550" i="64" a="1"/>
  <c r="T1550" i="64"/>
  <c r="U1550" i="64" a="1"/>
  <c r="U1550" i="64"/>
  <c r="V1550" i="64" a="1"/>
  <c r="V1550" i="64"/>
  <c r="W1550" i="64" a="1"/>
  <c r="W1550" i="64"/>
  <c r="X1550" i="64" a="1"/>
  <c r="X1550" i="64"/>
  <c r="Y1550" i="64" a="1"/>
  <c r="Y1550" i="64"/>
  <c r="Z1550" i="64" a="1"/>
  <c r="Z1550" i="64"/>
  <c r="AA1550" i="64" a="1"/>
  <c r="AA1550" i="64"/>
  <c r="AB1550" i="64" a="1"/>
  <c r="AB1550" i="64"/>
  <c r="AC1550" i="64" a="1"/>
  <c r="AC1550" i="64"/>
  <c r="AD1550" i="64" a="1"/>
  <c r="AD1550" i="64"/>
  <c r="AE1550" i="64" a="1"/>
  <c r="AE1550" i="64"/>
  <c r="AF1550" i="64" a="1"/>
  <c r="AF1550" i="64"/>
  <c r="AG1550" i="64" a="1"/>
  <c r="AG1550" i="64"/>
  <c r="AH1550" i="64" a="1"/>
  <c r="AH1550" i="64"/>
  <c r="AI1550" i="64" a="1"/>
  <c r="AI1550" i="64"/>
  <c r="AJ1550" i="64" a="1"/>
  <c r="AJ1550" i="64"/>
  <c r="AK1550" i="64" a="1"/>
  <c r="AK1550" i="64"/>
  <c r="AL1550" i="64" a="1"/>
  <c r="AL1550" i="64"/>
  <c r="AM1550" i="64" a="1"/>
  <c r="AM1550" i="64"/>
  <c r="AN1550" i="64" a="1"/>
  <c r="AN1550" i="64"/>
  <c r="AO1550" i="64" a="1"/>
  <c r="AO1550" i="64"/>
  <c r="AP1550" i="64" a="1"/>
  <c r="AP1550" i="64"/>
  <c r="AQ1550" i="64" a="1"/>
  <c r="AQ1550" i="64"/>
  <c r="AR1550" i="64" a="1"/>
  <c r="AR1550" i="64"/>
  <c r="AS1550" i="64" a="1"/>
  <c r="AS1550" i="64"/>
  <c r="AT1550" i="64" a="1"/>
  <c r="AT1550" i="64"/>
  <c r="AU1550" i="64" a="1"/>
  <c r="AU1550" i="64"/>
  <c r="AV1550" i="64" a="1"/>
  <c r="AV1550" i="64"/>
  <c r="AW1550" i="64" a="1"/>
  <c r="AW1550" i="64"/>
  <c r="AX1550" i="64" a="1"/>
  <c r="AX1550" i="64"/>
  <c r="AY1550" i="64" a="1"/>
  <c r="AY1550" i="64"/>
  <c r="AZ1550" i="64" a="1"/>
  <c r="AZ1550" i="64"/>
  <c r="BA1550" i="64" a="1"/>
  <c r="BA1550" i="64"/>
  <c r="BB1550" i="64" a="1"/>
  <c r="BB1550" i="64"/>
  <c r="BC1550" i="64" a="1"/>
  <c r="BC1550" i="64"/>
  <c r="BD1550" i="64" a="1"/>
  <c r="BD1550" i="64"/>
  <c r="BE1550" i="64" a="1"/>
  <c r="BE1550" i="64"/>
  <c r="BF1550" i="64" a="1"/>
  <c r="BF1550" i="64"/>
  <c r="BG1550" i="64" a="1"/>
  <c r="BG1550" i="64"/>
  <c r="BH1550" i="64" a="1"/>
  <c r="BH1550" i="64"/>
  <c r="BI1550" i="64" a="1"/>
  <c r="BI1550" i="64"/>
  <c r="BJ1550" i="64" a="1"/>
  <c r="BJ1550" i="64"/>
  <c r="BK1550" i="64" a="1"/>
  <c r="BK1550" i="64"/>
  <c r="BL1550" i="64" a="1"/>
  <c r="BL1550" i="64"/>
  <c r="BM1550" i="64" a="1"/>
  <c r="BM1550" i="64"/>
  <c r="BN1550" i="64" a="1"/>
  <c r="BN1550" i="64"/>
  <c r="BO1550" i="64" a="1"/>
  <c r="BO1550" i="64"/>
  <c r="BP1550" i="64" a="1"/>
  <c r="BP1550" i="64"/>
  <c r="BQ1550" i="64" a="1"/>
  <c r="BQ1550" i="64"/>
  <c r="BR1550" i="64" a="1"/>
  <c r="BR1550" i="64"/>
  <c r="BS1550" i="64" a="1"/>
  <c r="BS1550" i="64"/>
  <c r="BT1550" i="64" a="1"/>
  <c r="BT1550" i="64"/>
  <c r="BU1550" i="64" a="1"/>
  <c r="BU1550" i="64"/>
  <c r="BV1550" i="64" a="1"/>
  <c r="BV1550" i="64"/>
  <c r="BW1550" i="64" a="1"/>
  <c r="BW1550" i="64"/>
  <c r="BX1550" i="64" a="1"/>
  <c r="BX1550" i="64"/>
  <c r="BY1550" i="64" a="1"/>
  <c r="BY1550" i="64"/>
  <c r="BZ1550" i="64" a="1"/>
  <c r="BZ1550" i="64"/>
  <c r="CA1550" i="64" a="1"/>
  <c r="CA1550" i="64"/>
  <c r="CB1550" i="64" a="1"/>
  <c r="CB1550" i="64"/>
  <c r="CC1550" i="64" a="1"/>
  <c r="CC1550" i="64"/>
  <c r="CD1550" i="64" a="1"/>
  <c r="CD1550" i="64"/>
  <c r="CE1550" i="64" a="1"/>
  <c r="CE1550" i="64"/>
  <c r="CF1550" i="64" a="1"/>
  <c r="CF1550" i="64"/>
  <c r="CG1550" i="64" a="1"/>
  <c r="CG1550" i="64"/>
  <c r="CH1550" i="64" a="1"/>
  <c r="CH1550" i="64"/>
  <c r="CI1550" i="64" a="1"/>
  <c r="CI1550" i="64"/>
  <c r="CJ1550" i="64" a="1"/>
  <c r="CJ1550" i="64"/>
  <c r="CK1550" i="64" a="1"/>
  <c r="CK1550" i="64"/>
  <c r="CL1550" i="64" a="1"/>
  <c r="CL1550" i="64"/>
  <c r="CO1550" i="64" a="1"/>
  <c r="CO1550" i="64"/>
  <c r="CP1550" i="64" a="1"/>
  <c r="CP1550" i="64"/>
  <c r="CQ1550" i="64" a="1"/>
  <c r="CQ1550" i="64"/>
  <c r="CR1550" i="64" a="1"/>
  <c r="CR1550" i="64"/>
  <c r="CS1550" i="64" a="1"/>
  <c r="CS1550" i="64"/>
  <c r="CT1550" i="64" a="1"/>
  <c r="CT1550" i="64"/>
  <c r="CU1550" i="64" a="1"/>
  <c r="CU1550" i="64"/>
  <c r="CV1550" i="64" a="1"/>
  <c r="CV1550" i="64"/>
  <c r="CW1550" i="64" a="1"/>
  <c r="CW1550" i="64"/>
  <c r="CX1550" i="64" a="1"/>
  <c r="CX1550" i="64"/>
  <c r="CY1550" i="64" a="1"/>
  <c r="CY1550" i="64"/>
  <c r="CZ1550" i="64" a="1"/>
  <c r="CZ1550" i="64"/>
  <c r="DA1550" i="64" a="1"/>
  <c r="DA1550" i="64"/>
  <c r="DB1550" i="64" a="1"/>
  <c r="DB1550" i="64"/>
  <c r="DC1550" i="64" a="1"/>
  <c r="DC1550" i="64"/>
  <c r="DD1550" i="64" a="1"/>
  <c r="DD1550" i="64"/>
  <c r="DE1550" i="64" a="1"/>
  <c r="DE1550" i="64"/>
  <c r="DF1550" i="64" a="1"/>
  <c r="DF1550" i="64"/>
  <c r="DG1550" i="64" a="1"/>
  <c r="DG1550" i="64"/>
  <c r="DH1550" i="64" a="1"/>
  <c r="DH1550" i="64"/>
  <c r="DI1550" i="64" a="1"/>
  <c r="DI1550" i="64"/>
  <c r="DJ1550" i="64" a="1"/>
  <c r="DJ1550" i="64"/>
  <c r="DK1550" i="64" a="1"/>
  <c r="DK1550" i="64"/>
  <c r="DL1550" i="64" a="1"/>
  <c r="DL1550" i="64"/>
  <c r="K1556" i="64"/>
  <c r="L1556" i="64"/>
  <c r="M1556" i="64"/>
  <c r="N1556" i="64"/>
  <c r="O1556" i="64"/>
  <c r="P1556" i="64"/>
  <c r="S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CO1556" i="64"/>
  <c r="CP1556" i="64"/>
  <c r="CQ1556" i="64"/>
  <c r="CR1556" i="64"/>
  <c r="CS1556" i="64"/>
  <c r="CT1556" i="64"/>
  <c r="CU1556" i="64"/>
  <c r="CV1556" i="64"/>
  <c r="CW1556" i="64"/>
  <c r="CX1556" i="64"/>
  <c r="CY1556" i="64"/>
  <c r="CZ1556" i="64"/>
  <c r="DA1556" i="64"/>
  <c r="DB1556" i="64"/>
  <c r="DC1556" i="64"/>
  <c r="DD1556" i="64"/>
  <c r="DE1556" i="64"/>
  <c r="DF1556" i="64"/>
  <c r="DG1556" i="64"/>
  <c r="DH1556" i="64"/>
  <c r="DI1556" i="64"/>
  <c r="DJ1556" i="64"/>
  <c r="DK1556" i="64"/>
  <c r="DL1556" i="64"/>
  <c r="J1557" i="64"/>
  <c r="K1557" i="64"/>
  <c r="L1557" i="64"/>
  <c r="M1557" i="64"/>
  <c r="N1557" i="64"/>
  <c r="O1557" i="64"/>
  <c r="P1557" i="64"/>
  <c r="R1557" i="64"/>
  <c r="S1557" i="64"/>
  <c r="T1557" i="64"/>
  <c r="U1557" i="64"/>
  <c r="V1557" i="64"/>
  <c r="W1557" i="64"/>
  <c r="X1557" i="64"/>
  <c r="Y1557" i="64"/>
  <c r="Z1557" i="64"/>
  <c r="AA1557" i="64"/>
  <c r="AB1557" i="64"/>
  <c r="AC1557" i="64"/>
  <c r="AD1557" i="64"/>
  <c r="AE1557" i="64"/>
  <c r="AF1557" i="64"/>
  <c r="AG1557" i="64"/>
  <c r="AH1557" i="64"/>
  <c r="AI1557" i="64"/>
  <c r="AJ1557" i="64"/>
  <c r="AK1557" i="64"/>
  <c r="AL1557" i="64"/>
  <c r="AM1557" i="64"/>
  <c r="AN1557" i="64"/>
  <c r="AO1557" i="64"/>
  <c r="AP1557" i="64"/>
  <c r="AQ1557" i="64"/>
  <c r="AR1557" i="64"/>
  <c r="AS1557" i="64"/>
  <c r="AT1557" i="64"/>
  <c r="AU1557" i="64"/>
  <c r="AV1557" i="64"/>
  <c r="AW1557" i="64"/>
  <c r="AX1557" i="64"/>
  <c r="AY1557" i="64"/>
  <c r="AZ1557" i="64"/>
  <c r="BA1557" i="64"/>
  <c r="BB1557" i="64"/>
  <c r="BC1557" i="64"/>
  <c r="BD1557" i="64"/>
  <c r="BE1557" i="64"/>
  <c r="BF1557" i="64"/>
  <c r="BG1557" i="64"/>
  <c r="BH1557" i="64"/>
  <c r="BI1557" i="64"/>
  <c r="BJ1557" i="64"/>
  <c r="BK1557" i="64"/>
  <c r="BL1557" i="64"/>
  <c r="BM1557" i="64"/>
  <c r="BN1557" i="64"/>
  <c r="BO1557" i="64"/>
  <c r="BP1557" i="64"/>
  <c r="BQ1557" i="64"/>
  <c r="BR1557" i="64"/>
  <c r="BS1557" i="64"/>
  <c r="BT1557" i="64"/>
  <c r="BU1557" i="64"/>
  <c r="BV1557" i="64"/>
  <c r="BW1557" i="64"/>
  <c r="BX1557" i="64"/>
  <c r="BY1557" i="64"/>
  <c r="BZ1557" i="64"/>
  <c r="CA1557" i="64"/>
  <c r="CB1557" i="64"/>
  <c r="CC1557" i="64"/>
  <c r="CD1557" i="64"/>
  <c r="CE1557" i="64"/>
  <c r="CF1557" i="64"/>
  <c r="CG1557" i="64"/>
  <c r="CH1557" i="64"/>
  <c r="CI1557" i="64"/>
  <c r="CJ1557" i="64"/>
  <c r="CK1557" i="64"/>
  <c r="CL1557" i="64"/>
  <c r="K1620" i="64"/>
  <c r="L1620" i="64"/>
  <c r="M1620" i="64"/>
  <c r="N1620" i="64"/>
  <c r="O1620" i="64"/>
  <c r="P1620" i="64"/>
  <c r="S1620" i="64" a="1"/>
  <c r="S1620" i="64"/>
  <c r="T1620" i="64" a="1"/>
  <c r="T1620" i="64"/>
  <c r="U1620" i="64" a="1"/>
  <c r="U1620" i="64"/>
  <c r="V1620" i="64" a="1"/>
  <c r="V1620" i="64"/>
  <c r="W1620" i="64" a="1"/>
  <c r="W1620" i="64"/>
  <c r="X1620" i="64" a="1"/>
  <c r="X1620" i="64"/>
  <c r="Y1620" i="64" a="1"/>
  <c r="Y1620" i="64"/>
  <c r="Z1620" i="64" a="1"/>
  <c r="Z1620" i="64"/>
  <c r="AA1620" i="64" a="1"/>
  <c r="AA1620" i="64"/>
  <c r="AB1620" i="64" a="1"/>
  <c r="AB1620" i="64"/>
  <c r="AC1620" i="64" a="1"/>
  <c r="AC1620" i="64"/>
  <c r="AD1620" i="64" a="1"/>
  <c r="AD1620" i="64"/>
  <c r="AE1620" i="64" a="1"/>
  <c r="AE1620" i="64"/>
  <c r="AF1620" i="64" a="1"/>
  <c r="AF1620" i="64"/>
  <c r="AG1620" i="64" a="1"/>
  <c r="AG1620" i="64"/>
  <c r="AH1620" i="64" a="1"/>
  <c r="AH1620" i="64"/>
  <c r="AI1620" i="64" a="1"/>
  <c r="AI1620" i="64"/>
  <c r="AJ1620" i="64" a="1"/>
  <c r="AJ1620" i="64"/>
  <c r="AK1620" i="64" a="1"/>
  <c r="AK1620" i="64"/>
  <c r="AL1620" i="64" a="1"/>
  <c r="AL1620" i="64"/>
  <c r="AM1620" i="64" a="1"/>
  <c r="AM1620" i="64"/>
  <c r="AN1620" i="64" a="1"/>
  <c r="AN1620" i="64"/>
  <c r="AO1620" i="64" a="1"/>
  <c r="AO1620" i="64"/>
  <c r="AP1620" i="64" a="1"/>
  <c r="AP1620" i="64"/>
  <c r="AQ1620" i="64" a="1"/>
  <c r="AQ1620" i="64"/>
  <c r="AR1620" i="64" a="1"/>
  <c r="AR1620" i="64"/>
  <c r="AS1620" i="64" a="1"/>
  <c r="AS1620" i="64"/>
  <c r="AT1620" i="64" a="1"/>
  <c r="AT1620" i="64"/>
  <c r="AU1620" i="64" a="1"/>
  <c r="AU1620" i="64"/>
  <c r="AV1620" i="64" a="1"/>
  <c r="AV1620" i="64"/>
  <c r="AW1620" i="64" a="1"/>
  <c r="AW1620" i="64"/>
  <c r="AX1620" i="64" a="1"/>
  <c r="AX1620" i="64"/>
  <c r="AY1620" i="64" a="1"/>
  <c r="AY1620" i="64"/>
  <c r="AZ1620" i="64" a="1"/>
  <c r="AZ1620" i="64"/>
  <c r="BA1620" i="64" a="1"/>
  <c r="BA1620" i="64"/>
  <c r="BB1620" i="64" a="1"/>
  <c r="BB1620" i="64"/>
  <c r="BC1620" i="64" a="1"/>
  <c r="BC1620" i="64"/>
  <c r="BD1620" i="64" a="1"/>
  <c r="BD1620" i="64"/>
  <c r="BE1620" i="64" a="1"/>
  <c r="BE1620" i="64"/>
  <c r="BF1620" i="64" a="1"/>
  <c r="BF1620" i="64"/>
  <c r="BG1620" i="64" a="1"/>
  <c r="BG1620" i="64"/>
  <c r="BH1620" i="64" a="1"/>
  <c r="BH1620" i="64"/>
  <c r="BI1620" i="64" a="1"/>
  <c r="BI1620" i="64"/>
  <c r="BJ1620" i="64" a="1"/>
  <c r="BJ1620" i="64"/>
  <c r="BK1620" i="64" a="1"/>
  <c r="BK1620" i="64"/>
  <c r="BL1620" i="64" a="1"/>
  <c r="BL1620" i="64"/>
  <c r="BM1620" i="64" a="1"/>
  <c r="BM1620" i="64"/>
  <c r="BN1620" i="64" a="1"/>
  <c r="BN1620" i="64"/>
  <c r="BO1620" i="64" a="1"/>
  <c r="BO1620" i="64"/>
  <c r="BP1620" i="64" a="1"/>
  <c r="BP1620" i="64"/>
  <c r="BQ1620" i="64" a="1"/>
  <c r="BQ1620" i="64"/>
  <c r="BR1620" i="64" a="1"/>
  <c r="BR1620" i="64"/>
  <c r="BS1620" i="64" a="1"/>
  <c r="BS1620" i="64"/>
  <c r="BT1620" i="64" a="1"/>
  <c r="BT1620" i="64"/>
  <c r="BU1620" i="64" a="1"/>
  <c r="BU1620" i="64"/>
  <c r="BV1620" i="64" a="1"/>
  <c r="BV1620" i="64"/>
  <c r="BW1620" i="64" a="1"/>
  <c r="BW1620" i="64"/>
  <c r="BX1620" i="64" a="1"/>
  <c r="BX1620" i="64"/>
  <c r="BY1620" i="64" a="1"/>
  <c r="BY1620" i="64"/>
  <c r="BZ1620" i="64" a="1"/>
  <c r="BZ1620" i="64"/>
  <c r="CA1620" i="64" a="1"/>
  <c r="CA1620" i="64"/>
  <c r="CB1620" i="64" a="1"/>
  <c r="CB1620" i="64"/>
  <c r="CC1620" i="64" a="1"/>
  <c r="CC1620" i="64"/>
  <c r="CD1620" i="64" a="1"/>
  <c r="CD1620" i="64"/>
  <c r="CE1620" i="64" a="1"/>
  <c r="CE1620" i="64"/>
  <c r="CF1620" i="64" a="1"/>
  <c r="CF1620" i="64"/>
  <c r="CG1620" i="64" a="1"/>
  <c r="CG1620" i="64"/>
  <c r="CH1620" i="64" a="1"/>
  <c r="CH1620" i="64"/>
  <c r="CI1620" i="64" a="1"/>
  <c r="CI1620" i="64"/>
  <c r="CJ1620" i="64" a="1"/>
  <c r="CJ1620" i="64"/>
  <c r="CK1620" i="64" a="1"/>
  <c r="CK1620" i="64"/>
  <c r="CL1620" i="64" a="1"/>
  <c r="CL1620" i="64"/>
  <c r="CO1620" i="64" a="1"/>
  <c r="CO1620" i="64"/>
  <c r="CP1620" i="64" a="1"/>
  <c r="CP1620" i="64"/>
  <c r="CQ1620" i="64" a="1"/>
  <c r="CQ1620" i="64"/>
  <c r="CR1620" i="64" a="1"/>
  <c r="CR1620" i="64"/>
  <c r="CS1620" i="64" a="1"/>
  <c r="CS1620" i="64"/>
  <c r="CT1620" i="64" a="1"/>
  <c r="CT1620" i="64"/>
  <c r="CU1620" i="64" a="1"/>
  <c r="CU1620" i="64"/>
  <c r="CV1620" i="64" a="1"/>
  <c r="CV1620" i="64"/>
  <c r="CW1620" i="64" a="1"/>
  <c r="CW1620" i="64"/>
  <c r="CX1620" i="64" a="1"/>
  <c r="CX1620" i="64"/>
  <c r="CY1620" i="64" a="1"/>
  <c r="CY1620" i="64"/>
  <c r="CZ1620" i="64" a="1"/>
  <c r="CZ1620" i="64"/>
  <c r="DA1620" i="64" a="1"/>
  <c r="DA1620" i="64"/>
  <c r="DB1620" i="64" a="1"/>
  <c r="DB1620" i="64"/>
  <c r="DC1620" i="64" a="1"/>
  <c r="DC1620" i="64"/>
  <c r="DD1620" i="64" a="1"/>
  <c r="DD1620" i="64"/>
  <c r="DE1620" i="64" a="1"/>
  <c r="DE1620" i="64"/>
  <c r="DF1620" i="64" a="1"/>
  <c r="DF1620" i="64"/>
  <c r="DG1620" i="64" a="1"/>
  <c r="DG1620" i="64"/>
  <c r="DH1620" i="64" a="1"/>
  <c r="DH1620" i="64"/>
  <c r="DI1620" i="64" a="1"/>
  <c r="DI1620" i="64"/>
  <c r="DJ1620" i="64" a="1"/>
  <c r="DJ1620" i="64"/>
  <c r="DK1620" i="64" a="1"/>
  <c r="DK1620" i="64"/>
  <c r="DL1620" i="64" a="1"/>
  <c r="DL1620" i="64"/>
  <c r="K1626" i="64"/>
  <c r="L1626" i="64"/>
  <c r="M1626" i="64"/>
  <c r="N1626" i="64"/>
  <c r="O1626" i="64"/>
  <c r="P1626"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DL1626" i="64"/>
  <c r="K1627" i="64"/>
  <c r="L1627" i="64"/>
  <c r="M1627" i="64"/>
  <c r="N1627" i="64"/>
  <c r="O1627" i="64"/>
  <c r="P1627" i="64"/>
  <c r="S1627"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K1656" i="64"/>
  <c r="L1656" i="64"/>
  <c r="M1656" i="64"/>
  <c r="N1656" i="64"/>
  <c r="O1656" i="64"/>
  <c r="P1656" i="64"/>
  <c r="S1656" i="64" a="1"/>
  <c r="S1656" i="64"/>
  <c r="T1656" i="64" a="1"/>
  <c r="T1656" i="64"/>
  <c r="U1656" i="64" a="1"/>
  <c r="U1656" i="64"/>
  <c r="V1656" i="64" a="1"/>
  <c r="V1656" i="64"/>
  <c r="W1656" i="64" a="1"/>
  <c r="W1656" i="64"/>
  <c r="X1656" i="64" a="1"/>
  <c r="X1656" i="64"/>
  <c r="Y1656" i="64" a="1"/>
  <c r="Y1656" i="64"/>
  <c r="Z1656" i="64" a="1"/>
  <c r="Z1656" i="64"/>
  <c r="AA1656" i="64" a="1"/>
  <c r="AA1656" i="64"/>
  <c r="AB1656" i="64" a="1"/>
  <c r="AB1656" i="64"/>
  <c r="AC1656" i="64" a="1"/>
  <c r="AC1656" i="64"/>
  <c r="AD1656" i="64" a="1"/>
  <c r="AD1656" i="64"/>
  <c r="AE1656" i="64" a="1"/>
  <c r="AE1656" i="64"/>
  <c r="AF1656" i="64" a="1"/>
  <c r="AF1656" i="64"/>
  <c r="AG1656" i="64" a="1"/>
  <c r="AG1656" i="64"/>
  <c r="AH1656" i="64" a="1"/>
  <c r="AH1656" i="64"/>
  <c r="AI1656" i="64" a="1"/>
  <c r="AI1656" i="64"/>
  <c r="AJ1656" i="64" a="1"/>
  <c r="AJ1656" i="64"/>
  <c r="AK1656" i="64" a="1"/>
  <c r="AK1656" i="64"/>
  <c r="AL1656" i="64" a="1"/>
  <c r="AL1656" i="64"/>
  <c r="AM1656" i="64" a="1"/>
  <c r="AM1656" i="64"/>
  <c r="AN1656" i="64" a="1"/>
  <c r="AN1656" i="64"/>
  <c r="AO1656" i="64" a="1"/>
  <c r="AO1656" i="64"/>
  <c r="AP1656" i="64" a="1"/>
  <c r="AP1656" i="64"/>
  <c r="AQ1656" i="64" a="1"/>
  <c r="AQ1656" i="64"/>
  <c r="AR1656" i="64" a="1"/>
  <c r="AR1656" i="64"/>
  <c r="AS1656" i="64" a="1"/>
  <c r="AS1656" i="64"/>
  <c r="AT1656" i="64" a="1"/>
  <c r="AT1656" i="64"/>
  <c r="AU1656" i="64" a="1"/>
  <c r="AU1656" i="64"/>
  <c r="AV1656" i="64" a="1"/>
  <c r="AV1656" i="64"/>
  <c r="AW1656" i="64" a="1"/>
  <c r="AW1656" i="64"/>
  <c r="AX1656" i="64" a="1"/>
  <c r="AX1656" i="64"/>
  <c r="AY1656" i="64" a="1"/>
  <c r="AY1656" i="64"/>
  <c r="AZ1656" i="64" a="1"/>
  <c r="AZ1656" i="64"/>
  <c r="BA1656" i="64" a="1"/>
  <c r="BA1656" i="64"/>
  <c r="BB1656" i="64" a="1"/>
  <c r="BB1656" i="64"/>
  <c r="BC1656" i="64" a="1"/>
  <c r="BC1656" i="64"/>
  <c r="BD1656" i="64" a="1"/>
  <c r="BD1656" i="64"/>
  <c r="BE1656" i="64" a="1"/>
  <c r="BE1656" i="64"/>
  <c r="BF1656" i="64" a="1"/>
  <c r="BF1656" i="64"/>
  <c r="BG1656" i="64" a="1"/>
  <c r="BG1656" i="64"/>
  <c r="BH1656" i="64" a="1"/>
  <c r="BH1656" i="64"/>
  <c r="BI1656" i="64" a="1"/>
  <c r="BI1656" i="64"/>
  <c r="BJ1656" i="64" a="1"/>
  <c r="BJ1656" i="64"/>
  <c r="BK1656" i="64" a="1"/>
  <c r="BK1656" i="64"/>
  <c r="BL1656" i="64" a="1"/>
  <c r="BL1656" i="64"/>
  <c r="BM1656" i="64" a="1"/>
  <c r="BM1656" i="64"/>
  <c r="BN1656" i="64" a="1"/>
  <c r="BN1656" i="64"/>
  <c r="BO1656" i="64" a="1"/>
  <c r="BO1656" i="64"/>
  <c r="BP1656" i="64" a="1"/>
  <c r="BP1656" i="64"/>
  <c r="BQ1656" i="64" a="1"/>
  <c r="BQ1656" i="64"/>
  <c r="BR1656" i="64" a="1"/>
  <c r="BR1656" i="64"/>
  <c r="BS1656" i="64" a="1"/>
  <c r="BS1656" i="64"/>
  <c r="BT1656" i="64" a="1"/>
  <c r="BT1656" i="64"/>
  <c r="BU1656" i="64" a="1"/>
  <c r="BU1656" i="64"/>
  <c r="BV1656" i="64" a="1"/>
  <c r="BV1656" i="64"/>
  <c r="BW1656" i="64" a="1"/>
  <c r="BW1656" i="64"/>
  <c r="BX1656" i="64" a="1"/>
  <c r="BX1656" i="64"/>
  <c r="BY1656" i="64" a="1"/>
  <c r="BY1656" i="64"/>
  <c r="BZ1656" i="64" a="1"/>
  <c r="BZ1656" i="64"/>
  <c r="CA1656" i="64" a="1"/>
  <c r="CA1656" i="64"/>
  <c r="CB1656" i="64" a="1"/>
  <c r="CB1656" i="64"/>
  <c r="CC1656" i="64" a="1"/>
  <c r="CC1656" i="64"/>
  <c r="CD1656" i="64" a="1"/>
  <c r="CD1656" i="64"/>
  <c r="CE1656" i="64" a="1"/>
  <c r="CE1656" i="64"/>
  <c r="CF1656" i="64" a="1"/>
  <c r="CF1656" i="64"/>
  <c r="CG1656" i="64" a="1"/>
  <c r="CG1656" i="64"/>
  <c r="CH1656" i="64" a="1"/>
  <c r="CH1656" i="64"/>
  <c r="CI1656" i="64" a="1"/>
  <c r="CI1656" i="64"/>
  <c r="CJ1656" i="64" a="1"/>
  <c r="CJ1656" i="64"/>
  <c r="CK1656" i="64" a="1"/>
  <c r="CK1656" i="64"/>
  <c r="CL1656" i="64" a="1"/>
  <c r="CL1656" i="64"/>
  <c r="CO1656" i="64" a="1"/>
  <c r="CO1656" i="64"/>
  <c r="CP1656" i="64" a="1"/>
  <c r="CP1656" i="64"/>
  <c r="CQ1656" i="64" a="1"/>
  <c r="CQ1656" i="64"/>
  <c r="CR1656" i="64" a="1"/>
  <c r="CR1656" i="64"/>
  <c r="CS1656" i="64" a="1"/>
  <c r="CS1656" i="64"/>
  <c r="CT1656" i="64" a="1"/>
  <c r="CT1656" i="64"/>
  <c r="CU1656" i="64" a="1"/>
  <c r="CU1656" i="64"/>
  <c r="CV1656" i="64" a="1"/>
  <c r="CV1656" i="64"/>
  <c r="CW1656" i="64" a="1"/>
  <c r="CW1656" i="64"/>
  <c r="CX1656" i="64" a="1"/>
  <c r="CX1656" i="64"/>
  <c r="CY1656" i="64" a="1"/>
  <c r="CY1656" i="64"/>
  <c r="CZ1656" i="64" a="1"/>
  <c r="CZ1656" i="64"/>
  <c r="DA1656" i="64" a="1"/>
  <c r="DA1656" i="64"/>
  <c r="DB1656" i="64" a="1"/>
  <c r="DB1656" i="64"/>
  <c r="DC1656" i="64" a="1"/>
  <c r="DC1656" i="64"/>
  <c r="DD1656" i="64" a="1"/>
  <c r="DD1656" i="64"/>
  <c r="DE1656" i="64" a="1"/>
  <c r="DE1656" i="64"/>
  <c r="DF1656" i="64" a="1"/>
  <c r="DF1656" i="64"/>
  <c r="DG1656" i="64" a="1"/>
  <c r="DG1656" i="64"/>
  <c r="DH1656" i="64" a="1"/>
  <c r="DH1656" i="64"/>
  <c r="DI1656" i="64" a="1"/>
  <c r="DI1656" i="64"/>
  <c r="DJ1656" i="64" a="1"/>
  <c r="DJ1656" i="64"/>
  <c r="DK1656" i="64" a="1"/>
  <c r="DK1656" i="64"/>
  <c r="DL1656" i="64" a="1"/>
  <c r="DL1656" i="64"/>
  <c r="K1662" i="64"/>
  <c r="L1662" i="64"/>
  <c r="M1662" i="64"/>
  <c r="N1662" i="64"/>
  <c r="O1662" i="64"/>
  <c r="P1662" i="64"/>
  <c r="S1662" i="64"/>
  <c r="T1662" i="64"/>
  <c r="U1662" i="64"/>
  <c r="V1662" i="64"/>
  <c r="W1662" i="64"/>
  <c r="X1662" i="64"/>
  <c r="Y1662" i="64"/>
  <c r="Z1662" i="64"/>
  <c r="AA1662" i="64"/>
  <c r="AB1662" i="64"/>
  <c r="AC1662" i="64"/>
  <c r="AD1662" i="64"/>
  <c r="AE1662" i="64"/>
  <c r="AF1662" i="64"/>
  <c r="AG1662" i="64"/>
  <c r="AH1662" i="64"/>
  <c r="AI1662" i="64"/>
  <c r="AJ1662" i="64"/>
  <c r="AK1662" i="64"/>
  <c r="AL1662" i="64"/>
  <c r="AM1662" i="64"/>
  <c r="AN1662" i="64"/>
  <c r="AO1662" i="64"/>
  <c r="AP1662" i="64"/>
  <c r="AQ1662" i="64"/>
  <c r="AR1662" i="64"/>
  <c r="AS1662" i="64"/>
  <c r="AT1662" i="64"/>
  <c r="AU1662" i="64"/>
  <c r="AV1662" i="64"/>
  <c r="AW1662" i="64"/>
  <c r="AX1662" i="64"/>
  <c r="AY1662" i="64"/>
  <c r="AZ1662" i="64"/>
  <c r="BA1662" i="64"/>
  <c r="BB1662" i="64"/>
  <c r="BC1662" i="64"/>
  <c r="BD1662" i="64"/>
  <c r="BE1662" i="64"/>
  <c r="BF1662" i="64"/>
  <c r="BG1662" i="64"/>
  <c r="BH1662" i="64"/>
  <c r="BI1662" i="64"/>
  <c r="BJ1662" i="64"/>
  <c r="BK1662" i="64"/>
  <c r="BL1662" i="64"/>
  <c r="BM1662" i="64"/>
  <c r="BN1662" i="64"/>
  <c r="BO1662" i="64"/>
  <c r="BP1662" i="64"/>
  <c r="BQ1662" i="64"/>
  <c r="BR1662" i="64"/>
  <c r="BS1662" i="64"/>
  <c r="BT1662" i="64"/>
  <c r="BU1662" i="64"/>
  <c r="BV1662" i="64"/>
  <c r="BW1662" i="64"/>
  <c r="BX1662" i="64"/>
  <c r="BY1662" i="64"/>
  <c r="BZ1662" i="64"/>
  <c r="CA1662" i="64"/>
  <c r="CB1662" i="64"/>
  <c r="CC1662" i="64"/>
  <c r="CD1662" i="64"/>
  <c r="CE1662" i="64"/>
  <c r="CF1662" i="64"/>
  <c r="CG1662" i="64"/>
  <c r="CH1662" i="64"/>
  <c r="CI1662" i="64"/>
  <c r="CJ1662" i="64"/>
  <c r="CK1662" i="64"/>
  <c r="CL1662" i="64"/>
  <c r="CO1662" i="64"/>
  <c r="CP1662" i="64"/>
  <c r="CQ1662" i="64"/>
  <c r="CR1662" i="64"/>
  <c r="CS1662" i="64"/>
  <c r="CT1662" i="64"/>
  <c r="CU1662" i="64"/>
  <c r="CV1662" i="64"/>
  <c r="CW1662" i="64"/>
  <c r="CX1662" i="64"/>
  <c r="CY1662" i="64"/>
  <c r="CZ1662" i="64"/>
  <c r="DA1662" i="64"/>
  <c r="DB1662" i="64"/>
  <c r="DC1662" i="64"/>
  <c r="DD1662" i="64"/>
  <c r="DE1662" i="64"/>
  <c r="DF1662" i="64"/>
  <c r="DG1662" i="64"/>
  <c r="DH1662" i="64"/>
  <c r="DI1662" i="64"/>
  <c r="DJ1662" i="64"/>
  <c r="DK1662" i="64"/>
  <c r="DL1662" i="64"/>
  <c r="K1663" i="64"/>
  <c r="L1663" i="64"/>
  <c r="M1663" i="64"/>
  <c r="N1663" i="64"/>
  <c r="O1663" i="64"/>
  <c r="P1663" i="64"/>
  <c r="S1663" i="64"/>
  <c r="T1663" i="64"/>
  <c r="U1663" i="64"/>
  <c r="V1663" i="64"/>
  <c r="W1663" i="64"/>
  <c r="X1663" i="64"/>
  <c r="Y1663" i="64"/>
  <c r="Z1663" i="64"/>
  <c r="AA1663" i="64"/>
  <c r="AB1663" i="64"/>
  <c r="AC1663" i="64"/>
  <c r="AD1663" i="64"/>
  <c r="AE1663" i="64"/>
  <c r="AF1663" i="64"/>
  <c r="AG1663" i="64"/>
  <c r="AH1663" i="64"/>
  <c r="AI1663" i="64"/>
  <c r="AJ1663" i="64"/>
  <c r="AK1663" i="64"/>
  <c r="AL1663" i="64"/>
  <c r="AM1663" i="64"/>
  <c r="AN1663" i="64"/>
  <c r="AO1663" i="64"/>
  <c r="AP1663" i="64"/>
  <c r="AQ1663" i="64"/>
  <c r="AR1663" i="64"/>
  <c r="AS1663" i="64"/>
  <c r="AT1663" i="64"/>
  <c r="AU1663" i="64"/>
  <c r="AV1663" i="64"/>
  <c r="AW1663" i="64"/>
  <c r="AX1663" i="64"/>
  <c r="AY1663" i="64"/>
  <c r="AZ1663" i="64"/>
  <c r="BA1663" i="64"/>
  <c r="BB1663" i="64"/>
  <c r="BC1663" i="64"/>
  <c r="BD1663" i="64"/>
  <c r="BE1663" i="64"/>
  <c r="BF1663" i="64"/>
  <c r="BG1663" i="64"/>
  <c r="BH1663" i="64"/>
  <c r="BI1663" i="64"/>
  <c r="BJ1663" i="64"/>
  <c r="BK1663" i="64"/>
  <c r="BL1663" i="64"/>
  <c r="BM1663" i="64"/>
  <c r="BN1663" i="64"/>
  <c r="BO1663" i="64"/>
  <c r="BP1663" i="64"/>
  <c r="BQ1663" i="64"/>
  <c r="BR1663" i="64"/>
  <c r="BS1663" i="64"/>
  <c r="BT1663" i="64"/>
  <c r="BU1663" i="64"/>
  <c r="BV1663" i="64"/>
  <c r="BW1663" i="64"/>
  <c r="BX1663" i="64"/>
  <c r="BY1663" i="64"/>
  <c r="BZ1663" i="64"/>
  <c r="CA1663" i="64"/>
  <c r="CB1663" i="64"/>
  <c r="CC1663" i="64"/>
  <c r="CD1663" i="64"/>
  <c r="CE1663" i="64"/>
  <c r="CF1663" i="64"/>
  <c r="CG1663" i="64"/>
  <c r="CH1663" i="64"/>
  <c r="CI1663" i="64"/>
  <c r="CJ1663" i="64"/>
  <c r="CK1663" i="64"/>
  <c r="CL1663" i="64"/>
  <c r="L1736" i="64"/>
  <c r="M1736" i="64"/>
  <c r="N1736" i="64"/>
  <c r="O1736" i="64"/>
  <c r="P1736" i="64"/>
  <c r="T1736" i="64"/>
  <c r="U1736" i="64"/>
  <c r="V1736" i="64"/>
  <c r="W1736" i="64"/>
  <c r="X1736" i="64"/>
  <c r="Y1736" i="64"/>
  <c r="Z1736" i="64"/>
  <c r="AA1736" i="64"/>
  <c r="AB1736" i="64"/>
  <c r="AC1736" i="64"/>
  <c r="AD1736" i="64"/>
  <c r="AE1736" i="64"/>
  <c r="AF1736" i="64"/>
  <c r="AG1736" i="64"/>
  <c r="AH1736" i="64"/>
  <c r="AI1736" i="64"/>
  <c r="AJ1736" i="64"/>
  <c r="AK1736" i="64"/>
  <c r="AL1736" i="64"/>
  <c r="AM1736" i="64"/>
  <c r="AN1736" i="64"/>
  <c r="AO1736" i="64"/>
  <c r="AP1736" i="64"/>
  <c r="AQ1736" i="64"/>
  <c r="AR1736" i="64"/>
  <c r="AS1736" i="64"/>
  <c r="AT1736" i="64"/>
  <c r="AU1736" i="64"/>
  <c r="AV1736" i="64"/>
  <c r="AW1736" i="64"/>
  <c r="AX1736" i="64"/>
  <c r="AY1736" i="64"/>
  <c r="AZ1736" i="64"/>
  <c r="BA1736" i="64"/>
  <c r="BB1736" i="64"/>
  <c r="BC1736" i="64"/>
  <c r="BD1736" i="64"/>
  <c r="BE1736" i="64"/>
  <c r="BF1736" i="64"/>
  <c r="BG1736" i="64"/>
  <c r="BH1736" i="64"/>
  <c r="BI1736" i="64"/>
  <c r="BJ1736" i="64"/>
  <c r="BK1736" i="64"/>
  <c r="BL1736" i="64"/>
  <c r="BM1736" i="64"/>
  <c r="BN1736" i="64"/>
  <c r="BO1736" i="64"/>
  <c r="BP1736" i="64"/>
  <c r="BQ1736" i="64"/>
  <c r="BR1736" i="64"/>
  <c r="BS1736" i="64"/>
  <c r="BT1736" i="64"/>
  <c r="BU1736" i="64"/>
  <c r="BV1736" i="64"/>
  <c r="BW1736" i="64"/>
  <c r="BX1736" i="64"/>
  <c r="BY1736" i="64"/>
  <c r="BZ1736" i="64"/>
  <c r="CA1736" i="64"/>
  <c r="CB1736" i="64"/>
  <c r="CC1736" i="64"/>
  <c r="CD1736" i="64"/>
  <c r="CE1736" i="64"/>
  <c r="CF1736" i="64"/>
  <c r="CG1736" i="64"/>
  <c r="CH1736" i="64"/>
  <c r="CI1736" i="64"/>
  <c r="CJ1736" i="64"/>
  <c r="CK1736" i="64"/>
  <c r="CL1736" i="64"/>
  <c r="K1739" i="64"/>
  <c r="L1739" i="64"/>
  <c r="M1739" i="64"/>
  <c r="N1739" i="64"/>
  <c r="O1739" i="64"/>
  <c r="P1739" i="64"/>
  <c r="S1739" i="64"/>
  <c r="T1739" i="64"/>
  <c r="U1739" i="64"/>
  <c r="V1739" i="64"/>
  <c r="W1739" i="64"/>
  <c r="X1739" i="64"/>
  <c r="Y1739" i="64"/>
  <c r="Z1739" i="64"/>
  <c r="AA1739" i="64"/>
  <c r="AB1739" i="64"/>
  <c r="AC1739" i="64"/>
  <c r="AD1739" i="64"/>
  <c r="AE1739" i="64"/>
  <c r="AF1739" i="64"/>
  <c r="AG1739" i="64"/>
  <c r="AH1739" i="64"/>
  <c r="AI1739" i="64"/>
  <c r="AJ1739" i="64"/>
  <c r="AK1739" i="64"/>
  <c r="AL1739" i="64"/>
  <c r="AM1739" i="64"/>
  <c r="AN1739" i="64"/>
  <c r="AO1739" i="64"/>
  <c r="AP1739" i="64"/>
  <c r="AQ1739" i="64"/>
  <c r="AR1739" i="64"/>
  <c r="AS1739" i="64"/>
  <c r="AT1739" i="64"/>
  <c r="AU1739" i="64"/>
  <c r="AV1739" i="64"/>
  <c r="AW1739" i="64"/>
  <c r="AX1739" i="64"/>
  <c r="AY1739" i="64"/>
  <c r="AZ1739" i="64"/>
  <c r="BA1739" i="64"/>
  <c r="BB1739" i="64"/>
  <c r="BC1739" i="64"/>
  <c r="BD1739" i="64"/>
  <c r="BE1739" i="64"/>
  <c r="BF1739" i="64"/>
  <c r="BG1739" i="64"/>
  <c r="BH1739" i="64"/>
  <c r="BI1739" i="64"/>
  <c r="BJ1739" i="64"/>
  <c r="BK1739" i="64"/>
  <c r="BL1739" i="64"/>
  <c r="BM1739" i="64"/>
  <c r="BN1739" i="64"/>
  <c r="BO1739" i="64"/>
  <c r="BP1739" i="64"/>
  <c r="BQ1739" i="64"/>
  <c r="BR1739" i="64"/>
  <c r="BS1739" i="64"/>
  <c r="BT1739" i="64"/>
  <c r="BU1739" i="64"/>
  <c r="BV1739" i="64"/>
  <c r="BW1739" i="64"/>
  <c r="BX1739" i="64"/>
  <c r="BY1739" i="64"/>
  <c r="BZ1739" i="64"/>
  <c r="CA1739" i="64"/>
  <c r="CB1739" i="64"/>
  <c r="CC1739" i="64"/>
  <c r="CD1739" i="64"/>
  <c r="CE1739" i="64"/>
  <c r="CF1739" i="64"/>
  <c r="CG1739" i="64"/>
  <c r="CH1739" i="64"/>
  <c r="CI1739" i="64"/>
  <c r="CJ1739" i="64"/>
  <c r="CK1739" i="64"/>
  <c r="CL1739" i="64"/>
  <c r="K1740" i="64"/>
  <c r="L1740" i="64"/>
  <c r="M1740" i="64"/>
  <c r="N1740" i="64"/>
  <c r="O1740" i="64"/>
  <c r="P1740" i="64"/>
  <c r="S1740" i="64"/>
  <c r="T1740" i="64"/>
  <c r="U1740" i="64"/>
  <c r="V1740" i="64"/>
  <c r="W1740" i="64"/>
  <c r="X1740" i="64"/>
  <c r="Y1740" i="64"/>
  <c r="Z1740" i="64"/>
  <c r="AA1740" i="64"/>
  <c r="AB1740" i="64"/>
  <c r="AC1740" i="64"/>
  <c r="AD1740" i="64"/>
  <c r="AE1740" i="64"/>
  <c r="AF1740" i="64"/>
  <c r="AG1740" i="64"/>
  <c r="AH1740" i="64"/>
  <c r="AI1740" i="64"/>
  <c r="AJ1740" i="64"/>
  <c r="AK1740" i="64"/>
  <c r="AL1740" i="64"/>
  <c r="AM1740" i="64"/>
  <c r="AN1740" i="64"/>
  <c r="AO1740" i="64"/>
  <c r="AP1740" i="64"/>
  <c r="AQ1740" i="64"/>
  <c r="AR1740" i="64"/>
  <c r="AS1740" i="64"/>
  <c r="AT1740" i="64"/>
  <c r="AU1740" i="64"/>
  <c r="AV1740" i="64"/>
  <c r="AW1740" i="64"/>
  <c r="AX1740" i="64"/>
  <c r="AY1740" i="64"/>
  <c r="AZ1740" i="64"/>
  <c r="BA1740" i="64"/>
  <c r="BB1740" i="64"/>
  <c r="BC1740" i="64"/>
  <c r="BD1740" i="64"/>
  <c r="BE1740" i="64"/>
  <c r="BF1740" i="64"/>
  <c r="BG1740" i="64"/>
  <c r="BH1740" i="64"/>
  <c r="BI1740" i="64"/>
  <c r="BJ1740" i="64"/>
  <c r="BK1740" i="64"/>
  <c r="BL1740" i="64"/>
  <c r="BM1740" i="64"/>
  <c r="BN1740" i="64"/>
  <c r="BO1740" i="64"/>
  <c r="BP1740" i="64"/>
  <c r="BQ1740" i="64"/>
  <c r="BR1740" i="64"/>
  <c r="BS1740" i="64"/>
  <c r="BT1740" i="64"/>
  <c r="BU1740" i="64"/>
  <c r="BV1740" i="64"/>
  <c r="BW1740" i="64"/>
  <c r="BX1740" i="64"/>
  <c r="BY1740" i="64"/>
  <c r="BZ1740" i="64"/>
  <c r="CA1740" i="64"/>
  <c r="CB1740" i="64"/>
  <c r="CC1740" i="64"/>
  <c r="CD1740" i="64"/>
  <c r="CE1740" i="64"/>
  <c r="CF1740" i="64"/>
  <c r="CG1740" i="64"/>
  <c r="CH1740" i="64"/>
  <c r="CI1740" i="64"/>
  <c r="CJ1740" i="64"/>
  <c r="CK1740" i="64"/>
  <c r="CL1740" i="64"/>
  <c r="K1742" i="64"/>
  <c r="L1742" i="64"/>
  <c r="M1742" i="64"/>
  <c r="N1742" i="64"/>
  <c r="O1742" i="64"/>
  <c r="P1742" i="64"/>
  <c r="T1742" i="64"/>
  <c r="U1742" i="64"/>
  <c r="V1742" i="64"/>
  <c r="W1742" i="64"/>
  <c r="X1742" i="64"/>
  <c r="Y1742" i="64"/>
  <c r="Z1742" i="64"/>
  <c r="AA1742" i="64"/>
  <c r="AB1742" i="64"/>
  <c r="AC1742" i="64"/>
  <c r="AD1742" i="64"/>
  <c r="AE1742" i="64"/>
  <c r="AF1742" i="64"/>
  <c r="AG1742" i="64"/>
  <c r="AH1742" i="64"/>
  <c r="AI1742" i="64"/>
  <c r="AJ1742" i="64"/>
  <c r="AK1742" i="64"/>
  <c r="AL1742" i="64"/>
  <c r="AM1742" i="64"/>
  <c r="AN1742" i="64"/>
  <c r="AO1742" i="64"/>
  <c r="AP1742" i="64"/>
  <c r="AQ1742" i="64"/>
  <c r="AR1742" i="64"/>
  <c r="AS1742" i="64"/>
  <c r="AT1742" i="64"/>
  <c r="AU1742" i="64"/>
  <c r="AV1742" i="64"/>
  <c r="AW1742" i="64"/>
  <c r="AX1742" i="64"/>
  <c r="AY1742" i="64"/>
  <c r="AZ1742" i="64"/>
  <c r="BA1742" i="64"/>
  <c r="BB1742" i="64"/>
  <c r="BC1742" i="64"/>
  <c r="BD1742" i="64"/>
  <c r="BE1742" i="64"/>
  <c r="BF1742" i="64"/>
  <c r="BG1742" i="64"/>
  <c r="BH1742" i="64"/>
  <c r="BI1742" i="64"/>
  <c r="BJ1742" i="64"/>
  <c r="BK1742" i="64"/>
  <c r="BL1742" i="64"/>
  <c r="BM1742" i="64"/>
  <c r="BN1742" i="64"/>
  <c r="BO1742" i="64"/>
  <c r="BP1742" i="64"/>
  <c r="BQ1742" i="64"/>
  <c r="BR1742" i="64"/>
  <c r="BS1742" i="64"/>
  <c r="BT1742" i="64"/>
  <c r="BU1742" i="64"/>
  <c r="BV1742" i="64"/>
  <c r="BW1742" i="64"/>
  <c r="BX1742" i="64"/>
  <c r="BY1742" i="64"/>
  <c r="BZ1742" i="64"/>
  <c r="CA1742" i="64"/>
  <c r="CB1742" i="64"/>
  <c r="CC1742" i="64"/>
  <c r="CD1742" i="64"/>
  <c r="CE1742" i="64"/>
  <c r="CF1742" i="64"/>
  <c r="CG1742" i="64"/>
  <c r="CH1742" i="64"/>
  <c r="CI1742" i="64"/>
  <c r="CJ1742" i="64"/>
  <c r="CK1742" i="64"/>
  <c r="CL1742" i="64"/>
  <c r="K1747" i="64"/>
  <c r="L1747" i="64"/>
  <c r="M1747" i="64"/>
  <c r="N1747" i="64"/>
  <c r="O1747" i="64"/>
  <c r="P1747" i="64"/>
  <c r="S1747" i="64"/>
  <c r="T1747" i="64"/>
  <c r="U1747" i="64"/>
  <c r="V1747" i="64"/>
  <c r="W1747" i="64"/>
  <c r="X1747" i="64"/>
  <c r="Y1747" i="64"/>
  <c r="Z1747" i="64"/>
  <c r="AA1747" i="64"/>
  <c r="AB1747" i="64"/>
  <c r="AC1747" i="64"/>
  <c r="AD1747" i="64"/>
  <c r="AE1747" i="64"/>
  <c r="AF1747" i="64"/>
  <c r="AG1747" i="64"/>
  <c r="AH1747" i="64"/>
  <c r="AI1747" i="64"/>
  <c r="AJ1747" i="64"/>
  <c r="AK1747" i="64"/>
  <c r="AL1747" i="64"/>
  <c r="AM1747" i="64"/>
  <c r="AN1747" i="64"/>
  <c r="AO1747" i="64"/>
  <c r="AP1747" i="64"/>
  <c r="AQ1747" i="64"/>
  <c r="AR1747" i="64"/>
  <c r="AS1747" i="64"/>
  <c r="AT1747" i="64"/>
  <c r="AU1747" i="64"/>
  <c r="AV1747" i="64"/>
  <c r="AW1747" i="64"/>
  <c r="AX1747" i="64"/>
  <c r="AY1747" i="64"/>
  <c r="AZ1747" i="64"/>
  <c r="BA1747" i="64"/>
  <c r="BB1747" i="64"/>
  <c r="BC1747" i="64"/>
  <c r="BD1747" i="64"/>
  <c r="BE1747" i="64"/>
  <c r="BF1747" i="64"/>
  <c r="BG1747" i="64"/>
  <c r="BH1747" i="64"/>
  <c r="BI1747" i="64"/>
  <c r="BJ1747" i="64"/>
  <c r="BK1747" i="64"/>
  <c r="BL1747" i="64"/>
  <c r="BM1747" i="64"/>
  <c r="BN1747" i="64"/>
  <c r="BO1747" i="64"/>
  <c r="BP1747" i="64"/>
  <c r="BQ1747" i="64"/>
  <c r="BR1747" i="64"/>
  <c r="BS1747" i="64"/>
  <c r="BT1747" i="64"/>
  <c r="BU1747" i="64"/>
  <c r="BV1747" i="64"/>
  <c r="BW1747" i="64"/>
  <c r="BX1747" i="64"/>
  <c r="BY1747" i="64"/>
  <c r="BZ1747" i="64"/>
  <c r="CA1747" i="64"/>
  <c r="CB1747" i="64"/>
  <c r="CC1747" i="64"/>
  <c r="CD1747" i="64"/>
  <c r="CE1747" i="64"/>
  <c r="CF1747" i="64"/>
  <c r="CG1747" i="64"/>
  <c r="CH1747" i="64"/>
  <c r="CI1747" i="64"/>
  <c r="CJ1747" i="64"/>
  <c r="CK1747" i="64"/>
  <c r="CL1747" i="64"/>
  <c r="K1751" i="64"/>
  <c r="L1751" i="64"/>
  <c r="M1751" i="64"/>
  <c r="N1751" i="64"/>
  <c r="O1751" i="64"/>
  <c r="P1751" i="64"/>
  <c r="S1751" i="64" a="1"/>
  <c r="S1751" i="64"/>
  <c r="T1751" i="64" a="1"/>
  <c r="T1751" i="64"/>
  <c r="U1751" i="64" a="1"/>
  <c r="U1751" i="64"/>
  <c r="V1751" i="64" a="1"/>
  <c r="V1751" i="64"/>
  <c r="W1751" i="64" a="1"/>
  <c r="W1751" i="64"/>
  <c r="X1751" i="64" a="1"/>
  <c r="X1751" i="64"/>
  <c r="Y1751" i="64" a="1"/>
  <c r="Y1751" i="64"/>
  <c r="Z1751" i="64" a="1"/>
  <c r="Z1751" i="64"/>
  <c r="AA1751" i="64" a="1"/>
  <c r="AA1751" i="64"/>
  <c r="AB1751" i="64" a="1"/>
  <c r="AB1751" i="64"/>
  <c r="AC1751" i="64" a="1"/>
  <c r="AC1751" i="64"/>
  <c r="AD1751" i="64" a="1"/>
  <c r="AD1751" i="64"/>
  <c r="AE1751" i="64" a="1"/>
  <c r="AE1751" i="64"/>
  <c r="AF1751" i="64" a="1"/>
  <c r="AF1751" i="64"/>
  <c r="AG1751" i="64" a="1"/>
  <c r="AG1751" i="64"/>
  <c r="AH1751" i="64" a="1"/>
  <c r="AH1751" i="64"/>
  <c r="AI1751" i="64" a="1"/>
  <c r="AI1751" i="64"/>
  <c r="AJ1751" i="64" a="1"/>
  <c r="AJ1751" i="64"/>
  <c r="AK1751" i="64" a="1"/>
  <c r="AK1751" i="64"/>
  <c r="AL1751" i="64" a="1"/>
  <c r="AL1751" i="64"/>
  <c r="AM1751" i="64" a="1"/>
  <c r="AM1751" i="64"/>
  <c r="AN1751" i="64" a="1"/>
  <c r="AN1751" i="64"/>
  <c r="AO1751" i="64" a="1"/>
  <c r="AO1751" i="64"/>
  <c r="AP1751" i="64" a="1"/>
  <c r="AP1751" i="64"/>
  <c r="AQ1751" i="64" a="1"/>
  <c r="AQ1751" i="64"/>
  <c r="AR1751" i="64" a="1"/>
  <c r="AR1751" i="64"/>
  <c r="AS1751" i="64" a="1"/>
  <c r="AS1751" i="64"/>
  <c r="AT1751" i="64" a="1"/>
  <c r="AT1751" i="64"/>
  <c r="AU1751" i="64" a="1"/>
  <c r="AU1751" i="64"/>
  <c r="AV1751" i="64" a="1"/>
  <c r="AV1751" i="64"/>
  <c r="AW1751" i="64" a="1"/>
  <c r="AW1751" i="64"/>
  <c r="AX1751" i="64" a="1"/>
  <c r="AX1751" i="64"/>
  <c r="AY1751" i="64" a="1"/>
  <c r="AY1751" i="64"/>
  <c r="AZ1751" i="64" a="1"/>
  <c r="AZ1751" i="64"/>
  <c r="BA1751" i="64" a="1"/>
  <c r="BA1751" i="64"/>
  <c r="BB1751" i="64" a="1"/>
  <c r="BB1751" i="64"/>
  <c r="BC1751" i="64" a="1"/>
  <c r="BC1751" i="64"/>
  <c r="BD1751" i="64" a="1"/>
  <c r="BD1751" i="64"/>
  <c r="BE1751" i="64" a="1"/>
  <c r="BE1751" i="64"/>
  <c r="BF1751" i="64" a="1"/>
  <c r="BF1751" i="64"/>
  <c r="BG1751" i="64" a="1"/>
  <c r="BG1751" i="64"/>
  <c r="BH1751" i="64" a="1"/>
  <c r="BH1751" i="64"/>
  <c r="BI1751" i="64" a="1"/>
  <c r="BI1751" i="64"/>
  <c r="BJ1751" i="64" a="1"/>
  <c r="BJ1751" i="64"/>
  <c r="BK1751" i="64" a="1"/>
  <c r="BK1751" i="64"/>
  <c r="BL1751" i="64" a="1"/>
  <c r="BL1751" i="64"/>
  <c r="BM1751" i="64" a="1"/>
  <c r="BM1751" i="64"/>
  <c r="BN1751" i="64" a="1"/>
  <c r="BN1751" i="64"/>
  <c r="BO1751" i="64" a="1"/>
  <c r="BO1751" i="64"/>
  <c r="BP1751" i="64" a="1"/>
  <c r="BP1751" i="64"/>
  <c r="BQ1751" i="64" a="1"/>
  <c r="BQ1751" i="64"/>
  <c r="BR1751" i="64" a="1"/>
  <c r="BR1751" i="64"/>
  <c r="BS1751" i="64" a="1"/>
  <c r="BS1751" i="64"/>
  <c r="BT1751" i="64" a="1"/>
  <c r="BT1751" i="64"/>
  <c r="BU1751" i="64" a="1"/>
  <c r="BU1751" i="64"/>
  <c r="BV1751" i="64" a="1"/>
  <c r="BV1751" i="64"/>
  <c r="BW1751" i="64" a="1"/>
  <c r="BW1751" i="64"/>
  <c r="BX1751" i="64" a="1"/>
  <c r="BX1751" i="64"/>
  <c r="BY1751" i="64" a="1"/>
  <c r="BY1751" i="64"/>
  <c r="BZ1751" i="64" a="1"/>
  <c r="BZ1751" i="64"/>
  <c r="CA1751" i="64" a="1"/>
  <c r="CA1751" i="64"/>
  <c r="CB1751" i="64" a="1"/>
  <c r="CB1751" i="64"/>
  <c r="CC1751" i="64" a="1"/>
  <c r="CC1751" i="64"/>
  <c r="CD1751" i="64" a="1"/>
  <c r="CD1751" i="64"/>
  <c r="CE1751" i="64" a="1"/>
  <c r="CE1751" i="64"/>
  <c r="CF1751" i="64" a="1"/>
  <c r="CF1751" i="64"/>
  <c r="CG1751" i="64" a="1"/>
  <c r="CG1751" i="64"/>
  <c r="CH1751" i="64" a="1"/>
  <c r="CH1751" i="64"/>
  <c r="CI1751" i="64" a="1"/>
  <c r="CI1751" i="64"/>
  <c r="CJ1751" i="64" a="1"/>
  <c r="CJ1751" i="64"/>
  <c r="CK1751" i="64" a="1"/>
  <c r="CK1751" i="64"/>
  <c r="CL1751" i="64" a="1"/>
  <c r="CL1751" i="64"/>
  <c r="K2247" i="64"/>
  <c r="L2247" i="64"/>
  <c r="M2247" i="64"/>
  <c r="N2247" i="64"/>
  <c r="O2247" i="64"/>
  <c r="P2247" i="64"/>
  <c r="S2247" i="64" a="1"/>
  <c r="S2247" i="64"/>
  <c r="T2247" i="64" a="1"/>
  <c r="T2247" i="64"/>
  <c r="U2247" i="64" a="1"/>
  <c r="U2247" i="64"/>
  <c r="V2247" i="64" a="1"/>
  <c r="V2247" i="64"/>
  <c r="W2247" i="64" a="1"/>
  <c r="W2247" i="64"/>
  <c r="X2247" i="64" a="1"/>
  <c r="X2247" i="64"/>
  <c r="Y2247" i="64" a="1"/>
  <c r="Y2247" i="64"/>
  <c r="Z2247" i="64" a="1"/>
  <c r="Z2247" i="64"/>
  <c r="AA2247" i="64" a="1"/>
  <c r="AA2247" i="64"/>
  <c r="AB2247" i="64" a="1"/>
  <c r="AB2247" i="64"/>
  <c r="AC2247" i="64" a="1"/>
  <c r="AC2247" i="64"/>
  <c r="AD2247" i="64" a="1"/>
  <c r="AD2247" i="64"/>
  <c r="AE2247" i="64" a="1"/>
  <c r="AE2247" i="64"/>
  <c r="AF2247" i="64" a="1"/>
  <c r="AF2247" i="64"/>
  <c r="AG2247" i="64" a="1"/>
  <c r="AG2247" i="64"/>
  <c r="AH2247" i="64" a="1"/>
  <c r="AH2247" i="64"/>
  <c r="AI2247" i="64" a="1"/>
  <c r="AI2247" i="64"/>
  <c r="AJ2247" i="64" a="1"/>
  <c r="AJ2247" i="64"/>
  <c r="AK2247" i="64" a="1"/>
  <c r="AK2247" i="64"/>
  <c r="AL2247" i="64" a="1"/>
  <c r="AL2247" i="64"/>
  <c r="AM2247" i="64" a="1"/>
  <c r="AM2247" i="64"/>
  <c r="AN2247" i="64" a="1"/>
  <c r="AN2247" i="64"/>
  <c r="AO2247" i="64" a="1"/>
  <c r="AO2247" i="64"/>
  <c r="AP2247" i="64" a="1"/>
  <c r="AP2247" i="64"/>
  <c r="AQ2247" i="64" a="1"/>
  <c r="AQ2247" i="64"/>
  <c r="AR2247" i="64" a="1"/>
  <c r="AR2247" i="64"/>
  <c r="AS2247" i="64" a="1"/>
  <c r="AS2247" i="64"/>
  <c r="AT2247" i="64" a="1"/>
  <c r="AT2247" i="64"/>
  <c r="AU2247" i="64" a="1"/>
  <c r="AU2247" i="64"/>
  <c r="AV2247" i="64" a="1"/>
  <c r="AV2247" i="64"/>
  <c r="AW2247" i="64" a="1"/>
  <c r="AW2247" i="64"/>
  <c r="AX2247" i="64" a="1"/>
  <c r="AX2247" i="64"/>
  <c r="AY2247" i="64" a="1"/>
  <c r="AY2247" i="64"/>
  <c r="AZ2247" i="64" a="1"/>
  <c r="AZ2247" i="64"/>
  <c r="BA2247" i="64" a="1"/>
  <c r="BA2247" i="64"/>
  <c r="BB2247" i="64" a="1"/>
  <c r="BB2247" i="64"/>
  <c r="BC2247" i="64" a="1"/>
  <c r="BC2247" i="64"/>
  <c r="BD2247" i="64" a="1"/>
  <c r="BD2247" i="64"/>
  <c r="BE2247" i="64" a="1"/>
  <c r="BE2247" i="64"/>
  <c r="BF2247" i="64" a="1"/>
  <c r="BF2247" i="64"/>
  <c r="BG2247" i="64" a="1"/>
  <c r="BG2247" i="64"/>
  <c r="BH2247" i="64" a="1"/>
  <c r="BH2247" i="64"/>
  <c r="BI2247" i="64" a="1"/>
  <c r="BI2247" i="64"/>
  <c r="BJ2247" i="64" a="1"/>
  <c r="BJ2247" i="64"/>
  <c r="BK2247" i="64" a="1"/>
  <c r="BK2247" i="64"/>
  <c r="BL2247" i="64" a="1"/>
  <c r="BL2247" i="64"/>
  <c r="BM2247" i="64" a="1"/>
  <c r="BM2247" i="64"/>
  <c r="BN2247" i="64" a="1"/>
  <c r="BN2247" i="64"/>
  <c r="BO2247" i="64" a="1"/>
  <c r="BO2247" i="64"/>
  <c r="BP2247" i="64" a="1"/>
  <c r="BP2247" i="64"/>
  <c r="BQ2247" i="64" a="1"/>
  <c r="BQ2247" i="64"/>
  <c r="BR2247" i="64" a="1"/>
  <c r="BR2247" i="64"/>
  <c r="BS2247" i="64" a="1"/>
  <c r="BS2247" i="64"/>
  <c r="BT2247" i="64" a="1"/>
  <c r="BT2247" i="64"/>
  <c r="BU2247" i="64" a="1"/>
  <c r="BU2247" i="64"/>
  <c r="BV2247" i="64" a="1"/>
  <c r="BV2247" i="64"/>
  <c r="BW2247" i="64" a="1"/>
  <c r="BW2247" i="64"/>
  <c r="BX2247" i="64" a="1"/>
  <c r="BX2247" i="64"/>
  <c r="BY2247" i="64" a="1"/>
  <c r="BY2247" i="64"/>
  <c r="BZ2247" i="64" a="1"/>
  <c r="BZ2247" i="64"/>
  <c r="CA2247" i="64" a="1"/>
  <c r="CA2247" i="64"/>
  <c r="CB2247" i="64" a="1"/>
  <c r="CB2247" i="64"/>
  <c r="CC2247" i="64" a="1"/>
  <c r="CC2247" i="64"/>
  <c r="CD2247" i="64" a="1"/>
  <c r="CD2247" i="64"/>
  <c r="CE2247" i="64" a="1"/>
  <c r="CE2247" i="64"/>
  <c r="CF2247" i="64" a="1"/>
  <c r="CF2247" i="64"/>
  <c r="CG2247" i="64" a="1"/>
  <c r="CG2247" i="64"/>
  <c r="CH2247" i="64" a="1"/>
  <c r="CH2247" i="64"/>
  <c r="CI2247" i="64" a="1"/>
  <c r="CI2247" i="64"/>
  <c r="CJ2247" i="64" a="1"/>
  <c r="CJ2247" i="64"/>
  <c r="CK2247" i="64" a="1"/>
  <c r="CK2247" i="64"/>
  <c r="CL2247" i="64" a="1"/>
  <c r="CL2247" i="64"/>
  <c r="CO2247" i="64" a="1"/>
  <c r="CO2247" i="64"/>
  <c r="CP2247" i="64" a="1"/>
  <c r="CP2247" i="64"/>
  <c r="CQ2247" i="64" a="1"/>
  <c r="CQ2247" i="64"/>
  <c r="CR2247" i="64" a="1"/>
  <c r="CR2247" i="64"/>
  <c r="CS2247" i="64" a="1"/>
  <c r="CS2247" i="64"/>
  <c r="CT2247" i="64" a="1"/>
  <c r="CT2247" i="64"/>
  <c r="CU2247" i="64" a="1"/>
  <c r="CU2247" i="64"/>
  <c r="CV2247" i="64" a="1"/>
  <c r="CV2247" i="64"/>
  <c r="CW2247" i="64" a="1"/>
  <c r="CW2247" i="64"/>
  <c r="CX2247" i="64" a="1"/>
  <c r="CX2247" i="64"/>
  <c r="CY2247" i="64" a="1"/>
  <c r="CY2247" i="64"/>
  <c r="CZ2247" i="64" a="1"/>
  <c r="CZ2247" i="64"/>
  <c r="DA2247" i="64" a="1"/>
  <c r="DA2247" i="64"/>
  <c r="DB2247" i="64" a="1"/>
  <c r="DB2247" i="64"/>
  <c r="DC2247" i="64" a="1"/>
  <c r="DC2247" i="64"/>
  <c r="DD2247" i="64" a="1"/>
  <c r="DD2247" i="64"/>
  <c r="DE2247" i="64" a="1"/>
  <c r="DE2247" i="64"/>
  <c r="DF2247" i="64" a="1"/>
  <c r="DF2247" i="64"/>
  <c r="DG2247" i="64" a="1"/>
  <c r="DG2247" i="64"/>
  <c r="DH2247" i="64" a="1"/>
  <c r="DH2247" i="64"/>
  <c r="DI2247" i="64" a="1"/>
  <c r="DI2247" i="64"/>
  <c r="DJ2247" i="64" a="1"/>
  <c r="DJ2247" i="64"/>
  <c r="DK2247" i="64" a="1"/>
  <c r="DK2247" i="64"/>
  <c r="DL2247" i="64" a="1"/>
  <c r="DL2247" i="64"/>
  <c r="K2253" i="64"/>
  <c r="L2253" i="64"/>
  <c r="M2253" i="64"/>
  <c r="N2253" i="64"/>
  <c r="O2253" i="64"/>
  <c r="P2253" i="64"/>
  <c r="S2253" i="64"/>
  <c r="T2253" i="64"/>
  <c r="U2253" i="64"/>
  <c r="V2253" i="64"/>
  <c r="W2253" i="64"/>
  <c r="X2253" i="64"/>
  <c r="Y2253" i="64"/>
  <c r="Z2253" i="64"/>
  <c r="AA2253" i="64"/>
  <c r="AB2253" i="64"/>
  <c r="AC2253" i="64"/>
  <c r="AD2253" i="64"/>
  <c r="AE2253" i="64"/>
  <c r="AF2253" i="64"/>
  <c r="AG2253" i="64"/>
  <c r="AH2253" i="64"/>
  <c r="AI2253" i="64"/>
  <c r="AJ2253" i="64"/>
  <c r="AK2253" i="64"/>
  <c r="AL2253" i="64"/>
  <c r="AM2253" i="64"/>
  <c r="AN2253" i="64"/>
  <c r="AO2253" i="64"/>
  <c r="AP2253" i="64"/>
  <c r="AQ2253" i="64"/>
  <c r="AR2253" i="64"/>
  <c r="AS2253" i="64"/>
  <c r="AT2253" i="64"/>
  <c r="AU2253" i="64"/>
  <c r="AV2253" i="64"/>
  <c r="AW2253" i="64"/>
  <c r="AX2253" i="64"/>
  <c r="AY2253" i="64"/>
  <c r="AZ2253" i="64"/>
  <c r="BA2253" i="64"/>
  <c r="BB2253" i="64"/>
  <c r="BC2253" i="64"/>
  <c r="BD2253" i="64"/>
  <c r="BE2253" i="64"/>
  <c r="BF2253" i="64"/>
  <c r="BG2253" i="64"/>
  <c r="BH2253" i="64"/>
  <c r="BI2253" i="64"/>
  <c r="BJ2253" i="64"/>
  <c r="BK2253" i="64"/>
  <c r="BL2253" i="64"/>
  <c r="BM2253" i="64"/>
  <c r="BN2253" i="64"/>
  <c r="BO2253" i="64"/>
  <c r="BP2253" i="64"/>
  <c r="BQ2253" i="64"/>
  <c r="BR2253" i="64"/>
  <c r="BS2253" i="64"/>
  <c r="BT2253" i="64"/>
  <c r="BU2253" i="64"/>
  <c r="BV2253" i="64"/>
  <c r="BW2253" i="64"/>
  <c r="BX2253" i="64"/>
  <c r="BY2253" i="64"/>
  <c r="BZ2253" i="64"/>
  <c r="CA2253" i="64"/>
  <c r="CB2253" i="64"/>
  <c r="CC2253" i="64"/>
  <c r="CD2253" i="64"/>
  <c r="CE2253" i="64"/>
  <c r="CF2253" i="64"/>
  <c r="CG2253" i="64"/>
  <c r="CH2253" i="64"/>
  <c r="CI2253" i="64"/>
  <c r="CJ2253" i="64"/>
  <c r="CK2253" i="64"/>
  <c r="CL2253" i="64"/>
  <c r="CO2253" i="64"/>
  <c r="CP2253" i="64"/>
  <c r="CQ2253" i="64"/>
  <c r="CR2253" i="64"/>
  <c r="CS2253" i="64"/>
  <c r="CT2253" i="64"/>
  <c r="CU2253" i="64"/>
  <c r="CV2253" i="64"/>
  <c r="CW2253" i="64"/>
  <c r="CX2253" i="64"/>
  <c r="CY2253" i="64"/>
  <c r="CZ2253" i="64"/>
  <c r="DA2253" i="64"/>
  <c r="DB2253" i="64"/>
  <c r="DC2253" i="64"/>
  <c r="DD2253" i="64"/>
  <c r="DE2253" i="64"/>
  <c r="DF2253" i="64"/>
  <c r="DG2253" i="64"/>
  <c r="DH2253" i="64"/>
  <c r="DI2253" i="64"/>
  <c r="DJ2253" i="64"/>
  <c r="DK2253" i="64"/>
  <c r="DL2253" i="64"/>
  <c r="K2254" i="64"/>
  <c r="L2254" i="64"/>
  <c r="M2254" i="64"/>
  <c r="N2254" i="64"/>
  <c r="O2254" i="64"/>
  <c r="P2254" i="64"/>
  <c r="S2254" i="64"/>
  <c r="T2254" i="64"/>
  <c r="U2254" i="64"/>
  <c r="V2254" i="64"/>
  <c r="W2254" i="64"/>
  <c r="X2254" i="64"/>
  <c r="Y2254" i="64"/>
  <c r="Z2254" i="64"/>
  <c r="AA2254" i="64"/>
  <c r="AB2254" i="64"/>
  <c r="AC2254" i="64"/>
  <c r="AD2254" i="64"/>
  <c r="AE2254" i="64"/>
  <c r="AF2254" i="64"/>
  <c r="AG2254" i="64"/>
  <c r="AH2254" i="64"/>
  <c r="AI2254" i="64"/>
  <c r="AJ2254" i="64"/>
  <c r="AK2254" i="64"/>
  <c r="AL2254" i="64"/>
  <c r="AM2254" i="64"/>
  <c r="AN2254" i="64"/>
  <c r="AO2254" i="64"/>
  <c r="AP2254" i="64"/>
  <c r="AQ2254" i="64"/>
  <c r="AR2254" i="64"/>
  <c r="AS2254" i="64"/>
  <c r="AT2254" i="64"/>
  <c r="AU2254" i="64"/>
  <c r="AV2254" i="64"/>
  <c r="AW2254" i="64"/>
  <c r="AX2254" i="64"/>
  <c r="AY2254" i="64"/>
  <c r="AZ2254" i="64"/>
  <c r="BA2254" i="64"/>
  <c r="BB2254" i="64"/>
  <c r="BC2254" i="64"/>
  <c r="BD2254" i="64"/>
  <c r="BE2254" i="64"/>
  <c r="BF2254" i="64"/>
  <c r="BG2254" i="64"/>
  <c r="BH2254" i="64"/>
  <c r="BI2254" i="64"/>
  <c r="BJ2254" i="64"/>
  <c r="BK2254" i="64"/>
  <c r="BL2254" i="64"/>
  <c r="BM2254" i="64"/>
  <c r="BN2254" i="64"/>
  <c r="BO2254" i="64"/>
  <c r="BP2254" i="64"/>
  <c r="BQ2254" i="64"/>
  <c r="BR2254" i="64"/>
  <c r="BS2254" i="64"/>
  <c r="BT2254" i="64"/>
  <c r="BU2254" i="64"/>
  <c r="BV2254" i="64"/>
  <c r="BW2254" i="64"/>
  <c r="BX2254" i="64"/>
  <c r="BY2254" i="64"/>
  <c r="BZ2254" i="64"/>
  <c r="CA2254" i="64"/>
  <c r="CB2254" i="64"/>
  <c r="CC2254" i="64"/>
  <c r="CD2254" i="64"/>
  <c r="CE2254" i="64"/>
  <c r="CF2254" i="64"/>
  <c r="CG2254" i="64"/>
  <c r="CH2254" i="64"/>
  <c r="CI2254" i="64"/>
  <c r="CJ2254" i="64"/>
  <c r="CK2254" i="64"/>
  <c r="CL2254" i="64"/>
  <c r="S2281" i="64" a="1"/>
  <c r="S2281" i="64"/>
  <c r="T2281" i="64" a="1"/>
  <c r="T2281" i="64"/>
  <c r="U2281" i="64" a="1"/>
  <c r="U2281" i="64"/>
  <c r="V2281" i="64" a="1"/>
  <c r="V2281" i="64"/>
  <c r="W2281" i="64" a="1"/>
  <c r="W2281" i="64"/>
  <c r="X2281" i="64" a="1"/>
  <c r="X2281" i="64"/>
  <c r="Y2281" i="64" a="1"/>
  <c r="Y2281" i="64"/>
  <c r="Z2281" i="64" a="1"/>
  <c r="Z2281" i="64"/>
  <c r="AA2281" i="64" a="1"/>
  <c r="AA2281" i="64"/>
  <c r="AB2281" i="64" a="1"/>
  <c r="AB2281" i="64"/>
  <c r="AC2281" i="64" a="1"/>
  <c r="AC2281" i="64"/>
  <c r="AD2281" i="64" a="1"/>
  <c r="AD2281" i="64"/>
  <c r="AE2281" i="64" a="1"/>
  <c r="AE2281" i="64"/>
  <c r="AF2281" i="64" a="1"/>
  <c r="AF2281" i="64"/>
  <c r="AG2281" i="64" a="1"/>
  <c r="AG2281" i="64"/>
  <c r="AH2281" i="64" a="1"/>
  <c r="AH2281" i="64"/>
  <c r="AI2281" i="64" a="1"/>
  <c r="AI2281" i="64"/>
  <c r="AJ2281" i="64" a="1"/>
  <c r="AJ2281" i="64"/>
  <c r="AK2281" i="64" a="1"/>
  <c r="AK2281" i="64"/>
  <c r="AL2281" i="64" a="1"/>
  <c r="AL2281" i="64"/>
  <c r="AM2281" i="64" a="1"/>
  <c r="AM2281" i="64"/>
  <c r="AN2281" i="64" a="1"/>
  <c r="AN2281" i="64"/>
  <c r="AO2281" i="64" a="1"/>
  <c r="AO2281" i="64"/>
  <c r="AP2281" i="64" a="1"/>
  <c r="AP2281" i="64"/>
  <c r="AQ2281" i="64" a="1"/>
  <c r="AQ2281" i="64"/>
  <c r="AR2281" i="64" a="1"/>
  <c r="AR2281" i="64"/>
  <c r="AS2281" i="64" a="1"/>
  <c r="AS2281" i="64"/>
  <c r="AT2281" i="64" a="1"/>
  <c r="AT2281" i="64"/>
  <c r="AU2281" i="64" a="1"/>
  <c r="AU2281" i="64"/>
  <c r="AV2281" i="64" a="1"/>
  <c r="AV2281" i="64"/>
  <c r="AW2281" i="64" a="1"/>
  <c r="AW2281" i="64"/>
  <c r="AX2281" i="64" a="1"/>
  <c r="AX2281" i="64"/>
  <c r="AY2281" i="64" a="1"/>
  <c r="AY2281" i="64"/>
  <c r="AZ2281" i="64" a="1"/>
  <c r="AZ2281" i="64"/>
  <c r="BA2281" i="64" a="1"/>
  <c r="BA2281" i="64"/>
  <c r="BB2281" i="64" a="1"/>
  <c r="BB2281" i="64"/>
  <c r="BC2281" i="64" a="1"/>
  <c r="BC2281" i="64"/>
  <c r="BD2281" i="64" a="1"/>
  <c r="BD2281" i="64"/>
  <c r="BE2281" i="64" a="1"/>
  <c r="BE2281" i="64"/>
  <c r="BF2281" i="64" a="1"/>
  <c r="BF2281" i="64"/>
  <c r="BG2281" i="64" a="1"/>
  <c r="BG2281" i="64"/>
  <c r="BH2281" i="64" a="1"/>
  <c r="BH2281" i="64"/>
  <c r="BI2281" i="64" a="1"/>
  <c r="BI2281" i="64"/>
  <c r="BJ2281" i="64" a="1"/>
  <c r="BJ2281" i="64"/>
  <c r="BK2281" i="64" a="1"/>
  <c r="BK2281" i="64"/>
  <c r="BL2281" i="64" a="1"/>
  <c r="BL2281" i="64"/>
  <c r="BM2281" i="64" a="1"/>
  <c r="BM2281" i="64"/>
  <c r="BN2281" i="64" a="1"/>
  <c r="BN2281" i="64"/>
  <c r="BO2281" i="64" a="1"/>
  <c r="BO2281" i="64"/>
  <c r="BP2281" i="64" a="1"/>
  <c r="BP2281" i="64"/>
  <c r="BQ2281" i="64" a="1"/>
  <c r="BQ2281" i="64"/>
  <c r="BR2281" i="64" a="1"/>
  <c r="BR2281" i="64"/>
  <c r="BS2281" i="64" a="1"/>
  <c r="BS2281" i="64"/>
  <c r="BT2281" i="64" a="1"/>
  <c r="BT2281" i="64"/>
  <c r="BU2281" i="64" a="1"/>
  <c r="BU2281" i="64"/>
  <c r="BV2281" i="64" a="1"/>
  <c r="BV2281" i="64"/>
  <c r="BW2281" i="64" a="1"/>
  <c r="BW2281" i="64"/>
  <c r="BX2281" i="64" a="1"/>
  <c r="BX2281" i="64"/>
  <c r="BY2281" i="64" a="1"/>
  <c r="BY2281" i="64"/>
  <c r="BZ2281" i="64" a="1"/>
  <c r="BZ2281" i="64"/>
  <c r="CA2281" i="64" a="1"/>
  <c r="CA2281" i="64"/>
  <c r="CB2281" i="64" a="1"/>
  <c r="CB2281" i="64"/>
  <c r="CC2281" i="64" a="1"/>
  <c r="CC2281" i="64"/>
  <c r="CD2281" i="64" a="1"/>
  <c r="CD2281" i="64"/>
  <c r="CE2281" i="64" a="1"/>
  <c r="CE2281" i="64"/>
  <c r="CF2281" i="64" a="1"/>
  <c r="CF2281" i="64"/>
  <c r="CG2281" i="64" a="1"/>
  <c r="CG2281" i="64"/>
  <c r="CH2281" i="64" a="1"/>
  <c r="CH2281" i="64"/>
  <c r="CI2281" i="64" a="1"/>
  <c r="CI2281" i="64"/>
  <c r="CJ2281" i="64" a="1"/>
  <c r="CJ2281" i="64"/>
  <c r="CK2281" i="64" a="1"/>
  <c r="CK2281" i="64"/>
  <c r="CL2281" i="64" a="1"/>
  <c r="CL2281" i="64"/>
  <c r="CO2281" i="64" a="1"/>
  <c r="CO2281" i="64"/>
  <c r="CP2281" i="64" a="1"/>
  <c r="CP2281" i="64"/>
  <c r="CQ2281" i="64" a="1"/>
  <c r="CQ2281" i="64"/>
  <c r="CR2281" i="64" a="1"/>
  <c r="CR2281" i="64"/>
  <c r="CS2281" i="64" a="1"/>
  <c r="CS2281" i="64"/>
  <c r="CT2281" i="64" a="1"/>
  <c r="CT2281" i="64"/>
  <c r="CU2281" i="64" a="1"/>
  <c r="CU2281" i="64"/>
  <c r="CV2281" i="64" a="1"/>
  <c r="CV2281" i="64"/>
  <c r="CW2281" i="64" a="1"/>
  <c r="CW2281" i="64"/>
  <c r="CX2281" i="64" a="1"/>
  <c r="CX2281" i="64"/>
  <c r="CY2281" i="64" a="1"/>
  <c r="CY2281" i="64"/>
  <c r="CZ2281" i="64" a="1"/>
  <c r="CZ2281" i="64"/>
  <c r="DA2281" i="64" a="1"/>
  <c r="DA2281" i="64"/>
  <c r="DB2281" i="64" a="1"/>
  <c r="DB2281" i="64"/>
  <c r="DC2281" i="64" a="1"/>
  <c r="DC2281" i="64"/>
  <c r="DD2281" i="64" a="1"/>
  <c r="DD2281" i="64"/>
  <c r="DE2281" i="64" a="1"/>
  <c r="DE2281" i="64"/>
  <c r="DF2281" i="64" a="1"/>
  <c r="DF2281" i="64"/>
  <c r="DG2281" i="64" a="1"/>
  <c r="DG2281" i="64"/>
  <c r="DH2281" i="64" a="1"/>
  <c r="DH2281" i="64"/>
  <c r="DI2281" i="64" a="1"/>
  <c r="DI2281" i="64"/>
  <c r="DJ2281" i="64" a="1"/>
  <c r="DJ2281" i="64"/>
  <c r="DK2281" i="64" a="1"/>
  <c r="DK2281" i="64"/>
  <c r="DL2281" i="64" a="1"/>
  <c r="DL2281" i="64"/>
  <c r="S2287" i="64"/>
  <c r="T2287" i="64"/>
  <c r="U2287" i="64"/>
  <c r="V2287" i="64"/>
  <c r="W2287" i="64"/>
  <c r="X2287" i="64"/>
  <c r="Y2287" i="64"/>
  <c r="Z2287" i="64"/>
  <c r="AA2287" i="64"/>
  <c r="AB2287" i="64"/>
  <c r="AC2287" i="64"/>
  <c r="AD2287" i="64"/>
  <c r="AE2287" i="64"/>
  <c r="AF2287" i="64"/>
  <c r="AG2287" i="64"/>
  <c r="AH2287" i="64"/>
  <c r="AI2287" i="64"/>
  <c r="AJ2287" i="64"/>
  <c r="AK2287" i="64"/>
  <c r="AL2287" i="64"/>
  <c r="AM2287" i="64"/>
  <c r="AN2287" i="64"/>
  <c r="AO2287" i="64"/>
  <c r="AP2287" i="64"/>
  <c r="AQ2287" i="64"/>
  <c r="AR2287" i="64"/>
  <c r="AS2287" i="64"/>
  <c r="AT2287" i="64"/>
  <c r="AU2287" i="64"/>
  <c r="AV2287" i="64"/>
  <c r="AW2287" i="64"/>
  <c r="AX2287" i="64"/>
  <c r="AY2287" i="64"/>
  <c r="AZ2287" i="64"/>
  <c r="BA2287" i="64"/>
  <c r="BB2287" i="64"/>
  <c r="BC2287" i="64"/>
  <c r="BD2287" i="64"/>
  <c r="BE2287" i="64"/>
  <c r="BF2287" i="64"/>
  <c r="BG2287" i="64"/>
  <c r="BH2287" i="64"/>
  <c r="BI2287" i="64"/>
  <c r="BJ2287" i="64"/>
  <c r="BK2287" i="64"/>
  <c r="BL2287" i="64"/>
  <c r="BM2287" i="64"/>
  <c r="BN2287" i="64"/>
  <c r="BO2287" i="64"/>
  <c r="BP2287" i="64"/>
  <c r="BQ2287" i="64"/>
  <c r="BR2287" i="64"/>
  <c r="BS2287" i="64"/>
  <c r="BT2287" i="64"/>
  <c r="BU2287" i="64"/>
  <c r="BV2287" i="64"/>
  <c r="BW2287" i="64"/>
  <c r="BX2287" i="64"/>
  <c r="BY2287" i="64"/>
  <c r="BZ2287" i="64"/>
  <c r="CA2287" i="64"/>
  <c r="CB2287" i="64"/>
  <c r="CC2287" i="64"/>
  <c r="CD2287" i="64"/>
  <c r="CE2287" i="64"/>
  <c r="CF2287" i="64"/>
  <c r="CG2287" i="64"/>
  <c r="CH2287" i="64"/>
  <c r="CI2287" i="64"/>
  <c r="CJ2287" i="64"/>
  <c r="CK2287" i="64"/>
  <c r="CL2287" i="64"/>
  <c r="CO2287" i="64"/>
  <c r="CP2287" i="64"/>
  <c r="CQ2287" i="64"/>
  <c r="CR2287" i="64"/>
  <c r="CS2287" i="64"/>
  <c r="CT2287" i="64"/>
  <c r="CU2287" i="64"/>
  <c r="CV2287" i="64"/>
  <c r="CW2287" i="64"/>
  <c r="CX2287" i="64"/>
  <c r="CY2287" i="64"/>
  <c r="CZ2287" i="64"/>
  <c r="DA2287" i="64"/>
  <c r="DB2287" i="64"/>
  <c r="DC2287" i="64"/>
  <c r="DD2287" i="64"/>
  <c r="DE2287" i="64"/>
  <c r="DF2287" i="64"/>
  <c r="DG2287" i="64"/>
  <c r="DH2287" i="64"/>
  <c r="DI2287" i="64"/>
  <c r="DJ2287" i="64"/>
  <c r="DK2287" i="64"/>
  <c r="DL2287" i="64"/>
  <c r="K2288" i="64"/>
  <c r="L2288" i="64"/>
  <c r="M2288" i="64"/>
  <c r="N2288" i="64"/>
  <c r="O2288" i="64"/>
  <c r="P2288" i="64"/>
  <c r="S2288" i="64"/>
  <c r="T2288" i="64"/>
  <c r="U2288" i="64"/>
  <c r="V2288" i="64"/>
  <c r="W2288" i="64"/>
  <c r="X2288" i="64"/>
  <c r="Y2288" i="64"/>
  <c r="Z2288" i="64"/>
  <c r="AA2288" i="64"/>
  <c r="AB2288" i="64"/>
  <c r="AC2288" i="64"/>
  <c r="AD2288" i="64"/>
  <c r="AE2288" i="64"/>
  <c r="AF2288" i="64"/>
  <c r="AG2288" i="64"/>
  <c r="AH2288" i="64"/>
  <c r="AI2288" i="64"/>
  <c r="AJ2288" i="64"/>
  <c r="AK2288" i="64"/>
  <c r="AL2288" i="64"/>
  <c r="AM2288" i="64"/>
  <c r="AN2288" i="64"/>
  <c r="AO2288" i="64"/>
  <c r="AP2288" i="64"/>
  <c r="AQ2288" i="64"/>
  <c r="AR2288" i="64"/>
  <c r="AS2288" i="64"/>
  <c r="AT2288" i="64"/>
  <c r="AU2288" i="64"/>
  <c r="AV2288" i="64"/>
  <c r="AW2288" i="64"/>
  <c r="AX2288" i="64"/>
  <c r="AY2288" i="64"/>
  <c r="AZ2288" i="64"/>
  <c r="BA2288" i="64"/>
  <c r="BB2288" i="64"/>
  <c r="BC2288" i="64"/>
  <c r="BD2288" i="64"/>
  <c r="BE2288" i="64"/>
  <c r="BF2288" i="64"/>
  <c r="BG2288" i="64"/>
  <c r="BH2288" i="64"/>
  <c r="BI2288" i="64"/>
  <c r="BJ2288" i="64"/>
  <c r="BK2288" i="64"/>
  <c r="BL2288" i="64"/>
  <c r="BM2288" i="64"/>
  <c r="BN2288" i="64"/>
  <c r="BO2288" i="64"/>
  <c r="BP2288" i="64"/>
  <c r="BQ2288" i="64"/>
  <c r="BR2288" i="64"/>
  <c r="BS2288" i="64"/>
  <c r="BT2288" i="64"/>
  <c r="BU2288" i="64"/>
  <c r="BV2288" i="64"/>
  <c r="BW2288" i="64"/>
  <c r="BX2288" i="64"/>
  <c r="BY2288" i="64"/>
  <c r="BZ2288" i="64"/>
  <c r="CA2288" i="64"/>
  <c r="CB2288" i="64"/>
  <c r="CC2288" i="64"/>
  <c r="CD2288" i="64"/>
  <c r="CE2288" i="64"/>
  <c r="CF2288" i="64"/>
  <c r="CG2288" i="64"/>
  <c r="CH2288" i="64"/>
  <c r="CI2288" i="64"/>
  <c r="CJ2288" i="64"/>
  <c r="CK2288" i="64"/>
  <c r="CL2288" i="64"/>
  <c r="K2325" i="64"/>
  <c r="L2325" i="64"/>
  <c r="M2325" i="64"/>
  <c r="N2325" i="64"/>
  <c r="O2325" i="64"/>
  <c r="P2325" i="64"/>
  <c r="S2325" i="64" a="1"/>
  <c r="S2325" i="64"/>
  <c r="T2325" i="64" a="1"/>
  <c r="T2325" i="64"/>
  <c r="U2325" i="64" a="1"/>
  <c r="U2325" i="64"/>
  <c r="V2325" i="64" a="1"/>
  <c r="V2325" i="64"/>
  <c r="W2325" i="64" a="1"/>
  <c r="W2325" i="64"/>
  <c r="X2325" i="64" a="1"/>
  <c r="X2325" i="64"/>
  <c r="Y2325" i="64" a="1"/>
  <c r="Y2325" i="64"/>
  <c r="Z2325" i="64" a="1"/>
  <c r="Z2325" i="64"/>
  <c r="AA2325" i="64" a="1"/>
  <c r="AA2325" i="64"/>
  <c r="AB2325" i="64" a="1"/>
  <c r="AB2325" i="64"/>
  <c r="AC2325" i="64" a="1"/>
  <c r="AC2325" i="64"/>
  <c r="AD2325" i="64" a="1"/>
  <c r="AD2325" i="64"/>
  <c r="AE2325" i="64" a="1"/>
  <c r="AE2325" i="64"/>
  <c r="AF2325" i="64" a="1"/>
  <c r="AF2325" i="64"/>
  <c r="AG2325" i="64" a="1"/>
  <c r="AG2325" i="64"/>
  <c r="AH2325" i="64" a="1"/>
  <c r="AH2325" i="64"/>
  <c r="AI2325" i="64" a="1"/>
  <c r="AI2325" i="64"/>
  <c r="AJ2325" i="64" a="1"/>
  <c r="AJ2325" i="64"/>
  <c r="AK2325" i="64" a="1"/>
  <c r="AK2325" i="64"/>
  <c r="AL2325" i="64" a="1"/>
  <c r="AL2325" i="64"/>
  <c r="AM2325" i="64" a="1"/>
  <c r="AM2325" i="64"/>
  <c r="AN2325" i="64" a="1"/>
  <c r="AN2325" i="64"/>
  <c r="AO2325" i="64" a="1"/>
  <c r="AO2325" i="64"/>
  <c r="AP2325" i="64" a="1"/>
  <c r="AP2325" i="64"/>
  <c r="AQ2325" i="64" a="1"/>
  <c r="AQ2325" i="64"/>
  <c r="AR2325" i="64" a="1"/>
  <c r="AR2325" i="64"/>
  <c r="AS2325" i="64" a="1"/>
  <c r="AS2325" i="64"/>
  <c r="AT2325" i="64" a="1"/>
  <c r="AT2325" i="64"/>
  <c r="AU2325" i="64" a="1"/>
  <c r="AU2325" i="64"/>
  <c r="AV2325" i="64" a="1"/>
  <c r="AV2325" i="64"/>
  <c r="AW2325" i="64" a="1"/>
  <c r="AW2325" i="64"/>
  <c r="AX2325" i="64" a="1"/>
  <c r="AX2325" i="64"/>
  <c r="AY2325" i="64" a="1"/>
  <c r="AY2325" i="64"/>
  <c r="AZ2325" i="64" a="1"/>
  <c r="AZ2325" i="64"/>
  <c r="BA2325" i="64" a="1"/>
  <c r="BA2325" i="64"/>
  <c r="BB2325" i="64" a="1"/>
  <c r="BB2325" i="64"/>
  <c r="BC2325" i="64" a="1"/>
  <c r="BC2325" i="64"/>
  <c r="BD2325" i="64" a="1"/>
  <c r="BD2325" i="64"/>
  <c r="BE2325" i="64" a="1"/>
  <c r="BE2325" i="64"/>
  <c r="BF2325" i="64" a="1"/>
  <c r="BF2325" i="64"/>
  <c r="BG2325" i="64" a="1"/>
  <c r="BG2325" i="64"/>
  <c r="BH2325" i="64" a="1"/>
  <c r="BH2325" i="64"/>
  <c r="BI2325" i="64" a="1"/>
  <c r="BI2325" i="64"/>
  <c r="BJ2325" i="64" a="1"/>
  <c r="BJ2325" i="64"/>
  <c r="BK2325" i="64" a="1"/>
  <c r="BK2325" i="64"/>
  <c r="BL2325" i="64" a="1"/>
  <c r="BL2325" i="64"/>
  <c r="BM2325" i="64" a="1"/>
  <c r="BM2325" i="64"/>
  <c r="BN2325" i="64" a="1"/>
  <c r="BN2325" i="64"/>
  <c r="BO2325" i="64" a="1"/>
  <c r="BO2325" i="64"/>
  <c r="BP2325" i="64" a="1"/>
  <c r="BP2325" i="64"/>
  <c r="BQ2325" i="64" a="1"/>
  <c r="BQ2325" i="64"/>
  <c r="BR2325" i="64" a="1"/>
  <c r="BR2325" i="64"/>
  <c r="BS2325" i="64" a="1"/>
  <c r="BS2325" i="64"/>
  <c r="BT2325" i="64" a="1"/>
  <c r="BT2325" i="64"/>
  <c r="BU2325" i="64" a="1"/>
  <c r="BU2325" i="64"/>
  <c r="BV2325" i="64" a="1"/>
  <c r="BV2325" i="64"/>
  <c r="BW2325" i="64" a="1"/>
  <c r="BW2325" i="64"/>
  <c r="BX2325" i="64" a="1"/>
  <c r="BX2325" i="64"/>
  <c r="BY2325" i="64" a="1"/>
  <c r="BY2325" i="64"/>
  <c r="BZ2325" i="64" a="1"/>
  <c r="BZ2325" i="64"/>
  <c r="CA2325" i="64" a="1"/>
  <c r="CA2325" i="64"/>
  <c r="CB2325" i="64" a="1"/>
  <c r="CB2325" i="64"/>
  <c r="CC2325" i="64" a="1"/>
  <c r="CC2325" i="64"/>
  <c r="CD2325" i="64" a="1"/>
  <c r="CD2325" i="64"/>
  <c r="CE2325" i="64" a="1"/>
  <c r="CE2325" i="64"/>
  <c r="CF2325" i="64" a="1"/>
  <c r="CF2325" i="64"/>
  <c r="CG2325" i="64" a="1"/>
  <c r="CG2325" i="64"/>
  <c r="CH2325" i="64" a="1"/>
  <c r="CH2325" i="64"/>
  <c r="CI2325" i="64" a="1"/>
  <c r="CI2325" i="64"/>
  <c r="CJ2325" i="64" a="1"/>
  <c r="CJ2325" i="64"/>
  <c r="CK2325" i="64" a="1"/>
  <c r="CK2325" i="64"/>
  <c r="CL2325" i="64" a="1"/>
  <c r="CL2325" i="64"/>
  <c r="CO2325" i="64" a="1"/>
  <c r="CO2325" i="64"/>
  <c r="CP2325" i="64" a="1"/>
  <c r="CP2325" i="64"/>
  <c r="CQ2325" i="64" a="1"/>
  <c r="CQ2325" i="64"/>
  <c r="CR2325" i="64" a="1"/>
  <c r="CR2325" i="64"/>
  <c r="CS2325" i="64" a="1"/>
  <c r="CS2325" i="64"/>
  <c r="CT2325" i="64" a="1"/>
  <c r="CT2325" i="64"/>
  <c r="CU2325" i="64" a="1"/>
  <c r="CU2325" i="64"/>
  <c r="CV2325" i="64" a="1"/>
  <c r="CV2325" i="64"/>
  <c r="CW2325" i="64" a="1"/>
  <c r="CW2325" i="64"/>
  <c r="CX2325" i="64" a="1"/>
  <c r="CX2325" i="64"/>
  <c r="CY2325" i="64" a="1"/>
  <c r="CY2325" i="64"/>
  <c r="CZ2325" i="64" a="1"/>
  <c r="CZ2325" i="64"/>
  <c r="DA2325" i="64" a="1"/>
  <c r="DA2325" i="64"/>
  <c r="DB2325" i="64" a="1"/>
  <c r="DB2325" i="64"/>
  <c r="DC2325" i="64" a="1"/>
  <c r="DC2325" i="64"/>
  <c r="DD2325" i="64" a="1"/>
  <c r="DD2325" i="64"/>
  <c r="DE2325" i="64" a="1"/>
  <c r="DE2325" i="64"/>
  <c r="DF2325" i="64" a="1"/>
  <c r="DF2325" i="64"/>
  <c r="DG2325" i="64" a="1"/>
  <c r="DG2325" i="64"/>
  <c r="DH2325" i="64" a="1"/>
  <c r="DH2325" i="64"/>
  <c r="DI2325" i="64" a="1"/>
  <c r="DI2325" i="64"/>
  <c r="DJ2325" i="64" a="1"/>
  <c r="DJ2325" i="64"/>
  <c r="DK2325" i="64" a="1"/>
  <c r="DK2325" i="64"/>
  <c r="DL2325" i="64" a="1"/>
  <c r="DL2325" i="64"/>
  <c r="K2331" i="64"/>
  <c r="L2331" i="64"/>
  <c r="M2331" i="64"/>
  <c r="N2331" i="64"/>
  <c r="O2331" i="64"/>
  <c r="P2331" i="64"/>
  <c r="S2331" i="64"/>
  <c r="T2331" i="64"/>
  <c r="U2331" i="64"/>
  <c r="V2331" i="64"/>
  <c r="W2331" i="64"/>
  <c r="X2331" i="64"/>
  <c r="Y2331" i="64"/>
  <c r="Z2331" i="64"/>
  <c r="AA2331" i="64"/>
  <c r="AB2331" i="64"/>
  <c r="AC2331" i="64"/>
  <c r="AD2331" i="64"/>
  <c r="AE2331" i="64"/>
  <c r="AF2331" i="64"/>
  <c r="AG2331" i="64"/>
  <c r="AH2331" i="64"/>
  <c r="AI2331" i="64"/>
  <c r="AJ2331" i="64"/>
  <c r="AK2331" i="64"/>
  <c r="AL2331" i="64"/>
  <c r="AM2331" i="64"/>
  <c r="AN2331" i="64"/>
  <c r="AO2331" i="64"/>
  <c r="AP2331" i="64"/>
  <c r="AQ2331" i="64"/>
  <c r="AR2331" i="64"/>
  <c r="AS2331" i="64"/>
  <c r="AT2331" i="64"/>
  <c r="AU2331" i="64"/>
  <c r="AV2331" i="64"/>
  <c r="AW2331" i="64"/>
  <c r="AX2331" i="64"/>
  <c r="AY2331" i="64"/>
  <c r="AZ2331" i="64"/>
  <c r="BA2331" i="64"/>
  <c r="BB2331" i="64"/>
  <c r="BC2331" i="64"/>
  <c r="BD2331" i="64"/>
  <c r="BE2331" i="64"/>
  <c r="BF2331" i="64"/>
  <c r="BG2331" i="64"/>
  <c r="BH2331" i="64"/>
  <c r="BI2331" i="64"/>
  <c r="BJ2331" i="64"/>
  <c r="BK2331" i="64"/>
  <c r="BL2331" i="64"/>
  <c r="BM2331" i="64"/>
  <c r="BN2331" i="64"/>
  <c r="BO2331" i="64"/>
  <c r="BP2331" i="64"/>
  <c r="BQ2331" i="64"/>
  <c r="BR2331" i="64"/>
  <c r="BS2331" i="64"/>
  <c r="BT2331" i="64"/>
  <c r="BU2331" i="64"/>
  <c r="BV2331" i="64"/>
  <c r="BW2331" i="64"/>
  <c r="BX2331" i="64"/>
  <c r="BY2331" i="64"/>
  <c r="BZ2331" i="64"/>
  <c r="CA2331" i="64"/>
  <c r="CB2331" i="64"/>
  <c r="CC2331" i="64"/>
  <c r="CD2331" i="64"/>
  <c r="CE2331" i="64"/>
  <c r="CF2331" i="64"/>
  <c r="CG2331" i="64"/>
  <c r="CH2331" i="64"/>
  <c r="CI2331" i="64"/>
  <c r="CJ2331" i="64"/>
  <c r="CK2331" i="64"/>
  <c r="CL2331" i="64"/>
  <c r="CO2331" i="64"/>
  <c r="CP2331" i="64"/>
  <c r="CQ2331" i="64"/>
  <c r="CR2331" i="64"/>
  <c r="CS2331" i="64"/>
  <c r="CT2331" i="64"/>
  <c r="CU2331" i="64"/>
  <c r="CV2331" i="64"/>
  <c r="CW2331" i="64"/>
  <c r="CX2331" i="64"/>
  <c r="CY2331" i="64"/>
  <c r="CZ2331" i="64"/>
  <c r="DA2331" i="64"/>
  <c r="DB2331" i="64"/>
  <c r="DC2331" i="64"/>
  <c r="DD2331" i="64"/>
  <c r="DE2331" i="64"/>
  <c r="DF2331" i="64"/>
  <c r="DG2331" i="64"/>
  <c r="DH2331" i="64"/>
  <c r="DI2331" i="64"/>
  <c r="DJ2331" i="64"/>
  <c r="DK2331" i="64"/>
  <c r="DL2331" i="64"/>
  <c r="K2332" i="64"/>
  <c r="L2332" i="64"/>
  <c r="M2332" i="64"/>
  <c r="N2332" i="64"/>
  <c r="O2332" i="64"/>
  <c r="P2332" i="64"/>
  <c r="S2332" i="64"/>
  <c r="T2332" i="64"/>
  <c r="U2332" i="64"/>
  <c r="V2332" i="64"/>
  <c r="W2332" i="64"/>
  <c r="X2332" i="64"/>
  <c r="Y2332" i="64"/>
  <c r="Z2332" i="64"/>
  <c r="AA2332" i="64"/>
  <c r="AB2332" i="64"/>
  <c r="AC2332" i="64"/>
  <c r="AD2332" i="64"/>
  <c r="AE2332" i="64"/>
  <c r="AF2332" i="64"/>
  <c r="AG2332" i="64"/>
  <c r="AH2332" i="64"/>
  <c r="AI2332" i="64"/>
  <c r="AJ2332" i="64"/>
  <c r="AK2332" i="64"/>
  <c r="AL2332" i="64"/>
  <c r="AM2332" i="64"/>
  <c r="AN2332" i="64"/>
  <c r="AO2332" i="64"/>
  <c r="AP2332" i="64"/>
  <c r="AQ2332" i="64"/>
  <c r="AR2332" i="64"/>
  <c r="AS2332" i="64"/>
  <c r="AT2332" i="64"/>
  <c r="AU2332" i="64"/>
  <c r="AV2332" i="64"/>
  <c r="AW2332" i="64"/>
  <c r="AX2332" i="64"/>
  <c r="AY2332" i="64"/>
  <c r="AZ2332" i="64"/>
  <c r="BA2332" i="64"/>
  <c r="BB2332" i="64"/>
  <c r="BC2332" i="64"/>
  <c r="BD2332" i="64"/>
  <c r="BE2332" i="64"/>
  <c r="BF2332" i="64"/>
  <c r="BG2332" i="64"/>
  <c r="BH2332" i="64"/>
  <c r="BI2332" i="64"/>
  <c r="BJ2332" i="64"/>
  <c r="BK2332" i="64"/>
  <c r="BL2332" i="64"/>
  <c r="BM2332" i="64"/>
  <c r="BN2332" i="64"/>
  <c r="BO2332" i="64"/>
  <c r="BP2332" i="64"/>
  <c r="BQ2332" i="64"/>
  <c r="BR2332" i="64"/>
  <c r="BS2332" i="64"/>
  <c r="BT2332" i="64"/>
  <c r="BU2332" i="64"/>
  <c r="BV2332" i="64"/>
  <c r="BW2332" i="64"/>
  <c r="BX2332" i="64"/>
  <c r="BY2332" i="64"/>
  <c r="BZ2332" i="64"/>
  <c r="CA2332" i="64"/>
  <c r="CB2332" i="64"/>
  <c r="CC2332" i="64"/>
  <c r="CD2332" i="64"/>
  <c r="CE2332" i="64"/>
  <c r="CF2332" i="64"/>
  <c r="CG2332" i="64"/>
  <c r="CH2332" i="64"/>
  <c r="CI2332" i="64"/>
  <c r="CJ2332" i="64"/>
  <c r="CK2332" i="64"/>
  <c r="CL233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543"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578"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61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64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224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27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31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469"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03"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38"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65"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5" authorId="0" shapeId="0" xr:uid="{282B1626-DA20-47F2-84D3-09129217B40A}">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C09B3BD1-D2C9-476D-BF84-4C29CE142826}">
      <text>
        <r>
          <rPr>
            <b/>
            <sz val="9"/>
            <color indexed="81"/>
            <rFont val="Tahoma"/>
            <family val="2"/>
          </rPr>
          <t>Projectify Guide:</t>
        </r>
        <r>
          <rPr>
            <sz val="9"/>
            <color indexed="81"/>
            <rFont val="Tahoma"/>
            <family val="2"/>
          </rPr>
          <t xml:space="preserve">
Enter effective income tax rate as a percentage</t>
        </r>
      </text>
    </comment>
    <comment ref="K16" authorId="0" shapeId="0" xr:uid="{58883E5B-715E-44C7-A4B4-AEE592909D6B}">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54A35EE2-67F9-4B64-83E0-8F94748204E0}">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<sst xmlns="http://schemas.openxmlformats.org/spreadsheetml/2006/main" count="6273" uniqueCount="950">
  <si>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</si>
  <si>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</si>
  <si>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</si>
  <si>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</si>
  <si>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</si>
  <si>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</si>
  <si>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</si>
  <si>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</si>
  <si>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</si>
  <si>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</si>
  <si>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</si>
  <si>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</si>
  <si>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</si>
  <si>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</si>
  <si>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</si>
  <si>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</si>
  <si>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</si>
  <si>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</si>
  <si>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</si>
  <si>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</si>
  <si>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</si>
  <si>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</si>
  <si>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</si>
  <si>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</si>
  <si>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</si>
  <si>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</si>
  <si>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</si>
  <si>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</si>
  <si>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</si>
  <si>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</si>
  <si>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</si>
  <si>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</si>
  <si>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</si>
  <si>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</si>
  <si>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</si>
  <si>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</si>
  <si>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</si>
  <si>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</si>
  <si>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</si>
  <si>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</si>
  <si>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</si>
  <si>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</si>
  <si>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</si>
  <si>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</si>
  <si>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</si>
  <si>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</si>
  <si>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</si>
  <si>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</si>
  <si>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</si>
  <si>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</si>
  <si>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</si>
  <si>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</si>
  <si>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</si>
  <si>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</si>
  <si>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</si>
  <si>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</si>
  <si>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</si>
  <si>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</si>
  <si>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</si>
  <si>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</si>
  <si>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</si>
  <si>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</si>
  <si>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</si>
  <si>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</si>
  <si>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</si>
  <si>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</si>
  <si>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</si>
  <si>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</si>
  <si>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</si>
  <si>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</si>
  <si>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</si>
  <si>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</si>
  <si>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</si>
  <si>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</si>
  <si>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</si>
  <si>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</si>
  <si>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</si>
  <si>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</si>
  <si>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</si>
  <si>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</si>
  <si>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</si>
  <si>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</si>
  <si>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</si>
  <si>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</si>
  <si>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</si>
  <si>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</si>
  <si>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</si>
  <si>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</si>
  <si>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</si>
  <si>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</si>
  <si>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</si>
  <si>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</si>
  <si>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</si>
  <si>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</si>
  <si>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</si>
  <si>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</si>
  <si>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</si>
  <si>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</si>
  <si>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</si>
  <si>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</si>
  <si>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</si>
  <si>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</si>
  <si>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</si>
  <si>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</si>
  <si>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</si>
  <si>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</si>
  <si>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</si>
  <si>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</si>
  <si>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</si>
  <si>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</si>
  <si>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</si>
  <si>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</si>
  <si>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</si>
  <si>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</si>
  <si>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</si>
  <si>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</si>
  <si>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</si>
  <si>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</si>
  <si>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</si>
  <si>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</si>
  <si>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</si>
  <si>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</si>
  <si>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</si>
  <si>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</si>
  <si>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</si>
  <si>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</si>
  <si>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</si>
  <si>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</si>
  <si>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</si>
  <si>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</si>
  <si>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</si>
  <si>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</si>
  <si>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</si>
  <si>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</si>
  <si>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</si>
  <si>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</si>
  <si>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</si>
  <si>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</si>
  <si>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</si>
  <si>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</si>
  <si>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</si>
  <si>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</si>
  <si>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</si>
  <si>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</si>
  <si>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</si>
  <si>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</si>
  <si>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</si>
  <si>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</si>
  <si>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</si>
  <si>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</si>
  <si>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</si>
  <si>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</si>
  <si>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</si>
  <si>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</si>
  <si>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</si>
  <si>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</si>
  <si>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</si>
  <si>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</si>
  <si>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</si>
  <si>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</si>
  <si>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</si>
  <si>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</si>
  <si>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</si>
  <si>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</si>
  <si>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</si>
  <si>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</si>
  <si>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</si>
  <si>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</si>
  <si>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</si>
  <si>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</si>
  <si>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</si>
  <si>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</si>
  <si>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</si>
  <si>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</si>
  <si>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</si>
  <si>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</si>
  <si>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</si>
  <si>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</si>
  <si>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</si>
  <si>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</si>
  <si>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</si>
  <si>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</si>
  <si>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</si>
  <si>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</si>
  <si>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</si>
  <si>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</si>
  <si>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</si>
  <si>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</si>
  <si>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</si>
  <si>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</si>
  <si>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</si>
  <si>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</si>
  <si>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</si>
  <si>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</si>
  <si>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</si>
  <si>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</si>
  <si>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</si>
  <si>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</si>
  <si>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</si>
  <si>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</si>
  <si>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</si>
  <si>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</si>
  <si>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</si>
  <si>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</si>
  <si>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</si>
  <si>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</si>
  <si>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</si>
  <si>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</si>
  <si>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</si>
  <si>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</si>
  <si>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</si>
  <si>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</si>
  <si>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</si>
  <si>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</si>
  <si>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</si>
  <si>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</si>
  <si>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</si>
  <si>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</si>
  <si>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</si>
  <si>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</si>
  <si>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</si>
  <si>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</si>
  <si>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</si>
  <si>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</si>
  <si>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</si>
  <si>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</si>
  <si>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</si>
  <si>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</si>
  <si>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</si>
  <si>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</si>
  <si>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</si>
  <si>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</si>
  <si>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</si>
  <si>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</si>
  <si>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</si>
  <si>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</si>
  <si>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</si>
  <si>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</si>
  <si>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</si>
  <si>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</si>
  <si>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</si>
  <si>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</si>
  <si>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</si>
  <si>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</si>
  <si>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</si>
  <si>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</si>
  <si>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</si>
  <si>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</si>
  <si>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</si>
  <si>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</si>
  <si>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</si>
  <si>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</si>
  <si>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</si>
  <si>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</si>
  <si>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</si>
  <si>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</si>
  <si>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</si>
  <si>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</si>
  <si>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</si>
  <si>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</si>
  <si>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</si>
  <si>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</si>
  <si>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</si>
  <si>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</si>
  <si>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</si>
  <si>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</si>
  <si>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</si>
  <si>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</si>
  <si>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</si>
  <si>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</si>
  <si>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</si>
  <si>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</si>
  <si>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</si>
  <si>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</si>
  <si>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</si>
  <si>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</si>
  <si>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</si>
  <si>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</si>
  <si>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</si>
  <si>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</si>
  <si>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</si>
  <si>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</si>
  <si>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</si>
  <si>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</si>
  <si>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</si>
  <si>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</si>
  <si>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</si>
  <si>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</si>
  <si>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</si>
  <si>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</si>
  <si>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</si>
  <si>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</si>
  <si>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</si>
  <si>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</si>
  <si>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</si>
  <si>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</si>
  <si>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</si>
  <si>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</si>
  <si>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</si>
  <si>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</si>
  <si>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</si>
  <si>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</si>
  <si>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</si>
  <si>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</si>
  <si>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</si>
  <si>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</si>
  <si>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</si>
  <si>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</si>
  <si>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</si>
  <si>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</si>
  <si>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</si>
  <si>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</si>
  <si>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</si>
  <si>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</si>
  <si>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</si>
  <si>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</si>
  <si>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</si>
  <si>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</si>
  <si>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</si>
  <si>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</si>
  <si>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</si>
  <si>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</si>
  <si>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</si>
  <si>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</si>
  <si>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</si>
  <si>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</si>
  <si>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</si>
  <si>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</si>
  <si>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</si>
  <si>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</si>
  <si>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</si>
  <si>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</si>
  <si>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</si>
  <si>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</si>
  <si>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</si>
  <si>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</si>
  <si>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</si>
  <si>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</si>
  <si>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</si>
  <si>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</si>
  <si>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</si>
  <si>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</si>
  <si>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</si>
  <si>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</si>
  <si>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</si>
  <si>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</si>
  <si>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</si>
  <si>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</si>
  <si>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</si>
  <si>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</si>
  <si>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</si>
  <si>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</si>
  <si>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</si>
  <si>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</si>
  <si>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</si>
  <si>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</si>
  <si>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</si>
  <si>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</si>
  <si>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</si>
  <si>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</si>
  <si>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</si>
  <si>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</si>
  <si>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</si>
  <si>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</si>
  <si>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</si>
  <si>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</si>
  <si>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</si>
  <si>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</si>
  <si>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</si>
  <si>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</si>
  <si>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</si>
  <si>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</si>
  <si>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</si>
  <si>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</si>
  <si>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</si>
  <si>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</si>
  <si>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</si>
  <si>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</si>
  <si>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</si>
  <si>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</si>
  <si>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</si>
  <si>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</si>
  <si>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</si>
  <si>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</si>
  <si>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</si>
  <si>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</si>
  <si>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</si>
  <si>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</si>
  <si>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</si>
  <si>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</si>
  <si>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</si>
  <si>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</si>
  <si>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</si>
  <si>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</si>
  <si>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</si>
  <si>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</si>
  <si>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</si>
  <si>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</si>
  <si>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</si>
  <si>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</si>
  <si>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</si>
  <si>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</si>
  <si>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</si>
  <si>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</si>
  <si>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</si>
  <si>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</si>
  <si>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</si>
  <si>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</si>
  <si>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</si>
  <si>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</si>
  <si>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</si>
  <si>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</si>
  <si>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</si>
  <si>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</si>
  <si>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</si>
  <si>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</si>
  <si>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</si>
  <si>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</si>
  <si>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</si>
  <si>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</si>
  <si>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</si>
  <si>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</si>
  <si>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</si>
  <si>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</si>
  <si>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</si>
  <si>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</si>
  <si>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</si>
  <si>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</si>
  <si>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</si>
  <si>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</si>
  <si>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</si>
  <si>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</si>
  <si>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</si>
  <si>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</si>
  <si>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</si>
  <si>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</si>
  <si>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</si>
  <si>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</si>
  <si>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</si>
  <si>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</si>
  <si>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</si>
  <si>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</si>
  <si>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</si>
  <si>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</si>
  <si>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</si>
  <si>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</si>
  <si>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</si>
  <si>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</si>
  <si>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</si>
  <si>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</si>
  <si>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</si>
  <si>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</si>
  <si>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</si>
  <si>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</si>
  <si>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</si>
  <si>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</si>
  <si>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</si>
  <si>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</si>
  <si>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</si>
  <si>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</si>
  <si>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</si>
  <si>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</si>
  <si>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</si>
  <si>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</si>
  <si>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</si>
  <si>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</si>
  <si>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</si>
  <si>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</si>
  <si>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</si>
  <si>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</si>
  <si>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</si>
  <si>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</si>
  <si>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</si>
  <si>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</si>
  <si>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</si>
  <si>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</si>
  <si>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</si>
  <si>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</si>
  <si>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</si>
  <si>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</si>
  <si>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</si>
  <si>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</si>
  <si>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</si>
  <si>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</si>
  <si>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</si>
  <si>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</si>
  <si>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</si>
  <si>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</si>
  <si>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</si>
  <si>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</si>
  <si>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</si>
  <si>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</si>
  <si>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</si>
  <si>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</si>
  <si>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</si>
  <si>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</si>
  <si>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</si>
  <si>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</si>
  <si>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</si>
  <si>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</si>
  <si>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</si>
  <si>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</si>
  <si>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</si>
  <si>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</si>
  <si>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</si>
  <si>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</si>
  <si>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</si>
  <si>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</si>
  <si>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</si>
  <si>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</si>
  <si>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</si>
  <si>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</si>
  <si>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</si>
  <si>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</si>
  <si>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</si>
  <si>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</si>
  <si>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</si>
  <si>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</si>
  <si>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</si>
  <si>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</si>
  <si>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</si>
  <si>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</si>
  <si>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</si>
  <si>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</si>
  <si>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</si>
  <si>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</si>
  <si>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</si>
  <si>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</si>
  <si>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</si>
  <si>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</si>
  <si>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</si>
  <si>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</si>
  <si>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</si>
  <si>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</si>
  <si>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</si>
  <si>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</si>
  <si>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</si>
  <si>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</si>
  <si>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</si>
  <si>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</si>
  <si>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</si>
  <si>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</si>
  <si>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</si>
  <si>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</si>
  <si>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</si>
  <si>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</si>
  <si>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</si>
  <si>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</si>
  <si>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</si>
  <si>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</si>
  <si>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</si>
  <si>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</si>
  <si>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</si>
  <si>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</si>
  <si>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</si>
  <si>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</si>
  <si>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</si>
  <si>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</si>
  <si>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</si>
  <si>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</si>
  <si>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</si>
  <si>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</si>
  <si>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</si>
  <si>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</si>
  <si>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</si>
  <si>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</si>
  <si>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</si>
  <si>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</si>
  <si>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</si>
  <si>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</si>
  <si>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</si>
  <si>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</si>
  <si>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</si>
  <si>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</si>
  <si>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</si>
  <si>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</si>
  <si>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</si>
  <si>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</si>
  <si>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</si>
  <si>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</si>
  <si>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</si>
  <si>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</si>
  <si>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</si>
  <si>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</si>
  <si>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</si>
  <si>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</si>
  <si>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</si>
  <si>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</si>
  <si>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</si>
  <si>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</si>
  <si>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</si>
  <si>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</si>
  <si>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</si>
  <si>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</si>
  <si>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</si>
  <si>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</si>
  <si>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</si>
  <si>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</si>
  <si>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</si>
  <si>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</si>
  <si>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</si>
  <si>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</si>
  <si>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</si>
  <si>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</si>
  <si>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</si>
  <si>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</si>
  <si>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</si>
  <si>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</si>
  <si>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</si>
  <si>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</si>
  <si>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</si>
  <si>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</si>
  <si>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</si>
  <si>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</si>
  <si>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</si>
  <si>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</si>
  <si>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</si>
  <si>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</si>
  <si>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</si>
  <si>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</si>
  <si>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</si>
  <si>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</si>
  <si>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</si>
  <si>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</si>
  <si>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</si>
  <si>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</si>
  <si>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</si>
  <si>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</si>
  <si>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</si>
  <si>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</si>
  <si>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</si>
  <si>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</si>
  <si>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</si>
  <si>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</si>
  <si>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</si>
  <si>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</si>
  <si>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</si>
  <si>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</si>
  <si>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</si>
  <si>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</si>
  <si>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</si>
  <si>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</si>
  <si>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</si>
  <si>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</si>
  <si>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</si>
  <si>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</si>
  <si>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</si>
  <si>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</si>
  <si>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</si>
  <si>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</si>
  <si>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</si>
  <si>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</si>
  <si>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</si>
  <si>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</si>
  <si>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</si>
  <si>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</si>
  <si>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</si>
  <si>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</si>
  <si>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</si>
  <si>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</si>
  <si>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</si>
  <si>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</si>
  <si>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</si>
  <si>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</si>
  <si>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</si>
  <si>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</si>
  <si>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</si>
  <si>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</si>
  <si>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</si>
  <si>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</si>
  <si>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</si>
  <si>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</si>
  <si>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</si>
  <si>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</si>
  <si>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</si>
  <si>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</si>
  <si>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</si>
  <si>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</si>
  <si>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</si>
  <si>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</si>
  <si>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</si>
  <si>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</si>
  <si>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</si>
  <si>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</si>
  <si>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</si>
  <si>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</si>
  <si>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</si>
  <si>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</si>
  <si>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</si>
  <si>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</si>
  <si>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</si>
  <si>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</si>
  <si>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</si>
  <si>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</si>
  <si>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</si>
  <si>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</si>
  <si>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</si>
  <si>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</si>
  <si>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</si>
  <si>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</si>
  <si>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</si>
  <si>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</si>
  <si>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</si>
  <si>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</si>
  <si>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</si>
  <si>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</si>
  <si>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</si>
  <si>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</si>
  <si>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</si>
  <si>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</si>
  <si>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</si>
  <si>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</si>
  <si>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</si>
  <si>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</si>
  <si>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</si>
  <si>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</si>
  <si>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</si>
  <si>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</si>
  <si>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</si>
  <si>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</si>
  <si>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</si>
  <si>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</si>
  <si>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</si>
  <si>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</si>
  <si>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</si>
  <si>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</si>
  <si>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</si>
  <si>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</si>
  <si>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</si>
  <si>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</si>
  <si>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</si>
  <si>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</si>
  <si>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</si>
  <si>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</si>
  <si>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</si>
  <si>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</si>
  <si>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</si>
  <si>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</si>
  <si>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</si>
  <si>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</si>
  <si>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</si>
  <si>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</si>
  <si>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</si>
  <si>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</si>
  <si>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</si>
  <si>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</si>
  <si>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</si>
  <si>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</si>
  <si>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</si>
  <si>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</si>
  <si>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</si>
  <si>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</si>
  <si>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</si>
  <si>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</si>
  <si>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</si>
  <si>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</si>
  <si>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</si>
  <si>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</si>
  <si>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</si>
  <si>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</si>
  <si>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</si>
  <si>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</si>
  <si>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</si>
  <si>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</si>
  <si>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</si>
  <si>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</si>
  <si>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</si>
  <si>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</si>
  <si>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</si>
  <si>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</si>
  <si>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</si>
  <si>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</si>
  <si>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</si>
  <si>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</si>
  <si>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</si>
  <si>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</si>
  <si>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</si>
  <si>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</si>
  <si>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</si>
  <si>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</si>
  <si>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</si>
  <si>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</si>
  <si>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</si>
  <si>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</si>
  <si>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</si>
  <si>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</si>
  <si>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</si>
  <si>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</si>
  <si>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</si>
  <si>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</si>
  <si>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</si>
  <si>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</si>
  <si>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</si>
  <si>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</si>
  <si>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</si>
  <si>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</si>
  <si>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</si>
  <si>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</si>
  <si>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</si>
  <si>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</si>
  <si>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</si>
  <si>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</si>
  <si>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</si>
  <si>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</si>
  <si>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</si>
  <si>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</si>
  <si>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</si>
  <si>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</si>
  <si>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</si>
  <si>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</si>
  <si>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</si>
  <si>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</si>
  <si>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</si>
  <si>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</si>
  <si>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</si>
  <si>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</si>
  <si>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</si>
  <si>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</si>
  <si>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</si>
  <si>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</si>
  <si>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</si>
  <si>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</si>
  <si>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</si>
  <si>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</si>
  <si>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</si>
  <si>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</si>
  <si>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</si>
  <si>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</si>
  <si>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</si>
  <si>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</si>
  <si>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</si>
  <si>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</si>
  <si>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</si>
  <si>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</si>
  <si>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</si>
  <si>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</si>
  <si>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</si>
  <si>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</si>
  <si>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</si>
  <si>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</si>
  <si>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</si>
  <si>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</si>
  <si>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</si>
  <si>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</si>
  <si>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</si>
  <si>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</si>
  <si>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ABX</t>
  </si>
  <si>
    <t>DEF</t>
  </si>
  <si>
    <t># of transactions</t>
  </si>
  <si>
    <t>Deferred Tax Asset</t>
  </si>
  <si>
    <t>Change in Deferred Tax Asset</t>
  </si>
  <si>
    <t>LAMORT-PV</t>
  </si>
  <si>
    <t>Assumptions - unit:</t>
  </si>
  <si>
    <t>DAMORT-S</t>
  </si>
  <si>
    <t>ABX:</t>
  </si>
  <si>
    <t>Assumptions - ABX:</t>
  </si>
  <si>
    <t>New borrowing - ABX</t>
  </si>
  <si>
    <t>Debt - ABX</t>
  </si>
  <si>
    <t>Interest expense - ABX</t>
  </si>
  <si>
    <t>LTERMY-F</t>
  </si>
  <si>
    <t>LTERMY-PV</t>
  </si>
  <si>
    <t>Rolling fixed term loan - multiple borrowings w/ annual control:</t>
  </si>
  <si>
    <t>Repayment - ABX</t>
  </si>
  <si>
    <t>Cash Flow From Investing:</t>
  </si>
  <si>
    <t>Interest incmo/(expense):</t>
  </si>
  <si>
    <t># of months - age of beginning balance</t>
  </si>
  <si>
    <t>Avg. loan amount</t>
  </si>
  <si>
    <t>New borrowing - unit</t>
  </si>
  <si>
    <t>Repayment - unit</t>
  </si>
  <si>
    <t>LTERMY-S</t>
  </si>
  <si>
    <t>DTERMY-PV</t>
  </si>
  <si>
    <t>DTERMY-S</t>
  </si>
  <si>
    <t>Codes: "Label:", AD-EV "Retail", DTERMY-PV "unit", DTERMY-S "ABX"</t>
  </si>
  <si>
    <t>Avg. borrowing per no unit</t>
  </si>
  <si>
    <t>Debt - unit</t>
  </si>
  <si>
    <t>Interest expense - unit</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</si>
  <si>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</si>
  <si>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</si>
  <si>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</si>
  <si>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</si>
  <si>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</si>
  <si>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</si>
  <si>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</si>
  <si>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</si>
  <si>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</si>
  <si>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</si>
  <si>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</si>
  <si>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</si>
  <si>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</si>
  <si>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</si>
  <si>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</si>
  <si>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</si>
  <si>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</si>
  <si>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</si>
  <si>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</si>
  <si>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</si>
  <si>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</si>
  <si>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</si>
  <si>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</si>
  <si>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</si>
  <si>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</si>
  <si>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</si>
  <si>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</si>
  <si>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</si>
  <si>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</si>
  <si>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</si>
  <si>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</si>
  <si>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</si>
  <si>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</si>
  <si>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</si>
  <si>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</si>
  <si>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</si>
  <si>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</si>
  <si>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</si>
  <si>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</si>
  <si>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</si>
  <si>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</si>
  <si>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</si>
  <si>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</si>
  <si>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</si>
  <si>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</si>
  <si>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</si>
  <si>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</si>
  <si>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</si>
  <si>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</si>
  <si>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</si>
  <si>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</si>
  <si>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</si>
  <si>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</si>
  <si>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</si>
  <si>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</si>
  <si>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</si>
  <si>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</si>
  <si>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</si>
  <si>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</si>
  <si>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</si>
  <si>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</si>
  <si>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</si>
  <si>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</si>
  <si>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</si>
  <si>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</si>
  <si>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</si>
  <si>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</si>
  <si>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</si>
  <si>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</si>
  <si>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</si>
  <si>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</si>
  <si>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</si>
  <si>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Growth curve w/ churn</t>
  </si>
  <si>
    <t>Steady-state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</si>
</sst>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s>
  <fonts count="46"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470">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170" fontId="2" fillId="0" borderId="0" xfId="0" applyNumberFormat="1" applyFont="1" applyAlignment="1">
      <alignment horizontal="left" indent="2"/>
    </xf>
    <xf numFmtId="0" fontId="10" fillId="5" borderId="17" xfId="0" applyFont="1" applyFill="1" applyBorder="1"/>
    <xf numFmtId="0" fontId="10" fillId="5" borderId="17" xfId="0" applyFont="1" applyFill="1" applyBorder="1" applyAlignment="1">
      <alignment horizontal="right"/>
    </xf>
    <xf numFmtId="0" fontId="11" fillId="5" borderId="17" xfId="0" applyFont="1" applyFill="1" applyBorder="1" applyAlignment="1">
      <alignment horizontal="right"/>
    </xf>
    <xf numFmtId="0" fontId="10" fillId="5" borderId="18" xfId="0" applyFont="1" applyFill="1" applyBorder="1"/>
    <xf numFmtId="0" fontId="11" fillId="5" borderId="18" xfId="0" applyFont="1" applyFill="1" applyBorder="1"/>
    <xf numFmtId="0" fontId="10" fillId="5" borderId="18" xfId="0" applyFont="1" applyFill="1" applyBorder="1" applyAlignment="1">
      <alignment horizontal="right"/>
    </xf>
    <xf numFmtId="0" fontId="10" fillId="5" borderId="19" xfId="0" applyFont="1" applyFill="1" applyBorder="1"/>
    <xf numFmtId="0" fontId="11" fillId="5" borderId="19" xfId="0" applyFont="1" applyFill="1" applyBorder="1" applyAlignment="1">
      <alignment horizontal="right"/>
    </xf>
    <xf numFmtId="166" fontId="1" fillId="0" borderId="2" xfId="0" applyNumberFormat="1" applyFont="1" applyBorder="1" applyAlignment="1">
      <alignment horizontal="right"/>
    </xf>
    <xf numFmtId="166" fontId="9" fillId="0" borderId="2" xfId="0" applyNumberFormat="1" applyFont="1" applyBorder="1" applyAlignment="1">
      <alignment horizontal="right"/>
    </xf>
    <xf numFmtId="0" fontId="21" fillId="0" borderId="0" xfId="0" applyFont="1"/>
    <xf numFmtId="0" fontId="21" fillId="0" borderId="0" xfId="0" applyFont="1" applyAlignment="1">
      <alignment horizontal="right"/>
    </xf>
    <xf numFmtId="170" fontId="34" fillId="0" borderId="0" xfId="0" applyNumberFormat="1" applyFont="1" applyAlignment="1">
      <alignment horizontal="lef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0" fontId="1" fillId="0" borderId="0" xfId="0" applyFont="1" applyAlignment="1">
      <alignment horizontal="center" vertical="center" textRotation="90" wrapText="1"/>
    </xf>
    <xf numFmtId="166" fontId="8" fillId="0" borderId="13" xfId="0" applyNumberFormat="1" applyFont="1" applyBorder="1" applyAlignment="1">
      <alignment horizontal="right"/>
    </xf>
    <xf numFmtId="0" fontId="10" fillId="0" borderId="0" xfId="0" applyFont="1" applyFill="1"/>
    <xf numFmtId="0" fontId="0" fillId="0" borderId="0" xfId="0" applyFill="1"/>
    <xf numFmtId="0" fontId="3" fillId="0" borderId="0" xfId="0" applyFont="1" applyFill="1"/>
    <xf numFmtId="0" fontId="11" fillId="0" borderId="0" xfId="0" applyFont="1" applyFill="1"/>
    <xf numFmtId="0" fontId="10" fillId="0" borderId="0" xfId="0" applyFont="1" applyFill="1" applyAlignment="1">
      <alignment horizontal="right"/>
    </xf>
    <xf numFmtId="0" fontId="11" fillId="0" borderId="0" xfId="0" applyFont="1" applyFill="1" applyAlignment="1">
      <alignment horizontal="right"/>
    </xf>
    <xf numFmtId="0" fontId="7" fillId="0" borderId="0" xfId="0" applyFont="1" applyFill="1"/>
    <xf numFmtId="189" fontId="7" fillId="0" borderId="0" xfId="0" applyNumberFormat="1" applyFont="1" applyFill="1" applyAlignment="1">
      <alignment horizontal="left"/>
    </xf>
    <xf numFmtId="164" fontId="7" fillId="0" borderId="0" xfId="0" applyNumberFormat="1" applyFont="1" applyFill="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12">
    <dxf>
      <font>
        <color indexed="9"/>
      </font>
    </dxf>
    <dxf>
      <font>
        <color indexed="9"/>
      </font>
    </dxf>
    <dxf>
      <font>
        <color indexed="9"/>
      </font>
    </dxf>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a:extLst>
                <a:ext uri="{84589F7E-364E-4C9E-8A38-B11213B215E9}">
                  <a14:cameraTool cellRange="$W$2:$AA$23" spid="_x0000_s583682"/>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677</v>
      </c>
      <c r="B1" s="27" t="s">
        <v>678</v>
      </c>
      <c r="C1" s="27" t="s">
        <v>674</v>
      </c>
      <c r="D1" s="27" t="s">
        <v>676</v>
      </c>
      <c r="E1" s="27" t="s">
        <v>675</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872</v>
      </c>
      <c r="H1" s="235" t="s">
        <v>502</v>
      </c>
      <c r="I1" s="236" t="s">
        <v>500</v>
      </c>
      <c r="J1" s="249"/>
      <c r="N1" s="87">
        <v>0.37410879629629629</v>
      </c>
      <c r="O1" s="87">
        <v>0.37515046296296295</v>
      </c>
      <c r="P1" t="str">
        <f>TEXT(O1-N1, "h:mm:ss")</f>
        <v>0:01:30</v>
      </c>
    </row>
    <row r="2" spans="1:39" x14ac:dyDescent="0.4">
      <c r="A2" t="s">
        <v>557</v>
      </c>
      <c r="C2" s="27"/>
      <c r="D2" s="65"/>
      <c r="O2" s="87"/>
      <c r="P2" s="64"/>
    </row>
    <row r="3" spans="1:39" x14ac:dyDescent="0.4">
      <c r="A3" t="s">
        <v>501</v>
      </c>
      <c r="H3" s="235" t="s">
        <v>248</v>
      </c>
      <c r="I3" s="295" t="s">
        <v>249</v>
      </c>
      <c r="J3" s="250" t="s">
        <v>561</v>
      </c>
      <c r="K3" s="85" t="s">
        <v>250</v>
      </c>
      <c r="M3" cm="1">
        <f t="array" ref="M3:M90">_xlfn.UNIQUE(Codes!D:D)</f>
        <v>0</v>
      </c>
      <c r="P3" s="64" t="s">
        <v>578</v>
      </c>
      <c r="AE3" s="12" t="s">
        <v>685</v>
      </c>
      <c r="AI3" s="12" t="s">
        <v>686</v>
      </c>
      <c r="AL3" t="s">
        <v>688</v>
      </c>
    </row>
    <row r="4" spans="1:39" x14ac:dyDescent="0.4">
      <c r="A4" s="248" t="s">
        <v>558</v>
      </c>
      <c r="H4" t="s">
        <v>259</v>
      </c>
      <c r="I4" s="289" t="s">
        <v>823</v>
      </c>
      <c r="J4" s="237" t="s">
        <v>474</v>
      </c>
      <c r="K4" s="83" t="str">
        <f>IFERROR(VLOOKUP(#REF!,'Code list'!$B$3:$C$310,2,0),"")</f>
        <v/>
      </c>
      <c r="M4" s="131" t="str">
        <v>Calcs.</v>
      </c>
      <c r="N4" s="131" t="s">
        <v>81</v>
      </c>
      <c r="T4" s="324" t="s">
        <v>677</v>
      </c>
      <c r="U4" s="324" t="s">
        <v>679</v>
      </c>
      <c r="V4" s="324" t="s">
        <v>678</v>
      </c>
      <c r="W4" s="324" t="s">
        <v>680</v>
      </c>
      <c r="X4" s="324" t="s">
        <v>674</v>
      </c>
      <c r="Y4" s="324" t="s">
        <v>675</v>
      </c>
      <c r="Z4" s="324" t="s">
        <v>753</v>
      </c>
      <c r="AE4" s="177" t="s">
        <v>448</v>
      </c>
      <c r="AI4" s="169" t="s">
        <v>453</v>
      </c>
      <c r="AL4" t="s">
        <v>453</v>
      </c>
      <c r="AM4" t="s">
        <v>735</v>
      </c>
    </row>
    <row r="5" spans="1:39" x14ac:dyDescent="0.4">
      <c r="H5" t="s">
        <v>870</v>
      </c>
      <c r="I5" s="289" t="s">
        <v>776</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676</v>
      </c>
      <c r="AE5" s="177" t="s">
        <v>260</v>
      </c>
      <c r="AI5" s="169" t="s">
        <v>484</v>
      </c>
      <c r="AL5" t="s">
        <v>560</v>
      </c>
      <c r="AM5" t="s">
        <v>736</v>
      </c>
    </row>
    <row r="6" spans="1:39" x14ac:dyDescent="0.4">
      <c r="H6" t="s">
        <v>871</v>
      </c>
      <c r="I6" s="289" t="s">
        <v>846</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I7" s="289" t="s">
        <v>847</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0:01:30</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737</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738</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695</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696</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697</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698</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694</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699</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735</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736</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690</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689</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737</v>
      </c>
    </row>
    <row r="21" spans="1:39" x14ac:dyDescent="0.4">
      <c r="A21" t="s">
        <v>691</v>
      </c>
      <c r="J21" s="237"/>
      <c r="K21" s="83" t="str">
        <f>IFERROR(VLOOKUP(A100,'Code list'!$B$3:$C$310,2,0),"")</f>
        <v/>
      </c>
      <c r="M21" s="12" t="str">
        <v>DTERMY-PV</v>
      </c>
      <c r="N21" t="str">
        <f>IFERROR(VLOOKUP(M21,'Code list'!$B$4:$C$311,2,0),"")</f>
        <v>Rolling fixed term debt - multiple borrowings w/ annual control</v>
      </c>
      <c r="X21" t="s">
        <v>465</v>
      </c>
      <c r="AI21" s="169" t="s">
        <v>487</v>
      </c>
      <c r="AL21" t="s">
        <v>560</v>
      </c>
      <c r="AM21" t="s">
        <v>738</v>
      </c>
    </row>
    <row r="22" spans="1:39" x14ac:dyDescent="0.4">
      <c r="A22" t="s">
        <v>267</v>
      </c>
      <c r="H22" s="3"/>
      <c r="I22"/>
      <c r="J22" s="237"/>
      <c r="K22" s="83" t="str">
        <f>IFERROR(VLOOKUP(A103,'Code list'!$B$3:$C$310,2,0),"")</f>
        <v/>
      </c>
      <c r="M22" s="12" t="str">
        <v>ADREV-PV</v>
      </c>
      <c r="N22" t="str">
        <f>IFERROR(VLOOKUP(M22,'Code list'!$B$4:$C$311,2,0),"")</f>
        <v>Growth curve w/ churn</v>
      </c>
      <c r="X22" t="s">
        <v>267</v>
      </c>
      <c r="AI22" s="169" t="s">
        <v>261</v>
      </c>
      <c r="AL22" t="s">
        <v>430</v>
      </c>
      <c r="AM22" t="s">
        <v>695</v>
      </c>
    </row>
    <row r="23" spans="1:39" x14ac:dyDescent="0.4">
      <c r="A23" t="s">
        <v>421</v>
      </c>
      <c r="H23" s="3"/>
      <c r="I23"/>
      <c r="J23" s="237"/>
      <c r="K23" s="83" t="str">
        <f>IFERROR(VLOOKUP(A104,'Code list'!$B$3:$C$310,2,0),"")</f>
        <v/>
      </c>
      <c r="M23" s="27" t="str">
        <v>MONTHRENT-PV</v>
      </c>
      <c r="N23" t="str">
        <f>IFERROR(VLOOKUP(M23,'Code list'!$B$4:$C$311,2,0),"")</f>
        <v>unit</v>
      </c>
      <c r="X23" t="s">
        <v>274</v>
      </c>
      <c r="AI23" s="169" t="s">
        <v>478</v>
      </c>
      <c r="AL23" t="s">
        <v>453</v>
      </c>
      <c r="AM23" t="s">
        <v>696</v>
      </c>
    </row>
    <row r="24" spans="1:39" x14ac:dyDescent="0.4">
      <c r="A24" t="s">
        <v>274</v>
      </c>
      <c r="H24" s="3"/>
      <c r="I24"/>
      <c r="J24" s="237"/>
      <c r="K24" s="83" t="str">
        <f>IFERROR(VLOOKUP(A106,'Code list'!$B$3:$C$310,2,0),"")</f>
        <v>unit</v>
      </c>
      <c r="M24" s="12" t="str">
        <v>DAYRENT-PV</v>
      </c>
      <c r="N24" t="str">
        <f>IFERROR(VLOOKUP(M24,'Code list'!$B$4:$C$311,2,0),"")</f>
        <v>unit</v>
      </c>
      <c r="AL24" t="s">
        <v>559</v>
      </c>
      <c r="AM24" t="s">
        <v>697</v>
      </c>
    </row>
    <row r="25" spans="1:39" x14ac:dyDescent="0.4">
      <c r="H25" s="3"/>
      <c r="I25"/>
      <c r="J25" s="237"/>
      <c r="K25" s="83"/>
      <c r="M25" s="12" t="str">
        <v>SUB-PV</v>
      </c>
    </row>
    <row r="26" spans="1:39" x14ac:dyDescent="0.4">
      <c r="A26" s="3" t="s">
        <v>261</v>
      </c>
      <c r="H26" s="3"/>
      <c r="I26"/>
      <c r="J26" s="237"/>
      <c r="K26" s="83" t="str">
        <f>IFERROR(VLOOKUP(A107,'Code list'!$B$3:$C$310,2,0),"")</f>
        <v/>
      </c>
      <c r="M26" t="str">
        <v>SUBFREE-PV</v>
      </c>
      <c r="N26" t="str">
        <f>IFERROR(VLOOKUP(M26,'Code list'!$B$4:$C$311,2,0),"")</f>
        <v>subscriber</v>
      </c>
      <c r="X26" t="s">
        <v>518</v>
      </c>
      <c r="AE26" t="s">
        <v>510</v>
      </c>
      <c r="AL26" t="s">
        <v>420</v>
      </c>
      <c r="AM26" t="s">
        <v>698</v>
      </c>
    </row>
    <row r="27" spans="1:39" x14ac:dyDescent="0.4">
      <c r="A27" s="3" t="s">
        <v>467</v>
      </c>
      <c r="H27" s="3"/>
      <c r="I27" s="3"/>
      <c r="J27" s="237"/>
      <c r="K27" s="83" t="str">
        <f>IFERROR(VLOOKUP(#REF!,'Code list'!$B$3:$C$310,2,0),"")</f>
        <v/>
      </c>
      <c r="M27" s="12" t="str">
        <v>SUB-PR</v>
      </c>
      <c r="N27" t="str">
        <f>IFERROR(VLOOKUP(M27,'Code list'!$B$4:$C$311,2,0),"")</f>
        <v>subscriber</v>
      </c>
      <c r="AE27" t="s">
        <v>516</v>
      </c>
      <c r="AL27" t="s">
        <v>496</v>
      </c>
      <c r="AM27" t="s">
        <v>694</v>
      </c>
    </row>
    <row r="28" spans="1:39" x14ac:dyDescent="0.4">
      <c r="A28" t="s">
        <v>422</v>
      </c>
      <c r="C28" s="12" t="s">
        <v>692</v>
      </c>
      <c r="I28"/>
      <c r="J28" s="237"/>
      <c r="K28" s="83" t="str">
        <f>IFERROR(VLOOKUP(#REF!,'Code list'!$B$3:$C$310,2,0),"")</f>
        <v/>
      </c>
      <c r="M28" t="str">
        <v>SALES-PR</v>
      </c>
      <c r="N28" t="str">
        <f>IFERROR(VLOOKUP(M28,'Code list'!$B$4:$C$311,2,0),"")</f>
        <v>unit</v>
      </c>
      <c r="AE28" t="s">
        <v>541</v>
      </c>
      <c r="AL28" t="s">
        <v>269</v>
      </c>
      <c r="AM28" t="s">
        <v>699</v>
      </c>
    </row>
    <row r="29" spans="1:39" x14ac:dyDescent="0.4">
      <c r="A29" t="s">
        <v>418</v>
      </c>
      <c r="C29" t="s">
        <v>421</v>
      </c>
      <c r="I29"/>
      <c r="J29" s="237"/>
      <c r="K29" s="83" t="str">
        <f>IFERROR(VLOOKUP(#REF!,'Code list'!$B$3:$C$310,2,0),"")</f>
        <v/>
      </c>
      <c r="M29" t="str">
        <v>SAM-PR-R</v>
      </c>
      <c r="N29" t="str">
        <f>IFERROR(VLOOKUP(M29,'Code list'!$B$4:$C$311,2,0),"")</f>
        <v>unit</v>
      </c>
      <c r="AE29" t="s">
        <v>562</v>
      </c>
      <c r="AL29" t="s">
        <v>453</v>
      </c>
      <c r="AM29" t="s">
        <v>739</v>
      </c>
    </row>
    <row r="30" spans="1:39" x14ac:dyDescent="0.4">
      <c r="I30"/>
      <c r="J30" s="237"/>
      <c r="K30" s="83" t="str">
        <f>IFERROR(VLOOKUP(#REF!,'Code list'!$B$3:$C$310,2,0),"")</f>
        <v/>
      </c>
      <c r="M30" t="str">
        <v>GMV-PV</v>
      </c>
      <c r="N30" t="str">
        <f>IFERROR(VLOOKUP(M30,'Code list'!$B$4:$C$311,2,0),"")</f>
        <v>unit</v>
      </c>
      <c r="AL30" t="s">
        <v>466</v>
      </c>
      <c r="AM30" t="s">
        <v>740</v>
      </c>
    </row>
    <row r="31" spans="1:39" x14ac:dyDescent="0.4">
      <c r="A31" t="s">
        <v>496</v>
      </c>
      <c r="B31" s="296" t="str">
        <f t="shared" ref="B31:B37" si="0">LEFT(A31,3)&amp;" - "&amp;"dog"</f>
        <v>WCI - dog</v>
      </c>
      <c r="H31" s="3"/>
      <c r="I31" s="3"/>
      <c r="J31" s="237"/>
      <c r="K31" s="83" t="str">
        <f>IFERROR(VLOOKUP(#REF!,'Code list'!$B$3:$C$310,2,0),"")</f>
        <v/>
      </c>
      <c r="M31" t="str">
        <v>SALES-PV</v>
      </c>
      <c r="N31" t="str">
        <f>IFERROR(VLOOKUP(M31,'Code list'!$B$4:$C$311,2,0),"")</f>
        <v>unit</v>
      </c>
      <c r="T31" t="s">
        <v>453</v>
      </c>
      <c r="AL31" t="s">
        <v>275</v>
      </c>
      <c r="AM31" t="s">
        <v>700</v>
      </c>
    </row>
    <row r="32" spans="1:39" x14ac:dyDescent="0.4">
      <c r="A32" s="84" t="s">
        <v>275</v>
      </c>
      <c r="B32" s="296" t="str">
        <f t="shared" si="0"/>
        <v>DCH - dog</v>
      </c>
      <c r="I32"/>
      <c r="J32" s="237"/>
      <c r="K32" s="83" t="str">
        <f>IFERROR(VLOOKUP(#REF!,'Code list'!$B$3:$C$310,2,0),"")</f>
        <v/>
      </c>
      <c r="M32" t="str">
        <v>ASSETSALE-PV</v>
      </c>
      <c r="N32" t="str">
        <f>IFERROR(VLOOKUP(M32,'Code list'!$B$4:$C$311,2,0),"")</f>
        <v>Unit</v>
      </c>
      <c r="T32" t="s">
        <v>484</v>
      </c>
      <c r="AL32" t="s">
        <v>390</v>
      </c>
      <c r="AM32" t="s">
        <v>701</v>
      </c>
    </row>
    <row r="33" spans="1:39" x14ac:dyDescent="0.4">
      <c r="A33" s="84" t="s">
        <v>267</v>
      </c>
      <c r="B33" s="296" t="str">
        <f t="shared" si="0"/>
        <v>UER - dog</v>
      </c>
      <c r="I33"/>
      <c r="J33" s="237"/>
      <c r="K33" s="83" t="str">
        <f>IFERROR(VLOOKUP(#REF!,'Code list'!$B$3:$C$310,2,0),"")</f>
        <v/>
      </c>
      <c r="M33" t="str">
        <v>HOURLY-PV</v>
      </c>
      <c r="N33" t="str">
        <f>IFERROR(VLOOKUP(M33,'Code list'!$B$4:$C$311,2,0),"")</f>
        <v>project</v>
      </c>
      <c r="T33" t="s">
        <v>453</v>
      </c>
      <c r="AL33" t="s">
        <v>453</v>
      </c>
      <c r="AM33" t="s">
        <v>741</v>
      </c>
    </row>
    <row r="34" spans="1:39" x14ac:dyDescent="0.4">
      <c r="A34" t="s">
        <v>421</v>
      </c>
      <c r="B34" s="296" t="str">
        <f t="shared" si="0"/>
        <v>FAI - dog</v>
      </c>
      <c r="I34"/>
      <c r="J34" s="237"/>
      <c r="K34" s="83" t="str">
        <f>IFERROR(VLOOKUP(#REF!,'Code list'!$B$3:$C$310,2,0),"")</f>
        <v/>
      </c>
      <c r="M34" t="str">
        <v>ORIGINATIONS-PP</v>
      </c>
      <c r="N34" t="str">
        <f>IFERROR(VLOOKUP(M34,'Code list'!$B$4:$C$311,2,0),"")</f>
        <v>unit</v>
      </c>
      <c r="T34" t="s">
        <v>560</v>
      </c>
      <c r="AL34" t="s">
        <v>486</v>
      </c>
      <c r="AM34" t="s">
        <v>742</v>
      </c>
    </row>
    <row r="35" spans="1:39" x14ac:dyDescent="0.4">
      <c r="A35" t="s">
        <v>274</v>
      </c>
      <c r="B35" s="296" t="str">
        <f t="shared" si="0"/>
        <v>DCH - dog</v>
      </c>
      <c r="H35" s="3"/>
      <c r="I35" s="3"/>
      <c r="J35" s="237"/>
      <c r="K35" s="83" t="str">
        <f>IFERROR(VLOOKUP(#REF!,'Code list'!$B$3:$C$310,2,0),"")</f>
        <v/>
      </c>
      <c r="M35" t="str">
        <v>LISTSALE-PV</v>
      </c>
      <c r="N35" t="str">
        <f>IFERROR(VLOOKUP(M35,'Code list'!$B$4:$C$311,2,0),"")</f>
        <v>unit</v>
      </c>
      <c r="T35" t="s">
        <v>453</v>
      </c>
      <c r="AL35" t="s">
        <v>276</v>
      </c>
      <c r="AM35" t="s">
        <v>702</v>
      </c>
    </row>
    <row r="36" spans="1:39" x14ac:dyDescent="0.4">
      <c r="A36" s="84" t="s">
        <v>422</v>
      </c>
      <c r="B36" s="296" t="str">
        <f t="shared" si="0"/>
        <v>FAP - dog</v>
      </c>
      <c r="H36" s="3"/>
      <c r="I36" s="3"/>
      <c r="J36" s="237"/>
      <c r="K36" s="83" t="str">
        <f>IFERROR(VLOOKUP(#REF!,'Code list'!$B$3:$C$310,2,0),"")</f>
        <v/>
      </c>
      <c r="M36" t="str">
        <v>LAMORT-PV</v>
      </c>
      <c r="N36" t="str">
        <f>IFERROR(VLOOKUP(M36,'Code list'!$B$4:$C$311,2,0),"")</f>
        <v>Volume driven amortizing loan - no defaults</v>
      </c>
      <c r="T36" t="s">
        <v>559</v>
      </c>
      <c r="AL36" t="s">
        <v>465</v>
      </c>
      <c r="AM36" t="s">
        <v>703</v>
      </c>
    </row>
    <row r="37" spans="1:39" x14ac:dyDescent="0.4">
      <c r="A37" s="84" t="s">
        <v>418</v>
      </c>
      <c r="B37" s="296" t="str">
        <f t="shared" si="0"/>
        <v>FAI - dog</v>
      </c>
      <c r="I37"/>
      <c r="J37" s="237"/>
      <c r="K37" s="83" t="str">
        <f>IFERROR(VLOOKUP(#REF!,'Code list'!$B$3:$C$310,2,0),"")</f>
        <v/>
      </c>
      <c r="M37" t="str">
        <v>LTERMY-PV</v>
      </c>
      <c r="N37" t="str">
        <f>IFERROR(VLOOKUP(M37,'Code list'!$B$4:$C$311,2,0),"")</f>
        <v>Rolling fixed term loan - multiple borrowings w/ annual control</v>
      </c>
      <c r="T37" t="s">
        <v>453</v>
      </c>
      <c r="AL37" t="s">
        <v>453</v>
      </c>
      <c r="AM37" t="s">
        <v>743</v>
      </c>
    </row>
    <row r="38" spans="1:39" x14ac:dyDescent="0.4">
      <c r="I38"/>
      <c r="J38" s="237"/>
      <c r="K38" s="83" t="str">
        <f>IFERROR(VLOOKUP(A108,'Code list'!$B$3:$C$310,2,0),"")</f>
        <v>Fixed constant current asset</v>
      </c>
      <c r="M38" t="str">
        <v>LTERMY-S</v>
      </c>
      <c r="N38" t="str">
        <f>IFERROR(VLOOKUP(M38,'Code list'!$B$4:$C$311,2,0),"")</f>
        <v>Rolling fixed term loan - multiple borrowings w/ annual control</v>
      </c>
      <c r="T38" t="s">
        <v>466</v>
      </c>
      <c r="AL38" t="s">
        <v>485</v>
      </c>
      <c r="AM38" t="s">
        <v>744</v>
      </c>
    </row>
    <row r="39" spans="1:39" x14ac:dyDescent="0.4">
      <c r="H39" s="3"/>
      <c r="I39" s="3"/>
      <c r="J39" s="237"/>
      <c r="K39" s="83" t="str">
        <f>IFERROR(VLOOKUP(#REF!,'Code list'!$B$3:$C$310,2,0),"")</f>
        <v/>
      </c>
      <c r="M39" t="str">
        <v>WCAR-S</v>
      </c>
      <c r="N39" t="str">
        <f>IFERROR(VLOOKUP(M39,'Code list'!$B$4:$C$311,2,0),"")</f>
        <v xml:space="preserve">Simple accounts receivable - revenue </v>
      </c>
      <c r="T39" t="s">
        <v>453</v>
      </c>
      <c r="AL39" t="s">
        <v>337</v>
      </c>
      <c r="AM39" t="s">
        <v>704</v>
      </c>
    </row>
    <row r="40" spans="1:39" x14ac:dyDescent="0.4">
      <c r="I40"/>
      <c r="J40" s="237"/>
      <c r="K40" s="83" t="str">
        <f>IFERROR(VLOOKUP(#REF!,'Code list'!$B$3:$C$310,2,0),"")</f>
        <v/>
      </c>
      <c r="M40" t="str">
        <v>DCSALESQUOTA-S</v>
      </c>
      <c r="N40" t="str">
        <f>IFERROR(VLOOKUP(M40,'Code list'!$B$4:$C$311,2,0),"")</f>
        <v>SALESQUOTA Direct Cost</v>
      </c>
      <c r="T40" t="s">
        <v>486</v>
      </c>
      <c r="AL40" t="s">
        <v>267</v>
      </c>
      <c r="AM40" t="s">
        <v>705</v>
      </c>
    </row>
    <row r="41" spans="1:39" x14ac:dyDescent="0.4">
      <c r="H41" s="3"/>
      <c r="I41" s="3"/>
      <c r="J41" s="237"/>
      <c r="K41" s="83" t="str">
        <f>IFERROR(VLOOKUP(#REF!,'Code list'!$B$3:$C$310,2,0),"")</f>
        <v/>
      </c>
      <c r="M41" t="str">
        <v>DCV-S</v>
      </c>
      <c r="N41" t="str">
        <f>IFERROR(VLOOKUP(M41,'Code list'!$B$4:$C$311,2,0),"")</f>
        <v xml:space="preserve">DC volume driven </v>
      </c>
      <c r="T41" t="s">
        <v>453</v>
      </c>
      <c r="AL41" t="s">
        <v>453</v>
      </c>
      <c r="AM41" t="s">
        <v>745</v>
      </c>
    </row>
    <row r="42" spans="1:39" x14ac:dyDescent="0.4">
      <c r="H42" s="3"/>
      <c r="I42" s="3"/>
      <c r="J42" s="237"/>
      <c r="K42" s="83" t="str">
        <f>IFERROR(VLOOKUP(#REF!,'Code list'!$B$3:$C$310,2,0),"")</f>
        <v/>
      </c>
      <c r="M42" t="str">
        <v>SUBCAC-S</v>
      </c>
      <c r="N42" t="str">
        <f>IFERROR(VLOOKUP(M42,'Code list'!$B$4:$C$311,2,0),"")</f>
        <v>New user acquisition cost</v>
      </c>
      <c r="T42" t="s">
        <v>485</v>
      </c>
      <c r="AL42" t="s">
        <v>573</v>
      </c>
      <c r="AM42" t="s">
        <v>746</v>
      </c>
    </row>
    <row r="43" spans="1:39" x14ac:dyDescent="0.4">
      <c r="I43"/>
      <c r="J43" s="237"/>
      <c r="K43" s="83" t="str">
        <f>IFERROR(VLOOKUP(#REF!,'Code list'!$B$3:$C$310,2,0),"")</f>
        <v/>
      </c>
      <c r="M43" t="str">
        <v>SALES-S</v>
      </c>
      <c r="N43" t="str">
        <f>IFERROR(VLOOKUP(M43,'Code list'!$B$4:$C$311,2,0),"")</f>
        <v>Sales</v>
      </c>
      <c r="T43" t="s">
        <v>453</v>
      </c>
      <c r="AL43" t="s">
        <v>421</v>
      </c>
      <c r="AM43" t="s">
        <v>706</v>
      </c>
    </row>
    <row r="44" spans="1:39" x14ac:dyDescent="0.4">
      <c r="H44" s="3"/>
      <c r="I44" s="3"/>
      <c r="J44" s="237"/>
      <c r="K44" s="83" t="str">
        <f>IFERROR(VLOOKUP(#REF!,'Code list'!$B$3:$C$310,2,0),"")</f>
        <v/>
      </c>
      <c r="M44" t="str">
        <v>DTERMY-S</v>
      </c>
      <c r="N44" t="str">
        <f>IFERROR(VLOOKUP(M44,'Code list'!$B$4:$C$311,2,0),"")</f>
        <v>Rolling fixed term debt - multiple borrowings w/ annual control</v>
      </c>
      <c r="T44" t="s">
        <v>573</v>
      </c>
      <c r="AL44" t="s">
        <v>274</v>
      </c>
      <c r="AM44" t="s">
        <v>707</v>
      </c>
    </row>
    <row r="45" spans="1:39" x14ac:dyDescent="0.4">
      <c r="A45" s="164" t="s">
        <v>432</v>
      </c>
      <c r="I45"/>
      <c r="J45" s="237"/>
      <c r="K45" s="83" t="str">
        <f>IFERROR(VLOOKUP(#REF!,'Code list'!$B$3:$C$310,2,0),"")</f>
        <v/>
      </c>
      <c r="M45" t="str">
        <v>WCINV-SSV</v>
      </c>
      <c r="N45" t="str">
        <f>IFERROR(VLOOKUP(M45,'Code list'!$B$4:$C$311,2,0),"")</f>
        <v xml:space="preserve">COGS w/ inventory - volume driven </v>
      </c>
      <c r="T45" t="s">
        <v>261</v>
      </c>
      <c r="AL45" t="s">
        <v>261</v>
      </c>
      <c r="AM45" t="s">
        <v>747</v>
      </c>
    </row>
    <row r="46" spans="1:39" x14ac:dyDescent="0.4">
      <c r="A46" s="164" t="s">
        <v>496</v>
      </c>
      <c r="I46"/>
      <c r="J46" s="237"/>
      <c r="K46" s="83" t="str">
        <f>IFERROR(VLOOKUP(#REF!,'Code list'!$B$3:$C$310,2,0),"")</f>
        <v/>
      </c>
      <c r="M46" t="str">
        <v>WCINVBATCH-SV</v>
      </c>
      <c r="N46" t="str">
        <f>IFERROR(VLOOKUP(M46,'Code list'!$B$4:$C$311,2,0),"")</f>
        <v xml:space="preserve">COGS w/ inventory - volume driven </v>
      </c>
      <c r="T46" t="s">
        <v>467</v>
      </c>
      <c r="AL46" t="s">
        <v>467</v>
      </c>
      <c r="AM46" t="s">
        <v>748</v>
      </c>
    </row>
    <row r="47" spans="1:39" x14ac:dyDescent="0.4">
      <c r="A47" s="164" t="s">
        <v>275</v>
      </c>
      <c r="I47"/>
      <c r="J47" s="237"/>
      <c r="K47" s="83" t="str">
        <f>IFERROR(VLOOKUP(#REF!,'Code list'!$B$3:$C$310,2,0),"")</f>
        <v/>
      </c>
      <c r="M47" t="str">
        <v>ADREV-S</v>
      </c>
      <c r="N47" t="str">
        <f>IFERROR(VLOOKUP(M47,'Code list'!$B$4:$C$311,2,0),"")</f>
        <v>Advertising revenue - secondary</v>
      </c>
      <c r="T47" t="s">
        <v>261</v>
      </c>
      <c r="AL47" t="s">
        <v>422</v>
      </c>
      <c r="AM47" t="s">
        <v>708</v>
      </c>
    </row>
    <row r="48" spans="1:39" x14ac:dyDescent="0.4">
      <c r="A48" s="164" t="s">
        <v>267</v>
      </c>
      <c r="I48"/>
      <c r="J48" s="237"/>
      <c r="K48" s="83" t="str">
        <f>IFERROR(VLOOKUP(A110,'Code list'!$B$3:$C$310,2,0),"")</f>
        <v>Fixed constant current asset</v>
      </c>
      <c r="M48" t="str">
        <v>DCHC-S</v>
      </c>
      <c r="N48" t="str">
        <f>IFERROR(VLOOKUP(M48,'Code list'!$B$4:$C$311,2,0),"")</f>
        <v>Headcount - revenue driven</v>
      </c>
      <c r="T48" t="s">
        <v>487</v>
      </c>
      <c r="AL48" t="s">
        <v>261</v>
      </c>
      <c r="AM48" t="s">
        <v>749</v>
      </c>
    </row>
    <row r="49" spans="1:39" x14ac:dyDescent="0.4">
      <c r="A49" s="164" t="s">
        <v>421</v>
      </c>
      <c r="I49"/>
      <c r="J49" s="237"/>
      <c r="K49" s="83" t="str">
        <f>IFERROR(VLOOKUP(A111,'Code list'!$B$3:$C$310,2,0),"")</f>
        <v>Fixed constant long-term liability</v>
      </c>
      <c r="M49" t="str">
        <v>DC-S</v>
      </c>
      <c r="N49" t="str">
        <f>IFERROR(VLOOKUP(M49,'Code list'!$B$4:$C$311,2,0),"")</f>
        <v>% of revenue direct cost</v>
      </c>
      <c r="T49" t="s">
        <v>261</v>
      </c>
      <c r="AL49" t="s">
        <v>487</v>
      </c>
      <c r="AM49" t="s">
        <v>750</v>
      </c>
    </row>
    <row r="50" spans="1:39" x14ac:dyDescent="0.4">
      <c r="A50" s="164" t="s">
        <v>274</v>
      </c>
      <c r="I50"/>
      <c r="J50" s="237"/>
      <c r="K50" s="83" t="str">
        <f>IFERROR(VLOOKUP(A112,'Code list'!$B$3:$C$310,2,0),"")</f>
        <v>Simple amortizing debt</v>
      </c>
      <c r="M50" t="str">
        <v>DCSCAC-S</v>
      </c>
      <c r="N50" t="str">
        <f>IFERROR(VLOOKUP(M50,'Code list'!$B$4:$C$311,2,0),"")</f>
        <v>Seller acquisition cost</v>
      </c>
      <c r="T50" t="s">
        <v>478</v>
      </c>
      <c r="AL50" t="s">
        <v>418</v>
      </c>
      <c r="AM50" t="s">
        <v>709</v>
      </c>
    </row>
    <row r="51" spans="1:39" x14ac:dyDescent="0.4">
      <c r="A51" s="164" t="s">
        <v>422</v>
      </c>
      <c r="I51"/>
      <c r="J51" s="237"/>
      <c r="K51" s="83" t="str">
        <f>IFERROR(VLOOKUP(A113,'Code list'!$B$3:$C$310,2,0),"")</f>
        <v>Rolling fixed term debt - multiple borrowings w/ annual control</v>
      </c>
      <c r="M51" t="str">
        <v>FAINT-S</v>
      </c>
      <c r="N51" t="str">
        <f>IFERROR(VLOOKUP(M51,'Code list'!$B$4:$C$311,2,0),"")</f>
        <v>Volume driven secondary intangible assets</v>
      </c>
      <c r="AL51" t="s">
        <v>260</v>
      </c>
      <c r="AM51" t="s">
        <v>751</v>
      </c>
    </row>
    <row r="52" spans="1:39" x14ac:dyDescent="0.4">
      <c r="A52" s="164" t="s">
        <v>418</v>
      </c>
      <c r="I52"/>
      <c r="J52" s="237"/>
      <c r="K52" s="83" t="str">
        <f>IFERROR(VLOOKUP(A114,'Code list'!$B$3:$C$310,2,0),"")</f>
        <v>Fixed term debt - one-time borrowing</v>
      </c>
      <c r="M52" t="str">
        <v>FAPPE-S</v>
      </c>
      <c r="N52" t="str">
        <f>IFERROR(VLOOKUP(M52,'Code list'!$B$4:$C$311,2,0),"")</f>
        <v>Volume driven secondary PP&amp;E</v>
      </c>
      <c r="AL52" t="s">
        <v>478</v>
      </c>
      <c r="AM52" t="s">
        <v>752</v>
      </c>
    </row>
    <row r="53" spans="1:39" x14ac:dyDescent="0.4">
      <c r="I53"/>
      <c r="J53" s="237"/>
      <c r="K53" s="83" t="str">
        <f>IFERROR(VLOOKUP(A115,'Code list'!$B$3:$C$310,2,0),"")</f>
        <v>Fixed secondary PPE</v>
      </c>
      <c r="M53" t="str">
        <v>FAINTR-S</v>
      </c>
      <c r="N53" t="str">
        <f>IFERROR(VLOOKUP(M53,'Code list'!$B$4:$C$311,2,0),"")</f>
        <v>Revenue driven intangible assets</v>
      </c>
      <c r="AL53" t="s">
        <v>419</v>
      </c>
      <c r="AM53" t="s">
        <v>711</v>
      </c>
    </row>
    <row r="54" spans="1:39" x14ac:dyDescent="0.4">
      <c r="I54"/>
      <c r="J54" s="237"/>
      <c r="K54" s="83" t="str">
        <f>IFERROR(VLOOKUP(A116,'Code list'!$B$3:$C$310,2,0),"")</f>
        <v>Fixed secondary intangible assets</v>
      </c>
      <c r="M54" t="str">
        <v>FAPPER-S</v>
      </c>
      <c r="N54" t="str">
        <f>IFERROR(VLOOKUP(M54,'Code list'!$B$4:$C$311,2,0),"")</f>
        <v>Revenue driven PP&amp;E</v>
      </c>
      <c r="AL54" t="s">
        <v>529</v>
      </c>
      <c r="AM54" t="s">
        <v>712</v>
      </c>
    </row>
    <row r="55" spans="1:39" x14ac:dyDescent="0.4">
      <c r="H55" s="3"/>
      <c r="I55"/>
      <c r="J55" s="237"/>
      <c r="K55" s="83">
        <f>IFERROR(VLOOKUP(A117,'Code list'!$B$3:$C$310,2,0),"")</f>
        <v>0</v>
      </c>
      <c r="M55" t="str">
        <v>LAMORT-S</v>
      </c>
      <c r="N55" t="str">
        <f>IFERROR(VLOOKUP(M55,'Code list'!$B$4:$C$311,2,0),"")</f>
        <v>Volume driven amortizing loan - no defaults</v>
      </c>
      <c r="AL55" t="s">
        <v>528</v>
      </c>
      <c r="AM55" t="s">
        <v>713</v>
      </c>
    </row>
    <row r="56" spans="1:39" x14ac:dyDescent="0.4">
      <c r="A56" s="177"/>
      <c r="B56" s="290">
        <f t="shared" ref="B56" si="1">A56</f>
        <v>0</v>
      </c>
      <c r="H56" s="3"/>
      <c r="I56"/>
      <c r="J56" s="237"/>
      <c r="K56" s="83">
        <f>IFERROR(VLOOKUP(A118,'Code list'!$B$3:$C$310,2,0),"")</f>
        <v>0</v>
      </c>
      <c r="M56" t="str">
        <v>LAMORTR-S</v>
      </c>
      <c r="N56" t="str">
        <f>IFERROR(VLOOKUP(M56,'Code list'!$B$4:$C$311,2,0),"")</f>
        <v>Revenue driven amortizing loan - no defaults</v>
      </c>
      <c r="AL56" t="s">
        <v>532</v>
      </c>
      <c r="AM56" t="s">
        <v>714</v>
      </c>
    </row>
    <row r="57" spans="1:39" x14ac:dyDescent="0.4">
      <c r="I57"/>
      <c r="J57" s="237"/>
      <c r="K57" s="83">
        <f>IFERROR(VLOOKUP(A119,'Code list'!$B$3:$C$310,2,0),"")</f>
        <v>0</v>
      </c>
      <c r="M57" t="str">
        <v>PDC-S</v>
      </c>
      <c r="N57" t="str">
        <f>IFERROR(VLOOKUP(M57,'Code list'!$B$4:$C$311,2,0),"")</f>
        <v>Passthrough direct cost</v>
      </c>
      <c r="T57" s="84" t="s">
        <v>453</v>
      </c>
      <c r="AL57" t="s">
        <v>533</v>
      </c>
      <c r="AM57" t="s">
        <v>715</v>
      </c>
    </row>
    <row r="58" spans="1:39" x14ac:dyDescent="0.4">
      <c r="I58"/>
      <c r="J58" s="237"/>
      <c r="K58" s="83">
        <f>IFERROR(VLOOKUP(A120,'Code list'!$B$3:$C$310,2,0),"")</f>
        <v>0</v>
      </c>
      <c r="M58" t="str">
        <v>SUB-S</v>
      </c>
      <c r="N58" t="str">
        <f>IFERROR(VLOOKUP(M58,'Code list'!$B$4:$C$311,2,0),"")</f>
        <v>Subscription revenue - secondary volume driven</v>
      </c>
      <c r="T58" s="84" t="s">
        <v>560</v>
      </c>
      <c r="AL58" t="s">
        <v>426</v>
      </c>
      <c r="AM58" t="s">
        <v>716</v>
      </c>
    </row>
    <row r="59" spans="1:39" x14ac:dyDescent="0.4">
      <c r="I59"/>
      <c r="J59" s="237"/>
      <c r="K59" s="83">
        <f>IFERROR(VLOOKUP(A121,'Code list'!$B$3:$C$310,2,0),"")</f>
        <v>0</v>
      </c>
      <c r="M59" t="str">
        <v>GMV-S</v>
      </c>
      <c r="N59" t="str">
        <f>IFERROR(VLOOKUP(M59,'Code list'!$B$4:$C$311,2,0),"")</f>
        <v>Secondary GMV</v>
      </c>
      <c r="T59" s="84" t="s">
        <v>453</v>
      </c>
      <c r="AL59" t="s">
        <v>427</v>
      </c>
      <c r="AM59" t="s">
        <v>717</v>
      </c>
    </row>
    <row r="60" spans="1:39" x14ac:dyDescent="0.4">
      <c r="I60"/>
      <c r="J60" s="237"/>
      <c r="K60" s="83">
        <f>IFERROR(VLOOKUP(A122,'Code list'!$B$3:$C$310,2,0),"")</f>
        <v>0</v>
      </c>
      <c r="M60" t="str">
        <v>SUBR-S</v>
      </c>
      <c r="N60" t="str">
        <f>IFERROR(VLOOKUP(M60,'Code list'!$B$4:$C$311,2,0),"")</f>
        <v>Subscription revenue - secondary revenue driven</v>
      </c>
      <c r="T60" s="84" t="s">
        <v>559</v>
      </c>
      <c r="AL60" t="s">
        <v>428</v>
      </c>
      <c r="AM60" t="s">
        <v>718</v>
      </c>
    </row>
    <row r="61" spans="1:39" x14ac:dyDescent="0.4">
      <c r="I61"/>
      <c r="J61" s="237"/>
      <c r="K61" s="83">
        <f>IFERROR(VLOOKUP(A123,'Code list'!$B$3:$C$310,2,0),"")</f>
        <v>0</v>
      </c>
      <c r="M61" t="str">
        <v>UEREV - S</v>
      </c>
      <c r="N61" t="str">
        <f>IFERROR(VLOOKUP(M61,'Code list'!$B$4:$C$311,2,0),"")</f>
        <v xml:space="preserve">Simple unearned revenue - revenue </v>
      </c>
      <c r="T61" s="84" t="s">
        <v>453</v>
      </c>
      <c r="AL61" t="s">
        <v>425</v>
      </c>
      <c r="AM61" t="s">
        <v>719</v>
      </c>
    </row>
    <row r="62" spans="1:39" x14ac:dyDescent="0.4">
      <c r="H62" s="3"/>
      <c r="I62"/>
      <c r="J62" s="237"/>
      <c r="K62" s="83" t="str">
        <f>IFERROR(VLOOKUP(H62,'Code list'!$B$3:$C$310,2,0),"")</f>
        <v/>
      </c>
      <c r="M62" t="str">
        <v>SPLIT-SV-VR</v>
      </c>
      <c r="N62" t="str">
        <f>IFERROR(VLOOKUP(M62,'Code list'!$B$4:$C$311,2,0),"")</f>
        <v>Split volume into two categories - unit</v>
      </c>
      <c r="T62" s="84" t="s">
        <v>466</v>
      </c>
      <c r="AL62" t="s">
        <v>424</v>
      </c>
      <c r="AM62" t="s">
        <v>720</v>
      </c>
    </row>
    <row r="63" spans="1:39" x14ac:dyDescent="0.4">
      <c r="A63" t="s">
        <v>260</v>
      </c>
      <c r="B63" t="s">
        <v>710</v>
      </c>
      <c r="H63" s="3"/>
      <c r="I63"/>
      <c r="J63" s="237"/>
      <c r="K63" s="83" t="str">
        <f>IFERROR(VLOOKUP(H63,'Code list'!$B$3:$C$310,2,0),"")</f>
        <v/>
      </c>
      <c r="M63" t="str">
        <v>DAMORT-S</v>
      </c>
      <c r="N63" t="str">
        <f>IFERROR(VLOOKUP(M63,'Code list'!$B$4:$C$311,2,0),"")</f>
        <v>Simple amortizing debt</v>
      </c>
      <c r="T63" s="84" t="s">
        <v>453</v>
      </c>
      <c r="AL63" t="s">
        <v>564</v>
      </c>
      <c r="AM63" t="s">
        <v>721</v>
      </c>
    </row>
    <row r="64" spans="1:39" x14ac:dyDescent="0.4">
      <c r="A64" t="s">
        <v>478</v>
      </c>
      <c r="B64" t="s">
        <v>711</v>
      </c>
      <c r="I64"/>
      <c r="J64" s="237"/>
      <c r="K64" s="83" t="str">
        <f>IFERROR(VLOOKUP(H64,'Code list'!$B$3:$C$310,2,0),"")</f>
        <v/>
      </c>
      <c r="M64" t="str">
        <v>F codes</v>
      </c>
      <c r="N64" t="str">
        <f>IFERROR(VLOOKUP(M64,'Code list'!$B$4:$C$311,2,0),"")</f>
        <v>F codes</v>
      </c>
      <c r="T64" s="84" t="s">
        <v>486</v>
      </c>
      <c r="AL64" t="s">
        <v>391</v>
      </c>
      <c r="AM64" t="s">
        <v>722</v>
      </c>
    </row>
    <row r="65" spans="1:39" x14ac:dyDescent="0.4">
      <c r="A65" t="s">
        <v>419</v>
      </c>
      <c r="B65" t="s">
        <v>712</v>
      </c>
      <c r="I65"/>
      <c r="M65" t="str">
        <v>FCCA-F</v>
      </c>
      <c r="N65" t="str">
        <f>IFERROR(VLOOKUP(M65,'Code list'!$B$4:$C$311,2,0),"")</f>
        <v>Fixed constant current asset</v>
      </c>
      <c r="T65" s="84" t="s">
        <v>453</v>
      </c>
      <c r="AL65" t="s">
        <v>406</v>
      </c>
      <c r="AM65" t="s">
        <v>723</v>
      </c>
    </row>
    <row r="66" spans="1:39" x14ac:dyDescent="0.4">
      <c r="I66"/>
      <c r="M66" t="str">
        <v>FCCL-F</v>
      </c>
      <c r="N66" t="str">
        <f>IFERROR(VLOOKUP(M66,'Code list'!$B$4:$C$311,2,0),"")</f>
        <v>Fixed constant current liability</v>
      </c>
      <c r="T66" s="84" t="s">
        <v>485</v>
      </c>
      <c r="AL66" t="s">
        <v>407</v>
      </c>
      <c r="AM66" t="s">
        <v>724</v>
      </c>
    </row>
    <row r="67" spans="1:39" x14ac:dyDescent="0.4">
      <c r="I67"/>
      <c r="M67" t="str">
        <v>FCLTA-F</v>
      </c>
      <c r="N67" t="str">
        <f>IFERROR(VLOOKUP(M67,'Code list'!$B$4:$C$311,2,0),"")</f>
        <v>Fixed constant current asset</v>
      </c>
      <c r="T67" s="84" t="s">
        <v>453</v>
      </c>
      <c r="AL67" t="s">
        <v>408</v>
      </c>
      <c r="AM67" t="s">
        <v>725</v>
      </c>
    </row>
    <row r="68" spans="1:39" x14ac:dyDescent="0.4">
      <c r="I68"/>
      <c r="M68" t="str">
        <v>FCLTL-F</v>
      </c>
      <c r="N68" t="str">
        <f>IFERROR(VLOOKUP(M68,'Code list'!$B$4:$C$311,2,0),"")</f>
        <v>Fixed constant long-term liability</v>
      </c>
      <c r="T68" s="84" t="s">
        <v>573</v>
      </c>
      <c r="AL68" t="s">
        <v>523</v>
      </c>
      <c r="AM68" t="s">
        <v>726</v>
      </c>
    </row>
    <row r="69" spans="1:39" x14ac:dyDescent="0.4">
      <c r="I69"/>
      <c r="M69" t="str">
        <v>DAMORT-F</v>
      </c>
      <c r="N69" t="str">
        <f>IFERROR(VLOOKUP(M69,'Code list'!$B$4:$C$311,2,0),"")</f>
        <v>Simple amortizing debt</v>
      </c>
      <c r="T69" s="84" t="s">
        <v>261</v>
      </c>
      <c r="AL69" t="s">
        <v>429</v>
      </c>
      <c r="AM69" t="s">
        <v>727</v>
      </c>
    </row>
    <row r="70" spans="1:39" x14ac:dyDescent="0.4">
      <c r="M70" t="str">
        <v>DTERMY-F</v>
      </c>
      <c r="N70" t="str">
        <f>IFERROR(VLOOKUP(M70,'Code list'!$B$4:$C$311,2,0),"")</f>
        <v>Rolling fixed term debt - multiple borrowings w/ annual control</v>
      </c>
      <c r="T70" s="84" t="s">
        <v>467</v>
      </c>
    </row>
    <row r="71" spans="1:39" x14ac:dyDescent="0.4">
      <c r="A71" t="s">
        <v>453</v>
      </c>
      <c r="B71" s="289" t="s">
        <v>735</v>
      </c>
      <c r="M71" t="str">
        <v>LTERMY-F</v>
      </c>
      <c r="N71" t="str">
        <f>IFERROR(VLOOKUP(M71,'Code list'!$B$4:$C$311,2,0),"")</f>
        <v>Rolling fixed term loan - multiple borrowings w/ annual control</v>
      </c>
      <c r="T71" s="84" t="s">
        <v>261</v>
      </c>
    </row>
    <row r="72" spans="1:39" x14ac:dyDescent="0.4">
      <c r="A72" t="s">
        <v>560</v>
      </c>
      <c r="B72" s="289" t="s">
        <v>736</v>
      </c>
      <c r="M72" t="str">
        <v>DTERM1-F</v>
      </c>
      <c r="T72" s="84" t="s">
        <v>487</v>
      </c>
    </row>
    <row r="73" spans="1:39" x14ac:dyDescent="0.4">
      <c r="A73" t="s">
        <v>263</v>
      </c>
      <c r="B73" s="289" t="s">
        <v>568</v>
      </c>
      <c r="M73" t="str">
        <v>FAPPE-F</v>
      </c>
      <c r="T73" s="84" t="s">
        <v>260</v>
      </c>
    </row>
    <row r="74" spans="1:39" x14ac:dyDescent="0.4">
      <c r="A74" t="s">
        <v>432</v>
      </c>
      <c r="B74" s="289" t="s">
        <v>569</v>
      </c>
      <c r="M74" t="str">
        <v>FAINT-F</v>
      </c>
      <c r="T74" s="84" t="s">
        <v>478</v>
      </c>
    </row>
    <row r="75" spans="1:39" x14ac:dyDescent="0.4">
      <c r="A75" t="s">
        <v>453</v>
      </c>
      <c r="B75" s="289" t="s">
        <v>737</v>
      </c>
      <c r="M75" t="str">
        <v>FAPPELIST-F</v>
      </c>
    </row>
    <row r="76" spans="1:39" x14ac:dyDescent="0.4">
      <c r="A76" t="s">
        <v>560</v>
      </c>
      <c r="B76" s="289" t="s">
        <v>738</v>
      </c>
      <c r="M76" t="str">
        <v>AOV-TR-RV</v>
      </c>
    </row>
    <row r="77" spans="1:39" x14ac:dyDescent="0.4">
      <c r="A77" s="3" t="s">
        <v>430</v>
      </c>
      <c r="B77" t="s">
        <v>695</v>
      </c>
      <c r="M77" t="str">
        <v>VOV-TV-V</v>
      </c>
    </row>
    <row r="78" spans="1:39" x14ac:dyDescent="0.4">
      <c r="A78" s="3" t="s">
        <v>453</v>
      </c>
      <c r="B78" t="s">
        <v>696</v>
      </c>
      <c r="M78" t="str">
        <v>FAIL-TV-V</v>
      </c>
    </row>
    <row r="79" spans="1:39" x14ac:dyDescent="0.4">
      <c r="A79" s="3" t="s">
        <v>559</v>
      </c>
      <c r="B79" t="s">
        <v>697</v>
      </c>
      <c r="M79" t="str">
        <v>SEASON MONTHL-TV-V</v>
      </c>
    </row>
    <row r="80" spans="1:39" x14ac:dyDescent="0.4">
      <c r="A80" s="3" t="s">
        <v>420</v>
      </c>
      <c r="B80" t="s">
        <v>698</v>
      </c>
      <c r="M80" t="str">
        <v>SEASON MONTHL-TR-R</v>
      </c>
    </row>
    <row r="81" spans="1:13" x14ac:dyDescent="0.4">
      <c r="A81" s="3" t="s">
        <v>496</v>
      </c>
      <c r="B81" s="3" t="s">
        <v>694</v>
      </c>
      <c r="M81" t="str">
        <v>SEASON QUARTER-TR-R</v>
      </c>
    </row>
    <row r="82" spans="1:13" x14ac:dyDescent="0.4">
      <c r="A82" t="s">
        <v>269</v>
      </c>
      <c r="B82" t="s">
        <v>699</v>
      </c>
      <c r="M82" t="str">
        <v>SEASON QUARTER-TV-V</v>
      </c>
    </row>
    <row r="83" spans="1:13" x14ac:dyDescent="0.4">
      <c r="A83" t="s">
        <v>453</v>
      </c>
      <c r="B83" t="s">
        <v>739</v>
      </c>
      <c r="M83" t="str">
        <v>TOGGLE-TV-V</v>
      </c>
    </row>
    <row r="84" spans="1:13" x14ac:dyDescent="0.4">
      <c r="A84" t="s">
        <v>466</v>
      </c>
      <c r="B84" t="s">
        <v>740</v>
      </c>
      <c r="M84" t="str">
        <v>IS CODES</v>
      </c>
    </row>
    <row r="85" spans="1:13" x14ac:dyDescent="0.4">
      <c r="A85" s="3" t="s">
        <v>275</v>
      </c>
      <c r="B85" s="3" t="s">
        <v>700</v>
      </c>
      <c r="M85" t="str">
        <v>WCAR-IS</v>
      </c>
    </row>
    <row r="86" spans="1:13" x14ac:dyDescent="0.4">
      <c r="A86" t="s">
        <v>390</v>
      </c>
      <c r="B86" t="s">
        <v>701</v>
      </c>
      <c r="M86" t="str">
        <v>WCINV-IS</v>
      </c>
    </row>
    <row r="87" spans="1:13" x14ac:dyDescent="0.4">
      <c r="A87" t="s">
        <v>453</v>
      </c>
      <c r="B87" t="s">
        <v>741</v>
      </c>
      <c r="M87" t="str">
        <v>WCAP-IS</v>
      </c>
    </row>
    <row r="88" spans="1:13" x14ac:dyDescent="0.4">
      <c r="A88" t="s">
        <v>486</v>
      </c>
      <c r="B88" t="s">
        <v>742</v>
      </c>
      <c r="M88" t="str">
        <v>WCUR-IS</v>
      </c>
    </row>
    <row r="89" spans="1:13" x14ac:dyDescent="0.4">
      <c r="A89" s="3" t="s">
        <v>276</v>
      </c>
      <c r="B89" s="3" t="s">
        <v>702</v>
      </c>
      <c r="M89" t="str">
        <v>WCPP-IS</v>
      </c>
    </row>
    <row r="90" spans="1:13" x14ac:dyDescent="0.4">
      <c r="A90" s="3" t="s">
        <v>465</v>
      </c>
      <c r="B90" s="3" t="s">
        <v>703</v>
      </c>
      <c r="M90" t="str">
        <v>DCOPS-IS</v>
      </c>
    </row>
    <row r="91" spans="1:13" x14ac:dyDescent="0.4">
      <c r="A91" t="s">
        <v>453</v>
      </c>
      <c r="B91" t="s">
        <v>743</v>
      </c>
    </row>
    <row r="92" spans="1:13" x14ac:dyDescent="0.4">
      <c r="A92" t="s">
        <v>485</v>
      </c>
      <c r="B92" t="s">
        <v>744</v>
      </c>
    </row>
    <row r="93" spans="1:13" x14ac:dyDescent="0.4">
      <c r="A93" s="3" t="s">
        <v>337</v>
      </c>
      <c r="B93" s="3" t="s">
        <v>704</v>
      </c>
    </row>
    <row r="94" spans="1:13" x14ac:dyDescent="0.4">
      <c r="A94" t="s">
        <v>267</v>
      </c>
      <c r="B94" t="s">
        <v>705</v>
      </c>
    </row>
    <row r="95" spans="1:13" x14ac:dyDescent="0.4">
      <c r="A95" s="3" t="s">
        <v>453</v>
      </c>
      <c r="B95" s="3" t="s">
        <v>745</v>
      </c>
    </row>
    <row r="96" spans="1:13" x14ac:dyDescent="0.4">
      <c r="A96" s="3" t="s">
        <v>573</v>
      </c>
      <c r="B96" s="3" t="s">
        <v>746</v>
      </c>
    </row>
    <row r="97" spans="1:2" x14ac:dyDescent="0.4">
      <c r="A97" t="s">
        <v>421</v>
      </c>
      <c r="B97" t="s">
        <v>706</v>
      </c>
    </row>
    <row r="98" spans="1:2" x14ac:dyDescent="0.4">
      <c r="A98" s="3" t="s">
        <v>274</v>
      </c>
      <c r="B98" s="3" t="s">
        <v>707</v>
      </c>
    </row>
    <row r="99" spans="1:2" x14ac:dyDescent="0.4">
      <c r="A99" t="s">
        <v>261</v>
      </c>
      <c r="B99" t="s">
        <v>747</v>
      </c>
    </row>
    <row r="100" spans="1:2" x14ac:dyDescent="0.4">
      <c r="A100" t="s">
        <v>467</v>
      </c>
      <c r="B100" t="s">
        <v>748</v>
      </c>
    </row>
    <row r="101" spans="1:2" x14ac:dyDescent="0.4">
      <c r="A101" t="s">
        <v>422</v>
      </c>
      <c r="B101" t="s">
        <v>708</v>
      </c>
    </row>
    <row r="102" spans="1:2" x14ac:dyDescent="0.4">
      <c r="A102" t="s">
        <v>261</v>
      </c>
      <c r="B102" t="s">
        <v>749</v>
      </c>
    </row>
    <row r="103" spans="1:2" x14ac:dyDescent="0.4">
      <c r="A103" t="s">
        <v>487</v>
      </c>
      <c r="B103" t="s">
        <v>750</v>
      </c>
    </row>
    <row r="104" spans="1:2" x14ac:dyDescent="0.4">
      <c r="A104" t="s">
        <v>418</v>
      </c>
      <c r="B104" t="s">
        <v>709</v>
      </c>
    </row>
    <row r="105" spans="1:2" x14ac:dyDescent="0.4">
      <c r="A105" t="s">
        <v>260</v>
      </c>
      <c r="B105" t="s">
        <v>751</v>
      </c>
    </row>
    <row r="106" spans="1:2" x14ac:dyDescent="0.4">
      <c r="A106" t="s">
        <v>478</v>
      </c>
      <c r="B106" t="s">
        <v>752</v>
      </c>
    </row>
    <row r="107" spans="1:2" x14ac:dyDescent="0.4">
      <c r="A107" t="s">
        <v>419</v>
      </c>
      <c r="B107" t="s">
        <v>711</v>
      </c>
    </row>
    <row r="108" spans="1:2" x14ac:dyDescent="0.4">
      <c r="A108" t="s">
        <v>529</v>
      </c>
      <c r="B108" t="s">
        <v>712</v>
      </c>
    </row>
    <row r="109" spans="1:2" x14ac:dyDescent="0.4">
      <c r="A109" s="3" t="s">
        <v>528</v>
      </c>
      <c r="B109" t="s">
        <v>713</v>
      </c>
    </row>
    <row r="110" spans="1:2" x14ac:dyDescent="0.4">
      <c r="A110" s="3" t="s">
        <v>532</v>
      </c>
      <c r="B110" t="s">
        <v>714</v>
      </c>
    </row>
    <row r="111" spans="1:2" x14ac:dyDescent="0.4">
      <c r="A111" t="s">
        <v>533</v>
      </c>
      <c r="B111" t="s">
        <v>715</v>
      </c>
    </row>
    <row r="112" spans="1:2" x14ac:dyDescent="0.4">
      <c r="A112" t="s">
        <v>426</v>
      </c>
      <c r="B112" t="s">
        <v>716</v>
      </c>
    </row>
    <row r="113" spans="1:2" x14ac:dyDescent="0.4">
      <c r="A113" t="s">
        <v>427</v>
      </c>
      <c r="B113" t="s">
        <v>717</v>
      </c>
    </row>
    <row r="114" spans="1:2" x14ac:dyDescent="0.4">
      <c r="A114" t="s">
        <v>428</v>
      </c>
      <c r="B114" t="s">
        <v>718</v>
      </c>
    </row>
    <row r="115" spans="1:2" x14ac:dyDescent="0.4">
      <c r="A115" t="s">
        <v>425</v>
      </c>
      <c r="B115" t="s">
        <v>719</v>
      </c>
    </row>
    <row r="116" spans="1:2" x14ac:dyDescent="0.4">
      <c r="A116" s="3" t="s">
        <v>424</v>
      </c>
      <c r="B116" t="s">
        <v>720</v>
      </c>
    </row>
    <row r="117" spans="1:2" x14ac:dyDescent="0.4">
      <c r="A117" s="3" t="s">
        <v>564</v>
      </c>
      <c r="B117" t="s">
        <v>721</v>
      </c>
    </row>
    <row r="118" spans="1:2" x14ac:dyDescent="0.4">
      <c r="A118" t="s">
        <v>391</v>
      </c>
      <c r="B118" t="s">
        <v>722</v>
      </c>
    </row>
    <row r="119" spans="1:2" x14ac:dyDescent="0.4">
      <c r="A119" t="s">
        <v>406</v>
      </c>
      <c r="B119" t="s">
        <v>723</v>
      </c>
    </row>
    <row r="120" spans="1:2" x14ac:dyDescent="0.4">
      <c r="A120" t="s">
        <v>407</v>
      </c>
      <c r="B120" t="s">
        <v>724</v>
      </c>
    </row>
    <row r="121" spans="1:2" x14ac:dyDescent="0.4">
      <c r="A121" t="s">
        <v>408</v>
      </c>
      <c r="B121" t="s">
        <v>725</v>
      </c>
    </row>
    <row r="122" spans="1:2" x14ac:dyDescent="0.4">
      <c r="A122" t="s">
        <v>523</v>
      </c>
      <c r="B122" t="s">
        <v>726</v>
      </c>
    </row>
    <row r="123" spans="1:2" x14ac:dyDescent="0.4">
      <c r="A123" t="s">
        <v>429</v>
      </c>
      <c r="B123" t="s">
        <v>727</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8"/>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8">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DTERMY-PV</v>
      </c>
      <c r="C19" t="str">
        <f>SUBSTITUTE(INDEX(Codes!$G:$G,MATCH('Code list'!$B19,Codes!$D:$D,0)),":","")</f>
        <v>Rolling fixed term debt - multiple borrowings w/ annual control</v>
      </c>
      <c r="D19" t="str">
        <f>INDEX(Codes!$F:$F,MATCH('Code list'!$B19,Codes!$D:$D,0))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0" spans="2:9" x14ac:dyDescent="0.4">
      <c r="B20" t="str">
        <v>ADREV-PV</v>
      </c>
      <c r="C20" t="str">
        <f>SUBSTITUTE(INDEX(Codes!$G:$G,MATCH('Code list'!$B20,Codes!$D:$D,0)),":","")</f>
        <v>Growth curve w/ churn</v>
      </c>
      <c r="D20" t="str">
        <f>INDEX(Codes!$F:$F,MATCH('Code list'!$B20,Codes!$D:$D,0))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1" spans="2:9" x14ac:dyDescent="0.4">
      <c r="B21" t="str">
        <v>MONTHRENT-PV</v>
      </c>
      <c r="C21" t="str">
        <f>SUBSTITUTE(INDEX(Codes!$G:$G,MATCH('Code list'!$B21,Codes!$D:$D,0)),":","")</f>
        <v>unit</v>
      </c>
      <c r="D21" t="str">
        <f>INDEX(Codes!$F:$F,MATCH('Code list'!$B21,Codes!$D:$D,0))</f>
        <v>Primary volume driven monthly rental revenue that creates a revenue driver. Pairs with an EV code to drive rental income based off a monthly rent/unit assumption</v>
      </c>
    </row>
    <row r="22" spans="2:9" x14ac:dyDescent="0.4">
      <c r="B22" t="str">
        <v>DAYRENT-PV</v>
      </c>
      <c r="C22" t="str">
        <f>SUBSTITUTE(INDEX(Codes!$G:$G,MATCH('Code list'!$B22,Codes!$D:$D,0)),":","")</f>
        <v>unit</v>
      </c>
      <c r="D22" t="str">
        <f>INDEX(Codes!$F:$F,MATCH('Code list'!$B22,Codes!$D:$D,0))</f>
        <v>Primary volume daily driven rental revenue that creates a revenue driver. Pairs with an EV code to drive rental income based off a daily rent/unit assumption</v>
      </c>
    </row>
    <row r="23" spans="2:9" x14ac:dyDescent="0.4">
      <c r="B23" t="str">
        <v>SUB-PV</v>
      </c>
      <c r="C23" t="str">
        <f>SUBSTITUTE(INDEX(Codes!$G:$G,MATCH('Code list'!$B23,Codes!$D:$D,0)),":","")</f>
        <v>subscriber</v>
      </c>
      <c r="D23" t="str">
        <f>INDEX(Codes!$F:$F,MATCH('Code list'!$B23,Codes!$D:$D,0))</f>
        <v>Primary volume driven subscription revenue. PaiSR with an EV code to drive # of new subscriber, which is then used to calculate subscription revenue</v>
      </c>
    </row>
    <row r="24" spans="2:9" x14ac:dyDescent="0.4">
      <c r="B24" t="str">
        <v>SUBFREE-PV</v>
      </c>
      <c r="C24" t="str">
        <f>SUBSTITUTE(INDEX(Codes!$G:$G,MATCH('Code list'!$B24,Codes!$D:$D,0)),":","")</f>
        <v>subscriber</v>
      </c>
      <c r="D24" t="str">
        <f>INDEX(Codes!$F:$F,MATCH('Code list'!$B24,Codes!$D:$D,0))</f>
        <v>Primary volume driven freemium subscription revenue. Pairswith an EV code to drive # of new subscriber, which is then used to calculate # of free subscribers, some of whom upgrade to a paid subscription</v>
      </c>
    </row>
    <row r="25" spans="2:9" x14ac:dyDescent="0.4">
      <c r="B25" t="str">
        <v>SUB-PR</v>
      </c>
      <c r="C25" t="str">
        <f>SUBSTITUTE(INDEX(Codes!$G:$G,MATCH('Code list'!$B25,Codes!$D:$D,0)),":","")</f>
        <v>subscriber</v>
      </c>
      <c r="D25" t="str">
        <f>INDEX(Codes!$F:$F,MATCH('Code list'!$B25,Codes!$D:$D,0))</f>
        <v>Primary volume driven subscription revenue. PaiSR with an EV code to drive # of new subscriber, which is then used to calculate subscription revenue</v>
      </c>
    </row>
    <row r="26" spans="2:9" x14ac:dyDescent="0.4">
      <c r="B26" t="str">
        <v>SALES-PR</v>
      </c>
      <c r="C26" t="str">
        <f>SUBSTITUTE(INDEX(Codes!$G:$G,MATCH('Code list'!$B26,Codes!$D:$D,0)),":","")</f>
        <v>unit</v>
      </c>
      <c r="D26" t="str">
        <f>INDEX(Codes!$F:$F,MATCH('Code list'!$B26,Codes!$D:$D,0))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7" spans="2:9" x14ac:dyDescent="0.4">
      <c r="B27" t="str">
        <v>SAM-PR-R</v>
      </c>
      <c r="C27" t="str">
        <f>SUBSTITUTE(INDEX(Codes!$G:$G,MATCH('Code list'!$B27,Codes!$D:$D,0)),":","")</f>
        <v>unit</v>
      </c>
      <c r="D27" t="str">
        <f>INDEX(Codes!$F:$F,MATCH('Code list'!$B27,Codes!$D:$D,0))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8" spans="2:9" x14ac:dyDescent="0.4">
      <c r="B28" t="str">
        <v>GMV-PV</v>
      </c>
      <c r="C28" t="str">
        <f>SUBSTITUTE(INDEX(Codes!$G:$G,MATCH('Code list'!$B28,Codes!$D:$D,0)),":","")</f>
        <v>unit</v>
      </c>
      <c r="D28" t="str">
        <f>INDEX(Codes!$F:$F,MATCH('Code list'!$B28,Codes!$D:$D,0))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9" spans="2:9" x14ac:dyDescent="0.4">
      <c r="B29" t="str">
        <v>SALES-PV</v>
      </c>
      <c r="C29" t="str">
        <f>SUBSTITUTE(INDEX(Codes!$G:$G,MATCH('Code list'!$B29,Codes!$D:$D,0)),":","")</f>
        <v>unit</v>
      </c>
      <c r="D29" t="str">
        <f>INDEX(Codes!$F:$F,MATCH('Code list'!$B29,Codes!$D:$D,0))</f>
        <v xml:space="preserve">Primary sales revenue volume driven. # of units sold * price/unit = sales. </v>
      </c>
    </row>
    <row r="30" spans="2:9" x14ac:dyDescent="0.4">
      <c r="B30" t="str">
        <v>ASSETSALE-PV</v>
      </c>
      <c r="C30" t="str">
        <f>SUBSTITUTE(INDEX(Codes!$G:$G,MATCH('Code list'!$B30,Codes!$D:$D,0)),":","")</f>
        <v>Unit</v>
      </c>
      <c r="D30" t="str">
        <f>INDEX(Codes!$F:$F,MATCH('Code list'!$B30,Codes!$D:$D,0))</f>
        <v>Volume driven asset sales. Use this for large items that involve large capex per item prior to that item being sold later on (ex. Houses)</v>
      </c>
    </row>
    <row r="31" spans="2:9" x14ac:dyDescent="0.4">
      <c r="B31" t="str">
        <v>HOURLY-PV</v>
      </c>
      <c r="C31" t="str">
        <f>SUBSTITUTE(INDEX(Codes!$G:$G,MATCH('Code list'!$B31,Codes!$D:$D,0)),":","")</f>
        <v>project</v>
      </c>
      <c r="D31" t="str">
        <f>INDEX(Codes!$F:$F,MATCH('Code list'!$B31,Codes!$D:$D,0))</f>
        <v xml:space="preserve">Primary sales revenue volume driven. # of units sold * price/unit = sales. </v>
      </c>
    </row>
    <row r="32" spans="2:9" x14ac:dyDescent="0.4">
      <c r="B32" t="str">
        <v>ORIGINATIONS-PP</v>
      </c>
      <c r="C32" t="str">
        <f>SUBSTITUTE(INDEX(Codes!$G:$G,MATCH('Code list'!$B32,Codes!$D:$D,0)),":","")</f>
        <v>unit</v>
      </c>
      <c r="D32" t="str">
        <f>INDEX(Codes!$F:$F,MATCH('Code list'!$B32,Codes!$D:$D,0))</f>
        <v>CAGR-driven sales</v>
      </c>
    </row>
    <row r="33" spans="2:4" x14ac:dyDescent="0.4">
      <c r="B33" t="str">
        <v>LISTSALE-PV</v>
      </c>
      <c r="C33" t="str">
        <f>SUBSTITUTE(INDEX(Codes!$G:$G,MATCH('Code list'!$B33,Codes!$D:$D,0)),":","")</f>
        <v>unit</v>
      </c>
      <c r="D33" t="str">
        <f>INDEX(Codes!$F:$F,MATCH('Code list'!$B33,Codes!$D:$D,0))</f>
        <v>CAGR-driven sales</v>
      </c>
    </row>
    <row r="34" spans="2:4" x14ac:dyDescent="0.4">
      <c r="B34" t="str">
        <v>LAMORT-PV</v>
      </c>
      <c r="C34" t="str">
        <f>SUBSTITUTE(INDEX(Codes!$G:$G,MATCH('Code list'!$B34,Codes!$D:$D,0)),":","")</f>
        <v>Volume driven amortizing loan - no defaults</v>
      </c>
      <c r="D34" t="str">
        <f>INDEX(Codes!$F:$F,MATCH('Code list'!$B34,Codes!$D:$D,0))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5" spans="2:4" x14ac:dyDescent="0.4">
      <c r="B35" t="str">
        <v>LTERMY-PV</v>
      </c>
      <c r="C35" t="str">
        <f>SUBSTITUTE(INDEX(Codes!$G:$G,MATCH('Code list'!$B35,Codes!$D:$D,0)),":","")</f>
        <v>Rolling fixed term loan - multiple borrowings w/ annual control</v>
      </c>
      <c r="D35" t="str">
        <f>INDEX(Codes!$F:$F,MATCH('Code list'!$B35,Codes!$D:$D,0))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6" spans="2:4" x14ac:dyDescent="0.4">
      <c r="B36" t="str">
        <v>LTERMY-S</v>
      </c>
      <c r="C36" t="str">
        <f>SUBSTITUTE(INDEX(Codes!$G:$G,MATCH('Code list'!$B36,Codes!$D:$D,0)),":","")</f>
        <v>Rolling fixed term loan - multiple borrowings w/ annual control</v>
      </c>
      <c r="D36" t="str">
        <f>INDEX(Codes!$F:$F,MATCH('Code list'!$B36,Codes!$D:$D,0))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7" spans="2:4" x14ac:dyDescent="0.4">
      <c r="B37" t="str">
        <v>WCAR-S</v>
      </c>
      <c r="C37" t="str">
        <f>SUBSTITUTE(INDEX(Codes!$G:$G,MATCH('Code list'!$B37,Codes!$D:$D,0)),":","")</f>
        <v xml:space="preserve">Simple accounts receivable - revenue </v>
      </c>
      <c r="D37" t="str">
        <f>INDEX(Codes!$F:$F,MATCH('Code list'!$B37,Codes!$D:$D,0))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8" spans="2:4" x14ac:dyDescent="0.4">
      <c r="B38" t="str">
        <v>DCSALESQUOTA-S</v>
      </c>
      <c r="C38" t="str">
        <f>SUBSTITUTE(INDEX(Codes!$G:$G,MATCH('Code list'!$B38,Codes!$D:$D,0)),":","")</f>
        <v>SALESQUOTA Direct Cost</v>
      </c>
      <c r="D38" t="str">
        <f>INDEX(Codes!$F:$F,MATCH('Code list'!$B38,Codes!$D:$D,0))</f>
        <v>Sales FTE's that are driven by revenue and sales quota assumption. # of FTE's = ARR/obtained quota</v>
      </c>
    </row>
    <row r="39" spans="2:4" x14ac:dyDescent="0.4">
      <c r="B39" t="str">
        <v>DCV-S</v>
      </c>
      <c r="C39" t="str">
        <f>SUBSTITUTE(INDEX(Codes!$G:$G,MATCH('Code list'!$B39,Codes!$D:$D,0)),":","")</f>
        <v xml:space="preserve">DC volume driven </v>
      </c>
      <c r="D39" t="str">
        <f>INDEX(Codes!$F:$F,MATCH('Code list'!$B39,Codes!$D:$D,0))</f>
        <v xml:space="preserve">Secondary direct cost measuring the cost of goods sold. ONLY compatible with SR-P! Do not use with any other revenue codes other than SR-P. Multiplies # of orders by a COGS/unit assumption. </v>
      </c>
    </row>
    <row r="40" spans="2:4" x14ac:dyDescent="0.4">
      <c r="B40" t="str">
        <v>SUBCAC-S</v>
      </c>
      <c r="C40" t="str">
        <f>SUBSTITUTE(INDEX(Codes!$G:$G,MATCH('Code list'!$B40,Codes!$D:$D,0)),":","")</f>
        <v>New user acquisition cost</v>
      </c>
      <c r="D40" t="str">
        <f>INDEX(Codes!$F:$F,MATCH('Code list'!$B40,Codes!$D:$D,0))</f>
        <v xml:space="preserve">Secondary direct cost measuring the cost of goods sold. ONLY compatible with SR-P! Do not use with any other revenue codes other than SR-P. Multiplies # of orders by a COGS/unit assumption. </v>
      </c>
    </row>
    <row r="41" spans="2:4" x14ac:dyDescent="0.4">
      <c r="B41" t="str">
        <v>SALES-S</v>
      </c>
      <c r="C41" t="str">
        <f>SUBSTITUTE(INDEX(Codes!$G:$G,MATCH('Code list'!$B41,Codes!$D:$D,0)),":","")</f>
        <v>Sales</v>
      </c>
      <c r="D41" t="str">
        <f>INDEX(Codes!$F:$F,MATCH('Code list'!$B41,Codes!$D:$D,0))</f>
        <v xml:space="preserve">Secondary direct cost measuring the cost of goods sold. ONLY compatible with SR-P! Do not use with any other revenue codes other than SR-P. Multiplies # of orders by a COGS/unit assumption. </v>
      </c>
    </row>
    <row r="42" spans="2:4" x14ac:dyDescent="0.4">
      <c r="B42" t="str">
        <v>DTERMY-S</v>
      </c>
      <c r="C42" t="str">
        <f>SUBSTITUTE(INDEX(Codes!$G:$G,MATCH('Code list'!$B42,Codes!$D:$D,0)),":","")</f>
        <v>Rolling fixed term debt - multiple borrowings w/ annual control</v>
      </c>
      <c r="D42" t="str">
        <f>INDEX(Codes!$F:$F,MATCH('Code list'!$B42,Codes!$D:$D,0))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3" spans="2:4" x14ac:dyDescent="0.4">
      <c r="B43" t="str">
        <v>WCINV-SSV</v>
      </c>
      <c r="C43" t="str">
        <f>SUBSTITUTE(INDEX(Codes!$G:$G,MATCH('Code list'!$B43,Codes!$D:$D,0)),":","")</f>
        <v xml:space="preserve">COGS w/ inventory - volume driven </v>
      </c>
      <c r="D43" t="str">
        <f>INDEX(Codes!$F:$F,MATCH('Code list'!$B43,Codes!$D:$D,0))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4" spans="2:4" x14ac:dyDescent="0.4">
      <c r="B44" t="str">
        <v>WCINVBATCH-SV</v>
      </c>
      <c r="C44" t="str">
        <f>SUBSTITUTE(INDEX(Codes!$G:$G,MATCH('Code list'!$B44,Codes!$D:$D,0)),":","")</f>
        <v xml:space="preserve">COGS w/ inventory - volume driven </v>
      </c>
      <c r="D44" t="str">
        <f>INDEX(Codes!$F:$F,MATCH('Code list'!$B44,Codes!$D:$D,0))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5" spans="2:4" x14ac:dyDescent="0.4">
      <c r="B45" t="str">
        <v>ADREV-S</v>
      </c>
      <c r="C45" t="str">
        <f>SUBSTITUTE(INDEX(Codes!$G:$G,MATCH('Code list'!$B45,Codes!$D:$D,0)),":","")</f>
        <v>Advertising revenue - secondary</v>
      </c>
      <c r="D45" t="str">
        <f>INDEX(Codes!$F:$F,MATCH('Code list'!$B45,Codes!$D:$D,0))</f>
        <v>Secondary advertising revenue. We take assumptions about # of impressions per (unit of primary volume) and then multiply the two to calculation # of impressions. We then take an assumption about revenue/impression to driven ad revenue</v>
      </c>
    </row>
    <row r="46" spans="2:4" x14ac:dyDescent="0.4">
      <c r="B46" t="str">
        <v>DCHC-S</v>
      </c>
      <c r="C46" t="str">
        <f>SUBSTITUTE(INDEX(Codes!$G:$G,MATCH('Code list'!$B46,Codes!$D:$D,0)),":","")</f>
        <v>Headcount - revenue driven</v>
      </c>
      <c r="D46" t="str">
        <f>INDEX(Codes!$F:$F,MATCH('Code list'!$B46,Codes!$D:$D,0))</f>
        <v>This is a secondary revenue driven direct cost where the revenue from the previous code combines with an assumption about revenue/FTE to drive # of FTE's. This is multiplied by a total compensation/year assumption to get to total headcount expense</v>
      </c>
    </row>
    <row r="47" spans="2:4" x14ac:dyDescent="0.4">
      <c r="B47" t="str">
        <v>DC-S</v>
      </c>
      <c r="C47" t="str">
        <f>SUBSTITUTE(INDEX(Codes!$G:$G,MATCH('Code list'!$B47,Codes!$D:$D,0)),":","")</f>
        <v>% of revenue direct cost</v>
      </c>
      <c r="D47" t="str">
        <f>INDEX(Codes!$F:$F,MATCH('Code list'!$B47,Codes!$D:$D,0))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8" spans="2:4" x14ac:dyDescent="0.4">
      <c r="B48" t="str">
        <v>DCSCAC-S</v>
      </c>
      <c r="C48" t="str">
        <f>SUBSTITUTE(INDEX(Codes!$G:$G,MATCH('Code list'!$B48,Codes!$D:$D,0)),":","")</f>
        <v>Seller acquisition cost</v>
      </c>
      <c r="D48" t="str">
        <f>INDEX(Codes!$F:$F,MATCH('Code list'!$B48,Codes!$D:$D,0))</f>
        <v>Secondary seller acquisition cost. This is used in a two sided marketplace where selleSR and buyeSR must be acquired. We take an assumption about # of selleSR per order to calculate # of new selleSR and then multiply by CAC to get the expense</v>
      </c>
    </row>
    <row r="49" spans="2:4" x14ac:dyDescent="0.4">
      <c r="B49" t="str">
        <v>FAINT-S</v>
      </c>
      <c r="C49" t="str">
        <f>SUBSTITUTE(INDEX(Codes!$G:$G,MATCH('Code list'!$B49,Codes!$D:$D,0)),":","")</f>
        <v>Volume driven secondary intangible assets</v>
      </c>
      <c r="D49" t="str">
        <f>INDEX(Codes!$F:$F,MATCH('Code list'!$B49,Codes!$D:$D,0))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0" spans="2:4" x14ac:dyDescent="0.4">
      <c r="B50" t="str">
        <v>FAPPE-S</v>
      </c>
      <c r="C50" t="str">
        <f>SUBSTITUTE(INDEX(Codes!$G:$G,MATCH('Code list'!$B50,Codes!$D:$D,0)),":","")</f>
        <v>Volume driven secondary PP&amp;E</v>
      </c>
      <c r="D50" t="str">
        <f>INDEX(Codes!$F:$F,MATCH('Code list'!$B50,Codes!$D:$D,0))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1" spans="2:4" x14ac:dyDescent="0.4">
      <c r="B51" t="str">
        <v>FAINTR-S</v>
      </c>
      <c r="C51" t="str">
        <f>SUBSTITUTE(INDEX(Codes!$G:$G,MATCH('Code list'!$B51,Codes!$D:$D,0)),":","")</f>
        <v>Revenue driven intangible assets</v>
      </c>
      <c r="D51" t="str">
        <f>INDEX(Codes!$F:$F,MATCH('Code list'!$B51,Codes!$D:$D,0))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2" spans="2:4" x14ac:dyDescent="0.4">
      <c r="B52" t="str">
        <v>FAPPER-S</v>
      </c>
      <c r="C52" t="str">
        <f>SUBSTITUTE(INDEX(Codes!$G:$G,MATCH('Code list'!$B52,Codes!$D:$D,0)),":","")</f>
        <v>Revenue driven PP&amp;E</v>
      </c>
      <c r="D52" t="str">
        <f>INDEX(Codes!$F:$F,MATCH('Code list'!$B52,Codes!$D:$D,0))</f>
        <v>This is a code for fixed assets that are driven by a revenue driver. Use this when you want to drive the amount of investment based on revenue. Ex. You need to to invest in $10k of software for every $1 million of revenue</v>
      </c>
    </row>
    <row r="53" spans="2:4" x14ac:dyDescent="0.4">
      <c r="B53" t="str">
        <v>LAMORT-S</v>
      </c>
      <c r="C53" t="str">
        <f>SUBSTITUTE(INDEX(Codes!$G:$G,MATCH('Code list'!$B53,Codes!$D:$D,0)),":","")</f>
        <v>Volume driven amortizing loan - no defaults</v>
      </c>
      <c r="D53" t="str">
        <f>INDEX(Codes!$F:$F,MATCH('Code list'!$B53,Codes!$D:$D,0))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4" spans="2:4" x14ac:dyDescent="0.4">
      <c r="B54" t="str">
        <v>LAMORTR-S</v>
      </c>
      <c r="C54" t="str">
        <f>SUBSTITUTE(INDEX(Codes!$G:$G,MATCH('Code list'!$B54,Codes!$D:$D,0)),":","")</f>
        <v>Revenue driven amortizing loan - no defaults</v>
      </c>
      <c r="D54" t="str">
        <f>INDEX(Codes!$F:$F,MATCH('Code list'!$B54,Codes!$D:$D,0))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5" spans="2:4" x14ac:dyDescent="0.4">
      <c r="B55" t="str">
        <v>PDC-S</v>
      </c>
      <c r="C55" t="str">
        <f>SUBSTITUTE(INDEX(Codes!$G:$G,MATCH('Code list'!$B55,Codes!$D:$D,0)),":","")</f>
        <v>Passthrough direct cost</v>
      </c>
      <c r="D55" t="str">
        <f>INDEX(Codes!$F:$F,MATCH('Code list'!$B55,Codes!$D:$D,0))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6" spans="2:4" x14ac:dyDescent="0.4">
      <c r="B56" t="str">
        <v>SUB-S</v>
      </c>
      <c r="C56" t="str">
        <f>SUBSTITUTE(INDEX(Codes!$G:$G,MATCH('Code list'!$B56,Codes!$D:$D,0)),":","")</f>
        <v>Subscription revenue - secondary volume driven</v>
      </c>
      <c r="D56" t="str">
        <f>INDEX(Codes!$F:$F,MATCH('Code list'!$B56,Codes!$D:$D,0))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7" spans="2:4" x14ac:dyDescent="0.4">
      <c r="B57" t="str">
        <v>GMV-S</v>
      </c>
      <c r="C57" t="str">
        <f>SUBSTITUTE(INDEX(Codes!$G:$G,MATCH('Code list'!$B57,Codes!$D:$D,0)),":","")</f>
        <v>Secondary GMV</v>
      </c>
      <c r="D57" t="str">
        <f>INDEX(Codes!$F:$F,MATCH('Code list'!$B57,Codes!$D:$D,0))</f>
        <v>Secondary GMV. This is a secondary marketplace revenue. We assume that the event code drives GMV and then take an assumption about percent penetration to calculate revenue from that GMV</v>
      </c>
    </row>
    <row r="58" spans="2:4" x14ac:dyDescent="0.4">
      <c r="B58" t="str">
        <v>SUBR-S</v>
      </c>
      <c r="C58" t="str">
        <f>SUBSTITUTE(INDEX(Codes!$G:$G,MATCH('Code list'!$B58,Codes!$D:$D,0)),":","")</f>
        <v>Subscription revenue - secondary revenue driven</v>
      </c>
      <c r="D58" t="str">
        <f>INDEX(Codes!$F:$F,MATCH('Code list'!$B58,Codes!$D:$D,0))</f>
        <v xml:space="preserve">Subscription revenue that is driven by revenue. We take an assumption about how many $ of primary revenue results in one new subscriber. </v>
      </c>
    </row>
    <row r="59" spans="2:4" x14ac:dyDescent="0.4">
      <c r="B59" t="str">
        <v>UEREV - S</v>
      </c>
      <c r="C59" t="str">
        <f>SUBSTITUTE(INDEX(Codes!$G:$G,MATCH('Code list'!$B59,Codes!$D:$D,0)),":","")</f>
        <v xml:space="preserve">Simple unearned revenue - revenue </v>
      </c>
      <c r="D59" t="str">
        <f>INDEX(Codes!$F:$F,MATCH('Code list'!$B59,Codes!$D:$D,0))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0" spans="2:4" x14ac:dyDescent="0.4">
      <c r="B60" t="str">
        <v>SPLIT-SV-VR</v>
      </c>
      <c r="C60" t="str">
        <f>SUBSTITUTE(INDEX(Codes!$G:$G,MATCH('Code list'!$B60,Codes!$D:$D,0)),":","")</f>
        <v>Split volume into two categories - unit</v>
      </c>
      <c r="D60" t="str">
        <f>INDEX(Codes!$F:$F,MATCH('Code list'!$B60,Codes!$D:$D,0))</f>
        <v>This modifies a volume by assuming some percentage of the primary volume driver is "faulty". It procudes a new primary volume driver that deducts the percentage that are faulty</v>
      </c>
    </row>
    <row r="61" spans="2:4" x14ac:dyDescent="0.4">
      <c r="B61" t="str">
        <v>DAMORT-S</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F codes</v>
      </c>
      <c r="C62" t="str">
        <f>SUBSTITUTE(INDEX(Codes!$G:$G,MATCH('Code list'!$B62,Codes!$D:$D,0)),":","")</f>
        <v>F codes</v>
      </c>
      <c r="D62" t="str">
        <f>INDEX(Codes!$F:$F,MATCH('Code list'!$B62,Codes!$D:$D,0))</f>
        <v>F codes</v>
      </c>
    </row>
    <row r="63" spans="2:4" x14ac:dyDescent="0.4">
      <c r="B63" t="str">
        <v>FCCA-F</v>
      </c>
      <c r="C63" t="str">
        <f>SUBSTITUTE(INDEX(Codes!$G:$G,MATCH('Code list'!$B63,Codes!$D:$D,0)),":","")</f>
        <v>Fixed constant current asset</v>
      </c>
      <c r="D63" t="str">
        <f>INDEX(Codes!$F:$F,MATCH('Code list'!$B63,Codes!$D:$D,0))</f>
        <v xml:space="preserve">Fixed constant current asset. This is a hard coded asset with no logic. Use this when the client says "we have x asset on our books" that doesn't change. </v>
      </c>
    </row>
    <row r="64" spans="2:4" x14ac:dyDescent="0.4">
      <c r="B64" t="str">
        <v>FCCL-F</v>
      </c>
      <c r="C64" t="str">
        <f>SUBSTITUTE(INDEX(Codes!$G:$G,MATCH('Code list'!$B64,Codes!$D:$D,0)),":","")</f>
        <v>Fixed constant current liability</v>
      </c>
      <c r="D64" t="str">
        <f>INDEX(Codes!$F:$F,MATCH('Code list'!$B64,Codes!$D:$D,0))</f>
        <v xml:space="preserve">Fixed constant liability. This is a hard coded asset with no logic. Use this when the client says "we have x asset on our books" that doesn't change. </v>
      </c>
    </row>
    <row r="65" spans="2:4" x14ac:dyDescent="0.4">
      <c r="B65" t="str">
        <v>FCLTA-F</v>
      </c>
      <c r="C65" t="str">
        <f>SUBSTITUTE(INDEX(Codes!$G:$G,MATCH('Code list'!$B65,Codes!$D:$D,0)),":","")</f>
        <v>Fixed constant current asset</v>
      </c>
      <c r="D65" t="str">
        <f>INDEX(Codes!$F:$F,MATCH('Code list'!$B65,Codes!$D:$D,0))</f>
        <v>Fixed constant fixed asset. This is a hard coded asset with no logic. Use this when the client says "we have x asset on our books" that doesn't change. Only use this code if the client specifies that the asset is long-term in nature. By default, select FCCL</v>
      </c>
    </row>
    <row r="66" spans="2:4" x14ac:dyDescent="0.4">
      <c r="B66" t="str">
        <v>FCLTL-F</v>
      </c>
      <c r="C66" t="str">
        <f>SUBSTITUTE(INDEX(Codes!$G:$G,MATCH('Code list'!$B66,Codes!$D:$D,0)),":","")</f>
        <v>Fixed constant long-term liability</v>
      </c>
      <c r="D66" t="str">
        <f>INDEX(Codes!$F:$F,MATCH('Code list'!$B66,Codes!$D:$D,0))</f>
        <v>Fixed long-term liability. This is a hard coded asset with no logic. Use this when the client says "we have x asset on our books" that doesn't change. Only use this if the client specifies that the liability is long-term in nature</v>
      </c>
    </row>
    <row r="67" spans="2:4" x14ac:dyDescent="0.4">
      <c r="B67" t="str">
        <v>DAMORT-F</v>
      </c>
      <c r="C67" t="str">
        <f>SUBSTITUTE(INDEX(Codes!$G:$G,MATCH('Code list'!$B67,Codes!$D:$D,0)),":","")</f>
        <v>Simple amortizing debt</v>
      </c>
      <c r="D67" t="str">
        <f>INDEX(Codes!$F:$F,MATCH('Code list'!$B67,Codes!$D:$D,0))</f>
        <v xml:space="preserve">Fixed amortizing debt. This is a simple debt with straightline amortization that is fixed and not being driven by any volume. </v>
      </c>
    </row>
    <row r="68" spans="2:4" x14ac:dyDescent="0.4">
      <c r="B68" t="str">
        <v>DTERMY-F</v>
      </c>
      <c r="C68" t="str">
        <f>SUBSTITUTE(INDEX(Codes!$G:$G,MATCH('Code list'!$B68,Codes!$D:$D,0)),":","")</f>
        <v>Rolling fixed term debt - multiple borrowings w/ annual control</v>
      </c>
      <c r="D68" t="str">
        <f>INDEX(Codes!$F:$F,MATCH('Code list'!$B68,Codes!$D:$D,0))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9" spans="2:4" x14ac:dyDescent="0.4">
      <c r="B69" t="str">
        <v>LTERMY-F</v>
      </c>
      <c r="C69" t="str">
        <f>SUBSTITUTE(INDEX(Codes!$G:$G,MATCH('Code list'!$B69,Codes!$D:$D,0)),":","")</f>
        <v>Rolling fixed term loan - multiple borrowings w/ annual control</v>
      </c>
      <c r="D69" t="str">
        <f>INDEX(Codes!$F:$F,MATCH('Code list'!$B69,Codes!$D:$D,0))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0" spans="2:4" x14ac:dyDescent="0.4">
      <c r="B70" t="str">
        <v>DTERM1-F</v>
      </c>
      <c r="C70" t="str">
        <f>SUBSTITUTE(INDEX(Codes!$G:$G,MATCH('Code list'!$B70,Codes!$D:$D,0)),":","")</f>
        <v>Fixed term debt - one-time borrowing</v>
      </c>
      <c r="D70" t="str">
        <f>INDEX(Codes!$F:$F,MATCH('Code list'!$B70,Codes!$D:$D,0))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71" spans="2:4" x14ac:dyDescent="0.4">
      <c r="B71" t="str">
        <v>FAPPE-F</v>
      </c>
      <c r="C71" t="str">
        <f>SUBSTITUTE(INDEX(Codes!$G:$G,MATCH('Code list'!$B71,Codes!$D:$D,0)),":","")</f>
        <v>Fixed secondary PPE</v>
      </c>
      <c r="D71" t="str">
        <f>INDEX(Codes!$F:$F,MATCH('Code list'!$B71,Codes!$D:$D,0))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72" spans="2:4" x14ac:dyDescent="0.4">
      <c r="B72" t="str">
        <v>FAINT-F</v>
      </c>
      <c r="C72" t="str">
        <f>SUBSTITUTE(INDEX(Codes!$G:$G,MATCH('Code list'!$B72,Codes!$D:$D,0)),":","")</f>
        <v>Fixed secondary intangible assets</v>
      </c>
      <c r="D72" t="str">
        <f>INDEX(Codes!$F:$F,MATCH('Code list'!$B72,Codes!$D:$D,0))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73" spans="2:4" x14ac:dyDescent="0.4">
      <c r="B73" t="str">
        <v>FAPPELIST-F</v>
      </c>
    </row>
    <row r="74" spans="2:4" x14ac:dyDescent="0.4">
      <c r="B74" t="str">
        <v>AOV-TR-RV</v>
      </c>
    </row>
    <row r="75" spans="2:4" x14ac:dyDescent="0.4">
      <c r="B75" t="str">
        <v>VOV-TV-V</v>
      </c>
    </row>
    <row r="76" spans="2:4" x14ac:dyDescent="0.4">
      <c r="B76" t="str">
        <v>FAIL-TV-V</v>
      </c>
    </row>
    <row r="77" spans="2:4" x14ac:dyDescent="0.4">
      <c r="B77" t="str">
        <v>SEASON MONTHL-TV-V</v>
      </c>
    </row>
    <row r="78" spans="2:4" x14ac:dyDescent="0.4">
      <c r="B78" t="str">
        <v>SEASON MONTHL-TR-R</v>
      </c>
    </row>
    <row r="79" spans="2:4" x14ac:dyDescent="0.4">
      <c r="B79" t="str">
        <v>SEASON QUARTER-TR-R</v>
      </c>
    </row>
    <row r="80" spans="2:4" x14ac:dyDescent="0.4">
      <c r="B80" t="str">
        <v>SEASON QUARTER-TV-V</v>
      </c>
    </row>
    <row r="81" spans="2:2" x14ac:dyDescent="0.4">
      <c r="B81" t="str">
        <v>TOGGLE-TV-V</v>
      </c>
    </row>
    <row r="82" spans="2:2" x14ac:dyDescent="0.4">
      <c r="B82" t="str">
        <v>IS CODES</v>
      </c>
    </row>
    <row r="83" spans="2:2" x14ac:dyDescent="0.4">
      <c r="B83" t="str">
        <v>WCAR-IS</v>
      </c>
    </row>
    <row r="84" spans="2:2" x14ac:dyDescent="0.4">
      <c r="B84" t="str">
        <v>WCINV-IS</v>
      </c>
    </row>
    <row r="85" spans="2:2" x14ac:dyDescent="0.4">
      <c r="B85" t="str">
        <v>WCAP-IS</v>
      </c>
    </row>
    <row r="86" spans="2:2" x14ac:dyDescent="0.4">
      <c r="B86" t="str">
        <v>WCUR-IS</v>
      </c>
    </row>
    <row r="87" spans="2:2" x14ac:dyDescent="0.4">
      <c r="B87" t="str">
        <v>WCPP-IS</v>
      </c>
    </row>
    <row r="88" spans="2:2" x14ac:dyDescent="0.4">
      <c r="B88"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794"/>
  <sheetViews>
    <sheetView showGridLines="0" tabSelected="1" zoomScale="85" zoomScaleNormal="85" workbookViewId="0">
      <pane xSplit="7" ySplit="9" topLeftCell="H406" activePane="bottomRight" state="frozen"/>
      <selection pane="topRight" activeCell="H1" sqref="H1"/>
      <selection pane="bottomLeft" activeCell="A8" sqref="A8"/>
      <selection pane="bottomRight" activeCell="G446" sqref="G446"/>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640</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820</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820</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820</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820</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820</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820</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820</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820</v>
      </c>
      <c r="E112" s="8" t="str">
        <f t="shared" si="86"/>
        <v>112 VOLLIST-EVP</v>
      </c>
      <c r="G112" s="127" t="s">
        <v>808</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820</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820</v>
      </c>
      <c r="E114" s="8" t="str">
        <f t="shared" ref="E114:E146" si="94">ROW()&amp;" "&amp;D114</f>
        <v>114 VOLLIST-EVP</v>
      </c>
      <c r="G114" s="95" t="s">
        <v>822</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820</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820</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820</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820</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820</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820</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820</v>
      </c>
      <c r="E121" s="8" t="str">
        <f t="shared" si="94"/>
        <v>121 VOLLIST-EVP</v>
      </c>
      <c r="G121" s="127" t="s">
        <v>807</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820</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820</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820</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820</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820</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820</v>
      </c>
      <c r="E127" s="8" t="str">
        <f t="shared" si="94"/>
        <v>127 VOLLIST-EVP</v>
      </c>
      <c r="F127" s="27"/>
      <c r="G127" s="126" t="s">
        <v>810</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820</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820</v>
      </c>
      <c r="E129" s="8" t="str">
        <f t="shared" si="94"/>
        <v>129 VOLLIST-EVP</v>
      </c>
      <c r="G129" s="95" t="s">
        <v>821</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820</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820</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820</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820</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820</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820</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820</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820</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820</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820</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820</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820</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820</v>
      </c>
      <c r="E142" s="8" t="str">
        <f t="shared" si="94"/>
        <v>142 VOLLIST-EVP</v>
      </c>
      <c r="F142" s="27"/>
      <c r="G142" s="126" t="s">
        <v>811</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820</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820</v>
      </c>
      <c r="E144" s="8" t="str">
        <f t="shared" si="94"/>
        <v>144 VOLLIST-EVP</v>
      </c>
      <c r="F144" s="27"/>
      <c r="G144" s="126" t="s">
        <v>812</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820</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820</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820</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820</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820</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820</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820</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820</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820</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820</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820</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801</v>
      </c>
      <c r="E206" s="8" t="str">
        <f t="shared" ref="E206:E220" si="172">ROW()&amp;" "&amp;D206</f>
        <v>206 TAM-EV</v>
      </c>
      <c r="F206" t="s">
        <v>802</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801</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801</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801</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801</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801</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801</v>
      </c>
      <c r="E212" s="9" t="str">
        <f t="shared" si="274"/>
        <v>212 TAM-EV</v>
      </c>
      <c r="F212" s="27"/>
      <c r="G212" s="126" t="s">
        <v>803</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801</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801</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801</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801</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801</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801</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801</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801</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681</v>
      </c>
      <c r="H258" s="314" t="s">
        <v>683</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682</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681</v>
      </c>
      <c r="H276" s="254" t="s">
        <v>684</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791</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791</v>
      </c>
      <c r="E294" s="8" t="str">
        <f t="shared" ref="E294:E298" si="327">ROW()&amp;" "&amp;D294</f>
        <v>294 SCENARIO-EV</v>
      </c>
      <c r="G294" t="s">
        <v>788</v>
      </c>
      <c r="H294" s="236" t="s">
        <v>789</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791</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791</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791</v>
      </c>
      <c r="E297" s="8" t="str">
        <f t="shared" si="327"/>
        <v>297 SCENARIO-EV</v>
      </c>
      <c r="G297" s="337" t="s">
        <v>789</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791</v>
      </c>
      <c r="E298" s="8" t="str">
        <f t="shared" si="327"/>
        <v>298 SCENARIO-EV</v>
      </c>
      <c r="G298" s="337" t="s">
        <v>790</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791</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791</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791</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791</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791</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791</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791</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791</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791</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792</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792</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792</v>
      </c>
      <c r="E313" s="8" t="str">
        <f t="shared" ref="E313" si="333">ROW()&amp;" "&amp;D313</f>
        <v>313 CAGRP-EV</v>
      </c>
      <c r="G313" s="95" t="s">
        <v>793</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792</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792</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792</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792</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792</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792</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792</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792</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794</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794</v>
      </c>
      <c r="E326" s="8" t="str">
        <f t="shared" si="337"/>
        <v>326 SCENARIOCAGR-EP</v>
      </c>
      <c r="G326" t="s">
        <v>788</v>
      </c>
      <c r="H326" s="236" t="s">
        <v>789</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794</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794</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794</v>
      </c>
      <c r="E329" s="8" t="str">
        <f t="shared" si="337"/>
        <v>329 SCENARIOCAGR-EP</v>
      </c>
      <c r="G329" s="337" t="s">
        <v>789</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794</v>
      </c>
      <c r="E330" s="8" t="str">
        <f t="shared" si="337"/>
        <v>330 SCENARIOCAGR-EP</v>
      </c>
      <c r="G330" s="337" t="s">
        <v>790</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794</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794</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794</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794</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794</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794</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794</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794</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794</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816</v>
      </c>
      <c r="E343" s="8" t="str">
        <f t="shared" ref="E343" si="343">ROW()&amp;" "&amp;D343</f>
        <v>343 LAGVOL-EV</v>
      </c>
      <c r="F343" t="s">
        <v>817</v>
      </c>
      <c r="G343" s="66" t="s">
        <v>819</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816</v>
      </c>
      <c r="E344" s="8" t="str">
        <f t="shared" ref="E344:E354" si="345">ROW()&amp;" "&amp;D344</f>
        <v>344 LAGVOL-EV</v>
      </c>
      <c r="G344" s="13" t="s">
        <v>818</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816</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816</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816</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816</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816</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816</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816</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816</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816</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816</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174"/>
      <c r="E378" s="8"/>
      <c r="G378" s="175" t="s">
        <v>490</v>
      </c>
      <c r="H378" s="174"/>
      <c r="I378" s="176"/>
      <c r="J378" s="176"/>
      <c r="K378" s="197"/>
      <c r="L378" s="197"/>
      <c r="M378" s="197"/>
      <c r="N378" s="197"/>
      <c r="O378" s="197"/>
      <c r="P378" s="197"/>
      <c r="R378" s="198"/>
      <c r="S378" s="174"/>
      <c r="T378" s="174"/>
      <c r="U378" s="174"/>
      <c r="V378" s="174"/>
      <c r="W378" s="174"/>
      <c r="X378" s="174"/>
      <c r="Y378" s="174"/>
      <c r="Z378" s="174"/>
      <c r="AA378" s="174"/>
      <c r="AB378" s="174"/>
      <c r="AC378" s="174"/>
      <c r="AD378" s="174"/>
      <c r="AE378" s="174"/>
      <c r="AF378" s="174"/>
      <c r="AG378" s="174"/>
      <c r="AH378" s="174"/>
      <c r="AI378" s="174"/>
      <c r="AJ378" s="174"/>
      <c r="AK378" s="174"/>
      <c r="AL378" s="174"/>
      <c r="AM378" s="174"/>
      <c r="AN378" s="174"/>
      <c r="AO378" s="174"/>
      <c r="AP378" s="174"/>
      <c r="AQ378" s="174"/>
      <c r="AR378" s="174"/>
      <c r="AS378" s="174"/>
      <c r="AT378" s="174"/>
      <c r="AU378" s="174"/>
      <c r="AV378" s="174"/>
      <c r="AW378" s="174"/>
      <c r="AX378" s="174"/>
      <c r="AY378" s="174"/>
      <c r="AZ378" s="174"/>
      <c r="BA378" s="174"/>
      <c r="BB378" s="174"/>
      <c r="BC378" s="174"/>
      <c r="BD378" s="174"/>
      <c r="BE378" s="174"/>
      <c r="BF378" s="174"/>
      <c r="BG378" s="174"/>
      <c r="BH378" s="174"/>
      <c r="BI378" s="174"/>
      <c r="BJ378" s="174"/>
      <c r="BK378" s="174"/>
      <c r="BL378" s="174"/>
      <c r="BM378" s="174"/>
      <c r="BN378" s="174"/>
      <c r="BO378" s="174"/>
      <c r="BP378" s="174"/>
      <c r="BQ378" s="174"/>
      <c r="BR378" s="174"/>
      <c r="BS378" s="174"/>
      <c r="BT378" s="174"/>
      <c r="BU378" s="174"/>
      <c r="BV378" s="174"/>
      <c r="BW378" s="174"/>
      <c r="BX378" s="174"/>
      <c r="BY378" s="174"/>
      <c r="BZ378" s="174"/>
      <c r="CA378" s="174"/>
      <c r="CB378" s="174"/>
      <c r="CC378" s="174"/>
      <c r="CD378" s="174"/>
      <c r="CE378" s="174"/>
      <c r="CF378" s="174"/>
      <c r="CG378" s="174"/>
      <c r="CH378" s="174"/>
      <c r="CI378" s="174"/>
      <c r="CJ378" s="174"/>
      <c r="CK378" s="174"/>
      <c r="CL378" s="174"/>
      <c r="CN378" s="176"/>
      <c r="CO378" s="174"/>
      <c r="CP378" s="174"/>
      <c r="CQ378" s="174"/>
      <c r="CR378" s="174"/>
      <c r="CS378" s="174"/>
      <c r="CT378" s="174"/>
      <c r="CU378" s="174"/>
      <c r="CV378" s="174"/>
      <c r="CW378" s="174"/>
      <c r="CX378" s="174"/>
      <c r="CY378" s="174"/>
      <c r="CZ378" s="174"/>
      <c r="DA378" s="174"/>
      <c r="DB378" s="174"/>
      <c r="DC378" s="174"/>
      <c r="DD378" s="174"/>
      <c r="DE378" s="174"/>
      <c r="DF378" s="174"/>
      <c r="DG378" s="174"/>
      <c r="DH378" s="174"/>
      <c r="DI378" s="174"/>
      <c r="DJ378" s="174"/>
      <c r="DK378" s="174"/>
      <c r="DL378" s="174"/>
    </row>
    <row r="379" spans="1:116" x14ac:dyDescent="0.4">
      <c r="A379" s="174"/>
      <c r="E379" s="8"/>
      <c r="G379" s="175" t="s">
        <v>492</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461</v>
      </c>
      <c r="H380" s="174"/>
      <c r="I380" s="176"/>
      <c r="J380" s="176"/>
      <c r="K380" s="197"/>
      <c r="L380" s="197"/>
      <c r="M380" s="197"/>
      <c r="N380" s="197"/>
      <c r="O380" s="197"/>
      <c r="P380" s="197"/>
      <c r="R380" s="198"/>
      <c r="S380" s="199" t="str">
        <f t="shared" ref="S380:CD380" si="353">S$20</f>
        <v>S$16</v>
      </c>
      <c r="T380" s="199" t="str">
        <f t="shared" si="353"/>
        <v>T$16</v>
      </c>
      <c r="U380" s="199" t="str">
        <f t="shared" si="353"/>
        <v>U$16</v>
      </c>
      <c r="V380" s="199" t="str">
        <f t="shared" si="353"/>
        <v>V$16</v>
      </c>
      <c r="W380" s="199" t="str">
        <f t="shared" si="353"/>
        <v>W$16</v>
      </c>
      <c r="X380" s="199" t="str">
        <f t="shared" si="353"/>
        <v>X$16</v>
      </c>
      <c r="Y380" s="199" t="str">
        <f t="shared" si="353"/>
        <v>Y$16</v>
      </c>
      <c r="Z380" s="199" t="str">
        <f t="shared" si="353"/>
        <v>Z$16</v>
      </c>
      <c r="AA380" s="199" t="str">
        <f t="shared" si="353"/>
        <v>AA$16</v>
      </c>
      <c r="AB380" s="199" t="str">
        <f t="shared" si="353"/>
        <v>AB$16</v>
      </c>
      <c r="AC380" s="199" t="str">
        <f t="shared" si="353"/>
        <v>AC$16</v>
      </c>
      <c r="AD380" s="199" t="str">
        <f t="shared" si="353"/>
        <v>AD$16</v>
      </c>
      <c r="AE380" s="199" t="str">
        <f t="shared" si="353"/>
        <v>AE$16</v>
      </c>
      <c r="AF380" s="199" t="str">
        <f t="shared" si="353"/>
        <v>AF$16</v>
      </c>
      <c r="AG380" s="199" t="str">
        <f t="shared" si="353"/>
        <v>AG$16</v>
      </c>
      <c r="AH380" s="199" t="str">
        <f t="shared" si="353"/>
        <v>AH$16</v>
      </c>
      <c r="AI380" s="199" t="str">
        <f t="shared" si="353"/>
        <v>AI$16</v>
      </c>
      <c r="AJ380" s="199" t="str">
        <f t="shared" si="353"/>
        <v>AJ$16</v>
      </c>
      <c r="AK380" s="199" t="str">
        <f t="shared" si="353"/>
        <v>AK$16</v>
      </c>
      <c r="AL380" s="199" t="str">
        <f t="shared" si="353"/>
        <v>AL$16</v>
      </c>
      <c r="AM380" s="199" t="str">
        <f t="shared" si="353"/>
        <v>AM$16</v>
      </c>
      <c r="AN380" s="199" t="str">
        <f t="shared" si="353"/>
        <v>AN$16</v>
      </c>
      <c r="AO380" s="199" t="str">
        <f t="shared" si="353"/>
        <v>AO$16</v>
      </c>
      <c r="AP380" s="199" t="str">
        <f t="shared" si="353"/>
        <v>AP$16</v>
      </c>
      <c r="AQ380" s="199" t="str">
        <f t="shared" si="353"/>
        <v>AQ$16</v>
      </c>
      <c r="AR380" s="199" t="str">
        <f t="shared" si="353"/>
        <v>AR$16</v>
      </c>
      <c r="AS380" s="199" t="str">
        <f t="shared" si="353"/>
        <v>AS$16</v>
      </c>
      <c r="AT380" s="199" t="str">
        <f t="shared" si="353"/>
        <v>AT$16</v>
      </c>
      <c r="AU380" s="199" t="str">
        <f t="shared" si="353"/>
        <v>AU$16</v>
      </c>
      <c r="AV380" s="199" t="str">
        <f t="shared" si="353"/>
        <v>AV$16</v>
      </c>
      <c r="AW380" s="199" t="str">
        <f t="shared" si="353"/>
        <v>AW$16</v>
      </c>
      <c r="AX380" s="199" t="str">
        <f t="shared" si="353"/>
        <v>AX$16</v>
      </c>
      <c r="AY380" s="199" t="str">
        <f t="shared" si="353"/>
        <v>AY$16</v>
      </c>
      <c r="AZ380" s="199" t="str">
        <f t="shared" si="353"/>
        <v>AZ$16</v>
      </c>
      <c r="BA380" s="199" t="str">
        <f t="shared" si="353"/>
        <v>BA$16</v>
      </c>
      <c r="BB380" s="199" t="str">
        <f t="shared" si="353"/>
        <v>BB$16</v>
      </c>
      <c r="BC380" s="199" t="str">
        <f t="shared" si="353"/>
        <v>BC$16</v>
      </c>
      <c r="BD380" s="199" t="str">
        <f t="shared" si="353"/>
        <v>BD$16</v>
      </c>
      <c r="BE380" s="199" t="str">
        <f t="shared" si="353"/>
        <v>BE$16</v>
      </c>
      <c r="BF380" s="199" t="str">
        <f t="shared" si="353"/>
        <v>BF$16</v>
      </c>
      <c r="BG380" s="199" t="str">
        <f t="shared" si="353"/>
        <v>BG$16</v>
      </c>
      <c r="BH380" s="199" t="str">
        <f t="shared" si="353"/>
        <v>BH$16</v>
      </c>
      <c r="BI380" s="199" t="str">
        <f t="shared" si="353"/>
        <v>BI$16</v>
      </c>
      <c r="BJ380" s="199" t="str">
        <f t="shared" si="353"/>
        <v>BJ$16</v>
      </c>
      <c r="BK380" s="199" t="str">
        <f t="shared" si="353"/>
        <v>BK$16</v>
      </c>
      <c r="BL380" s="199" t="str">
        <f t="shared" si="353"/>
        <v>BL$16</v>
      </c>
      <c r="BM380" s="199" t="str">
        <f t="shared" si="353"/>
        <v>BM$16</v>
      </c>
      <c r="BN380" s="199" t="str">
        <f t="shared" si="353"/>
        <v>BN$16</v>
      </c>
      <c r="BO380" s="199" t="str">
        <f t="shared" si="353"/>
        <v>BO$16</v>
      </c>
      <c r="BP380" s="199" t="str">
        <f t="shared" si="353"/>
        <v>BP$16</v>
      </c>
      <c r="BQ380" s="199" t="str">
        <f t="shared" si="353"/>
        <v>BQ$16</v>
      </c>
      <c r="BR380" s="199" t="str">
        <f t="shared" si="353"/>
        <v>BR$16</v>
      </c>
      <c r="BS380" s="199" t="str">
        <f t="shared" si="353"/>
        <v>BS$16</v>
      </c>
      <c r="BT380" s="199" t="str">
        <f t="shared" si="353"/>
        <v>BT$16</v>
      </c>
      <c r="BU380" s="199" t="str">
        <f t="shared" si="353"/>
        <v>BU$16</v>
      </c>
      <c r="BV380" s="199" t="str">
        <f t="shared" si="353"/>
        <v>BV$16</v>
      </c>
      <c r="BW380" s="199" t="str">
        <f t="shared" si="353"/>
        <v>BW$16</v>
      </c>
      <c r="BX380" s="199" t="str">
        <f t="shared" si="353"/>
        <v>BX$16</v>
      </c>
      <c r="BY380" s="199" t="str">
        <f t="shared" si="353"/>
        <v>BY$16</v>
      </c>
      <c r="BZ380" s="199" t="str">
        <f t="shared" si="353"/>
        <v>BZ$16</v>
      </c>
      <c r="CA380" s="199" t="str">
        <f t="shared" si="353"/>
        <v>CA$16</v>
      </c>
      <c r="CB380" s="199" t="str">
        <f t="shared" si="353"/>
        <v>CB$16</v>
      </c>
      <c r="CC380" s="199" t="str">
        <f t="shared" si="353"/>
        <v>CC$16</v>
      </c>
      <c r="CD380" s="199" t="str">
        <f t="shared" si="353"/>
        <v>CD$16</v>
      </c>
      <c r="CE380" s="199" t="str">
        <f t="shared" ref="CE380:CL380" si="354">CE$20</f>
        <v>CE$16</v>
      </c>
      <c r="CF380" s="199" t="str">
        <f t="shared" si="354"/>
        <v>CF$16</v>
      </c>
      <c r="CG380" s="199" t="str">
        <f t="shared" si="354"/>
        <v>CG$16</v>
      </c>
      <c r="CH380" s="199" t="str">
        <f t="shared" si="354"/>
        <v>CH$16</v>
      </c>
      <c r="CI380" s="199" t="str">
        <f t="shared" si="354"/>
        <v>CI$16</v>
      </c>
      <c r="CJ380" s="199" t="str">
        <f t="shared" si="354"/>
        <v>CJ$16</v>
      </c>
      <c r="CK380" s="199" t="str">
        <f t="shared" si="354"/>
        <v>CK$16</v>
      </c>
      <c r="CL380" s="199" t="str">
        <f t="shared" si="354"/>
        <v>CL$16</v>
      </c>
      <c r="CN380" s="176"/>
      <c r="CO380" s="199" t="str">
        <f t="shared" ref="CO380:DL380" si="355">CO$20</f>
        <v>CO$16</v>
      </c>
      <c r="CP380" s="199" t="str">
        <f t="shared" si="355"/>
        <v>CP$16</v>
      </c>
      <c r="CQ380" s="199" t="str">
        <f t="shared" si="355"/>
        <v>CQ$16</v>
      </c>
      <c r="CR380" s="199" t="str">
        <f t="shared" si="355"/>
        <v>CR$16</v>
      </c>
      <c r="CS380" s="199" t="str">
        <f t="shared" si="355"/>
        <v>CS$16</v>
      </c>
      <c r="CT380" s="199" t="str">
        <f t="shared" si="355"/>
        <v>CT$16</v>
      </c>
      <c r="CU380" s="199" t="str">
        <f t="shared" si="355"/>
        <v>CU$16</v>
      </c>
      <c r="CV380" s="199" t="str">
        <f t="shared" si="355"/>
        <v>CV$16</v>
      </c>
      <c r="CW380" s="199" t="str">
        <f t="shared" si="355"/>
        <v>CW$16</v>
      </c>
      <c r="CX380" s="199" t="str">
        <f t="shared" si="355"/>
        <v>CX$16</v>
      </c>
      <c r="CY380" s="199" t="str">
        <f t="shared" si="355"/>
        <v>CY$16</v>
      </c>
      <c r="CZ380" s="199" t="str">
        <f t="shared" si="355"/>
        <v>CZ$16</v>
      </c>
      <c r="DA380" s="199" t="str">
        <f t="shared" si="355"/>
        <v>DA$16</v>
      </c>
      <c r="DB380" s="199" t="str">
        <f t="shared" si="355"/>
        <v>DB$16</v>
      </c>
      <c r="DC380" s="199" t="str">
        <f t="shared" si="355"/>
        <v>DC$16</v>
      </c>
      <c r="DD380" s="199" t="str">
        <f t="shared" si="355"/>
        <v>DD$16</v>
      </c>
      <c r="DE380" s="199" t="str">
        <f t="shared" si="355"/>
        <v>DE$16</v>
      </c>
      <c r="DF380" s="199" t="str">
        <f t="shared" si="355"/>
        <v>DF$16</v>
      </c>
      <c r="DG380" s="199" t="str">
        <f t="shared" si="355"/>
        <v>DG$16</v>
      </c>
      <c r="DH380" s="199" t="str">
        <f t="shared" si="355"/>
        <v>DH$16</v>
      </c>
      <c r="DI380" s="199" t="str">
        <f t="shared" si="355"/>
        <v>DI$16</v>
      </c>
      <c r="DJ380" s="199" t="str">
        <f t="shared" si="355"/>
        <v>DJ$16</v>
      </c>
      <c r="DK380" s="199" t="str">
        <f t="shared" si="355"/>
        <v>DK$16</v>
      </c>
      <c r="DL380" s="199" t="str">
        <f t="shared" si="355"/>
        <v>DL$16</v>
      </c>
    </row>
    <row r="381" spans="1:116" x14ac:dyDescent="0.4">
      <c r="A381" s="174"/>
      <c r="E381" s="8"/>
      <c r="G381" s="175" t="s">
        <v>462</v>
      </c>
      <c r="H381" s="200"/>
      <c r="I381" s="201"/>
      <c r="J381" s="201"/>
      <c r="K381" s="202"/>
      <c r="L381" s="202"/>
      <c r="M381" s="202"/>
      <c r="N381" s="202"/>
      <c r="O381" s="202"/>
      <c r="P381" s="202"/>
      <c r="R381" s="202"/>
      <c r="S381" s="199" t="str">
        <f t="shared" ref="S381:CD381" si="356">S$21</f>
        <v>S$17</v>
      </c>
      <c r="T381" s="199" t="str">
        <f t="shared" si="356"/>
        <v>T$17</v>
      </c>
      <c r="U381" s="199" t="str">
        <f t="shared" si="356"/>
        <v>U$17</v>
      </c>
      <c r="V381" s="199" t="str">
        <f t="shared" si="356"/>
        <v>V$17</v>
      </c>
      <c r="W381" s="199" t="str">
        <f t="shared" si="356"/>
        <v>W$17</v>
      </c>
      <c r="X381" s="199" t="str">
        <f t="shared" si="356"/>
        <v>X$17</v>
      </c>
      <c r="Y381" s="199" t="str">
        <f t="shared" si="356"/>
        <v>Y$17</v>
      </c>
      <c r="Z381" s="199" t="str">
        <f t="shared" si="356"/>
        <v>Z$17</v>
      </c>
      <c r="AA381" s="199" t="str">
        <f t="shared" si="356"/>
        <v>AA$17</v>
      </c>
      <c r="AB381" s="199" t="str">
        <f t="shared" si="356"/>
        <v>AB$17</v>
      </c>
      <c r="AC381" s="199" t="str">
        <f t="shared" si="356"/>
        <v>AC$17</v>
      </c>
      <c r="AD381" s="199" t="str">
        <f t="shared" si="356"/>
        <v>AD$17</v>
      </c>
      <c r="AE381" s="199" t="str">
        <f t="shared" si="356"/>
        <v>AE$17</v>
      </c>
      <c r="AF381" s="199" t="str">
        <f t="shared" si="356"/>
        <v>AF$17</v>
      </c>
      <c r="AG381" s="199" t="str">
        <f t="shared" si="356"/>
        <v>AG$17</v>
      </c>
      <c r="AH381" s="199" t="str">
        <f t="shared" si="356"/>
        <v>AH$17</v>
      </c>
      <c r="AI381" s="199" t="str">
        <f t="shared" si="356"/>
        <v>AI$17</v>
      </c>
      <c r="AJ381" s="199" t="str">
        <f t="shared" si="356"/>
        <v>AJ$17</v>
      </c>
      <c r="AK381" s="199" t="str">
        <f t="shared" si="356"/>
        <v>AK$17</v>
      </c>
      <c r="AL381" s="199" t="str">
        <f t="shared" si="356"/>
        <v>AL$17</v>
      </c>
      <c r="AM381" s="199" t="str">
        <f t="shared" si="356"/>
        <v>AM$17</v>
      </c>
      <c r="AN381" s="199" t="str">
        <f t="shared" si="356"/>
        <v>AN$17</v>
      </c>
      <c r="AO381" s="199" t="str">
        <f t="shared" si="356"/>
        <v>AO$17</v>
      </c>
      <c r="AP381" s="199" t="str">
        <f t="shared" si="356"/>
        <v>AP$17</v>
      </c>
      <c r="AQ381" s="199" t="str">
        <f t="shared" si="356"/>
        <v>AQ$17</v>
      </c>
      <c r="AR381" s="199" t="str">
        <f t="shared" si="356"/>
        <v>AR$17</v>
      </c>
      <c r="AS381" s="199" t="str">
        <f t="shared" si="356"/>
        <v>AS$17</v>
      </c>
      <c r="AT381" s="199" t="str">
        <f t="shared" si="356"/>
        <v>AT$17</v>
      </c>
      <c r="AU381" s="199" t="str">
        <f t="shared" si="356"/>
        <v>AU$17</v>
      </c>
      <c r="AV381" s="199" t="str">
        <f t="shared" si="356"/>
        <v>AV$17</v>
      </c>
      <c r="AW381" s="199" t="str">
        <f t="shared" si="356"/>
        <v>AW$17</v>
      </c>
      <c r="AX381" s="199" t="str">
        <f t="shared" si="356"/>
        <v>AX$17</v>
      </c>
      <c r="AY381" s="199" t="str">
        <f t="shared" si="356"/>
        <v>AY$17</v>
      </c>
      <c r="AZ381" s="199" t="str">
        <f t="shared" si="356"/>
        <v>AZ$17</v>
      </c>
      <c r="BA381" s="199" t="str">
        <f t="shared" si="356"/>
        <v>BA$17</v>
      </c>
      <c r="BB381" s="199" t="str">
        <f t="shared" si="356"/>
        <v>BB$17</v>
      </c>
      <c r="BC381" s="199" t="str">
        <f t="shared" si="356"/>
        <v>BC$17</v>
      </c>
      <c r="BD381" s="199" t="str">
        <f t="shared" si="356"/>
        <v>BD$17</v>
      </c>
      <c r="BE381" s="199" t="str">
        <f t="shared" si="356"/>
        <v>BE$17</v>
      </c>
      <c r="BF381" s="199" t="str">
        <f t="shared" si="356"/>
        <v>BF$17</v>
      </c>
      <c r="BG381" s="199" t="str">
        <f t="shared" si="356"/>
        <v>BG$17</v>
      </c>
      <c r="BH381" s="199" t="str">
        <f t="shared" si="356"/>
        <v>BH$17</v>
      </c>
      <c r="BI381" s="199" t="str">
        <f t="shared" si="356"/>
        <v>BI$17</v>
      </c>
      <c r="BJ381" s="199" t="str">
        <f t="shared" si="356"/>
        <v>BJ$17</v>
      </c>
      <c r="BK381" s="199" t="str">
        <f t="shared" si="356"/>
        <v>BK$17</v>
      </c>
      <c r="BL381" s="199" t="str">
        <f t="shared" si="356"/>
        <v>BL$17</v>
      </c>
      <c r="BM381" s="199" t="str">
        <f t="shared" si="356"/>
        <v>BM$17</v>
      </c>
      <c r="BN381" s="199" t="str">
        <f t="shared" si="356"/>
        <v>BN$17</v>
      </c>
      <c r="BO381" s="199" t="str">
        <f t="shared" si="356"/>
        <v>BO$17</v>
      </c>
      <c r="BP381" s="199" t="str">
        <f t="shared" si="356"/>
        <v>BP$17</v>
      </c>
      <c r="BQ381" s="199" t="str">
        <f t="shared" si="356"/>
        <v>BQ$17</v>
      </c>
      <c r="BR381" s="199" t="str">
        <f t="shared" si="356"/>
        <v>BR$17</v>
      </c>
      <c r="BS381" s="199" t="str">
        <f t="shared" si="356"/>
        <v>BS$17</v>
      </c>
      <c r="BT381" s="199" t="str">
        <f t="shared" si="356"/>
        <v>BT$17</v>
      </c>
      <c r="BU381" s="199" t="str">
        <f t="shared" si="356"/>
        <v>BU$17</v>
      </c>
      <c r="BV381" s="199" t="str">
        <f t="shared" si="356"/>
        <v>BV$17</v>
      </c>
      <c r="BW381" s="199" t="str">
        <f t="shared" si="356"/>
        <v>BW$17</v>
      </c>
      <c r="BX381" s="199" t="str">
        <f t="shared" si="356"/>
        <v>BX$17</v>
      </c>
      <c r="BY381" s="199" t="str">
        <f t="shared" si="356"/>
        <v>BY$17</v>
      </c>
      <c r="BZ381" s="199" t="str">
        <f t="shared" si="356"/>
        <v>BZ$17</v>
      </c>
      <c r="CA381" s="199" t="str">
        <f t="shared" si="356"/>
        <v>CA$17</v>
      </c>
      <c r="CB381" s="199" t="str">
        <f t="shared" si="356"/>
        <v>CB$17</v>
      </c>
      <c r="CC381" s="199" t="str">
        <f t="shared" si="356"/>
        <v>CC$17</v>
      </c>
      <c r="CD381" s="199" t="str">
        <f t="shared" si="356"/>
        <v>CD$17</v>
      </c>
      <c r="CE381" s="199" t="str">
        <f t="shared" ref="CE381:CL381" si="357">CE$21</f>
        <v>CE$17</v>
      </c>
      <c r="CF381" s="199" t="str">
        <f t="shared" si="357"/>
        <v>CF$17</v>
      </c>
      <c r="CG381" s="199" t="str">
        <f t="shared" si="357"/>
        <v>CG$17</v>
      </c>
      <c r="CH381" s="199" t="str">
        <f t="shared" si="357"/>
        <v>CH$17</v>
      </c>
      <c r="CI381" s="199" t="str">
        <f t="shared" si="357"/>
        <v>CI$17</v>
      </c>
      <c r="CJ381" s="199" t="str">
        <f t="shared" si="357"/>
        <v>CJ$17</v>
      </c>
      <c r="CK381" s="199" t="str">
        <f t="shared" si="357"/>
        <v>CK$17</v>
      </c>
      <c r="CL381" s="199" t="str">
        <f t="shared" si="357"/>
        <v>CL$17</v>
      </c>
      <c r="CN381" s="201"/>
      <c r="CO381" s="199" t="str">
        <f t="shared" ref="CO381:DL381" si="358">CO$21</f>
        <v>CO$17</v>
      </c>
      <c r="CP381" s="199" t="str">
        <f t="shared" si="358"/>
        <v>CP$17</v>
      </c>
      <c r="CQ381" s="199" t="str">
        <f t="shared" si="358"/>
        <v>CQ$17</v>
      </c>
      <c r="CR381" s="199" t="str">
        <f t="shared" si="358"/>
        <v>CR$17</v>
      </c>
      <c r="CS381" s="199" t="str">
        <f t="shared" si="358"/>
        <v>CS$17</v>
      </c>
      <c r="CT381" s="199" t="str">
        <f t="shared" si="358"/>
        <v>CT$17</v>
      </c>
      <c r="CU381" s="199" t="str">
        <f t="shared" si="358"/>
        <v>CU$17</v>
      </c>
      <c r="CV381" s="199" t="str">
        <f t="shared" si="358"/>
        <v>CV$17</v>
      </c>
      <c r="CW381" s="199" t="str">
        <f t="shared" si="358"/>
        <v>CW$17</v>
      </c>
      <c r="CX381" s="199" t="str">
        <f t="shared" si="358"/>
        <v>CX$17</v>
      </c>
      <c r="CY381" s="199" t="str">
        <f t="shared" si="358"/>
        <v>CY$17</v>
      </c>
      <c r="CZ381" s="199" t="str">
        <f t="shared" si="358"/>
        <v>CZ$17</v>
      </c>
      <c r="DA381" s="199" t="str">
        <f t="shared" si="358"/>
        <v>DA$17</v>
      </c>
      <c r="DB381" s="199" t="str">
        <f t="shared" si="358"/>
        <v>DB$17</v>
      </c>
      <c r="DC381" s="199" t="str">
        <f t="shared" si="358"/>
        <v>DC$17</v>
      </c>
      <c r="DD381" s="199" t="str">
        <f t="shared" si="358"/>
        <v>DD$17</v>
      </c>
      <c r="DE381" s="199" t="str">
        <f t="shared" si="358"/>
        <v>DE$17</v>
      </c>
      <c r="DF381" s="199" t="str">
        <f t="shared" si="358"/>
        <v>DF$17</v>
      </c>
      <c r="DG381" s="199" t="str">
        <f t="shared" si="358"/>
        <v>DG$17</v>
      </c>
      <c r="DH381" s="199" t="str">
        <f t="shared" si="358"/>
        <v>DH$17</v>
      </c>
      <c r="DI381" s="199" t="str">
        <f t="shared" si="358"/>
        <v>DI$17</v>
      </c>
      <c r="DJ381" s="199" t="str">
        <f t="shared" si="358"/>
        <v>DJ$17</v>
      </c>
      <c r="DK381" s="199" t="str">
        <f t="shared" si="358"/>
        <v>DK$17</v>
      </c>
      <c r="DL381" s="199" t="str">
        <f t="shared" si="358"/>
        <v>DL$17</v>
      </c>
    </row>
    <row r="382" spans="1:116" x14ac:dyDescent="0.4">
      <c r="A382" s="174"/>
      <c r="E382" s="8"/>
      <c r="G382" s="175" t="s">
        <v>491</v>
      </c>
      <c r="H382" s="200"/>
      <c r="I382" s="201"/>
      <c r="J382" s="201"/>
      <c r="K382" s="202"/>
      <c r="L382" s="202"/>
      <c r="M382" s="202"/>
      <c r="N382" s="202"/>
      <c r="O382" s="202"/>
      <c r="P382" s="202"/>
      <c r="R382" s="202"/>
      <c r="S382" s="190"/>
      <c r="T382" s="190"/>
      <c r="U382" s="190"/>
      <c r="V382" s="190"/>
      <c r="W382" s="190"/>
      <c r="X382" s="190"/>
      <c r="Y382" s="190"/>
      <c r="Z382" s="190"/>
      <c r="AA382" s="190"/>
      <c r="AB382" s="190"/>
      <c r="AC382" s="190"/>
      <c r="AD382" s="190"/>
      <c r="AE382" s="190"/>
      <c r="AF382" s="190"/>
      <c r="AG382" s="190"/>
      <c r="AH382" s="190"/>
      <c r="AI382" s="190"/>
      <c r="AJ382" s="190"/>
      <c r="AK382" s="190"/>
      <c r="AL382" s="190"/>
      <c r="AM382" s="190"/>
      <c r="AN382" s="190"/>
      <c r="AO382" s="190"/>
      <c r="AP382" s="190"/>
      <c r="AQ382" s="190"/>
      <c r="AR382" s="190"/>
      <c r="AS382" s="190"/>
      <c r="AT382" s="190"/>
      <c r="AU382" s="190"/>
      <c r="AV382" s="190"/>
      <c r="AW382" s="190"/>
      <c r="AX382" s="190"/>
      <c r="AY382" s="190"/>
      <c r="AZ382" s="190"/>
      <c r="BA382" s="190"/>
      <c r="BB382" s="190"/>
      <c r="BC382" s="190"/>
      <c r="BD382" s="190"/>
      <c r="BE382" s="190"/>
      <c r="BF382" s="190"/>
      <c r="BG382" s="190"/>
      <c r="BH382" s="190"/>
      <c r="BI382" s="190"/>
      <c r="BJ382" s="190"/>
      <c r="BK382" s="190"/>
      <c r="BL382" s="190"/>
      <c r="BM382" s="190"/>
      <c r="BN382" s="190"/>
      <c r="BO382" s="190"/>
      <c r="BP382" s="190"/>
      <c r="BQ382" s="190"/>
      <c r="BR382" s="190"/>
      <c r="BS382" s="190"/>
      <c r="BT382" s="190"/>
      <c r="BU382" s="190"/>
      <c r="BV382" s="190"/>
      <c r="BW382" s="190"/>
      <c r="BX382" s="190"/>
      <c r="BY382" s="190"/>
      <c r="BZ382" s="190"/>
      <c r="CA382" s="190"/>
      <c r="CB382" s="190"/>
      <c r="CC382" s="190"/>
      <c r="CD382" s="190"/>
      <c r="CE382" s="190"/>
      <c r="CF382" s="190"/>
      <c r="CG382" s="190"/>
      <c r="CH382" s="190"/>
      <c r="CI382" s="190"/>
      <c r="CJ382" s="190"/>
      <c r="CK382" s="190"/>
      <c r="CL382" s="190"/>
      <c r="CN382" s="201"/>
      <c r="CO382" s="190"/>
      <c r="CP382" s="190"/>
      <c r="CQ382" s="190"/>
      <c r="CR382" s="190"/>
      <c r="CS382" s="190"/>
      <c r="CT382" s="190"/>
      <c r="CU382" s="190"/>
      <c r="CV382" s="190"/>
      <c r="CW382" s="190"/>
      <c r="CX382" s="190"/>
      <c r="CY382" s="190"/>
      <c r="CZ382" s="190"/>
      <c r="DA382" s="190"/>
      <c r="DB382" s="190"/>
      <c r="DC382" s="190"/>
      <c r="DD382" s="190"/>
      <c r="DE382" s="190"/>
      <c r="DF382" s="190"/>
      <c r="DG382" s="190"/>
      <c r="DH382" s="190"/>
      <c r="DI382" s="190"/>
      <c r="DJ382" s="190"/>
      <c r="DK382" s="190"/>
      <c r="DL382" s="190"/>
    </row>
    <row r="383" spans="1:116" x14ac:dyDescent="0.4">
      <c r="A383" s="174"/>
      <c r="E383" s="8"/>
      <c r="G383" s="175" t="s">
        <v>505</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463</v>
      </c>
      <c r="H384" s="200"/>
      <c r="I384" s="201"/>
      <c r="J384" s="201"/>
      <c r="K384" s="202"/>
      <c r="L384" s="202"/>
      <c r="M384" s="202"/>
      <c r="N384" s="202"/>
      <c r="O384" s="202"/>
      <c r="P384" s="202"/>
      <c r="R384" s="202"/>
      <c r="S384" s="190" t="str">
        <f t="shared" ref="S384:CD384" si="359">S$22</f>
        <v>S$18</v>
      </c>
      <c r="T384" s="190" t="str">
        <f t="shared" si="359"/>
        <v>T$18</v>
      </c>
      <c r="U384" s="190" t="str">
        <f t="shared" si="359"/>
        <v>U$18</v>
      </c>
      <c r="V384" s="190" t="str">
        <f t="shared" si="359"/>
        <v>V$18</v>
      </c>
      <c r="W384" s="190" t="str">
        <f t="shared" si="359"/>
        <v>W$18</v>
      </c>
      <c r="X384" s="190" t="str">
        <f t="shared" si="359"/>
        <v>X$18</v>
      </c>
      <c r="Y384" s="190" t="str">
        <f t="shared" si="359"/>
        <v>Y$18</v>
      </c>
      <c r="Z384" s="190" t="str">
        <f t="shared" si="359"/>
        <v>Z$18</v>
      </c>
      <c r="AA384" s="190" t="str">
        <f t="shared" si="359"/>
        <v>AA$18</v>
      </c>
      <c r="AB384" s="190" t="str">
        <f t="shared" si="359"/>
        <v>AB$18</v>
      </c>
      <c r="AC384" s="190" t="str">
        <f t="shared" si="359"/>
        <v>AC$18</v>
      </c>
      <c r="AD384" s="190" t="str">
        <f t="shared" si="359"/>
        <v>AD$18</v>
      </c>
      <c r="AE384" s="190" t="str">
        <f t="shared" si="359"/>
        <v>AE$18</v>
      </c>
      <c r="AF384" s="190" t="str">
        <f t="shared" si="359"/>
        <v>AF$18</v>
      </c>
      <c r="AG384" s="190" t="str">
        <f t="shared" si="359"/>
        <v>AG$18</v>
      </c>
      <c r="AH384" s="190" t="str">
        <f t="shared" si="359"/>
        <v>AH$18</v>
      </c>
      <c r="AI384" s="190" t="str">
        <f t="shared" si="359"/>
        <v>AI$18</v>
      </c>
      <c r="AJ384" s="190" t="str">
        <f t="shared" si="359"/>
        <v>AJ$18</v>
      </c>
      <c r="AK384" s="190" t="str">
        <f t="shared" si="359"/>
        <v>AK$18</v>
      </c>
      <c r="AL384" s="190" t="str">
        <f t="shared" si="359"/>
        <v>AL$18</v>
      </c>
      <c r="AM384" s="190" t="str">
        <f t="shared" si="359"/>
        <v>AM$18</v>
      </c>
      <c r="AN384" s="190" t="str">
        <f t="shared" si="359"/>
        <v>AN$18</v>
      </c>
      <c r="AO384" s="190" t="str">
        <f t="shared" si="359"/>
        <v>AO$18</v>
      </c>
      <c r="AP384" s="190" t="str">
        <f t="shared" si="359"/>
        <v>AP$18</v>
      </c>
      <c r="AQ384" s="190" t="str">
        <f t="shared" si="359"/>
        <v>AQ$18</v>
      </c>
      <c r="AR384" s="190" t="str">
        <f t="shared" si="359"/>
        <v>AR$18</v>
      </c>
      <c r="AS384" s="190" t="str">
        <f t="shared" si="359"/>
        <v>AS$18</v>
      </c>
      <c r="AT384" s="190" t="str">
        <f t="shared" si="359"/>
        <v>AT$18</v>
      </c>
      <c r="AU384" s="190" t="str">
        <f t="shared" si="359"/>
        <v>AU$18</v>
      </c>
      <c r="AV384" s="190" t="str">
        <f t="shared" si="359"/>
        <v>AV$18</v>
      </c>
      <c r="AW384" s="190" t="str">
        <f t="shared" si="359"/>
        <v>AW$18</v>
      </c>
      <c r="AX384" s="190" t="str">
        <f t="shared" si="359"/>
        <v>AX$18</v>
      </c>
      <c r="AY384" s="190" t="str">
        <f t="shared" si="359"/>
        <v>AY$18</v>
      </c>
      <c r="AZ384" s="190" t="str">
        <f t="shared" si="359"/>
        <v>AZ$18</v>
      </c>
      <c r="BA384" s="190" t="str">
        <f t="shared" si="359"/>
        <v>BA$18</v>
      </c>
      <c r="BB384" s="190" t="str">
        <f t="shared" si="359"/>
        <v>BB$18</v>
      </c>
      <c r="BC384" s="190" t="str">
        <f t="shared" si="359"/>
        <v>BC$18</v>
      </c>
      <c r="BD384" s="190" t="str">
        <f t="shared" si="359"/>
        <v>BD$18</v>
      </c>
      <c r="BE384" s="190" t="str">
        <f t="shared" si="359"/>
        <v>BE$18</v>
      </c>
      <c r="BF384" s="190" t="str">
        <f t="shared" si="359"/>
        <v>BF$18</v>
      </c>
      <c r="BG384" s="190" t="str">
        <f t="shared" si="359"/>
        <v>BG$18</v>
      </c>
      <c r="BH384" s="190" t="str">
        <f t="shared" si="359"/>
        <v>BH$18</v>
      </c>
      <c r="BI384" s="190" t="str">
        <f t="shared" si="359"/>
        <v>BI$18</v>
      </c>
      <c r="BJ384" s="190" t="str">
        <f t="shared" si="359"/>
        <v>BJ$18</v>
      </c>
      <c r="BK384" s="190" t="str">
        <f t="shared" si="359"/>
        <v>BK$18</v>
      </c>
      <c r="BL384" s="190" t="str">
        <f t="shared" si="359"/>
        <v>BL$18</v>
      </c>
      <c r="BM384" s="190" t="str">
        <f t="shared" si="359"/>
        <v>BM$18</v>
      </c>
      <c r="BN384" s="190" t="str">
        <f t="shared" si="359"/>
        <v>BN$18</v>
      </c>
      <c r="BO384" s="190" t="str">
        <f t="shared" si="359"/>
        <v>BO$18</v>
      </c>
      <c r="BP384" s="190" t="str">
        <f t="shared" si="359"/>
        <v>BP$18</v>
      </c>
      <c r="BQ384" s="190" t="str">
        <f t="shared" si="359"/>
        <v>BQ$18</v>
      </c>
      <c r="BR384" s="190" t="str">
        <f t="shared" si="359"/>
        <v>BR$18</v>
      </c>
      <c r="BS384" s="190" t="str">
        <f t="shared" si="359"/>
        <v>BS$18</v>
      </c>
      <c r="BT384" s="190" t="str">
        <f t="shared" si="359"/>
        <v>BT$18</v>
      </c>
      <c r="BU384" s="190" t="str">
        <f t="shared" si="359"/>
        <v>BU$18</v>
      </c>
      <c r="BV384" s="190" t="str">
        <f t="shared" si="359"/>
        <v>BV$18</v>
      </c>
      <c r="BW384" s="190" t="str">
        <f t="shared" si="359"/>
        <v>BW$18</v>
      </c>
      <c r="BX384" s="190" t="str">
        <f t="shared" si="359"/>
        <v>BX$18</v>
      </c>
      <c r="BY384" s="190" t="str">
        <f t="shared" si="359"/>
        <v>BY$18</v>
      </c>
      <c r="BZ384" s="190" t="str">
        <f t="shared" si="359"/>
        <v>BZ$18</v>
      </c>
      <c r="CA384" s="190" t="str">
        <f t="shared" si="359"/>
        <v>CA$18</v>
      </c>
      <c r="CB384" s="190" t="str">
        <f t="shared" si="359"/>
        <v>CB$18</v>
      </c>
      <c r="CC384" s="190" t="str">
        <f t="shared" si="359"/>
        <v>CC$18</v>
      </c>
      <c r="CD384" s="190" t="str">
        <f t="shared" si="359"/>
        <v>CD$18</v>
      </c>
      <c r="CE384" s="190" t="str">
        <f t="shared" ref="CE384:CL384" si="360">CE$22</f>
        <v>CE$18</v>
      </c>
      <c r="CF384" s="190" t="str">
        <f t="shared" si="360"/>
        <v>CF$18</v>
      </c>
      <c r="CG384" s="190" t="str">
        <f t="shared" si="360"/>
        <v>CG$18</v>
      </c>
      <c r="CH384" s="190" t="str">
        <f t="shared" si="360"/>
        <v>CH$18</v>
      </c>
      <c r="CI384" s="190" t="str">
        <f t="shared" si="360"/>
        <v>CI$18</v>
      </c>
      <c r="CJ384" s="190" t="str">
        <f t="shared" si="360"/>
        <v>CJ$18</v>
      </c>
      <c r="CK384" s="190" t="str">
        <f t="shared" si="360"/>
        <v>CK$18</v>
      </c>
      <c r="CL384" s="190" t="str">
        <f t="shared" si="360"/>
        <v>CL$18</v>
      </c>
      <c r="CN384" s="201"/>
      <c r="CO384" s="190" t="str">
        <f t="shared" ref="CO384:DL384" si="361">CO$22</f>
        <v>CO$18</v>
      </c>
      <c r="CP384" s="190" t="str">
        <f t="shared" si="361"/>
        <v>CP$18</v>
      </c>
      <c r="CQ384" s="190" t="str">
        <f t="shared" si="361"/>
        <v>CQ$18</v>
      </c>
      <c r="CR384" s="190" t="str">
        <f t="shared" si="361"/>
        <v>CR$18</v>
      </c>
      <c r="CS384" s="190" t="str">
        <f t="shared" si="361"/>
        <v>CS$18</v>
      </c>
      <c r="CT384" s="190" t="str">
        <f t="shared" si="361"/>
        <v>CT$18</v>
      </c>
      <c r="CU384" s="190" t="str">
        <f t="shared" si="361"/>
        <v>CU$18</v>
      </c>
      <c r="CV384" s="190" t="str">
        <f t="shared" si="361"/>
        <v>CV$18</v>
      </c>
      <c r="CW384" s="190" t="str">
        <f t="shared" si="361"/>
        <v>CW$18</v>
      </c>
      <c r="CX384" s="190" t="str">
        <f t="shared" si="361"/>
        <v>CX$18</v>
      </c>
      <c r="CY384" s="190" t="str">
        <f t="shared" si="361"/>
        <v>CY$18</v>
      </c>
      <c r="CZ384" s="190" t="str">
        <f t="shared" si="361"/>
        <v>CZ$18</v>
      </c>
      <c r="DA384" s="190" t="str">
        <f t="shared" si="361"/>
        <v>DA$18</v>
      </c>
      <c r="DB384" s="190" t="str">
        <f t="shared" si="361"/>
        <v>DB$18</v>
      </c>
      <c r="DC384" s="190" t="str">
        <f t="shared" si="361"/>
        <v>DC$18</v>
      </c>
      <c r="DD384" s="190" t="str">
        <f t="shared" si="361"/>
        <v>DD$18</v>
      </c>
      <c r="DE384" s="190" t="str">
        <f t="shared" si="361"/>
        <v>DE$18</v>
      </c>
      <c r="DF384" s="190" t="str">
        <f t="shared" si="361"/>
        <v>DF$18</v>
      </c>
      <c r="DG384" s="190" t="str">
        <f t="shared" si="361"/>
        <v>DG$18</v>
      </c>
      <c r="DH384" s="190" t="str">
        <f t="shared" si="361"/>
        <v>DH$18</v>
      </c>
      <c r="DI384" s="190" t="str">
        <f t="shared" si="361"/>
        <v>DI$18</v>
      </c>
      <c r="DJ384" s="190" t="str">
        <f t="shared" si="361"/>
        <v>DJ$18</v>
      </c>
      <c r="DK384" s="190" t="str">
        <f t="shared" si="361"/>
        <v>DK$18</v>
      </c>
      <c r="DL384" s="190" t="str">
        <f t="shared" si="361"/>
        <v>DL$18</v>
      </c>
    </row>
    <row r="385" spans="1:116" x14ac:dyDescent="0.4">
      <c r="A385" s="174"/>
      <c r="E385" s="8"/>
      <c r="G385" s="175" t="s">
        <v>464</v>
      </c>
      <c r="H385" s="200"/>
      <c r="I385" s="201"/>
      <c r="J385" s="201"/>
      <c r="K385" s="202"/>
      <c r="L385" s="202"/>
      <c r="M385" s="202"/>
      <c r="N385" s="202"/>
      <c r="O385" s="202"/>
      <c r="P385" s="202"/>
      <c r="R385" s="202"/>
      <c r="S385" s="190" t="str">
        <f t="shared" ref="S385:CD385" si="362">S$23</f>
        <v>S$19</v>
      </c>
      <c r="T385" s="190" t="str">
        <f t="shared" si="362"/>
        <v>T$19</v>
      </c>
      <c r="U385" s="190" t="str">
        <f t="shared" si="362"/>
        <v>U$19</v>
      </c>
      <c r="V385" s="190" t="str">
        <f t="shared" si="362"/>
        <v>V$19</v>
      </c>
      <c r="W385" s="190" t="str">
        <f t="shared" si="362"/>
        <v>W$19</v>
      </c>
      <c r="X385" s="190" t="str">
        <f t="shared" si="362"/>
        <v>X$19</v>
      </c>
      <c r="Y385" s="190" t="str">
        <f t="shared" si="362"/>
        <v>Y$19</v>
      </c>
      <c r="Z385" s="190" t="str">
        <f t="shared" si="362"/>
        <v>Z$19</v>
      </c>
      <c r="AA385" s="190" t="str">
        <f t="shared" si="362"/>
        <v>AA$19</v>
      </c>
      <c r="AB385" s="190" t="str">
        <f t="shared" si="362"/>
        <v>AB$19</v>
      </c>
      <c r="AC385" s="190" t="str">
        <f t="shared" si="362"/>
        <v>AC$19</v>
      </c>
      <c r="AD385" s="190" t="str">
        <f t="shared" si="362"/>
        <v>AD$19</v>
      </c>
      <c r="AE385" s="190" t="str">
        <f t="shared" si="362"/>
        <v>AE$19</v>
      </c>
      <c r="AF385" s="190" t="str">
        <f t="shared" si="362"/>
        <v>AF$19</v>
      </c>
      <c r="AG385" s="190" t="str">
        <f t="shared" si="362"/>
        <v>AG$19</v>
      </c>
      <c r="AH385" s="190" t="str">
        <f t="shared" si="362"/>
        <v>AH$19</v>
      </c>
      <c r="AI385" s="190" t="str">
        <f t="shared" si="362"/>
        <v>AI$19</v>
      </c>
      <c r="AJ385" s="190" t="str">
        <f t="shared" si="362"/>
        <v>AJ$19</v>
      </c>
      <c r="AK385" s="190" t="str">
        <f t="shared" si="362"/>
        <v>AK$19</v>
      </c>
      <c r="AL385" s="190" t="str">
        <f t="shared" si="362"/>
        <v>AL$19</v>
      </c>
      <c r="AM385" s="190" t="str">
        <f t="shared" si="362"/>
        <v>AM$19</v>
      </c>
      <c r="AN385" s="190" t="str">
        <f t="shared" si="362"/>
        <v>AN$19</v>
      </c>
      <c r="AO385" s="190" t="str">
        <f t="shared" si="362"/>
        <v>AO$19</v>
      </c>
      <c r="AP385" s="190" t="str">
        <f t="shared" si="362"/>
        <v>AP$19</v>
      </c>
      <c r="AQ385" s="190" t="str">
        <f t="shared" si="362"/>
        <v>AQ$19</v>
      </c>
      <c r="AR385" s="190" t="str">
        <f t="shared" si="362"/>
        <v>AR$19</v>
      </c>
      <c r="AS385" s="190" t="str">
        <f t="shared" si="362"/>
        <v>AS$19</v>
      </c>
      <c r="AT385" s="190" t="str">
        <f t="shared" si="362"/>
        <v>AT$19</v>
      </c>
      <c r="AU385" s="190" t="str">
        <f t="shared" si="362"/>
        <v>AU$19</v>
      </c>
      <c r="AV385" s="190" t="str">
        <f t="shared" si="362"/>
        <v>AV$19</v>
      </c>
      <c r="AW385" s="190" t="str">
        <f t="shared" si="362"/>
        <v>AW$19</v>
      </c>
      <c r="AX385" s="190" t="str">
        <f t="shared" si="362"/>
        <v>AX$19</v>
      </c>
      <c r="AY385" s="190" t="str">
        <f t="shared" si="362"/>
        <v>AY$19</v>
      </c>
      <c r="AZ385" s="190" t="str">
        <f t="shared" si="362"/>
        <v>AZ$19</v>
      </c>
      <c r="BA385" s="190" t="str">
        <f t="shared" si="362"/>
        <v>BA$19</v>
      </c>
      <c r="BB385" s="190" t="str">
        <f t="shared" si="362"/>
        <v>BB$19</v>
      </c>
      <c r="BC385" s="190" t="str">
        <f t="shared" si="362"/>
        <v>BC$19</v>
      </c>
      <c r="BD385" s="190" t="str">
        <f t="shared" si="362"/>
        <v>BD$19</v>
      </c>
      <c r="BE385" s="190" t="str">
        <f t="shared" si="362"/>
        <v>BE$19</v>
      </c>
      <c r="BF385" s="190" t="str">
        <f t="shared" si="362"/>
        <v>BF$19</v>
      </c>
      <c r="BG385" s="190" t="str">
        <f t="shared" si="362"/>
        <v>BG$19</v>
      </c>
      <c r="BH385" s="190" t="str">
        <f t="shared" si="362"/>
        <v>BH$19</v>
      </c>
      <c r="BI385" s="190" t="str">
        <f t="shared" si="362"/>
        <v>BI$19</v>
      </c>
      <c r="BJ385" s="190" t="str">
        <f t="shared" si="362"/>
        <v>BJ$19</v>
      </c>
      <c r="BK385" s="190" t="str">
        <f t="shared" si="362"/>
        <v>BK$19</v>
      </c>
      <c r="BL385" s="190" t="str">
        <f t="shared" si="362"/>
        <v>BL$19</v>
      </c>
      <c r="BM385" s="190" t="str">
        <f t="shared" si="362"/>
        <v>BM$19</v>
      </c>
      <c r="BN385" s="190" t="str">
        <f t="shared" si="362"/>
        <v>BN$19</v>
      </c>
      <c r="BO385" s="190" t="str">
        <f t="shared" si="362"/>
        <v>BO$19</v>
      </c>
      <c r="BP385" s="190" t="str">
        <f t="shared" si="362"/>
        <v>BP$19</v>
      </c>
      <c r="BQ385" s="190" t="str">
        <f t="shared" si="362"/>
        <v>BQ$19</v>
      </c>
      <c r="BR385" s="190" t="str">
        <f t="shared" si="362"/>
        <v>BR$19</v>
      </c>
      <c r="BS385" s="190" t="str">
        <f t="shared" si="362"/>
        <v>BS$19</v>
      </c>
      <c r="BT385" s="190" t="str">
        <f t="shared" si="362"/>
        <v>BT$19</v>
      </c>
      <c r="BU385" s="190" t="str">
        <f t="shared" si="362"/>
        <v>BU$19</v>
      </c>
      <c r="BV385" s="190" t="str">
        <f t="shared" si="362"/>
        <v>BV$19</v>
      </c>
      <c r="BW385" s="190" t="str">
        <f t="shared" si="362"/>
        <v>BW$19</v>
      </c>
      <c r="BX385" s="190" t="str">
        <f t="shared" si="362"/>
        <v>BX$19</v>
      </c>
      <c r="BY385" s="190" t="str">
        <f t="shared" si="362"/>
        <v>BY$19</v>
      </c>
      <c r="BZ385" s="190" t="str">
        <f t="shared" si="362"/>
        <v>BZ$19</v>
      </c>
      <c r="CA385" s="190" t="str">
        <f t="shared" si="362"/>
        <v>CA$19</v>
      </c>
      <c r="CB385" s="190" t="str">
        <f t="shared" si="362"/>
        <v>CB$19</v>
      </c>
      <c r="CC385" s="190" t="str">
        <f t="shared" si="362"/>
        <v>CC$19</v>
      </c>
      <c r="CD385" s="190" t="str">
        <f t="shared" si="362"/>
        <v>CD$19</v>
      </c>
      <c r="CE385" s="190" t="str">
        <f t="shared" ref="CE385:CL385" si="363">CE$23</f>
        <v>CE$19</v>
      </c>
      <c r="CF385" s="190" t="str">
        <f t="shared" si="363"/>
        <v>CF$19</v>
      </c>
      <c r="CG385" s="190" t="str">
        <f t="shared" si="363"/>
        <v>CG$19</v>
      </c>
      <c r="CH385" s="190" t="str">
        <f t="shared" si="363"/>
        <v>CH$19</v>
      </c>
      <c r="CI385" s="190" t="str">
        <f t="shared" si="363"/>
        <v>CI$19</v>
      </c>
      <c r="CJ385" s="190" t="str">
        <f t="shared" si="363"/>
        <v>CJ$19</v>
      </c>
      <c r="CK385" s="190" t="str">
        <f t="shared" si="363"/>
        <v>CK$19</v>
      </c>
      <c r="CL385" s="190" t="str">
        <f t="shared" si="363"/>
        <v>CL$19</v>
      </c>
      <c r="CN385" s="201"/>
      <c r="CO385" s="190" t="str">
        <f t="shared" ref="CO385:DL385" si="364">CO$23</f>
        <v>CO$19</v>
      </c>
      <c r="CP385" s="190" t="str">
        <f t="shared" si="364"/>
        <v>CP$19</v>
      </c>
      <c r="CQ385" s="190" t="str">
        <f t="shared" si="364"/>
        <v>CQ$19</v>
      </c>
      <c r="CR385" s="190" t="str">
        <f t="shared" si="364"/>
        <v>CR$19</v>
      </c>
      <c r="CS385" s="190" t="str">
        <f t="shared" si="364"/>
        <v>CS$19</v>
      </c>
      <c r="CT385" s="190" t="str">
        <f t="shared" si="364"/>
        <v>CT$19</v>
      </c>
      <c r="CU385" s="190" t="str">
        <f t="shared" si="364"/>
        <v>CU$19</v>
      </c>
      <c r="CV385" s="190" t="str">
        <f t="shared" si="364"/>
        <v>CV$19</v>
      </c>
      <c r="CW385" s="190" t="str">
        <f t="shared" si="364"/>
        <v>CW$19</v>
      </c>
      <c r="CX385" s="190" t="str">
        <f t="shared" si="364"/>
        <v>CX$19</v>
      </c>
      <c r="CY385" s="190" t="str">
        <f t="shared" si="364"/>
        <v>CY$19</v>
      </c>
      <c r="CZ385" s="190" t="str">
        <f t="shared" si="364"/>
        <v>CZ$19</v>
      </c>
      <c r="DA385" s="190" t="str">
        <f t="shared" si="364"/>
        <v>DA$19</v>
      </c>
      <c r="DB385" s="190" t="str">
        <f t="shared" si="364"/>
        <v>DB$19</v>
      </c>
      <c r="DC385" s="190" t="str">
        <f t="shared" si="364"/>
        <v>DC$19</v>
      </c>
      <c r="DD385" s="190" t="str">
        <f t="shared" si="364"/>
        <v>DD$19</v>
      </c>
      <c r="DE385" s="190" t="str">
        <f t="shared" si="364"/>
        <v>DE$19</v>
      </c>
      <c r="DF385" s="190" t="str">
        <f t="shared" si="364"/>
        <v>DF$19</v>
      </c>
      <c r="DG385" s="190" t="str">
        <f t="shared" si="364"/>
        <v>DG$19</v>
      </c>
      <c r="DH385" s="190" t="str">
        <f t="shared" si="364"/>
        <v>DH$19</v>
      </c>
      <c r="DI385" s="190" t="str">
        <f t="shared" si="364"/>
        <v>DI$19</v>
      </c>
      <c r="DJ385" s="190" t="str">
        <f t="shared" si="364"/>
        <v>DJ$19</v>
      </c>
      <c r="DK385" s="190" t="str">
        <f t="shared" si="364"/>
        <v>DK$19</v>
      </c>
      <c r="DL385" s="190" t="str">
        <f t="shared" si="364"/>
        <v>DL$19</v>
      </c>
    </row>
    <row r="386" spans="1:116" x14ac:dyDescent="0.4">
      <c r="A386" s="31" t="s">
        <v>218</v>
      </c>
      <c r="B386" s="31" t="s">
        <v>243</v>
      </c>
      <c r="C386" s="31"/>
      <c r="D386" t="s">
        <v>870</v>
      </c>
      <c r="E386" s="8" t="str">
        <f t="shared" ref="E386:E409" si="365">ROW()&amp;" "&amp;D386</f>
        <v>386 DTERMY-PV</v>
      </c>
      <c r="F386" t="s">
        <v>350</v>
      </c>
      <c r="G386" s="70" t="s">
        <v>297</v>
      </c>
      <c r="H386" s="48"/>
      <c r="I386" s="297"/>
      <c r="J386" s="297"/>
      <c r="K386" s="48"/>
      <c r="L386" s="48"/>
      <c r="M386" s="48"/>
      <c r="N386" s="48"/>
      <c r="O386" s="48"/>
      <c r="P386" s="48"/>
      <c r="R386" s="70"/>
      <c r="S386" s="298"/>
      <c r="T386" s="298"/>
      <c r="U386" s="298"/>
      <c r="V386" s="298"/>
      <c r="W386" s="298"/>
      <c r="X386" s="298"/>
      <c r="Y386" s="298"/>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c r="AT386" s="298"/>
      <c r="AU386" s="298"/>
      <c r="AV386" s="298"/>
      <c r="AW386" s="298"/>
      <c r="AX386" s="298"/>
      <c r="AY386" s="298"/>
      <c r="AZ386" s="298"/>
      <c r="BA386" s="298"/>
      <c r="BB386" s="298"/>
      <c r="BC386" s="298"/>
      <c r="BD386" s="298"/>
      <c r="BE386" s="298"/>
      <c r="BF386" s="298"/>
      <c r="BG386" s="298"/>
      <c r="BH386" s="298"/>
      <c r="BI386" s="298"/>
      <c r="BJ386" s="298"/>
      <c r="BK386" s="298"/>
      <c r="BL386" s="298"/>
      <c r="BM386" s="298"/>
      <c r="BN386" s="298"/>
      <c r="BO386" s="298"/>
      <c r="BP386" s="298"/>
      <c r="BQ386" s="298"/>
      <c r="BR386" s="298"/>
      <c r="BS386" s="298"/>
      <c r="BT386" s="298"/>
      <c r="BU386" s="298"/>
      <c r="BV386" s="298"/>
      <c r="BW386" s="298"/>
      <c r="BX386" s="298"/>
      <c r="BY386" s="298"/>
      <c r="BZ386" s="298"/>
      <c r="CA386" s="298"/>
      <c r="CB386" s="298"/>
      <c r="CC386" s="298"/>
      <c r="CD386" s="298"/>
      <c r="CE386" s="298"/>
      <c r="CF386" s="298"/>
      <c r="CG386" s="298"/>
      <c r="CH386" s="298"/>
      <c r="CI386" s="298"/>
      <c r="CJ386" s="298"/>
      <c r="CK386" s="298"/>
      <c r="CL386" s="298"/>
      <c r="CN386" s="297"/>
      <c r="CO386" s="298"/>
      <c r="CP386" s="298"/>
      <c r="CQ386" s="298"/>
      <c r="CR386" s="298"/>
      <c r="CS386" s="298"/>
      <c r="CT386" s="298"/>
      <c r="CU386" s="298"/>
      <c r="CV386" s="298"/>
      <c r="CW386" s="298"/>
      <c r="CX386" s="298"/>
      <c r="CY386" s="298"/>
      <c r="CZ386" s="298"/>
      <c r="DA386" s="298"/>
      <c r="DB386" s="298"/>
      <c r="DC386" s="298"/>
      <c r="DD386" s="298"/>
      <c r="DE386" s="298"/>
      <c r="DF386" s="298"/>
      <c r="DG386" s="298"/>
      <c r="DH386" s="298"/>
      <c r="DI386" s="298"/>
      <c r="DJ386" s="298"/>
      <c r="DK386" s="298"/>
      <c r="DL386" s="298"/>
    </row>
    <row r="387" spans="1:116" x14ac:dyDescent="0.4">
      <c r="B387" t="str">
        <f>E387</f>
        <v>387 DTERMY-PV</v>
      </c>
      <c r="D387" t="s">
        <v>870</v>
      </c>
      <c r="E387" t="str">
        <f t="shared" si="365"/>
        <v>387 DTERMY-PV</v>
      </c>
      <c r="G387" s="95" t="str">
        <f>"Assumptions - "&amp;G386</f>
        <v>Assumptions - Rolling fixed term debt - multiple borrowings w/ annual control:</v>
      </c>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1:116" x14ac:dyDescent="0.4">
      <c r="A388" s="31"/>
      <c r="B388" t="str">
        <f>E388</f>
        <v>388 DTERMY-PV</v>
      </c>
      <c r="D388" t="s">
        <v>870</v>
      </c>
      <c r="E388" t="str">
        <f t="shared" si="365"/>
        <v>388 DTERMY-PV</v>
      </c>
      <c r="F388" s="31"/>
      <c r="G388" s="159" t="s">
        <v>287</v>
      </c>
      <c r="H388" s="57">
        <v>4</v>
      </c>
      <c r="I388" s="31"/>
      <c r="J388" s="31"/>
      <c r="K388" s="31"/>
      <c r="L388" s="31"/>
      <c r="M388" s="31"/>
      <c r="N388" s="31"/>
      <c r="O388" s="31"/>
      <c r="P388" s="31"/>
      <c r="R388" s="31"/>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c r="AP388" s="73"/>
      <c r="AQ388" s="73"/>
      <c r="AR388" s="73"/>
      <c r="AS388" s="73"/>
      <c r="AT388" s="73"/>
      <c r="AU388" s="73"/>
      <c r="AV388" s="73"/>
      <c r="AW388" s="73"/>
      <c r="AX388" s="73"/>
      <c r="AY388" s="73"/>
      <c r="AZ388" s="73"/>
      <c r="BA388" s="73"/>
      <c r="BB388" s="73"/>
      <c r="BC388" s="73"/>
      <c r="BD388" s="73"/>
      <c r="BE388" s="73"/>
      <c r="BF388" s="73"/>
      <c r="BG388" s="73"/>
      <c r="BH388" s="73"/>
      <c r="BI388" s="73"/>
      <c r="BJ388" s="73"/>
      <c r="BK388" s="73"/>
      <c r="BL388" s="73"/>
      <c r="BM388" s="73"/>
      <c r="BN388" s="73"/>
      <c r="BO388" s="73"/>
      <c r="BP388" s="73"/>
      <c r="BQ388" s="73"/>
      <c r="BR388" s="73"/>
      <c r="BS388" s="73"/>
      <c r="BT388" s="73"/>
      <c r="BU388" s="73"/>
      <c r="BV388" s="73"/>
      <c r="BW388" s="73"/>
      <c r="BX388" s="73"/>
      <c r="BY388" s="73"/>
      <c r="BZ388" s="73"/>
      <c r="CA388" s="73"/>
      <c r="CB388" s="73"/>
      <c r="CC388" s="73"/>
      <c r="CD388" s="73"/>
      <c r="CE388" s="73"/>
      <c r="CF388" s="73"/>
      <c r="CG388" s="73"/>
      <c r="CH388" s="73"/>
      <c r="CI388" s="73"/>
      <c r="CJ388" s="73"/>
      <c r="CK388" s="73"/>
      <c r="CL388" s="73"/>
      <c r="CN388" s="31"/>
      <c r="CO388" s="73"/>
      <c r="CP388" s="73"/>
      <c r="CQ388" s="73"/>
      <c r="CR388" s="73"/>
      <c r="CS388" s="73"/>
      <c r="CT388" s="73"/>
      <c r="CU388" s="73"/>
      <c r="CV388" s="73"/>
      <c r="CW388" s="73"/>
      <c r="CX388" s="73"/>
      <c r="CY388" s="73"/>
      <c r="CZ388" s="73"/>
      <c r="DA388" s="73"/>
      <c r="DB388" s="73"/>
      <c r="DC388" s="73"/>
      <c r="DD388" s="73"/>
      <c r="DE388" s="73"/>
      <c r="DF388" s="73"/>
      <c r="DG388" s="73"/>
      <c r="DH388" s="73"/>
      <c r="DI388" s="73"/>
      <c r="DJ388" s="73"/>
      <c r="DK388" s="73"/>
      <c r="DL388" s="73"/>
    </row>
    <row r="389" spans="1:116" x14ac:dyDescent="0.4">
      <c r="A389" s="31"/>
      <c r="B389" t="str">
        <f>E389</f>
        <v>389 DTERMY-PV</v>
      </c>
      <c r="D389" t="s">
        <v>870</v>
      </c>
      <c r="E389" t="str">
        <f t="shared" si="365"/>
        <v>389 DTERMY-PV</v>
      </c>
      <c r="F389" s="31"/>
      <c r="G389" s="159" t="s">
        <v>294</v>
      </c>
      <c r="H389" s="57">
        <v>3</v>
      </c>
      <c r="I389" s="31"/>
      <c r="J389" s="31"/>
      <c r="K389" s="31"/>
      <c r="L389" s="31"/>
      <c r="M389" s="31"/>
      <c r="N389" s="31"/>
      <c r="O389" s="31"/>
      <c r="P389" s="31"/>
      <c r="R389" s="31"/>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c r="AP389" s="73"/>
      <c r="AQ389" s="73"/>
      <c r="AR389" s="73"/>
      <c r="AS389" s="73"/>
      <c r="AT389" s="73"/>
      <c r="AU389" s="73"/>
      <c r="AV389" s="73"/>
      <c r="AW389" s="73"/>
      <c r="AX389" s="73"/>
      <c r="AY389" s="73"/>
      <c r="AZ389" s="73"/>
      <c r="BA389" s="73"/>
      <c r="BB389" s="73"/>
      <c r="BC389" s="73"/>
      <c r="BD389" s="73"/>
      <c r="BE389" s="73"/>
      <c r="BF389" s="73"/>
      <c r="BG389" s="73"/>
      <c r="BH389" s="73"/>
      <c r="BI389" s="73"/>
      <c r="BJ389" s="73"/>
      <c r="BK389" s="73"/>
      <c r="BL389" s="73"/>
      <c r="BM389" s="73"/>
      <c r="BN389" s="73"/>
      <c r="BO389" s="73"/>
      <c r="BP389" s="73"/>
      <c r="BQ389" s="73"/>
      <c r="BR389" s="73"/>
      <c r="BS389" s="73"/>
      <c r="BT389" s="73"/>
      <c r="BU389" s="73"/>
      <c r="BV389" s="73"/>
      <c r="BW389" s="73"/>
      <c r="BX389" s="73"/>
      <c r="BY389" s="73"/>
      <c r="BZ389" s="73"/>
      <c r="CA389" s="73"/>
      <c r="CB389" s="73"/>
      <c r="CC389" s="73"/>
      <c r="CD389" s="73"/>
      <c r="CE389" s="73"/>
      <c r="CF389" s="73"/>
      <c r="CG389" s="73"/>
      <c r="CH389" s="73"/>
      <c r="CI389" s="73"/>
      <c r="CJ389" s="73"/>
      <c r="CK389" s="73"/>
      <c r="CL389" s="73"/>
      <c r="CN389" s="31"/>
      <c r="CO389" s="73"/>
      <c r="CP389" s="73"/>
      <c r="CQ389" s="73"/>
      <c r="CR389" s="73"/>
      <c r="CS389" s="73"/>
      <c r="CT389" s="73"/>
      <c r="CU389" s="73"/>
      <c r="CV389" s="73"/>
      <c r="CW389" s="73"/>
      <c r="CX389" s="73"/>
      <c r="CY389" s="73"/>
      <c r="CZ389" s="73"/>
      <c r="DA389" s="73"/>
      <c r="DB389" s="73"/>
      <c r="DC389" s="73"/>
      <c r="DD389" s="73"/>
      <c r="DE389" s="73"/>
      <c r="DF389" s="73"/>
      <c r="DG389" s="73"/>
      <c r="DH389" s="73"/>
      <c r="DI389" s="73"/>
      <c r="DJ389" s="73"/>
      <c r="DK389" s="73"/>
      <c r="DL389" s="73"/>
    </row>
    <row r="390" spans="1:116" x14ac:dyDescent="0.4">
      <c r="A390" s="31"/>
      <c r="B390" t="str">
        <f>E390</f>
        <v>390 DTERMY-PV</v>
      </c>
      <c r="D390" t="s">
        <v>870</v>
      </c>
      <c r="E390" t="str">
        <f t="shared" si="365"/>
        <v>390 DTERMY-PV</v>
      </c>
      <c r="F390" s="31"/>
      <c r="G390" s="159" t="s">
        <v>288</v>
      </c>
      <c r="H390" s="59">
        <v>0.1</v>
      </c>
      <c r="I390" s="31"/>
      <c r="J390" s="31"/>
      <c r="K390" s="31"/>
      <c r="L390" s="31"/>
      <c r="M390" s="31"/>
      <c r="N390" s="31"/>
      <c r="O390" s="31"/>
      <c r="P390" s="31"/>
      <c r="R390" s="31"/>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c r="AP390" s="73"/>
      <c r="AQ390" s="73"/>
      <c r="AR390" s="73"/>
      <c r="AS390" s="73"/>
      <c r="AT390" s="73"/>
      <c r="AU390" s="73"/>
      <c r="AV390" s="73"/>
      <c r="AW390" s="73"/>
      <c r="AX390" s="73"/>
      <c r="AY390" s="73"/>
      <c r="AZ390" s="73"/>
      <c r="BA390" s="73"/>
      <c r="BB390" s="73"/>
      <c r="BC390" s="73"/>
      <c r="BD390" s="73"/>
      <c r="BE390" s="73"/>
      <c r="BF390" s="73"/>
      <c r="BG390" s="73"/>
      <c r="BH390" s="73"/>
      <c r="BI390" s="73"/>
      <c r="BJ390" s="73"/>
      <c r="BK390" s="73"/>
      <c r="BL390" s="73"/>
      <c r="BM390" s="73"/>
      <c r="BN390" s="73"/>
      <c r="BO390" s="73"/>
      <c r="BP390" s="73"/>
      <c r="BQ390" s="73"/>
      <c r="BR390" s="73"/>
      <c r="BS390" s="73"/>
      <c r="BT390" s="73"/>
      <c r="BU390" s="73"/>
      <c r="BV390" s="73"/>
      <c r="BW390" s="73"/>
      <c r="BX390" s="73"/>
      <c r="BY390" s="73"/>
      <c r="BZ390" s="73"/>
      <c r="CA390" s="73"/>
      <c r="CB390" s="73"/>
      <c r="CC390" s="73"/>
      <c r="CD390" s="73"/>
      <c r="CE390" s="73"/>
      <c r="CF390" s="73"/>
      <c r="CG390" s="73"/>
      <c r="CH390" s="73"/>
      <c r="CI390" s="73"/>
      <c r="CJ390" s="73"/>
      <c r="CK390" s="73"/>
      <c r="CL390" s="73"/>
      <c r="CN390" s="31"/>
      <c r="CO390" s="73"/>
      <c r="CP390" s="73"/>
      <c r="CQ390" s="73"/>
      <c r="CR390" s="73"/>
      <c r="CS390" s="73"/>
      <c r="CT390" s="73"/>
      <c r="CU390" s="73"/>
      <c r="CV390" s="73"/>
      <c r="CW390" s="73"/>
      <c r="CX390" s="73"/>
      <c r="CY390" s="73"/>
      <c r="CZ390" s="73"/>
      <c r="DA390" s="73"/>
      <c r="DB390" s="73"/>
      <c r="DC390" s="73"/>
      <c r="DD390" s="73"/>
      <c r="DE390" s="73"/>
      <c r="DF390" s="73"/>
      <c r="DG390" s="73"/>
      <c r="DH390" s="73"/>
      <c r="DI390" s="73"/>
      <c r="DJ390" s="73"/>
      <c r="DK390" s="73"/>
      <c r="DL390" s="73"/>
    </row>
    <row r="391" spans="1:116" x14ac:dyDescent="0.4">
      <c r="A391" s="31"/>
      <c r="B391" t="str">
        <f>E391</f>
        <v>391 DTERMY-PV</v>
      </c>
      <c r="D391" t="s">
        <v>870</v>
      </c>
      <c r="E391" t="str">
        <f t="shared" si="365"/>
        <v>391 DTERMY-PV</v>
      </c>
      <c r="F391" s="31"/>
      <c r="G391" s="158" t="s">
        <v>295</v>
      </c>
      <c r="H391" s="23">
        <v>1000</v>
      </c>
      <c r="I391" s="31"/>
      <c r="J391" s="31"/>
      <c r="K391" s="31"/>
      <c r="L391" s="31"/>
      <c r="M391" s="31"/>
      <c r="N391" s="31"/>
      <c r="O391" s="31"/>
      <c r="P391" s="31"/>
      <c r="R391" s="31"/>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c r="AP391" s="73"/>
      <c r="AQ391" s="73"/>
      <c r="AR391" s="73"/>
      <c r="AS391" s="73"/>
      <c r="AT391" s="73"/>
      <c r="AU391" s="73"/>
      <c r="AV391" s="73"/>
      <c r="AW391" s="73"/>
      <c r="AX391" s="73"/>
      <c r="AY391" s="73"/>
      <c r="AZ391" s="73"/>
      <c r="BA391" s="73"/>
      <c r="BB391" s="73"/>
      <c r="BC391" s="73"/>
      <c r="BD391" s="73"/>
      <c r="BE391" s="73"/>
      <c r="BF391" s="73"/>
      <c r="BG391" s="73"/>
      <c r="BH391" s="73"/>
      <c r="BI391" s="73"/>
      <c r="BJ391" s="73"/>
      <c r="BK391" s="73"/>
      <c r="BL391" s="73"/>
      <c r="BM391" s="73"/>
      <c r="BN391" s="73"/>
      <c r="BO391" s="73"/>
      <c r="BP391" s="73"/>
      <c r="BQ391" s="73"/>
      <c r="BR391" s="73"/>
      <c r="BS391" s="73"/>
      <c r="BT391" s="73"/>
      <c r="BU391" s="73"/>
      <c r="BV391" s="73"/>
      <c r="BW391" s="73"/>
      <c r="BX391" s="73"/>
      <c r="BY391" s="73"/>
      <c r="BZ391" s="73"/>
      <c r="CA391" s="73"/>
      <c r="CB391" s="73"/>
      <c r="CC391" s="73"/>
      <c r="CD391" s="73"/>
      <c r="CE391" s="73"/>
      <c r="CF391" s="73"/>
      <c r="CG391" s="73"/>
      <c r="CH391" s="73"/>
      <c r="CI391" s="73"/>
      <c r="CJ391" s="73"/>
      <c r="CK391" s="73"/>
      <c r="CL391" s="73"/>
      <c r="CN391" s="31"/>
      <c r="CO391" s="73"/>
      <c r="CP391" s="73"/>
      <c r="CQ391" s="73"/>
      <c r="CR391" s="73"/>
      <c r="CS391" s="73"/>
      <c r="CT391" s="73"/>
      <c r="CU391" s="73"/>
      <c r="CV391" s="73"/>
      <c r="CW391" s="73"/>
      <c r="CX391" s="73"/>
      <c r="CY391" s="73"/>
      <c r="CZ391" s="73"/>
      <c r="DA391" s="73"/>
      <c r="DB391" s="73"/>
      <c r="DC391" s="73"/>
      <c r="DD391" s="73"/>
      <c r="DE391" s="73"/>
      <c r="DF391" s="73"/>
      <c r="DG391" s="73"/>
      <c r="DH391" s="73"/>
      <c r="DI391" s="73"/>
      <c r="DJ391" s="73"/>
      <c r="DK391" s="73"/>
      <c r="DL391" s="73"/>
    </row>
    <row r="392" spans="1:116" x14ac:dyDescent="0.4">
      <c r="A392" s="31"/>
      <c r="B392" s="31"/>
      <c r="C392" s="31"/>
      <c r="D392" t="s">
        <v>870</v>
      </c>
      <c r="E392" t="str">
        <f t="shared" si="365"/>
        <v>392 DTERMY-PV</v>
      </c>
      <c r="F392" s="31"/>
      <c r="G392" s="127"/>
      <c r="H392" s="31"/>
      <c r="I392" s="31"/>
      <c r="J392" s="31"/>
      <c r="K392" s="31"/>
      <c r="L392" s="31"/>
      <c r="M392" s="31"/>
      <c r="N392" s="31"/>
      <c r="O392" s="31"/>
      <c r="P392" s="31"/>
      <c r="R392" s="31"/>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c r="AP392" s="73"/>
      <c r="AQ392" s="73"/>
      <c r="AR392" s="73"/>
      <c r="AS392" s="73"/>
      <c r="AT392" s="73"/>
      <c r="AU392" s="73"/>
      <c r="AV392" s="73"/>
      <c r="AW392" s="73"/>
      <c r="AX392" s="73"/>
      <c r="AY392" s="73"/>
      <c r="AZ392" s="73"/>
      <c r="BA392" s="73"/>
      <c r="BB392" s="73"/>
      <c r="BC392" s="73"/>
      <c r="BD392" s="73"/>
      <c r="BE392" s="73"/>
      <c r="BF392" s="73"/>
      <c r="BG392" s="73"/>
      <c r="BH392" s="73"/>
      <c r="BI392" s="73"/>
      <c r="BJ392" s="73"/>
      <c r="BK392" s="73"/>
      <c r="BL392" s="73"/>
      <c r="BM392" s="73"/>
      <c r="BN392" s="73"/>
      <c r="BO392" s="73"/>
      <c r="BP392" s="73"/>
      <c r="BQ392" s="73"/>
      <c r="BR392" s="73"/>
      <c r="BS392" s="73"/>
      <c r="BT392" s="73"/>
      <c r="BU392" s="73"/>
      <c r="BV392" s="73"/>
      <c r="BW392" s="73"/>
      <c r="BX392" s="73"/>
      <c r="BY392" s="73"/>
      <c r="BZ392" s="73"/>
      <c r="CA392" s="73"/>
      <c r="CB392" s="73"/>
      <c r="CC392" s="73"/>
      <c r="CD392" s="73"/>
      <c r="CE392" s="73"/>
      <c r="CF392" s="73"/>
      <c r="CG392" s="73"/>
      <c r="CH392" s="73"/>
      <c r="CI392" s="73"/>
      <c r="CJ392" s="73"/>
      <c r="CK392" s="73"/>
      <c r="CL392" s="73"/>
      <c r="CN392" s="31"/>
      <c r="CO392" s="73"/>
      <c r="CP392" s="73"/>
      <c r="CQ392" s="73"/>
      <c r="CR392" s="73"/>
      <c r="CS392" s="73"/>
      <c r="CT392" s="73"/>
      <c r="CU392" s="73"/>
      <c r="CV392" s="73"/>
      <c r="CW392" s="73"/>
      <c r="CX392" s="73"/>
      <c r="CY392" s="73"/>
      <c r="CZ392" s="73"/>
      <c r="DA392" s="73"/>
      <c r="DB392" s="73"/>
      <c r="DC392" s="73"/>
      <c r="DD392" s="73"/>
      <c r="DE392" s="73"/>
      <c r="DF392" s="73"/>
      <c r="DG392" s="73"/>
      <c r="DH392" s="73"/>
      <c r="DI392" s="73"/>
      <c r="DJ392" s="73"/>
      <c r="DK392" s="73"/>
      <c r="DL392" s="73"/>
    </row>
    <row r="393" spans="1:116" x14ac:dyDescent="0.4">
      <c r="D393" t="s">
        <v>870</v>
      </c>
      <c r="E393" t="str">
        <f t="shared" si="365"/>
        <v>393 DTERMY-PV</v>
      </c>
      <c r="F393" s="292"/>
      <c r="G393" s="95" t="s">
        <v>290</v>
      </c>
      <c r="R393" s="92"/>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4"/>
      <c r="AN393" s="154"/>
      <c r="AO393" s="154"/>
      <c r="AP393" s="154"/>
      <c r="AQ393" s="154"/>
      <c r="AR393" s="154"/>
      <c r="AS393" s="154"/>
      <c r="AT393" s="154"/>
      <c r="AU393" s="154"/>
      <c r="AV393" s="154"/>
      <c r="AW393" s="154"/>
      <c r="AX393" s="154"/>
      <c r="AY393" s="154"/>
      <c r="AZ393" s="154"/>
      <c r="BA393" s="154"/>
      <c r="BB393" s="154"/>
      <c r="BC393" s="154"/>
      <c r="BD393" s="154"/>
      <c r="BE393" s="154"/>
      <c r="BF393" s="154"/>
      <c r="BG393" s="154"/>
      <c r="BH393" s="154"/>
      <c r="BI393" s="154"/>
      <c r="BJ393" s="154"/>
      <c r="BK393" s="154"/>
      <c r="BL393" s="154"/>
      <c r="BM393" s="154"/>
      <c r="BN393" s="154"/>
      <c r="BO393" s="154"/>
      <c r="BP393" s="154"/>
      <c r="BQ393" s="154"/>
      <c r="BR393" s="154"/>
      <c r="BS393" s="154"/>
      <c r="BT393" s="154"/>
      <c r="BU393" s="154"/>
      <c r="BV393" s="154"/>
      <c r="BW393" s="154"/>
      <c r="BX393" s="154"/>
      <c r="BY393" s="154"/>
      <c r="BZ393" s="154"/>
      <c r="CA393" s="154"/>
      <c r="CB393" s="154"/>
      <c r="CC393" s="154"/>
      <c r="CD393" s="154"/>
      <c r="CE393" s="154"/>
      <c r="CF393" s="154"/>
      <c r="CG393" s="154"/>
      <c r="CH393" s="154"/>
      <c r="CI393" s="154"/>
      <c r="CJ393" s="154"/>
      <c r="CK393" s="154"/>
      <c r="CL393" s="154"/>
      <c r="CO393" s="154"/>
      <c r="CP393" s="154"/>
      <c r="CQ393" s="154"/>
      <c r="CR393" s="154"/>
      <c r="CS393" s="154"/>
      <c r="CT393" s="154"/>
      <c r="CU393" s="154"/>
      <c r="CV393" s="154"/>
      <c r="CW393" s="154"/>
      <c r="CX393" s="154"/>
      <c r="CY393" s="154"/>
      <c r="CZ393" s="154"/>
      <c r="DA393" s="154"/>
      <c r="DB393" s="154"/>
      <c r="DC393" s="154"/>
      <c r="DD393" s="154"/>
      <c r="DE393" s="154"/>
      <c r="DF393" s="154"/>
      <c r="DG393" s="154"/>
      <c r="DH393" s="154"/>
      <c r="DI393" s="154"/>
      <c r="DJ393" s="154"/>
      <c r="DK393" s="154"/>
      <c r="DL393" s="154"/>
    </row>
    <row r="394" spans="1:116" x14ac:dyDescent="0.4">
      <c r="D394" t="s">
        <v>870</v>
      </c>
      <c r="E394" t="str">
        <f t="shared" si="365"/>
        <v>394 DTERMY-PV</v>
      </c>
      <c r="F394" s="292"/>
      <c r="G394" s="158" t="s">
        <v>289</v>
      </c>
      <c r="K394" s="24">
        <f>H391</f>
        <v>1000</v>
      </c>
      <c r="L394" s="24">
        <f ca="1">K398</f>
        <v>1500000</v>
      </c>
      <c r="M394" s="24">
        <f ca="1">L398</f>
        <v>1500000</v>
      </c>
      <c r="N394" s="24">
        <f ca="1">M398</f>
        <v>1500000</v>
      </c>
      <c r="O394" s="24">
        <f ca="1">N398</f>
        <v>1500000</v>
      </c>
      <c r="P394" s="24">
        <f ca="1">O398</f>
        <v>1500000</v>
      </c>
      <c r="R394"/>
      <c r="S394" s="80">
        <f>H391</f>
        <v>1000</v>
      </c>
      <c r="T394" s="62">
        <f t="shared" ref="T394" ca="1" si="366">S398</f>
        <v>501000</v>
      </c>
      <c r="U394" s="62">
        <f t="shared" ref="U394" ca="1" si="367">T398</f>
        <v>1001000</v>
      </c>
      <c r="V394" s="62">
        <f t="shared" ref="V394" ca="1" si="368">U398</f>
        <v>1500000</v>
      </c>
      <c r="W394" s="62">
        <f t="shared" ref="W394" ca="1" si="369">V398</f>
        <v>1500000</v>
      </c>
      <c r="X394" s="62">
        <f t="shared" ref="X394" ca="1" si="370">W398</f>
        <v>1500000</v>
      </c>
      <c r="Y394" s="62">
        <f t="shared" ref="Y394" ca="1" si="371">X398</f>
        <v>1500000</v>
      </c>
      <c r="Z394" s="62">
        <f t="shared" ref="Z394" ca="1" si="372">Y398</f>
        <v>1500000</v>
      </c>
      <c r="AA394" s="62">
        <f t="shared" ref="AA394" ca="1" si="373">Z398</f>
        <v>1500000</v>
      </c>
      <c r="AB394" s="62">
        <f t="shared" ref="AB394" ca="1" si="374">AA398</f>
        <v>1500000</v>
      </c>
      <c r="AC394" s="62">
        <f t="shared" ref="AC394" ca="1" si="375">AB398</f>
        <v>1500000</v>
      </c>
      <c r="AD394" s="62">
        <f t="shared" ref="AD394" ca="1" si="376">AC398</f>
        <v>1500000</v>
      </c>
      <c r="AE394" s="62">
        <f t="shared" ref="AE394" ca="1" si="377">AD398</f>
        <v>1500000</v>
      </c>
      <c r="AF394" s="62">
        <f t="shared" ref="AF394" ca="1" si="378">AE398</f>
        <v>1500000</v>
      </c>
      <c r="AG394" s="62">
        <f t="shared" ref="AG394" ca="1" si="379">AF398</f>
        <v>1500000</v>
      </c>
      <c r="AH394" s="62">
        <f t="shared" ref="AH394" ca="1" si="380">AG398</f>
        <v>1500000</v>
      </c>
      <c r="AI394" s="62">
        <f t="shared" ref="AI394" ca="1" si="381">AH398</f>
        <v>1500000</v>
      </c>
      <c r="AJ394" s="62">
        <f t="shared" ref="AJ394" ca="1" si="382">AI398</f>
        <v>1500000</v>
      </c>
      <c r="AK394" s="62">
        <f t="shared" ref="AK394" ca="1" si="383">AJ398</f>
        <v>1500000</v>
      </c>
      <c r="AL394" s="62">
        <f t="shared" ref="AL394" ca="1" si="384">AK398</f>
        <v>1500000</v>
      </c>
      <c r="AM394" s="62">
        <f t="shared" ref="AM394" ca="1" si="385">AL398</f>
        <v>1500000</v>
      </c>
      <c r="AN394" s="62">
        <f t="shared" ref="AN394" ca="1" si="386">AM398</f>
        <v>1500000</v>
      </c>
      <c r="AO394" s="62">
        <f t="shared" ref="AO394" ca="1" si="387">AN398</f>
        <v>1500000</v>
      </c>
      <c r="AP394" s="62">
        <f t="shared" ref="AP394" ca="1" si="388">AO398</f>
        <v>1500000</v>
      </c>
      <c r="AQ394" s="62">
        <f t="shared" ref="AQ394" ca="1" si="389">AP398</f>
        <v>1500000</v>
      </c>
      <c r="AR394" s="62">
        <f t="shared" ref="AR394" ca="1" si="390">AQ398</f>
        <v>1500000</v>
      </c>
      <c r="AS394" s="62">
        <f t="shared" ref="AS394" ca="1" si="391">AR398</f>
        <v>1500000</v>
      </c>
      <c r="AT394" s="62">
        <f t="shared" ref="AT394" ca="1" si="392">AS398</f>
        <v>1500000</v>
      </c>
      <c r="AU394" s="62">
        <f t="shared" ref="AU394" ca="1" si="393">AT398</f>
        <v>1500000</v>
      </c>
      <c r="AV394" s="62">
        <f t="shared" ref="AV394" ca="1" si="394">AU398</f>
        <v>1500000</v>
      </c>
      <c r="AW394" s="62">
        <f t="shared" ref="AW394" ca="1" si="395">AV398</f>
        <v>1500000</v>
      </c>
      <c r="AX394" s="62">
        <f t="shared" ref="AX394" ca="1" si="396">AW398</f>
        <v>1500000</v>
      </c>
      <c r="AY394" s="62">
        <f t="shared" ref="AY394" ca="1" si="397">AX398</f>
        <v>1500000</v>
      </c>
      <c r="AZ394" s="62">
        <f t="shared" ref="AZ394" ca="1" si="398">AY398</f>
        <v>1500000</v>
      </c>
      <c r="BA394" s="62">
        <f t="shared" ref="BA394" ca="1" si="399">AZ398</f>
        <v>1500000</v>
      </c>
      <c r="BB394" s="62">
        <f t="shared" ref="BB394" ca="1" si="400">BA398</f>
        <v>1500000</v>
      </c>
      <c r="BC394" s="62">
        <f t="shared" ref="BC394" ca="1" si="401">BB398</f>
        <v>1500000</v>
      </c>
      <c r="BD394" s="62">
        <f t="shared" ref="BD394" ca="1" si="402">BC398</f>
        <v>1500000</v>
      </c>
      <c r="BE394" s="62">
        <f t="shared" ref="BE394" ca="1" si="403">BD398</f>
        <v>1500000</v>
      </c>
      <c r="BF394" s="62">
        <f t="shared" ref="BF394" ca="1" si="404">BE398</f>
        <v>1500000</v>
      </c>
      <c r="BG394" s="62">
        <f t="shared" ref="BG394" ca="1" si="405">BF398</f>
        <v>1500000</v>
      </c>
      <c r="BH394" s="62">
        <f t="shared" ref="BH394" ca="1" si="406">BG398</f>
        <v>1500000</v>
      </c>
      <c r="BI394" s="62">
        <f t="shared" ref="BI394" ca="1" si="407">BH398</f>
        <v>1500000</v>
      </c>
      <c r="BJ394" s="62">
        <f t="shared" ref="BJ394" ca="1" si="408">BI398</f>
        <v>1500000</v>
      </c>
      <c r="BK394" s="62">
        <f t="shared" ref="BK394" ca="1" si="409">BJ398</f>
        <v>1500000</v>
      </c>
      <c r="BL394" s="62">
        <f t="shared" ref="BL394" ca="1" si="410">BK398</f>
        <v>1500000</v>
      </c>
      <c r="BM394" s="62">
        <f t="shared" ref="BM394" ca="1" si="411">BL398</f>
        <v>1500000</v>
      </c>
      <c r="BN394" s="62">
        <f t="shared" ref="BN394" ca="1" si="412">BM398</f>
        <v>1500000</v>
      </c>
      <c r="BO394" s="62">
        <f t="shared" ref="BO394" ca="1" si="413">BN398</f>
        <v>1500000</v>
      </c>
      <c r="BP394" s="62">
        <f t="shared" ref="BP394" ca="1" si="414">BO398</f>
        <v>1500000</v>
      </c>
      <c r="BQ394" s="62">
        <f t="shared" ref="BQ394" ca="1" si="415">BP398</f>
        <v>1500000</v>
      </c>
      <c r="BR394" s="62">
        <f t="shared" ref="BR394" ca="1" si="416">BQ398</f>
        <v>1500000</v>
      </c>
      <c r="BS394" s="62">
        <f t="shared" ref="BS394" ca="1" si="417">BR398</f>
        <v>1500000</v>
      </c>
      <c r="BT394" s="62">
        <f t="shared" ref="BT394" ca="1" si="418">BS398</f>
        <v>1500000</v>
      </c>
      <c r="BU394" s="62">
        <f t="shared" ref="BU394" ca="1" si="419">BT398</f>
        <v>1500000</v>
      </c>
      <c r="BV394" s="62">
        <f t="shared" ref="BV394" ca="1" si="420">BU398</f>
        <v>1500000</v>
      </c>
      <c r="BW394" s="62">
        <f t="shared" ref="BW394" ca="1" si="421">BV398</f>
        <v>1500000</v>
      </c>
      <c r="BX394" s="62">
        <f t="shared" ref="BX394" ca="1" si="422">BW398</f>
        <v>1500000</v>
      </c>
      <c r="BY394" s="62">
        <f t="shared" ref="BY394" ca="1" si="423">BX398</f>
        <v>1500000</v>
      </c>
      <c r="BZ394" s="62">
        <f t="shared" ref="BZ394" ca="1" si="424">BY398</f>
        <v>1500000</v>
      </c>
      <c r="CA394" s="62">
        <f t="shared" ref="CA394" ca="1" si="425">BZ398</f>
        <v>1500000</v>
      </c>
      <c r="CB394" s="62">
        <f t="shared" ref="CB394" ca="1" si="426">CA398</f>
        <v>1500000</v>
      </c>
      <c r="CC394" s="62">
        <f t="shared" ref="CC394" ca="1" si="427">CB398</f>
        <v>1500000</v>
      </c>
      <c r="CD394" s="62">
        <f t="shared" ref="CD394" ca="1" si="428">CC398</f>
        <v>1500000</v>
      </c>
      <c r="CE394" s="62">
        <f t="shared" ref="CE394" ca="1" si="429">CD398</f>
        <v>1500000</v>
      </c>
      <c r="CF394" s="62">
        <f t="shared" ref="CF394" ca="1" si="430">CE398</f>
        <v>1500000</v>
      </c>
      <c r="CG394" s="62">
        <f t="shared" ref="CG394" ca="1" si="431">CF398</f>
        <v>1500000</v>
      </c>
      <c r="CH394" s="62">
        <f t="shared" ref="CH394" ca="1" si="432">CG398</f>
        <v>1500000</v>
      </c>
      <c r="CI394" s="62">
        <f t="shared" ref="CI394" ca="1" si="433">CH398</f>
        <v>1500000</v>
      </c>
      <c r="CJ394" s="62">
        <f t="shared" ref="CJ394" ca="1" si="434">CI398</f>
        <v>1500000</v>
      </c>
      <c r="CK394" s="62">
        <f t="shared" ref="CK394" ca="1" si="435">CJ398</f>
        <v>1500000</v>
      </c>
      <c r="CL394" s="62">
        <f t="shared" ref="CL394" ca="1" si="436">CK398</f>
        <v>1500000</v>
      </c>
      <c r="CO394" s="62" t="e">
        <f t="shared" ref="CO394" ca="1" si="437">CN398</f>
        <v>#REF!</v>
      </c>
      <c r="CP394" s="62" t="e">
        <f t="shared" ref="CP394" ca="1" si="438">CO398</f>
        <v>#REF!</v>
      </c>
      <c r="CQ394" s="62" t="e">
        <f t="shared" ref="CQ394" ca="1" si="439">CP398</f>
        <v>#REF!</v>
      </c>
      <c r="CR394" s="62" t="e">
        <f t="shared" ref="CR394" ca="1" si="440">CQ398</f>
        <v>#REF!</v>
      </c>
      <c r="CS394" s="62" t="e">
        <f t="shared" ref="CS394" ca="1" si="441">CR398</f>
        <v>#REF!</v>
      </c>
      <c r="CT394" s="62" t="e">
        <f t="shared" ref="CT394" ca="1" si="442">CS398</f>
        <v>#REF!</v>
      </c>
      <c r="CU394" s="62" t="e">
        <f t="shared" ref="CU394" ca="1" si="443">CT398</f>
        <v>#REF!</v>
      </c>
      <c r="CV394" s="62" t="e">
        <f t="shared" ref="CV394" ca="1" si="444">CU398</f>
        <v>#REF!</v>
      </c>
      <c r="CW394" s="62" t="e">
        <f t="shared" ref="CW394" ca="1" si="445">CV398</f>
        <v>#REF!</v>
      </c>
      <c r="CX394" s="62" t="e">
        <f t="shared" ref="CX394" ca="1" si="446">CW398</f>
        <v>#REF!</v>
      </c>
      <c r="CY394" s="62" t="e">
        <f t="shared" ref="CY394" ca="1" si="447">CX398</f>
        <v>#REF!</v>
      </c>
      <c r="CZ394" s="62" t="e">
        <f t="shared" ref="CZ394" ca="1" si="448">CY398</f>
        <v>#REF!</v>
      </c>
      <c r="DA394" s="62" t="e">
        <f t="shared" ref="DA394" ca="1" si="449">CZ398</f>
        <v>#REF!</v>
      </c>
      <c r="DB394" s="62" t="e">
        <f t="shared" ref="DB394" ca="1" si="450">DA398</f>
        <v>#REF!</v>
      </c>
      <c r="DC394" s="62" t="e">
        <f t="shared" ref="DC394" ca="1" si="451">DB398</f>
        <v>#REF!</v>
      </c>
      <c r="DD394" s="62" t="e">
        <f t="shared" ref="DD394" ca="1" si="452">DC398</f>
        <v>#REF!</v>
      </c>
      <c r="DE394" s="62" t="e">
        <f t="shared" ref="DE394" ca="1" si="453">DD398</f>
        <v>#REF!</v>
      </c>
      <c r="DF394" s="62" t="e">
        <f t="shared" ref="DF394" ca="1" si="454">DE398</f>
        <v>#REF!</v>
      </c>
      <c r="DG394" s="62" t="e">
        <f t="shared" ref="DG394" ca="1" si="455">DF398</f>
        <v>#REF!</v>
      </c>
      <c r="DH394" s="62" t="e">
        <f t="shared" ref="DH394" ca="1" si="456">DG398</f>
        <v>#REF!</v>
      </c>
      <c r="DI394" s="62" t="e">
        <f t="shared" ref="DI394" ca="1" si="457">DH398</f>
        <v>#REF!</v>
      </c>
      <c r="DJ394" s="62" t="e">
        <f t="shared" ref="DJ394" ca="1" si="458">DI398</f>
        <v>#REF!</v>
      </c>
      <c r="DK394" s="62" t="e">
        <f t="shared" ref="DK394" ca="1" si="459">DJ398</f>
        <v>#REF!</v>
      </c>
      <c r="DL394" s="62" t="e">
        <f t="shared" ref="DL394" ca="1" si="460">DK398</f>
        <v>#REF!</v>
      </c>
    </row>
    <row r="395" spans="1:116" x14ac:dyDescent="0.4">
      <c r="D395" t="s">
        <v>870</v>
      </c>
      <c r="E395" t="str">
        <f t="shared" ref="E395" si="461">ROW()&amp;" "&amp;D395</f>
        <v>395 DTERMY-PV</v>
      </c>
      <c r="F395" s="292"/>
      <c r="G395" s="145" t="str">
        <f>"Avg. borrowing per "&amp;G379</f>
        <v>Avg. borrowing per primary unit</v>
      </c>
      <c r="K395" s="18">
        <v>100</v>
      </c>
      <c r="L395" s="18">
        <v>100</v>
      </c>
      <c r="M395" s="18">
        <v>100</v>
      </c>
      <c r="N395" s="18">
        <v>100</v>
      </c>
      <c r="O395" s="18">
        <v>100</v>
      </c>
      <c r="P395" s="18">
        <v>100</v>
      </c>
      <c r="R395"/>
      <c r="S395" s="152" cm="1">
        <f t="array" ref="S395">INDEX($K:$P,ROW(),MATCH(S$3,$K$2:$P$2,0))</f>
        <v>100</v>
      </c>
      <c r="T395" s="152" cm="1">
        <f t="array" ref="T395">INDEX($K:$P,ROW(),MATCH(T$3,$K$2:$P$2,0))</f>
        <v>100</v>
      </c>
      <c r="U395" s="152" cm="1">
        <f t="array" ref="U395">INDEX($K:$P,ROW(),MATCH(U$3,$K$2:$P$2,0))</f>
        <v>100</v>
      </c>
      <c r="V395" s="152" cm="1">
        <f t="array" ref="V395">INDEX($K:$P,ROW(),MATCH(V$3,$K$2:$P$2,0))</f>
        <v>100</v>
      </c>
      <c r="W395" s="152" cm="1">
        <f t="array" ref="W395">INDEX($K:$P,ROW(),MATCH(W$3,$K$2:$P$2,0))</f>
        <v>100</v>
      </c>
      <c r="X395" s="152" cm="1">
        <f t="array" ref="X395">INDEX($K:$P,ROW(),MATCH(X$3,$K$2:$P$2,0))</f>
        <v>100</v>
      </c>
      <c r="Y395" s="152" cm="1">
        <f t="array" ref="Y395">INDEX($K:$P,ROW(),MATCH(Y$3,$K$2:$P$2,0))</f>
        <v>100</v>
      </c>
      <c r="Z395" s="152" cm="1">
        <f t="array" ref="Z395">INDEX($K:$P,ROW(),MATCH(Z$3,$K$2:$P$2,0))</f>
        <v>100</v>
      </c>
      <c r="AA395" s="152" cm="1">
        <f t="array" ref="AA395">INDEX($K:$P,ROW(),MATCH(AA$3,$K$2:$P$2,0))</f>
        <v>100</v>
      </c>
      <c r="AB395" s="152" cm="1">
        <f t="array" ref="AB395">INDEX($K:$P,ROW(),MATCH(AB$3,$K$2:$P$2,0))</f>
        <v>100</v>
      </c>
      <c r="AC395" s="152" cm="1">
        <f t="array" ref="AC395">INDEX($K:$P,ROW(),MATCH(AC$3,$K$2:$P$2,0))</f>
        <v>100</v>
      </c>
      <c r="AD395" s="152" cm="1">
        <f t="array" ref="AD395">INDEX($K:$P,ROW(),MATCH(AD$3,$K$2:$P$2,0))</f>
        <v>100</v>
      </c>
      <c r="AE395" s="152" cm="1">
        <f t="array" ref="AE395">INDEX($K:$P,ROW(),MATCH(AE$3,$K$2:$P$2,0))</f>
        <v>100</v>
      </c>
      <c r="AF395" s="152" cm="1">
        <f t="array" ref="AF395">INDEX($K:$P,ROW(),MATCH(AF$3,$K$2:$P$2,0))</f>
        <v>100</v>
      </c>
      <c r="AG395" s="152" cm="1">
        <f t="array" ref="AG395">INDEX($K:$P,ROW(),MATCH(AG$3,$K$2:$P$2,0))</f>
        <v>100</v>
      </c>
      <c r="AH395" s="152" cm="1">
        <f t="array" ref="AH395">INDEX($K:$P,ROW(),MATCH(AH$3,$K$2:$P$2,0))</f>
        <v>100</v>
      </c>
      <c r="AI395" s="152" cm="1">
        <f t="array" ref="AI395">INDEX($K:$P,ROW(),MATCH(AI$3,$K$2:$P$2,0))</f>
        <v>100</v>
      </c>
      <c r="AJ395" s="152" cm="1">
        <f t="array" ref="AJ395">INDEX($K:$P,ROW(),MATCH(AJ$3,$K$2:$P$2,0))</f>
        <v>100</v>
      </c>
      <c r="AK395" s="152" cm="1">
        <f t="array" ref="AK395">INDEX($K:$P,ROW(),MATCH(AK$3,$K$2:$P$2,0))</f>
        <v>100</v>
      </c>
      <c r="AL395" s="152" cm="1">
        <f t="array" ref="AL395">INDEX($K:$P,ROW(),MATCH(AL$3,$K$2:$P$2,0))</f>
        <v>100</v>
      </c>
      <c r="AM395" s="152" cm="1">
        <f t="array" ref="AM395">INDEX($K:$P,ROW(),MATCH(AM$3,$K$2:$P$2,0))</f>
        <v>100</v>
      </c>
      <c r="AN395" s="152" cm="1">
        <f t="array" ref="AN395">INDEX($K:$P,ROW(),MATCH(AN$3,$K$2:$P$2,0))</f>
        <v>100</v>
      </c>
      <c r="AO395" s="152" cm="1">
        <f t="array" ref="AO395">INDEX($K:$P,ROW(),MATCH(AO$3,$K$2:$P$2,0))</f>
        <v>100</v>
      </c>
      <c r="AP395" s="152" cm="1">
        <f t="array" ref="AP395">INDEX($K:$P,ROW(),MATCH(AP$3,$K$2:$P$2,0))</f>
        <v>100</v>
      </c>
      <c r="AQ395" s="152" cm="1">
        <f t="array" ref="AQ395">INDEX($K:$P,ROW(),MATCH(AQ$3,$K$2:$P$2,0))</f>
        <v>100</v>
      </c>
      <c r="AR395" s="152" cm="1">
        <f t="array" ref="AR395">INDEX($K:$P,ROW(),MATCH(AR$3,$K$2:$P$2,0))</f>
        <v>100</v>
      </c>
      <c r="AS395" s="152" cm="1">
        <f t="array" ref="AS395">INDEX($K:$P,ROW(),MATCH(AS$3,$K$2:$P$2,0))</f>
        <v>100</v>
      </c>
      <c r="AT395" s="152" cm="1">
        <f t="array" ref="AT395">INDEX($K:$P,ROW(),MATCH(AT$3,$K$2:$P$2,0))</f>
        <v>100</v>
      </c>
      <c r="AU395" s="152" cm="1">
        <f t="array" ref="AU395">INDEX($K:$P,ROW(),MATCH(AU$3,$K$2:$P$2,0))</f>
        <v>100</v>
      </c>
      <c r="AV395" s="152" cm="1">
        <f t="array" ref="AV395">INDEX($K:$P,ROW(),MATCH(AV$3,$K$2:$P$2,0))</f>
        <v>100</v>
      </c>
      <c r="AW395" s="152" cm="1">
        <f t="array" ref="AW395">INDEX($K:$P,ROW(),MATCH(AW$3,$K$2:$P$2,0))</f>
        <v>100</v>
      </c>
      <c r="AX395" s="152" cm="1">
        <f t="array" ref="AX395">INDEX($K:$P,ROW(),MATCH(AX$3,$K$2:$P$2,0))</f>
        <v>100</v>
      </c>
      <c r="AY395" s="152" cm="1">
        <f t="array" ref="AY395">INDEX($K:$P,ROW(),MATCH(AY$3,$K$2:$P$2,0))</f>
        <v>100</v>
      </c>
      <c r="AZ395" s="152" cm="1">
        <f t="array" ref="AZ395">INDEX($K:$P,ROW(),MATCH(AZ$3,$K$2:$P$2,0))</f>
        <v>100</v>
      </c>
      <c r="BA395" s="152" cm="1">
        <f t="array" ref="BA395">INDEX($K:$P,ROW(),MATCH(BA$3,$K$2:$P$2,0))</f>
        <v>100</v>
      </c>
      <c r="BB395" s="152" cm="1">
        <f t="array" ref="BB395">INDEX($K:$P,ROW(),MATCH(BB$3,$K$2:$P$2,0))</f>
        <v>100</v>
      </c>
      <c r="BC395" s="152" cm="1">
        <f t="array" ref="BC395">INDEX($K:$P,ROW(),MATCH(BC$3,$K$2:$P$2,0))</f>
        <v>100</v>
      </c>
      <c r="BD395" s="152" cm="1">
        <f t="array" ref="BD395">INDEX($K:$P,ROW(),MATCH(BD$3,$K$2:$P$2,0))</f>
        <v>100</v>
      </c>
      <c r="BE395" s="152" cm="1">
        <f t="array" ref="BE395">INDEX($K:$P,ROW(),MATCH(BE$3,$K$2:$P$2,0))</f>
        <v>100</v>
      </c>
      <c r="BF395" s="152" cm="1">
        <f t="array" ref="BF395">INDEX($K:$P,ROW(),MATCH(BF$3,$K$2:$P$2,0))</f>
        <v>100</v>
      </c>
      <c r="BG395" s="152" cm="1">
        <f t="array" ref="BG395">INDEX($K:$P,ROW(),MATCH(BG$3,$K$2:$P$2,0))</f>
        <v>100</v>
      </c>
      <c r="BH395" s="152" cm="1">
        <f t="array" ref="BH395">INDEX($K:$P,ROW(),MATCH(BH$3,$K$2:$P$2,0))</f>
        <v>100</v>
      </c>
      <c r="BI395" s="152" cm="1">
        <f t="array" ref="BI395">INDEX($K:$P,ROW(),MATCH(BI$3,$K$2:$P$2,0))</f>
        <v>100</v>
      </c>
      <c r="BJ395" s="152" cm="1">
        <f t="array" ref="BJ395">INDEX($K:$P,ROW(),MATCH(BJ$3,$K$2:$P$2,0))</f>
        <v>100</v>
      </c>
      <c r="BK395" s="152" cm="1">
        <f t="array" ref="BK395">INDEX($K:$P,ROW(),MATCH(BK$3,$K$2:$P$2,0))</f>
        <v>100</v>
      </c>
      <c r="BL395" s="152" cm="1">
        <f t="array" ref="BL395">INDEX($K:$P,ROW(),MATCH(BL$3,$K$2:$P$2,0))</f>
        <v>100</v>
      </c>
      <c r="BM395" s="152" cm="1">
        <f t="array" ref="BM395">INDEX($K:$P,ROW(),MATCH(BM$3,$K$2:$P$2,0))</f>
        <v>100</v>
      </c>
      <c r="BN395" s="152" cm="1">
        <f t="array" ref="BN395">INDEX($K:$P,ROW(),MATCH(BN$3,$K$2:$P$2,0))</f>
        <v>100</v>
      </c>
      <c r="BO395" s="152" cm="1">
        <f t="array" ref="BO395">INDEX($K:$P,ROW(),MATCH(BO$3,$K$2:$P$2,0))</f>
        <v>100</v>
      </c>
      <c r="BP395" s="152" cm="1">
        <f t="array" ref="BP395">INDEX($K:$P,ROW(),MATCH(BP$3,$K$2:$P$2,0))</f>
        <v>100</v>
      </c>
      <c r="BQ395" s="152" cm="1">
        <f t="array" ref="BQ395">INDEX($K:$P,ROW(),MATCH(BQ$3,$K$2:$P$2,0))</f>
        <v>100</v>
      </c>
      <c r="BR395" s="152" cm="1">
        <f t="array" ref="BR395">INDEX($K:$P,ROW(),MATCH(BR$3,$K$2:$P$2,0))</f>
        <v>100</v>
      </c>
      <c r="BS395" s="152" cm="1">
        <f t="array" ref="BS395">INDEX($K:$P,ROW(),MATCH(BS$3,$K$2:$P$2,0))</f>
        <v>100</v>
      </c>
      <c r="BT395" s="152" cm="1">
        <f t="array" ref="BT395">INDEX($K:$P,ROW(),MATCH(BT$3,$K$2:$P$2,0))</f>
        <v>100</v>
      </c>
      <c r="BU395" s="152" cm="1">
        <f t="array" ref="BU395">INDEX($K:$P,ROW(),MATCH(BU$3,$K$2:$P$2,0))</f>
        <v>100</v>
      </c>
      <c r="BV395" s="152" cm="1">
        <f t="array" ref="BV395">INDEX($K:$P,ROW(),MATCH(BV$3,$K$2:$P$2,0))</f>
        <v>100</v>
      </c>
      <c r="BW395" s="152" cm="1">
        <f t="array" ref="BW395">INDEX($K:$P,ROW(),MATCH(BW$3,$K$2:$P$2,0))</f>
        <v>100</v>
      </c>
      <c r="BX395" s="152" cm="1">
        <f t="array" ref="BX395">INDEX($K:$P,ROW(),MATCH(BX$3,$K$2:$P$2,0))</f>
        <v>100</v>
      </c>
      <c r="BY395" s="152" cm="1">
        <f t="array" ref="BY395">INDEX($K:$P,ROW(),MATCH(BY$3,$K$2:$P$2,0))</f>
        <v>100</v>
      </c>
      <c r="BZ395" s="152" cm="1">
        <f t="array" ref="BZ395">INDEX($K:$P,ROW(),MATCH(BZ$3,$K$2:$P$2,0))</f>
        <v>100</v>
      </c>
      <c r="CA395" s="152" cm="1">
        <f t="array" ref="CA395">INDEX($K:$P,ROW(),MATCH(CA$3,$K$2:$P$2,0))</f>
        <v>100</v>
      </c>
      <c r="CB395" s="152" cm="1">
        <f t="array" ref="CB395">INDEX($K:$P,ROW(),MATCH(CB$3,$K$2:$P$2,0))</f>
        <v>100</v>
      </c>
      <c r="CC395" s="152" cm="1">
        <f t="array" ref="CC395">INDEX($K:$P,ROW(),MATCH(CC$3,$K$2:$P$2,0))</f>
        <v>100</v>
      </c>
      <c r="CD395" s="152" cm="1">
        <f t="array" ref="CD395">INDEX($K:$P,ROW(),MATCH(CD$3,$K$2:$P$2,0))</f>
        <v>100</v>
      </c>
      <c r="CE395" s="152" cm="1">
        <f t="array" ref="CE395">INDEX($K:$P,ROW(),MATCH(CE$3,$K$2:$P$2,0))</f>
        <v>100</v>
      </c>
      <c r="CF395" s="152" cm="1">
        <f t="array" ref="CF395">INDEX($K:$P,ROW(),MATCH(CF$3,$K$2:$P$2,0))</f>
        <v>100</v>
      </c>
      <c r="CG395" s="152" cm="1">
        <f t="array" ref="CG395">INDEX($K:$P,ROW(),MATCH(CG$3,$K$2:$P$2,0))</f>
        <v>100</v>
      </c>
      <c r="CH395" s="152" cm="1">
        <f t="array" ref="CH395">INDEX($K:$P,ROW(),MATCH(CH$3,$K$2:$P$2,0))</f>
        <v>100</v>
      </c>
      <c r="CI395" s="152" cm="1">
        <f t="array" ref="CI395">INDEX($K:$P,ROW(),MATCH(CI$3,$K$2:$P$2,0))</f>
        <v>100</v>
      </c>
      <c r="CJ395" s="152" cm="1">
        <f t="array" ref="CJ395">INDEX($K:$P,ROW(),MATCH(CJ$3,$K$2:$P$2,0))</f>
        <v>100</v>
      </c>
      <c r="CK395" s="152" cm="1">
        <f t="array" ref="CK395">INDEX($K:$P,ROW(),MATCH(CK$3,$K$2:$P$2,0))</f>
        <v>100</v>
      </c>
      <c r="CL395" s="152" cm="1">
        <f t="array" ref="CL395">INDEX($K:$P,ROW(),MATCH(CL$3,$K$2:$P$2,0))</f>
        <v>100</v>
      </c>
      <c r="CN395" s="60"/>
      <c r="CO395" s="152" t="e" cm="1">
        <f t="array" ref="CO395">INDEX($K:$P,ROW(),MATCH(CO$3,$K$2:$P$2,0))</f>
        <v>#N/A</v>
      </c>
      <c r="CP395" s="152" t="e" cm="1">
        <f t="array" ref="CP395">INDEX($K:$P,ROW(),MATCH(CP$3,$K$2:$P$2,0))</f>
        <v>#N/A</v>
      </c>
      <c r="CQ395" s="152" t="e" cm="1">
        <f t="array" ref="CQ395">INDEX($K:$P,ROW(),MATCH(CQ$3,$K$2:$P$2,0))</f>
        <v>#N/A</v>
      </c>
      <c r="CR395" s="152" t="e" cm="1">
        <f t="array" ref="CR395">INDEX($K:$P,ROW(),MATCH(CR$3,$K$2:$P$2,0))</f>
        <v>#N/A</v>
      </c>
      <c r="CS395" s="152" t="e" cm="1">
        <f t="array" ref="CS395">INDEX($K:$P,ROW(),MATCH(CS$3,$K$2:$P$2,0))</f>
        <v>#N/A</v>
      </c>
      <c r="CT395" s="152" t="e" cm="1">
        <f t="array" ref="CT395">INDEX($K:$P,ROW(),MATCH(CT$3,$K$2:$P$2,0))</f>
        <v>#N/A</v>
      </c>
      <c r="CU395" s="152" t="e" cm="1">
        <f t="array" ref="CU395">INDEX($K:$P,ROW(),MATCH(CU$3,$K$2:$P$2,0))</f>
        <v>#N/A</v>
      </c>
      <c r="CV395" s="152" t="e" cm="1">
        <f t="array" ref="CV395">INDEX($K:$P,ROW(),MATCH(CV$3,$K$2:$P$2,0))</f>
        <v>#N/A</v>
      </c>
      <c r="CW395" s="152" t="e" cm="1">
        <f t="array" ref="CW395">INDEX($K:$P,ROW(),MATCH(CW$3,$K$2:$P$2,0))</f>
        <v>#N/A</v>
      </c>
      <c r="CX395" s="152" t="e" cm="1">
        <f t="array" ref="CX395">INDEX($K:$P,ROW(),MATCH(CX$3,$K$2:$P$2,0))</f>
        <v>#N/A</v>
      </c>
      <c r="CY395" s="152" t="e" cm="1">
        <f t="array" ref="CY395">INDEX($K:$P,ROW(),MATCH(CY$3,$K$2:$P$2,0))</f>
        <v>#N/A</v>
      </c>
      <c r="CZ395" s="152" t="e" cm="1">
        <f t="array" ref="CZ395">INDEX($K:$P,ROW(),MATCH(CZ$3,$K$2:$P$2,0))</f>
        <v>#N/A</v>
      </c>
      <c r="DA395" s="152" t="e" cm="1">
        <f t="array" ref="DA395">INDEX($K:$P,ROW(),MATCH(DA$3,$K$2:$P$2,0))</f>
        <v>#N/A</v>
      </c>
      <c r="DB395" s="152" t="e" cm="1">
        <f t="array" ref="DB395">INDEX($K:$P,ROW(),MATCH(DB$3,$K$2:$P$2,0))</f>
        <v>#N/A</v>
      </c>
      <c r="DC395" s="152" t="e" cm="1">
        <f t="array" ref="DC395">INDEX($K:$P,ROW(),MATCH(DC$3,$K$2:$P$2,0))</f>
        <v>#N/A</v>
      </c>
      <c r="DD395" s="152" t="e" cm="1">
        <f t="array" ref="DD395">INDEX($K:$P,ROW(),MATCH(DD$3,$K$2:$P$2,0))</f>
        <v>#N/A</v>
      </c>
      <c r="DE395" s="152" t="e" cm="1">
        <f t="array" ref="DE395">INDEX($K:$P,ROW(),MATCH(DE$3,$K$2:$P$2,0))</f>
        <v>#N/A</v>
      </c>
      <c r="DF395" s="152" t="e" cm="1">
        <f t="array" ref="DF395">INDEX($K:$P,ROW(),MATCH(DF$3,$K$2:$P$2,0))</f>
        <v>#N/A</v>
      </c>
      <c r="DG395" s="152" t="e" cm="1">
        <f t="array" ref="DG395">INDEX($K:$P,ROW(),MATCH(DG$3,$K$2:$P$2,0))</f>
        <v>#N/A</v>
      </c>
      <c r="DH395" s="152" t="e" cm="1">
        <f t="array" ref="DH395">INDEX($K:$P,ROW(),MATCH(DH$3,$K$2:$P$2,0))</f>
        <v>#N/A</v>
      </c>
      <c r="DI395" s="152" t="e" cm="1">
        <f t="array" ref="DI395">INDEX($K:$P,ROW(),MATCH(DI$3,$K$2:$P$2,0))</f>
        <v>#N/A</v>
      </c>
      <c r="DJ395" s="152" t="e" cm="1">
        <f t="array" ref="DJ395">INDEX($K:$P,ROW(),MATCH(DJ$3,$K$2:$P$2,0))</f>
        <v>#N/A</v>
      </c>
      <c r="DK395" s="152" t="e" cm="1">
        <f t="array" ref="DK395">INDEX($K:$P,ROW(),MATCH(DK$3,$K$2:$P$2,0))</f>
        <v>#N/A</v>
      </c>
      <c r="DL395" s="152" t="e" cm="1">
        <f t="array" ref="DL395">INDEX($K:$P,ROW(),MATCH(DL$3,$K$2:$P$2,0))</f>
        <v>#N/A</v>
      </c>
    </row>
    <row r="396" spans="1:116" x14ac:dyDescent="0.4">
      <c r="B396" t="str">
        <f>E396</f>
        <v>396 DTERMY-PV</v>
      </c>
      <c r="C396" t="s">
        <v>236</v>
      </c>
      <c r="D396" t="s">
        <v>870</v>
      </c>
      <c r="E396" t="str">
        <f t="shared" si="365"/>
        <v>396 DTERMY-PV</v>
      </c>
      <c r="G396" s="158" t="str">
        <f>"New borrowing - "&amp;SUBSTITUTE(G386,":","")</f>
        <v>New borrowing - Rolling fixed term debt - multiple borrowings w/ annual control</v>
      </c>
      <c r="K396" s="23">
        <v>10000</v>
      </c>
      <c r="L396" s="23">
        <f>SUMIF($4:$4,L$2,393:393)</f>
        <v>0</v>
      </c>
      <c r="M396" s="23">
        <f>SUMIF($4:$4,M$2,393:393)</f>
        <v>0</v>
      </c>
      <c r="N396" s="23">
        <f>SUMIF($4:$4,N$2,393:393)</f>
        <v>0</v>
      </c>
      <c r="O396" s="23">
        <f>SUMIF($4:$4,O$2,393:393)</f>
        <v>0</v>
      </c>
      <c r="P396" s="23">
        <f>SUMIF($4:$4,P$2,393:393)</f>
        <v>0</v>
      </c>
      <c r="R396" s="53">
        <f>H391</f>
        <v>1000</v>
      </c>
      <c r="S396" s="80" cm="1">
        <f t="array" aca="1" ref="S396" ca="1">+S395*INDIRECT(S381)</f>
        <v>500000</v>
      </c>
      <c r="T396" s="80" cm="1">
        <f t="array" aca="1" ref="T396" ca="1">+T395*INDIRECT(T381)</f>
        <v>500000</v>
      </c>
      <c r="U396" s="80" cm="1">
        <f t="array" aca="1" ref="U396" ca="1">+U395*INDIRECT(U381)</f>
        <v>500000</v>
      </c>
      <c r="V396" s="80" cm="1">
        <f t="array" aca="1" ref="V396" ca="1">+V395*INDIRECT(V381)</f>
        <v>500000</v>
      </c>
      <c r="W396" s="80" cm="1">
        <f t="array" aca="1" ref="W396" ca="1">+W395*INDIRECT(W381)</f>
        <v>500000</v>
      </c>
      <c r="X396" s="80" cm="1">
        <f t="array" aca="1" ref="X396" ca="1">+X395*INDIRECT(X381)</f>
        <v>500000</v>
      </c>
      <c r="Y396" s="80" cm="1">
        <f t="array" aca="1" ref="Y396" ca="1">+Y395*INDIRECT(Y381)</f>
        <v>500000</v>
      </c>
      <c r="Z396" s="80" cm="1">
        <f t="array" aca="1" ref="Z396" ca="1">+Z395*INDIRECT(Z381)</f>
        <v>500000</v>
      </c>
      <c r="AA396" s="80" cm="1">
        <f t="array" aca="1" ref="AA396" ca="1">+AA395*INDIRECT(AA381)</f>
        <v>500000</v>
      </c>
      <c r="AB396" s="80" cm="1">
        <f t="array" aca="1" ref="AB396" ca="1">+AB395*INDIRECT(AB381)</f>
        <v>500000</v>
      </c>
      <c r="AC396" s="80" cm="1">
        <f t="array" aca="1" ref="AC396" ca="1">+AC395*INDIRECT(AC381)</f>
        <v>500000</v>
      </c>
      <c r="AD396" s="80" cm="1">
        <f t="array" aca="1" ref="AD396" ca="1">+AD395*INDIRECT(AD381)</f>
        <v>500000</v>
      </c>
      <c r="AE396" s="80" cm="1">
        <f t="array" aca="1" ref="AE396" ca="1">+AE395*INDIRECT(AE381)</f>
        <v>500000</v>
      </c>
      <c r="AF396" s="80" cm="1">
        <f t="array" aca="1" ref="AF396" ca="1">+AF395*INDIRECT(AF381)</f>
        <v>500000</v>
      </c>
      <c r="AG396" s="80" cm="1">
        <f t="array" aca="1" ref="AG396" ca="1">+AG395*INDIRECT(AG381)</f>
        <v>500000</v>
      </c>
      <c r="AH396" s="80" cm="1">
        <f t="array" aca="1" ref="AH396" ca="1">+AH395*INDIRECT(AH381)</f>
        <v>500000</v>
      </c>
      <c r="AI396" s="80" cm="1">
        <f t="array" aca="1" ref="AI396" ca="1">+AI395*INDIRECT(AI381)</f>
        <v>500000</v>
      </c>
      <c r="AJ396" s="80" cm="1">
        <f t="array" aca="1" ref="AJ396" ca="1">+AJ395*INDIRECT(AJ381)</f>
        <v>500000</v>
      </c>
      <c r="AK396" s="80" cm="1">
        <f t="array" aca="1" ref="AK396" ca="1">+AK395*INDIRECT(AK381)</f>
        <v>500000</v>
      </c>
      <c r="AL396" s="80" cm="1">
        <f t="array" aca="1" ref="AL396" ca="1">+AL395*INDIRECT(AL381)</f>
        <v>500000</v>
      </c>
      <c r="AM396" s="80" cm="1">
        <f t="array" aca="1" ref="AM396" ca="1">+AM395*INDIRECT(AM381)</f>
        <v>500000</v>
      </c>
      <c r="AN396" s="80" cm="1">
        <f t="array" aca="1" ref="AN396" ca="1">+AN395*INDIRECT(AN381)</f>
        <v>500000</v>
      </c>
      <c r="AO396" s="80" cm="1">
        <f t="array" aca="1" ref="AO396" ca="1">+AO395*INDIRECT(AO381)</f>
        <v>500000</v>
      </c>
      <c r="AP396" s="80" cm="1">
        <f t="array" aca="1" ref="AP396" ca="1">+AP395*INDIRECT(AP381)</f>
        <v>500000</v>
      </c>
      <c r="AQ396" s="80" cm="1">
        <f t="array" aca="1" ref="AQ396" ca="1">+AQ395*INDIRECT(AQ381)</f>
        <v>500000</v>
      </c>
      <c r="AR396" s="80" cm="1">
        <f t="array" aca="1" ref="AR396" ca="1">+AR395*INDIRECT(AR381)</f>
        <v>500000</v>
      </c>
      <c r="AS396" s="80" cm="1">
        <f t="array" aca="1" ref="AS396" ca="1">+AS395*INDIRECT(AS381)</f>
        <v>500000</v>
      </c>
      <c r="AT396" s="80" cm="1">
        <f t="array" aca="1" ref="AT396" ca="1">+AT395*INDIRECT(AT381)</f>
        <v>500000</v>
      </c>
      <c r="AU396" s="80" cm="1">
        <f t="array" aca="1" ref="AU396" ca="1">+AU395*INDIRECT(AU381)</f>
        <v>500000</v>
      </c>
      <c r="AV396" s="80" cm="1">
        <f t="array" aca="1" ref="AV396" ca="1">+AV395*INDIRECT(AV381)</f>
        <v>500000</v>
      </c>
      <c r="AW396" s="80" cm="1">
        <f t="array" aca="1" ref="AW396" ca="1">+AW395*INDIRECT(AW381)</f>
        <v>500000</v>
      </c>
      <c r="AX396" s="80" cm="1">
        <f t="array" aca="1" ref="AX396" ca="1">+AX395*INDIRECT(AX381)</f>
        <v>500000</v>
      </c>
      <c r="AY396" s="80" cm="1">
        <f t="array" aca="1" ref="AY396" ca="1">+AY395*INDIRECT(AY381)</f>
        <v>500000</v>
      </c>
      <c r="AZ396" s="80" cm="1">
        <f t="array" aca="1" ref="AZ396" ca="1">+AZ395*INDIRECT(AZ381)</f>
        <v>500000</v>
      </c>
      <c r="BA396" s="80" cm="1">
        <f t="array" aca="1" ref="BA396" ca="1">+BA395*INDIRECT(BA381)</f>
        <v>500000</v>
      </c>
      <c r="BB396" s="80" cm="1">
        <f t="array" aca="1" ref="BB396" ca="1">+BB395*INDIRECT(BB381)</f>
        <v>500000</v>
      </c>
      <c r="BC396" s="80" cm="1">
        <f t="array" aca="1" ref="BC396" ca="1">+BC395*INDIRECT(BC381)</f>
        <v>500000</v>
      </c>
      <c r="BD396" s="80" cm="1">
        <f t="array" aca="1" ref="BD396" ca="1">+BD395*INDIRECT(BD381)</f>
        <v>500000</v>
      </c>
      <c r="BE396" s="80" cm="1">
        <f t="array" aca="1" ref="BE396" ca="1">+BE395*INDIRECT(BE381)</f>
        <v>500000</v>
      </c>
      <c r="BF396" s="80" cm="1">
        <f t="array" aca="1" ref="BF396" ca="1">+BF395*INDIRECT(BF381)</f>
        <v>500000</v>
      </c>
      <c r="BG396" s="80" cm="1">
        <f t="array" aca="1" ref="BG396" ca="1">+BG395*INDIRECT(BG381)</f>
        <v>500000</v>
      </c>
      <c r="BH396" s="80" cm="1">
        <f t="array" aca="1" ref="BH396" ca="1">+BH395*INDIRECT(BH381)</f>
        <v>500000</v>
      </c>
      <c r="BI396" s="80" cm="1">
        <f t="array" aca="1" ref="BI396" ca="1">+BI395*INDIRECT(BI381)</f>
        <v>500000</v>
      </c>
      <c r="BJ396" s="80" cm="1">
        <f t="array" aca="1" ref="BJ396" ca="1">+BJ395*INDIRECT(BJ381)</f>
        <v>500000</v>
      </c>
      <c r="BK396" s="80" cm="1">
        <f t="array" aca="1" ref="BK396" ca="1">+BK395*INDIRECT(BK381)</f>
        <v>500000</v>
      </c>
      <c r="BL396" s="80" cm="1">
        <f t="array" aca="1" ref="BL396" ca="1">+BL395*INDIRECT(BL381)</f>
        <v>500000</v>
      </c>
      <c r="BM396" s="80" cm="1">
        <f t="array" aca="1" ref="BM396" ca="1">+BM395*INDIRECT(BM381)</f>
        <v>500000</v>
      </c>
      <c r="BN396" s="80" cm="1">
        <f t="array" aca="1" ref="BN396" ca="1">+BN395*INDIRECT(BN381)</f>
        <v>500000</v>
      </c>
      <c r="BO396" s="80" cm="1">
        <f t="array" aca="1" ref="BO396" ca="1">+BO395*INDIRECT(BO381)</f>
        <v>500000</v>
      </c>
      <c r="BP396" s="80" cm="1">
        <f t="array" aca="1" ref="BP396" ca="1">+BP395*INDIRECT(BP381)</f>
        <v>500000</v>
      </c>
      <c r="BQ396" s="80" cm="1">
        <f t="array" aca="1" ref="BQ396" ca="1">+BQ395*INDIRECT(BQ381)</f>
        <v>500000</v>
      </c>
      <c r="BR396" s="80" cm="1">
        <f t="array" aca="1" ref="BR396" ca="1">+BR395*INDIRECT(BR381)</f>
        <v>500000</v>
      </c>
      <c r="BS396" s="80" cm="1">
        <f t="array" aca="1" ref="BS396" ca="1">+BS395*INDIRECT(BS381)</f>
        <v>500000</v>
      </c>
      <c r="BT396" s="80" cm="1">
        <f t="array" aca="1" ref="BT396" ca="1">+BT395*INDIRECT(BT381)</f>
        <v>500000</v>
      </c>
      <c r="BU396" s="80" cm="1">
        <f t="array" aca="1" ref="BU396" ca="1">+BU395*INDIRECT(BU381)</f>
        <v>500000</v>
      </c>
      <c r="BV396" s="80" cm="1">
        <f t="array" aca="1" ref="BV396" ca="1">+BV395*INDIRECT(BV381)</f>
        <v>500000</v>
      </c>
      <c r="BW396" s="80" cm="1">
        <f t="array" aca="1" ref="BW396" ca="1">+BW395*INDIRECT(BW381)</f>
        <v>500000</v>
      </c>
      <c r="BX396" s="80" cm="1">
        <f t="array" aca="1" ref="BX396" ca="1">+BX395*INDIRECT(BX381)</f>
        <v>500000</v>
      </c>
      <c r="BY396" s="80" cm="1">
        <f t="array" aca="1" ref="BY396" ca="1">+BY395*INDIRECT(BY381)</f>
        <v>500000</v>
      </c>
      <c r="BZ396" s="80" cm="1">
        <f t="array" aca="1" ref="BZ396" ca="1">+BZ395*INDIRECT(BZ381)</f>
        <v>500000</v>
      </c>
      <c r="CA396" s="80" cm="1">
        <f t="array" aca="1" ref="CA396" ca="1">+CA395*INDIRECT(CA381)</f>
        <v>500000</v>
      </c>
      <c r="CB396" s="80" cm="1">
        <f t="array" aca="1" ref="CB396" ca="1">+CB395*INDIRECT(CB381)</f>
        <v>500000</v>
      </c>
      <c r="CC396" s="80" cm="1">
        <f t="array" aca="1" ref="CC396" ca="1">+CC395*INDIRECT(CC381)</f>
        <v>500000</v>
      </c>
      <c r="CD396" s="80" cm="1">
        <f t="array" aca="1" ref="CD396" ca="1">+CD395*INDIRECT(CD381)</f>
        <v>500000</v>
      </c>
      <c r="CE396" s="80" cm="1">
        <f t="array" aca="1" ref="CE396" ca="1">+CE395*INDIRECT(CE381)</f>
        <v>500000</v>
      </c>
      <c r="CF396" s="80" cm="1">
        <f t="array" aca="1" ref="CF396" ca="1">+CF395*INDIRECT(CF381)</f>
        <v>500000</v>
      </c>
      <c r="CG396" s="80" cm="1">
        <f t="array" aca="1" ref="CG396" ca="1">+CG395*INDIRECT(CG381)</f>
        <v>500000</v>
      </c>
      <c r="CH396" s="80" cm="1">
        <f t="array" aca="1" ref="CH396" ca="1">+CH395*INDIRECT(CH381)</f>
        <v>500000</v>
      </c>
      <c r="CI396" s="80" cm="1">
        <f t="array" aca="1" ref="CI396" ca="1">+CI395*INDIRECT(CI381)</f>
        <v>500000</v>
      </c>
      <c r="CJ396" s="80" cm="1">
        <f t="array" aca="1" ref="CJ396" ca="1">+CJ395*INDIRECT(CJ381)</f>
        <v>500000</v>
      </c>
      <c r="CK396" s="80" cm="1">
        <f t="array" aca="1" ref="CK396" ca="1">+CK395*INDIRECT(CK381)</f>
        <v>500000</v>
      </c>
      <c r="CL396" s="80" cm="1">
        <f t="array" aca="1" ref="CL396" ca="1">+CL395*INDIRECT(CL381)</f>
        <v>500000</v>
      </c>
      <c r="CM396" s="80" t="e" cm="1">
        <f t="array" aca="1" ref="CM396" ca="1">+CM395*INDIRECT(CM381)</f>
        <v>#REF!</v>
      </c>
      <c r="CN396" s="80" t="e" cm="1">
        <f t="array" aca="1" ref="CN396" ca="1">+CN395*INDIRECT(CN381)</f>
        <v>#REF!</v>
      </c>
      <c r="CO396" s="80" t="e" cm="1">
        <f t="array" aca="1" ref="CO396" ca="1">+CO395*INDIRECT(CO381)</f>
        <v>#N/A</v>
      </c>
      <c r="CP396" s="80" t="e" cm="1">
        <f t="array" aca="1" ref="CP396" ca="1">+CP395*INDIRECT(CP381)</f>
        <v>#N/A</v>
      </c>
      <c r="CQ396" s="80" t="e" cm="1">
        <f t="array" aca="1" ref="CQ396" ca="1">+CQ395*INDIRECT(CQ381)</f>
        <v>#N/A</v>
      </c>
      <c r="CR396" s="80" t="e" cm="1">
        <f t="array" aca="1" ref="CR396" ca="1">+CR395*INDIRECT(CR381)</f>
        <v>#N/A</v>
      </c>
      <c r="CS396" s="80" t="e" cm="1">
        <f t="array" aca="1" ref="CS396" ca="1">+CS395*INDIRECT(CS381)</f>
        <v>#N/A</v>
      </c>
      <c r="CT396" s="80" t="e" cm="1">
        <f t="array" aca="1" ref="CT396" ca="1">+CT395*INDIRECT(CT381)</f>
        <v>#N/A</v>
      </c>
      <c r="CU396" s="80" t="e" cm="1">
        <f t="array" aca="1" ref="CU396" ca="1">+CU395*INDIRECT(CU381)</f>
        <v>#N/A</v>
      </c>
      <c r="CV396" s="80" t="e" cm="1">
        <f t="array" aca="1" ref="CV396" ca="1">+CV395*INDIRECT(CV381)</f>
        <v>#N/A</v>
      </c>
      <c r="CW396" s="80" t="e" cm="1">
        <f t="array" aca="1" ref="CW396" ca="1">+CW395*INDIRECT(CW381)</f>
        <v>#N/A</v>
      </c>
      <c r="CX396" s="80" t="e" cm="1">
        <f t="array" aca="1" ref="CX396" ca="1">+CX395*INDIRECT(CX381)</f>
        <v>#N/A</v>
      </c>
      <c r="CY396" s="80" t="e" cm="1">
        <f t="array" aca="1" ref="CY396" ca="1">+CY395*INDIRECT(CY381)</f>
        <v>#N/A</v>
      </c>
      <c r="CZ396" s="80" t="e" cm="1">
        <f t="array" aca="1" ref="CZ396" ca="1">+CZ395*INDIRECT(CZ381)</f>
        <v>#N/A</v>
      </c>
      <c r="DA396" s="80" t="e" cm="1">
        <f t="array" aca="1" ref="DA396" ca="1">+DA395*INDIRECT(DA381)</f>
        <v>#N/A</v>
      </c>
      <c r="DB396" s="80" t="e" cm="1">
        <f t="array" aca="1" ref="DB396" ca="1">+DB395*INDIRECT(DB381)</f>
        <v>#N/A</v>
      </c>
      <c r="DC396" s="80" t="e" cm="1">
        <f t="array" aca="1" ref="DC396" ca="1">+DC395*INDIRECT(DC381)</f>
        <v>#N/A</v>
      </c>
      <c r="DD396" s="80" t="e" cm="1">
        <f t="array" aca="1" ref="DD396" ca="1">+DD395*INDIRECT(DD381)</f>
        <v>#N/A</v>
      </c>
      <c r="DE396" s="80" t="e" cm="1">
        <f t="array" aca="1" ref="DE396" ca="1">+DE395*INDIRECT(DE381)</f>
        <v>#N/A</v>
      </c>
      <c r="DF396" s="80" t="e" cm="1">
        <f t="array" aca="1" ref="DF396" ca="1">+DF395*INDIRECT(DF381)</f>
        <v>#N/A</v>
      </c>
      <c r="DG396" s="80" t="e" cm="1">
        <f t="array" aca="1" ref="DG396" ca="1">+DG395*INDIRECT(DG381)</f>
        <v>#N/A</v>
      </c>
      <c r="DH396" s="80" t="e" cm="1">
        <f t="array" aca="1" ref="DH396" ca="1">+DH395*INDIRECT(DH381)</f>
        <v>#N/A</v>
      </c>
      <c r="DI396" s="80" t="e" cm="1">
        <f t="array" aca="1" ref="DI396" ca="1">+DI395*INDIRECT(DI381)</f>
        <v>#N/A</v>
      </c>
      <c r="DJ396" s="80" t="e" cm="1">
        <f t="array" aca="1" ref="DJ396" ca="1">+DJ395*INDIRECT(DJ381)</f>
        <v>#N/A</v>
      </c>
      <c r="DK396" s="80" t="e" cm="1">
        <f t="array" aca="1" ref="DK396" ca="1">+DK395*INDIRECT(DK381)</f>
        <v>#N/A</v>
      </c>
      <c r="DL396" s="80" t="e" cm="1">
        <f t="array" aca="1" ref="DL396" ca="1">+DL395*INDIRECT(DL381)</f>
        <v>#N/A</v>
      </c>
    </row>
    <row r="397" spans="1:116" x14ac:dyDescent="0.4">
      <c r="C397" t="s">
        <v>236</v>
      </c>
      <c r="D397" t="s">
        <v>870</v>
      </c>
      <c r="E397" t="str">
        <f t="shared" si="365"/>
        <v>397 DTERMY-PV</v>
      </c>
      <c r="G397" s="158" t="str">
        <f>"Repayment - "&amp;SUBSTITUTE(G386,":","")</f>
        <v>Repayment - Rolling fixed term debt - multiple borrowings w/ annual control</v>
      </c>
      <c r="K397" s="138">
        <f t="shared" ref="K397:P397" ca="1" si="462">SUMIF($3:$3,K$2,397:397)</f>
        <v>-4501000</v>
      </c>
      <c r="L397" s="138">
        <f t="shared" ca="1" si="462"/>
        <v>-6000000</v>
      </c>
      <c r="M397" s="138">
        <f t="shared" ca="1" si="462"/>
        <v>-6000000</v>
      </c>
      <c r="N397" s="138">
        <f t="shared" ca="1" si="462"/>
        <v>-6000000</v>
      </c>
      <c r="O397" s="138">
        <f t="shared" ca="1" si="462"/>
        <v>-6000000</v>
      </c>
      <c r="P397" s="138">
        <f t="shared" ca="1" si="462"/>
        <v>-6000000</v>
      </c>
      <c r="R397" s="225"/>
      <c r="S397" s="226">
        <f ca="1">-IF(COUNT($R396:S396)&lt;$H388,0,OFFSET(S396,0,-$H388+1))-$J$2117*(COUNT(R396:$S396)=($H388-$H389+1))</f>
        <v>0</v>
      </c>
      <c r="T397" s="226">
        <f ca="1">-IF(COUNT($R396:T396)&lt;$H388,0,OFFSET(T396,0,-$H388+1))-$J$2117*(COUNT(S396:$S396)=($H388-$H389+1))</f>
        <v>0</v>
      </c>
      <c r="U397" s="226">
        <f ca="1">-IF(COUNT($R396:U396)&lt;$H388,0,OFFSET(U396,0,-$H388+1))-$J$2117*(COUNT($S396:T396)=($H388-$H389+1))</f>
        <v>-1000</v>
      </c>
      <c r="V397" s="226">
        <f ca="1">-IF(COUNT($R396:V396)&lt;$H388,0,OFFSET(V396,0,-$H388+1))-$J$2117*(COUNT($S396:U396)=($H388-$H389+1))</f>
        <v>-500000</v>
      </c>
      <c r="W397" s="226">
        <f ca="1">-IF(COUNT($R396:W396)&lt;$H388,0,OFFSET(W396,0,-$H388+1))-$J$2117*(COUNT($S396:V396)=($H388-$H389+1))</f>
        <v>-500000</v>
      </c>
      <c r="X397" s="226">
        <f ca="1">-IF(COUNT($R396:X396)&lt;$H388,0,OFFSET(X396,0,-$H388+1))-$J$2117*(COUNT($S396:W396)=($H388-$H389+1))</f>
        <v>-500000</v>
      </c>
      <c r="Y397" s="226">
        <f ca="1">-IF(COUNT($R396:Y396)&lt;$H388,0,OFFSET(Y396,0,-$H388+1))-$J$2117*(COUNT($S396:X396)=($H388-$H389+1))</f>
        <v>-500000</v>
      </c>
      <c r="Z397" s="226">
        <f ca="1">-IF(COUNT($R396:Z396)&lt;$H388,0,OFFSET(Z396,0,-$H388+1))-$J$2117*(COUNT($S396:Y396)=($H388-$H389+1))</f>
        <v>-500000</v>
      </c>
      <c r="AA397" s="226">
        <f ca="1">-IF(COUNT($R396:AA396)&lt;$H388,0,OFFSET(AA396,0,-$H388+1))-$J$2117*(COUNT($S396:Z396)=($H388-$H389+1))</f>
        <v>-500000</v>
      </c>
      <c r="AB397" s="226">
        <f ca="1">-IF(COUNT($R396:AB396)&lt;$H388,0,OFFSET(AB396,0,-$H388+1))-$J$2117*(COUNT($S396:AA396)=($H388-$H389+1))</f>
        <v>-500000</v>
      </c>
      <c r="AC397" s="226">
        <f ca="1">-IF(COUNT($R396:AC396)&lt;$H388,0,OFFSET(AC396,0,-$H388+1))-$J$2117*(COUNT($S396:AB396)=($H388-$H389+1))</f>
        <v>-500000</v>
      </c>
      <c r="AD397" s="226">
        <f ca="1">-IF(COUNT($R396:AD396)&lt;$H388,0,OFFSET(AD396,0,-$H388+1))-$J$2117*(COUNT($S396:AC396)=($H388-$H389+1))</f>
        <v>-500000</v>
      </c>
      <c r="AE397" s="226">
        <f ca="1">-IF(COUNT($R396:AE396)&lt;$H388,0,OFFSET(AE396,0,-$H388+1))-$J$2117*(COUNT($S396:AD396)=($H388-$H389+1))</f>
        <v>-500000</v>
      </c>
      <c r="AF397" s="226">
        <f ca="1">-IF(COUNT($R396:AF396)&lt;$H388,0,OFFSET(AF396,0,-$H388+1))-$J$2117*(COUNT($S396:AE396)=($H388-$H389+1))</f>
        <v>-500000</v>
      </c>
      <c r="AG397" s="226">
        <f ca="1">-IF(COUNT($R396:AG396)&lt;$H388,0,OFFSET(AG396,0,-$H388+1))-$J$2117*(COUNT($S396:AF396)=($H388-$H389+1))</f>
        <v>-500000</v>
      </c>
      <c r="AH397" s="226">
        <f ca="1">-IF(COUNT($R396:AH396)&lt;$H388,0,OFFSET(AH396,0,-$H388+1))-$J$2117*(COUNT($S396:AG396)=($H388-$H389+1))</f>
        <v>-500000</v>
      </c>
      <c r="AI397" s="226">
        <f ca="1">-IF(COUNT($R396:AI396)&lt;$H388,0,OFFSET(AI396,0,-$H388+1))-$J$2117*(COUNT($S396:AH396)=($H388-$H389+1))</f>
        <v>-500000</v>
      </c>
      <c r="AJ397" s="226">
        <f ca="1">-IF(COUNT($R396:AJ396)&lt;$H388,0,OFFSET(AJ396,0,-$H388+1))-$J$2117*(COUNT($S396:AI396)=($H388-$H389+1))</f>
        <v>-500000</v>
      </c>
      <c r="AK397" s="226">
        <f ca="1">-IF(COUNT($R396:AK396)&lt;$H388,0,OFFSET(AK396,0,-$H388+1))-$J$2117*(COUNT($S396:AJ396)=($H388-$H389+1))</f>
        <v>-500000</v>
      </c>
      <c r="AL397" s="226">
        <f ca="1">-IF(COUNT($R396:AL396)&lt;$H388,0,OFFSET(AL396,0,-$H388+1))-$J$2117*(COUNT($S396:AK396)=($H388-$H389+1))</f>
        <v>-500000</v>
      </c>
      <c r="AM397" s="226">
        <f ca="1">-IF(COUNT($R396:AM396)&lt;$H388,0,OFFSET(AM396,0,-$H388+1))-$J$2117*(COUNT($S396:AL396)=($H388-$H389+1))</f>
        <v>-500000</v>
      </c>
      <c r="AN397" s="226">
        <f ca="1">-IF(COUNT($R396:AN396)&lt;$H388,0,OFFSET(AN396,0,-$H388+1))-$J$2117*(COUNT($S396:AM396)=($H388-$H389+1))</f>
        <v>-500000</v>
      </c>
      <c r="AO397" s="226">
        <f ca="1">-IF(COUNT($R396:AO396)&lt;$H388,0,OFFSET(AO396,0,-$H388+1))-$J$2117*(COUNT($S396:AN396)=($H388-$H389+1))</f>
        <v>-500000</v>
      </c>
      <c r="AP397" s="226">
        <f ca="1">-IF(COUNT($R396:AP396)&lt;$H388,0,OFFSET(AP396,0,-$H388+1))-$J$2117*(COUNT($S396:AO396)=($H388-$H389+1))</f>
        <v>-500000</v>
      </c>
      <c r="AQ397" s="226">
        <f ca="1">-IF(COUNT($R396:AQ396)&lt;$H388,0,OFFSET(AQ396,0,-$H388+1))-$J$2117*(COUNT($S396:AP396)=($H388-$H389+1))</f>
        <v>-500000</v>
      </c>
      <c r="AR397" s="226">
        <f ca="1">-IF(COUNT($R396:AR396)&lt;$H388,0,OFFSET(AR396,0,-$H388+1))-$J$2117*(COUNT($S396:AQ396)=($H388-$H389+1))</f>
        <v>-500000</v>
      </c>
      <c r="AS397" s="226">
        <f ca="1">-IF(COUNT($R396:AS396)&lt;$H388,0,OFFSET(AS396,0,-$H388+1))-$J$2117*(COUNT($S396:AR396)=($H388-$H389+1))</f>
        <v>-500000</v>
      </c>
      <c r="AT397" s="226">
        <f ca="1">-IF(COUNT($R396:AT396)&lt;$H388,0,OFFSET(AT396,0,-$H388+1))-$J$2117*(COUNT($S396:AS396)=($H388-$H389+1))</f>
        <v>-500000</v>
      </c>
      <c r="AU397" s="226">
        <f ca="1">-IF(COUNT($R396:AU396)&lt;$H388,0,OFFSET(AU396,0,-$H388+1))-$J$2117*(COUNT($S396:AT396)=($H388-$H389+1))</f>
        <v>-500000</v>
      </c>
      <c r="AV397" s="226">
        <f ca="1">-IF(COUNT($R396:AV396)&lt;$H388,0,OFFSET(AV396,0,-$H388+1))-$J$2117*(COUNT($S396:AU396)=($H388-$H389+1))</f>
        <v>-500000</v>
      </c>
      <c r="AW397" s="226">
        <f ca="1">-IF(COUNT($R396:AW396)&lt;$H388,0,OFFSET(AW396,0,-$H388+1))-$J$2117*(COUNT($S396:AV396)=($H388-$H389+1))</f>
        <v>-500000</v>
      </c>
      <c r="AX397" s="226">
        <f ca="1">-IF(COUNT($R396:AX396)&lt;$H388,0,OFFSET(AX396,0,-$H388+1))-$J$2117*(COUNT($S396:AW396)=($H388-$H389+1))</f>
        <v>-500000</v>
      </c>
      <c r="AY397" s="226">
        <f ca="1">-IF(COUNT($R396:AY396)&lt;$H388,0,OFFSET(AY396,0,-$H388+1))-$J$2117*(COUNT($S396:AX396)=($H388-$H389+1))</f>
        <v>-500000</v>
      </c>
      <c r="AZ397" s="226">
        <f ca="1">-IF(COUNT($R396:AZ396)&lt;$H388,0,OFFSET(AZ396,0,-$H388+1))-$J$2117*(COUNT($S396:AY396)=($H388-$H389+1))</f>
        <v>-500000</v>
      </c>
      <c r="BA397" s="226">
        <f ca="1">-IF(COUNT($R396:BA396)&lt;$H388,0,OFFSET(BA396,0,-$H388+1))-$J$2117*(COUNT($S396:AZ396)=($H388-$H389+1))</f>
        <v>-500000</v>
      </c>
      <c r="BB397" s="226">
        <f ca="1">-IF(COUNT($R396:BB396)&lt;$H388,0,OFFSET(BB396,0,-$H388+1))-$J$2117*(COUNT($S396:BA396)=($H388-$H389+1))</f>
        <v>-500000</v>
      </c>
      <c r="BC397" s="226">
        <f ca="1">-IF(COUNT($R396:BC396)&lt;$H388,0,OFFSET(BC396,0,-$H388+1))-$J$2117*(COUNT($S396:BB396)=($H388-$H389+1))</f>
        <v>-500000</v>
      </c>
      <c r="BD397" s="226">
        <f ca="1">-IF(COUNT($R396:BD396)&lt;$H388,0,OFFSET(BD396,0,-$H388+1))-$J$2117*(COUNT($S396:BC396)=($H388-$H389+1))</f>
        <v>-500000</v>
      </c>
      <c r="BE397" s="226">
        <f ca="1">-IF(COUNT($R396:BE396)&lt;$H388,0,OFFSET(BE396,0,-$H388+1))-$J$2117*(COUNT($S396:BD396)=($H388-$H389+1))</f>
        <v>-500000</v>
      </c>
      <c r="BF397" s="226">
        <f ca="1">-IF(COUNT($R396:BF396)&lt;$H388,0,OFFSET(BF396,0,-$H388+1))-$J$2117*(COUNT($S396:BE396)=($H388-$H389+1))</f>
        <v>-500000</v>
      </c>
      <c r="BG397" s="226">
        <f ca="1">-IF(COUNT($R396:BG396)&lt;$H388,0,OFFSET(BG396,0,-$H388+1))-$J$2117*(COUNT($S396:BF396)=($H388-$H389+1))</f>
        <v>-500000</v>
      </c>
      <c r="BH397" s="226">
        <f ca="1">-IF(COUNT($R396:BH396)&lt;$H388,0,OFFSET(BH396,0,-$H388+1))-$J$2117*(COUNT($S396:BG396)=($H388-$H389+1))</f>
        <v>-500000</v>
      </c>
      <c r="BI397" s="226">
        <f ca="1">-IF(COUNT($R396:BI396)&lt;$H388,0,OFFSET(BI396,0,-$H388+1))-$J$2117*(COUNT($S396:BH396)=($H388-$H389+1))</f>
        <v>-500000</v>
      </c>
      <c r="BJ397" s="226">
        <f ca="1">-IF(COUNT($R396:BJ396)&lt;$H388,0,OFFSET(BJ396,0,-$H388+1))-$J$2117*(COUNT($S396:BI396)=($H388-$H389+1))</f>
        <v>-500000</v>
      </c>
      <c r="BK397" s="226">
        <f ca="1">-IF(COUNT($R396:BK396)&lt;$H388,0,OFFSET(BK396,0,-$H388+1))-$J$2117*(COUNT($S396:BJ396)=($H388-$H389+1))</f>
        <v>-500000</v>
      </c>
      <c r="BL397" s="226">
        <f ca="1">-IF(COUNT($R396:BL396)&lt;$H388,0,OFFSET(BL396,0,-$H388+1))-$J$2117*(COUNT($S396:BK396)=($H388-$H389+1))</f>
        <v>-500000</v>
      </c>
      <c r="BM397" s="226">
        <f ca="1">-IF(COUNT($R396:BM396)&lt;$H388,0,OFFSET(BM396,0,-$H388+1))-$J$2117*(COUNT($S396:BL396)=($H388-$H389+1))</f>
        <v>-500000</v>
      </c>
      <c r="BN397" s="226">
        <f ca="1">-IF(COUNT($R396:BN396)&lt;$H388,0,OFFSET(BN396,0,-$H388+1))-$J$2117*(COUNT($S396:BM396)=($H388-$H389+1))</f>
        <v>-500000</v>
      </c>
      <c r="BO397" s="226">
        <f ca="1">-IF(COUNT($R396:BO396)&lt;$H388,0,OFFSET(BO396,0,-$H388+1))-$J$2117*(COUNT($S396:BN396)=($H388-$H389+1))</f>
        <v>-500000</v>
      </c>
      <c r="BP397" s="226">
        <f ca="1">-IF(COUNT($R396:BP396)&lt;$H388,0,OFFSET(BP396,0,-$H388+1))-$J$2117*(COUNT($S396:BO396)=($H388-$H389+1))</f>
        <v>-500000</v>
      </c>
      <c r="BQ397" s="226">
        <f ca="1">-IF(COUNT($R396:BQ396)&lt;$H388,0,OFFSET(BQ396,0,-$H388+1))-$J$2117*(COUNT($S396:BP396)=($H388-$H389+1))</f>
        <v>-500000</v>
      </c>
      <c r="BR397" s="226">
        <f ca="1">-IF(COUNT($R396:BR396)&lt;$H388,0,OFFSET(BR396,0,-$H388+1))-$J$2117*(COUNT($S396:BQ396)=($H388-$H389+1))</f>
        <v>-500000</v>
      </c>
      <c r="BS397" s="226">
        <f ca="1">-IF(COUNT($R396:BS396)&lt;$H388,0,OFFSET(BS396,0,-$H388+1))-$J$2117*(COUNT($S396:BR396)=($H388-$H389+1))</f>
        <v>-500000</v>
      </c>
      <c r="BT397" s="226">
        <f ca="1">-IF(COUNT($R396:BT396)&lt;$H388,0,OFFSET(BT396,0,-$H388+1))-$J$2117*(COUNT($S396:BS396)=($H388-$H389+1))</f>
        <v>-500000</v>
      </c>
      <c r="BU397" s="226">
        <f ca="1">-IF(COUNT($R396:BU396)&lt;$H388,0,OFFSET(BU396,0,-$H388+1))-$J$2117*(COUNT($S396:BT396)=($H388-$H389+1))</f>
        <v>-500000</v>
      </c>
      <c r="BV397" s="226">
        <f ca="1">-IF(COUNT($R396:BV396)&lt;$H388,0,OFFSET(BV396,0,-$H388+1))-$J$2117*(COUNT($S396:BU396)=($H388-$H389+1))</f>
        <v>-500000</v>
      </c>
      <c r="BW397" s="226">
        <f ca="1">-IF(COUNT($R396:BW396)&lt;$H388,0,OFFSET(BW396,0,-$H388+1))-$J$2117*(COUNT($S396:BV396)=($H388-$H389+1))</f>
        <v>-500000</v>
      </c>
      <c r="BX397" s="226">
        <f ca="1">-IF(COUNT($R396:BX396)&lt;$H388,0,OFFSET(BX396,0,-$H388+1))-$J$2117*(COUNT($S396:BW396)=($H388-$H389+1))</f>
        <v>-500000</v>
      </c>
      <c r="BY397" s="226">
        <f ca="1">-IF(COUNT($R396:BY396)&lt;$H388,0,OFFSET(BY396,0,-$H388+1))-$J$2117*(COUNT($S396:BX396)=($H388-$H389+1))</f>
        <v>-500000</v>
      </c>
      <c r="BZ397" s="226">
        <f ca="1">-IF(COUNT($R396:BZ396)&lt;$H388,0,OFFSET(BZ396,0,-$H388+1))-$J$2117*(COUNT($S396:BY396)=($H388-$H389+1))</f>
        <v>-500000</v>
      </c>
      <c r="CA397" s="226">
        <f ca="1">-IF(COUNT($R396:CA396)&lt;$H388,0,OFFSET(CA396,0,-$H388+1))-$J$2117*(COUNT($S396:BZ396)=($H388-$H389+1))</f>
        <v>-500000</v>
      </c>
      <c r="CB397" s="226">
        <f ca="1">-IF(COUNT($R396:CB396)&lt;$H388,0,OFFSET(CB396,0,-$H388+1))-$J$2117*(COUNT($S396:CA396)=($H388-$H389+1))</f>
        <v>-500000</v>
      </c>
      <c r="CC397" s="226">
        <f ca="1">-IF(COUNT($R396:CC396)&lt;$H388,0,OFFSET(CC396,0,-$H388+1))-$J$2117*(COUNT($S396:CB396)=($H388-$H389+1))</f>
        <v>-500000</v>
      </c>
      <c r="CD397" s="226">
        <f ca="1">-IF(COUNT($R396:CD396)&lt;$H388,0,OFFSET(CD396,0,-$H388+1))-$J$2117*(COUNT($S396:CC396)=($H388-$H389+1))</f>
        <v>-500000</v>
      </c>
      <c r="CE397" s="226">
        <f ca="1">-IF(COUNT($R396:CE396)&lt;$H388,0,OFFSET(CE396,0,-$H388+1))-$J$2117*(COUNT($S396:CD396)=($H388-$H389+1))</f>
        <v>-500000</v>
      </c>
      <c r="CF397" s="226">
        <f ca="1">-IF(COUNT($R396:CF396)&lt;$H388,0,OFFSET(CF396,0,-$H388+1))-$J$2117*(COUNT($S396:CE396)=($H388-$H389+1))</f>
        <v>-500000</v>
      </c>
      <c r="CG397" s="226">
        <f ca="1">-IF(COUNT($R396:CG396)&lt;$H388,0,OFFSET(CG396,0,-$H388+1))-$J$2117*(COUNT($S396:CF396)=($H388-$H389+1))</f>
        <v>-500000</v>
      </c>
      <c r="CH397" s="226">
        <f ca="1">-IF(COUNT($R396:CH396)&lt;$H388,0,OFFSET(CH396,0,-$H388+1))-$J$2117*(COUNT($S396:CG396)=($H388-$H389+1))</f>
        <v>-500000</v>
      </c>
      <c r="CI397" s="226">
        <f ca="1">-IF(COUNT($R396:CI396)&lt;$H388,0,OFFSET(CI396,0,-$H388+1))-$J$2117*(COUNT($S396:CH396)=($H388-$H389+1))</f>
        <v>-500000</v>
      </c>
      <c r="CJ397" s="226">
        <f ca="1">-IF(COUNT($R396:CJ396)&lt;$H388,0,OFFSET(CJ396,0,-$H388+1))-$J$2117*(COUNT($S396:CI396)=($H388-$H389+1))</f>
        <v>-500000</v>
      </c>
      <c r="CK397" s="226">
        <f ca="1">-IF(COUNT($R396:CK396)&lt;$H388,0,OFFSET(CK396,0,-$H388+1))-$J$2117*(COUNT($S396:CJ396)=($H388-$H389+1))</f>
        <v>-500000</v>
      </c>
      <c r="CL397" s="226">
        <f ca="1">-IF(COUNT($R396:CL396)&lt;$H388,0,OFFSET(CL396,0,-$H388+1))-$J$2117*(COUNT($S396:CK396)=($H388-$H389+1))</f>
        <v>-500000</v>
      </c>
      <c r="CM397" s="225"/>
      <c r="CN397" s="321"/>
      <c r="CO397" s="226">
        <f ca="1">-IF(COUNT($R396:CO396)&lt;$H388,0,OFFSET(CO396,0,-$H388+1))-$J$2117*(COUNT($S396:CN396)=($H388-$H389+1))</f>
        <v>-500000</v>
      </c>
      <c r="CP397" s="226" t="e">
        <f ca="1">-IF(COUNT($R396:CP396)&lt;$H388,0,OFFSET(CP396,0,-$H388+1))-$J$2117*(COUNT($S396:CO396)=($H388-$H389+1))</f>
        <v>#REF!</v>
      </c>
      <c r="CQ397" s="226" t="e">
        <f ca="1">-IF(COUNT($R396:CQ396)&lt;$H388,0,OFFSET(CQ396,0,-$H388+1))-$J$2117*(COUNT($S396:CP396)=($H388-$H389+1))</f>
        <v>#REF!</v>
      </c>
      <c r="CR397" s="226" t="e">
        <f ca="1">-IF(COUNT($R396:CR396)&lt;$H388,0,OFFSET(CR396,0,-$H388+1))-$J$2117*(COUNT($S396:CQ396)=($H388-$H389+1))</f>
        <v>#N/A</v>
      </c>
      <c r="CS397" s="226" t="e">
        <f ca="1">-IF(COUNT($R396:CS396)&lt;$H388,0,OFFSET(CS396,0,-$H388+1))-$J$2117*(COUNT($S396:CR396)=($H388-$H389+1))</f>
        <v>#N/A</v>
      </c>
      <c r="CT397" s="226" t="e">
        <f ca="1">-IF(COUNT($R396:CT396)&lt;$H388,0,OFFSET(CT396,0,-$H388+1))-$J$2117*(COUNT($S396:CS396)=($H388-$H389+1))</f>
        <v>#N/A</v>
      </c>
      <c r="CU397" s="226" t="e">
        <f ca="1">-IF(COUNT($R396:CU396)&lt;$H388,0,OFFSET(CU396,0,-$H388+1))-$J$2117*(COUNT($S396:CT396)=($H388-$H389+1))</f>
        <v>#N/A</v>
      </c>
      <c r="CV397" s="226" t="e">
        <f ca="1">-IF(COUNT($R396:CV396)&lt;$H388,0,OFFSET(CV396,0,-$H388+1))-$J$2117*(COUNT($S396:CU396)=($H388-$H389+1))</f>
        <v>#N/A</v>
      </c>
      <c r="CW397" s="226" t="e">
        <f ca="1">-IF(COUNT($R396:CW396)&lt;$H388,0,OFFSET(CW396,0,-$H388+1))-$J$2117*(COUNT($S396:CV396)=($H388-$H389+1))</f>
        <v>#N/A</v>
      </c>
      <c r="CX397" s="226" t="e">
        <f ca="1">-IF(COUNT($R396:CX396)&lt;$H388,0,OFFSET(CX396,0,-$H388+1))-$J$2117*(COUNT($S396:CW396)=($H388-$H389+1))</f>
        <v>#N/A</v>
      </c>
      <c r="CY397" s="226" t="e">
        <f ca="1">-IF(COUNT($R396:CY396)&lt;$H388,0,OFFSET(CY396,0,-$H388+1))-$J$2117*(COUNT($S396:CX396)=($H388-$H389+1))</f>
        <v>#N/A</v>
      </c>
      <c r="CZ397" s="226" t="e">
        <f ca="1">-IF(COUNT($R396:CZ396)&lt;$H388,0,OFFSET(CZ396,0,-$H388+1))-$J$2117*(COUNT($S396:CY396)=($H388-$H389+1))</f>
        <v>#N/A</v>
      </c>
      <c r="DA397" s="226" t="e">
        <f ca="1">-IF(COUNT($R396:DA396)&lt;$H388,0,OFFSET(DA396,0,-$H388+1))-$J$2117*(COUNT($S396:CZ396)=($H388-$H389+1))</f>
        <v>#N/A</v>
      </c>
      <c r="DB397" s="226" t="e">
        <f ca="1">-IF(COUNT($R396:DB396)&lt;$H388,0,OFFSET(DB396,0,-$H388+1))-$J$2117*(COUNT($S396:DA396)=($H388-$H389+1))</f>
        <v>#N/A</v>
      </c>
      <c r="DC397" s="226" t="e">
        <f ca="1">-IF(COUNT($R396:DC396)&lt;$H388,0,OFFSET(DC396,0,-$H388+1))-$J$2117*(COUNT($S396:DB396)=($H388-$H389+1))</f>
        <v>#N/A</v>
      </c>
      <c r="DD397" s="226" t="e">
        <f ca="1">-IF(COUNT($R396:DD396)&lt;$H388,0,OFFSET(DD396,0,-$H388+1))-$J$2117*(COUNT($S396:DC396)=($H388-$H389+1))</f>
        <v>#N/A</v>
      </c>
      <c r="DE397" s="226" t="e">
        <f ca="1">-IF(COUNT($R396:DE396)&lt;$H388,0,OFFSET(DE396,0,-$H388+1))-$J$2117*(COUNT($S396:DD396)=($H388-$H389+1))</f>
        <v>#N/A</v>
      </c>
      <c r="DF397" s="226" t="e">
        <f ca="1">-IF(COUNT($R396:DF396)&lt;$H388,0,OFFSET(DF396,0,-$H388+1))-$J$2117*(COUNT($S396:DE396)=($H388-$H389+1))</f>
        <v>#N/A</v>
      </c>
      <c r="DG397" s="226" t="e">
        <f ca="1">-IF(COUNT($R396:DG396)&lt;$H388,0,OFFSET(DG396,0,-$H388+1))-$J$2117*(COUNT($S396:DF396)=($H388-$H389+1))</f>
        <v>#N/A</v>
      </c>
      <c r="DH397" s="226" t="e">
        <f ca="1">-IF(COUNT($R396:DH396)&lt;$H388,0,OFFSET(DH396,0,-$H388+1))-$J$2117*(COUNT($S396:DG396)=($H388-$H389+1))</f>
        <v>#N/A</v>
      </c>
      <c r="DI397" s="226" t="e">
        <f ca="1">-IF(COUNT($R396:DI396)&lt;$H388,0,OFFSET(DI396,0,-$H388+1))-$J$2117*(COUNT($S396:DH396)=($H388-$H389+1))</f>
        <v>#N/A</v>
      </c>
      <c r="DJ397" s="226" t="e">
        <f ca="1">-IF(COUNT($R396:DJ396)&lt;$H388,0,OFFSET(DJ396,0,-$H388+1))-$J$2117*(COUNT($S396:DI396)=($H388-$H389+1))</f>
        <v>#N/A</v>
      </c>
      <c r="DK397" s="226" t="e">
        <f ca="1">-IF(COUNT($R396:DK396)&lt;$H388,0,OFFSET(DK396,0,-$H388+1))-$J$2117*(COUNT($S396:DJ396)=($H388-$H389+1))</f>
        <v>#N/A</v>
      </c>
      <c r="DL397" s="226" t="e">
        <f ca="1">-IF(COUNT($R396:DL396)&lt;$H388,0,OFFSET(DL396,0,-$H388+1))-$J$2117*(COUNT($S396:DK396)=($H388-$H389+1))</f>
        <v>#N/A</v>
      </c>
    </row>
    <row r="398" spans="1:116" x14ac:dyDescent="0.4">
      <c r="C398" t="s">
        <v>237</v>
      </c>
      <c r="D398" t="s">
        <v>870</v>
      </c>
      <c r="E398" t="str">
        <f t="shared" si="365"/>
        <v>398 DTERMY-PV</v>
      </c>
      <c r="G398" s="126" t="str">
        <f>"Debt - "&amp;SUBSTITUTE(G386,":","")</f>
        <v>Debt - Rolling fixed term debt - multiple borrowings w/ annual control</v>
      </c>
      <c r="I398" s="80"/>
      <c r="J398" s="80"/>
      <c r="K398" s="33">
        <f t="shared" ref="K398:P398" ca="1" si="463">SUMIF($4:$4,K$2,398:398)</f>
        <v>1500000</v>
      </c>
      <c r="L398" s="33">
        <f t="shared" ca="1" si="463"/>
        <v>1500000</v>
      </c>
      <c r="M398" s="33">
        <f t="shared" ca="1" si="463"/>
        <v>1500000</v>
      </c>
      <c r="N398" s="33">
        <f t="shared" ca="1" si="463"/>
        <v>1500000</v>
      </c>
      <c r="O398" s="33">
        <f t="shared" ca="1" si="463"/>
        <v>1500000</v>
      </c>
      <c r="P398" s="33">
        <f t="shared" ca="1" si="463"/>
        <v>1500000</v>
      </c>
      <c r="R398" s="93">
        <f>+SUM(R394,R396:R397)</f>
        <v>1000</v>
      </c>
      <c r="S398" s="93">
        <f ca="1">+SUM(S394,S396:S397)</f>
        <v>501000</v>
      </c>
      <c r="T398" s="93">
        <f t="shared" ref="T398:CE398" ca="1" si="464">+SUM(T394,T396:T397)</f>
        <v>1001000</v>
      </c>
      <c r="U398" s="93">
        <f t="shared" ca="1" si="464"/>
        <v>1500000</v>
      </c>
      <c r="V398" s="93">
        <f t="shared" ca="1" si="464"/>
        <v>1500000</v>
      </c>
      <c r="W398" s="93">
        <f t="shared" ca="1" si="464"/>
        <v>1500000</v>
      </c>
      <c r="X398" s="93">
        <f t="shared" ca="1" si="464"/>
        <v>1500000</v>
      </c>
      <c r="Y398" s="93">
        <f t="shared" ca="1" si="464"/>
        <v>1500000</v>
      </c>
      <c r="Z398" s="93">
        <f t="shared" ca="1" si="464"/>
        <v>1500000</v>
      </c>
      <c r="AA398" s="93">
        <f t="shared" ca="1" si="464"/>
        <v>1500000</v>
      </c>
      <c r="AB398" s="93">
        <f t="shared" ca="1" si="464"/>
        <v>1500000</v>
      </c>
      <c r="AC398" s="93">
        <f t="shared" ca="1" si="464"/>
        <v>1500000</v>
      </c>
      <c r="AD398" s="93">
        <f t="shared" ca="1" si="464"/>
        <v>1500000</v>
      </c>
      <c r="AE398" s="93">
        <f t="shared" ca="1" si="464"/>
        <v>1500000</v>
      </c>
      <c r="AF398" s="93">
        <f t="shared" ca="1" si="464"/>
        <v>1500000</v>
      </c>
      <c r="AG398" s="93">
        <f t="shared" ca="1" si="464"/>
        <v>1500000</v>
      </c>
      <c r="AH398" s="93">
        <f t="shared" ca="1" si="464"/>
        <v>1500000</v>
      </c>
      <c r="AI398" s="93">
        <f t="shared" ca="1" si="464"/>
        <v>1500000</v>
      </c>
      <c r="AJ398" s="93">
        <f t="shared" ca="1" si="464"/>
        <v>1500000</v>
      </c>
      <c r="AK398" s="93">
        <f t="shared" ca="1" si="464"/>
        <v>1500000</v>
      </c>
      <c r="AL398" s="93">
        <f t="shared" ca="1" si="464"/>
        <v>1500000</v>
      </c>
      <c r="AM398" s="93">
        <f t="shared" ca="1" si="464"/>
        <v>1500000</v>
      </c>
      <c r="AN398" s="93">
        <f t="shared" ca="1" si="464"/>
        <v>1500000</v>
      </c>
      <c r="AO398" s="93">
        <f t="shared" ca="1" si="464"/>
        <v>1500000</v>
      </c>
      <c r="AP398" s="93">
        <f t="shared" ca="1" si="464"/>
        <v>1500000</v>
      </c>
      <c r="AQ398" s="93">
        <f t="shared" ca="1" si="464"/>
        <v>1500000</v>
      </c>
      <c r="AR398" s="93">
        <f t="shared" ca="1" si="464"/>
        <v>1500000</v>
      </c>
      <c r="AS398" s="93">
        <f t="shared" ca="1" si="464"/>
        <v>1500000</v>
      </c>
      <c r="AT398" s="93">
        <f t="shared" ca="1" si="464"/>
        <v>1500000</v>
      </c>
      <c r="AU398" s="93">
        <f t="shared" ca="1" si="464"/>
        <v>1500000</v>
      </c>
      <c r="AV398" s="93">
        <f t="shared" ca="1" si="464"/>
        <v>1500000</v>
      </c>
      <c r="AW398" s="93">
        <f t="shared" ca="1" si="464"/>
        <v>1500000</v>
      </c>
      <c r="AX398" s="93">
        <f t="shared" ca="1" si="464"/>
        <v>1500000</v>
      </c>
      <c r="AY398" s="93">
        <f t="shared" ca="1" si="464"/>
        <v>1500000</v>
      </c>
      <c r="AZ398" s="93">
        <f t="shared" ca="1" si="464"/>
        <v>1500000</v>
      </c>
      <c r="BA398" s="93">
        <f t="shared" ca="1" si="464"/>
        <v>1500000</v>
      </c>
      <c r="BB398" s="93">
        <f t="shared" ca="1" si="464"/>
        <v>1500000</v>
      </c>
      <c r="BC398" s="93">
        <f t="shared" ca="1" si="464"/>
        <v>1500000</v>
      </c>
      <c r="BD398" s="93">
        <f t="shared" ca="1" si="464"/>
        <v>1500000</v>
      </c>
      <c r="BE398" s="93">
        <f t="shared" ca="1" si="464"/>
        <v>1500000</v>
      </c>
      <c r="BF398" s="93">
        <f t="shared" ca="1" si="464"/>
        <v>1500000</v>
      </c>
      <c r="BG398" s="93">
        <f t="shared" ca="1" si="464"/>
        <v>1500000</v>
      </c>
      <c r="BH398" s="93">
        <f t="shared" ca="1" si="464"/>
        <v>1500000</v>
      </c>
      <c r="BI398" s="93">
        <f t="shared" ca="1" si="464"/>
        <v>1500000</v>
      </c>
      <c r="BJ398" s="93">
        <f t="shared" ca="1" si="464"/>
        <v>1500000</v>
      </c>
      <c r="BK398" s="93">
        <f t="shared" ca="1" si="464"/>
        <v>1500000</v>
      </c>
      <c r="BL398" s="93">
        <f t="shared" ca="1" si="464"/>
        <v>1500000</v>
      </c>
      <c r="BM398" s="93">
        <f t="shared" ca="1" si="464"/>
        <v>1500000</v>
      </c>
      <c r="BN398" s="93">
        <f t="shared" ca="1" si="464"/>
        <v>1500000</v>
      </c>
      <c r="BO398" s="93">
        <f t="shared" ca="1" si="464"/>
        <v>1500000</v>
      </c>
      <c r="BP398" s="93">
        <f t="shared" ca="1" si="464"/>
        <v>1500000</v>
      </c>
      <c r="BQ398" s="93">
        <f t="shared" ca="1" si="464"/>
        <v>1500000</v>
      </c>
      <c r="BR398" s="93">
        <f t="shared" ca="1" si="464"/>
        <v>1500000</v>
      </c>
      <c r="BS398" s="93">
        <f t="shared" ca="1" si="464"/>
        <v>1500000</v>
      </c>
      <c r="BT398" s="93">
        <f t="shared" ca="1" si="464"/>
        <v>1500000</v>
      </c>
      <c r="BU398" s="93">
        <f t="shared" ca="1" si="464"/>
        <v>1500000</v>
      </c>
      <c r="BV398" s="93">
        <f t="shared" ca="1" si="464"/>
        <v>1500000</v>
      </c>
      <c r="BW398" s="93">
        <f t="shared" ca="1" si="464"/>
        <v>1500000</v>
      </c>
      <c r="BX398" s="93">
        <f t="shared" ca="1" si="464"/>
        <v>1500000</v>
      </c>
      <c r="BY398" s="93">
        <f t="shared" ca="1" si="464"/>
        <v>1500000</v>
      </c>
      <c r="BZ398" s="93">
        <f t="shared" ca="1" si="464"/>
        <v>1500000</v>
      </c>
      <c r="CA398" s="93">
        <f t="shared" ca="1" si="464"/>
        <v>1500000</v>
      </c>
      <c r="CB398" s="93">
        <f t="shared" ca="1" si="464"/>
        <v>1500000</v>
      </c>
      <c r="CC398" s="93">
        <f t="shared" ca="1" si="464"/>
        <v>1500000</v>
      </c>
      <c r="CD398" s="93">
        <f t="shared" ca="1" si="464"/>
        <v>1500000</v>
      </c>
      <c r="CE398" s="93">
        <f t="shared" ca="1" si="464"/>
        <v>1500000</v>
      </c>
      <c r="CF398" s="93">
        <f t="shared" ref="CF398:DL398" ca="1" si="465">+SUM(CF394,CF396:CF397)</f>
        <v>1500000</v>
      </c>
      <c r="CG398" s="93">
        <f t="shared" ca="1" si="465"/>
        <v>1500000</v>
      </c>
      <c r="CH398" s="93">
        <f t="shared" ca="1" si="465"/>
        <v>1500000</v>
      </c>
      <c r="CI398" s="93">
        <f t="shared" ca="1" si="465"/>
        <v>1500000</v>
      </c>
      <c r="CJ398" s="93">
        <f t="shared" ca="1" si="465"/>
        <v>1500000</v>
      </c>
      <c r="CK398" s="93">
        <f t="shared" ca="1" si="465"/>
        <v>1500000</v>
      </c>
      <c r="CL398" s="93">
        <f t="shared" ca="1" si="465"/>
        <v>1500000</v>
      </c>
      <c r="CM398" s="93" t="e">
        <f t="shared" ca="1" si="465"/>
        <v>#REF!</v>
      </c>
      <c r="CN398" s="93" t="e">
        <f t="shared" ca="1" si="465"/>
        <v>#REF!</v>
      </c>
      <c r="CO398" s="93" t="e">
        <f t="shared" ca="1" si="465"/>
        <v>#REF!</v>
      </c>
      <c r="CP398" s="93" t="e">
        <f t="shared" ca="1" si="465"/>
        <v>#REF!</v>
      </c>
      <c r="CQ398" s="93" t="e">
        <f t="shared" ca="1" si="465"/>
        <v>#REF!</v>
      </c>
      <c r="CR398" s="93" t="e">
        <f t="shared" ca="1" si="465"/>
        <v>#REF!</v>
      </c>
      <c r="CS398" s="93" t="e">
        <f t="shared" ca="1" si="465"/>
        <v>#REF!</v>
      </c>
      <c r="CT398" s="93" t="e">
        <f t="shared" ca="1" si="465"/>
        <v>#REF!</v>
      </c>
      <c r="CU398" s="93" t="e">
        <f t="shared" ca="1" si="465"/>
        <v>#REF!</v>
      </c>
      <c r="CV398" s="93" t="e">
        <f t="shared" ca="1" si="465"/>
        <v>#REF!</v>
      </c>
      <c r="CW398" s="93" t="e">
        <f t="shared" ca="1" si="465"/>
        <v>#REF!</v>
      </c>
      <c r="CX398" s="93" t="e">
        <f t="shared" ca="1" si="465"/>
        <v>#REF!</v>
      </c>
      <c r="CY398" s="93" t="e">
        <f t="shared" ca="1" si="465"/>
        <v>#REF!</v>
      </c>
      <c r="CZ398" s="93" t="e">
        <f t="shared" ca="1" si="465"/>
        <v>#REF!</v>
      </c>
      <c r="DA398" s="93" t="e">
        <f t="shared" ca="1" si="465"/>
        <v>#REF!</v>
      </c>
      <c r="DB398" s="93" t="e">
        <f t="shared" ca="1" si="465"/>
        <v>#REF!</v>
      </c>
      <c r="DC398" s="93" t="e">
        <f t="shared" ca="1" si="465"/>
        <v>#REF!</v>
      </c>
      <c r="DD398" s="93" t="e">
        <f t="shared" ca="1" si="465"/>
        <v>#REF!</v>
      </c>
      <c r="DE398" s="93" t="e">
        <f t="shared" ca="1" si="465"/>
        <v>#REF!</v>
      </c>
      <c r="DF398" s="93" t="e">
        <f t="shared" ca="1" si="465"/>
        <v>#REF!</v>
      </c>
      <c r="DG398" s="93" t="e">
        <f t="shared" ca="1" si="465"/>
        <v>#REF!</v>
      </c>
      <c r="DH398" s="93" t="e">
        <f t="shared" ca="1" si="465"/>
        <v>#REF!</v>
      </c>
      <c r="DI398" s="93" t="e">
        <f t="shared" ca="1" si="465"/>
        <v>#REF!</v>
      </c>
      <c r="DJ398" s="93" t="e">
        <f t="shared" ca="1" si="465"/>
        <v>#REF!</v>
      </c>
      <c r="DK398" s="93" t="e">
        <f t="shared" ca="1" si="465"/>
        <v>#REF!</v>
      </c>
      <c r="DL398" s="93" t="e">
        <f t="shared" ca="1" si="465"/>
        <v>#REF!</v>
      </c>
    </row>
    <row r="399" spans="1:116" x14ac:dyDescent="0.4">
      <c r="A399" s="98"/>
      <c r="B399" s="59"/>
      <c r="C399" s="59"/>
      <c r="D399" t="s">
        <v>870</v>
      </c>
      <c r="E399" t="str">
        <f t="shared" si="365"/>
        <v>399 DTERMY-PV</v>
      </c>
      <c r="G399" s="125"/>
      <c r="R399"/>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row>
    <row r="400" spans="1:116" x14ac:dyDescent="0.4">
      <c r="A400" s="98"/>
      <c r="C400" t="s">
        <v>228</v>
      </c>
      <c r="D400" t="s">
        <v>870</v>
      </c>
      <c r="E400" t="str">
        <f t="shared" si="365"/>
        <v>400 DTERMY-PV</v>
      </c>
      <c r="G400" s="126" t="str">
        <f>"Interest expense - "&amp;SUBSTITUTE(G386,":","")</f>
        <v>Interest expense - Rolling fixed term debt - multiple borrowings w/ annual control</v>
      </c>
      <c r="J400" s="93">
        <f>SUMIF($5:$5,I$2,398:398)</f>
        <v>0</v>
      </c>
      <c r="K400" s="28">
        <f t="shared" ref="K400:P400" ca="1" si="466">SUMIF($3:$3,K$2,400:400)</f>
        <v>-175035</v>
      </c>
      <c r="L400" s="28">
        <f t="shared" ca="1" si="466"/>
        <v>-200010</v>
      </c>
      <c r="M400" s="28">
        <f t="shared" ca="1" si="466"/>
        <v>-200010</v>
      </c>
      <c r="N400" s="28">
        <f t="shared" ca="1" si="466"/>
        <v>-200010</v>
      </c>
      <c r="O400" s="28">
        <f t="shared" ca="1" si="466"/>
        <v>-200010</v>
      </c>
      <c r="P400" s="28">
        <f t="shared" ca="1" si="466"/>
        <v>-200010</v>
      </c>
      <c r="R400" s="27"/>
      <c r="S400" s="93">
        <f t="shared" ref="S400:AX400" ca="1" si="467">-SUM(S393:S396)*$H390/12</f>
        <v>-4175.833333333333</v>
      </c>
      <c r="T400" s="93">
        <f t="shared" ca="1" si="467"/>
        <v>-8342.5</v>
      </c>
      <c r="U400" s="93">
        <f t="shared" ca="1" si="467"/>
        <v>-12509.166666666666</v>
      </c>
      <c r="V400" s="93">
        <f t="shared" ca="1" si="467"/>
        <v>-16667.5</v>
      </c>
      <c r="W400" s="93">
        <f t="shared" ca="1" si="467"/>
        <v>-16667.5</v>
      </c>
      <c r="X400" s="93">
        <f t="shared" ca="1" si="467"/>
        <v>-16667.5</v>
      </c>
      <c r="Y400" s="93">
        <f t="shared" ca="1" si="467"/>
        <v>-16667.5</v>
      </c>
      <c r="Z400" s="93">
        <f t="shared" ca="1" si="467"/>
        <v>-16667.5</v>
      </c>
      <c r="AA400" s="93">
        <f t="shared" ca="1" si="467"/>
        <v>-16667.5</v>
      </c>
      <c r="AB400" s="93">
        <f t="shared" ca="1" si="467"/>
        <v>-16667.5</v>
      </c>
      <c r="AC400" s="93">
        <f t="shared" ca="1" si="467"/>
        <v>-16667.5</v>
      </c>
      <c r="AD400" s="93">
        <f t="shared" ca="1" si="467"/>
        <v>-16667.5</v>
      </c>
      <c r="AE400" s="93">
        <f t="shared" ca="1" si="467"/>
        <v>-16667.5</v>
      </c>
      <c r="AF400" s="93">
        <f t="shared" ca="1" si="467"/>
        <v>-16667.5</v>
      </c>
      <c r="AG400" s="93">
        <f t="shared" ca="1" si="467"/>
        <v>-16667.5</v>
      </c>
      <c r="AH400" s="93">
        <f t="shared" ca="1" si="467"/>
        <v>-16667.5</v>
      </c>
      <c r="AI400" s="93">
        <f t="shared" ca="1" si="467"/>
        <v>-16667.5</v>
      </c>
      <c r="AJ400" s="93">
        <f t="shared" ca="1" si="467"/>
        <v>-16667.5</v>
      </c>
      <c r="AK400" s="93">
        <f t="shared" ca="1" si="467"/>
        <v>-16667.5</v>
      </c>
      <c r="AL400" s="93">
        <f t="shared" ca="1" si="467"/>
        <v>-16667.5</v>
      </c>
      <c r="AM400" s="93">
        <f t="shared" ca="1" si="467"/>
        <v>-16667.5</v>
      </c>
      <c r="AN400" s="93">
        <f t="shared" ca="1" si="467"/>
        <v>-16667.5</v>
      </c>
      <c r="AO400" s="93">
        <f t="shared" ca="1" si="467"/>
        <v>-16667.5</v>
      </c>
      <c r="AP400" s="93">
        <f t="shared" ca="1" si="467"/>
        <v>-16667.5</v>
      </c>
      <c r="AQ400" s="93">
        <f t="shared" ca="1" si="467"/>
        <v>-16667.5</v>
      </c>
      <c r="AR400" s="93">
        <f t="shared" ca="1" si="467"/>
        <v>-16667.5</v>
      </c>
      <c r="AS400" s="93">
        <f t="shared" ca="1" si="467"/>
        <v>-16667.5</v>
      </c>
      <c r="AT400" s="93">
        <f t="shared" ca="1" si="467"/>
        <v>-16667.5</v>
      </c>
      <c r="AU400" s="93">
        <f t="shared" ca="1" si="467"/>
        <v>-16667.5</v>
      </c>
      <c r="AV400" s="93">
        <f t="shared" ca="1" si="467"/>
        <v>-16667.5</v>
      </c>
      <c r="AW400" s="93">
        <f t="shared" ca="1" si="467"/>
        <v>-16667.5</v>
      </c>
      <c r="AX400" s="93">
        <f t="shared" ca="1" si="467"/>
        <v>-16667.5</v>
      </c>
      <c r="AY400" s="93">
        <f t="shared" ref="AY400:CD400" ca="1" si="468">-SUM(AY393:AY396)*$H390/12</f>
        <v>-16667.5</v>
      </c>
      <c r="AZ400" s="93">
        <f t="shared" ca="1" si="468"/>
        <v>-16667.5</v>
      </c>
      <c r="BA400" s="93">
        <f t="shared" ca="1" si="468"/>
        <v>-16667.5</v>
      </c>
      <c r="BB400" s="93">
        <f t="shared" ca="1" si="468"/>
        <v>-16667.5</v>
      </c>
      <c r="BC400" s="93">
        <f t="shared" ca="1" si="468"/>
        <v>-16667.5</v>
      </c>
      <c r="BD400" s="93">
        <f t="shared" ca="1" si="468"/>
        <v>-16667.5</v>
      </c>
      <c r="BE400" s="93">
        <f t="shared" ca="1" si="468"/>
        <v>-16667.5</v>
      </c>
      <c r="BF400" s="93">
        <f t="shared" ca="1" si="468"/>
        <v>-16667.5</v>
      </c>
      <c r="BG400" s="93">
        <f t="shared" ca="1" si="468"/>
        <v>-16667.5</v>
      </c>
      <c r="BH400" s="93">
        <f t="shared" ca="1" si="468"/>
        <v>-16667.5</v>
      </c>
      <c r="BI400" s="93">
        <f t="shared" ca="1" si="468"/>
        <v>-16667.5</v>
      </c>
      <c r="BJ400" s="93">
        <f t="shared" ca="1" si="468"/>
        <v>-16667.5</v>
      </c>
      <c r="BK400" s="93">
        <f t="shared" ca="1" si="468"/>
        <v>-16667.5</v>
      </c>
      <c r="BL400" s="93">
        <f t="shared" ca="1" si="468"/>
        <v>-16667.5</v>
      </c>
      <c r="BM400" s="93">
        <f t="shared" ca="1" si="468"/>
        <v>-16667.5</v>
      </c>
      <c r="BN400" s="93">
        <f t="shared" ca="1" si="468"/>
        <v>-16667.5</v>
      </c>
      <c r="BO400" s="93">
        <f t="shared" ca="1" si="468"/>
        <v>-16667.5</v>
      </c>
      <c r="BP400" s="93">
        <f t="shared" ca="1" si="468"/>
        <v>-16667.5</v>
      </c>
      <c r="BQ400" s="93">
        <f t="shared" ca="1" si="468"/>
        <v>-16667.5</v>
      </c>
      <c r="BR400" s="93">
        <f t="shared" ca="1" si="468"/>
        <v>-16667.5</v>
      </c>
      <c r="BS400" s="93">
        <f t="shared" ca="1" si="468"/>
        <v>-16667.5</v>
      </c>
      <c r="BT400" s="93">
        <f t="shared" ca="1" si="468"/>
        <v>-16667.5</v>
      </c>
      <c r="BU400" s="93">
        <f t="shared" ca="1" si="468"/>
        <v>-16667.5</v>
      </c>
      <c r="BV400" s="93">
        <f t="shared" ca="1" si="468"/>
        <v>-16667.5</v>
      </c>
      <c r="BW400" s="93">
        <f t="shared" ca="1" si="468"/>
        <v>-16667.5</v>
      </c>
      <c r="BX400" s="93">
        <f t="shared" ca="1" si="468"/>
        <v>-16667.5</v>
      </c>
      <c r="BY400" s="93">
        <f t="shared" ca="1" si="468"/>
        <v>-16667.5</v>
      </c>
      <c r="BZ400" s="93">
        <f t="shared" ca="1" si="468"/>
        <v>-16667.5</v>
      </c>
      <c r="CA400" s="93">
        <f t="shared" ca="1" si="468"/>
        <v>-16667.5</v>
      </c>
      <c r="CB400" s="93">
        <f t="shared" ca="1" si="468"/>
        <v>-16667.5</v>
      </c>
      <c r="CC400" s="93">
        <f t="shared" ca="1" si="468"/>
        <v>-16667.5</v>
      </c>
      <c r="CD400" s="93">
        <f t="shared" ca="1" si="468"/>
        <v>-16667.5</v>
      </c>
      <c r="CE400" s="93">
        <f t="shared" ref="CE400:CL400" ca="1" si="469">-SUM(CE393:CE396)*$H390/12</f>
        <v>-16667.5</v>
      </c>
      <c r="CF400" s="93">
        <f t="shared" ca="1" si="469"/>
        <v>-16667.5</v>
      </c>
      <c r="CG400" s="93">
        <f t="shared" ca="1" si="469"/>
        <v>-16667.5</v>
      </c>
      <c r="CH400" s="93">
        <f t="shared" ca="1" si="469"/>
        <v>-16667.5</v>
      </c>
      <c r="CI400" s="93">
        <f t="shared" ca="1" si="469"/>
        <v>-16667.5</v>
      </c>
      <c r="CJ400" s="93">
        <f t="shared" ca="1" si="469"/>
        <v>-16667.5</v>
      </c>
      <c r="CK400" s="93">
        <f t="shared" ca="1" si="469"/>
        <v>-16667.5</v>
      </c>
      <c r="CL400" s="93">
        <f t="shared" ca="1" si="469"/>
        <v>-16667.5</v>
      </c>
      <c r="CN400" s="93">
        <f>SUMIF($5:$5,CN$2,398:398)</f>
        <v>0</v>
      </c>
      <c r="CO400" s="93" t="e">
        <f t="shared" ref="CO400:CX400" ca="1" si="470">-SUM(CO393:CO396)*$H390/CO$5</f>
        <v>#REF!</v>
      </c>
      <c r="CP400" s="93" t="e">
        <f t="shared" ca="1" si="470"/>
        <v>#REF!</v>
      </c>
      <c r="CQ400" s="93" t="e">
        <f t="shared" ca="1" si="470"/>
        <v>#REF!</v>
      </c>
      <c r="CR400" s="93" t="e">
        <f t="shared" ca="1" si="470"/>
        <v>#REF!</v>
      </c>
      <c r="CS400" s="93" t="e">
        <f t="shared" ca="1" si="470"/>
        <v>#REF!</v>
      </c>
      <c r="CT400" s="93" t="e">
        <f t="shared" ca="1" si="470"/>
        <v>#REF!</v>
      </c>
      <c r="CU400" s="93" t="e">
        <f t="shared" ca="1" si="470"/>
        <v>#REF!</v>
      </c>
      <c r="CV400" s="93" t="e">
        <f t="shared" ca="1" si="470"/>
        <v>#REF!</v>
      </c>
      <c r="CW400" s="93" t="e">
        <f t="shared" ca="1" si="470"/>
        <v>#REF!</v>
      </c>
      <c r="CX400" s="93" t="e">
        <f t="shared" ca="1" si="470"/>
        <v>#REF!</v>
      </c>
      <c r="CY400" s="93" t="e">
        <f ca="1">-SUM(CY393:CY396)*$H390/CL$5</f>
        <v>#REF!</v>
      </c>
      <c r="CZ400" s="93" t="e">
        <f t="shared" ref="CZ400:DL400" ca="1" si="471">-SUM(CZ393:CZ396)*$H390/CZ$5</f>
        <v>#REF!</v>
      </c>
      <c r="DA400" s="93" t="e">
        <f t="shared" ca="1" si="471"/>
        <v>#REF!</v>
      </c>
      <c r="DB400" s="93" t="e">
        <f t="shared" ca="1" si="471"/>
        <v>#REF!</v>
      </c>
      <c r="DC400" s="93" t="e">
        <f t="shared" ca="1" si="471"/>
        <v>#REF!</v>
      </c>
      <c r="DD400" s="93" t="e">
        <f t="shared" ca="1" si="471"/>
        <v>#REF!</v>
      </c>
      <c r="DE400" s="93" t="e">
        <f t="shared" ca="1" si="471"/>
        <v>#REF!</v>
      </c>
      <c r="DF400" s="93" t="e">
        <f t="shared" ca="1" si="471"/>
        <v>#REF!</v>
      </c>
      <c r="DG400" s="93" t="e">
        <f t="shared" ca="1" si="471"/>
        <v>#REF!</v>
      </c>
      <c r="DH400" s="93" t="e">
        <f t="shared" ca="1" si="471"/>
        <v>#REF!</v>
      </c>
      <c r="DI400" s="93" t="e">
        <f t="shared" ca="1" si="471"/>
        <v>#REF!</v>
      </c>
      <c r="DJ400" s="93" t="e">
        <f t="shared" ca="1" si="471"/>
        <v>#REF!</v>
      </c>
      <c r="DK400" s="93" t="e">
        <f t="shared" ca="1" si="471"/>
        <v>#REF!</v>
      </c>
      <c r="DL400" s="93" t="e">
        <f t="shared" ca="1" si="471"/>
        <v>#REF!</v>
      </c>
    </row>
    <row r="401" spans="1:116" x14ac:dyDescent="0.4">
      <c r="A401" s="98"/>
      <c r="D401" t="s">
        <v>870</v>
      </c>
      <c r="E401" t="str">
        <f t="shared" si="365"/>
        <v>401 DTERMY-PV</v>
      </c>
      <c r="G401" s="126"/>
      <c r="J401" s="93"/>
      <c r="K401" s="28"/>
      <c r="L401" s="28"/>
      <c r="M401" s="28"/>
      <c r="N401" s="28"/>
      <c r="O401" s="28"/>
      <c r="P401" s="28"/>
      <c r="R401" s="27"/>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N401" s="93"/>
      <c r="CO401" s="93"/>
      <c r="CP401" s="93"/>
      <c r="CQ401" s="93"/>
      <c r="CR401" s="93"/>
      <c r="CS401" s="93"/>
      <c r="CT401" s="93"/>
      <c r="CU401" s="93"/>
      <c r="CV401" s="93"/>
      <c r="CW401" s="93"/>
      <c r="CX401" s="93"/>
      <c r="CY401" s="93"/>
      <c r="CZ401" s="93"/>
      <c r="DA401" s="93"/>
      <c r="DB401" s="93"/>
      <c r="DC401" s="93"/>
      <c r="DD401" s="93"/>
      <c r="DE401" s="93"/>
      <c r="DF401" s="93"/>
      <c r="DG401" s="93"/>
      <c r="DH401" s="93"/>
      <c r="DI401" s="93"/>
      <c r="DJ401" s="93"/>
      <c r="DK401" s="93"/>
      <c r="DL401" s="93"/>
    </row>
    <row r="402" spans="1:116" x14ac:dyDescent="0.4">
      <c r="B402" t="s">
        <v>332</v>
      </c>
      <c r="D402" t="s">
        <v>870</v>
      </c>
      <c r="E402" s="8" t="str">
        <f t="shared" si="365"/>
        <v>402 DTERMY-PV</v>
      </c>
      <c r="G402" s="136" t="str">
        <f>G378</f>
        <v>(Primary label)</v>
      </c>
      <c r="H402" s="27"/>
      <c r="I402" s="78"/>
      <c r="J402" s="78"/>
      <c r="K402" s="33"/>
      <c r="L402" s="33"/>
      <c r="M402" s="33"/>
      <c r="N402" s="33"/>
      <c r="O402" s="33"/>
      <c r="P402" s="33"/>
      <c r="R402" s="33"/>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N402" s="78"/>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row>
    <row r="403" spans="1:116" x14ac:dyDescent="0.4">
      <c r="B403" t="s">
        <v>332</v>
      </c>
      <c r="D403" t="s">
        <v>870</v>
      </c>
      <c r="E403" s="8" t="str">
        <f t="shared" si="365"/>
        <v>403 DTERMY-PV</v>
      </c>
      <c r="G403" s="136" t="str">
        <f>G379</f>
        <v>primary unit</v>
      </c>
      <c r="H403" s="27"/>
      <c r="I403" s="78"/>
      <c r="J403" s="78"/>
      <c r="K403" s="33"/>
      <c r="L403" s="33"/>
      <c r="M403" s="33"/>
      <c r="N403" s="33"/>
      <c r="O403" s="33"/>
      <c r="P403" s="33"/>
      <c r="R403" s="33"/>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N403" s="78"/>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row>
    <row r="404" spans="1:116" x14ac:dyDescent="0.4">
      <c r="B404" t="s">
        <v>332</v>
      </c>
      <c r="D404" t="s">
        <v>870</v>
      </c>
      <c r="E404" s="8" t="str">
        <f t="shared" si="365"/>
        <v>404 DTERMY-PV</v>
      </c>
      <c r="G404" s="136" t="str">
        <f>G380</f>
        <v>Primary revenue driver</v>
      </c>
      <c r="K404" s="53"/>
      <c r="L404" s="53"/>
      <c r="M404" s="53"/>
      <c r="N404" s="53"/>
      <c r="O404" s="53"/>
      <c r="P404" s="53"/>
      <c r="R404" s="24"/>
      <c r="S404" s="179" t="str">
        <f t="shared" ref="S404:CD404" si="472">S380</f>
        <v>S$16</v>
      </c>
      <c r="T404" s="179" t="str">
        <f t="shared" si="472"/>
        <v>T$16</v>
      </c>
      <c r="U404" s="179" t="str">
        <f t="shared" si="472"/>
        <v>U$16</v>
      </c>
      <c r="V404" s="179" t="str">
        <f t="shared" si="472"/>
        <v>V$16</v>
      </c>
      <c r="W404" s="179" t="str">
        <f t="shared" si="472"/>
        <v>W$16</v>
      </c>
      <c r="X404" s="179" t="str">
        <f t="shared" si="472"/>
        <v>X$16</v>
      </c>
      <c r="Y404" s="179" t="str">
        <f t="shared" si="472"/>
        <v>Y$16</v>
      </c>
      <c r="Z404" s="179" t="str">
        <f t="shared" si="472"/>
        <v>Z$16</v>
      </c>
      <c r="AA404" s="179" t="str">
        <f t="shared" si="472"/>
        <v>AA$16</v>
      </c>
      <c r="AB404" s="179" t="str">
        <f t="shared" si="472"/>
        <v>AB$16</v>
      </c>
      <c r="AC404" s="179" t="str">
        <f t="shared" si="472"/>
        <v>AC$16</v>
      </c>
      <c r="AD404" s="179" t="str">
        <f t="shared" si="472"/>
        <v>AD$16</v>
      </c>
      <c r="AE404" s="179" t="str">
        <f t="shared" si="472"/>
        <v>AE$16</v>
      </c>
      <c r="AF404" s="179" t="str">
        <f t="shared" si="472"/>
        <v>AF$16</v>
      </c>
      <c r="AG404" s="179" t="str">
        <f t="shared" si="472"/>
        <v>AG$16</v>
      </c>
      <c r="AH404" s="179" t="str">
        <f t="shared" si="472"/>
        <v>AH$16</v>
      </c>
      <c r="AI404" s="179" t="str">
        <f t="shared" si="472"/>
        <v>AI$16</v>
      </c>
      <c r="AJ404" s="179" t="str">
        <f t="shared" si="472"/>
        <v>AJ$16</v>
      </c>
      <c r="AK404" s="179" t="str">
        <f t="shared" si="472"/>
        <v>AK$16</v>
      </c>
      <c r="AL404" s="179" t="str">
        <f t="shared" si="472"/>
        <v>AL$16</v>
      </c>
      <c r="AM404" s="179" t="str">
        <f t="shared" si="472"/>
        <v>AM$16</v>
      </c>
      <c r="AN404" s="179" t="str">
        <f t="shared" si="472"/>
        <v>AN$16</v>
      </c>
      <c r="AO404" s="179" t="str">
        <f t="shared" si="472"/>
        <v>AO$16</v>
      </c>
      <c r="AP404" s="179" t="str">
        <f t="shared" si="472"/>
        <v>AP$16</v>
      </c>
      <c r="AQ404" s="179" t="str">
        <f t="shared" si="472"/>
        <v>AQ$16</v>
      </c>
      <c r="AR404" s="179" t="str">
        <f t="shared" si="472"/>
        <v>AR$16</v>
      </c>
      <c r="AS404" s="179" t="str">
        <f t="shared" si="472"/>
        <v>AS$16</v>
      </c>
      <c r="AT404" s="179" t="str">
        <f t="shared" si="472"/>
        <v>AT$16</v>
      </c>
      <c r="AU404" s="179" t="str">
        <f t="shared" si="472"/>
        <v>AU$16</v>
      </c>
      <c r="AV404" s="179" t="str">
        <f t="shared" si="472"/>
        <v>AV$16</v>
      </c>
      <c r="AW404" s="179" t="str">
        <f t="shared" si="472"/>
        <v>AW$16</v>
      </c>
      <c r="AX404" s="179" t="str">
        <f t="shared" si="472"/>
        <v>AX$16</v>
      </c>
      <c r="AY404" s="179" t="str">
        <f t="shared" si="472"/>
        <v>AY$16</v>
      </c>
      <c r="AZ404" s="179" t="str">
        <f t="shared" si="472"/>
        <v>AZ$16</v>
      </c>
      <c r="BA404" s="179" t="str">
        <f t="shared" si="472"/>
        <v>BA$16</v>
      </c>
      <c r="BB404" s="179" t="str">
        <f t="shared" si="472"/>
        <v>BB$16</v>
      </c>
      <c r="BC404" s="179" t="str">
        <f t="shared" si="472"/>
        <v>BC$16</v>
      </c>
      <c r="BD404" s="179" t="str">
        <f t="shared" si="472"/>
        <v>BD$16</v>
      </c>
      <c r="BE404" s="179" t="str">
        <f t="shared" si="472"/>
        <v>BE$16</v>
      </c>
      <c r="BF404" s="179" t="str">
        <f t="shared" si="472"/>
        <v>BF$16</v>
      </c>
      <c r="BG404" s="179" t="str">
        <f t="shared" si="472"/>
        <v>BG$16</v>
      </c>
      <c r="BH404" s="179" t="str">
        <f t="shared" si="472"/>
        <v>BH$16</v>
      </c>
      <c r="BI404" s="179" t="str">
        <f t="shared" si="472"/>
        <v>BI$16</v>
      </c>
      <c r="BJ404" s="179" t="str">
        <f t="shared" si="472"/>
        <v>BJ$16</v>
      </c>
      <c r="BK404" s="179" t="str">
        <f t="shared" si="472"/>
        <v>BK$16</v>
      </c>
      <c r="BL404" s="179" t="str">
        <f t="shared" si="472"/>
        <v>BL$16</v>
      </c>
      <c r="BM404" s="179" t="str">
        <f t="shared" si="472"/>
        <v>BM$16</v>
      </c>
      <c r="BN404" s="179" t="str">
        <f t="shared" si="472"/>
        <v>BN$16</v>
      </c>
      <c r="BO404" s="179" t="str">
        <f t="shared" si="472"/>
        <v>BO$16</v>
      </c>
      <c r="BP404" s="179" t="str">
        <f t="shared" si="472"/>
        <v>BP$16</v>
      </c>
      <c r="BQ404" s="179" t="str">
        <f t="shared" si="472"/>
        <v>BQ$16</v>
      </c>
      <c r="BR404" s="179" t="str">
        <f t="shared" si="472"/>
        <v>BR$16</v>
      </c>
      <c r="BS404" s="179" t="str">
        <f t="shared" si="472"/>
        <v>BS$16</v>
      </c>
      <c r="BT404" s="179" t="str">
        <f t="shared" si="472"/>
        <v>BT$16</v>
      </c>
      <c r="BU404" s="179" t="str">
        <f t="shared" si="472"/>
        <v>BU$16</v>
      </c>
      <c r="BV404" s="179" t="str">
        <f t="shared" si="472"/>
        <v>BV$16</v>
      </c>
      <c r="BW404" s="179" t="str">
        <f t="shared" si="472"/>
        <v>BW$16</v>
      </c>
      <c r="BX404" s="179" t="str">
        <f t="shared" si="472"/>
        <v>BX$16</v>
      </c>
      <c r="BY404" s="179" t="str">
        <f t="shared" si="472"/>
        <v>BY$16</v>
      </c>
      <c r="BZ404" s="179" t="str">
        <f t="shared" si="472"/>
        <v>BZ$16</v>
      </c>
      <c r="CA404" s="179" t="str">
        <f t="shared" si="472"/>
        <v>CA$16</v>
      </c>
      <c r="CB404" s="179" t="str">
        <f t="shared" si="472"/>
        <v>CB$16</v>
      </c>
      <c r="CC404" s="179" t="str">
        <f t="shared" si="472"/>
        <v>CC$16</v>
      </c>
      <c r="CD404" s="179" t="str">
        <f t="shared" si="472"/>
        <v>CD$16</v>
      </c>
      <c r="CE404" s="179" t="str">
        <f t="shared" ref="CE404:CL404" si="473">CE380</f>
        <v>CE$16</v>
      </c>
      <c r="CF404" s="179" t="str">
        <f t="shared" si="473"/>
        <v>CF$16</v>
      </c>
      <c r="CG404" s="179" t="str">
        <f t="shared" si="473"/>
        <v>CG$16</v>
      </c>
      <c r="CH404" s="179" t="str">
        <f t="shared" si="473"/>
        <v>CH$16</v>
      </c>
      <c r="CI404" s="179" t="str">
        <f t="shared" si="473"/>
        <v>CI$16</v>
      </c>
      <c r="CJ404" s="179" t="str">
        <f t="shared" si="473"/>
        <v>CJ$16</v>
      </c>
      <c r="CK404" s="179" t="str">
        <f t="shared" si="473"/>
        <v>CK$16</v>
      </c>
      <c r="CL404" s="179" t="str">
        <f t="shared" si="473"/>
        <v>CL$16</v>
      </c>
      <c r="CO404" s="179" t="str">
        <f t="shared" ref="CO404:DL404" si="474">CO380</f>
        <v>CO$16</v>
      </c>
      <c r="CP404" s="179" t="str">
        <f t="shared" si="474"/>
        <v>CP$16</v>
      </c>
      <c r="CQ404" s="179" t="str">
        <f t="shared" si="474"/>
        <v>CQ$16</v>
      </c>
      <c r="CR404" s="179" t="str">
        <f t="shared" si="474"/>
        <v>CR$16</v>
      </c>
      <c r="CS404" s="179" t="str">
        <f t="shared" si="474"/>
        <v>CS$16</v>
      </c>
      <c r="CT404" s="179" t="str">
        <f t="shared" si="474"/>
        <v>CT$16</v>
      </c>
      <c r="CU404" s="179" t="str">
        <f t="shared" si="474"/>
        <v>CU$16</v>
      </c>
      <c r="CV404" s="179" t="str">
        <f t="shared" si="474"/>
        <v>CV$16</v>
      </c>
      <c r="CW404" s="179" t="str">
        <f t="shared" si="474"/>
        <v>CW$16</v>
      </c>
      <c r="CX404" s="179" t="str">
        <f t="shared" si="474"/>
        <v>CX$16</v>
      </c>
      <c r="CY404" s="179" t="str">
        <f t="shared" si="474"/>
        <v>CY$16</v>
      </c>
      <c r="CZ404" s="179" t="str">
        <f t="shared" si="474"/>
        <v>CZ$16</v>
      </c>
      <c r="DA404" s="179" t="str">
        <f t="shared" si="474"/>
        <v>DA$16</v>
      </c>
      <c r="DB404" s="179" t="str">
        <f t="shared" si="474"/>
        <v>DB$16</v>
      </c>
      <c r="DC404" s="179" t="str">
        <f t="shared" si="474"/>
        <v>DC$16</v>
      </c>
      <c r="DD404" s="179" t="str">
        <f t="shared" si="474"/>
        <v>DD$16</v>
      </c>
      <c r="DE404" s="179" t="str">
        <f t="shared" si="474"/>
        <v>DE$16</v>
      </c>
      <c r="DF404" s="179" t="str">
        <f t="shared" si="474"/>
        <v>DF$16</v>
      </c>
      <c r="DG404" s="179" t="str">
        <f t="shared" si="474"/>
        <v>DG$16</v>
      </c>
      <c r="DH404" s="179" t="str">
        <f t="shared" si="474"/>
        <v>DH$16</v>
      </c>
      <c r="DI404" s="179" t="str">
        <f t="shared" si="474"/>
        <v>DI$16</v>
      </c>
      <c r="DJ404" s="179" t="str">
        <f t="shared" si="474"/>
        <v>DJ$16</v>
      </c>
      <c r="DK404" s="179" t="str">
        <f t="shared" si="474"/>
        <v>DK$16</v>
      </c>
      <c r="DL404" s="179" t="str">
        <f t="shared" si="474"/>
        <v>DL$16</v>
      </c>
    </row>
    <row r="405" spans="1:116" x14ac:dyDescent="0.4">
      <c r="B405" t="s">
        <v>332</v>
      </c>
      <c r="D405" t="s">
        <v>870</v>
      </c>
      <c r="E405" s="8" t="str">
        <f t="shared" si="365"/>
        <v>405 DTERMY-PV</v>
      </c>
      <c r="G405" s="136" t="str">
        <f>G381</f>
        <v>Primary volume driver</v>
      </c>
      <c r="H405" s="12"/>
      <c r="I405" s="60"/>
      <c r="J405" s="60"/>
      <c r="K405" s="15"/>
      <c r="L405" s="15"/>
      <c r="M405" s="15"/>
      <c r="N405" s="15"/>
      <c r="O405" s="15"/>
      <c r="P405" s="15"/>
      <c r="R405" s="15"/>
      <c r="S405" s="179" t="str">
        <f>ADDRESS(ROW(S400),COLUMN(S400),2)</f>
        <v>S$400</v>
      </c>
      <c r="T405" s="179" t="str">
        <f t="shared" ref="T405:CD405" si="475">T381</f>
        <v>T$17</v>
      </c>
      <c r="U405" s="179" t="str">
        <f t="shared" si="475"/>
        <v>U$17</v>
      </c>
      <c r="V405" s="179" t="str">
        <f t="shared" si="475"/>
        <v>V$17</v>
      </c>
      <c r="W405" s="179" t="str">
        <f t="shared" si="475"/>
        <v>W$17</v>
      </c>
      <c r="X405" s="179" t="str">
        <f t="shared" si="475"/>
        <v>X$17</v>
      </c>
      <c r="Y405" s="179" t="str">
        <f t="shared" si="475"/>
        <v>Y$17</v>
      </c>
      <c r="Z405" s="179" t="str">
        <f t="shared" si="475"/>
        <v>Z$17</v>
      </c>
      <c r="AA405" s="179" t="str">
        <f t="shared" si="475"/>
        <v>AA$17</v>
      </c>
      <c r="AB405" s="179" t="str">
        <f t="shared" si="475"/>
        <v>AB$17</v>
      </c>
      <c r="AC405" s="179" t="str">
        <f t="shared" si="475"/>
        <v>AC$17</v>
      </c>
      <c r="AD405" s="179" t="str">
        <f t="shared" si="475"/>
        <v>AD$17</v>
      </c>
      <c r="AE405" s="179" t="str">
        <f t="shared" si="475"/>
        <v>AE$17</v>
      </c>
      <c r="AF405" s="179" t="str">
        <f t="shared" si="475"/>
        <v>AF$17</v>
      </c>
      <c r="AG405" s="179" t="str">
        <f t="shared" si="475"/>
        <v>AG$17</v>
      </c>
      <c r="AH405" s="179" t="str">
        <f t="shared" si="475"/>
        <v>AH$17</v>
      </c>
      <c r="AI405" s="179" t="str">
        <f t="shared" si="475"/>
        <v>AI$17</v>
      </c>
      <c r="AJ405" s="179" t="str">
        <f t="shared" si="475"/>
        <v>AJ$17</v>
      </c>
      <c r="AK405" s="179" t="str">
        <f t="shared" si="475"/>
        <v>AK$17</v>
      </c>
      <c r="AL405" s="179" t="str">
        <f t="shared" si="475"/>
        <v>AL$17</v>
      </c>
      <c r="AM405" s="179" t="str">
        <f t="shared" si="475"/>
        <v>AM$17</v>
      </c>
      <c r="AN405" s="179" t="str">
        <f t="shared" si="475"/>
        <v>AN$17</v>
      </c>
      <c r="AO405" s="179" t="str">
        <f t="shared" si="475"/>
        <v>AO$17</v>
      </c>
      <c r="AP405" s="179" t="str">
        <f t="shared" si="475"/>
        <v>AP$17</v>
      </c>
      <c r="AQ405" s="179" t="str">
        <f t="shared" si="475"/>
        <v>AQ$17</v>
      </c>
      <c r="AR405" s="179" t="str">
        <f t="shared" si="475"/>
        <v>AR$17</v>
      </c>
      <c r="AS405" s="179" t="str">
        <f t="shared" si="475"/>
        <v>AS$17</v>
      </c>
      <c r="AT405" s="179" t="str">
        <f t="shared" si="475"/>
        <v>AT$17</v>
      </c>
      <c r="AU405" s="179" t="str">
        <f t="shared" si="475"/>
        <v>AU$17</v>
      </c>
      <c r="AV405" s="179" t="str">
        <f t="shared" si="475"/>
        <v>AV$17</v>
      </c>
      <c r="AW405" s="179" t="str">
        <f t="shared" si="475"/>
        <v>AW$17</v>
      </c>
      <c r="AX405" s="179" t="str">
        <f t="shared" si="475"/>
        <v>AX$17</v>
      </c>
      <c r="AY405" s="179" t="str">
        <f t="shared" si="475"/>
        <v>AY$17</v>
      </c>
      <c r="AZ405" s="179" t="str">
        <f t="shared" si="475"/>
        <v>AZ$17</v>
      </c>
      <c r="BA405" s="179" t="str">
        <f t="shared" si="475"/>
        <v>BA$17</v>
      </c>
      <c r="BB405" s="179" t="str">
        <f t="shared" si="475"/>
        <v>BB$17</v>
      </c>
      <c r="BC405" s="179" t="str">
        <f t="shared" si="475"/>
        <v>BC$17</v>
      </c>
      <c r="BD405" s="179" t="str">
        <f t="shared" si="475"/>
        <v>BD$17</v>
      </c>
      <c r="BE405" s="179" t="str">
        <f t="shared" si="475"/>
        <v>BE$17</v>
      </c>
      <c r="BF405" s="179" t="str">
        <f t="shared" si="475"/>
        <v>BF$17</v>
      </c>
      <c r="BG405" s="179" t="str">
        <f t="shared" si="475"/>
        <v>BG$17</v>
      </c>
      <c r="BH405" s="179" t="str">
        <f t="shared" si="475"/>
        <v>BH$17</v>
      </c>
      <c r="BI405" s="179" t="str">
        <f t="shared" si="475"/>
        <v>BI$17</v>
      </c>
      <c r="BJ405" s="179" t="str">
        <f t="shared" si="475"/>
        <v>BJ$17</v>
      </c>
      <c r="BK405" s="179" t="str">
        <f t="shared" si="475"/>
        <v>BK$17</v>
      </c>
      <c r="BL405" s="179" t="str">
        <f t="shared" si="475"/>
        <v>BL$17</v>
      </c>
      <c r="BM405" s="179" t="str">
        <f t="shared" si="475"/>
        <v>BM$17</v>
      </c>
      <c r="BN405" s="179" t="str">
        <f t="shared" si="475"/>
        <v>BN$17</v>
      </c>
      <c r="BO405" s="179" t="str">
        <f t="shared" si="475"/>
        <v>BO$17</v>
      </c>
      <c r="BP405" s="179" t="str">
        <f t="shared" si="475"/>
        <v>BP$17</v>
      </c>
      <c r="BQ405" s="179" t="str">
        <f t="shared" si="475"/>
        <v>BQ$17</v>
      </c>
      <c r="BR405" s="179" t="str">
        <f t="shared" si="475"/>
        <v>BR$17</v>
      </c>
      <c r="BS405" s="179" t="str">
        <f t="shared" si="475"/>
        <v>BS$17</v>
      </c>
      <c r="BT405" s="179" t="str">
        <f t="shared" si="475"/>
        <v>BT$17</v>
      </c>
      <c r="BU405" s="179" t="str">
        <f t="shared" si="475"/>
        <v>BU$17</v>
      </c>
      <c r="BV405" s="179" t="str">
        <f t="shared" si="475"/>
        <v>BV$17</v>
      </c>
      <c r="BW405" s="179" t="str">
        <f t="shared" si="475"/>
        <v>BW$17</v>
      </c>
      <c r="BX405" s="179" t="str">
        <f t="shared" si="475"/>
        <v>BX$17</v>
      </c>
      <c r="BY405" s="179" t="str">
        <f t="shared" si="475"/>
        <v>BY$17</v>
      </c>
      <c r="BZ405" s="179" t="str">
        <f t="shared" si="475"/>
        <v>BZ$17</v>
      </c>
      <c r="CA405" s="179" t="str">
        <f t="shared" si="475"/>
        <v>CA$17</v>
      </c>
      <c r="CB405" s="179" t="str">
        <f t="shared" si="475"/>
        <v>CB$17</v>
      </c>
      <c r="CC405" s="179" t="str">
        <f t="shared" si="475"/>
        <v>CC$17</v>
      </c>
      <c r="CD405" s="179" t="str">
        <f t="shared" si="475"/>
        <v>CD$17</v>
      </c>
      <c r="CE405" s="179" t="str">
        <f t="shared" ref="CE405:CL405" si="476">CE381</f>
        <v>CE$17</v>
      </c>
      <c r="CF405" s="179" t="str">
        <f t="shared" si="476"/>
        <v>CF$17</v>
      </c>
      <c r="CG405" s="179" t="str">
        <f t="shared" si="476"/>
        <v>CG$17</v>
      </c>
      <c r="CH405" s="179" t="str">
        <f t="shared" si="476"/>
        <v>CH$17</v>
      </c>
      <c r="CI405" s="179" t="str">
        <f t="shared" si="476"/>
        <v>CI$17</v>
      </c>
      <c r="CJ405" s="179" t="str">
        <f t="shared" si="476"/>
        <v>CJ$17</v>
      </c>
      <c r="CK405" s="179" t="str">
        <f t="shared" si="476"/>
        <v>CK$17</v>
      </c>
      <c r="CL405" s="179" t="str">
        <f t="shared" si="476"/>
        <v>CL$17</v>
      </c>
      <c r="CN405" s="60"/>
      <c r="CO405" s="179" t="str">
        <f t="shared" ref="CO405:DL405" si="477">CO381</f>
        <v>CO$17</v>
      </c>
      <c r="CP405" s="179" t="str">
        <f t="shared" si="477"/>
        <v>CP$17</v>
      </c>
      <c r="CQ405" s="179" t="str">
        <f t="shared" si="477"/>
        <v>CQ$17</v>
      </c>
      <c r="CR405" s="179" t="str">
        <f t="shared" si="477"/>
        <v>CR$17</v>
      </c>
      <c r="CS405" s="179" t="str">
        <f t="shared" si="477"/>
        <v>CS$17</v>
      </c>
      <c r="CT405" s="179" t="str">
        <f t="shared" si="477"/>
        <v>CT$17</v>
      </c>
      <c r="CU405" s="179" t="str">
        <f t="shared" si="477"/>
        <v>CU$17</v>
      </c>
      <c r="CV405" s="179" t="str">
        <f t="shared" si="477"/>
        <v>CV$17</v>
      </c>
      <c r="CW405" s="179" t="str">
        <f t="shared" si="477"/>
        <v>CW$17</v>
      </c>
      <c r="CX405" s="179" t="str">
        <f t="shared" si="477"/>
        <v>CX$17</v>
      </c>
      <c r="CY405" s="179" t="str">
        <f t="shared" si="477"/>
        <v>CY$17</v>
      </c>
      <c r="CZ405" s="179" t="str">
        <f t="shared" si="477"/>
        <v>CZ$17</v>
      </c>
      <c r="DA405" s="179" t="str">
        <f t="shared" si="477"/>
        <v>DA$17</v>
      </c>
      <c r="DB405" s="179" t="str">
        <f t="shared" si="477"/>
        <v>DB$17</v>
      </c>
      <c r="DC405" s="179" t="str">
        <f t="shared" si="477"/>
        <v>DC$17</v>
      </c>
      <c r="DD405" s="179" t="str">
        <f t="shared" si="477"/>
        <v>DD$17</v>
      </c>
      <c r="DE405" s="179" t="str">
        <f t="shared" si="477"/>
        <v>DE$17</v>
      </c>
      <c r="DF405" s="179" t="str">
        <f t="shared" si="477"/>
        <v>DF$17</v>
      </c>
      <c r="DG405" s="179" t="str">
        <f t="shared" si="477"/>
        <v>DG$17</v>
      </c>
      <c r="DH405" s="179" t="str">
        <f t="shared" si="477"/>
        <v>DH$17</v>
      </c>
      <c r="DI405" s="179" t="str">
        <f t="shared" si="477"/>
        <v>DI$17</v>
      </c>
      <c r="DJ405" s="179" t="str">
        <f t="shared" si="477"/>
        <v>DJ$17</v>
      </c>
      <c r="DK405" s="179" t="str">
        <f t="shared" si="477"/>
        <v>DK$17</v>
      </c>
      <c r="DL405" s="179" t="str">
        <f t="shared" si="477"/>
        <v>DL$17</v>
      </c>
    </row>
    <row r="406" spans="1:116" x14ac:dyDescent="0.4">
      <c r="B406" t="s">
        <v>332</v>
      </c>
      <c r="D406" t="s">
        <v>870</v>
      </c>
      <c r="E406" s="8" t="str">
        <f t="shared" si="365"/>
        <v>406 DTERMY-PV</v>
      </c>
      <c r="G406" s="191" t="str">
        <f>G386</f>
        <v>Rolling fixed term debt - multiple borrowings w/ annual control:</v>
      </c>
      <c r="H406" s="12"/>
      <c r="I406" s="60"/>
      <c r="J406" s="60"/>
      <c r="K406" s="15"/>
      <c r="L406" s="15"/>
      <c r="M406" s="15"/>
      <c r="N406" s="15"/>
      <c r="O406" s="15"/>
      <c r="P406" s="15"/>
      <c r="R406" s="15"/>
      <c r="S406" s="179">
        <f t="shared" ref="S406:CD406" si="478">S382</f>
        <v>0</v>
      </c>
      <c r="T406" s="179">
        <f t="shared" si="478"/>
        <v>0</v>
      </c>
      <c r="U406" s="179">
        <f t="shared" si="478"/>
        <v>0</v>
      </c>
      <c r="V406" s="179">
        <f t="shared" si="478"/>
        <v>0</v>
      </c>
      <c r="W406" s="179">
        <f t="shared" si="478"/>
        <v>0</v>
      </c>
      <c r="X406" s="179">
        <f t="shared" si="478"/>
        <v>0</v>
      </c>
      <c r="Y406" s="179">
        <f t="shared" si="478"/>
        <v>0</v>
      </c>
      <c r="Z406" s="179">
        <f t="shared" si="478"/>
        <v>0</v>
      </c>
      <c r="AA406" s="179">
        <f t="shared" si="478"/>
        <v>0</v>
      </c>
      <c r="AB406" s="179">
        <f t="shared" si="478"/>
        <v>0</v>
      </c>
      <c r="AC406" s="179">
        <f t="shared" si="478"/>
        <v>0</v>
      </c>
      <c r="AD406" s="179">
        <f t="shared" si="478"/>
        <v>0</v>
      </c>
      <c r="AE406" s="179">
        <f t="shared" si="478"/>
        <v>0</v>
      </c>
      <c r="AF406" s="179">
        <f t="shared" si="478"/>
        <v>0</v>
      </c>
      <c r="AG406" s="179">
        <f t="shared" si="478"/>
        <v>0</v>
      </c>
      <c r="AH406" s="179">
        <f t="shared" si="478"/>
        <v>0</v>
      </c>
      <c r="AI406" s="179">
        <f t="shared" si="478"/>
        <v>0</v>
      </c>
      <c r="AJ406" s="179">
        <f t="shared" si="478"/>
        <v>0</v>
      </c>
      <c r="AK406" s="179">
        <f t="shared" si="478"/>
        <v>0</v>
      </c>
      <c r="AL406" s="179">
        <f t="shared" si="478"/>
        <v>0</v>
      </c>
      <c r="AM406" s="179">
        <f t="shared" si="478"/>
        <v>0</v>
      </c>
      <c r="AN406" s="179">
        <f t="shared" si="478"/>
        <v>0</v>
      </c>
      <c r="AO406" s="179">
        <f t="shared" si="478"/>
        <v>0</v>
      </c>
      <c r="AP406" s="179">
        <f t="shared" si="478"/>
        <v>0</v>
      </c>
      <c r="AQ406" s="179">
        <f t="shared" si="478"/>
        <v>0</v>
      </c>
      <c r="AR406" s="179">
        <f t="shared" si="478"/>
        <v>0</v>
      </c>
      <c r="AS406" s="179">
        <f t="shared" si="478"/>
        <v>0</v>
      </c>
      <c r="AT406" s="179">
        <f t="shared" si="478"/>
        <v>0</v>
      </c>
      <c r="AU406" s="179">
        <f t="shared" si="478"/>
        <v>0</v>
      </c>
      <c r="AV406" s="179">
        <f t="shared" si="478"/>
        <v>0</v>
      </c>
      <c r="AW406" s="179">
        <f t="shared" si="478"/>
        <v>0</v>
      </c>
      <c r="AX406" s="179">
        <f t="shared" si="478"/>
        <v>0</v>
      </c>
      <c r="AY406" s="179">
        <f t="shared" si="478"/>
        <v>0</v>
      </c>
      <c r="AZ406" s="179">
        <f t="shared" si="478"/>
        <v>0</v>
      </c>
      <c r="BA406" s="179">
        <f t="shared" si="478"/>
        <v>0</v>
      </c>
      <c r="BB406" s="179">
        <f t="shared" si="478"/>
        <v>0</v>
      </c>
      <c r="BC406" s="179">
        <f t="shared" si="478"/>
        <v>0</v>
      </c>
      <c r="BD406" s="179">
        <f t="shared" si="478"/>
        <v>0</v>
      </c>
      <c r="BE406" s="179">
        <f t="shared" si="478"/>
        <v>0</v>
      </c>
      <c r="BF406" s="179">
        <f t="shared" si="478"/>
        <v>0</v>
      </c>
      <c r="BG406" s="179">
        <f t="shared" si="478"/>
        <v>0</v>
      </c>
      <c r="BH406" s="179">
        <f t="shared" si="478"/>
        <v>0</v>
      </c>
      <c r="BI406" s="179">
        <f t="shared" si="478"/>
        <v>0</v>
      </c>
      <c r="BJ406" s="179">
        <f t="shared" si="478"/>
        <v>0</v>
      </c>
      <c r="BK406" s="179">
        <f t="shared" si="478"/>
        <v>0</v>
      </c>
      <c r="BL406" s="179">
        <f t="shared" si="478"/>
        <v>0</v>
      </c>
      <c r="BM406" s="179">
        <f t="shared" si="478"/>
        <v>0</v>
      </c>
      <c r="BN406" s="179">
        <f t="shared" si="478"/>
        <v>0</v>
      </c>
      <c r="BO406" s="179">
        <f t="shared" si="478"/>
        <v>0</v>
      </c>
      <c r="BP406" s="179">
        <f t="shared" si="478"/>
        <v>0</v>
      </c>
      <c r="BQ406" s="179">
        <f t="shared" si="478"/>
        <v>0</v>
      </c>
      <c r="BR406" s="179">
        <f t="shared" si="478"/>
        <v>0</v>
      </c>
      <c r="BS406" s="179">
        <f t="shared" si="478"/>
        <v>0</v>
      </c>
      <c r="BT406" s="179">
        <f t="shared" si="478"/>
        <v>0</v>
      </c>
      <c r="BU406" s="179">
        <f t="shared" si="478"/>
        <v>0</v>
      </c>
      <c r="BV406" s="179">
        <f t="shared" si="478"/>
        <v>0</v>
      </c>
      <c r="BW406" s="179">
        <f t="shared" si="478"/>
        <v>0</v>
      </c>
      <c r="BX406" s="179">
        <f t="shared" si="478"/>
        <v>0</v>
      </c>
      <c r="BY406" s="179">
        <f t="shared" si="478"/>
        <v>0</v>
      </c>
      <c r="BZ406" s="179">
        <f t="shared" si="478"/>
        <v>0</v>
      </c>
      <c r="CA406" s="179">
        <f t="shared" si="478"/>
        <v>0</v>
      </c>
      <c r="CB406" s="179">
        <f t="shared" si="478"/>
        <v>0</v>
      </c>
      <c r="CC406" s="179">
        <f t="shared" si="478"/>
        <v>0</v>
      </c>
      <c r="CD406" s="179">
        <f t="shared" si="478"/>
        <v>0</v>
      </c>
      <c r="CE406" s="179">
        <f t="shared" ref="CE406:CL406" si="479">CE382</f>
        <v>0</v>
      </c>
      <c r="CF406" s="179">
        <f t="shared" si="479"/>
        <v>0</v>
      </c>
      <c r="CG406" s="179">
        <f t="shared" si="479"/>
        <v>0</v>
      </c>
      <c r="CH406" s="179">
        <f t="shared" si="479"/>
        <v>0</v>
      </c>
      <c r="CI406" s="179">
        <f t="shared" si="479"/>
        <v>0</v>
      </c>
      <c r="CJ406" s="179">
        <f t="shared" si="479"/>
        <v>0</v>
      </c>
      <c r="CK406" s="179">
        <f t="shared" si="479"/>
        <v>0</v>
      </c>
      <c r="CL406" s="179">
        <f t="shared" si="479"/>
        <v>0</v>
      </c>
      <c r="CN406" s="60"/>
      <c r="CO406" s="179">
        <f t="shared" ref="CO406:DL406" si="480">CO382</f>
        <v>0</v>
      </c>
      <c r="CP406" s="179">
        <f t="shared" si="480"/>
        <v>0</v>
      </c>
      <c r="CQ406" s="179">
        <f t="shared" si="480"/>
        <v>0</v>
      </c>
      <c r="CR406" s="179">
        <f t="shared" si="480"/>
        <v>0</v>
      </c>
      <c r="CS406" s="179">
        <f t="shared" si="480"/>
        <v>0</v>
      </c>
      <c r="CT406" s="179">
        <f t="shared" si="480"/>
        <v>0</v>
      </c>
      <c r="CU406" s="179">
        <f t="shared" si="480"/>
        <v>0</v>
      </c>
      <c r="CV406" s="179">
        <f t="shared" si="480"/>
        <v>0</v>
      </c>
      <c r="CW406" s="179">
        <f t="shared" si="480"/>
        <v>0</v>
      </c>
      <c r="CX406" s="179">
        <f t="shared" si="480"/>
        <v>0</v>
      </c>
      <c r="CY406" s="179">
        <f t="shared" si="480"/>
        <v>0</v>
      </c>
      <c r="CZ406" s="179">
        <f t="shared" si="480"/>
        <v>0</v>
      </c>
      <c r="DA406" s="179">
        <f t="shared" si="480"/>
        <v>0</v>
      </c>
      <c r="DB406" s="179">
        <f t="shared" si="480"/>
        <v>0</v>
      </c>
      <c r="DC406" s="179">
        <f t="shared" si="480"/>
        <v>0</v>
      </c>
      <c r="DD406" s="179">
        <f t="shared" si="480"/>
        <v>0</v>
      </c>
      <c r="DE406" s="179">
        <f t="shared" si="480"/>
        <v>0</v>
      </c>
      <c r="DF406" s="179">
        <f t="shared" si="480"/>
        <v>0</v>
      </c>
      <c r="DG406" s="179">
        <f t="shared" si="480"/>
        <v>0</v>
      </c>
      <c r="DH406" s="179">
        <f t="shared" si="480"/>
        <v>0</v>
      </c>
      <c r="DI406" s="179">
        <f t="shared" si="480"/>
        <v>0</v>
      </c>
      <c r="DJ406" s="179">
        <f t="shared" si="480"/>
        <v>0</v>
      </c>
      <c r="DK406" s="179">
        <f t="shared" si="480"/>
        <v>0</v>
      </c>
      <c r="DL406" s="179">
        <f t="shared" si="480"/>
        <v>0</v>
      </c>
    </row>
    <row r="407" spans="1:116" x14ac:dyDescent="0.4">
      <c r="B407" t="s">
        <v>332</v>
      </c>
      <c r="D407" t="s">
        <v>870</v>
      </c>
      <c r="E407" s="8" t="str">
        <f t="shared" si="365"/>
        <v>407 DTERMY-PV</v>
      </c>
      <c r="G407" s="241" t="str">
        <f>IFERROR(SUBSTITUTE(TRIM(MID(G386, SEARCH("-", G386) + 1, LEN(G386))),":",""),"no unit")</f>
        <v>multiple borrowings w/ annual control</v>
      </c>
      <c r="H407" s="12"/>
      <c r="I407" s="60"/>
      <c r="J407" s="60"/>
      <c r="K407" s="15"/>
      <c r="L407" s="15"/>
      <c r="M407" s="15"/>
      <c r="N407" s="15"/>
      <c r="O407" s="15"/>
      <c r="P407" s="15"/>
      <c r="R407" s="15"/>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N407" s="60"/>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row>
    <row r="408" spans="1:116" x14ac:dyDescent="0.4">
      <c r="A408" s="3"/>
      <c r="B408" t="s">
        <v>332</v>
      </c>
      <c r="D408" t="s">
        <v>870</v>
      </c>
      <c r="E408" s="8" t="str">
        <f t="shared" si="365"/>
        <v>408 DTERMY-PV</v>
      </c>
      <c r="G408" s="191" t="str">
        <f>G384</f>
        <v>Secondary revenue driver</v>
      </c>
      <c r="H408" s="90"/>
      <c r="I408" s="213"/>
      <c r="J408" s="213"/>
      <c r="K408" s="214"/>
      <c r="L408" s="214"/>
      <c r="M408" s="214"/>
      <c r="N408" s="214"/>
      <c r="O408" s="214"/>
      <c r="P408" s="214"/>
      <c r="R408" s="214"/>
      <c r="S408" s="4" t="str">
        <f t="shared" ref="S408:CD408" si="481">ADDRESS(ROW(S398),COLUMN(S398),2)</f>
        <v>S$398</v>
      </c>
      <c r="T408" s="4" t="str">
        <f t="shared" si="481"/>
        <v>T$398</v>
      </c>
      <c r="U408" s="4" t="str">
        <f t="shared" si="481"/>
        <v>U$398</v>
      </c>
      <c r="V408" s="4" t="str">
        <f t="shared" si="481"/>
        <v>V$398</v>
      </c>
      <c r="W408" s="4" t="str">
        <f t="shared" si="481"/>
        <v>W$398</v>
      </c>
      <c r="X408" s="4" t="str">
        <f t="shared" si="481"/>
        <v>X$398</v>
      </c>
      <c r="Y408" s="4" t="str">
        <f t="shared" si="481"/>
        <v>Y$398</v>
      </c>
      <c r="Z408" s="4" t="str">
        <f t="shared" si="481"/>
        <v>Z$398</v>
      </c>
      <c r="AA408" s="4" t="str">
        <f t="shared" si="481"/>
        <v>AA$398</v>
      </c>
      <c r="AB408" s="4" t="str">
        <f t="shared" si="481"/>
        <v>AB$398</v>
      </c>
      <c r="AC408" s="4" t="str">
        <f t="shared" si="481"/>
        <v>AC$398</v>
      </c>
      <c r="AD408" s="4" t="str">
        <f t="shared" si="481"/>
        <v>AD$398</v>
      </c>
      <c r="AE408" s="4" t="str">
        <f t="shared" si="481"/>
        <v>AE$398</v>
      </c>
      <c r="AF408" s="4" t="str">
        <f t="shared" si="481"/>
        <v>AF$398</v>
      </c>
      <c r="AG408" s="4" t="str">
        <f t="shared" si="481"/>
        <v>AG$398</v>
      </c>
      <c r="AH408" s="4" t="str">
        <f t="shared" si="481"/>
        <v>AH$398</v>
      </c>
      <c r="AI408" s="4" t="str">
        <f t="shared" si="481"/>
        <v>AI$398</v>
      </c>
      <c r="AJ408" s="4" t="str">
        <f t="shared" si="481"/>
        <v>AJ$398</v>
      </c>
      <c r="AK408" s="4" t="str">
        <f t="shared" si="481"/>
        <v>AK$398</v>
      </c>
      <c r="AL408" s="4" t="str">
        <f t="shared" si="481"/>
        <v>AL$398</v>
      </c>
      <c r="AM408" s="4" t="str">
        <f t="shared" si="481"/>
        <v>AM$398</v>
      </c>
      <c r="AN408" s="4" t="str">
        <f t="shared" si="481"/>
        <v>AN$398</v>
      </c>
      <c r="AO408" s="4" t="str">
        <f t="shared" si="481"/>
        <v>AO$398</v>
      </c>
      <c r="AP408" s="4" t="str">
        <f t="shared" si="481"/>
        <v>AP$398</v>
      </c>
      <c r="AQ408" s="4" t="str">
        <f t="shared" si="481"/>
        <v>AQ$398</v>
      </c>
      <c r="AR408" s="4" t="str">
        <f t="shared" si="481"/>
        <v>AR$398</v>
      </c>
      <c r="AS408" s="4" t="str">
        <f t="shared" si="481"/>
        <v>AS$398</v>
      </c>
      <c r="AT408" s="4" t="str">
        <f t="shared" si="481"/>
        <v>AT$398</v>
      </c>
      <c r="AU408" s="4" t="str">
        <f t="shared" si="481"/>
        <v>AU$398</v>
      </c>
      <c r="AV408" s="4" t="str">
        <f t="shared" si="481"/>
        <v>AV$398</v>
      </c>
      <c r="AW408" s="4" t="str">
        <f t="shared" si="481"/>
        <v>AW$398</v>
      </c>
      <c r="AX408" s="4" t="str">
        <f t="shared" si="481"/>
        <v>AX$398</v>
      </c>
      <c r="AY408" s="4" t="str">
        <f t="shared" si="481"/>
        <v>AY$398</v>
      </c>
      <c r="AZ408" s="4" t="str">
        <f t="shared" si="481"/>
        <v>AZ$398</v>
      </c>
      <c r="BA408" s="4" t="str">
        <f t="shared" si="481"/>
        <v>BA$398</v>
      </c>
      <c r="BB408" s="4" t="str">
        <f t="shared" si="481"/>
        <v>BB$398</v>
      </c>
      <c r="BC408" s="4" t="str">
        <f t="shared" si="481"/>
        <v>BC$398</v>
      </c>
      <c r="BD408" s="4" t="str">
        <f t="shared" si="481"/>
        <v>BD$398</v>
      </c>
      <c r="BE408" s="4" t="str">
        <f t="shared" si="481"/>
        <v>BE$398</v>
      </c>
      <c r="BF408" s="4" t="str">
        <f t="shared" si="481"/>
        <v>BF$398</v>
      </c>
      <c r="BG408" s="4" t="str">
        <f t="shared" si="481"/>
        <v>BG$398</v>
      </c>
      <c r="BH408" s="4" t="str">
        <f t="shared" si="481"/>
        <v>BH$398</v>
      </c>
      <c r="BI408" s="4" t="str">
        <f t="shared" si="481"/>
        <v>BI$398</v>
      </c>
      <c r="BJ408" s="4" t="str">
        <f t="shared" si="481"/>
        <v>BJ$398</v>
      </c>
      <c r="BK408" s="4" t="str">
        <f t="shared" si="481"/>
        <v>BK$398</v>
      </c>
      <c r="BL408" s="4" t="str">
        <f t="shared" si="481"/>
        <v>BL$398</v>
      </c>
      <c r="BM408" s="4" t="str">
        <f t="shared" si="481"/>
        <v>BM$398</v>
      </c>
      <c r="BN408" s="4" t="str">
        <f t="shared" si="481"/>
        <v>BN$398</v>
      </c>
      <c r="BO408" s="4" t="str">
        <f t="shared" si="481"/>
        <v>BO$398</v>
      </c>
      <c r="BP408" s="4" t="str">
        <f t="shared" si="481"/>
        <v>BP$398</v>
      </c>
      <c r="BQ408" s="4" t="str">
        <f t="shared" si="481"/>
        <v>BQ$398</v>
      </c>
      <c r="BR408" s="4" t="str">
        <f t="shared" si="481"/>
        <v>BR$398</v>
      </c>
      <c r="BS408" s="4" t="str">
        <f t="shared" si="481"/>
        <v>BS$398</v>
      </c>
      <c r="BT408" s="4" t="str">
        <f t="shared" si="481"/>
        <v>BT$398</v>
      </c>
      <c r="BU408" s="4" t="str">
        <f t="shared" si="481"/>
        <v>BU$398</v>
      </c>
      <c r="BV408" s="4" t="str">
        <f t="shared" si="481"/>
        <v>BV$398</v>
      </c>
      <c r="BW408" s="4" t="str">
        <f t="shared" si="481"/>
        <v>BW$398</v>
      </c>
      <c r="BX408" s="4" t="str">
        <f t="shared" si="481"/>
        <v>BX$398</v>
      </c>
      <c r="BY408" s="4" t="str">
        <f t="shared" si="481"/>
        <v>BY$398</v>
      </c>
      <c r="BZ408" s="4" t="str">
        <f t="shared" si="481"/>
        <v>BZ$398</v>
      </c>
      <c r="CA408" s="4" t="str">
        <f t="shared" si="481"/>
        <v>CA$398</v>
      </c>
      <c r="CB408" s="4" t="str">
        <f t="shared" si="481"/>
        <v>CB$398</v>
      </c>
      <c r="CC408" s="4" t="str">
        <f t="shared" si="481"/>
        <v>CC$398</v>
      </c>
      <c r="CD408" s="4" t="str">
        <f t="shared" si="481"/>
        <v>CD$398</v>
      </c>
      <c r="CE408" s="4" t="str">
        <f t="shared" ref="CE408:CL408" si="482">ADDRESS(ROW(CE398),COLUMN(CE398),2)</f>
        <v>CE$398</v>
      </c>
      <c r="CF408" s="4" t="str">
        <f t="shared" si="482"/>
        <v>CF$398</v>
      </c>
      <c r="CG408" s="4" t="str">
        <f t="shared" si="482"/>
        <v>CG$398</v>
      </c>
      <c r="CH408" s="4" t="str">
        <f t="shared" si="482"/>
        <v>CH$398</v>
      </c>
      <c r="CI408" s="4" t="str">
        <f t="shared" si="482"/>
        <v>CI$398</v>
      </c>
      <c r="CJ408" s="4" t="str">
        <f t="shared" si="482"/>
        <v>CJ$398</v>
      </c>
      <c r="CK408" s="4" t="str">
        <f t="shared" si="482"/>
        <v>CK$398</v>
      </c>
      <c r="CL408" s="4" t="str">
        <f t="shared" si="482"/>
        <v>CL$398</v>
      </c>
      <c r="CN408" s="213"/>
      <c r="CO408" s="4" t="str">
        <f t="shared" ref="CO408:DL408" si="483">ADDRESS(ROW(CO398),COLUMN(CO398),2)</f>
        <v>CO$398</v>
      </c>
      <c r="CP408" s="4" t="str">
        <f t="shared" si="483"/>
        <v>CP$398</v>
      </c>
      <c r="CQ408" s="4" t="str">
        <f t="shared" si="483"/>
        <v>CQ$398</v>
      </c>
      <c r="CR408" s="4" t="str">
        <f t="shared" si="483"/>
        <v>CR$398</v>
      </c>
      <c r="CS408" s="4" t="str">
        <f t="shared" si="483"/>
        <v>CS$398</v>
      </c>
      <c r="CT408" s="4" t="str">
        <f t="shared" si="483"/>
        <v>CT$398</v>
      </c>
      <c r="CU408" s="4" t="str">
        <f t="shared" si="483"/>
        <v>CU$398</v>
      </c>
      <c r="CV408" s="4" t="str">
        <f t="shared" si="483"/>
        <v>CV$398</v>
      </c>
      <c r="CW408" s="4" t="str">
        <f t="shared" si="483"/>
        <v>CW$398</v>
      </c>
      <c r="CX408" s="4" t="str">
        <f t="shared" si="483"/>
        <v>CX$398</v>
      </c>
      <c r="CY408" s="4" t="str">
        <f t="shared" si="483"/>
        <v>CY$398</v>
      </c>
      <c r="CZ408" s="4" t="str">
        <f t="shared" si="483"/>
        <v>CZ$398</v>
      </c>
      <c r="DA408" s="4" t="str">
        <f t="shared" si="483"/>
        <v>DA$398</v>
      </c>
      <c r="DB408" s="4" t="str">
        <f t="shared" si="483"/>
        <v>DB$398</v>
      </c>
      <c r="DC408" s="4" t="str">
        <f t="shared" si="483"/>
        <v>DC$398</v>
      </c>
      <c r="DD408" s="4" t="str">
        <f t="shared" si="483"/>
        <v>DD$398</v>
      </c>
      <c r="DE408" s="4" t="str">
        <f t="shared" si="483"/>
        <v>DE$398</v>
      </c>
      <c r="DF408" s="4" t="str">
        <f t="shared" si="483"/>
        <v>DF$398</v>
      </c>
      <c r="DG408" s="4" t="str">
        <f t="shared" si="483"/>
        <v>DG$398</v>
      </c>
      <c r="DH408" s="4" t="str">
        <f t="shared" si="483"/>
        <v>DH$398</v>
      </c>
      <c r="DI408" s="4" t="str">
        <f t="shared" si="483"/>
        <v>DI$398</v>
      </c>
      <c r="DJ408" s="4" t="str">
        <f t="shared" si="483"/>
        <v>DJ$398</v>
      </c>
      <c r="DK408" s="4" t="str">
        <f t="shared" si="483"/>
        <v>DK$398</v>
      </c>
      <c r="DL408" s="4" t="str">
        <f t="shared" si="483"/>
        <v>DL$398</v>
      </c>
    </row>
    <row r="409" spans="1:116" x14ac:dyDescent="0.4">
      <c r="B409" t="s">
        <v>332</v>
      </c>
      <c r="D409" t="s">
        <v>870</v>
      </c>
      <c r="E409" s="8" t="str">
        <f t="shared" si="365"/>
        <v>409 DTERMY-PV</v>
      </c>
      <c r="G409" s="136" t="str">
        <f>G385</f>
        <v>Secondary volume driver</v>
      </c>
      <c r="H409" s="12"/>
      <c r="I409" s="60"/>
      <c r="J409" s="60"/>
      <c r="K409" s="15"/>
      <c r="L409" s="15"/>
      <c r="M409" s="15"/>
      <c r="N409" s="15"/>
      <c r="O409" s="15"/>
      <c r="P409" s="15"/>
      <c r="R409" s="15"/>
      <c r="S409" s="179" t="str">
        <f t="shared" ref="S409:CD409" si="484">S385</f>
        <v>S$19</v>
      </c>
      <c r="T409" s="179" t="str">
        <f t="shared" si="484"/>
        <v>T$19</v>
      </c>
      <c r="U409" s="179" t="str">
        <f t="shared" si="484"/>
        <v>U$19</v>
      </c>
      <c r="V409" s="179" t="str">
        <f t="shared" si="484"/>
        <v>V$19</v>
      </c>
      <c r="W409" s="179" t="str">
        <f t="shared" si="484"/>
        <v>W$19</v>
      </c>
      <c r="X409" s="179" t="str">
        <f t="shared" si="484"/>
        <v>X$19</v>
      </c>
      <c r="Y409" s="179" t="str">
        <f t="shared" si="484"/>
        <v>Y$19</v>
      </c>
      <c r="Z409" s="179" t="str">
        <f t="shared" si="484"/>
        <v>Z$19</v>
      </c>
      <c r="AA409" s="179" t="str">
        <f t="shared" si="484"/>
        <v>AA$19</v>
      </c>
      <c r="AB409" s="179" t="str">
        <f t="shared" si="484"/>
        <v>AB$19</v>
      </c>
      <c r="AC409" s="179" t="str">
        <f t="shared" si="484"/>
        <v>AC$19</v>
      </c>
      <c r="AD409" s="179" t="str">
        <f t="shared" si="484"/>
        <v>AD$19</v>
      </c>
      <c r="AE409" s="179" t="str">
        <f t="shared" si="484"/>
        <v>AE$19</v>
      </c>
      <c r="AF409" s="179" t="str">
        <f t="shared" si="484"/>
        <v>AF$19</v>
      </c>
      <c r="AG409" s="179" t="str">
        <f t="shared" si="484"/>
        <v>AG$19</v>
      </c>
      <c r="AH409" s="179" t="str">
        <f t="shared" si="484"/>
        <v>AH$19</v>
      </c>
      <c r="AI409" s="179" t="str">
        <f t="shared" si="484"/>
        <v>AI$19</v>
      </c>
      <c r="AJ409" s="179" t="str">
        <f t="shared" si="484"/>
        <v>AJ$19</v>
      </c>
      <c r="AK409" s="179" t="str">
        <f t="shared" si="484"/>
        <v>AK$19</v>
      </c>
      <c r="AL409" s="179" t="str">
        <f t="shared" si="484"/>
        <v>AL$19</v>
      </c>
      <c r="AM409" s="179" t="str">
        <f t="shared" si="484"/>
        <v>AM$19</v>
      </c>
      <c r="AN409" s="179" t="str">
        <f t="shared" si="484"/>
        <v>AN$19</v>
      </c>
      <c r="AO409" s="179" t="str">
        <f t="shared" si="484"/>
        <v>AO$19</v>
      </c>
      <c r="AP409" s="179" t="str">
        <f t="shared" si="484"/>
        <v>AP$19</v>
      </c>
      <c r="AQ409" s="179" t="str">
        <f t="shared" si="484"/>
        <v>AQ$19</v>
      </c>
      <c r="AR409" s="179" t="str">
        <f t="shared" si="484"/>
        <v>AR$19</v>
      </c>
      <c r="AS409" s="179" t="str">
        <f t="shared" si="484"/>
        <v>AS$19</v>
      </c>
      <c r="AT409" s="179" t="str">
        <f t="shared" si="484"/>
        <v>AT$19</v>
      </c>
      <c r="AU409" s="179" t="str">
        <f t="shared" si="484"/>
        <v>AU$19</v>
      </c>
      <c r="AV409" s="179" t="str">
        <f t="shared" si="484"/>
        <v>AV$19</v>
      </c>
      <c r="AW409" s="179" t="str">
        <f t="shared" si="484"/>
        <v>AW$19</v>
      </c>
      <c r="AX409" s="179" t="str">
        <f t="shared" si="484"/>
        <v>AX$19</v>
      </c>
      <c r="AY409" s="179" t="str">
        <f t="shared" si="484"/>
        <v>AY$19</v>
      </c>
      <c r="AZ409" s="179" t="str">
        <f t="shared" si="484"/>
        <v>AZ$19</v>
      </c>
      <c r="BA409" s="179" t="str">
        <f t="shared" si="484"/>
        <v>BA$19</v>
      </c>
      <c r="BB409" s="179" t="str">
        <f t="shared" si="484"/>
        <v>BB$19</v>
      </c>
      <c r="BC409" s="179" t="str">
        <f t="shared" si="484"/>
        <v>BC$19</v>
      </c>
      <c r="BD409" s="179" t="str">
        <f t="shared" si="484"/>
        <v>BD$19</v>
      </c>
      <c r="BE409" s="179" t="str">
        <f t="shared" si="484"/>
        <v>BE$19</v>
      </c>
      <c r="BF409" s="179" t="str">
        <f t="shared" si="484"/>
        <v>BF$19</v>
      </c>
      <c r="BG409" s="179" t="str">
        <f t="shared" si="484"/>
        <v>BG$19</v>
      </c>
      <c r="BH409" s="179" t="str">
        <f t="shared" si="484"/>
        <v>BH$19</v>
      </c>
      <c r="BI409" s="179" t="str">
        <f t="shared" si="484"/>
        <v>BI$19</v>
      </c>
      <c r="BJ409" s="179" t="str">
        <f t="shared" si="484"/>
        <v>BJ$19</v>
      </c>
      <c r="BK409" s="179" t="str">
        <f t="shared" si="484"/>
        <v>BK$19</v>
      </c>
      <c r="BL409" s="179" t="str">
        <f t="shared" si="484"/>
        <v>BL$19</v>
      </c>
      <c r="BM409" s="179" t="str">
        <f t="shared" si="484"/>
        <v>BM$19</v>
      </c>
      <c r="BN409" s="179" t="str">
        <f t="shared" si="484"/>
        <v>BN$19</v>
      </c>
      <c r="BO409" s="179" t="str">
        <f t="shared" si="484"/>
        <v>BO$19</v>
      </c>
      <c r="BP409" s="179" t="str">
        <f t="shared" si="484"/>
        <v>BP$19</v>
      </c>
      <c r="BQ409" s="179" t="str">
        <f t="shared" si="484"/>
        <v>BQ$19</v>
      </c>
      <c r="BR409" s="179" t="str">
        <f t="shared" si="484"/>
        <v>BR$19</v>
      </c>
      <c r="BS409" s="179" t="str">
        <f t="shared" si="484"/>
        <v>BS$19</v>
      </c>
      <c r="BT409" s="179" t="str">
        <f t="shared" si="484"/>
        <v>BT$19</v>
      </c>
      <c r="BU409" s="179" t="str">
        <f t="shared" si="484"/>
        <v>BU$19</v>
      </c>
      <c r="BV409" s="179" t="str">
        <f t="shared" si="484"/>
        <v>BV$19</v>
      </c>
      <c r="BW409" s="179" t="str">
        <f t="shared" si="484"/>
        <v>BW$19</v>
      </c>
      <c r="BX409" s="179" t="str">
        <f t="shared" si="484"/>
        <v>BX$19</v>
      </c>
      <c r="BY409" s="179" t="str">
        <f t="shared" si="484"/>
        <v>BY$19</v>
      </c>
      <c r="BZ409" s="179" t="str">
        <f t="shared" si="484"/>
        <v>BZ$19</v>
      </c>
      <c r="CA409" s="179" t="str">
        <f t="shared" si="484"/>
        <v>CA$19</v>
      </c>
      <c r="CB409" s="179" t="str">
        <f t="shared" si="484"/>
        <v>CB$19</v>
      </c>
      <c r="CC409" s="179" t="str">
        <f t="shared" si="484"/>
        <v>CC$19</v>
      </c>
      <c r="CD409" s="179" t="str">
        <f t="shared" si="484"/>
        <v>CD$19</v>
      </c>
      <c r="CE409" s="179" t="str">
        <f t="shared" ref="CE409:CL409" si="485">CE385</f>
        <v>CE$19</v>
      </c>
      <c r="CF409" s="179" t="str">
        <f t="shared" si="485"/>
        <v>CF$19</v>
      </c>
      <c r="CG409" s="179" t="str">
        <f t="shared" si="485"/>
        <v>CG$19</v>
      </c>
      <c r="CH409" s="179" t="str">
        <f t="shared" si="485"/>
        <v>CH$19</v>
      </c>
      <c r="CI409" s="179" t="str">
        <f t="shared" si="485"/>
        <v>CI$19</v>
      </c>
      <c r="CJ409" s="179" t="str">
        <f t="shared" si="485"/>
        <v>CJ$19</v>
      </c>
      <c r="CK409" s="179" t="str">
        <f t="shared" si="485"/>
        <v>CK$19</v>
      </c>
      <c r="CL409" s="179" t="str">
        <f t="shared" si="485"/>
        <v>CL$19</v>
      </c>
      <c r="CN409" s="60"/>
      <c r="CO409" s="179" t="str">
        <f t="shared" ref="CO409:DL409" si="486">CO385</f>
        <v>CO$19</v>
      </c>
      <c r="CP409" s="179" t="str">
        <f t="shared" si="486"/>
        <v>CP$19</v>
      </c>
      <c r="CQ409" s="179" t="str">
        <f t="shared" si="486"/>
        <v>CQ$19</v>
      </c>
      <c r="CR409" s="179" t="str">
        <f t="shared" si="486"/>
        <v>CR$19</v>
      </c>
      <c r="CS409" s="179" t="str">
        <f t="shared" si="486"/>
        <v>CS$19</v>
      </c>
      <c r="CT409" s="179" t="str">
        <f t="shared" si="486"/>
        <v>CT$19</v>
      </c>
      <c r="CU409" s="179" t="str">
        <f t="shared" si="486"/>
        <v>CU$19</v>
      </c>
      <c r="CV409" s="179" t="str">
        <f t="shared" si="486"/>
        <v>CV$19</v>
      </c>
      <c r="CW409" s="179" t="str">
        <f t="shared" si="486"/>
        <v>CW$19</v>
      </c>
      <c r="CX409" s="179" t="str">
        <f t="shared" si="486"/>
        <v>CX$19</v>
      </c>
      <c r="CY409" s="179" t="str">
        <f t="shared" si="486"/>
        <v>CY$19</v>
      </c>
      <c r="CZ409" s="179" t="str">
        <f t="shared" si="486"/>
        <v>CZ$19</v>
      </c>
      <c r="DA409" s="179" t="str">
        <f t="shared" si="486"/>
        <v>DA$19</v>
      </c>
      <c r="DB409" s="179" t="str">
        <f t="shared" si="486"/>
        <v>DB$19</v>
      </c>
      <c r="DC409" s="179" t="str">
        <f t="shared" si="486"/>
        <v>DC$19</v>
      </c>
      <c r="DD409" s="179" t="str">
        <f t="shared" si="486"/>
        <v>DD$19</v>
      </c>
      <c r="DE409" s="179" t="str">
        <f t="shared" si="486"/>
        <v>DE$19</v>
      </c>
      <c r="DF409" s="179" t="str">
        <f t="shared" si="486"/>
        <v>DF$19</v>
      </c>
      <c r="DG409" s="179" t="str">
        <f t="shared" si="486"/>
        <v>DG$19</v>
      </c>
      <c r="DH409" s="179" t="str">
        <f t="shared" si="486"/>
        <v>DH$19</v>
      </c>
      <c r="DI409" s="179" t="str">
        <f t="shared" si="486"/>
        <v>DI$19</v>
      </c>
      <c r="DJ409" s="179" t="str">
        <f t="shared" si="486"/>
        <v>DJ$19</v>
      </c>
      <c r="DK409" s="179" t="str">
        <f t="shared" si="486"/>
        <v>DK$19</v>
      </c>
      <c r="DL409" s="179" t="str">
        <f t="shared" si="486"/>
        <v>DL$19</v>
      </c>
    </row>
    <row r="410" spans="1:116" x14ac:dyDescent="0.4">
      <c r="A410" s="174"/>
      <c r="E410" s="8"/>
      <c r="G410" s="175" t="s">
        <v>490</v>
      </c>
      <c r="H410" s="174"/>
      <c r="I410" s="176"/>
      <c r="J410" s="176"/>
      <c r="K410" s="197"/>
      <c r="L410" s="197"/>
      <c r="M410" s="197"/>
      <c r="N410" s="197"/>
      <c r="O410" s="197"/>
      <c r="P410" s="197"/>
      <c r="R410" s="198"/>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4"/>
      <c r="CE410" s="174"/>
      <c r="CF410" s="174"/>
      <c r="CG410" s="174"/>
      <c r="CH410" s="174"/>
      <c r="CI410" s="174"/>
      <c r="CJ410" s="174"/>
      <c r="CK410" s="174"/>
      <c r="CL410" s="174"/>
      <c r="CN410" s="176"/>
      <c r="CO410" s="174"/>
      <c r="CP410" s="174"/>
      <c r="CQ410" s="174"/>
      <c r="CR410" s="174"/>
      <c r="CS410" s="174"/>
      <c r="CT410" s="174"/>
      <c r="CU410" s="174"/>
      <c r="CV410" s="174"/>
      <c r="CW410" s="174"/>
      <c r="CX410" s="174"/>
      <c r="CY410" s="174"/>
      <c r="CZ410" s="174"/>
      <c r="DA410" s="174"/>
      <c r="DB410" s="174"/>
      <c r="DC410" s="174"/>
      <c r="DD410" s="174"/>
      <c r="DE410" s="174"/>
      <c r="DF410" s="174"/>
      <c r="DG410" s="174"/>
      <c r="DH410" s="174"/>
      <c r="DI410" s="174"/>
      <c r="DJ410" s="174"/>
      <c r="DK410" s="174"/>
      <c r="DL410" s="174"/>
    </row>
    <row r="411" spans="1:116" x14ac:dyDescent="0.4">
      <c r="A411" s="174"/>
      <c r="E411" s="8"/>
      <c r="G411" s="175" t="s">
        <v>492</v>
      </c>
      <c r="H411" s="174"/>
      <c r="I411" s="176"/>
      <c r="J411" s="176"/>
      <c r="K411" s="197"/>
      <c r="L411" s="197"/>
      <c r="M411" s="197"/>
      <c r="N411" s="197"/>
      <c r="O411" s="197"/>
      <c r="P411" s="197"/>
      <c r="R411" s="198"/>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4"/>
      <c r="CE411" s="174"/>
      <c r="CF411" s="174"/>
      <c r="CG411" s="174"/>
      <c r="CH411" s="174"/>
      <c r="CI411" s="174"/>
      <c r="CJ411" s="174"/>
      <c r="CK411" s="174"/>
      <c r="CL411" s="174"/>
      <c r="CN411" s="176"/>
      <c r="CO411" s="174"/>
      <c r="CP411" s="174"/>
      <c r="CQ411" s="174"/>
      <c r="CR411" s="174"/>
      <c r="CS411" s="174"/>
      <c r="CT411" s="174"/>
      <c r="CU411" s="174"/>
      <c r="CV411" s="174"/>
      <c r="CW411" s="174"/>
      <c r="CX411" s="174"/>
      <c r="CY411" s="174"/>
      <c r="CZ411" s="174"/>
      <c r="DA411" s="174"/>
      <c r="DB411" s="174"/>
      <c r="DC411" s="174"/>
      <c r="DD411" s="174"/>
      <c r="DE411" s="174"/>
      <c r="DF411" s="174"/>
      <c r="DG411" s="174"/>
      <c r="DH411" s="174"/>
      <c r="DI411" s="174"/>
      <c r="DJ411" s="174"/>
      <c r="DK411" s="174"/>
      <c r="DL411" s="174"/>
    </row>
    <row r="412" spans="1:116" x14ac:dyDescent="0.4">
      <c r="A412" s="174"/>
      <c r="E412" s="8"/>
      <c r="G412" s="175" t="s">
        <v>461</v>
      </c>
      <c r="H412" s="174"/>
      <c r="I412" s="176"/>
      <c r="J412" s="176"/>
      <c r="K412" s="197"/>
      <c r="L412" s="197"/>
      <c r="M412" s="197"/>
      <c r="N412" s="197"/>
      <c r="O412" s="197"/>
      <c r="P412" s="197"/>
      <c r="R412" s="198"/>
      <c r="S412" s="199" t="str">
        <f t="shared" ref="S412:CD412" si="487">S$20</f>
        <v>S$16</v>
      </c>
      <c r="T412" s="199" t="str">
        <f t="shared" si="487"/>
        <v>T$16</v>
      </c>
      <c r="U412" s="199" t="str">
        <f t="shared" si="487"/>
        <v>U$16</v>
      </c>
      <c r="V412" s="199" t="str">
        <f t="shared" si="487"/>
        <v>V$16</v>
      </c>
      <c r="W412" s="199" t="str">
        <f t="shared" si="487"/>
        <v>W$16</v>
      </c>
      <c r="X412" s="199" t="str">
        <f t="shared" si="487"/>
        <v>X$16</v>
      </c>
      <c r="Y412" s="199" t="str">
        <f t="shared" si="487"/>
        <v>Y$16</v>
      </c>
      <c r="Z412" s="199" t="str">
        <f t="shared" si="487"/>
        <v>Z$16</v>
      </c>
      <c r="AA412" s="199" t="str">
        <f t="shared" si="487"/>
        <v>AA$16</v>
      </c>
      <c r="AB412" s="199" t="str">
        <f t="shared" si="487"/>
        <v>AB$16</v>
      </c>
      <c r="AC412" s="199" t="str">
        <f t="shared" si="487"/>
        <v>AC$16</v>
      </c>
      <c r="AD412" s="199" t="str">
        <f t="shared" si="487"/>
        <v>AD$16</v>
      </c>
      <c r="AE412" s="199" t="str">
        <f t="shared" si="487"/>
        <v>AE$16</v>
      </c>
      <c r="AF412" s="199" t="str">
        <f t="shared" si="487"/>
        <v>AF$16</v>
      </c>
      <c r="AG412" s="199" t="str">
        <f t="shared" si="487"/>
        <v>AG$16</v>
      </c>
      <c r="AH412" s="199" t="str">
        <f t="shared" si="487"/>
        <v>AH$16</v>
      </c>
      <c r="AI412" s="199" t="str">
        <f t="shared" si="487"/>
        <v>AI$16</v>
      </c>
      <c r="AJ412" s="199" t="str">
        <f t="shared" si="487"/>
        <v>AJ$16</v>
      </c>
      <c r="AK412" s="199" t="str">
        <f t="shared" si="487"/>
        <v>AK$16</v>
      </c>
      <c r="AL412" s="199" t="str">
        <f t="shared" si="487"/>
        <v>AL$16</v>
      </c>
      <c r="AM412" s="199" t="str">
        <f t="shared" si="487"/>
        <v>AM$16</v>
      </c>
      <c r="AN412" s="199" t="str">
        <f t="shared" si="487"/>
        <v>AN$16</v>
      </c>
      <c r="AO412" s="199" t="str">
        <f t="shared" si="487"/>
        <v>AO$16</v>
      </c>
      <c r="AP412" s="199" t="str">
        <f t="shared" si="487"/>
        <v>AP$16</v>
      </c>
      <c r="AQ412" s="199" t="str">
        <f t="shared" si="487"/>
        <v>AQ$16</v>
      </c>
      <c r="AR412" s="199" t="str">
        <f t="shared" si="487"/>
        <v>AR$16</v>
      </c>
      <c r="AS412" s="199" t="str">
        <f t="shared" si="487"/>
        <v>AS$16</v>
      </c>
      <c r="AT412" s="199" t="str">
        <f t="shared" si="487"/>
        <v>AT$16</v>
      </c>
      <c r="AU412" s="199" t="str">
        <f t="shared" si="487"/>
        <v>AU$16</v>
      </c>
      <c r="AV412" s="199" t="str">
        <f t="shared" si="487"/>
        <v>AV$16</v>
      </c>
      <c r="AW412" s="199" t="str">
        <f t="shared" si="487"/>
        <v>AW$16</v>
      </c>
      <c r="AX412" s="199" t="str">
        <f t="shared" si="487"/>
        <v>AX$16</v>
      </c>
      <c r="AY412" s="199" t="str">
        <f t="shared" si="487"/>
        <v>AY$16</v>
      </c>
      <c r="AZ412" s="199" t="str">
        <f t="shared" si="487"/>
        <v>AZ$16</v>
      </c>
      <c r="BA412" s="199" t="str">
        <f t="shared" si="487"/>
        <v>BA$16</v>
      </c>
      <c r="BB412" s="199" t="str">
        <f t="shared" si="487"/>
        <v>BB$16</v>
      </c>
      <c r="BC412" s="199" t="str">
        <f t="shared" si="487"/>
        <v>BC$16</v>
      </c>
      <c r="BD412" s="199" t="str">
        <f t="shared" si="487"/>
        <v>BD$16</v>
      </c>
      <c r="BE412" s="199" t="str">
        <f t="shared" si="487"/>
        <v>BE$16</v>
      </c>
      <c r="BF412" s="199" t="str">
        <f t="shared" si="487"/>
        <v>BF$16</v>
      </c>
      <c r="BG412" s="199" t="str">
        <f t="shared" si="487"/>
        <v>BG$16</v>
      </c>
      <c r="BH412" s="199" t="str">
        <f t="shared" si="487"/>
        <v>BH$16</v>
      </c>
      <c r="BI412" s="199" t="str">
        <f t="shared" si="487"/>
        <v>BI$16</v>
      </c>
      <c r="BJ412" s="199" t="str">
        <f t="shared" si="487"/>
        <v>BJ$16</v>
      </c>
      <c r="BK412" s="199" t="str">
        <f t="shared" si="487"/>
        <v>BK$16</v>
      </c>
      <c r="BL412" s="199" t="str">
        <f t="shared" si="487"/>
        <v>BL$16</v>
      </c>
      <c r="BM412" s="199" t="str">
        <f t="shared" si="487"/>
        <v>BM$16</v>
      </c>
      <c r="BN412" s="199" t="str">
        <f t="shared" si="487"/>
        <v>BN$16</v>
      </c>
      <c r="BO412" s="199" t="str">
        <f t="shared" si="487"/>
        <v>BO$16</v>
      </c>
      <c r="BP412" s="199" t="str">
        <f t="shared" si="487"/>
        <v>BP$16</v>
      </c>
      <c r="BQ412" s="199" t="str">
        <f t="shared" si="487"/>
        <v>BQ$16</v>
      </c>
      <c r="BR412" s="199" t="str">
        <f t="shared" si="487"/>
        <v>BR$16</v>
      </c>
      <c r="BS412" s="199" t="str">
        <f t="shared" si="487"/>
        <v>BS$16</v>
      </c>
      <c r="BT412" s="199" t="str">
        <f t="shared" si="487"/>
        <v>BT$16</v>
      </c>
      <c r="BU412" s="199" t="str">
        <f t="shared" si="487"/>
        <v>BU$16</v>
      </c>
      <c r="BV412" s="199" t="str">
        <f t="shared" si="487"/>
        <v>BV$16</v>
      </c>
      <c r="BW412" s="199" t="str">
        <f t="shared" si="487"/>
        <v>BW$16</v>
      </c>
      <c r="BX412" s="199" t="str">
        <f t="shared" si="487"/>
        <v>BX$16</v>
      </c>
      <c r="BY412" s="199" t="str">
        <f t="shared" si="487"/>
        <v>BY$16</v>
      </c>
      <c r="BZ412" s="199" t="str">
        <f t="shared" si="487"/>
        <v>BZ$16</v>
      </c>
      <c r="CA412" s="199" t="str">
        <f t="shared" si="487"/>
        <v>CA$16</v>
      </c>
      <c r="CB412" s="199" t="str">
        <f t="shared" si="487"/>
        <v>CB$16</v>
      </c>
      <c r="CC412" s="199" t="str">
        <f t="shared" si="487"/>
        <v>CC$16</v>
      </c>
      <c r="CD412" s="199" t="str">
        <f t="shared" si="487"/>
        <v>CD$16</v>
      </c>
      <c r="CE412" s="199" t="str">
        <f t="shared" ref="CE412:CL412" si="488">CE$20</f>
        <v>CE$16</v>
      </c>
      <c r="CF412" s="199" t="str">
        <f t="shared" si="488"/>
        <v>CF$16</v>
      </c>
      <c r="CG412" s="199" t="str">
        <f t="shared" si="488"/>
        <v>CG$16</v>
      </c>
      <c r="CH412" s="199" t="str">
        <f t="shared" si="488"/>
        <v>CH$16</v>
      </c>
      <c r="CI412" s="199" t="str">
        <f t="shared" si="488"/>
        <v>CI$16</v>
      </c>
      <c r="CJ412" s="199" t="str">
        <f t="shared" si="488"/>
        <v>CJ$16</v>
      </c>
      <c r="CK412" s="199" t="str">
        <f t="shared" si="488"/>
        <v>CK$16</v>
      </c>
      <c r="CL412" s="199" t="str">
        <f t="shared" si="488"/>
        <v>CL$16</v>
      </c>
      <c r="CN412" s="176"/>
      <c r="CO412" s="199" t="str">
        <f t="shared" ref="CO412:DL412" si="489">CO$20</f>
        <v>CO$16</v>
      </c>
      <c r="CP412" s="199" t="str">
        <f t="shared" si="489"/>
        <v>CP$16</v>
      </c>
      <c r="CQ412" s="199" t="str">
        <f t="shared" si="489"/>
        <v>CQ$16</v>
      </c>
      <c r="CR412" s="199" t="str">
        <f t="shared" si="489"/>
        <v>CR$16</v>
      </c>
      <c r="CS412" s="199" t="str">
        <f t="shared" si="489"/>
        <v>CS$16</v>
      </c>
      <c r="CT412" s="199" t="str">
        <f t="shared" si="489"/>
        <v>CT$16</v>
      </c>
      <c r="CU412" s="199" t="str">
        <f t="shared" si="489"/>
        <v>CU$16</v>
      </c>
      <c r="CV412" s="199" t="str">
        <f t="shared" si="489"/>
        <v>CV$16</v>
      </c>
      <c r="CW412" s="199" t="str">
        <f t="shared" si="489"/>
        <v>CW$16</v>
      </c>
      <c r="CX412" s="199" t="str">
        <f t="shared" si="489"/>
        <v>CX$16</v>
      </c>
      <c r="CY412" s="199" t="str">
        <f t="shared" si="489"/>
        <v>CY$16</v>
      </c>
      <c r="CZ412" s="199" t="str">
        <f t="shared" si="489"/>
        <v>CZ$16</v>
      </c>
      <c r="DA412" s="199" t="str">
        <f t="shared" si="489"/>
        <v>DA$16</v>
      </c>
      <c r="DB412" s="199" t="str">
        <f t="shared" si="489"/>
        <v>DB$16</v>
      </c>
      <c r="DC412" s="199" t="str">
        <f t="shared" si="489"/>
        <v>DC$16</v>
      </c>
      <c r="DD412" s="199" t="str">
        <f t="shared" si="489"/>
        <v>DD$16</v>
      </c>
      <c r="DE412" s="199" t="str">
        <f t="shared" si="489"/>
        <v>DE$16</v>
      </c>
      <c r="DF412" s="199" t="str">
        <f t="shared" si="489"/>
        <v>DF$16</v>
      </c>
      <c r="DG412" s="199" t="str">
        <f t="shared" si="489"/>
        <v>DG$16</v>
      </c>
      <c r="DH412" s="199" t="str">
        <f t="shared" si="489"/>
        <v>DH$16</v>
      </c>
      <c r="DI412" s="199" t="str">
        <f t="shared" si="489"/>
        <v>DI$16</v>
      </c>
      <c r="DJ412" s="199" t="str">
        <f t="shared" si="489"/>
        <v>DJ$16</v>
      </c>
      <c r="DK412" s="199" t="str">
        <f t="shared" si="489"/>
        <v>DK$16</v>
      </c>
      <c r="DL412" s="199" t="str">
        <f t="shared" si="489"/>
        <v>DL$16</v>
      </c>
    </row>
    <row r="413" spans="1:116" x14ac:dyDescent="0.4">
      <c r="A413" s="174"/>
      <c r="E413" s="8"/>
      <c r="G413" s="175" t="s">
        <v>462</v>
      </c>
      <c r="H413" s="200"/>
      <c r="I413" s="201"/>
      <c r="J413" s="201"/>
      <c r="K413" s="202"/>
      <c r="L413" s="202"/>
      <c r="M413" s="202"/>
      <c r="N413" s="202"/>
      <c r="O413" s="202"/>
      <c r="P413" s="202"/>
      <c r="R413" s="202"/>
      <c r="S413" s="199" t="str">
        <f t="shared" ref="S413:CD413" si="490">S$21</f>
        <v>S$17</v>
      </c>
      <c r="T413" s="199" t="str">
        <f t="shared" si="490"/>
        <v>T$17</v>
      </c>
      <c r="U413" s="199" t="str">
        <f t="shared" si="490"/>
        <v>U$17</v>
      </c>
      <c r="V413" s="199" t="str">
        <f t="shared" si="490"/>
        <v>V$17</v>
      </c>
      <c r="W413" s="199" t="str">
        <f t="shared" si="490"/>
        <v>W$17</v>
      </c>
      <c r="X413" s="199" t="str">
        <f t="shared" si="490"/>
        <v>X$17</v>
      </c>
      <c r="Y413" s="199" t="str">
        <f t="shared" si="490"/>
        <v>Y$17</v>
      </c>
      <c r="Z413" s="199" t="str">
        <f t="shared" si="490"/>
        <v>Z$17</v>
      </c>
      <c r="AA413" s="199" t="str">
        <f t="shared" si="490"/>
        <v>AA$17</v>
      </c>
      <c r="AB413" s="199" t="str">
        <f t="shared" si="490"/>
        <v>AB$17</v>
      </c>
      <c r="AC413" s="199" t="str">
        <f t="shared" si="490"/>
        <v>AC$17</v>
      </c>
      <c r="AD413" s="199" t="str">
        <f t="shared" si="490"/>
        <v>AD$17</v>
      </c>
      <c r="AE413" s="199" t="str">
        <f t="shared" si="490"/>
        <v>AE$17</v>
      </c>
      <c r="AF413" s="199" t="str">
        <f t="shared" si="490"/>
        <v>AF$17</v>
      </c>
      <c r="AG413" s="199" t="str">
        <f t="shared" si="490"/>
        <v>AG$17</v>
      </c>
      <c r="AH413" s="199" t="str">
        <f t="shared" si="490"/>
        <v>AH$17</v>
      </c>
      <c r="AI413" s="199" t="str">
        <f t="shared" si="490"/>
        <v>AI$17</v>
      </c>
      <c r="AJ413" s="199" t="str">
        <f t="shared" si="490"/>
        <v>AJ$17</v>
      </c>
      <c r="AK413" s="199" t="str">
        <f t="shared" si="490"/>
        <v>AK$17</v>
      </c>
      <c r="AL413" s="199" t="str">
        <f t="shared" si="490"/>
        <v>AL$17</v>
      </c>
      <c r="AM413" s="199" t="str">
        <f t="shared" si="490"/>
        <v>AM$17</v>
      </c>
      <c r="AN413" s="199" t="str">
        <f t="shared" si="490"/>
        <v>AN$17</v>
      </c>
      <c r="AO413" s="199" t="str">
        <f t="shared" si="490"/>
        <v>AO$17</v>
      </c>
      <c r="AP413" s="199" t="str">
        <f t="shared" si="490"/>
        <v>AP$17</v>
      </c>
      <c r="AQ413" s="199" t="str">
        <f t="shared" si="490"/>
        <v>AQ$17</v>
      </c>
      <c r="AR413" s="199" t="str">
        <f t="shared" si="490"/>
        <v>AR$17</v>
      </c>
      <c r="AS413" s="199" t="str">
        <f t="shared" si="490"/>
        <v>AS$17</v>
      </c>
      <c r="AT413" s="199" t="str">
        <f t="shared" si="490"/>
        <v>AT$17</v>
      </c>
      <c r="AU413" s="199" t="str">
        <f t="shared" si="490"/>
        <v>AU$17</v>
      </c>
      <c r="AV413" s="199" t="str">
        <f t="shared" si="490"/>
        <v>AV$17</v>
      </c>
      <c r="AW413" s="199" t="str">
        <f t="shared" si="490"/>
        <v>AW$17</v>
      </c>
      <c r="AX413" s="199" t="str">
        <f t="shared" si="490"/>
        <v>AX$17</v>
      </c>
      <c r="AY413" s="199" t="str">
        <f t="shared" si="490"/>
        <v>AY$17</v>
      </c>
      <c r="AZ413" s="199" t="str">
        <f t="shared" si="490"/>
        <v>AZ$17</v>
      </c>
      <c r="BA413" s="199" t="str">
        <f t="shared" si="490"/>
        <v>BA$17</v>
      </c>
      <c r="BB413" s="199" t="str">
        <f t="shared" si="490"/>
        <v>BB$17</v>
      </c>
      <c r="BC413" s="199" t="str">
        <f t="shared" si="490"/>
        <v>BC$17</v>
      </c>
      <c r="BD413" s="199" t="str">
        <f t="shared" si="490"/>
        <v>BD$17</v>
      </c>
      <c r="BE413" s="199" t="str">
        <f t="shared" si="490"/>
        <v>BE$17</v>
      </c>
      <c r="BF413" s="199" t="str">
        <f t="shared" si="490"/>
        <v>BF$17</v>
      </c>
      <c r="BG413" s="199" t="str">
        <f t="shared" si="490"/>
        <v>BG$17</v>
      </c>
      <c r="BH413" s="199" t="str">
        <f t="shared" si="490"/>
        <v>BH$17</v>
      </c>
      <c r="BI413" s="199" t="str">
        <f t="shared" si="490"/>
        <v>BI$17</v>
      </c>
      <c r="BJ413" s="199" t="str">
        <f t="shared" si="490"/>
        <v>BJ$17</v>
      </c>
      <c r="BK413" s="199" t="str">
        <f t="shared" si="490"/>
        <v>BK$17</v>
      </c>
      <c r="BL413" s="199" t="str">
        <f t="shared" si="490"/>
        <v>BL$17</v>
      </c>
      <c r="BM413" s="199" t="str">
        <f t="shared" si="490"/>
        <v>BM$17</v>
      </c>
      <c r="BN413" s="199" t="str">
        <f t="shared" si="490"/>
        <v>BN$17</v>
      </c>
      <c r="BO413" s="199" t="str">
        <f t="shared" si="490"/>
        <v>BO$17</v>
      </c>
      <c r="BP413" s="199" t="str">
        <f t="shared" si="490"/>
        <v>BP$17</v>
      </c>
      <c r="BQ413" s="199" t="str">
        <f t="shared" si="490"/>
        <v>BQ$17</v>
      </c>
      <c r="BR413" s="199" t="str">
        <f t="shared" si="490"/>
        <v>BR$17</v>
      </c>
      <c r="BS413" s="199" t="str">
        <f t="shared" si="490"/>
        <v>BS$17</v>
      </c>
      <c r="BT413" s="199" t="str">
        <f t="shared" si="490"/>
        <v>BT$17</v>
      </c>
      <c r="BU413" s="199" t="str">
        <f t="shared" si="490"/>
        <v>BU$17</v>
      </c>
      <c r="BV413" s="199" t="str">
        <f t="shared" si="490"/>
        <v>BV$17</v>
      </c>
      <c r="BW413" s="199" t="str">
        <f t="shared" si="490"/>
        <v>BW$17</v>
      </c>
      <c r="BX413" s="199" t="str">
        <f t="shared" si="490"/>
        <v>BX$17</v>
      </c>
      <c r="BY413" s="199" t="str">
        <f t="shared" si="490"/>
        <v>BY$17</v>
      </c>
      <c r="BZ413" s="199" t="str">
        <f t="shared" si="490"/>
        <v>BZ$17</v>
      </c>
      <c r="CA413" s="199" t="str">
        <f t="shared" si="490"/>
        <v>CA$17</v>
      </c>
      <c r="CB413" s="199" t="str">
        <f t="shared" si="490"/>
        <v>CB$17</v>
      </c>
      <c r="CC413" s="199" t="str">
        <f t="shared" si="490"/>
        <v>CC$17</v>
      </c>
      <c r="CD413" s="199" t="str">
        <f t="shared" si="490"/>
        <v>CD$17</v>
      </c>
      <c r="CE413" s="199" t="str">
        <f t="shared" ref="CE413:CL413" si="491">CE$21</f>
        <v>CE$17</v>
      </c>
      <c r="CF413" s="199" t="str">
        <f t="shared" si="491"/>
        <v>CF$17</v>
      </c>
      <c r="CG413" s="199" t="str">
        <f t="shared" si="491"/>
        <v>CG$17</v>
      </c>
      <c r="CH413" s="199" t="str">
        <f t="shared" si="491"/>
        <v>CH$17</v>
      </c>
      <c r="CI413" s="199" t="str">
        <f t="shared" si="491"/>
        <v>CI$17</v>
      </c>
      <c r="CJ413" s="199" t="str">
        <f t="shared" si="491"/>
        <v>CJ$17</v>
      </c>
      <c r="CK413" s="199" t="str">
        <f t="shared" si="491"/>
        <v>CK$17</v>
      </c>
      <c r="CL413" s="199" t="str">
        <f t="shared" si="491"/>
        <v>CL$17</v>
      </c>
      <c r="CN413" s="201"/>
      <c r="CO413" s="199" t="str">
        <f t="shared" ref="CO413:DL413" si="492">CO$21</f>
        <v>CO$17</v>
      </c>
      <c r="CP413" s="199" t="str">
        <f t="shared" si="492"/>
        <v>CP$17</v>
      </c>
      <c r="CQ413" s="199" t="str">
        <f t="shared" si="492"/>
        <v>CQ$17</v>
      </c>
      <c r="CR413" s="199" t="str">
        <f t="shared" si="492"/>
        <v>CR$17</v>
      </c>
      <c r="CS413" s="199" t="str">
        <f t="shared" si="492"/>
        <v>CS$17</v>
      </c>
      <c r="CT413" s="199" t="str">
        <f t="shared" si="492"/>
        <v>CT$17</v>
      </c>
      <c r="CU413" s="199" t="str">
        <f t="shared" si="492"/>
        <v>CU$17</v>
      </c>
      <c r="CV413" s="199" t="str">
        <f t="shared" si="492"/>
        <v>CV$17</v>
      </c>
      <c r="CW413" s="199" t="str">
        <f t="shared" si="492"/>
        <v>CW$17</v>
      </c>
      <c r="CX413" s="199" t="str">
        <f t="shared" si="492"/>
        <v>CX$17</v>
      </c>
      <c r="CY413" s="199" t="str">
        <f t="shared" si="492"/>
        <v>CY$17</v>
      </c>
      <c r="CZ413" s="199" t="str">
        <f t="shared" si="492"/>
        <v>CZ$17</v>
      </c>
      <c r="DA413" s="199" t="str">
        <f t="shared" si="492"/>
        <v>DA$17</v>
      </c>
      <c r="DB413" s="199" t="str">
        <f t="shared" si="492"/>
        <v>DB$17</v>
      </c>
      <c r="DC413" s="199" t="str">
        <f t="shared" si="492"/>
        <v>DC$17</v>
      </c>
      <c r="DD413" s="199" t="str">
        <f t="shared" si="492"/>
        <v>DD$17</v>
      </c>
      <c r="DE413" s="199" t="str">
        <f t="shared" si="492"/>
        <v>DE$17</v>
      </c>
      <c r="DF413" s="199" t="str">
        <f t="shared" si="492"/>
        <v>DF$17</v>
      </c>
      <c r="DG413" s="199" t="str">
        <f t="shared" si="492"/>
        <v>DG$17</v>
      </c>
      <c r="DH413" s="199" t="str">
        <f t="shared" si="492"/>
        <v>DH$17</v>
      </c>
      <c r="DI413" s="199" t="str">
        <f t="shared" si="492"/>
        <v>DI$17</v>
      </c>
      <c r="DJ413" s="199" t="str">
        <f t="shared" si="492"/>
        <v>DJ$17</v>
      </c>
      <c r="DK413" s="199" t="str">
        <f t="shared" si="492"/>
        <v>DK$17</v>
      </c>
      <c r="DL413" s="199" t="str">
        <f t="shared" si="492"/>
        <v>DL$17</v>
      </c>
    </row>
    <row r="414" spans="1:116" x14ac:dyDescent="0.4">
      <c r="A414" s="174"/>
      <c r="E414" s="8"/>
      <c r="G414" s="175" t="s">
        <v>491</v>
      </c>
      <c r="H414" s="200"/>
      <c r="I414" s="201"/>
      <c r="J414" s="201"/>
      <c r="K414" s="202"/>
      <c r="L414" s="202"/>
      <c r="M414" s="202"/>
      <c r="N414" s="202"/>
      <c r="O414" s="202"/>
      <c r="P414" s="202"/>
      <c r="R414" s="202"/>
      <c r="S414" s="190"/>
      <c r="T414" s="190"/>
      <c r="U414" s="190"/>
      <c r="V414" s="190"/>
      <c r="W414" s="190"/>
      <c r="X414" s="190"/>
      <c r="Y414" s="190"/>
      <c r="Z414" s="190"/>
      <c r="AA414" s="190"/>
      <c r="AB414" s="190"/>
      <c r="AC414" s="190"/>
      <c r="AD414" s="190"/>
      <c r="AE414" s="190"/>
      <c r="AF414" s="190"/>
      <c r="AG414" s="190"/>
      <c r="AH414" s="190"/>
      <c r="AI414" s="190"/>
      <c r="AJ414" s="190"/>
      <c r="AK414" s="190"/>
      <c r="AL414" s="190"/>
      <c r="AM414" s="190"/>
      <c r="AN414" s="190"/>
      <c r="AO414" s="190"/>
      <c r="AP414" s="190"/>
      <c r="AQ414" s="190"/>
      <c r="AR414" s="190"/>
      <c r="AS414" s="190"/>
      <c r="AT414" s="190"/>
      <c r="AU414" s="190"/>
      <c r="AV414" s="190"/>
      <c r="AW414" s="190"/>
      <c r="AX414" s="190"/>
      <c r="AY414" s="190"/>
      <c r="AZ414" s="190"/>
      <c r="BA414" s="190"/>
      <c r="BB414" s="190"/>
      <c r="BC414" s="190"/>
      <c r="BD414" s="190"/>
      <c r="BE414" s="190"/>
      <c r="BF414" s="190"/>
      <c r="BG414" s="190"/>
      <c r="BH414" s="190"/>
      <c r="BI414" s="190"/>
      <c r="BJ414" s="190"/>
      <c r="BK414" s="190"/>
      <c r="BL414" s="190"/>
      <c r="BM414" s="190"/>
      <c r="BN414" s="190"/>
      <c r="BO414" s="190"/>
      <c r="BP414" s="190"/>
      <c r="BQ414" s="190"/>
      <c r="BR414" s="190"/>
      <c r="BS414" s="190"/>
      <c r="BT414" s="190"/>
      <c r="BU414" s="190"/>
      <c r="BV414" s="190"/>
      <c r="BW414" s="190"/>
      <c r="BX414" s="190"/>
      <c r="BY414" s="190"/>
      <c r="BZ414" s="190"/>
      <c r="CA414" s="190"/>
      <c r="CB414" s="190"/>
      <c r="CC414" s="190"/>
      <c r="CD414" s="190"/>
      <c r="CE414" s="190"/>
      <c r="CF414" s="190"/>
      <c r="CG414" s="190"/>
      <c r="CH414" s="190"/>
      <c r="CI414" s="190"/>
      <c r="CJ414" s="190"/>
      <c r="CK414" s="190"/>
      <c r="CL414" s="190"/>
      <c r="CN414" s="201"/>
      <c r="CO414" s="190"/>
      <c r="CP414" s="190"/>
      <c r="CQ414" s="190"/>
      <c r="CR414" s="190"/>
      <c r="CS414" s="190"/>
      <c r="CT414" s="190"/>
      <c r="CU414" s="190"/>
      <c r="CV414" s="190"/>
      <c r="CW414" s="190"/>
      <c r="CX414" s="190"/>
      <c r="CY414" s="190"/>
      <c r="CZ414" s="190"/>
      <c r="DA414" s="190"/>
      <c r="DB414" s="190"/>
      <c r="DC414" s="190"/>
      <c r="DD414" s="190"/>
      <c r="DE414" s="190"/>
      <c r="DF414" s="190"/>
      <c r="DG414" s="190"/>
      <c r="DH414" s="190"/>
      <c r="DI414" s="190"/>
      <c r="DJ414" s="190"/>
      <c r="DK414" s="190"/>
      <c r="DL414" s="190"/>
    </row>
    <row r="415" spans="1:116" x14ac:dyDescent="0.4">
      <c r="A415" s="174"/>
      <c r="E415" s="8"/>
      <c r="G415" s="175" t="s">
        <v>505</v>
      </c>
      <c r="H415" s="200"/>
      <c r="I415" s="201"/>
      <c r="J415" s="201"/>
      <c r="K415" s="202"/>
      <c r="L415" s="202"/>
      <c r="M415" s="202"/>
      <c r="N415" s="202"/>
      <c r="O415" s="202"/>
      <c r="P415" s="202"/>
      <c r="R415" s="202"/>
      <c r="S415" s="190"/>
      <c r="T415" s="190"/>
      <c r="U415" s="190"/>
      <c r="V415" s="190"/>
      <c r="W415" s="190"/>
      <c r="X415" s="190"/>
      <c r="Y415" s="190"/>
      <c r="Z415" s="190"/>
      <c r="AA415" s="190"/>
      <c r="AB415" s="190"/>
      <c r="AC415" s="190"/>
      <c r="AD415" s="190"/>
      <c r="AE415" s="190"/>
      <c r="AF415" s="190"/>
      <c r="AG415" s="190"/>
      <c r="AH415" s="190"/>
      <c r="AI415" s="190"/>
      <c r="AJ415" s="190"/>
      <c r="AK415" s="190"/>
      <c r="AL415" s="190"/>
      <c r="AM415" s="190"/>
      <c r="AN415" s="190"/>
      <c r="AO415" s="190"/>
      <c r="AP415" s="190"/>
      <c r="AQ415" s="190"/>
      <c r="AR415" s="190"/>
      <c r="AS415" s="190"/>
      <c r="AT415" s="190"/>
      <c r="AU415" s="190"/>
      <c r="AV415" s="190"/>
      <c r="AW415" s="190"/>
      <c r="AX415" s="190"/>
      <c r="AY415" s="190"/>
      <c r="AZ415" s="190"/>
      <c r="BA415" s="190"/>
      <c r="BB415" s="190"/>
      <c r="BC415" s="190"/>
      <c r="BD415" s="190"/>
      <c r="BE415" s="190"/>
      <c r="BF415" s="190"/>
      <c r="BG415" s="190"/>
      <c r="BH415" s="190"/>
      <c r="BI415" s="190"/>
      <c r="BJ415" s="190"/>
      <c r="BK415" s="190"/>
      <c r="BL415" s="190"/>
      <c r="BM415" s="190"/>
      <c r="BN415" s="190"/>
      <c r="BO415" s="190"/>
      <c r="BP415" s="190"/>
      <c r="BQ415" s="190"/>
      <c r="BR415" s="190"/>
      <c r="BS415" s="190"/>
      <c r="BT415" s="190"/>
      <c r="BU415" s="190"/>
      <c r="BV415" s="190"/>
      <c r="BW415" s="190"/>
      <c r="BX415" s="190"/>
      <c r="BY415" s="190"/>
      <c r="BZ415" s="190"/>
      <c r="CA415" s="190"/>
      <c r="CB415" s="190"/>
      <c r="CC415" s="190"/>
      <c r="CD415" s="190"/>
      <c r="CE415" s="190"/>
      <c r="CF415" s="190"/>
      <c r="CG415" s="190"/>
      <c r="CH415" s="190"/>
      <c r="CI415" s="190"/>
      <c r="CJ415" s="190"/>
      <c r="CK415" s="190"/>
      <c r="CL415" s="190"/>
      <c r="CN415" s="201"/>
      <c r="CO415" s="190"/>
      <c r="CP415" s="190"/>
      <c r="CQ415" s="190"/>
      <c r="CR415" s="190"/>
      <c r="CS415" s="190"/>
      <c r="CT415" s="190"/>
      <c r="CU415" s="190"/>
      <c r="CV415" s="190"/>
      <c r="CW415" s="190"/>
      <c r="CX415" s="190"/>
      <c r="CY415" s="190"/>
      <c r="CZ415" s="190"/>
      <c r="DA415" s="190"/>
      <c r="DB415" s="190"/>
      <c r="DC415" s="190"/>
      <c r="DD415" s="190"/>
      <c r="DE415" s="190"/>
      <c r="DF415" s="190"/>
      <c r="DG415" s="190"/>
      <c r="DH415" s="190"/>
      <c r="DI415" s="190"/>
      <c r="DJ415" s="190"/>
      <c r="DK415" s="190"/>
      <c r="DL415" s="190"/>
    </row>
    <row r="416" spans="1:116" x14ac:dyDescent="0.4">
      <c r="A416" s="174"/>
      <c r="E416" s="8"/>
      <c r="G416" s="175" t="s">
        <v>463</v>
      </c>
      <c r="H416" s="200"/>
      <c r="I416" s="201"/>
      <c r="J416" s="201"/>
      <c r="K416" s="202"/>
      <c r="L416" s="202"/>
      <c r="M416" s="202"/>
      <c r="N416" s="202"/>
      <c r="O416" s="202"/>
      <c r="P416" s="202"/>
      <c r="R416" s="202"/>
      <c r="S416" s="190" t="str">
        <f t="shared" ref="S416:CD416" si="493">S$22</f>
        <v>S$18</v>
      </c>
      <c r="T416" s="190" t="str">
        <f t="shared" si="493"/>
        <v>T$18</v>
      </c>
      <c r="U416" s="190" t="str">
        <f t="shared" si="493"/>
        <v>U$18</v>
      </c>
      <c r="V416" s="190" t="str">
        <f t="shared" si="493"/>
        <v>V$18</v>
      </c>
      <c r="W416" s="190" t="str">
        <f t="shared" si="493"/>
        <v>W$18</v>
      </c>
      <c r="X416" s="190" t="str">
        <f t="shared" si="493"/>
        <v>X$18</v>
      </c>
      <c r="Y416" s="190" t="str">
        <f t="shared" si="493"/>
        <v>Y$18</v>
      </c>
      <c r="Z416" s="190" t="str">
        <f t="shared" si="493"/>
        <v>Z$18</v>
      </c>
      <c r="AA416" s="190" t="str">
        <f t="shared" si="493"/>
        <v>AA$18</v>
      </c>
      <c r="AB416" s="190" t="str">
        <f t="shared" si="493"/>
        <v>AB$18</v>
      </c>
      <c r="AC416" s="190" t="str">
        <f t="shared" si="493"/>
        <v>AC$18</v>
      </c>
      <c r="AD416" s="190" t="str">
        <f t="shared" si="493"/>
        <v>AD$18</v>
      </c>
      <c r="AE416" s="190" t="str">
        <f t="shared" si="493"/>
        <v>AE$18</v>
      </c>
      <c r="AF416" s="190" t="str">
        <f t="shared" si="493"/>
        <v>AF$18</v>
      </c>
      <c r="AG416" s="190" t="str">
        <f t="shared" si="493"/>
        <v>AG$18</v>
      </c>
      <c r="AH416" s="190" t="str">
        <f t="shared" si="493"/>
        <v>AH$18</v>
      </c>
      <c r="AI416" s="190" t="str">
        <f t="shared" si="493"/>
        <v>AI$18</v>
      </c>
      <c r="AJ416" s="190" t="str">
        <f t="shared" si="493"/>
        <v>AJ$18</v>
      </c>
      <c r="AK416" s="190" t="str">
        <f t="shared" si="493"/>
        <v>AK$18</v>
      </c>
      <c r="AL416" s="190" t="str">
        <f t="shared" si="493"/>
        <v>AL$18</v>
      </c>
      <c r="AM416" s="190" t="str">
        <f t="shared" si="493"/>
        <v>AM$18</v>
      </c>
      <c r="AN416" s="190" t="str">
        <f t="shared" si="493"/>
        <v>AN$18</v>
      </c>
      <c r="AO416" s="190" t="str">
        <f t="shared" si="493"/>
        <v>AO$18</v>
      </c>
      <c r="AP416" s="190" t="str">
        <f t="shared" si="493"/>
        <v>AP$18</v>
      </c>
      <c r="AQ416" s="190" t="str">
        <f t="shared" si="493"/>
        <v>AQ$18</v>
      </c>
      <c r="AR416" s="190" t="str">
        <f t="shared" si="493"/>
        <v>AR$18</v>
      </c>
      <c r="AS416" s="190" t="str">
        <f t="shared" si="493"/>
        <v>AS$18</v>
      </c>
      <c r="AT416" s="190" t="str">
        <f t="shared" si="493"/>
        <v>AT$18</v>
      </c>
      <c r="AU416" s="190" t="str">
        <f t="shared" si="493"/>
        <v>AU$18</v>
      </c>
      <c r="AV416" s="190" t="str">
        <f t="shared" si="493"/>
        <v>AV$18</v>
      </c>
      <c r="AW416" s="190" t="str">
        <f t="shared" si="493"/>
        <v>AW$18</v>
      </c>
      <c r="AX416" s="190" t="str">
        <f t="shared" si="493"/>
        <v>AX$18</v>
      </c>
      <c r="AY416" s="190" t="str">
        <f t="shared" si="493"/>
        <v>AY$18</v>
      </c>
      <c r="AZ416" s="190" t="str">
        <f t="shared" si="493"/>
        <v>AZ$18</v>
      </c>
      <c r="BA416" s="190" t="str">
        <f t="shared" si="493"/>
        <v>BA$18</v>
      </c>
      <c r="BB416" s="190" t="str">
        <f t="shared" si="493"/>
        <v>BB$18</v>
      </c>
      <c r="BC416" s="190" t="str">
        <f t="shared" si="493"/>
        <v>BC$18</v>
      </c>
      <c r="BD416" s="190" t="str">
        <f t="shared" si="493"/>
        <v>BD$18</v>
      </c>
      <c r="BE416" s="190" t="str">
        <f t="shared" si="493"/>
        <v>BE$18</v>
      </c>
      <c r="BF416" s="190" t="str">
        <f t="shared" si="493"/>
        <v>BF$18</v>
      </c>
      <c r="BG416" s="190" t="str">
        <f t="shared" si="493"/>
        <v>BG$18</v>
      </c>
      <c r="BH416" s="190" t="str">
        <f t="shared" si="493"/>
        <v>BH$18</v>
      </c>
      <c r="BI416" s="190" t="str">
        <f t="shared" si="493"/>
        <v>BI$18</v>
      </c>
      <c r="BJ416" s="190" t="str">
        <f t="shared" si="493"/>
        <v>BJ$18</v>
      </c>
      <c r="BK416" s="190" t="str">
        <f t="shared" si="493"/>
        <v>BK$18</v>
      </c>
      <c r="BL416" s="190" t="str">
        <f t="shared" si="493"/>
        <v>BL$18</v>
      </c>
      <c r="BM416" s="190" t="str">
        <f t="shared" si="493"/>
        <v>BM$18</v>
      </c>
      <c r="BN416" s="190" t="str">
        <f t="shared" si="493"/>
        <v>BN$18</v>
      </c>
      <c r="BO416" s="190" t="str">
        <f t="shared" si="493"/>
        <v>BO$18</v>
      </c>
      <c r="BP416" s="190" t="str">
        <f t="shared" si="493"/>
        <v>BP$18</v>
      </c>
      <c r="BQ416" s="190" t="str">
        <f t="shared" si="493"/>
        <v>BQ$18</v>
      </c>
      <c r="BR416" s="190" t="str">
        <f t="shared" si="493"/>
        <v>BR$18</v>
      </c>
      <c r="BS416" s="190" t="str">
        <f t="shared" si="493"/>
        <v>BS$18</v>
      </c>
      <c r="BT416" s="190" t="str">
        <f t="shared" si="493"/>
        <v>BT$18</v>
      </c>
      <c r="BU416" s="190" t="str">
        <f t="shared" si="493"/>
        <v>BU$18</v>
      </c>
      <c r="BV416" s="190" t="str">
        <f t="shared" si="493"/>
        <v>BV$18</v>
      </c>
      <c r="BW416" s="190" t="str">
        <f t="shared" si="493"/>
        <v>BW$18</v>
      </c>
      <c r="BX416" s="190" t="str">
        <f t="shared" si="493"/>
        <v>BX$18</v>
      </c>
      <c r="BY416" s="190" t="str">
        <f t="shared" si="493"/>
        <v>BY$18</v>
      </c>
      <c r="BZ416" s="190" t="str">
        <f t="shared" si="493"/>
        <v>BZ$18</v>
      </c>
      <c r="CA416" s="190" t="str">
        <f t="shared" si="493"/>
        <v>CA$18</v>
      </c>
      <c r="CB416" s="190" t="str">
        <f t="shared" si="493"/>
        <v>CB$18</v>
      </c>
      <c r="CC416" s="190" t="str">
        <f t="shared" si="493"/>
        <v>CC$18</v>
      </c>
      <c r="CD416" s="190" t="str">
        <f t="shared" si="493"/>
        <v>CD$18</v>
      </c>
      <c r="CE416" s="190" t="str">
        <f t="shared" ref="CE416:CL416" si="494">CE$22</f>
        <v>CE$18</v>
      </c>
      <c r="CF416" s="190" t="str">
        <f t="shared" si="494"/>
        <v>CF$18</v>
      </c>
      <c r="CG416" s="190" t="str">
        <f t="shared" si="494"/>
        <v>CG$18</v>
      </c>
      <c r="CH416" s="190" t="str">
        <f t="shared" si="494"/>
        <v>CH$18</v>
      </c>
      <c r="CI416" s="190" t="str">
        <f t="shared" si="494"/>
        <v>CI$18</v>
      </c>
      <c r="CJ416" s="190" t="str">
        <f t="shared" si="494"/>
        <v>CJ$18</v>
      </c>
      <c r="CK416" s="190" t="str">
        <f t="shared" si="494"/>
        <v>CK$18</v>
      </c>
      <c r="CL416" s="190" t="str">
        <f t="shared" si="494"/>
        <v>CL$18</v>
      </c>
      <c r="CN416" s="201"/>
      <c r="CO416" s="190" t="str">
        <f t="shared" ref="CO416:DL416" si="495">CO$22</f>
        <v>CO$18</v>
      </c>
      <c r="CP416" s="190" t="str">
        <f t="shared" si="495"/>
        <v>CP$18</v>
      </c>
      <c r="CQ416" s="190" t="str">
        <f t="shared" si="495"/>
        <v>CQ$18</v>
      </c>
      <c r="CR416" s="190" t="str">
        <f t="shared" si="495"/>
        <v>CR$18</v>
      </c>
      <c r="CS416" s="190" t="str">
        <f t="shared" si="495"/>
        <v>CS$18</v>
      </c>
      <c r="CT416" s="190" t="str">
        <f t="shared" si="495"/>
        <v>CT$18</v>
      </c>
      <c r="CU416" s="190" t="str">
        <f t="shared" si="495"/>
        <v>CU$18</v>
      </c>
      <c r="CV416" s="190" t="str">
        <f t="shared" si="495"/>
        <v>CV$18</v>
      </c>
      <c r="CW416" s="190" t="str">
        <f t="shared" si="495"/>
        <v>CW$18</v>
      </c>
      <c r="CX416" s="190" t="str">
        <f t="shared" si="495"/>
        <v>CX$18</v>
      </c>
      <c r="CY416" s="190" t="str">
        <f t="shared" si="495"/>
        <v>CY$18</v>
      </c>
      <c r="CZ416" s="190" t="str">
        <f t="shared" si="495"/>
        <v>CZ$18</v>
      </c>
      <c r="DA416" s="190" t="str">
        <f t="shared" si="495"/>
        <v>DA$18</v>
      </c>
      <c r="DB416" s="190" t="str">
        <f t="shared" si="495"/>
        <v>DB$18</v>
      </c>
      <c r="DC416" s="190" t="str">
        <f t="shared" si="495"/>
        <v>DC$18</v>
      </c>
      <c r="DD416" s="190" t="str">
        <f t="shared" si="495"/>
        <v>DD$18</v>
      </c>
      <c r="DE416" s="190" t="str">
        <f t="shared" si="495"/>
        <v>DE$18</v>
      </c>
      <c r="DF416" s="190" t="str">
        <f t="shared" si="495"/>
        <v>DF$18</v>
      </c>
      <c r="DG416" s="190" t="str">
        <f t="shared" si="495"/>
        <v>DG$18</v>
      </c>
      <c r="DH416" s="190" t="str">
        <f t="shared" si="495"/>
        <v>DH$18</v>
      </c>
      <c r="DI416" s="190" t="str">
        <f t="shared" si="495"/>
        <v>DI$18</v>
      </c>
      <c r="DJ416" s="190" t="str">
        <f t="shared" si="495"/>
        <v>DJ$18</v>
      </c>
      <c r="DK416" s="190" t="str">
        <f t="shared" si="495"/>
        <v>DK$18</v>
      </c>
      <c r="DL416" s="190" t="str">
        <f t="shared" si="495"/>
        <v>DL$18</v>
      </c>
    </row>
    <row r="417" spans="1:116" x14ac:dyDescent="0.4">
      <c r="A417" s="174"/>
      <c r="E417" s="8"/>
      <c r="G417" s="175" t="s">
        <v>464</v>
      </c>
      <c r="H417" s="200"/>
      <c r="I417" s="201"/>
      <c r="J417" s="201"/>
      <c r="K417" s="202"/>
      <c r="L417" s="202"/>
      <c r="M417" s="202"/>
      <c r="N417" s="202"/>
      <c r="O417" s="202"/>
      <c r="P417" s="202"/>
      <c r="R417" s="202"/>
      <c r="S417" s="190" t="str">
        <f t="shared" ref="S417:CD417" si="496">S$23</f>
        <v>S$19</v>
      </c>
      <c r="T417" s="190" t="str">
        <f t="shared" si="496"/>
        <v>T$19</v>
      </c>
      <c r="U417" s="190" t="str">
        <f t="shared" si="496"/>
        <v>U$19</v>
      </c>
      <c r="V417" s="190" t="str">
        <f t="shared" si="496"/>
        <v>V$19</v>
      </c>
      <c r="W417" s="190" t="str">
        <f t="shared" si="496"/>
        <v>W$19</v>
      </c>
      <c r="X417" s="190" t="str">
        <f t="shared" si="496"/>
        <v>X$19</v>
      </c>
      <c r="Y417" s="190" t="str">
        <f t="shared" si="496"/>
        <v>Y$19</v>
      </c>
      <c r="Z417" s="190" t="str">
        <f t="shared" si="496"/>
        <v>Z$19</v>
      </c>
      <c r="AA417" s="190" t="str">
        <f t="shared" si="496"/>
        <v>AA$19</v>
      </c>
      <c r="AB417" s="190" t="str">
        <f t="shared" si="496"/>
        <v>AB$19</v>
      </c>
      <c r="AC417" s="190" t="str">
        <f t="shared" si="496"/>
        <v>AC$19</v>
      </c>
      <c r="AD417" s="190" t="str">
        <f t="shared" si="496"/>
        <v>AD$19</v>
      </c>
      <c r="AE417" s="190" t="str">
        <f t="shared" si="496"/>
        <v>AE$19</v>
      </c>
      <c r="AF417" s="190" t="str">
        <f t="shared" si="496"/>
        <v>AF$19</v>
      </c>
      <c r="AG417" s="190" t="str">
        <f t="shared" si="496"/>
        <v>AG$19</v>
      </c>
      <c r="AH417" s="190" t="str">
        <f t="shared" si="496"/>
        <v>AH$19</v>
      </c>
      <c r="AI417" s="190" t="str">
        <f t="shared" si="496"/>
        <v>AI$19</v>
      </c>
      <c r="AJ417" s="190" t="str">
        <f t="shared" si="496"/>
        <v>AJ$19</v>
      </c>
      <c r="AK417" s="190" t="str">
        <f t="shared" si="496"/>
        <v>AK$19</v>
      </c>
      <c r="AL417" s="190" t="str">
        <f t="shared" si="496"/>
        <v>AL$19</v>
      </c>
      <c r="AM417" s="190" t="str">
        <f t="shared" si="496"/>
        <v>AM$19</v>
      </c>
      <c r="AN417" s="190" t="str">
        <f t="shared" si="496"/>
        <v>AN$19</v>
      </c>
      <c r="AO417" s="190" t="str">
        <f t="shared" si="496"/>
        <v>AO$19</v>
      </c>
      <c r="AP417" s="190" t="str">
        <f t="shared" si="496"/>
        <v>AP$19</v>
      </c>
      <c r="AQ417" s="190" t="str">
        <f t="shared" si="496"/>
        <v>AQ$19</v>
      </c>
      <c r="AR417" s="190" t="str">
        <f t="shared" si="496"/>
        <v>AR$19</v>
      </c>
      <c r="AS417" s="190" t="str">
        <f t="shared" si="496"/>
        <v>AS$19</v>
      </c>
      <c r="AT417" s="190" t="str">
        <f t="shared" si="496"/>
        <v>AT$19</v>
      </c>
      <c r="AU417" s="190" t="str">
        <f t="shared" si="496"/>
        <v>AU$19</v>
      </c>
      <c r="AV417" s="190" t="str">
        <f t="shared" si="496"/>
        <v>AV$19</v>
      </c>
      <c r="AW417" s="190" t="str">
        <f t="shared" si="496"/>
        <v>AW$19</v>
      </c>
      <c r="AX417" s="190" t="str">
        <f t="shared" si="496"/>
        <v>AX$19</v>
      </c>
      <c r="AY417" s="190" t="str">
        <f t="shared" si="496"/>
        <v>AY$19</v>
      </c>
      <c r="AZ417" s="190" t="str">
        <f t="shared" si="496"/>
        <v>AZ$19</v>
      </c>
      <c r="BA417" s="190" t="str">
        <f t="shared" si="496"/>
        <v>BA$19</v>
      </c>
      <c r="BB417" s="190" t="str">
        <f t="shared" si="496"/>
        <v>BB$19</v>
      </c>
      <c r="BC417" s="190" t="str">
        <f t="shared" si="496"/>
        <v>BC$19</v>
      </c>
      <c r="BD417" s="190" t="str">
        <f t="shared" si="496"/>
        <v>BD$19</v>
      </c>
      <c r="BE417" s="190" t="str">
        <f t="shared" si="496"/>
        <v>BE$19</v>
      </c>
      <c r="BF417" s="190" t="str">
        <f t="shared" si="496"/>
        <v>BF$19</v>
      </c>
      <c r="BG417" s="190" t="str">
        <f t="shared" si="496"/>
        <v>BG$19</v>
      </c>
      <c r="BH417" s="190" t="str">
        <f t="shared" si="496"/>
        <v>BH$19</v>
      </c>
      <c r="BI417" s="190" t="str">
        <f t="shared" si="496"/>
        <v>BI$19</v>
      </c>
      <c r="BJ417" s="190" t="str">
        <f t="shared" si="496"/>
        <v>BJ$19</v>
      </c>
      <c r="BK417" s="190" t="str">
        <f t="shared" si="496"/>
        <v>BK$19</v>
      </c>
      <c r="BL417" s="190" t="str">
        <f t="shared" si="496"/>
        <v>BL$19</v>
      </c>
      <c r="BM417" s="190" t="str">
        <f t="shared" si="496"/>
        <v>BM$19</v>
      </c>
      <c r="BN417" s="190" t="str">
        <f t="shared" si="496"/>
        <v>BN$19</v>
      </c>
      <c r="BO417" s="190" t="str">
        <f t="shared" si="496"/>
        <v>BO$19</v>
      </c>
      <c r="BP417" s="190" t="str">
        <f t="shared" si="496"/>
        <v>BP$19</v>
      </c>
      <c r="BQ417" s="190" t="str">
        <f t="shared" si="496"/>
        <v>BQ$19</v>
      </c>
      <c r="BR417" s="190" t="str">
        <f t="shared" si="496"/>
        <v>BR$19</v>
      </c>
      <c r="BS417" s="190" t="str">
        <f t="shared" si="496"/>
        <v>BS$19</v>
      </c>
      <c r="BT417" s="190" t="str">
        <f t="shared" si="496"/>
        <v>BT$19</v>
      </c>
      <c r="BU417" s="190" t="str">
        <f t="shared" si="496"/>
        <v>BU$19</v>
      </c>
      <c r="BV417" s="190" t="str">
        <f t="shared" si="496"/>
        <v>BV$19</v>
      </c>
      <c r="BW417" s="190" t="str">
        <f t="shared" si="496"/>
        <v>BW$19</v>
      </c>
      <c r="BX417" s="190" t="str">
        <f t="shared" si="496"/>
        <v>BX$19</v>
      </c>
      <c r="BY417" s="190" t="str">
        <f t="shared" si="496"/>
        <v>BY$19</v>
      </c>
      <c r="BZ417" s="190" t="str">
        <f t="shared" si="496"/>
        <v>BZ$19</v>
      </c>
      <c r="CA417" s="190" t="str">
        <f t="shared" si="496"/>
        <v>CA$19</v>
      </c>
      <c r="CB417" s="190" t="str">
        <f t="shared" si="496"/>
        <v>CB$19</v>
      </c>
      <c r="CC417" s="190" t="str">
        <f t="shared" si="496"/>
        <v>CC$19</v>
      </c>
      <c r="CD417" s="190" t="str">
        <f t="shared" si="496"/>
        <v>CD$19</v>
      </c>
      <c r="CE417" s="190" t="str">
        <f t="shared" ref="CE417:CL417" si="497">CE$23</f>
        <v>CE$19</v>
      </c>
      <c r="CF417" s="190" t="str">
        <f t="shared" si="497"/>
        <v>CF$19</v>
      </c>
      <c r="CG417" s="190" t="str">
        <f t="shared" si="497"/>
        <v>CG$19</v>
      </c>
      <c r="CH417" s="190" t="str">
        <f t="shared" si="497"/>
        <v>CH$19</v>
      </c>
      <c r="CI417" s="190" t="str">
        <f t="shared" si="497"/>
        <v>CI$19</v>
      </c>
      <c r="CJ417" s="190" t="str">
        <f t="shared" si="497"/>
        <v>CJ$19</v>
      </c>
      <c r="CK417" s="190" t="str">
        <f t="shared" si="497"/>
        <v>CK$19</v>
      </c>
      <c r="CL417" s="190" t="str">
        <f t="shared" si="497"/>
        <v>CL$19</v>
      </c>
      <c r="CN417" s="201"/>
      <c r="CO417" s="190" t="str">
        <f t="shared" ref="CO417:DL417" si="498">CO$23</f>
        <v>CO$19</v>
      </c>
      <c r="CP417" s="190" t="str">
        <f t="shared" si="498"/>
        <v>CP$19</v>
      </c>
      <c r="CQ417" s="190" t="str">
        <f t="shared" si="498"/>
        <v>CQ$19</v>
      </c>
      <c r="CR417" s="190" t="str">
        <f t="shared" si="498"/>
        <v>CR$19</v>
      </c>
      <c r="CS417" s="190" t="str">
        <f t="shared" si="498"/>
        <v>CS$19</v>
      </c>
      <c r="CT417" s="190" t="str">
        <f t="shared" si="498"/>
        <v>CT$19</v>
      </c>
      <c r="CU417" s="190" t="str">
        <f t="shared" si="498"/>
        <v>CU$19</v>
      </c>
      <c r="CV417" s="190" t="str">
        <f t="shared" si="498"/>
        <v>CV$19</v>
      </c>
      <c r="CW417" s="190" t="str">
        <f t="shared" si="498"/>
        <v>CW$19</v>
      </c>
      <c r="CX417" s="190" t="str">
        <f t="shared" si="498"/>
        <v>CX$19</v>
      </c>
      <c r="CY417" s="190" t="str">
        <f t="shared" si="498"/>
        <v>CY$19</v>
      </c>
      <c r="CZ417" s="190" t="str">
        <f t="shared" si="498"/>
        <v>CZ$19</v>
      </c>
      <c r="DA417" s="190" t="str">
        <f t="shared" si="498"/>
        <v>DA$19</v>
      </c>
      <c r="DB417" s="190" t="str">
        <f t="shared" si="498"/>
        <v>DB$19</v>
      </c>
      <c r="DC417" s="190" t="str">
        <f t="shared" si="498"/>
        <v>DC$19</v>
      </c>
      <c r="DD417" s="190" t="str">
        <f t="shared" si="498"/>
        <v>DD$19</v>
      </c>
      <c r="DE417" s="190" t="str">
        <f t="shared" si="498"/>
        <v>DE$19</v>
      </c>
      <c r="DF417" s="190" t="str">
        <f t="shared" si="498"/>
        <v>DF$19</v>
      </c>
      <c r="DG417" s="190" t="str">
        <f t="shared" si="498"/>
        <v>DG$19</v>
      </c>
      <c r="DH417" s="190" t="str">
        <f t="shared" si="498"/>
        <v>DH$19</v>
      </c>
      <c r="DI417" s="190" t="str">
        <f t="shared" si="498"/>
        <v>DI$19</v>
      </c>
      <c r="DJ417" s="190" t="str">
        <f t="shared" si="498"/>
        <v>DJ$19</v>
      </c>
      <c r="DK417" s="190" t="str">
        <f t="shared" si="498"/>
        <v>DK$19</v>
      </c>
      <c r="DL417" s="190" t="str">
        <f t="shared" si="498"/>
        <v>DL$19</v>
      </c>
    </row>
    <row r="418" spans="1:116" x14ac:dyDescent="0.4">
      <c r="A418" s="48" t="s">
        <v>218</v>
      </c>
      <c r="B418" s="31" t="s">
        <v>81</v>
      </c>
      <c r="C418" s="31"/>
      <c r="D418" t="s">
        <v>336</v>
      </c>
      <c r="E418" s="8" t="str">
        <f t="shared" ref="E418:E463" si="499">ROW()&amp;" "&amp;D418</f>
        <v>418 ADREV-PV</v>
      </c>
      <c r="F418" t="s">
        <v>327</v>
      </c>
      <c r="G418" s="70" t="s">
        <v>948</v>
      </c>
      <c r="H418" s="48"/>
      <c r="I418" s="297"/>
      <c r="J418" s="297"/>
      <c r="K418" s="48"/>
      <c r="L418" s="48"/>
      <c r="M418" s="48"/>
      <c r="N418" s="48"/>
      <c r="O418" s="48"/>
      <c r="P418" s="48"/>
      <c r="R418" s="70"/>
      <c r="S418" s="298"/>
      <c r="T418" s="298"/>
      <c r="U418" s="298"/>
      <c r="V418" s="298"/>
      <c r="W418" s="298"/>
      <c r="X418" s="298"/>
      <c r="Y418" s="298"/>
      <c r="Z418" s="298"/>
      <c r="AA418" s="298"/>
      <c r="AB418" s="298"/>
      <c r="AC418" s="298"/>
      <c r="AD418" s="298"/>
      <c r="AE418" s="298"/>
      <c r="AF418" s="298"/>
      <c r="AG418" s="298"/>
      <c r="AH418" s="298"/>
      <c r="AI418" s="298"/>
      <c r="AJ418" s="298"/>
      <c r="AK418" s="298"/>
      <c r="AL418" s="298"/>
      <c r="AM418" s="298"/>
      <c r="AN418" s="298"/>
      <c r="AO418" s="298"/>
      <c r="AP418" s="298"/>
      <c r="AQ418" s="298"/>
      <c r="AR418" s="298"/>
      <c r="AS418" s="298"/>
      <c r="AT418" s="298"/>
      <c r="AU418" s="298"/>
      <c r="AV418" s="298"/>
      <c r="AW418" s="298"/>
      <c r="AX418" s="298"/>
      <c r="AY418" s="298"/>
      <c r="AZ418" s="298"/>
      <c r="BA418" s="298"/>
      <c r="BB418" s="298"/>
      <c r="BC418" s="298"/>
      <c r="BD418" s="298"/>
      <c r="BE418" s="298"/>
      <c r="BF418" s="298"/>
      <c r="BG418" s="298"/>
      <c r="BH418" s="298"/>
      <c r="BI418" s="298"/>
      <c r="BJ418" s="298"/>
      <c r="BK418" s="298"/>
      <c r="BL418" s="298"/>
      <c r="BM418" s="298"/>
      <c r="BN418" s="298"/>
      <c r="BO418" s="298"/>
      <c r="BP418" s="298"/>
      <c r="BQ418" s="298"/>
      <c r="BR418" s="298"/>
      <c r="BS418" s="298"/>
      <c r="BT418" s="298"/>
      <c r="BU418" s="298"/>
      <c r="BV418" s="298"/>
      <c r="BW418" s="298"/>
      <c r="BX418" s="298"/>
      <c r="BY418" s="298"/>
      <c r="BZ418" s="298"/>
      <c r="CA418" s="298"/>
      <c r="CB418" s="298"/>
      <c r="CC418" s="298"/>
      <c r="CD418" s="298"/>
      <c r="CE418" s="298"/>
      <c r="CF418" s="298"/>
      <c r="CG418" s="298"/>
      <c r="CH418" s="298"/>
      <c r="CI418" s="298"/>
      <c r="CJ418" s="298"/>
      <c r="CK418" s="298"/>
      <c r="CL418" s="298"/>
      <c r="CM418" s="298"/>
      <c r="CN418" s="298"/>
      <c r="CO418" s="298"/>
      <c r="CP418" s="298"/>
      <c r="CQ418" s="298"/>
      <c r="CR418" s="298"/>
      <c r="CS418" s="298"/>
      <c r="CT418" s="298"/>
      <c r="CU418" s="298"/>
      <c r="CV418" s="298"/>
      <c r="CW418" s="298"/>
      <c r="CX418" s="298"/>
      <c r="CY418" s="298"/>
      <c r="CZ418" s="298"/>
      <c r="DA418" s="298"/>
      <c r="DB418" s="298"/>
      <c r="DC418" s="298"/>
      <c r="DD418" s="298"/>
      <c r="DE418" s="298"/>
      <c r="DF418" s="298"/>
      <c r="DG418" s="298"/>
      <c r="DH418" s="298"/>
      <c r="DI418" s="298"/>
      <c r="DJ418" s="298"/>
      <c r="DK418" s="298"/>
      <c r="DL418" s="298"/>
    </row>
    <row r="419" spans="1:116" s="462" customFormat="1" x14ac:dyDescent="0.4">
      <c r="A419" s="461"/>
      <c r="B419" s="461"/>
      <c r="C419" s="461"/>
      <c r="E419" s="463"/>
      <c r="G419" s="464"/>
      <c r="H419" s="461"/>
      <c r="I419" s="465"/>
      <c r="J419" s="465"/>
      <c r="K419" s="461"/>
      <c r="L419" s="461"/>
      <c r="M419" s="461"/>
      <c r="N419" s="461"/>
      <c r="O419" s="461"/>
      <c r="P419" s="461"/>
      <c r="R419" s="464"/>
      <c r="S419" s="466"/>
      <c r="T419" s="466"/>
      <c r="U419" s="466"/>
      <c r="V419" s="466"/>
      <c r="W419" s="466"/>
      <c r="X419" s="466"/>
      <c r="Y419" s="466"/>
      <c r="Z419" s="466"/>
      <c r="AA419" s="466"/>
      <c r="AB419" s="466"/>
      <c r="AC419" s="466"/>
      <c r="AD419" s="466"/>
      <c r="AE419" s="466"/>
      <c r="AF419" s="466"/>
      <c r="AG419" s="466"/>
      <c r="AH419" s="466"/>
      <c r="AI419" s="466"/>
      <c r="AJ419" s="466"/>
      <c r="AK419" s="466"/>
      <c r="AL419" s="466"/>
      <c r="AM419" s="466"/>
      <c r="AN419" s="466"/>
      <c r="AO419" s="466"/>
      <c r="AP419" s="466"/>
      <c r="AQ419" s="466"/>
      <c r="AR419" s="466"/>
      <c r="AS419" s="466"/>
      <c r="AT419" s="466"/>
      <c r="AU419" s="466"/>
      <c r="AV419" s="466"/>
      <c r="AW419" s="466"/>
      <c r="AX419" s="466"/>
      <c r="AY419" s="466"/>
      <c r="AZ419" s="466"/>
      <c r="BA419" s="466"/>
      <c r="BB419" s="466"/>
      <c r="BC419" s="466"/>
      <c r="BD419" s="466"/>
      <c r="BE419" s="466"/>
      <c r="BF419" s="466"/>
      <c r="BG419" s="466"/>
      <c r="BH419" s="466"/>
      <c r="BI419" s="466"/>
      <c r="BJ419" s="466"/>
      <c r="BK419" s="466"/>
      <c r="BL419" s="466"/>
      <c r="BM419" s="466"/>
      <c r="BN419" s="466"/>
      <c r="BO419" s="466"/>
      <c r="BP419" s="466"/>
      <c r="BQ419" s="466"/>
      <c r="BR419" s="466"/>
      <c r="BS419" s="466"/>
      <c r="BT419" s="466"/>
      <c r="BU419" s="466"/>
      <c r="BV419" s="466"/>
      <c r="BW419" s="466"/>
      <c r="BX419" s="466"/>
      <c r="BY419" s="466"/>
      <c r="BZ419" s="466"/>
      <c r="CA419" s="466"/>
      <c r="CB419" s="466"/>
      <c r="CC419" s="466"/>
      <c r="CD419" s="466"/>
      <c r="CE419" s="466"/>
      <c r="CF419" s="466"/>
      <c r="CG419" s="466"/>
      <c r="CH419" s="466"/>
      <c r="CI419" s="466"/>
      <c r="CJ419" s="466"/>
      <c r="CK419" s="466"/>
      <c r="CL419" s="466"/>
      <c r="CM419" s="466"/>
      <c r="CN419" s="466"/>
      <c r="CO419" s="466"/>
      <c r="CP419" s="466"/>
      <c r="CQ419" s="466"/>
      <c r="CR419" s="466"/>
      <c r="CS419" s="466"/>
      <c r="CT419" s="466"/>
      <c r="CU419" s="466"/>
      <c r="CV419" s="466"/>
      <c r="CW419" s="466"/>
      <c r="CX419" s="466"/>
      <c r="CY419" s="466"/>
      <c r="CZ419" s="466"/>
      <c r="DA419" s="466"/>
      <c r="DB419" s="466"/>
      <c r="DC419" s="466"/>
      <c r="DD419" s="466"/>
      <c r="DE419" s="466"/>
      <c r="DF419" s="466"/>
      <c r="DG419" s="466"/>
      <c r="DH419" s="466"/>
      <c r="DI419" s="466"/>
      <c r="DJ419" s="466"/>
      <c r="DK419" s="466"/>
      <c r="DL419" s="466"/>
    </row>
    <row r="420" spans="1:116" s="462" customFormat="1" x14ac:dyDescent="0.4">
      <c r="A420" s="461"/>
      <c r="B420" s="461"/>
      <c r="C420" s="461"/>
      <c r="E420" s="463"/>
      <c r="G420" s="467" t="str">
        <f>"# of "&amp;G411&amp;" by age:"</f>
        <v># of primary unit by age:</v>
      </c>
      <c r="H420" s="461"/>
      <c r="I420" s="465"/>
      <c r="J420" s="465"/>
      <c r="K420" s="461"/>
      <c r="L420" s="461"/>
      <c r="M420" s="461"/>
      <c r="N420" s="461"/>
      <c r="O420" s="461"/>
      <c r="P420" s="461"/>
      <c r="R420" s="464"/>
      <c r="S420" s="466"/>
      <c r="T420" s="466"/>
      <c r="U420" s="466"/>
      <c r="V420" s="466"/>
      <c r="W420" s="466"/>
      <c r="X420" s="466"/>
      <c r="Y420" s="466"/>
      <c r="Z420" s="466"/>
      <c r="AA420" s="466"/>
      <c r="AB420" s="466"/>
      <c r="AC420" s="466"/>
      <c r="AD420" s="466"/>
      <c r="AE420" s="466"/>
      <c r="AF420" s="466"/>
      <c r="AG420" s="466"/>
      <c r="AH420" s="466"/>
      <c r="AI420" s="466"/>
      <c r="AJ420" s="466"/>
      <c r="AK420" s="466"/>
      <c r="AL420" s="466"/>
      <c r="AM420" s="466"/>
      <c r="AN420" s="466"/>
      <c r="AO420" s="466"/>
      <c r="AP420" s="466"/>
      <c r="AQ420" s="466"/>
      <c r="AR420" s="466"/>
      <c r="AS420" s="466"/>
      <c r="AT420" s="466"/>
      <c r="AU420" s="466"/>
      <c r="AV420" s="466"/>
      <c r="AW420" s="466"/>
      <c r="AX420" s="466"/>
      <c r="AY420" s="466"/>
      <c r="AZ420" s="466"/>
      <c r="BA420" s="466"/>
      <c r="BB420" s="466"/>
      <c r="BC420" s="466"/>
      <c r="BD420" s="466"/>
      <c r="BE420" s="466"/>
      <c r="BF420" s="466"/>
      <c r="BG420" s="466"/>
      <c r="BH420" s="466"/>
      <c r="BI420" s="466"/>
      <c r="BJ420" s="466"/>
      <c r="BK420" s="466"/>
      <c r="BL420" s="466"/>
      <c r="BM420" s="466"/>
      <c r="BN420" s="466"/>
      <c r="BO420" s="466"/>
      <c r="BP420" s="466"/>
      <c r="BQ420" s="466"/>
      <c r="BR420" s="466"/>
      <c r="BS420" s="466"/>
      <c r="BT420" s="466"/>
      <c r="BU420" s="466"/>
      <c r="BV420" s="466"/>
      <c r="BW420" s="466"/>
      <c r="BX420" s="466"/>
      <c r="BY420" s="466"/>
      <c r="BZ420" s="466"/>
      <c r="CA420" s="466"/>
      <c r="CB420" s="466"/>
      <c r="CC420" s="466"/>
      <c r="CD420" s="466"/>
      <c r="CE420" s="466"/>
      <c r="CF420" s="466"/>
      <c r="CG420" s="466"/>
      <c r="CH420" s="466"/>
      <c r="CI420" s="466"/>
      <c r="CJ420" s="466"/>
      <c r="CK420" s="466"/>
      <c r="CL420" s="466"/>
      <c r="CM420" s="466"/>
      <c r="CN420" s="466"/>
      <c r="CO420" s="466"/>
      <c r="CP420" s="466"/>
      <c r="CQ420" s="466"/>
      <c r="CR420" s="466"/>
      <c r="CS420" s="466"/>
      <c r="CT420" s="466"/>
      <c r="CU420" s="466"/>
      <c r="CV420" s="466"/>
      <c r="CW420" s="466"/>
      <c r="CX420" s="466"/>
      <c r="CY420" s="466"/>
      <c r="CZ420" s="466"/>
      <c r="DA420" s="466"/>
      <c r="DB420" s="466"/>
      <c r="DC420" s="466"/>
      <c r="DD420" s="466"/>
      <c r="DE420" s="466"/>
      <c r="DF420" s="466"/>
      <c r="DG420" s="466"/>
      <c r="DH420" s="466"/>
      <c r="DI420" s="466"/>
      <c r="DJ420" s="466"/>
      <c r="DK420" s="466"/>
      <c r="DL420" s="466"/>
    </row>
    <row r="421" spans="1:116" s="462" customFormat="1" outlineLevel="1" x14ac:dyDescent="0.4">
      <c r="A421" s="461"/>
      <c r="B421" s="461"/>
      <c r="C421" s="461"/>
      <c r="E421" s="463"/>
      <c r="G421" s="468">
        <v>1</v>
      </c>
      <c r="H421" s="461"/>
      <c r="I421" s="465"/>
      <c r="J421" s="465"/>
      <c r="K421" s="461"/>
      <c r="L421" s="461"/>
      <c r="M421" s="461"/>
      <c r="N421" s="461"/>
      <c r="O421" s="461"/>
      <c r="P421" s="461"/>
      <c r="R421" s="464"/>
      <c r="S421" s="469" cm="1">
        <f t="array" aca="1" ref="S421" ca="1">+INDIRECT(S413)</f>
        <v>5000</v>
      </c>
      <c r="T421" s="469" cm="1">
        <f t="array" aca="1" ref="T421" ca="1">+INDIRECT(T413)</f>
        <v>5000</v>
      </c>
      <c r="U421" s="469" cm="1">
        <f t="array" aca="1" ref="U421" ca="1">+INDIRECT(U413)</f>
        <v>5000</v>
      </c>
      <c r="V421" s="469" cm="1">
        <f t="array" aca="1" ref="V421" ca="1">+INDIRECT(V413)</f>
        <v>5000</v>
      </c>
      <c r="W421" s="469" cm="1">
        <f t="array" aca="1" ref="W421" ca="1">+INDIRECT(W413)</f>
        <v>5000</v>
      </c>
      <c r="X421" s="469" cm="1">
        <f t="array" aca="1" ref="X421" ca="1">+INDIRECT(X413)</f>
        <v>5000</v>
      </c>
      <c r="Y421" s="469" cm="1">
        <f t="array" aca="1" ref="Y421" ca="1">+INDIRECT(Y413)</f>
        <v>5000</v>
      </c>
      <c r="Z421" s="469" cm="1">
        <f t="array" aca="1" ref="Z421" ca="1">+INDIRECT(Z413)</f>
        <v>5000</v>
      </c>
      <c r="AA421" s="469" cm="1">
        <f t="array" aca="1" ref="AA421" ca="1">+INDIRECT(AA413)</f>
        <v>5000</v>
      </c>
      <c r="AB421" s="469" cm="1">
        <f t="array" aca="1" ref="AB421" ca="1">+INDIRECT(AB413)</f>
        <v>5000</v>
      </c>
      <c r="AC421" s="469" cm="1">
        <f t="array" aca="1" ref="AC421" ca="1">+INDIRECT(AC413)</f>
        <v>5000</v>
      </c>
      <c r="AD421" s="469" cm="1">
        <f t="array" aca="1" ref="AD421" ca="1">+INDIRECT(AD413)</f>
        <v>5000</v>
      </c>
      <c r="AE421" s="469" cm="1">
        <f t="array" aca="1" ref="AE421" ca="1">+INDIRECT(AE413)</f>
        <v>5000</v>
      </c>
      <c r="AF421" s="469" cm="1">
        <f t="array" aca="1" ref="AF421" ca="1">+INDIRECT(AF413)</f>
        <v>5000</v>
      </c>
      <c r="AG421" s="469" cm="1">
        <f t="array" aca="1" ref="AG421" ca="1">+INDIRECT(AG413)</f>
        <v>5000</v>
      </c>
      <c r="AH421" s="469" cm="1">
        <f t="array" aca="1" ref="AH421" ca="1">+INDIRECT(AH413)</f>
        <v>5000</v>
      </c>
      <c r="AI421" s="469" cm="1">
        <f t="array" aca="1" ref="AI421" ca="1">+INDIRECT(AI413)</f>
        <v>5000</v>
      </c>
      <c r="AJ421" s="469" cm="1">
        <f t="array" aca="1" ref="AJ421" ca="1">+INDIRECT(AJ413)</f>
        <v>5000</v>
      </c>
      <c r="AK421" s="469" cm="1">
        <f t="array" aca="1" ref="AK421" ca="1">+INDIRECT(AK413)</f>
        <v>5000</v>
      </c>
      <c r="AL421" s="469" cm="1">
        <f t="array" aca="1" ref="AL421" ca="1">+INDIRECT(AL413)</f>
        <v>5000</v>
      </c>
      <c r="AM421" s="469" cm="1">
        <f t="array" aca="1" ref="AM421" ca="1">+INDIRECT(AM413)</f>
        <v>5000</v>
      </c>
      <c r="AN421" s="469" cm="1">
        <f t="array" aca="1" ref="AN421" ca="1">+INDIRECT(AN413)</f>
        <v>5000</v>
      </c>
      <c r="AO421" s="469" cm="1">
        <f t="array" aca="1" ref="AO421" ca="1">+INDIRECT(AO413)</f>
        <v>5000</v>
      </c>
      <c r="AP421" s="469" cm="1">
        <f t="array" aca="1" ref="AP421" ca="1">+INDIRECT(AP413)</f>
        <v>5000</v>
      </c>
      <c r="AQ421" s="469" cm="1">
        <f t="array" aca="1" ref="AQ421" ca="1">+INDIRECT(AQ413)</f>
        <v>5000</v>
      </c>
      <c r="AR421" s="469" cm="1">
        <f t="array" aca="1" ref="AR421" ca="1">+INDIRECT(AR413)</f>
        <v>5000</v>
      </c>
      <c r="AS421" s="469" cm="1">
        <f t="array" aca="1" ref="AS421" ca="1">+INDIRECT(AS413)</f>
        <v>5000</v>
      </c>
      <c r="AT421" s="469" cm="1">
        <f t="array" aca="1" ref="AT421" ca="1">+INDIRECT(AT413)</f>
        <v>5000</v>
      </c>
      <c r="AU421" s="469" cm="1">
        <f t="array" aca="1" ref="AU421" ca="1">+INDIRECT(AU413)</f>
        <v>5000</v>
      </c>
      <c r="AV421" s="469" cm="1">
        <f t="array" aca="1" ref="AV421" ca="1">+INDIRECT(AV413)</f>
        <v>5000</v>
      </c>
      <c r="AW421" s="469" cm="1">
        <f t="array" aca="1" ref="AW421" ca="1">+INDIRECT(AW413)</f>
        <v>5000</v>
      </c>
      <c r="AX421" s="469" cm="1">
        <f t="array" aca="1" ref="AX421" ca="1">+INDIRECT(AX413)</f>
        <v>5000</v>
      </c>
      <c r="AY421" s="469" cm="1">
        <f t="array" aca="1" ref="AY421" ca="1">+INDIRECT(AY413)</f>
        <v>5000</v>
      </c>
      <c r="AZ421" s="469" cm="1">
        <f t="array" aca="1" ref="AZ421" ca="1">+INDIRECT(AZ413)</f>
        <v>5000</v>
      </c>
      <c r="BA421" s="469" cm="1">
        <f t="array" aca="1" ref="BA421" ca="1">+INDIRECT(BA413)</f>
        <v>5000</v>
      </c>
      <c r="BB421" s="469" cm="1">
        <f t="array" aca="1" ref="BB421" ca="1">+INDIRECT(BB413)</f>
        <v>5000</v>
      </c>
      <c r="BC421" s="469" cm="1">
        <f t="array" aca="1" ref="BC421" ca="1">+INDIRECT(BC413)</f>
        <v>5000</v>
      </c>
      <c r="BD421" s="469" cm="1">
        <f t="array" aca="1" ref="BD421" ca="1">+INDIRECT(BD413)</f>
        <v>5000</v>
      </c>
      <c r="BE421" s="469" cm="1">
        <f t="array" aca="1" ref="BE421" ca="1">+INDIRECT(BE413)</f>
        <v>5000</v>
      </c>
      <c r="BF421" s="469" cm="1">
        <f t="array" aca="1" ref="BF421" ca="1">+INDIRECT(BF413)</f>
        <v>5000</v>
      </c>
      <c r="BG421" s="469" cm="1">
        <f t="array" aca="1" ref="BG421" ca="1">+INDIRECT(BG413)</f>
        <v>5000</v>
      </c>
      <c r="BH421" s="469" cm="1">
        <f t="array" aca="1" ref="BH421" ca="1">+INDIRECT(BH413)</f>
        <v>5000</v>
      </c>
      <c r="BI421" s="469" cm="1">
        <f t="array" aca="1" ref="BI421" ca="1">+INDIRECT(BI413)</f>
        <v>5000</v>
      </c>
      <c r="BJ421" s="469" cm="1">
        <f t="array" aca="1" ref="BJ421" ca="1">+INDIRECT(BJ413)</f>
        <v>5000</v>
      </c>
      <c r="BK421" s="469" cm="1">
        <f t="array" aca="1" ref="BK421" ca="1">+INDIRECT(BK413)</f>
        <v>5000</v>
      </c>
      <c r="BL421" s="469" cm="1">
        <f t="array" aca="1" ref="BL421" ca="1">+INDIRECT(BL413)</f>
        <v>5000</v>
      </c>
      <c r="BM421" s="469" cm="1">
        <f t="array" aca="1" ref="BM421" ca="1">+INDIRECT(BM413)</f>
        <v>5000</v>
      </c>
      <c r="BN421" s="469" cm="1">
        <f t="array" aca="1" ref="BN421" ca="1">+INDIRECT(BN413)</f>
        <v>5000</v>
      </c>
      <c r="BO421" s="469" cm="1">
        <f t="array" aca="1" ref="BO421" ca="1">+INDIRECT(BO413)</f>
        <v>5000</v>
      </c>
      <c r="BP421" s="469" cm="1">
        <f t="array" aca="1" ref="BP421" ca="1">+INDIRECT(BP413)</f>
        <v>5000</v>
      </c>
      <c r="BQ421" s="469" cm="1">
        <f t="array" aca="1" ref="BQ421" ca="1">+INDIRECT(BQ413)</f>
        <v>5000</v>
      </c>
      <c r="BR421" s="469" cm="1">
        <f t="array" aca="1" ref="BR421" ca="1">+INDIRECT(BR413)</f>
        <v>5000</v>
      </c>
      <c r="BS421" s="469" cm="1">
        <f t="array" aca="1" ref="BS421" ca="1">+INDIRECT(BS413)</f>
        <v>5000</v>
      </c>
      <c r="BT421" s="469" cm="1">
        <f t="array" aca="1" ref="BT421" ca="1">+INDIRECT(BT413)</f>
        <v>5000</v>
      </c>
      <c r="BU421" s="469" cm="1">
        <f t="array" aca="1" ref="BU421" ca="1">+INDIRECT(BU413)</f>
        <v>5000</v>
      </c>
      <c r="BV421" s="469" cm="1">
        <f t="array" aca="1" ref="BV421" ca="1">+INDIRECT(BV413)</f>
        <v>5000</v>
      </c>
      <c r="BW421" s="469" cm="1">
        <f t="array" aca="1" ref="BW421" ca="1">+INDIRECT(BW413)</f>
        <v>5000</v>
      </c>
      <c r="BX421" s="469" cm="1">
        <f t="array" aca="1" ref="BX421" ca="1">+INDIRECT(BX413)</f>
        <v>5000</v>
      </c>
      <c r="BY421" s="469" cm="1">
        <f t="array" aca="1" ref="BY421" ca="1">+INDIRECT(BY413)</f>
        <v>5000</v>
      </c>
      <c r="BZ421" s="469" cm="1">
        <f t="array" aca="1" ref="BZ421" ca="1">+INDIRECT(BZ413)</f>
        <v>5000</v>
      </c>
      <c r="CA421" s="469" cm="1">
        <f t="array" aca="1" ref="CA421" ca="1">+INDIRECT(CA413)</f>
        <v>5000</v>
      </c>
      <c r="CB421" s="469" cm="1">
        <f t="array" aca="1" ref="CB421" ca="1">+INDIRECT(CB413)</f>
        <v>5000</v>
      </c>
      <c r="CC421" s="469" cm="1">
        <f t="array" aca="1" ref="CC421" ca="1">+INDIRECT(CC413)</f>
        <v>5000</v>
      </c>
      <c r="CD421" s="469" cm="1">
        <f t="array" aca="1" ref="CD421" ca="1">+INDIRECT(CD413)</f>
        <v>5000</v>
      </c>
      <c r="CE421" s="469" cm="1">
        <f t="array" aca="1" ref="CE421" ca="1">+INDIRECT(CE413)</f>
        <v>5000</v>
      </c>
      <c r="CF421" s="469" cm="1">
        <f t="array" aca="1" ref="CF421" ca="1">+INDIRECT(CF413)</f>
        <v>5000</v>
      </c>
      <c r="CG421" s="469" cm="1">
        <f t="array" aca="1" ref="CG421" ca="1">+INDIRECT(CG413)</f>
        <v>5000</v>
      </c>
      <c r="CH421" s="469" cm="1">
        <f t="array" aca="1" ref="CH421" ca="1">+INDIRECT(CH413)</f>
        <v>5000</v>
      </c>
      <c r="CI421" s="469" cm="1">
        <f t="array" aca="1" ref="CI421" ca="1">+INDIRECT(CI413)</f>
        <v>5000</v>
      </c>
      <c r="CJ421" s="469" cm="1">
        <f t="array" aca="1" ref="CJ421" ca="1">+INDIRECT(CJ413)</f>
        <v>5000</v>
      </c>
      <c r="CK421" s="469" cm="1">
        <f t="array" aca="1" ref="CK421" ca="1">+INDIRECT(CK413)</f>
        <v>5000</v>
      </c>
      <c r="CL421" s="469" cm="1">
        <f t="array" aca="1" ref="CL421" ca="1">+INDIRECT(CL413)</f>
        <v>5000</v>
      </c>
      <c r="CM421" s="469" t="e" cm="1">
        <f t="array" aca="1" ref="CM421" ca="1">+INDIRECT(CM413)</f>
        <v>#REF!</v>
      </c>
      <c r="CN421" s="469" t="e" cm="1">
        <f t="array" aca="1" ref="CN421" ca="1">+INDIRECT(CN413)</f>
        <v>#REF!</v>
      </c>
      <c r="CO421" s="469" cm="1">
        <f t="array" aca="1" ref="CO421" ca="1">+INDIRECT(CO413)</f>
        <v>5000</v>
      </c>
      <c r="CP421" s="469" cm="1">
        <f t="array" aca="1" ref="CP421" ca="1">+INDIRECT(CP413)</f>
        <v>5000</v>
      </c>
      <c r="CQ421" s="469" cm="1">
        <f t="array" aca="1" ref="CQ421" ca="1">+INDIRECT(CQ413)</f>
        <v>5000</v>
      </c>
      <c r="CR421" s="469" cm="1">
        <f t="array" aca="1" ref="CR421" ca="1">+INDIRECT(CR413)</f>
        <v>5000</v>
      </c>
      <c r="CS421" s="469" cm="1">
        <f t="array" aca="1" ref="CS421" ca="1">+INDIRECT(CS413)</f>
        <v>5000</v>
      </c>
      <c r="CT421" s="469" cm="1">
        <f t="array" aca="1" ref="CT421" ca="1">+INDIRECT(CT413)</f>
        <v>5000</v>
      </c>
      <c r="CU421" s="469" cm="1">
        <f t="array" aca="1" ref="CU421" ca="1">+INDIRECT(CU413)</f>
        <v>5000</v>
      </c>
      <c r="CV421" s="469" cm="1">
        <f t="array" aca="1" ref="CV421" ca="1">+INDIRECT(CV413)</f>
        <v>5000</v>
      </c>
      <c r="CW421" s="469" cm="1">
        <f t="array" aca="1" ref="CW421" ca="1">+INDIRECT(CW413)</f>
        <v>5000</v>
      </c>
      <c r="CX421" s="469" cm="1">
        <f t="array" aca="1" ref="CX421" ca="1">+INDIRECT(CX413)</f>
        <v>5000</v>
      </c>
      <c r="CY421" s="469" cm="1">
        <f t="array" aca="1" ref="CY421" ca="1">+INDIRECT(CY413)</f>
        <v>5000</v>
      </c>
      <c r="CZ421" s="469" cm="1">
        <f t="array" aca="1" ref="CZ421" ca="1">+INDIRECT(CZ413)</f>
        <v>5000</v>
      </c>
      <c r="DA421" s="469" cm="1">
        <f t="array" aca="1" ref="DA421" ca="1">+INDIRECT(DA413)</f>
        <v>5000</v>
      </c>
      <c r="DB421" s="469" cm="1">
        <f t="array" aca="1" ref="DB421" ca="1">+INDIRECT(DB413)</f>
        <v>5000</v>
      </c>
      <c r="DC421" s="469" cm="1">
        <f t="array" aca="1" ref="DC421" ca="1">+INDIRECT(DC413)</f>
        <v>5000</v>
      </c>
      <c r="DD421" s="469" cm="1">
        <f t="array" aca="1" ref="DD421" ca="1">+INDIRECT(DD413)</f>
        <v>5000</v>
      </c>
      <c r="DE421" s="469" cm="1">
        <f t="array" aca="1" ref="DE421" ca="1">+INDIRECT(DE413)</f>
        <v>5000</v>
      </c>
      <c r="DF421" s="469" cm="1">
        <f t="array" aca="1" ref="DF421" ca="1">+INDIRECT(DF413)</f>
        <v>5000</v>
      </c>
      <c r="DG421" s="469" cm="1">
        <f t="array" aca="1" ref="DG421" ca="1">+INDIRECT(DG413)</f>
        <v>5000</v>
      </c>
      <c r="DH421" s="469" cm="1">
        <f t="array" aca="1" ref="DH421" ca="1">+INDIRECT(DH413)</f>
        <v>5000</v>
      </c>
      <c r="DI421" s="469" cm="1">
        <f t="array" aca="1" ref="DI421" ca="1">+INDIRECT(DI413)</f>
        <v>5000</v>
      </c>
      <c r="DJ421" s="469" cm="1">
        <f t="array" aca="1" ref="DJ421" ca="1">+INDIRECT(DJ413)</f>
        <v>5000</v>
      </c>
      <c r="DK421" s="469" cm="1">
        <f t="array" aca="1" ref="DK421" ca="1">+INDIRECT(DK413)</f>
        <v>5000</v>
      </c>
      <c r="DL421" s="469" cm="1">
        <f t="array" aca="1" ref="DL421" ca="1">+INDIRECT(DL413)</f>
        <v>5000</v>
      </c>
    </row>
    <row r="422" spans="1:116" s="462" customFormat="1" outlineLevel="1" x14ac:dyDescent="0.4">
      <c r="A422" s="461"/>
      <c r="B422" s="461"/>
      <c r="C422" s="461"/>
      <c r="E422" s="463"/>
      <c r="G422" s="468">
        <f>+G421+1</f>
        <v>2</v>
      </c>
      <c r="H422" s="461"/>
      <c r="I422" s="465"/>
      <c r="J422" s="465"/>
      <c r="K422" s="461"/>
      <c r="L422" s="461"/>
      <c r="M422" s="461"/>
      <c r="N422" s="461"/>
      <c r="O422" s="461"/>
      <c r="P422" s="461"/>
      <c r="R422" s="464"/>
      <c r="S422" s="469">
        <f>+R421</f>
        <v>0</v>
      </c>
      <c r="T422" s="469">
        <f ca="1">+S421</f>
        <v>5000</v>
      </c>
      <c r="U422" s="469">
        <f t="shared" ref="U422:CF425" ca="1" si="500">+T421</f>
        <v>5000</v>
      </c>
      <c r="V422" s="469">
        <f t="shared" ca="1" si="500"/>
        <v>5000</v>
      </c>
      <c r="W422" s="469">
        <f t="shared" ca="1" si="500"/>
        <v>5000</v>
      </c>
      <c r="X422" s="469">
        <f t="shared" ca="1" si="500"/>
        <v>5000</v>
      </c>
      <c r="Y422" s="469">
        <f t="shared" ca="1" si="500"/>
        <v>5000</v>
      </c>
      <c r="Z422" s="469">
        <f t="shared" ca="1" si="500"/>
        <v>5000</v>
      </c>
      <c r="AA422" s="469">
        <f t="shared" ca="1" si="500"/>
        <v>5000</v>
      </c>
      <c r="AB422" s="469">
        <f t="shared" ca="1" si="500"/>
        <v>5000</v>
      </c>
      <c r="AC422" s="469">
        <f t="shared" ca="1" si="500"/>
        <v>5000</v>
      </c>
      <c r="AD422" s="469">
        <f t="shared" ca="1" si="500"/>
        <v>5000</v>
      </c>
      <c r="AE422" s="469">
        <f t="shared" ca="1" si="500"/>
        <v>5000</v>
      </c>
      <c r="AF422" s="469">
        <f t="shared" ca="1" si="500"/>
        <v>5000</v>
      </c>
      <c r="AG422" s="469">
        <f t="shared" ca="1" si="500"/>
        <v>5000</v>
      </c>
      <c r="AH422" s="469">
        <f t="shared" ca="1" si="500"/>
        <v>5000</v>
      </c>
      <c r="AI422" s="469">
        <f t="shared" ca="1" si="500"/>
        <v>5000</v>
      </c>
      <c r="AJ422" s="469">
        <f t="shared" ca="1" si="500"/>
        <v>5000</v>
      </c>
      <c r="AK422" s="469">
        <f t="shared" ca="1" si="500"/>
        <v>5000</v>
      </c>
      <c r="AL422" s="469">
        <f t="shared" ca="1" si="500"/>
        <v>5000</v>
      </c>
      <c r="AM422" s="469">
        <f t="shared" ca="1" si="500"/>
        <v>5000</v>
      </c>
      <c r="AN422" s="469">
        <f t="shared" ca="1" si="500"/>
        <v>5000</v>
      </c>
      <c r="AO422" s="469">
        <f t="shared" ca="1" si="500"/>
        <v>5000</v>
      </c>
      <c r="AP422" s="469">
        <f t="shared" ca="1" si="500"/>
        <v>5000</v>
      </c>
      <c r="AQ422" s="469">
        <f t="shared" ca="1" si="500"/>
        <v>5000</v>
      </c>
      <c r="AR422" s="469">
        <f t="shared" ca="1" si="500"/>
        <v>5000</v>
      </c>
      <c r="AS422" s="469">
        <f t="shared" ca="1" si="500"/>
        <v>5000</v>
      </c>
      <c r="AT422" s="469">
        <f t="shared" ca="1" si="500"/>
        <v>5000</v>
      </c>
      <c r="AU422" s="469">
        <f t="shared" ca="1" si="500"/>
        <v>5000</v>
      </c>
      <c r="AV422" s="469">
        <f t="shared" ca="1" si="500"/>
        <v>5000</v>
      </c>
      <c r="AW422" s="469">
        <f t="shared" ca="1" si="500"/>
        <v>5000</v>
      </c>
      <c r="AX422" s="469">
        <f t="shared" ca="1" si="500"/>
        <v>5000</v>
      </c>
      <c r="AY422" s="469">
        <f t="shared" ca="1" si="500"/>
        <v>5000</v>
      </c>
      <c r="AZ422" s="469">
        <f t="shared" ca="1" si="500"/>
        <v>5000</v>
      </c>
      <c r="BA422" s="469">
        <f t="shared" ca="1" si="500"/>
        <v>5000</v>
      </c>
      <c r="BB422" s="469">
        <f t="shared" ca="1" si="500"/>
        <v>5000</v>
      </c>
      <c r="BC422" s="469">
        <f t="shared" ca="1" si="500"/>
        <v>5000</v>
      </c>
      <c r="BD422" s="469">
        <f t="shared" ca="1" si="500"/>
        <v>5000</v>
      </c>
      <c r="BE422" s="469">
        <f t="shared" ca="1" si="500"/>
        <v>5000</v>
      </c>
      <c r="BF422" s="469">
        <f t="shared" ca="1" si="500"/>
        <v>5000</v>
      </c>
      <c r="BG422" s="469">
        <f t="shared" ca="1" si="500"/>
        <v>5000</v>
      </c>
      <c r="BH422" s="469">
        <f t="shared" ca="1" si="500"/>
        <v>5000</v>
      </c>
      <c r="BI422" s="469">
        <f t="shared" ca="1" si="500"/>
        <v>5000</v>
      </c>
      <c r="BJ422" s="469">
        <f t="shared" ca="1" si="500"/>
        <v>5000</v>
      </c>
      <c r="BK422" s="469">
        <f t="shared" ca="1" si="500"/>
        <v>5000</v>
      </c>
      <c r="BL422" s="469">
        <f t="shared" ca="1" si="500"/>
        <v>5000</v>
      </c>
      <c r="BM422" s="469">
        <f t="shared" ca="1" si="500"/>
        <v>5000</v>
      </c>
      <c r="BN422" s="469">
        <f t="shared" ca="1" si="500"/>
        <v>5000</v>
      </c>
      <c r="BO422" s="469">
        <f t="shared" ca="1" si="500"/>
        <v>5000</v>
      </c>
      <c r="BP422" s="469">
        <f t="shared" ca="1" si="500"/>
        <v>5000</v>
      </c>
      <c r="BQ422" s="469">
        <f t="shared" ca="1" si="500"/>
        <v>5000</v>
      </c>
      <c r="BR422" s="469">
        <f t="shared" ca="1" si="500"/>
        <v>5000</v>
      </c>
      <c r="BS422" s="469">
        <f t="shared" ca="1" si="500"/>
        <v>5000</v>
      </c>
      <c r="BT422" s="469">
        <f t="shared" ca="1" si="500"/>
        <v>5000</v>
      </c>
      <c r="BU422" s="469">
        <f t="shared" ca="1" si="500"/>
        <v>5000</v>
      </c>
      <c r="BV422" s="469">
        <f t="shared" ca="1" si="500"/>
        <v>5000</v>
      </c>
      <c r="BW422" s="469">
        <f t="shared" ca="1" si="500"/>
        <v>5000</v>
      </c>
      <c r="BX422" s="469">
        <f t="shared" ca="1" si="500"/>
        <v>5000</v>
      </c>
      <c r="BY422" s="469">
        <f t="shared" ca="1" si="500"/>
        <v>5000</v>
      </c>
      <c r="BZ422" s="469">
        <f t="shared" ca="1" si="500"/>
        <v>5000</v>
      </c>
      <c r="CA422" s="469">
        <f t="shared" ca="1" si="500"/>
        <v>5000</v>
      </c>
      <c r="CB422" s="469">
        <f t="shared" ca="1" si="500"/>
        <v>5000</v>
      </c>
      <c r="CC422" s="469">
        <f t="shared" ca="1" si="500"/>
        <v>5000</v>
      </c>
      <c r="CD422" s="469">
        <f t="shared" ca="1" si="500"/>
        <v>5000</v>
      </c>
      <c r="CE422" s="469">
        <f t="shared" ca="1" si="500"/>
        <v>5000</v>
      </c>
      <c r="CF422" s="469">
        <f t="shared" ca="1" si="500"/>
        <v>5000</v>
      </c>
      <c r="CG422" s="469">
        <f t="shared" ref="CG422:DL429" ca="1" si="501">+CF421</f>
        <v>5000</v>
      </c>
      <c r="CH422" s="469">
        <f t="shared" ca="1" si="501"/>
        <v>5000</v>
      </c>
      <c r="CI422" s="469">
        <f t="shared" ca="1" si="501"/>
        <v>5000</v>
      </c>
      <c r="CJ422" s="469">
        <f t="shared" ca="1" si="501"/>
        <v>5000</v>
      </c>
      <c r="CK422" s="469">
        <f t="shared" ca="1" si="501"/>
        <v>5000</v>
      </c>
      <c r="CL422" s="469">
        <f t="shared" ca="1" si="501"/>
        <v>5000</v>
      </c>
      <c r="CM422" s="469">
        <f t="shared" ca="1" si="501"/>
        <v>5000</v>
      </c>
      <c r="CN422" s="469" t="e">
        <f t="shared" ca="1" si="501"/>
        <v>#REF!</v>
      </c>
      <c r="CO422" s="469" t="e">
        <f t="shared" ca="1" si="501"/>
        <v>#REF!</v>
      </c>
      <c r="CP422" s="469">
        <f t="shared" ca="1" si="501"/>
        <v>5000</v>
      </c>
      <c r="CQ422" s="469">
        <f t="shared" ca="1" si="501"/>
        <v>5000</v>
      </c>
      <c r="CR422" s="469">
        <f t="shared" ca="1" si="501"/>
        <v>5000</v>
      </c>
      <c r="CS422" s="469">
        <f t="shared" ca="1" si="501"/>
        <v>5000</v>
      </c>
      <c r="CT422" s="469">
        <f t="shared" ca="1" si="501"/>
        <v>5000</v>
      </c>
      <c r="CU422" s="469">
        <f t="shared" ca="1" si="501"/>
        <v>5000</v>
      </c>
      <c r="CV422" s="469">
        <f t="shared" ca="1" si="501"/>
        <v>5000</v>
      </c>
      <c r="CW422" s="469">
        <f t="shared" ca="1" si="501"/>
        <v>5000</v>
      </c>
      <c r="CX422" s="469">
        <f t="shared" ca="1" si="501"/>
        <v>5000</v>
      </c>
      <c r="CY422" s="469">
        <f t="shared" ca="1" si="501"/>
        <v>5000</v>
      </c>
      <c r="CZ422" s="469">
        <f t="shared" ca="1" si="501"/>
        <v>5000</v>
      </c>
      <c r="DA422" s="469">
        <f t="shared" ca="1" si="501"/>
        <v>5000</v>
      </c>
      <c r="DB422" s="469">
        <f t="shared" ca="1" si="501"/>
        <v>5000</v>
      </c>
      <c r="DC422" s="469">
        <f t="shared" ca="1" si="501"/>
        <v>5000</v>
      </c>
      <c r="DD422" s="469">
        <f t="shared" ca="1" si="501"/>
        <v>5000</v>
      </c>
      <c r="DE422" s="469">
        <f t="shared" ca="1" si="501"/>
        <v>5000</v>
      </c>
      <c r="DF422" s="469">
        <f t="shared" ca="1" si="501"/>
        <v>5000</v>
      </c>
      <c r="DG422" s="469">
        <f t="shared" ca="1" si="501"/>
        <v>5000</v>
      </c>
      <c r="DH422" s="469">
        <f t="shared" ca="1" si="501"/>
        <v>5000</v>
      </c>
      <c r="DI422" s="469">
        <f t="shared" ca="1" si="501"/>
        <v>5000</v>
      </c>
      <c r="DJ422" s="469">
        <f t="shared" ca="1" si="501"/>
        <v>5000</v>
      </c>
      <c r="DK422" s="469">
        <f t="shared" ca="1" si="501"/>
        <v>5000</v>
      </c>
      <c r="DL422" s="469">
        <f t="shared" ca="1" si="501"/>
        <v>5000</v>
      </c>
    </row>
    <row r="423" spans="1:116" s="462" customFormat="1" outlineLevel="1" x14ac:dyDescent="0.4">
      <c r="A423" s="461"/>
      <c r="B423" s="461"/>
      <c r="C423" s="461"/>
      <c r="E423" s="463"/>
      <c r="G423" s="468">
        <f t="shared" ref="G423:G448" si="502">+G422+1</f>
        <v>3</v>
      </c>
      <c r="H423" s="461"/>
      <c r="I423" s="465"/>
      <c r="J423" s="465"/>
      <c r="K423" s="461"/>
      <c r="L423" s="461"/>
      <c r="M423" s="461"/>
      <c r="N423" s="461"/>
      <c r="O423" s="461"/>
      <c r="P423" s="461"/>
      <c r="R423" s="464"/>
      <c r="S423" s="469">
        <f t="shared" ref="S423:S445" si="503">+R422</f>
        <v>0</v>
      </c>
      <c r="T423" s="469">
        <f t="shared" ref="T423:AI445" si="504">+S422</f>
        <v>0</v>
      </c>
      <c r="U423" s="469">
        <f t="shared" ca="1" si="500"/>
        <v>5000</v>
      </c>
      <c r="V423" s="469">
        <f t="shared" ca="1" si="500"/>
        <v>5000</v>
      </c>
      <c r="W423" s="469">
        <f t="shared" ca="1" si="500"/>
        <v>5000</v>
      </c>
      <c r="X423" s="469">
        <f t="shared" ca="1" si="500"/>
        <v>5000</v>
      </c>
      <c r="Y423" s="469">
        <f t="shared" ca="1" si="500"/>
        <v>5000</v>
      </c>
      <c r="Z423" s="469">
        <f t="shared" ca="1" si="500"/>
        <v>5000</v>
      </c>
      <c r="AA423" s="469">
        <f t="shared" ca="1" si="500"/>
        <v>5000</v>
      </c>
      <c r="AB423" s="469">
        <f t="shared" ca="1" si="500"/>
        <v>5000</v>
      </c>
      <c r="AC423" s="469">
        <f t="shared" ca="1" si="500"/>
        <v>5000</v>
      </c>
      <c r="AD423" s="469">
        <f t="shared" ca="1" si="500"/>
        <v>5000</v>
      </c>
      <c r="AE423" s="469">
        <f t="shared" ca="1" si="500"/>
        <v>5000</v>
      </c>
      <c r="AF423" s="469">
        <f t="shared" ca="1" si="500"/>
        <v>5000</v>
      </c>
      <c r="AG423" s="469">
        <f t="shared" ca="1" si="500"/>
        <v>5000</v>
      </c>
      <c r="AH423" s="469">
        <f t="shared" ca="1" si="500"/>
        <v>5000</v>
      </c>
      <c r="AI423" s="469">
        <f t="shared" ca="1" si="500"/>
        <v>5000</v>
      </c>
      <c r="AJ423" s="469">
        <f t="shared" ca="1" si="500"/>
        <v>5000</v>
      </c>
      <c r="AK423" s="469">
        <f t="shared" ca="1" si="500"/>
        <v>5000</v>
      </c>
      <c r="AL423" s="469">
        <f t="shared" ca="1" si="500"/>
        <v>5000</v>
      </c>
      <c r="AM423" s="469">
        <f t="shared" ca="1" si="500"/>
        <v>5000</v>
      </c>
      <c r="AN423" s="469">
        <f t="shared" ca="1" si="500"/>
        <v>5000</v>
      </c>
      <c r="AO423" s="469">
        <f t="shared" ca="1" si="500"/>
        <v>5000</v>
      </c>
      <c r="AP423" s="469">
        <f t="shared" ca="1" si="500"/>
        <v>5000</v>
      </c>
      <c r="AQ423" s="469">
        <f t="shared" ca="1" si="500"/>
        <v>5000</v>
      </c>
      <c r="AR423" s="469">
        <f t="shared" ca="1" si="500"/>
        <v>5000</v>
      </c>
      <c r="AS423" s="469">
        <f t="shared" ca="1" si="500"/>
        <v>5000</v>
      </c>
      <c r="AT423" s="469">
        <f t="shared" ca="1" si="500"/>
        <v>5000</v>
      </c>
      <c r="AU423" s="469">
        <f t="shared" ca="1" si="500"/>
        <v>5000</v>
      </c>
      <c r="AV423" s="469">
        <f t="shared" ca="1" si="500"/>
        <v>5000</v>
      </c>
      <c r="AW423" s="469">
        <f t="shared" ca="1" si="500"/>
        <v>5000</v>
      </c>
      <c r="AX423" s="469">
        <f t="shared" ca="1" si="500"/>
        <v>5000</v>
      </c>
      <c r="AY423" s="469">
        <f t="shared" ca="1" si="500"/>
        <v>5000</v>
      </c>
      <c r="AZ423" s="469">
        <f t="shared" ca="1" si="500"/>
        <v>5000</v>
      </c>
      <c r="BA423" s="469">
        <f t="shared" ca="1" si="500"/>
        <v>5000</v>
      </c>
      <c r="BB423" s="469">
        <f t="shared" ca="1" si="500"/>
        <v>5000</v>
      </c>
      <c r="BC423" s="469">
        <f t="shared" ca="1" si="500"/>
        <v>5000</v>
      </c>
      <c r="BD423" s="469">
        <f t="shared" ca="1" si="500"/>
        <v>5000</v>
      </c>
      <c r="BE423" s="469">
        <f t="shared" ca="1" si="500"/>
        <v>5000</v>
      </c>
      <c r="BF423" s="469">
        <f t="shared" ca="1" si="500"/>
        <v>5000</v>
      </c>
      <c r="BG423" s="469">
        <f t="shared" ca="1" si="500"/>
        <v>5000</v>
      </c>
      <c r="BH423" s="469">
        <f t="shared" ca="1" si="500"/>
        <v>5000</v>
      </c>
      <c r="BI423" s="469">
        <f t="shared" ca="1" si="500"/>
        <v>5000</v>
      </c>
      <c r="BJ423" s="469">
        <f t="shared" ca="1" si="500"/>
        <v>5000</v>
      </c>
      <c r="BK423" s="469">
        <f t="shared" ca="1" si="500"/>
        <v>5000</v>
      </c>
      <c r="BL423" s="469">
        <f t="shared" ca="1" si="500"/>
        <v>5000</v>
      </c>
      <c r="BM423" s="469">
        <f t="shared" ca="1" si="500"/>
        <v>5000</v>
      </c>
      <c r="BN423" s="469">
        <f t="shared" ca="1" si="500"/>
        <v>5000</v>
      </c>
      <c r="BO423" s="469">
        <f t="shared" ca="1" si="500"/>
        <v>5000</v>
      </c>
      <c r="BP423" s="469">
        <f t="shared" ca="1" si="500"/>
        <v>5000</v>
      </c>
      <c r="BQ423" s="469">
        <f t="shared" ca="1" si="500"/>
        <v>5000</v>
      </c>
      <c r="BR423" s="469">
        <f t="shared" ca="1" si="500"/>
        <v>5000</v>
      </c>
      <c r="BS423" s="469">
        <f t="shared" ca="1" si="500"/>
        <v>5000</v>
      </c>
      <c r="BT423" s="469">
        <f t="shared" ca="1" si="500"/>
        <v>5000</v>
      </c>
      <c r="BU423" s="469">
        <f t="shared" ca="1" si="500"/>
        <v>5000</v>
      </c>
      <c r="BV423" s="469">
        <f t="shared" ca="1" si="500"/>
        <v>5000</v>
      </c>
      <c r="BW423" s="469">
        <f t="shared" ca="1" si="500"/>
        <v>5000</v>
      </c>
      <c r="BX423" s="469">
        <f t="shared" ca="1" si="500"/>
        <v>5000</v>
      </c>
      <c r="BY423" s="469">
        <f t="shared" ca="1" si="500"/>
        <v>5000</v>
      </c>
      <c r="BZ423" s="469">
        <f t="shared" ca="1" si="500"/>
        <v>5000</v>
      </c>
      <c r="CA423" s="469">
        <f t="shared" ca="1" si="500"/>
        <v>5000</v>
      </c>
      <c r="CB423" s="469">
        <f t="shared" ca="1" si="500"/>
        <v>5000</v>
      </c>
      <c r="CC423" s="469">
        <f t="shared" ca="1" si="500"/>
        <v>5000</v>
      </c>
      <c r="CD423" s="469">
        <f t="shared" ca="1" si="500"/>
        <v>5000</v>
      </c>
      <c r="CE423" s="469">
        <f t="shared" ca="1" si="500"/>
        <v>5000</v>
      </c>
      <c r="CF423" s="469">
        <f t="shared" ca="1" si="500"/>
        <v>5000</v>
      </c>
      <c r="CG423" s="469">
        <f t="shared" ca="1" si="501"/>
        <v>5000</v>
      </c>
      <c r="CH423" s="469">
        <f t="shared" ca="1" si="501"/>
        <v>5000</v>
      </c>
      <c r="CI423" s="469">
        <f t="shared" ca="1" si="501"/>
        <v>5000</v>
      </c>
      <c r="CJ423" s="469">
        <f t="shared" ca="1" si="501"/>
        <v>5000</v>
      </c>
      <c r="CK423" s="469">
        <f t="shared" ca="1" si="501"/>
        <v>5000</v>
      </c>
      <c r="CL423" s="469">
        <f t="shared" ca="1" si="501"/>
        <v>5000</v>
      </c>
      <c r="CM423" s="469">
        <f t="shared" ca="1" si="501"/>
        <v>5000</v>
      </c>
      <c r="CN423" s="469">
        <f t="shared" ca="1" si="501"/>
        <v>5000</v>
      </c>
      <c r="CO423" s="469" t="e">
        <f t="shared" ca="1" si="501"/>
        <v>#REF!</v>
      </c>
      <c r="CP423" s="469" t="e">
        <f t="shared" ca="1" si="501"/>
        <v>#REF!</v>
      </c>
      <c r="CQ423" s="469">
        <f t="shared" ca="1" si="501"/>
        <v>5000</v>
      </c>
      <c r="CR423" s="469">
        <f t="shared" ca="1" si="501"/>
        <v>5000</v>
      </c>
      <c r="CS423" s="469">
        <f t="shared" ca="1" si="501"/>
        <v>5000</v>
      </c>
      <c r="CT423" s="469">
        <f t="shared" ca="1" si="501"/>
        <v>5000</v>
      </c>
      <c r="CU423" s="469">
        <f t="shared" ca="1" si="501"/>
        <v>5000</v>
      </c>
      <c r="CV423" s="469">
        <f t="shared" ca="1" si="501"/>
        <v>5000</v>
      </c>
      <c r="CW423" s="469">
        <f t="shared" ca="1" si="501"/>
        <v>5000</v>
      </c>
      <c r="CX423" s="469">
        <f t="shared" ca="1" si="501"/>
        <v>5000</v>
      </c>
      <c r="CY423" s="469">
        <f t="shared" ca="1" si="501"/>
        <v>5000</v>
      </c>
      <c r="CZ423" s="469">
        <f t="shared" ca="1" si="501"/>
        <v>5000</v>
      </c>
      <c r="DA423" s="469">
        <f t="shared" ca="1" si="501"/>
        <v>5000</v>
      </c>
      <c r="DB423" s="469">
        <f t="shared" ca="1" si="501"/>
        <v>5000</v>
      </c>
      <c r="DC423" s="469">
        <f t="shared" ca="1" si="501"/>
        <v>5000</v>
      </c>
      <c r="DD423" s="469">
        <f t="shared" ca="1" si="501"/>
        <v>5000</v>
      </c>
      <c r="DE423" s="469">
        <f t="shared" ca="1" si="501"/>
        <v>5000</v>
      </c>
      <c r="DF423" s="469">
        <f t="shared" ca="1" si="501"/>
        <v>5000</v>
      </c>
      <c r="DG423" s="469">
        <f t="shared" ca="1" si="501"/>
        <v>5000</v>
      </c>
      <c r="DH423" s="469">
        <f t="shared" ca="1" si="501"/>
        <v>5000</v>
      </c>
      <c r="DI423" s="469">
        <f t="shared" ca="1" si="501"/>
        <v>5000</v>
      </c>
      <c r="DJ423" s="469">
        <f t="shared" ca="1" si="501"/>
        <v>5000</v>
      </c>
      <c r="DK423" s="469">
        <f t="shared" ca="1" si="501"/>
        <v>5000</v>
      </c>
      <c r="DL423" s="469">
        <f t="shared" ca="1" si="501"/>
        <v>5000</v>
      </c>
    </row>
    <row r="424" spans="1:116" s="462" customFormat="1" outlineLevel="1" x14ac:dyDescent="0.4">
      <c r="A424" s="461"/>
      <c r="B424" s="461"/>
      <c r="C424" s="461"/>
      <c r="E424" s="463"/>
      <c r="G424" s="468">
        <f t="shared" si="502"/>
        <v>4</v>
      </c>
      <c r="H424" s="461"/>
      <c r="I424" s="465"/>
      <c r="J424" s="465"/>
      <c r="K424" s="461"/>
      <c r="L424" s="461"/>
      <c r="M424" s="461"/>
      <c r="N424" s="461"/>
      <c r="O424" s="461"/>
      <c r="P424" s="461"/>
      <c r="R424" s="464"/>
      <c r="S424" s="469">
        <f t="shared" si="503"/>
        <v>0</v>
      </c>
      <c r="T424" s="469">
        <f t="shared" si="504"/>
        <v>0</v>
      </c>
      <c r="U424" s="469">
        <f t="shared" si="500"/>
        <v>0</v>
      </c>
      <c r="V424" s="469">
        <f t="shared" ca="1" si="500"/>
        <v>5000</v>
      </c>
      <c r="W424" s="469">
        <f t="shared" ca="1" si="500"/>
        <v>5000</v>
      </c>
      <c r="X424" s="469">
        <f t="shared" ca="1" si="500"/>
        <v>5000</v>
      </c>
      <c r="Y424" s="469">
        <f t="shared" ca="1" si="500"/>
        <v>5000</v>
      </c>
      <c r="Z424" s="469">
        <f t="shared" ca="1" si="500"/>
        <v>5000</v>
      </c>
      <c r="AA424" s="469">
        <f t="shared" ca="1" si="500"/>
        <v>5000</v>
      </c>
      <c r="AB424" s="469">
        <f t="shared" ca="1" si="500"/>
        <v>5000</v>
      </c>
      <c r="AC424" s="469">
        <f t="shared" ca="1" si="500"/>
        <v>5000</v>
      </c>
      <c r="AD424" s="469">
        <f t="shared" ca="1" si="500"/>
        <v>5000</v>
      </c>
      <c r="AE424" s="469">
        <f t="shared" ca="1" si="500"/>
        <v>5000</v>
      </c>
      <c r="AF424" s="469">
        <f t="shared" ca="1" si="500"/>
        <v>5000</v>
      </c>
      <c r="AG424" s="469">
        <f t="shared" ca="1" si="500"/>
        <v>5000</v>
      </c>
      <c r="AH424" s="469">
        <f t="shared" ca="1" si="500"/>
        <v>5000</v>
      </c>
      <c r="AI424" s="469">
        <f t="shared" ca="1" si="500"/>
        <v>5000</v>
      </c>
      <c r="AJ424" s="469">
        <f t="shared" ca="1" si="500"/>
        <v>5000</v>
      </c>
      <c r="AK424" s="469">
        <f t="shared" ca="1" si="500"/>
        <v>5000</v>
      </c>
      <c r="AL424" s="469">
        <f t="shared" ca="1" si="500"/>
        <v>5000</v>
      </c>
      <c r="AM424" s="469">
        <f t="shared" ca="1" si="500"/>
        <v>5000</v>
      </c>
      <c r="AN424" s="469">
        <f t="shared" ca="1" si="500"/>
        <v>5000</v>
      </c>
      <c r="AO424" s="469">
        <f t="shared" ca="1" si="500"/>
        <v>5000</v>
      </c>
      <c r="AP424" s="469">
        <f t="shared" ca="1" si="500"/>
        <v>5000</v>
      </c>
      <c r="AQ424" s="469">
        <f t="shared" ca="1" si="500"/>
        <v>5000</v>
      </c>
      <c r="AR424" s="469">
        <f t="shared" ca="1" si="500"/>
        <v>5000</v>
      </c>
      <c r="AS424" s="469">
        <f t="shared" ca="1" si="500"/>
        <v>5000</v>
      </c>
      <c r="AT424" s="469">
        <f t="shared" ca="1" si="500"/>
        <v>5000</v>
      </c>
      <c r="AU424" s="469">
        <f t="shared" ca="1" si="500"/>
        <v>5000</v>
      </c>
      <c r="AV424" s="469">
        <f t="shared" ca="1" si="500"/>
        <v>5000</v>
      </c>
      <c r="AW424" s="469">
        <f t="shared" ca="1" si="500"/>
        <v>5000</v>
      </c>
      <c r="AX424" s="469">
        <f t="shared" ca="1" si="500"/>
        <v>5000</v>
      </c>
      <c r="AY424" s="469">
        <f t="shared" ca="1" si="500"/>
        <v>5000</v>
      </c>
      <c r="AZ424" s="469">
        <f t="shared" ca="1" si="500"/>
        <v>5000</v>
      </c>
      <c r="BA424" s="469">
        <f t="shared" ca="1" si="500"/>
        <v>5000</v>
      </c>
      <c r="BB424" s="469">
        <f t="shared" ca="1" si="500"/>
        <v>5000</v>
      </c>
      <c r="BC424" s="469">
        <f t="shared" ca="1" si="500"/>
        <v>5000</v>
      </c>
      <c r="BD424" s="469">
        <f t="shared" ca="1" si="500"/>
        <v>5000</v>
      </c>
      <c r="BE424" s="469">
        <f t="shared" ca="1" si="500"/>
        <v>5000</v>
      </c>
      <c r="BF424" s="469">
        <f t="shared" ca="1" si="500"/>
        <v>5000</v>
      </c>
      <c r="BG424" s="469">
        <f t="shared" ca="1" si="500"/>
        <v>5000</v>
      </c>
      <c r="BH424" s="469">
        <f t="shared" ca="1" si="500"/>
        <v>5000</v>
      </c>
      <c r="BI424" s="469">
        <f t="shared" ca="1" si="500"/>
        <v>5000</v>
      </c>
      <c r="BJ424" s="469">
        <f t="shared" ca="1" si="500"/>
        <v>5000</v>
      </c>
      <c r="BK424" s="469">
        <f t="shared" ca="1" si="500"/>
        <v>5000</v>
      </c>
      <c r="BL424" s="469">
        <f t="shared" ca="1" si="500"/>
        <v>5000</v>
      </c>
      <c r="BM424" s="469">
        <f t="shared" ca="1" si="500"/>
        <v>5000</v>
      </c>
      <c r="BN424" s="469">
        <f t="shared" ca="1" si="500"/>
        <v>5000</v>
      </c>
      <c r="BO424" s="469">
        <f t="shared" ca="1" si="500"/>
        <v>5000</v>
      </c>
      <c r="BP424" s="469">
        <f t="shared" ca="1" si="500"/>
        <v>5000</v>
      </c>
      <c r="BQ424" s="469">
        <f t="shared" ca="1" si="500"/>
        <v>5000</v>
      </c>
      <c r="BR424" s="469">
        <f t="shared" ca="1" si="500"/>
        <v>5000</v>
      </c>
      <c r="BS424" s="469">
        <f t="shared" ca="1" si="500"/>
        <v>5000</v>
      </c>
      <c r="BT424" s="469">
        <f t="shared" ca="1" si="500"/>
        <v>5000</v>
      </c>
      <c r="BU424" s="469">
        <f t="shared" ca="1" si="500"/>
        <v>5000</v>
      </c>
      <c r="BV424" s="469">
        <f t="shared" ca="1" si="500"/>
        <v>5000</v>
      </c>
      <c r="BW424" s="469">
        <f t="shared" ca="1" si="500"/>
        <v>5000</v>
      </c>
      <c r="BX424" s="469">
        <f t="shared" ca="1" si="500"/>
        <v>5000</v>
      </c>
      <c r="BY424" s="469">
        <f t="shared" ca="1" si="500"/>
        <v>5000</v>
      </c>
      <c r="BZ424" s="469">
        <f t="shared" ca="1" si="500"/>
        <v>5000</v>
      </c>
      <c r="CA424" s="469">
        <f t="shared" ca="1" si="500"/>
        <v>5000</v>
      </c>
      <c r="CB424" s="469">
        <f t="shared" ca="1" si="500"/>
        <v>5000</v>
      </c>
      <c r="CC424" s="469">
        <f t="shared" ca="1" si="500"/>
        <v>5000</v>
      </c>
      <c r="CD424" s="469">
        <f t="shared" ca="1" si="500"/>
        <v>5000</v>
      </c>
      <c r="CE424" s="469">
        <f t="shared" ca="1" si="500"/>
        <v>5000</v>
      </c>
      <c r="CF424" s="469">
        <f t="shared" ca="1" si="500"/>
        <v>5000</v>
      </c>
      <c r="CG424" s="469">
        <f t="shared" ca="1" si="501"/>
        <v>5000</v>
      </c>
      <c r="CH424" s="469">
        <f t="shared" ca="1" si="501"/>
        <v>5000</v>
      </c>
      <c r="CI424" s="469">
        <f t="shared" ca="1" si="501"/>
        <v>5000</v>
      </c>
      <c r="CJ424" s="469">
        <f t="shared" ca="1" si="501"/>
        <v>5000</v>
      </c>
      <c r="CK424" s="469">
        <f t="shared" ca="1" si="501"/>
        <v>5000</v>
      </c>
      <c r="CL424" s="469">
        <f t="shared" ca="1" si="501"/>
        <v>5000</v>
      </c>
      <c r="CM424" s="469">
        <f t="shared" ca="1" si="501"/>
        <v>5000</v>
      </c>
      <c r="CN424" s="469">
        <f t="shared" ca="1" si="501"/>
        <v>5000</v>
      </c>
      <c r="CO424" s="469">
        <f t="shared" ca="1" si="501"/>
        <v>5000</v>
      </c>
      <c r="CP424" s="469" t="e">
        <f t="shared" ca="1" si="501"/>
        <v>#REF!</v>
      </c>
      <c r="CQ424" s="469" t="e">
        <f t="shared" ca="1" si="501"/>
        <v>#REF!</v>
      </c>
      <c r="CR424" s="469">
        <f t="shared" ca="1" si="501"/>
        <v>5000</v>
      </c>
      <c r="CS424" s="469">
        <f t="shared" ca="1" si="501"/>
        <v>5000</v>
      </c>
      <c r="CT424" s="469">
        <f t="shared" ca="1" si="501"/>
        <v>5000</v>
      </c>
      <c r="CU424" s="469">
        <f t="shared" ca="1" si="501"/>
        <v>5000</v>
      </c>
      <c r="CV424" s="469">
        <f t="shared" ca="1" si="501"/>
        <v>5000</v>
      </c>
      <c r="CW424" s="469">
        <f t="shared" ca="1" si="501"/>
        <v>5000</v>
      </c>
      <c r="CX424" s="469">
        <f t="shared" ca="1" si="501"/>
        <v>5000</v>
      </c>
      <c r="CY424" s="469">
        <f t="shared" ca="1" si="501"/>
        <v>5000</v>
      </c>
      <c r="CZ424" s="469">
        <f t="shared" ca="1" si="501"/>
        <v>5000</v>
      </c>
      <c r="DA424" s="469">
        <f t="shared" ca="1" si="501"/>
        <v>5000</v>
      </c>
      <c r="DB424" s="469">
        <f t="shared" ca="1" si="501"/>
        <v>5000</v>
      </c>
      <c r="DC424" s="469">
        <f t="shared" ca="1" si="501"/>
        <v>5000</v>
      </c>
      <c r="DD424" s="469">
        <f t="shared" ca="1" si="501"/>
        <v>5000</v>
      </c>
      <c r="DE424" s="469">
        <f t="shared" ca="1" si="501"/>
        <v>5000</v>
      </c>
      <c r="DF424" s="469">
        <f t="shared" ca="1" si="501"/>
        <v>5000</v>
      </c>
      <c r="DG424" s="469">
        <f t="shared" ca="1" si="501"/>
        <v>5000</v>
      </c>
      <c r="DH424" s="469">
        <f t="shared" ca="1" si="501"/>
        <v>5000</v>
      </c>
      <c r="DI424" s="469">
        <f t="shared" ca="1" si="501"/>
        <v>5000</v>
      </c>
      <c r="DJ424" s="469">
        <f t="shared" ca="1" si="501"/>
        <v>5000</v>
      </c>
      <c r="DK424" s="469">
        <f t="shared" ca="1" si="501"/>
        <v>5000</v>
      </c>
      <c r="DL424" s="469">
        <f t="shared" ca="1" si="501"/>
        <v>5000</v>
      </c>
    </row>
    <row r="425" spans="1:116" s="462" customFormat="1" outlineLevel="1" x14ac:dyDescent="0.4">
      <c r="A425" s="461"/>
      <c r="B425" s="461"/>
      <c r="C425" s="461"/>
      <c r="E425" s="463"/>
      <c r="G425" s="468">
        <f t="shared" si="502"/>
        <v>5</v>
      </c>
      <c r="H425" s="461"/>
      <c r="I425" s="465"/>
      <c r="J425" s="465"/>
      <c r="K425" s="461"/>
      <c r="L425" s="461"/>
      <c r="M425" s="461"/>
      <c r="N425" s="461"/>
      <c r="O425" s="461"/>
      <c r="P425" s="461"/>
      <c r="R425" s="464"/>
      <c r="S425" s="469">
        <f t="shared" si="503"/>
        <v>0</v>
      </c>
      <c r="T425" s="469">
        <f t="shared" si="504"/>
        <v>0</v>
      </c>
      <c r="U425" s="469">
        <f t="shared" si="500"/>
        <v>0</v>
      </c>
      <c r="V425" s="469">
        <f t="shared" si="500"/>
        <v>0</v>
      </c>
      <c r="W425" s="469">
        <f t="shared" ca="1" si="500"/>
        <v>5000</v>
      </c>
      <c r="X425" s="469">
        <f t="shared" ca="1" si="500"/>
        <v>5000</v>
      </c>
      <c r="Y425" s="469">
        <f t="shared" ca="1" si="500"/>
        <v>5000</v>
      </c>
      <c r="Z425" s="469">
        <f t="shared" ca="1" si="500"/>
        <v>5000</v>
      </c>
      <c r="AA425" s="469">
        <f t="shared" ca="1" si="500"/>
        <v>5000</v>
      </c>
      <c r="AB425" s="469">
        <f t="shared" ca="1" si="500"/>
        <v>5000</v>
      </c>
      <c r="AC425" s="469">
        <f t="shared" ca="1" si="500"/>
        <v>5000</v>
      </c>
      <c r="AD425" s="469">
        <f t="shared" ca="1" si="500"/>
        <v>5000</v>
      </c>
      <c r="AE425" s="469">
        <f t="shared" ca="1" si="500"/>
        <v>5000</v>
      </c>
      <c r="AF425" s="469">
        <f t="shared" ca="1" si="500"/>
        <v>5000</v>
      </c>
      <c r="AG425" s="469">
        <f t="shared" ca="1" si="500"/>
        <v>5000</v>
      </c>
      <c r="AH425" s="469">
        <f t="shared" ca="1" si="500"/>
        <v>5000</v>
      </c>
      <c r="AI425" s="469">
        <f t="shared" ca="1" si="500"/>
        <v>5000</v>
      </c>
      <c r="AJ425" s="469">
        <f t="shared" ca="1" si="500"/>
        <v>5000</v>
      </c>
      <c r="AK425" s="469">
        <f t="shared" ca="1" si="500"/>
        <v>5000</v>
      </c>
      <c r="AL425" s="469">
        <f t="shared" ca="1" si="500"/>
        <v>5000</v>
      </c>
      <c r="AM425" s="469">
        <f t="shared" ca="1" si="500"/>
        <v>5000</v>
      </c>
      <c r="AN425" s="469">
        <f t="shared" ca="1" si="500"/>
        <v>5000</v>
      </c>
      <c r="AO425" s="469">
        <f t="shared" ca="1" si="500"/>
        <v>5000</v>
      </c>
      <c r="AP425" s="469">
        <f t="shared" ca="1" si="500"/>
        <v>5000</v>
      </c>
      <c r="AQ425" s="469">
        <f t="shared" ca="1" si="500"/>
        <v>5000</v>
      </c>
      <c r="AR425" s="469">
        <f t="shared" ca="1" si="500"/>
        <v>5000</v>
      </c>
      <c r="AS425" s="469">
        <f t="shared" ca="1" si="500"/>
        <v>5000</v>
      </c>
      <c r="AT425" s="469">
        <f t="shared" ca="1" si="500"/>
        <v>5000</v>
      </c>
      <c r="AU425" s="469">
        <f t="shared" ca="1" si="500"/>
        <v>5000</v>
      </c>
      <c r="AV425" s="469">
        <f t="shared" ca="1" si="500"/>
        <v>5000</v>
      </c>
      <c r="AW425" s="469">
        <f t="shared" ca="1" si="500"/>
        <v>5000</v>
      </c>
      <c r="AX425" s="469">
        <f t="shared" ca="1" si="500"/>
        <v>5000</v>
      </c>
      <c r="AY425" s="469">
        <f t="shared" ca="1" si="500"/>
        <v>5000</v>
      </c>
      <c r="AZ425" s="469">
        <f t="shared" ca="1" si="500"/>
        <v>5000</v>
      </c>
      <c r="BA425" s="469">
        <f t="shared" ca="1" si="500"/>
        <v>5000</v>
      </c>
      <c r="BB425" s="469">
        <f t="shared" ca="1" si="500"/>
        <v>5000</v>
      </c>
      <c r="BC425" s="469">
        <f t="shared" ca="1" si="500"/>
        <v>5000</v>
      </c>
      <c r="BD425" s="469">
        <f t="shared" ca="1" si="500"/>
        <v>5000</v>
      </c>
      <c r="BE425" s="469">
        <f t="shared" ca="1" si="500"/>
        <v>5000</v>
      </c>
      <c r="BF425" s="469">
        <f t="shared" ca="1" si="500"/>
        <v>5000</v>
      </c>
      <c r="BG425" s="469">
        <f t="shared" ca="1" si="500"/>
        <v>5000</v>
      </c>
      <c r="BH425" s="469">
        <f t="shared" ca="1" si="500"/>
        <v>5000</v>
      </c>
      <c r="BI425" s="469">
        <f t="shared" ca="1" si="500"/>
        <v>5000</v>
      </c>
      <c r="BJ425" s="469">
        <f t="shared" ca="1" si="500"/>
        <v>5000</v>
      </c>
      <c r="BK425" s="469">
        <f t="shared" ca="1" si="500"/>
        <v>5000</v>
      </c>
      <c r="BL425" s="469">
        <f t="shared" ca="1" si="500"/>
        <v>5000</v>
      </c>
      <c r="BM425" s="469">
        <f t="shared" ca="1" si="500"/>
        <v>5000</v>
      </c>
      <c r="BN425" s="469">
        <f t="shared" ca="1" si="500"/>
        <v>5000</v>
      </c>
      <c r="BO425" s="469">
        <f t="shared" ca="1" si="500"/>
        <v>5000</v>
      </c>
      <c r="BP425" s="469">
        <f t="shared" ca="1" si="500"/>
        <v>5000</v>
      </c>
      <c r="BQ425" s="469">
        <f t="shared" ca="1" si="500"/>
        <v>5000</v>
      </c>
      <c r="BR425" s="469">
        <f t="shared" ca="1" si="500"/>
        <v>5000</v>
      </c>
      <c r="BS425" s="469">
        <f t="shared" ca="1" si="500"/>
        <v>5000</v>
      </c>
      <c r="BT425" s="469">
        <f t="shared" ca="1" si="500"/>
        <v>5000</v>
      </c>
      <c r="BU425" s="469">
        <f t="shared" ca="1" si="500"/>
        <v>5000</v>
      </c>
      <c r="BV425" s="469">
        <f t="shared" ca="1" si="500"/>
        <v>5000</v>
      </c>
      <c r="BW425" s="469">
        <f t="shared" ca="1" si="500"/>
        <v>5000</v>
      </c>
      <c r="BX425" s="469">
        <f t="shared" ca="1" si="500"/>
        <v>5000</v>
      </c>
      <c r="BY425" s="469">
        <f t="shared" ca="1" si="500"/>
        <v>5000</v>
      </c>
      <c r="BZ425" s="469">
        <f t="shared" ca="1" si="500"/>
        <v>5000</v>
      </c>
      <c r="CA425" s="469">
        <f t="shared" ca="1" si="500"/>
        <v>5000</v>
      </c>
      <c r="CB425" s="469">
        <f t="shared" ca="1" si="500"/>
        <v>5000</v>
      </c>
      <c r="CC425" s="469">
        <f t="shared" ca="1" si="500"/>
        <v>5000</v>
      </c>
      <c r="CD425" s="469">
        <f t="shared" ca="1" si="500"/>
        <v>5000</v>
      </c>
      <c r="CE425" s="469">
        <f t="shared" ca="1" si="500"/>
        <v>5000</v>
      </c>
      <c r="CF425" s="469">
        <f t="shared" ref="U425:CF445" ca="1" si="505">+CE424</f>
        <v>5000</v>
      </c>
      <c r="CG425" s="469">
        <f t="shared" ca="1" si="501"/>
        <v>5000</v>
      </c>
      <c r="CH425" s="469">
        <f t="shared" ca="1" si="501"/>
        <v>5000</v>
      </c>
      <c r="CI425" s="469">
        <f t="shared" ca="1" si="501"/>
        <v>5000</v>
      </c>
      <c r="CJ425" s="469">
        <f t="shared" ca="1" si="501"/>
        <v>5000</v>
      </c>
      <c r="CK425" s="469">
        <f t="shared" ca="1" si="501"/>
        <v>5000</v>
      </c>
      <c r="CL425" s="469">
        <f t="shared" ca="1" si="501"/>
        <v>5000</v>
      </c>
      <c r="CM425" s="469">
        <f t="shared" ca="1" si="501"/>
        <v>5000</v>
      </c>
      <c r="CN425" s="469">
        <f t="shared" ca="1" si="501"/>
        <v>5000</v>
      </c>
      <c r="CO425" s="469">
        <f t="shared" ca="1" si="501"/>
        <v>5000</v>
      </c>
      <c r="CP425" s="469">
        <f t="shared" ca="1" si="501"/>
        <v>5000</v>
      </c>
      <c r="CQ425" s="469" t="e">
        <f t="shared" ca="1" si="501"/>
        <v>#REF!</v>
      </c>
      <c r="CR425" s="469" t="e">
        <f t="shared" ca="1" si="501"/>
        <v>#REF!</v>
      </c>
      <c r="CS425" s="469">
        <f t="shared" ca="1" si="501"/>
        <v>5000</v>
      </c>
      <c r="CT425" s="469">
        <f t="shared" ca="1" si="501"/>
        <v>5000</v>
      </c>
      <c r="CU425" s="469">
        <f t="shared" ca="1" si="501"/>
        <v>5000</v>
      </c>
      <c r="CV425" s="469">
        <f t="shared" ca="1" si="501"/>
        <v>5000</v>
      </c>
      <c r="CW425" s="469">
        <f t="shared" ca="1" si="501"/>
        <v>5000</v>
      </c>
      <c r="CX425" s="469">
        <f t="shared" ca="1" si="501"/>
        <v>5000</v>
      </c>
      <c r="CY425" s="469">
        <f t="shared" ca="1" si="501"/>
        <v>5000</v>
      </c>
      <c r="CZ425" s="469">
        <f t="shared" ca="1" si="501"/>
        <v>5000</v>
      </c>
      <c r="DA425" s="469">
        <f t="shared" ca="1" si="501"/>
        <v>5000</v>
      </c>
      <c r="DB425" s="469">
        <f t="shared" ca="1" si="501"/>
        <v>5000</v>
      </c>
      <c r="DC425" s="469">
        <f t="shared" ca="1" si="501"/>
        <v>5000</v>
      </c>
      <c r="DD425" s="469">
        <f t="shared" ca="1" si="501"/>
        <v>5000</v>
      </c>
      <c r="DE425" s="469">
        <f t="shared" ca="1" si="501"/>
        <v>5000</v>
      </c>
      <c r="DF425" s="469">
        <f t="shared" ca="1" si="501"/>
        <v>5000</v>
      </c>
      <c r="DG425" s="469">
        <f t="shared" ca="1" si="501"/>
        <v>5000</v>
      </c>
      <c r="DH425" s="469">
        <f t="shared" ca="1" si="501"/>
        <v>5000</v>
      </c>
      <c r="DI425" s="469">
        <f t="shared" ca="1" si="501"/>
        <v>5000</v>
      </c>
      <c r="DJ425" s="469">
        <f t="shared" ca="1" si="501"/>
        <v>5000</v>
      </c>
      <c r="DK425" s="469">
        <f t="shared" ca="1" si="501"/>
        <v>5000</v>
      </c>
      <c r="DL425" s="469">
        <f t="shared" ca="1" si="501"/>
        <v>5000</v>
      </c>
    </row>
    <row r="426" spans="1:116" s="462" customFormat="1" outlineLevel="1" x14ac:dyDescent="0.4">
      <c r="A426" s="461"/>
      <c r="B426" s="461"/>
      <c r="C426" s="461"/>
      <c r="E426" s="463"/>
      <c r="G426" s="468">
        <f t="shared" si="502"/>
        <v>6</v>
      </c>
      <c r="H426" s="461"/>
      <c r="I426" s="465"/>
      <c r="J426" s="465"/>
      <c r="K426" s="461"/>
      <c r="L426" s="461"/>
      <c r="M426" s="461"/>
      <c r="N426" s="461"/>
      <c r="O426" s="461"/>
      <c r="P426" s="461"/>
      <c r="R426" s="464"/>
      <c r="S426" s="469">
        <f t="shared" si="503"/>
        <v>0</v>
      </c>
      <c r="T426" s="469">
        <f t="shared" si="504"/>
        <v>0</v>
      </c>
      <c r="U426" s="469">
        <f t="shared" si="505"/>
        <v>0</v>
      </c>
      <c r="V426" s="469">
        <f t="shared" si="505"/>
        <v>0</v>
      </c>
      <c r="W426" s="469">
        <f t="shared" si="505"/>
        <v>0</v>
      </c>
      <c r="X426" s="469">
        <f t="shared" ca="1" si="505"/>
        <v>5000</v>
      </c>
      <c r="Y426" s="469">
        <f t="shared" ca="1" si="505"/>
        <v>5000</v>
      </c>
      <c r="Z426" s="469">
        <f t="shared" ca="1" si="505"/>
        <v>5000</v>
      </c>
      <c r="AA426" s="469">
        <f t="shared" ca="1" si="505"/>
        <v>5000</v>
      </c>
      <c r="AB426" s="469">
        <f t="shared" ca="1" si="505"/>
        <v>5000</v>
      </c>
      <c r="AC426" s="469">
        <f t="shared" ca="1" si="505"/>
        <v>5000</v>
      </c>
      <c r="AD426" s="469">
        <f t="shared" ca="1" si="505"/>
        <v>5000</v>
      </c>
      <c r="AE426" s="469">
        <f t="shared" ca="1" si="505"/>
        <v>5000</v>
      </c>
      <c r="AF426" s="469">
        <f t="shared" ca="1" si="505"/>
        <v>5000</v>
      </c>
      <c r="AG426" s="469">
        <f t="shared" ca="1" si="505"/>
        <v>5000</v>
      </c>
      <c r="AH426" s="469">
        <f t="shared" ca="1" si="505"/>
        <v>5000</v>
      </c>
      <c r="AI426" s="469">
        <f t="shared" ca="1" si="505"/>
        <v>5000</v>
      </c>
      <c r="AJ426" s="469">
        <f t="shared" ca="1" si="505"/>
        <v>5000</v>
      </c>
      <c r="AK426" s="469">
        <f t="shared" ca="1" si="505"/>
        <v>5000</v>
      </c>
      <c r="AL426" s="469">
        <f t="shared" ca="1" si="505"/>
        <v>5000</v>
      </c>
      <c r="AM426" s="469">
        <f t="shared" ca="1" si="505"/>
        <v>5000</v>
      </c>
      <c r="AN426" s="469">
        <f t="shared" ca="1" si="505"/>
        <v>5000</v>
      </c>
      <c r="AO426" s="469">
        <f t="shared" ca="1" si="505"/>
        <v>5000</v>
      </c>
      <c r="AP426" s="469">
        <f t="shared" ca="1" si="505"/>
        <v>5000</v>
      </c>
      <c r="AQ426" s="469">
        <f t="shared" ca="1" si="505"/>
        <v>5000</v>
      </c>
      <c r="AR426" s="469">
        <f t="shared" ca="1" si="505"/>
        <v>5000</v>
      </c>
      <c r="AS426" s="469">
        <f t="shared" ca="1" si="505"/>
        <v>5000</v>
      </c>
      <c r="AT426" s="469">
        <f t="shared" ca="1" si="505"/>
        <v>5000</v>
      </c>
      <c r="AU426" s="469">
        <f t="shared" ca="1" si="505"/>
        <v>5000</v>
      </c>
      <c r="AV426" s="469">
        <f t="shared" ca="1" si="505"/>
        <v>5000</v>
      </c>
      <c r="AW426" s="469">
        <f t="shared" ca="1" si="505"/>
        <v>5000</v>
      </c>
      <c r="AX426" s="469">
        <f t="shared" ca="1" si="505"/>
        <v>5000</v>
      </c>
      <c r="AY426" s="469">
        <f t="shared" ca="1" si="505"/>
        <v>5000</v>
      </c>
      <c r="AZ426" s="469">
        <f t="shared" ca="1" si="505"/>
        <v>5000</v>
      </c>
      <c r="BA426" s="469">
        <f t="shared" ca="1" si="505"/>
        <v>5000</v>
      </c>
      <c r="BB426" s="469">
        <f t="shared" ca="1" si="505"/>
        <v>5000</v>
      </c>
      <c r="BC426" s="469">
        <f t="shared" ca="1" si="505"/>
        <v>5000</v>
      </c>
      <c r="BD426" s="469">
        <f t="shared" ca="1" si="505"/>
        <v>5000</v>
      </c>
      <c r="BE426" s="469">
        <f t="shared" ca="1" si="505"/>
        <v>5000</v>
      </c>
      <c r="BF426" s="469">
        <f t="shared" ca="1" si="505"/>
        <v>5000</v>
      </c>
      <c r="BG426" s="469">
        <f t="shared" ca="1" si="505"/>
        <v>5000</v>
      </c>
      <c r="BH426" s="469">
        <f t="shared" ca="1" si="505"/>
        <v>5000</v>
      </c>
      <c r="BI426" s="469">
        <f t="shared" ca="1" si="505"/>
        <v>5000</v>
      </c>
      <c r="BJ426" s="469">
        <f t="shared" ca="1" si="505"/>
        <v>5000</v>
      </c>
      <c r="BK426" s="469">
        <f t="shared" ca="1" si="505"/>
        <v>5000</v>
      </c>
      <c r="BL426" s="469">
        <f t="shared" ca="1" si="505"/>
        <v>5000</v>
      </c>
      <c r="BM426" s="469">
        <f t="shared" ca="1" si="505"/>
        <v>5000</v>
      </c>
      <c r="BN426" s="469">
        <f t="shared" ca="1" si="505"/>
        <v>5000</v>
      </c>
      <c r="BO426" s="469">
        <f t="shared" ca="1" si="505"/>
        <v>5000</v>
      </c>
      <c r="BP426" s="469">
        <f t="shared" ca="1" si="505"/>
        <v>5000</v>
      </c>
      <c r="BQ426" s="469">
        <f t="shared" ca="1" si="505"/>
        <v>5000</v>
      </c>
      <c r="BR426" s="469">
        <f t="shared" ca="1" si="505"/>
        <v>5000</v>
      </c>
      <c r="BS426" s="469">
        <f t="shared" ca="1" si="505"/>
        <v>5000</v>
      </c>
      <c r="BT426" s="469">
        <f t="shared" ca="1" si="505"/>
        <v>5000</v>
      </c>
      <c r="BU426" s="469">
        <f t="shared" ca="1" si="505"/>
        <v>5000</v>
      </c>
      <c r="BV426" s="469">
        <f t="shared" ca="1" si="505"/>
        <v>5000</v>
      </c>
      <c r="BW426" s="469">
        <f t="shared" ca="1" si="505"/>
        <v>5000</v>
      </c>
      <c r="BX426" s="469">
        <f t="shared" ca="1" si="505"/>
        <v>5000</v>
      </c>
      <c r="BY426" s="469">
        <f t="shared" ca="1" si="505"/>
        <v>5000</v>
      </c>
      <c r="BZ426" s="469">
        <f t="shared" ca="1" si="505"/>
        <v>5000</v>
      </c>
      <c r="CA426" s="469">
        <f t="shared" ca="1" si="505"/>
        <v>5000</v>
      </c>
      <c r="CB426" s="469">
        <f t="shared" ca="1" si="505"/>
        <v>5000</v>
      </c>
      <c r="CC426" s="469">
        <f t="shared" ca="1" si="505"/>
        <v>5000</v>
      </c>
      <c r="CD426" s="469">
        <f t="shared" ca="1" si="505"/>
        <v>5000</v>
      </c>
      <c r="CE426" s="469">
        <f t="shared" ca="1" si="505"/>
        <v>5000</v>
      </c>
      <c r="CF426" s="469">
        <f t="shared" ca="1" si="505"/>
        <v>5000</v>
      </c>
      <c r="CG426" s="469">
        <f t="shared" ca="1" si="501"/>
        <v>5000</v>
      </c>
      <c r="CH426" s="469">
        <f t="shared" ca="1" si="501"/>
        <v>5000</v>
      </c>
      <c r="CI426" s="469">
        <f t="shared" ca="1" si="501"/>
        <v>5000</v>
      </c>
      <c r="CJ426" s="469">
        <f t="shared" ca="1" si="501"/>
        <v>5000</v>
      </c>
      <c r="CK426" s="469">
        <f t="shared" ca="1" si="501"/>
        <v>5000</v>
      </c>
      <c r="CL426" s="469">
        <f t="shared" ca="1" si="501"/>
        <v>5000</v>
      </c>
      <c r="CM426" s="469">
        <f t="shared" ca="1" si="501"/>
        <v>5000</v>
      </c>
      <c r="CN426" s="469">
        <f t="shared" ca="1" si="501"/>
        <v>5000</v>
      </c>
      <c r="CO426" s="469">
        <f t="shared" ca="1" si="501"/>
        <v>5000</v>
      </c>
      <c r="CP426" s="469">
        <f t="shared" ca="1" si="501"/>
        <v>5000</v>
      </c>
      <c r="CQ426" s="469">
        <f t="shared" ca="1" si="501"/>
        <v>5000</v>
      </c>
      <c r="CR426" s="469" t="e">
        <f t="shared" ca="1" si="501"/>
        <v>#REF!</v>
      </c>
      <c r="CS426" s="469" t="e">
        <f t="shared" ca="1" si="501"/>
        <v>#REF!</v>
      </c>
      <c r="CT426" s="469">
        <f t="shared" ca="1" si="501"/>
        <v>5000</v>
      </c>
      <c r="CU426" s="469">
        <f t="shared" ca="1" si="501"/>
        <v>5000</v>
      </c>
      <c r="CV426" s="469">
        <f t="shared" ca="1" si="501"/>
        <v>5000</v>
      </c>
      <c r="CW426" s="469">
        <f t="shared" ca="1" si="501"/>
        <v>5000</v>
      </c>
      <c r="CX426" s="469">
        <f t="shared" ca="1" si="501"/>
        <v>5000</v>
      </c>
      <c r="CY426" s="469">
        <f t="shared" ca="1" si="501"/>
        <v>5000</v>
      </c>
      <c r="CZ426" s="469">
        <f t="shared" ca="1" si="501"/>
        <v>5000</v>
      </c>
      <c r="DA426" s="469">
        <f t="shared" ca="1" si="501"/>
        <v>5000</v>
      </c>
      <c r="DB426" s="469">
        <f t="shared" ca="1" si="501"/>
        <v>5000</v>
      </c>
      <c r="DC426" s="469">
        <f t="shared" ca="1" si="501"/>
        <v>5000</v>
      </c>
      <c r="DD426" s="469">
        <f t="shared" ca="1" si="501"/>
        <v>5000</v>
      </c>
      <c r="DE426" s="469">
        <f t="shared" ca="1" si="501"/>
        <v>5000</v>
      </c>
      <c r="DF426" s="469">
        <f t="shared" ca="1" si="501"/>
        <v>5000</v>
      </c>
      <c r="DG426" s="469">
        <f t="shared" ca="1" si="501"/>
        <v>5000</v>
      </c>
      <c r="DH426" s="469">
        <f t="shared" ca="1" si="501"/>
        <v>5000</v>
      </c>
      <c r="DI426" s="469">
        <f t="shared" ca="1" si="501"/>
        <v>5000</v>
      </c>
      <c r="DJ426" s="469">
        <f t="shared" ca="1" si="501"/>
        <v>5000</v>
      </c>
      <c r="DK426" s="469">
        <f t="shared" ca="1" si="501"/>
        <v>5000</v>
      </c>
      <c r="DL426" s="469">
        <f t="shared" ca="1" si="501"/>
        <v>5000</v>
      </c>
    </row>
    <row r="427" spans="1:116" s="462" customFormat="1" outlineLevel="1" x14ac:dyDescent="0.4">
      <c r="A427" s="461"/>
      <c r="B427" s="461"/>
      <c r="C427" s="461"/>
      <c r="E427" s="463"/>
      <c r="G427" s="468">
        <f t="shared" si="502"/>
        <v>7</v>
      </c>
      <c r="H427" s="461"/>
      <c r="I427" s="465"/>
      <c r="J427" s="465"/>
      <c r="K427" s="461"/>
      <c r="L427" s="461"/>
      <c r="M427" s="461"/>
      <c r="N427" s="461"/>
      <c r="O427" s="461"/>
      <c r="P427" s="461"/>
      <c r="R427" s="464"/>
      <c r="S427" s="469">
        <f t="shared" si="503"/>
        <v>0</v>
      </c>
      <c r="T427" s="469">
        <f t="shared" si="504"/>
        <v>0</v>
      </c>
      <c r="U427" s="469">
        <f t="shared" si="505"/>
        <v>0</v>
      </c>
      <c r="V427" s="469">
        <f t="shared" si="505"/>
        <v>0</v>
      </c>
      <c r="W427" s="469">
        <f t="shared" si="505"/>
        <v>0</v>
      </c>
      <c r="X427" s="469">
        <f t="shared" si="505"/>
        <v>0</v>
      </c>
      <c r="Y427" s="469">
        <f t="shared" ca="1" si="505"/>
        <v>5000</v>
      </c>
      <c r="Z427" s="469">
        <f t="shared" ca="1" si="505"/>
        <v>5000</v>
      </c>
      <c r="AA427" s="469">
        <f t="shared" ca="1" si="505"/>
        <v>5000</v>
      </c>
      <c r="AB427" s="469">
        <f t="shared" ca="1" si="505"/>
        <v>5000</v>
      </c>
      <c r="AC427" s="469">
        <f t="shared" ca="1" si="505"/>
        <v>5000</v>
      </c>
      <c r="AD427" s="469">
        <f t="shared" ca="1" si="505"/>
        <v>5000</v>
      </c>
      <c r="AE427" s="469">
        <f t="shared" ca="1" si="505"/>
        <v>5000</v>
      </c>
      <c r="AF427" s="469">
        <f t="shared" ca="1" si="505"/>
        <v>5000</v>
      </c>
      <c r="AG427" s="469">
        <f t="shared" ca="1" si="505"/>
        <v>5000</v>
      </c>
      <c r="AH427" s="469">
        <f t="shared" ca="1" si="505"/>
        <v>5000</v>
      </c>
      <c r="AI427" s="469">
        <f t="shared" ca="1" si="505"/>
        <v>5000</v>
      </c>
      <c r="AJ427" s="469">
        <f t="shared" ca="1" si="505"/>
        <v>5000</v>
      </c>
      <c r="AK427" s="469">
        <f t="shared" ca="1" si="505"/>
        <v>5000</v>
      </c>
      <c r="AL427" s="469">
        <f t="shared" ca="1" si="505"/>
        <v>5000</v>
      </c>
      <c r="AM427" s="469">
        <f t="shared" ca="1" si="505"/>
        <v>5000</v>
      </c>
      <c r="AN427" s="469">
        <f t="shared" ca="1" si="505"/>
        <v>5000</v>
      </c>
      <c r="AO427" s="469">
        <f t="shared" ca="1" si="505"/>
        <v>5000</v>
      </c>
      <c r="AP427" s="469">
        <f t="shared" ca="1" si="505"/>
        <v>5000</v>
      </c>
      <c r="AQ427" s="469">
        <f t="shared" ca="1" si="505"/>
        <v>5000</v>
      </c>
      <c r="AR427" s="469">
        <f t="shared" ca="1" si="505"/>
        <v>5000</v>
      </c>
      <c r="AS427" s="469">
        <f t="shared" ca="1" si="505"/>
        <v>5000</v>
      </c>
      <c r="AT427" s="469">
        <f t="shared" ca="1" si="505"/>
        <v>5000</v>
      </c>
      <c r="AU427" s="469">
        <f t="shared" ca="1" si="505"/>
        <v>5000</v>
      </c>
      <c r="AV427" s="469">
        <f t="shared" ca="1" si="505"/>
        <v>5000</v>
      </c>
      <c r="AW427" s="469">
        <f t="shared" ca="1" si="505"/>
        <v>5000</v>
      </c>
      <c r="AX427" s="469">
        <f t="shared" ca="1" si="505"/>
        <v>5000</v>
      </c>
      <c r="AY427" s="469">
        <f t="shared" ca="1" si="505"/>
        <v>5000</v>
      </c>
      <c r="AZ427" s="469">
        <f t="shared" ca="1" si="505"/>
        <v>5000</v>
      </c>
      <c r="BA427" s="469">
        <f t="shared" ca="1" si="505"/>
        <v>5000</v>
      </c>
      <c r="BB427" s="469">
        <f t="shared" ca="1" si="505"/>
        <v>5000</v>
      </c>
      <c r="BC427" s="469">
        <f t="shared" ca="1" si="505"/>
        <v>5000</v>
      </c>
      <c r="BD427" s="469">
        <f t="shared" ca="1" si="505"/>
        <v>5000</v>
      </c>
      <c r="BE427" s="469">
        <f t="shared" ca="1" si="505"/>
        <v>5000</v>
      </c>
      <c r="BF427" s="469">
        <f t="shared" ca="1" si="505"/>
        <v>5000</v>
      </c>
      <c r="BG427" s="469">
        <f t="shared" ca="1" si="505"/>
        <v>5000</v>
      </c>
      <c r="BH427" s="469">
        <f t="shared" ca="1" si="505"/>
        <v>5000</v>
      </c>
      <c r="BI427" s="469">
        <f t="shared" ca="1" si="505"/>
        <v>5000</v>
      </c>
      <c r="BJ427" s="469">
        <f t="shared" ca="1" si="505"/>
        <v>5000</v>
      </c>
      <c r="BK427" s="469">
        <f t="shared" ca="1" si="505"/>
        <v>5000</v>
      </c>
      <c r="BL427" s="469">
        <f t="shared" ca="1" si="505"/>
        <v>5000</v>
      </c>
      <c r="BM427" s="469">
        <f t="shared" ca="1" si="505"/>
        <v>5000</v>
      </c>
      <c r="BN427" s="469">
        <f t="shared" ca="1" si="505"/>
        <v>5000</v>
      </c>
      <c r="BO427" s="469">
        <f t="shared" ca="1" si="505"/>
        <v>5000</v>
      </c>
      <c r="BP427" s="469">
        <f t="shared" ca="1" si="505"/>
        <v>5000</v>
      </c>
      <c r="BQ427" s="469">
        <f t="shared" ca="1" si="505"/>
        <v>5000</v>
      </c>
      <c r="BR427" s="469">
        <f t="shared" ca="1" si="505"/>
        <v>5000</v>
      </c>
      <c r="BS427" s="469">
        <f t="shared" ca="1" si="505"/>
        <v>5000</v>
      </c>
      <c r="BT427" s="469">
        <f t="shared" ca="1" si="505"/>
        <v>5000</v>
      </c>
      <c r="BU427" s="469">
        <f t="shared" ca="1" si="505"/>
        <v>5000</v>
      </c>
      <c r="BV427" s="469">
        <f t="shared" ca="1" si="505"/>
        <v>5000</v>
      </c>
      <c r="BW427" s="469">
        <f t="shared" ca="1" si="505"/>
        <v>5000</v>
      </c>
      <c r="BX427" s="469">
        <f t="shared" ca="1" si="505"/>
        <v>5000</v>
      </c>
      <c r="BY427" s="469">
        <f t="shared" ca="1" si="505"/>
        <v>5000</v>
      </c>
      <c r="BZ427" s="469">
        <f t="shared" ca="1" si="505"/>
        <v>5000</v>
      </c>
      <c r="CA427" s="469">
        <f t="shared" ca="1" si="505"/>
        <v>5000</v>
      </c>
      <c r="CB427" s="469">
        <f t="shared" ca="1" si="505"/>
        <v>5000</v>
      </c>
      <c r="CC427" s="469">
        <f t="shared" ca="1" si="505"/>
        <v>5000</v>
      </c>
      <c r="CD427" s="469">
        <f t="shared" ca="1" si="505"/>
        <v>5000</v>
      </c>
      <c r="CE427" s="469">
        <f t="shared" ca="1" si="505"/>
        <v>5000</v>
      </c>
      <c r="CF427" s="469">
        <f t="shared" ca="1" si="505"/>
        <v>5000</v>
      </c>
      <c r="CG427" s="469">
        <f t="shared" ca="1" si="501"/>
        <v>5000</v>
      </c>
      <c r="CH427" s="469">
        <f t="shared" ca="1" si="501"/>
        <v>5000</v>
      </c>
      <c r="CI427" s="469">
        <f t="shared" ca="1" si="501"/>
        <v>5000</v>
      </c>
      <c r="CJ427" s="469">
        <f t="shared" ca="1" si="501"/>
        <v>5000</v>
      </c>
      <c r="CK427" s="469">
        <f t="shared" ca="1" si="501"/>
        <v>5000</v>
      </c>
      <c r="CL427" s="469">
        <f t="shared" ca="1" si="501"/>
        <v>5000</v>
      </c>
      <c r="CM427" s="469">
        <f t="shared" ca="1" si="501"/>
        <v>5000</v>
      </c>
      <c r="CN427" s="469">
        <f t="shared" ca="1" si="501"/>
        <v>5000</v>
      </c>
      <c r="CO427" s="469">
        <f t="shared" ca="1" si="501"/>
        <v>5000</v>
      </c>
      <c r="CP427" s="469">
        <f t="shared" ca="1" si="501"/>
        <v>5000</v>
      </c>
      <c r="CQ427" s="469">
        <f t="shared" ca="1" si="501"/>
        <v>5000</v>
      </c>
      <c r="CR427" s="469">
        <f t="shared" ca="1" si="501"/>
        <v>5000</v>
      </c>
      <c r="CS427" s="469" t="e">
        <f t="shared" ca="1" si="501"/>
        <v>#REF!</v>
      </c>
      <c r="CT427" s="469" t="e">
        <f t="shared" ca="1" si="501"/>
        <v>#REF!</v>
      </c>
      <c r="CU427" s="469">
        <f t="shared" ca="1" si="501"/>
        <v>5000</v>
      </c>
      <c r="CV427" s="469">
        <f t="shared" ca="1" si="501"/>
        <v>5000</v>
      </c>
      <c r="CW427" s="469">
        <f t="shared" ca="1" si="501"/>
        <v>5000</v>
      </c>
      <c r="CX427" s="469">
        <f t="shared" ca="1" si="501"/>
        <v>5000</v>
      </c>
      <c r="CY427" s="469">
        <f t="shared" ca="1" si="501"/>
        <v>5000</v>
      </c>
      <c r="CZ427" s="469">
        <f t="shared" ca="1" si="501"/>
        <v>5000</v>
      </c>
      <c r="DA427" s="469">
        <f t="shared" ca="1" si="501"/>
        <v>5000</v>
      </c>
      <c r="DB427" s="469">
        <f t="shared" ca="1" si="501"/>
        <v>5000</v>
      </c>
      <c r="DC427" s="469">
        <f t="shared" ca="1" si="501"/>
        <v>5000</v>
      </c>
      <c r="DD427" s="469">
        <f t="shared" ca="1" si="501"/>
        <v>5000</v>
      </c>
      <c r="DE427" s="469">
        <f t="shared" ca="1" si="501"/>
        <v>5000</v>
      </c>
      <c r="DF427" s="469">
        <f t="shared" ca="1" si="501"/>
        <v>5000</v>
      </c>
      <c r="DG427" s="469">
        <f t="shared" ca="1" si="501"/>
        <v>5000</v>
      </c>
      <c r="DH427" s="469">
        <f t="shared" ca="1" si="501"/>
        <v>5000</v>
      </c>
      <c r="DI427" s="469">
        <f t="shared" ca="1" si="501"/>
        <v>5000</v>
      </c>
      <c r="DJ427" s="469">
        <f t="shared" ca="1" si="501"/>
        <v>5000</v>
      </c>
      <c r="DK427" s="469">
        <f t="shared" ca="1" si="501"/>
        <v>5000</v>
      </c>
      <c r="DL427" s="469">
        <f t="shared" ca="1" si="501"/>
        <v>5000</v>
      </c>
    </row>
    <row r="428" spans="1:116" s="462" customFormat="1" outlineLevel="1" x14ac:dyDescent="0.4">
      <c r="A428" s="461"/>
      <c r="B428" s="461"/>
      <c r="C428" s="461"/>
      <c r="E428" s="463"/>
      <c r="G428" s="468">
        <f t="shared" si="502"/>
        <v>8</v>
      </c>
      <c r="H428" s="461"/>
      <c r="I428" s="465"/>
      <c r="J428" s="465"/>
      <c r="K428" s="461"/>
      <c r="L428" s="461"/>
      <c r="M428" s="461"/>
      <c r="N428" s="461"/>
      <c r="O428" s="461"/>
      <c r="P428" s="461"/>
      <c r="R428" s="464"/>
      <c r="S428" s="469">
        <f t="shared" si="503"/>
        <v>0</v>
      </c>
      <c r="T428" s="469">
        <f t="shared" si="504"/>
        <v>0</v>
      </c>
      <c r="U428" s="469">
        <f t="shared" si="505"/>
        <v>0</v>
      </c>
      <c r="V428" s="469">
        <f t="shared" si="505"/>
        <v>0</v>
      </c>
      <c r="W428" s="469">
        <f t="shared" si="505"/>
        <v>0</v>
      </c>
      <c r="X428" s="469">
        <f t="shared" si="505"/>
        <v>0</v>
      </c>
      <c r="Y428" s="469">
        <f t="shared" si="505"/>
        <v>0</v>
      </c>
      <c r="Z428" s="469">
        <f t="shared" ca="1" si="505"/>
        <v>5000</v>
      </c>
      <c r="AA428" s="469">
        <f t="shared" ca="1" si="505"/>
        <v>5000</v>
      </c>
      <c r="AB428" s="469">
        <f t="shared" ca="1" si="505"/>
        <v>5000</v>
      </c>
      <c r="AC428" s="469">
        <f t="shared" ca="1" si="505"/>
        <v>5000</v>
      </c>
      <c r="AD428" s="469">
        <f t="shared" ca="1" si="505"/>
        <v>5000</v>
      </c>
      <c r="AE428" s="469">
        <f t="shared" ca="1" si="505"/>
        <v>5000</v>
      </c>
      <c r="AF428" s="469">
        <f t="shared" ca="1" si="505"/>
        <v>5000</v>
      </c>
      <c r="AG428" s="469">
        <f t="shared" ca="1" si="505"/>
        <v>5000</v>
      </c>
      <c r="AH428" s="469">
        <f t="shared" ca="1" si="505"/>
        <v>5000</v>
      </c>
      <c r="AI428" s="469">
        <f t="shared" ca="1" si="505"/>
        <v>5000</v>
      </c>
      <c r="AJ428" s="469">
        <f t="shared" ca="1" si="505"/>
        <v>5000</v>
      </c>
      <c r="AK428" s="469">
        <f t="shared" ca="1" si="505"/>
        <v>5000</v>
      </c>
      <c r="AL428" s="469">
        <f t="shared" ca="1" si="505"/>
        <v>5000</v>
      </c>
      <c r="AM428" s="469">
        <f t="shared" ca="1" si="505"/>
        <v>5000</v>
      </c>
      <c r="AN428" s="469">
        <f t="shared" ca="1" si="505"/>
        <v>5000</v>
      </c>
      <c r="AO428" s="469">
        <f t="shared" ca="1" si="505"/>
        <v>5000</v>
      </c>
      <c r="AP428" s="469">
        <f t="shared" ca="1" si="505"/>
        <v>5000</v>
      </c>
      <c r="AQ428" s="469">
        <f t="shared" ca="1" si="505"/>
        <v>5000</v>
      </c>
      <c r="AR428" s="469">
        <f t="shared" ca="1" si="505"/>
        <v>5000</v>
      </c>
      <c r="AS428" s="469">
        <f t="shared" ca="1" si="505"/>
        <v>5000</v>
      </c>
      <c r="AT428" s="469">
        <f t="shared" ca="1" si="505"/>
        <v>5000</v>
      </c>
      <c r="AU428" s="469">
        <f t="shared" ca="1" si="505"/>
        <v>5000</v>
      </c>
      <c r="AV428" s="469">
        <f t="shared" ca="1" si="505"/>
        <v>5000</v>
      </c>
      <c r="AW428" s="469">
        <f t="shared" ca="1" si="505"/>
        <v>5000</v>
      </c>
      <c r="AX428" s="469">
        <f t="shared" ca="1" si="505"/>
        <v>5000</v>
      </c>
      <c r="AY428" s="469">
        <f t="shared" ca="1" si="505"/>
        <v>5000</v>
      </c>
      <c r="AZ428" s="469">
        <f t="shared" ca="1" si="505"/>
        <v>5000</v>
      </c>
      <c r="BA428" s="469">
        <f t="shared" ca="1" si="505"/>
        <v>5000</v>
      </c>
      <c r="BB428" s="469">
        <f t="shared" ca="1" si="505"/>
        <v>5000</v>
      </c>
      <c r="BC428" s="469">
        <f t="shared" ca="1" si="505"/>
        <v>5000</v>
      </c>
      <c r="BD428" s="469">
        <f t="shared" ca="1" si="505"/>
        <v>5000</v>
      </c>
      <c r="BE428" s="469">
        <f t="shared" ca="1" si="505"/>
        <v>5000</v>
      </c>
      <c r="BF428" s="469">
        <f t="shared" ca="1" si="505"/>
        <v>5000</v>
      </c>
      <c r="BG428" s="469">
        <f t="shared" ca="1" si="505"/>
        <v>5000</v>
      </c>
      <c r="BH428" s="469">
        <f t="shared" ca="1" si="505"/>
        <v>5000</v>
      </c>
      <c r="BI428" s="469">
        <f t="shared" ca="1" si="505"/>
        <v>5000</v>
      </c>
      <c r="BJ428" s="469">
        <f t="shared" ca="1" si="505"/>
        <v>5000</v>
      </c>
      <c r="BK428" s="469">
        <f t="shared" ca="1" si="505"/>
        <v>5000</v>
      </c>
      <c r="BL428" s="469">
        <f t="shared" ca="1" si="505"/>
        <v>5000</v>
      </c>
      <c r="BM428" s="469">
        <f t="shared" ca="1" si="505"/>
        <v>5000</v>
      </c>
      <c r="BN428" s="469">
        <f t="shared" ca="1" si="505"/>
        <v>5000</v>
      </c>
      <c r="BO428" s="469">
        <f t="shared" ca="1" si="505"/>
        <v>5000</v>
      </c>
      <c r="BP428" s="469">
        <f t="shared" ca="1" si="505"/>
        <v>5000</v>
      </c>
      <c r="BQ428" s="469">
        <f t="shared" ca="1" si="505"/>
        <v>5000</v>
      </c>
      <c r="BR428" s="469">
        <f t="shared" ca="1" si="505"/>
        <v>5000</v>
      </c>
      <c r="BS428" s="469">
        <f t="shared" ca="1" si="505"/>
        <v>5000</v>
      </c>
      <c r="BT428" s="469">
        <f t="shared" ca="1" si="505"/>
        <v>5000</v>
      </c>
      <c r="BU428" s="469">
        <f t="shared" ca="1" si="505"/>
        <v>5000</v>
      </c>
      <c r="BV428" s="469">
        <f t="shared" ca="1" si="505"/>
        <v>5000</v>
      </c>
      <c r="BW428" s="469">
        <f t="shared" ca="1" si="505"/>
        <v>5000</v>
      </c>
      <c r="BX428" s="469">
        <f t="shared" ca="1" si="505"/>
        <v>5000</v>
      </c>
      <c r="BY428" s="469">
        <f t="shared" ca="1" si="505"/>
        <v>5000</v>
      </c>
      <c r="BZ428" s="469">
        <f t="shared" ca="1" si="505"/>
        <v>5000</v>
      </c>
      <c r="CA428" s="469">
        <f t="shared" ca="1" si="505"/>
        <v>5000</v>
      </c>
      <c r="CB428" s="469">
        <f t="shared" ca="1" si="505"/>
        <v>5000</v>
      </c>
      <c r="CC428" s="469">
        <f t="shared" ca="1" si="505"/>
        <v>5000</v>
      </c>
      <c r="CD428" s="469">
        <f t="shared" ca="1" si="505"/>
        <v>5000</v>
      </c>
      <c r="CE428" s="469">
        <f t="shared" ca="1" si="505"/>
        <v>5000</v>
      </c>
      <c r="CF428" s="469">
        <f t="shared" ca="1" si="505"/>
        <v>5000</v>
      </c>
      <c r="CG428" s="469">
        <f t="shared" ca="1" si="501"/>
        <v>5000</v>
      </c>
      <c r="CH428" s="469">
        <f t="shared" ca="1" si="501"/>
        <v>5000</v>
      </c>
      <c r="CI428" s="469">
        <f t="shared" ca="1" si="501"/>
        <v>5000</v>
      </c>
      <c r="CJ428" s="469">
        <f t="shared" ca="1" si="501"/>
        <v>5000</v>
      </c>
      <c r="CK428" s="469">
        <f t="shared" ca="1" si="501"/>
        <v>5000</v>
      </c>
      <c r="CL428" s="469">
        <f t="shared" ca="1" si="501"/>
        <v>5000</v>
      </c>
      <c r="CM428" s="469">
        <f t="shared" ca="1" si="501"/>
        <v>5000</v>
      </c>
      <c r="CN428" s="469">
        <f t="shared" ca="1" si="501"/>
        <v>5000</v>
      </c>
      <c r="CO428" s="469">
        <f t="shared" ca="1" si="501"/>
        <v>5000</v>
      </c>
      <c r="CP428" s="469">
        <f t="shared" ca="1" si="501"/>
        <v>5000</v>
      </c>
      <c r="CQ428" s="469">
        <f t="shared" ca="1" si="501"/>
        <v>5000</v>
      </c>
      <c r="CR428" s="469">
        <f t="shared" ca="1" si="501"/>
        <v>5000</v>
      </c>
      <c r="CS428" s="469">
        <f t="shared" ca="1" si="501"/>
        <v>5000</v>
      </c>
      <c r="CT428" s="469" t="e">
        <f t="shared" ca="1" si="501"/>
        <v>#REF!</v>
      </c>
      <c r="CU428" s="469" t="e">
        <f t="shared" ca="1" si="501"/>
        <v>#REF!</v>
      </c>
      <c r="CV428" s="469">
        <f t="shared" ca="1" si="501"/>
        <v>5000</v>
      </c>
      <c r="CW428" s="469">
        <f t="shared" ca="1" si="501"/>
        <v>5000</v>
      </c>
      <c r="CX428" s="469">
        <f t="shared" ca="1" si="501"/>
        <v>5000</v>
      </c>
      <c r="CY428" s="469">
        <f t="shared" ca="1" si="501"/>
        <v>5000</v>
      </c>
      <c r="CZ428" s="469">
        <f t="shared" ca="1" si="501"/>
        <v>5000</v>
      </c>
      <c r="DA428" s="469">
        <f t="shared" ca="1" si="501"/>
        <v>5000</v>
      </c>
      <c r="DB428" s="469">
        <f t="shared" ca="1" si="501"/>
        <v>5000</v>
      </c>
      <c r="DC428" s="469">
        <f t="shared" ca="1" si="501"/>
        <v>5000</v>
      </c>
      <c r="DD428" s="469">
        <f t="shared" ca="1" si="501"/>
        <v>5000</v>
      </c>
      <c r="DE428" s="469">
        <f t="shared" ca="1" si="501"/>
        <v>5000</v>
      </c>
      <c r="DF428" s="469">
        <f t="shared" ca="1" si="501"/>
        <v>5000</v>
      </c>
      <c r="DG428" s="469">
        <f t="shared" ca="1" si="501"/>
        <v>5000</v>
      </c>
      <c r="DH428" s="469">
        <f t="shared" ca="1" si="501"/>
        <v>5000</v>
      </c>
      <c r="DI428" s="469">
        <f t="shared" ca="1" si="501"/>
        <v>5000</v>
      </c>
      <c r="DJ428" s="469">
        <f t="shared" ca="1" si="501"/>
        <v>5000</v>
      </c>
      <c r="DK428" s="469">
        <f t="shared" ca="1" si="501"/>
        <v>5000</v>
      </c>
      <c r="DL428" s="469">
        <f t="shared" ca="1" si="501"/>
        <v>5000</v>
      </c>
    </row>
    <row r="429" spans="1:116" s="462" customFormat="1" outlineLevel="1" x14ac:dyDescent="0.4">
      <c r="A429" s="461"/>
      <c r="B429" s="461"/>
      <c r="C429" s="461"/>
      <c r="E429" s="463"/>
      <c r="G429" s="468">
        <f t="shared" si="502"/>
        <v>9</v>
      </c>
      <c r="H429" s="461"/>
      <c r="I429" s="465"/>
      <c r="J429" s="465"/>
      <c r="K429" s="461"/>
      <c r="L429" s="461"/>
      <c r="M429" s="461"/>
      <c r="N429" s="461"/>
      <c r="O429" s="461"/>
      <c r="P429" s="461"/>
      <c r="R429" s="464"/>
      <c r="S429" s="469">
        <f t="shared" si="503"/>
        <v>0</v>
      </c>
      <c r="T429" s="469">
        <f t="shared" si="504"/>
        <v>0</v>
      </c>
      <c r="U429" s="469">
        <f t="shared" si="505"/>
        <v>0</v>
      </c>
      <c r="V429" s="469">
        <f t="shared" si="505"/>
        <v>0</v>
      </c>
      <c r="W429" s="469">
        <f t="shared" si="505"/>
        <v>0</v>
      </c>
      <c r="X429" s="469">
        <f t="shared" si="505"/>
        <v>0</v>
      </c>
      <c r="Y429" s="469">
        <f t="shared" si="505"/>
        <v>0</v>
      </c>
      <c r="Z429" s="469">
        <f t="shared" si="505"/>
        <v>0</v>
      </c>
      <c r="AA429" s="469">
        <f t="shared" ca="1" si="505"/>
        <v>5000</v>
      </c>
      <c r="AB429" s="469">
        <f t="shared" ca="1" si="505"/>
        <v>5000</v>
      </c>
      <c r="AC429" s="469">
        <f t="shared" ca="1" si="505"/>
        <v>5000</v>
      </c>
      <c r="AD429" s="469">
        <f t="shared" ca="1" si="505"/>
        <v>5000</v>
      </c>
      <c r="AE429" s="469">
        <f t="shared" ca="1" si="505"/>
        <v>5000</v>
      </c>
      <c r="AF429" s="469">
        <f t="shared" ca="1" si="505"/>
        <v>5000</v>
      </c>
      <c r="AG429" s="469">
        <f t="shared" ca="1" si="505"/>
        <v>5000</v>
      </c>
      <c r="AH429" s="469">
        <f t="shared" ca="1" si="505"/>
        <v>5000</v>
      </c>
      <c r="AI429" s="469">
        <f t="shared" ca="1" si="505"/>
        <v>5000</v>
      </c>
      <c r="AJ429" s="469">
        <f t="shared" ca="1" si="505"/>
        <v>5000</v>
      </c>
      <c r="AK429" s="469">
        <f t="shared" ca="1" si="505"/>
        <v>5000</v>
      </c>
      <c r="AL429" s="469">
        <f t="shared" ca="1" si="505"/>
        <v>5000</v>
      </c>
      <c r="AM429" s="469">
        <f t="shared" ca="1" si="505"/>
        <v>5000</v>
      </c>
      <c r="AN429" s="469">
        <f t="shared" ca="1" si="505"/>
        <v>5000</v>
      </c>
      <c r="AO429" s="469">
        <f t="shared" ca="1" si="505"/>
        <v>5000</v>
      </c>
      <c r="AP429" s="469">
        <f t="shared" ca="1" si="505"/>
        <v>5000</v>
      </c>
      <c r="AQ429" s="469">
        <f t="shared" ca="1" si="505"/>
        <v>5000</v>
      </c>
      <c r="AR429" s="469">
        <f t="shared" ca="1" si="505"/>
        <v>5000</v>
      </c>
      <c r="AS429" s="469">
        <f t="shared" ca="1" si="505"/>
        <v>5000</v>
      </c>
      <c r="AT429" s="469">
        <f t="shared" ca="1" si="505"/>
        <v>5000</v>
      </c>
      <c r="AU429" s="469">
        <f t="shared" ca="1" si="505"/>
        <v>5000</v>
      </c>
      <c r="AV429" s="469">
        <f t="shared" ca="1" si="505"/>
        <v>5000</v>
      </c>
      <c r="AW429" s="469">
        <f t="shared" ca="1" si="505"/>
        <v>5000</v>
      </c>
      <c r="AX429" s="469">
        <f t="shared" ca="1" si="505"/>
        <v>5000</v>
      </c>
      <c r="AY429" s="469">
        <f t="shared" ca="1" si="505"/>
        <v>5000</v>
      </c>
      <c r="AZ429" s="469">
        <f t="shared" ca="1" si="505"/>
        <v>5000</v>
      </c>
      <c r="BA429" s="469">
        <f t="shared" ca="1" si="505"/>
        <v>5000</v>
      </c>
      <c r="BB429" s="469">
        <f t="shared" ca="1" si="505"/>
        <v>5000</v>
      </c>
      <c r="BC429" s="469">
        <f t="shared" ca="1" si="505"/>
        <v>5000</v>
      </c>
      <c r="BD429" s="469">
        <f t="shared" ca="1" si="505"/>
        <v>5000</v>
      </c>
      <c r="BE429" s="469">
        <f t="shared" ca="1" si="505"/>
        <v>5000</v>
      </c>
      <c r="BF429" s="469">
        <f t="shared" ca="1" si="505"/>
        <v>5000</v>
      </c>
      <c r="BG429" s="469">
        <f t="shared" ca="1" si="505"/>
        <v>5000</v>
      </c>
      <c r="BH429" s="469">
        <f t="shared" ca="1" si="505"/>
        <v>5000</v>
      </c>
      <c r="BI429" s="469">
        <f t="shared" ca="1" si="505"/>
        <v>5000</v>
      </c>
      <c r="BJ429" s="469">
        <f t="shared" ca="1" si="505"/>
        <v>5000</v>
      </c>
      <c r="BK429" s="469">
        <f t="shared" ca="1" si="505"/>
        <v>5000</v>
      </c>
      <c r="BL429" s="469">
        <f t="shared" ca="1" si="505"/>
        <v>5000</v>
      </c>
      <c r="BM429" s="469">
        <f t="shared" ca="1" si="505"/>
        <v>5000</v>
      </c>
      <c r="BN429" s="469">
        <f t="shared" ca="1" si="505"/>
        <v>5000</v>
      </c>
      <c r="BO429" s="469">
        <f t="shared" ca="1" si="505"/>
        <v>5000</v>
      </c>
      <c r="BP429" s="469">
        <f t="shared" ca="1" si="505"/>
        <v>5000</v>
      </c>
      <c r="BQ429" s="469">
        <f t="shared" ca="1" si="505"/>
        <v>5000</v>
      </c>
      <c r="BR429" s="469">
        <f t="shared" ca="1" si="505"/>
        <v>5000</v>
      </c>
      <c r="BS429" s="469">
        <f t="shared" ca="1" si="505"/>
        <v>5000</v>
      </c>
      <c r="BT429" s="469">
        <f t="shared" ca="1" si="505"/>
        <v>5000</v>
      </c>
      <c r="BU429" s="469">
        <f t="shared" ca="1" si="505"/>
        <v>5000</v>
      </c>
      <c r="BV429" s="469">
        <f t="shared" ca="1" si="505"/>
        <v>5000</v>
      </c>
      <c r="BW429" s="469">
        <f t="shared" ca="1" si="505"/>
        <v>5000</v>
      </c>
      <c r="BX429" s="469">
        <f t="shared" ca="1" si="505"/>
        <v>5000</v>
      </c>
      <c r="BY429" s="469">
        <f t="shared" ca="1" si="505"/>
        <v>5000</v>
      </c>
      <c r="BZ429" s="469">
        <f t="shared" ca="1" si="505"/>
        <v>5000</v>
      </c>
      <c r="CA429" s="469">
        <f t="shared" ca="1" si="505"/>
        <v>5000</v>
      </c>
      <c r="CB429" s="469">
        <f t="shared" ca="1" si="505"/>
        <v>5000</v>
      </c>
      <c r="CC429" s="469">
        <f t="shared" ca="1" si="505"/>
        <v>5000</v>
      </c>
      <c r="CD429" s="469">
        <f t="shared" ca="1" si="505"/>
        <v>5000</v>
      </c>
      <c r="CE429" s="469">
        <f t="shared" ref="CE429:CT445" ca="1" si="506">+CD428</f>
        <v>5000</v>
      </c>
      <c r="CF429" s="469">
        <f t="shared" ca="1" si="506"/>
        <v>5000</v>
      </c>
      <c r="CG429" s="469">
        <f t="shared" ca="1" si="501"/>
        <v>5000</v>
      </c>
      <c r="CH429" s="469">
        <f t="shared" ca="1" si="501"/>
        <v>5000</v>
      </c>
      <c r="CI429" s="469">
        <f t="shared" ca="1" si="501"/>
        <v>5000</v>
      </c>
      <c r="CJ429" s="469">
        <f t="shared" ca="1" si="501"/>
        <v>5000</v>
      </c>
      <c r="CK429" s="469">
        <f t="shared" ca="1" si="501"/>
        <v>5000</v>
      </c>
      <c r="CL429" s="469">
        <f t="shared" ca="1" si="501"/>
        <v>5000</v>
      </c>
      <c r="CM429" s="469">
        <f t="shared" ca="1" si="501"/>
        <v>5000</v>
      </c>
      <c r="CN429" s="469">
        <f t="shared" ca="1" si="501"/>
        <v>5000</v>
      </c>
      <c r="CO429" s="469">
        <f t="shared" ca="1" si="501"/>
        <v>5000</v>
      </c>
      <c r="CP429" s="469">
        <f t="shared" ca="1" si="501"/>
        <v>5000</v>
      </c>
      <c r="CQ429" s="469">
        <f t="shared" ca="1" si="501"/>
        <v>5000</v>
      </c>
      <c r="CR429" s="469">
        <f t="shared" ca="1" si="501"/>
        <v>5000</v>
      </c>
      <c r="CS429" s="469">
        <f t="shared" ca="1" si="501"/>
        <v>5000</v>
      </c>
      <c r="CT429" s="469">
        <f t="shared" ca="1" si="501"/>
        <v>5000</v>
      </c>
      <c r="CU429" s="469" t="e">
        <f t="shared" ca="1" si="501"/>
        <v>#REF!</v>
      </c>
      <c r="CV429" s="469" t="e">
        <f t="shared" ca="1" si="501"/>
        <v>#REF!</v>
      </c>
      <c r="CW429" s="469">
        <f t="shared" ca="1" si="501"/>
        <v>5000</v>
      </c>
      <c r="CX429" s="469">
        <f t="shared" ca="1" si="501"/>
        <v>5000</v>
      </c>
      <c r="CY429" s="469">
        <f t="shared" ca="1" si="501"/>
        <v>5000</v>
      </c>
      <c r="CZ429" s="469">
        <f t="shared" ca="1" si="501"/>
        <v>5000</v>
      </c>
      <c r="DA429" s="469">
        <f t="shared" ca="1" si="501"/>
        <v>5000</v>
      </c>
      <c r="DB429" s="469">
        <f t="shared" ca="1" si="501"/>
        <v>5000</v>
      </c>
      <c r="DC429" s="469">
        <f t="shared" ca="1" si="501"/>
        <v>5000</v>
      </c>
      <c r="DD429" s="469">
        <f t="shared" ca="1" si="501"/>
        <v>5000</v>
      </c>
      <c r="DE429" s="469">
        <f t="shared" ca="1" si="501"/>
        <v>5000</v>
      </c>
      <c r="DF429" s="469">
        <f t="shared" ca="1" si="501"/>
        <v>5000</v>
      </c>
      <c r="DG429" s="469">
        <f t="shared" ca="1" si="501"/>
        <v>5000</v>
      </c>
      <c r="DH429" s="469">
        <f t="shared" ca="1" si="501"/>
        <v>5000</v>
      </c>
      <c r="DI429" s="469">
        <f t="shared" ca="1" si="501"/>
        <v>5000</v>
      </c>
      <c r="DJ429" s="469">
        <f t="shared" ca="1" si="501"/>
        <v>5000</v>
      </c>
      <c r="DK429" s="469">
        <f t="shared" ca="1" si="501"/>
        <v>5000</v>
      </c>
      <c r="DL429" s="469">
        <f t="shared" ref="CG429:DL445" ca="1" si="507">+DK428</f>
        <v>5000</v>
      </c>
    </row>
    <row r="430" spans="1:116" s="462" customFormat="1" outlineLevel="1" x14ac:dyDescent="0.4">
      <c r="A430" s="461"/>
      <c r="B430" s="461"/>
      <c r="C430" s="461"/>
      <c r="E430" s="463"/>
      <c r="G430" s="468">
        <f t="shared" si="502"/>
        <v>10</v>
      </c>
      <c r="H430" s="461"/>
      <c r="I430" s="465"/>
      <c r="J430" s="465"/>
      <c r="K430" s="461"/>
      <c r="L430" s="461"/>
      <c r="M430" s="461"/>
      <c r="N430" s="461"/>
      <c r="O430" s="461"/>
      <c r="P430" s="461"/>
      <c r="R430" s="464"/>
      <c r="S430" s="469">
        <f t="shared" si="503"/>
        <v>0</v>
      </c>
      <c r="T430" s="469">
        <f t="shared" si="504"/>
        <v>0</v>
      </c>
      <c r="U430" s="469">
        <f t="shared" si="504"/>
        <v>0</v>
      </c>
      <c r="V430" s="469">
        <f t="shared" si="504"/>
        <v>0</v>
      </c>
      <c r="W430" s="469">
        <f t="shared" si="504"/>
        <v>0</v>
      </c>
      <c r="X430" s="469">
        <f t="shared" si="504"/>
        <v>0</v>
      </c>
      <c r="Y430" s="469">
        <f t="shared" si="504"/>
        <v>0</v>
      </c>
      <c r="Z430" s="469">
        <f t="shared" si="504"/>
        <v>0</v>
      </c>
      <c r="AA430" s="469">
        <f t="shared" si="504"/>
        <v>0</v>
      </c>
      <c r="AB430" s="469">
        <f t="shared" ca="1" si="504"/>
        <v>5000</v>
      </c>
      <c r="AC430" s="469">
        <f t="shared" ca="1" si="504"/>
        <v>5000</v>
      </c>
      <c r="AD430" s="469">
        <f t="shared" ca="1" si="504"/>
        <v>5000</v>
      </c>
      <c r="AE430" s="469">
        <f t="shared" ca="1" si="504"/>
        <v>5000</v>
      </c>
      <c r="AF430" s="469">
        <f t="shared" ca="1" si="504"/>
        <v>5000</v>
      </c>
      <c r="AG430" s="469">
        <f t="shared" ca="1" si="504"/>
        <v>5000</v>
      </c>
      <c r="AH430" s="469">
        <f t="shared" ca="1" si="504"/>
        <v>5000</v>
      </c>
      <c r="AI430" s="469">
        <f t="shared" ca="1" si="504"/>
        <v>5000</v>
      </c>
      <c r="AJ430" s="469">
        <f t="shared" ref="AJ430:AY445" ca="1" si="508">+AI429</f>
        <v>5000</v>
      </c>
      <c r="AK430" s="469">
        <f t="shared" ca="1" si="508"/>
        <v>5000</v>
      </c>
      <c r="AL430" s="469">
        <f t="shared" ca="1" si="508"/>
        <v>5000</v>
      </c>
      <c r="AM430" s="469">
        <f t="shared" ca="1" si="508"/>
        <v>5000</v>
      </c>
      <c r="AN430" s="469">
        <f t="shared" ca="1" si="508"/>
        <v>5000</v>
      </c>
      <c r="AO430" s="469">
        <f t="shared" ca="1" si="508"/>
        <v>5000</v>
      </c>
      <c r="AP430" s="469">
        <f t="shared" ca="1" si="508"/>
        <v>5000</v>
      </c>
      <c r="AQ430" s="469">
        <f t="shared" ca="1" si="508"/>
        <v>5000</v>
      </c>
      <c r="AR430" s="469">
        <f t="shared" ca="1" si="508"/>
        <v>5000</v>
      </c>
      <c r="AS430" s="469">
        <f t="shared" ca="1" si="508"/>
        <v>5000</v>
      </c>
      <c r="AT430" s="469">
        <f t="shared" ca="1" si="508"/>
        <v>5000</v>
      </c>
      <c r="AU430" s="469">
        <f t="shared" ca="1" si="508"/>
        <v>5000</v>
      </c>
      <c r="AV430" s="469">
        <f t="shared" ca="1" si="508"/>
        <v>5000</v>
      </c>
      <c r="AW430" s="469">
        <f t="shared" ca="1" si="508"/>
        <v>5000</v>
      </c>
      <c r="AX430" s="469">
        <f t="shared" ca="1" si="508"/>
        <v>5000</v>
      </c>
      <c r="AY430" s="469">
        <f t="shared" ca="1" si="508"/>
        <v>5000</v>
      </c>
      <c r="AZ430" s="469">
        <f t="shared" ref="AZ430:BO445" ca="1" si="509">+AY429</f>
        <v>5000</v>
      </c>
      <c r="BA430" s="469">
        <f t="shared" ca="1" si="509"/>
        <v>5000</v>
      </c>
      <c r="BB430" s="469">
        <f t="shared" ca="1" si="509"/>
        <v>5000</v>
      </c>
      <c r="BC430" s="469">
        <f t="shared" ca="1" si="509"/>
        <v>5000</v>
      </c>
      <c r="BD430" s="469">
        <f t="shared" ca="1" si="509"/>
        <v>5000</v>
      </c>
      <c r="BE430" s="469">
        <f t="shared" ca="1" si="509"/>
        <v>5000</v>
      </c>
      <c r="BF430" s="469">
        <f t="shared" ca="1" si="509"/>
        <v>5000</v>
      </c>
      <c r="BG430" s="469">
        <f t="shared" ca="1" si="509"/>
        <v>5000</v>
      </c>
      <c r="BH430" s="469">
        <f t="shared" ca="1" si="509"/>
        <v>5000</v>
      </c>
      <c r="BI430" s="469">
        <f t="shared" ca="1" si="509"/>
        <v>5000</v>
      </c>
      <c r="BJ430" s="469">
        <f t="shared" ca="1" si="509"/>
        <v>5000</v>
      </c>
      <c r="BK430" s="469">
        <f t="shared" ca="1" si="509"/>
        <v>5000</v>
      </c>
      <c r="BL430" s="469">
        <f t="shared" ca="1" si="509"/>
        <v>5000</v>
      </c>
      <c r="BM430" s="469">
        <f t="shared" ca="1" si="509"/>
        <v>5000</v>
      </c>
      <c r="BN430" s="469">
        <f t="shared" ca="1" si="509"/>
        <v>5000</v>
      </c>
      <c r="BO430" s="469">
        <f t="shared" ca="1" si="509"/>
        <v>5000</v>
      </c>
      <c r="BP430" s="469">
        <f t="shared" ref="BP430:CE445" ca="1" si="510">+BO429</f>
        <v>5000</v>
      </c>
      <c r="BQ430" s="469">
        <f t="shared" ca="1" si="510"/>
        <v>5000</v>
      </c>
      <c r="BR430" s="469">
        <f t="shared" ca="1" si="510"/>
        <v>5000</v>
      </c>
      <c r="BS430" s="469">
        <f t="shared" ca="1" si="510"/>
        <v>5000</v>
      </c>
      <c r="BT430" s="469">
        <f t="shared" ca="1" si="510"/>
        <v>5000</v>
      </c>
      <c r="BU430" s="469">
        <f t="shared" ca="1" si="510"/>
        <v>5000</v>
      </c>
      <c r="BV430" s="469">
        <f t="shared" ca="1" si="510"/>
        <v>5000</v>
      </c>
      <c r="BW430" s="469">
        <f t="shared" ca="1" si="510"/>
        <v>5000</v>
      </c>
      <c r="BX430" s="469">
        <f t="shared" ca="1" si="510"/>
        <v>5000</v>
      </c>
      <c r="BY430" s="469">
        <f t="shared" ca="1" si="510"/>
        <v>5000</v>
      </c>
      <c r="BZ430" s="469">
        <f t="shared" ca="1" si="510"/>
        <v>5000</v>
      </c>
      <c r="CA430" s="469">
        <f t="shared" ca="1" si="510"/>
        <v>5000</v>
      </c>
      <c r="CB430" s="469">
        <f t="shared" ca="1" si="510"/>
        <v>5000</v>
      </c>
      <c r="CC430" s="469">
        <f t="shared" ca="1" si="510"/>
        <v>5000</v>
      </c>
      <c r="CD430" s="469">
        <f t="shared" ca="1" si="510"/>
        <v>5000</v>
      </c>
      <c r="CE430" s="469">
        <f t="shared" ca="1" si="510"/>
        <v>5000</v>
      </c>
      <c r="CF430" s="469">
        <f t="shared" ca="1" si="506"/>
        <v>5000</v>
      </c>
      <c r="CG430" s="469">
        <f t="shared" ca="1" si="507"/>
        <v>5000</v>
      </c>
      <c r="CH430" s="469">
        <f t="shared" ca="1" si="507"/>
        <v>5000</v>
      </c>
      <c r="CI430" s="469">
        <f t="shared" ca="1" si="507"/>
        <v>5000</v>
      </c>
      <c r="CJ430" s="469">
        <f t="shared" ca="1" si="507"/>
        <v>5000</v>
      </c>
      <c r="CK430" s="469">
        <f t="shared" ca="1" si="507"/>
        <v>5000</v>
      </c>
      <c r="CL430" s="469">
        <f t="shared" ca="1" si="507"/>
        <v>5000</v>
      </c>
      <c r="CM430" s="469">
        <f t="shared" ca="1" si="507"/>
        <v>5000</v>
      </c>
      <c r="CN430" s="469">
        <f t="shared" ca="1" si="507"/>
        <v>5000</v>
      </c>
      <c r="CO430" s="469">
        <f t="shared" ca="1" si="507"/>
        <v>5000</v>
      </c>
      <c r="CP430" s="469">
        <f t="shared" ca="1" si="507"/>
        <v>5000</v>
      </c>
      <c r="CQ430" s="469">
        <f t="shared" ca="1" si="507"/>
        <v>5000</v>
      </c>
      <c r="CR430" s="469">
        <f t="shared" ca="1" si="507"/>
        <v>5000</v>
      </c>
      <c r="CS430" s="469">
        <f t="shared" ca="1" si="507"/>
        <v>5000</v>
      </c>
      <c r="CT430" s="469">
        <f t="shared" ca="1" si="507"/>
        <v>5000</v>
      </c>
      <c r="CU430" s="469">
        <f t="shared" ca="1" si="507"/>
        <v>5000</v>
      </c>
      <c r="CV430" s="469" t="e">
        <f t="shared" ca="1" si="507"/>
        <v>#REF!</v>
      </c>
      <c r="CW430" s="469" t="e">
        <f t="shared" ca="1" si="507"/>
        <v>#REF!</v>
      </c>
      <c r="CX430" s="469">
        <f t="shared" ca="1" si="507"/>
        <v>5000</v>
      </c>
      <c r="CY430" s="469">
        <f t="shared" ca="1" si="507"/>
        <v>5000</v>
      </c>
      <c r="CZ430" s="469">
        <f t="shared" ca="1" si="507"/>
        <v>5000</v>
      </c>
      <c r="DA430" s="469">
        <f t="shared" ca="1" si="507"/>
        <v>5000</v>
      </c>
      <c r="DB430" s="469">
        <f t="shared" ca="1" si="507"/>
        <v>5000</v>
      </c>
      <c r="DC430" s="469">
        <f t="shared" ca="1" si="507"/>
        <v>5000</v>
      </c>
      <c r="DD430" s="469">
        <f t="shared" ca="1" si="507"/>
        <v>5000</v>
      </c>
      <c r="DE430" s="469">
        <f t="shared" ca="1" si="507"/>
        <v>5000</v>
      </c>
      <c r="DF430" s="469">
        <f t="shared" ca="1" si="507"/>
        <v>5000</v>
      </c>
      <c r="DG430" s="469">
        <f t="shared" ca="1" si="507"/>
        <v>5000</v>
      </c>
      <c r="DH430" s="469">
        <f t="shared" ca="1" si="507"/>
        <v>5000</v>
      </c>
      <c r="DI430" s="469">
        <f t="shared" ca="1" si="507"/>
        <v>5000</v>
      </c>
      <c r="DJ430" s="469">
        <f t="shared" ca="1" si="507"/>
        <v>5000</v>
      </c>
      <c r="DK430" s="469">
        <f t="shared" ca="1" si="507"/>
        <v>5000</v>
      </c>
      <c r="DL430" s="469">
        <f t="shared" ca="1" si="507"/>
        <v>5000</v>
      </c>
    </row>
    <row r="431" spans="1:116" s="462" customFormat="1" outlineLevel="1" x14ac:dyDescent="0.4">
      <c r="A431" s="461"/>
      <c r="B431" s="461"/>
      <c r="C431" s="461"/>
      <c r="E431" s="463"/>
      <c r="G431" s="468">
        <f t="shared" si="502"/>
        <v>11</v>
      </c>
      <c r="H431" s="461"/>
      <c r="I431" s="465"/>
      <c r="J431" s="465"/>
      <c r="K431" s="461"/>
      <c r="L431" s="461"/>
      <c r="M431" s="461"/>
      <c r="N431" s="461"/>
      <c r="O431" s="461"/>
      <c r="P431" s="461"/>
      <c r="R431" s="464"/>
      <c r="S431" s="469">
        <f t="shared" si="503"/>
        <v>0</v>
      </c>
      <c r="T431" s="469">
        <f t="shared" si="504"/>
        <v>0</v>
      </c>
      <c r="U431" s="469">
        <f t="shared" si="504"/>
        <v>0</v>
      </c>
      <c r="V431" s="469">
        <f t="shared" si="504"/>
        <v>0</v>
      </c>
      <c r="W431" s="469">
        <f t="shared" si="504"/>
        <v>0</v>
      </c>
      <c r="X431" s="469">
        <f t="shared" si="504"/>
        <v>0</v>
      </c>
      <c r="Y431" s="469">
        <f t="shared" si="504"/>
        <v>0</v>
      </c>
      <c r="Z431" s="469">
        <f t="shared" si="504"/>
        <v>0</v>
      </c>
      <c r="AA431" s="469">
        <f t="shared" si="504"/>
        <v>0</v>
      </c>
      <c r="AB431" s="469">
        <f t="shared" si="504"/>
        <v>0</v>
      </c>
      <c r="AC431" s="469">
        <f t="shared" ca="1" si="504"/>
        <v>5000</v>
      </c>
      <c r="AD431" s="469">
        <f t="shared" ca="1" si="504"/>
        <v>5000</v>
      </c>
      <c r="AE431" s="469">
        <f t="shared" ca="1" si="504"/>
        <v>5000</v>
      </c>
      <c r="AF431" s="469">
        <f t="shared" ca="1" si="504"/>
        <v>5000</v>
      </c>
      <c r="AG431" s="469">
        <f t="shared" ca="1" si="504"/>
        <v>5000</v>
      </c>
      <c r="AH431" s="469">
        <f t="shared" ca="1" si="504"/>
        <v>5000</v>
      </c>
      <c r="AI431" s="469">
        <f t="shared" ca="1" si="504"/>
        <v>5000</v>
      </c>
      <c r="AJ431" s="469">
        <f t="shared" ca="1" si="508"/>
        <v>5000</v>
      </c>
      <c r="AK431" s="469">
        <f t="shared" ca="1" si="508"/>
        <v>5000</v>
      </c>
      <c r="AL431" s="469">
        <f t="shared" ca="1" si="508"/>
        <v>5000</v>
      </c>
      <c r="AM431" s="469">
        <f t="shared" ca="1" si="508"/>
        <v>5000</v>
      </c>
      <c r="AN431" s="469">
        <f t="shared" ca="1" si="508"/>
        <v>5000</v>
      </c>
      <c r="AO431" s="469">
        <f t="shared" ca="1" si="508"/>
        <v>5000</v>
      </c>
      <c r="AP431" s="469">
        <f t="shared" ca="1" si="508"/>
        <v>5000</v>
      </c>
      <c r="AQ431" s="469">
        <f t="shared" ca="1" si="508"/>
        <v>5000</v>
      </c>
      <c r="AR431" s="469">
        <f t="shared" ca="1" si="508"/>
        <v>5000</v>
      </c>
      <c r="AS431" s="469">
        <f t="shared" ca="1" si="508"/>
        <v>5000</v>
      </c>
      <c r="AT431" s="469">
        <f t="shared" ca="1" si="508"/>
        <v>5000</v>
      </c>
      <c r="AU431" s="469">
        <f t="shared" ca="1" si="508"/>
        <v>5000</v>
      </c>
      <c r="AV431" s="469">
        <f t="shared" ca="1" si="508"/>
        <v>5000</v>
      </c>
      <c r="AW431" s="469">
        <f t="shared" ca="1" si="508"/>
        <v>5000</v>
      </c>
      <c r="AX431" s="469">
        <f t="shared" ca="1" si="508"/>
        <v>5000</v>
      </c>
      <c r="AY431" s="469">
        <f t="shared" ca="1" si="508"/>
        <v>5000</v>
      </c>
      <c r="AZ431" s="469">
        <f t="shared" ca="1" si="509"/>
        <v>5000</v>
      </c>
      <c r="BA431" s="469">
        <f t="shared" ca="1" si="509"/>
        <v>5000</v>
      </c>
      <c r="BB431" s="469">
        <f t="shared" ca="1" si="509"/>
        <v>5000</v>
      </c>
      <c r="BC431" s="469">
        <f t="shared" ca="1" si="509"/>
        <v>5000</v>
      </c>
      <c r="BD431" s="469">
        <f t="shared" ca="1" si="509"/>
        <v>5000</v>
      </c>
      <c r="BE431" s="469">
        <f t="shared" ca="1" si="509"/>
        <v>5000</v>
      </c>
      <c r="BF431" s="469">
        <f t="shared" ca="1" si="509"/>
        <v>5000</v>
      </c>
      <c r="BG431" s="469">
        <f t="shared" ca="1" si="509"/>
        <v>5000</v>
      </c>
      <c r="BH431" s="469">
        <f t="shared" ca="1" si="509"/>
        <v>5000</v>
      </c>
      <c r="BI431" s="469">
        <f t="shared" ca="1" si="509"/>
        <v>5000</v>
      </c>
      <c r="BJ431" s="469">
        <f t="shared" ca="1" si="509"/>
        <v>5000</v>
      </c>
      <c r="BK431" s="469">
        <f t="shared" ca="1" si="509"/>
        <v>5000</v>
      </c>
      <c r="BL431" s="469">
        <f t="shared" ca="1" si="509"/>
        <v>5000</v>
      </c>
      <c r="BM431" s="469">
        <f t="shared" ca="1" si="509"/>
        <v>5000</v>
      </c>
      <c r="BN431" s="469">
        <f t="shared" ca="1" si="509"/>
        <v>5000</v>
      </c>
      <c r="BO431" s="469">
        <f t="shared" ca="1" si="509"/>
        <v>5000</v>
      </c>
      <c r="BP431" s="469">
        <f t="shared" ca="1" si="510"/>
        <v>5000</v>
      </c>
      <c r="BQ431" s="469">
        <f t="shared" ca="1" si="510"/>
        <v>5000</v>
      </c>
      <c r="BR431" s="469">
        <f t="shared" ca="1" si="510"/>
        <v>5000</v>
      </c>
      <c r="BS431" s="469">
        <f t="shared" ca="1" si="510"/>
        <v>5000</v>
      </c>
      <c r="BT431" s="469">
        <f t="shared" ca="1" si="510"/>
        <v>5000</v>
      </c>
      <c r="BU431" s="469">
        <f t="shared" ca="1" si="510"/>
        <v>5000</v>
      </c>
      <c r="BV431" s="469">
        <f t="shared" ca="1" si="510"/>
        <v>5000</v>
      </c>
      <c r="BW431" s="469">
        <f t="shared" ca="1" si="510"/>
        <v>5000</v>
      </c>
      <c r="BX431" s="469">
        <f t="shared" ca="1" si="510"/>
        <v>5000</v>
      </c>
      <c r="BY431" s="469">
        <f t="shared" ca="1" si="510"/>
        <v>5000</v>
      </c>
      <c r="BZ431" s="469">
        <f t="shared" ca="1" si="510"/>
        <v>5000</v>
      </c>
      <c r="CA431" s="469">
        <f t="shared" ca="1" si="510"/>
        <v>5000</v>
      </c>
      <c r="CB431" s="469">
        <f t="shared" ca="1" si="510"/>
        <v>5000</v>
      </c>
      <c r="CC431" s="469">
        <f t="shared" ca="1" si="510"/>
        <v>5000</v>
      </c>
      <c r="CD431" s="469">
        <f t="shared" ca="1" si="510"/>
        <v>5000</v>
      </c>
      <c r="CE431" s="469">
        <f t="shared" ca="1" si="510"/>
        <v>5000</v>
      </c>
      <c r="CF431" s="469">
        <f t="shared" ca="1" si="506"/>
        <v>5000</v>
      </c>
      <c r="CG431" s="469">
        <f t="shared" ca="1" si="507"/>
        <v>5000</v>
      </c>
      <c r="CH431" s="469">
        <f t="shared" ca="1" si="507"/>
        <v>5000</v>
      </c>
      <c r="CI431" s="469">
        <f t="shared" ca="1" si="507"/>
        <v>5000</v>
      </c>
      <c r="CJ431" s="469">
        <f t="shared" ca="1" si="507"/>
        <v>5000</v>
      </c>
      <c r="CK431" s="469">
        <f t="shared" ca="1" si="507"/>
        <v>5000</v>
      </c>
      <c r="CL431" s="469">
        <f t="shared" ca="1" si="507"/>
        <v>5000</v>
      </c>
      <c r="CM431" s="469">
        <f t="shared" ca="1" si="507"/>
        <v>5000</v>
      </c>
      <c r="CN431" s="469">
        <f t="shared" ca="1" si="507"/>
        <v>5000</v>
      </c>
      <c r="CO431" s="469">
        <f t="shared" ca="1" si="507"/>
        <v>5000</v>
      </c>
      <c r="CP431" s="469">
        <f t="shared" ca="1" si="507"/>
        <v>5000</v>
      </c>
      <c r="CQ431" s="469">
        <f t="shared" ca="1" si="507"/>
        <v>5000</v>
      </c>
      <c r="CR431" s="469">
        <f t="shared" ca="1" si="507"/>
        <v>5000</v>
      </c>
      <c r="CS431" s="469">
        <f t="shared" ca="1" si="507"/>
        <v>5000</v>
      </c>
      <c r="CT431" s="469">
        <f t="shared" ca="1" si="507"/>
        <v>5000</v>
      </c>
      <c r="CU431" s="469">
        <f t="shared" ca="1" si="507"/>
        <v>5000</v>
      </c>
      <c r="CV431" s="469">
        <f t="shared" ca="1" si="507"/>
        <v>5000</v>
      </c>
      <c r="CW431" s="469" t="e">
        <f t="shared" ca="1" si="507"/>
        <v>#REF!</v>
      </c>
      <c r="CX431" s="469" t="e">
        <f t="shared" ca="1" si="507"/>
        <v>#REF!</v>
      </c>
      <c r="CY431" s="469">
        <f t="shared" ca="1" si="507"/>
        <v>5000</v>
      </c>
      <c r="CZ431" s="469">
        <f t="shared" ca="1" si="507"/>
        <v>5000</v>
      </c>
      <c r="DA431" s="469">
        <f t="shared" ca="1" si="507"/>
        <v>5000</v>
      </c>
      <c r="DB431" s="469">
        <f t="shared" ca="1" si="507"/>
        <v>5000</v>
      </c>
      <c r="DC431" s="469">
        <f t="shared" ca="1" si="507"/>
        <v>5000</v>
      </c>
      <c r="DD431" s="469">
        <f t="shared" ca="1" si="507"/>
        <v>5000</v>
      </c>
      <c r="DE431" s="469">
        <f t="shared" ca="1" si="507"/>
        <v>5000</v>
      </c>
      <c r="DF431" s="469">
        <f t="shared" ca="1" si="507"/>
        <v>5000</v>
      </c>
      <c r="DG431" s="469">
        <f t="shared" ca="1" si="507"/>
        <v>5000</v>
      </c>
      <c r="DH431" s="469">
        <f t="shared" ca="1" si="507"/>
        <v>5000</v>
      </c>
      <c r="DI431" s="469">
        <f t="shared" ca="1" si="507"/>
        <v>5000</v>
      </c>
      <c r="DJ431" s="469">
        <f t="shared" ca="1" si="507"/>
        <v>5000</v>
      </c>
      <c r="DK431" s="469">
        <f t="shared" ca="1" si="507"/>
        <v>5000</v>
      </c>
      <c r="DL431" s="469">
        <f t="shared" ca="1" si="507"/>
        <v>5000</v>
      </c>
    </row>
    <row r="432" spans="1:116" s="462" customFormat="1" outlineLevel="1" x14ac:dyDescent="0.4">
      <c r="A432" s="461"/>
      <c r="B432" s="461"/>
      <c r="C432" s="461"/>
      <c r="E432" s="463"/>
      <c r="G432" s="468">
        <f t="shared" si="502"/>
        <v>12</v>
      </c>
      <c r="H432" s="461"/>
      <c r="I432" s="465"/>
      <c r="J432" s="465"/>
      <c r="K432" s="461"/>
      <c r="L432" s="461"/>
      <c r="M432" s="461"/>
      <c r="N432" s="461"/>
      <c r="O432" s="461"/>
      <c r="P432" s="461"/>
      <c r="R432" s="464"/>
      <c r="S432" s="469">
        <f t="shared" si="503"/>
        <v>0</v>
      </c>
      <c r="T432" s="469">
        <f t="shared" si="504"/>
        <v>0</v>
      </c>
      <c r="U432" s="469">
        <f t="shared" si="504"/>
        <v>0</v>
      </c>
      <c r="V432" s="469">
        <f t="shared" si="504"/>
        <v>0</v>
      </c>
      <c r="W432" s="469">
        <f t="shared" si="504"/>
        <v>0</v>
      </c>
      <c r="X432" s="469">
        <f t="shared" si="504"/>
        <v>0</v>
      </c>
      <c r="Y432" s="469">
        <f t="shared" si="504"/>
        <v>0</v>
      </c>
      <c r="Z432" s="469">
        <f t="shared" si="504"/>
        <v>0</v>
      </c>
      <c r="AA432" s="469">
        <f t="shared" si="504"/>
        <v>0</v>
      </c>
      <c r="AB432" s="469">
        <f t="shared" si="504"/>
        <v>0</v>
      </c>
      <c r="AC432" s="469">
        <f t="shared" si="504"/>
        <v>0</v>
      </c>
      <c r="AD432" s="469">
        <f t="shared" ca="1" si="504"/>
        <v>5000</v>
      </c>
      <c r="AE432" s="469">
        <f t="shared" ca="1" si="504"/>
        <v>5000</v>
      </c>
      <c r="AF432" s="469">
        <f t="shared" ca="1" si="504"/>
        <v>5000</v>
      </c>
      <c r="AG432" s="469">
        <f t="shared" ca="1" si="504"/>
        <v>5000</v>
      </c>
      <c r="AH432" s="469">
        <f t="shared" ca="1" si="504"/>
        <v>5000</v>
      </c>
      <c r="AI432" s="469">
        <f t="shared" ca="1" si="504"/>
        <v>5000</v>
      </c>
      <c r="AJ432" s="469">
        <f t="shared" ca="1" si="508"/>
        <v>5000</v>
      </c>
      <c r="AK432" s="469">
        <f t="shared" ca="1" si="508"/>
        <v>5000</v>
      </c>
      <c r="AL432" s="469">
        <f t="shared" ca="1" si="508"/>
        <v>5000</v>
      </c>
      <c r="AM432" s="469">
        <f t="shared" ca="1" si="508"/>
        <v>5000</v>
      </c>
      <c r="AN432" s="469">
        <f t="shared" ca="1" si="508"/>
        <v>5000</v>
      </c>
      <c r="AO432" s="469">
        <f t="shared" ca="1" si="508"/>
        <v>5000</v>
      </c>
      <c r="AP432" s="469">
        <f t="shared" ca="1" si="508"/>
        <v>5000</v>
      </c>
      <c r="AQ432" s="469">
        <f t="shared" ca="1" si="508"/>
        <v>5000</v>
      </c>
      <c r="AR432" s="469">
        <f t="shared" ca="1" si="508"/>
        <v>5000</v>
      </c>
      <c r="AS432" s="469">
        <f t="shared" ca="1" si="508"/>
        <v>5000</v>
      </c>
      <c r="AT432" s="469">
        <f t="shared" ca="1" si="508"/>
        <v>5000</v>
      </c>
      <c r="AU432" s="469">
        <f t="shared" ca="1" si="508"/>
        <v>5000</v>
      </c>
      <c r="AV432" s="469">
        <f t="shared" ca="1" si="508"/>
        <v>5000</v>
      </c>
      <c r="AW432" s="469">
        <f t="shared" ca="1" si="508"/>
        <v>5000</v>
      </c>
      <c r="AX432" s="469">
        <f t="shared" ca="1" si="508"/>
        <v>5000</v>
      </c>
      <c r="AY432" s="469">
        <f t="shared" ca="1" si="508"/>
        <v>5000</v>
      </c>
      <c r="AZ432" s="469">
        <f t="shared" ca="1" si="509"/>
        <v>5000</v>
      </c>
      <c r="BA432" s="469">
        <f t="shared" ca="1" si="509"/>
        <v>5000</v>
      </c>
      <c r="BB432" s="469">
        <f t="shared" ca="1" si="509"/>
        <v>5000</v>
      </c>
      <c r="BC432" s="469">
        <f t="shared" ca="1" si="509"/>
        <v>5000</v>
      </c>
      <c r="BD432" s="469">
        <f t="shared" ca="1" si="509"/>
        <v>5000</v>
      </c>
      <c r="BE432" s="469">
        <f t="shared" ca="1" si="509"/>
        <v>5000</v>
      </c>
      <c r="BF432" s="469">
        <f t="shared" ca="1" si="509"/>
        <v>5000</v>
      </c>
      <c r="BG432" s="469">
        <f t="shared" ca="1" si="509"/>
        <v>5000</v>
      </c>
      <c r="BH432" s="469">
        <f t="shared" ca="1" si="509"/>
        <v>5000</v>
      </c>
      <c r="BI432" s="469">
        <f t="shared" ca="1" si="509"/>
        <v>5000</v>
      </c>
      <c r="BJ432" s="469">
        <f t="shared" ca="1" si="509"/>
        <v>5000</v>
      </c>
      <c r="BK432" s="469">
        <f t="shared" ca="1" si="509"/>
        <v>5000</v>
      </c>
      <c r="BL432" s="469">
        <f t="shared" ca="1" si="509"/>
        <v>5000</v>
      </c>
      <c r="BM432" s="469">
        <f t="shared" ca="1" si="509"/>
        <v>5000</v>
      </c>
      <c r="BN432" s="469">
        <f t="shared" ca="1" si="509"/>
        <v>5000</v>
      </c>
      <c r="BO432" s="469">
        <f t="shared" ca="1" si="509"/>
        <v>5000</v>
      </c>
      <c r="BP432" s="469">
        <f t="shared" ca="1" si="510"/>
        <v>5000</v>
      </c>
      <c r="BQ432" s="469">
        <f t="shared" ca="1" si="510"/>
        <v>5000</v>
      </c>
      <c r="BR432" s="469">
        <f t="shared" ca="1" si="510"/>
        <v>5000</v>
      </c>
      <c r="BS432" s="469">
        <f t="shared" ca="1" si="510"/>
        <v>5000</v>
      </c>
      <c r="BT432" s="469">
        <f t="shared" ca="1" si="510"/>
        <v>5000</v>
      </c>
      <c r="BU432" s="469">
        <f t="shared" ca="1" si="510"/>
        <v>5000</v>
      </c>
      <c r="BV432" s="469">
        <f t="shared" ca="1" si="510"/>
        <v>5000</v>
      </c>
      <c r="BW432" s="469">
        <f t="shared" ca="1" si="510"/>
        <v>5000</v>
      </c>
      <c r="BX432" s="469">
        <f t="shared" ca="1" si="510"/>
        <v>5000</v>
      </c>
      <c r="BY432" s="469">
        <f t="shared" ca="1" si="510"/>
        <v>5000</v>
      </c>
      <c r="BZ432" s="469">
        <f t="shared" ca="1" si="510"/>
        <v>5000</v>
      </c>
      <c r="CA432" s="469">
        <f t="shared" ca="1" si="510"/>
        <v>5000</v>
      </c>
      <c r="CB432" s="469">
        <f t="shared" ca="1" si="510"/>
        <v>5000</v>
      </c>
      <c r="CC432" s="469">
        <f t="shared" ca="1" si="510"/>
        <v>5000</v>
      </c>
      <c r="CD432" s="469">
        <f t="shared" ca="1" si="510"/>
        <v>5000</v>
      </c>
      <c r="CE432" s="469">
        <f t="shared" ca="1" si="510"/>
        <v>5000</v>
      </c>
      <c r="CF432" s="469">
        <f t="shared" ca="1" si="506"/>
        <v>5000</v>
      </c>
      <c r="CG432" s="469">
        <f t="shared" ca="1" si="507"/>
        <v>5000</v>
      </c>
      <c r="CH432" s="469">
        <f t="shared" ca="1" si="507"/>
        <v>5000</v>
      </c>
      <c r="CI432" s="469">
        <f t="shared" ca="1" si="507"/>
        <v>5000</v>
      </c>
      <c r="CJ432" s="469">
        <f t="shared" ca="1" si="507"/>
        <v>5000</v>
      </c>
      <c r="CK432" s="469">
        <f t="shared" ca="1" si="507"/>
        <v>5000</v>
      </c>
      <c r="CL432" s="469">
        <f t="shared" ca="1" si="507"/>
        <v>5000</v>
      </c>
      <c r="CM432" s="469">
        <f t="shared" ca="1" si="507"/>
        <v>5000</v>
      </c>
      <c r="CN432" s="469">
        <f t="shared" ca="1" si="507"/>
        <v>5000</v>
      </c>
      <c r="CO432" s="469">
        <f t="shared" ca="1" si="507"/>
        <v>5000</v>
      </c>
      <c r="CP432" s="469">
        <f t="shared" ca="1" si="507"/>
        <v>5000</v>
      </c>
      <c r="CQ432" s="469">
        <f t="shared" ca="1" si="507"/>
        <v>5000</v>
      </c>
      <c r="CR432" s="469">
        <f t="shared" ca="1" si="507"/>
        <v>5000</v>
      </c>
      <c r="CS432" s="469">
        <f t="shared" ca="1" si="507"/>
        <v>5000</v>
      </c>
      <c r="CT432" s="469">
        <f t="shared" ca="1" si="507"/>
        <v>5000</v>
      </c>
      <c r="CU432" s="469">
        <f t="shared" ca="1" si="507"/>
        <v>5000</v>
      </c>
      <c r="CV432" s="469">
        <f t="shared" ca="1" si="507"/>
        <v>5000</v>
      </c>
      <c r="CW432" s="469">
        <f t="shared" ca="1" si="507"/>
        <v>5000</v>
      </c>
      <c r="CX432" s="469" t="e">
        <f t="shared" ca="1" si="507"/>
        <v>#REF!</v>
      </c>
      <c r="CY432" s="469" t="e">
        <f t="shared" ca="1" si="507"/>
        <v>#REF!</v>
      </c>
      <c r="CZ432" s="469">
        <f t="shared" ca="1" si="507"/>
        <v>5000</v>
      </c>
      <c r="DA432" s="469">
        <f t="shared" ca="1" si="507"/>
        <v>5000</v>
      </c>
      <c r="DB432" s="469">
        <f t="shared" ca="1" si="507"/>
        <v>5000</v>
      </c>
      <c r="DC432" s="469">
        <f t="shared" ca="1" si="507"/>
        <v>5000</v>
      </c>
      <c r="DD432" s="469">
        <f t="shared" ca="1" si="507"/>
        <v>5000</v>
      </c>
      <c r="DE432" s="469">
        <f t="shared" ca="1" si="507"/>
        <v>5000</v>
      </c>
      <c r="DF432" s="469">
        <f t="shared" ca="1" si="507"/>
        <v>5000</v>
      </c>
      <c r="DG432" s="469">
        <f t="shared" ca="1" si="507"/>
        <v>5000</v>
      </c>
      <c r="DH432" s="469">
        <f t="shared" ca="1" si="507"/>
        <v>5000</v>
      </c>
      <c r="DI432" s="469">
        <f t="shared" ca="1" si="507"/>
        <v>5000</v>
      </c>
      <c r="DJ432" s="469">
        <f t="shared" ca="1" si="507"/>
        <v>5000</v>
      </c>
      <c r="DK432" s="469">
        <f t="shared" ca="1" si="507"/>
        <v>5000</v>
      </c>
      <c r="DL432" s="469">
        <f t="shared" ca="1" si="507"/>
        <v>5000</v>
      </c>
    </row>
    <row r="433" spans="1:116" s="462" customFormat="1" outlineLevel="1" x14ac:dyDescent="0.4">
      <c r="A433" s="461"/>
      <c r="B433" s="461"/>
      <c r="C433" s="461"/>
      <c r="E433" s="463"/>
      <c r="G433" s="468">
        <f t="shared" si="502"/>
        <v>13</v>
      </c>
      <c r="H433" s="461"/>
      <c r="I433" s="465"/>
      <c r="J433" s="465"/>
      <c r="K433" s="461"/>
      <c r="L433" s="461"/>
      <c r="M433" s="461"/>
      <c r="N433" s="461"/>
      <c r="O433" s="461"/>
      <c r="P433" s="461"/>
      <c r="R433" s="464"/>
      <c r="S433" s="469">
        <f t="shared" si="503"/>
        <v>0</v>
      </c>
      <c r="T433" s="469">
        <f t="shared" si="504"/>
        <v>0</v>
      </c>
      <c r="U433" s="469">
        <f t="shared" si="504"/>
        <v>0</v>
      </c>
      <c r="V433" s="469">
        <f t="shared" si="504"/>
        <v>0</v>
      </c>
      <c r="W433" s="469">
        <f t="shared" si="504"/>
        <v>0</v>
      </c>
      <c r="X433" s="469">
        <f t="shared" si="504"/>
        <v>0</v>
      </c>
      <c r="Y433" s="469">
        <f t="shared" si="504"/>
        <v>0</v>
      </c>
      <c r="Z433" s="469">
        <f t="shared" si="504"/>
        <v>0</v>
      </c>
      <c r="AA433" s="469">
        <f t="shared" si="504"/>
        <v>0</v>
      </c>
      <c r="AB433" s="469">
        <f t="shared" si="504"/>
        <v>0</v>
      </c>
      <c r="AC433" s="469">
        <f t="shared" si="504"/>
        <v>0</v>
      </c>
      <c r="AD433" s="469">
        <f t="shared" si="504"/>
        <v>0</v>
      </c>
      <c r="AE433" s="469">
        <f t="shared" ca="1" si="504"/>
        <v>5000</v>
      </c>
      <c r="AF433" s="469">
        <f t="shared" ca="1" si="504"/>
        <v>5000</v>
      </c>
      <c r="AG433" s="469">
        <f t="shared" ca="1" si="504"/>
        <v>5000</v>
      </c>
      <c r="AH433" s="469">
        <f t="shared" ca="1" si="504"/>
        <v>5000</v>
      </c>
      <c r="AI433" s="469">
        <f t="shared" ca="1" si="504"/>
        <v>5000</v>
      </c>
      <c r="AJ433" s="469">
        <f t="shared" ca="1" si="508"/>
        <v>5000</v>
      </c>
      <c r="AK433" s="469">
        <f t="shared" ca="1" si="508"/>
        <v>5000</v>
      </c>
      <c r="AL433" s="469">
        <f t="shared" ca="1" si="508"/>
        <v>5000</v>
      </c>
      <c r="AM433" s="469">
        <f t="shared" ca="1" si="508"/>
        <v>5000</v>
      </c>
      <c r="AN433" s="469">
        <f t="shared" ca="1" si="508"/>
        <v>5000</v>
      </c>
      <c r="AO433" s="469">
        <f t="shared" ca="1" si="508"/>
        <v>5000</v>
      </c>
      <c r="AP433" s="469">
        <f t="shared" ca="1" si="508"/>
        <v>5000</v>
      </c>
      <c r="AQ433" s="469">
        <f t="shared" ca="1" si="508"/>
        <v>5000</v>
      </c>
      <c r="AR433" s="469">
        <f t="shared" ca="1" si="508"/>
        <v>5000</v>
      </c>
      <c r="AS433" s="469">
        <f t="shared" ca="1" si="508"/>
        <v>5000</v>
      </c>
      <c r="AT433" s="469">
        <f t="shared" ca="1" si="508"/>
        <v>5000</v>
      </c>
      <c r="AU433" s="469">
        <f t="shared" ca="1" si="508"/>
        <v>5000</v>
      </c>
      <c r="AV433" s="469">
        <f t="shared" ca="1" si="508"/>
        <v>5000</v>
      </c>
      <c r="AW433" s="469">
        <f t="shared" ca="1" si="508"/>
        <v>5000</v>
      </c>
      <c r="AX433" s="469">
        <f t="shared" ca="1" si="508"/>
        <v>5000</v>
      </c>
      <c r="AY433" s="469">
        <f t="shared" ca="1" si="508"/>
        <v>5000</v>
      </c>
      <c r="AZ433" s="469">
        <f t="shared" ca="1" si="509"/>
        <v>5000</v>
      </c>
      <c r="BA433" s="469">
        <f t="shared" ca="1" si="509"/>
        <v>5000</v>
      </c>
      <c r="BB433" s="469">
        <f t="shared" ca="1" si="509"/>
        <v>5000</v>
      </c>
      <c r="BC433" s="469">
        <f t="shared" ca="1" si="509"/>
        <v>5000</v>
      </c>
      <c r="BD433" s="469">
        <f t="shared" ca="1" si="509"/>
        <v>5000</v>
      </c>
      <c r="BE433" s="469">
        <f t="shared" ca="1" si="509"/>
        <v>5000</v>
      </c>
      <c r="BF433" s="469">
        <f t="shared" ca="1" si="509"/>
        <v>5000</v>
      </c>
      <c r="BG433" s="469">
        <f t="shared" ca="1" si="509"/>
        <v>5000</v>
      </c>
      <c r="BH433" s="469">
        <f t="shared" ca="1" si="509"/>
        <v>5000</v>
      </c>
      <c r="BI433" s="469">
        <f t="shared" ca="1" si="509"/>
        <v>5000</v>
      </c>
      <c r="BJ433" s="469">
        <f t="shared" ca="1" si="509"/>
        <v>5000</v>
      </c>
      <c r="BK433" s="469">
        <f t="shared" ca="1" si="509"/>
        <v>5000</v>
      </c>
      <c r="BL433" s="469">
        <f t="shared" ca="1" si="509"/>
        <v>5000</v>
      </c>
      <c r="BM433" s="469">
        <f t="shared" ca="1" si="509"/>
        <v>5000</v>
      </c>
      <c r="BN433" s="469">
        <f t="shared" ca="1" si="509"/>
        <v>5000</v>
      </c>
      <c r="BO433" s="469">
        <f t="shared" ca="1" si="509"/>
        <v>5000</v>
      </c>
      <c r="BP433" s="469">
        <f t="shared" ca="1" si="510"/>
        <v>5000</v>
      </c>
      <c r="BQ433" s="469">
        <f t="shared" ca="1" si="510"/>
        <v>5000</v>
      </c>
      <c r="BR433" s="469">
        <f t="shared" ca="1" si="510"/>
        <v>5000</v>
      </c>
      <c r="BS433" s="469">
        <f t="shared" ca="1" si="510"/>
        <v>5000</v>
      </c>
      <c r="BT433" s="469">
        <f t="shared" ca="1" si="510"/>
        <v>5000</v>
      </c>
      <c r="BU433" s="469">
        <f t="shared" ca="1" si="510"/>
        <v>5000</v>
      </c>
      <c r="BV433" s="469">
        <f t="shared" ca="1" si="510"/>
        <v>5000</v>
      </c>
      <c r="BW433" s="469">
        <f t="shared" ca="1" si="510"/>
        <v>5000</v>
      </c>
      <c r="BX433" s="469">
        <f t="shared" ca="1" si="510"/>
        <v>5000</v>
      </c>
      <c r="BY433" s="469">
        <f t="shared" ca="1" si="510"/>
        <v>5000</v>
      </c>
      <c r="BZ433" s="469">
        <f t="shared" ca="1" si="510"/>
        <v>5000</v>
      </c>
      <c r="CA433" s="469">
        <f t="shared" ca="1" si="510"/>
        <v>5000</v>
      </c>
      <c r="CB433" s="469">
        <f t="shared" ca="1" si="510"/>
        <v>5000</v>
      </c>
      <c r="CC433" s="469">
        <f t="shared" ca="1" si="510"/>
        <v>5000</v>
      </c>
      <c r="CD433" s="469">
        <f t="shared" ca="1" si="510"/>
        <v>5000</v>
      </c>
      <c r="CE433" s="469">
        <f t="shared" ca="1" si="510"/>
        <v>5000</v>
      </c>
      <c r="CF433" s="469">
        <f t="shared" ca="1" si="506"/>
        <v>5000</v>
      </c>
      <c r="CG433" s="469">
        <f t="shared" ca="1" si="507"/>
        <v>5000</v>
      </c>
      <c r="CH433" s="469">
        <f t="shared" ca="1" si="507"/>
        <v>5000</v>
      </c>
      <c r="CI433" s="469">
        <f t="shared" ca="1" si="507"/>
        <v>5000</v>
      </c>
      <c r="CJ433" s="469">
        <f t="shared" ca="1" si="507"/>
        <v>5000</v>
      </c>
      <c r="CK433" s="469">
        <f t="shared" ca="1" si="507"/>
        <v>5000</v>
      </c>
      <c r="CL433" s="469">
        <f t="shared" ca="1" si="507"/>
        <v>5000</v>
      </c>
      <c r="CM433" s="469">
        <f t="shared" ca="1" si="507"/>
        <v>5000</v>
      </c>
      <c r="CN433" s="469">
        <f t="shared" ca="1" si="507"/>
        <v>5000</v>
      </c>
      <c r="CO433" s="469">
        <f t="shared" ca="1" si="507"/>
        <v>5000</v>
      </c>
      <c r="CP433" s="469">
        <f t="shared" ca="1" si="507"/>
        <v>5000</v>
      </c>
      <c r="CQ433" s="469">
        <f t="shared" ca="1" si="507"/>
        <v>5000</v>
      </c>
      <c r="CR433" s="469">
        <f t="shared" ca="1" si="507"/>
        <v>5000</v>
      </c>
      <c r="CS433" s="469">
        <f t="shared" ca="1" si="507"/>
        <v>5000</v>
      </c>
      <c r="CT433" s="469">
        <f t="shared" ca="1" si="507"/>
        <v>5000</v>
      </c>
      <c r="CU433" s="469">
        <f t="shared" ca="1" si="507"/>
        <v>5000</v>
      </c>
      <c r="CV433" s="469">
        <f t="shared" ca="1" si="507"/>
        <v>5000</v>
      </c>
      <c r="CW433" s="469">
        <f t="shared" ca="1" si="507"/>
        <v>5000</v>
      </c>
      <c r="CX433" s="469">
        <f t="shared" ca="1" si="507"/>
        <v>5000</v>
      </c>
      <c r="CY433" s="469" t="e">
        <f t="shared" ca="1" si="507"/>
        <v>#REF!</v>
      </c>
      <c r="CZ433" s="469" t="e">
        <f t="shared" ca="1" si="507"/>
        <v>#REF!</v>
      </c>
      <c r="DA433" s="469">
        <f t="shared" ca="1" si="507"/>
        <v>5000</v>
      </c>
      <c r="DB433" s="469">
        <f t="shared" ca="1" si="507"/>
        <v>5000</v>
      </c>
      <c r="DC433" s="469">
        <f t="shared" ca="1" si="507"/>
        <v>5000</v>
      </c>
      <c r="DD433" s="469">
        <f t="shared" ca="1" si="507"/>
        <v>5000</v>
      </c>
      <c r="DE433" s="469">
        <f t="shared" ca="1" si="507"/>
        <v>5000</v>
      </c>
      <c r="DF433" s="469">
        <f t="shared" ca="1" si="507"/>
        <v>5000</v>
      </c>
      <c r="DG433" s="469">
        <f t="shared" ca="1" si="507"/>
        <v>5000</v>
      </c>
      <c r="DH433" s="469">
        <f t="shared" ca="1" si="507"/>
        <v>5000</v>
      </c>
      <c r="DI433" s="469">
        <f t="shared" ca="1" si="507"/>
        <v>5000</v>
      </c>
      <c r="DJ433" s="469">
        <f t="shared" ca="1" si="507"/>
        <v>5000</v>
      </c>
      <c r="DK433" s="469">
        <f t="shared" ca="1" si="507"/>
        <v>5000</v>
      </c>
      <c r="DL433" s="469">
        <f t="shared" ca="1" si="507"/>
        <v>5000</v>
      </c>
    </row>
    <row r="434" spans="1:116" s="462" customFormat="1" outlineLevel="1" x14ac:dyDescent="0.4">
      <c r="A434" s="461"/>
      <c r="B434" s="461"/>
      <c r="C434" s="461"/>
      <c r="E434" s="463"/>
      <c r="G434" s="468">
        <f t="shared" si="502"/>
        <v>14</v>
      </c>
      <c r="H434" s="461"/>
      <c r="I434" s="465"/>
      <c r="J434" s="465"/>
      <c r="K434" s="461"/>
      <c r="L434" s="461"/>
      <c r="M434" s="461"/>
      <c r="N434" s="461"/>
      <c r="O434" s="461"/>
      <c r="P434" s="461"/>
      <c r="R434" s="464"/>
      <c r="S434" s="469">
        <f t="shared" si="503"/>
        <v>0</v>
      </c>
      <c r="T434" s="469">
        <f t="shared" si="504"/>
        <v>0</v>
      </c>
      <c r="U434" s="469">
        <f t="shared" si="504"/>
        <v>0</v>
      </c>
      <c r="V434" s="469">
        <f t="shared" si="504"/>
        <v>0</v>
      </c>
      <c r="W434" s="469">
        <f t="shared" si="504"/>
        <v>0</v>
      </c>
      <c r="X434" s="469">
        <f t="shared" si="504"/>
        <v>0</v>
      </c>
      <c r="Y434" s="469">
        <f t="shared" si="504"/>
        <v>0</v>
      </c>
      <c r="Z434" s="469">
        <f t="shared" si="504"/>
        <v>0</v>
      </c>
      <c r="AA434" s="469">
        <f t="shared" si="504"/>
        <v>0</v>
      </c>
      <c r="AB434" s="469">
        <f t="shared" si="504"/>
        <v>0</v>
      </c>
      <c r="AC434" s="469">
        <f t="shared" si="504"/>
        <v>0</v>
      </c>
      <c r="AD434" s="469">
        <f t="shared" si="504"/>
        <v>0</v>
      </c>
      <c r="AE434" s="469">
        <f t="shared" si="504"/>
        <v>0</v>
      </c>
      <c r="AF434" s="469">
        <f t="shared" ca="1" si="504"/>
        <v>5000</v>
      </c>
      <c r="AG434" s="469">
        <f t="shared" ca="1" si="504"/>
        <v>5000</v>
      </c>
      <c r="AH434" s="469">
        <f t="shared" ca="1" si="504"/>
        <v>5000</v>
      </c>
      <c r="AI434" s="469">
        <f t="shared" ca="1" si="504"/>
        <v>5000</v>
      </c>
      <c r="AJ434" s="469">
        <f t="shared" ca="1" si="508"/>
        <v>5000</v>
      </c>
      <c r="AK434" s="469">
        <f t="shared" ca="1" si="508"/>
        <v>5000</v>
      </c>
      <c r="AL434" s="469">
        <f t="shared" ca="1" si="508"/>
        <v>5000</v>
      </c>
      <c r="AM434" s="469">
        <f t="shared" ca="1" si="508"/>
        <v>5000</v>
      </c>
      <c r="AN434" s="469">
        <f t="shared" ca="1" si="508"/>
        <v>5000</v>
      </c>
      <c r="AO434" s="469">
        <f t="shared" ca="1" si="508"/>
        <v>5000</v>
      </c>
      <c r="AP434" s="469">
        <f t="shared" ca="1" si="508"/>
        <v>5000</v>
      </c>
      <c r="AQ434" s="469">
        <f t="shared" ca="1" si="508"/>
        <v>5000</v>
      </c>
      <c r="AR434" s="469">
        <f t="shared" ca="1" si="508"/>
        <v>5000</v>
      </c>
      <c r="AS434" s="469">
        <f t="shared" ca="1" si="508"/>
        <v>5000</v>
      </c>
      <c r="AT434" s="469">
        <f t="shared" ca="1" si="508"/>
        <v>5000</v>
      </c>
      <c r="AU434" s="469">
        <f t="shared" ca="1" si="508"/>
        <v>5000</v>
      </c>
      <c r="AV434" s="469">
        <f t="shared" ca="1" si="508"/>
        <v>5000</v>
      </c>
      <c r="AW434" s="469">
        <f t="shared" ca="1" si="508"/>
        <v>5000</v>
      </c>
      <c r="AX434" s="469">
        <f t="shared" ca="1" si="508"/>
        <v>5000</v>
      </c>
      <c r="AY434" s="469">
        <f t="shared" ca="1" si="508"/>
        <v>5000</v>
      </c>
      <c r="AZ434" s="469">
        <f t="shared" ca="1" si="509"/>
        <v>5000</v>
      </c>
      <c r="BA434" s="469">
        <f t="shared" ca="1" si="509"/>
        <v>5000</v>
      </c>
      <c r="BB434" s="469">
        <f t="shared" ca="1" si="509"/>
        <v>5000</v>
      </c>
      <c r="BC434" s="469">
        <f t="shared" ca="1" si="509"/>
        <v>5000</v>
      </c>
      <c r="BD434" s="469">
        <f t="shared" ca="1" si="509"/>
        <v>5000</v>
      </c>
      <c r="BE434" s="469">
        <f t="shared" ca="1" si="509"/>
        <v>5000</v>
      </c>
      <c r="BF434" s="469">
        <f t="shared" ca="1" si="509"/>
        <v>5000</v>
      </c>
      <c r="BG434" s="469">
        <f t="shared" ca="1" si="509"/>
        <v>5000</v>
      </c>
      <c r="BH434" s="469">
        <f t="shared" ca="1" si="509"/>
        <v>5000</v>
      </c>
      <c r="BI434" s="469">
        <f t="shared" ca="1" si="509"/>
        <v>5000</v>
      </c>
      <c r="BJ434" s="469">
        <f t="shared" ca="1" si="509"/>
        <v>5000</v>
      </c>
      <c r="BK434" s="469">
        <f t="shared" ca="1" si="509"/>
        <v>5000</v>
      </c>
      <c r="BL434" s="469">
        <f t="shared" ca="1" si="509"/>
        <v>5000</v>
      </c>
      <c r="BM434" s="469">
        <f t="shared" ca="1" si="509"/>
        <v>5000</v>
      </c>
      <c r="BN434" s="469">
        <f t="shared" ca="1" si="509"/>
        <v>5000</v>
      </c>
      <c r="BO434" s="469">
        <f t="shared" ca="1" si="509"/>
        <v>5000</v>
      </c>
      <c r="BP434" s="469">
        <f t="shared" ca="1" si="510"/>
        <v>5000</v>
      </c>
      <c r="BQ434" s="469">
        <f t="shared" ca="1" si="510"/>
        <v>5000</v>
      </c>
      <c r="BR434" s="469">
        <f t="shared" ca="1" si="510"/>
        <v>5000</v>
      </c>
      <c r="BS434" s="469">
        <f t="shared" ca="1" si="510"/>
        <v>5000</v>
      </c>
      <c r="BT434" s="469">
        <f t="shared" ca="1" si="510"/>
        <v>5000</v>
      </c>
      <c r="BU434" s="469">
        <f t="shared" ca="1" si="510"/>
        <v>5000</v>
      </c>
      <c r="BV434" s="469">
        <f t="shared" ca="1" si="510"/>
        <v>5000</v>
      </c>
      <c r="BW434" s="469">
        <f t="shared" ca="1" si="510"/>
        <v>5000</v>
      </c>
      <c r="BX434" s="469">
        <f t="shared" ca="1" si="510"/>
        <v>5000</v>
      </c>
      <c r="BY434" s="469">
        <f t="shared" ca="1" si="510"/>
        <v>5000</v>
      </c>
      <c r="BZ434" s="469">
        <f t="shared" ca="1" si="510"/>
        <v>5000</v>
      </c>
      <c r="CA434" s="469">
        <f t="shared" ca="1" si="510"/>
        <v>5000</v>
      </c>
      <c r="CB434" s="469">
        <f t="shared" ca="1" si="510"/>
        <v>5000</v>
      </c>
      <c r="CC434" s="469">
        <f t="shared" ca="1" si="510"/>
        <v>5000</v>
      </c>
      <c r="CD434" s="469">
        <f t="shared" ca="1" si="510"/>
        <v>5000</v>
      </c>
      <c r="CE434" s="469">
        <f t="shared" ca="1" si="510"/>
        <v>5000</v>
      </c>
      <c r="CF434" s="469">
        <f t="shared" ca="1" si="506"/>
        <v>5000</v>
      </c>
      <c r="CG434" s="469">
        <f t="shared" ca="1" si="507"/>
        <v>5000</v>
      </c>
      <c r="CH434" s="469">
        <f t="shared" ca="1" si="507"/>
        <v>5000</v>
      </c>
      <c r="CI434" s="469">
        <f t="shared" ca="1" si="507"/>
        <v>5000</v>
      </c>
      <c r="CJ434" s="469">
        <f t="shared" ca="1" si="507"/>
        <v>5000</v>
      </c>
      <c r="CK434" s="469">
        <f t="shared" ca="1" si="507"/>
        <v>5000</v>
      </c>
      <c r="CL434" s="469">
        <f t="shared" ca="1" si="507"/>
        <v>5000</v>
      </c>
      <c r="CM434" s="469">
        <f t="shared" ca="1" si="507"/>
        <v>5000</v>
      </c>
      <c r="CN434" s="469">
        <f t="shared" ca="1" si="507"/>
        <v>5000</v>
      </c>
      <c r="CO434" s="469">
        <f t="shared" ca="1" si="507"/>
        <v>5000</v>
      </c>
      <c r="CP434" s="469">
        <f t="shared" ca="1" si="507"/>
        <v>5000</v>
      </c>
      <c r="CQ434" s="469">
        <f t="shared" ca="1" si="507"/>
        <v>5000</v>
      </c>
      <c r="CR434" s="469">
        <f t="shared" ca="1" si="507"/>
        <v>5000</v>
      </c>
      <c r="CS434" s="469">
        <f t="shared" ca="1" si="507"/>
        <v>5000</v>
      </c>
      <c r="CT434" s="469">
        <f t="shared" ca="1" si="507"/>
        <v>5000</v>
      </c>
      <c r="CU434" s="469">
        <f t="shared" ca="1" si="507"/>
        <v>5000</v>
      </c>
      <c r="CV434" s="469">
        <f t="shared" ca="1" si="507"/>
        <v>5000</v>
      </c>
      <c r="CW434" s="469">
        <f t="shared" ca="1" si="507"/>
        <v>5000</v>
      </c>
      <c r="CX434" s="469">
        <f t="shared" ca="1" si="507"/>
        <v>5000</v>
      </c>
      <c r="CY434" s="469">
        <f t="shared" ca="1" si="507"/>
        <v>5000</v>
      </c>
      <c r="CZ434" s="469" t="e">
        <f t="shared" ca="1" si="507"/>
        <v>#REF!</v>
      </c>
      <c r="DA434" s="469" t="e">
        <f t="shared" ca="1" si="507"/>
        <v>#REF!</v>
      </c>
      <c r="DB434" s="469">
        <f t="shared" ca="1" si="507"/>
        <v>5000</v>
      </c>
      <c r="DC434" s="469">
        <f t="shared" ca="1" si="507"/>
        <v>5000</v>
      </c>
      <c r="DD434" s="469">
        <f t="shared" ca="1" si="507"/>
        <v>5000</v>
      </c>
      <c r="DE434" s="469">
        <f t="shared" ca="1" si="507"/>
        <v>5000</v>
      </c>
      <c r="DF434" s="469">
        <f t="shared" ca="1" si="507"/>
        <v>5000</v>
      </c>
      <c r="DG434" s="469">
        <f t="shared" ca="1" si="507"/>
        <v>5000</v>
      </c>
      <c r="DH434" s="469">
        <f t="shared" ca="1" si="507"/>
        <v>5000</v>
      </c>
      <c r="DI434" s="469">
        <f t="shared" ca="1" si="507"/>
        <v>5000</v>
      </c>
      <c r="DJ434" s="469">
        <f t="shared" ca="1" si="507"/>
        <v>5000</v>
      </c>
      <c r="DK434" s="469">
        <f t="shared" ca="1" si="507"/>
        <v>5000</v>
      </c>
      <c r="DL434" s="469">
        <f t="shared" ca="1" si="507"/>
        <v>5000</v>
      </c>
    </row>
    <row r="435" spans="1:116" s="462" customFormat="1" outlineLevel="1" x14ac:dyDescent="0.4">
      <c r="A435" s="461"/>
      <c r="B435" s="461"/>
      <c r="C435" s="461"/>
      <c r="E435" s="463"/>
      <c r="G435" s="468">
        <f t="shared" si="502"/>
        <v>15</v>
      </c>
      <c r="H435" s="461"/>
      <c r="I435" s="465"/>
      <c r="J435" s="465"/>
      <c r="K435" s="461"/>
      <c r="L435" s="461"/>
      <c r="M435" s="461"/>
      <c r="N435" s="461"/>
      <c r="O435" s="461"/>
      <c r="P435" s="461"/>
      <c r="R435" s="464"/>
      <c r="S435" s="469">
        <f t="shared" si="503"/>
        <v>0</v>
      </c>
      <c r="T435" s="469">
        <f t="shared" si="504"/>
        <v>0</v>
      </c>
      <c r="U435" s="469">
        <f t="shared" si="504"/>
        <v>0</v>
      </c>
      <c r="V435" s="469">
        <f t="shared" si="504"/>
        <v>0</v>
      </c>
      <c r="W435" s="469">
        <f t="shared" si="504"/>
        <v>0</v>
      </c>
      <c r="X435" s="469">
        <f t="shared" si="504"/>
        <v>0</v>
      </c>
      <c r="Y435" s="469">
        <f t="shared" si="504"/>
        <v>0</v>
      </c>
      <c r="Z435" s="469">
        <f t="shared" si="504"/>
        <v>0</v>
      </c>
      <c r="AA435" s="469">
        <f t="shared" si="504"/>
        <v>0</v>
      </c>
      <c r="AB435" s="469">
        <f t="shared" si="504"/>
        <v>0</v>
      </c>
      <c r="AC435" s="469">
        <f t="shared" si="504"/>
        <v>0</v>
      </c>
      <c r="AD435" s="469">
        <f t="shared" si="504"/>
        <v>0</v>
      </c>
      <c r="AE435" s="469">
        <f t="shared" si="504"/>
        <v>0</v>
      </c>
      <c r="AF435" s="469">
        <f t="shared" si="504"/>
        <v>0</v>
      </c>
      <c r="AG435" s="469">
        <f t="shared" ca="1" si="504"/>
        <v>5000</v>
      </c>
      <c r="AH435" s="469">
        <f t="shared" ca="1" si="504"/>
        <v>5000</v>
      </c>
      <c r="AI435" s="469">
        <f t="shared" ca="1" si="504"/>
        <v>5000</v>
      </c>
      <c r="AJ435" s="469">
        <f t="shared" ca="1" si="508"/>
        <v>5000</v>
      </c>
      <c r="AK435" s="469">
        <f t="shared" ca="1" si="508"/>
        <v>5000</v>
      </c>
      <c r="AL435" s="469">
        <f t="shared" ca="1" si="508"/>
        <v>5000</v>
      </c>
      <c r="AM435" s="469">
        <f t="shared" ca="1" si="508"/>
        <v>5000</v>
      </c>
      <c r="AN435" s="469">
        <f t="shared" ca="1" si="508"/>
        <v>5000</v>
      </c>
      <c r="AO435" s="469">
        <f t="shared" ca="1" si="508"/>
        <v>5000</v>
      </c>
      <c r="AP435" s="469">
        <f t="shared" ca="1" si="508"/>
        <v>5000</v>
      </c>
      <c r="AQ435" s="469">
        <f t="shared" ca="1" si="508"/>
        <v>5000</v>
      </c>
      <c r="AR435" s="469">
        <f t="shared" ca="1" si="508"/>
        <v>5000</v>
      </c>
      <c r="AS435" s="469">
        <f t="shared" ca="1" si="508"/>
        <v>5000</v>
      </c>
      <c r="AT435" s="469">
        <f t="shared" ca="1" si="508"/>
        <v>5000</v>
      </c>
      <c r="AU435" s="469">
        <f t="shared" ca="1" si="508"/>
        <v>5000</v>
      </c>
      <c r="AV435" s="469">
        <f t="shared" ca="1" si="508"/>
        <v>5000</v>
      </c>
      <c r="AW435" s="469">
        <f t="shared" ca="1" si="508"/>
        <v>5000</v>
      </c>
      <c r="AX435" s="469">
        <f t="shared" ca="1" si="508"/>
        <v>5000</v>
      </c>
      <c r="AY435" s="469">
        <f t="shared" ca="1" si="508"/>
        <v>5000</v>
      </c>
      <c r="AZ435" s="469">
        <f t="shared" ca="1" si="509"/>
        <v>5000</v>
      </c>
      <c r="BA435" s="469">
        <f t="shared" ca="1" si="509"/>
        <v>5000</v>
      </c>
      <c r="BB435" s="469">
        <f t="shared" ca="1" si="509"/>
        <v>5000</v>
      </c>
      <c r="BC435" s="469">
        <f t="shared" ca="1" si="509"/>
        <v>5000</v>
      </c>
      <c r="BD435" s="469">
        <f t="shared" ca="1" si="509"/>
        <v>5000</v>
      </c>
      <c r="BE435" s="469">
        <f t="shared" ca="1" si="509"/>
        <v>5000</v>
      </c>
      <c r="BF435" s="469">
        <f t="shared" ca="1" si="509"/>
        <v>5000</v>
      </c>
      <c r="BG435" s="469">
        <f t="shared" ca="1" si="509"/>
        <v>5000</v>
      </c>
      <c r="BH435" s="469">
        <f t="shared" ca="1" si="509"/>
        <v>5000</v>
      </c>
      <c r="BI435" s="469">
        <f t="shared" ca="1" si="509"/>
        <v>5000</v>
      </c>
      <c r="BJ435" s="469">
        <f t="shared" ca="1" si="509"/>
        <v>5000</v>
      </c>
      <c r="BK435" s="469">
        <f t="shared" ca="1" si="509"/>
        <v>5000</v>
      </c>
      <c r="BL435" s="469">
        <f t="shared" ca="1" si="509"/>
        <v>5000</v>
      </c>
      <c r="BM435" s="469">
        <f t="shared" ca="1" si="509"/>
        <v>5000</v>
      </c>
      <c r="BN435" s="469">
        <f t="shared" ca="1" si="509"/>
        <v>5000</v>
      </c>
      <c r="BO435" s="469">
        <f t="shared" ca="1" si="509"/>
        <v>5000</v>
      </c>
      <c r="BP435" s="469">
        <f t="shared" ca="1" si="510"/>
        <v>5000</v>
      </c>
      <c r="BQ435" s="469">
        <f t="shared" ca="1" si="510"/>
        <v>5000</v>
      </c>
      <c r="BR435" s="469">
        <f t="shared" ca="1" si="510"/>
        <v>5000</v>
      </c>
      <c r="BS435" s="469">
        <f t="shared" ca="1" si="510"/>
        <v>5000</v>
      </c>
      <c r="BT435" s="469">
        <f t="shared" ca="1" si="510"/>
        <v>5000</v>
      </c>
      <c r="BU435" s="469">
        <f t="shared" ca="1" si="510"/>
        <v>5000</v>
      </c>
      <c r="BV435" s="469">
        <f t="shared" ca="1" si="510"/>
        <v>5000</v>
      </c>
      <c r="BW435" s="469">
        <f t="shared" ca="1" si="510"/>
        <v>5000</v>
      </c>
      <c r="BX435" s="469">
        <f t="shared" ca="1" si="510"/>
        <v>5000</v>
      </c>
      <c r="BY435" s="469">
        <f t="shared" ca="1" si="510"/>
        <v>5000</v>
      </c>
      <c r="BZ435" s="469">
        <f t="shared" ca="1" si="510"/>
        <v>5000</v>
      </c>
      <c r="CA435" s="469">
        <f t="shared" ca="1" si="510"/>
        <v>5000</v>
      </c>
      <c r="CB435" s="469">
        <f t="shared" ca="1" si="510"/>
        <v>5000</v>
      </c>
      <c r="CC435" s="469">
        <f t="shared" ca="1" si="510"/>
        <v>5000</v>
      </c>
      <c r="CD435" s="469">
        <f t="shared" ca="1" si="510"/>
        <v>5000</v>
      </c>
      <c r="CE435" s="469">
        <f t="shared" ca="1" si="510"/>
        <v>5000</v>
      </c>
      <c r="CF435" s="469">
        <f t="shared" ca="1" si="506"/>
        <v>5000</v>
      </c>
      <c r="CG435" s="469">
        <f t="shared" ca="1" si="507"/>
        <v>5000</v>
      </c>
      <c r="CH435" s="469">
        <f t="shared" ca="1" si="507"/>
        <v>5000</v>
      </c>
      <c r="CI435" s="469">
        <f t="shared" ca="1" si="507"/>
        <v>5000</v>
      </c>
      <c r="CJ435" s="469">
        <f t="shared" ca="1" si="507"/>
        <v>5000</v>
      </c>
      <c r="CK435" s="469">
        <f t="shared" ca="1" si="507"/>
        <v>5000</v>
      </c>
      <c r="CL435" s="469">
        <f t="shared" ca="1" si="507"/>
        <v>5000</v>
      </c>
      <c r="CM435" s="469">
        <f t="shared" ca="1" si="507"/>
        <v>5000</v>
      </c>
      <c r="CN435" s="469">
        <f t="shared" ca="1" si="507"/>
        <v>5000</v>
      </c>
      <c r="CO435" s="469">
        <f t="shared" ca="1" si="507"/>
        <v>5000</v>
      </c>
      <c r="CP435" s="469">
        <f t="shared" ca="1" si="507"/>
        <v>5000</v>
      </c>
      <c r="CQ435" s="469">
        <f t="shared" ca="1" si="507"/>
        <v>5000</v>
      </c>
      <c r="CR435" s="469">
        <f t="shared" ca="1" si="507"/>
        <v>5000</v>
      </c>
      <c r="CS435" s="469">
        <f t="shared" ca="1" si="507"/>
        <v>5000</v>
      </c>
      <c r="CT435" s="469">
        <f t="shared" ca="1" si="507"/>
        <v>5000</v>
      </c>
      <c r="CU435" s="469">
        <f t="shared" ca="1" si="507"/>
        <v>5000</v>
      </c>
      <c r="CV435" s="469">
        <f t="shared" ca="1" si="507"/>
        <v>5000</v>
      </c>
      <c r="CW435" s="469">
        <f t="shared" ca="1" si="507"/>
        <v>5000</v>
      </c>
      <c r="CX435" s="469">
        <f t="shared" ca="1" si="507"/>
        <v>5000</v>
      </c>
      <c r="CY435" s="469">
        <f t="shared" ca="1" si="507"/>
        <v>5000</v>
      </c>
      <c r="CZ435" s="469">
        <f t="shared" ca="1" si="507"/>
        <v>5000</v>
      </c>
      <c r="DA435" s="469" t="e">
        <f t="shared" ca="1" si="507"/>
        <v>#REF!</v>
      </c>
      <c r="DB435" s="469" t="e">
        <f t="shared" ca="1" si="507"/>
        <v>#REF!</v>
      </c>
      <c r="DC435" s="469">
        <f t="shared" ca="1" si="507"/>
        <v>5000</v>
      </c>
      <c r="DD435" s="469">
        <f t="shared" ca="1" si="507"/>
        <v>5000</v>
      </c>
      <c r="DE435" s="469">
        <f t="shared" ca="1" si="507"/>
        <v>5000</v>
      </c>
      <c r="DF435" s="469">
        <f t="shared" ca="1" si="507"/>
        <v>5000</v>
      </c>
      <c r="DG435" s="469">
        <f t="shared" ca="1" si="507"/>
        <v>5000</v>
      </c>
      <c r="DH435" s="469">
        <f t="shared" ca="1" si="507"/>
        <v>5000</v>
      </c>
      <c r="DI435" s="469">
        <f t="shared" ca="1" si="507"/>
        <v>5000</v>
      </c>
      <c r="DJ435" s="469">
        <f t="shared" ca="1" si="507"/>
        <v>5000</v>
      </c>
      <c r="DK435" s="469">
        <f t="shared" ca="1" si="507"/>
        <v>5000</v>
      </c>
      <c r="DL435" s="469">
        <f t="shared" ca="1" si="507"/>
        <v>5000</v>
      </c>
    </row>
    <row r="436" spans="1:116" s="462" customFormat="1" outlineLevel="1" x14ac:dyDescent="0.4">
      <c r="A436" s="461"/>
      <c r="B436" s="461"/>
      <c r="C436" s="461"/>
      <c r="E436" s="463"/>
      <c r="G436" s="468">
        <f t="shared" si="502"/>
        <v>16</v>
      </c>
      <c r="H436" s="461"/>
      <c r="I436" s="465"/>
      <c r="J436" s="465"/>
      <c r="K436" s="461"/>
      <c r="L436" s="461"/>
      <c r="M436" s="461"/>
      <c r="N436" s="461"/>
      <c r="O436" s="461"/>
      <c r="P436" s="461"/>
      <c r="R436" s="464"/>
      <c r="S436" s="469">
        <f t="shared" si="503"/>
        <v>0</v>
      </c>
      <c r="T436" s="469">
        <f t="shared" si="504"/>
        <v>0</v>
      </c>
      <c r="U436" s="469">
        <f t="shared" si="504"/>
        <v>0</v>
      </c>
      <c r="V436" s="469">
        <f t="shared" si="504"/>
        <v>0</v>
      </c>
      <c r="W436" s="469">
        <f t="shared" si="504"/>
        <v>0</v>
      </c>
      <c r="X436" s="469">
        <f t="shared" si="504"/>
        <v>0</v>
      </c>
      <c r="Y436" s="469">
        <f t="shared" si="504"/>
        <v>0</v>
      </c>
      <c r="Z436" s="469">
        <f t="shared" si="504"/>
        <v>0</v>
      </c>
      <c r="AA436" s="469">
        <f t="shared" si="504"/>
        <v>0</v>
      </c>
      <c r="AB436" s="469">
        <f t="shared" si="504"/>
        <v>0</v>
      </c>
      <c r="AC436" s="469">
        <f t="shared" si="504"/>
        <v>0</v>
      </c>
      <c r="AD436" s="469">
        <f t="shared" si="504"/>
        <v>0</v>
      </c>
      <c r="AE436" s="469">
        <f t="shared" si="504"/>
        <v>0</v>
      </c>
      <c r="AF436" s="469">
        <f t="shared" si="504"/>
        <v>0</v>
      </c>
      <c r="AG436" s="469">
        <f t="shared" si="504"/>
        <v>0</v>
      </c>
      <c r="AH436" s="469">
        <f t="shared" ca="1" si="504"/>
        <v>5000</v>
      </c>
      <c r="AI436" s="469">
        <f t="shared" ca="1" si="504"/>
        <v>5000</v>
      </c>
      <c r="AJ436" s="469">
        <f t="shared" ca="1" si="508"/>
        <v>5000</v>
      </c>
      <c r="AK436" s="469">
        <f t="shared" ca="1" si="508"/>
        <v>5000</v>
      </c>
      <c r="AL436" s="469">
        <f t="shared" ca="1" si="508"/>
        <v>5000</v>
      </c>
      <c r="AM436" s="469">
        <f t="shared" ca="1" si="508"/>
        <v>5000</v>
      </c>
      <c r="AN436" s="469">
        <f t="shared" ca="1" si="508"/>
        <v>5000</v>
      </c>
      <c r="AO436" s="469">
        <f t="shared" ca="1" si="508"/>
        <v>5000</v>
      </c>
      <c r="AP436" s="469">
        <f t="shared" ca="1" si="508"/>
        <v>5000</v>
      </c>
      <c r="AQ436" s="469">
        <f t="shared" ca="1" si="508"/>
        <v>5000</v>
      </c>
      <c r="AR436" s="469">
        <f t="shared" ca="1" si="508"/>
        <v>5000</v>
      </c>
      <c r="AS436" s="469">
        <f t="shared" ca="1" si="508"/>
        <v>5000</v>
      </c>
      <c r="AT436" s="469">
        <f t="shared" ca="1" si="508"/>
        <v>5000</v>
      </c>
      <c r="AU436" s="469">
        <f t="shared" ca="1" si="508"/>
        <v>5000</v>
      </c>
      <c r="AV436" s="469">
        <f t="shared" ca="1" si="508"/>
        <v>5000</v>
      </c>
      <c r="AW436" s="469">
        <f t="shared" ca="1" si="508"/>
        <v>5000</v>
      </c>
      <c r="AX436" s="469">
        <f t="shared" ca="1" si="508"/>
        <v>5000</v>
      </c>
      <c r="AY436" s="469">
        <f t="shared" ca="1" si="508"/>
        <v>5000</v>
      </c>
      <c r="AZ436" s="469">
        <f t="shared" ca="1" si="509"/>
        <v>5000</v>
      </c>
      <c r="BA436" s="469">
        <f t="shared" ca="1" si="509"/>
        <v>5000</v>
      </c>
      <c r="BB436" s="469">
        <f t="shared" ca="1" si="509"/>
        <v>5000</v>
      </c>
      <c r="BC436" s="469">
        <f t="shared" ca="1" si="509"/>
        <v>5000</v>
      </c>
      <c r="BD436" s="469">
        <f t="shared" ca="1" si="509"/>
        <v>5000</v>
      </c>
      <c r="BE436" s="469">
        <f t="shared" ca="1" si="509"/>
        <v>5000</v>
      </c>
      <c r="BF436" s="469">
        <f t="shared" ca="1" si="509"/>
        <v>5000</v>
      </c>
      <c r="BG436" s="469">
        <f t="shared" ca="1" si="509"/>
        <v>5000</v>
      </c>
      <c r="BH436" s="469">
        <f t="shared" ca="1" si="509"/>
        <v>5000</v>
      </c>
      <c r="BI436" s="469">
        <f t="shared" ca="1" si="509"/>
        <v>5000</v>
      </c>
      <c r="BJ436" s="469">
        <f t="shared" ca="1" si="509"/>
        <v>5000</v>
      </c>
      <c r="BK436" s="469">
        <f t="shared" ca="1" si="509"/>
        <v>5000</v>
      </c>
      <c r="BL436" s="469">
        <f t="shared" ca="1" si="509"/>
        <v>5000</v>
      </c>
      <c r="BM436" s="469">
        <f t="shared" ca="1" si="509"/>
        <v>5000</v>
      </c>
      <c r="BN436" s="469">
        <f t="shared" ca="1" si="509"/>
        <v>5000</v>
      </c>
      <c r="BO436" s="469">
        <f t="shared" ca="1" si="509"/>
        <v>5000</v>
      </c>
      <c r="BP436" s="469">
        <f t="shared" ca="1" si="510"/>
        <v>5000</v>
      </c>
      <c r="BQ436" s="469">
        <f t="shared" ca="1" si="510"/>
        <v>5000</v>
      </c>
      <c r="BR436" s="469">
        <f t="shared" ca="1" si="510"/>
        <v>5000</v>
      </c>
      <c r="BS436" s="469">
        <f t="shared" ca="1" si="510"/>
        <v>5000</v>
      </c>
      <c r="BT436" s="469">
        <f t="shared" ca="1" si="510"/>
        <v>5000</v>
      </c>
      <c r="BU436" s="469">
        <f t="shared" ca="1" si="510"/>
        <v>5000</v>
      </c>
      <c r="BV436" s="469">
        <f t="shared" ca="1" si="510"/>
        <v>5000</v>
      </c>
      <c r="BW436" s="469">
        <f t="shared" ca="1" si="510"/>
        <v>5000</v>
      </c>
      <c r="BX436" s="469">
        <f t="shared" ca="1" si="510"/>
        <v>5000</v>
      </c>
      <c r="BY436" s="469">
        <f t="shared" ca="1" si="510"/>
        <v>5000</v>
      </c>
      <c r="BZ436" s="469">
        <f t="shared" ca="1" si="510"/>
        <v>5000</v>
      </c>
      <c r="CA436" s="469">
        <f t="shared" ca="1" si="510"/>
        <v>5000</v>
      </c>
      <c r="CB436" s="469">
        <f t="shared" ca="1" si="510"/>
        <v>5000</v>
      </c>
      <c r="CC436" s="469">
        <f t="shared" ca="1" si="510"/>
        <v>5000</v>
      </c>
      <c r="CD436" s="469">
        <f t="shared" ca="1" si="510"/>
        <v>5000</v>
      </c>
      <c r="CE436" s="469">
        <f t="shared" ca="1" si="510"/>
        <v>5000</v>
      </c>
      <c r="CF436" s="469">
        <f t="shared" ca="1" si="506"/>
        <v>5000</v>
      </c>
      <c r="CG436" s="469">
        <f t="shared" ca="1" si="507"/>
        <v>5000</v>
      </c>
      <c r="CH436" s="469">
        <f t="shared" ca="1" si="507"/>
        <v>5000</v>
      </c>
      <c r="CI436" s="469">
        <f t="shared" ca="1" si="507"/>
        <v>5000</v>
      </c>
      <c r="CJ436" s="469">
        <f t="shared" ca="1" si="507"/>
        <v>5000</v>
      </c>
      <c r="CK436" s="469">
        <f t="shared" ca="1" si="507"/>
        <v>5000</v>
      </c>
      <c r="CL436" s="469">
        <f t="shared" ca="1" si="507"/>
        <v>5000</v>
      </c>
      <c r="CM436" s="469">
        <f t="shared" ca="1" si="507"/>
        <v>5000</v>
      </c>
      <c r="CN436" s="469">
        <f t="shared" ca="1" si="507"/>
        <v>5000</v>
      </c>
      <c r="CO436" s="469">
        <f t="shared" ca="1" si="507"/>
        <v>5000</v>
      </c>
      <c r="CP436" s="469">
        <f t="shared" ca="1" si="507"/>
        <v>5000</v>
      </c>
      <c r="CQ436" s="469">
        <f t="shared" ca="1" si="507"/>
        <v>5000</v>
      </c>
      <c r="CR436" s="469">
        <f t="shared" ca="1" si="507"/>
        <v>5000</v>
      </c>
      <c r="CS436" s="469">
        <f t="shared" ca="1" si="507"/>
        <v>5000</v>
      </c>
      <c r="CT436" s="469">
        <f t="shared" ca="1" si="507"/>
        <v>5000</v>
      </c>
      <c r="CU436" s="469">
        <f t="shared" ca="1" si="507"/>
        <v>5000</v>
      </c>
      <c r="CV436" s="469">
        <f t="shared" ca="1" si="507"/>
        <v>5000</v>
      </c>
      <c r="CW436" s="469">
        <f t="shared" ca="1" si="507"/>
        <v>5000</v>
      </c>
      <c r="CX436" s="469">
        <f t="shared" ca="1" si="507"/>
        <v>5000</v>
      </c>
      <c r="CY436" s="469">
        <f t="shared" ca="1" si="507"/>
        <v>5000</v>
      </c>
      <c r="CZ436" s="469">
        <f t="shared" ca="1" si="507"/>
        <v>5000</v>
      </c>
      <c r="DA436" s="469">
        <f t="shared" ca="1" si="507"/>
        <v>5000</v>
      </c>
      <c r="DB436" s="469" t="e">
        <f t="shared" ca="1" si="507"/>
        <v>#REF!</v>
      </c>
      <c r="DC436" s="469" t="e">
        <f t="shared" ca="1" si="507"/>
        <v>#REF!</v>
      </c>
      <c r="DD436" s="469">
        <f t="shared" ca="1" si="507"/>
        <v>5000</v>
      </c>
      <c r="DE436" s="469">
        <f t="shared" ca="1" si="507"/>
        <v>5000</v>
      </c>
      <c r="DF436" s="469">
        <f t="shared" ca="1" si="507"/>
        <v>5000</v>
      </c>
      <c r="DG436" s="469">
        <f t="shared" ca="1" si="507"/>
        <v>5000</v>
      </c>
      <c r="DH436" s="469">
        <f t="shared" ca="1" si="507"/>
        <v>5000</v>
      </c>
      <c r="DI436" s="469">
        <f t="shared" ca="1" si="507"/>
        <v>5000</v>
      </c>
      <c r="DJ436" s="469">
        <f t="shared" ca="1" si="507"/>
        <v>5000</v>
      </c>
      <c r="DK436" s="469">
        <f t="shared" ca="1" si="507"/>
        <v>5000</v>
      </c>
      <c r="DL436" s="469">
        <f t="shared" ca="1" si="507"/>
        <v>5000</v>
      </c>
    </row>
    <row r="437" spans="1:116" s="462" customFormat="1" outlineLevel="1" x14ac:dyDescent="0.4">
      <c r="A437" s="461"/>
      <c r="B437" s="461"/>
      <c r="C437" s="461"/>
      <c r="E437" s="463"/>
      <c r="G437" s="468">
        <f t="shared" si="502"/>
        <v>17</v>
      </c>
      <c r="H437" s="461"/>
      <c r="I437" s="465"/>
      <c r="J437" s="465"/>
      <c r="K437" s="461"/>
      <c r="L437" s="461"/>
      <c r="M437" s="461"/>
      <c r="N437" s="461"/>
      <c r="O437" s="461"/>
      <c r="P437" s="461"/>
      <c r="R437" s="464"/>
      <c r="S437" s="469">
        <f t="shared" si="503"/>
        <v>0</v>
      </c>
      <c r="T437" s="469">
        <f t="shared" si="504"/>
        <v>0</v>
      </c>
      <c r="U437" s="469">
        <f t="shared" si="504"/>
        <v>0</v>
      </c>
      <c r="V437" s="469">
        <f t="shared" si="504"/>
        <v>0</v>
      </c>
      <c r="W437" s="469">
        <f t="shared" si="504"/>
        <v>0</v>
      </c>
      <c r="X437" s="469">
        <f t="shared" si="504"/>
        <v>0</v>
      </c>
      <c r="Y437" s="469">
        <f t="shared" si="504"/>
        <v>0</v>
      </c>
      <c r="Z437" s="469">
        <f t="shared" si="504"/>
        <v>0</v>
      </c>
      <c r="AA437" s="469">
        <f t="shared" si="504"/>
        <v>0</v>
      </c>
      <c r="AB437" s="469">
        <f t="shared" si="504"/>
        <v>0</v>
      </c>
      <c r="AC437" s="469">
        <f t="shared" si="504"/>
        <v>0</v>
      </c>
      <c r="AD437" s="469">
        <f t="shared" si="504"/>
        <v>0</v>
      </c>
      <c r="AE437" s="469">
        <f t="shared" si="504"/>
        <v>0</v>
      </c>
      <c r="AF437" s="469">
        <f t="shared" si="504"/>
        <v>0</v>
      </c>
      <c r="AG437" s="469">
        <f t="shared" si="504"/>
        <v>0</v>
      </c>
      <c r="AH437" s="469">
        <f t="shared" si="504"/>
        <v>0</v>
      </c>
      <c r="AI437" s="469">
        <f t="shared" ca="1" si="504"/>
        <v>5000</v>
      </c>
      <c r="AJ437" s="469">
        <f t="shared" ca="1" si="508"/>
        <v>5000</v>
      </c>
      <c r="AK437" s="469">
        <f t="shared" ca="1" si="508"/>
        <v>5000</v>
      </c>
      <c r="AL437" s="469">
        <f t="shared" ca="1" si="508"/>
        <v>5000</v>
      </c>
      <c r="AM437" s="469">
        <f t="shared" ca="1" si="508"/>
        <v>5000</v>
      </c>
      <c r="AN437" s="469">
        <f t="shared" ca="1" si="508"/>
        <v>5000</v>
      </c>
      <c r="AO437" s="469">
        <f t="shared" ca="1" si="508"/>
        <v>5000</v>
      </c>
      <c r="AP437" s="469">
        <f t="shared" ca="1" si="508"/>
        <v>5000</v>
      </c>
      <c r="AQ437" s="469">
        <f t="shared" ca="1" si="508"/>
        <v>5000</v>
      </c>
      <c r="AR437" s="469">
        <f t="shared" ca="1" si="508"/>
        <v>5000</v>
      </c>
      <c r="AS437" s="469">
        <f t="shared" ca="1" si="508"/>
        <v>5000</v>
      </c>
      <c r="AT437" s="469">
        <f t="shared" ca="1" si="508"/>
        <v>5000</v>
      </c>
      <c r="AU437" s="469">
        <f t="shared" ca="1" si="508"/>
        <v>5000</v>
      </c>
      <c r="AV437" s="469">
        <f t="shared" ca="1" si="508"/>
        <v>5000</v>
      </c>
      <c r="AW437" s="469">
        <f t="shared" ca="1" si="508"/>
        <v>5000</v>
      </c>
      <c r="AX437" s="469">
        <f t="shared" ca="1" si="508"/>
        <v>5000</v>
      </c>
      <c r="AY437" s="469">
        <f t="shared" ca="1" si="508"/>
        <v>5000</v>
      </c>
      <c r="AZ437" s="469">
        <f t="shared" ca="1" si="509"/>
        <v>5000</v>
      </c>
      <c r="BA437" s="469">
        <f t="shared" ca="1" si="509"/>
        <v>5000</v>
      </c>
      <c r="BB437" s="469">
        <f t="shared" ca="1" si="509"/>
        <v>5000</v>
      </c>
      <c r="BC437" s="469">
        <f t="shared" ca="1" si="509"/>
        <v>5000</v>
      </c>
      <c r="BD437" s="469">
        <f t="shared" ca="1" si="509"/>
        <v>5000</v>
      </c>
      <c r="BE437" s="469">
        <f t="shared" ca="1" si="509"/>
        <v>5000</v>
      </c>
      <c r="BF437" s="469">
        <f t="shared" ca="1" si="509"/>
        <v>5000</v>
      </c>
      <c r="BG437" s="469">
        <f t="shared" ca="1" si="509"/>
        <v>5000</v>
      </c>
      <c r="BH437" s="469">
        <f t="shared" ca="1" si="509"/>
        <v>5000</v>
      </c>
      <c r="BI437" s="469">
        <f t="shared" ca="1" si="509"/>
        <v>5000</v>
      </c>
      <c r="BJ437" s="469">
        <f t="shared" ca="1" si="509"/>
        <v>5000</v>
      </c>
      <c r="BK437" s="469">
        <f t="shared" ca="1" si="509"/>
        <v>5000</v>
      </c>
      <c r="BL437" s="469">
        <f t="shared" ca="1" si="509"/>
        <v>5000</v>
      </c>
      <c r="BM437" s="469">
        <f t="shared" ca="1" si="509"/>
        <v>5000</v>
      </c>
      <c r="BN437" s="469">
        <f t="shared" ca="1" si="509"/>
        <v>5000</v>
      </c>
      <c r="BO437" s="469">
        <f t="shared" ca="1" si="509"/>
        <v>5000</v>
      </c>
      <c r="BP437" s="469">
        <f t="shared" ca="1" si="510"/>
        <v>5000</v>
      </c>
      <c r="BQ437" s="469">
        <f t="shared" ca="1" si="510"/>
        <v>5000</v>
      </c>
      <c r="BR437" s="469">
        <f t="shared" ca="1" si="510"/>
        <v>5000</v>
      </c>
      <c r="BS437" s="469">
        <f t="shared" ca="1" si="510"/>
        <v>5000</v>
      </c>
      <c r="BT437" s="469">
        <f t="shared" ca="1" si="510"/>
        <v>5000</v>
      </c>
      <c r="BU437" s="469">
        <f t="shared" ca="1" si="510"/>
        <v>5000</v>
      </c>
      <c r="BV437" s="469">
        <f t="shared" ca="1" si="510"/>
        <v>5000</v>
      </c>
      <c r="BW437" s="469">
        <f t="shared" ca="1" si="510"/>
        <v>5000</v>
      </c>
      <c r="BX437" s="469">
        <f t="shared" ca="1" si="510"/>
        <v>5000</v>
      </c>
      <c r="BY437" s="469">
        <f t="shared" ca="1" si="510"/>
        <v>5000</v>
      </c>
      <c r="BZ437" s="469">
        <f t="shared" ca="1" si="510"/>
        <v>5000</v>
      </c>
      <c r="CA437" s="469">
        <f t="shared" ca="1" si="510"/>
        <v>5000</v>
      </c>
      <c r="CB437" s="469">
        <f t="shared" ca="1" si="510"/>
        <v>5000</v>
      </c>
      <c r="CC437" s="469">
        <f t="shared" ca="1" si="510"/>
        <v>5000</v>
      </c>
      <c r="CD437" s="469">
        <f t="shared" ca="1" si="510"/>
        <v>5000</v>
      </c>
      <c r="CE437" s="469">
        <f t="shared" ca="1" si="510"/>
        <v>5000</v>
      </c>
      <c r="CF437" s="469">
        <f t="shared" ca="1" si="506"/>
        <v>5000</v>
      </c>
      <c r="CG437" s="469">
        <f t="shared" ca="1" si="507"/>
        <v>5000</v>
      </c>
      <c r="CH437" s="469">
        <f t="shared" ca="1" si="507"/>
        <v>5000</v>
      </c>
      <c r="CI437" s="469">
        <f t="shared" ca="1" si="507"/>
        <v>5000</v>
      </c>
      <c r="CJ437" s="469">
        <f t="shared" ca="1" si="507"/>
        <v>5000</v>
      </c>
      <c r="CK437" s="469">
        <f t="shared" ca="1" si="507"/>
        <v>5000</v>
      </c>
      <c r="CL437" s="469">
        <f t="shared" ca="1" si="507"/>
        <v>5000</v>
      </c>
      <c r="CM437" s="469">
        <f t="shared" ca="1" si="507"/>
        <v>5000</v>
      </c>
      <c r="CN437" s="469">
        <f t="shared" ca="1" si="507"/>
        <v>5000</v>
      </c>
      <c r="CO437" s="469">
        <f t="shared" ca="1" si="507"/>
        <v>5000</v>
      </c>
      <c r="CP437" s="469">
        <f t="shared" ca="1" si="507"/>
        <v>5000</v>
      </c>
      <c r="CQ437" s="469">
        <f t="shared" ca="1" si="507"/>
        <v>5000</v>
      </c>
      <c r="CR437" s="469">
        <f t="shared" ca="1" si="507"/>
        <v>5000</v>
      </c>
      <c r="CS437" s="469">
        <f t="shared" ca="1" si="507"/>
        <v>5000</v>
      </c>
      <c r="CT437" s="469">
        <f t="shared" ca="1" si="507"/>
        <v>5000</v>
      </c>
      <c r="CU437" s="469">
        <f t="shared" ca="1" si="507"/>
        <v>5000</v>
      </c>
      <c r="CV437" s="469">
        <f t="shared" ca="1" si="507"/>
        <v>5000</v>
      </c>
      <c r="CW437" s="469">
        <f t="shared" ca="1" si="507"/>
        <v>5000</v>
      </c>
      <c r="CX437" s="469">
        <f t="shared" ca="1" si="507"/>
        <v>5000</v>
      </c>
      <c r="CY437" s="469">
        <f t="shared" ca="1" si="507"/>
        <v>5000</v>
      </c>
      <c r="CZ437" s="469">
        <f t="shared" ca="1" si="507"/>
        <v>5000</v>
      </c>
      <c r="DA437" s="469">
        <f t="shared" ca="1" si="507"/>
        <v>5000</v>
      </c>
      <c r="DB437" s="469">
        <f t="shared" ca="1" si="507"/>
        <v>5000</v>
      </c>
      <c r="DC437" s="469" t="e">
        <f t="shared" ca="1" si="507"/>
        <v>#REF!</v>
      </c>
      <c r="DD437" s="469" t="e">
        <f t="shared" ca="1" si="507"/>
        <v>#REF!</v>
      </c>
      <c r="DE437" s="469">
        <f t="shared" ca="1" si="507"/>
        <v>5000</v>
      </c>
      <c r="DF437" s="469">
        <f t="shared" ca="1" si="507"/>
        <v>5000</v>
      </c>
      <c r="DG437" s="469">
        <f t="shared" ca="1" si="507"/>
        <v>5000</v>
      </c>
      <c r="DH437" s="469">
        <f t="shared" ca="1" si="507"/>
        <v>5000</v>
      </c>
      <c r="DI437" s="469">
        <f t="shared" ca="1" si="507"/>
        <v>5000</v>
      </c>
      <c r="DJ437" s="469">
        <f t="shared" ca="1" si="507"/>
        <v>5000</v>
      </c>
      <c r="DK437" s="469">
        <f t="shared" ref="DK437:DL445" ca="1" si="511">+DJ436</f>
        <v>5000</v>
      </c>
      <c r="DL437" s="469">
        <f t="shared" ca="1" si="511"/>
        <v>5000</v>
      </c>
    </row>
    <row r="438" spans="1:116" s="462" customFormat="1" outlineLevel="1" x14ac:dyDescent="0.4">
      <c r="A438" s="461"/>
      <c r="B438" s="461"/>
      <c r="C438" s="461"/>
      <c r="E438" s="463"/>
      <c r="G438" s="468">
        <f t="shared" si="502"/>
        <v>18</v>
      </c>
      <c r="H438" s="461"/>
      <c r="I438" s="465"/>
      <c r="J438" s="465"/>
      <c r="K438" s="461"/>
      <c r="L438" s="461"/>
      <c r="M438" s="461"/>
      <c r="N438" s="461"/>
      <c r="O438" s="461"/>
      <c r="P438" s="461"/>
      <c r="R438" s="464"/>
      <c r="S438" s="469">
        <f t="shared" si="503"/>
        <v>0</v>
      </c>
      <c r="T438" s="469">
        <f t="shared" si="504"/>
        <v>0</v>
      </c>
      <c r="U438" s="469">
        <f t="shared" si="504"/>
        <v>0</v>
      </c>
      <c r="V438" s="469">
        <f t="shared" si="504"/>
        <v>0</v>
      </c>
      <c r="W438" s="469">
        <f t="shared" si="504"/>
        <v>0</v>
      </c>
      <c r="X438" s="469">
        <f t="shared" si="504"/>
        <v>0</v>
      </c>
      <c r="Y438" s="469">
        <f t="shared" si="504"/>
        <v>0</v>
      </c>
      <c r="Z438" s="469">
        <f t="shared" si="504"/>
        <v>0</v>
      </c>
      <c r="AA438" s="469">
        <f t="shared" si="504"/>
        <v>0</v>
      </c>
      <c r="AB438" s="469">
        <f t="shared" si="504"/>
        <v>0</v>
      </c>
      <c r="AC438" s="469">
        <f t="shared" si="504"/>
        <v>0</v>
      </c>
      <c r="AD438" s="469">
        <f t="shared" si="504"/>
        <v>0</v>
      </c>
      <c r="AE438" s="469">
        <f t="shared" si="504"/>
        <v>0</v>
      </c>
      <c r="AF438" s="469">
        <f t="shared" si="504"/>
        <v>0</v>
      </c>
      <c r="AG438" s="469">
        <f t="shared" si="504"/>
        <v>0</v>
      </c>
      <c r="AH438" s="469">
        <f t="shared" si="504"/>
        <v>0</v>
      </c>
      <c r="AI438" s="469">
        <f t="shared" si="504"/>
        <v>0</v>
      </c>
      <c r="AJ438" s="469">
        <f t="shared" ca="1" si="508"/>
        <v>5000</v>
      </c>
      <c r="AK438" s="469">
        <f t="shared" ca="1" si="508"/>
        <v>5000</v>
      </c>
      <c r="AL438" s="469">
        <f t="shared" ca="1" si="508"/>
        <v>5000</v>
      </c>
      <c r="AM438" s="469">
        <f t="shared" ca="1" si="508"/>
        <v>5000</v>
      </c>
      <c r="AN438" s="469">
        <f t="shared" ca="1" si="508"/>
        <v>5000</v>
      </c>
      <c r="AO438" s="469">
        <f t="shared" ca="1" si="508"/>
        <v>5000</v>
      </c>
      <c r="AP438" s="469">
        <f t="shared" ca="1" si="508"/>
        <v>5000</v>
      </c>
      <c r="AQ438" s="469">
        <f t="shared" ca="1" si="508"/>
        <v>5000</v>
      </c>
      <c r="AR438" s="469">
        <f t="shared" ca="1" si="508"/>
        <v>5000</v>
      </c>
      <c r="AS438" s="469">
        <f t="shared" ca="1" si="508"/>
        <v>5000</v>
      </c>
      <c r="AT438" s="469">
        <f t="shared" ca="1" si="508"/>
        <v>5000</v>
      </c>
      <c r="AU438" s="469">
        <f t="shared" ca="1" si="508"/>
        <v>5000</v>
      </c>
      <c r="AV438" s="469">
        <f t="shared" ca="1" si="508"/>
        <v>5000</v>
      </c>
      <c r="AW438" s="469">
        <f t="shared" ca="1" si="508"/>
        <v>5000</v>
      </c>
      <c r="AX438" s="469">
        <f t="shared" ca="1" si="508"/>
        <v>5000</v>
      </c>
      <c r="AY438" s="469">
        <f t="shared" ca="1" si="508"/>
        <v>5000</v>
      </c>
      <c r="AZ438" s="469">
        <f t="shared" ca="1" si="509"/>
        <v>5000</v>
      </c>
      <c r="BA438" s="469">
        <f t="shared" ca="1" si="509"/>
        <v>5000</v>
      </c>
      <c r="BB438" s="469">
        <f t="shared" ca="1" si="509"/>
        <v>5000</v>
      </c>
      <c r="BC438" s="469">
        <f t="shared" ca="1" si="509"/>
        <v>5000</v>
      </c>
      <c r="BD438" s="469">
        <f t="shared" ca="1" si="509"/>
        <v>5000</v>
      </c>
      <c r="BE438" s="469">
        <f t="shared" ca="1" si="509"/>
        <v>5000</v>
      </c>
      <c r="BF438" s="469">
        <f t="shared" ca="1" si="509"/>
        <v>5000</v>
      </c>
      <c r="BG438" s="469">
        <f t="shared" ca="1" si="509"/>
        <v>5000</v>
      </c>
      <c r="BH438" s="469">
        <f t="shared" ca="1" si="509"/>
        <v>5000</v>
      </c>
      <c r="BI438" s="469">
        <f t="shared" ca="1" si="509"/>
        <v>5000</v>
      </c>
      <c r="BJ438" s="469">
        <f t="shared" ca="1" si="509"/>
        <v>5000</v>
      </c>
      <c r="BK438" s="469">
        <f t="shared" ca="1" si="509"/>
        <v>5000</v>
      </c>
      <c r="BL438" s="469">
        <f t="shared" ca="1" si="509"/>
        <v>5000</v>
      </c>
      <c r="BM438" s="469">
        <f t="shared" ca="1" si="509"/>
        <v>5000</v>
      </c>
      <c r="BN438" s="469">
        <f t="shared" ca="1" si="509"/>
        <v>5000</v>
      </c>
      <c r="BO438" s="469">
        <f t="shared" ca="1" si="509"/>
        <v>5000</v>
      </c>
      <c r="BP438" s="469">
        <f t="shared" ca="1" si="510"/>
        <v>5000</v>
      </c>
      <c r="BQ438" s="469">
        <f t="shared" ca="1" si="510"/>
        <v>5000</v>
      </c>
      <c r="BR438" s="469">
        <f t="shared" ca="1" si="510"/>
        <v>5000</v>
      </c>
      <c r="BS438" s="469">
        <f t="shared" ca="1" si="510"/>
        <v>5000</v>
      </c>
      <c r="BT438" s="469">
        <f t="shared" ca="1" si="510"/>
        <v>5000</v>
      </c>
      <c r="BU438" s="469">
        <f t="shared" ca="1" si="510"/>
        <v>5000</v>
      </c>
      <c r="BV438" s="469">
        <f t="shared" ca="1" si="510"/>
        <v>5000</v>
      </c>
      <c r="BW438" s="469">
        <f t="shared" ca="1" si="510"/>
        <v>5000</v>
      </c>
      <c r="BX438" s="469">
        <f t="shared" ca="1" si="510"/>
        <v>5000</v>
      </c>
      <c r="BY438" s="469">
        <f t="shared" ca="1" si="510"/>
        <v>5000</v>
      </c>
      <c r="BZ438" s="469">
        <f t="shared" ca="1" si="510"/>
        <v>5000</v>
      </c>
      <c r="CA438" s="469">
        <f t="shared" ca="1" si="510"/>
        <v>5000</v>
      </c>
      <c r="CB438" s="469">
        <f t="shared" ca="1" si="510"/>
        <v>5000</v>
      </c>
      <c r="CC438" s="469">
        <f t="shared" ca="1" si="510"/>
        <v>5000</v>
      </c>
      <c r="CD438" s="469">
        <f t="shared" ca="1" si="510"/>
        <v>5000</v>
      </c>
      <c r="CE438" s="469">
        <f t="shared" ca="1" si="510"/>
        <v>5000</v>
      </c>
      <c r="CF438" s="469">
        <f t="shared" ca="1" si="506"/>
        <v>5000</v>
      </c>
      <c r="CG438" s="469">
        <f t="shared" ca="1" si="506"/>
        <v>5000</v>
      </c>
      <c r="CH438" s="469">
        <f t="shared" ca="1" si="506"/>
        <v>5000</v>
      </c>
      <c r="CI438" s="469">
        <f t="shared" ca="1" si="506"/>
        <v>5000</v>
      </c>
      <c r="CJ438" s="469">
        <f t="shared" ca="1" si="506"/>
        <v>5000</v>
      </c>
      <c r="CK438" s="469">
        <f t="shared" ca="1" si="506"/>
        <v>5000</v>
      </c>
      <c r="CL438" s="469">
        <f t="shared" ca="1" si="506"/>
        <v>5000</v>
      </c>
      <c r="CM438" s="469">
        <f t="shared" ca="1" si="506"/>
        <v>5000</v>
      </c>
      <c r="CN438" s="469">
        <f t="shared" ca="1" si="506"/>
        <v>5000</v>
      </c>
      <c r="CO438" s="469">
        <f t="shared" ca="1" si="506"/>
        <v>5000</v>
      </c>
      <c r="CP438" s="469">
        <f t="shared" ca="1" si="506"/>
        <v>5000</v>
      </c>
      <c r="CQ438" s="469">
        <f t="shared" ca="1" si="506"/>
        <v>5000</v>
      </c>
      <c r="CR438" s="469">
        <f t="shared" ca="1" si="506"/>
        <v>5000</v>
      </c>
      <c r="CS438" s="469">
        <f t="shared" ca="1" si="506"/>
        <v>5000</v>
      </c>
      <c r="CT438" s="469">
        <f t="shared" ca="1" si="506"/>
        <v>5000</v>
      </c>
      <c r="CU438" s="469">
        <f t="shared" ref="CU438:DJ445" ca="1" si="512">+CT437</f>
        <v>5000</v>
      </c>
      <c r="CV438" s="469">
        <f t="shared" ca="1" si="512"/>
        <v>5000</v>
      </c>
      <c r="CW438" s="469">
        <f t="shared" ca="1" si="512"/>
        <v>5000</v>
      </c>
      <c r="CX438" s="469">
        <f t="shared" ca="1" si="512"/>
        <v>5000</v>
      </c>
      <c r="CY438" s="469">
        <f t="shared" ca="1" si="512"/>
        <v>5000</v>
      </c>
      <c r="CZ438" s="469">
        <f t="shared" ca="1" si="512"/>
        <v>5000</v>
      </c>
      <c r="DA438" s="469">
        <f t="shared" ca="1" si="512"/>
        <v>5000</v>
      </c>
      <c r="DB438" s="469">
        <f t="shared" ca="1" si="512"/>
        <v>5000</v>
      </c>
      <c r="DC438" s="469">
        <f t="shared" ca="1" si="512"/>
        <v>5000</v>
      </c>
      <c r="DD438" s="469" t="e">
        <f t="shared" ca="1" si="512"/>
        <v>#REF!</v>
      </c>
      <c r="DE438" s="469" t="e">
        <f t="shared" ca="1" si="512"/>
        <v>#REF!</v>
      </c>
      <c r="DF438" s="469">
        <f t="shared" ca="1" si="512"/>
        <v>5000</v>
      </c>
      <c r="DG438" s="469">
        <f t="shared" ca="1" si="512"/>
        <v>5000</v>
      </c>
      <c r="DH438" s="469">
        <f t="shared" ca="1" si="512"/>
        <v>5000</v>
      </c>
      <c r="DI438" s="469">
        <f t="shared" ca="1" si="512"/>
        <v>5000</v>
      </c>
      <c r="DJ438" s="469">
        <f t="shared" ca="1" si="512"/>
        <v>5000</v>
      </c>
      <c r="DK438" s="469">
        <f t="shared" ca="1" si="511"/>
        <v>5000</v>
      </c>
      <c r="DL438" s="469">
        <f t="shared" ca="1" si="511"/>
        <v>5000</v>
      </c>
    </row>
    <row r="439" spans="1:116" s="462" customFormat="1" outlineLevel="1" x14ac:dyDescent="0.4">
      <c r="A439" s="461"/>
      <c r="B439" s="461"/>
      <c r="C439" s="461"/>
      <c r="E439" s="463"/>
      <c r="G439" s="468">
        <f t="shared" si="502"/>
        <v>19</v>
      </c>
      <c r="H439" s="461"/>
      <c r="I439" s="465"/>
      <c r="J439" s="465"/>
      <c r="K439" s="461"/>
      <c r="L439" s="461"/>
      <c r="M439" s="461"/>
      <c r="N439" s="461"/>
      <c r="O439" s="461"/>
      <c r="P439" s="461"/>
      <c r="R439" s="464"/>
      <c r="S439" s="469">
        <f t="shared" si="503"/>
        <v>0</v>
      </c>
      <c r="T439" s="469">
        <f t="shared" si="504"/>
        <v>0</v>
      </c>
      <c r="U439" s="469">
        <f t="shared" si="504"/>
        <v>0</v>
      </c>
      <c r="V439" s="469">
        <f t="shared" si="504"/>
        <v>0</v>
      </c>
      <c r="W439" s="469">
        <f t="shared" si="504"/>
        <v>0</v>
      </c>
      <c r="X439" s="469">
        <f t="shared" si="504"/>
        <v>0</v>
      </c>
      <c r="Y439" s="469">
        <f t="shared" si="504"/>
        <v>0</v>
      </c>
      <c r="Z439" s="469">
        <f t="shared" si="504"/>
        <v>0</v>
      </c>
      <c r="AA439" s="469">
        <f t="shared" si="504"/>
        <v>0</v>
      </c>
      <c r="AB439" s="469">
        <f t="shared" si="504"/>
        <v>0</v>
      </c>
      <c r="AC439" s="469">
        <f t="shared" si="504"/>
        <v>0</v>
      </c>
      <c r="AD439" s="469">
        <f t="shared" si="504"/>
        <v>0</v>
      </c>
      <c r="AE439" s="469">
        <f t="shared" si="504"/>
        <v>0</v>
      </c>
      <c r="AF439" s="469">
        <f t="shared" si="504"/>
        <v>0</v>
      </c>
      <c r="AG439" s="469">
        <f t="shared" si="504"/>
        <v>0</v>
      </c>
      <c r="AH439" s="469">
        <f t="shared" si="504"/>
        <v>0</v>
      </c>
      <c r="AI439" s="469">
        <f t="shared" si="504"/>
        <v>0</v>
      </c>
      <c r="AJ439" s="469">
        <f t="shared" si="508"/>
        <v>0</v>
      </c>
      <c r="AK439" s="469">
        <f t="shared" ca="1" si="508"/>
        <v>5000</v>
      </c>
      <c r="AL439" s="469">
        <f t="shared" ca="1" si="508"/>
        <v>5000</v>
      </c>
      <c r="AM439" s="469">
        <f t="shared" ca="1" si="508"/>
        <v>5000</v>
      </c>
      <c r="AN439" s="469">
        <f t="shared" ca="1" si="508"/>
        <v>5000</v>
      </c>
      <c r="AO439" s="469">
        <f t="shared" ca="1" si="508"/>
        <v>5000</v>
      </c>
      <c r="AP439" s="469">
        <f t="shared" ca="1" si="508"/>
        <v>5000</v>
      </c>
      <c r="AQ439" s="469">
        <f t="shared" ca="1" si="508"/>
        <v>5000</v>
      </c>
      <c r="AR439" s="469">
        <f t="shared" ca="1" si="508"/>
        <v>5000</v>
      </c>
      <c r="AS439" s="469">
        <f t="shared" ca="1" si="508"/>
        <v>5000</v>
      </c>
      <c r="AT439" s="469">
        <f t="shared" ca="1" si="508"/>
        <v>5000</v>
      </c>
      <c r="AU439" s="469">
        <f t="shared" ca="1" si="508"/>
        <v>5000</v>
      </c>
      <c r="AV439" s="469">
        <f t="shared" ca="1" si="508"/>
        <v>5000</v>
      </c>
      <c r="AW439" s="469">
        <f t="shared" ca="1" si="508"/>
        <v>5000</v>
      </c>
      <c r="AX439" s="469">
        <f t="shared" ca="1" si="508"/>
        <v>5000</v>
      </c>
      <c r="AY439" s="469">
        <f t="shared" ca="1" si="508"/>
        <v>5000</v>
      </c>
      <c r="AZ439" s="469">
        <f t="shared" ca="1" si="509"/>
        <v>5000</v>
      </c>
      <c r="BA439" s="469">
        <f t="shared" ca="1" si="509"/>
        <v>5000</v>
      </c>
      <c r="BB439" s="469">
        <f t="shared" ca="1" si="509"/>
        <v>5000</v>
      </c>
      <c r="BC439" s="469">
        <f t="shared" ca="1" si="509"/>
        <v>5000</v>
      </c>
      <c r="BD439" s="469">
        <f t="shared" ca="1" si="509"/>
        <v>5000</v>
      </c>
      <c r="BE439" s="469">
        <f t="shared" ca="1" si="509"/>
        <v>5000</v>
      </c>
      <c r="BF439" s="469">
        <f t="shared" ca="1" si="509"/>
        <v>5000</v>
      </c>
      <c r="BG439" s="469">
        <f t="shared" ca="1" si="509"/>
        <v>5000</v>
      </c>
      <c r="BH439" s="469">
        <f t="shared" ca="1" si="509"/>
        <v>5000</v>
      </c>
      <c r="BI439" s="469">
        <f t="shared" ca="1" si="509"/>
        <v>5000</v>
      </c>
      <c r="BJ439" s="469">
        <f t="shared" ca="1" si="509"/>
        <v>5000</v>
      </c>
      <c r="BK439" s="469">
        <f t="shared" ca="1" si="509"/>
        <v>5000</v>
      </c>
      <c r="BL439" s="469">
        <f t="shared" ca="1" si="509"/>
        <v>5000</v>
      </c>
      <c r="BM439" s="469">
        <f t="shared" ca="1" si="509"/>
        <v>5000</v>
      </c>
      <c r="BN439" s="469">
        <f t="shared" ca="1" si="509"/>
        <v>5000</v>
      </c>
      <c r="BO439" s="469">
        <f t="shared" ca="1" si="509"/>
        <v>5000</v>
      </c>
      <c r="BP439" s="469">
        <f t="shared" ca="1" si="510"/>
        <v>5000</v>
      </c>
      <c r="BQ439" s="469">
        <f t="shared" ca="1" si="510"/>
        <v>5000</v>
      </c>
      <c r="BR439" s="469">
        <f t="shared" ca="1" si="510"/>
        <v>5000</v>
      </c>
      <c r="BS439" s="469">
        <f t="shared" ca="1" si="510"/>
        <v>5000</v>
      </c>
      <c r="BT439" s="469">
        <f t="shared" ca="1" si="510"/>
        <v>5000</v>
      </c>
      <c r="BU439" s="469">
        <f t="shared" ca="1" si="510"/>
        <v>5000</v>
      </c>
      <c r="BV439" s="469">
        <f t="shared" ca="1" si="510"/>
        <v>5000</v>
      </c>
      <c r="BW439" s="469">
        <f t="shared" ca="1" si="510"/>
        <v>5000</v>
      </c>
      <c r="BX439" s="469">
        <f t="shared" ca="1" si="510"/>
        <v>5000</v>
      </c>
      <c r="BY439" s="469">
        <f t="shared" ca="1" si="510"/>
        <v>5000</v>
      </c>
      <c r="BZ439" s="469">
        <f t="shared" ca="1" si="510"/>
        <v>5000</v>
      </c>
      <c r="CA439" s="469">
        <f t="shared" ca="1" si="510"/>
        <v>5000</v>
      </c>
      <c r="CB439" s="469">
        <f t="shared" ca="1" si="510"/>
        <v>5000</v>
      </c>
      <c r="CC439" s="469">
        <f t="shared" ca="1" si="510"/>
        <v>5000</v>
      </c>
      <c r="CD439" s="469">
        <f t="shared" ca="1" si="510"/>
        <v>5000</v>
      </c>
      <c r="CE439" s="469">
        <f t="shared" ca="1" si="510"/>
        <v>5000</v>
      </c>
      <c r="CF439" s="469">
        <f t="shared" ca="1" si="506"/>
        <v>5000</v>
      </c>
      <c r="CG439" s="469">
        <f t="shared" ca="1" si="506"/>
        <v>5000</v>
      </c>
      <c r="CH439" s="469">
        <f t="shared" ca="1" si="506"/>
        <v>5000</v>
      </c>
      <c r="CI439" s="469">
        <f t="shared" ca="1" si="506"/>
        <v>5000</v>
      </c>
      <c r="CJ439" s="469">
        <f t="shared" ca="1" si="506"/>
        <v>5000</v>
      </c>
      <c r="CK439" s="469">
        <f t="shared" ca="1" si="506"/>
        <v>5000</v>
      </c>
      <c r="CL439" s="469">
        <f t="shared" ca="1" si="506"/>
        <v>5000</v>
      </c>
      <c r="CM439" s="469">
        <f t="shared" ca="1" si="506"/>
        <v>5000</v>
      </c>
      <c r="CN439" s="469">
        <f t="shared" ca="1" si="506"/>
        <v>5000</v>
      </c>
      <c r="CO439" s="469">
        <f t="shared" ca="1" si="506"/>
        <v>5000</v>
      </c>
      <c r="CP439" s="469">
        <f t="shared" ca="1" si="506"/>
        <v>5000</v>
      </c>
      <c r="CQ439" s="469">
        <f t="shared" ca="1" si="506"/>
        <v>5000</v>
      </c>
      <c r="CR439" s="469">
        <f t="shared" ca="1" si="506"/>
        <v>5000</v>
      </c>
      <c r="CS439" s="469">
        <f t="shared" ca="1" si="506"/>
        <v>5000</v>
      </c>
      <c r="CT439" s="469">
        <f t="shared" ca="1" si="506"/>
        <v>5000</v>
      </c>
      <c r="CU439" s="469">
        <f t="shared" ca="1" si="512"/>
        <v>5000</v>
      </c>
      <c r="CV439" s="469">
        <f t="shared" ca="1" si="512"/>
        <v>5000</v>
      </c>
      <c r="CW439" s="469">
        <f t="shared" ca="1" si="512"/>
        <v>5000</v>
      </c>
      <c r="CX439" s="469">
        <f t="shared" ca="1" si="512"/>
        <v>5000</v>
      </c>
      <c r="CY439" s="469">
        <f t="shared" ca="1" si="512"/>
        <v>5000</v>
      </c>
      <c r="CZ439" s="469">
        <f t="shared" ca="1" si="512"/>
        <v>5000</v>
      </c>
      <c r="DA439" s="469">
        <f t="shared" ca="1" si="512"/>
        <v>5000</v>
      </c>
      <c r="DB439" s="469">
        <f t="shared" ca="1" si="512"/>
        <v>5000</v>
      </c>
      <c r="DC439" s="469">
        <f t="shared" ca="1" si="512"/>
        <v>5000</v>
      </c>
      <c r="DD439" s="469">
        <f t="shared" ca="1" si="512"/>
        <v>5000</v>
      </c>
      <c r="DE439" s="469" t="e">
        <f t="shared" ca="1" si="512"/>
        <v>#REF!</v>
      </c>
      <c r="DF439" s="469" t="e">
        <f t="shared" ca="1" si="512"/>
        <v>#REF!</v>
      </c>
      <c r="DG439" s="469">
        <f t="shared" ca="1" si="512"/>
        <v>5000</v>
      </c>
      <c r="DH439" s="469">
        <f t="shared" ca="1" si="512"/>
        <v>5000</v>
      </c>
      <c r="DI439" s="469">
        <f t="shared" ca="1" si="512"/>
        <v>5000</v>
      </c>
      <c r="DJ439" s="469">
        <f t="shared" ca="1" si="512"/>
        <v>5000</v>
      </c>
      <c r="DK439" s="469">
        <f t="shared" ca="1" si="511"/>
        <v>5000</v>
      </c>
      <c r="DL439" s="469">
        <f t="shared" ca="1" si="511"/>
        <v>5000</v>
      </c>
    </row>
    <row r="440" spans="1:116" s="462" customFormat="1" outlineLevel="1" x14ac:dyDescent="0.4">
      <c r="A440" s="461"/>
      <c r="B440" s="461"/>
      <c r="C440" s="461"/>
      <c r="E440" s="463"/>
      <c r="G440" s="468">
        <f t="shared" si="502"/>
        <v>20</v>
      </c>
      <c r="H440" s="461"/>
      <c r="I440" s="465"/>
      <c r="J440" s="465"/>
      <c r="K440" s="461"/>
      <c r="L440" s="461"/>
      <c r="M440" s="461"/>
      <c r="N440" s="461"/>
      <c r="O440" s="461"/>
      <c r="P440" s="461"/>
      <c r="R440" s="464"/>
      <c r="S440" s="469">
        <f t="shared" si="503"/>
        <v>0</v>
      </c>
      <c r="T440" s="469">
        <f t="shared" si="504"/>
        <v>0</v>
      </c>
      <c r="U440" s="469">
        <f t="shared" si="504"/>
        <v>0</v>
      </c>
      <c r="V440" s="469">
        <f t="shared" si="504"/>
        <v>0</v>
      </c>
      <c r="W440" s="469">
        <f t="shared" si="504"/>
        <v>0</v>
      </c>
      <c r="X440" s="469">
        <f t="shared" si="504"/>
        <v>0</v>
      </c>
      <c r="Y440" s="469">
        <f t="shared" si="504"/>
        <v>0</v>
      </c>
      <c r="Z440" s="469">
        <f t="shared" si="504"/>
        <v>0</v>
      </c>
      <c r="AA440" s="469">
        <f t="shared" si="504"/>
        <v>0</v>
      </c>
      <c r="AB440" s="469">
        <f t="shared" si="504"/>
        <v>0</v>
      </c>
      <c r="AC440" s="469">
        <f t="shared" si="504"/>
        <v>0</v>
      </c>
      <c r="AD440" s="469">
        <f t="shared" si="504"/>
        <v>0</v>
      </c>
      <c r="AE440" s="469">
        <f t="shared" si="504"/>
        <v>0</v>
      </c>
      <c r="AF440" s="469">
        <f t="shared" si="504"/>
        <v>0</v>
      </c>
      <c r="AG440" s="469">
        <f t="shared" si="504"/>
        <v>0</v>
      </c>
      <c r="AH440" s="469">
        <f t="shared" si="504"/>
        <v>0</v>
      </c>
      <c r="AI440" s="469">
        <f t="shared" si="504"/>
        <v>0</v>
      </c>
      <c r="AJ440" s="469">
        <f t="shared" si="508"/>
        <v>0</v>
      </c>
      <c r="AK440" s="469">
        <f t="shared" si="508"/>
        <v>0</v>
      </c>
      <c r="AL440" s="469">
        <f t="shared" ca="1" si="508"/>
        <v>5000</v>
      </c>
      <c r="AM440" s="469">
        <f t="shared" ca="1" si="508"/>
        <v>5000</v>
      </c>
      <c r="AN440" s="469">
        <f t="shared" ca="1" si="508"/>
        <v>5000</v>
      </c>
      <c r="AO440" s="469">
        <f t="shared" ca="1" si="508"/>
        <v>5000</v>
      </c>
      <c r="AP440" s="469">
        <f t="shared" ca="1" si="508"/>
        <v>5000</v>
      </c>
      <c r="AQ440" s="469">
        <f t="shared" ca="1" si="508"/>
        <v>5000</v>
      </c>
      <c r="AR440" s="469">
        <f t="shared" ca="1" si="508"/>
        <v>5000</v>
      </c>
      <c r="AS440" s="469">
        <f t="shared" ca="1" si="508"/>
        <v>5000</v>
      </c>
      <c r="AT440" s="469">
        <f t="shared" ca="1" si="508"/>
        <v>5000</v>
      </c>
      <c r="AU440" s="469">
        <f t="shared" ca="1" si="508"/>
        <v>5000</v>
      </c>
      <c r="AV440" s="469">
        <f t="shared" ca="1" si="508"/>
        <v>5000</v>
      </c>
      <c r="AW440" s="469">
        <f t="shared" ca="1" si="508"/>
        <v>5000</v>
      </c>
      <c r="AX440" s="469">
        <f t="shared" ca="1" si="508"/>
        <v>5000</v>
      </c>
      <c r="AY440" s="469">
        <f t="shared" ca="1" si="508"/>
        <v>5000</v>
      </c>
      <c r="AZ440" s="469">
        <f t="shared" ca="1" si="509"/>
        <v>5000</v>
      </c>
      <c r="BA440" s="469">
        <f t="shared" ca="1" si="509"/>
        <v>5000</v>
      </c>
      <c r="BB440" s="469">
        <f t="shared" ca="1" si="509"/>
        <v>5000</v>
      </c>
      <c r="BC440" s="469">
        <f t="shared" ca="1" si="509"/>
        <v>5000</v>
      </c>
      <c r="BD440" s="469">
        <f t="shared" ca="1" si="509"/>
        <v>5000</v>
      </c>
      <c r="BE440" s="469">
        <f t="shared" ca="1" si="509"/>
        <v>5000</v>
      </c>
      <c r="BF440" s="469">
        <f t="shared" ca="1" si="509"/>
        <v>5000</v>
      </c>
      <c r="BG440" s="469">
        <f t="shared" ca="1" si="509"/>
        <v>5000</v>
      </c>
      <c r="BH440" s="469">
        <f t="shared" ca="1" si="509"/>
        <v>5000</v>
      </c>
      <c r="BI440" s="469">
        <f t="shared" ca="1" si="509"/>
        <v>5000</v>
      </c>
      <c r="BJ440" s="469">
        <f t="shared" ca="1" si="509"/>
        <v>5000</v>
      </c>
      <c r="BK440" s="469">
        <f t="shared" ca="1" si="509"/>
        <v>5000</v>
      </c>
      <c r="BL440" s="469">
        <f t="shared" ca="1" si="509"/>
        <v>5000</v>
      </c>
      <c r="BM440" s="469">
        <f t="shared" ca="1" si="509"/>
        <v>5000</v>
      </c>
      <c r="BN440" s="469">
        <f t="shared" ca="1" si="509"/>
        <v>5000</v>
      </c>
      <c r="BO440" s="469">
        <f t="shared" ca="1" si="509"/>
        <v>5000</v>
      </c>
      <c r="BP440" s="469">
        <f t="shared" ca="1" si="510"/>
        <v>5000</v>
      </c>
      <c r="BQ440" s="469">
        <f t="shared" ca="1" si="510"/>
        <v>5000</v>
      </c>
      <c r="BR440" s="469">
        <f t="shared" ca="1" si="510"/>
        <v>5000</v>
      </c>
      <c r="BS440" s="469">
        <f t="shared" ca="1" si="510"/>
        <v>5000</v>
      </c>
      <c r="BT440" s="469">
        <f t="shared" ca="1" si="510"/>
        <v>5000</v>
      </c>
      <c r="BU440" s="469">
        <f t="shared" ca="1" si="510"/>
        <v>5000</v>
      </c>
      <c r="BV440" s="469">
        <f t="shared" ca="1" si="510"/>
        <v>5000</v>
      </c>
      <c r="BW440" s="469">
        <f t="shared" ca="1" si="510"/>
        <v>5000</v>
      </c>
      <c r="BX440" s="469">
        <f t="shared" ca="1" si="510"/>
        <v>5000</v>
      </c>
      <c r="BY440" s="469">
        <f t="shared" ca="1" si="510"/>
        <v>5000</v>
      </c>
      <c r="BZ440" s="469">
        <f t="shared" ca="1" si="510"/>
        <v>5000</v>
      </c>
      <c r="CA440" s="469">
        <f t="shared" ca="1" si="510"/>
        <v>5000</v>
      </c>
      <c r="CB440" s="469">
        <f t="shared" ca="1" si="510"/>
        <v>5000</v>
      </c>
      <c r="CC440" s="469">
        <f t="shared" ca="1" si="510"/>
        <v>5000</v>
      </c>
      <c r="CD440" s="469">
        <f t="shared" ca="1" si="510"/>
        <v>5000</v>
      </c>
      <c r="CE440" s="469">
        <f t="shared" ca="1" si="510"/>
        <v>5000</v>
      </c>
      <c r="CF440" s="469">
        <f t="shared" ca="1" si="506"/>
        <v>5000</v>
      </c>
      <c r="CG440" s="469">
        <f t="shared" ca="1" si="506"/>
        <v>5000</v>
      </c>
      <c r="CH440" s="469">
        <f t="shared" ca="1" si="506"/>
        <v>5000</v>
      </c>
      <c r="CI440" s="469">
        <f t="shared" ca="1" si="506"/>
        <v>5000</v>
      </c>
      <c r="CJ440" s="469">
        <f t="shared" ca="1" si="506"/>
        <v>5000</v>
      </c>
      <c r="CK440" s="469">
        <f t="shared" ca="1" si="506"/>
        <v>5000</v>
      </c>
      <c r="CL440" s="469">
        <f t="shared" ca="1" si="506"/>
        <v>5000</v>
      </c>
      <c r="CM440" s="469">
        <f t="shared" ca="1" si="506"/>
        <v>5000</v>
      </c>
      <c r="CN440" s="469">
        <f t="shared" ca="1" si="506"/>
        <v>5000</v>
      </c>
      <c r="CO440" s="469">
        <f t="shared" ca="1" si="506"/>
        <v>5000</v>
      </c>
      <c r="CP440" s="469">
        <f t="shared" ca="1" si="506"/>
        <v>5000</v>
      </c>
      <c r="CQ440" s="469">
        <f t="shared" ca="1" si="506"/>
        <v>5000</v>
      </c>
      <c r="CR440" s="469">
        <f t="shared" ca="1" si="506"/>
        <v>5000</v>
      </c>
      <c r="CS440" s="469">
        <f t="shared" ca="1" si="506"/>
        <v>5000</v>
      </c>
      <c r="CT440" s="469">
        <f t="shared" ca="1" si="506"/>
        <v>5000</v>
      </c>
      <c r="CU440" s="469">
        <f t="shared" ca="1" si="512"/>
        <v>5000</v>
      </c>
      <c r="CV440" s="469">
        <f t="shared" ca="1" si="512"/>
        <v>5000</v>
      </c>
      <c r="CW440" s="469">
        <f t="shared" ca="1" si="512"/>
        <v>5000</v>
      </c>
      <c r="CX440" s="469">
        <f t="shared" ca="1" si="512"/>
        <v>5000</v>
      </c>
      <c r="CY440" s="469">
        <f t="shared" ca="1" si="512"/>
        <v>5000</v>
      </c>
      <c r="CZ440" s="469">
        <f t="shared" ca="1" si="512"/>
        <v>5000</v>
      </c>
      <c r="DA440" s="469">
        <f t="shared" ca="1" si="512"/>
        <v>5000</v>
      </c>
      <c r="DB440" s="469">
        <f t="shared" ca="1" si="512"/>
        <v>5000</v>
      </c>
      <c r="DC440" s="469">
        <f t="shared" ca="1" si="512"/>
        <v>5000</v>
      </c>
      <c r="DD440" s="469">
        <f t="shared" ca="1" si="512"/>
        <v>5000</v>
      </c>
      <c r="DE440" s="469">
        <f t="shared" ca="1" si="512"/>
        <v>5000</v>
      </c>
      <c r="DF440" s="469" t="e">
        <f t="shared" ca="1" si="512"/>
        <v>#REF!</v>
      </c>
      <c r="DG440" s="469" t="e">
        <f t="shared" ca="1" si="512"/>
        <v>#REF!</v>
      </c>
      <c r="DH440" s="469">
        <f t="shared" ca="1" si="512"/>
        <v>5000</v>
      </c>
      <c r="DI440" s="469">
        <f t="shared" ca="1" si="512"/>
        <v>5000</v>
      </c>
      <c r="DJ440" s="469">
        <f t="shared" ca="1" si="512"/>
        <v>5000</v>
      </c>
      <c r="DK440" s="469">
        <f t="shared" ca="1" si="511"/>
        <v>5000</v>
      </c>
      <c r="DL440" s="469">
        <f t="shared" ca="1" si="511"/>
        <v>5000</v>
      </c>
    </row>
    <row r="441" spans="1:116" s="462" customFormat="1" outlineLevel="1" x14ac:dyDescent="0.4">
      <c r="A441" s="461"/>
      <c r="B441" s="461"/>
      <c r="C441" s="461"/>
      <c r="E441" s="463"/>
      <c r="G441" s="468">
        <f t="shared" si="502"/>
        <v>21</v>
      </c>
      <c r="H441" s="461"/>
      <c r="I441" s="465"/>
      <c r="J441" s="465"/>
      <c r="K441" s="461"/>
      <c r="L441" s="461"/>
      <c r="M441" s="461"/>
      <c r="N441" s="461"/>
      <c r="O441" s="461"/>
      <c r="P441" s="461"/>
      <c r="R441" s="464"/>
      <c r="S441" s="469">
        <f t="shared" si="503"/>
        <v>0</v>
      </c>
      <c r="T441" s="469">
        <f t="shared" si="504"/>
        <v>0</v>
      </c>
      <c r="U441" s="469">
        <f t="shared" si="504"/>
        <v>0</v>
      </c>
      <c r="V441" s="469">
        <f t="shared" si="504"/>
        <v>0</v>
      </c>
      <c r="W441" s="469">
        <f t="shared" si="504"/>
        <v>0</v>
      </c>
      <c r="X441" s="469">
        <f t="shared" si="504"/>
        <v>0</v>
      </c>
      <c r="Y441" s="469">
        <f t="shared" si="504"/>
        <v>0</v>
      </c>
      <c r="Z441" s="469">
        <f t="shared" si="504"/>
        <v>0</v>
      </c>
      <c r="AA441" s="469">
        <f t="shared" si="504"/>
        <v>0</v>
      </c>
      <c r="AB441" s="469">
        <f t="shared" si="504"/>
        <v>0</v>
      </c>
      <c r="AC441" s="469">
        <f t="shared" si="504"/>
        <v>0</v>
      </c>
      <c r="AD441" s="469">
        <f t="shared" si="504"/>
        <v>0</v>
      </c>
      <c r="AE441" s="469">
        <f t="shared" si="504"/>
        <v>0</v>
      </c>
      <c r="AF441" s="469">
        <f t="shared" si="504"/>
        <v>0</v>
      </c>
      <c r="AG441" s="469">
        <f t="shared" si="504"/>
        <v>0</v>
      </c>
      <c r="AH441" s="469">
        <f t="shared" si="504"/>
        <v>0</v>
      </c>
      <c r="AI441" s="469">
        <f t="shared" si="504"/>
        <v>0</v>
      </c>
      <c r="AJ441" s="469">
        <f t="shared" si="508"/>
        <v>0</v>
      </c>
      <c r="AK441" s="469">
        <f t="shared" si="508"/>
        <v>0</v>
      </c>
      <c r="AL441" s="469">
        <f t="shared" si="508"/>
        <v>0</v>
      </c>
      <c r="AM441" s="469">
        <f t="shared" ca="1" si="508"/>
        <v>5000</v>
      </c>
      <c r="AN441" s="469">
        <f t="shared" ca="1" si="508"/>
        <v>5000</v>
      </c>
      <c r="AO441" s="469">
        <f t="shared" ca="1" si="508"/>
        <v>5000</v>
      </c>
      <c r="AP441" s="469">
        <f t="shared" ca="1" si="508"/>
        <v>5000</v>
      </c>
      <c r="AQ441" s="469">
        <f t="shared" ca="1" si="508"/>
        <v>5000</v>
      </c>
      <c r="AR441" s="469">
        <f t="shared" ca="1" si="508"/>
        <v>5000</v>
      </c>
      <c r="AS441" s="469">
        <f t="shared" ca="1" si="508"/>
        <v>5000</v>
      </c>
      <c r="AT441" s="469">
        <f t="shared" ca="1" si="508"/>
        <v>5000</v>
      </c>
      <c r="AU441" s="469">
        <f t="shared" ca="1" si="508"/>
        <v>5000</v>
      </c>
      <c r="AV441" s="469">
        <f t="shared" ca="1" si="508"/>
        <v>5000</v>
      </c>
      <c r="AW441" s="469">
        <f t="shared" ca="1" si="508"/>
        <v>5000</v>
      </c>
      <c r="AX441" s="469">
        <f t="shared" ca="1" si="508"/>
        <v>5000</v>
      </c>
      <c r="AY441" s="469">
        <f t="shared" ca="1" si="508"/>
        <v>5000</v>
      </c>
      <c r="AZ441" s="469">
        <f t="shared" ca="1" si="509"/>
        <v>5000</v>
      </c>
      <c r="BA441" s="469">
        <f t="shared" ca="1" si="509"/>
        <v>5000</v>
      </c>
      <c r="BB441" s="469">
        <f t="shared" ca="1" si="509"/>
        <v>5000</v>
      </c>
      <c r="BC441" s="469">
        <f t="shared" ca="1" si="509"/>
        <v>5000</v>
      </c>
      <c r="BD441" s="469">
        <f t="shared" ca="1" si="509"/>
        <v>5000</v>
      </c>
      <c r="BE441" s="469">
        <f t="shared" ca="1" si="509"/>
        <v>5000</v>
      </c>
      <c r="BF441" s="469">
        <f t="shared" ca="1" si="509"/>
        <v>5000</v>
      </c>
      <c r="BG441" s="469">
        <f t="shared" ca="1" si="509"/>
        <v>5000</v>
      </c>
      <c r="BH441" s="469">
        <f t="shared" ca="1" si="509"/>
        <v>5000</v>
      </c>
      <c r="BI441" s="469">
        <f t="shared" ca="1" si="509"/>
        <v>5000</v>
      </c>
      <c r="BJ441" s="469">
        <f t="shared" ca="1" si="509"/>
        <v>5000</v>
      </c>
      <c r="BK441" s="469">
        <f t="shared" ca="1" si="509"/>
        <v>5000</v>
      </c>
      <c r="BL441" s="469">
        <f t="shared" ca="1" si="509"/>
        <v>5000</v>
      </c>
      <c r="BM441" s="469">
        <f t="shared" ca="1" si="509"/>
        <v>5000</v>
      </c>
      <c r="BN441" s="469">
        <f t="shared" ca="1" si="509"/>
        <v>5000</v>
      </c>
      <c r="BO441" s="469">
        <f t="shared" ca="1" si="509"/>
        <v>5000</v>
      </c>
      <c r="BP441" s="469">
        <f t="shared" ca="1" si="510"/>
        <v>5000</v>
      </c>
      <c r="BQ441" s="469">
        <f t="shared" ca="1" si="510"/>
        <v>5000</v>
      </c>
      <c r="BR441" s="469">
        <f t="shared" ca="1" si="510"/>
        <v>5000</v>
      </c>
      <c r="BS441" s="469">
        <f t="shared" ca="1" si="510"/>
        <v>5000</v>
      </c>
      <c r="BT441" s="469">
        <f t="shared" ca="1" si="510"/>
        <v>5000</v>
      </c>
      <c r="BU441" s="469">
        <f t="shared" ca="1" si="510"/>
        <v>5000</v>
      </c>
      <c r="BV441" s="469">
        <f t="shared" ca="1" si="510"/>
        <v>5000</v>
      </c>
      <c r="BW441" s="469">
        <f t="shared" ca="1" si="510"/>
        <v>5000</v>
      </c>
      <c r="BX441" s="469">
        <f t="shared" ca="1" si="510"/>
        <v>5000</v>
      </c>
      <c r="BY441" s="469">
        <f t="shared" ca="1" si="510"/>
        <v>5000</v>
      </c>
      <c r="BZ441" s="469">
        <f t="shared" ca="1" si="510"/>
        <v>5000</v>
      </c>
      <c r="CA441" s="469">
        <f t="shared" ca="1" si="510"/>
        <v>5000</v>
      </c>
      <c r="CB441" s="469">
        <f t="shared" ca="1" si="510"/>
        <v>5000</v>
      </c>
      <c r="CC441" s="469">
        <f t="shared" ca="1" si="510"/>
        <v>5000</v>
      </c>
      <c r="CD441" s="469">
        <f t="shared" ca="1" si="510"/>
        <v>5000</v>
      </c>
      <c r="CE441" s="469">
        <f t="shared" ca="1" si="510"/>
        <v>5000</v>
      </c>
      <c r="CF441" s="469">
        <f t="shared" ca="1" si="506"/>
        <v>5000</v>
      </c>
      <c r="CG441" s="469">
        <f t="shared" ca="1" si="506"/>
        <v>5000</v>
      </c>
      <c r="CH441" s="469">
        <f t="shared" ca="1" si="506"/>
        <v>5000</v>
      </c>
      <c r="CI441" s="469">
        <f t="shared" ca="1" si="506"/>
        <v>5000</v>
      </c>
      <c r="CJ441" s="469">
        <f t="shared" ca="1" si="506"/>
        <v>5000</v>
      </c>
      <c r="CK441" s="469">
        <f t="shared" ca="1" si="506"/>
        <v>5000</v>
      </c>
      <c r="CL441" s="469">
        <f t="shared" ca="1" si="506"/>
        <v>5000</v>
      </c>
      <c r="CM441" s="469">
        <f t="shared" ca="1" si="506"/>
        <v>5000</v>
      </c>
      <c r="CN441" s="469">
        <f t="shared" ca="1" si="506"/>
        <v>5000</v>
      </c>
      <c r="CO441" s="469">
        <f t="shared" ca="1" si="506"/>
        <v>5000</v>
      </c>
      <c r="CP441" s="469">
        <f t="shared" ca="1" si="506"/>
        <v>5000</v>
      </c>
      <c r="CQ441" s="469">
        <f t="shared" ca="1" si="506"/>
        <v>5000</v>
      </c>
      <c r="CR441" s="469">
        <f t="shared" ca="1" si="506"/>
        <v>5000</v>
      </c>
      <c r="CS441" s="469">
        <f t="shared" ca="1" si="506"/>
        <v>5000</v>
      </c>
      <c r="CT441" s="469">
        <f t="shared" ca="1" si="506"/>
        <v>5000</v>
      </c>
      <c r="CU441" s="469">
        <f t="shared" ca="1" si="512"/>
        <v>5000</v>
      </c>
      <c r="CV441" s="469">
        <f t="shared" ca="1" si="512"/>
        <v>5000</v>
      </c>
      <c r="CW441" s="469">
        <f t="shared" ca="1" si="512"/>
        <v>5000</v>
      </c>
      <c r="CX441" s="469">
        <f t="shared" ca="1" si="512"/>
        <v>5000</v>
      </c>
      <c r="CY441" s="469">
        <f t="shared" ca="1" si="512"/>
        <v>5000</v>
      </c>
      <c r="CZ441" s="469">
        <f t="shared" ca="1" si="512"/>
        <v>5000</v>
      </c>
      <c r="DA441" s="469">
        <f t="shared" ca="1" si="512"/>
        <v>5000</v>
      </c>
      <c r="DB441" s="469">
        <f t="shared" ca="1" si="512"/>
        <v>5000</v>
      </c>
      <c r="DC441" s="469">
        <f t="shared" ca="1" si="512"/>
        <v>5000</v>
      </c>
      <c r="DD441" s="469">
        <f t="shared" ca="1" si="512"/>
        <v>5000</v>
      </c>
      <c r="DE441" s="469">
        <f t="shared" ca="1" si="512"/>
        <v>5000</v>
      </c>
      <c r="DF441" s="469">
        <f t="shared" ca="1" si="512"/>
        <v>5000</v>
      </c>
      <c r="DG441" s="469" t="e">
        <f t="shared" ca="1" si="512"/>
        <v>#REF!</v>
      </c>
      <c r="DH441" s="469" t="e">
        <f t="shared" ca="1" si="512"/>
        <v>#REF!</v>
      </c>
      <c r="DI441" s="469">
        <f t="shared" ca="1" si="512"/>
        <v>5000</v>
      </c>
      <c r="DJ441" s="469">
        <f t="shared" ca="1" si="512"/>
        <v>5000</v>
      </c>
      <c r="DK441" s="469">
        <f t="shared" ca="1" si="511"/>
        <v>5000</v>
      </c>
      <c r="DL441" s="469">
        <f t="shared" ca="1" si="511"/>
        <v>5000</v>
      </c>
    </row>
    <row r="442" spans="1:116" s="462" customFormat="1" outlineLevel="1" x14ac:dyDescent="0.4">
      <c r="A442" s="461"/>
      <c r="B442" s="461"/>
      <c r="C442" s="461"/>
      <c r="E442" s="463"/>
      <c r="G442" s="468">
        <f t="shared" si="502"/>
        <v>22</v>
      </c>
      <c r="H442" s="461"/>
      <c r="I442" s="465"/>
      <c r="J442" s="465"/>
      <c r="K442" s="461"/>
      <c r="L442" s="461"/>
      <c r="M442" s="461"/>
      <c r="N442" s="461"/>
      <c r="O442" s="461"/>
      <c r="P442" s="461"/>
      <c r="R442" s="464"/>
      <c r="S442" s="469">
        <f t="shared" si="503"/>
        <v>0</v>
      </c>
      <c r="T442" s="469">
        <f t="shared" si="504"/>
        <v>0</v>
      </c>
      <c r="U442" s="469">
        <f t="shared" si="504"/>
        <v>0</v>
      </c>
      <c r="V442" s="469">
        <f t="shared" si="504"/>
        <v>0</v>
      </c>
      <c r="W442" s="469">
        <f t="shared" si="504"/>
        <v>0</v>
      </c>
      <c r="X442" s="469">
        <f t="shared" si="504"/>
        <v>0</v>
      </c>
      <c r="Y442" s="469">
        <f t="shared" si="504"/>
        <v>0</v>
      </c>
      <c r="Z442" s="469">
        <f t="shared" si="504"/>
        <v>0</v>
      </c>
      <c r="AA442" s="469">
        <f t="shared" si="504"/>
        <v>0</v>
      </c>
      <c r="AB442" s="469">
        <f t="shared" si="504"/>
        <v>0</v>
      </c>
      <c r="AC442" s="469">
        <f t="shared" si="504"/>
        <v>0</v>
      </c>
      <c r="AD442" s="469">
        <f t="shared" si="504"/>
        <v>0</v>
      </c>
      <c r="AE442" s="469">
        <f t="shared" si="504"/>
        <v>0</v>
      </c>
      <c r="AF442" s="469">
        <f t="shared" si="504"/>
        <v>0</v>
      </c>
      <c r="AG442" s="469">
        <f t="shared" si="504"/>
        <v>0</v>
      </c>
      <c r="AH442" s="469">
        <f t="shared" si="504"/>
        <v>0</v>
      </c>
      <c r="AI442" s="469">
        <f t="shared" si="504"/>
        <v>0</v>
      </c>
      <c r="AJ442" s="469">
        <f t="shared" si="508"/>
        <v>0</v>
      </c>
      <c r="AK442" s="469">
        <f t="shared" si="508"/>
        <v>0</v>
      </c>
      <c r="AL442" s="469">
        <f t="shared" si="508"/>
        <v>0</v>
      </c>
      <c r="AM442" s="469">
        <f t="shared" si="508"/>
        <v>0</v>
      </c>
      <c r="AN442" s="469">
        <f t="shared" ca="1" si="508"/>
        <v>5000</v>
      </c>
      <c r="AO442" s="469">
        <f t="shared" ca="1" si="508"/>
        <v>5000</v>
      </c>
      <c r="AP442" s="469">
        <f t="shared" ca="1" si="508"/>
        <v>5000</v>
      </c>
      <c r="AQ442" s="469">
        <f t="shared" ca="1" si="508"/>
        <v>5000</v>
      </c>
      <c r="AR442" s="469">
        <f t="shared" ca="1" si="508"/>
        <v>5000</v>
      </c>
      <c r="AS442" s="469">
        <f t="shared" ca="1" si="508"/>
        <v>5000</v>
      </c>
      <c r="AT442" s="469">
        <f t="shared" ca="1" si="508"/>
        <v>5000</v>
      </c>
      <c r="AU442" s="469">
        <f t="shared" ca="1" si="508"/>
        <v>5000</v>
      </c>
      <c r="AV442" s="469">
        <f t="shared" ca="1" si="508"/>
        <v>5000</v>
      </c>
      <c r="AW442" s="469">
        <f t="shared" ca="1" si="508"/>
        <v>5000</v>
      </c>
      <c r="AX442" s="469">
        <f t="shared" ca="1" si="508"/>
        <v>5000</v>
      </c>
      <c r="AY442" s="469">
        <f t="shared" ca="1" si="508"/>
        <v>5000</v>
      </c>
      <c r="AZ442" s="469">
        <f t="shared" ca="1" si="509"/>
        <v>5000</v>
      </c>
      <c r="BA442" s="469">
        <f t="shared" ca="1" si="509"/>
        <v>5000</v>
      </c>
      <c r="BB442" s="469">
        <f t="shared" ca="1" si="509"/>
        <v>5000</v>
      </c>
      <c r="BC442" s="469">
        <f t="shared" ca="1" si="509"/>
        <v>5000</v>
      </c>
      <c r="BD442" s="469">
        <f t="shared" ca="1" si="509"/>
        <v>5000</v>
      </c>
      <c r="BE442" s="469">
        <f t="shared" ca="1" si="509"/>
        <v>5000</v>
      </c>
      <c r="BF442" s="469">
        <f t="shared" ca="1" si="509"/>
        <v>5000</v>
      </c>
      <c r="BG442" s="469">
        <f t="shared" ca="1" si="509"/>
        <v>5000</v>
      </c>
      <c r="BH442" s="469">
        <f t="shared" ca="1" si="509"/>
        <v>5000</v>
      </c>
      <c r="BI442" s="469">
        <f t="shared" ca="1" si="509"/>
        <v>5000</v>
      </c>
      <c r="BJ442" s="469">
        <f t="shared" ca="1" si="509"/>
        <v>5000</v>
      </c>
      <c r="BK442" s="469">
        <f t="shared" ca="1" si="509"/>
        <v>5000</v>
      </c>
      <c r="BL442" s="469">
        <f t="shared" ca="1" si="509"/>
        <v>5000</v>
      </c>
      <c r="BM442" s="469">
        <f t="shared" ca="1" si="509"/>
        <v>5000</v>
      </c>
      <c r="BN442" s="469">
        <f t="shared" ca="1" si="509"/>
        <v>5000</v>
      </c>
      <c r="BO442" s="469">
        <f t="shared" ca="1" si="509"/>
        <v>5000</v>
      </c>
      <c r="BP442" s="469">
        <f t="shared" ca="1" si="510"/>
        <v>5000</v>
      </c>
      <c r="BQ442" s="469">
        <f t="shared" ca="1" si="510"/>
        <v>5000</v>
      </c>
      <c r="BR442" s="469">
        <f t="shared" ca="1" si="510"/>
        <v>5000</v>
      </c>
      <c r="BS442" s="469">
        <f t="shared" ca="1" si="510"/>
        <v>5000</v>
      </c>
      <c r="BT442" s="469">
        <f t="shared" ca="1" si="510"/>
        <v>5000</v>
      </c>
      <c r="BU442" s="469">
        <f t="shared" ca="1" si="510"/>
        <v>5000</v>
      </c>
      <c r="BV442" s="469">
        <f t="shared" ca="1" si="510"/>
        <v>5000</v>
      </c>
      <c r="BW442" s="469">
        <f t="shared" ca="1" si="510"/>
        <v>5000</v>
      </c>
      <c r="BX442" s="469">
        <f t="shared" ca="1" si="510"/>
        <v>5000</v>
      </c>
      <c r="BY442" s="469">
        <f t="shared" ca="1" si="510"/>
        <v>5000</v>
      </c>
      <c r="BZ442" s="469">
        <f t="shared" ca="1" si="510"/>
        <v>5000</v>
      </c>
      <c r="CA442" s="469">
        <f t="shared" ca="1" si="510"/>
        <v>5000</v>
      </c>
      <c r="CB442" s="469">
        <f t="shared" ca="1" si="510"/>
        <v>5000</v>
      </c>
      <c r="CC442" s="469">
        <f t="shared" ca="1" si="510"/>
        <v>5000</v>
      </c>
      <c r="CD442" s="469">
        <f t="shared" ca="1" si="510"/>
        <v>5000</v>
      </c>
      <c r="CE442" s="469">
        <f t="shared" ca="1" si="510"/>
        <v>5000</v>
      </c>
      <c r="CF442" s="469">
        <f t="shared" ca="1" si="506"/>
        <v>5000</v>
      </c>
      <c r="CG442" s="469">
        <f t="shared" ca="1" si="506"/>
        <v>5000</v>
      </c>
      <c r="CH442" s="469">
        <f t="shared" ca="1" si="506"/>
        <v>5000</v>
      </c>
      <c r="CI442" s="469">
        <f t="shared" ca="1" si="506"/>
        <v>5000</v>
      </c>
      <c r="CJ442" s="469">
        <f t="shared" ca="1" si="506"/>
        <v>5000</v>
      </c>
      <c r="CK442" s="469">
        <f t="shared" ca="1" si="506"/>
        <v>5000</v>
      </c>
      <c r="CL442" s="469">
        <f t="shared" ca="1" si="506"/>
        <v>5000</v>
      </c>
      <c r="CM442" s="469">
        <f t="shared" ca="1" si="506"/>
        <v>5000</v>
      </c>
      <c r="CN442" s="469">
        <f t="shared" ca="1" si="506"/>
        <v>5000</v>
      </c>
      <c r="CO442" s="469">
        <f t="shared" ca="1" si="506"/>
        <v>5000</v>
      </c>
      <c r="CP442" s="469">
        <f t="shared" ca="1" si="506"/>
        <v>5000</v>
      </c>
      <c r="CQ442" s="469">
        <f t="shared" ca="1" si="506"/>
        <v>5000</v>
      </c>
      <c r="CR442" s="469">
        <f t="shared" ca="1" si="506"/>
        <v>5000</v>
      </c>
      <c r="CS442" s="469">
        <f t="shared" ca="1" si="506"/>
        <v>5000</v>
      </c>
      <c r="CT442" s="469">
        <f t="shared" ca="1" si="506"/>
        <v>5000</v>
      </c>
      <c r="CU442" s="469">
        <f t="shared" ca="1" si="512"/>
        <v>5000</v>
      </c>
      <c r="CV442" s="469">
        <f t="shared" ca="1" si="512"/>
        <v>5000</v>
      </c>
      <c r="CW442" s="469">
        <f t="shared" ca="1" si="512"/>
        <v>5000</v>
      </c>
      <c r="CX442" s="469">
        <f t="shared" ca="1" si="512"/>
        <v>5000</v>
      </c>
      <c r="CY442" s="469">
        <f t="shared" ca="1" si="512"/>
        <v>5000</v>
      </c>
      <c r="CZ442" s="469">
        <f t="shared" ca="1" si="512"/>
        <v>5000</v>
      </c>
      <c r="DA442" s="469">
        <f t="shared" ca="1" si="512"/>
        <v>5000</v>
      </c>
      <c r="DB442" s="469">
        <f t="shared" ca="1" si="512"/>
        <v>5000</v>
      </c>
      <c r="DC442" s="469">
        <f t="shared" ca="1" si="512"/>
        <v>5000</v>
      </c>
      <c r="DD442" s="469">
        <f t="shared" ca="1" si="512"/>
        <v>5000</v>
      </c>
      <c r="DE442" s="469">
        <f t="shared" ca="1" si="512"/>
        <v>5000</v>
      </c>
      <c r="DF442" s="469">
        <f t="shared" ca="1" si="512"/>
        <v>5000</v>
      </c>
      <c r="DG442" s="469">
        <f t="shared" ca="1" si="512"/>
        <v>5000</v>
      </c>
      <c r="DH442" s="469" t="e">
        <f t="shared" ca="1" si="512"/>
        <v>#REF!</v>
      </c>
      <c r="DI442" s="469" t="e">
        <f t="shared" ca="1" si="512"/>
        <v>#REF!</v>
      </c>
      <c r="DJ442" s="469">
        <f t="shared" ca="1" si="512"/>
        <v>5000</v>
      </c>
      <c r="DK442" s="469">
        <f t="shared" ca="1" si="511"/>
        <v>5000</v>
      </c>
      <c r="DL442" s="469">
        <f t="shared" ca="1" si="511"/>
        <v>5000</v>
      </c>
    </row>
    <row r="443" spans="1:116" s="462" customFormat="1" outlineLevel="1" x14ac:dyDescent="0.4">
      <c r="A443" s="461"/>
      <c r="B443" s="461"/>
      <c r="C443" s="461"/>
      <c r="E443" s="463"/>
      <c r="G443" s="468">
        <f t="shared" si="502"/>
        <v>23</v>
      </c>
      <c r="H443" s="461"/>
      <c r="I443" s="465"/>
      <c r="J443" s="465"/>
      <c r="K443" s="461"/>
      <c r="L443" s="461"/>
      <c r="M443" s="461"/>
      <c r="N443" s="461"/>
      <c r="O443" s="461"/>
      <c r="P443" s="461"/>
      <c r="R443" s="464"/>
      <c r="S443" s="469">
        <f t="shared" si="503"/>
        <v>0</v>
      </c>
      <c r="T443" s="469">
        <f t="shared" si="504"/>
        <v>0</v>
      </c>
      <c r="U443" s="469">
        <f t="shared" si="504"/>
        <v>0</v>
      </c>
      <c r="V443" s="469">
        <f t="shared" si="504"/>
        <v>0</v>
      </c>
      <c r="W443" s="469">
        <f t="shared" si="504"/>
        <v>0</v>
      </c>
      <c r="X443" s="469">
        <f t="shared" si="504"/>
        <v>0</v>
      </c>
      <c r="Y443" s="469">
        <f t="shared" si="504"/>
        <v>0</v>
      </c>
      <c r="Z443" s="469">
        <f t="shared" si="504"/>
        <v>0</v>
      </c>
      <c r="AA443" s="469">
        <f t="shared" si="504"/>
        <v>0</v>
      </c>
      <c r="AB443" s="469">
        <f t="shared" si="504"/>
        <v>0</v>
      </c>
      <c r="AC443" s="469">
        <f t="shared" si="504"/>
        <v>0</v>
      </c>
      <c r="AD443" s="469">
        <f t="shared" si="504"/>
        <v>0</v>
      </c>
      <c r="AE443" s="469">
        <f t="shared" si="504"/>
        <v>0</v>
      </c>
      <c r="AF443" s="469">
        <f t="shared" si="504"/>
        <v>0</v>
      </c>
      <c r="AG443" s="469">
        <f t="shared" si="504"/>
        <v>0</v>
      </c>
      <c r="AH443" s="469">
        <f t="shared" si="504"/>
        <v>0</v>
      </c>
      <c r="AI443" s="469">
        <f t="shared" si="504"/>
        <v>0</v>
      </c>
      <c r="AJ443" s="469">
        <f t="shared" si="508"/>
        <v>0</v>
      </c>
      <c r="AK443" s="469">
        <f t="shared" si="508"/>
        <v>0</v>
      </c>
      <c r="AL443" s="469">
        <f t="shared" si="508"/>
        <v>0</v>
      </c>
      <c r="AM443" s="469">
        <f t="shared" si="508"/>
        <v>0</v>
      </c>
      <c r="AN443" s="469">
        <f t="shared" si="508"/>
        <v>0</v>
      </c>
      <c r="AO443" s="469">
        <f t="shared" ca="1" si="508"/>
        <v>5000</v>
      </c>
      <c r="AP443" s="469">
        <f t="shared" ca="1" si="508"/>
        <v>5000</v>
      </c>
      <c r="AQ443" s="469">
        <f t="shared" ca="1" si="508"/>
        <v>5000</v>
      </c>
      <c r="AR443" s="469">
        <f t="shared" ca="1" si="508"/>
        <v>5000</v>
      </c>
      <c r="AS443" s="469">
        <f t="shared" ca="1" si="508"/>
        <v>5000</v>
      </c>
      <c r="AT443" s="469">
        <f t="shared" ca="1" si="508"/>
        <v>5000</v>
      </c>
      <c r="AU443" s="469">
        <f t="shared" ca="1" si="508"/>
        <v>5000</v>
      </c>
      <c r="AV443" s="469">
        <f t="shared" ca="1" si="508"/>
        <v>5000</v>
      </c>
      <c r="AW443" s="469">
        <f t="shared" ca="1" si="508"/>
        <v>5000</v>
      </c>
      <c r="AX443" s="469">
        <f t="shared" ca="1" si="508"/>
        <v>5000</v>
      </c>
      <c r="AY443" s="469">
        <f t="shared" ca="1" si="508"/>
        <v>5000</v>
      </c>
      <c r="AZ443" s="469">
        <f t="shared" ca="1" si="509"/>
        <v>5000</v>
      </c>
      <c r="BA443" s="469">
        <f t="shared" ca="1" si="509"/>
        <v>5000</v>
      </c>
      <c r="BB443" s="469">
        <f t="shared" ca="1" si="509"/>
        <v>5000</v>
      </c>
      <c r="BC443" s="469">
        <f t="shared" ca="1" si="509"/>
        <v>5000</v>
      </c>
      <c r="BD443" s="469">
        <f t="shared" ca="1" si="509"/>
        <v>5000</v>
      </c>
      <c r="BE443" s="469">
        <f t="shared" ca="1" si="509"/>
        <v>5000</v>
      </c>
      <c r="BF443" s="469">
        <f t="shared" ca="1" si="509"/>
        <v>5000</v>
      </c>
      <c r="BG443" s="469">
        <f t="shared" ca="1" si="509"/>
        <v>5000</v>
      </c>
      <c r="BH443" s="469">
        <f t="shared" ca="1" si="509"/>
        <v>5000</v>
      </c>
      <c r="BI443" s="469">
        <f t="shared" ca="1" si="509"/>
        <v>5000</v>
      </c>
      <c r="BJ443" s="469">
        <f t="shared" ca="1" si="509"/>
        <v>5000</v>
      </c>
      <c r="BK443" s="469">
        <f t="shared" ca="1" si="509"/>
        <v>5000</v>
      </c>
      <c r="BL443" s="469">
        <f t="shared" ca="1" si="509"/>
        <v>5000</v>
      </c>
      <c r="BM443" s="469">
        <f t="shared" ca="1" si="509"/>
        <v>5000</v>
      </c>
      <c r="BN443" s="469">
        <f t="shared" ca="1" si="509"/>
        <v>5000</v>
      </c>
      <c r="BO443" s="469">
        <f t="shared" ca="1" si="509"/>
        <v>5000</v>
      </c>
      <c r="BP443" s="469">
        <f t="shared" ca="1" si="510"/>
        <v>5000</v>
      </c>
      <c r="BQ443" s="469">
        <f t="shared" ca="1" si="510"/>
        <v>5000</v>
      </c>
      <c r="BR443" s="469">
        <f t="shared" ca="1" si="510"/>
        <v>5000</v>
      </c>
      <c r="BS443" s="469">
        <f t="shared" ca="1" si="510"/>
        <v>5000</v>
      </c>
      <c r="BT443" s="469">
        <f t="shared" ca="1" si="510"/>
        <v>5000</v>
      </c>
      <c r="BU443" s="469">
        <f t="shared" ca="1" si="510"/>
        <v>5000</v>
      </c>
      <c r="BV443" s="469">
        <f t="shared" ca="1" si="510"/>
        <v>5000</v>
      </c>
      <c r="BW443" s="469">
        <f t="shared" ca="1" si="510"/>
        <v>5000</v>
      </c>
      <c r="BX443" s="469">
        <f t="shared" ca="1" si="510"/>
        <v>5000</v>
      </c>
      <c r="BY443" s="469">
        <f t="shared" ca="1" si="510"/>
        <v>5000</v>
      </c>
      <c r="BZ443" s="469">
        <f t="shared" ca="1" si="510"/>
        <v>5000</v>
      </c>
      <c r="CA443" s="469">
        <f t="shared" ca="1" si="510"/>
        <v>5000</v>
      </c>
      <c r="CB443" s="469">
        <f t="shared" ca="1" si="510"/>
        <v>5000</v>
      </c>
      <c r="CC443" s="469">
        <f t="shared" ca="1" si="510"/>
        <v>5000</v>
      </c>
      <c r="CD443" s="469">
        <f t="shared" ca="1" si="510"/>
        <v>5000</v>
      </c>
      <c r="CE443" s="469">
        <f t="shared" ca="1" si="510"/>
        <v>5000</v>
      </c>
      <c r="CF443" s="469">
        <f t="shared" ca="1" si="506"/>
        <v>5000</v>
      </c>
      <c r="CG443" s="469">
        <f t="shared" ca="1" si="506"/>
        <v>5000</v>
      </c>
      <c r="CH443" s="469">
        <f t="shared" ca="1" si="506"/>
        <v>5000</v>
      </c>
      <c r="CI443" s="469">
        <f t="shared" ca="1" si="506"/>
        <v>5000</v>
      </c>
      <c r="CJ443" s="469">
        <f t="shared" ca="1" si="506"/>
        <v>5000</v>
      </c>
      <c r="CK443" s="469">
        <f t="shared" ca="1" si="506"/>
        <v>5000</v>
      </c>
      <c r="CL443" s="469">
        <f t="shared" ca="1" si="506"/>
        <v>5000</v>
      </c>
      <c r="CM443" s="469">
        <f t="shared" ca="1" si="506"/>
        <v>5000</v>
      </c>
      <c r="CN443" s="469">
        <f t="shared" ca="1" si="506"/>
        <v>5000</v>
      </c>
      <c r="CO443" s="469">
        <f t="shared" ca="1" si="506"/>
        <v>5000</v>
      </c>
      <c r="CP443" s="469">
        <f t="shared" ca="1" si="506"/>
        <v>5000</v>
      </c>
      <c r="CQ443" s="469">
        <f t="shared" ca="1" si="506"/>
        <v>5000</v>
      </c>
      <c r="CR443" s="469">
        <f t="shared" ca="1" si="506"/>
        <v>5000</v>
      </c>
      <c r="CS443" s="469">
        <f t="shared" ca="1" si="506"/>
        <v>5000</v>
      </c>
      <c r="CT443" s="469">
        <f t="shared" ca="1" si="506"/>
        <v>5000</v>
      </c>
      <c r="CU443" s="469">
        <f t="shared" ca="1" si="512"/>
        <v>5000</v>
      </c>
      <c r="CV443" s="469">
        <f t="shared" ca="1" si="512"/>
        <v>5000</v>
      </c>
      <c r="CW443" s="469">
        <f t="shared" ca="1" si="512"/>
        <v>5000</v>
      </c>
      <c r="CX443" s="469">
        <f t="shared" ca="1" si="512"/>
        <v>5000</v>
      </c>
      <c r="CY443" s="469">
        <f t="shared" ca="1" si="512"/>
        <v>5000</v>
      </c>
      <c r="CZ443" s="469">
        <f t="shared" ca="1" si="512"/>
        <v>5000</v>
      </c>
      <c r="DA443" s="469">
        <f t="shared" ca="1" si="512"/>
        <v>5000</v>
      </c>
      <c r="DB443" s="469">
        <f t="shared" ca="1" si="512"/>
        <v>5000</v>
      </c>
      <c r="DC443" s="469">
        <f t="shared" ca="1" si="512"/>
        <v>5000</v>
      </c>
      <c r="DD443" s="469">
        <f t="shared" ca="1" si="512"/>
        <v>5000</v>
      </c>
      <c r="DE443" s="469">
        <f t="shared" ca="1" si="512"/>
        <v>5000</v>
      </c>
      <c r="DF443" s="469">
        <f t="shared" ca="1" si="512"/>
        <v>5000</v>
      </c>
      <c r="DG443" s="469">
        <f t="shared" ca="1" si="512"/>
        <v>5000</v>
      </c>
      <c r="DH443" s="469">
        <f t="shared" ca="1" si="512"/>
        <v>5000</v>
      </c>
      <c r="DI443" s="469" t="e">
        <f t="shared" ca="1" si="512"/>
        <v>#REF!</v>
      </c>
      <c r="DJ443" s="469" t="e">
        <f t="shared" ca="1" si="512"/>
        <v>#REF!</v>
      </c>
      <c r="DK443" s="469">
        <f t="shared" ca="1" si="511"/>
        <v>5000</v>
      </c>
      <c r="DL443" s="469">
        <f t="shared" ca="1" si="511"/>
        <v>5000</v>
      </c>
    </row>
    <row r="444" spans="1:116" s="462" customFormat="1" outlineLevel="1" x14ac:dyDescent="0.4">
      <c r="A444" s="461"/>
      <c r="B444" s="461"/>
      <c r="C444" s="461"/>
      <c r="E444" s="463"/>
      <c r="G444" s="468">
        <f t="shared" si="502"/>
        <v>24</v>
      </c>
      <c r="H444" s="461"/>
      <c r="I444" s="465"/>
      <c r="J444" s="465"/>
      <c r="K444" s="461"/>
      <c r="L444" s="461"/>
      <c r="M444" s="461"/>
      <c r="N444" s="461"/>
      <c r="O444" s="461"/>
      <c r="P444" s="461"/>
      <c r="R444" s="464"/>
      <c r="S444" s="469">
        <f t="shared" si="503"/>
        <v>0</v>
      </c>
      <c r="T444" s="469">
        <f t="shared" si="504"/>
        <v>0</v>
      </c>
      <c r="U444" s="469">
        <f t="shared" si="504"/>
        <v>0</v>
      </c>
      <c r="V444" s="469">
        <f t="shared" si="504"/>
        <v>0</v>
      </c>
      <c r="W444" s="469">
        <f t="shared" si="504"/>
        <v>0</v>
      </c>
      <c r="X444" s="469">
        <f t="shared" si="504"/>
        <v>0</v>
      </c>
      <c r="Y444" s="469">
        <f t="shared" si="504"/>
        <v>0</v>
      </c>
      <c r="Z444" s="469">
        <f t="shared" si="504"/>
        <v>0</v>
      </c>
      <c r="AA444" s="469">
        <f t="shared" si="504"/>
        <v>0</v>
      </c>
      <c r="AB444" s="469">
        <f t="shared" si="504"/>
        <v>0</v>
      </c>
      <c r="AC444" s="469">
        <f t="shared" si="504"/>
        <v>0</v>
      </c>
      <c r="AD444" s="469">
        <f t="shared" si="504"/>
        <v>0</v>
      </c>
      <c r="AE444" s="469">
        <f t="shared" si="504"/>
        <v>0</v>
      </c>
      <c r="AF444" s="469">
        <f t="shared" si="504"/>
        <v>0</v>
      </c>
      <c r="AG444" s="469">
        <f t="shared" si="504"/>
        <v>0</v>
      </c>
      <c r="AH444" s="469">
        <f t="shared" si="504"/>
        <v>0</v>
      </c>
      <c r="AI444" s="469">
        <f t="shared" si="504"/>
        <v>0</v>
      </c>
      <c r="AJ444" s="469">
        <f t="shared" si="508"/>
        <v>0</v>
      </c>
      <c r="AK444" s="469">
        <f t="shared" si="508"/>
        <v>0</v>
      </c>
      <c r="AL444" s="469">
        <f t="shared" si="508"/>
        <v>0</v>
      </c>
      <c r="AM444" s="469">
        <f t="shared" si="508"/>
        <v>0</v>
      </c>
      <c r="AN444" s="469">
        <f t="shared" si="508"/>
        <v>0</v>
      </c>
      <c r="AO444" s="469">
        <f t="shared" si="508"/>
        <v>0</v>
      </c>
      <c r="AP444" s="469">
        <f t="shared" ca="1" si="508"/>
        <v>5000</v>
      </c>
      <c r="AQ444" s="469">
        <f t="shared" ca="1" si="508"/>
        <v>5000</v>
      </c>
      <c r="AR444" s="469">
        <f t="shared" ca="1" si="508"/>
        <v>5000</v>
      </c>
      <c r="AS444" s="469">
        <f t="shared" ca="1" si="508"/>
        <v>5000</v>
      </c>
      <c r="AT444" s="469">
        <f t="shared" ca="1" si="508"/>
        <v>5000</v>
      </c>
      <c r="AU444" s="469">
        <f t="shared" ca="1" si="508"/>
        <v>5000</v>
      </c>
      <c r="AV444" s="469">
        <f t="shared" ca="1" si="508"/>
        <v>5000</v>
      </c>
      <c r="AW444" s="469">
        <f t="shared" ca="1" si="508"/>
        <v>5000</v>
      </c>
      <c r="AX444" s="469">
        <f t="shared" ca="1" si="508"/>
        <v>5000</v>
      </c>
      <c r="AY444" s="469">
        <f t="shared" ca="1" si="508"/>
        <v>5000</v>
      </c>
      <c r="AZ444" s="469">
        <f t="shared" ca="1" si="509"/>
        <v>5000</v>
      </c>
      <c r="BA444" s="469">
        <f t="shared" ca="1" si="509"/>
        <v>5000</v>
      </c>
      <c r="BB444" s="469">
        <f t="shared" ca="1" si="509"/>
        <v>5000</v>
      </c>
      <c r="BC444" s="469">
        <f t="shared" ca="1" si="509"/>
        <v>5000</v>
      </c>
      <c r="BD444" s="469">
        <f t="shared" ca="1" si="509"/>
        <v>5000</v>
      </c>
      <c r="BE444" s="469">
        <f t="shared" ca="1" si="509"/>
        <v>5000</v>
      </c>
      <c r="BF444" s="469">
        <f t="shared" ca="1" si="509"/>
        <v>5000</v>
      </c>
      <c r="BG444" s="469">
        <f t="shared" ca="1" si="509"/>
        <v>5000</v>
      </c>
      <c r="BH444" s="469">
        <f t="shared" ca="1" si="509"/>
        <v>5000</v>
      </c>
      <c r="BI444" s="469">
        <f t="shared" ca="1" si="509"/>
        <v>5000</v>
      </c>
      <c r="BJ444" s="469">
        <f t="shared" ca="1" si="509"/>
        <v>5000</v>
      </c>
      <c r="BK444" s="469">
        <f t="shared" ca="1" si="509"/>
        <v>5000</v>
      </c>
      <c r="BL444" s="469">
        <f t="shared" ca="1" si="509"/>
        <v>5000</v>
      </c>
      <c r="BM444" s="469">
        <f t="shared" ca="1" si="509"/>
        <v>5000</v>
      </c>
      <c r="BN444" s="469">
        <f t="shared" ca="1" si="509"/>
        <v>5000</v>
      </c>
      <c r="BO444" s="469">
        <f t="shared" ca="1" si="509"/>
        <v>5000</v>
      </c>
      <c r="BP444" s="469">
        <f t="shared" ca="1" si="510"/>
        <v>5000</v>
      </c>
      <c r="BQ444" s="469">
        <f t="shared" ca="1" si="510"/>
        <v>5000</v>
      </c>
      <c r="BR444" s="469">
        <f t="shared" ca="1" si="510"/>
        <v>5000</v>
      </c>
      <c r="BS444" s="469">
        <f t="shared" ca="1" si="510"/>
        <v>5000</v>
      </c>
      <c r="BT444" s="469">
        <f t="shared" ca="1" si="510"/>
        <v>5000</v>
      </c>
      <c r="BU444" s="469">
        <f t="shared" ca="1" si="510"/>
        <v>5000</v>
      </c>
      <c r="BV444" s="469">
        <f t="shared" ca="1" si="510"/>
        <v>5000</v>
      </c>
      <c r="BW444" s="469">
        <f t="shared" ca="1" si="510"/>
        <v>5000</v>
      </c>
      <c r="BX444" s="469">
        <f t="shared" ca="1" si="510"/>
        <v>5000</v>
      </c>
      <c r="BY444" s="469">
        <f t="shared" ca="1" si="510"/>
        <v>5000</v>
      </c>
      <c r="BZ444" s="469">
        <f t="shared" ca="1" si="510"/>
        <v>5000</v>
      </c>
      <c r="CA444" s="469">
        <f t="shared" ca="1" si="510"/>
        <v>5000</v>
      </c>
      <c r="CB444" s="469">
        <f t="shared" ca="1" si="510"/>
        <v>5000</v>
      </c>
      <c r="CC444" s="469">
        <f t="shared" ca="1" si="510"/>
        <v>5000</v>
      </c>
      <c r="CD444" s="469">
        <f t="shared" ca="1" si="510"/>
        <v>5000</v>
      </c>
      <c r="CE444" s="469">
        <f t="shared" ca="1" si="510"/>
        <v>5000</v>
      </c>
      <c r="CF444" s="469">
        <f t="shared" ca="1" si="506"/>
        <v>5000</v>
      </c>
      <c r="CG444" s="469">
        <f t="shared" ca="1" si="506"/>
        <v>5000</v>
      </c>
      <c r="CH444" s="469">
        <f t="shared" ca="1" si="506"/>
        <v>5000</v>
      </c>
      <c r="CI444" s="469">
        <f t="shared" ca="1" si="506"/>
        <v>5000</v>
      </c>
      <c r="CJ444" s="469">
        <f t="shared" ca="1" si="506"/>
        <v>5000</v>
      </c>
      <c r="CK444" s="469">
        <f t="shared" ca="1" si="506"/>
        <v>5000</v>
      </c>
      <c r="CL444" s="469">
        <f t="shared" ca="1" si="506"/>
        <v>5000</v>
      </c>
      <c r="CM444" s="469">
        <f t="shared" ca="1" si="506"/>
        <v>5000</v>
      </c>
      <c r="CN444" s="469">
        <f t="shared" ca="1" si="506"/>
        <v>5000</v>
      </c>
      <c r="CO444" s="469">
        <f t="shared" ca="1" si="506"/>
        <v>5000</v>
      </c>
      <c r="CP444" s="469">
        <f t="shared" ca="1" si="506"/>
        <v>5000</v>
      </c>
      <c r="CQ444" s="469">
        <f t="shared" ca="1" si="506"/>
        <v>5000</v>
      </c>
      <c r="CR444" s="469">
        <f t="shared" ca="1" si="506"/>
        <v>5000</v>
      </c>
      <c r="CS444" s="469">
        <f t="shared" ca="1" si="506"/>
        <v>5000</v>
      </c>
      <c r="CT444" s="469">
        <f t="shared" ca="1" si="506"/>
        <v>5000</v>
      </c>
      <c r="CU444" s="469">
        <f t="shared" ca="1" si="512"/>
        <v>5000</v>
      </c>
      <c r="CV444" s="469">
        <f t="shared" ca="1" si="512"/>
        <v>5000</v>
      </c>
      <c r="CW444" s="469">
        <f t="shared" ca="1" si="512"/>
        <v>5000</v>
      </c>
      <c r="CX444" s="469">
        <f t="shared" ca="1" si="512"/>
        <v>5000</v>
      </c>
      <c r="CY444" s="469">
        <f t="shared" ca="1" si="512"/>
        <v>5000</v>
      </c>
      <c r="CZ444" s="469">
        <f t="shared" ca="1" si="512"/>
        <v>5000</v>
      </c>
      <c r="DA444" s="469">
        <f t="shared" ca="1" si="512"/>
        <v>5000</v>
      </c>
      <c r="DB444" s="469">
        <f t="shared" ca="1" si="512"/>
        <v>5000</v>
      </c>
      <c r="DC444" s="469">
        <f t="shared" ca="1" si="512"/>
        <v>5000</v>
      </c>
      <c r="DD444" s="469">
        <f t="shared" ca="1" si="512"/>
        <v>5000</v>
      </c>
      <c r="DE444" s="469">
        <f t="shared" ca="1" si="512"/>
        <v>5000</v>
      </c>
      <c r="DF444" s="469">
        <f t="shared" ca="1" si="512"/>
        <v>5000</v>
      </c>
      <c r="DG444" s="469">
        <f t="shared" ca="1" si="512"/>
        <v>5000</v>
      </c>
      <c r="DH444" s="469">
        <f t="shared" ca="1" si="512"/>
        <v>5000</v>
      </c>
      <c r="DI444" s="469">
        <f t="shared" ca="1" si="512"/>
        <v>5000</v>
      </c>
      <c r="DJ444" s="469" t="e">
        <f t="shared" ca="1" si="512"/>
        <v>#REF!</v>
      </c>
      <c r="DK444" s="469" t="e">
        <f t="shared" ca="1" si="511"/>
        <v>#REF!</v>
      </c>
      <c r="DL444" s="469">
        <f t="shared" ca="1" si="511"/>
        <v>5000</v>
      </c>
    </row>
    <row r="445" spans="1:116" s="462" customFormat="1" outlineLevel="1" x14ac:dyDescent="0.4">
      <c r="A445" s="461"/>
      <c r="B445" s="461"/>
      <c r="C445" s="461"/>
      <c r="E445" s="463"/>
      <c r="G445" s="467" t="s">
        <v>949</v>
      </c>
      <c r="H445" s="461"/>
      <c r="I445" s="465"/>
      <c r="J445" s="465"/>
      <c r="K445" s="461"/>
      <c r="L445" s="461"/>
      <c r="M445" s="461"/>
      <c r="N445" s="461"/>
      <c r="O445" s="461"/>
      <c r="P445" s="461"/>
      <c r="R445" s="464"/>
      <c r="S445" s="469">
        <f t="shared" si="503"/>
        <v>0</v>
      </c>
      <c r="T445" s="469">
        <f>+S445+S444</f>
        <v>0</v>
      </c>
      <c r="U445" s="469">
        <f t="shared" ref="U445:CF445" si="513">+T445+T444</f>
        <v>0</v>
      </c>
      <c r="V445" s="469">
        <f t="shared" si="513"/>
        <v>0</v>
      </c>
      <c r="W445" s="469">
        <f t="shared" si="513"/>
        <v>0</v>
      </c>
      <c r="X445" s="469">
        <f t="shared" si="513"/>
        <v>0</v>
      </c>
      <c r="Y445" s="469">
        <f t="shared" si="513"/>
        <v>0</v>
      </c>
      <c r="Z445" s="469">
        <f t="shared" si="513"/>
        <v>0</v>
      </c>
      <c r="AA445" s="469">
        <f t="shared" si="513"/>
        <v>0</v>
      </c>
      <c r="AB445" s="469">
        <f t="shared" si="513"/>
        <v>0</v>
      </c>
      <c r="AC445" s="469">
        <f t="shared" si="513"/>
        <v>0</v>
      </c>
      <c r="AD445" s="469">
        <f t="shared" si="513"/>
        <v>0</v>
      </c>
      <c r="AE445" s="469">
        <f t="shared" si="513"/>
        <v>0</v>
      </c>
      <c r="AF445" s="469">
        <f t="shared" si="513"/>
        <v>0</v>
      </c>
      <c r="AG445" s="469">
        <f t="shared" si="513"/>
        <v>0</v>
      </c>
      <c r="AH445" s="469">
        <f t="shared" si="513"/>
        <v>0</v>
      </c>
      <c r="AI445" s="469">
        <f t="shared" si="513"/>
        <v>0</v>
      </c>
      <c r="AJ445" s="469">
        <f t="shared" si="513"/>
        <v>0</v>
      </c>
      <c r="AK445" s="469">
        <f t="shared" si="513"/>
        <v>0</v>
      </c>
      <c r="AL445" s="469">
        <f t="shared" si="513"/>
        <v>0</v>
      </c>
      <c r="AM445" s="469">
        <f t="shared" si="513"/>
        <v>0</v>
      </c>
      <c r="AN445" s="469">
        <f t="shared" si="513"/>
        <v>0</v>
      </c>
      <c r="AO445" s="469">
        <f t="shared" si="513"/>
        <v>0</v>
      </c>
      <c r="AP445" s="469">
        <f t="shared" si="513"/>
        <v>0</v>
      </c>
      <c r="AQ445" s="469">
        <f t="shared" ca="1" si="513"/>
        <v>5000</v>
      </c>
      <c r="AR445" s="469">
        <f t="shared" ca="1" si="513"/>
        <v>10000</v>
      </c>
      <c r="AS445" s="469">
        <f t="shared" ca="1" si="513"/>
        <v>15000</v>
      </c>
      <c r="AT445" s="469">
        <f t="shared" ca="1" si="513"/>
        <v>20000</v>
      </c>
      <c r="AU445" s="469">
        <f t="shared" ca="1" si="513"/>
        <v>25000</v>
      </c>
      <c r="AV445" s="469">
        <f t="shared" ca="1" si="513"/>
        <v>30000</v>
      </c>
      <c r="AW445" s="469">
        <f t="shared" ca="1" si="513"/>
        <v>35000</v>
      </c>
      <c r="AX445" s="469">
        <f t="shared" ca="1" si="513"/>
        <v>40000</v>
      </c>
      <c r="AY445" s="469">
        <f t="shared" ca="1" si="513"/>
        <v>45000</v>
      </c>
      <c r="AZ445" s="469">
        <f t="shared" ca="1" si="513"/>
        <v>50000</v>
      </c>
      <c r="BA445" s="469">
        <f t="shared" ca="1" si="513"/>
        <v>55000</v>
      </c>
      <c r="BB445" s="469">
        <f t="shared" ca="1" si="513"/>
        <v>60000</v>
      </c>
      <c r="BC445" s="469">
        <f t="shared" ca="1" si="513"/>
        <v>65000</v>
      </c>
      <c r="BD445" s="469">
        <f t="shared" ca="1" si="513"/>
        <v>70000</v>
      </c>
      <c r="BE445" s="469">
        <f t="shared" ca="1" si="513"/>
        <v>75000</v>
      </c>
      <c r="BF445" s="469">
        <f t="shared" ca="1" si="513"/>
        <v>80000</v>
      </c>
      <c r="BG445" s="469">
        <f t="shared" ca="1" si="513"/>
        <v>85000</v>
      </c>
      <c r="BH445" s="469">
        <f t="shared" ca="1" si="513"/>
        <v>90000</v>
      </c>
      <c r="BI445" s="469">
        <f t="shared" ca="1" si="513"/>
        <v>95000</v>
      </c>
      <c r="BJ445" s="469">
        <f t="shared" ca="1" si="513"/>
        <v>100000</v>
      </c>
      <c r="BK445" s="469">
        <f t="shared" ca="1" si="513"/>
        <v>105000</v>
      </c>
      <c r="BL445" s="469">
        <f t="shared" ca="1" si="513"/>
        <v>110000</v>
      </c>
      <c r="BM445" s="469">
        <f t="shared" ca="1" si="513"/>
        <v>115000</v>
      </c>
      <c r="BN445" s="469">
        <f t="shared" ca="1" si="513"/>
        <v>120000</v>
      </c>
      <c r="BO445" s="469">
        <f t="shared" ca="1" si="513"/>
        <v>125000</v>
      </c>
      <c r="BP445" s="469">
        <f t="shared" ca="1" si="513"/>
        <v>130000</v>
      </c>
      <c r="BQ445" s="469">
        <f t="shared" ca="1" si="513"/>
        <v>135000</v>
      </c>
      <c r="BR445" s="469">
        <f t="shared" ca="1" si="513"/>
        <v>140000</v>
      </c>
      <c r="BS445" s="469">
        <f t="shared" ca="1" si="513"/>
        <v>145000</v>
      </c>
      <c r="BT445" s="469">
        <f t="shared" ca="1" si="513"/>
        <v>150000</v>
      </c>
      <c r="BU445" s="469">
        <f t="shared" ca="1" si="513"/>
        <v>155000</v>
      </c>
      <c r="BV445" s="469">
        <f t="shared" ca="1" si="513"/>
        <v>160000</v>
      </c>
      <c r="BW445" s="469">
        <f t="shared" ca="1" si="513"/>
        <v>165000</v>
      </c>
      <c r="BX445" s="469">
        <f t="shared" ca="1" si="513"/>
        <v>170000</v>
      </c>
      <c r="BY445" s="469">
        <f t="shared" ca="1" si="513"/>
        <v>175000</v>
      </c>
      <c r="BZ445" s="469">
        <f t="shared" ca="1" si="513"/>
        <v>180000</v>
      </c>
      <c r="CA445" s="469">
        <f t="shared" ca="1" si="513"/>
        <v>185000</v>
      </c>
      <c r="CB445" s="469">
        <f t="shared" ca="1" si="513"/>
        <v>190000</v>
      </c>
      <c r="CC445" s="469">
        <f t="shared" ca="1" si="513"/>
        <v>195000</v>
      </c>
      <c r="CD445" s="469">
        <f t="shared" ca="1" si="513"/>
        <v>200000</v>
      </c>
      <c r="CE445" s="469">
        <f t="shared" ca="1" si="513"/>
        <v>205000</v>
      </c>
      <c r="CF445" s="469">
        <f t="shared" ca="1" si="513"/>
        <v>210000</v>
      </c>
      <c r="CG445" s="469">
        <f t="shared" ref="CG445:DL445" ca="1" si="514">+CF445+CF444</f>
        <v>215000</v>
      </c>
      <c r="CH445" s="469">
        <f t="shared" ca="1" si="514"/>
        <v>220000</v>
      </c>
      <c r="CI445" s="469">
        <f t="shared" ca="1" si="514"/>
        <v>225000</v>
      </c>
      <c r="CJ445" s="469">
        <f t="shared" ca="1" si="514"/>
        <v>230000</v>
      </c>
      <c r="CK445" s="469">
        <f t="shared" ca="1" si="514"/>
        <v>235000</v>
      </c>
      <c r="CL445" s="469">
        <f t="shared" ca="1" si="514"/>
        <v>240000</v>
      </c>
      <c r="CM445" s="469">
        <f t="shared" ca="1" si="514"/>
        <v>245000</v>
      </c>
      <c r="CN445" s="469">
        <f t="shared" ca="1" si="514"/>
        <v>250000</v>
      </c>
      <c r="CO445" s="469">
        <f t="shared" ca="1" si="514"/>
        <v>255000</v>
      </c>
      <c r="CP445" s="469">
        <f t="shared" ca="1" si="514"/>
        <v>260000</v>
      </c>
      <c r="CQ445" s="469">
        <f t="shared" ca="1" si="514"/>
        <v>265000</v>
      </c>
      <c r="CR445" s="469">
        <f t="shared" ca="1" si="514"/>
        <v>270000</v>
      </c>
      <c r="CS445" s="469">
        <f t="shared" ca="1" si="514"/>
        <v>275000</v>
      </c>
      <c r="CT445" s="469">
        <f t="shared" ca="1" si="514"/>
        <v>280000</v>
      </c>
      <c r="CU445" s="469">
        <f t="shared" ca="1" si="514"/>
        <v>285000</v>
      </c>
      <c r="CV445" s="469">
        <f t="shared" ca="1" si="514"/>
        <v>290000</v>
      </c>
      <c r="CW445" s="469">
        <f t="shared" ca="1" si="514"/>
        <v>295000</v>
      </c>
      <c r="CX445" s="469">
        <f t="shared" ca="1" si="514"/>
        <v>300000</v>
      </c>
      <c r="CY445" s="469">
        <f t="shared" ca="1" si="514"/>
        <v>305000</v>
      </c>
      <c r="CZ445" s="469">
        <f t="shared" ca="1" si="514"/>
        <v>310000</v>
      </c>
      <c r="DA445" s="469">
        <f t="shared" ca="1" si="514"/>
        <v>315000</v>
      </c>
      <c r="DB445" s="469">
        <f t="shared" ca="1" si="514"/>
        <v>320000</v>
      </c>
      <c r="DC445" s="469">
        <f t="shared" ca="1" si="514"/>
        <v>325000</v>
      </c>
      <c r="DD445" s="469">
        <f t="shared" ca="1" si="514"/>
        <v>330000</v>
      </c>
      <c r="DE445" s="469">
        <f t="shared" ca="1" si="514"/>
        <v>335000</v>
      </c>
      <c r="DF445" s="469">
        <f t="shared" ca="1" si="514"/>
        <v>340000</v>
      </c>
      <c r="DG445" s="469">
        <f t="shared" ca="1" si="514"/>
        <v>345000</v>
      </c>
      <c r="DH445" s="469">
        <f t="shared" ca="1" si="514"/>
        <v>350000</v>
      </c>
      <c r="DI445" s="469">
        <f t="shared" ca="1" si="514"/>
        <v>355000</v>
      </c>
      <c r="DJ445" s="469">
        <f t="shared" ca="1" si="514"/>
        <v>360000</v>
      </c>
      <c r="DK445" s="469" t="e">
        <f t="shared" ca="1" si="514"/>
        <v>#REF!</v>
      </c>
      <c r="DL445" s="469" t="e">
        <f t="shared" ca="1" si="514"/>
        <v>#REF!</v>
      </c>
    </row>
    <row r="446" spans="1:116" s="462" customFormat="1" x14ac:dyDescent="0.4">
      <c r="A446" s="461"/>
      <c r="B446" s="461"/>
      <c r="C446" s="461"/>
      <c r="E446" s="463"/>
      <c r="G446" s="464" t="str">
        <f>+"Total "&amp;G411</f>
        <v>Total primary unit</v>
      </c>
      <c r="H446" s="461"/>
      <c r="I446" s="465"/>
      <c r="J446" s="465"/>
      <c r="K446" s="461"/>
      <c r="L446" s="461"/>
      <c r="M446" s="461"/>
      <c r="N446" s="461"/>
      <c r="O446" s="461"/>
      <c r="P446" s="461"/>
      <c r="R446" s="464"/>
      <c r="S446" s="466"/>
      <c r="T446" s="466"/>
      <c r="U446" s="466"/>
      <c r="V446" s="466"/>
      <c r="W446" s="466"/>
      <c r="X446" s="466"/>
      <c r="Y446" s="466"/>
      <c r="Z446" s="466"/>
      <c r="AA446" s="466"/>
      <c r="AB446" s="466"/>
      <c r="AC446" s="466"/>
      <c r="AD446" s="466"/>
      <c r="AE446" s="466"/>
      <c r="AF446" s="466"/>
      <c r="AG446" s="466"/>
      <c r="AH446" s="466"/>
      <c r="AI446" s="466"/>
      <c r="AJ446" s="466"/>
      <c r="AK446" s="466"/>
      <c r="AL446" s="466"/>
      <c r="AM446" s="466"/>
      <c r="AN446" s="466"/>
      <c r="AO446" s="466"/>
      <c r="AP446" s="466"/>
      <c r="AQ446" s="466"/>
      <c r="AR446" s="466"/>
      <c r="AS446" s="466"/>
      <c r="AT446" s="466"/>
      <c r="AU446" s="466"/>
      <c r="AV446" s="466"/>
      <c r="AW446" s="466"/>
      <c r="AX446" s="466"/>
      <c r="AY446" s="466"/>
      <c r="AZ446" s="466"/>
      <c r="BA446" s="466"/>
      <c r="BB446" s="466"/>
      <c r="BC446" s="466"/>
      <c r="BD446" s="466"/>
      <c r="BE446" s="466"/>
      <c r="BF446" s="466"/>
      <c r="BG446" s="466"/>
      <c r="BH446" s="466"/>
      <c r="BI446" s="466"/>
      <c r="BJ446" s="466"/>
      <c r="BK446" s="466"/>
      <c r="BL446" s="466"/>
      <c r="BM446" s="466"/>
      <c r="BN446" s="466"/>
      <c r="BO446" s="466"/>
      <c r="BP446" s="466"/>
      <c r="BQ446" s="466"/>
      <c r="BR446" s="466"/>
      <c r="BS446" s="466"/>
      <c r="BT446" s="466"/>
      <c r="BU446" s="466"/>
      <c r="BV446" s="466"/>
      <c r="BW446" s="466"/>
      <c r="BX446" s="466"/>
      <c r="BY446" s="466"/>
      <c r="BZ446" s="466"/>
      <c r="CA446" s="466"/>
      <c r="CB446" s="466"/>
      <c r="CC446" s="466"/>
      <c r="CD446" s="466"/>
      <c r="CE446" s="466"/>
      <c r="CF446" s="466"/>
      <c r="CG446" s="466"/>
      <c r="CH446" s="466"/>
      <c r="CI446" s="466"/>
      <c r="CJ446" s="466"/>
      <c r="CK446" s="466"/>
      <c r="CL446" s="466"/>
      <c r="CN446" s="465"/>
      <c r="CO446" s="466"/>
      <c r="CP446" s="466"/>
      <c r="CQ446" s="466"/>
      <c r="CR446" s="466"/>
      <c r="CS446" s="466"/>
      <c r="CT446" s="466"/>
      <c r="CU446" s="466"/>
      <c r="CV446" s="466"/>
      <c r="CW446" s="466"/>
      <c r="CX446" s="466"/>
      <c r="CY446" s="466"/>
      <c r="CZ446" s="466"/>
      <c r="DA446" s="466"/>
      <c r="DB446" s="466"/>
      <c r="DC446" s="466"/>
      <c r="DD446" s="466"/>
      <c r="DE446" s="466"/>
      <c r="DF446" s="466"/>
      <c r="DG446" s="466"/>
      <c r="DH446" s="466"/>
      <c r="DI446" s="466"/>
      <c r="DJ446" s="466"/>
      <c r="DK446" s="466"/>
      <c r="DL446" s="466"/>
    </row>
    <row r="447" spans="1:116" s="462" customFormat="1" x14ac:dyDescent="0.4">
      <c r="A447" s="461"/>
      <c r="B447" s="461"/>
      <c r="C447" s="461"/>
      <c r="E447" s="463"/>
      <c r="G447" s="464"/>
      <c r="H447" s="461"/>
      <c r="I447" s="465"/>
      <c r="J447" s="465"/>
      <c r="K447" s="461"/>
      <c r="L447" s="461"/>
      <c r="M447" s="461"/>
      <c r="N447" s="461"/>
      <c r="O447" s="461"/>
      <c r="P447" s="461"/>
      <c r="R447" s="464"/>
      <c r="S447" s="466"/>
      <c r="T447" s="466"/>
      <c r="U447" s="466"/>
      <c r="V447" s="466"/>
      <c r="W447" s="466"/>
      <c r="X447" s="466"/>
      <c r="Y447" s="466"/>
      <c r="Z447" s="466"/>
      <c r="AA447" s="466"/>
      <c r="AB447" s="466"/>
      <c r="AC447" s="466"/>
      <c r="AD447" s="466"/>
      <c r="AE447" s="466"/>
      <c r="AF447" s="466"/>
      <c r="AG447" s="466"/>
      <c r="AH447" s="466"/>
      <c r="AI447" s="466"/>
      <c r="AJ447" s="466"/>
      <c r="AK447" s="466"/>
      <c r="AL447" s="466"/>
      <c r="AM447" s="466"/>
      <c r="AN447" s="466"/>
      <c r="AO447" s="466"/>
      <c r="AP447" s="466"/>
      <c r="AQ447" s="466"/>
      <c r="AR447" s="466"/>
      <c r="AS447" s="466"/>
      <c r="AT447" s="466"/>
      <c r="AU447" s="466"/>
      <c r="AV447" s="466"/>
      <c r="AW447" s="466"/>
      <c r="AX447" s="466"/>
      <c r="AY447" s="466"/>
      <c r="AZ447" s="466"/>
      <c r="BA447" s="466"/>
      <c r="BB447" s="466"/>
      <c r="BC447" s="466"/>
      <c r="BD447" s="466"/>
      <c r="BE447" s="466"/>
      <c r="BF447" s="466"/>
      <c r="BG447" s="466"/>
      <c r="BH447" s="466"/>
      <c r="BI447" s="466"/>
      <c r="BJ447" s="466"/>
      <c r="BK447" s="466"/>
      <c r="BL447" s="466"/>
      <c r="BM447" s="466"/>
      <c r="BN447" s="466"/>
      <c r="BO447" s="466"/>
      <c r="BP447" s="466"/>
      <c r="BQ447" s="466"/>
      <c r="BR447" s="466"/>
      <c r="BS447" s="466"/>
      <c r="BT447" s="466"/>
      <c r="BU447" s="466"/>
      <c r="BV447" s="466"/>
      <c r="BW447" s="466"/>
      <c r="BX447" s="466"/>
      <c r="BY447" s="466"/>
      <c r="BZ447" s="466"/>
      <c r="CA447" s="466"/>
      <c r="CB447" s="466"/>
      <c r="CC447" s="466"/>
      <c r="CD447" s="466"/>
      <c r="CE447" s="466"/>
      <c r="CF447" s="466"/>
      <c r="CG447" s="466"/>
      <c r="CH447" s="466"/>
      <c r="CI447" s="466"/>
      <c r="CJ447" s="466"/>
      <c r="CK447" s="466"/>
      <c r="CL447" s="466"/>
      <c r="CN447" s="465"/>
      <c r="CO447" s="466"/>
      <c r="CP447" s="466"/>
      <c r="CQ447" s="466"/>
      <c r="CR447" s="466"/>
      <c r="CS447" s="466"/>
      <c r="CT447" s="466"/>
      <c r="CU447" s="466"/>
      <c r="CV447" s="466"/>
      <c r="CW447" s="466"/>
      <c r="CX447" s="466"/>
      <c r="CY447" s="466"/>
      <c r="CZ447" s="466"/>
      <c r="DA447" s="466"/>
      <c r="DB447" s="466"/>
      <c r="DC447" s="466"/>
      <c r="DD447" s="466"/>
      <c r="DE447" s="466"/>
      <c r="DF447" s="466"/>
      <c r="DG447" s="466"/>
      <c r="DH447" s="466"/>
      <c r="DI447" s="466"/>
      <c r="DJ447" s="466"/>
      <c r="DK447" s="466"/>
      <c r="DL447" s="466"/>
    </row>
    <row r="448" spans="1:116" s="462" customFormat="1" x14ac:dyDescent="0.4">
      <c r="A448" s="461"/>
      <c r="B448" s="461"/>
      <c r="C448" s="461"/>
      <c r="E448" s="463"/>
      <c r="G448" s="464"/>
      <c r="H448" s="461"/>
      <c r="I448" s="465"/>
      <c r="J448" s="465"/>
      <c r="K448" s="461"/>
      <c r="L448" s="461"/>
      <c r="M448" s="461"/>
      <c r="N448" s="461"/>
      <c r="O448" s="461"/>
      <c r="P448" s="461"/>
      <c r="R448" s="464"/>
      <c r="S448" s="466"/>
      <c r="T448" s="466"/>
      <c r="U448" s="466"/>
      <c r="V448" s="466"/>
      <c r="W448" s="466"/>
      <c r="X448" s="466"/>
      <c r="Y448" s="466"/>
      <c r="Z448" s="466"/>
      <c r="AA448" s="466"/>
      <c r="AB448" s="466"/>
      <c r="AC448" s="466"/>
      <c r="AD448" s="466"/>
      <c r="AE448" s="466"/>
      <c r="AF448" s="466"/>
      <c r="AG448" s="466"/>
      <c r="AH448" s="466"/>
      <c r="AI448" s="466"/>
      <c r="AJ448" s="466"/>
      <c r="AK448" s="466"/>
      <c r="AL448" s="466"/>
      <c r="AM448" s="466"/>
      <c r="AN448" s="466"/>
      <c r="AO448" s="466"/>
      <c r="AP448" s="466"/>
      <c r="AQ448" s="466"/>
      <c r="AR448" s="466"/>
      <c r="AS448" s="466"/>
      <c r="AT448" s="466"/>
      <c r="AU448" s="466"/>
      <c r="AV448" s="466"/>
      <c r="AW448" s="466"/>
      <c r="AX448" s="466"/>
      <c r="AY448" s="466"/>
      <c r="AZ448" s="466"/>
      <c r="BA448" s="466"/>
      <c r="BB448" s="466"/>
      <c r="BC448" s="466"/>
      <c r="BD448" s="466"/>
      <c r="BE448" s="466"/>
      <c r="BF448" s="466"/>
      <c r="BG448" s="466"/>
      <c r="BH448" s="466"/>
      <c r="BI448" s="466"/>
      <c r="BJ448" s="466"/>
      <c r="BK448" s="466"/>
      <c r="BL448" s="466"/>
      <c r="BM448" s="466"/>
      <c r="BN448" s="466"/>
      <c r="BO448" s="466"/>
      <c r="BP448" s="466"/>
      <c r="BQ448" s="466"/>
      <c r="BR448" s="466"/>
      <c r="BS448" s="466"/>
      <c r="BT448" s="466"/>
      <c r="BU448" s="466"/>
      <c r="BV448" s="466"/>
      <c r="BW448" s="466"/>
      <c r="BX448" s="466"/>
      <c r="BY448" s="466"/>
      <c r="BZ448" s="466"/>
      <c r="CA448" s="466"/>
      <c r="CB448" s="466"/>
      <c r="CC448" s="466"/>
      <c r="CD448" s="466"/>
      <c r="CE448" s="466"/>
      <c r="CF448" s="466"/>
      <c r="CG448" s="466"/>
      <c r="CH448" s="466"/>
      <c r="CI448" s="466"/>
      <c r="CJ448" s="466"/>
      <c r="CK448" s="466"/>
      <c r="CL448" s="466"/>
      <c r="CN448" s="465"/>
      <c r="CO448" s="466"/>
      <c r="CP448" s="466"/>
      <c r="CQ448" s="466"/>
      <c r="CR448" s="466"/>
      <c r="CS448" s="466"/>
      <c r="CT448" s="466"/>
      <c r="CU448" s="466"/>
      <c r="CV448" s="466"/>
      <c r="CW448" s="466"/>
      <c r="CX448" s="466"/>
      <c r="CY448" s="466"/>
      <c r="CZ448" s="466"/>
      <c r="DA448" s="466"/>
      <c r="DB448" s="466"/>
      <c r="DC448" s="466"/>
      <c r="DD448" s="466"/>
      <c r="DE448" s="466"/>
      <c r="DF448" s="466"/>
      <c r="DG448" s="466"/>
      <c r="DH448" s="466"/>
      <c r="DI448" s="466"/>
      <c r="DJ448" s="466"/>
      <c r="DK448" s="466"/>
      <c r="DL448" s="466"/>
    </row>
    <row r="449" spans="1:116" s="462" customFormat="1" x14ac:dyDescent="0.4">
      <c r="A449" s="461"/>
      <c r="B449" s="461"/>
      <c r="C449" s="461"/>
      <c r="E449" s="463"/>
      <c r="G449" s="464"/>
      <c r="H449" s="461"/>
      <c r="I449" s="465"/>
      <c r="J449" s="465"/>
      <c r="K449" s="461"/>
      <c r="L449" s="461"/>
      <c r="M449" s="461"/>
      <c r="N449" s="461"/>
      <c r="O449" s="461"/>
      <c r="P449" s="461"/>
      <c r="R449" s="464"/>
      <c r="S449" s="466"/>
      <c r="T449" s="466"/>
      <c r="U449" s="466"/>
      <c r="V449" s="466"/>
      <c r="W449" s="466"/>
      <c r="X449" s="466"/>
      <c r="Y449" s="466"/>
      <c r="Z449" s="466"/>
      <c r="AA449" s="466"/>
      <c r="AB449" s="466"/>
      <c r="AC449" s="466"/>
      <c r="AD449" s="466"/>
      <c r="AE449" s="466"/>
      <c r="AF449" s="466"/>
      <c r="AG449" s="466"/>
      <c r="AH449" s="466"/>
      <c r="AI449" s="466"/>
      <c r="AJ449" s="466"/>
      <c r="AK449" s="466"/>
      <c r="AL449" s="466"/>
      <c r="AM449" s="466"/>
      <c r="AN449" s="466"/>
      <c r="AO449" s="466"/>
      <c r="AP449" s="466"/>
      <c r="AQ449" s="466"/>
      <c r="AR449" s="466"/>
      <c r="AS449" s="466"/>
      <c r="AT449" s="466"/>
      <c r="AU449" s="466"/>
      <c r="AV449" s="466"/>
      <c r="AW449" s="466"/>
      <c r="AX449" s="466"/>
      <c r="AY449" s="466"/>
      <c r="AZ449" s="466"/>
      <c r="BA449" s="466"/>
      <c r="BB449" s="466"/>
      <c r="BC449" s="466"/>
      <c r="BD449" s="466"/>
      <c r="BE449" s="466"/>
      <c r="BF449" s="466"/>
      <c r="BG449" s="466"/>
      <c r="BH449" s="466"/>
      <c r="BI449" s="466"/>
      <c r="BJ449" s="466"/>
      <c r="BK449" s="466"/>
      <c r="BL449" s="466"/>
      <c r="BM449" s="466"/>
      <c r="BN449" s="466"/>
      <c r="BO449" s="466"/>
      <c r="BP449" s="466"/>
      <c r="BQ449" s="466"/>
      <c r="BR449" s="466"/>
      <c r="BS449" s="466"/>
      <c r="BT449" s="466"/>
      <c r="BU449" s="466"/>
      <c r="BV449" s="466"/>
      <c r="BW449" s="466"/>
      <c r="BX449" s="466"/>
      <c r="BY449" s="466"/>
      <c r="BZ449" s="466"/>
      <c r="CA449" s="466"/>
      <c r="CB449" s="466"/>
      <c r="CC449" s="466"/>
      <c r="CD449" s="466"/>
      <c r="CE449" s="466"/>
      <c r="CF449" s="466"/>
      <c r="CG449" s="466"/>
      <c r="CH449" s="466"/>
      <c r="CI449" s="466"/>
      <c r="CJ449" s="466"/>
      <c r="CK449" s="466"/>
      <c r="CL449" s="466"/>
      <c r="CN449" s="465"/>
      <c r="CO449" s="466"/>
      <c r="CP449" s="466"/>
      <c r="CQ449" s="466"/>
      <c r="CR449" s="466"/>
      <c r="CS449" s="466"/>
      <c r="CT449" s="466"/>
      <c r="CU449" s="466"/>
      <c r="CV449" s="466"/>
      <c r="CW449" s="466"/>
      <c r="CX449" s="466"/>
      <c r="CY449" s="466"/>
      <c r="CZ449" s="466"/>
      <c r="DA449" s="466"/>
      <c r="DB449" s="466"/>
      <c r="DC449" s="466"/>
      <c r="DD449" s="466"/>
      <c r="DE449" s="466"/>
      <c r="DF449" s="466"/>
      <c r="DG449" s="466"/>
      <c r="DH449" s="466"/>
      <c r="DI449" s="466"/>
      <c r="DJ449" s="466"/>
      <c r="DK449" s="466"/>
      <c r="DL449" s="466"/>
    </row>
    <row r="450" spans="1:116" s="462" customFormat="1" x14ac:dyDescent="0.4">
      <c r="A450" s="461"/>
      <c r="B450" s="461"/>
      <c r="C450" s="461"/>
      <c r="E450" s="463"/>
      <c r="G450" s="464"/>
      <c r="H450" s="461"/>
      <c r="I450" s="465"/>
      <c r="J450" s="465"/>
      <c r="K450" s="461"/>
      <c r="L450" s="461"/>
      <c r="M450" s="461"/>
      <c r="N450" s="461"/>
      <c r="O450" s="461"/>
      <c r="P450" s="461"/>
      <c r="R450" s="464"/>
      <c r="S450" s="466"/>
      <c r="T450" s="466"/>
      <c r="U450" s="466"/>
      <c r="V450" s="466"/>
      <c r="W450" s="466"/>
      <c r="X450" s="466"/>
      <c r="Y450" s="466"/>
      <c r="Z450" s="466"/>
      <c r="AA450" s="466"/>
      <c r="AB450" s="466"/>
      <c r="AC450" s="466"/>
      <c r="AD450" s="466"/>
      <c r="AE450" s="466"/>
      <c r="AF450" s="466"/>
      <c r="AG450" s="466"/>
      <c r="AH450" s="466"/>
      <c r="AI450" s="466"/>
      <c r="AJ450" s="466"/>
      <c r="AK450" s="466"/>
      <c r="AL450" s="466"/>
      <c r="AM450" s="466"/>
      <c r="AN450" s="466"/>
      <c r="AO450" s="466"/>
      <c r="AP450" s="466"/>
      <c r="AQ450" s="466"/>
      <c r="AR450" s="466"/>
      <c r="AS450" s="466"/>
      <c r="AT450" s="466"/>
      <c r="AU450" s="466"/>
      <c r="AV450" s="466"/>
      <c r="AW450" s="466"/>
      <c r="AX450" s="466"/>
      <c r="AY450" s="466"/>
      <c r="AZ450" s="466"/>
      <c r="BA450" s="466"/>
      <c r="BB450" s="466"/>
      <c r="BC450" s="466"/>
      <c r="BD450" s="466"/>
      <c r="BE450" s="466"/>
      <c r="BF450" s="466"/>
      <c r="BG450" s="466"/>
      <c r="BH450" s="466"/>
      <c r="BI450" s="466"/>
      <c r="BJ450" s="466"/>
      <c r="BK450" s="466"/>
      <c r="BL450" s="466"/>
      <c r="BM450" s="466"/>
      <c r="BN450" s="466"/>
      <c r="BO450" s="466"/>
      <c r="BP450" s="466"/>
      <c r="BQ450" s="466"/>
      <c r="BR450" s="466"/>
      <c r="BS450" s="466"/>
      <c r="BT450" s="466"/>
      <c r="BU450" s="466"/>
      <c r="BV450" s="466"/>
      <c r="BW450" s="466"/>
      <c r="BX450" s="466"/>
      <c r="BY450" s="466"/>
      <c r="BZ450" s="466"/>
      <c r="CA450" s="466"/>
      <c r="CB450" s="466"/>
      <c r="CC450" s="466"/>
      <c r="CD450" s="466"/>
      <c r="CE450" s="466"/>
      <c r="CF450" s="466"/>
      <c r="CG450" s="466"/>
      <c r="CH450" s="466"/>
      <c r="CI450" s="466"/>
      <c r="CJ450" s="466"/>
      <c r="CK450" s="466"/>
      <c r="CL450" s="466"/>
      <c r="CN450" s="465"/>
      <c r="CO450" s="466"/>
      <c r="CP450" s="466"/>
      <c r="CQ450" s="466"/>
      <c r="CR450" s="466"/>
      <c r="CS450" s="466"/>
      <c r="CT450" s="466"/>
      <c r="CU450" s="466"/>
      <c r="CV450" s="466"/>
      <c r="CW450" s="466"/>
      <c r="CX450" s="466"/>
      <c r="CY450" s="466"/>
      <c r="CZ450" s="466"/>
      <c r="DA450" s="466"/>
      <c r="DB450" s="466"/>
      <c r="DC450" s="466"/>
      <c r="DD450" s="466"/>
      <c r="DE450" s="466"/>
      <c r="DF450" s="466"/>
      <c r="DG450" s="466"/>
      <c r="DH450" s="466"/>
      <c r="DI450" s="466"/>
      <c r="DJ450" s="466"/>
      <c r="DK450" s="466"/>
      <c r="DL450" s="466"/>
    </row>
    <row r="451" spans="1:116" s="462" customFormat="1" x14ac:dyDescent="0.4">
      <c r="A451" s="461"/>
      <c r="B451" s="461"/>
      <c r="C451" s="461"/>
      <c r="E451" s="463"/>
      <c r="G451" s="464"/>
      <c r="H451" s="461"/>
      <c r="I451" s="465"/>
      <c r="J451" s="465"/>
      <c r="K451" s="461"/>
      <c r="L451" s="461"/>
      <c r="M451" s="461"/>
      <c r="N451" s="461"/>
      <c r="O451" s="461"/>
      <c r="P451" s="461"/>
      <c r="R451" s="464"/>
      <c r="S451" s="466"/>
      <c r="T451" s="466"/>
      <c r="U451" s="466"/>
      <c r="V451" s="466"/>
      <c r="W451" s="466"/>
      <c r="X451" s="466"/>
      <c r="Y451" s="466"/>
      <c r="Z451" s="466"/>
      <c r="AA451" s="466"/>
      <c r="AB451" s="466"/>
      <c r="AC451" s="466"/>
      <c r="AD451" s="466"/>
      <c r="AE451" s="466"/>
      <c r="AF451" s="466"/>
      <c r="AG451" s="466"/>
      <c r="AH451" s="466"/>
      <c r="AI451" s="466"/>
      <c r="AJ451" s="466"/>
      <c r="AK451" s="466"/>
      <c r="AL451" s="466"/>
      <c r="AM451" s="466"/>
      <c r="AN451" s="466"/>
      <c r="AO451" s="466"/>
      <c r="AP451" s="466"/>
      <c r="AQ451" s="466"/>
      <c r="AR451" s="466"/>
      <c r="AS451" s="466"/>
      <c r="AT451" s="466"/>
      <c r="AU451" s="466"/>
      <c r="AV451" s="466"/>
      <c r="AW451" s="466"/>
      <c r="AX451" s="466"/>
      <c r="AY451" s="466"/>
      <c r="AZ451" s="466"/>
      <c r="BA451" s="466"/>
      <c r="BB451" s="466"/>
      <c r="BC451" s="466"/>
      <c r="BD451" s="466"/>
      <c r="BE451" s="466"/>
      <c r="BF451" s="466"/>
      <c r="BG451" s="466"/>
      <c r="BH451" s="466"/>
      <c r="BI451" s="466"/>
      <c r="BJ451" s="466"/>
      <c r="BK451" s="466"/>
      <c r="BL451" s="466"/>
      <c r="BM451" s="466"/>
      <c r="BN451" s="466"/>
      <c r="BO451" s="466"/>
      <c r="BP451" s="466"/>
      <c r="BQ451" s="466"/>
      <c r="BR451" s="466"/>
      <c r="BS451" s="466"/>
      <c r="BT451" s="466"/>
      <c r="BU451" s="466"/>
      <c r="BV451" s="466"/>
      <c r="BW451" s="466"/>
      <c r="BX451" s="466"/>
      <c r="BY451" s="466"/>
      <c r="BZ451" s="466"/>
      <c r="CA451" s="466"/>
      <c r="CB451" s="466"/>
      <c r="CC451" s="466"/>
      <c r="CD451" s="466"/>
      <c r="CE451" s="466"/>
      <c r="CF451" s="466"/>
      <c r="CG451" s="466"/>
      <c r="CH451" s="466"/>
      <c r="CI451" s="466"/>
      <c r="CJ451" s="466"/>
      <c r="CK451" s="466"/>
      <c r="CL451" s="466"/>
      <c r="CN451" s="465"/>
      <c r="CO451" s="466"/>
      <c r="CP451" s="466"/>
      <c r="CQ451" s="466"/>
      <c r="CR451" s="466"/>
      <c r="CS451" s="466"/>
      <c r="CT451" s="466"/>
      <c r="CU451" s="466"/>
      <c r="CV451" s="466"/>
      <c r="CW451" s="466"/>
      <c r="CX451" s="466"/>
      <c r="CY451" s="466"/>
      <c r="CZ451" s="466"/>
      <c r="DA451" s="466"/>
      <c r="DB451" s="466"/>
      <c r="DC451" s="466"/>
      <c r="DD451" s="466"/>
      <c r="DE451" s="466"/>
      <c r="DF451" s="466"/>
      <c r="DG451" s="466"/>
      <c r="DH451" s="466"/>
      <c r="DI451" s="466"/>
      <c r="DJ451" s="466"/>
      <c r="DK451" s="466"/>
      <c r="DL451" s="466"/>
    </row>
    <row r="452" spans="1:116" x14ac:dyDescent="0.4">
      <c r="B452" t="s">
        <v>332</v>
      </c>
      <c r="D452" t="s">
        <v>336</v>
      </c>
      <c r="E452" s="8" t="str">
        <f t="shared" si="499"/>
        <v>452 ADREV-PV</v>
      </c>
      <c r="F452" t="s">
        <v>468</v>
      </c>
      <c r="G452" s="145" t="s">
        <v>172</v>
      </c>
      <c r="I452"/>
      <c r="J452"/>
      <c r="K452" s="15"/>
      <c r="L452" s="15"/>
      <c r="M452" s="15"/>
      <c r="N452" s="15"/>
      <c r="O452" s="15"/>
      <c r="P452" s="15"/>
      <c r="R452"/>
      <c r="S452" s="146"/>
      <c r="T452" s="146"/>
      <c r="U452" s="146"/>
      <c r="V452" s="146"/>
      <c r="W452" s="146"/>
      <c r="X452" s="146"/>
      <c r="Y452" s="146"/>
      <c r="Z452" s="146"/>
      <c r="AA452" s="146"/>
      <c r="AB452" s="146"/>
      <c r="AC452" s="146"/>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46"/>
      <c r="BL452" s="146"/>
      <c r="BM452" s="146"/>
      <c r="BN452" s="146"/>
      <c r="BO452" s="146"/>
      <c r="BP452" s="146"/>
      <c r="BQ452" s="146"/>
      <c r="BR452" s="146"/>
      <c r="BS452" s="146"/>
      <c r="BT452" s="146"/>
      <c r="BU452" s="146"/>
      <c r="BV452" s="146"/>
      <c r="BW452" s="146"/>
      <c r="BX452" s="146"/>
      <c r="BY452" s="146"/>
      <c r="BZ452" s="146"/>
      <c r="CA452" s="146"/>
      <c r="CB452" s="146"/>
      <c r="CC452" s="146"/>
      <c r="CD452" s="146"/>
      <c r="CE452" s="146"/>
      <c r="CF452" s="146"/>
      <c r="CG452" s="146"/>
      <c r="CH452" s="146"/>
      <c r="CI452" s="146"/>
      <c r="CJ452" s="146"/>
      <c r="CK452" s="146"/>
      <c r="CL452" s="146"/>
      <c r="CN452"/>
      <c r="CO452" s="146"/>
      <c r="CP452" s="146"/>
      <c r="CQ452" s="146"/>
      <c r="CR452" s="146"/>
      <c r="CS452" s="146"/>
      <c r="CT452" s="146"/>
      <c r="CU452" s="146"/>
      <c r="CV452" s="146"/>
      <c r="CW452" s="146"/>
      <c r="CX452" s="146"/>
      <c r="CY452" s="146"/>
      <c r="CZ452" s="146"/>
      <c r="DA452" s="146"/>
      <c r="DB452" s="146"/>
      <c r="DC452" s="146"/>
      <c r="DD452" s="146"/>
      <c r="DE452" s="146"/>
      <c r="DF452" s="146"/>
      <c r="DG452" s="146"/>
      <c r="DH452" s="146"/>
      <c r="DI452" s="146"/>
      <c r="DJ452" s="146"/>
      <c r="DK452" s="146"/>
      <c r="DL452" s="146"/>
    </row>
    <row r="453" spans="1:116" x14ac:dyDescent="0.4">
      <c r="B453" t="str">
        <f>E453</f>
        <v>453 ADREV-PV</v>
      </c>
      <c r="D453" t="s">
        <v>336</v>
      </c>
      <c r="E453" s="8" t="str">
        <f t="shared" si="499"/>
        <v>453 ADREV-PV</v>
      </c>
      <c r="G453" s="145" t="s">
        <v>173</v>
      </c>
      <c r="H453" s="12"/>
      <c r="I453" s="60"/>
      <c r="J453" s="60"/>
      <c r="K453" s="120">
        <v>0.1</v>
      </c>
      <c r="L453" s="120">
        <v>0.1</v>
      </c>
      <c r="M453" s="120">
        <v>0.1</v>
      </c>
      <c r="N453" s="120">
        <v>0.1</v>
      </c>
      <c r="O453" s="120">
        <v>0.1</v>
      </c>
      <c r="P453" s="120">
        <v>0.1</v>
      </c>
      <c r="R453" s="121"/>
      <c r="S453" s="152" cm="1">
        <f t="array" ref="S453">INDEX($K:$P,ROW(),MATCH(S$3,$K$2:$P$2,0))</f>
        <v>0.1</v>
      </c>
      <c r="T453" s="152" cm="1">
        <f t="array" ref="T453">INDEX($K:$P,ROW(),MATCH(T$3,$K$2:$P$2,0))</f>
        <v>0.1</v>
      </c>
      <c r="U453" s="152" cm="1">
        <f t="array" ref="U453">INDEX($K:$P,ROW(),MATCH(U$3,$K$2:$P$2,0))</f>
        <v>0.1</v>
      </c>
      <c r="V453" s="152" cm="1">
        <f t="array" ref="V453">INDEX($K:$P,ROW(),MATCH(V$3,$K$2:$P$2,0))</f>
        <v>0.1</v>
      </c>
      <c r="W453" s="152" cm="1">
        <f t="array" ref="W453">INDEX($K:$P,ROW(),MATCH(W$3,$K$2:$P$2,0))</f>
        <v>0.1</v>
      </c>
      <c r="X453" s="152" cm="1">
        <f t="array" ref="X453">INDEX($K:$P,ROW(),MATCH(X$3,$K$2:$P$2,0))</f>
        <v>0.1</v>
      </c>
      <c r="Y453" s="152" cm="1">
        <f t="array" ref="Y453">INDEX($K:$P,ROW(),MATCH(Y$3,$K$2:$P$2,0))</f>
        <v>0.1</v>
      </c>
      <c r="Z453" s="152" cm="1">
        <f t="array" ref="Z453">INDEX($K:$P,ROW(),MATCH(Z$3,$K$2:$P$2,0))</f>
        <v>0.1</v>
      </c>
      <c r="AA453" s="152" cm="1">
        <f t="array" ref="AA453">INDEX($K:$P,ROW(),MATCH(AA$3,$K$2:$P$2,0))</f>
        <v>0.1</v>
      </c>
      <c r="AB453" s="152" cm="1">
        <f t="array" ref="AB453">INDEX($K:$P,ROW(),MATCH(AB$3,$K$2:$P$2,0))</f>
        <v>0.1</v>
      </c>
      <c r="AC453" s="152" cm="1">
        <f t="array" ref="AC453">INDEX($K:$P,ROW(),MATCH(AC$3,$K$2:$P$2,0))</f>
        <v>0.1</v>
      </c>
      <c r="AD453" s="152" cm="1">
        <f t="array" ref="AD453">INDEX($K:$P,ROW(),MATCH(AD$3,$K$2:$P$2,0))</f>
        <v>0.1</v>
      </c>
      <c r="AE453" s="152" cm="1">
        <f t="array" ref="AE453">INDEX($K:$P,ROW(),MATCH(AE$3,$K$2:$P$2,0))</f>
        <v>0.1</v>
      </c>
      <c r="AF453" s="152" cm="1">
        <f t="array" ref="AF453">INDEX($K:$P,ROW(),MATCH(AF$3,$K$2:$P$2,0))</f>
        <v>0.1</v>
      </c>
      <c r="AG453" s="152" cm="1">
        <f t="array" ref="AG453">INDEX($K:$P,ROW(),MATCH(AG$3,$K$2:$P$2,0))</f>
        <v>0.1</v>
      </c>
      <c r="AH453" s="152" cm="1">
        <f t="array" ref="AH453">INDEX($K:$P,ROW(),MATCH(AH$3,$K$2:$P$2,0))</f>
        <v>0.1</v>
      </c>
      <c r="AI453" s="152" cm="1">
        <f t="array" ref="AI453">INDEX($K:$P,ROW(),MATCH(AI$3,$K$2:$P$2,0))</f>
        <v>0.1</v>
      </c>
      <c r="AJ453" s="152" cm="1">
        <f t="array" ref="AJ453">INDEX($K:$P,ROW(),MATCH(AJ$3,$K$2:$P$2,0))</f>
        <v>0.1</v>
      </c>
      <c r="AK453" s="152" cm="1">
        <f t="array" ref="AK453">INDEX($K:$P,ROW(),MATCH(AK$3,$K$2:$P$2,0))</f>
        <v>0.1</v>
      </c>
      <c r="AL453" s="152" cm="1">
        <f t="array" ref="AL453">INDEX($K:$P,ROW(),MATCH(AL$3,$K$2:$P$2,0))</f>
        <v>0.1</v>
      </c>
      <c r="AM453" s="152" cm="1">
        <f t="array" ref="AM453">INDEX($K:$P,ROW(),MATCH(AM$3,$K$2:$P$2,0))</f>
        <v>0.1</v>
      </c>
      <c r="AN453" s="152" cm="1">
        <f t="array" ref="AN453">INDEX($K:$P,ROW(),MATCH(AN$3,$K$2:$P$2,0))</f>
        <v>0.1</v>
      </c>
      <c r="AO453" s="152" cm="1">
        <f t="array" ref="AO453">INDEX($K:$P,ROW(),MATCH(AO$3,$K$2:$P$2,0))</f>
        <v>0.1</v>
      </c>
      <c r="AP453" s="152" cm="1">
        <f t="array" ref="AP453">INDEX($K:$P,ROW(),MATCH(AP$3,$K$2:$P$2,0))</f>
        <v>0.1</v>
      </c>
      <c r="AQ453" s="152" cm="1">
        <f t="array" ref="AQ453">INDEX($K:$P,ROW(),MATCH(AQ$3,$K$2:$P$2,0))</f>
        <v>0.1</v>
      </c>
      <c r="AR453" s="152" cm="1">
        <f t="array" ref="AR453">INDEX($K:$P,ROW(),MATCH(AR$3,$K$2:$P$2,0))</f>
        <v>0.1</v>
      </c>
      <c r="AS453" s="152" cm="1">
        <f t="array" ref="AS453">INDEX($K:$P,ROW(),MATCH(AS$3,$K$2:$P$2,0))</f>
        <v>0.1</v>
      </c>
      <c r="AT453" s="152" cm="1">
        <f t="array" ref="AT453">INDEX($K:$P,ROW(),MATCH(AT$3,$K$2:$P$2,0))</f>
        <v>0.1</v>
      </c>
      <c r="AU453" s="152" cm="1">
        <f t="array" ref="AU453">INDEX($K:$P,ROW(),MATCH(AU$3,$K$2:$P$2,0))</f>
        <v>0.1</v>
      </c>
      <c r="AV453" s="152" cm="1">
        <f t="array" ref="AV453">INDEX($K:$P,ROW(),MATCH(AV$3,$K$2:$P$2,0))</f>
        <v>0.1</v>
      </c>
      <c r="AW453" s="152" cm="1">
        <f t="array" ref="AW453">INDEX($K:$P,ROW(),MATCH(AW$3,$K$2:$P$2,0))</f>
        <v>0.1</v>
      </c>
      <c r="AX453" s="152" cm="1">
        <f t="array" ref="AX453">INDEX($K:$P,ROW(),MATCH(AX$3,$K$2:$P$2,0))</f>
        <v>0.1</v>
      </c>
      <c r="AY453" s="152" cm="1">
        <f t="array" ref="AY453">INDEX($K:$P,ROW(),MATCH(AY$3,$K$2:$P$2,0))</f>
        <v>0.1</v>
      </c>
      <c r="AZ453" s="152" cm="1">
        <f t="array" ref="AZ453">INDEX($K:$P,ROW(),MATCH(AZ$3,$K$2:$P$2,0))</f>
        <v>0.1</v>
      </c>
      <c r="BA453" s="152" cm="1">
        <f t="array" ref="BA453">INDEX($K:$P,ROW(),MATCH(BA$3,$K$2:$P$2,0))</f>
        <v>0.1</v>
      </c>
      <c r="BB453" s="152" cm="1">
        <f t="array" ref="BB453">INDEX($K:$P,ROW(),MATCH(BB$3,$K$2:$P$2,0))</f>
        <v>0.1</v>
      </c>
      <c r="BC453" s="152" cm="1">
        <f t="array" ref="BC453">INDEX($K:$P,ROW(),MATCH(BC$3,$K$2:$P$2,0))</f>
        <v>0.1</v>
      </c>
      <c r="BD453" s="152" cm="1">
        <f t="array" ref="BD453">INDEX($K:$P,ROW(),MATCH(BD$3,$K$2:$P$2,0))</f>
        <v>0.1</v>
      </c>
      <c r="BE453" s="152" cm="1">
        <f t="array" ref="BE453">INDEX($K:$P,ROW(),MATCH(BE$3,$K$2:$P$2,0))</f>
        <v>0.1</v>
      </c>
      <c r="BF453" s="152" cm="1">
        <f t="array" ref="BF453">INDEX($K:$P,ROW(),MATCH(BF$3,$K$2:$P$2,0))</f>
        <v>0.1</v>
      </c>
      <c r="BG453" s="152" cm="1">
        <f t="array" ref="BG453">INDEX($K:$P,ROW(),MATCH(BG$3,$K$2:$P$2,0))</f>
        <v>0.1</v>
      </c>
      <c r="BH453" s="152" cm="1">
        <f t="array" ref="BH453">INDEX($K:$P,ROW(),MATCH(BH$3,$K$2:$P$2,0))</f>
        <v>0.1</v>
      </c>
      <c r="BI453" s="152" cm="1">
        <f t="array" ref="BI453">INDEX($K:$P,ROW(),MATCH(BI$3,$K$2:$P$2,0))</f>
        <v>0.1</v>
      </c>
      <c r="BJ453" s="152" cm="1">
        <f t="array" ref="BJ453">INDEX($K:$P,ROW(),MATCH(BJ$3,$K$2:$P$2,0))</f>
        <v>0.1</v>
      </c>
      <c r="BK453" s="152" cm="1">
        <f t="array" ref="BK453">INDEX($K:$P,ROW(),MATCH(BK$3,$K$2:$P$2,0))</f>
        <v>0.1</v>
      </c>
      <c r="BL453" s="152" cm="1">
        <f t="array" ref="BL453">INDEX($K:$P,ROW(),MATCH(BL$3,$K$2:$P$2,0))</f>
        <v>0.1</v>
      </c>
      <c r="BM453" s="152" cm="1">
        <f t="array" ref="BM453">INDEX($K:$P,ROW(),MATCH(BM$3,$K$2:$P$2,0))</f>
        <v>0.1</v>
      </c>
      <c r="BN453" s="152" cm="1">
        <f t="array" ref="BN453">INDEX($K:$P,ROW(),MATCH(BN$3,$K$2:$P$2,0))</f>
        <v>0.1</v>
      </c>
      <c r="BO453" s="152" cm="1">
        <f t="array" ref="BO453">INDEX($K:$P,ROW(),MATCH(BO$3,$K$2:$P$2,0))</f>
        <v>0.1</v>
      </c>
      <c r="BP453" s="152" cm="1">
        <f t="array" ref="BP453">INDEX($K:$P,ROW(),MATCH(BP$3,$K$2:$P$2,0))</f>
        <v>0.1</v>
      </c>
      <c r="BQ453" s="152" cm="1">
        <f t="array" ref="BQ453">INDEX($K:$P,ROW(),MATCH(BQ$3,$K$2:$P$2,0))</f>
        <v>0.1</v>
      </c>
      <c r="BR453" s="152" cm="1">
        <f t="array" ref="BR453">INDEX($K:$P,ROW(),MATCH(BR$3,$K$2:$P$2,0))</f>
        <v>0.1</v>
      </c>
      <c r="BS453" s="152" cm="1">
        <f t="array" ref="BS453">INDEX($K:$P,ROW(),MATCH(BS$3,$K$2:$P$2,0))</f>
        <v>0.1</v>
      </c>
      <c r="BT453" s="152" cm="1">
        <f t="array" ref="BT453">INDEX($K:$P,ROW(),MATCH(BT$3,$K$2:$P$2,0))</f>
        <v>0.1</v>
      </c>
      <c r="BU453" s="152" cm="1">
        <f t="array" ref="BU453">INDEX($K:$P,ROW(),MATCH(BU$3,$K$2:$P$2,0))</f>
        <v>0.1</v>
      </c>
      <c r="BV453" s="152" cm="1">
        <f t="array" ref="BV453">INDEX($K:$P,ROW(),MATCH(BV$3,$K$2:$P$2,0))</f>
        <v>0.1</v>
      </c>
      <c r="BW453" s="152" cm="1">
        <f t="array" ref="BW453">INDEX($K:$P,ROW(),MATCH(BW$3,$K$2:$P$2,0))</f>
        <v>0.1</v>
      </c>
      <c r="BX453" s="152" cm="1">
        <f t="array" ref="BX453">INDEX($K:$P,ROW(),MATCH(BX$3,$K$2:$P$2,0))</f>
        <v>0.1</v>
      </c>
      <c r="BY453" s="152" cm="1">
        <f t="array" ref="BY453">INDEX($K:$P,ROW(),MATCH(BY$3,$K$2:$P$2,0))</f>
        <v>0.1</v>
      </c>
      <c r="BZ453" s="152" cm="1">
        <f t="array" ref="BZ453">INDEX($K:$P,ROW(),MATCH(BZ$3,$K$2:$P$2,0))</f>
        <v>0.1</v>
      </c>
      <c r="CA453" s="152" cm="1">
        <f t="array" ref="CA453">INDEX($K:$P,ROW(),MATCH(CA$3,$K$2:$P$2,0))</f>
        <v>0.1</v>
      </c>
      <c r="CB453" s="152" cm="1">
        <f t="array" ref="CB453">INDEX($K:$P,ROW(),MATCH(CB$3,$K$2:$P$2,0))</f>
        <v>0.1</v>
      </c>
      <c r="CC453" s="152" cm="1">
        <f t="array" ref="CC453">INDEX($K:$P,ROW(),MATCH(CC$3,$K$2:$P$2,0))</f>
        <v>0.1</v>
      </c>
      <c r="CD453" s="152" cm="1">
        <f t="array" ref="CD453">INDEX($K:$P,ROW(),MATCH(CD$3,$K$2:$P$2,0))</f>
        <v>0.1</v>
      </c>
      <c r="CE453" s="152" cm="1">
        <f t="array" ref="CE453">INDEX($K:$P,ROW(),MATCH(CE$3,$K$2:$P$2,0))</f>
        <v>0.1</v>
      </c>
      <c r="CF453" s="152" cm="1">
        <f t="array" ref="CF453">INDEX($K:$P,ROW(),MATCH(CF$3,$K$2:$P$2,0))</f>
        <v>0.1</v>
      </c>
      <c r="CG453" s="152" cm="1">
        <f t="array" ref="CG453">INDEX($K:$P,ROW(),MATCH(CG$3,$K$2:$P$2,0))</f>
        <v>0.1</v>
      </c>
      <c r="CH453" s="152" cm="1">
        <f t="array" ref="CH453">INDEX($K:$P,ROW(),MATCH(CH$3,$K$2:$P$2,0))</f>
        <v>0.1</v>
      </c>
      <c r="CI453" s="152" cm="1">
        <f t="array" ref="CI453">INDEX($K:$P,ROW(),MATCH(CI$3,$K$2:$P$2,0))</f>
        <v>0.1</v>
      </c>
      <c r="CJ453" s="152" cm="1">
        <f t="array" ref="CJ453">INDEX($K:$P,ROW(),MATCH(CJ$3,$K$2:$P$2,0))</f>
        <v>0.1</v>
      </c>
      <c r="CK453" s="152" cm="1">
        <f t="array" ref="CK453">INDEX($K:$P,ROW(),MATCH(CK$3,$K$2:$P$2,0))</f>
        <v>0.1</v>
      </c>
      <c r="CL453" s="152" cm="1">
        <f t="array" ref="CL453">INDEX($K:$P,ROW(),MATCH(CL$3,$K$2:$P$2,0))</f>
        <v>0.1</v>
      </c>
      <c r="CN453" s="60"/>
      <c r="CO453" s="152" t="e" cm="1">
        <f t="array" ref="CO453">INDEX($K:$P,ROW(),MATCH(CO$3,$K$2:$P$2,0))</f>
        <v>#N/A</v>
      </c>
      <c r="CP453" s="152" t="e" cm="1">
        <f t="array" ref="CP453">INDEX($K:$P,ROW(),MATCH(CP$3,$K$2:$P$2,0))</f>
        <v>#N/A</v>
      </c>
      <c r="CQ453" s="152" t="e" cm="1">
        <f t="array" ref="CQ453">INDEX($K:$P,ROW(),MATCH(CQ$3,$K$2:$P$2,0))</f>
        <v>#N/A</v>
      </c>
      <c r="CR453" s="152" t="e" cm="1">
        <f t="array" ref="CR453">INDEX($K:$P,ROW(),MATCH(CR$3,$K$2:$P$2,0))</f>
        <v>#N/A</v>
      </c>
      <c r="CS453" s="152" t="e" cm="1">
        <f t="array" ref="CS453">INDEX($K:$P,ROW(),MATCH(CS$3,$K$2:$P$2,0))</f>
        <v>#N/A</v>
      </c>
      <c r="CT453" s="152" t="e" cm="1">
        <f t="array" ref="CT453">INDEX($K:$P,ROW(),MATCH(CT$3,$K$2:$P$2,0))</f>
        <v>#N/A</v>
      </c>
      <c r="CU453" s="152" t="e" cm="1">
        <f t="array" ref="CU453">INDEX($K:$P,ROW(),MATCH(CU$3,$K$2:$P$2,0))</f>
        <v>#N/A</v>
      </c>
      <c r="CV453" s="152" t="e" cm="1">
        <f t="array" ref="CV453">INDEX($K:$P,ROW(),MATCH(CV$3,$K$2:$P$2,0))</f>
        <v>#N/A</v>
      </c>
      <c r="CW453" s="152" t="e" cm="1">
        <f t="array" ref="CW453">INDEX($K:$P,ROW(),MATCH(CW$3,$K$2:$P$2,0))</f>
        <v>#N/A</v>
      </c>
      <c r="CX453" s="152" t="e" cm="1">
        <f t="array" ref="CX453">INDEX($K:$P,ROW(),MATCH(CX$3,$K$2:$P$2,0))</f>
        <v>#N/A</v>
      </c>
      <c r="CY453" s="152" t="e" cm="1">
        <f t="array" ref="CY453">INDEX($K:$P,ROW(),MATCH(CY$3,$K$2:$P$2,0))</f>
        <v>#N/A</v>
      </c>
      <c r="CZ453" s="152" t="e" cm="1">
        <f t="array" ref="CZ453">INDEX($K:$P,ROW(),MATCH(CZ$3,$K$2:$P$2,0))</f>
        <v>#N/A</v>
      </c>
      <c r="DA453" s="152" t="e" cm="1">
        <f t="array" ref="DA453">INDEX($K:$P,ROW(),MATCH(DA$3,$K$2:$P$2,0))</f>
        <v>#N/A</v>
      </c>
      <c r="DB453" s="152" t="e" cm="1">
        <f t="array" ref="DB453">INDEX($K:$P,ROW(),MATCH(DB$3,$K$2:$P$2,0))</f>
        <v>#N/A</v>
      </c>
      <c r="DC453" s="152" t="e" cm="1">
        <f t="array" ref="DC453">INDEX($K:$P,ROW(),MATCH(DC$3,$K$2:$P$2,0))</f>
        <v>#N/A</v>
      </c>
      <c r="DD453" s="152" t="e" cm="1">
        <f t="array" ref="DD453">INDEX($K:$P,ROW(),MATCH(DD$3,$K$2:$P$2,0))</f>
        <v>#N/A</v>
      </c>
      <c r="DE453" s="152" t="e" cm="1">
        <f t="array" ref="DE453">INDEX($K:$P,ROW(),MATCH(DE$3,$K$2:$P$2,0))</f>
        <v>#N/A</v>
      </c>
      <c r="DF453" s="152" t="e" cm="1">
        <f t="array" ref="DF453">INDEX($K:$P,ROW(),MATCH(DF$3,$K$2:$P$2,0))</f>
        <v>#N/A</v>
      </c>
      <c r="DG453" s="152" t="e" cm="1">
        <f t="array" ref="DG453">INDEX($K:$P,ROW(),MATCH(DG$3,$K$2:$P$2,0))</f>
        <v>#N/A</v>
      </c>
      <c r="DH453" s="152" t="e" cm="1">
        <f t="array" ref="DH453">INDEX($K:$P,ROW(),MATCH(DH$3,$K$2:$P$2,0))</f>
        <v>#N/A</v>
      </c>
      <c r="DI453" s="152" t="e" cm="1">
        <f t="array" ref="DI453">INDEX($K:$P,ROW(),MATCH(DI$3,$K$2:$P$2,0))</f>
        <v>#N/A</v>
      </c>
      <c r="DJ453" s="152" t="e" cm="1">
        <f t="array" ref="DJ453">INDEX($K:$P,ROW(),MATCH(DJ$3,$K$2:$P$2,0))</f>
        <v>#N/A</v>
      </c>
      <c r="DK453" s="152" t="e" cm="1">
        <f t="array" ref="DK453">INDEX($K:$P,ROW(),MATCH(DK$3,$K$2:$P$2,0))</f>
        <v>#N/A</v>
      </c>
      <c r="DL453" s="152" t="e" cm="1">
        <f t="array" ref="DL453">INDEX($K:$P,ROW(),MATCH(DL$3,$K$2:$P$2,0))</f>
        <v>#N/A</v>
      </c>
    </row>
    <row r="454" spans="1:116" x14ac:dyDescent="0.4">
      <c r="C454" t="s">
        <v>198</v>
      </c>
      <c r="D454" t="s">
        <v>336</v>
      </c>
      <c r="E454" s="8" t="str">
        <f t="shared" si="499"/>
        <v>454 ADREV-PV</v>
      </c>
      <c r="G454" s="126" t="str">
        <f>"Revenue - "&amp;G456</f>
        <v>Revenue - (Primary label)</v>
      </c>
      <c r="H454" s="27"/>
      <c r="I454" s="78"/>
      <c r="J454" s="78"/>
      <c r="K454" s="118">
        <f t="shared" ref="K454:P454" ca="1" si="515">SUMIF($3:$3,K$2,454:454)</f>
        <v>6000</v>
      </c>
      <c r="L454" s="118">
        <f t="shared" ca="1" si="515"/>
        <v>6000</v>
      </c>
      <c r="M454" s="118">
        <f t="shared" ca="1" si="515"/>
        <v>6000</v>
      </c>
      <c r="N454" s="118">
        <f t="shared" ca="1" si="515"/>
        <v>6000</v>
      </c>
      <c r="O454" s="118">
        <f t="shared" ca="1" si="515"/>
        <v>6000</v>
      </c>
      <c r="P454" s="118">
        <f t="shared" ca="1" si="515"/>
        <v>6000</v>
      </c>
      <c r="R454" s="118"/>
      <c r="S454" s="148" cm="1">
        <f t="array" aca="1" ref="S454" ca="1">S453*INDIRECT(S413)</f>
        <v>500</v>
      </c>
      <c r="T454" s="148" cm="1">
        <f t="array" aca="1" ref="T454" ca="1">T453*INDIRECT(T413)</f>
        <v>500</v>
      </c>
      <c r="U454" s="148" cm="1">
        <f t="array" aca="1" ref="U454" ca="1">U453*INDIRECT(U413)</f>
        <v>500</v>
      </c>
      <c r="V454" s="148" cm="1">
        <f t="array" aca="1" ref="V454" ca="1">V453*INDIRECT(V413)</f>
        <v>500</v>
      </c>
      <c r="W454" s="148" cm="1">
        <f t="array" aca="1" ref="W454" ca="1">W453*INDIRECT(W413)</f>
        <v>500</v>
      </c>
      <c r="X454" s="148" cm="1">
        <f t="array" aca="1" ref="X454" ca="1">X453*INDIRECT(X413)</f>
        <v>500</v>
      </c>
      <c r="Y454" s="148" cm="1">
        <f t="array" aca="1" ref="Y454" ca="1">Y453*INDIRECT(Y413)</f>
        <v>500</v>
      </c>
      <c r="Z454" s="148" cm="1">
        <f t="array" aca="1" ref="Z454" ca="1">Z453*INDIRECT(Z413)</f>
        <v>500</v>
      </c>
      <c r="AA454" s="148" cm="1">
        <f t="array" aca="1" ref="AA454" ca="1">AA453*INDIRECT(AA413)</f>
        <v>500</v>
      </c>
      <c r="AB454" s="148" cm="1">
        <f t="array" aca="1" ref="AB454" ca="1">AB453*INDIRECT(AB413)</f>
        <v>500</v>
      </c>
      <c r="AC454" s="148" cm="1">
        <f t="array" aca="1" ref="AC454" ca="1">AC453*INDIRECT(AC413)</f>
        <v>500</v>
      </c>
      <c r="AD454" s="148" cm="1">
        <f t="array" aca="1" ref="AD454" ca="1">AD453*INDIRECT(AD413)</f>
        <v>500</v>
      </c>
      <c r="AE454" s="148" cm="1">
        <f t="array" aca="1" ref="AE454" ca="1">AE453*INDIRECT(AE413)</f>
        <v>500</v>
      </c>
      <c r="AF454" s="148" cm="1">
        <f t="array" aca="1" ref="AF454" ca="1">AF453*INDIRECT(AF413)</f>
        <v>500</v>
      </c>
      <c r="AG454" s="148" cm="1">
        <f t="array" aca="1" ref="AG454" ca="1">AG453*INDIRECT(AG413)</f>
        <v>500</v>
      </c>
      <c r="AH454" s="148" cm="1">
        <f t="array" aca="1" ref="AH454" ca="1">AH453*INDIRECT(AH413)</f>
        <v>500</v>
      </c>
      <c r="AI454" s="148" cm="1">
        <f t="array" aca="1" ref="AI454" ca="1">AI453*INDIRECT(AI413)</f>
        <v>500</v>
      </c>
      <c r="AJ454" s="148" cm="1">
        <f t="array" aca="1" ref="AJ454" ca="1">AJ453*INDIRECT(AJ413)</f>
        <v>500</v>
      </c>
      <c r="AK454" s="148" cm="1">
        <f t="array" aca="1" ref="AK454" ca="1">AK453*INDIRECT(AK413)</f>
        <v>500</v>
      </c>
      <c r="AL454" s="148" cm="1">
        <f t="array" aca="1" ref="AL454" ca="1">AL453*INDIRECT(AL413)</f>
        <v>500</v>
      </c>
      <c r="AM454" s="148" cm="1">
        <f t="array" aca="1" ref="AM454" ca="1">AM453*INDIRECT(AM413)</f>
        <v>500</v>
      </c>
      <c r="AN454" s="148" cm="1">
        <f t="array" aca="1" ref="AN454" ca="1">AN453*INDIRECT(AN413)</f>
        <v>500</v>
      </c>
      <c r="AO454" s="148" cm="1">
        <f t="array" aca="1" ref="AO454" ca="1">AO453*INDIRECT(AO413)</f>
        <v>500</v>
      </c>
      <c r="AP454" s="148" cm="1">
        <f t="array" aca="1" ref="AP454" ca="1">AP453*INDIRECT(AP413)</f>
        <v>500</v>
      </c>
      <c r="AQ454" s="148" cm="1">
        <f t="array" aca="1" ref="AQ454" ca="1">AQ453*INDIRECT(AQ413)</f>
        <v>500</v>
      </c>
      <c r="AR454" s="148" cm="1">
        <f t="array" aca="1" ref="AR454" ca="1">AR453*INDIRECT(AR413)</f>
        <v>500</v>
      </c>
      <c r="AS454" s="148" cm="1">
        <f t="array" aca="1" ref="AS454" ca="1">AS453*INDIRECT(AS413)</f>
        <v>500</v>
      </c>
      <c r="AT454" s="148" cm="1">
        <f t="array" aca="1" ref="AT454" ca="1">AT453*INDIRECT(AT413)</f>
        <v>500</v>
      </c>
      <c r="AU454" s="148" cm="1">
        <f t="array" aca="1" ref="AU454" ca="1">AU453*INDIRECT(AU413)</f>
        <v>500</v>
      </c>
      <c r="AV454" s="148" cm="1">
        <f t="array" aca="1" ref="AV454" ca="1">AV453*INDIRECT(AV413)</f>
        <v>500</v>
      </c>
      <c r="AW454" s="148" cm="1">
        <f t="array" aca="1" ref="AW454" ca="1">AW453*INDIRECT(AW413)</f>
        <v>500</v>
      </c>
      <c r="AX454" s="148" cm="1">
        <f t="array" aca="1" ref="AX454" ca="1">AX453*INDIRECT(AX413)</f>
        <v>500</v>
      </c>
      <c r="AY454" s="148" cm="1">
        <f t="array" aca="1" ref="AY454" ca="1">AY453*INDIRECT(AY413)</f>
        <v>500</v>
      </c>
      <c r="AZ454" s="148" cm="1">
        <f t="array" aca="1" ref="AZ454" ca="1">AZ453*INDIRECT(AZ413)</f>
        <v>500</v>
      </c>
      <c r="BA454" s="148" cm="1">
        <f t="array" aca="1" ref="BA454" ca="1">BA453*INDIRECT(BA413)</f>
        <v>500</v>
      </c>
      <c r="BB454" s="148" cm="1">
        <f t="array" aca="1" ref="BB454" ca="1">BB453*INDIRECT(BB413)</f>
        <v>500</v>
      </c>
      <c r="BC454" s="148" cm="1">
        <f t="array" aca="1" ref="BC454" ca="1">BC453*INDIRECT(BC413)</f>
        <v>500</v>
      </c>
      <c r="BD454" s="148" cm="1">
        <f t="array" aca="1" ref="BD454" ca="1">BD453*INDIRECT(BD413)</f>
        <v>500</v>
      </c>
      <c r="BE454" s="148" cm="1">
        <f t="array" aca="1" ref="BE454" ca="1">BE453*INDIRECT(BE413)</f>
        <v>500</v>
      </c>
      <c r="BF454" s="148" cm="1">
        <f t="array" aca="1" ref="BF454" ca="1">BF453*INDIRECT(BF413)</f>
        <v>500</v>
      </c>
      <c r="BG454" s="148" cm="1">
        <f t="array" aca="1" ref="BG454" ca="1">BG453*INDIRECT(BG413)</f>
        <v>500</v>
      </c>
      <c r="BH454" s="148" cm="1">
        <f t="array" aca="1" ref="BH454" ca="1">BH453*INDIRECT(BH413)</f>
        <v>500</v>
      </c>
      <c r="BI454" s="148" cm="1">
        <f t="array" aca="1" ref="BI454" ca="1">BI453*INDIRECT(BI413)</f>
        <v>500</v>
      </c>
      <c r="BJ454" s="148" cm="1">
        <f t="array" aca="1" ref="BJ454" ca="1">BJ453*INDIRECT(BJ413)</f>
        <v>500</v>
      </c>
      <c r="BK454" s="148" cm="1">
        <f t="array" aca="1" ref="BK454" ca="1">BK453*INDIRECT(BK413)</f>
        <v>500</v>
      </c>
      <c r="BL454" s="148" cm="1">
        <f t="array" aca="1" ref="BL454" ca="1">BL453*INDIRECT(BL413)</f>
        <v>500</v>
      </c>
      <c r="BM454" s="148" cm="1">
        <f t="array" aca="1" ref="BM454" ca="1">BM453*INDIRECT(BM413)</f>
        <v>500</v>
      </c>
      <c r="BN454" s="148" cm="1">
        <f t="array" aca="1" ref="BN454" ca="1">BN453*INDIRECT(BN413)</f>
        <v>500</v>
      </c>
      <c r="BO454" s="148" cm="1">
        <f t="array" aca="1" ref="BO454" ca="1">BO453*INDIRECT(BO413)</f>
        <v>500</v>
      </c>
      <c r="BP454" s="148" cm="1">
        <f t="array" aca="1" ref="BP454" ca="1">BP453*INDIRECT(BP413)</f>
        <v>500</v>
      </c>
      <c r="BQ454" s="148" cm="1">
        <f t="array" aca="1" ref="BQ454" ca="1">BQ453*INDIRECT(BQ413)</f>
        <v>500</v>
      </c>
      <c r="BR454" s="148" cm="1">
        <f t="array" aca="1" ref="BR454" ca="1">BR453*INDIRECT(BR413)</f>
        <v>500</v>
      </c>
      <c r="BS454" s="148" cm="1">
        <f t="array" aca="1" ref="BS454" ca="1">BS453*INDIRECT(BS413)</f>
        <v>500</v>
      </c>
      <c r="BT454" s="148" cm="1">
        <f t="array" aca="1" ref="BT454" ca="1">BT453*INDIRECT(BT413)</f>
        <v>500</v>
      </c>
      <c r="BU454" s="148" cm="1">
        <f t="array" aca="1" ref="BU454" ca="1">BU453*INDIRECT(BU413)</f>
        <v>500</v>
      </c>
      <c r="BV454" s="148" cm="1">
        <f t="array" aca="1" ref="BV454" ca="1">BV453*INDIRECT(BV413)</f>
        <v>500</v>
      </c>
      <c r="BW454" s="148" cm="1">
        <f t="array" aca="1" ref="BW454" ca="1">BW453*INDIRECT(BW413)</f>
        <v>500</v>
      </c>
      <c r="BX454" s="148" cm="1">
        <f t="array" aca="1" ref="BX454" ca="1">BX453*INDIRECT(BX413)</f>
        <v>500</v>
      </c>
      <c r="BY454" s="148" cm="1">
        <f t="array" aca="1" ref="BY454" ca="1">BY453*INDIRECT(BY413)</f>
        <v>500</v>
      </c>
      <c r="BZ454" s="148" cm="1">
        <f t="array" aca="1" ref="BZ454" ca="1">BZ453*INDIRECT(BZ413)</f>
        <v>500</v>
      </c>
      <c r="CA454" s="148" cm="1">
        <f t="array" aca="1" ref="CA454" ca="1">CA453*INDIRECT(CA413)</f>
        <v>500</v>
      </c>
      <c r="CB454" s="148" cm="1">
        <f t="array" aca="1" ref="CB454" ca="1">CB453*INDIRECT(CB413)</f>
        <v>500</v>
      </c>
      <c r="CC454" s="148" cm="1">
        <f t="array" aca="1" ref="CC454" ca="1">CC453*INDIRECT(CC413)</f>
        <v>500</v>
      </c>
      <c r="CD454" s="148" cm="1">
        <f t="array" aca="1" ref="CD454" ca="1">CD453*INDIRECT(CD413)</f>
        <v>500</v>
      </c>
      <c r="CE454" s="148" cm="1">
        <f t="array" aca="1" ref="CE454" ca="1">CE453*INDIRECT(CE413)</f>
        <v>500</v>
      </c>
      <c r="CF454" s="148" cm="1">
        <f t="array" aca="1" ref="CF454" ca="1">CF453*INDIRECT(CF413)</f>
        <v>500</v>
      </c>
      <c r="CG454" s="148" cm="1">
        <f t="array" aca="1" ref="CG454" ca="1">CG453*INDIRECT(CG413)</f>
        <v>500</v>
      </c>
      <c r="CH454" s="148" cm="1">
        <f t="array" aca="1" ref="CH454" ca="1">CH453*INDIRECT(CH413)</f>
        <v>500</v>
      </c>
      <c r="CI454" s="148" cm="1">
        <f t="array" aca="1" ref="CI454" ca="1">CI453*INDIRECT(CI413)</f>
        <v>500</v>
      </c>
      <c r="CJ454" s="148" cm="1">
        <f t="array" aca="1" ref="CJ454" ca="1">CJ453*INDIRECT(CJ413)</f>
        <v>500</v>
      </c>
      <c r="CK454" s="148" cm="1">
        <f t="array" aca="1" ref="CK454" ca="1">CK453*INDIRECT(CK413)</f>
        <v>500</v>
      </c>
      <c r="CL454" s="148" cm="1">
        <f t="array" aca="1" ref="CL454" ca="1">CL453*INDIRECT(CL413)</f>
        <v>500</v>
      </c>
      <c r="CN454" s="78"/>
      <c r="CO454" s="148" t="e" cm="1">
        <f t="array" aca="1" ref="CO454" ca="1">CO453*INDIRECT(CO413)</f>
        <v>#N/A</v>
      </c>
      <c r="CP454" s="148" t="e" cm="1">
        <f t="array" aca="1" ref="CP454" ca="1">CP453*INDIRECT(CP413)</f>
        <v>#N/A</v>
      </c>
      <c r="CQ454" s="148" t="e" cm="1">
        <f t="array" aca="1" ref="CQ454" ca="1">CQ453*INDIRECT(CQ413)</f>
        <v>#N/A</v>
      </c>
      <c r="CR454" s="148" t="e" cm="1">
        <f t="array" aca="1" ref="CR454" ca="1">CR453*INDIRECT(CR413)</f>
        <v>#N/A</v>
      </c>
      <c r="CS454" s="148" t="e" cm="1">
        <f t="array" aca="1" ref="CS454" ca="1">CS453*INDIRECT(CS413)</f>
        <v>#N/A</v>
      </c>
      <c r="CT454" s="148" t="e" cm="1">
        <f t="array" aca="1" ref="CT454" ca="1">CT453*INDIRECT(CT413)</f>
        <v>#N/A</v>
      </c>
      <c r="CU454" s="148" t="e" cm="1">
        <f t="array" aca="1" ref="CU454" ca="1">CU453*INDIRECT(CU413)</f>
        <v>#N/A</v>
      </c>
      <c r="CV454" s="148" t="e" cm="1">
        <f t="array" aca="1" ref="CV454" ca="1">CV453*INDIRECT(CV413)</f>
        <v>#N/A</v>
      </c>
      <c r="CW454" s="148" t="e" cm="1">
        <f t="array" aca="1" ref="CW454" ca="1">CW453*INDIRECT(CW413)</f>
        <v>#N/A</v>
      </c>
      <c r="CX454" s="148" t="e" cm="1">
        <f t="array" aca="1" ref="CX454" ca="1">CX453*INDIRECT(CX413)</f>
        <v>#N/A</v>
      </c>
      <c r="CY454" s="148" t="e" cm="1">
        <f t="array" aca="1" ref="CY454" ca="1">CY453*INDIRECT(CY413)</f>
        <v>#N/A</v>
      </c>
      <c r="CZ454" s="148" t="e" cm="1">
        <f t="array" aca="1" ref="CZ454" ca="1">CZ453*INDIRECT(CZ413)</f>
        <v>#N/A</v>
      </c>
      <c r="DA454" s="148" t="e" cm="1">
        <f t="array" aca="1" ref="DA454" ca="1">DA453*INDIRECT(DA413)</f>
        <v>#N/A</v>
      </c>
      <c r="DB454" s="148" t="e" cm="1">
        <f t="array" aca="1" ref="DB454" ca="1">DB453*INDIRECT(DB413)</f>
        <v>#N/A</v>
      </c>
      <c r="DC454" s="148" t="e" cm="1">
        <f t="array" aca="1" ref="DC454" ca="1">DC453*INDIRECT(DC413)</f>
        <v>#N/A</v>
      </c>
      <c r="DD454" s="148" t="e" cm="1">
        <f t="array" aca="1" ref="DD454" ca="1">DD453*INDIRECT(DD413)</f>
        <v>#N/A</v>
      </c>
      <c r="DE454" s="148" t="e" cm="1">
        <f t="array" aca="1" ref="DE454" ca="1">DE453*INDIRECT(DE413)</f>
        <v>#N/A</v>
      </c>
      <c r="DF454" s="148" t="e" cm="1">
        <f t="array" aca="1" ref="DF454" ca="1">DF453*INDIRECT(DF413)</f>
        <v>#N/A</v>
      </c>
      <c r="DG454" s="148" t="e" cm="1">
        <f t="array" aca="1" ref="DG454" ca="1">DG453*INDIRECT(DG413)</f>
        <v>#N/A</v>
      </c>
      <c r="DH454" s="148" t="e" cm="1">
        <f t="array" aca="1" ref="DH454" ca="1">DH453*INDIRECT(DH413)</f>
        <v>#N/A</v>
      </c>
      <c r="DI454" s="148" t="e" cm="1">
        <f t="array" aca="1" ref="DI454" ca="1">DI453*INDIRECT(DI413)</f>
        <v>#N/A</v>
      </c>
      <c r="DJ454" s="148" t="e" cm="1">
        <f t="array" aca="1" ref="DJ454" ca="1">DJ453*INDIRECT(DJ413)</f>
        <v>#N/A</v>
      </c>
      <c r="DK454" s="148" t="e" cm="1">
        <f t="array" aca="1" ref="DK454" ca="1">DK453*INDIRECT(DK413)</f>
        <v>#N/A</v>
      </c>
      <c r="DL454" s="148" t="e" cm="1">
        <f t="array" aca="1" ref="DL454" ca="1">DL453*INDIRECT(DL413)</f>
        <v>#N/A</v>
      </c>
    </row>
    <row r="455" spans="1:116" x14ac:dyDescent="0.4">
      <c r="B455" t="s">
        <v>244</v>
      </c>
      <c r="D455" t="s">
        <v>336</v>
      </c>
      <c r="E455" s="8" t="str">
        <f t="shared" si="499"/>
        <v>455 ADREV-PV</v>
      </c>
      <c r="G455" s="126"/>
      <c r="H455" s="27"/>
      <c r="I455" s="78"/>
      <c r="J455" s="78"/>
      <c r="K455" s="33"/>
      <c r="L455" s="33"/>
      <c r="M455" s="33"/>
      <c r="N455" s="33"/>
      <c r="O455" s="33"/>
      <c r="P455" s="33"/>
      <c r="R455" s="33"/>
      <c r="S455" s="77"/>
      <c r="T455" s="77"/>
      <c r="U455" s="77"/>
      <c r="V455" s="77"/>
      <c r="W455" s="77"/>
      <c r="X455" s="77"/>
      <c r="Y455" s="77"/>
      <c r="Z455" s="77"/>
      <c r="AA455" s="77"/>
      <c r="AB455" s="77"/>
      <c r="AC455" s="77"/>
      <c r="AD455" s="77"/>
      <c r="AE455" s="77"/>
      <c r="AF455" s="77"/>
      <c r="AG455" s="77"/>
      <c r="AH455" s="77"/>
      <c r="AI455" s="77"/>
      <c r="AJ455" s="77"/>
      <c r="AK455" s="77"/>
      <c r="AL455" s="77"/>
      <c r="AM455" s="77"/>
      <c r="AN455" s="77"/>
      <c r="AO455" s="77"/>
      <c r="AP455" s="77"/>
      <c r="AQ455" s="77"/>
      <c r="AR455" s="77"/>
      <c r="AS455" s="77"/>
      <c r="AT455" s="77"/>
      <c r="AU455" s="77"/>
      <c r="AV455" s="77"/>
      <c r="AW455" s="77"/>
      <c r="AX455" s="77"/>
      <c r="AY455" s="77"/>
      <c r="AZ455" s="77"/>
      <c r="BA455" s="77"/>
      <c r="BB455" s="77"/>
      <c r="BC455" s="77"/>
      <c r="BD455" s="77"/>
      <c r="BE455" s="77"/>
      <c r="BF455" s="77"/>
      <c r="BG455" s="77"/>
      <c r="BH455" s="77"/>
      <c r="BI455" s="77"/>
      <c r="BJ455" s="77"/>
      <c r="BK455" s="77"/>
      <c r="BL455" s="77"/>
      <c r="BM455" s="77"/>
      <c r="BN455" s="77"/>
      <c r="BO455" s="77"/>
      <c r="BP455" s="77"/>
      <c r="BQ455" s="77"/>
      <c r="BR455" s="77"/>
      <c r="BS455" s="77"/>
      <c r="BT455" s="77"/>
      <c r="BU455" s="77"/>
      <c r="BV455" s="77"/>
      <c r="BW455" s="77"/>
      <c r="BX455" s="77"/>
      <c r="BY455" s="77"/>
      <c r="BZ455" s="77"/>
      <c r="CA455" s="77"/>
      <c r="CB455" s="77"/>
      <c r="CC455" s="77"/>
      <c r="CD455" s="77"/>
      <c r="CE455" s="77"/>
      <c r="CF455" s="77"/>
      <c r="CG455" s="77"/>
      <c r="CH455" s="77"/>
      <c r="CI455" s="77"/>
      <c r="CJ455" s="77"/>
      <c r="CK455" s="77"/>
      <c r="CL455" s="77"/>
      <c r="CN455" s="78"/>
      <c r="CO455" s="77"/>
      <c r="CP455" s="77"/>
      <c r="CQ455" s="77"/>
      <c r="CR455" s="77"/>
      <c r="CS455" s="77"/>
      <c r="CT455" s="77"/>
      <c r="CU455" s="77"/>
      <c r="CV455" s="77"/>
      <c r="CW455" s="77"/>
      <c r="CX455" s="77"/>
      <c r="CY455" s="77"/>
      <c r="CZ455" s="77"/>
      <c r="DA455" s="77"/>
      <c r="DB455" s="77"/>
      <c r="DC455" s="77"/>
      <c r="DD455" s="77"/>
      <c r="DE455" s="77"/>
      <c r="DF455" s="77"/>
      <c r="DG455" s="77"/>
      <c r="DH455" s="77"/>
      <c r="DI455" s="77"/>
      <c r="DJ455" s="77"/>
      <c r="DK455" s="77"/>
      <c r="DL455" s="77"/>
    </row>
    <row r="456" spans="1:116" x14ac:dyDescent="0.4">
      <c r="B456" t="s">
        <v>332</v>
      </c>
      <c r="D456" t="s">
        <v>336</v>
      </c>
      <c r="E456" s="8" t="str">
        <f t="shared" si="499"/>
        <v>456 ADREV-PV</v>
      </c>
      <c r="G456" s="136" t="str">
        <f>G410</f>
        <v>(Primary label)</v>
      </c>
      <c r="H456" s="27"/>
      <c r="I456" s="78"/>
      <c r="J456" s="78"/>
      <c r="K456" s="33"/>
      <c r="L456" s="33"/>
      <c r="M456" s="33"/>
      <c r="N456" s="33"/>
      <c r="O456" s="33"/>
      <c r="P456" s="33"/>
      <c r="R456" s="33"/>
      <c r="S456" s="77"/>
      <c r="T456" s="77"/>
      <c r="U456" s="77"/>
      <c r="V456" s="77"/>
      <c r="W456" s="77"/>
      <c r="X456" s="77"/>
      <c r="Y456" s="77"/>
      <c r="Z456" s="77"/>
      <c r="AA456" s="77"/>
      <c r="AB456" s="77"/>
      <c r="AC456" s="77"/>
      <c r="AD456" s="77"/>
      <c r="AE456" s="77"/>
      <c r="AF456" s="77"/>
      <c r="AG456" s="77"/>
      <c r="AH456" s="77"/>
      <c r="AI456" s="77"/>
      <c r="AJ456" s="77"/>
      <c r="AK456" s="77"/>
      <c r="AL456" s="77"/>
      <c r="AM456" s="77"/>
      <c r="AN456" s="77"/>
      <c r="AO456" s="77"/>
      <c r="AP456" s="77"/>
      <c r="AQ456" s="77"/>
      <c r="AR456" s="77"/>
      <c r="AS456" s="77"/>
      <c r="AT456" s="77"/>
      <c r="AU456" s="77"/>
      <c r="AV456" s="77"/>
      <c r="AW456" s="77"/>
      <c r="AX456" s="77"/>
      <c r="AY456" s="77"/>
      <c r="AZ456" s="77"/>
      <c r="BA456" s="77"/>
      <c r="BB456" s="77"/>
      <c r="BC456" s="77"/>
      <c r="BD456" s="77"/>
      <c r="BE456" s="77"/>
      <c r="BF456" s="77"/>
      <c r="BG456" s="77"/>
      <c r="BH456" s="77"/>
      <c r="BI456" s="77"/>
      <c r="BJ456" s="77"/>
      <c r="BK456" s="77"/>
      <c r="BL456" s="77"/>
      <c r="BM456" s="77"/>
      <c r="BN456" s="77"/>
      <c r="BO456" s="77"/>
      <c r="BP456" s="77"/>
      <c r="BQ456" s="77"/>
      <c r="BR456" s="77"/>
      <c r="BS456" s="77"/>
      <c r="BT456" s="77"/>
      <c r="BU456" s="77"/>
      <c r="BV456" s="77"/>
      <c r="BW456" s="77"/>
      <c r="BX456" s="77"/>
      <c r="BY456" s="77"/>
      <c r="BZ456" s="77"/>
      <c r="CA456" s="77"/>
      <c r="CB456" s="77"/>
      <c r="CC456" s="77"/>
      <c r="CD456" s="77"/>
      <c r="CE456" s="77"/>
      <c r="CF456" s="77"/>
      <c r="CG456" s="77"/>
      <c r="CH456" s="77"/>
      <c r="CI456" s="77"/>
      <c r="CJ456" s="77"/>
      <c r="CK456" s="77"/>
      <c r="CL456" s="77"/>
      <c r="CN456" s="78"/>
      <c r="CO456" s="77"/>
      <c r="CP456" s="77"/>
      <c r="CQ456" s="77"/>
      <c r="CR456" s="77"/>
      <c r="CS456" s="77"/>
      <c r="CT456" s="77"/>
      <c r="CU456" s="77"/>
      <c r="CV456" s="77"/>
      <c r="CW456" s="77"/>
      <c r="CX456" s="77"/>
      <c r="CY456" s="77"/>
      <c r="CZ456" s="77"/>
      <c r="DA456" s="77"/>
      <c r="DB456" s="77"/>
      <c r="DC456" s="77"/>
      <c r="DD456" s="77"/>
      <c r="DE456" s="77"/>
      <c r="DF456" s="77"/>
      <c r="DG456" s="77"/>
      <c r="DH456" s="77"/>
      <c r="DI456" s="77"/>
      <c r="DJ456" s="77"/>
      <c r="DK456" s="77"/>
      <c r="DL456" s="77"/>
    </row>
    <row r="457" spans="1:116" x14ac:dyDescent="0.4">
      <c r="B457" t="s">
        <v>332</v>
      </c>
      <c r="D457" t="s">
        <v>336</v>
      </c>
      <c r="E457" s="8" t="str">
        <f t="shared" si="499"/>
        <v>457 ADREV-PV</v>
      </c>
      <c r="G457" s="241" t="str">
        <f>IFERROR(SUBSTITUTE(G418,":",""),"no unit")</f>
        <v>Growth curve w/ churn</v>
      </c>
      <c r="H457" s="27"/>
      <c r="I457" s="78"/>
      <c r="J457" s="78"/>
      <c r="K457" s="33"/>
      <c r="L457" s="33"/>
      <c r="M457" s="33"/>
      <c r="N457" s="33"/>
      <c r="O457" s="33"/>
      <c r="P457" s="33"/>
      <c r="R457" s="33"/>
      <c r="S457" s="77"/>
      <c r="T457" s="77"/>
      <c r="U457" s="77"/>
      <c r="V457" s="77"/>
      <c r="W457" s="77"/>
      <c r="X457" s="77"/>
      <c r="Y457" s="77"/>
      <c r="Z457" s="77"/>
      <c r="AA457" s="77"/>
      <c r="AB457" s="77"/>
      <c r="AC457" s="77"/>
      <c r="AD457" s="77"/>
      <c r="AE457" s="77"/>
      <c r="AF457" s="77"/>
      <c r="AG457" s="77"/>
      <c r="AH457" s="77"/>
      <c r="AI457" s="77"/>
      <c r="AJ457" s="77"/>
      <c r="AK457" s="77"/>
      <c r="AL457" s="77"/>
      <c r="AM457" s="77"/>
      <c r="AN457" s="77"/>
      <c r="AO457" s="77"/>
      <c r="AP457" s="77"/>
      <c r="AQ457" s="77"/>
      <c r="AR457" s="77"/>
      <c r="AS457" s="77"/>
      <c r="AT457" s="77"/>
      <c r="AU457" s="77"/>
      <c r="AV457" s="77"/>
      <c r="AW457" s="77"/>
      <c r="AX457" s="77"/>
      <c r="AY457" s="77"/>
      <c r="AZ457" s="77"/>
      <c r="BA457" s="77"/>
      <c r="BB457" s="77"/>
      <c r="BC457" s="77"/>
      <c r="BD457" s="77"/>
      <c r="BE457" s="77"/>
      <c r="BF457" s="77"/>
      <c r="BG457" s="77"/>
      <c r="BH457" s="77"/>
      <c r="BI457" s="77"/>
      <c r="BJ457" s="77"/>
      <c r="BK457" s="77"/>
      <c r="BL457" s="77"/>
      <c r="BM457" s="77"/>
      <c r="BN457" s="77"/>
      <c r="BO457" s="77"/>
      <c r="BP457" s="77"/>
      <c r="BQ457" s="77"/>
      <c r="BR457" s="77"/>
      <c r="BS457" s="77"/>
      <c r="BT457" s="77"/>
      <c r="BU457" s="77"/>
      <c r="BV457" s="77"/>
      <c r="BW457" s="77"/>
      <c r="BX457" s="77"/>
      <c r="BY457" s="77"/>
      <c r="BZ457" s="77"/>
      <c r="CA457" s="77"/>
      <c r="CB457" s="77"/>
      <c r="CC457" s="77"/>
      <c r="CD457" s="77"/>
      <c r="CE457" s="77"/>
      <c r="CF457" s="77"/>
      <c r="CG457" s="77"/>
      <c r="CH457" s="77"/>
      <c r="CI457" s="77"/>
      <c r="CJ457" s="77"/>
      <c r="CK457" s="77"/>
      <c r="CL457" s="77"/>
      <c r="CN457" s="78"/>
      <c r="CO457" s="77"/>
      <c r="CP457" s="77"/>
      <c r="CQ457" s="77"/>
      <c r="CR457" s="77"/>
      <c r="CS457" s="77"/>
      <c r="CT457" s="77"/>
      <c r="CU457" s="77"/>
      <c r="CV457" s="77"/>
      <c r="CW457" s="77"/>
      <c r="CX457" s="77"/>
      <c r="CY457" s="77"/>
      <c r="CZ457" s="77"/>
      <c r="DA457" s="77"/>
      <c r="DB457" s="77"/>
      <c r="DC457" s="77"/>
      <c r="DD457" s="77"/>
      <c r="DE457" s="77"/>
      <c r="DF457" s="77"/>
      <c r="DG457" s="77"/>
      <c r="DH457" s="77"/>
      <c r="DI457" s="77"/>
      <c r="DJ457" s="77"/>
      <c r="DK457" s="77"/>
      <c r="DL457" s="77"/>
    </row>
    <row r="458" spans="1:116" x14ac:dyDescent="0.4">
      <c r="B458" t="s">
        <v>332</v>
      </c>
      <c r="D458" t="s">
        <v>336</v>
      </c>
      <c r="E458" s="8" t="str">
        <f t="shared" si="499"/>
        <v>458 ADREV-PV</v>
      </c>
      <c r="G458" s="136" t="s">
        <v>461</v>
      </c>
      <c r="K458" s="53"/>
      <c r="L458" s="53"/>
      <c r="M458" s="53"/>
      <c r="N458" s="53"/>
      <c r="O458" s="53"/>
      <c r="P458" s="53"/>
      <c r="R458" s="24"/>
      <c r="S458" s="211" t="str">
        <f t="shared" ref="S458:CD458" si="516">ADDRESS(ROW(S454),COLUMN(S454),2)</f>
        <v>S$454</v>
      </c>
      <c r="T458" s="211" t="str">
        <f t="shared" si="516"/>
        <v>T$454</v>
      </c>
      <c r="U458" s="211" t="str">
        <f t="shared" si="516"/>
        <v>U$454</v>
      </c>
      <c r="V458" s="211" t="str">
        <f t="shared" si="516"/>
        <v>V$454</v>
      </c>
      <c r="W458" s="211" t="str">
        <f t="shared" si="516"/>
        <v>W$454</v>
      </c>
      <c r="X458" s="211" t="str">
        <f t="shared" si="516"/>
        <v>X$454</v>
      </c>
      <c r="Y458" s="211" t="str">
        <f t="shared" si="516"/>
        <v>Y$454</v>
      </c>
      <c r="Z458" s="211" t="str">
        <f t="shared" si="516"/>
        <v>Z$454</v>
      </c>
      <c r="AA458" s="211" t="str">
        <f t="shared" si="516"/>
        <v>AA$454</v>
      </c>
      <c r="AB458" s="211" t="str">
        <f t="shared" si="516"/>
        <v>AB$454</v>
      </c>
      <c r="AC458" s="211" t="str">
        <f t="shared" si="516"/>
        <v>AC$454</v>
      </c>
      <c r="AD458" s="211" t="str">
        <f t="shared" si="516"/>
        <v>AD$454</v>
      </c>
      <c r="AE458" s="211" t="str">
        <f t="shared" si="516"/>
        <v>AE$454</v>
      </c>
      <c r="AF458" s="211" t="str">
        <f t="shared" si="516"/>
        <v>AF$454</v>
      </c>
      <c r="AG458" s="211" t="str">
        <f t="shared" si="516"/>
        <v>AG$454</v>
      </c>
      <c r="AH458" s="211" t="str">
        <f t="shared" si="516"/>
        <v>AH$454</v>
      </c>
      <c r="AI458" s="211" t="str">
        <f t="shared" si="516"/>
        <v>AI$454</v>
      </c>
      <c r="AJ458" s="211" t="str">
        <f t="shared" si="516"/>
        <v>AJ$454</v>
      </c>
      <c r="AK458" s="211" t="str">
        <f t="shared" si="516"/>
        <v>AK$454</v>
      </c>
      <c r="AL458" s="211" t="str">
        <f t="shared" si="516"/>
        <v>AL$454</v>
      </c>
      <c r="AM458" s="211" t="str">
        <f t="shared" si="516"/>
        <v>AM$454</v>
      </c>
      <c r="AN458" s="211" t="str">
        <f t="shared" si="516"/>
        <v>AN$454</v>
      </c>
      <c r="AO458" s="211" t="str">
        <f t="shared" si="516"/>
        <v>AO$454</v>
      </c>
      <c r="AP458" s="211" t="str">
        <f t="shared" si="516"/>
        <v>AP$454</v>
      </c>
      <c r="AQ458" s="211" t="str">
        <f t="shared" si="516"/>
        <v>AQ$454</v>
      </c>
      <c r="AR458" s="211" t="str">
        <f t="shared" si="516"/>
        <v>AR$454</v>
      </c>
      <c r="AS458" s="211" t="str">
        <f t="shared" si="516"/>
        <v>AS$454</v>
      </c>
      <c r="AT458" s="211" t="str">
        <f t="shared" si="516"/>
        <v>AT$454</v>
      </c>
      <c r="AU458" s="211" t="str">
        <f t="shared" si="516"/>
        <v>AU$454</v>
      </c>
      <c r="AV458" s="211" t="str">
        <f t="shared" si="516"/>
        <v>AV$454</v>
      </c>
      <c r="AW458" s="211" t="str">
        <f t="shared" si="516"/>
        <v>AW$454</v>
      </c>
      <c r="AX458" s="211" t="str">
        <f t="shared" si="516"/>
        <v>AX$454</v>
      </c>
      <c r="AY458" s="211" t="str">
        <f t="shared" si="516"/>
        <v>AY$454</v>
      </c>
      <c r="AZ458" s="211" t="str">
        <f t="shared" si="516"/>
        <v>AZ$454</v>
      </c>
      <c r="BA458" s="211" t="str">
        <f t="shared" si="516"/>
        <v>BA$454</v>
      </c>
      <c r="BB458" s="211" t="str">
        <f t="shared" si="516"/>
        <v>BB$454</v>
      </c>
      <c r="BC458" s="211" t="str">
        <f t="shared" si="516"/>
        <v>BC$454</v>
      </c>
      <c r="BD458" s="211" t="str">
        <f t="shared" si="516"/>
        <v>BD$454</v>
      </c>
      <c r="BE458" s="211" t="str">
        <f t="shared" si="516"/>
        <v>BE$454</v>
      </c>
      <c r="BF458" s="211" t="str">
        <f t="shared" si="516"/>
        <v>BF$454</v>
      </c>
      <c r="BG458" s="211" t="str">
        <f t="shared" si="516"/>
        <v>BG$454</v>
      </c>
      <c r="BH458" s="211" t="str">
        <f t="shared" si="516"/>
        <v>BH$454</v>
      </c>
      <c r="BI458" s="211" t="str">
        <f t="shared" si="516"/>
        <v>BI$454</v>
      </c>
      <c r="BJ458" s="211" t="str">
        <f t="shared" si="516"/>
        <v>BJ$454</v>
      </c>
      <c r="BK458" s="211" t="str">
        <f t="shared" si="516"/>
        <v>BK$454</v>
      </c>
      <c r="BL458" s="211" t="str">
        <f t="shared" si="516"/>
        <v>BL$454</v>
      </c>
      <c r="BM458" s="211" t="str">
        <f t="shared" si="516"/>
        <v>BM$454</v>
      </c>
      <c r="BN458" s="211" t="str">
        <f t="shared" si="516"/>
        <v>BN$454</v>
      </c>
      <c r="BO458" s="211" t="str">
        <f t="shared" si="516"/>
        <v>BO$454</v>
      </c>
      <c r="BP458" s="211" t="str">
        <f t="shared" si="516"/>
        <v>BP$454</v>
      </c>
      <c r="BQ458" s="211" t="str">
        <f t="shared" si="516"/>
        <v>BQ$454</v>
      </c>
      <c r="BR458" s="211" t="str">
        <f t="shared" si="516"/>
        <v>BR$454</v>
      </c>
      <c r="BS458" s="211" t="str">
        <f t="shared" si="516"/>
        <v>BS$454</v>
      </c>
      <c r="BT458" s="211" t="str">
        <f t="shared" si="516"/>
        <v>BT$454</v>
      </c>
      <c r="BU458" s="211" t="str">
        <f t="shared" si="516"/>
        <v>BU$454</v>
      </c>
      <c r="BV458" s="211" t="str">
        <f t="shared" si="516"/>
        <v>BV$454</v>
      </c>
      <c r="BW458" s="211" t="str">
        <f t="shared" si="516"/>
        <v>BW$454</v>
      </c>
      <c r="BX458" s="211" t="str">
        <f t="shared" si="516"/>
        <v>BX$454</v>
      </c>
      <c r="BY458" s="211" t="str">
        <f t="shared" si="516"/>
        <v>BY$454</v>
      </c>
      <c r="BZ458" s="211" t="str">
        <f t="shared" si="516"/>
        <v>BZ$454</v>
      </c>
      <c r="CA458" s="211" t="str">
        <f t="shared" si="516"/>
        <v>CA$454</v>
      </c>
      <c r="CB458" s="211" t="str">
        <f t="shared" si="516"/>
        <v>CB$454</v>
      </c>
      <c r="CC458" s="211" t="str">
        <f t="shared" si="516"/>
        <v>CC$454</v>
      </c>
      <c r="CD458" s="211" t="str">
        <f t="shared" si="516"/>
        <v>CD$454</v>
      </c>
      <c r="CE458" s="211" t="str">
        <f t="shared" ref="CE458:CL458" si="517">ADDRESS(ROW(CE454),COLUMN(CE454),2)</f>
        <v>CE$454</v>
      </c>
      <c r="CF458" s="211" t="str">
        <f t="shared" si="517"/>
        <v>CF$454</v>
      </c>
      <c r="CG458" s="211" t="str">
        <f t="shared" si="517"/>
        <v>CG$454</v>
      </c>
      <c r="CH458" s="211" t="str">
        <f t="shared" si="517"/>
        <v>CH$454</v>
      </c>
      <c r="CI458" s="211" t="str">
        <f t="shared" si="517"/>
        <v>CI$454</v>
      </c>
      <c r="CJ458" s="211" t="str">
        <f t="shared" si="517"/>
        <v>CJ$454</v>
      </c>
      <c r="CK458" s="211" t="str">
        <f t="shared" si="517"/>
        <v>CK$454</v>
      </c>
      <c r="CL458" s="211" t="str">
        <f t="shared" si="517"/>
        <v>CL$454</v>
      </c>
      <c r="CO458" s="211" t="str">
        <f t="shared" ref="CO458:DL458" si="518">ADDRESS(ROW(CO454),COLUMN(CO454),2)</f>
        <v>CO$454</v>
      </c>
      <c r="CP458" s="211" t="str">
        <f t="shared" si="518"/>
        <v>CP$454</v>
      </c>
      <c r="CQ458" s="211" t="str">
        <f t="shared" si="518"/>
        <v>CQ$454</v>
      </c>
      <c r="CR458" s="211" t="str">
        <f t="shared" si="518"/>
        <v>CR$454</v>
      </c>
      <c r="CS458" s="211" t="str">
        <f t="shared" si="518"/>
        <v>CS$454</v>
      </c>
      <c r="CT458" s="211" t="str">
        <f t="shared" si="518"/>
        <v>CT$454</v>
      </c>
      <c r="CU458" s="211" t="str">
        <f t="shared" si="518"/>
        <v>CU$454</v>
      </c>
      <c r="CV458" s="211" t="str">
        <f t="shared" si="518"/>
        <v>CV$454</v>
      </c>
      <c r="CW458" s="211" t="str">
        <f t="shared" si="518"/>
        <v>CW$454</v>
      </c>
      <c r="CX458" s="211" t="str">
        <f t="shared" si="518"/>
        <v>CX$454</v>
      </c>
      <c r="CY458" s="211" t="str">
        <f t="shared" si="518"/>
        <v>CY$454</v>
      </c>
      <c r="CZ458" s="211" t="str">
        <f t="shared" si="518"/>
        <v>CZ$454</v>
      </c>
      <c r="DA458" s="211" t="str">
        <f t="shared" si="518"/>
        <v>DA$454</v>
      </c>
      <c r="DB458" s="211" t="str">
        <f t="shared" si="518"/>
        <v>DB$454</v>
      </c>
      <c r="DC458" s="211" t="str">
        <f t="shared" si="518"/>
        <v>DC$454</v>
      </c>
      <c r="DD458" s="211" t="str">
        <f t="shared" si="518"/>
        <v>DD$454</v>
      </c>
      <c r="DE458" s="211" t="str">
        <f t="shared" si="518"/>
        <v>DE$454</v>
      </c>
      <c r="DF458" s="211" t="str">
        <f t="shared" si="518"/>
        <v>DF$454</v>
      </c>
      <c r="DG458" s="211" t="str">
        <f t="shared" si="518"/>
        <v>DG$454</v>
      </c>
      <c r="DH458" s="211" t="str">
        <f t="shared" si="518"/>
        <v>DH$454</v>
      </c>
      <c r="DI458" s="211" t="str">
        <f t="shared" si="518"/>
        <v>DI$454</v>
      </c>
      <c r="DJ458" s="211" t="str">
        <f t="shared" si="518"/>
        <v>DJ$454</v>
      </c>
      <c r="DK458" s="211" t="str">
        <f t="shared" si="518"/>
        <v>DK$454</v>
      </c>
      <c r="DL458" s="211" t="str">
        <f t="shared" si="518"/>
        <v>DL$454</v>
      </c>
    </row>
    <row r="459" spans="1:116" x14ac:dyDescent="0.4">
      <c r="B459" t="s">
        <v>332</v>
      </c>
      <c r="D459" t="s">
        <v>336</v>
      </c>
      <c r="E459" s="8" t="str">
        <f t="shared" si="499"/>
        <v>459 ADREV-PV</v>
      </c>
      <c r="G459" s="136" t="s">
        <v>462</v>
      </c>
      <c r="K459" s="53"/>
      <c r="L459" s="53"/>
      <c r="M459" s="53"/>
      <c r="N459" s="53"/>
      <c r="O459" s="53"/>
      <c r="P459" s="53"/>
      <c r="R459" s="24"/>
      <c r="S459" s="80" t="str">
        <f t="shared" ref="S459:CD459" si="519">S413</f>
        <v>S$17</v>
      </c>
      <c r="T459" s="80" t="str">
        <f t="shared" si="519"/>
        <v>T$17</v>
      </c>
      <c r="U459" s="80" t="str">
        <f t="shared" si="519"/>
        <v>U$17</v>
      </c>
      <c r="V459" s="80" t="str">
        <f t="shared" si="519"/>
        <v>V$17</v>
      </c>
      <c r="W459" s="80" t="str">
        <f t="shared" si="519"/>
        <v>W$17</v>
      </c>
      <c r="X459" s="80" t="str">
        <f t="shared" si="519"/>
        <v>X$17</v>
      </c>
      <c r="Y459" s="80" t="str">
        <f t="shared" si="519"/>
        <v>Y$17</v>
      </c>
      <c r="Z459" s="80" t="str">
        <f t="shared" si="519"/>
        <v>Z$17</v>
      </c>
      <c r="AA459" s="80" t="str">
        <f t="shared" si="519"/>
        <v>AA$17</v>
      </c>
      <c r="AB459" s="80" t="str">
        <f t="shared" si="519"/>
        <v>AB$17</v>
      </c>
      <c r="AC459" s="80" t="str">
        <f t="shared" si="519"/>
        <v>AC$17</v>
      </c>
      <c r="AD459" s="80" t="str">
        <f t="shared" si="519"/>
        <v>AD$17</v>
      </c>
      <c r="AE459" s="80" t="str">
        <f t="shared" si="519"/>
        <v>AE$17</v>
      </c>
      <c r="AF459" s="80" t="str">
        <f t="shared" si="519"/>
        <v>AF$17</v>
      </c>
      <c r="AG459" s="80" t="str">
        <f t="shared" si="519"/>
        <v>AG$17</v>
      </c>
      <c r="AH459" s="80" t="str">
        <f t="shared" si="519"/>
        <v>AH$17</v>
      </c>
      <c r="AI459" s="80" t="str">
        <f t="shared" si="519"/>
        <v>AI$17</v>
      </c>
      <c r="AJ459" s="80" t="str">
        <f t="shared" si="519"/>
        <v>AJ$17</v>
      </c>
      <c r="AK459" s="80" t="str">
        <f t="shared" si="519"/>
        <v>AK$17</v>
      </c>
      <c r="AL459" s="80" t="str">
        <f t="shared" si="519"/>
        <v>AL$17</v>
      </c>
      <c r="AM459" s="80" t="str">
        <f t="shared" si="519"/>
        <v>AM$17</v>
      </c>
      <c r="AN459" s="80" t="str">
        <f t="shared" si="519"/>
        <v>AN$17</v>
      </c>
      <c r="AO459" s="80" t="str">
        <f t="shared" si="519"/>
        <v>AO$17</v>
      </c>
      <c r="AP459" s="80" t="str">
        <f t="shared" si="519"/>
        <v>AP$17</v>
      </c>
      <c r="AQ459" s="80" t="str">
        <f t="shared" si="519"/>
        <v>AQ$17</v>
      </c>
      <c r="AR459" s="80" t="str">
        <f t="shared" si="519"/>
        <v>AR$17</v>
      </c>
      <c r="AS459" s="80" t="str">
        <f t="shared" si="519"/>
        <v>AS$17</v>
      </c>
      <c r="AT459" s="80" t="str">
        <f t="shared" si="519"/>
        <v>AT$17</v>
      </c>
      <c r="AU459" s="80" t="str">
        <f t="shared" si="519"/>
        <v>AU$17</v>
      </c>
      <c r="AV459" s="80" t="str">
        <f t="shared" si="519"/>
        <v>AV$17</v>
      </c>
      <c r="AW459" s="80" t="str">
        <f t="shared" si="519"/>
        <v>AW$17</v>
      </c>
      <c r="AX459" s="80" t="str">
        <f t="shared" si="519"/>
        <v>AX$17</v>
      </c>
      <c r="AY459" s="80" t="str">
        <f t="shared" si="519"/>
        <v>AY$17</v>
      </c>
      <c r="AZ459" s="80" t="str">
        <f t="shared" si="519"/>
        <v>AZ$17</v>
      </c>
      <c r="BA459" s="80" t="str">
        <f t="shared" si="519"/>
        <v>BA$17</v>
      </c>
      <c r="BB459" s="80" t="str">
        <f t="shared" si="519"/>
        <v>BB$17</v>
      </c>
      <c r="BC459" s="80" t="str">
        <f t="shared" si="519"/>
        <v>BC$17</v>
      </c>
      <c r="BD459" s="80" t="str">
        <f t="shared" si="519"/>
        <v>BD$17</v>
      </c>
      <c r="BE459" s="80" t="str">
        <f t="shared" si="519"/>
        <v>BE$17</v>
      </c>
      <c r="BF459" s="80" t="str">
        <f t="shared" si="519"/>
        <v>BF$17</v>
      </c>
      <c r="BG459" s="80" t="str">
        <f t="shared" si="519"/>
        <v>BG$17</v>
      </c>
      <c r="BH459" s="80" t="str">
        <f t="shared" si="519"/>
        <v>BH$17</v>
      </c>
      <c r="BI459" s="80" t="str">
        <f t="shared" si="519"/>
        <v>BI$17</v>
      </c>
      <c r="BJ459" s="80" t="str">
        <f t="shared" si="519"/>
        <v>BJ$17</v>
      </c>
      <c r="BK459" s="80" t="str">
        <f t="shared" si="519"/>
        <v>BK$17</v>
      </c>
      <c r="BL459" s="80" t="str">
        <f t="shared" si="519"/>
        <v>BL$17</v>
      </c>
      <c r="BM459" s="80" t="str">
        <f t="shared" si="519"/>
        <v>BM$17</v>
      </c>
      <c r="BN459" s="80" t="str">
        <f t="shared" si="519"/>
        <v>BN$17</v>
      </c>
      <c r="BO459" s="80" t="str">
        <f t="shared" si="519"/>
        <v>BO$17</v>
      </c>
      <c r="BP459" s="80" t="str">
        <f t="shared" si="519"/>
        <v>BP$17</v>
      </c>
      <c r="BQ459" s="80" t="str">
        <f t="shared" si="519"/>
        <v>BQ$17</v>
      </c>
      <c r="BR459" s="80" t="str">
        <f t="shared" si="519"/>
        <v>BR$17</v>
      </c>
      <c r="BS459" s="80" t="str">
        <f t="shared" si="519"/>
        <v>BS$17</v>
      </c>
      <c r="BT459" s="80" t="str">
        <f t="shared" si="519"/>
        <v>BT$17</v>
      </c>
      <c r="BU459" s="80" t="str">
        <f t="shared" si="519"/>
        <v>BU$17</v>
      </c>
      <c r="BV459" s="80" t="str">
        <f t="shared" si="519"/>
        <v>BV$17</v>
      </c>
      <c r="BW459" s="80" t="str">
        <f t="shared" si="519"/>
        <v>BW$17</v>
      </c>
      <c r="BX459" s="80" t="str">
        <f t="shared" si="519"/>
        <v>BX$17</v>
      </c>
      <c r="BY459" s="80" t="str">
        <f t="shared" si="519"/>
        <v>BY$17</v>
      </c>
      <c r="BZ459" s="80" t="str">
        <f t="shared" si="519"/>
        <v>BZ$17</v>
      </c>
      <c r="CA459" s="80" t="str">
        <f t="shared" si="519"/>
        <v>CA$17</v>
      </c>
      <c r="CB459" s="80" t="str">
        <f t="shared" si="519"/>
        <v>CB$17</v>
      </c>
      <c r="CC459" s="80" t="str">
        <f t="shared" si="519"/>
        <v>CC$17</v>
      </c>
      <c r="CD459" s="80" t="str">
        <f t="shared" si="519"/>
        <v>CD$17</v>
      </c>
      <c r="CE459" s="80" t="str">
        <f t="shared" ref="CE459:CL459" si="520">CE413</f>
        <v>CE$17</v>
      </c>
      <c r="CF459" s="80" t="str">
        <f t="shared" si="520"/>
        <v>CF$17</v>
      </c>
      <c r="CG459" s="80" t="str">
        <f t="shared" si="520"/>
        <v>CG$17</v>
      </c>
      <c r="CH459" s="80" t="str">
        <f t="shared" si="520"/>
        <v>CH$17</v>
      </c>
      <c r="CI459" s="80" t="str">
        <f t="shared" si="520"/>
        <v>CI$17</v>
      </c>
      <c r="CJ459" s="80" t="str">
        <f t="shared" si="520"/>
        <v>CJ$17</v>
      </c>
      <c r="CK459" s="80" t="str">
        <f t="shared" si="520"/>
        <v>CK$17</v>
      </c>
      <c r="CL459" s="80" t="str">
        <f t="shared" si="520"/>
        <v>CL$17</v>
      </c>
      <c r="CO459" s="80" t="str">
        <f t="shared" ref="CO459:DL459" si="521">CO413</f>
        <v>CO$17</v>
      </c>
      <c r="CP459" s="80" t="str">
        <f t="shared" si="521"/>
        <v>CP$17</v>
      </c>
      <c r="CQ459" s="80" t="str">
        <f t="shared" si="521"/>
        <v>CQ$17</v>
      </c>
      <c r="CR459" s="80" t="str">
        <f t="shared" si="521"/>
        <v>CR$17</v>
      </c>
      <c r="CS459" s="80" t="str">
        <f t="shared" si="521"/>
        <v>CS$17</v>
      </c>
      <c r="CT459" s="80" t="str">
        <f t="shared" si="521"/>
        <v>CT$17</v>
      </c>
      <c r="CU459" s="80" t="str">
        <f t="shared" si="521"/>
        <v>CU$17</v>
      </c>
      <c r="CV459" s="80" t="str">
        <f t="shared" si="521"/>
        <v>CV$17</v>
      </c>
      <c r="CW459" s="80" t="str">
        <f t="shared" si="521"/>
        <v>CW$17</v>
      </c>
      <c r="CX459" s="80" t="str">
        <f t="shared" si="521"/>
        <v>CX$17</v>
      </c>
      <c r="CY459" s="80" t="str">
        <f t="shared" si="521"/>
        <v>CY$17</v>
      </c>
      <c r="CZ459" s="80" t="str">
        <f t="shared" si="521"/>
        <v>CZ$17</v>
      </c>
      <c r="DA459" s="80" t="str">
        <f t="shared" si="521"/>
        <v>DA$17</v>
      </c>
      <c r="DB459" s="80" t="str">
        <f t="shared" si="521"/>
        <v>DB$17</v>
      </c>
      <c r="DC459" s="80" t="str">
        <f t="shared" si="521"/>
        <v>DC$17</v>
      </c>
      <c r="DD459" s="80" t="str">
        <f t="shared" si="521"/>
        <v>DD$17</v>
      </c>
      <c r="DE459" s="80" t="str">
        <f t="shared" si="521"/>
        <v>DE$17</v>
      </c>
      <c r="DF459" s="80" t="str">
        <f t="shared" si="521"/>
        <v>DF$17</v>
      </c>
      <c r="DG459" s="80" t="str">
        <f t="shared" si="521"/>
        <v>DG$17</v>
      </c>
      <c r="DH459" s="80" t="str">
        <f t="shared" si="521"/>
        <v>DH$17</v>
      </c>
      <c r="DI459" s="80" t="str">
        <f t="shared" si="521"/>
        <v>DI$17</v>
      </c>
      <c r="DJ459" s="80" t="str">
        <f t="shared" si="521"/>
        <v>DJ$17</v>
      </c>
      <c r="DK459" s="80" t="str">
        <f t="shared" si="521"/>
        <v>DK$17</v>
      </c>
      <c r="DL459" s="80" t="str">
        <f t="shared" si="521"/>
        <v>DL$17</v>
      </c>
    </row>
    <row r="460" spans="1:116" x14ac:dyDescent="0.4">
      <c r="B460" t="s">
        <v>332</v>
      </c>
      <c r="D460" t="s">
        <v>336</v>
      </c>
      <c r="E460" s="8" t="str">
        <f t="shared" si="499"/>
        <v>460 ADREV-PV</v>
      </c>
      <c r="G460" s="136" t="str">
        <f>G414</f>
        <v>(Secondary label)</v>
      </c>
      <c r="H460" s="12"/>
      <c r="I460" s="60"/>
      <c r="J460" s="60"/>
      <c r="K460" s="15"/>
      <c r="L460" s="15"/>
      <c r="M460" s="15"/>
      <c r="N460" s="15"/>
      <c r="O460" s="15"/>
      <c r="P460" s="15"/>
      <c r="R460" s="15"/>
      <c r="CN460" s="60"/>
      <c r="CO460" s="8"/>
      <c r="CP460" s="8"/>
      <c r="CQ460" s="8"/>
      <c r="CR460" s="8"/>
      <c r="CS460" s="8"/>
      <c r="CT460" s="8"/>
      <c r="CU460" s="8"/>
      <c r="CV460" s="8"/>
      <c r="CW460" s="8"/>
      <c r="CX460" s="8"/>
      <c r="CY460" s="8"/>
      <c r="CZ460" s="8"/>
      <c r="DA460" s="8"/>
      <c r="DB460" s="8"/>
      <c r="DC460" s="8"/>
      <c r="DD460" s="8"/>
      <c r="DE460" s="8"/>
      <c r="DF460" s="8"/>
      <c r="DG460" s="8"/>
      <c r="DH460" s="8"/>
      <c r="DI460" s="8"/>
      <c r="DJ460" s="8"/>
      <c r="DK460" s="8"/>
      <c r="DL460" s="8"/>
    </row>
    <row r="461" spans="1:116" x14ac:dyDescent="0.4">
      <c r="B461" t="s">
        <v>332</v>
      </c>
      <c r="D461" t="s">
        <v>336</v>
      </c>
      <c r="E461" s="8" t="str">
        <f t="shared" si="499"/>
        <v>461 ADREV-PV</v>
      </c>
      <c r="G461" s="136" t="s">
        <v>489</v>
      </c>
      <c r="H461" s="12"/>
      <c r="I461" s="60"/>
      <c r="J461" s="60"/>
      <c r="K461" s="15"/>
      <c r="L461" s="15"/>
      <c r="M461" s="15"/>
      <c r="N461" s="15"/>
      <c r="O461" s="15"/>
      <c r="P461" s="15"/>
      <c r="R461" s="15"/>
      <c r="CN461" s="60"/>
      <c r="CO461" s="8"/>
      <c r="CP461" s="8"/>
      <c r="CQ461" s="8"/>
      <c r="CR461" s="8"/>
      <c r="CS461" s="8"/>
      <c r="CT461" s="8"/>
      <c r="CU461" s="8"/>
      <c r="CV461" s="8"/>
      <c r="CW461" s="8"/>
      <c r="CX461" s="8"/>
      <c r="CY461" s="8"/>
      <c r="CZ461" s="8"/>
      <c r="DA461" s="8"/>
      <c r="DB461" s="8"/>
      <c r="DC461" s="8"/>
      <c r="DD461" s="8"/>
      <c r="DE461" s="8"/>
      <c r="DF461" s="8"/>
      <c r="DG461" s="8"/>
      <c r="DH461" s="8"/>
      <c r="DI461" s="8"/>
      <c r="DJ461" s="8"/>
      <c r="DK461" s="8"/>
      <c r="DL461" s="8"/>
    </row>
    <row r="462" spans="1:116" x14ac:dyDescent="0.4">
      <c r="B462" t="s">
        <v>332</v>
      </c>
      <c r="D462" t="s">
        <v>336</v>
      </c>
      <c r="E462" s="8" t="str">
        <f t="shared" si="499"/>
        <v>462 ADREV-PV</v>
      </c>
      <c r="G462" s="136" t="s">
        <v>463</v>
      </c>
      <c r="H462" s="12"/>
      <c r="I462" s="60"/>
      <c r="J462" s="60"/>
      <c r="K462" s="15"/>
      <c r="L462" s="15"/>
      <c r="M462" s="15"/>
      <c r="N462" s="15"/>
      <c r="O462" s="15"/>
      <c r="P462" s="15"/>
      <c r="R462" s="15"/>
      <c r="S462" s="76"/>
      <c r="T462" s="76"/>
      <c r="U462" s="76"/>
      <c r="V462" s="76"/>
      <c r="W462" s="76"/>
      <c r="X462" s="76"/>
      <c r="Y462" s="76"/>
      <c r="Z462" s="76"/>
      <c r="AA462" s="76"/>
      <c r="AB462" s="76"/>
      <c r="AC462" s="76"/>
      <c r="AD462" s="76"/>
      <c r="AE462" s="76"/>
      <c r="AF462" s="76"/>
      <c r="AG462" s="76"/>
      <c r="AH462" s="76"/>
      <c r="AI462" s="76"/>
      <c r="AJ462" s="76"/>
      <c r="AK462" s="76"/>
      <c r="AL462" s="76"/>
      <c r="AM462" s="76"/>
      <c r="AN462" s="76"/>
      <c r="AO462" s="76"/>
      <c r="AP462" s="76"/>
      <c r="AQ462" s="76"/>
      <c r="AR462" s="76"/>
      <c r="AS462" s="76"/>
      <c r="AT462" s="76"/>
      <c r="AU462" s="76"/>
      <c r="AV462" s="76"/>
      <c r="AW462" s="76"/>
      <c r="AX462" s="76"/>
      <c r="AY462" s="76"/>
      <c r="AZ462" s="76"/>
      <c r="BA462" s="76"/>
      <c r="BB462" s="76"/>
      <c r="BC462" s="76"/>
      <c r="BD462" s="76"/>
      <c r="BE462" s="76"/>
      <c r="BF462" s="76"/>
      <c r="BG462" s="76"/>
      <c r="BH462" s="76"/>
      <c r="BI462" s="76"/>
      <c r="BJ462" s="76"/>
      <c r="BK462" s="76"/>
      <c r="BL462" s="76"/>
      <c r="BM462" s="76"/>
      <c r="BN462" s="76"/>
      <c r="BO462" s="76"/>
      <c r="BP462" s="76"/>
      <c r="BQ462" s="76"/>
      <c r="BR462" s="76"/>
      <c r="BS462" s="76"/>
      <c r="BT462" s="76"/>
      <c r="BU462" s="76"/>
      <c r="BV462" s="76"/>
      <c r="BW462" s="76"/>
      <c r="BX462" s="76"/>
      <c r="BY462" s="76"/>
      <c r="BZ462" s="76"/>
      <c r="CA462" s="76"/>
      <c r="CB462" s="76"/>
      <c r="CC462" s="76"/>
      <c r="CD462" s="76"/>
      <c r="CE462" s="76"/>
      <c r="CF462" s="76"/>
      <c r="CG462" s="76"/>
      <c r="CH462" s="76"/>
      <c r="CI462" s="76"/>
      <c r="CJ462" s="76"/>
      <c r="CK462" s="76"/>
      <c r="CL462" s="76"/>
      <c r="CN462" s="60"/>
      <c r="CO462" s="76"/>
      <c r="CP462" s="76"/>
      <c r="CQ462" s="76"/>
      <c r="CR462" s="76"/>
      <c r="CS462" s="76"/>
      <c r="CT462" s="76"/>
      <c r="CU462" s="76"/>
      <c r="CV462" s="76"/>
      <c r="CW462" s="76"/>
      <c r="CX462" s="76"/>
      <c r="CY462" s="76"/>
      <c r="CZ462" s="76"/>
      <c r="DA462" s="76"/>
      <c r="DB462" s="76"/>
      <c r="DC462" s="76"/>
      <c r="DD462" s="76"/>
      <c r="DE462" s="76"/>
      <c r="DF462" s="76"/>
      <c r="DG462" s="76"/>
      <c r="DH462" s="76"/>
      <c r="DI462" s="76"/>
      <c r="DJ462" s="76"/>
      <c r="DK462" s="76"/>
      <c r="DL462" s="76"/>
    </row>
    <row r="463" spans="1:116" x14ac:dyDescent="0.4">
      <c r="B463" t="s">
        <v>332</v>
      </c>
      <c r="D463" t="s">
        <v>336</v>
      </c>
      <c r="E463" s="8" t="str">
        <f t="shared" si="499"/>
        <v>463 ADREV-PV</v>
      </c>
      <c r="G463" s="136" t="s">
        <v>464</v>
      </c>
      <c r="H463" s="12"/>
      <c r="I463" s="60"/>
      <c r="J463" s="60"/>
      <c r="K463" s="15"/>
      <c r="L463" s="15"/>
      <c r="M463" s="15"/>
      <c r="N463" s="15"/>
      <c r="O463" s="15"/>
      <c r="P463" s="15"/>
      <c r="R463" s="15"/>
      <c r="S463" s="76"/>
      <c r="T463" s="76"/>
      <c r="U463" s="76"/>
      <c r="V463" s="76"/>
      <c r="W463" s="76"/>
      <c r="X463" s="76"/>
      <c r="Y463" s="76"/>
      <c r="Z463" s="76"/>
      <c r="AA463" s="76"/>
      <c r="AB463" s="76"/>
      <c r="AC463" s="76"/>
      <c r="AD463" s="76"/>
      <c r="AE463" s="76"/>
      <c r="AF463" s="76"/>
      <c r="AG463" s="76"/>
      <c r="AH463" s="76"/>
      <c r="AI463" s="76"/>
      <c r="AJ463" s="76"/>
      <c r="AK463" s="76"/>
      <c r="AL463" s="76"/>
      <c r="AM463" s="76"/>
      <c r="AN463" s="76"/>
      <c r="AO463" s="76"/>
      <c r="AP463" s="76"/>
      <c r="AQ463" s="76"/>
      <c r="AR463" s="76"/>
      <c r="AS463" s="76"/>
      <c r="AT463" s="76"/>
      <c r="AU463" s="76"/>
      <c r="AV463" s="76"/>
      <c r="AW463" s="76"/>
      <c r="AX463" s="76"/>
      <c r="AY463" s="76"/>
      <c r="AZ463" s="76"/>
      <c r="BA463" s="76"/>
      <c r="BB463" s="76"/>
      <c r="BC463" s="76"/>
      <c r="BD463" s="76"/>
      <c r="BE463" s="76"/>
      <c r="BF463" s="76"/>
      <c r="BG463" s="76"/>
      <c r="BH463" s="76"/>
      <c r="BI463" s="76"/>
      <c r="BJ463" s="76"/>
      <c r="BK463" s="76"/>
      <c r="BL463" s="76"/>
      <c r="BM463" s="76"/>
      <c r="BN463" s="76"/>
      <c r="BO463" s="76"/>
      <c r="BP463" s="76"/>
      <c r="BQ463" s="76"/>
      <c r="BR463" s="76"/>
      <c r="BS463" s="76"/>
      <c r="BT463" s="76"/>
      <c r="BU463" s="76"/>
      <c r="BV463" s="76"/>
      <c r="BW463" s="76"/>
      <c r="BX463" s="76"/>
      <c r="BY463" s="76"/>
      <c r="BZ463" s="76"/>
      <c r="CA463" s="76"/>
      <c r="CB463" s="76"/>
      <c r="CC463" s="76"/>
      <c r="CD463" s="76"/>
      <c r="CE463" s="76"/>
      <c r="CF463" s="76"/>
      <c r="CG463" s="76"/>
      <c r="CH463" s="76"/>
      <c r="CI463" s="76"/>
      <c r="CJ463" s="76"/>
      <c r="CK463" s="76"/>
      <c r="CL463" s="76"/>
      <c r="CN463" s="60"/>
      <c r="CO463" s="76"/>
      <c r="CP463" s="76"/>
      <c r="CQ463" s="76"/>
      <c r="CR463" s="76"/>
      <c r="CS463" s="76"/>
      <c r="CT463" s="76"/>
      <c r="CU463" s="76"/>
      <c r="CV463" s="76"/>
      <c r="CW463" s="76"/>
      <c r="CX463" s="76"/>
      <c r="CY463" s="76"/>
      <c r="CZ463" s="76"/>
      <c r="DA463" s="76"/>
      <c r="DB463" s="76"/>
      <c r="DC463" s="76"/>
      <c r="DD463" s="76"/>
      <c r="DE463" s="76"/>
      <c r="DF463" s="76"/>
      <c r="DG463" s="76"/>
      <c r="DH463" s="76"/>
      <c r="DI463" s="76"/>
      <c r="DJ463" s="76"/>
      <c r="DK463" s="76"/>
      <c r="DL463" s="76"/>
    </row>
    <row r="464" spans="1:116" x14ac:dyDescent="0.4">
      <c r="A464" s="27"/>
      <c r="B464" s="27"/>
      <c r="C464" s="27"/>
      <c r="D464" s="27"/>
      <c r="E464" s="27"/>
      <c r="F464" s="27"/>
      <c r="G464" s="27"/>
      <c r="H464" s="27"/>
      <c r="I464" s="27"/>
      <c r="J464" s="27"/>
      <c r="K464" s="27"/>
      <c r="L464" s="27"/>
      <c r="M464" s="27"/>
      <c r="N464" s="27"/>
      <c r="O464" s="27"/>
      <c r="P464" s="27"/>
      <c r="R464" s="27"/>
      <c r="S464" s="27"/>
      <c r="T464" s="27"/>
      <c r="U464" s="27"/>
      <c r="V464" s="27"/>
      <c r="W464" s="27"/>
      <c r="X464" s="27"/>
      <c r="Y464" s="27"/>
      <c r="Z464" s="27"/>
      <c r="AA464" s="27"/>
      <c r="AB464" s="27"/>
      <c r="AC464" s="27"/>
      <c r="AD464" s="67"/>
      <c r="AE464" s="67"/>
      <c r="AF464" s="67"/>
      <c r="AG464" s="67"/>
      <c r="AH464" s="67"/>
      <c r="AI464" s="67"/>
      <c r="AJ464" s="67"/>
      <c r="AK464" s="67"/>
      <c r="AL464" s="67"/>
      <c r="AM464" s="67"/>
      <c r="AN464" s="67"/>
      <c r="AO464" s="67"/>
      <c r="AP464" s="67"/>
      <c r="AQ464" s="67"/>
      <c r="AR464" s="67"/>
      <c r="AS464" s="67"/>
      <c r="AT464" s="67"/>
      <c r="AU464" s="67"/>
      <c r="AV464" s="67"/>
      <c r="AW464" s="67"/>
      <c r="AX464" s="67"/>
      <c r="AY464" s="67"/>
      <c r="AZ464" s="67"/>
      <c r="BA464" s="67"/>
      <c r="BB464" s="67"/>
      <c r="BC464" s="67"/>
      <c r="BD464" s="67"/>
      <c r="BE464" s="67"/>
      <c r="BF464" s="67"/>
      <c r="BG464" s="67"/>
      <c r="BH464" s="67"/>
      <c r="BI464" s="67"/>
      <c r="BJ464" s="67"/>
      <c r="BK464" s="67"/>
      <c r="BL464" s="67"/>
      <c r="BM464" s="67"/>
      <c r="BN464" s="67"/>
      <c r="BO464" s="67"/>
      <c r="BP464" s="67"/>
      <c r="BQ464" s="67"/>
      <c r="BR464" s="67"/>
      <c r="BS464" s="67"/>
      <c r="BT464" s="67"/>
      <c r="BU464" s="67"/>
      <c r="BV464" s="67"/>
      <c r="BW464" s="67"/>
      <c r="BX464" s="67"/>
      <c r="BY464" s="67"/>
      <c r="BZ464" s="67"/>
      <c r="CA464" s="67"/>
      <c r="CB464" s="67"/>
      <c r="CC464" s="67"/>
      <c r="CD464" s="67"/>
      <c r="CE464" s="67"/>
      <c r="CF464" s="67"/>
      <c r="CG464" s="67"/>
      <c r="CH464" s="67"/>
      <c r="CI464" s="67"/>
      <c r="CJ464" s="67"/>
      <c r="CK464" s="67"/>
      <c r="CL464" s="67"/>
      <c r="CN464" s="27"/>
      <c r="CO464" s="67"/>
      <c r="CP464" s="67"/>
      <c r="CQ464" s="67"/>
      <c r="CR464" s="67"/>
      <c r="CS464" s="67"/>
      <c r="CT464" s="67"/>
      <c r="CU464" s="67"/>
      <c r="CV464" s="67"/>
      <c r="CW464" s="67"/>
      <c r="CX464" s="67"/>
      <c r="CY464" s="67"/>
      <c r="CZ464" s="67"/>
      <c r="DA464" s="67"/>
      <c r="DB464" s="67"/>
      <c r="DC464" s="67"/>
      <c r="DD464" s="67"/>
      <c r="DE464" s="67"/>
      <c r="DF464" s="67"/>
      <c r="DG464" s="67"/>
      <c r="DH464" s="67"/>
      <c r="DI464" s="67"/>
      <c r="DJ464" s="67"/>
      <c r="DK464" s="67"/>
      <c r="DL464" s="67"/>
    </row>
    <row r="465" spans="1:116" x14ac:dyDescent="0.4">
      <c r="A465" s="174"/>
      <c r="E465" s="8"/>
      <c r="G465" s="175" t="s">
        <v>490</v>
      </c>
      <c r="H465" s="174"/>
      <c r="I465" s="176"/>
      <c r="J465" s="176"/>
      <c r="K465" s="197"/>
      <c r="L465" s="197"/>
      <c r="M465" s="197"/>
      <c r="N465" s="197"/>
      <c r="O465" s="197"/>
      <c r="P465" s="197"/>
      <c r="R465" s="198"/>
      <c r="S465" s="174"/>
      <c r="T465" s="174"/>
      <c r="U465" s="174"/>
      <c r="V465" s="174"/>
      <c r="W465" s="174"/>
      <c r="X465" s="174"/>
      <c r="Y465" s="174"/>
      <c r="Z465" s="174"/>
      <c r="AA465" s="174"/>
      <c r="AB465" s="174"/>
      <c r="AC465" s="174"/>
      <c r="AD465" s="174"/>
      <c r="AE465" s="174"/>
      <c r="AF465" s="174"/>
      <c r="AG465" s="174"/>
      <c r="AH465" s="174"/>
      <c r="AI465" s="174"/>
      <c r="AJ465" s="174"/>
      <c r="AK465" s="174"/>
      <c r="AL465" s="174"/>
      <c r="AM465" s="174"/>
      <c r="AN465" s="174"/>
      <c r="AO465" s="174"/>
      <c r="AP465" s="174"/>
      <c r="AQ465" s="174"/>
      <c r="AR465" s="174"/>
      <c r="AS465" s="174"/>
      <c r="AT465" s="174"/>
      <c r="AU465" s="174"/>
      <c r="AV465" s="174"/>
      <c r="AW465" s="174"/>
      <c r="AX465" s="174"/>
      <c r="AY465" s="174"/>
      <c r="AZ465" s="174"/>
      <c r="BA465" s="174"/>
      <c r="BB465" s="174"/>
      <c r="BC465" s="174"/>
      <c r="BD465" s="174"/>
      <c r="BE465" s="174"/>
      <c r="BF465" s="174"/>
      <c r="BG465" s="174"/>
      <c r="BH465" s="174"/>
      <c r="BI465" s="174"/>
      <c r="BJ465" s="174"/>
      <c r="BK465" s="174"/>
      <c r="BL465" s="174"/>
      <c r="BM465" s="174"/>
      <c r="BN465" s="174"/>
      <c r="BO465" s="174"/>
      <c r="BP465" s="174"/>
      <c r="BQ465" s="174"/>
      <c r="BR465" s="174"/>
      <c r="BS465" s="174"/>
      <c r="BT465" s="174"/>
      <c r="BU465" s="174"/>
      <c r="BV465" s="174"/>
      <c r="BW465" s="174"/>
      <c r="BX465" s="174"/>
      <c r="BY465" s="174"/>
      <c r="BZ465" s="174"/>
      <c r="CA465" s="174"/>
      <c r="CB465" s="174"/>
      <c r="CC465" s="174"/>
      <c r="CD465" s="174"/>
      <c r="CE465" s="174"/>
      <c r="CF465" s="174"/>
      <c r="CG465" s="174"/>
      <c r="CH465" s="174"/>
      <c r="CI465" s="174"/>
      <c r="CJ465" s="174"/>
      <c r="CK465" s="174"/>
      <c r="CL465" s="174"/>
      <c r="CN465" s="176"/>
      <c r="CO465" s="174"/>
      <c r="CP465" s="174"/>
      <c r="CQ465" s="174"/>
      <c r="CR465" s="174"/>
      <c r="CS465" s="174"/>
      <c r="CT465" s="174"/>
      <c r="CU465" s="174"/>
      <c r="CV465" s="174"/>
      <c r="CW465" s="174"/>
      <c r="CX465" s="174"/>
      <c r="CY465" s="174"/>
      <c r="CZ465" s="174"/>
      <c r="DA465" s="174"/>
      <c r="DB465" s="174"/>
      <c r="DC465" s="174"/>
      <c r="DD465" s="174"/>
      <c r="DE465" s="174"/>
      <c r="DF465" s="174"/>
      <c r="DG465" s="174"/>
      <c r="DH465" s="174"/>
      <c r="DI465" s="174"/>
      <c r="DJ465" s="174"/>
      <c r="DK465" s="174"/>
      <c r="DL465" s="174"/>
    </row>
    <row r="466" spans="1:116" x14ac:dyDescent="0.4">
      <c r="A466" s="174"/>
      <c r="E466" s="8"/>
      <c r="G466" s="175" t="s">
        <v>492</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461</v>
      </c>
      <c r="H467" s="174"/>
      <c r="I467" s="176"/>
      <c r="J467" s="176"/>
      <c r="K467" s="197"/>
      <c r="L467" s="197"/>
      <c r="M467" s="197"/>
      <c r="N467" s="197"/>
      <c r="O467" s="197"/>
      <c r="P467" s="197"/>
      <c r="R467" s="198"/>
      <c r="S467" s="199" t="str">
        <f t="shared" ref="S467:AX467" si="522">S$20</f>
        <v>S$16</v>
      </c>
      <c r="T467" s="199" t="str">
        <f t="shared" si="522"/>
        <v>T$16</v>
      </c>
      <c r="U467" s="199" t="str">
        <f t="shared" si="522"/>
        <v>U$16</v>
      </c>
      <c r="V467" s="199" t="str">
        <f t="shared" si="522"/>
        <v>V$16</v>
      </c>
      <c r="W467" s="199" t="str">
        <f t="shared" si="522"/>
        <v>W$16</v>
      </c>
      <c r="X467" s="199" t="str">
        <f t="shared" si="522"/>
        <v>X$16</v>
      </c>
      <c r="Y467" s="199" t="str">
        <f t="shared" si="522"/>
        <v>Y$16</v>
      </c>
      <c r="Z467" s="199" t="str">
        <f t="shared" si="522"/>
        <v>Z$16</v>
      </c>
      <c r="AA467" s="199" t="str">
        <f t="shared" si="522"/>
        <v>AA$16</v>
      </c>
      <c r="AB467" s="199" t="str">
        <f t="shared" si="522"/>
        <v>AB$16</v>
      </c>
      <c r="AC467" s="199" t="str">
        <f t="shared" si="522"/>
        <v>AC$16</v>
      </c>
      <c r="AD467" s="199" t="str">
        <f t="shared" si="522"/>
        <v>AD$16</v>
      </c>
      <c r="AE467" s="199" t="str">
        <f t="shared" si="522"/>
        <v>AE$16</v>
      </c>
      <c r="AF467" s="199" t="str">
        <f t="shared" si="522"/>
        <v>AF$16</v>
      </c>
      <c r="AG467" s="199" t="str">
        <f t="shared" si="522"/>
        <v>AG$16</v>
      </c>
      <c r="AH467" s="199" t="str">
        <f t="shared" si="522"/>
        <v>AH$16</v>
      </c>
      <c r="AI467" s="199" t="str">
        <f t="shared" si="522"/>
        <v>AI$16</v>
      </c>
      <c r="AJ467" s="199" t="str">
        <f t="shared" si="522"/>
        <v>AJ$16</v>
      </c>
      <c r="AK467" s="199" t="str">
        <f t="shared" si="522"/>
        <v>AK$16</v>
      </c>
      <c r="AL467" s="199" t="str">
        <f t="shared" si="522"/>
        <v>AL$16</v>
      </c>
      <c r="AM467" s="199" t="str">
        <f t="shared" si="522"/>
        <v>AM$16</v>
      </c>
      <c r="AN467" s="199" t="str">
        <f t="shared" si="522"/>
        <v>AN$16</v>
      </c>
      <c r="AO467" s="199" t="str">
        <f t="shared" si="522"/>
        <v>AO$16</v>
      </c>
      <c r="AP467" s="199" t="str">
        <f t="shared" si="522"/>
        <v>AP$16</v>
      </c>
      <c r="AQ467" s="199" t="str">
        <f t="shared" si="522"/>
        <v>AQ$16</v>
      </c>
      <c r="AR467" s="199" t="str">
        <f t="shared" si="522"/>
        <v>AR$16</v>
      </c>
      <c r="AS467" s="199" t="str">
        <f t="shared" si="522"/>
        <v>AS$16</v>
      </c>
      <c r="AT467" s="199" t="str">
        <f t="shared" si="522"/>
        <v>AT$16</v>
      </c>
      <c r="AU467" s="199" t="str">
        <f t="shared" si="522"/>
        <v>AU$16</v>
      </c>
      <c r="AV467" s="199" t="str">
        <f t="shared" si="522"/>
        <v>AV$16</v>
      </c>
      <c r="AW467" s="199" t="str">
        <f t="shared" si="522"/>
        <v>AW$16</v>
      </c>
      <c r="AX467" s="199" t="str">
        <f t="shared" si="522"/>
        <v>AX$16</v>
      </c>
      <c r="AY467" s="199" t="str">
        <f t="shared" ref="AY467:CD467" si="523">AY$20</f>
        <v>AY$16</v>
      </c>
      <c r="AZ467" s="199" t="str">
        <f t="shared" si="523"/>
        <v>AZ$16</v>
      </c>
      <c r="BA467" s="199" t="str">
        <f t="shared" si="523"/>
        <v>BA$16</v>
      </c>
      <c r="BB467" s="199" t="str">
        <f t="shared" si="523"/>
        <v>BB$16</v>
      </c>
      <c r="BC467" s="199" t="str">
        <f t="shared" si="523"/>
        <v>BC$16</v>
      </c>
      <c r="BD467" s="199" t="str">
        <f t="shared" si="523"/>
        <v>BD$16</v>
      </c>
      <c r="BE467" s="199" t="str">
        <f t="shared" si="523"/>
        <v>BE$16</v>
      </c>
      <c r="BF467" s="199" t="str">
        <f t="shared" si="523"/>
        <v>BF$16</v>
      </c>
      <c r="BG467" s="199" t="str">
        <f t="shared" si="523"/>
        <v>BG$16</v>
      </c>
      <c r="BH467" s="199" t="str">
        <f t="shared" si="523"/>
        <v>BH$16</v>
      </c>
      <c r="BI467" s="199" t="str">
        <f t="shared" si="523"/>
        <v>BI$16</v>
      </c>
      <c r="BJ467" s="199" t="str">
        <f t="shared" si="523"/>
        <v>BJ$16</v>
      </c>
      <c r="BK467" s="199" t="str">
        <f t="shared" si="523"/>
        <v>BK$16</v>
      </c>
      <c r="BL467" s="199" t="str">
        <f t="shared" si="523"/>
        <v>BL$16</v>
      </c>
      <c r="BM467" s="199" t="str">
        <f t="shared" si="523"/>
        <v>BM$16</v>
      </c>
      <c r="BN467" s="199" t="str">
        <f t="shared" si="523"/>
        <v>BN$16</v>
      </c>
      <c r="BO467" s="199" t="str">
        <f t="shared" si="523"/>
        <v>BO$16</v>
      </c>
      <c r="BP467" s="199" t="str">
        <f t="shared" si="523"/>
        <v>BP$16</v>
      </c>
      <c r="BQ467" s="199" t="str">
        <f t="shared" si="523"/>
        <v>BQ$16</v>
      </c>
      <c r="BR467" s="199" t="str">
        <f t="shared" si="523"/>
        <v>BR$16</v>
      </c>
      <c r="BS467" s="199" t="str">
        <f t="shared" si="523"/>
        <v>BS$16</v>
      </c>
      <c r="BT467" s="199" t="str">
        <f t="shared" si="523"/>
        <v>BT$16</v>
      </c>
      <c r="BU467" s="199" t="str">
        <f t="shared" si="523"/>
        <v>BU$16</v>
      </c>
      <c r="BV467" s="199" t="str">
        <f t="shared" si="523"/>
        <v>BV$16</v>
      </c>
      <c r="BW467" s="199" t="str">
        <f t="shared" si="523"/>
        <v>BW$16</v>
      </c>
      <c r="BX467" s="199" t="str">
        <f t="shared" si="523"/>
        <v>BX$16</v>
      </c>
      <c r="BY467" s="199" t="str">
        <f t="shared" si="523"/>
        <v>BY$16</v>
      </c>
      <c r="BZ467" s="199" t="str">
        <f t="shared" si="523"/>
        <v>BZ$16</v>
      </c>
      <c r="CA467" s="199" t="str">
        <f t="shared" si="523"/>
        <v>CA$16</v>
      </c>
      <c r="CB467" s="199" t="str">
        <f t="shared" si="523"/>
        <v>CB$16</v>
      </c>
      <c r="CC467" s="199" t="str">
        <f t="shared" si="523"/>
        <v>CC$16</v>
      </c>
      <c r="CD467" s="199" t="str">
        <f t="shared" si="523"/>
        <v>CD$16</v>
      </c>
      <c r="CE467" s="199" t="str">
        <f t="shared" ref="CE467:CL467" si="524">CE$20</f>
        <v>CE$16</v>
      </c>
      <c r="CF467" s="199" t="str">
        <f t="shared" si="524"/>
        <v>CF$16</v>
      </c>
      <c r="CG467" s="199" t="str">
        <f t="shared" si="524"/>
        <v>CG$16</v>
      </c>
      <c r="CH467" s="199" t="str">
        <f t="shared" si="524"/>
        <v>CH$16</v>
      </c>
      <c r="CI467" s="199" t="str">
        <f t="shared" si="524"/>
        <v>CI$16</v>
      </c>
      <c r="CJ467" s="199" t="str">
        <f t="shared" si="524"/>
        <v>CJ$16</v>
      </c>
      <c r="CK467" s="199" t="str">
        <f t="shared" si="524"/>
        <v>CK$16</v>
      </c>
      <c r="CL467" s="199" t="str">
        <f t="shared" si="524"/>
        <v>CL$16</v>
      </c>
      <c r="CN467" s="176"/>
      <c r="CO467" s="199" t="str">
        <f t="shared" ref="CO467:DL467" si="525">CO$20</f>
        <v>CO$16</v>
      </c>
      <c r="CP467" s="199" t="str">
        <f t="shared" si="525"/>
        <v>CP$16</v>
      </c>
      <c r="CQ467" s="199" t="str">
        <f t="shared" si="525"/>
        <v>CQ$16</v>
      </c>
      <c r="CR467" s="199" t="str">
        <f t="shared" si="525"/>
        <v>CR$16</v>
      </c>
      <c r="CS467" s="199" t="str">
        <f t="shared" si="525"/>
        <v>CS$16</v>
      </c>
      <c r="CT467" s="199" t="str">
        <f t="shared" si="525"/>
        <v>CT$16</v>
      </c>
      <c r="CU467" s="199" t="str">
        <f t="shared" si="525"/>
        <v>CU$16</v>
      </c>
      <c r="CV467" s="199" t="str">
        <f t="shared" si="525"/>
        <v>CV$16</v>
      </c>
      <c r="CW467" s="199" t="str">
        <f t="shared" si="525"/>
        <v>CW$16</v>
      </c>
      <c r="CX467" s="199" t="str">
        <f t="shared" si="525"/>
        <v>CX$16</v>
      </c>
      <c r="CY467" s="199" t="str">
        <f t="shared" si="525"/>
        <v>CY$16</v>
      </c>
      <c r="CZ467" s="199" t="str">
        <f t="shared" si="525"/>
        <v>CZ$16</v>
      </c>
      <c r="DA467" s="199" t="str">
        <f t="shared" si="525"/>
        <v>DA$16</v>
      </c>
      <c r="DB467" s="199" t="str">
        <f t="shared" si="525"/>
        <v>DB$16</v>
      </c>
      <c r="DC467" s="199" t="str">
        <f t="shared" si="525"/>
        <v>DC$16</v>
      </c>
      <c r="DD467" s="199" t="str">
        <f t="shared" si="525"/>
        <v>DD$16</v>
      </c>
      <c r="DE467" s="199" t="str">
        <f t="shared" si="525"/>
        <v>DE$16</v>
      </c>
      <c r="DF467" s="199" t="str">
        <f t="shared" si="525"/>
        <v>DF$16</v>
      </c>
      <c r="DG467" s="199" t="str">
        <f t="shared" si="525"/>
        <v>DG$16</v>
      </c>
      <c r="DH467" s="199" t="str">
        <f t="shared" si="525"/>
        <v>DH$16</v>
      </c>
      <c r="DI467" s="199" t="str">
        <f t="shared" si="525"/>
        <v>DI$16</v>
      </c>
      <c r="DJ467" s="199" t="str">
        <f t="shared" si="525"/>
        <v>DJ$16</v>
      </c>
      <c r="DK467" s="199" t="str">
        <f t="shared" si="525"/>
        <v>DK$16</v>
      </c>
      <c r="DL467" s="199" t="str">
        <f t="shared" si="525"/>
        <v>DL$16</v>
      </c>
    </row>
    <row r="468" spans="1:116" x14ac:dyDescent="0.4">
      <c r="A468" s="174"/>
      <c r="E468" s="8"/>
      <c r="G468" s="175" t="s">
        <v>462</v>
      </c>
      <c r="H468" s="200"/>
      <c r="I468" s="201"/>
      <c r="J468" s="201"/>
      <c r="K468" s="202"/>
      <c r="L468" s="202"/>
      <c r="M468" s="202"/>
      <c r="N468" s="202"/>
      <c r="O468" s="202"/>
      <c r="P468" s="202"/>
      <c r="R468" s="202"/>
      <c r="S468" s="199" t="str">
        <f t="shared" ref="S468:AX468" si="526">S$21</f>
        <v>S$17</v>
      </c>
      <c r="T468" s="199" t="str">
        <f t="shared" si="526"/>
        <v>T$17</v>
      </c>
      <c r="U468" s="199" t="str">
        <f t="shared" si="526"/>
        <v>U$17</v>
      </c>
      <c r="V468" s="199" t="str">
        <f t="shared" si="526"/>
        <v>V$17</v>
      </c>
      <c r="W468" s="199" t="str">
        <f t="shared" si="526"/>
        <v>W$17</v>
      </c>
      <c r="X468" s="199" t="str">
        <f t="shared" si="526"/>
        <v>X$17</v>
      </c>
      <c r="Y468" s="199" t="str">
        <f t="shared" si="526"/>
        <v>Y$17</v>
      </c>
      <c r="Z468" s="199" t="str">
        <f t="shared" si="526"/>
        <v>Z$17</v>
      </c>
      <c r="AA468" s="199" t="str">
        <f t="shared" si="526"/>
        <v>AA$17</v>
      </c>
      <c r="AB468" s="199" t="str">
        <f t="shared" si="526"/>
        <v>AB$17</v>
      </c>
      <c r="AC468" s="199" t="str">
        <f t="shared" si="526"/>
        <v>AC$17</v>
      </c>
      <c r="AD468" s="199" t="str">
        <f t="shared" si="526"/>
        <v>AD$17</v>
      </c>
      <c r="AE468" s="199" t="str">
        <f t="shared" si="526"/>
        <v>AE$17</v>
      </c>
      <c r="AF468" s="199" t="str">
        <f t="shared" si="526"/>
        <v>AF$17</v>
      </c>
      <c r="AG468" s="199" t="str">
        <f t="shared" si="526"/>
        <v>AG$17</v>
      </c>
      <c r="AH468" s="199" t="str">
        <f t="shared" si="526"/>
        <v>AH$17</v>
      </c>
      <c r="AI468" s="199" t="str">
        <f t="shared" si="526"/>
        <v>AI$17</v>
      </c>
      <c r="AJ468" s="199" t="str">
        <f t="shared" si="526"/>
        <v>AJ$17</v>
      </c>
      <c r="AK468" s="199" t="str">
        <f t="shared" si="526"/>
        <v>AK$17</v>
      </c>
      <c r="AL468" s="199" t="str">
        <f t="shared" si="526"/>
        <v>AL$17</v>
      </c>
      <c r="AM468" s="199" t="str">
        <f t="shared" si="526"/>
        <v>AM$17</v>
      </c>
      <c r="AN468" s="199" t="str">
        <f t="shared" si="526"/>
        <v>AN$17</v>
      </c>
      <c r="AO468" s="199" t="str">
        <f t="shared" si="526"/>
        <v>AO$17</v>
      </c>
      <c r="AP468" s="199" t="str">
        <f t="shared" si="526"/>
        <v>AP$17</v>
      </c>
      <c r="AQ468" s="199" t="str">
        <f t="shared" si="526"/>
        <v>AQ$17</v>
      </c>
      <c r="AR468" s="199" t="str">
        <f t="shared" si="526"/>
        <v>AR$17</v>
      </c>
      <c r="AS468" s="199" t="str">
        <f t="shared" si="526"/>
        <v>AS$17</v>
      </c>
      <c r="AT468" s="199" t="str">
        <f t="shared" si="526"/>
        <v>AT$17</v>
      </c>
      <c r="AU468" s="199" t="str">
        <f t="shared" si="526"/>
        <v>AU$17</v>
      </c>
      <c r="AV468" s="199" t="str">
        <f t="shared" si="526"/>
        <v>AV$17</v>
      </c>
      <c r="AW468" s="199" t="str">
        <f t="shared" si="526"/>
        <v>AW$17</v>
      </c>
      <c r="AX468" s="199" t="str">
        <f t="shared" si="526"/>
        <v>AX$17</v>
      </c>
      <c r="AY468" s="199" t="str">
        <f t="shared" ref="AY468:CD468" si="527">AY$21</f>
        <v>AY$17</v>
      </c>
      <c r="AZ468" s="199" t="str">
        <f t="shared" si="527"/>
        <v>AZ$17</v>
      </c>
      <c r="BA468" s="199" t="str">
        <f t="shared" si="527"/>
        <v>BA$17</v>
      </c>
      <c r="BB468" s="199" t="str">
        <f t="shared" si="527"/>
        <v>BB$17</v>
      </c>
      <c r="BC468" s="199" t="str">
        <f t="shared" si="527"/>
        <v>BC$17</v>
      </c>
      <c r="BD468" s="199" t="str">
        <f t="shared" si="527"/>
        <v>BD$17</v>
      </c>
      <c r="BE468" s="199" t="str">
        <f t="shared" si="527"/>
        <v>BE$17</v>
      </c>
      <c r="BF468" s="199" t="str">
        <f t="shared" si="527"/>
        <v>BF$17</v>
      </c>
      <c r="BG468" s="199" t="str">
        <f t="shared" si="527"/>
        <v>BG$17</v>
      </c>
      <c r="BH468" s="199" t="str">
        <f t="shared" si="527"/>
        <v>BH$17</v>
      </c>
      <c r="BI468" s="199" t="str">
        <f t="shared" si="527"/>
        <v>BI$17</v>
      </c>
      <c r="BJ468" s="199" t="str">
        <f t="shared" si="527"/>
        <v>BJ$17</v>
      </c>
      <c r="BK468" s="199" t="str">
        <f t="shared" si="527"/>
        <v>BK$17</v>
      </c>
      <c r="BL468" s="199" t="str">
        <f t="shared" si="527"/>
        <v>BL$17</v>
      </c>
      <c r="BM468" s="199" t="str">
        <f t="shared" si="527"/>
        <v>BM$17</v>
      </c>
      <c r="BN468" s="199" t="str">
        <f t="shared" si="527"/>
        <v>BN$17</v>
      </c>
      <c r="BO468" s="199" t="str">
        <f t="shared" si="527"/>
        <v>BO$17</v>
      </c>
      <c r="BP468" s="199" t="str">
        <f t="shared" si="527"/>
        <v>BP$17</v>
      </c>
      <c r="BQ468" s="199" t="str">
        <f t="shared" si="527"/>
        <v>BQ$17</v>
      </c>
      <c r="BR468" s="199" t="str">
        <f t="shared" si="527"/>
        <v>BR$17</v>
      </c>
      <c r="BS468" s="199" t="str">
        <f t="shared" si="527"/>
        <v>BS$17</v>
      </c>
      <c r="BT468" s="199" t="str">
        <f t="shared" si="527"/>
        <v>BT$17</v>
      </c>
      <c r="BU468" s="199" t="str">
        <f t="shared" si="527"/>
        <v>BU$17</v>
      </c>
      <c r="BV468" s="199" t="str">
        <f t="shared" si="527"/>
        <v>BV$17</v>
      </c>
      <c r="BW468" s="199" t="str">
        <f t="shared" si="527"/>
        <v>BW$17</v>
      </c>
      <c r="BX468" s="199" t="str">
        <f t="shared" si="527"/>
        <v>BX$17</v>
      </c>
      <c r="BY468" s="199" t="str">
        <f t="shared" si="527"/>
        <v>BY$17</v>
      </c>
      <c r="BZ468" s="199" t="str">
        <f t="shared" si="527"/>
        <v>BZ$17</v>
      </c>
      <c r="CA468" s="199" t="str">
        <f t="shared" si="527"/>
        <v>CA$17</v>
      </c>
      <c r="CB468" s="199" t="str">
        <f t="shared" si="527"/>
        <v>CB$17</v>
      </c>
      <c r="CC468" s="199" t="str">
        <f t="shared" si="527"/>
        <v>CC$17</v>
      </c>
      <c r="CD468" s="199" t="str">
        <f t="shared" si="527"/>
        <v>CD$17</v>
      </c>
      <c r="CE468" s="199" t="str">
        <f t="shared" ref="CE468:CL468" si="528">CE$21</f>
        <v>CE$17</v>
      </c>
      <c r="CF468" s="199" t="str">
        <f t="shared" si="528"/>
        <v>CF$17</v>
      </c>
      <c r="CG468" s="199" t="str">
        <f t="shared" si="528"/>
        <v>CG$17</v>
      </c>
      <c r="CH468" s="199" t="str">
        <f t="shared" si="528"/>
        <v>CH$17</v>
      </c>
      <c r="CI468" s="199" t="str">
        <f t="shared" si="528"/>
        <v>CI$17</v>
      </c>
      <c r="CJ468" s="199" t="str">
        <f t="shared" si="528"/>
        <v>CJ$17</v>
      </c>
      <c r="CK468" s="199" t="str">
        <f t="shared" si="528"/>
        <v>CK$17</v>
      </c>
      <c r="CL468" s="199" t="str">
        <f t="shared" si="528"/>
        <v>CL$17</v>
      </c>
      <c r="CN468" s="201"/>
      <c r="CO468" s="199" t="str">
        <f t="shared" ref="CO468:DL468" si="529">CO$21</f>
        <v>CO$17</v>
      </c>
      <c r="CP468" s="199" t="str">
        <f t="shared" si="529"/>
        <v>CP$17</v>
      </c>
      <c r="CQ468" s="199" t="str">
        <f t="shared" si="529"/>
        <v>CQ$17</v>
      </c>
      <c r="CR468" s="199" t="str">
        <f t="shared" si="529"/>
        <v>CR$17</v>
      </c>
      <c r="CS468" s="199" t="str">
        <f t="shared" si="529"/>
        <v>CS$17</v>
      </c>
      <c r="CT468" s="199" t="str">
        <f t="shared" si="529"/>
        <v>CT$17</v>
      </c>
      <c r="CU468" s="199" t="str">
        <f t="shared" si="529"/>
        <v>CU$17</v>
      </c>
      <c r="CV468" s="199" t="str">
        <f t="shared" si="529"/>
        <v>CV$17</v>
      </c>
      <c r="CW468" s="199" t="str">
        <f t="shared" si="529"/>
        <v>CW$17</v>
      </c>
      <c r="CX468" s="199" t="str">
        <f t="shared" si="529"/>
        <v>CX$17</v>
      </c>
      <c r="CY468" s="199" t="str">
        <f t="shared" si="529"/>
        <v>CY$17</v>
      </c>
      <c r="CZ468" s="199" t="str">
        <f t="shared" si="529"/>
        <v>CZ$17</v>
      </c>
      <c r="DA468" s="199" t="str">
        <f t="shared" si="529"/>
        <v>DA$17</v>
      </c>
      <c r="DB468" s="199" t="str">
        <f t="shared" si="529"/>
        <v>DB$17</v>
      </c>
      <c r="DC468" s="199" t="str">
        <f t="shared" si="529"/>
        <v>DC$17</v>
      </c>
      <c r="DD468" s="199" t="str">
        <f t="shared" si="529"/>
        <v>DD$17</v>
      </c>
      <c r="DE468" s="199" t="str">
        <f t="shared" si="529"/>
        <v>DE$17</v>
      </c>
      <c r="DF468" s="199" t="str">
        <f t="shared" si="529"/>
        <v>DF$17</v>
      </c>
      <c r="DG468" s="199" t="str">
        <f t="shared" si="529"/>
        <v>DG$17</v>
      </c>
      <c r="DH468" s="199" t="str">
        <f t="shared" si="529"/>
        <v>DH$17</v>
      </c>
      <c r="DI468" s="199" t="str">
        <f t="shared" si="529"/>
        <v>DI$17</v>
      </c>
      <c r="DJ468" s="199" t="str">
        <f t="shared" si="529"/>
        <v>DJ$17</v>
      </c>
      <c r="DK468" s="199" t="str">
        <f t="shared" si="529"/>
        <v>DK$17</v>
      </c>
      <c r="DL468" s="199" t="str">
        <f t="shared" si="529"/>
        <v>DL$17</v>
      </c>
    </row>
    <row r="469" spans="1:116" x14ac:dyDescent="0.4">
      <c r="A469" s="174"/>
      <c r="E469" s="8"/>
      <c r="G469" s="175" t="s">
        <v>491</v>
      </c>
      <c r="H469" s="200"/>
      <c r="I469" s="201"/>
      <c r="J469" s="201"/>
      <c r="K469" s="202"/>
      <c r="L469" s="202"/>
      <c r="M469" s="202"/>
      <c r="N469" s="202"/>
      <c r="O469" s="202"/>
      <c r="P469" s="202"/>
      <c r="R469" s="202"/>
      <c r="S469" s="190"/>
      <c r="T469" s="190"/>
      <c r="U469" s="190"/>
      <c r="V469" s="190"/>
      <c r="W469" s="190"/>
      <c r="X469" s="190"/>
      <c r="Y469" s="190"/>
      <c r="Z469" s="190"/>
      <c r="AA469" s="190"/>
      <c r="AB469" s="190"/>
      <c r="AC469" s="190"/>
      <c r="AD469" s="190"/>
      <c r="AE469" s="190"/>
      <c r="AF469" s="190"/>
      <c r="AG469" s="190"/>
      <c r="AH469" s="190"/>
      <c r="AI469" s="190"/>
      <c r="AJ469" s="190"/>
      <c r="AK469" s="190"/>
      <c r="AL469" s="190"/>
      <c r="AM469" s="190"/>
      <c r="AN469" s="190"/>
      <c r="AO469" s="190"/>
      <c r="AP469" s="190"/>
      <c r="AQ469" s="190"/>
      <c r="AR469" s="190"/>
      <c r="AS469" s="190"/>
      <c r="AT469" s="190"/>
      <c r="AU469" s="190"/>
      <c r="AV469" s="190"/>
      <c r="AW469" s="190"/>
      <c r="AX469" s="190"/>
      <c r="AY469" s="190"/>
      <c r="AZ469" s="190"/>
      <c r="BA469" s="190"/>
      <c r="BB469" s="190"/>
      <c r="BC469" s="190"/>
      <c r="BD469" s="190"/>
      <c r="BE469" s="190"/>
      <c r="BF469" s="190"/>
      <c r="BG469" s="190"/>
      <c r="BH469" s="190"/>
      <c r="BI469" s="190"/>
      <c r="BJ469" s="190"/>
      <c r="BK469" s="190"/>
      <c r="BL469" s="190"/>
      <c r="BM469" s="190"/>
      <c r="BN469" s="190"/>
      <c r="BO469" s="190"/>
      <c r="BP469" s="190"/>
      <c r="BQ469" s="190"/>
      <c r="BR469" s="190"/>
      <c r="BS469" s="190"/>
      <c r="BT469" s="190"/>
      <c r="BU469" s="190"/>
      <c r="BV469" s="190"/>
      <c r="BW469" s="190"/>
      <c r="BX469" s="190"/>
      <c r="BY469" s="190"/>
      <c r="BZ469" s="190"/>
      <c r="CA469" s="190"/>
      <c r="CB469" s="190"/>
      <c r="CC469" s="190"/>
      <c r="CD469" s="190"/>
      <c r="CE469" s="190"/>
      <c r="CF469" s="190"/>
      <c r="CG469" s="190"/>
      <c r="CH469" s="190"/>
      <c r="CI469" s="190"/>
      <c r="CJ469" s="190"/>
      <c r="CK469" s="190"/>
      <c r="CL469" s="190"/>
      <c r="CN469" s="201"/>
      <c r="CO469" s="190"/>
      <c r="CP469" s="190"/>
      <c r="CQ469" s="190"/>
      <c r="CR469" s="190"/>
      <c r="CS469" s="190"/>
      <c r="CT469" s="190"/>
      <c r="CU469" s="190"/>
      <c r="CV469" s="190"/>
      <c r="CW469" s="190"/>
      <c r="CX469" s="190"/>
      <c r="CY469" s="190"/>
      <c r="CZ469" s="190"/>
      <c r="DA469" s="190"/>
      <c r="DB469" s="190"/>
      <c r="DC469" s="190"/>
      <c r="DD469" s="190"/>
      <c r="DE469" s="190"/>
      <c r="DF469" s="190"/>
      <c r="DG469" s="190"/>
      <c r="DH469" s="190"/>
      <c r="DI469" s="190"/>
      <c r="DJ469" s="190"/>
      <c r="DK469" s="190"/>
      <c r="DL469" s="190"/>
    </row>
    <row r="470" spans="1:116" x14ac:dyDescent="0.4">
      <c r="A470" s="174"/>
      <c r="E470" s="8"/>
      <c r="G470" s="175" t="s">
        <v>505</v>
      </c>
      <c r="H470" s="200"/>
      <c r="I470" s="201"/>
      <c r="J470" s="201"/>
      <c r="K470" s="202"/>
      <c r="L470" s="202"/>
      <c r="M470" s="202"/>
      <c r="N470" s="202"/>
      <c r="O470" s="202"/>
      <c r="P470" s="202"/>
      <c r="R470" s="202"/>
      <c r="S470" s="190"/>
      <c r="T470" s="190"/>
      <c r="U470" s="190"/>
      <c r="V470" s="190"/>
      <c r="W470" s="190"/>
      <c r="X470" s="190"/>
      <c r="Y470" s="190"/>
      <c r="Z470" s="190"/>
      <c r="AA470" s="190"/>
      <c r="AB470" s="190"/>
      <c r="AC470" s="190"/>
      <c r="AD470" s="190"/>
      <c r="AE470" s="190"/>
      <c r="AF470" s="190"/>
      <c r="AG470" s="190"/>
      <c r="AH470" s="190"/>
      <c r="AI470" s="190"/>
      <c r="AJ470" s="190"/>
      <c r="AK470" s="190"/>
      <c r="AL470" s="190"/>
      <c r="AM470" s="190"/>
      <c r="AN470" s="190"/>
      <c r="AO470" s="190"/>
      <c r="AP470" s="190"/>
      <c r="AQ470" s="190"/>
      <c r="AR470" s="190"/>
      <c r="AS470" s="190"/>
      <c r="AT470" s="190"/>
      <c r="AU470" s="190"/>
      <c r="AV470" s="190"/>
      <c r="AW470" s="190"/>
      <c r="AX470" s="190"/>
      <c r="AY470" s="190"/>
      <c r="AZ470" s="190"/>
      <c r="BA470" s="190"/>
      <c r="BB470" s="190"/>
      <c r="BC470" s="190"/>
      <c r="BD470" s="190"/>
      <c r="BE470" s="190"/>
      <c r="BF470" s="190"/>
      <c r="BG470" s="190"/>
      <c r="BH470" s="190"/>
      <c r="BI470" s="190"/>
      <c r="BJ470" s="190"/>
      <c r="BK470" s="190"/>
      <c r="BL470" s="190"/>
      <c r="BM470" s="190"/>
      <c r="BN470" s="190"/>
      <c r="BO470" s="190"/>
      <c r="BP470" s="190"/>
      <c r="BQ470" s="190"/>
      <c r="BR470" s="190"/>
      <c r="BS470" s="190"/>
      <c r="BT470" s="190"/>
      <c r="BU470" s="190"/>
      <c r="BV470" s="190"/>
      <c r="BW470" s="190"/>
      <c r="BX470" s="190"/>
      <c r="BY470" s="190"/>
      <c r="BZ470" s="190"/>
      <c r="CA470" s="190"/>
      <c r="CB470" s="190"/>
      <c r="CC470" s="190"/>
      <c r="CD470" s="190"/>
      <c r="CE470" s="190"/>
      <c r="CF470" s="190"/>
      <c r="CG470" s="190"/>
      <c r="CH470" s="190"/>
      <c r="CI470" s="190"/>
      <c r="CJ470" s="190"/>
      <c r="CK470" s="190"/>
      <c r="CL470" s="190"/>
      <c r="CN470" s="201"/>
      <c r="CO470" s="190"/>
      <c r="CP470" s="190"/>
      <c r="CQ470" s="190"/>
      <c r="CR470" s="190"/>
      <c r="CS470" s="190"/>
      <c r="CT470" s="190"/>
      <c r="CU470" s="190"/>
      <c r="CV470" s="190"/>
      <c r="CW470" s="190"/>
      <c r="CX470" s="190"/>
      <c r="CY470" s="190"/>
      <c r="CZ470" s="190"/>
      <c r="DA470" s="190"/>
      <c r="DB470" s="190"/>
      <c r="DC470" s="190"/>
      <c r="DD470" s="190"/>
      <c r="DE470" s="190"/>
      <c r="DF470" s="190"/>
      <c r="DG470" s="190"/>
      <c r="DH470" s="190"/>
      <c r="DI470" s="190"/>
      <c r="DJ470" s="190"/>
      <c r="DK470" s="190"/>
      <c r="DL470" s="190"/>
    </row>
    <row r="471" spans="1:116" x14ac:dyDescent="0.4">
      <c r="A471" s="174"/>
      <c r="E471" s="8"/>
      <c r="G471" s="175" t="s">
        <v>463</v>
      </c>
      <c r="H471" s="200"/>
      <c r="I471" s="201"/>
      <c r="J471" s="201"/>
      <c r="K471" s="202"/>
      <c r="L471" s="202"/>
      <c r="M471" s="202"/>
      <c r="N471" s="202"/>
      <c r="O471" s="202"/>
      <c r="P471" s="202"/>
      <c r="R471" s="202"/>
      <c r="S471" s="190" t="str">
        <f t="shared" ref="S471:AX471" si="530">S$22</f>
        <v>S$18</v>
      </c>
      <c r="T471" s="190" t="str">
        <f t="shared" si="530"/>
        <v>T$18</v>
      </c>
      <c r="U471" s="190" t="str">
        <f t="shared" si="530"/>
        <v>U$18</v>
      </c>
      <c r="V471" s="190" t="str">
        <f t="shared" si="530"/>
        <v>V$18</v>
      </c>
      <c r="W471" s="190" t="str">
        <f t="shared" si="530"/>
        <v>W$18</v>
      </c>
      <c r="X471" s="190" t="str">
        <f t="shared" si="530"/>
        <v>X$18</v>
      </c>
      <c r="Y471" s="190" t="str">
        <f t="shared" si="530"/>
        <v>Y$18</v>
      </c>
      <c r="Z471" s="190" t="str">
        <f t="shared" si="530"/>
        <v>Z$18</v>
      </c>
      <c r="AA471" s="190" t="str">
        <f t="shared" si="530"/>
        <v>AA$18</v>
      </c>
      <c r="AB471" s="190" t="str">
        <f t="shared" si="530"/>
        <v>AB$18</v>
      </c>
      <c r="AC471" s="190" t="str">
        <f t="shared" si="530"/>
        <v>AC$18</v>
      </c>
      <c r="AD471" s="190" t="str">
        <f t="shared" si="530"/>
        <v>AD$18</v>
      </c>
      <c r="AE471" s="190" t="str">
        <f t="shared" si="530"/>
        <v>AE$18</v>
      </c>
      <c r="AF471" s="190" t="str">
        <f t="shared" si="530"/>
        <v>AF$18</v>
      </c>
      <c r="AG471" s="190" t="str">
        <f t="shared" si="530"/>
        <v>AG$18</v>
      </c>
      <c r="AH471" s="190" t="str">
        <f t="shared" si="530"/>
        <v>AH$18</v>
      </c>
      <c r="AI471" s="190" t="str">
        <f t="shared" si="530"/>
        <v>AI$18</v>
      </c>
      <c r="AJ471" s="190" t="str">
        <f t="shared" si="530"/>
        <v>AJ$18</v>
      </c>
      <c r="AK471" s="190" t="str">
        <f t="shared" si="530"/>
        <v>AK$18</v>
      </c>
      <c r="AL471" s="190" t="str">
        <f t="shared" si="530"/>
        <v>AL$18</v>
      </c>
      <c r="AM471" s="190" t="str">
        <f t="shared" si="530"/>
        <v>AM$18</v>
      </c>
      <c r="AN471" s="190" t="str">
        <f t="shared" si="530"/>
        <v>AN$18</v>
      </c>
      <c r="AO471" s="190" t="str">
        <f t="shared" si="530"/>
        <v>AO$18</v>
      </c>
      <c r="AP471" s="190" t="str">
        <f t="shared" si="530"/>
        <v>AP$18</v>
      </c>
      <c r="AQ471" s="190" t="str">
        <f t="shared" si="530"/>
        <v>AQ$18</v>
      </c>
      <c r="AR471" s="190" t="str">
        <f t="shared" si="530"/>
        <v>AR$18</v>
      </c>
      <c r="AS471" s="190" t="str">
        <f t="shared" si="530"/>
        <v>AS$18</v>
      </c>
      <c r="AT471" s="190" t="str">
        <f t="shared" si="530"/>
        <v>AT$18</v>
      </c>
      <c r="AU471" s="190" t="str">
        <f t="shared" si="530"/>
        <v>AU$18</v>
      </c>
      <c r="AV471" s="190" t="str">
        <f t="shared" si="530"/>
        <v>AV$18</v>
      </c>
      <c r="AW471" s="190" t="str">
        <f t="shared" si="530"/>
        <v>AW$18</v>
      </c>
      <c r="AX471" s="190" t="str">
        <f t="shared" si="530"/>
        <v>AX$18</v>
      </c>
      <c r="AY471" s="190" t="str">
        <f t="shared" ref="AY471:CD471" si="531">AY$22</f>
        <v>AY$18</v>
      </c>
      <c r="AZ471" s="190" t="str">
        <f t="shared" si="531"/>
        <v>AZ$18</v>
      </c>
      <c r="BA471" s="190" t="str">
        <f t="shared" si="531"/>
        <v>BA$18</v>
      </c>
      <c r="BB471" s="190" t="str">
        <f t="shared" si="531"/>
        <v>BB$18</v>
      </c>
      <c r="BC471" s="190" t="str">
        <f t="shared" si="531"/>
        <v>BC$18</v>
      </c>
      <c r="BD471" s="190" t="str">
        <f t="shared" si="531"/>
        <v>BD$18</v>
      </c>
      <c r="BE471" s="190" t="str">
        <f t="shared" si="531"/>
        <v>BE$18</v>
      </c>
      <c r="BF471" s="190" t="str">
        <f t="shared" si="531"/>
        <v>BF$18</v>
      </c>
      <c r="BG471" s="190" t="str">
        <f t="shared" si="531"/>
        <v>BG$18</v>
      </c>
      <c r="BH471" s="190" t="str">
        <f t="shared" si="531"/>
        <v>BH$18</v>
      </c>
      <c r="BI471" s="190" t="str">
        <f t="shared" si="531"/>
        <v>BI$18</v>
      </c>
      <c r="BJ471" s="190" t="str">
        <f t="shared" si="531"/>
        <v>BJ$18</v>
      </c>
      <c r="BK471" s="190" t="str">
        <f t="shared" si="531"/>
        <v>BK$18</v>
      </c>
      <c r="BL471" s="190" t="str">
        <f t="shared" si="531"/>
        <v>BL$18</v>
      </c>
      <c r="BM471" s="190" t="str">
        <f t="shared" si="531"/>
        <v>BM$18</v>
      </c>
      <c r="BN471" s="190" t="str">
        <f t="shared" si="531"/>
        <v>BN$18</v>
      </c>
      <c r="BO471" s="190" t="str">
        <f t="shared" si="531"/>
        <v>BO$18</v>
      </c>
      <c r="BP471" s="190" t="str">
        <f t="shared" si="531"/>
        <v>BP$18</v>
      </c>
      <c r="BQ471" s="190" t="str">
        <f t="shared" si="531"/>
        <v>BQ$18</v>
      </c>
      <c r="BR471" s="190" t="str">
        <f t="shared" si="531"/>
        <v>BR$18</v>
      </c>
      <c r="BS471" s="190" t="str">
        <f t="shared" si="531"/>
        <v>BS$18</v>
      </c>
      <c r="BT471" s="190" t="str">
        <f t="shared" si="531"/>
        <v>BT$18</v>
      </c>
      <c r="BU471" s="190" t="str">
        <f t="shared" si="531"/>
        <v>BU$18</v>
      </c>
      <c r="BV471" s="190" t="str">
        <f t="shared" si="531"/>
        <v>BV$18</v>
      </c>
      <c r="BW471" s="190" t="str">
        <f t="shared" si="531"/>
        <v>BW$18</v>
      </c>
      <c r="BX471" s="190" t="str">
        <f t="shared" si="531"/>
        <v>BX$18</v>
      </c>
      <c r="BY471" s="190" t="str">
        <f t="shared" si="531"/>
        <v>BY$18</v>
      </c>
      <c r="BZ471" s="190" t="str">
        <f t="shared" si="531"/>
        <v>BZ$18</v>
      </c>
      <c r="CA471" s="190" t="str">
        <f t="shared" si="531"/>
        <v>CA$18</v>
      </c>
      <c r="CB471" s="190" t="str">
        <f t="shared" si="531"/>
        <v>CB$18</v>
      </c>
      <c r="CC471" s="190" t="str">
        <f t="shared" si="531"/>
        <v>CC$18</v>
      </c>
      <c r="CD471" s="190" t="str">
        <f t="shared" si="531"/>
        <v>CD$18</v>
      </c>
      <c r="CE471" s="190" t="str">
        <f t="shared" ref="CE471:CL471" si="532">CE$22</f>
        <v>CE$18</v>
      </c>
      <c r="CF471" s="190" t="str">
        <f t="shared" si="532"/>
        <v>CF$18</v>
      </c>
      <c r="CG471" s="190" t="str">
        <f t="shared" si="532"/>
        <v>CG$18</v>
      </c>
      <c r="CH471" s="190" t="str">
        <f t="shared" si="532"/>
        <v>CH$18</v>
      </c>
      <c r="CI471" s="190" t="str">
        <f t="shared" si="532"/>
        <v>CI$18</v>
      </c>
      <c r="CJ471" s="190" t="str">
        <f t="shared" si="532"/>
        <v>CJ$18</v>
      </c>
      <c r="CK471" s="190" t="str">
        <f t="shared" si="532"/>
        <v>CK$18</v>
      </c>
      <c r="CL471" s="190" t="str">
        <f t="shared" si="532"/>
        <v>CL$18</v>
      </c>
      <c r="CN471" s="201"/>
      <c r="CO471" s="190" t="str">
        <f t="shared" ref="CO471:DL471" si="533">CO$22</f>
        <v>CO$18</v>
      </c>
      <c r="CP471" s="190" t="str">
        <f t="shared" si="533"/>
        <v>CP$18</v>
      </c>
      <c r="CQ471" s="190" t="str">
        <f t="shared" si="533"/>
        <v>CQ$18</v>
      </c>
      <c r="CR471" s="190" t="str">
        <f t="shared" si="533"/>
        <v>CR$18</v>
      </c>
      <c r="CS471" s="190" t="str">
        <f t="shared" si="533"/>
        <v>CS$18</v>
      </c>
      <c r="CT471" s="190" t="str">
        <f t="shared" si="533"/>
        <v>CT$18</v>
      </c>
      <c r="CU471" s="190" t="str">
        <f t="shared" si="533"/>
        <v>CU$18</v>
      </c>
      <c r="CV471" s="190" t="str">
        <f t="shared" si="533"/>
        <v>CV$18</v>
      </c>
      <c r="CW471" s="190" t="str">
        <f t="shared" si="533"/>
        <v>CW$18</v>
      </c>
      <c r="CX471" s="190" t="str">
        <f t="shared" si="533"/>
        <v>CX$18</v>
      </c>
      <c r="CY471" s="190" t="str">
        <f t="shared" si="533"/>
        <v>CY$18</v>
      </c>
      <c r="CZ471" s="190" t="str">
        <f t="shared" si="533"/>
        <v>CZ$18</v>
      </c>
      <c r="DA471" s="190" t="str">
        <f t="shared" si="533"/>
        <v>DA$18</v>
      </c>
      <c r="DB471" s="190" t="str">
        <f t="shared" si="533"/>
        <v>DB$18</v>
      </c>
      <c r="DC471" s="190" t="str">
        <f t="shared" si="533"/>
        <v>DC$18</v>
      </c>
      <c r="DD471" s="190" t="str">
        <f t="shared" si="533"/>
        <v>DD$18</v>
      </c>
      <c r="DE471" s="190" t="str">
        <f t="shared" si="533"/>
        <v>DE$18</v>
      </c>
      <c r="DF471" s="190" t="str">
        <f t="shared" si="533"/>
        <v>DF$18</v>
      </c>
      <c r="DG471" s="190" t="str">
        <f t="shared" si="533"/>
        <v>DG$18</v>
      </c>
      <c r="DH471" s="190" t="str">
        <f t="shared" si="533"/>
        <v>DH$18</v>
      </c>
      <c r="DI471" s="190" t="str">
        <f t="shared" si="533"/>
        <v>DI$18</v>
      </c>
      <c r="DJ471" s="190" t="str">
        <f t="shared" si="533"/>
        <v>DJ$18</v>
      </c>
      <c r="DK471" s="190" t="str">
        <f t="shared" si="533"/>
        <v>DK$18</v>
      </c>
      <c r="DL471" s="190" t="str">
        <f t="shared" si="533"/>
        <v>DL$18</v>
      </c>
    </row>
    <row r="472" spans="1:116" x14ac:dyDescent="0.4">
      <c r="A472" s="174"/>
      <c r="E472" s="8"/>
      <c r="G472" s="175" t="s">
        <v>464</v>
      </c>
      <c r="H472" s="200"/>
      <c r="I472" s="201"/>
      <c r="J472" s="201"/>
      <c r="K472" s="202"/>
      <c r="L472" s="202"/>
      <c r="M472" s="202"/>
      <c r="N472" s="202"/>
      <c r="O472" s="202"/>
      <c r="P472" s="202"/>
      <c r="R472" s="202"/>
      <c r="S472" s="190" t="str">
        <f t="shared" ref="S472:AX472" si="534">S$23</f>
        <v>S$19</v>
      </c>
      <c r="T472" s="190" t="str">
        <f t="shared" si="534"/>
        <v>T$19</v>
      </c>
      <c r="U472" s="190" t="str">
        <f t="shared" si="534"/>
        <v>U$19</v>
      </c>
      <c r="V472" s="190" t="str">
        <f t="shared" si="534"/>
        <v>V$19</v>
      </c>
      <c r="W472" s="190" t="str">
        <f t="shared" si="534"/>
        <v>W$19</v>
      </c>
      <c r="X472" s="190" t="str">
        <f t="shared" si="534"/>
        <v>X$19</v>
      </c>
      <c r="Y472" s="190" t="str">
        <f t="shared" si="534"/>
        <v>Y$19</v>
      </c>
      <c r="Z472" s="190" t="str">
        <f t="shared" si="534"/>
        <v>Z$19</v>
      </c>
      <c r="AA472" s="190" t="str">
        <f t="shared" si="534"/>
        <v>AA$19</v>
      </c>
      <c r="AB472" s="190" t="str">
        <f t="shared" si="534"/>
        <v>AB$19</v>
      </c>
      <c r="AC472" s="190" t="str">
        <f t="shared" si="534"/>
        <v>AC$19</v>
      </c>
      <c r="AD472" s="190" t="str">
        <f t="shared" si="534"/>
        <v>AD$19</v>
      </c>
      <c r="AE472" s="190" t="str">
        <f t="shared" si="534"/>
        <v>AE$19</v>
      </c>
      <c r="AF472" s="190" t="str">
        <f t="shared" si="534"/>
        <v>AF$19</v>
      </c>
      <c r="AG472" s="190" t="str">
        <f t="shared" si="534"/>
        <v>AG$19</v>
      </c>
      <c r="AH472" s="190" t="str">
        <f t="shared" si="534"/>
        <v>AH$19</v>
      </c>
      <c r="AI472" s="190" t="str">
        <f t="shared" si="534"/>
        <v>AI$19</v>
      </c>
      <c r="AJ472" s="190" t="str">
        <f t="shared" si="534"/>
        <v>AJ$19</v>
      </c>
      <c r="AK472" s="190" t="str">
        <f t="shared" si="534"/>
        <v>AK$19</v>
      </c>
      <c r="AL472" s="190" t="str">
        <f t="shared" si="534"/>
        <v>AL$19</v>
      </c>
      <c r="AM472" s="190" t="str">
        <f t="shared" si="534"/>
        <v>AM$19</v>
      </c>
      <c r="AN472" s="190" t="str">
        <f t="shared" si="534"/>
        <v>AN$19</v>
      </c>
      <c r="AO472" s="190" t="str">
        <f t="shared" si="534"/>
        <v>AO$19</v>
      </c>
      <c r="AP472" s="190" t="str">
        <f t="shared" si="534"/>
        <v>AP$19</v>
      </c>
      <c r="AQ472" s="190" t="str">
        <f t="shared" si="534"/>
        <v>AQ$19</v>
      </c>
      <c r="AR472" s="190" t="str">
        <f t="shared" si="534"/>
        <v>AR$19</v>
      </c>
      <c r="AS472" s="190" t="str">
        <f t="shared" si="534"/>
        <v>AS$19</v>
      </c>
      <c r="AT472" s="190" t="str">
        <f t="shared" si="534"/>
        <v>AT$19</v>
      </c>
      <c r="AU472" s="190" t="str">
        <f t="shared" si="534"/>
        <v>AU$19</v>
      </c>
      <c r="AV472" s="190" t="str">
        <f t="shared" si="534"/>
        <v>AV$19</v>
      </c>
      <c r="AW472" s="190" t="str">
        <f t="shared" si="534"/>
        <v>AW$19</v>
      </c>
      <c r="AX472" s="190" t="str">
        <f t="shared" si="534"/>
        <v>AX$19</v>
      </c>
      <c r="AY472" s="190" t="str">
        <f t="shared" ref="AY472:CD472" si="535">AY$23</f>
        <v>AY$19</v>
      </c>
      <c r="AZ472" s="190" t="str">
        <f t="shared" si="535"/>
        <v>AZ$19</v>
      </c>
      <c r="BA472" s="190" t="str">
        <f t="shared" si="535"/>
        <v>BA$19</v>
      </c>
      <c r="BB472" s="190" t="str">
        <f t="shared" si="535"/>
        <v>BB$19</v>
      </c>
      <c r="BC472" s="190" t="str">
        <f t="shared" si="535"/>
        <v>BC$19</v>
      </c>
      <c r="BD472" s="190" t="str">
        <f t="shared" si="535"/>
        <v>BD$19</v>
      </c>
      <c r="BE472" s="190" t="str">
        <f t="shared" si="535"/>
        <v>BE$19</v>
      </c>
      <c r="BF472" s="190" t="str">
        <f t="shared" si="535"/>
        <v>BF$19</v>
      </c>
      <c r="BG472" s="190" t="str">
        <f t="shared" si="535"/>
        <v>BG$19</v>
      </c>
      <c r="BH472" s="190" t="str">
        <f t="shared" si="535"/>
        <v>BH$19</v>
      </c>
      <c r="BI472" s="190" t="str">
        <f t="shared" si="535"/>
        <v>BI$19</v>
      </c>
      <c r="BJ472" s="190" t="str">
        <f t="shared" si="535"/>
        <v>BJ$19</v>
      </c>
      <c r="BK472" s="190" t="str">
        <f t="shared" si="535"/>
        <v>BK$19</v>
      </c>
      <c r="BL472" s="190" t="str">
        <f t="shared" si="535"/>
        <v>BL$19</v>
      </c>
      <c r="BM472" s="190" t="str">
        <f t="shared" si="535"/>
        <v>BM$19</v>
      </c>
      <c r="BN472" s="190" t="str">
        <f t="shared" si="535"/>
        <v>BN$19</v>
      </c>
      <c r="BO472" s="190" t="str">
        <f t="shared" si="535"/>
        <v>BO$19</v>
      </c>
      <c r="BP472" s="190" t="str">
        <f t="shared" si="535"/>
        <v>BP$19</v>
      </c>
      <c r="BQ472" s="190" t="str">
        <f t="shared" si="535"/>
        <v>BQ$19</v>
      </c>
      <c r="BR472" s="190" t="str">
        <f t="shared" si="535"/>
        <v>BR$19</v>
      </c>
      <c r="BS472" s="190" t="str">
        <f t="shared" si="535"/>
        <v>BS$19</v>
      </c>
      <c r="BT472" s="190" t="str">
        <f t="shared" si="535"/>
        <v>BT$19</v>
      </c>
      <c r="BU472" s="190" t="str">
        <f t="shared" si="535"/>
        <v>BU$19</v>
      </c>
      <c r="BV472" s="190" t="str">
        <f t="shared" si="535"/>
        <v>BV$19</v>
      </c>
      <c r="BW472" s="190" t="str">
        <f t="shared" si="535"/>
        <v>BW$19</v>
      </c>
      <c r="BX472" s="190" t="str">
        <f t="shared" si="535"/>
        <v>BX$19</v>
      </c>
      <c r="BY472" s="190" t="str">
        <f t="shared" si="535"/>
        <v>BY$19</v>
      </c>
      <c r="BZ472" s="190" t="str">
        <f t="shared" si="535"/>
        <v>BZ$19</v>
      </c>
      <c r="CA472" s="190" t="str">
        <f t="shared" si="535"/>
        <v>CA$19</v>
      </c>
      <c r="CB472" s="190" t="str">
        <f t="shared" si="535"/>
        <v>CB$19</v>
      </c>
      <c r="CC472" s="190" t="str">
        <f t="shared" si="535"/>
        <v>CC$19</v>
      </c>
      <c r="CD472" s="190" t="str">
        <f t="shared" si="535"/>
        <v>CD$19</v>
      </c>
      <c r="CE472" s="190" t="str">
        <f t="shared" ref="CE472:CL472" si="536">CE$23</f>
        <v>CE$19</v>
      </c>
      <c r="CF472" s="190" t="str">
        <f t="shared" si="536"/>
        <v>CF$19</v>
      </c>
      <c r="CG472" s="190" t="str">
        <f t="shared" si="536"/>
        <v>CG$19</v>
      </c>
      <c r="CH472" s="190" t="str">
        <f t="shared" si="536"/>
        <v>CH$19</v>
      </c>
      <c r="CI472" s="190" t="str">
        <f t="shared" si="536"/>
        <v>CI$19</v>
      </c>
      <c r="CJ472" s="190" t="str">
        <f t="shared" si="536"/>
        <v>CJ$19</v>
      </c>
      <c r="CK472" s="190" t="str">
        <f t="shared" si="536"/>
        <v>CK$19</v>
      </c>
      <c r="CL472" s="190" t="str">
        <f t="shared" si="536"/>
        <v>CL$19</v>
      </c>
      <c r="CN472" s="201"/>
      <c r="CO472" s="190" t="str">
        <f t="shared" ref="CO472:DL472" si="537">CO$23</f>
        <v>CO$19</v>
      </c>
      <c r="CP472" s="190" t="str">
        <f t="shared" si="537"/>
        <v>CP$19</v>
      </c>
      <c r="CQ472" s="190" t="str">
        <f t="shared" si="537"/>
        <v>CQ$19</v>
      </c>
      <c r="CR472" s="190" t="str">
        <f t="shared" si="537"/>
        <v>CR$19</v>
      </c>
      <c r="CS472" s="190" t="str">
        <f t="shared" si="537"/>
        <v>CS$19</v>
      </c>
      <c r="CT472" s="190" t="str">
        <f t="shared" si="537"/>
        <v>CT$19</v>
      </c>
      <c r="CU472" s="190" t="str">
        <f t="shared" si="537"/>
        <v>CU$19</v>
      </c>
      <c r="CV472" s="190" t="str">
        <f t="shared" si="537"/>
        <v>CV$19</v>
      </c>
      <c r="CW472" s="190" t="str">
        <f t="shared" si="537"/>
        <v>CW$19</v>
      </c>
      <c r="CX472" s="190" t="str">
        <f t="shared" si="537"/>
        <v>CX$19</v>
      </c>
      <c r="CY472" s="190" t="str">
        <f t="shared" si="537"/>
        <v>CY$19</v>
      </c>
      <c r="CZ472" s="190" t="str">
        <f t="shared" si="537"/>
        <v>CZ$19</v>
      </c>
      <c r="DA472" s="190" t="str">
        <f t="shared" si="537"/>
        <v>DA$19</v>
      </c>
      <c r="DB472" s="190" t="str">
        <f t="shared" si="537"/>
        <v>DB$19</v>
      </c>
      <c r="DC472" s="190" t="str">
        <f t="shared" si="537"/>
        <v>DC$19</v>
      </c>
      <c r="DD472" s="190" t="str">
        <f t="shared" si="537"/>
        <v>DD$19</v>
      </c>
      <c r="DE472" s="190" t="str">
        <f t="shared" si="537"/>
        <v>DE$19</v>
      </c>
      <c r="DF472" s="190" t="str">
        <f t="shared" si="537"/>
        <v>DF$19</v>
      </c>
      <c r="DG472" s="190" t="str">
        <f t="shared" si="537"/>
        <v>DG$19</v>
      </c>
      <c r="DH472" s="190" t="str">
        <f t="shared" si="537"/>
        <v>DH$19</v>
      </c>
      <c r="DI472" s="190" t="str">
        <f t="shared" si="537"/>
        <v>DI$19</v>
      </c>
      <c r="DJ472" s="190" t="str">
        <f t="shared" si="537"/>
        <v>DJ$19</v>
      </c>
      <c r="DK472" s="190" t="str">
        <f t="shared" si="537"/>
        <v>DK$19</v>
      </c>
      <c r="DL472" s="190" t="str">
        <f t="shared" si="537"/>
        <v>DL$19</v>
      </c>
    </row>
    <row r="473" spans="1:116" x14ac:dyDescent="0.4">
      <c r="A473" s="48" t="s">
        <v>218</v>
      </c>
      <c r="B473" s="31" t="s">
        <v>81</v>
      </c>
      <c r="C473" s="31"/>
      <c r="D473" t="s">
        <v>336</v>
      </c>
      <c r="E473" s="8" t="str">
        <f t="shared" ref="E473:E478" si="538">ROW()&amp;" "&amp;D473</f>
        <v>473 ADREV-PV</v>
      </c>
      <c r="F473" t="s">
        <v>327</v>
      </c>
      <c r="G473" s="70" t="s">
        <v>775</v>
      </c>
      <c r="H473" s="48"/>
      <c r="I473" s="297"/>
      <c r="J473" s="297"/>
      <c r="K473" s="48"/>
      <c r="L473" s="48"/>
      <c r="M473" s="48"/>
      <c r="N473" s="48"/>
      <c r="O473" s="48"/>
      <c r="P473" s="48"/>
      <c r="R473" s="70"/>
      <c r="S473" s="298"/>
      <c r="T473" s="298"/>
      <c r="U473" s="298"/>
      <c r="V473" s="298"/>
      <c r="W473" s="298"/>
      <c r="X473" s="298"/>
      <c r="Y473" s="298"/>
      <c r="Z473" s="298"/>
      <c r="AA473" s="298"/>
      <c r="AB473" s="298"/>
      <c r="AC473" s="298"/>
      <c r="AD473" s="298"/>
      <c r="AE473" s="298"/>
      <c r="AF473" s="298"/>
      <c r="AG473" s="298"/>
      <c r="AH473" s="298"/>
      <c r="AI473" s="298"/>
      <c r="AJ473" s="298"/>
      <c r="AK473" s="298"/>
      <c r="AL473" s="298"/>
      <c r="AM473" s="298"/>
      <c r="AN473" s="298"/>
      <c r="AO473" s="298"/>
      <c r="AP473" s="298"/>
      <c r="AQ473" s="298"/>
      <c r="AR473" s="298"/>
      <c r="AS473" s="298"/>
      <c r="AT473" s="298"/>
      <c r="AU473" s="298"/>
      <c r="AV473" s="298"/>
      <c r="AW473" s="298"/>
      <c r="AX473" s="298"/>
      <c r="AY473" s="298"/>
      <c r="AZ473" s="298"/>
      <c r="BA473" s="298"/>
      <c r="BB473" s="298"/>
      <c r="BC473" s="298"/>
      <c r="BD473" s="298"/>
      <c r="BE473" s="298"/>
      <c r="BF473" s="298"/>
      <c r="BG473" s="298"/>
      <c r="BH473" s="298"/>
      <c r="BI473" s="298"/>
      <c r="BJ473" s="298"/>
      <c r="BK473" s="298"/>
      <c r="BL473" s="298"/>
      <c r="BM473" s="298"/>
      <c r="BN473" s="298"/>
      <c r="BO473" s="298"/>
      <c r="BP473" s="298"/>
      <c r="BQ473" s="298"/>
      <c r="BR473" s="298"/>
      <c r="BS473" s="298"/>
      <c r="BT473" s="298"/>
      <c r="BU473" s="298"/>
      <c r="BV473" s="298"/>
      <c r="BW473" s="298"/>
      <c r="BX473" s="298"/>
      <c r="BY473" s="298"/>
      <c r="BZ473" s="298"/>
      <c r="CA473" s="298"/>
      <c r="CB473" s="298"/>
      <c r="CC473" s="298"/>
      <c r="CD473" s="298"/>
      <c r="CE473" s="298"/>
      <c r="CF473" s="298"/>
      <c r="CG473" s="298"/>
      <c r="CH473" s="298"/>
      <c r="CI473" s="298"/>
      <c r="CJ473" s="298"/>
      <c r="CK473" s="298"/>
      <c r="CL473" s="298"/>
      <c r="CN473" s="297"/>
      <c r="CO473" s="298"/>
      <c r="CP473" s="298"/>
      <c r="CQ473" s="298"/>
      <c r="CR473" s="298"/>
      <c r="CS473" s="298"/>
      <c r="CT473" s="298"/>
      <c r="CU473" s="298"/>
      <c r="CV473" s="298"/>
      <c r="CW473" s="298"/>
      <c r="CX473" s="298"/>
      <c r="CY473" s="298"/>
      <c r="CZ473" s="298"/>
      <c r="DA473" s="298"/>
      <c r="DB473" s="298"/>
      <c r="DC473" s="298"/>
      <c r="DD473" s="298"/>
      <c r="DE473" s="298"/>
      <c r="DF473" s="298"/>
      <c r="DG473" s="298"/>
      <c r="DH473" s="298"/>
      <c r="DI473" s="298"/>
      <c r="DJ473" s="298"/>
      <c r="DK473" s="298"/>
      <c r="DL473" s="298"/>
    </row>
    <row r="474" spans="1:116" x14ac:dyDescent="0.4">
      <c r="B474" t="s">
        <v>332</v>
      </c>
      <c r="D474" t="s">
        <v>336</v>
      </c>
      <c r="E474" s="8" t="str">
        <f t="shared" si="538"/>
        <v>474 ADREV-PV</v>
      </c>
      <c r="F474" t="s">
        <v>468</v>
      </c>
      <c r="G474" s="145" t="s">
        <v>172</v>
      </c>
      <c r="I474"/>
      <c r="J474"/>
      <c r="K474" s="15"/>
      <c r="L474" s="15"/>
      <c r="M474" s="15"/>
      <c r="N474" s="15"/>
      <c r="O474" s="15"/>
      <c r="P474" s="15"/>
      <c r="R474"/>
      <c r="S474" s="146"/>
      <c r="T474" s="146"/>
      <c r="U474" s="146"/>
      <c r="V474" s="146"/>
      <c r="W474" s="146"/>
      <c r="X474" s="146"/>
      <c r="Y474" s="146"/>
      <c r="Z474" s="146"/>
      <c r="AA474" s="146"/>
      <c r="AB474" s="146"/>
      <c r="AC474" s="146"/>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146"/>
      <c r="BE474" s="146"/>
      <c r="BF474" s="146"/>
      <c r="BG474" s="146"/>
      <c r="BH474" s="146"/>
      <c r="BI474" s="146"/>
      <c r="BJ474" s="146"/>
      <c r="BK474" s="146"/>
      <c r="BL474" s="146"/>
      <c r="BM474" s="146"/>
      <c r="BN474" s="146"/>
      <c r="BO474" s="146"/>
      <c r="BP474" s="146"/>
      <c r="BQ474" s="146"/>
      <c r="BR474" s="146"/>
      <c r="BS474" s="146"/>
      <c r="BT474" s="146"/>
      <c r="BU474" s="146"/>
      <c r="BV474" s="146"/>
      <c r="BW474" s="146"/>
      <c r="BX474" s="146"/>
      <c r="BY474" s="146"/>
      <c r="BZ474" s="146"/>
      <c r="CA474" s="146"/>
      <c r="CB474" s="146"/>
      <c r="CC474" s="146"/>
      <c r="CD474" s="146"/>
      <c r="CE474" s="146"/>
      <c r="CF474" s="146"/>
      <c r="CG474" s="146"/>
      <c r="CH474" s="146"/>
      <c r="CI474" s="146"/>
      <c r="CJ474" s="146"/>
      <c r="CK474" s="146"/>
      <c r="CL474" s="146"/>
      <c r="CN474"/>
      <c r="CO474" s="146"/>
      <c r="CP474" s="146"/>
      <c r="CQ474" s="146"/>
      <c r="CR474" s="146"/>
      <c r="CS474" s="146"/>
      <c r="CT474" s="146"/>
      <c r="CU474" s="146"/>
      <c r="CV474" s="146"/>
      <c r="CW474" s="146"/>
      <c r="CX474" s="146"/>
      <c r="CY474" s="146"/>
      <c r="CZ474" s="146"/>
      <c r="DA474" s="146"/>
      <c r="DB474" s="146"/>
      <c r="DC474" s="146"/>
      <c r="DD474" s="146"/>
      <c r="DE474" s="146"/>
      <c r="DF474" s="146"/>
      <c r="DG474" s="146"/>
      <c r="DH474" s="146"/>
      <c r="DI474" s="146"/>
      <c r="DJ474" s="146"/>
      <c r="DK474" s="146"/>
      <c r="DL474" s="146"/>
    </row>
    <row r="475" spans="1:116" x14ac:dyDescent="0.4">
      <c r="B475" t="str">
        <f>E475</f>
        <v>475 ADREV-PV</v>
      </c>
      <c r="D475" t="s">
        <v>336</v>
      </c>
      <c r="E475" s="8" t="str">
        <f t="shared" si="538"/>
        <v>475 ADREV-PV</v>
      </c>
      <c r="G475" s="145" t="s">
        <v>173</v>
      </c>
      <c r="H475" s="12"/>
      <c r="I475" s="60"/>
      <c r="J475" s="60"/>
      <c r="K475" s="120">
        <v>0.1</v>
      </c>
      <c r="L475" s="120">
        <v>0.1</v>
      </c>
      <c r="M475" s="120">
        <v>0.1</v>
      </c>
      <c r="N475" s="120">
        <v>0.1</v>
      </c>
      <c r="O475" s="120">
        <v>0.1</v>
      </c>
      <c r="P475" s="120">
        <v>0.1</v>
      </c>
      <c r="R475" s="121"/>
      <c r="S475" s="152" cm="1">
        <f t="array" ref="S475">INDEX($K:$P,ROW(),MATCH(S$3,$K$2:$P$2,0))</f>
        <v>0.1</v>
      </c>
      <c r="T475" s="152" cm="1">
        <f t="array" ref="T475">INDEX($K:$P,ROW(),MATCH(T$3,$K$2:$P$2,0))</f>
        <v>0.1</v>
      </c>
      <c r="U475" s="152" cm="1">
        <f t="array" ref="U475">INDEX($K:$P,ROW(),MATCH(U$3,$K$2:$P$2,0))</f>
        <v>0.1</v>
      </c>
      <c r="V475" s="152" cm="1">
        <f t="array" ref="V475">INDEX($K:$P,ROW(),MATCH(V$3,$K$2:$P$2,0))</f>
        <v>0.1</v>
      </c>
      <c r="W475" s="152" cm="1">
        <f t="array" ref="W475">INDEX($K:$P,ROW(),MATCH(W$3,$K$2:$P$2,0))</f>
        <v>0.1</v>
      </c>
      <c r="X475" s="152" cm="1">
        <f t="array" ref="X475">INDEX($K:$P,ROW(),MATCH(X$3,$K$2:$P$2,0))</f>
        <v>0.1</v>
      </c>
      <c r="Y475" s="152" cm="1">
        <f t="array" ref="Y475">INDEX($K:$P,ROW(),MATCH(Y$3,$K$2:$P$2,0))</f>
        <v>0.1</v>
      </c>
      <c r="Z475" s="152" cm="1">
        <f t="array" ref="Z475">INDEX($K:$P,ROW(),MATCH(Z$3,$K$2:$P$2,0))</f>
        <v>0.1</v>
      </c>
      <c r="AA475" s="152" cm="1">
        <f t="array" ref="AA475">INDEX($K:$P,ROW(),MATCH(AA$3,$K$2:$P$2,0))</f>
        <v>0.1</v>
      </c>
      <c r="AB475" s="152" cm="1">
        <f t="array" ref="AB475">INDEX($K:$P,ROW(),MATCH(AB$3,$K$2:$P$2,0))</f>
        <v>0.1</v>
      </c>
      <c r="AC475" s="152" cm="1">
        <f t="array" ref="AC475">INDEX($K:$P,ROW(),MATCH(AC$3,$K$2:$P$2,0))</f>
        <v>0.1</v>
      </c>
      <c r="AD475" s="152" cm="1">
        <f t="array" ref="AD475">INDEX($K:$P,ROW(),MATCH(AD$3,$K$2:$P$2,0))</f>
        <v>0.1</v>
      </c>
      <c r="AE475" s="152" cm="1">
        <f t="array" ref="AE475">INDEX($K:$P,ROW(),MATCH(AE$3,$K$2:$P$2,0))</f>
        <v>0.1</v>
      </c>
      <c r="AF475" s="152" cm="1">
        <f t="array" ref="AF475">INDEX($K:$P,ROW(),MATCH(AF$3,$K$2:$P$2,0))</f>
        <v>0.1</v>
      </c>
      <c r="AG475" s="152" cm="1">
        <f t="array" ref="AG475">INDEX($K:$P,ROW(),MATCH(AG$3,$K$2:$P$2,0))</f>
        <v>0.1</v>
      </c>
      <c r="AH475" s="152" cm="1">
        <f t="array" ref="AH475">INDEX($K:$P,ROW(),MATCH(AH$3,$K$2:$P$2,0))</f>
        <v>0.1</v>
      </c>
      <c r="AI475" s="152" cm="1">
        <f t="array" ref="AI475">INDEX($K:$P,ROW(),MATCH(AI$3,$K$2:$P$2,0))</f>
        <v>0.1</v>
      </c>
      <c r="AJ475" s="152" cm="1">
        <f t="array" ref="AJ475">INDEX($K:$P,ROW(),MATCH(AJ$3,$K$2:$P$2,0))</f>
        <v>0.1</v>
      </c>
      <c r="AK475" s="152" cm="1">
        <f t="array" ref="AK475">INDEX($K:$P,ROW(),MATCH(AK$3,$K$2:$P$2,0))</f>
        <v>0.1</v>
      </c>
      <c r="AL475" s="152" cm="1">
        <f t="array" ref="AL475">INDEX($K:$P,ROW(),MATCH(AL$3,$K$2:$P$2,0))</f>
        <v>0.1</v>
      </c>
      <c r="AM475" s="152" cm="1">
        <f t="array" ref="AM475">INDEX($K:$P,ROW(),MATCH(AM$3,$K$2:$P$2,0))</f>
        <v>0.1</v>
      </c>
      <c r="AN475" s="152" cm="1">
        <f t="array" ref="AN475">INDEX($K:$P,ROW(),MATCH(AN$3,$K$2:$P$2,0))</f>
        <v>0.1</v>
      </c>
      <c r="AO475" s="152" cm="1">
        <f t="array" ref="AO475">INDEX($K:$P,ROW(),MATCH(AO$3,$K$2:$P$2,0))</f>
        <v>0.1</v>
      </c>
      <c r="AP475" s="152" cm="1">
        <f t="array" ref="AP475">INDEX($K:$P,ROW(),MATCH(AP$3,$K$2:$P$2,0))</f>
        <v>0.1</v>
      </c>
      <c r="AQ475" s="152" cm="1">
        <f t="array" ref="AQ475">INDEX($K:$P,ROW(),MATCH(AQ$3,$K$2:$P$2,0))</f>
        <v>0.1</v>
      </c>
      <c r="AR475" s="152" cm="1">
        <f t="array" ref="AR475">INDEX($K:$P,ROW(),MATCH(AR$3,$K$2:$P$2,0))</f>
        <v>0.1</v>
      </c>
      <c r="AS475" s="152" cm="1">
        <f t="array" ref="AS475">INDEX($K:$P,ROW(),MATCH(AS$3,$K$2:$P$2,0))</f>
        <v>0.1</v>
      </c>
      <c r="AT475" s="152" cm="1">
        <f t="array" ref="AT475">INDEX($K:$P,ROW(),MATCH(AT$3,$K$2:$P$2,0))</f>
        <v>0.1</v>
      </c>
      <c r="AU475" s="152" cm="1">
        <f t="array" ref="AU475">INDEX($K:$P,ROW(),MATCH(AU$3,$K$2:$P$2,0))</f>
        <v>0.1</v>
      </c>
      <c r="AV475" s="152" cm="1">
        <f t="array" ref="AV475">INDEX($K:$P,ROW(),MATCH(AV$3,$K$2:$P$2,0))</f>
        <v>0.1</v>
      </c>
      <c r="AW475" s="152" cm="1">
        <f t="array" ref="AW475">INDEX($K:$P,ROW(),MATCH(AW$3,$K$2:$P$2,0))</f>
        <v>0.1</v>
      </c>
      <c r="AX475" s="152" cm="1">
        <f t="array" ref="AX475">INDEX($K:$P,ROW(),MATCH(AX$3,$K$2:$P$2,0))</f>
        <v>0.1</v>
      </c>
      <c r="AY475" s="152" cm="1">
        <f t="array" ref="AY475">INDEX($K:$P,ROW(),MATCH(AY$3,$K$2:$P$2,0))</f>
        <v>0.1</v>
      </c>
      <c r="AZ475" s="152" cm="1">
        <f t="array" ref="AZ475">INDEX($K:$P,ROW(),MATCH(AZ$3,$K$2:$P$2,0))</f>
        <v>0.1</v>
      </c>
      <c r="BA475" s="152" cm="1">
        <f t="array" ref="BA475">INDEX($K:$P,ROW(),MATCH(BA$3,$K$2:$P$2,0))</f>
        <v>0.1</v>
      </c>
      <c r="BB475" s="152" cm="1">
        <f t="array" ref="BB475">INDEX($K:$P,ROW(),MATCH(BB$3,$K$2:$P$2,0))</f>
        <v>0.1</v>
      </c>
      <c r="BC475" s="152" cm="1">
        <f t="array" ref="BC475">INDEX($K:$P,ROW(),MATCH(BC$3,$K$2:$P$2,0))</f>
        <v>0.1</v>
      </c>
      <c r="BD475" s="152" cm="1">
        <f t="array" ref="BD475">INDEX($K:$P,ROW(),MATCH(BD$3,$K$2:$P$2,0))</f>
        <v>0.1</v>
      </c>
      <c r="BE475" s="152" cm="1">
        <f t="array" ref="BE475">INDEX($K:$P,ROW(),MATCH(BE$3,$K$2:$P$2,0))</f>
        <v>0.1</v>
      </c>
      <c r="BF475" s="152" cm="1">
        <f t="array" ref="BF475">INDEX($K:$P,ROW(),MATCH(BF$3,$K$2:$P$2,0))</f>
        <v>0.1</v>
      </c>
      <c r="BG475" s="152" cm="1">
        <f t="array" ref="BG475">INDEX($K:$P,ROW(),MATCH(BG$3,$K$2:$P$2,0))</f>
        <v>0.1</v>
      </c>
      <c r="BH475" s="152" cm="1">
        <f t="array" ref="BH475">INDEX($K:$P,ROW(),MATCH(BH$3,$K$2:$P$2,0))</f>
        <v>0.1</v>
      </c>
      <c r="BI475" s="152" cm="1">
        <f t="array" ref="BI475">INDEX($K:$P,ROW(),MATCH(BI$3,$K$2:$P$2,0))</f>
        <v>0.1</v>
      </c>
      <c r="BJ475" s="152" cm="1">
        <f t="array" ref="BJ475">INDEX($K:$P,ROW(),MATCH(BJ$3,$K$2:$P$2,0))</f>
        <v>0.1</v>
      </c>
      <c r="BK475" s="152" cm="1">
        <f t="array" ref="BK475">INDEX($K:$P,ROW(),MATCH(BK$3,$K$2:$P$2,0))</f>
        <v>0.1</v>
      </c>
      <c r="BL475" s="152" cm="1">
        <f t="array" ref="BL475">INDEX($K:$P,ROW(),MATCH(BL$3,$K$2:$P$2,0))</f>
        <v>0.1</v>
      </c>
      <c r="BM475" s="152" cm="1">
        <f t="array" ref="BM475">INDEX($K:$P,ROW(),MATCH(BM$3,$K$2:$P$2,0))</f>
        <v>0.1</v>
      </c>
      <c r="BN475" s="152" cm="1">
        <f t="array" ref="BN475">INDEX($K:$P,ROW(),MATCH(BN$3,$K$2:$P$2,0))</f>
        <v>0.1</v>
      </c>
      <c r="BO475" s="152" cm="1">
        <f t="array" ref="BO475">INDEX($K:$P,ROW(),MATCH(BO$3,$K$2:$P$2,0))</f>
        <v>0.1</v>
      </c>
      <c r="BP475" s="152" cm="1">
        <f t="array" ref="BP475">INDEX($K:$P,ROW(),MATCH(BP$3,$K$2:$P$2,0))</f>
        <v>0.1</v>
      </c>
      <c r="BQ475" s="152" cm="1">
        <f t="array" ref="BQ475">INDEX($K:$P,ROW(),MATCH(BQ$3,$K$2:$P$2,0))</f>
        <v>0.1</v>
      </c>
      <c r="BR475" s="152" cm="1">
        <f t="array" ref="BR475">INDEX($K:$P,ROW(),MATCH(BR$3,$K$2:$P$2,0))</f>
        <v>0.1</v>
      </c>
      <c r="BS475" s="152" cm="1">
        <f t="array" ref="BS475">INDEX($K:$P,ROW(),MATCH(BS$3,$K$2:$P$2,0))</f>
        <v>0.1</v>
      </c>
      <c r="BT475" s="152" cm="1">
        <f t="array" ref="BT475">INDEX($K:$P,ROW(),MATCH(BT$3,$K$2:$P$2,0))</f>
        <v>0.1</v>
      </c>
      <c r="BU475" s="152" cm="1">
        <f t="array" ref="BU475">INDEX($K:$P,ROW(),MATCH(BU$3,$K$2:$P$2,0))</f>
        <v>0.1</v>
      </c>
      <c r="BV475" s="152" cm="1">
        <f t="array" ref="BV475">INDEX($K:$P,ROW(),MATCH(BV$3,$K$2:$P$2,0))</f>
        <v>0.1</v>
      </c>
      <c r="BW475" s="152" cm="1">
        <f t="array" ref="BW475">INDEX($K:$P,ROW(),MATCH(BW$3,$K$2:$P$2,0))</f>
        <v>0.1</v>
      </c>
      <c r="BX475" s="152" cm="1">
        <f t="array" ref="BX475">INDEX($K:$P,ROW(),MATCH(BX$3,$K$2:$P$2,0))</f>
        <v>0.1</v>
      </c>
      <c r="BY475" s="152" cm="1">
        <f t="array" ref="BY475">INDEX($K:$P,ROW(),MATCH(BY$3,$K$2:$P$2,0))</f>
        <v>0.1</v>
      </c>
      <c r="BZ475" s="152" cm="1">
        <f t="array" ref="BZ475">INDEX($K:$P,ROW(),MATCH(BZ$3,$K$2:$P$2,0))</f>
        <v>0.1</v>
      </c>
      <c r="CA475" s="152" cm="1">
        <f t="array" ref="CA475">INDEX($K:$P,ROW(),MATCH(CA$3,$K$2:$P$2,0))</f>
        <v>0.1</v>
      </c>
      <c r="CB475" s="152" cm="1">
        <f t="array" ref="CB475">INDEX($K:$P,ROW(),MATCH(CB$3,$K$2:$P$2,0))</f>
        <v>0.1</v>
      </c>
      <c r="CC475" s="152" cm="1">
        <f t="array" ref="CC475">INDEX($K:$P,ROW(),MATCH(CC$3,$K$2:$P$2,0))</f>
        <v>0.1</v>
      </c>
      <c r="CD475" s="152" cm="1">
        <f t="array" ref="CD475">INDEX($K:$P,ROW(),MATCH(CD$3,$K$2:$P$2,0))</f>
        <v>0.1</v>
      </c>
      <c r="CE475" s="152" cm="1">
        <f t="array" ref="CE475">INDEX($K:$P,ROW(),MATCH(CE$3,$K$2:$P$2,0))</f>
        <v>0.1</v>
      </c>
      <c r="CF475" s="152" cm="1">
        <f t="array" ref="CF475">INDEX($K:$P,ROW(),MATCH(CF$3,$K$2:$P$2,0))</f>
        <v>0.1</v>
      </c>
      <c r="CG475" s="152" cm="1">
        <f t="array" ref="CG475">INDEX($K:$P,ROW(),MATCH(CG$3,$K$2:$P$2,0))</f>
        <v>0.1</v>
      </c>
      <c r="CH475" s="152" cm="1">
        <f t="array" ref="CH475">INDEX($K:$P,ROW(),MATCH(CH$3,$K$2:$P$2,0))</f>
        <v>0.1</v>
      </c>
      <c r="CI475" s="152" cm="1">
        <f t="array" ref="CI475">INDEX($K:$P,ROW(),MATCH(CI$3,$K$2:$P$2,0))</f>
        <v>0.1</v>
      </c>
      <c r="CJ475" s="152" cm="1">
        <f t="array" ref="CJ475">INDEX($K:$P,ROW(),MATCH(CJ$3,$K$2:$P$2,0))</f>
        <v>0.1</v>
      </c>
      <c r="CK475" s="152" cm="1">
        <f t="array" ref="CK475">INDEX($K:$P,ROW(),MATCH(CK$3,$K$2:$P$2,0))</f>
        <v>0.1</v>
      </c>
      <c r="CL475" s="152" cm="1">
        <f t="array" ref="CL475">INDEX($K:$P,ROW(),MATCH(CL$3,$K$2:$P$2,0))</f>
        <v>0.1</v>
      </c>
      <c r="CN475" s="60"/>
      <c r="CO475" s="152" t="e" cm="1">
        <f t="array" ref="CO475">INDEX($K:$P,ROW(),MATCH(CO$3,$K$2:$P$2,0))</f>
        <v>#N/A</v>
      </c>
      <c r="CP475" s="152" t="e" cm="1">
        <f t="array" ref="CP475">INDEX($K:$P,ROW(),MATCH(CP$3,$K$2:$P$2,0))</f>
        <v>#N/A</v>
      </c>
      <c r="CQ475" s="152" t="e" cm="1">
        <f t="array" ref="CQ475">INDEX($K:$P,ROW(),MATCH(CQ$3,$K$2:$P$2,0))</f>
        <v>#N/A</v>
      </c>
      <c r="CR475" s="152" t="e" cm="1">
        <f t="array" ref="CR475">INDEX($K:$P,ROW(),MATCH(CR$3,$K$2:$P$2,0))</f>
        <v>#N/A</v>
      </c>
      <c r="CS475" s="152" t="e" cm="1">
        <f t="array" ref="CS475">INDEX($K:$P,ROW(),MATCH(CS$3,$K$2:$P$2,0))</f>
        <v>#N/A</v>
      </c>
      <c r="CT475" s="152" t="e" cm="1">
        <f t="array" ref="CT475">INDEX($K:$P,ROW(),MATCH(CT$3,$K$2:$P$2,0))</f>
        <v>#N/A</v>
      </c>
      <c r="CU475" s="152" t="e" cm="1">
        <f t="array" ref="CU475">INDEX($K:$P,ROW(),MATCH(CU$3,$K$2:$P$2,0))</f>
        <v>#N/A</v>
      </c>
      <c r="CV475" s="152" t="e" cm="1">
        <f t="array" ref="CV475">INDEX($K:$P,ROW(),MATCH(CV$3,$K$2:$P$2,0))</f>
        <v>#N/A</v>
      </c>
      <c r="CW475" s="152" t="e" cm="1">
        <f t="array" ref="CW475">INDEX($K:$P,ROW(),MATCH(CW$3,$K$2:$P$2,0))</f>
        <v>#N/A</v>
      </c>
      <c r="CX475" s="152" t="e" cm="1">
        <f t="array" ref="CX475">INDEX($K:$P,ROW(),MATCH(CX$3,$K$2:$P$2,0))</f>
        <v>#N/A</v>
      </c>
      <c r="CY475" s="152" t="e" cm="1">
        <f t="array" ref="CY475">INDEX($K:$P,ROW(),MATCH(CY$3,$K$2:$P$2,0))</f>
        <v>#N/A</v>
      </c>
      <c r="CZ475" s="152" t="e" cm="1">
        <f t="array" ref="CZ475">INDEX($K:$P,ROW(),MATCH(CZ$3,$K$2:$P$2,0))</f>
        <v>#N/A</v>
      </c>
      <c r="DA475" s="152" t="e" cm="1">
        <f t="array" ref="DA475">INDEX($K:$P,ROW(),MATCH(DA$3,$K$2:$P$2,0))</f>
        <v>#N/A</v>
      </c>
      <c r="DB475" s="152" t="e" cm="1">
        <f t="array" ref="DB475">INDEX($K:$P,ROW(),MATCH(DB$3,$K$2:$P$2,0))</f>
        <v>#N/A</v>
      </c>
      <c r="DC475" s="152" t="e" cm="1">
        <f t="array" ref="DC475">INDEX($K:$P,ROW(),MATCH(DC$3,$K$2:$P$2,0))</f>
        <v>#N/A</v>
      </c>
      <c r="DD475" s="152" t="e" cm="1">
        <f t="array" ref="DD475">INDEX($K:$P,ROW(),MATCH(DD$3,$K$2:$P$2,0))</f>
        <v>#N/A</v>
      </c>
      <c r="DE475" s="152" t="e" cm="1">
        <f t="array" ref="DE475">INDEX($K:$P,ROW(),MATCH(DE$3,$K$2:$P$2,0))</f>
        <v>#N/A</v>
      </c>
      <c r="DF475" s="152" t="e" cm="1">
        <f t="array" ref="DF475">INDEX($K:$P,ROW(),MATCH(DF$3,$K$2:$P$2,0))</f>
        <v>#N/A</v>
      </c>
      <c r="DG475" s="152" t="e" cm="1">
        <f t="array" ref="DG475">INDEX($K:$P,ROW(),MATCH(DG$3,$K$2:$P$2,0))</f>
        <v>#N/A</v>
      </c>
      <c r="DH475" s="152" t="e" cm="1">
        <f t="array" ref="DH475">INDEX($K:$P,ROW(),MATCH(DH$3,$K$2:$P$2,0))</f>
        <v>#N/A</v>
      </c>
      <c r="DI475" s="152" t="e" cm="1">
        <f t="array" ref="DI475">INDEX($K:$P,ROW(),MATCH(DI$3,$K$2:$P$2,0))</f>
        <v>#N/A</v>
      </c>
      <c r="DJ475" s="152" t="e" cm="1">
        <f t="array" ref="DJ475">INDEX($K:$P,ROW(),MATCH(DJ$3,$K$2:$P$2,0))</f>
        <v>#N/A</v>
      </c>
      <c r="DK475" s="152" t="e" cm="1">
        <f t="array" ref="DK475">INDEX($K:$P,ROW(),MATCH(DK$3,$K$2:$P$2,0))</f>
        <v>#N/A</v>
      </c>
      <c r="DL475" s="152" t="e" cm="1">
        <f t="array" ref="DL475">INDEX($K:$P,ROW(),MATCH(DL$3,$K$2:$P$2,0))</f>
        <v>#N/A</v>
      </c>
    </row>
    <row r="476" spans="1:116" x14ac:dyDescent="0.4">
      <c r="C476" t="s">
        <v>198</v>
      </c>
      <c r="D476" t="s">
        <v>336</v>
      </c>
      <c r="E476" s="8" t="str">
        <f t="shared" si="538"/>
        <v>476 ADREV-PV</v>
      </c>
      <c r="G476" s="126" t="str">
        <f>"Revenue - "&amp;G478</f>
        <v>Revenue - (Primary label)</v>
      </c>
      <c r="H476" s="27"/>
      <c r="I476" s="78"/>
      <c r="J476" s="78"/>
      <c r="K476" s="118">
        <f t="shared" ref="K476:P476" ca="1" si="539">SUMIF($3:$3,K$2,476:476)</f>
        <v>6000</v>
      </c>
      <c r="L476" s="118">
        <f t="shared" ca="1" si="539"/>
        <v>6000</v>
      </c>
      <c r="M476" s="118">
        <f t="shared" ca="1" si="539"/>
        <v>6000</v>
      </c>
      <c r="N476" s="118">
        <f t="shared" ca="1" si="539"/>
        <v>6000</v>
      </c>
      <c r="O476" s="118">
        <f t="shared" ca="1" si="539"/>
        <v>6000</v>
      </c>
      <c r="P476" s="118">
        <f t="shared" ca="1" si="539"/>
        <v>6000</v>
      </c>
      <c r="R476" s="118"/>
      <c r="S476" s="148" cm="1">
        <f t="array" aca="1" ref="S476" ca="1">S475*INDIRECT(S468)</f>
        <v>500</v>
      </c>
      <c r="T476" s="148" cm="1">
        <f t="array" aca="1" ref="T476" ca="1">T475*INDIRECT(T468)</f>
        <v>500</v>
      </c>
      <c r="U476" s="148" cm="1">
        <f t="array" aca="1" ref="U476" ca="1">U475*INDIRECT(U468)</f>
        <v>500</v>
      </c>
      <c r="V476" s="148" cm="1">
        <f t="array" aca="1" ref="V476" ca="1">V475*INDIRECT(V468)</f>
        <v>500</v>
      </c>
      <c r="W476" s="148" cm="1">
        <f t="array" aca="1" ref="W476" ca="1">W475*INDIRECT(W468)</f>
        <v>500</v>
      </c>
      <c r="X476" s="148" cm="1">
        <f t="array" aca="1" ref="X476" ca="1">X475*INDIRECT(X468)</f>
        <v>500</v>
      </c>
      <c r="Y476" s="148" cm="1">
        <f t="array" aca="1" ref="Y476" ca="1">Y475*INDIRECT(Y468)</f>
        <v>500</v>
      </c>
      <c r="Z476" s="148" cm="1">
        <f t="array" aca="1" ref="Z476" ca="1">Z475*INDIRECT(Z468)</f>
        <v>500</v>
      </c>
      <c r="AA476" s="148" cm="1">
        <f t="array" aca="1" ref="AA476" ca="1">AA475*INDIRECT(AA468)</f>
        <v>500</v>
      </c>
      <c r="AB476" s="148" cm="1">
        <f t="array" aca="1" ref="AB476" ca="1">AB475*INDIRECT(AB468)</f>
        <v>500</v>
      </c>
      <c r="AC476" s="148" cm="1">
        <f t="array" aca="1" ref="AC476" ca="1">AC475*INDIRECT(AC468)</f>
        <v>500</v>
      </c>
      <c r="AD476" s="148" cm="1">
        <f t="array" aca="1" ref="AD476" ca="1">AD475*INDIRECT(AD468)</f>
        <v>500</v>
      </c>
      <c r="AE476" s="148" cm="1">
        <f t="array" aca="1" ref="AE476" ca="1">AE475*INDIRECT(AE468)</f>
        <v>500</v>
      </c>
      <c r="AF476" s="148" cm="1">
        <f t="array" aca="1" ref="AF476" ca="1">AF475*INDIRECT(AF468)</f>
        <v>500</v>
      </c>
      <c r="AG476" s="148" cm="1">
        <f t="array" aca="1" ref="AG476" ca="1">AG475*INDIRECT(AG468)</f>
        <v>500</v>
      </c>
      <c r="AH476" s="148" cm="1">
        <f t="array" aca="1" ref="AH476" ca="1">AH475*INDIRECT(AH468)</f>
        <v>500</v>
      </c>
      <c r="AI476" s="148" cm="1">
        <f t="array" aca="1" ref="AI476" ca="1">AI475*INDIRECT(AI468)</f>
        <v>500</v>
      </c>
      <c r="AJ476" s="148" cm="1">
        <f t="array" aca="1" ref="AJ476" ca="1">AJ475*INDIRECT(AJ468)</f>
        <v>500</v>
      </c>
      <c r="AK476" s="148" cm="1">
        <f t="array" aca="1" ref="AK476" ca="1">AK475*INDIRECT(AK468)</f>
        <v>500</v>
      </c>
      <c r="AL476" s="148" cm="1">
        <f t="array" aca="1" ref="AL476" ca="1">AL475*INDIRECT(AL468)</f>
        <v>500</v>
      </c>
      <c r="AM476" s="148" cm="1">
        <f t="array" aca="1" ref="AM476" ca="1">AM475*INDIRECT(AM468)</f>
        <v>500</v>
      </c>
      <c r="AN476" s="148" cm="1">
        <f t="array" aca="1" ref="AN476" ca="1">AN475*INDIRECT(AN468)</f>
        <v>500</v>
      </c>
      <c r="AO476" s="148" cm="1">
        <f t="array" aca="1" ref="AO476" ca="1">AO475*INDIRECT(AO468)</f>
        <v>500</v>
      </c>
      <c r="AP476" s="148" cm="1">
        <f t="array" aca="1" ref="AP476" ca="1">AP475*INDIRECT(AP468)</f>
        <v>500</v>
      </c>
      <c r="AQ476" s="148" cm="1">
        <f t="array" aca="1" ref="AQ476" ca="1">AQ475*INDIRECT(AQ468)</f>
        <v>500</v>
      </c>
      <c r="AR476" s="148" cm="1">
        <f t="array" aca="1" ref="AR476" ca="1">AR475*INDIRECT(AR468)</f>
        <v>500</v>
      </c>
      <c r="AS476" s="148" cm="1">
        <f t="array" aca="1" ref="AS476" ca="1">AS475*INDIRECT(AS468)</f>
        <v>500</v>
      </c>
      <c r="AT476" s="148" cm="1">
        <f t="array" aca="1" ref="AT476" ca="1">AT475*INDIRECT(AT468)</f>
        <v>500</v>
      </c>
      <c r="AU476" s="148" cm="1">
        <f t="array" aca="1" ref="AU476" ca="1">AU475*INDIRECT(AU468)</f>
        <v>500</v>
      </c>
      <c r="AV476" s="148" cm="1">
        <f t="array" aca="1" ref="AV476" ca="1">AV475*INDIRECT(AV468)</f>
        <v>500</v>
      </c>
      <c r="AW476" s="148" cm="1">
        <f t="array" aca="1" ref="AW476" ca="1">AW475*INDIRECT(AW468)</f>
        <v>500</v>
      </c>
      <c r="AX476" s="148" cm="1">
        <f t="array" aca="1" ref="AX476" ca="1">AX475*INDIRECT(AX468)</f>
        <v>500</v>
      </c>
      <c r="AY476" s="148" cm="1">
        <f t="array" aca="1" ref="AY476" ca="1">AY475*INDIRECT(AY468)</f>
        <v>500</v>
      </c>
      <c r="AZ476" s="148" cm="1">
        <f t="array" aca="1" ref="AZ476" ca="1">AZ475*INDIRECT(AZ468)</f>
        <v>500</v>
      </c>
      <c r="BA476" s="148" cm="1">
        <f t="array" aca="1" ref="BA476" ca="1">BA475*INDIRECT(BA468)</f>
        <v>500</v>
      </c>
      <c r="BB476" s="148" cm="1">
        <f t="array" aca="1" ref="BB476" ca="1">BB475*INDIRECT(BB468)</f>
        <v>500</v>
      </c>
      <c r="BC476" s="148" cm="1">
        <f t="array" aca="1" ref="BC476" ca="1">BC475*INDIRECT(BC468)</f>
        <v>500</v>
      </c>
      <c r="BD476" s="148" cm="1">
        <f t="array" aca="1" ref="BD476" ca="1">BD475*INDIRECT(BD468)</f>
        <v>500</v>
      </c>
      <c r="BE476" s="148" cm="1">
        <f t="array" aca="1" ref="BE476" ca="1">BE475*INDIRECT(BE468)</f>
        <v>500</v>
      </c>
      <c r="BF476" s="148" cm="1">
        <f t="array" aca="1" ref="BF476" ca="1">BF475*INDIRECT(BF468)</f>
        <v>500</v>
      </c>
      <c r="BG476" s="148" cm="1">
        <f t="array" aca="1" ref="BG476" ca="1">BG475*INDIRECT(BG468)</f>
        <v>500</v>
      </c>
      <c r="BH476" s="148" cm="1">
        <f t="array" aca="1" ref="BH476" ca="1">BH475*INDIRECT(BH468)</f>
        <v>500</v>
      </c>
      <c r="BI476" s="148" cm="1">
        <f t="array" aca="1" ref="BI476" ca="1">BI475*INDIRECT(BI468)</f>
        <v>500</v>
      </c>
      <c r="BJ476" s="148" cm="1">
        <f t="array" aca="1" ref="BJ476" ca="1">BJ475*INDIRECT(BJ468)</f>
        <v>500</v>
      </c>
      <c r="BK476" s="148" cm="1">
        <f t="array" aca="1" ref="BK476" ca="1">BK475*INDIRECT(BK468)</f>
        <v>500</v>
      </c>
      <c r="BL476" s="148" cm="1">
        <f t="array" aca="1" ref="BL476" ca="1">BL475*INDIRECT(BL468)</f>
        <v>500</v>
      </c>
      <c r="BM476" s="148" cm="1">
        <f t="array" aca="1" ref="BM476" ca="1">BM475*INDIRECT(BM468)</f>
        <v>500</v>
      </c>
      <c r="BN476" s="148" cm="1">
        <f t="array" aca="1" ref="BN476" ca="1">BN475*INDIRECT(BN468)</f>
        <v>500</v>
      </c>
      <c r="BO476" s="148" cm="1">
        <f t="array" aca="1" ref="BO476" ca="1">BO475*INDIRECT(BO468)</f>
        <v>500</v>
      </c>
      <c r="BP476" s="148" cm="1">
        <f t="array" aca="1" ref="BP476" ca="1">BP475*INDIRECT(BP468)</f>
        <v>500</v>
      </c>
      <c r="BQ476" s="148" cm="1">
        <f t="array" aca="1" ref="BQ476" ca="1">BQ475*INDIRECT(BQ468)</f>
        <v>500</v>
      </c>
      <c r="BR476" s="148" cm="1">
        <f t="array" aca="1" ref="BR476" ca="1">BR475*INDIRECT(BR468)</f>
        <v>500</v>
      </c>
      <c r="BS476" s="148" cm="1">
        <f t="array" aca="1" ref="BS476" ca="1">BS475*INDIRECT(BS468)</f>
        <v>500</v>
      </c>
      <c r="BT476" s="148" cm="1">
        <f t="array" aca="1" ref="BT476" ca="1">BT475*INDIRECT(BT468)</f>
        <v>500</v>
      </c>
      <c r="BU476" s="148" cm="1">
        <f t="array" aca="1" ref="BU476" ca="1">BU475*INDIRECT(BU468)</f>
        <v>500</v>
      </c>
      <c r="BV476" s="148" cm="1">
        <f t="array" aca="1" ref="BV476" ca="1">BV475*INDIRECT(BV468)</f>
        <v>500</v>
      </c>
      <c r="BW476" s="148" cm="1">
        <f t="array" aca="1" ref="BW476" ca="1">BW475*INDIRECT(BW468)</f>
        <v>500</v>
      </c>
      <c r="BX476" s="148" cm="1">
        <f t="array" aca="1" ref="BX476" ca="1">BX475*INDIRECT(BX468)</f>
        <v>500</v>
      </c>
      <c r="BY476" s="148" cm="1">
        <f t="array" aca="1" ref="BY476" ca="1">BY475*INDIRECT(BY468)</f>
        <v>500</v>
      </c>
      <c r="BZ476" s="148" cm="1">
        <f t="array" aca="1" ref="BZ476" ca="1">BZ475*INDIRECT(BZ468)</f>
        <v>500</v>
      </c>
      <c r="CA476" s="148" cm="1">
        <f t="array" aca="1" ref="CA476" ca="1">CA475*INDIRECT(CA468)</f>
        <v>500</v>
      </c>
      <c r="CB476" s="148" cm="1">
        <f t="array" aca="1" ref="CB476" ca="1">CB475*INDIRECT(CB468)</f>
        <v>500</v>
      </c>
      <c r="CC476" s="148" cm="1">
        <f t="array" aca="1" ref="CC476" ca="1">CC475*INDIRECT(CC468)</f>
        <v>500</v>
      </c>
      <c r="CD476" s="148" cm="1">
        <f t="array" aca="1" ref="CD476" ca="1">CD475*INDIRECT(CD468)</f>
        <v>500</v>
      </c>
      <c r="CE476" s="148" cm="1">
        <f t="array" aca="1" ref="CE476" ca="1">CE475*INDIRECT(CE468)</f>
        <v>500</v>
      </c>
      <c r="CF476" s="148" cm="1">
        <f t="array" aca="1" ref="CF476" ca="1">CF475*INDIRECT(CF468)</f>
        <v>500</v>
      </c>
      <c r="CG476" s="148" cm="1">
        <f t="array" aca="1" ref="CG476" ca="1">CG475*INDIRECT(CG468)</f>
        <v>500</v>
      </c>
      <c r="CH476" s="148" cm="1">
        <f t="array" aca="1" ref="CH476" ca="1">CH475*INDIRECT(CH468)</f>
        <v>500</v>
      </c>
      <c r="CI476" s="148" cm="1">
        <f t="array" aca="1" ref="CI476" ca="1">CI475*INDIRECT(CI468)</f>
        <v>500</v>
      </c>
      <c r="CJ476" s="148" cm="1">
        <f t="array" aca="1" ref="CJ476" ca="1">CJ475*INDIRECT(CJ468)</f>
        <v>500</v>
      </c>
      <c r="CK476" s="148" cm="1">
        <f t="array" aca="1" ref="CK476" ca="1">CK475*INDIRECT(CK468)</f>
        <v>500</v>
      </c>
      <c r="CL476" s="148" cm="1">
        <f t="array" aca="1" ref="CL476" ca="1">CL475*INDIRECT(CL468)</f>
        <v>500</v>
      </c>
      <c r="CN476" s="78"/>
      <c r="CO476" s="148" t="e" cm="1">
        <f t="array" aca="1" ref="CO476" ca="1">CO475*INDIRECT(CO468)</f>
        <v>#N/A</v>
      </c>
      <c r="CP476" s="148" t="e" cm="1">
        <f t="array" aca="1" ref="CP476" ca="1">CP475*INDIRECT(CP468)</f>
        <v>#N/A</v>
      </c>
      <c r="CQ476" s="148" t="e" cm="1">
        <f t="array" aca="1" ref="CQ476" ca="1">CQ475*INDIRECT(CQ468)</f>
        <v>#N/A</v>
      </c>
      <c r="CR476" s="148" t="e" cm="1">
        <f t="array" aca="1" ref="CR476" ca="1">CR475*INDIRECT(CR468)</f>
        <v>#N/A</v>
      </c>
      <c r="CS476" s="148" t="e" cm="1">
        <f t="array" aca="1" ref="CS476" ca="1">CS475*INDIRECT(CS468)</f>
        <v>#N/A</v>
      </c>
      <c r="CT476" s="148" t="e" cm="1">
        <f t="array" aca="1" ref="CT476" ca="1">CT475*INDIRECT(CT468)</f>
        <v>#N/A</v>
      </c>
      <c r="CU476" s="148" t="e" cm="1">
        <f t="array" aca="1" ref="CU476" ca="1">CU475*INDIRECT(CU468)</f>
        <v>#N/A</v>
      </c>
      <c r="CV476" s="148" t="e" cm="1">
        <f t="array" aca="1" ref="CV476" ca="1">CV475*INDIRECT(CV468)</f>
        <v>#N/A</v>
      </c>
      <c r="CW476" s="148" t="e" cm="1">
        <f t="array" aca="1" ref="CW476" ca="1">CW475*INDIRECT(CW468)</f>
        <v>#N/A</v>
      </c>
      <c r="CX476" s="148" t="e" cm="1">
        <f t="array" aca="1" ref="CX476" ca="1">CX475*INDIRECT(CX468)</f>
        <v>#N/A</v>
      </c>
      <c r="CY476" s="148" t="e" cm="1">
        <f t="array" aca="1" ref="CY476" ca="1">CY475*INDIRECT(CY468)</f>
        <v>#N/A</v>
      </c>
      <c r="CZ476" s="148" t="e" cm="1">
        <f t="array" aca="1" ref="CZ476" ca="1">CZ475*INDIRECT(CZ468)</f>
        <v>#N/A</v>
      </c>
      <c r="DA476" s="148" t="e" cm="1">
        <f t="array" aca="1" ref="DA476" ca="1">DA475*INDIRECT(DA468)</f>
        <v>#N/A</v>
      </c>
      <c r="DB476" s="148" t="e" cm="1">
        <f t="array" aca="1" ref="DB476" ca="1">DB475*INDIRECT(DB468)</f>
        <v>#N/A</v>
      </c>
      <c r="DC476" s="148" t="e" cm="1">
        <f t="array" aca="1" ref="DC476" ca="1">DC475*INDIRECT(DC468)</f>
        <v>#N/A</v>
      </c>
      <c r="DD476" s="148" t="e" cm="1">
        <f t="array" aca="1" ref="DD476" ca="1">DD475*INDIRECT(DD468)</f>
        <v>#N/A</v>
      </c>
      <c r="DE476" s="148" t="e" cm="1">
        <f t="array" aca="1" ref="DE476" ca="1">DE475*INDIRECT(DE468)</f>
        <v>#N/A</v>
      </c>
      <c r="DF476" s="148" t="e" cm="1">
        <f t="array" aca="1" ref="DF476" ca="1">DF475*INDIRECT(DF468)</f>
        <v>#N/A</v>
      </c>
      <c r="DG476" s="148" t="e" cm="1">
        <f t="array" aca="1" ref="DG476" ca="1">DG475*INDIRECT(DG468)</f>
        <v>#N/A</v>
      </c>
      <c r="DH476" s="148" t="e" cm="1">
        <f t="array" aca="1" ref="DH476" ca="1">DH475*INDIRECT(DH468)</f>
        <v>#N/A</v>
      </c>
      <c r="DI476" s="148" t="e" cm="1">
        <f t="array" aca="1" ref="DI476" ca="1">DI475*INDIRECT(DI468)</f>
        <v>#N/A</v>
      </c>
      <c r="DJ476" s="148" t="e" cm="1">
        <f t="array" aca="1" ref="DJ476" ca="1">DJ475*INDIRECT(DJ468)</f>
        <v>#N/A</v>
      </c>
      <c r="DK476" s="148" t="e" cm="1">
        <f t="array" aca="1" ref="DK476" ca="1">DK475*INDIRECT(DK468)</f>
        <v>#N/A</v>
      </c>
      <c r="DL476" s="148" t="e" cm="1">
        <f t="array" aca="1" ref="DL476" ca="1">DL475*INDIRECT(DL468)</f>
        <v>#N/A</v>
      </c>
    </row>
    <row r="477" spans="1:116" x14ac:dyDescent="0.4">
      <c r="B477" t="s">
        <v>244</v>
      </c>
      <c r="D477" t="s">
        <v>336</v>
      </c>
      <c r="E477" s="8" t="str">
        <f t="shared" ref="E477" si="540">ROW()&amp;" "&amp;D477</f>
        <v>477 ADREV-PV</v>
      </c>
      <c r="G477" s="126"/>
      <c r="H477" s="27"/>
      <c r="I477" s="78"/>
      <c r="J477" s="78"/>
      <c r="K477" s="33"/>
      <c r="L477" s="33"/>
      <c r="M477" s="33"/>
      <c r="N477" s="33"/>
      <c r="O477" s="33"/>
      <c r="P477" s="33"/>
      <c r="R477" s="33"/>
      <c r="S477" s="77"/>
      <c r="T477" s="77"/>
      <c r="U477" s="77"/>
      <c r="V477" s="77"/>
      <c r="W477" s="77"/>
      <c r="X477" s="77"/>
      <c r="Y477" s="77"/>
      <c r="Z477" s="77"/>
      <c r="AA477" s="77"/>
      <c r="AB477" s="77"/>
      <c r="AC477" s="77"/>
      <c r="AD477" s="77"/>
      <c r="AE477" s="77"/>
      <c r="AF477" s="77"/>
      <c r="AG477" s="77"/>
      <c r="AH477" s="77"/>
      <c r="AI477" s="77"/>
      <c r="AJ477" s="77"/>
      <c r="AK477" s="77"/>
      <c r="AL477" s="77"/>
      <c r="AM477" s="77"/>
      <c r="AN477" s="77"/>
      <c r="AO477" s="77"/>
      <c r="AP477" s="77"/>
      <c r="AQ477" s="77"/>
      <c r="AR477" s="77"/>
      <c r="AS477" s="77"/>
      <c r="AT477" s="77"/>
      <c r="AU477" s="77"/>
      <c r="AV477" s="77"/>
      <c r="AW477" s="77"/>
      <c r="AX477" s="77"/>
      <c r="AY477" s="77"/>
      <c r="AZ477" s="77"/>
      <c r="BA477" s="77"/>
      <c r="BB477" s="77"/>
      <c r="BC477" s="77"/>
      <c r="BD477" s="77"/>
      <c r="BE477" s="77"/>
      <c r="BF477" s="77"/>
      <c r="BG477" s="77"/>
      <c r="BH477" s="77"/>
      <c r="BI477" s="77"/>
      <c r="BJ477" s="77"/>
      <c r="BK477" s="77"/>
      <c r="BL477" s="77"/>
      <c r="BM477" s="77"/>
      <c r="BN477" s="77"/>
      <c r="BO477" s="77"/>
      <c r="BP477" s="77"/>
      <c r="BQ477" s="77"/>
      <c r="BR477" s="77"/>
      <c r="BS477" s="77"/>
      <c r="BT477" s="77"/>
      <c r="BU477" s="77"/>
      <c r="BV477" s="77"/>
      <c r="BW477" s="77"/>
      <c r="BX477" s="77"/>
      <c r="BY477" s="77"/>
      <c r="BZ477" s="77"/>
      <c r="CA477" s="77"/>
      <c r="CB477" s="77"/>
      <c r="CC477" s="77"/>
      <c r="CD477" s="77"/>
      <c r="CE477" s="77"/>
      <c r="CF477" s="77"/>
      <c r="CG477" s="77"/>
      <c r="CH477" s="77"/>
      <c r="CI477" s="77"/>
      <c r="CJ477" s="77"/>
      <c r="CK477" s="77"/>
      <c r="CL477" s="77"/>
      <c r="CN477" s="78"/>
      <c r="CO477" s="77"/>
      <c r="CP477" s="77"/>
      <c r="CQ477" s="77"/>
      <c r="CR477" s="77"/>
      <c r="CS477" s="77"/>
      <c r="CT477" s="77"/>
      <c r="CU477" s="77"/>
      <c r="CV477" s="77"/>
      <c r="CW477" s="77"/>
      <c r="CX477" s="77"/>
      <c r="CY477" s="77"/>
      <c r="CZ477" s="77"/>
      <c r="DA477" s="77"/>
      <c r="DB477" s="77"/>
      <c r="DC477" s="77"/>
      <c r="DD477" s="77"/>
      <c r="DE477" s="77"/>
      <c r="DF477" s="77"/>
      <c r="DG477" s="77"/>
      <c r="DH477" s="77"/>
      <c r="DI477" s="77"/>
      <c r="DJ477" s="77"/>
      <c r="DK477" s="77"/>
      <c r="DL477" s="77"/>
    </row>
    <row r="478" spans="1:116" x14ac:dyDescent="0.4">
      <c r="B478" t="s">
        <v>332</v>
      </c>
      <c r="D478" t="s">
        <v>336</v>
      </c>
      <c r="E478" s="8" t="str">
        <f t="shared" si="538"/>
        <v>478 ADREV-PV</v>
      </c>
      <c r="G478" s="136" t="str">
        <f>G465</f>
        <v>(Primary label)</v>
      </c>
      <c r="H478" s="27"/>
      <c r="I478" s="78"/>
      <c r="J478" s="78"/>
      <c r="K478" s="33"/>
      <c r="L478" s="33"/>
      <c r="M478" s="33"/>
      <c r="N478" s="33"/>
      <c r="O478" s="33"/>
      <c r="P478" s="33"/>
      <c r="R478" s="33"/>
      <c r="S478" s="77"/>
      <c r="T478" s="77"/>
      <c r="U478" s="77"/>
      <c r="V478" s="77"/>
      <c r="W478" s="77"/>
      <c r="X478" s="77"/>
      <c r="Y478" s="77"/>
      <c r="Z478" s="77"/>
      <c r="AA478" s="77"/>
      <c r="AB478" s="77"/>
      <c r="AC478" s="77"/>
      <c r="AD478" s="77"/>
      <c r="AE478" s="77"/>
      <c r="AF478" s="77"/>
      <c r="AG478" s="77"/>
      <c r="AH478" s="77"/>
      <c r="AI478" s="77"/>
      <c r="AJ478" s="77"/>
      <c r="AK478" s="77"/>
      <c r="AL478" s="77"/>
      <c r="AM478" s="77"/>
      <c r="AN478" s="77"/>
      <c r="AO478" s="77"/>
      <c r="AP478" s="77"/>
      <c r="AQ478" s="77"/>
      <c r="AR478" s="77"/>
      <c r="AS478" s="77"/>
      <c r="AT478" s="77"/>
      <c r="AU478" s="77"/>
      <c r="AV478" s="77"/>
      <c r="AW478" s="77"/>
      <c r="AX478" s="77"/>
      <c r="AY478" s="77"/>
      <c r="AZ478" s="77"/>
      <c r="BA478" s="77"/>
      <c r="BB478" s="77"/>
      <c r="BC478" s="77"/>
      <c r="BD478" s="77"/>
      <c r="BE478" s="77"/>
      <c r="BF478" s="77"/>
      <c r="BG478" s="77"/>
      <c r="BH478" s="77"/>
      <c r="BI478" s="77"/>
      <c r="BJ478" s="77"/>
      <c r="BK478" s="77"/>
      <c r="BL478" s="77"/>
      <c r="BM478" s="77"/>
      <c r="BN478" s="77"/>
      <c r="BO478" s="77"/>
      <c r="BP478" s="77"/>
      <c r="BQ478" s="77"/>
      <c r="BR478" s="77"/>
      <c r="BS478" s="77"/>
      <c r="BT478" s="77"/>
      <c r="BU478" s="77"/>
      <c r="BV478" s="77"/>
      <c r="BW478" s="77"/>
      <c r="BX478" s="77"/>
      <c r="BY478" s="77"/>
      <c r="BZ478" s="77"/>
      <c r="CA478" s="77"/>
      <c r="CB478" s="77"/>
      <c r="CC478" s="77"/>
      <c r="CD478" s="77"/>
      <c r="CE478" s="77"/>
      <c r="CF478" s="77"/>
      <c r="CG478" s="77"/>
      <c r="CH478" s="77"/>
      <c r="CI478" s="77"/>
      <c r="CJ478" s="77"/>
      <c r="CK478" s="77"/>
      <c r="CL478" s="77"/>
      <c r="CN478" s="78"/>
      <c r="CO478" s="77"/>
      <c r="CP478" s="77"/>
      <c r="CQ478" s="77"/>
      <c r="CR478" s="77"/>
      <c r="CS478" s="77"/>
      <c r="CT478" s="77"/>
      <c r="CU478" s="77"/>
      <c r="CV478" s="77"/>
      <c r="CW478" s="77"/>
      <c r="CX478" s="77"/>
      <c r="CY478" s="77"/>
      <c r="CZ478" s="77"/>
      <c r="DA478" s="77"/>
      <c r="DB478" s="77"/>
      <c r="DC478" s="77"/>
      <c r="DD478" s="77"/>
      <c r="DE478" s="77"/>
      <c r="DF478" s="77"/>
      <c r="DG478" s="77"/>
      <c r="DH478" s="77"/>
      <c r="DI478" s="77"/>
      <c r="DJ478" s="77"/>
      <c r="DK478" s="77"/>
      <c r="DL478" s="77"/>
    </row>
    <row r="479" spans="1:116" x14ac:dyDescent="0.4">
      <c r="B479" t="s">
        <v>332</v>
      </c>
      <c r="D479" t="s">
        <v>336</v>
      </c>
      <c r="E479" s="8" t="str">
        <f t="shared" ref="E479:E485" si="541">ROW()&amp;" "&amp;D479</f>
        <v>479 ADREV-PV</v>
      </c>
      <c r="G479" s="241" t="str">
        <f>IFERROR(SUBSTITUTE(G473,":",""),"no unit")</f>
        <v>impression</v>
      </c>
      <c r="H479" s="27"/>
      <c r="I479" s="78"/>
      <c r="J479" s="78"/>
      <c r="K479" s="33"/>
      <c r="L479" s="33"/>
      <c r="M479" s="33"/>
      <c r="N479" s="33"/>
      <c r="O479" s="33"/>
      <c r="P479" s="33"/>
      <c r="R479" s="33"/>
      <c r="S479" s="77"/>
      <c r="T479" s="77"/>
      <c r="U479" s="77"/>
      <c r="V479" s="77"/>
      <c r="W479" s="77"/>
      <c r="X479" s="77"/>
      <c r="Y479" s="77"/>
      <c r="Z479" s="77"/>
      <c r="AA479" s="77"/>
      <c r="AB479" s="77"/>
      <c r="AC479" s="77"/>
      <c r="AD479" s="77"/>
      <c r="AE479" s="77"/>
      <c r="AF479" s="77"/>
      <c r="AG479" s="77"/>
      <c r="AH479" s="77"/>
      <c r="AI479" s="77"/>
      <c r="AJ479" s="77"/>
      <c r="AK479" s="77"/>
      <c r="AL479" s="77"/>
      <c r="AM479" s="77"/>
      <c r="AN479" s="77"/>
      <c r="AO479" s="77"/>
      <c r="AP479" s="77"/>
      <c r="AQ479" s="77"/>
      <c r="AR479" s="77"/>
      <c r="AS479" s="77"/>
      <c r="AT479" s="77"/>
      <c r="AU479" s="77"/>
      <c r="AV479" s="77"/>
      <c r="AW479" s="77"/>
      <c r="AX479" s="77"/>
      <c r="AY479" s="77"/>
      <c r="AZ479" s="77"/>
      <c r="BA479" s="77"/>
      <c r="BB479" s="77"/>
      <c r="BC479" s="77"/>
      <c r="BD479" s="77"/>
      <c r="BE479" s="77"/>
      <c r="BF479" s="77"/>
      <c r="BG479" s="77"/>
      <c r="BH479" s="77"/>
      <c r="BI479" s="77"/>
      <c r="BJ479" s="77"/>
      <c r="BK479" s="77"/>
      <c r="BL479" s="77"/>
      <c r="BM479" s="77"/>
      <c r="BN479" s="77"/>
      <c r="BO479" s="77"/>
      <c r="BP479" s="77"/>
      <c r="BQ479" s="77"/>
      <c r="BR479" s="77"/>
      <c r="BS479" s="77"/>
      <c r="BT479" s="77"/>
      <c r="BU479" s="77"/>
      <c r="BV479" s="77"/>
      <c r="BW479" s="77"/>
      <c r="BX479" s="77"/>
      <c r="BY479" s="77"/>
      <c r="BZ479" s="77"/>
      <c r="CA479" s="77"/>
      <c r="CB479" s="77"/>
      <c r="CC479" s="77"/>
      <c r="CD479" s="77"/>
      <c r="CE479" s="77"/>
      <c r="CF479" s="77"/>
      <c r="CG479" s="77"/>
      <c r="CH479" s="77"/>
      <c r="CI479" s="77"/>
      <c r="CJ479" s="77"/>
      <c r="CK479" s="77"/>
      <c r="CL479" s="77"/>
      <c r="CN479" s="78"/>
      <c r="CO479" s="77"/>
      <c r="CP479" s="77"/>
      <c r="CQ479" s="77"/>
      <c r="CR479" s="77"/>
      <c r="CS479" s="77"/>
      <c r="CT479" s="77"/>
      <c r="CU479" s="77"/>
      <c r="CV479" s="77"/>
      <c r="CW479" s="77"/>
      <c r="CX479" s="77"/>
      <c r="CY479" s="77"/>
      <c r="CZ479" s="77"/>
      <c r="DA479" s="77"/>
      <c r="DB479" s="77"/>
      <c r="DC479" s="77"/>
      <c r="DD479" s="77"/>
      <c r="DE479" s="77"/>
      <c r="DF479" s="77"/>
      <c r="DG479" s="77"/>
      <c r="DH479" s="77"/>
      <c r="DI479" s="77"/>
      <c r="DJ479" s="77"/>
      <c r="DK479" s="77"/>
      <c r="DL479" s="77"/>
    </row>
    <row r="480" spans="1:116" x14ac:dyDescent="0.4">
      <c r="B480" t="s">
        <v>332</v>
      </c>
      <c r="D480" t="s">
        <v>336</v>
      </c>
      <c r="E480" s="8" t="str">
        <f t="shared" si="541"/>
        <v>480 ADREV-PV</v>
      </c>
      <c r="G480" s="136" t="s">
        <v>461</v>
      </c>
      <c r="K480" s="53"/>
      <c r="L480" s="53"/>
      <c r="M480" s="53"/>
      <c r="N480" s="53"/>
      <c r="O480" s="53"/>
      <c r="P480" s="53"/>
      <c r="R480" s="24"/>
      <c r="S480" s="211" t="str">
        <f t="shared" ref="S480:AX480" si="542">ADDRESS(ROW(S476),COLUMN(S476),2)</f>
        <v>S$476</v>
      </c>
      <c r="T480" s="211" t="str">
        <f t="shared" si="542"/>
        <v>T$476</v>
      </c>
      <c r="U480" s="211" t="str">
        <f t="shared" si="542"/>
        <v>U$476</v>
      </c>
      <c r="V480" s="211" t="str">
        <f t="shared" si="542"/>
        <v>V$476</v>
      </c>
      <c r="W480" s="211" t="str">
        <f t="shared" si="542"/>
        <v>W$476</v>
      </c>
      <c r="X480" s="211" t="str">
        <f t="shared" si="542"/>
        <v>X$476</v>
      </c>
      <c r="Y480" s="211" t="str">
        <f t="shared" si="542"/>
        <v>Y$476</v>
      </c>
      <c r="Z480" s="211" t="str">
        <f t="shared" si="542"/>
        <v>Z$476</v>
      </c>
      <c r="AA480" s="211" t="str">
        <f t="shared" si="542"/>
        <v>AA$476</v>
      </c>
      <c r="AB480" s="211" t="str">
        <f t="shared" si="542"/>
        <v>AB$476</v>
      </c>
      <c r="AC480" s="211" t="str">
        <f t="shared" si="542"/>
        <v>AC$476</v>
      </c>
      <c r="AD480" s="211" t="str">
        <f t="shared" si="542"/>
        <v>AD$476</v>
      </c>
      <c r="AE480" s="211" t="str">
        <f t="shared" si="542"/>
        <v>AE$476</v>
      </c>
      <c r="AF480" s="211" t="str">
        <f t="shared" si="542"/>
        <v>AF$476</v>
      </c>
      <c r="AG480" s="211" t="str">
        <f t="shared" si="542"/>
        <v>AG$476</v>
      </c>
      <c r="AH480" s="211" t="str">
        <f t="shared" si="542"/>
        <v>AH$476</v>
      </c>
      <c r="AI480" s="211" t="str">
        <f t="shared" si="542"/>
        <v>AI$476</v>
      </c>
      <c r="AJ480" s="211" t="str">
        <f t="shared" si="542"/>
        <v>AJ$476</v>
      </c>
      <c r="AK480" s="211" t="str">
        <f t="shared" si="542"/>
        <v>AK$476</v>
      </c>
      <c r="AL480" s="211" t="str">
        <f t="shared" si="542"/>
        <v>AL$476</v>
      </c>
      <c r="AM480" s="211" t="str">
        <f t="shared" si="542"/>
        <v>AM$476</v>
      </c>
      <c r="AN480" s="211" t="str">
        <f t="shared" si="542"/>
        <v>AN$476</v>
      </c>
      <c r="AO480" s="211" t="str">
        <f t="shared" si="542"/>
        <v>AO$476</v>
      </c>
      <c r="AP480" s="211" t="str">
        <f t="shared" si="542"/>
        <v>AP$476</v>
      </c>
      <c r="AQ480" s="211" t="str">
        <f t="shared" si="542"/>
        <v>AQ$476</v>
      </c>
      <c r="AR480" s="211" t="str">
        <f t="shared" si="542"/>
        <v>AR$476</v>
      </c>
      <c r="AS480" s="211" t="str">
        <f t="shared" si="542"/>
        <v>AS$476</v>
      </c>
      <c r="AT480" s="211" t="str">
        <f t="shared" si="542"/>
        <v>AT$476</v>
      </c>
      <c r="AU480" s="211" t="str">
        <f t="shared" si="542"/>
        <v>AU$476</v>
      </c>
      <c r="AV480" s="211" t="str">
        <f t="shared" si="542"/>
        <v>AV$476</v>
      </c>
      <c r="AW480" s="211" t="str">
        <f t="shared" si="542"/>
        <v>AW$476</v>
      </c>
      <c r="AX480" s="211" t="str">
        <f t="shared" si="542"/>
        <v>AX$476</v>
      </c>
      <c r="AY480" s="211" t="str">
        <f t="shared" ref="AY480:CD480" si="543">ADDRESS(ROW(AY476),COLUMN(AY476),2)</f>
        <v>AY$476</v>
      </c>
      <c r="AZ480" s="211" t="str">
        <f t="shared" si="543"/>
        <v>AZ$476</v>
      </c>
      <c r="BA480" s="211" t="str">
        <f t="shared" si="543"/>
        <v>BA$476</v>
      </c>
      <c r="BB480" s="211" t="str">
        <f t="shared" si="543"/>
        <v>BB$476</v>
      </c>
      <c r="BC480" s="211" t="str">
        <f t="shared" si="543"/>
        <v>BC$476</v>
      </c>
      <c r="BD480" s="211" t="str">
        <f t="shared" si="543"/>
        <v>BD$476</v>
      </c>
      <c r="BE480" s="211" t="str">
        <f t="shared" si="543"/>
        <v>BE$476</v>
      </c>
      <c r="BF480" s="211" t="str">
        <f t="shared" si="543"/>
        <v>BF$476</v>
      </c>
      <c r="BG480" s="211" t="str">
        <f t="shared" si="543"/>
        <v>BG$476</v>
      </c>
      <c r="BH480" s="211" t="str">
        <f t="shared" si="543"/>
        <v>BH$476</v>
      </c>
      <c r="BI480" s="211" t="str">
        <f t="shared" si="543"/>
        <v>BI$476</v>
      </c>
      <c r="BJ480" s="211" t="str">
        <f t="shared" si="543"/>
        <v>BJ$476</v>
      </c>
      <c r="BK480" s="211" t="str">
        <f t="shared" si="543"/>
        <v>BK$476</v>
      </c>
      <c r="BL480" s="211" t="str">
        <f t="shared" si="543"/>
        <v>BL$476</v>
      </c>
      <c r="BM480" s="211" t="str">
        <f t="shared" si="543"/>
        <v>BM$476</v>
      </c>
      <c r="BN480" s="211" t="str">
        <f t="shared" si="543"/>
        <v>BN$476</v>
      </c>
      <c r="BO480" s="211" t="str">
        <f t="shared" si="543"/>
        <v>BO$476</v>
      </c>
      <c r="BP480" s="211" t="str">
        <f t="shared" si="543"/>
        <v>BP$476</v>
      </c>
      <c r="BQ480" s="211" t="str">
        <f t="shared" si="543"/>
        <v>BQ$476</v>
      </c>
      <c r="BR480" s="211" t="str">
        <f t="shared" si="543"/>
        <v>BR$476</v>
      </c>
      <c r="BS480" s="211" t="str">
        <f t="shared" si="543"/>
        <v>BS$476</v>
      </c>
      <c r="BT480" s="211" t="str">
        <f t="shared" si="543"/>
        <v>BT$476</v>
      </c>
      <c r="BU480" s="211" t="str">
        <f t="shared" si="543"/>
        <v>BU$476</v>
      </c>
      <c r="BV480" s="211" t="str">
        <f t="shared" si="543"/>
        <v>BV$476</v>
      </c>
      <c r="BW480" s="211" t="str">
        <f t="shared" si="543"/>
        <v>BW$476</v>
      </c>
      <c r="BX480" s="211" t="str">
        <f t="shared" si="543"/>
        <v>BX$476</v>
      </c>
      <c r="BY480" s="211" t="str">
        <f t="shared" si="543"/>
        <v>BY$476</v>
      </c>
      <c r="BZ480" s="211" t="str">
        <f t="shared" si="543"/>
        <v>BZ$476</v>
      </c>
      <c r="CA480" s="211" t="str">
        <f t="shared" si="543"/>
        <v>CA$476</v>
      </c>
      <c r="CB480" s="211" t="str">
        <f t="shared" si="543"/>
        <v>CB$476</v>
      </c>
      <c r="CC480" s="211" t="str">
        <f t="shared" si="543"/>
        <v>CC$476</v>
      </c>
      <c r="CD480" s="211" t="str">
        <f t="shared" si="543"/>
        <v>CD$476</v>
      </c>
      <c r="CE480" s="211" t="str">
        <f t="shared" ref="CE480:CL480" si="544">ADDRESS(ROW(CE476),COLUMN(CE476),2)</f>
        <v>CE$476</v>
      </c>
      <c r="CF480" s="211" t="str">
        <f t="shared" si="544"/>
        <v>CF$476</v>
      </c>
      <c r="CG480" s="211" t="str">
        <f t="shared" si="544"/>
        <v>CG$476</v>
      </c>
      <c r="CH480" s="211" t="str">
        <f t="shared" si="544"/>
        <v>CH$476</v>
      </c>
      <c r="CI480" s="211" t="str">
        <f t="shared" si="544"/>
        <v>CI$476</v>
      </c>
      <c r="CJ480" s="211" t="str">
        <f t="shared" si="544"/>
        <v>CJ$476</v>
      </c>
      <c r="CK480" s="211" t="str">
        <f t="shared" si="544"/>
        <v>CK$476</v>
      </c>
      <c r="CL480" s="211" t="str">
        <f t="shared" si="544"/>
        <v>CL$476</v>
      </c>
      <c r="CO480" s="211" t="str">
        <f t="shared" ref="CO480:DK480" si="545">ADDRESS(ROW(CO476),COLUMN(CO476),2)</f>
        <v>CO$476</v>
      </c>
      <c r="CP480" s="211" t="str">
        <f t="shared" si="545"/>
        <v>CP$476</v>
      </c>
      <c r="CQ480" s="211" t="str">
        <f t="shared" si="545"/>
        <v>CQ$476</v>
      </c>
      <c r="CR480" s="211" t="str">
        <f t="shared" si="545"/>
        <v>CR$476</v>
      </c>
      <c r="CS480" s="211" t="str">
        <f t="shared" si="545"/>
        <v>CS$476</v>
      </c>
      <c r="CT480" s="211" t="str">
        <f t="shared" si="545"/>
        <v>CT$476</v>
      </c>
      <c r="CU480" s="211" t="str">
        <f t="shared" si="545"/>
        <v>CU$476</v>
      </c>
      <c r="CV480" s="211" t="str">
        <f t="shared" si="545"/>
        <v>CV$476</v>
      </c>
      <c r="CW480" s="211" t="str">
        <f t="shared" si="545"/>
        <v>CW$476</v>
      </c>
      <c r="CX480" s="211" t="str">
        <f t="shared" si="545"/>
        <v>CX$476</v>
      </c>
      <c r="CY480" s="211" t="str">
        <f t="shared" si="545"/>
        <v>CY$476</v>
      </c>
      <c r="CZ480" s="211" t="str">
        <f t="shared" si="545"/>
        <v>CZ$476</v>
      </c>
      <c r="DA480" s="211" t="str">
        <f t="shared" si="545"/>
        <v>DA$476</v>
      </c>
      <c r="DB480" s="211" t="str">
        <f t="shared" si="545"/>
        <v>DB$476</v>
      </c>
      <c r="DC480" s="211" t="str">
        <f t="shared" si="545"/>
        <v>DC$476</v>
      </c>
      <c r="DD480" s="211" t="str">
        <f t="shared" si="545"/>
        <v>DD$476</v>
      </c>
      <c r="DE480" s="211" t="str">
        <f t="shared" si="545"/>
        <v>DE$476</v>
      </c>
      <c r="DF480" s="211" t="str">
        <f t="shared" si="545"/>
        <v>DF$476</v>
      </c>
      <c r="DG480" s="211" t="str">
        <f t="shared" si="545"/>
        <v>DG$476</v>
      </c>
      <c r="DH480" s="211" t="str">
        <f t="shared" si="545"/>
        <v>DH$476</v>
      </c>
      <c r="DI480" s="211" t="str">
        <f t="shared" si="545"/>
        <v>DI$476</v>
      </c>
      <c r="DJ480" s="211" t="str">
        <f t="shared" si="545"/>
        <v>DJ$476</v>
      </c>
      <c r="DK480" s="211" t="str">
        <f t="shared" si="545"/>
        <v>DK$476</v>
      </c>
      <c r="DL480" s="211" t="str">
        <f t="shared" ref="DL480" si="546">ADDRESS(ROW(DL476),COLUMN(DL476),2)</f>
        <v>DL$476</v>
      </c>
    </row>
    <row r="481" spans="1:116" x14ac:dyDescent="0.4">
      <c r="B481" t="s">
        <v>332</v>
      </c>
      <c r="D481" t="s">
        <v>336</v>
      </c>
      <c r="E481" s="8" t="str">
        <f t="shared" si="541"/>
        <v>481 ADREV-PV</v>
      </c>
      <c r="G481" s="136" t="s">
        <v>462</v>
      </c>
      <c r="K481" s="53"/>
      <c r="L481" s="53"/>
      <c r="M481" s="53"/>
      <c r="N481" s="53"/>
      <c r="O481" s="53"/>
      <c r="P481" s="53"/>
      <c r="R481" s="24"/>
      <c r="S481" s="80" t="str">
        <f t="shared" ref="S481:AX481" si="547">S468</f>
        <v>S$17</v>
      </c>
      <c r="T481" s="80" t="str">
        <f t="shared" si="547"/>
        <v>T$17</v>
      </c>
      <c r="U481" s="80" t="str">
        <f t="shared" si="547"/>
        <v>U$17</v>
      </c>
      <c r="V481" s="80" t="str">
        <f t="shared" si="547"/>
        <v>V$17</v>
      </c>
      <c r="W481" s="80" t="str">
        <f t="shared" si="547"/>
        <v>W$17</v>
      </c>
      <c r="X481" s="80" t="str">
        <f t="shared" si="547"/>
        <v>X$17</v>
      </c>
      <c r="Y481" s="80" t="str">
        <f t="shared" si="547"/>
        <v>Y$17</v>
      </c>
      <c r="Z481" s="80" t="str">
        <f t="shared" si="547"/>
        <v>Z$17</v>
      </c>
      <c r="AA481" s="80" t="str">
        <f t="shared" si="547"/>
        <v>AA$17</v>
      </c>
      <c r="AB481" s="80" t="str">
        <f t="shared" si="547"/>
        <v>AB$17</v>
      </c>
      <c r="AC481" s="80" t="str">
        <f t="shared" si="547"/>
        <v>AC$17</v>
      </c>
      <c r="AD481" s="80" t="str">
        <f t="shared" si="547"/>
        <v>AD$17</v>
      </c>
      <c r="AE481" s="80" t="str">
        <f t="shared" si="547"/>
        <v>AE$17</v>
      </c>
      <c r="AF481" s="80" t="str">
        <f t="shared" si="547"/>
        <v>AF$17</v>
      </c>
      <c r="AG481" s="80" t="str">
        <f t="shared" si="547"/>
        <v>AG$17</v>
      </c>
      <c r="AH481" s="80" t="str">
        <f t="shared" si="547"/>
        <v>AH$17</v>
      </c>
      <c r="AI481" s="80" t="str">
        <f t="shared" si="547"/>
        <v>AI$17</v>
      </c>
      <c r="AJ481" s="80" t="str">
        <f t="shared" si="547"/>
        <v>AJ$17</v>
      </c>
      <c r="AK481" s="80" t="str">
        <f t="shared" si="547"/>
        <v>AK$17</v>
      </c>
      <c r="AL481" s="80" t="str">
        <f t="shared" si="547"/>
        <v>AL$17</v>
      </c>
      <c r="AM481" s="80" t="str">
        <f t="shared" si="547"/>
        <v>AM$17</v>
      </c>
      <c r="AN481" s="80" t="str">
        <f t="shared" si="547"/>
        <v>AN$17</v>
      </c>
      <c r="AO481" s="80" t="str">
        <f t="shared" si="547"/>
        <v>AO$17</v>
      </c>
      <c r="AP481" s="80" t="str">
        <f t="shared" si="547"/>
        <v>AP$17</v>
      </c>
      <c r="AQ481" s="80" t="str">
        <f t="shared" si="547"/>
        <v>AQ$17</v>
      </c>
      <c r="AR481" s="80" t="str">
        <f t="shared" si="547"/>
        <v>AR$17</v>
      </c>
      <c r="AS481" s="80" t="str">
        <f t="shared" si="547"/>
        <v>AS$17</v>
      </c>
      <c r="AT481" s="80" t="str">
        <f t="shared" si="547"/>
        <v>AT$17</v>
      </c>
      <c r="AU481" s="80" t="str">
        <f t="shared" si="547"/>
        <v>AU$17</v>
      </c>
      <c r="AV481" s="80" t="str">
        <f t="shared" si="547"/>
        <v>AV$17</v>
      </c>
      <c r="AW481" s="80" t="str">
        <f t="shared" si="547"/>
        <v>AW$17</v>
      </c>
      <c r="AX481" s="80" t="str">
        <f t="shared" si="547"/>
        <v>AX$17</v>
      </c>
      <c r="AY481" s="80" t="str">
        <f t="shared" ref="AY481:CD481" si="548">AY468</f>
        <v>AY$17</v>
      </c>
      <c r="AZ481" s="80" t="str">
        <f t="shared" si="548"/>
        <v>AZ$17</v>
      </c>
      <c r="BA481" s="80" t="str">
        <f t="shared" si="548"/>
        <v>BA$17</v>
      </c>
      <c r="BB481" s="80" t="str">
        <f t="shared" si="548"/>
        <v>BB$17</v>
      </c>
      <c r="BC481" s="80" t="str">
        <f t="shared" si="548"/>
        <v>BC$17</v>
      </c>
      <c r="BD481" s="80" t="str">
        <f t="shared" si="548"/>
        <v>BD$17</v>
      </c>
      <c r="BE481" s="80" t="str">
        <f t="shared" si="548"/>
        <v>BE$17</v>
      </c>
      <c r="BF481" s="80" t="str">
        <f t="shared" si="548"/>
        <v>BF$17</v>
      </c>
      <c r="BG481" s="80" t="str">
        <f t="shared" si="548"/>
        <v>BG$17</v>
      </c>
      <c r="BH481" s="80" t="str">
        <f t="shared" si="548"/>
        <v>BH$17</v>
      </c>
      <c r="BI481" s="80" t="str">
        <f t="shared" si="548"/>
        <v>BI$17</v>
      </c>
      <c r="BJ481" s="80" t="str">
        <f t="shared" si="548"/>
        <v>BJ$17</v>
      </c>
      <c r="BK481" s="80" t="str">
        <f t="shared" si="548"/>
        <v>BK$17</v>
      </c>
      <c r="BL481" s="80" t="str">
        <f t="shared" si="548"/>
        <v>BL$17</v>
      </c>
      <c r="BM481" s="80" t="str">
        <f t="shared" si="548"/>
        <v>BM$17</v>
      </c>
      <c r="BN481" s="80" t="str">
        <f t="shared" si="548"/>
        <v>BN$17</v>
      </c>
      <c r="BO481" s="80" t="str">
        <f t="shared" si="548"/>
        <v>BO$17</v>
      </c>
      <c r="BP481" s="80" t="str">
        <f t="shared" si="548"/>
        <v>BP$17</v>
      </c>
      <c r="BQ481" s="80" t="str">
        <f t="shared" si="548"/>
        <v>BQ$17</v>
      </c>
      <c r="BR481" s="80" t="str">
        <f t="shared" si="548"/>
        <v>BR$17</v>
      </c>
      <c r="BS481" s="80" t="str">
        <f t="shared" si="548"/>
        <v>BS$17</v>
      </c>
      <c r="BT481" s="80" t="str">
        <f t="shared" si="548"/>
        <v>BT$17</v>
      </c>
      <c r="BU481" s="80" t="str">
        <f t="shared" si="548"/>
        <v>BU$17</v>
      </c>
      <c r="BV481" s="80" t="str">
        <f t="shared" si="548"/>
        <v>BV$17</v>
      </c>
      <c r="BW481" s="80" t="str">
        <f t="shared" si="548"/>
        <v>BW$17</v>
      </c>
      <c r="BX481" s="80" t="str">
        <f t="shared" si="548"/>
        <v>BX$17</v>
      </c>
      <c r="BY481" s="80" t="str">
        <f t="shared" si="548"/>
        <v>BY$17</v>
      </c>
      <c r="BZ481" s="80" t="str">
        <f t="shared" si="548"/>
        <v>BZ$17</v>
      </c>
      <c r="CA481" s="80" t="str">
        <f t="shared" si="548"/>
        <v>CA$17</v>
      </c>
      <c r="CB481" s="80" t="str">
        <f t="shared" si="548"/>
        <v>CB$17</v>
      </c>
      <c r="CC481" s="80" t="str">
        <f t="shared" si="548"/>
        <v>CC$17</v>
      </c>
      <c r="CD481" s="80" t="str">
        <f t="shared" si="548"/>
        <v>CD$17</v>
      </c>
      <c r="CE481" s="80" t="str">
        <f t="shared" ref="CE481:CL481" si="549">CE468</f>
        <v>CE$17</v>
      </c>
      <c r="CF481" s="80" t="str">
        <f t="shared" si="549"/>
        <v>CF$17</v>
      </c>
      <c r="CG481" s="80" t="str">
        <f t="shared" si="549"/>
        <v>CG$17</v>
      </c>
      <c r="CH481" s="80" t="str">
        <f t="shared" si="549"/>
        <v>CH$17</v>
      </c>
      <c r="CI481" s="80" t="str">
        <f t="shared" si="549"/>
        <v>CI$17</v>
      </c>
      <c r="CJ481" s="80" t="str">
        <f t="shared" si="549"/>
        <v>CJ$17</v>
      </c>
      <c r="CK481" s="80" t="str">
        <f t="shared" si="549"/>
        <v>CK$17</v>
      </c>
      <c r="CL481" s="80" t="str">
        <f t="shared" si="549"/>
        <v>CL$17</v>
      </c>
      <c r="CO481" s="80" t="str">
        <f t="shared" ref="CO481:DK481" si="550">CO468</f>
        <v>CO$17</v>
      </c>
      <c r="CP481" s="80" t="str">
        <f t="shared" si="550"/>
        <v>CP$17</v>
      </c>
      <c r="CQ481" s="80" t="str">
        <f t="shared" si="550"/>
        <v>CQ$17</v>
      </c>
      <c r="CR481" s="80" t="str">
        <f t="shared" si="550"/>
        <v>CR$17</v>
      </c>
      <c r="CS481" s="80" t="str">
        <f t="shared" si="550"/>
        <v>CS$17</v>
      </c>
      <c r="CT481" s="80" t="str">
        <f t="shared" si="550"/>
        <v>CT$17</v>
      </c>
      <c r="CU481" s="80" t="str">
        <f t="shared" si="550"/>
        <v>CU$17</v>
      </c>
      <c r="CV481" s="80" t="str">
        <f t="shared" si="550"/>
        <v>CV$17</v>
      </c>
      <c r="CW481" s="80" t="str">
        <f t="shared" si="550"/>
        <v>CW$17</v>
      </c>
      <c r="CX481" s="80" t="str">
        <f t="shared" si="550"/>
        <v>CX$17</v>
      </c>
      <c r="CY481" s="80" t="str">
        <f t="shared" si="550"/>
        <v>CY$17</v>
      </c>
      <c r="CZ481" s="80" t="str">
        <f t="shared" si="550"/>
        <v>CZ$17</v>
      </c>
      <c r="DA481" s="80" t="str">
        <f t="shared" si="550"/>
        <v>DA$17</v>
      </c>
      <c r="DB481" s="80" t="str">
        <f t="shared" si="550"/>
        <v>DB$17</v>
      </c>
      <c r="DC481" s="80" t="str">
        <f t="shared" si="550"/>
        <v>DC$17</v>
      </c>
      <c r="DD481" s="80" t="str">
        <f t="shared" si="550"/>
        <v>DD$17</v>
      </c>
      <c r="DE481" s="80" t="str">
        <f t="shared" si="550"/>
        <v>DE$17</v>
      </c>
      <c r="DF481" s="80" t="str">
        <f t="shared" si="550"/>
        <v>DF$17</v>
      </c>
      <c r="DG481" s="80" t="str">
        <f t="shared" si="550"/>
        <v>DG$17</v>
      </c>
      <c r="DH481" s="80" t="str">
        <f t="shared" si="550"/>
        <v>DH$17</v>
      </c>
      <c r="DI481" s="80" t="str">
        <f t="shared" si="550"/>
        <v>DI$17</v>
      </c>
      <c r="DJ481" s="80" t="str">
        <f t="shared" si="550"/>
        <v>DJ$17</v>
      </c>
      <c r="DK481" s="80" t="str">
        <f t="shared" si="550"/>
        <v>DK$17</v>
      </c>
      <c r="DL481" s="80" t="str">
        <f t="shared" ref="DL481" si="551">DL468</f>
        <v>DL$17</v>
      </c>
    </row>
    <row r="482" spans="1:116" x14ac:dyDescent="0.4">
      <c r="B482" t="s">
        <v>332</v>
      </c>
      <c r="D482" t="s">
        <v>336</v>
      </c>
      <c r="E482" s="8" t="str">
        <f t="shared" si="541"/>
        <v>482 ADREV-PV</v>
      </c>
      <c r="G482" s="136" t="str">
        <f>G469</f>
        <v>(Secondary label)</v>
      </c>
      <c r="H482" s="12"/>
      <c r="I482" s="60"/>
      <c r="J482" s="60"/>
      <c r="K482" s="15"/>
      <c r="L482" s="15"/>
      <c r="M482" s="15"/>
      <c r="N482" s="15"/>
      <c r="O482" s="15"/>
      <c r="P482" s="15"/>
      <c r="R482" s="15"/>
      <c r="CN482" s="60"/>
      <c r="CO482" s="8"/>
      <c r="CP482" s="8"/>
      <c r="CQ482" s="8"/>
      <c r="CR482" s="8"/>
      <c r="CS482" s="8"/>
      <c r="CT482" s="8"/>
      <c r="CU482" s="8"/>
      <c r="CV482" s="8"/>
      <c r="CW482" s="8"/>
      <c r="CX482" s="8"/>
      <c r="CY482" s="8"/>
      <c r="CZ482" s="8"/>
      <c r="DA482" s="8"/>
      <c r="DB482" s="8"/>
      <c r="DC482" s="8"/>
      <c r="DD482" s="8"/>
      <c r="DE482" s="8"/>
      <c r="DF482" s="8"/>
      <c r="DG482" s="8"/>
      <c r="DH482" s="8"/>
      <c r="DI482" s="8"/>
      <c r="DJ482" s="8"/>
      <c r="DK482" s="8"/>
      <c r="DL482" s="8"/>
    </row>
    <row r="483" spans="1:116" x14ac:dyDescent="0.4">
      <c r="B483" t="s">
        <v>332</v>
      </c>
      <c r="D483" t="s">
        <v>336</v>
      </c>
      <c r="E483" s="8" t="str">
        <f t="shared" si="541"/>
        <v>483 ADREV-PV</v>
      </c>
      <c r="G483" s="136" t="s">
        <v>489</v>
      </c>
      <c r="H483" s="12"/>
      <c r="I483" s="60"/>
      <c r="J483" s="60"/>
      <c r="K483" s="15"/>
      <c r="L483" s="15"/>
      <c r="M483" s="15"/>
      <c r="N483" s="15"/>
      <c r="O483" s="15"/>
      <c r="P483" s="15"/>
      <c r="R483" s="15"/>
      <c r="CN483" s="60"/>
      <c r="CO483" s="8"/>
      <c r="CP483" s="8"/>
      <c r="CQ483" s="8"/>
      <c r="CR483" s="8"/>
      <c r="CS483" s="8"/>
      <c r="CT483" s="8"/>
      <c r="CU483" s="8"/>
      <c r="CV483" s="8"/>
      <c r="CW483" s="8"/>
      <c r="CX483" s="8"/>
      <c r="CY483" s="8"/>
      <c r="CZ483" s="8"/>
      <c r="DA483" s="8"/>
      <c r="DB483" s="8"/>
      <c r="DC483" s="8"/>
      <c r="DD483" s="8"/>
      <c r="DE483" s="8"/>
      <c r="DF483" s="8"/>
      <c r="DG483" s="8"/>
      <c r="DH483" s="8"/>
      <c r="DI483" s="8"/>
      <c r="DJ483" s="8"/>
      <c r="DK483" s="8"/>
      <c r="DL483" s="8"/>
    </row>
    <row r="484" spans="1:116" x14ac:dyDescent="0.4">
      <c r="B484" t="s">
        <v>332</v>
      </c>
      <c r="D484" t="s">
        <v>336</v>
      </c>
      <c r="E484" s="8" t="str">
        <f t="shared" si="541"/>
        <v>484 ADREV-PV</v>
      </c>
      <c r="G484" s="136" t="s">
        <v>463</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336</v>
      </c>
      <c r="E485" s="8" t="str">
        <f t="shared" si="541"/>
        <v>485 ADREV-PV</v>
      </c>
      <c r="G485" s="136" t="s">
        <v>464</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171"/>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CO487" s="8"/>
      <c r="CP487" s="8"/>
      <c r="CQ487" s="8"/>
      <c r="CR487" s="8"/>
      <c r="CS487" s="8"/>
      <c r="CT487" s="8"/>
      <c r="CU487" s="8"/>
      <c r="CV487" s="8"/>
      <c r="CW487" s="8"/>
      <c r="CX487" s="8"/>
      <c r="CY487" s="8"/>
      <c r="CZ487" s="8"/>
      <c r="DA487" s="8"/>
      <c r="DB487" s="8"/>
      <c r="DC487" s="8"/>
      <c r="DD487" s="8"/>
      <c r="DE487" s="8"/>
      <c r="DF487" s="8"/>
      <c r="DG487" s="8"/>
      <c r="DH487" s="8"/>
      <c r="DI487" s="8"/>
      <c r="DJ487" s="8"/>
      <c r="DK487" s="8"/>
      <c r="DL487" s="8"/>
    </row>
    <row r="488" spans="1:116" x14ac:dyDescent="0.4">
      <c r="A488" s="174"/>
      <c r="E488" s="8"/>
      <c r="G488" s="175" t="s">
        <v>490</v>
      </c>
      <c r="H488" s="174"/>
      <c r="I488" s="176"/>
      <c r="J488" s="176"/>
      <c r="K488" s="197"/>
      <c r="L488" s="197"/>
      <c r="M488" s="197"/>
      <c r="N488" s="197"/>
      <c r="O488" s="197"/>
      <c r="P488" s="197"/>
      <c r="R488" s="198"/>
      <c r="S488" s="174"/>
      <c r="T488" s="174"/>
      <c r="U488" s="174"/>
      <c r="V488" s="174"/>
      <c r="W488" s="174"/>
      <c r="X488" s="174"/>
      <c r="Y488" s="174"/>
      <c r="Z488" s="174"/>
      <c r="AA488" s="174"/>
      <c r="AB488" s="174"/>
      <c r="AC488" s="174"/>
      <c r="AD488" s="174"/>
      <c r="AE488" s="174"/>
      <c r="AF488" s="174"/>
      <c r="AG488" s="174"/>
      <c r="AH488" s="174"/>
      <c r="AI488" s="174"/>
      <c r="AJ488" s="174"/>
      <c r="AK488" s="174"/>
      <c r="AL488" s="174"/>
      <c r="AM488" s="174"/>
      <c r="AN488" s="174"/>
      <c r="AO488" s="174"/>
      <c r="AP488" s="174"/>
      <c r="AQ488" s="174"/>
      <c r="AR488" s="174"/>
      <c r="AS488" s="174"/>
      <c r="AT488" s="174"/>
      <c r="AU488" s="174"/>
      <c r="AV488" s="174"/>
      <c r="AW488" s="174"/>
      <c r="AX488" s="174"/>
      <c r="AY488" s="174"/>
      <c r="AZ488" s="174"/>
      <c r="BA488" s="174"/>
      <c r="BB488" s="174"/>
      <c r="BC488" s="174"/>
      <c r="BD488" s="174"/>
      <c r="BE488" s="174"/>
      <c r="BF488" s="174"/>
      <c r="BG488" s="174"/>
      <c r="BH488" s="174"/>
      <c r="BI488" s="174"/>
      <c r="BJ488" s="174"/>
      <c r="BK488" s="174"/>
      <c r="BL488" s="174"/>
      <c r="BM488" s="174"/>
      <c r="BN488" s="174"/>
      <c r="BO488" s="174"/>
      <c r="BP488" s="174"/>
      <c r="BQ488" s="174"/>
      <c r="BR488" s="174"/>
      <c r="BS488" s="174"/>
      <c r="BT488" s="174"/>
      <c r="BU488" s="174"/>
      <c r="BV488" s="174"/>
      <c r="BW488" s="174"/>
      <c r="BX488" s="174"/>
      <c r="BY488" s="174"/>
      <c r="BZ488" s="174"/>
      <c r="CA488" s="174"/>
      <c r="CB488" s="174"/>
      <c r="CC488" s="174"/>
      <c r="CD488" s="174"/>
      <c r="CE488" s="174"/>
      <c r="CF488" s="174"/>
      <c r="CG488" s="174"/>
      <c r="CH488" s="174"/>
      <c r="CI488" s="174"/>
      <c r="CJ488" s="174"/>
      <c r="CK488" s="174"/>
      <c r="CL488" s="174"/>
      <c r="CN488" s="176"/>
      <c r="CO488" s="174"/>
      <c r="CP488" s="174"/>
      <c r="CQ488" s="174"/>
      <c r="CR488" s="174"/>
      <c r="CS488" s="174"/>
      <c r="CT488" s="174"/>
      <c r="CU488" s="174"/>
      <c r="CV488" s="174"/>
      <c r="CW488" s="174"/>
      <c r="CX488" s="174"/>
      <c r="CY488" s="174"/>
      <c r="CZ488" s="174"/>
      <c r="DA488" s="174"/>
      <c r="DB488" s="174"/>
      <c r="DC488" s="174"/>
      <c r="DD488" s="174"/>
      <c r="DE488" s="174"/>
      <c r="DF488" s="174"/>
      <c r="DG488" s="174"/>
      <c r="DH488" s="174"/>
      <c r="DI488" s="174"/>
      <c r="DJ488" s="174"/>
      <c r="DK488" s="174"/>
      <c r="DL488" s="174"/>
    </row>
    <row r="489" spans="1:116" x14ac:dyDescent="0.4">
      <c r="A489" s="174"/>
      <c r="E489" s="8"/>
      <c r="G489" s="175" t="s">
        <v>492</v>
      </c>
      <c r="H489" s="174"/>
      <c r="I489" s="176"/>
      <c r="J489" s="176"/>
      <c r="K489" s="197"/>
      <c r="L489" s="197"/>
      <c r="M489" s="197"/>
      <c r="N489" s="197"/>
      <c r="O489" s="197"/>
      <c r="P489" s="197"/>
      <c r="R489" s="198"/>
      <c r="S489" s="174"/>
      <c r="T489" s="174"/>
      <c r="U489" s="174"/>
      <c r="V489" s="174"/>
      <c r="W489" s="174"/>
      <c r="X489" s="174"/>
      <c r="Y489" s="174"/>
      <c r="Z489" s="174"/>
      <c r="AA489" s="174"/>
      <c r="AB489" s="174"/>
      <c r="AC489" s="174"/>
      <c r="AD489" s="174"/>
      <c r="AE489" s="174"/>
      <c r="AF489" s="174"/>
      <c r="AG489" s="174"/>
      <c r="AH489" s="174"/>
      <c r="AI489" s="174"/>
      <c r="AJ489" s="174"/>
      <c r="AK489" s="174"/>
      <c r="AL489" s="174"/>
      <c r="AM489" s="174"/>
      <c r="AN489" s="174"/>
      <c r="AO489" s="174"/>
      <c r="AP489" s="174"/>
      <c r="AQ489" s="174"/>
      <c r="AR489" s="174"/>
      <c r="AS489" s="174"/>
      <c r="AT489" s="174"/>
      <c r="AU489" s="174"/>
      <c r="AV489" s="174"/>
      <c r="AW489" s="174"/>
      <c r="AX489" s="174"/>
      <c r="AY489" s="174"/>
      <c r="AZ489" s="174"/>
      <c r="BA489" s="174"/>
      <c r="BB489" s="174"/>
      <c r="BC489" s="174"/>
      <c r="BD489" s="174"/>
      <c r="BE489" s="174"/>
      <c r="BF489" s="174"/>
      <c r="BG489" s="174"/>
      <c r="BH489" s="174"/>
      <c r="BI489" s="174"/>
      <c r="BJ489" s="174"/>
      <c r="BK489" s="174"/>
      <c r="BL489" s="174"/>
      <c r="BM489" s="174"/>
      <c r="BN489" s="174"/>
      <c r="BO489" s="174"/>
      <c r="BP489" s="174"/>
      <c r="BQ489" s="174"/>
      <c r="BR489" s="174"/>
      <c r="BS489" s="174"/>
      <c r="BT489" s="174"/>
      <c r="BU489" s="174"/>
      <c r="BV489" s="174"/>
      <c r="BW489" s="174"/>
      <c r="BX489" s="174"/>
      <c r="BY489" s="174"/>
      <c r="BZ489" s="174"/>
      <c r="CA489" s="174"/>
      <c r="CB489" s="174"/>
      <c r="CC489" s="174"/>
      <c r="CD489" s="174"/>
      <c r="CE489" s="174"/>
      <c r="CF489" s="174"/>
      <c r="CG489" s="174"/>
      <c r="CH489" s="174"/>
      <c r="CI489" s="174"/>
      <c r="CJ489" s="174"/>
      <c r="CK489" s="174"/>
      <c r="CL489" s="174"/>
      <c r="CN489" s="176"/>
      <c r="CO489" s="174"/>
      <c r="CP489" s="174"/>
      <c r="CQ489" s="174"/>
      <c r="CR489" s="174"/>
      <c r="CS489" s="174"/>
      <c r="CT489" s="174"/>
      <c r="CU489" s="174"/>
      <c r="CV489" s="174"/>
      <c r="CW489" s="174"/>
      <c r="CX489" s="174"/>
      <c r="CY489" s="174"/>
      <c r="CZ489" s="174"/>
      <c r="DA489" s="174"/>
      <c r="DB489" s="174"/>
      <c r="DC489" s="174"/>
      <c r="DD489" s="174"/>
      <c r="DE489" s="174"/>
      <c r="DF489" s="174"/>
      <c r="DG489" s="174"/>
      <c r="DH489" s="174"/>
      <c r="DI489" s="174"/>
      <c r="DJ489" s="174"/>
      <c r="DK489" s="174"/>
      <c r="DL489" s="174"/>
    </row>
    <row r="490" spans="1:116" x14ac:dyDescent="0.4">
      <c r="A490" s="174"/>
      <c r="E490" s="8"/>
      <c r="G490" s="175" t="s">
        <v>461</v>
      </c>
      <c r="H490" s="174"/>
      <c r="I490" s="176"/>
      <c r="J490" s="176"/>
      <c r="K490" s="197"/>
      <c r="L490" s="197"/>
      <c r="M490" s="197"/>
      <c r="N490" s="197"/>
      <c r="O490" s="197"/>
      <c r="P490" s="197"/>
      <c r="R490" s="198"/>
      <c r="S490" s="199" t="str">
        <f t="shared" ref="S490:AX490" si="552">S$20</f>
        <v>S$16</v>
      </c>
      <c r="T490" s="199" t="str">
        <f t="shared" si="552"/>
        <v>T$16</v>
      </c>
      <c r="U490" s="199" t="str">
        <f t="shared" si="552"/>
        <v>U$16</v>
      </c>
      <c r="V490" s="199" t="str">
        <f t="shared" si="552"/>
        <v>V$16</v>
      </c>
      <c r="W490" s="199" t="str">
        <f t="shared" si="552"/>
        <v>W$16</v>
      </c>
      <c r="X490" s="199" t="str">
        <f t="shared" si="552"/>
        <v>X$16</v>
      </c>
      <c r="Y490" s="199" t="str">
        <f t="shared" si="552"/>
        <v>Y$16</v>
      </c>
      <c r="Z490" s="199" t="str">
        <f t="shared" si="552"/>
        <v>Z$16</v>
      </c>
      <c r="AA490" s="199" t="str">
        <f t="shared" si="552"/>
        <v>AA$16</v>
      </c>
      <c r="AB490" s="199" t="str">
        <f t="shared" si="552"/>
        <v>AB$16</v>
      </c>
      <c r="AC490" s="199" t="str">
        <f t="shared" si="552"/>
        <v>AC$16</v>
      </c>
      <c r="AD490" s="199" t="str">
        <f t="shared" si="552"/>
        <v>AD$16</v>
      </c>
      <c r="AE490" s="199" t="str">
        <f t="shared" si="552"/>
        <v>AE$16</v>
      </c>
      <c r="AF490" s="199" t="str">
        <f t="shared" si="552"/>
        <v>AF$16</v>
      </c>
      <c r="AG490" s="199" t="str">
        <f t="shared" si="552"/>
        <v>AG$16</v>
      </c>
      <c r="AH490" s="199" t="str">
        <f t="shared" si="552"/>
        <v>AH$16</v>
      </c>
      <c r="AI490" s="199" t="str">
        <f t="shared" si="552"/>
        <v>AI$16</v>
      </c>
      <c r="AJ490" s="199" t="str">
        <f t="shared" si="552"/>
        <v>AJ$16</v>
      </c>
      <c r="AK490" s="199" t="str">
        <f t="shared" si="552"/>
        <v>AK$16</v>
      </c>
      <c r="AL490" s="199" t="str">
        <f t="shared" si="552"/>
        <v>AL$16</v>
      </c>
      <c r="AM490" s="199" t="str">
        <f t="shared" si="552"/>
        <v>AM$16</v>
      </c>
      <c r="AN490" s="199" t="str">
        <f t="shared" si="552"/>
        <v>AN$16</v>
      </c>
      <c r="AO490" s="199" t="str">
        <f t="shared" si="552"/>
        <v>AO$16</v>
      </c>
      <c r="AP490" s="199" t="str">
        <f t="shared" si="552"/>
        <v>AP$16</v>
      </c>
      <c r="AQ490" s="199" t="str">
        <f t="shared" si="552"/>
        <v>AQ$16</v>
      </c>
      <c r="AR490" s="199" t="str">
        <f t="shared" si="552"/>
        <v>AR$16</v>
      </c>
      <c r="AS490" s="199" t="str">
        <f t="shared" si="552"/>
        <v>AS$16</v>
      </c>
      <c r="AT490" s="199" t="str">
        <f t="shared" si="552"/>
        <v>AT$16</v>
      </c>
      <c r="AU490" s="199" t="str">
        <f t="shared" si="552"/>
        <v>AU$16</v>
      </c>
      <c r="AV490" s="199" t="str">
        <f t="shared" si="552"/>
        <v>AV$16</v>
      </c>
      <c r="AW490" s="199" t="str">
        <f t="shared" si="552"/>
        <v>AW$16</v>
      </c>
      <c r="AX490" s="199" t="str">
        <f t="shared" si="552"/>
        <v>AX$16</v>
      </c>
      <c r="AY490" s="199" t="str">
        <f t="shared" ref="AY490:CD490" si="553">AY$20</f>
        <v>AY$16</v>
      </c>
      <c r="AZ490" s="199" t="str">
        <f t="shared" si="553"/>
        <v>AZ$16</v>
      </c>
      <c r="BA490" s="199" t="str">
        <f t="shared" si="553"/>
        <v>BA$16</v>
      </c>
      <c r="BB490" s="199" t="str">
        <f t="shared" si="553"/>
        <v>BB$16</v>
      </c>
      <c r="BC490" s="199" t="str">
        <f t="shared" si="553"/>
        <v>BC$16</v>
      </c>
      <c r="BD490" s="199" t="str">
        <f t="shared" si="553"/>
        <v>BD$16</v>
      </c>
      <c r="BE490" s="199" t="str">
        <f t="shared" si="553"/>
        <v>BE$16</v>
      </c>
      <c r="BF490" s="199" t="str">
        <f t="shared" si="553"/>
        <v>BF$16</v>
      </c>
      <c r="BG490" s="199" t="str">
        <f t="shared" si="553"/>
        <v>BG$16</v>
      </c>
      <c r="BH490" s="199" t="str">
        <f t="shared" si="553"/>
        <v>BH$16</v>
      </c>
      <c r="BI490" s="199" t="str">
        <f t="shared" si="553"/>
        <v>BI$16</v>
      </c>
      <c r="BJ490" s="199" t="str">
        <f t="shared" si="553"/>
        <v>BJ$16</v>
      </c>
      <c r="BK490" s="199" t="str">
        <f t="shared" si="553"/>
        <v>BK$16</v>
      </c>
      <c r="BL490" s="199" t="str">
        <f t="shared" si="553"/>
        <v>BL$16</v>
      </c>
      <c r="BM490" s="199" t="str">
        <f t="shared" si="553"/>
        <v>BM$16</v>
      </c>
      <c r="BN490" s="199" t="str">
        <f t="shared" si="553"/>
        <v>BN$16</v>
      </c>
      <c r="BO490" s="199" t="str">
        <f t="shared" si="553"/>
        <v>BO$16</v>
      </c>
      <c r="BP490" s="199" t="str">
        <f t="shared" si="553"/>
        <v>BP$16</v>
      </c>
      <c r="BQ490" s="199" t="str">
        <f t="shared" si="553"/>
        <v>BQ$16</v>
      </c>
      <c r="BR490" s="199" t="str">
        <f t="shared" si="553"/>
        <v>BR$16</v>
      </c>
      <c r="BS490" s="199" t="str">
        <f t="shared" si="553"/>
        <v>BS$16</v>
      </c>
      <c r="BT490" s="199" t="str">
        <f t="shared" si="553"/>
        <v>BT$16</v>
      </c>
      <c r="BU490" s="199" t="str">
        <f t="shared" si="553"/>
        <v>BU$16</v>
      </c>
      <c r="BV490" s="199" t="str">
        <f t="shared" si="553"/>
        <v>BV$16</v>
      </c>
      <c r="BW490" s="199" t="str">
        <f t="shared" si="553"/>
        <v>BW$16</v>
      </c>
      <c r="BX490" s="199" t="str">
        <f t="shared" si="553"/>
        <v>BX$16</v>
      </c>
      <c r="BY490" s="199" t="str">
        <f t="shared" si="553"/>
        <v>BY$16</v>
      </c>
      <c r="BZ490" s="199" t="str">
        <f t="shared" si="553"/>
        <v>BZ$16</v>
      </c>
      <c r="CA490" s="199" t="str">
        <f t="shared" si="553"/>
        <v>CA$16</v>
      </c>
      <c r="CB490" s="199" t="str">
        <f t="shared" si="553"/>
        <v>CB$16</v>
      </c>
      <c r="CC490" s="199" t="str">
        <f t="shared" si="553"/>
        <v>CC$16</v>
      </c>
      <c r="CD490" s="199" t="str">
        <f t="shared" si="553"/>
        <v>CD$16</v>
      </c>
      <c r="CE490" s="199" t="str">
        <f t="shared" ref="CE490:CL490" si="554">CE$20</f>
        <v>CE$16</v>
      </c>
      <c r="CF490" s="199" t="str">
        <f t="shared" si="554"/>
        <v>CF$16</v>
      </c>
      <c r="CG490" s="199" t="str">
        <f t="shared" si="554"/>
        <v>CG$16</v>
      </c>
      <c r="CH490" s="199" t="str">
        <f t="shared" si="554"/>
        <v>CH$16</v>
      </c>
      <c r="CI490" s="199" t="str">
        <f t="shared" si="554"/>
        <v>CI$16</v>
      </c>
      <c r="CJ490" s="199" t="str">
        <f t="shared" si="554"/>
        <v>CJ$16</v>
      </c>
      <c r="CK490" s="199" t="str">
        <f t="shared" si="554"/>
        <v>CK$16</v>
      </c>
      <c r="CL490" s="199" t="str">
        <f t="shared" si="554"/>
        <v>CL$16</v>
      </c>
      <c r="CN490" s="176"/>
      <c r="CO490" s="199" t="str">
        <f t="shared" ref="CO490:DL490" si="555">CO$20</f>
        <v>CO$16</v>
      </c>
      <c r="CP490" s="199" t="str">
        <f t="shared" si="555"/>
        <v>CP$16</v>
      </c>
      <c r="CQ490" s="199" t="str">
        <f t="shared" si="555"/>
        <v>CQ$16</v>
      </c>
      <c r="CR490" s="199" t="str">
        <f t="shared" si="555"/>
        <v>CR$16</v>
      </c>
      <c r="CS490" s="199" t="str">
        <f t="shared" si="555"/>
        <v>CS$16</v>
      </c>
      <c r="CT490" s="199" t="str">
        <f t="shared" si="555"/>
        <v>CT$16</v>
      </c>
      <c r="CU490" s="199" t="str">
        <f t="shared" si="555"/>
        <v>CU$16</v>
      </c>
      <c r="CV490" s="199" t="str">
        <f t="shared" si="555"/>
        <v>CV$16</v>
      </c>
      <c r="CW490" s="199" t="str">
        <f t="shared" si="555"/>
        <v>CW$16</v>
      </c>
      <c r="CX490" s="199" t="str">
        <f t="shared" si="555"/>
        <v>CX$16</v>
      </c>
      <c r="CY490" s="199" t="str">
        <f t="shared" si="555"/>
        <v>CY$16</v>
      </c>
      <c r="CZ490" s="199" t="str">
        <f t="shared" si="555"/>
        <v>CZ$16</v>
      </c>
      <c r="DA490" s="199" t="str">
        <f t="shared" si="555"/>
        <v>DA$16</v>
      </c>
      <c r="DB490" s="199" t="str">
        <f t="shared" si="555"/>
        <v>DB$16</v>
      </c>
      <c r="DC490" s="199" t="str">
        <f t="shared" si="555"/>
        <v>DC$16</v>
      </c>
      <c r="DD490" s="199" t="str">
        <f t="shared" si="555"/>
        <v>DD$16</v>
      </c>
      <c r="DE490" s="199" t="str">
        <f t="shared" si="555"/>
        <v>DE$16</v>
      </c>
      <c r="DF490" s="199" t="str">
        <f t="shared" si="555"/>
        <v>DF$16</v>
      </c>
      <c r="DG490" s="199" t="str">
        <f t="shared" si="555"/>
        <v>DG$16</v>
      </c>
      <c r="DH490" s="199" t="str">
        <f t="shared" si="555"/>
        <v>DH$16</v>
      </c>
      <c r="DI490" s="199" t="str">
        <f t="shared" si="555"/>
        <v>DI$16</v>
      </c>
      <c r="DJ490" s="199" t="str">
        <f t="shared" si="555"/>
        <v>DJ$16</v>
      </c>
      <c r="DK490" s="199" t="str">
        <f t="shared" si="555"/>
        <v>DK$16</v>
      </c>
      <c r="DL490" s="199" t="str">
        <f t="shared" si="555"/>
        <v>DL$16</v>
      </c>
    </row>
    <row r="491" spans="1:116" x14ac:dyDescent="0.4">
      <c r="A491" s="174"/>
      <c r="E491" s="8"/>
      <c r="G491" s="175" t="s">
        <v>462</v>
      </c>
      <c r="H491" s="200"/>
      <c r="I491" s="201"/>
      <c r="J491" s="201"/>
      <c r="K491" s="202"/>
      <c r="L491" s="202"/>
      <c r="M491" s="202"/>
      <c r="N491" s="202"/>
      <c r="O491" s="202"/>
      <c r="P491" s="202"/>
      <c r="R491" s="202"/>
      <c r="S491" s="199" t="str">
        <f t="shared" ref="S491:AX491" si="556">S$21</f>
        <v>S$17</v>
      </c>
      <c r="T491" s="199" t="str">
        <f t="shared" si="556"/>
        <v>T$17</v>
      </c>
      <c r="U491" s="199" t="str">
        <f t="shared" si="556"/>
        <v>U$17</v>
      </c>
      <c r="V491" s="199" t="str">
        <f t="shared" si="556"/>
        <v>V$17</v>
      </c>
      <c r="W491" s="199" t="str">
        <f t="shared" si="556"/>
        <v>W$17</v>
      </c>
      <c r="X491" s="199" t="str">
        <f t="shared" si="556"/>
        <v>X$17</v>
      </c>
      <c r="Y491" s="199" t="str">
        <f t="shared" si="556"/>
        <v>Y$17</v>
      </c>
      <c r="Z491" s="199" t="str">
        <f t="shared" si="556"/>
        <v>Z$17</v>
      </c>
      <c r="AA491" s="199" t="str">
        <f t="shared" si="556"/>
        <v>AA$17</v>
      </c>
      <c r="AB491" s="199" t="str">
        <f t="shared" si="556"/>
        <v>AB$17</v>
      </c>
      <c r="AC491" s="199" t="str">
        <f t="shared" si="556"/>
        <v>AC$17</v>
      </c>
      <c r="AD491" s="199" t="str">
        <f t="shared" si="556"/>
        <v>AD$17</v>
      </c>
      <c r="AE491" s="199" t="str">
        <f t="shared" si="556"/>
        <v>AE$17</v>
      </c>
      <c r="AF491" s="199" t="str">
        <f t="shared" si="556"/>
        <v>AF$17</v>
      </c>
      <c r="AG491" s="199" t="str">
        <f t="shared" si="556"/>
        <v>AG$17</v>
      </c>
      <c r="AH491" s="199" t="str">
        <f t="shared" si="556"/>
        <v>AH$17</v>
      </c>
      <c r="AI491" s="199" t="str">
        <f t="shared" si="556"/>
        <v>AI$17</v>
      </c>
      <c r="AJ491" s="199" t="str">
        <f t="shared" si="556"/>
        <v>AJ$17</v>
      </c>
      <c r="AK491" s="199" t="str">
        <f t="shared" si="556"/>
        <v>AK$17</v>
      </c>
      <c r="AL491" s="199" t="str">
        <f t="shared" si="556"/>
        <v>AL$17</v>
      </c>
      <c r="AM491" s="199" t="str">
        <f t="shared" si="556"/>
        <v>AM$17</v>
      </c>
      <c r="AN491" s="199" t="str">
        <f t="shared" si="556"/>
        <v>AN$17</v>
      </c>
      <c r="AO491" s="199" t="str">
        <f t="shared" si="556"/>
        <v>AO$17</v>
      </c>
      <c r="AP491" s="199" t="str">
        <f t="shared" si="556"/>
        <v>AP$17</v>
      </c>
      <c r="AQ491" s="199" t="str">
        <f t="shared" si="556"/>
        <v>AQ$17</v>
      </c>
      <c r="AR491" s="199" t="str">
        <f t="shared" si="556"/>
        <v>AR$17</v>
      </c>
      <c r="AS491" s="199" t="str">
        <f t="shared" si="556"/>
        <v>AS$17</v>
      </c>
      <c r="AT491" s="199" t="str">
        <f t="shared" si="556"/>
        <v>AT$17</v>
      </c>
      <c r="AU491" s="199" t="str">
        <f t="shared" si="556"/>
        <v>AU$17</v>
      </c>
      <c r="AV491" s="199" t="str">
        <f t="shared" si="556"/>
        <v>AV$17</v>
      </c>
      <c r="AW491" s="199" t="str">
        <f t="shared" si="556"/>
        <v>AW$17</v>
      </c>
      <c r="AX491" s="199" t="str">
        <f t="shared" si="556"/>
        <v>AX$17</v>
      </c>
      <c r="AY491" s="199" t="str">
        <f t="shared" ref="AY491:CD491" si="557">AY$21</f>
        <v>AY$17</v>
      </c>
      <c r="AZ491" s="199" t="str">
        <f t="shared" si="557"/>
        <v>AZ$17</v>
      </c>
      <c r="BA491" s="199" t="str">
        <f t="shared" si="557"/>
        <v>BA$17</v>
      </c>
      <c r="BB491" s="199" t="str">
        <f t="shared" si="557"/>
        <v>BB$17</v>
      </c>
      <c r="BC491" s="199" t="str">
        <f t="shared" si="557"/>
        <v>BC$17</v>
      </c>
      <c r="BD491" s="199" t="str">
        <f t="shared" si="557"/>
        <v>BD$17</v>
      </c>
      <c r="BE491" s="199" t="str">
        <f t="shared" si="557"/>
        <v>BE$17</v>
      </c>
      <c r="BF491" s="199" t="str">
        <f t="shared" si="557"/>
        <v>BF$17</v>
      </c>
      <c r="BG491" s="199" t="str">
        <f t="shared" si="557"/>
        <v>BG$17</v>
      </c>
      <c r="BH491" s="199" t="str">
        <f t="shared" si="557"/>
        <v>BH$17</v>
      </c>
      <c r="BI491" s="199" t="str">
        <f t="shared" si="557"/>
        <v>BI$17</v>
      </c>
      <c r="BJ491" s="199" t="str">
        <f t="shared" si="557"/>
        <v>BJ$17</v>
      </c>
      <c r="BK491" s="199" t="str">
        <f t="shared" si="557"/>
        <v>BK$17</v>
      </c>
      <c r="BL491" s="199" t="str">
        <f t="shared" si="557"/>
        <v>BL$17</v>
      </c>
      <c r="BM491" s="199" t="str">
        <f t="shared" si="557"/>
        <v>BM$17</v>
      </c>
      <c r="BN491" s="199" t="str">
        <f t="shared" si="557"/>
        <v>BN$17</v>
      </c>
      <c r="BO491" s="199" t="str">
        <f t="shared" si="557"/>
        <v>BO$17</v>
      </c>
      <c r="BP491" s="199" t="str">
        <f t="shared" si="557"/>
        <v>BP$17</v>
      </c>
      <c r="BQ491" s="199" t="str">
        <f t="shared" si="557"/>
        <v>BQ$17</v>
      </c>
      <c r="BR491" s="199" t="str">
        <f t="shared" si="557"/>
        <v>BR$17</v>
      </c>
      <c r="BS491" s="199" t="str">
        <f t="shared" si="557"/>
        <v>BS$17</v>
      </c>
      <c r="BT491" s="199" t="str">
        <f t="shared" si="557"/>
        <v>BT$17</v>
      </c>
      <c r="BU491" s="199" t="str">
        <f t="shared" si="557"/>
        <v>BU$17</v>
      </c>
      <c r="BV491" s="199" t="str">
        <f t="shared" si="557"/>
        <v>BV$17</v>
      </c>
      <c r="BW491" s="199" t="str">
        <f t="shared" si="557"/>
        <v>BW$17</v>
      </c>
      <c r="BX491" s="199" t="str">
        <f t="shared" si="557"/>
        <v>BX$17</v>
      </c>
      <c r="BY491" s="199" t="str">
        <f t="shared" si="557"/>
        <v>BY$17</v>
      </c>
      <c r="BZ491" s="199" t="str">
        <f t="shared" si="557"/>
        <v>BZ$17</v>
      </c>
      <c r="CA491" s="199" t="str">
        <f t="shared" si="557"/>
        <v>CA$17</v>
      </c>
      <c r="CB491" s="199" t="str">
        <f t="shared" si="557"/>
        <v>CB$17</v>
      </c>
      <c r="CC491" s="199" t="str">
        <f t="shared" si="557"/>
        <v>CC$17</v>
      </c>
      <c r="CD491" s="199" t="str">
        <f t="shared" si="557"/>
        <v>CD$17</v>
      </c>
      <c r="CE491" s="199" t="str">
        <f t="shared" ref="CE491:CL491" si="558">CE$21</f>
        <v>CE$17</v>
      </c>
      <c r="CF491" s="199" t="str">
        <f t="shared" si="558"/>
        <v>CF$17</v>
      </c>
      <c r="CG491" s="199" t="str">
        <f t="shared" si="558"/>
        <v>CG$17</v>
      </c>
      <c r="CH491" s="199" t="str">
        <f t="shared" si="558"/>
        <v>CH$17</v>
      </c>
      <c r="CI491" s="199" t="str">
        <f t="shared" si="558"/>
        <v>CI$17</v>
      </c>
      <c r="CJ491" s="199" t="str">
        <f t="shared" si="558"/>
        <v>CJ$17</v>
      </c>
      <c r="CK491" s="199" t="str">
        <f t="shared" si="558"/>
        <v>CK$17</v>
      </c>
      <c r="CL491" s="199" t="str">
        <f t="shared" si="558"/>
        <v>CL$17</v>
      </c>
      <c r="CN491" s="201"/>
      <c r="CO491" s="199" t="str">
        <f t="shared" ref="CO491:DL491" si="559">CO$21</f>
        <v>CO$17</v>
      </c>
      <c r="CP491" s="199" t="str">
        <f t="shared" si="559"/>
        <v>CP$17</v>
      </c>
      <c r="CQ491" s="199" t="str">
        <f t="shared" si="559"/>
        <v>CQ$17</v>
      </c>
      <c r="CR491" s="199" t="str">
        <f t="shared" si="559"/>
        <v>CR$17</v>
      </c>
      <c r="CS491" s="199" t="str">
        <f t="shared" si="559"/>
        <v>CS$17</v>
      </c>
      <c r="CT491" s="199" t="str">
        <f t="shared" si="559"/>
        <v>CT$17</v>
      </c>
      <c r="CU491" s="199" t="str">
        <f t="shared" si="559"/>
        <v>CU$17</v>
      </c>
      <c r="CV491" s="199" t="str">
        <f t="shared" si="559"/>
        <v>CV$17</v>
      </c>
      <c r="CW491" s="199" t="str">
        <f t="shared" si="559"/>
        <v>CW$17</v>
      </c>
      <c r="CX491" s="199" t="str">
        <f t="shared" si="559"/>
        <v>CX$17</v>
      </c>
      <c r="CY491" s="199" t="str">
        <f t="shared" si="559"/>
        <v>CY$17</v>
      </c>
      <c r="CZ491" s="199" t="str">
        <f t="shared" si="559"/>
        <v>CZ$17</v>
      </c>
      <c r="DA491" s="199" t="str">
        <f t="shared" si="559"/>
        <v>DA$17</v>
      </c>
      <c r="DB491" s="199" t="str">
        <f t="shared" si="559"/>
        <v>DB$17</v>
      </c>
      <c r="DC491" s="199" t="str">
        <f t="shared" si="559"/>
        <v>DC$17</v>
      </c>
      <c r="DD491" s="199" t="str">
        <f t="shared" si="559"/>
        <v>DD$17</v>
      </c>
      <c r="DE491" s="199" t="str">
        <f t="shared" si="559"/>
        <v>DE$17</v>
      </c>
      <c r="DF491" s="199" t="str">
        <f t="shared" si="559"/>
        <v>DF$17</v>
      </c>
      <c r="DG491" s="199" t="str">
        <f t="shared" si="559"/>
        <v>DG$17</v>
      </c>
      <c r="DH491" s="199" t="str">
        <f t="shared" si="559"/>
        <v>DH$17</v>
      </c>
      <c r="DI491" s="199" t="str">
        <f t="shared" si="559"/>
        <v>DI$17</v>
      </c>
      <c r="DJ491" s="199" t="str">
        <f t="shared" si="559"/>
        <v>DJ$17</v>
      </c>
      <c r="DK491" s="199" t="str">
        <f t="shared" si="559"/>
        <v>DK$17</v>
      </c>
      <c r="DL491" s="199" t="str">
        <f t="shared" si="559"/>
        <v>DL$17</v>
      </c>
    </row>
    <row r="492" spans="1:116" x14ac:dyDescent="0.4">
      <c r="A492" s="174"/>
      <c r="E492" s="8"/>
      <c r="G492" s="175" t="s">
        <v>491</v>
      </c>
      <c r="H492" s="200"/>
      <c r="I492" s="201"/>
      <c r="J492" s="201"/>
      <c r="K492" s="202"/>
      <c r="L492" s="202"/>
      <c r="M492" s="202"/>
      <c r="N492" s="202"/>
      <c r="O492" s="202"/>
      <c r="P492" s="202"/>
      <c r="R492" s="202"/>
      <c r="S492" s="190"/>
      <c r="T492" s="190"/>
      <c r="U492" s="190"/>
      <c r="V492" s="190"/>
      <c r="W492" s="190"/>
      <c r="X492" s="190"/>
      <c r="Y492" s="190"/>
      <c r="Z492" s="190"/>
      <c r="AA492" s="190"/>
      <c r="AB492" s="190"/>
      <c r="AC492" s="190"/>
      <c r="AD492" s="190"/>
      <c r="AE492" s="190"/>
      <c r="AF492" s="190"/>
      <c r="AG492" s="190"/>
      <c r="AH492" s="190"/>
      <c r="AI492" s="190"/>
      <c r="AJ492" s="190"/>
      <c r="AK492" s="190"/>
      <c r="AL492" s="190"/>
      <c r="AM492" s="190"/>
      <c r="AN492" s="190"/>
      <c r="AO492" s="190"/>
      <c r="AP492" s="190"/>
      <c r="AQ492" s="190"/>
      <c r="AR492" s="190"/>
      <c r="AS492" s="190"/>
      <c r="AT492" s="190"/>
      <c r="AU492" s="190"/>
      <c r="AV492" s="190"/>
      <c r="AW492" s="190"/>
      <c r="AX492" s="190"/>
      <c r="AY492" s="190"/>
      <c r="AZ492" s="190"/>
      <c r="BA492" s="190"/>
      <c r="BB492" s="190"/>
      <c r="BC492" s="190"/>
      <c r="BD492" s="190"/>
      <c r="BE492" s="190"/>
      <c r="BF492" s="190"/>
      <c r="BG492" s="190"/>
      <c r="BH492" s="190"/>
      <c r="BI492" s="190"/>
      <c r="BJ492" s="190"/>
      <c r="BK492" s="190"/>
      <c r="BL492" s="190"/>
      <c r="BM492" s="190"/>
      <c r="BN492" s="190"/>
      <c r="BO492" s="190"/>
      <c r="BP492" s="190"/>
      <c r="BQ492" s="190"/>
      <c r="BR492" s="190"/>
      <c r="BS492" s="190"/>
      <c r="BT492" s="190"/>
      <c r="BU492" s="190"/>
      <c r="BV492" s="190"/>
      <c r="BW492" s="190"/>
      <c r="BX492" s="190"/>
      <c r="BY492" s="190"/>
      <c r="BZ492" s="190"/>
      <c r="CA492" s="190"/>
      <c r="CB492" s="190"/>
      <c r="CC492" s="190"/>
      <c r="CD492" s="190"/>
      <c r="CE492" s="190"/>
      <c r="CF492" s="190"/>
      <c r="CG492" s="190"/>
      <c r="CH492" s="190"/>
      <c r="CI492" s="190"/>
      <c r="CJ492" s="190"/>
      <c r="CK492" s="190"/>
      <c r="CL492" s="190"/>
      <c r="CN492" s="201"/>
      <c r="CO492" s="190"/>
      <c r="CP492" s="190"/>
      <c r="CQ492" s="190"/>
      <c r="CR492" s="190"/>
      <c r="CS492" s="190"/>
      <c r="CT492" s="190"/>
      <c r="CU492" s="190"/>
      <c r="CV492" s="190"/>
      <c r="CW492" s="190"/>
      <c r="CX492" s="190"/>
      <c r="CY492" s="190"/>
      <c r="CZ492" s="190"/>
      <c r="DA492" s="190"/>
      <c r="DB492" s="190"/>
      <c r="DC492" s="190"/>
      <c r="DD492" s="190"/>
      <c r="DE492" s="190"/>
      <c r="DF492" s="190"/>
      <c r="DG492" s="190"/>
      <c r="DH492" s="190"/>
      <c r="DI492" s="190"/>
      <c r="DJ492" s="190"/>
      <c r="DK492" s="190"/>
      <c r="DL492" s="190"/>
    </row>
    <row r="493" spans="1:116" x14ac:dyDescent="0.4">
      <c r="A493" s="174"/>
      <c r="E493" s="8"/>
      <c r="G493" s="175" t="s">
        <v>505</v>
      </c>
      <c r="H493" s="200"/>
      <c r="I493" s="201"/>
      <c r="J493" s="201"/>
      <c r="K493" s="202"/>
      <c r="L493" s="202"/>
      <c r="M493" s="202"/>
      <c r="N493" s="202"/>
      <c r="O493" s="202"/>
      <c r="P493" s="202"/>
      <c r="R493" s="202"/>
      <c r="S493" s="190"/>
      <c r="T493" s="190"/>
      <c r="U493" s="190"/>
      <c r="V493" s="190"/>
      <c r="W493" s="190"/>
      <c r="X493" s="190"/>
      <c r="Y493" s="190"/>
      <c r="Z493" s="190"/>
      <c r="AA493" s="190"/>
      <c r="AB493" s="190"/>
      <c r="AC493" s="190"/>
      <c r="AD493" s="190"/>
      <c r="AE493" s="190"/>
      <c r="AF493" s="190"/>
      <c r="AG493" s="190"/>
      <c r="AH493" s="190"/>
      <c r="AI493" s="190"/>
      <c r="AJ493" s="190"/>
      <c r="AK493" s="190"/>
      <c r="AL493" s="190"/>
      <c r="AM493" s="190"/>
      <c r="AN493" s="190"/>
      <c r="AO493" s="190"/>
      <c r="AP493" s="190"/>
      <c r="AQ493" s="190"/>
      <c r="AR493" s="190"/>
      <c r="AS493" s="190"/>
      <c r="AT493" s="190"/>
      <c r="AU493" s="190"/>
      <c r="AV493" s="190"/>
      <c r="AW493" s="190"/>
      <c r="AX493" s="190"/>
      <c r="AY493" s="190"/>
      <c r="AZ493" s="190"/>
      <c r="BA493" s="190"/>
      <c r="BB493" s="190"/>
      <c r="BC493" s="190"/>
      <c r="BD493" s="190"/>
      <c r="BE493" s="190"/>
      <c r="BF493" s="190"/>
      <c r="BG493" s="190"/>
      <c r="BH493" s="190"/>
      <c r="BI493" s="190"/>
      <c r="BJ493" s="190"/>
      <c r="BK493" s="190"/>
      <c r="BL493" s="190"/>
      <c r="BM493" s="190"/>
      <c r="BN493" s="190"/>
      <c r="BO493" s="190"/>
      <c r="BP493" s="190"/>
      <c r="BQ493" s="190"/>
      <c r="BR493" s="190"/>
      <c r="BS493" s="190"/>
      <c r="BT493" s="190"/>
      <c r="BU493" s="190"/>
      <c r="BV493" s="190"/>
      <c r="BW493" s="190"/>
      <c r="BX493" s="190"/>
      <c r="BY493" s="190"/>
      <c r="BZ493" s="190"/>
      <c r="CA493" s="190"/>
      <c r="CB493" s="190"/>
      <c r="CC493" s="190"/>
      <c r="CD493" s="190"/>
      <c r="CE493" s="190"/>
      <c r="CF493" s="190"/>
      <c r="CG493" s="190"/>
      <c r="CH493" s="190"/>
      <c r="CI493" s="190"/>
      <c r="CJ493" s="190"/>
      <c r="CK493" s="190"/>
      <c r="CL493" s="190"/>
      <c r="CN493" s="201"/>
      <c r="CO493" s="190"/>
      <c r="CP493" s="190"/>
      <c r="CQ493" s="190"/>
      <c r="CR493" s="190"/>
      <c r="CS493" s="190"/>
      <c r="CT493" s="190"/>
      <c r="CU493" s="190"/>
      <c r="CV493" s="190"/>
      <c r="CW493" s="190"/>
      <c r="CX493" s="190"/>
      <c r="CY493" s="190"/>
      <c r="CZ493" s="190"/>
      <c r="DA493" s="190"/>
      <c r="DB493" s="190"/>
      <c r="DC493" s="190"/>
      <c r="DD493" s="190"/>
      <c r="DE493" s="190"/>
      <c r="DF493" s="190"/>
      <c r="DG493" s="190"/>
      <c r="DH493" s="190"/>
      <c r="DI493" s="190"/>
      <c r="DJ493" s="190"/>
      <c r="DK493" s="190"/>
      <c r="DL493" s="190"/>
    </row>
    <row r="494" spans="1:116" x14ac:dyDescent="0.4">
      <c r="A494" s="174"/>
      <c r="E494" s="8"/>
      <c r="G494" s="175" t="s">
        <v>463</v>
      </c>
      <c r="H494" s="200"/>
      <c r="I494" s="201"/>
      <c r="J494" s="201"/>
      <c r="K494" s="202"/>
      <c r="L494" s="202"/>
      <c r="M494" s="202"/>
      <c r="N494" s="202"/>
      <c r="O494" s="202"/>
      <c r="P494" s="202"/>
      <c r="R494" s="202"/>
      <c r="S494" s="190" t="str">
        <f t="shared" ref="S494:AX494" si="560">S$22</f>
        <v>S$18</v>
      </c>
      <c r="T494" s="190" t="str">
        <f t="shared" si="560"/>
        <v>T$18</v>
      </c>
      <c r="U494" s="190" t="str">
        <f t="shared" si="560"/>
        <v>U$18</v>
      </c>
      <c r="V494" s="190" t="str">
        <f t="shared" si="560"/>
        <v>V$18</v>
      </c>
      <c r="W494" s="190" t="str">
        <f t="shared" si="560"/>
        <v>W$18</v>
      </c>
      <c r="X494" s="190" t="str">
        <f t="shared" si="560"/>
        <v>X$18</v>
      </c>
      <c r="Y494" s="190" t="str">
        <f t="shared" si="560"/>
        <v>Y$18</v>
      </c>
      <c r="Z494" s="190" t="str">
        <f t="shared" si="560"/>
        <v>Z$18</v>
      </c>
      <c r="AA494" s="190" t="str">
        <f t="shared" si="560"/>
        <v>AA$18</v>
      </c>
      <c r="AB494" s="190" t="str">
        <f t="shared" si="560"/>
        <v>AB$18</v>
      </c>
      <c r="AC494" s="190" t="str">
        <f t="shared" si="560"/>
        <v>AC$18</v>
      </c>
      <c r="AD494" s="190" t="str">
        <f t="shared" si="560"/>
        <v>AD$18</v>
      </c>
      <c r="AE494" s="190" t="str">
        <f t="shared" si="560"/>
        <v>AE$18</v>
      </c>
      <c r="AF494" s="190" t="str">
        <f t="shared" si="560"/>
        <v>AF$18</v>
      </c>
      <c r="AG494" s="190" t="str">
        <f t="shared" si="560"/>
        <v>AG$18</v>
      </c>
      <c r="AH494" s="190" t="str">
        <f t="shared" si="560"/>
        <v>AH$18</v>
      </c>
      <c r="AI494" s="190" t="str">
        <f t="shared" si="560"/>
        <v>AI$18</v>
      </c>
      <c r="AJ494" s="190" t="str">
        <f t="shared" si="560"/>
        <v>AJ$18</v>
      </c>
      <c r="AK494" s="190" t="str">
        <f t="shared" si="560"/>
        <v>AK$18</v>
      </c>
      <c r="AL494" s="190" t="str">
        <f t="shared" si="560"/>
        <v>AL$18</v>
      </c>
      <c r="AM494" s="190" t="str">
        <f t="shared" si="560"/>
        <v>AM$18</v>
      </c>
      <c r="AN494" s="190" t="str">
        <f t="shared" si="560"/>
        <v>AN$18</v>
      </c>
      <c r="AO494" s="190" t="str">
        <f t="shared" si="560"/>
        <v>AO$18</v>
      </c>
      <c r="AP494" s="190" t="str">
        <f t="shared" si="560"/>
        <v>AP$18</v>
      </c>
      <c r="AQ494" s="190" t="str">
        <f t="shared" si="560"/>
        <v>AQ$18</v>
      </c>
      <c r="AR494" s="190" t="str">
        <f t="shared" si="560"/>
        <v>AR$18</v>
      </c>
      <c r="AS494" s="190" t="str">
        <f t="shared" si="560"/>
        <v>AS$18</v>
      </c>
      <c r="AT494" s="190" t="str">
        <f t="shared" si="560"/>
        <v>AT$18</v>
      </c>
      <c r="AU494" s="190" t="str">
        <f t="shared" si="560"/>
        <v>AU$18</v>
      </c>
      <c r="AV494" s="190" t="str">
        <f t="shared" si="560"/>
        <v>AV$18</v>
      </c>
      <c r="AW494" s="190" t="str">
        <f t="shared" si="560"/>
        <v>AW$18</v>
      </c>
      <c r="AX494" s="190" t="str">
        <f t="shared" si="560"/>
        <v>AX$18</v>
      </c>
      <c r="AY494" s="190" t="str">
        <f t="shared" ref="AY494:CD494" si="561">AY$22</f>
        <v>AY$18</v>
      </c>
      <c r="AZ494" s="190" t="str">
        <f t="shared" si="561"/>
        <v>AZ$18</v>
      </c>
      <c r="BA494" s="190" t="str">
        <f t="shared" si="561"/>
        <v>BA$18</v>
      </c>
      <c r="BB494" s="190" t="str">
        <f t="shared" si="561"/>
        <v>BB$18</v>
      </c>
      <c r="BC494" s="190" t="str">
        <f t="shared" si="561"/>
        <v>BC$18</v>
      </c>
      <c r="BD494" s="190" t="str">
        <f t="shared" si="561"/>
        <v>BD$18</v>
      </c>
      <c r="BE494" s="190" t="str">
        <f t="shared" si="561"/>
        <v>BE$18</v>
      </c>
      <c r="BF494" s="190" t="str">
        <f t="shared" si="561"/>
        <v>BF$18</v>
      </c>
      <c r="BG494" s="190" t="str">
        <f t="shared" si="561"/>
        <v>BG$18</v>
      </c>
      <c r="BH494" s="190" t="str">
        <f t="shared" si="561"/>
        <v>BH$18</v>
      </c>
      <c r="BI494" s="190" t="str">
        <f t="shared" si="561"/>
        <v>BI$18</v>
      </c>
      <c r="BJ494" s="190" t="str">
        <f t="shared" si="561"/>
        <v>BJ$18</v>
      </c>
      <c r="BK494" s="190" t="str">
        <f t="shared" si="561"/>
        <v>BK$18</v>
      </c>
      <c r="BL494" s="190" t="str">
        <f t="shared" si="561"/>
        <v>BL$18</v>
      </c>
      <c r="BM494" s="190" t="str">
        <f t="shared" si="561"/>
        <v>BM$18</v>
      </c>
      <c r="BN494" s="190" t="str">
        <f t="shared" si="561"/>
        <v>BN$18</v>
      </c>
      <c r="BO494" s="190" t="str">
        <f t="shared" si="561"/>
        <v>BO$18</v>
      </c>
      <c r="BP494" s="190" t="str">
        <f t="shared" si="561"/>
        <v>BP$18</v>
      </c>
      <c r="BQ494" s="190" t="str">
        <f t="shared" si="561"/>
        <v>BQ$18</v>
      </c>
      <c r="BR494" s="190" t="str">
        <f t="shared" si="561"/>
        <v>BR$18</v>
      </c>
      <c r="BS494" s="190" t="str">
        <f t="shared" si="561"/>
        <v>BS$18</v>
      </c>
      <c r="BT494" s="190" t="str">
        <f t="shared" si="561"/>
        <v>BT$18</v>
      </c>
      <c r="BU494" s="190" t="str">
        <f t="shared" si="561"/>
        <v>BU$18</v>
      </c>
      <c r="BV494" s="190" t="str">
        <f t="shared" si="561"/>
        <v>BV$18</v>
      </c>
      <c r="BW494" s="190" t="str">
        <f t="shared" si="561"/>
        <v>BW$18</v>
      </c>
      <c r="BX494" s="190" t="str">
        <f t="shared" si="561"/>
        <v>BX$18</v>
      </c>
      <c r="BY494" s="190" t="str">
        <f t="shared" si="561"/>
        <v>BY$18</v>
      </c>
      <c r="BZ494" s="190" t="str">
        <f t="shared" si="561"/>
        <v>BZ$18</v>
      </c>
      <c r="CA494" s="190" t="str">
        <f t="shared" si="561"/>
        <v>CA$18</v>
      </c>
      <c r="CB494" s="190" t="str">
        <f t="shared" si="561"/>
        <v>CB$18</v>
      </c>
      <c r="CC494" s="190" t="str">
        <f t="shared" si="561"/>
        <v>CC$18</v>
      </c>
      <c r="CD494" s="190" t="str">
        <f t="shared" si="561"/>
        <v>CD$18</v>
      </c>
      <c r="CE494" s="190" t="str">
        <f t="shared" ref="CE494:CL494" si="562">CE$22</f>
        <v>CE$18</v>
      </c>
      <c r="CF494" s="190" t="str">
        <f t="shared" si="562"/>
        <v>CF$18</v>
      </c>
      <c r="CG494" s="190" t="str">
        <f t="shared" si="562"/>
        <v>CG$18</v>
      </c>
      <c r="CH494" s="190" t="str">
        <f t="shared" si="562"/>
        <v>CH$18</v>
      </c>
      <c r="CI494" s="190" t="str">
        <f t="shared" si="562"/>
        <v>CI$18</v>
      </c>
      <c r="CJ494" s="190" t="str">
        <f t="shared" si="562"/>
        <v>CJ$18</v>
      </c>
      <c r="CK494" s="190" t="str">
        <f t="shared" si="562"/>
        <v>CK$18</v>
      </c>
      <c r="CL494" s="190" t="str">
        <f t="shared" si="562"/>
        <v>CL$18</v>
      </c>
      <c r="CN494" s="201"/>
      <c r="CO494" s="190" t="str">
        <f t="shared" ref="CO494:DL494" si="563">CO$22</f>
        <v>CO$18</v>
      </c>
      <c r="CP494" s="190" t="str">
        <f t="shared" si="563"/>
        <v>CP$18</v>
      </c>
      <c r="CQ494" s="190" t="str">
        <f t="shared" si="563"/>
        <v>CQ$18</v>
      </c>
      <c r="CR494" s="190" t="str">
        <f t="shared" si="563"/>
        <v>CR$18</v>
      </c>
      <c r="CS494" s="190" t="str">
        <f t="shared" si="563"/>
        <v>CS$18</v>
      </c>
      <c r="CT494" s="190" t="str">
        <f t="shared" si="563"/>
        <v>CT$18</v>
      </c>
      <c r="CU494" s="190" t="str">
        <f t="shared" si="563"/>
        <v>CU$18</v>
      </c>
      <c r="CV494" s="190" t="str">
        <f t="shared" si="563"/>
        <v>CV$18</v>
      </c>
      <c r="CW494" s="190" t="str">
        <f t="shared" si="563"/>
        <v>CW$18</v>
      </c>
      <c r="CX494" s="190" t="str">
        <f t="shared" si="563"/>
        <v>CX$18</v>
      </c>
      <c r="CY494" s="190" t="str">
        <f t="shared" si="563"/>
        <v>CY$18</v>
      </c>
      <c r="CZ494" s="190" t="str">
        <f t="shared" si="563"/>
        <v>CZ$18</v>
      </c>
      <c r="DA494" s="190" t="str">
        <f t="shared" si="563"/>
        <v>DA$18</v>
      </c>
      <c r="DB494" s="190" t="str">
        <f t="shared" si="563"/>
        <v>DB$18</v>
      </c>
      <c r="DC494" s="190" t="str">
        <f t="shared" si="563"/>
        <v>DC$18</v>
      </c>
      <c r="DD494" s="190" t="str">
        <f t="shared" si="563"/>
        <v>DD$18</v>
      </c>
      <c r="DE494" s="190" t="str">
        <f t="shared" si="563"/>
        <v>DE$18</v>
      </c>
      <c r="DF494" s="190" t="str">
        <f t="shared" si="563"/>
        <v>DF$18</v>
      </c>
      <c r="DG494" s="190" t="str">
        <f t="shared" si="563"/>
        <v>DG$18</v>
      </c>
      <c r="DH494" s="190" t="str">
        <f t="shared" si="563"/>
        <v>DH$18</v>
      </c>
      <c r="DI494" s="190" t="str">
        <f t="shared" si="563"/>
        <v>DI$18</v>
      </c>
      <c r="DJ494" s="190" t="str">
        <f t="shared" si="563"/>
        <v>DJ$18</v>
      </c>
      <c r="DK494" s="190" t="str">
        <f t="shared" si="563"/>
        <v>DK$18</v>
      </c>
      <c r="DL494" s="190" t="str">
        <f t="shared" si="563"/>
        <v>DL$18</v>
      </c>
    </row>
    <row r="495" spans="1:116" x14ac:dyDescent="0.4">
      <c r="A495" s="174"/>
      <c r="E495" s="8"/>
      <c r="G495" s="175" t="s">
        <v>464</v>
      </c>
      <c r="H495" s="200"/>
      <c r="I495" s="201"/>
      <c r="J495" s="201"/>
      <c r="K495" s="202"/>
      <c r="L495" s="202"/>
      <c r="M495" s="202"/>
      <c r="N495" s="202"/>
      <c r="O495" s="202"/>
      <c r="P495" s="202"/>
      <c r="R495" s="202"/>
      <c r="S495" s="190" t="str">
        <f t="shared" ref="S495:AX495" si="564">S$23</f>
        <v>S$19</v>
      </c>
      <c r="T495" s="190" t="str">
        <f t="shared" si="564"/>
        <v>T$19</v>
      </c>
      <c r="U495" s="190" t="str">
        <f t="shared" si="564"/>
        <v>U$19</v>
      </c>
      <c r="V495" s="190" t="str">
        <f t="shared" si="564"/>
        <v>V$19</v>
      </c>
      <c r="W495" s="190" t="str">
        <f t="shared" si="564"/>
        <v>W$19</v>
      </c>
      <c r="X495" s="190" t="str">
        <f t="shared" si="564"/>
        <v>X$19</v>
      </c>
      <c r="Y495" s="190" t="str">
        <f t="shared" si="564"/>
        <v>Y$19</v>
      </c>
      <c r="Z495" s="190" t="str">
        <f t="shared" si="564"/>
        <v>Z$19</v>
      </c>
      <c r="AA495" s="190" t="str">
        <f t="shared" si="564"/>
        <v>AA$19</v>
      </c>
      <c r="AB495" s="190" t="str">
        <f t="shared" si="564"/>
        <v>AB$19</v>
      </c>
      <c r="AC495" s="190" t="str">
        <f t="shared" si="564"/>
        <v>AC$19</v>
      </c>
      <c r="AD495" s="190" t="str">
        <f t="shared" si="564"/>
        <v>AD$19</v>
      </c>
      <c r="AE495" s="190" t="str">
        <f t="shared" si="564"/>
        <v>AE$19</v>
      </c>
      <c r="AF495" s="190" t="str">
        <f t="shared" si="564"/>
        <v>AF$19</v>
      </c>
      <c r="AG495" s="190" t="str">
        <f t="shared" si="564"/>
        <v>AG$19</v>
      </c>
      <c r="AH495" s="190" t="str">
        <f t="shared" si="564"/>
        <v>AH$19</v>
      </c>
      <c r="AI495" s="190" t="str">
        <f t="shared" si="564"/>
        <v>AI$19</v>
      </c>
      <c r="AJ495" s="190" t="str">
        <f t="shared" si="564"/>
        <v>AJ$19</v>
      </c>
      <c r="AK495" s="190" t="str">
        <f t="shared" si="564"/>
        <v>AK$19</v>
      </c>
      <c r="AL495" s="190" t="str">
        <f t="shared" si="564"/>
        <v>AL$19</v>
      </c>
      <c r="AM495" s="190" t="str">
        <f t="shared" si="564"/>
        <v>AM$19</v>
      </c>
      <c r="AN495" s="190" t="str">
        <f t="shared" si="564"/>
        <v>AN$19</v>
      </c>
      <c r="AO495" s="190" t="str">
        <f t="shared" si="564"/>
        <v>AO$19</v>
      </c>
      <c r="AP495" s="190" t="str">
        <f t="shared" si="564"/>
        <v>AP$19</v>
      </c>
      <c r="AQ495" s="190" t="str">
        <f t="shared" si="564"/>
        <v>AQ$19</v>
      </c>
      <c r="AR495" s="190" t="str">
        <f t="shared" si="564"/>
        <v>AR$19</v>
      </c>
      <c r="AS495" s="190" t="str">
        <f t="shared" si="564"/>
        <v>AS$19</v>
      </c>
      <c r="AT495" s="190" t="str">
        <f t="shared" si="564"/>
        <v>AT$19</v>
      </c>
      <c r="AU495" s="190" t="str">
        <f t="shared" si="564"/>
        <v>AU$19</v>
      </c>
      <c r="AV495" s="190" t="str">
        <f t="shared" si="564"/>
        <v>AV$19</v>
      </c>
      <c r="AW495" s="190" t="str">
        <f t="shared" si="564"/>
        <v>AW$19</v>
      </c>
      <c r="AX495" s="190" t="str">
        <f t="shared" si="564"/>
        <v>AX$19</v>
      </c>
      <c r="AY495" s="190" t="str">
        <f t="shared" ref="AY495:CD495" si="565">AY$23</f>
        <v>AY$19</v>
      </c>
      <c r="AZ495" s="190" t="str">
        <f t="shared" si="565"/>
        <v>AZ$19</v>
      </c>
      <c r="BA495" s="190" t="str">
        <f t="shared" si="565"/>
        <v>BA$19</v>
      </c>
      <c r="BB495" s="190" t="str">
        <f t="shared" si="565"/>
        <v>BB$19</v>
      </c>
      <c r="BC495" s="190" t="str">
        <f t="shared" si="565"/>
        <v>BC$19</v>
      </c>
      <c r="BD495" s="190" t="str">
        <f t="shared" si="565"/>
        <v>BD$19</v>
      </c>
      <c r="BE495" s="190" t="str">
        <f t="shared" si="565"/>
        <v>BE$19</v>
      </c>
      <c r="BF495" s="190" t="str">
        <f t="shared" si="565"/>
        <v>BF$19</v>
      </c>
      <c r="BG495" s="190" t="str">
        <f t="shared" si="565"/>
        <v>BG$19</v>
      </c>
      <c r="BH495" s="190" t="str">
        <f t="shared" si="565"/>
        <v>BH$19</v>
      </c>
      <c r="BI495" s="190" t="str">
        <f t="shared" si="565"/>
        <v>BI$19</v>
      </c>
      <c r="BJ495" s="190" t="str">
        <f t="shared" si="565"/>
        <v>BJ$19</v>
      </c>
      <c r="BK495" s="190" t="str">
        <f t="shared" si="565"/>
        <v>BK$19</v>
      </c>
      <c r="BL495" s="190" t="str">
        <f t="shared" si="565"/>
        <v>BL$19</v>
      </c>
      <c r="BM495" s="190" t="str">
        <f t="shared" si="565"/>
        <v>BM$19</v>
      </c>
      <c r="BN495" s="190" t="str">
        <f t="shared" si="565"/>
        <v>BN$19</v>
      </c>
      <c r="BO495" s="190" t="str">
        <f t="shared" si="565"/>
        <v>BO$19</v>
      </c>
      <c r="BP495" s="190" t="str">
        <f t="shared" si="565"/>
        <v>BP$19</v>
      </c>
      <c r="BQ495" s="190" t="str">
        <f t="shared" si="565"/>
        <v>BQ$19</v>
      </c>
      <c r="BR495" s="190" t="str">
        <f t="shared" si="565"/>
        <v>BR$19</v>
      </c>
      <c r="BS495" s="190" t="str">
        <f t="shared" si="565"/>
        <v>BS$19</v>
      </c>
      <c r="BT495" s="190" t="str">
        <f t="shared" si="565"/>
        <v>BT$19</v>
      </c>
      <c r="BU495" s="190" t="str">
        <f t="shared" si="565"/>
        <v>BU$19</v>
      </c>
      <c r="BV495" s="190" t="str">
        <f t="shared" si="565"/>
        <v>BV$19</v>
      </c>
      <c r="BW495" s="190" t="str">
        <f t="shared" si="565"/>
        <v>BW$19</v>
      </c>
      <c r="BX495" s="190" t="str">
        <f t="shared" si="565"/>
        <v>BX$19</v>
      </c>
      <c r="BY495" s="190" t="str">
        <f t="shared" si="565"/>
        <v>BY$19</v>
      </c>
      <c r="BZ495" s="190" t="str">
        <f t="shared" si="565"/>
        <v>BZ$19</v>
      </c>
      <c r="CA495" s="190" t="str">
        <f t="shared" si="565"/>
        <v>CA$19</v>
      </c>
      <c r="CB495" s="190" t="str">
        <f t="shared" si="565"/>
        <v>CB$19</v>
      </c>
      <c r="CC495" s="190" t="str">
        <f t="shared" si="565"/>
        <v>CC$19</v>
      </c>
      <c r="CD495" s="190" t="str">
        <f t="shared" si="565"/>
        <v>CD$19</v>
      </c>
      <c r="CE495" s="190" t="str">
        <f t="shared" ref="CE495:CL495" si="566">CE$23</f>
        <v>CE$19</v>
      </c>
      <c r="CF495" s="190" t="str">
        <f t="shared" si="566"/>
        <v>CF$19</v>
      </c>
      <c r="CG495" s="190" t="str">
        <f t="shared" si="566"/>
        <v>CG$19</v>
      </c>
      <c r="CH495" s="190" t="str">
        <f t="shared" si="566"/>
        <v>CH$19</v>
      </c>
      <c r="CI495" s="190" t="str">
        <f t="shared" si="566"/>
        <v>CI$19</v>
      </c>
      <c r="CJ495" s="190" t="str">
        <f t="shared" si="566"/>
        <v>CJ$19</v>
      </c>
      <c r="CK495" s="190" t="str">
        <f t="shared" si="566"/>
        <v>CK$19</v>
      </c>
      <c r="CL495" s="190" t="str">
        <f t="shared" si="566"/>
        <v>CL$19</v>
      </c>
      <c r="CN495" s="201"/>
      <c r="CO495" s="190" t="str">
        <f t="shared" ref="CO495:DL495" si="567">CO$23</f>
        <v>CO$19</v>
      </c>
      <c r="CP495" s="190" t="str">
        <f t="shared" si="567"/>
        <v>CP$19</v>
      </c>
      <c r="CQ495" s="190" t="str">
        <f t="shared" si="567"/>
        <v>CQ$19</v>
      </c>
      <c r="CR495" s="190" t="str">
        <f t="shared" si="567"/>
        <v>CR$19</v>
      </c>
      <c r="CS495" s="190" t="str">
        <f t="shared" si="567"/>
        <v>CS$19</v>
      </c>
      <c r="CT495" s="190" t="str">
        <f t="shared" si="567"/>
        <v>CT$19</v>
      </c>
      <c r="CU495" s="190" t="str">
        <f t="shared" si="567"/>
        <v>CU$19</v>
      </c>
      <c r="CV495" s="190" t="str">
        <f t="shared" si="567"/>
        <v>CV$19</v>
      </c>
      <c r="CW495" s="190" t="str">
        <f t="shared" si="567"/>
        <v>CW$19</v>
      </c>
      <c r="CX495" s="190" t="str">
        <f t="shared" si="567"/>
        <v>CX$19</v>
      </c>
      <c r="CY495" s="190" t="str">
        <f t="shared" si="567"/>
        <v>CY$19</v>
      </c>
      <c r="CZ495" s="190" t="str">
        <f t="shared" si="567"/>
        <v>CZ$19</v>
      </c>
      <c r="DA495" s="190" t="str">
        <f t="shared" si="567"/>
        <v>DA$19</v>
      </c>
      <c r="DB495" s="190" t="str">
        <f t="shared" si="567"/>
        <v>DB$19</v>
      </c>
      <c r="DC495" s="190" t="str">
        <f t="shared" si="567"/>
        <v>DC$19</v>
      </c>
      <c r="DD495" s="190" t="str">
        <f t="shared" si="567"/>
        <v>DD$19</v>
      </c>
      <c r="DE495" s="190" t="str">
        <f t="shared" si="567"/>
        <v>DE$19</v>
      </c>
      <c r="DF495" s="190" t="str">
        <f t="shared" si="567"/>
        <v>DF$19</v>
      </c>
      <c r="DG495" s="190" t="str">
        <f t="shared" si="567"/>
        <v>DG$19</v>
      </c>
      <c r="DH495" s="190" t="str">
        <f t="shared" si="567"/>
        <v>DH$19</v>
      </c>
      <c r="DI495" s="190" t="str">
        <f t="shared" si="567"/>
        <v>DI$19</v>
      </c>
      <c r="DJ495" s="190" t="str">
        <f t="shared" si="567"/>
        <v>DJ$19</v>
      </c>
      <c r="DK495" s="190" t="str">
        <f t="shared" si="567"/>
        <v>DK$19</v>
      </c>
      <c r="DL495" s="190" t="str">
        <f t="shared" si="567"/>
        <v>DL$19</v>
      </c>
    </row>
    <row r="496" spans="1:116" x14ac:dyDescent="0.4">
      <c r="A496" s="48" t="s">
        <v>218</v>
      </c>
      <c r="B496" s="31" t="s">
        <v>81</v>
      </c>
      <c r="C496" s="31"/>
      <c r="D496" t="s">
        <v>754</v>
      </c>
      <c r="E496" s="8" t="str">
        <f t="shared" ref="E496:E500" si="568">ROW()&amp;" "&amp;D496</f>
        <v>496 MONTHRENT-PV</v>
      </c>
      <c r="F496" t="s">
        <v>571</v>
      </c>
      <c r="G496" s="70" t="s">
        <v>776</v>
      </c>
      <c r="H496" s="48"/>
      <c r="I496" s="297"/>
      <c r="J496" s="297"/>
      <c r="K496" s="48"/>
      <c r="L496" s="48"/>
      <c r="M496" s="48"/>
      <c r="N496" s="48"/>
      <c r="O496" s="48"/>
      <c r="P496" s="48"/>
      <c r="R496" s="70"/>
      <c r="S496" s="298"/>
      <c r="T496" s="298"/>
      <c r="U496" s="298"/>
      <c r="V496" s="298"/>
      <c r="W496" s="298"/>
      <c r="X496" s="298"/>
      <c r="Y496" s="298"/>
      <c r="Z496" s="298"/>
      <c r="AA496" s="298"/>
      <c r="AB496" s="298"/>
      <c r="AC496" s="298"/>
      <c r="AD496" s="298"/>
      <c r="AE496" s="298"/>
      <c r="AF496" s="298"/>
      <c r="AG496" s="298"/>
      <c r="AH496" s="298"/>
      <c r="AI496" s="298"/>
      <c r="AJ496" s="298"/>
      <c r="AK496" s="298"/>
      <c r="AL496" s="298"/>
      <c r="AM496" s="298"/>
      <c r="AN496" s="298"/>
      <c r="AO496" s="298"/>
      <c r="AP496" s="298"/>
      <c r="AQ496" s="298"/>
      <c r="AR496" s="298"/>
      <c r="AS496" s="298"/>
      <c r="AT496" s="298"/>
      <c r="AU496" s="298"/>
      <c r="AV496" s="298"/>
      <c r="AW496" s="298"/>
      <c r="AX496" s="298"/>
      <c r="AY496" s="298"/>
      <c r="AZ496" s="298"/>
      <c r="BA496" s="298"/>
      <c r="BB496" s="298"/>
      <c r="BC496" s="298"/>
      <c r="BD496" s="298"/>
      <c r="BE496" s="298"/>
      <c r="BF496" s="298"/>
      <c r="BG496" s="298"/>
      <c r="BH496" s="298"/>
      <c r="BI496" s="298"/>
      <c r="BJ496" s="298"/>
      <c r="BK496" s="298"/>
      <c r="BL496" s="298"/>
      <c r="BM496" s="298"/>
      <c r="BN496" s="298"/>
      <c r="BO496" s="298"/>
      <c r="BP496" s="298"/>
      <c r="BQ496" s="298"/>
      <c r="BR496" s="298"/>
      <c r="BS496" s="298"/>
      <c r="BT496" s="298"/>
      <c r="BU496" s="298"/>
      <c r="BV496" s="298"/>
      <c r="BW496" s="298"/>
      <c r="BX496" s="298"/>
      <c r="BY496" s="298"/>
      <c r="BZ496" s="298"/>
      <c r="CA496" s="298"/>
      <c r="CB496" s="298"/>
      <c r="CC496" s="298"/>
      <c r="CD496" s="298"/>
      <c r="CE496" s="298"/>
      <c r="CF496" s="298"/>
      <c r="CG496" s="298"/>
      <c r="CH496" s="298"/>
      <c r="CI496" s="298"/>
      <c r="CJ496" s="298"/>
      <c r="CK496" s="298"/>
      <c r="CL496" s="298"/>
      <c r="CN496" s="297"/>
      <c r="CO496" s="298"/>
      <c r="CP496" s="298"/>
      <c r="CQ496" s="298"/>
      <c r="CR496" s="298"/>
      <c r="CS496" s="298"/>
      <c r="CT496" s="298"/>
      <c r="CU496" s="298"/>
      <c r="CV496" s="298"/>
      <c r="CW496" s="298"/>
      <c r="CX496" s="298"/>
      <c r="CY496" s="298"/>
      <c r="CZ496" s="298"/>
      <c r="DA496" s="298"/>
      <c r="DB496" s="298"/>
      <c r="DC496" s="298"/>
      <c r="DD496" s="298"/>
      <c r="DE496" s="298"/>
      <c r="DF496" s="298"/>
      <c r="DG496" s="298"/>
      <c r="DH496" s="298"/>
      <c r="DI496" s="298"/>
      <c r="DJ496" s="298"/>
      <c r="DK496" s="298"/>
      <c r="DL496" s="298"/>
    </row>
    <row r="497" spans="1:116" x14ac:dyDescent="0.4">
      <c r="B497" t="s">
        <v>332</v>
      </c>
      <c r="D497" t="s">
        <v>754</v>
      </c>
      <c r="E497" s="8" t="str">
        <f t="shared" si="568"/>
        <v>497 MONTHRENT-PV</v>
      </c>
      <c r="G497" s="145" t="s">
        <v>458</v>
      </c>
      <c r="H497" s="31"/>
      <c r="I497" s="73"/>
      <c r="J497" s="73"/>
      <c r="K497" s="39"/>
      <c r="L497" s="39"/>
      <c r="M497" s="39"/>
      <c r="N497" s="39"/>
      <c r="O497" s="39"/>
      <c r="P497" s="39"/>
      <c r="R497" s="38"/>
      <c r="S497" s="76"/>
      <c r="T497" s="76"/>
      <c r="U497" s="76"/>
      <c r="V497" s="76"/>
      <c r="W497" s="76"/>
      <c r="X497" s="76"/>
      <c r="Y497" s="76"/>
      <c r="Z497" s="76"/>
      <c r="AA497" s="76"/>
      <c r="AB497" s="76"/>
      <c r="AC497" s="76"/>
      <c r="AD497" s="76"/>
      <c r="AE497" s="76"/>
      <c r="AF497" s="76"/>
      <c r="AG497" s="76"/>
      <c r="AH497" s="76"/>
      <c r="AI497" s="76"/>
      <c r="AJ497" s="76"/>
      <c r="AK497" s="76"/>
      <c r="AL497" s="76"/>
      <c r="AM497" s="76"/>
      <c r="AN497" s="76"/>
      <c r="AO497" s="76"/>
      <c r="AP497" s="76"/>
      <c r="AQ497" s="76"/>
      <c r="AR497" s="76"/>
      <c r="AS497" s="76"/>
      <c r="AT497" s="76"/>
      <c r="AU497" s="76"/>
      <c r="AV497" s="76"/>
      <c r="AW497" s="76"/>
      <c r="AX497" s="76"/>
      <c r="AY497" s="76"/>
      <c r="AZ497" s="76"/>
      <c r="BA497" s="76"/>
      <c r="BB497" s="76"/>
      <c r="BC497" s="76"/>
      <c r="BD497" s="76"/>
      <c r="BE497" s="76"/>
      <c r="BF497" s="76"/>
      <c r="BG497" s="76"/>
      <c r="BH497" s="76"/>
      <c r="BI497" s="76"/>
      <c r="BJ497" s="76"/>
      <c r="BK497" s="76"/>
      <c r="BL497" s="76"/>
      <c r="BM497" s="76"/>
      <c r="BN497" s="76"/>
      <c r="BO497" s="76"/>
      <c r="BP497" s="76"/>
      <c r="BQ497" s="76"/>
      <c r="BR497" s="76"/>
      <c r="BS497" s="76"/>
      <c r="BT497" s="76"/>
      <c r="BU497" s="76"/>
      <c r="BV497" s="76"/>
      <c r="BW497" s="76"/>
      <c r="BX497" s="76"/>
      <c r="BY497" s="76"/>
      <c r="BZ497" s="76"/>
      <c r="CA497" s="76"/>
      <c r="CB497" s="76"/>
      <c r="CC497" s="76"/>
      <c r="CD497" s="76"/>
      <c r="CE497" s="76"/>
      <c r="CF497" s="76"/>
      <c r="CG497" s="76"/>
      <c r="CH497" s="76"/>
      <c r="CI497" s="76"/>
      <c r="CJ497" s="76"/>
      <c r="CK497" s="76"/>
      <c r="CL497" s="76"/>
      <c r="CN497" s="73"/>
      <c r="CO497" s="76"/>
      <c r="CP497" s="76"/>
      <c r="CQ497" s="76"/>
      <c r="CR497" s="76"/>
      <c r="CS497" s="76"/>
      <c r="CT497" s="76"/>
      <c r="CU497" s="76"/>
      <c r="CV497" s="76"/>
      <c r="CW497" s="76"/>
      <c r="CX497" s="76"/>
      <c r="CY497" s="76"/>
      <c r="CZ497" s="76"/>
      <c r="DA497" s="76"/>
      <c r="DB497" s="76"/>
      <c r="DC497" s="76"/>
      <c r="DD497" s="76"/>
      <c r="DE497" s="76"/>
      <c r="DF497" s="76"/>
      <c r="DG497" s="76"/>
      <c r="DH497" s="76"/>
      <c r="DI497" s="76"/>
      <c r="DJ497" s="76"/>
      <c r="DK497" s="76"/>
      <c r="DL497" s="76"/>
    </row>
    <row r="498" spans="1:116" x14ac:dyDescent="0.4">
      <c r="D498" t="s">
        <v>754</v>
      </c>
      <c r="E498" s="8" t="str">
        <f t="shared" si="568"/>
        <v>498 MONTHRENT-PV</v>
      </c>
      <c r="G498" s="145" t="s">
        <v>460</v>
      </c>
      <c r="H498" s="31"/>
      <c r="I498" s="73"/>
      <c r="J498" s="73"/>
      <c r="K498" s="75">
        <v>0.8</v>
      </c>
      <c r="L498" s="75">
        <v>0.8</v>
      </c>
      <c r="M498" s="75">
        <v>0.8</v>
      </c>
      <c r="N498" s="75">
        <v>0.8</v>
      </c>
      <c r="O498" s="75">
        <v>0.8</v>
      </c>
      <c r="P498" s="75">
        <v>0.8</v>
      </c>
      <c r="R498" s="38"/>
      <c r="S498" s="20" cm="1">
        <f t="array" ref="S498">INDEX($K:$P,ROW(),MATCH(S$3,$K$2:$P$2,0))</f>
        <v>0.8</v>
      </c>
      <c r="T498" s="20" cm="1">
        <f t="array" ref="T498">INDEX($K:$P,ROW(),MATCH(T$3,$K$2:$P$2,0))</f>
        <v>0.8</v>
      </c>
      <c r="U498" s="20" cm="1">
        <f t="array" ref="U498">INDEX($K:$P,ROW(),MATCH(U$3,$K$2:$P$2,0))</f>
        <v>0.8</v>
      </c>
      <c r="V498" s="20" cm="1">
        <f t="array" ref="V498">INDEX($K:$P,ROW(),MATCH(V$3,$K$2:$P$2,0))</f>
        <v>0.8</v>
      </c>
      <c r="W498" s="20" cm="1">
        <f t="array" ref="W498">INDEX($K:$P,ROW(),MATCH(W$3,$K$2:$P$2,0))</f>
        <v>0.8</v>
      </c>
      <c r="X498" s="20" cm="1">
        <f t="array" ref="X498">INDEX($K:$P,ROW(),MATCH(X$3,$K$2:$P$2,0))</f>
        <v>0.8</v>
      </c>
      <c r="Y498" s="20" cm="1">
        <f t="array" ref="Y498">INDEX($K:$P,ROW(),MATCH(Y$3,$K$2:$P$2,0))</f>
        <v>0.8</v>
      </c>
      <c r="Z498" s="20" cm="1">
        <f t="array" ref="Z498">INDEX($K:$P,ROW(),MATCH(Z$3,$K$2:$P$2,0))</f>
        <v>0.8</v>
      </c>
      <c r="AA498" s="20" cm="1">
        <f t="array" ref="AA498">INDEX($K:$P,ROW(),MATCH(AA$3,$K$2:$P$2,0))</f>
        <v>0.8</v>
      </c>
      <c r="AB498" s="20" cm="1">
        <f t="array" ref="AB498">INDEX($K:$P,ROW(),MATCH(AB$3,$K$2:$P$2,0))</f>
        <v>0.8</v>
      </c>
      <c r="AC498" s="20" cm="1">
        <f t="array" ref="AC498">INDEX($K:$P,ROW(),MATCH(AC$3,$K$2:$P$2,0))</f>
        <v>0.8</v>
      </c>
      <c r="AD498" s="20" cm="1">
        <f t="array" ref="AD498">INDEX($K:$P,ROW(),MATCH(AD$3,$K$2:$P$2,0))</f>
        <v>0.8</v>
      </c>
      <c r="AE498" s="20" cm="1">
        <f t="array" ref="AE498">INDEX($K:$P,ROW(),MATCH(AE$3,$K$2:$P$2,0))</f>
        <v>0.8</v>
      </c>
      <c r="AF498" s="20" cm="1">
        <f t="array" ref="AF498">INDEX($K:$P,ROW(),MATCH(AF$3,$K$2:$P$2,0))</f>
        <v>0.8</v>
      </c>
      <c r="AG498" s="20" cm="1">
        <f t="array" ref="AG498">INDEX($K:$P,ROW(),MATCH(AG$3,$K$2:$P$2,0))</f>
        <v>0.8</v>
      </c>
      <c r="AH498" s="20" cm="1">
        <f t="array" ref="AH498">INDEX($K:$P,ROW(),MATCH(AH$3,$K$2:$P$2,0))</f>
        <v>0.8</v>
      </c>
      <c r="AI498" s="20" cm="1">
        <f t="array" ref="AI498">INDEX($K:$P,ROW(),MATCH(AI$3,$K$2:$P$2,0))</f>
        <v>0.8</v>
      </c>
      <c r="AJ498" s="20" cm="1">
        <f t="array" ref="AJ498">INDEX($K:$P,ROW(),MATCH(AJ$3,$K$2:$P$2,0))</f>
        <v>0.8</v>
      </c>
      <c r="AK498" s="20" cm="1">
        <f t="array" ref="AK498">INDEX($K:$P,ROW(),MATCH(AK$3,$K$2:$P$2,0))</f>
        <v>0.8</v>
      </c>
      <c r="AL498" s="20" cm="1">
        <f t="array" ref="AL498">INDEX($K:$P,ROW(),MATCH(AL$3,$K$2:$P$2,0))</f>
        <v>0.8</v>
      </c>
      <c r="AM498" s="20" cm="1">
        <f t="array" ref="AM498">INDEX($K:$P,ROW(),MATCH(AM$3,$K$2:$P$2,0))</f>
        <v>0.8</v>
      </c>
      <c r="AN498" s="20" cm="1">
        <f t="array" ref="AN498">INDEX($K:$P,ROW(),MATCH(AN$3,$K$2:$P$2,0))</f>
        <v>0.8</v>
      </c>
      <c r="AO498" s="20" cm="1">
        <f t="array" ref="AO498">INDEX($K:$P,ROW(),MATCH(AO$3,$K$2:$P$2,0))</f>
        <v>0.8</v>
      </c>
      <c r="AP498" s="20" cm="1">
        <f t="array" ref="AP498">INDEX($K:$P,ROW(),MATCH(AP$3,$K$2:$P$2,0))</f>
        <v>0.8</v>
      </c>
      <c r="AQ498" s="20" cm="1">
        <f t="array" ref="AQ498">INDEX($K:$P,ROW(),MATCH(AQ$3,$K$2:$P$2,0))</f>
        <v>0.8</v>
      </c>
      <c r="AR498" s="20" cm="1">
        <f t="array" ref="AR498">INDEX($K:$P,ROW(),MATCH(AR$3,$K$2:$P$2,0))</f>
        <v>0.8</v>
      </c>
      <c r="AS498" s="20" cm="1">
        <f t="array" ref="AS498">INDEX($K:$P,ROW(),MATCH(AS$3,$K$2:$P$2,0))</f>
        <v>0.8</v>
      </c>
      <c r="AT498" s="20" cm="1">
        <f t="array" ref="AT498">INDEX($K:$P,ROW(),MATCH(AT$3,$K$2:$P$2,0))</f>
        <v>0.8</v>
      </c>
      <c r="AU498" s="20" cm="1">
        <f t="array" ref="AU498">INDEX($K:$P,ROW(),MATCH(AU$3,$K$2:$P$2,0))</f>
        <v>0.8</v>
      </c>
      <c r="AV498" s="20" cm="1">
        <f t="array" ref="AV498">INDEX($K:$P,ROW(),MATCH(AV$3,$K$2:$P$2,0))</f>
        <v>0.8</v>
      </c>
      <c r="AW498" s="20" cm="1">
        <f t="array" ref="AW498">INDEX($K:$P,ROW(),MATCH(AW$3,$K$2:$P$2,0))</f>
        <v>0.8</v>
      </c>
      <c r="AX498" s="20" cm="1">
        <f t="array" ref="AX498">INDEX($K:$P,ROW(),MATCH(AX$3,$K$2:$P$2,0))</f>
        <v>0.8</v>
      </c>
      <c r="AY498" s="20" cm="1">
        <f t="array" ref="AY498">INDEX($K:$P,ROW(),MATCH(AY$3,$K$2:$P$2,0))</f>
        <v>0.8</v>
      </c>
      <c r="AZ498" s="20" cm="1">
        <f t="array" ref="AZ498">INDEX($K:$P,ROW(),MATCH(AZ$3,$K$2:$P$2,0))</f>
        <v>0.8</v>
      </c>
      <c r="BA498" s="20" cm="1">
        <f t="array" ref="BA498">INDEX($K:$P,ROW(),MATCH(BA$3,$K$2:$P$2,0))</f>
        <v>0.8</v>
      </c>
      <c r="BB498" s="20" cm="1">
        <f t="array" ref="BB498">INDEX($K:$P,ROW(),MATCH(BB$3,$K$2:$P$2,0))</f>
        <v>0.8</v>
      </c>
      <c r="BC498" s="20" cm="1">
        <f t="array" ref="BC498">INDEX($K:$P,ROW(),MATCH(BC$3,$K$2:$P$2,0))</f>
        <v>0.8</v>
      </c>
      <c r="BD498" s="20" cm="1">
        <f t="array" ref="BD498">INDEX($K:$P,ROW(),MATCH(BD$3,$K$2:$P$2,0))</f>
        <v>0.8</v>
      </c>
      <c r="BE498" s="20" cm="1">
        <f t="array" ref="BE498">INDEX($K:$P,ROW(),MATCH(BE$3,$K$2:$P$2,0))</f>
        <v>0.8</v>
      </c>
      <c r="BF498" s="20" cm="1">
        <f t="array" ref="BF498">INDEX($K:$P,ROW(),MATCH(BF$3,$K$2:$P$2,0))</f>
        <v>0.8</v>
      </c>
      <c r="BG498" s="20" cm="1">
        <f t="array" ref="BG498">INDEX($K:$P,ROW(),MATCH(BG$3,$K$2:$P$2,0))</f>
        <v>0.8</v>
      </c>
      <c r="BH498" s="20" cm="1">
        <f t="array" ref="BH498">INDEX($K:$P,ROW(),MATCH(BH$3,$K$2:$P$2,0))</f>
        <v>0.8</v>
      </c>
      <c r="BI498" s="20" cm="1">
        <f t="array" ref="BI498">INDEX($K:$P,ROW(),MATCH(BI$3,$K$2:$P$2,0))</f>
        <v>0.8</v>
      </c>
      <c r="BJ498" s="20" cm="1">
        <f t="array" ref="BJ498">INDEX($K:$P,ROW(),MATCH(BJ$3,$K$2:$P$2,0))</f>
        <v>0.8</v>
      </c>
      <c r="BK498" s="20" cm="1">
        <f t="array" ref="BK498">INDEX($K:$P,ROW(),MATCH(BK$3,$K$2:$P$2,0))</f>
        <v>0.8</v>
      </c>
      <c r="BL498" s="20" cm="1">
        <f t="array" ref="BL498">INDEX($K:$P,ROW(),MATCH(BL$3,$K$2:$P$2,0))</f>
        <v>0.8</v>
      </c>
      <c r="BM498" s="20" cm="1">
        <f t="array" ref="BM498">INDEX($K:$P,ROW(),MATCH(BM$3,$K$2:$P$2,0))</f>
        <v>0.8</v>
      </c>
      <c r="BN498" s="20" cm="1">
        <f t="array" ref="BN498">INDEX($K:$P,ROW(),MATCH(BN$3,$K$2:$P$2,0))</f>
        <v>0.8</v>
      </c>
      <c r="BO498" s="20" cm="1">
        <f t="array" ref="BO498">INDEX($K:$P,ROW(),MATCH(BO$3,$K$2:$P$2,0))</f>
        <v>0.8</v>
      </c>
      <c r="BP498" s="20" cm="1">
        <f t="array" ref="BP498">INDEX($K:$P,ROW(),MATCH(BP$3,$K$2:$P$2,0))</f>
        <v>0.8</v>
      </c>
      <c r="BQ498" s="20" cm="1">
        <f t="array" ref="BQ498">INDEX($K:$P,ROW(),MATCH(BQ$3,$K$2:$P$2,0))</f>
        <v>0.8</v>
      </c>
      <c r="BR498" s="20" cm="1">
        <f t="array" ref="BR498">INDEX($K:$P,ROW(),MATCH(BR$3,$K$2:$P$2,0))</f>
        <v>0.8</v>
      </c>
      <c r="BS498" s="20" cm="1">
        <f t="array" ref="BS498">INDEX($K:$P,ROW(),MATCH(BS$3,$K$2:$P$2,0))</f>
        <v>0.8</v>
      </c>
      <c r="BT498" s="20" cm="1">
        <f t="array" ref="BT498">INDEX($K:$P,ROW(),MATCH(BT$3,$K$2:$P$2,0))</f>
        <v>0.8</v>
      </c>
      <c r="BU498" s="20" cm="1">
        <f t="array" ref="BU498">INDEX($K:$P,ROW(),MATCH(BU$3,$K$2:$P$2,0))</f>
        <v>0.8</v>
      </c>
      <c r="BV498" s="20" cm="1">
        <f t="array" ref="BV498">INDEX($K:$P,ROW(),MATCH(BV$3,$K$2:$P$2,0))</f>
        <v>0.8</v>
      </c>
      <c r="BW498" s="20" cm="1">
        <f t="array" ref="BW498">INDEX($K:$P,ROW(),MATCH(BW$3,$K$2:$P$2,0))</f>
        <v>0.8</v>
      </c>
      <c r="BX498" s="20" cm="1">
        <f t="array" ref="BX498">INDEX($K:$P,ROW(),MATCH(BX$3,$K$2:$P$2,0))</f>
        <v>0.8</v>
      </c>
      <c r="BY498" s="20" cm="1">
        <f t="array" ref="BY498">INDEX($K:$P,ROW(),MATCH(BY$3,$K$2:$P$2,0))</f>
        <v>0.8</v>
      </c>
      <c r="BZ498" s="20" cm="1">
        <f t="array" ref="BZ498">INDEX($K:$P,ROW(),MATCH(BZ$3,$K$2:$P$2,0))</f>
        <v>0.8</v>
      </c>
      <c r="CA498" s="20" cm="1">
        <f t="array" ref="CA498">INDEX($K:$P,ROW(),MATCH(CA$3,$K$2:$P$2,0))</f>
        <v>0.8</v>
      </c>
      <c r="CB498" s="20" cm="1">
        <f t="array" ref="CB498">INDEX($K:$P,ROW(),MATCH(CB$3,$K$2:$P$2,0))</f>
        <v>0.8</v>
      </c>
      <c r="CC498" s="20" cm="1">
        <f t="array" ref="CC498">INDEX($K:$P,ROW(),MATCH(CC$3,$K$2:$P$2,0))</f>
        <v>0.8</v>
      </c>
      <c r="CD498" s="20" cm="1">
        <f t="array" ref="CD498">INDEX($K:$P,ROW(),MATCH(CD$3,$K$2:$P$2,0))</f>
        <v>0.8</v>
      </c>
      <c r="CE498" s="20" cm="1">
        <f t="array" ref="CE498">INDEX($K:$P,ROW(),MATCH(CE$3,$K$2:$P$2,0))</f>
        <v>0.8</v>
      </c>
      <c r="CF498" s="20" cm="1">
        <f t="array" ref="CF498">INDEX($K:$P,ROW(),MATCH(CF$3,$K$2:$P$2,0))</f>
        <v>0.8</v>
      </c>
      <c r="CG498" s="20" cm="1">
        <f t="array" ref="CG498">INDEX($K:$P,ROW(),MATCH(CG$3,$K$2:$P$2,0))</f>
        <v>0.8</v>
      </c>
      <c r="CH498" s="20" cm="1">
        <f t="array" ref="CH498">INDEX($K:$P,ROW(),MATCH(CH$3,$K$2:$P$2,0))</f>
        <v>0.8</v>
      </c>
      <c r="CI498" s="20" cm="1">
        <f t="array" ref="CI498">INDEX($K:$P,ROW(),MATCH(CI$3,$K$2:$P$2,0))</f>
        <v>0.8</v>
      </c>
      <c r="CJ498" s="20" cm="1">
        <f t="array" ref="CJ498">INDEX($K:$P,ROW(),MATCH(CJ$3,$K$2:$P$2,0))</f>
        <v>0.8</v>
      </c>
      <c r="CK498" s="20" cm="1">
        <f t="array" ref="CK498">INDEX($K:$P,ROW(),MATCH(CK$3,$K$2:$P$2,0))</f>
        <v>0.8</v>
      </c>
      <c r="CL498" s="20" cm="1">
        <f t="array" ref="CL498">INDEX($K:$P,ROW(),MATCH(CL$3,$K$2:$P$2,0))</f>
        <v>0.8</v>
      </c>
      <c r="CN498" s="73"/>
      <c r="CO498" s="20" t="e" cm="1">
        <f t="array" ref="CO498">INDEX($K:$P,ROW(),MATCH(CO$3,$K$2:$P$2,0))</f>
        <v>#N/A</v>
      </c>
      <c r="CP498" s="20" t="e" cm="1">
        <f t="array" ref="CP498">INDEX($K:$P,ROW(),MATCH(CP$3,$K$2:$P$2,0))</f>
        <v>#N/A</v>
      </c>
      <c r="CQ498" s="20" t="e" cm="1">
        <f t="array" ref="CQ498">INDEX($K:$P,ROW(),MATCH(CQ$3,$K$2:$P$2,0))</f>
        <v>#N/A</v>
      </c>
      <c r="CR498" s="20" t="e" cm="1">
        <f t="array" ref="CR498">INDEX($K:$P,ROW(),MATCH(CR$3,$K$2:$P$2,0))</f>
        <v>#N/A</v>
      </c>
      <c r="CS498" s="20" t="e" cm="1">
        <f t="array" ref="CS498">INDEX($K:$P,ROW(),MATCH(CS$3,$K$2:$P$2,0))</f>
        <v>#N/A</v>
      </c>
      <c r="CT498" s="20" t="e" cm="1">
        <f t="array" ref="CT498">INDEX($K:$P,ROW(),MATCH(CT$3,$K$2:$P$2,0))</f>
        <v>#N/A</v>
      </c>
      <c r="CU498" s="20" t="e" cm="1">
        <f t="array" ref="CU498">INDEX($K:$P,ROW(),MATCH(CU$3,$K$2:$P$2,0))</f>
        <v>#N/A</v>
      </c>
      <c r="CV498" s="20" t="e" cm="1">
        <f t="array" ref="CV498">INDEX($K:$P,ROW(),MATCH(CV$3,$K$2:$P$2,0))</f>
        <v>#N/A</v>
      </c>
      <c r="CW498" s="20" t="e" cm="1">
        <f t="array" ref="CW498">INDEX($K:$P,ROW(),MATCH(CW$3,$K$2:$P$2,0))</f>
        <v>#N/A</v>
      </c>
      <c r="CX498" s="20" t="e" cm="1">
        <f t="array" ref="CX498">INDEX($K:$P,ROW(),MATCH(CX$3,$K$2:$P$2,0))</f>
        <v>#N/A</v>
      </c>
      <c r="CY498" s="20" t="e" cm="1">
        <f t="array" ref="CY498">INDEX($K:$P,ROW(),MATCH(CY$3,$K$2:$P$2,0))</f>
        <v>#N/A</v>
      </c>
      <c r="CZ498" s="20" t="e" cm="1">
        <f t="array" ref="CZ498">INDEX($K:$P,ROW(),MATCH(CZ$3,$K$2:$P$2,0))</f>
        <v>#N/A</v>
      </c>
      <c r="DA498" s="20" t="e" cm="1">
        <f t="array" ref="DA498">INDEX($K:$P,ROW(),MATCH(DA$3,$K$2:$P$2,0))</f>
        <v>#N/A</v>
      </c>
      <c r="DB498" s="20" t="e" cm="1">
        <f t="array" ref="DB498">INDEX($K:$P,ROW(),MATCH(DB$3,$K$2:$P$2,0))</f>
        <v>#N/A</v>
      </c>
      <c r="DC498" s="20" t="e" cm="1">
        <f t="array" ref="DC498">INDEX($K:$P,ROW(),MATCH(DC$3,$K$2:$P$2,0))</f>
        <v>#N/A</v>
      </c>
      <c r="DD498" s="20" t="e" cm="1">
        <f t="array" ref="DD498">INDEX($K:$P,ROW(),MATCH(DD$3,$K$2:$P$2,0))</f>
        <v>#N/A</v>
      </c>
      <c r="DE498" s="20" t="e" cm="1">
        <f t="array" ref="DE498">INDEX($K:$P,ROW(),MATCH(DE$3,$K$2:$P$2,0))</f>
        <v>#N/A</v>
      </c>
      <c r="DF498" s="20" t="e" cm="1">
        <f t="array" ref="DF498">INDEX($K:$P,ROW(),MATCH(DF$3,$K$2:$P$2,0))</f>
        <v>#N/A</v>
      </c>
      <c r="DG498" s="20" t="e" cm="1">
        <f t="array" ref="DG498">INDEX($K:$P,ROW(),MATCH(DG$3,$K$2:$P$2,0))</f>
        <v>#N/A</v>
      </c>
      <c r="DH498" s="20" t="e" cm="1">
        <f t="array" ref="DH498">INDEX($K:$P,ROW(),MATCH(DH$3,$K$2:$P$2,0))</f>
        <v>#N/A</v>
      </c>
      <c r="DI498" s="20" t="e" cm="1">
        <f t="array" ref="DI498">INDEX($K:$P,ROW(),MATCH(DI$3,$K$2:$P$2,0))</f>
        <v>#N/A</v>
      </c>
      <c r="DJ498" s="20" t="e" cm="1">
        <f t="array" ref="DJ498">INDEX($K:$P,ROW(),MATCH(DJ$3,$K$2:$P$2,0))</f>
        <v>#N/A</v>
      </c>
      <c r="DK498" s="20" t="e" cm="1">
        <f t="array" ref="DK498">INDEX($K:$P,ROW(),MATCH(DK$3,$K$2:$P$2,0))</f>
        <v>#N/A</v>
      </c>
      <c r="DL498" s="20" t="e" cm="1">
        <f t="array" ref="DL498">INDEX($K:$P,ROW(),MATCH(DL$3,$K$2:$P$2,0))</f>
        <v>#N/A</v>
      </c>
    </row>
    <row r="499" spans="1:116" x14ac:dyDescent="0.4">
      <c r="D499" t="s">
        <v>754</v>
      </c>
      <c r="E499" s="8" t="str">
        <f t="shared" si="568"/>
        <v>499 MONTHRENT-PV</v>
      </c>
      <c r="G499" s="145" t="str">
        <f>"$ rent/month/"&amp;G503</f>
        <v>$ rent/month/unit</v>
      </c>
      <c r="H499" s="31"/>
      <c r="I499" s="73"/>
      <c r="J499" s="73"/>
      <c r="K499" s="460">
        <v>500</v>
      </c>
      <c r="L499" s="460">
        <v>500</v>
      </c>
      <c r="M499" s="460">
        <v>500</v>
      </c>
      <c r="N499" s="460">
        <v>500</v>
      </c>
      <c r="O499" s="460">
        <v>500</v>
      </c>
      <c r="P499" s="460">
        <v>500</v>
      </c>
      <c r="R499" s="38"/>
      <c r="S499" s="140" cm="1">
        <f t="array" ref="S499">INDEX($K:$P,ROW(),MATCH(S$3,$K$2:$P$2,0))</f>
        <v>500</v>
      </c>
      <c r="T499" s="140" cm="1">
        <f t="array" ref="T499">INDEX($K:$P,ROW(),MATCH(T$3,$K$2:$P$2,0))</f>
        <v>500</v>
      </c>
      <c r="U499" s="140" cm="1">
        <f t="array" ref="U499">INDEX($K:$P,ROW(),MATCH(U$3,$K$2:$P$2,0))</f>
        <v>500</v>
      </c>
      <c r="V499" s="140" cm="1">
        <f t="array" ref="V499">INDEX($K:$P,ROW(),MATCH(V$3,$K$2:$P$2,0))</f>
        <v>500</v>
      </c>
      <c r="W499" s="140" cm="1">
        <f t="array" ref="W499">INDEX($K:$P,ROW(),MATCH(W$3,$K$2:$P$2,0))</f>
        <v>500</v>
      </c>
      <c r="X499" s="140" cm="1">
        <f t="array" ref="X499">INDEX($K:$P,ROW(),MATCH(X$3,$K$2:$P$2,0))</f>
        <v>500</v>
      </c>
      <c r="Y499" s="140" cm="1">
        <f t="array" ref="Y499">INDEX($K:$P,ROW(),MATCH(Y$3,$K$2:$P$2,0))</f>
        <v>500</v>
      </c>
      <c r="Z499" s="140" cm="1">
        <f t="array" ref="Z499">INDEX($K:$P,ROW(),MATCH(Z$3,$K$2:$P$2,0))</f>
        <v>500</v>
      </c>
      <c r="AA499" s="140" cm="1">
        <f t="array" ref="AA499">INDEX($K:$P,ROW(),MATCH(AA$3,$K$2:$P$2,0))</f>
        <v>500</v>
      </c>
      <c r="AB499" s="140" cm="1">
        <f t="array" ref="AB499">INDEX($K:$P,ROW(),MATCH(AB$3,$K$2:$P$2,0))</f>
        <v>500</v>
      </c>
      <c r="AC499" s="140" cm="1">
        <f t="array" ref="AC499">INDEX($K:$P,ROW(),MATCH(AC$3,$K$2:$P$2,0))</f>
        <v>500</v>
      </c>
      <c r="AD499" s="140" cm="1">
        <f t="array" ref="AD499">INDEX($K:$P,ROW(),MATCH(AD$3,$K$2:$P$2,0))</f>
        <v>500</v>
      </c>
      <c r="AE499" s="140" cm="1">
        <f t="array" ref="AE499">INDEX($K:$P,ROW(),MATCH(AE$3,$K$2:$P$2,0))</f>
        <v>500</v>
      </c>
      <c r="AF499" s="140" cm="1">
        <f t="array" ref="AF499">INDEX($K:$P,ROW(),MATCH(AF$3,$K$2:$P$2,0))</f>
        <v>500</v>
      </c>
      <c r="AG499" s="140" cm="1">
        <f t="array" ref="AG499">INDEX($K:$P,ROW(),MATCH(AG$3,$K$2:$P$2,0))</f>
        <v>500</v>
      </c>
      <c r="AH499" s="140" cm="1">
        <f t="array" ref="AH499">INDEX($K:$P,ROW(),MATCH(AH$3,$K$2:$P$2,0))</f>
        <v>500</v>
      </c>
      <c r="AI499" s="140" cm="1">
        <f t="array" ref="AI499">INDEX($K:$P,ROW(),MATCH(AI$3,$K$2:$P$2,0))</f>
        <v>500</v>
      </c>
      <c r="AJ499" s="140" cm="1">
        <f t="array" ref="AJ499">INDEX($K:$P,ROW(),MATCH(AJ$3,$K$2:$P$2,0))</f>
        <v>500</v>
      </c>
      <c r="AK499" s="140" cm="1">
        <f t="array" ref="AK499">INDEX($K:$P,ROW(),MATCH(AK$3,$K$2:$P$2,0))</f>
        <v>500</v>
      </c>
      <c r="AL499" s="140" cm="1">
        <f t="array" ref="AL499">INDEX($K:$P,ROW(),MATCH(AL$3,$K$2:$P$2,0))</f>
        <v>500</v>
      </c>
      <c r="AM499" s="140" cm="1">
        <f t="array" ref="AM499">INDEX($K:$P,ROW(),MATCH(AM$3,$K$2:$P$2,0))</f>
        <v>500</v>
      </c>
      <c r="AN499" s="140" cm="1">
        <f t="array" ref="AN499">INDEX($K:$P,ROW(),MATCH(AN$3,$K$2:$P$2,0))</f>
        <v>500</v>
      </c>
      <c r="AO499" s="140" cm="1">
        <f t="array" ref="AO499">INDEX($K:$P,ROW(),MATCH(AO$3,$K$2:$P$2,0))</f>
        <v>500</v>
      </c>
      <c r="AP499" s="140" cm="1">
        <f t="array" ref="AP499">INDEX($K:$P,ROW(),MATCH(AP$3,$K$2:$P$2,0))</f>
        <v>500</v>
      </c>
      <c r="AQ499" s="140" cm="1">
        <f t="array" ref="AQ499">INDEX($K:$P,ROW(),MATCH(AQ$3,$K$2:$P$2,0))</f>
        <v>500</v>
      </c>
      <c r="AR499" s="140" cm="1">
        <f t="array" ref="AR499">INDEX($K:$P,ROW(),MATCH(AR$3,$K$2:$P$2,0))</f>
        <v>500</v>
      </c>
      <c r="AS499" s="140" cm="1">
        <f t="array" ref="AS499">INDEX($K:$P,ROW(),MATCH(AS$3,$K$2:$P$2,0))</f>
        <v>500</v>
      </c>
      <c r="AT499" s="140" cm="1">
        <f t="array" ref="AT499">INDEX($K:$P,ROW(),MATCH(AT$3,$K$2:$P$2,0))</f>
        <v>500</v>
      </c>
      <c r="AU499" s="140" cm="1">
        <f t="array" ref="AU499">INDEX($K:$P,ROW(),MATCH(AU$3,$K$2:$P$2,0))</f>
        <v>500</v>
      </c>
      <c r="AV499" s="140" cm="1">
        <f t="array" ref="AV499">INDEX($K:$P,ROW(),MATCH(AV$3,$K$2:$P$2,0))</f>
        <v>500</v>
      </c>
      <c r="AW499" s="140" cm="1">
        <f t="array" ref="AW499">INDEX($K:$P,ROW(),MATCH(AW$3,$K$2:$P$2,0))</f>
        <v>500</v>
      </c>
      <c r="AX499" s="140" cm="1">
        <f t="array" ref="AX499">INDEX($K:$P,ROW(),MATCH(AX$3,$K$2:$P$2,0))</f>
        <v>500</v>
      </c>
      <c r="AY499" s="140" cm="1">
        <f t="array" ref="AY499">INDEX($K:$P,ROW(),MATCH(AY$3,$K$2:$P$2,0))</f>
        <v>500</v>
      </c>
      <c r="AZ499" s="140" cm="1">
        <f t="array" ref="AZ499">INDEX($K:$P,ROW(),MATCH(AZ$3,$K$2:$P$2,0))</f>
        <v>500</v>
      </c>
      <c r="BA499" s="140" cm="1">
        <f t="array" ref="BA499">INDEX($K:$P,ROW(),MATCH(BA$3,$K$2:$P$2,0))</f>
        <v>500</v>
      </c>
      <c r="BB499" s="140" cm="1">
        <f t="array" ref="BB499">INDEX($K:$P,ROW(),MATCH(BB$3,$K$2:$P$2,0))</f>
        <v>500</v>
      </c>
      <c r="BC499" s="140" cm="1">
        <f t="array" ref="BC499">INDEX($K:$P,ROW(),MATCH(BC$3,$K$2:$P$2,0))</f>
        <v>500</v>
      </c>
      <c r="BD499" s="140" cm="1">
        <f t="array" ref="BD499">INDEX($K:$P,ROW(),MATCH(BD$3,$K$2:$P$2,0))</f>
        <v>500</v>
      </c>
      <c r="BE499" s="140" cm="1">
        <f t="array" ref="BE499">INDEX($K:$P,ROW(),MATCH(BE$3,$K$2:$P$2,0))</f>
        <v>500</v>
      </c>
      <c r="BF499" s="140" cm="1">
        <f t="array" ref="BF499">INDEX($K:$P,ROW(),MATCH(BF$3,$K$2:$P$2,0))</f>
        <v>500</v>
      </c>
      <c r="BG499" s="140" cm="1">
        <f t="array" ref="BG499">INDEX($K:$P,ROW(),MATCH(BG$3,$K$2:$P$2,0))</f>
        <v>500</v>
      </c>
      <c r="BH499" s="140" cm="1">
        <f t="array" ref="BH499">INDEX($K:$P,ROW(),MATCH(BH$3,$K$2:$P$2,0))</f>
        <v>500</v>
      </c>
      <c r="BI499" s="140" cm="1">
        <f t="array" ref="BI499">INDEX($K:$P,ROW(),MATCH(BI$3,$K$2:$P$2,0))</f>
        <v>500</v>
      </c>
      <c r="BJ499" s="140" cm="1">
        <f t="array" ref="BJ499">INDEX($K:$P,ROW(),MATCH(BJ$3,$K$2:$P$2,0))</f>
        <v>500</v>
      </c>
      <c r="BK499" s="140" cm="1">
        <f t="array" ref="BK499">INDEX($K:$P,ROW(),MATCH(BK$3,$K$2:$P$2,0))</f>
        <v>500</v>
      </c>
      <c r="BL499" s="140" cm="1">
        <f t="array" ref="BL499">INDEX($K:$P,ROW(),MATCH(BL$3,$K$2:$P$2,0))</f>
        <v>500</v>
      </c>
      <c r="BM499" s="140" cm="1">
        <f t="array" ref="BM499">INDEX($K:$P,ROW(),MATCH(BM$3,$K$2:$P$2,0))</f>
        <v>500</v>
      </c>
      <c r="BN499" s="140" cm="1">
        <f t="array" ref="BN499">INDEX($K:$P,ROW(),MATCH(BN$3,$K$2:$P$2,0))</f>
        <v>500</v>
      </c>
      <c r="BO499" s="140" cm="1">
        <f t="array" ref="BO499">INDEX($K:$P,ROW(),MATCH(BO$3,$K$2:$P$2,0))</f>
        <v>500</v>
      </c>
      <c r="BP499" s="140" cm="1">
        <f t="array" ref="BP499">INDEX($K:$P,ROW(),MATCH(BP$3,$K$2:$P$2,0))</f>
        <v>500</v>
      </c>
      <c r="BQ499" s="140" cm="1">
        <f t="array" ref="BQ499">INDEX($K:$P,ROW(),MATCH(BQ$3,$K$2:$P$2,0))</f>
        <v>500</v>
      </c>
      <c r="BR499" s="140" cm="1">
        <f t="array" ref="BR499">INDEX($K:$P,ROW(),MATCH(BR$3,$K$2:$P$2,0))</f>
        <v>500</v>
      </c>
      <c r="BS499" s="140" cm="1">
        <f t="array" ref="BS499">INDEX($K:$P,ROW(),MATCH(BS$3,$K$2:$P$2,0))</f>
        <v>500</v>
      </c>
      <c r="BT499" s="140" cm="1">
        <f t="array" ref="BT499">INDEX($K:$P,ROW(),MATCH(BT$3,$K$2:$P$2,0))</f>
        <v>500</v>
      </c>
      <c r="BU499" s="140" cm="1">
        <f t="array" ref="BU499">INDEX($K:$P,ROW(),MATCH(BU$3,$K$2:$P$2,0))</f>
        <v>500</v>
      </c>
      <c r="BV499" s="140" cm="1">
        <f t="array" ref="BV499">INDEX($K:$P,ROW(),MATCH(BV$3,$K$2:$P$2,0))</f>
        <v>500</v>
      </c>
      <c r="BW499" s="140" cm="1">
        <f t="array" ref="BW499">INDEX($K:$P,ROW(),MATCH(BW$3,$K$2:$P$2,0))</f>
        <v>500</v>
      </c>
      <c r="BX499" s="140" cm="1">
        <f t="array" ref="BX499">INDEX($K:$P,ROW(),MATCH(BX$3,$K$2:$P$2,0))</f>
        <v>500</v>
      </c>
      <c r="BY499" s="140" cm="1">
        <f t="array" ref="BY499">INDEX($K:$P,ROW(),MATCH(BY$3,$K$2:$P$2,0))</f>
        <v>500</v>
      </c>
      <c r="BZ499" s="140" cm="1">
        <f t="array" ref="BZ499">INDEX($K:$P,ROW(),MATCH(BZ$3,$K$2:$P$2,0))</f>
        <v>500</v>
      </c>
      <c r="CA499" s="140" cm="1">
        <f t="array" ref="CA499">INDEX($K:$P,ROW(),MATCH(CA$3,$K$2:$P$2,0))</f>
        <v>500</v>
      </c>
      <c r="CB499" s="140" cm="1">
        <f t="array" ref="CB499">INDEX($K:$P,ROW(),MATCH(CB$3,$K$2:$P$2,0))</f>
        <v>500</v>
      </c>
      <c r="CC499" s="140" cm="1">
        <f t="array" ref="CC499">INDEX($K:$P,ROW(),MATCH(CC$3,$K$2:$P$2,0))</f>
        <v>500</v>
      </c>
      <c r="CD499" s="140" cm="1">
        <f t="array" ref="CD499">INDEX($K:$P,ROW(),MATCH(CD$3,$K$2:$P$2,0))</f>
        <v>500</v>
      </c>
      <c r="CE499" s="140" cm="1">
        <f t="array" ref="CE499">INDEX($K:$P,ROW(),MATCH(CE$3,$K$2:$P$2,0))</f>
        <v>500</v>
      </c>
      <c r="CF499" s="140" cm="1">
        <f t="array" ref="CF499">INDEX($K:$P,ROW(),MATCH(CF$3,$K$2:$P$2,0))</f>
        <v>500</v>
      </c>
      <c r="CG499" s="140" cm="1">
        <f t="array" ref="CG499">INDEX($K:$P,ROW(),MATCH(CG$3,$K$2:$P$2,0))</f>
        <v>500</v>
      </c>
      <c r="CH499" s="140" cm="1">
        <f t="array" ref="CH499">INDEX($K:$P,ROW(),MATCH(CH$3,$K$2:$P$2,0))</f>
        <v>500</v>
      </c>
      <c r="CI499" s="140" cm="1">
        <f t="array" ref="CI499">INDEX($K:$P,ROW(),MATCH(CI$3,$K$2:$P$2,0))</f>
        <v>500</v>
      </c>
      <c r="CJ499" s="140" cm="1">
        <f t="array" ref="CJ499">INDEX($K:$P,ROW(),MATCH(CJ$3,$K$2:$P$2,0))</f>
        <v>500</v>
      </c>
      <c r="CK499" s="140" cm="1">
        <f t="array" ref="CK499">INDEX($K:$P,ROW(),MATCH(CK$3,$K$2:$P$2,0))</f>
        <v>500</v>
      </c>
      <c r="CL499" s="140" cm="1">
        <f t="array" ref="CL499">INDEX($K:$P,ROW(),MATCH(CL$3,$K$2:$P$2,0))</f>
        <v>500</v>
      </c>
      <c r="CN499" s="73"/>
      <c r="CO499" s="140" t="e" cm="1">
        <f t="array" ref="CO499">INDEX($K:$P,ROW(),MATCH(CO$3,$K$2:$P$2,0))/CO$5</f>
        <v>#N/A</v>
      </c>
      <c r="CP499" s="140" t="e" cm="1">
        <f t="array" ref="CP499">INDEX($K:$P,ROW(),MATCH(CP$3,$K$2:$P$2,0))/CP$5</f>
        <v>#N/A</v>
      </c>
      <c r="CQ499" s="140" t="e" cm="1">
        <f t="array" ref="CQ499">INDEX($K:$P,ROW(),MATCH(CQ$3,$K$2:$P$2,0))/CQ$5</f>
        <v>#N/A</v>
      </c>
      <c r="CR499" s="140" t="e" cm="1">
        <f t="array" ref="CR499">INDEX($K:$P,ROW(),MATCH(CR$3,$K$2:$P$2,0))/CR$5</f>
        <v>#N/A</v>
      </c>
      <c r="CS499" s="140" t="e" cm="1">
        <f t="array" ref="CS499">INDEX($K:$P,ROW(),MATCH(CS$3,$K$2:$P$2,0))/CS$5</f>
        <v>#N/A</v>
      </c>
      <c r="CT499" s="140" t="e" cm="1">
        <f t="array" ref="CT499">INDEX($K:$P,ROW(),MATCH(CT$3,$K$2:$P$2,0))/CT$5</f>
        <v>#N/A</v>
      </c>
      <c r="CU499" s="140" t="e" cm="1">
        <f t="array" ref="CU499">INDEX($K:$P,ROW(),MATCH(CU$3,$K$2:$P$2,0))/CU$5</f>
        <v>#N/A</v>
      </c>
      <c r="CV499" s="140" t="e" cm="1">
        <f t="array" ref="CV499">INDEX($K:$P,ROW(),MATCH(CV$3,$K$2:$P$2,0))/CV$5</f>
        <v>#N/A</v>
      </c>
      <c r="CW499" s="140" t="e" cm="1">
        <f t="array" ref="CW499">INDEX($K:$P,ROW(),MATCH(CW$3,$K$2:$P$2,0))/CW$5</f>
        <v>#N/A</v>
      </c>
      <c r="CX499" s="140" t="e" cm="1">
        <f t="array" ref="CX499">INDEX($K:$P,ROW(),MATCH(CX$3,$K$2:$P$2,0))/CX$5</f>
        <v>#N/A</v>
      </c>
      <c r="CY499" s="140" t="e" cm="1">
        <f t="array" ref="CY499">INDEX($K:$P,ROW(),MATCH(CY$3,$K$2:$P$2,0))/CL$5</f>
        <v>#N/A</v>
      </c>
      <c r="CZ499" s="140" t="e" cm="1">
        <f t="array" ref="CZ499">INDEX($K:$P,ROW(),MATCH(CZ$3,$K$2:$P$2,0))/CZ$5</f>
        <v>#N/A</v>
      </c>
      <c r="DA499" s="140" t="e" cm="1">
        <f t="array" ref="DA499">INDEX($K:$P,ROW(),MATCH(DA$3,$K$2:$P$2,0))/DA$5</f>
        <v>#N/A</v>
      </c>
      <c r="DB499" s="140" t="e" cm="1">
        <f t="array" ref="DB499">INDEX($K:$P,ROW(),MATCH(DB$3,$K$2:$P$2,0))/DB$5</f>
        <v>#N/A</v>
      </c>
      <c r="DC499" s="140" t="e" cm="1">
        <f t="array" ref="DC499">INDEX($K:$P,ROW(),MATCH(DC$3,$K$2:$P$2,0))/DC$5</f>
        <v>#N/A</v>
      </c>
      <c r="DD499" s="140" t="e" cm="1">
        <f t="array" ref="DD499">INDEX($K:$P,ROW(),MATCH(DD$3,$K$2:$P$2,0))/DD$5</f>
        <v>#N/A</v>
      </c>
      <c r="DE499" s="140" t="e" cm="1">
        <f t="array" ref="DE499">INDEX($K:$P,ROW(),MATCH(DE$3,$K$2:$P$2,0))/DE$5</f>
        <v>#N/A</v>
      </c>
      <c r="DF499" s="140" t="e" cm="1">
        <f t="array" ref="DF499">INDEX($K:$P,ROW(),MATCH(DF$3,$K$2:$P$2,0))/DF$5</f>
        <v>#N/A</v>
      </c>
      <c r="DG499" s="140" t="e" cm="1">
        <f t="array" ref="DG499">INDEX($K:$P,ROW(),MATCH(DG$3,$K$2:$P$2,0))/DG$5</f>
        <v>#N/A</v>
      </c>
      <c r="DH499" s="140" t="e" cm="1">
        <f t="array" ref="DH499">INDEX($K:$P,ROW(),MATCH(DH$3,$K$2:$P$2,0))/DH$5</f>
        <v>#N/A</v>
      </c>
      <c r="DI499" s="140" t="e" cm="1">
        <f t="array" ref="DI499">INDEX($K:$P,ROW(),MATCH(DI$3,$K$2:$P$2,0))/DI$5</f>
        <v>#N/A</v>
      </c>
      <c r="DJ499" s="140" t="e" cm="1">
        <f t="array" ref="DJ499">INDEX($K:$P,ROW(),MATCH(DJ$3,$K$2:$P$2,0))/DJ$5</f>
        <v>#N/A</v>
      </c>
      <c r="DK499" s="140" t="e" cm="1">
        <f t="array" ref="DK499">INDEX($K:$P,ROW(),MATCH(DK$3,$K$2:$P$2,0))/DK$5</f>
        <v>#N/A</v>
      </c>
      <c r="DL499" s="140" t="e" cm="1">
        <f t="array" ref="DL499">INDEX($K:$P,ROW(),MATCH(DL$3,$K$2:$P$2,0))/DL$5</f>
        <v>#N/A</v>
      </c>
    </row>
    <row r="500" spans="1:116" x14ac:dyDescent="0.4">
      <c r="C500" t="s">
        <v>198</v>
      </c>
      <c r="D500" t="s">
        <v>754</v>
      </c>
      <c r="E500" s="8" t="str">
        <f t="shared" si="568"/>
        <v>500 MONTHRENT-PV</v>
      </c>
      <c r="G500" s="126" t="str">
        <f>"Revenue - "&amp;G502</f>
        <v>Revenue - (Primary label)</v>
      </c>
      <c r="H500" s="31"/>
      <c r="I500" s="73"/>
      <c r="J500" s="73"/>
      <c r="K500" s="118">
        <f t="shared" ref="K500:P500" ca="1" si="569">SUMIF($3:$3,K$2,500:500)</f>
        <v>24000000</v>
      </c>
      <c r="L500" s="118">
        <f t="shared" ca="1" si="569"/>
        <v>24000000</v>
      </c>
      <c r="M500" s="118">
        <f t="shared" ca="1" si="569"/>
        <v>24000000</v>
      </c>
      <c r="N500" s="118">
        <f t="shared" ca="1" si="569"/>
        <v>24000000</v>
      </c>
      <c r="O500" s="118">
        <f t="shared" ca="1" si="569"/>
        <v>24000000</v>
      </c>
      <c r="P500" s="118">
        <f t="shared" ca="1" si="569"/>
        <v>24000000</v>
      </c>
      <c r="R500" s="38"/>
      <c r="S500" s="77" cm="1">
        <f t="array" aca="1" ref="S500" ca="1">INDIRECT(S491)*S498*S499</f>
        <v>2000000</v>
      </c>
      <c r="T500" s="77" cm="1">
        <f t="array" aca="1" ref="T500" ca="1">INDIRECT(T491)*T498*T499</f>
        <v>2000000</v>
      </c>
      <c r="U500" s="77" cm="1">
        <f t="array" aca="1" ref="U500" ca="1">INDIRECT(U491)*U498*U499</f>
        <v>2000000</v>
      </c>
      <c r="V500" s="77" cm="1">
        <f t="array" aca="1" ref="V500" ca="1">INDIRECT(V491)*V498*V499</f>
        <v>2000000</v>
      </c>
      <c r="W500" s="77" cm="1">
        <f t="array" aca="1" ref="W500" ca="1">INDIRECT(W491)*W498*W499</f>
        <v>2000000</v>
      </c>
      <c r="X500" s="77" cm="1">
        <f t="array" aca="1" ref="X500" ca="1">INDIRECT(X491)*X498*X499</f>
        <v>2000000</v>
      </c>
      <c r="Y500" s="77" cm="1">
        <f t="array" aca="1" ref="Y500" ca="1">INDIRECT(Y491)*Y498*Y499</f>
        <v>2000000</v>
      </c>
      <c r="Z500" s="77" cm="1">
        <f t="array" aca="1" ref="Z500" ca="1">INDIRECT(Z491)*Z498*Z499</f>
        <v>2000000</v>
      </c>
      <c r="AA500" s="77" cm="1">
        <f t="array" aca="1" ref="AA500" ca="1">INDIRECT(AA491)*AA498*AA499</f>
        <v>2000000</v>
      </c>
      <c r="AB500" s="77" cm="1">
        <f t="array" aca="1" ref="AB500" ca="1">INDIRECT(AB491)*AB498*AB499</f>
        <v>2000000</v>
      </c>
      <c r="AC500" s="77" cm="1">
        <f t="array" aca="1" ref="AC500" ca="1">INDIRECT(AC491)*AC498*AC499</f>
        <v>2000000</v>
      </c>
      <c r="AD500" s="77" cm="1">
        <f t="array" aca="1" ref="AD500" ca="1">INDIRECT(AD491)*AD498*AD499</f>
        <v>2000000</v>
      </c>
      <c r="AE500" s="77" cm="1">
        <f t="array" aca="1" ref="AE500" ca="1">INDIRECT(AE491)*AE498*AE499</f>
        <v>2000000</v>
      </c>
      <c r="AF500" s="77" cm="1">
        <f t="array" aca="1" ref="AF500" ca="1">INDIRECT(AF491)*AF498*AF499</f>
        <v>2000000</v>
      </c>
      <c r="AG500" s="77" cm="1">
        <f t="array" aca="1" ref="AG500" ca="1">INDIRECT(AG491)*AG498*AG499</f>
        <v>2000000</v>
      </c>
      <c r="AH500" s="77" cm="1">
        <f t="array" aca="1" ref="AH500" ca="1">INDIRECT(AH491)*AH498*AH499</f>
        <v>2000000</v>
      </c>
      <c r="AI500" s="77" cm="1">
        <f t="array" aca="1" ref="AI500" ca="1">INDIRECT(AI491)*AI498*AI499</f>
        <v>2000000</v>
      </c>
      <c r="AJ500" s="77" cm="1">
        <f t="array" aca="1" ref="AJ500" ca="1">INDIRECT(AJ491)*AJ498*AJ499</f>
        <v>2000000</v>
      </c>
      <c r="AK500" s="77" cm="1">
        <f t="array" aca="1" ref="AK500" ca="1">INDIRECT(AK491)*AK498*AK499</f>
        <v>2000000</v>
      </c>
      <c r="AL500" s="77" cm="1">
        <f t="array" aca="1" ref="AL500" ca="1">INDIRECT(AL491)*AL498*AL499</f>
        <v>2000000</v>
      </c>
      <c r="AM500" s="77" cm="1">
        <f t="array" aca="1" ref="AM500" ca="1">INDIRECT(AM491)*AM498*AM499</f>
        <v>2000000</v>
      </c>
      <c r="AN500" s="77" cm="1">
        <f t="array" aca="1" ref="AN500" ca="1">INDIRECT(AN491)*AN498*AN499</f>
        <v>2000000</v>
      </c>
      <c r="AO500" s="77" cm="1">
        <f t="array" aca="1" ref="AO500" ca="1">INDIRECT(AO491)*AO498*AO499</f>
        <v>2000000</v>
      </c>
      <c r="AP500" s="77" cm="1">
        <f t="array" aca="1" ref="AP500" ca="1">INDIRECT(AP491)*AP498*AP499</f>
        <v>2000000</v>
      </c>
      <c r="AQ500" s="77" cm="1">
        <f t="array" aca="1" ref="AQ500" ca="1">INDIRECT(AQ491)*AQ498*AQ499</f>
        <v>2000000</v>
      </c>
      <c r="AR500" s="77" cm="1">
        <f t="array" aca="1" ref="AR500" ca="1">INDIRECT(AR491)*AR498*AR499</f>
        <v>2000000</v>
      </c>
      <c r="AS500" s="77" cm="1">
        <f t="array" aca="1" ref="AS500" ca="1">INDIRECT(AS491)*AS498*AS499</f>
        <v>2000000</v>
      </c>
      <c r="AT500" s="77" cm="1">
        <f t="array" aca="1" ref="AT500" ca="1">INDIRECT(AT491)*AT498*AT499</f>
        <v>2000000</v>
      </c>
      <c r="AU500" s="77" cm="1">
        <f t="array" aca="1" ref="AU500" ca="1">INDIRECT(AU491)*AU498*AU499</f>
        <v>2000000</v>
      </c>
      <c r="AV500" s="77" cm="1">
        <f t="array" aca="1" ref="AV500" ca="1">INDIRECT(AV491)*AV498*AV499</f>
        <v>2000000</v>
      </c>
      <c r="AW500" s="77" cm="1">
        <f t="array" aca="1" ref="AW500" ca="1">INDIRECT(AW491)*AW498*AW499</f>
        <v>2000000</v>
      </c>
      <c r="AX500" s="77" cm="1">
        <f t="array" aca="1" ref="AX500" ca="1">INDIRECT(AX491)*AX498*AX499</f>
        <v>2000000</v>
      </c>
      <c r="AY500" s="77" cm="1">
        <f t="array" aca="1" ref="AY500" ca="1">INDIRECT(AY491)*AY498*AY499</f>
        <v>2000000</v>
      </c>
      <c r="AZ500" s="77" cm="1">
        <f t="array" aca="1" ref="AZ500" ca="1">INDIRECT(AZ491)*AZ498*AZ499</f>
        <v>2000000</v>
      </c>
      <c r="BA500" s="77" cm="1">
        <f t="array" aca="1" ref="BA500" ca="1">INDIRECT(BA491)*BA498*BA499</f>
        <v>2000000</v>
      </c>
      <c r="BB500" s="77" cm="1">
        <f t="array" aca="1" ref="BB500" ca="1">INDIRECT(BB491)*BB498*BB499</f>
        <v>2000000</v>
      </c>
      <c r="BC500" s="77" cm="1">
        <f t="array" aca="1" ref="BC500" ca="1">INDIRECT(BC491)*BC498*BC499</f>
        <v>2000000</v>
      </c>
      <c r="BD500" s="77" cm="1">
        <f t="array" aca="1" ref="BD500" ca="1">INDIRECT(BD491)*BD498*BD499</f>
        <v>2000000</v>
      </c>
      <c r="BE500" s="77" cm="1">
        <f t="array" aca="1" ref="BE500" ca="1">INDIRECT(BE491)*BE498*BE499</f>
        <v>2000000</v>
      </c>
      <c r="BF500" s="77" cm="1">
        <f t="array" aca="1" ref="BF500" ca="1">INDIRECT(BF491)*BF498*BF499</f>
        <v>2000000</v>
      </c>
      <c r="BG500" s="77" cm="1">
        <f t="array" aca="1" ref="BG500" ca="1">INDIRECT(BG491)*BG498*BG499</f>
        <v>2000000</v>
      </c>
      <c r="BH500" s="77" cm="1">
        <f t="array" aca="1" ref="BH500" ca="1">INDIRECT(BH491)*BH498*BH499</f>
        <v>2000000</v>
      </c>
      <c r="BI500" s="77" cm="1">
        <f t="array" aca="1" ref="BI500" ca="1">INDIRECT(BI491)*BI498*BI499</f>
        <v>2000000</v>
      </c>
      <c r="BJ500" s="77" cm="1">
        <f t="array" aca="1" ref="BJ500" ca="1">INDIRECT(BJ491)*BJ498*BJ499</f>
        <v>2000000</v>
      </c>
      <c r="BK500" s="77" cm="1">
        <f t="array" aca="1" ref="BK500" ca="1">INDIRECT(BK491)*BK498*BK499</f>
        <v>2000000</v>
      </c>
      <c r="BL500" s="77" cm="1">
        <f t="array" aca="1" ref="BL500" ca="1">INDIRECT(BL491)*BL498*BL499</f>
        <v>2000000</v>
      </c>
      <c r="BM500" s="77" cm="1">
        <f t="array" aca="1" ref="BM500" ca="1">INDIRECT(BM491)*BM498*BM499</f>
        <v>2000000</v>
      </c>
      <c r="BN500" s="77" cm="1">
        <f t="array" aca="1" ref="BN500" ca="1">INDIRECT(BN491)*BN498*BN499</f>
        <v>2000000</v>
      </c>
      <c r="BO500" s="77" cm="1">
        <f t="array" aca="1" ref="BO500" ca="1">INDIRECT(BO491)*BO498*BO499</f>
        <v>2000000</v>
      </c>
      <c r="BP500" s="77" cm="1">
        <f t="array" aca="1" ref="BP500" ca="1">INDIRECT(BP491)*BP498*BP499</f>
        <v>2000000</v>
      </c>
      <c r="BQ500" s="77" cm="1">
        <f t="array" aca="1" ref="BQ500" ca="1">INDIRECT(BQ491)*BQ498*BQ499</f>
        <v>2000000</v>
      </c>
      <c r="BR500" s="77" cm="1">
        <f t="array" aca="1" ref="BR500" ca="1">INDIRECT(BR491)*BR498*BR499</f>
        <v>2000000</v>
      </c>
      <c r="BS500" s="77" cm="1">
        <f t="array" aca="1" ref="BS500" ca="1">INDIRECT(BS491)*BS498*BS499</f>
        <v>2000000</v>
      </c>
      <c r="BT500" s="77" cm="1">
        <f t="array" aca="1" ref="BT500" ca="1">INDIRECT(BT491)*BT498*BT499</f>
        <v>2000000</v>
      </c>
      <c r="BU500" s="77" cm="1">
        <f t="array" aca="1" ref="BU500" ca="1">INDIRECT(BU491)*BU498*BU499</f>
        <v>2000000</v>
      </c>
      <c r="BV500" s="77" cm="1">
        <f t="array" aca="1" ref="BV500" ca="1">INDIRECT(BV491)*BV498*BV499</f>
        <v>2000000</v>
      </c>
      <c r="BW500" s="77" cm="1">
        <f t="array" aca="1" ref="BW500" ca="1">INDIRECT(BW491)*BW498*BW499</f>
        <v>2000000</v>
      </c>
      <c r="BX500" s="77" cm="1">
        <f t="array" aca="1" ref="BX500" ca="1">INDIRECT(BX491)*BX498*BX499</f>
        <v>2000000</v>
      </c>
      <c r="BY500" s="77" cm="1">
        <f t="array" aca="1" ref="BY500" ca="1">INDIRECT(BY491)*BY498*BY499</f>
        <v>2000000</v>
      </c>
      <c r="BZ500" s="77" cm="1">
        <f t="array" aca="1" ref="BZ500" ca="1">INDIRECT(BZ491)*BZ498*BZ499</f>
        <v>2000000</v>
      </c>
      <c r="CA500" s="77" cm="1">
        <f t="array" aca="1" ref="CA500" ca="1">INDIRECT(CA491)*CA498*CA499</f>
        <v>2000000</v>
      </c>
      <c r="CB500" s="77" cm="1">
        <f t="array" aca="1" ref="CB500" ca="1">INDIRECT(CB491)*CB498*CB499</f>
        <v>2000000</v>
      </c>
      <c r="CC500" s="77" cm="1">
        <f t="array" aca="1" ref="CC500" ca="1">INDIRECT(CC491)*CC498*CC499</f>
        <v>2000000</v>
      </c>
      <c r="CD500" s="77" cm="1">
        <f t="array" aca="1" ref="CD500" ca="1">INDIRECT(CD491)*CD498*CD499</f>
        <v>2000000</v>
      </c>
      <c r="CE500" s="77" cm="1">
        <f t="array" aca="1" ref="CE500" ca="1">INDIRECT(CE491)*CE498*CE499</f>
        <v>2000000</v>
      </c>
      <c r="CF500" s="77" cm="1">
        <f t="array" aca="1" ref="CF500" ca="1">INDIRECT(CF491)*CF498*CF499</f>
        <v>2000000</v>
      </c>
      <c r="CG500" s="77" cm="1">
        <f t="array" aca="1" ref="CG500" ca="1">INDIRECT(CG491)*CG498*CG499</f>
        <v>2000000</v>
      </c>
      <c r="CH500" s="77" cm="1">
        <f t="array" aca="1" ref="CH500" ca="1">INDIRECT(CH491)*CH498*CH499</f>
        <v>2000000</v>
      </c>
      <c r="CI500" s="77" cm="1">
        <f t="array" aca="1" ref="CI500" ca="1">INDIRECT(CI491)*CI498*CI499</f>
        <v>2000000</v>
      </c>
      <c r="CJ500" s="77" cm="1">
        <f t="array" aca="1" ref="CJ500" ca="1">INDIRECT(CJ491)*CJ498*CJ499</f>
        <v>2000000</v>
      </c>
      <c r="CK500" s="77" cm="1">
        <f t="array" aca="1" ref="CK500" ca="1">INDIRECT(CK491)*CK498*CK499</f>
        <v>2000000</v>
      </c>
      <c r="CL500" s="77" cm="1">
        <f t="array" aca="1" ref="CL500" ca="1">INDIRECT(CL491)*CL498*CL499</f>
        <v>2000000</v>
      </c>
      <c r="CN500" s="73"/>
      <c r="CO500" s="77" t="e" cm="1">
        <f t="array" aca="1" ref="CO500" ca="1">INDIRECT(CO491)*CO498*CO499</f>
        <v>#N/A</v>
      </c>
      <c r="CP500" s="77" t="e" cm="1">
        <f t="array" aca="1" ref="CP500" ca="1">INDIRECT(CP491)*CP498*CP499</f>
        <v>#N/A</v>
      </c>
      <c r="CQ500" s="77" t="e" cm="1">
        <f t="array" aca="1" ref="CQ500" ca="1">INDIRECT(CQ491)*CQ498*CQ499</f>
        <v>#N/A</v>
      </c>
      <c r="CR500" s="77" t="e" cm="1">
        <f t="array" aca="1" ref="CR500" ca="1">INDIRECT(CR491)*CR498*CR499</f>
        <v>#N/A</v>
      </c>
      <c r="CS500" s="77" t="e" cm="1">
        <f t="array" aca="1" ref="CS500" ca="1">INDIRECT(CS491)*CS498*CS499</f>
        <v>#N/A</v>
      </c>
      <c r="CT500" s="77" t="e" cm="1">
        <f t="array" aca="1" ref="CT500" ca="1">INDIRECT(CT491)*CT498*CT499</f>
        <v>#N/A</v>
      </c>
      <c r="CU500" s="77" t="e" cm="1">
        <f t="array" aca="1" ref="CU500" ca="1">INDIRECT(CU491)*CU498*CU499</f>
        <v>#N/A</v>
      </c>
      <c r="CV500" s="77" t="e" cm="1">
        <f t="array" aca="1" ref="CV500" ca="1">INDIRECT(CV491)*CV498*CV499</f>
        <v>#N/A</v>
      </c>
      <c r="CW500" s="77" t="e" cm="1">
        <f t="array" aca="1" ref="CW500" ca="1">INDIRECT(CW491)*CW498*CW499</f>
        <v>#N/A</v>
      </c>
      <c r="CX500" s="77" t="e" cm="1">
        <f t="array" aca="1" ref="CX500" ca="1">INDIRECT(CX491)*CX498*CX499</f>
        <v>#N/A</v>
      </c>
      <c r="CY500" s="77" t="e" cm="1">
        <f t="array" aca="1" ref="CY500" ca="1">INDIRECT(CY491)*CY498*CY499</f>
        <v>#N/A</v>
      </c>
      <c r="CZ500" s="77" t="e" cm="1">
        <f t="array" aca="1" ref="CZ500" ca="1">INDIRECT(CZ491)*CZ498*CZ499</f>
        <v>#N/A</v>
      </c>
      <c r="DA500" s="77" t="e" cm="1">
        <f t="array" aca="1" ref="DA500" ca="1">INDIRECT(DA491)*DA498*DA499</f>
        <v>#N/A</v>
      </c>
      <c r="DB500" s="77" t="e" cm="1">
        <f t="array" aca="1" ref="DB500" ca="1">INDIRECT(DB491)*DB498*DB499</f>
        <v>#N/A</v>
      </c>
      <c r="DC500" s="77" t="e" cm="1">
        <f t="array" aca="1" ref="DC500" ca="1">INDIRECT(DC491)*DC498*DC499</f>
        <v>#N/A</v>
      </c>
      <c r="DD500" s="77" t="e" cm="1">
        <f t="array" aca="1" ref="DD500" ca="1">INDIRECT(DD491)*DD498*DD499</f>
        <v>#N/A</v>
      </c>
      <c r="DE500" s="77" t="e" cm="1">
        <f t="array" aca="1" ref="DE500" ca="1">INDIRECT(DE491)*DE498*DE499</f>
        <v>#N/A</v>
      </c>
      <c r="DF500" s="77" t="e" cm="1">
        <f t="array" aca="1" ref="DF500" ca="1">INDIRECT(DF491)*DF498*DF499</f>
        <v>#N/A</v>
      </c>
      <c r="DG500" s="77" t="e" cm="1">
        <f t="array" aca="1" ref="DG500" ca="1">INDIRECT(DG491)*DG498*DG499</f>
        <v>#N/A</v>
      </c>
      <c r="DH500" s="77" t="e" cm="1">
        <f t="array" aca="1" ref="DH500" ca="1">INDIRECT(DH491)*DH498*DH499</f>
        <v>#N/A</v>
      </c>
      <c r="DI500" s="77" t="e" cm="1">
        <f t="array" aca="1" ref="DI500" ca="1">INDIRECT(DI491)*DI498*DI499</f>
        <v>#N/A</v>
      </c>
      <c r="DJ500" s="77" t="e" cm="1">
        <f t="array" aca="1" ref="DJ500" ca="1">INDIRECT(DJ491)*DJ498*DJ499</f>
        <v>#N/A</v>
      </c>
      <c r="DK500" s="77" t="e" cm="1">
        <f t="array" aca="1" ref="DK500" ca="1">INDIRECT(DK491)*DK498*DK499</f>
        <v>#N/A</v>
      </c>
      <c r="DL500" s="77" t="e" cm="1">
        <f t="array" aca="1" ref="DL500" ca="1">INDIRECT(DL491)*DL498*DL499</f>
        <v>#N/A</v>
      </c>
    </row>
    <row r="501" spans="1:116" x14ac:dyDescent="0.4">
      <c r="B501" t="s">
        <v>244</v>
      </c>
      <c r="D501" t="s">
        <v>754</v>
      </c>
      <c r="E501" s="8" t="str">
        <f t="shared" ref="E501" si="570">ROW()&amp;" "&amp;D501</f>
        <v>501 MONTHRENT-PV</v>
      </c>
      <c r="G501" s="126"/>
      <c r="H501" s="31"/>
      <c r="I501" s="73"/>
      <c r="J501" s="73"/>
      <c r="K501" s="33"/>
      <c r="L501" s="33"/>
      <c r="M501" s="33"/>
      <c r="N501" s="33"/>
      <c r="O501" s="33"/>
      <c r="P501" s="33"/>
      <c r="R501" s="38"/>
      <c r="S501" s="77"/>
      <c r="T501" s="77"/>
      <c r="U501" s="77"/>
      <c r="V501" s="77"/>
      <c r="W501" s="77"/>
      <c r="X501" s="77"/>
      <c r="Y501" s="77"/>
      <c r="Z501" s="77"/>
      <c r="AA501" s="77"/>
      <c r="AB501" s="77"/>
      <c r="AC501" s="77"/>
      <c r="AD501" s="77"/>
      <c r="AE501" s="77"/>
      <c r="AF501" s="77"/>
      <c r="AG501" s="77"/>
      <c r="AH501" s="77"/>
      <c r="AI501" s="77"/>
      <c r="AJ501" s="77"/>
      <c r="AK501" s="77"/>
      <c r="AL501" s="77"/>
      <c r="AM501" s="77"/>
      <c r="AN501" s="77"/>
      <c r="AO501" s="77"/>
      <c r="AP501" s="77"/>
      <c r="AQ501" s="77"/>
      <c r="AR501" s="77"/>
      <c r="AS501" s="77"/>
      <c r="AT501" s="77"/>
      <c r="AU501" s="77"/>
      <c r="AV501" s="77"/>
      <c r="AW501" s="77"/>
      <c r="AX501" s="77"/>
      <c r="AY501" s="77"/>
      <c r="AZ501" s="77"/>
      <c r="BA501" s="77"/>
      <c r="BB501" s="77"/>
      <c r="BC501" s="77"/>
      <c r="BD501" s="77"/>
      <c r="BE501" s="77"/>
      <c r="BF501" s="77"/>
      <c r="BG501" s="77"/>
      <c r="BH501" s="77"/>
      <c r="BI501" s="77"/>
      <c r="BJ501" s="77"/>
      <c r="BK501" s="77"/>
      <c r="BL501" s="77"/>
      <c r="BM501" s="77"/>
      <c r="BN501" s="77"/>
      <c r="BO501" s="77"/>
      <c r="BP501" s="77"/>
      <c r="BQ501" s="77"/>
      <c r="BR501" s="77"/>
      <c r="BS501" s="77"/>
      <c r="BT501" s="77"/>
      <c r="BU501" s="77"/>
      <c r="BV501" s="77"/>
      <c r="BW501" s="77"/>
      <c r="BX501" s="77"/>
      <c r="BY501" s="77"/>
      <c r="BZ501" s="77"/>
      <c r="CA501" s="77"/>
      <c r="CB501" s="77"/>
      <c r="CC501" s="77"/>
      <c r="CD501" s="77"/>
      <c r="CE501" s="77"/>
      <c r="CF501" s="77"/>
      <c r="CG501" s="77"/>
      <c r="CH501" s="77"/>
      <c r="CI501" s="77"/>
      <c r="CJ501" s="77"/>
      <c r="CK501" s="77"/>
      <c r="CL501" s="77"/>
      <c r="CN501" s="73"/>
      <c r="CO501" s="77"/>
      <c r="CP501" s="77"/>
      <c r="CQ501" s="77"/>
      <c r="CR501" s="77"/>
      <c r="CS501" s="77"/>
      <c r="CT501" s="77"/>
      <c r="CU501" s="77"/>
      <c r="CV501" s="77"/>
      <c r="CW501" s="77"/>
      <c r="CX501" s="77"/>
      <c r="CY501" s="77"/>
      <c r="CZ501" s="77"/>
      <c r="DA501" s="77"/>
      <c r="DB501" s="77"/>
      <c r="DC501" s="77"/>
      <c r="DD501" s="77"/>
      <c r="DE501" s="77"/>
      <c r="DF501" s="77"/>
      <c r="DG501" s="77"/>
      <c r="DH501" s="77"/>
      <c r="DI501" s="77"/>
      <c r="DJ501" s="77"/>
      <c r="DK501" s="77"/>
      <c r="DL501" s="77"/>
    </row>
    <row r="502" spans="1:116" x14ac:dyDescent="0.4">
      <c r="B502" t="s">
        <v>332</v>
      </c>
      <c r="D502" t="s">
        <v>754</v>
      </c>
      <c r="E502" s="8" t="str">
        <f t="shared" ref="E502:E509" si="571">ROW()&amp;" "&amp;D502</f>
        <v>502 MONTHRENT-PV</v>
      </c>
      <c r="G502" s="136" t="str">
        <f>G488</f>
        <v>(Primary label)</v>
      </c>
      <c r="H502" s="31"/>
      <c r="I502" s="73"/>
      <c r="J502" s="73"/>
      <c r="K502" s="39"/>
      <c r="L502" s="39"/>
      <c r="M502" s="39"/>
      <c r="N502" s="39"/>
      <c r="O502" s="39"/>
      <c r="P502" s="39"/>
      <c r="R502" s="38"/>
      <c r="S502" s="76"/>
      <c r="T502" s="76"/>
      <c r="U502" s="76"/>
      <c r="V502" s="76"/>
      <c r="W502" s="76"/>
      <c r="X502" s="76"/>
      <c r="Y502" s="76"/>
      <c r="Z502" s="76"/>
      <c r="AA502" s="76"/>
      <c r="AB502" s="76"/>
      <c r="AC502" s="76"/>
      <c r="AD502" s="76"/>
      <c r="AE502" s="76"/>
      <c r="AF502" s="76"/>
      <c r="AG502" s="76"/>
      <c r="AH502" s="76"/>
      <c r="AI502" s="76"/>
      <c r="AJ502" s="76"/>
      <c r="AK502" s="76"/>
      <c r="AL502" s="76"/>
      <c r="AM502" s="76"/>
      <c r="AN502" s="76"/>
      <c r="AO502" s="76"/>
      <c r="AP502" s="76"/>
      <c r="AQ502" s="76"/>
      <c r="AR502" s="76"/>
      <c r="AS502" s="76"/>
      <c r="AT502" s="76"/>
      <c r="AU502" s="76"/>
      <c r="AV502" s="76"/>
      <c r="AW502" s="76"/>
      <c r="AX502" s="76"/>
      <c r="AY502" s="76"/>
      <c r="AZ502" s="76"/>
      <c r="BA502" s="76"/>
      <c r="BB502" s="76"/>
      <c r="BC502" s="76"/>
      <c r="BD502" s="76"/>
      <c r="BE502" s="76"/>
      <c r="BF502" s="76"/>
      <c r="BG502" s="76"/>
      <c r="BH502" s="76"/>
      <c r="BI502" s="76"/>
      <c r="BJ502" s="76"/>
      <c r="BK502" s="76"/>
      <c r="BL502" s="76"/>
      <c r="BM502" s="76"/>
      <c r="BN502" s="76"/>
      <c r="BO502" s="76"/>
      <c r="BP502" s="76"/>
      <c r="BQ502" s="76"/>
      <c r="BR502" s="76"/>
      <c r="BS502" s="76"/>
      <c r="BT502" s="76"/>
      <c r="BU502" s="76"/>
      <c r="BV502" s="76"/>
      <c r="BW502" s="76"/>
      <c r="BX502" s="76"/>
      <c r="BY502" s="76"/>
      <c r="BZ502" s="76"/>
      <c r="CA502" s="76"/>
      <c r="CB502" s="76"/>
      <c r="CC502" s="76"/>
      <c r="CD502" s="76"/>
      <c r="CE502" s="76"/>
      <c r="CF502" s="76"/>
      <c r="CG502" s="76"/>
      <c r="CH502" s="76"/>
      <c r="CI502" s="76"/>
      <c r="CJ502" s="76"/>
      <c r="CK502" s="76"/>
      <c r="CL502" s="76"/>
      <c r="CN502" s="73"/>
      <c r="CO502" s="76"/>
      <c r="CP502" s="76"/>
      <c r="CQ502" s="76"/>
      <c r="CR502" s="76"/>
      <c r="CS502" s="76"/>
      <c r="CT502" s="76"/>
      <c r="CU502" s="76"/>
      <c r="CV502" s="76"/>
      <c r="CW502" s="76"/>
      <c r="CX502" s="76"/>
      <c r="CY502" s="76"/>
      <c r="CZ502" s="76"/>
      <c r="DA502" s="76"/>
      <c r="DB502" s="76"/>
      <c r="DC502" s="76"/>
      <c r="DD502" s="76"/>
      <c r="DE502" s="76"/>
      <c r="DF502" s="76"/>
      <c r="DG502" s="76"/>
      <c r="DH502" s="76"/>
      <c r="DI502" s="76"/>
      <c r="DJ502" s="76"/>
      <c r="DK502" s="76"/>
      <c r="DL502" s="76"/>
    </row>
    <row r="503" spans="1:116" x14ac:dyDescent="0.4">
      <c r="B503" t="s">
        <v>332</v>
      </c>
      <c r="D503" t="s">
        <v>754</v>
      </c>
      <c r="E503" s="8" t="str">
        <f t="shared" ref="E503:E508" si="572">ROW()&amp;" "&amp;D503</f>
        <v>503 MONTHRENT-PV</v>
      </c>
      <c r="G503" s="241" t="str">
        <f>IFERROR(SUBSTITUTE(G496,":",""),"no unit")</f>
        <v>unit</v>
      </c>
      <c r="H503" s="31"/>
      <c r="I503" s="73"/>
      <c r="J503" s="73"/>
      <c r="K503" s="39"/>
      <c r="L503" s="39"/>
      <c r="M503" s="39"/>
      <c r="N503" s="39"/>
      <c r="O503" s="39"/>
      <c r="P503" s="39"/>
      <c r="R503" s="38"/>
      <c r="S503" s="76"/>
      <c r="T503" s="76"/>
      <c r="U503" s="76"/>
      <c r="V503" s="76"/>
      <c r="W503" s="76"/>
      <c r="X503" s="76"/>
      <c r="Y503" s="76"/>
      <c r="Z503" s="76"/>
      <c r="AA503" s="76"/>
      <c r="AB503" s="76"/>
      <c r="AC503" s="76"/>
      <c r="AD503" s="76"/>
      <c r="AE503" s="76"/>
      <c r="AF503" s="76"/>
      <c r="AG503" s="76"/>
      <c r="AH503" s="76"/>
      <c r="AI503" s="76"/>
      <c r="AJ503" s="76"/>
      <c r="AK503" s="76"/>
      <c r="AL503" s="76"/>
      <c r="AM503" s="76"/>
      <c r="AN503" s="76"/>
      <c r="AO503" s="76"/>
      <c r="AP503" s="76"/>
      <c r="AQ503" s="76"/>
      <c r="AR503" s="76"/>
      <c r="AS503" s="76"/>
      <c r="AT503" s="76"/>
      <c r="AU503" s="76"/>
      <c r="AV503" s="76"/>
      <c r="AW503" s="76"/>
      <c r="AX503" s="76"/>
      <c r="AY503" s="76"/>
      <c r="AZ503" s="76"/>
      <c r="BA503" s="76"/>
      <c r="BB503" s="76"/>
      <c r="BC503" s="76"/>
      <c r="BD503" s="76"/>
      <c r="BE503" s="76"/>
      <c r="BF503" s="76"/>
      <c r="BG503" s="76"/>
      <c r="BH503" s="76"/>
      <c r="BI503" s="76"/>
      <c r="BJ503" s="76"/>
      <c r="BK503" s="76"/>
      <c r="BL503" s="76"/>
      <c r="BM503" s="76"/>
      <c r="BN503" s="76"/>
      <c r="BO503" s="76"/>
      <c r="BP503" s="76"/>
      <c r="BQ503" s="76"/>
      <c r="BR503" s="76"/>
      <c r="BS503" s="76"/>
      <c r="BT503" s="76"/>
      <c r="BU503" s="76"/>
      <c r="BV503" s="76"/>
      <c r="BW503" s="76"/>
      <c r="BX503" s="76"/>
      <c r="BY503" s="76"/>
      <c r="BZ503" s="76"/>
      <c r="CA503" s="76"/>
      <c r="CB503" s="76"/>
      <c r="CC503" s="76"/>
      <c r="CD503" s="76"/>
      <c r="CE503" s="76"/>
      <c r="CF503" s="76"/>
      <c r="CG503" s="76"/>
      <c r="CH503" s="76"/>
      <c r="CI503" s="76"/>
      <c r="CJ503" s="76"/>
      <c r="CK503" s="76"/>
      <c r="CL503" s="76"/>
      <c r="CN503" s="73"/>
      <c r="CO503" s="76"/>
      <c r="CP503" s="76"/>
      <c r="CQ503" s="76"/>
      <c r="CR503" s="76"/>
      <c r="CS503" s="76"/>
      <c r="CT503" s="76"/>
      <c r="CU503" s="76"/>
      <c r="CV503" s="76"/>
      <c r="CW503" s="76"/>
      <c r="CX503" s="76"/>
      <c r="CY503" s="76"/>
      <c r="CZ503" s="76"/>
      <c r="DA503" s="76"/>
      <c r="DB503" s="76"/>
      <c r="DC503" s="76"/>
      <c r="DD503" s="76"/>
      <c r="DE503" s="76"/>
      <c r="DF503" s="76"/>
      <c r="DG503" s="76"/>
      <c r="DH503" s="76"/>
      <c r="DI503" s="76"/>
      <c r="DJ503" s="76"/>
      <c r="DK503" s="76"/>
      <c r="DL503" s="76"/>
    </row>
    <row r="504" spans="1:116" x14ac:dyDescent="0.4">
      <c r="B504" t="s">
        <v>332</v>
      </c>
      <c r="D504" t="s">
        <v>754</v>
      </c>
      <c r="E504" s="8" t="str">
        <f t="shared" si="572"/>
        <v>504 MONTHRENT-PV</v>
      </c>
      <c r="G504" s="136" t="str">
        <f>G490</f>
        <v>Primary revenue driver</v>
      </c>
      <c r="H504" s="31"/>
      <c r="I504" s="73"/>
      <c r="J504" s="73"/>
      <c r="K504" s="39"/>
      <c r="L504" s="39"/>
      <c r="M504" s="39"/>
      <c r="N504" s="39"/>
      <c r="O504" s="39"/>
      <c r="P504" s="39"/>
      <c r="R504" s="38"/>
      <c r="S504" s="203" t="str">
        <f t="shared" ref="S504:AX504" si="573">ADDRESS(ROW(S500),COLUMN(S500),2)</f>
        <v>S$500</v>
      </c>
      <c r="T504" s="203" t="str">
        <f t="shared" si="573"/>
        <v>T$500</v>
      </c>
      <c r="U504" s="203" t="str">
        <f t="shared" si="573"/>
        <v>U$500</v>
      </c>
      <c r="V504" s="203" t="str">
        <f t="shared" si="573"/>
        <v>V$500</v>
      </c>
      <c r="W504" s="203" t="str">
        <f t="shared" si="573"/>
        <v>W$500</v>
      </c>
      <c r="X504" s="203" t="str">
        <f t="shared" si="573"/>
        <v>X$500</v>
      </c>
      <c r="Y504" s="203" t="str">
        <f t="shared" si="573"/>
        <v>Y$500</v>
      </c>
      <c r="Z504" s="203" t="str">
        <f t="shared" si="573"/>
        <v>Z$500</v>
      </c>
      <c r="AA504" s="203" t="str">
        <f t="shared" si="573"/>
        <v>AA$500</v>
      </c>
      <c r="AB504" s="203" t="str">
        <f t="shared" si="573"/>
        <v>AB$500</v>
      </c>
      <c r="AC504" s="203" t="str">
        <f t="shared" si="573"/>
        <v>AC$500</v>
      </c>
      <c r="AD504" s="203" t="str">
        <f t="shared" si="573"/>
        <v>AD$500</v>
      </c>
      <c r="AE504" s="203" t="str">
        <f t="shared" si="573"/>
        <v>AE$500</v>
      </c>
      <c r="AF504" s="203" t="str">
        <f t="shared" si="573"/>
        <v>AF$500</v>
      </c>
      <c r="AG504" s="203" t="str">
        <f t="shared" si="573"/>
        <v>AG$500</v>
      </c>
      <c r="AH504" s="203" t="str">
        <f t="shared" si="573"/>
        <v>AH$500</v>
      </c>
      <c r="AI504" s="203" t="str">
        <f t="shared" si="573"/>
        <v>AI$500</v>
      </c>
      <c r="AJ504" s="203" t="str">
        <f t="shared" si="573"/>
        <v>AJ$500</v>
      </c>
      <c r="AK504" s="203" t="str">
        <f t="shared" si="573"/>
        <v>AK$500</v>
      </c>
      <c r="AL504" s="203" t="str">
        <f t="shared" si="573"/>
        <v>AL$500</v>
      </c>
      <c r="AM504" s="203" t="str">
        <f t="shared" si="573"/>
        <v>AM$500</v>
      </c>
      <c r="AN504" s="203" t="str">
        <f t="shared" si="573"/>
        <v>AN$500</v>
      </c>
      <c r="AO504" s="203" t="str">
        <f t="shared" si="573"/>
        <v>AO$500</v>
      </c>
      <c r="AP504" s="203" t="str">
        <f t="shared" si="573"/>
        <v>AP$500</v>
      </c>
      <c r="AQ504" s="203" t="str">
        <f t="shared" si="573"/>
        <v>AQ$500</v>
      </c>
      <c r="AR504" s="203" t="str">
        <f t="shared" si="573"/>
        <v>AR$500</v>
      </c>
      <c r="AS504" s="203" t="str">
        <f t="shared" si="573"/>
        <v>AS$500</v>
      </c>
      <c r="AT504" s="203" t="str">
        <f t="shared" si="573"/>
        <v>AT$500</v>
      </c>
      <c r="AU504" s="203" t="str">
        <f t="shared" si="573"/>
        <v>AU$500</v>
      </c>
      <c r="AV504" s="203" t="str">
        <f t="shared" si="573"/>
        <v>AV$500</v>
      </c>
      <c r="AW504" s="203" t="str">
        <f t="shared" si="573"/>
        <v>AW$500</v>
      </c>
      <c r="AX504" s="203" t="str">
        <f t="shared" si="573"/>
        <v>AX$500</v>
      </c>
      <c r="AY504" s="203" t="str">
        <f t="shared" ref="AY504:BX504" si="574">ADDRESS(ROW(AY500),COLUMN(AY500),2)</f>
        <v>AY$500</v>
      </c>
      <c r="AZ504" s="203" t="str">
        <f t="shared" si="574"/>
        <v>AZ$500</v>
      </c>
      <c r="BA504" s="203" t="str">
        <f t="shared" si="574"/>
        <v>BA$500</v>
      </c>
      <c r="BB504" s="203" t="str">
        <f t="shared" si="574"/>
        <v>BB$500</v>
      </c>
      <c r="BC504" s="203" t="str">
        <f t="shared" si="574"/>
        <v>BC$500</v>
      </c>
      <c r="BD504" s="203" t="str">
        <f t="shared" si="574"/>
        <v>BD$500</v>
      </c>
      <c r="BE504" s="203" t="str">
        <f t="shared" si="574"/>
        <v>BE$500</v>
      </c>
      <c r="BF504" s="203" t="str">
        <f t="shared" si="574"/>
        <v>BF$500</v>
      </c>
      <c r="BG504" s="203" t="str">
        <f t="shared" si="574"/>
        <v>BG$500</v>
      </c>
      <c r="BH504" s="203" t="str">
        <f t="shared" si="574"/>
        <v>BH$500</v>
      </c>
      <c r="BI504" s="203" t="str">
        <f t="shared" si="574"/>
        <v>BI$500</v>
      </c>
      <c r="BJ504" s="203" t="str">
        <f t="shared" si="574"/>
        <v>BJ$500</v>
      </c>
      <c r="BK504" s="203" t="str">
        <f t="shared" si="574"/>
        <v>BK$500</v>
      </c>
      <c r="BL504" s="203" t="str">
        <f t="shared" si="574"/>
        <v>BL$500</v>
      </c>
      <c r="BM504" s="203" t="str">
        <f t="shared" si="574"/>
        <v>BM$500</v>
      </c>
      <c r="BN504" s="203" t="str">
        <f t="shared" si="574"/>
        <v>BN$500</v>
      </c>
      <c r="BO504" s="203" t="str">
        <f t="shared" si="574"/>
        <v>BO$500</v>
      </c>
      <c r="BP504" s="203" t="str">
        <f t="shared" si="574"/>
        <v>BP$500</v>
      </c>
      <c r="BQ504" s="203" t="str">
        <f t="shared" si="574"/>
        <v>BQ$500</v>
      </c>
      <c r="BR504" s="203" t="str">
        <f t="shared" si="574"/>
        <v>BR$500</v>
      </c>
      <c r="BS504" s="203" t="str">
        <f t="shared" si="574"/>
        <v>BS$500</v>
      </c>
      <c r="BT504" s="203" t="str">
        <f t="shared" si="574"/>
        <v>BT$500</v>
      </c>
      <c r="BU504" s="203" t="str">
        <f t="shared" si="574"/>
        <v>BU$500</v>
      </c>
      <c r="BV504" s="203" t="str">
        <f t="shared" si="574"/>
        <v>BV$500</v>
      </c>
      <c r="BW504" s="203" t="str">
        <f t="shared" si="574"/>
        <v>BW$500</v>
      </c>
      <c r="BX504" s="203" t="str">
        <f t="shared" si="574"/>
        <v>BX$500</v>
      </c>
      <c r="BY504" s="203" t="str">
        <f>BY490</f>
        <v>BY$16</v>
      </c>
      <c r="BZ504" s="203" t="str">
        <f t="shared" ref="BZ504:CL504" si="575">ADDRESS(ROW(BZ500),COLUMN(BZ500),2)</f>
        <v>BZ$500</v>
      </c>
      <c r="CA504" s="203" t="str">
        <f t="shared" si="575"/>
        <v>CA$500</v>
      </c>
      <c r="CB504" s="203" t="str">
        <f t="shared" si="575"/>
        <v>CB$500</v>
      </c>
      <c r="CC504" s="203" t="str">
        <f t="shared" si="575"/>
        <v>CC$500</v>
      </c>
      <c r="CD504" s="203" t="str">
        <f t="shared" si="575"/>
        <v>CD$500</v>
      </c>
      <c r="CE504" s="203" t="str">
        <f t="shared" si="575"/>
        <v>CE$500</v>
      </c>
      <c r="CF504" s="203" t="str">
        <f t="shared" si="575"/>
        <v>CF$500</v>
      </c>
      <c r="CG504" s="203" t="str">
        <f t="shared" si="575"/>
        <v>CG$500</v>
      </c>
      <c r="CH504" s="203" t="str">
        <f t="shared" si="575"/>
        <v>CH$500</v>
      </c>
      <c r="CI504" s="203" t="str">
        <f t="shared" si="575"/>
        <v>CI$500</v>
      </c>
      <c r="CJ504" s="203" t="str">
        <f t="shared" si="575"/>
        <v>CJ$500</v>
      </c>
      <c r="CK504" s="203" t="str">
        <f t="shared" si="575"/>
        <v>CK$500</v>
      </c>
      <c r="CL504" s="203" t="str">
        <f t="shared" si="575"/>
        <v>CL$500</v>
      </c>
      <c r="CN504" s="73"/>
      <c r="CO504" s="203" t="str">
        <f t="shared" ref="CO504:DK504" si="576">ADDRESS(ROW(CO500),COLUMN(CO500),2)</f>
        <v>CO$500</v>
      </c>
      <c r="CP504" s="203" t="str">
        <f t="shared" si="576"/>
        <v>CP$500</v>
      </c>
      <c r="CQ504" s="203" t="str">
        <f t="shared" si="576"/>
        <v>CQ$500</v>
      </c>
      <c r="CR504" s="203" t="str">
        <f t="shared" si="576"/>
        <v>CR$500</v>
      </c>
      <c r="CS504" s="203" t="str">
        <f t="shared" si="576"/>
        <v>CS$500</v>
      </c>
      <c r="CT504" s="203" t="str">
        <f t="shared" si="576"/>
        <v>CT$500</v>
      </c>
      <c r="CU504" s="203" t="str">
        <f t="shared" si="576"/>
        <v>CU$500</v>
      </c>
      <c r="CV504" s="203" t="str">
        <f t="shared" si="576"/>
        <v>CV$500</v>
      </c>
      <c r="CW504" s="203" t="str">
        <f t="shared" si="576"/>
        <v>CW$500</v>
      </c>
      <c r="CX504" s="203" t="str">
        <f t="shared" si="576"/>
        <v>CX$500</v>
      </c>
      <c r="CY504" s="203" t="str">
        <f t="shared" si="576"/>
        <v>CY$500</v>
      </c>
      <c r="CZ504" s="203" t="str">
        <f t="shared" si="576"/>
        <v>CZ$500</v>
      </c>
      <c r="DA504" s="203" t="str">
        <f t="shared" si="576"/>
        <v>DA$500</v>
      </c>
      <c r="DB504" s="203" t="str">
        <f t="shared" si="576"/>
        <v>DB$500</v>
      </c>
      <c r="DC504" s="203" t="str">
        <f t="shared" si="576"/>
        <v>DC$500</v>
      </c>
      <c r="DD504" s="203" t="str">
        <f t="shared" si="576"/>
        <v>DD$500</v>
      </c>
      <c r="DE504" s="203" t="str">
        <f t="shared" si="576"/>
        <v>DE$500</v>
      </c>
      <c r="DF504" s="203" t="str">
        <f t="shared" si="576"/>
        <v>DF$500</v>
      </c>
      <c r="DG504" s="203" t="str">
        <f t="shared" si="576"/>
        <v>DG$500</v>
      </c>
      <c r="DH504" s="203" t="str">
        <f t="shared" si="576"/>
        <v>DH$500</v>
      </c>
      <c r="DI504" s="203" t="str">
        <f t="shared" si="576"/>
        <v>DI$500</v>
      </c>
      <c r="DJ504" s="203" t="str">
        <f t="shared" si="576"/>
        <v>DJ$500</v>
      </c>
      <c r="DK504" s="203" t="str">
        <f t="shared" si="576"/>
        <v>DK$500</v>
      </c>
      <c r="DL504" s="203" t="str">
        <f t="shared" ref="DL504" si="577">ADDRESS(ROW(DL500),COLUMN(DL500),2)</f>
        <v>DL$500</v>
      </c>
    </row>
    <row r="505" spans="1:116" x14ac:dyDescent="0.4">
      <c r="B505" t="s">
        <v>332</v>
      </c>
      <c r="D505" t="s">
        <v>754</v>
      </c>
      <c r="E505" s="8" t="str">
        <f t="shared" si="572"/>
        <v>505 MONTHRENT-PV</v>
      </c>
      <c r="G505" s="136" t="str">
        <f>G491</f>
        <v>Primary volume driver</v>
      </c>
      <c r="H505" s="31"/>
      <c r="I505" s="73"/>
      <c r="J505" s="73"/>
      <c r="K505" s="39"/>
      <c r="L505" s="39"/>
      <c r="M505" s="39"/>
      <c r="N505" s="39"/>
      <c r="O505" s="39"/>
      <c r="P505" s="39"/>
      <c r="R505" s="38"/>
      <c r="S505" s="76" t="str">
        <f t="shared" ref="S505:AX505" si="578">S495</f>
        <v>S$19</v>
      </c>
      <c r="T505" s="76" t="str">
        <f t="shared" si="578"/>
        <v>T$19</v>
      </c>
      <c r="U505" s="76" t="str">
        <f t="shared" si="578"/>
        <v>U$19</v>
      </c>
      <c r="V505" s="76" t="str">
        <f t="shared" si="578"/>
        <v>V$19</v>
      </c>
      <c r="W505" s="76" t="str">
        <f t="shared" si="578"/>
        <v>W$19</v>
      </c>
      <c r="X505" s="76" t="str">
        <f t="shared" si="578"/>
        <v>X$19</v>
      </c>
      <c r="Y505" s="76" t="str">
        <f t="shared" si="578"/>
        <v>Y$19</v>
      </c>
      <c r="Z505" s="76" t="str">
        <f t="shared" si="578"/>
        <v>Z$19</v>
      </c>
      <c r="AA505" s="76" t="str">
        <f t="shared" si="578"/>
        <v>AA$19</v>
      </c>
      <c r="AB505" s="76" t="str">
        <f t="shared" si="578"/>
        <v>AB$19</v>
      </c>
      <c r="AC505" s="76" t="str">
        <f t="shared" si="578"/>
        <v>AC$19</v>
      </c>
      <c r="AD505" s="76" t="str">
        <f t="shared" si="578"/>
        <v>AD$19</v>
      </c>
      <c r="AE505" s="76" t="str">
        <f t="shared" si="578"/>
        <v>AE$19</v>
      </c>
      <c r="AF505" s="76" t="str">
        <f t="shared" si="578"/>
        <v>AF$19</v>
      </c>
      <c r="AG505" s="76" t="str">
        <f t="shared" si="578"/>
        <v>AG$19</v>
      </c>
      <c r="AH505" s="76" t="str">
        <f t="shared" si="578"/>
        <v>AH$19</v>
      </c>
      <c r="AI505" s="76" t="str">
        <f t="shared" si="578"/>
        <v>AI$19</v>
      </c>
      <c r="AJ505" s="76" t="str">
        <f t="shared" si="578"/>
        <v>AJ$19</v>
      </c>
      <c r="AK505" s="76" t="str">
        <f t="shared" si="578"/>
        <v>AK$19</v>
      </c>
      <c r="AL505" s="76" t="str">
        <f t="shared" si="578"/>
        <v>AL$19</v>
      </c>
      <c r="AM505" s="76" t="str">
        <f t="shared" si="578"/>
        <v>AM$19</v>
      </c>
      <c r="AN505" s="76" t="str">
        <f t="shared" si="578"/>
        <v>AN$19</v>
      </c>
      <c r="AO505" s="76" t="str">
        <f t="shared" si="578"/>
        <v>AO$19</v>
      </c>
      <c r="AP505" s="76" t="str">
        <f t="shared" si="578"/>
        <v>AP$19</v>
      </c>
      <c r="AQ505" s="76" t="str">
        <f t="shared" si="578"/>
        <v>AQ$19</v>
      </c>
      <c r="AR505" s="76" t="str">
        <f t="shared" si="578"/>
        <v>AR$19</v>
      </c>
      <c r="AS505" s="76" t="str">
        <f t="shared" si="578"/>
        <v>AS$19</v>
      </c>
      <c r="AT505" s="76" t="str">
        <f t="shared" si="578"/>
        <v>AT$19</v>
      </c>
      <c r="AU505" s="76" t="str">
        <f t="shared" si="578"/>
        <v>AU$19</v>
      </c>
      <c r="AV505" s="76" t="str">
        <f t="shared" si="578"/>
        <v>AV$19</v>
      </c>
      <c r="AW505" s="76" t="str">
        <f t="shared" si="578"/>
        <v>AW$19</v>
      </c>
      <c r="AX505" s="76" t="str">
        <f t="shared" si="578"/>
        <v>AX$19</v>
      </c>
      <c r="AY505" s="76" t="str">
        <f t="shared" ref="AY505:CD505" si="579">AY495</f>
        <v>AY$19</v>
      </c>
      <c r="AZ505" s="76" t="str">
        <f t="shared" si="579"/>
        <v>AZ$19</v>
      </c>
      <c r="BA505" s="76" t="str">
        <f t="shared" si="579"/>
        <v>BA$19</v>
      </c>
      <c r="BB505" s="76" t="str">
        <f t="shared" si="579"/>
        <v>BB$19</v>
      </c>
      <c r="BC505" s="76" t="str">
        <f t="shared" si="579"/>
        <v>BC$19</v>
      </c>
      <c r="BD505" s="76" t="str">
        <f t="shared" si="579"/>
        <v>BD$19</v>
      </c>
      <c r="BE505" s="76" t="str">
        <f t="shared" si="579"/>
        <v>BE$19</v>
      </c>
      <c r="BF505" s="76" t="str">
        <f t="shared" si="579"/>
        <v>BF$19</v>
      </c>
      <c r="BG505" s="76" t="str">
        <f t="shared" si="579"/>
        <v>BG$19</v>
      </c>
      <c r="BH505" s="76" t="str">
        <f t="shared" si="579"/>
        <v>BH$19</v>
      </c>
      <c r="BI505" s="76" t="str">
        <f t="shared" si="579"/>
        <v>BI$19</v>
      </c>
      <c r="BJ505" s="76" t="str">
        <f t="shared" si="579"/>
        <v>BJ$19</v>
      </c>
      <c r="BK505" s="76" t="str">
        <f t="shared" si="579"/>
        <v>BK$19</v>
      </c>
      <c r="BL505" s="76" t="str">
        <f t="shared" si="579"/>
        <v>BL$19</v>
      </c>
      <c r="BM505" s="76" t="str">
        <f t="shared" si="579"/>
        <v>BM$19</v>
      </c>
      <c r="BN505" s="76" t="str">
        <f t="shared" si="579"/>
        <v>BN$19</v>
      </c>
      <c r="BO505" s="76" t="str">
        <f t="shared" si="579"/>
        <v>BO$19</v>
      </c>
      <c r="BP505" s="76" t="str">
        <f t="shared" si="579"/>
        <v>BP$19</v>
      </c>
      <c r="BQ505" s="76" t="str">
        <f t="shared" si="579"/>
        <v>BQ$19</v>
      </c>
      <c r="BR505" s="76" t="str">
        <f t="shared" si="579"/>
        <v>BR$19</v>
      </c>
      <c r="BS505" s="76" t="str">
        <f t="shared" si="579"/>
        <v>BS$19</v>
      </c>
      <c r="BT505" s="76" t="str">
        <f t="shared" si="579"/>
        <v>BT$19</v>
      </c>
      <c r="BU505" s="76" t="str">
        <f t="shared" si="579"/>
        <v>BU$19</v>
      </c>
      <c r="BV505" s="76" t="str">
        <f t="shared" si="579"/>
        <v>BV$19</v>
      </c>
      <c r="BW505" s="76" t="str">
        <f t="shared" si="579"/>
        <v>BW$19</v>
      </c>
      <c r="BX505" s="76" t="str">
        <f t="shared" si="579"/>
        <v>BX$19</v>
      </c>
      <c r="BY505" s="76" t="str">
        <f t="shared" si="579"/>
        <v>BY$19</v>
      </c>
      <c r="BZ505" s="76" t="str">
        <f t="shared" si="579"/>
        <v>BZ$19</v>
      </c>
      <c r="CA505" s="76" t="str">
        <f t="shared" si="579"/>
        <v>CA$19</v>
      </c>
      <c r="CB505" s="76" t="str">
        <f t="shared" si="579"/>
        <v>CB$19</v>
      </c>
      <c r="CC505" s="76" t="str">
        <f t="shared" si="579"/>
        <v>CC$19</v>
      </c>
      <c r="CD505" s="76" t="str">
        <f t="shared" si="579"/>
        <v>CD$19</v>
      </c>
      <c r="CE505" s="76" t="str">
        <f t="shared" ref="CE505:CL505" si="580">CE495</f>
        <v>CE$19</v>
      </c>
      <c r="CF505" s="76" t="str">
        <f t="shared" si="580"/>
        <v>CF$19</v>
      </c>
      <c r="CG505" s="76" t="str">
        <f t="shared" si="580"/>
        <v>CG$19</v>
      </c>
      <c r="CH505" s="76" t="str">
        <f t="shared" si="580"/>
        <v>CH$19</v>
      </c>
      <c r="CI505" s="76" t="str">
        <f t="shared" si="580"/>
        <v>CI$19</v>
      </c>
      <c r="CJ505" s="76" t="str">
        <f t="shared" si="580"/>
        <v>CJ$19</v>
      </c>
      <c r="CK505" s="76" t="str">
        <f t="shared" si="580"/>
        <v>CK$19</v>
      </c>
      <c r="CL505" s="76" t="str">
        <f t="shared" si="580"/>
        <v>CL$19</v>
      </c>
      <c r="CN505" s="73"/>
      <c r="CO505" s="76" t="str">
        <f t="shared" ref="CO505:DK505" si="581">CO495</f>
        <v>CO$19</v>
      </c>
      <c r="CP505" s="76" t="str">
        <f t="shared" si="581"/>
        <v>CP$19</v>
      </c>
      <c r="CQ505" s="76" t="str">
        <f t="shared" si="581"/>
        <v>CQ$19</v>
      </c>
      <c r="CR505" s="76" t="str">
        <f t="shared" si="581"/>
        <v>CR$19</v>
      </c>
      <c r="CS505" s="76" t="str">
        <f t="shared" si="581"/>
        <v>CS$19</v>
      </c>
      <c r="CT505" s="76" t="str">
        <f t="shared" si="581"/>
        <v>CT$19</v>
      </c>
      <c r="CU505" s="76" t="str">
        <f t="shared" si="581"/>
        <v>CU$19</v>
      </c>
      <c r="CV505" s="76" t="str">
        <f t="shared" si="581"/>
        <v>CV$19</v>
      </c>
      <c r="CW505" s="76" t="str">
        <f t="shared" si="581"/>
        <v>CW$19</v>
      </c>
      <c r="CX505" s="76" t="str">
        <f t="shared" si="581"/>
        <v>CX$19</v>
      </c>
      <c r="CY505" s="76" t="str">
        <f t="shared" si="581"/>
        <v>CY$19</v>
      </c>
      <c r="CZ505" s="76" t="str">
        <f t="shared" si="581"/>
        <v>CZ$19</v>
      </c>
      <c r="DA505" s="76" t="str">
        <f t="shared" si="581"/>
        <v>DA$19</v>
      </c>
      <c r="DB505" s="76" t="str">
        <f t="shared" si="581"/>
        <v>DB$19</v>
      </c>
      <c r="DC505" s="76" t="str">
        <f t="shared" si="581"/>
        <v>DC$19</v>
      </c>
      <c r="DD505" s="76" t="str">
        <f t="shared" si="581"/>
        <v>DD$19</v>
      </c>
      <c r="DE505" s="76" t="str">
        <f t="shared" si="581"/>
        <v>DE$19</v>
      </c>
      <c r="DF505" s="76" t="str">
        <f t="shared" si="581"/>
        <v>DF$19</v>
      </c>
      <c r="DG505" s="76" t="str">
        <f t="shared" si="581"/>
        <v>DG$19</v>
      </c>
      <c r="DH505" s="76" t="str">
        <f t="shared" si="581"/>
        <v>DH$19</v>
      </c>
      <c r="DI505" s="76" t="str">
        <f t="shared" si="581"/>
        <v>DI$19</v>
      </c>
      <c r="DJ505" s="76" t="str">
        <f t="shared" si="581"/>
        <v>DJ$19</v>
      </c>
      <c r="DK505" s="76" t="str">
        <f t="shared" si="581"/>
        <v>DK$19</v>
      </c>
      <c r="DL505" s="76" t="str">
        <f t="shared" ref="DL505" si="582">DL495</f>
        <v>DL$19</v>
      </c>
    </row>
    <row r="506" spans="1:116" x14ac:dyDescent="0.4">
      <c r="B506" t="s">
        <v>332</v>
      </c>
      <c r="D506" t="s">
        <v>754</v>
      </c>
      <c r="E506" s="8" t="str">
        <f t="shared" si="572"/>
        <v>506 MONTHRENT-PV</v>
      </c>
      <c r="G506" s="136" t="str">
        <f>G492</f>
        <v>(Secondary label)</v>
      </c>
      <c r="H506" s="12"/>
      <c r="I506" s="60"/>
      <c r="J506" s="60"/>
      <c r="K506" s="15"/>
      <c r="L506" s="15"/>
      <c r="M506" s="15"/>
      <c r="N506" s="15"/>
      <c r="O506" s="15"/>
      <c r="P506" s="15"/>
      <c r="R506" s="15"/>
      <c r="S506" s="76"/>
      <c r="T506" s="76"/>
      <c r="U506" s="76"/>
      <c r="V506" s="76"/>
      <c r="W506" s="76"/>
      <c r="X506" s="76"/>
      <c r="Y506" s="76"/>
      <c r="Z506" s="76"/>
      <c r="AA506" s="76"/>
      <c r="AB506" s="76"/>
      <c r="AC506" s="76"/>
      <c r="AD506" s="76"/>
      <c r="AE506" s="76"/>
      <c r="AF506" s="76"/>
      <c r="AG506" s="76"/>
      <c r="AH506" s="76"/>
      <c r="AI506" s="76"/>
      <c r="AJ506" s="76"/>
      <c r="AK506" s="76"/>
      <c r="AL506" s="76"/>
      <c r="AM506" s="76"/>
      <c r="AN506" s="76"/>
      <c r="AO506" s="76"/>
      <c r="AP506" s="76"/>
      <c r="AQ506" s="76"/>
      <c r="AR506" s="76"/>
      <c r="AS506" s="76"/>
      <c r="AT506" s="76"/>
      <c r="AU506" s="76"/>
      <c r="AV506" s="76"/>
      <c r="AW506" s="76"/>
      <c r="AX506" s="76"/>
      <c r="AY506" s="76"/>
      <c r="AZ506" s="76"/>
      <c r="BA506" s="76"/>
      <c r="BB506" s="76"/>
      <c r="BC506" s="76"/>
      <c r="BD506" s="76"/>
      <c r="BE506" s="76"/>
      <c r="BF506" s="76"/>
      <c r="BG506" s="76"/>
      <c r="BH506" s="76"/>
      <c r="BI506" s="76"/>
      <c r="BJ506" s="76"/>
      <c r="BK506" s="76"/>
      <c r="BL506" s="76"/>
      <c r="BM506" s="76"/>
      <c r="BN506" s="76"/>
      <c r="BO506" s="76"/>
      <c r="BP506" s="76"/>
      <c r="BQ506" s="76"/>
      <c r="BR506" s="76"/>
      <c r="BS506" s="76"/>
      <c r="BT506" s="76"/>
      <c r="BU506" s="76"/>
      <c r="BV506" s="76"/>
      <c r="BW506" s="76"/>
      <c r="BX506" s="76"/>
      <c r="BY506" s="76"/>
      <c r="BZ506" s="76"/>
      <c r="CA506" s="76"/>
      <c r="CB506" s="76"/>
      <c r="CC506" s="76"/>
      <c r="CD506" s="76"/>
      <c r="CE506" s="76"/>
      <c r="CF506" s="76"/>
      <c r="CG506" s="76"/>
      <c r="CH506" s="76"/>
      <c r="CI506" s="76"/>
      <c r="CJ506" s="76"/>
      <c r="CK506" s="76"/>
      <c r="CL506" s="76"/>
      <c r="CN506" s="60"/>
      <c r="CO506" s="76"/>
      <c r="CP506" s="76"/>
      <c r="CQ506" s="76"/>
      <c r="CR506" s="76"/>
      <c r="CS506" s="76"/>
      <c r="CT506" s="76"/>
      <c r="CU506" s="76"/>
      <c r="CV506" s="76"/>
      <c r="CW506" s="76"/>
      <c r="CX506" s="76"/>
      <c r="CY506" s="76"/>
      <c r="CZ506" s="76"/>
      <c r="DA506" s="76"/>
      <c r="DB506" s="76"/>
      <c r="DC506" s="76"/>
      <c r="DD506" s="76"/>
      <c r="DE506" s="76"/>
      <c r="DF506" s="76"/>
      <c r="DG506" s="76"/>
      <c r="DH506" s="76"/>
      <c r="DI506" s="76"/>
      <c r="DJ506" s="76"/>
      <c r="DK506" s="76"/>
      <c r="DL506" s="76"/>
    </row>
    <row r="507" spans="1:116" x14ac:dyDescent="0.4">
      <c r="B507" t="s">
        <v>332</v>
      </c>
      <c r="D507" t="s">
        <v>754</v>
      </c>
      <c r="E507" s="8" t="str">
        <f t="shared" si="572"/>
        <v>507 MONTHRENT-PV</v>
      </c>
      <c r="G507" s="136" t="str">
        <f>G493</f>
        <v xml:space="preserve">secondary unit </v>
      </c>
      <c r="H507" s="12"/>
      <c r="I507" s="60"/>
      <c r="J507" s="60"/>
      <c r="K507" s="15"/>
      <c r="L507" s="15"/>
      <c r="M507" s="15"/>
      <c r="N507" s="15"/>
      <c r="O507" s="15"/>
      <c r="P507" s="15"/>
      <c r="R507" s="15"/>
      <c r="S507" s="76"/>
      <c r="T507" s="76"/>
      <c r="U507" s="76"/>
      <c r="V507" s="76"/>
      <c r="W507" s="76"/>
      <c r="X507" s="76"/>
      <c r="Y507" s="76"/>
      <c r="Z507" s="76"/>
      <c r="AA507" s="76"/>
      <c r="AB507" s="76"/>
      <c r="AC507" s="76"/>
      <c r="AD507" s="76"/>
      <c r="AE507" s="76"/>
      <c r="AF507" s="76"/>
      <c r="AG507" s="76"/>
      <c r="AH507" s="76"/>
      <c r="AI507" s="76"/>
      <c r="AJ507" s="76"/>
      <c r="AK507" s="76"/>
      <c r="AL507" s="76"/>
      <c r="AM507" s="76"/>
      <c r="AN507" s="76"/>
      <c r="AO507" s="76"/>
      <c r="AP507" s="76"/>
      <c r="AQ507" s="76"/>
      <c r="AR507" s="76"/>
      <c r="AS507" s="76"/>
      <c r="AT507" s="76"/>
      <c r="AU507" s="76"/>
      <c r="AV507" s="76"/>
      <c r="AW507" s="76"/>
      <c r="AX507" s="76"/>
      <c r="AY507" s="76"/>
      <c r="AZ507" s="76"/>
      <c r="BA507" s="76"/>
      <c r="BB507" s="76"/>
      <c r="BC507" s="76"/>
      <c r="BD507" s="76"/>
      <c r="BE507" s="76"/>
      <c r="BF507" s="76"/>
      <c r="BG507" s="76"/>
      <c r="BH507" s="76"/>
      <c r="BI507" s="76"/>
      <c r="BJ507" s="76"/>
      <c r="BK507" s="76"/>
      <c r="BL507" s="76"/>
      <c r="BM507" s="76"/>
      <c r="BN507" s="76"/>
      <c r="BO507" s="76"/>
      <c r="BP507" s="76"/>
      <c r="BQ507" s="76"/>
      <c r="BR507" s="76"/>
      <c r="BS507" s="76"/>
      <c r="BT507" s="76"/>
      <c r="BU507" s="76"/>
      <c r="BV507" s="76"/>
      <c r="BW507" s="76"/>
      <c r="BX507" s="76"/>
      <c r="BY507" s="76"/>
      <c r="BZ507" s="76"/>
      <c r="CA507" s="76"/>
      <c r="CB507" s="76"/>
      <c r="CC507" s="76"/>
      <c r="CD507" s="76"/>
      <c r="CE507" s="76"/>
      <c r="CF507" s="76"/>
      <c r="CG507" s="76"/>
      <c r="CH507" s="76"/>
      <c r="CI507" s="76"/>
      <c r="CJ507" s="76"/>
      <c r="CK507" s="76"/>
      <c r="CL507" s="76"/>
      <c r="CN507" s="60"/>
      <c r="CO507" s="76"/>
      <c r="CP507" s="76"/>
      <c r="CQ507" s="76"/>
      <c r="CR507" s="76"/>
      <c r="CS507" s="76"/>
      <c r="CT507" s="76"/>
      <c r="CU507" s="76"/>
      <c r="CV507" s="76"/>
      <c r="CW507" s="76"/>
      <c r="CX507" s="76"/>
      <c r="CY507" s="76"/>
      <c r="CZ507" s="76"/>
      <c r="DA507" s="76"/>
      <c r="DB507" s="76"/>
      <c r="DC507" s="76"/>
      <c r="DD507" s="76"/>
      <c r="DE507" s="76"/>
      <c r="DF507" s="76"/>
      <c r="DG507" s="76"/>
      <c r="DH507" s="76"/>
      <c r="DI507" s="76"/>
      <c r="DJ507" s="76"/>
      <c r="DK507" s="76"/>
      <c r="DL507" s="76"/>
    </row>
    <row r="508" spans="1:116" x14ac:dyDescent="0.4">
      <c r="B508" t="s">
        <v>332</v>
      </c>
      <c r="D508" t="s">
        <v>754</v>
      </c>
      <c r="E508" s="8" t="str">
        <f t="shared" si="572"/>
        <v>508 MONTHRENT-PV</v>
      </c>
      <c r="G508" s="136" t="str">
        <f>G494</f>
        <v>Secondary revenue driver</v>
      </c>
      <c r="H508" s="12"/>
      <c r="I508" s="60"/>
      <c r="J508" s="60"/>
      <c r="K508" s="15"/>
      <c r="L508" s="15"/>
      <c r="M508" s="15"/>
      <c r="N508" s="15"/>
      <c r="O508" s="15"/>
      <c r="P508" s="15"/>
      <c r="R508" s="15"/>
      <c r="S508" s="76"/>
      <c r="T508" s="76"/>
      <c r="U508" s="76"/>
      <c r="V508" s="76"/>
      <c r="W508" s="76"/>
      <c r="X508" s="76"/>
      <c r="Y508" s="76"/>
      <c r="Z508" s="76"/>
      <c r="AA508" s="76"/>
      <c r="AB508" s="76"/>
      <c r="AC508" s="76"/>
      <c r="AD508" s="76"/>
      <c r="AE508" s="76"/>
      <c r="AF508" s="76"/>
      <c r="AG508" s="76"/>
      <c r="AH508" s="76"/>
      <c r="AI508" s="76"/>
      <c r="AJ508" s="76"/>
      <c r="AK508" s="76"/>
      <c r="AL508" s="76"/>
      <c r="AM508" s="76"/>
      <c r="AN508" s="76"/>
      <c r="AO508" s="76"/>
      <c r="AP508" s="76"/>
      <c r="AQ508" s="76"/>
      <c r="AR508" s="76"/>
      <c r="AS508" s="76"/>
      <c r="AT508" s="76"/>
      <c r="AU508" s="76"/>
      <c r="AV508" s="76"/>
      <c r="AW508" s="76"/>
      <c r="AX508" s="76"/>
      <c r="AY508" s="76"/>
      <c r="AZ508" s="76"/>
      <c r="BA508" s="76"/>
      <c r="BB508" s="76"/>
      <c r="BC508" s="76"/>
      <c r="BD508" s="76"/>
      <c r="BE508" s="76"/>
      <c r="BF508" s="76"/>
      <c r="BG508" s="76"/>
      <c r="BH508" s="76"/>
      <c r="BI508" s="76"/>
      <c r="BJ508" s="76"/>
      <c r="BK508" s="76"/>
      <c r="BL508" s="76"/>
      <c r="BM508" s="76"/>
      <c r="BN508" s="76"/>
      <c r="BO508" s="76"/>
      <c r="BP508" s="76"/>
      <c r="BQ508" s="76"/>
      <c r="BR508" s="76"/>
      <c r="BS508" s="76"/>
      <c r="BT508" s="76"/>
      <c r="BU508" s="76"/>
      <c r="BV508" s="76"/>
      <c r="BW508" s="76"/>
      <c r="BX508" s="76"/>
      <c r="BY508" s="76"/>
      <c r="BZ508" s="76"/>
      <c r="CA508" s="76"/>
      <c r="CB508" s="76"/>
      <c r="CC508" s="76"/>
      <c r="CD508" s="76"/>
      <c r="CE508" s="76"/>
      <c r="CF508" s="76"/>
      <c r="CG508" s="76"/>
      <c r="CH508" s="76"/>
      <c r="CI508" s="76"/>
      <c r="CJ508" s="76"/>
      <c r="CK508" s="76"/>
      <c r="CL508" s="76"/>
      <c r="CN508" s="60"/>
      <c r="CO508" s="76"/>
      <c r="CP508" s="76"/>
      <c r="CQ508" s="76"/>
      <c r="CR508" s="76"/>
      <c r="CS508" s="76"/>
      <c r="CT508" s="76"/>
      <c r="CU508" s="76"/>
      <c r="CV508" s="76"/>
      <c r="CW508" s="76"/>
      <c r="CX508" s="76"/>
      <c r="CY508" s="76"/>
      <c r="CZ508" s="76"/>
      <c r="DA508" s="76"/>
      <c r="DB508" s="76"/>
      <c r="DC508" s="76"/>
      <c r="DD508" s="76"/>
      <c r="DE508" s="76"/>
      <c r="DF508" s="76"/>
      <c r="DG508" s="76"/>
      <c r="DH508" s="76"/>
      <c r="DI508" s="76"/>
      <c r="DJ508" s="76"/>
      <c r="DK508" s="76"/>
      <c r="DL508" s="76"/>
    </row>
    <row r="509" spans="1:116" x14ac:dyDescent="0.4">
      <c r="B509" t="s">
        <v>332</v>
      </c>
      <c r="D509" t="s">
        <v>754</v>
      </c>
      <c r="E509" s="8" t="str">
        <f t="shared" si="571"/>
        <v>509 MONTHRENT-PV</v>
      </c>
      <c r="G509" s="8" t="s">
        <v>464</v>
      </c>
      <c r="H509" s="12"/>
      <c r="I509" s="60"/>
      <c r="J509" s="60"/>
      <c r="K509" s="15"/>
      <c r="L509" s="15"/>
      <c r="M509" s="15"/>
      <c r="N509" s="15"/>
      <c r="O509" s="15"/>
      <c r="P509" s="15"/>
      <c r="R509" s="15"/>
      <c r="S509" s="76"/>
      <c r="T509" s="76"/>
      <c r="U509" s="76"/>
      <c r="V509" s="76"/>
      <c r="W509" s="76"/>
      <c r="X509" s="76"/>
      <c r="Y509" s="76"/>
      <c r="Z509" s="76"/>
      <c r="AA509" s="76"/>
      <c r="AB509" s="76"/>
      <c r="AC509" s="76"/>
      <c r="AD509" s="76"/>
      <c r="AE509" s="76"/>
      <c r="AF509" s="76"/>
      <c r="AG509" s="76"/>
      <c r="AH509" s="76"/>
      <c r="AI509" s="76"/>
      <c r="AJ509" s="76"/>
      <c r="AK509" s="76"/>
      <c r="AL509" s="76"/>
      <c r="AM509" s="76"/>
      <c r="AN509" s="76"/>
      <c r="AO509" s="76"/>
      <c r="AP509" s="76"/>
      <c r="AQ509" s="76"/>
      <c r="AR509" s="76"/>
      <c r="AS509" s="76"/>
      <c r="AT509" s="76"/>
      <c r="AU509" s="76"/>
      <c r="AV509" s="76"/>
      <c r="AW509" s="76"/>
      <c r="AX509" s="76"/>
      <c r="AY509" s="76"/>
      <c r="AZ509" s="76"/>
      <c r="BA509" s="76"/>
      <c r="BB509" s="76"/>
      <c r="BC509" s="76"/>
      <c r="BD509" s="76"/>
      <c r="BE509" s="76"/>
      <c r="BF509" s="76"/>
      <c r="BG509" s="76"/>
      <c r="BH509" s="76"/>
      <c r="BI509" s="76"/>
      <c r="BJ509" s="76"/>
      <c r="BK509" s="76"/>
      <c r="BL509" s="76"/>
      <c r="BM509" s="76"/>
      <c r="BN509" s="76"/>
      <c r="BO509" s="76"/>
      <c r="BP509" s="76"/>
      <c r="BQ509" s="76"/>
      <c r="BR509" s="76"/>
      <c r="BS509" s="76"/>
      <c r="BT509" s="76"/>
      <c r="BU509" s="76"/>
      <c r="BV509" s="76"/>
      <c r="BW509" s="76"/>
      <c r="BX509" s="76"/>
      <c r="BY509" s="76"/>
      <c r="BZ509" s="76"/>
      <c r="CA509" s="76"/>
      <c r="CB509" s="76"/>
      <c r="CC509" s="76"/>
      <c r="CD509" s="76"/>
      <c r="CE509" s="76"/>
      <c r="CF509" s="76"/>
      <c r="CG509" s="76"/>
      <c r="CH509" s="76"/>
      <c r="CI509" s="76"/>
      <c r="CJ509" s="76"/>
      <c r="CK509" s="76"/>
      <c r="CL509" s="76"/>
      <c r="CN509" s="60"/>
      <c r="CO509" s="76"/>
      <c r="CP509" s="76"/>
      <c r="CQ509" s="76"/>
      <c r="CR509" s="76"/>
      <c r="CS509" s="76"/>
      <c r="CT509" s="76"/>
      <c r="CU509" s="76"/>
      <c r="CV509" s="76"/>
      <c r="CW509" s="76"/>
      <c r="CX509" s="76"/>
      <c r="CY509" s="76"/>
      <c r="CZ509" s="76"/>
      <c r="DA509" s="76"/>
      <c r="DB509" s="76"/>
      <c r="DC509" s="76"/>
      <c r="DD509" s="76"/>
      <c r="DE509" s="76"/>
      <c r="DF509" s="76"/>
      <c r="DG509" s="76"/>
      <c r="DH509" s="76"/>
      <c r="DI509" s="76"/>
      <c r="DJ509" s="76"/>
      <c r="DK509" s="76"/>
      <c r="DL509" s="76"/>
    </row>
    <row r="510" spans="1:116" x14ac:dyDescent="0.4">
      <c r="E510" s="8"/>
      <c r="H510" s="12"/>
      <c r="I510" s="60"/>
      <c r="J510" s="60"/>
      <c r="K510" s="15"/>
      <c r="L510" s="15"/>
      <c r="M510" s="15"/>
      <c r="N510" s="15"/>
      <c r="O510" s="15"/>
      <c r="P510" s="15"/>
      <c r="R510" s="15"/>
      <c r="S510" s="76"/>
      <c r="T510" s="76"/>
      <c r="U510" s="76"/>
      <c r="V510" s="76"/>
      <c r="W510" s="76"/>
      <c r="X510" s="76"/>
      <c r="Y510" s="76"/>
      <c r="Z510" s="76"/>
      <c r="AA510" s="76"/>
      <c r="AB510" s="76"/>
      <c r="AC510" s="76"/>
      <c r="AD510" s="76"/>
      <c r="AE510" s="76"/>
      <c r="AF510" s="76"/>
      <c r="AG510" s="76"/>
      <c r="AH510" s="76"/>
      <c r="AI510" s="76"/>
      <c r="AJ510" s="76"/>
      <c r="AK510" s="76"/>
      <c r="AL510" s="76"/>
      <c r="AM510" s="76"/>
      <c r="AN510" s="76"/>
      <c r="AO510" s="76"/>
      <c r="AP510" s="76"/>
      <c r="AQ510" s="76"/>
      <c r="AR510" s="76"/>
      <c r="AS510" s="76"/>
      <c r="AT510" s="76"/>
      <c r="AU510" s="76"/>
      <c r="AV510" s="76"/>
      <c r="AW510" s="76"/>
      <c r="AX510" s="76"/>
      <c r="AY510" s="76"/>
      <c r="AZ510" s="76"/>
      <c r="BA510" s="76"/>
      <c r="BB510" s="76"/>
      <c r="BC510" s="76"/>
      <c r="BD510" s="76"/>
      <c r="BE510" s="76"/>
      <c r="BF510" s="76"/>
      <c r="BG510" s="76"/>
      <c r="BH510" s="76"/>
      <c r="BI510" s="76"/>
      <c r="BJ510" s="76"/>
      <c r="BK510" s="76"/>
      <c r="BL510" s="76"/>
      <c r="BM510" s="76"/>
      <c r="BN510" s="76"/>
      <c r="BO510" s="76"/>
      <c r="BP510" s="76"/>
      <c r="BQ510" s="76"/>
      <c r="BR510" s="76"/>
      <c r="BS510" s="76"/>
      <c r="BT510" s="76"/>
      <c r="BU510" s="76"/>
      <c r="BV510" s="76"/>
      <c r="BW510" s="76"/>
      <c r="BX510" s="76"/>
      <c r="BY510" s="76"/>
      <c r="BZ510" s="76"/>
      <c r="CA510" s="76"/>
      <c r="CB510" s="76"/>
      <c r="CC510" s="76"/>
      <c r="CD510" s="76"/>
      <c r="CE510" s="76"/>
      <c r="CF510" s="76"/>
      <c r="CG510" s="76"/>
      <c r="CH510" s="76"/>
      <c r="CI510" s="76"/>
      <c r="CJ510" s="76"/>
      <c r="CK510" s="76"/>
      <c r="CL510" s="76"/>
      <c r="CN510" s="60"/>
      <c r="CO510" s="76"/>
      <c r="CP510" s="76"/>
      <c r="CQ510" s="76"/>
      <c r="CR510" s="76"/>
      <c r="CS510" s="76"/>
      <c r="CT510" s="76"/>
      <c r="CU510" s="76"/>
      <c r="CV510" s="76"/>
      <c r="CW510" s="76"/>
      <c r="CX510" s="76"/>
      <c r="CY510" s="76"/>
      <c r="CZ510" s="76"/>
      <c r="DA510" s="76"/>
      <c r="DB510" s="76"/>
      <c r="DC510" s="76"/>
      <c r="DD510" s="76"/>
      <c r="DE510" s="76"/>
      <c r="DF510" s="76"/>
      <c r="DG510" s="76"/>
      <c r="DH510" s="76"/>
      <c r="DI510" s="76"/>
      <c r="DJ510" s="76"/>
      <c r="DK510" s="76"/>
      <c r="DL510" s="76"/>
    </row>
    <row r="511" spans="1:116" x14ac:dyDescent="0.4">
      <c r="A511" s="174"/>
      <c r="E511" s="8"/>
      <c r="G511" s="175" t="s">
        <v>490</v>
      </c>
      <c r="H511" s="174"/>
      <c r="I511" s="176"/>
      <c r="J511" s="176"/>
      <c r="K511" s="197"/>
      <c r="L511" s="197"/>
      <c r="M511" s="197"/>
      <c r="N511" s="197"/>
      <c r="O511" s="197"/>
      <c r="P511" s="197"/>
      <c r="R511" s="198"/>
      <c r="S511" s="174"/>
      <c r="T511" s="174"/>
      <c r="U511" s="174"/>
      <c r="V511" s="174"/>
      <c r="W511" s="174"/>
      <c r="X511" s="174"/>
      <c r="Y511" s="174"/>
      <c r="Z511" s="174"/>
      <c r="AA511" s="174"/>
      <c r="AB511" s="174"/>
      <c r="AC511" s="174"/>
      <c r="AD511" s="174"/>
      <c r="AE511" s="174"/>
      <c r="AF511" s="174"/>
      <c r="AG511" s="174"/>
      <c r="AH511" s="174"/>
      <c r="AI511" s="174"/>
      <c r="AJ511" s="174"/>
      <c r="AK511" s="174"/>
      <c r="AL511" s="174"/>
      <c r="AM511" s="174"/>
      <c r="AN511" s="174"/>
      <c r="AO511" s="174"/>
      <c r="AP511" s="174"/>
      <c r="AQ511" s="174"/>
      <c r="AR511" s="174"/>
      <c r="AS511" s="174"/>
      <c r="AT511" s="174"/>
      <c r="AU511" s="174"/>
      <c r="AV511" s="174"/>
      <c r="AW511" s="174"/>
      <c r="AX511" s="174"/>
      <c r="AY511" s="174"/>
      <c r="AZ511" s="174"/>
      <c r="BA511" s="174"/>
      <c r="BB511" s="174"/>
      <c r="BC511" s="174"/>
      <c r="BD511" s="174"/>
      <c r="BE511" s="174"/>
      <c r="BF511" s="174"/>
      <c r="BG511" s="174"/>
      <c r="BH511" s="174"/>
      <c r="BI511" s="174"/>
      <c r="BJ511" s="174"/>
      <c r="BK511" s="174"/>
      <c r="BL511" s="174"/>
      <c r="BM511" s="174"/>
      <c r="BN511" s="174"/>
      <c r="BO511" s="174"/>
      <c r="BP511" s="174"/>
      <c r="BQ511" s="174"/>
      <c r="BR511" s="174"/>
      <c r="BS511" s="174"/>
      <c r="BT511" s="174"/>
      <c r="BU511" s="174"/>
      <c r="BV511" s="174"/>
      <c r="BW511" s="174"/>
      <c r="BX511" s="174"/>
      <c r="BY511" s="174"/>
      <c r="BZ511" s="174"/>
      <c r="CA511" s="174"/>
      <c r="CB511" s="174"/>
      <c r="CC511" s="174"/>
      <c r="CD511" s="174"/>
      <c r="CE511" s="174"/>
      <c r="CF511" s="174"/>
      <c r="CG511" s="174"/>
      <c r="CH511" s="174"/>
      <c r="CI511" s="174"/>
      <c r="CJ511" s="174"/>
      <c r="CK511" s="174"/>
      <c r="CL511" s="174"/>
      <c r="CN511" s="176"/>
      <c r="CO511" s="174"/>
      <c r="CP511" s="174"/>
      <c r="CQ511" s="174"/>
      <c r="CR511" s="174"/>
      <c r="CS511" s="174"/>
      <c r="CT511" s="174"/>
      <c r="CU511" s="174"/>
      <c r="CV511" s="174"/>
      <c r="CW511" s="174"/>
      <c r="CX511" s="174"/>
      <c r="CY511" s="174"/>
      <c r="CZ511" s="174"/>
      <c r="DA511" s="174"/>
      <c r="DB511" s="174"/>
      <c r="DC511" s="174"/>
      <c r="DD511" s="174"/>
      <c r="DE511" s="174"/>
      <c r="DF511" s="174"/>
      <c r="DG511" s="174"/>
      <c r="DH511" s="174"/>
      <c r="DI511" s="174"/>
      <c r="DJ511" s="174"/>
      <c r="DK511" s="174"/>
      <c r="DL511" s="174"/>
    </row>
    <row r="512" spans="1:116" x14ac:dyDescent="0.4">
      <c r="A512" s="174"/>
      <c r="E512" s="8"/>
      <c r="G512" s="175" t="s">
        <v>492</v>
      </c>
      <c r="H512" s="174"/>
      <c r="I512" s="176"/>
      <c r="J512" s="176"/>
      <c r="K512" s="197"/>
      <c r="L512" s="197"/>
      <c r="M512" s="197"/>
      <c r="N512" s="197"/>
      <c r="O512" s="197"/>
      <c r="P512" s="197"/>
      <c r="R512" s="198"/>
      <c r="S512" s="174"/>
      <c r="T512" s="174"/>
      <c r="U512" s="174"/>
      <c r="V512" s="174"/>
      <c r="W512" s="174"/>
      <c r="X512" s="174"/>
      <c r="Y512" s="174"/>
      <c r="Z512" s="174"/>
      <c r="AA512" s="174"/>
      <c r="AB512" s="174"/>
      <c r="AC512" s="174"/>
      <c r="AD512" s="174"/>
      <c r="AE512" s="174"/>
      <c r="AF512" s="174"/>
      <c r="AG512" s="174"/>
      <c r="AH512" s="174"/>
      <c r="AI512" s="174"/>
      <c r="AJ512" s="174"/>
      <c r="AK512" s="174"/>
      <c r="AL512" s="174"/>
      <c r="AM512" s="174"/>
      <c r="AN512" s="174"/>
      <c r="AO512" s="174"/>
      <c r="AP512" s="174"/>
      <c r="AQ512" s="174"/>
      <c r="AR512" s="174"/>
      <c r="AS512" s="174"/>
      <c r="AT512" s="174"/>
      <c r="AU512" s="174"/>
      <c r="AV512" s="174"/>
      <c r="AW512" s="174"/>
      <c r="AX512" s="174"/>
      <c r="AY512" s="174"/>
      <c r="AZ512" s="174"/>
      <c r="BA512" s="174"/>
      <c r="BB512" s="174"/>
      <c r="BC512" s="174"/>
      <c r="BD512" s="174"/>
      <c r="BE512" s="174"/>
      <c r="BF512" s="174"/>
      <c r="BG512" s="174"/>
      <c r="BH512" s="174"/>
      <c r="BI512" s="174"/>
      <c r="BJ512" s="174"/>
      <c r="BK512" s="174"/>
      <c r="BL512" s="174"/>
      <c r="BM512" s="174"/>
      <c r="BN512" s="174"/>
      <c r="BO512" s="174"/>
      <c r="BP512" s="174"/>
      <c r="BQ512" s="174"/>
      <c r="BR512" s="174"/>
      <c r="BS512" s="174"/>
      <c r="BT512" s="174"/>
      <c r="BU512" s="174"/>
      <c r="BV512" s="174"/>
      <c r="BW512" s="174"/>
      <c r="BX512" s="174"/>
      <c r="BY512" s="174"/>
      <c r="BZ512" s="174"/>
      <c r="CA512" s="174"/>
      <c r="CB512" s="174"/>
      <c r="CC512" s="174"/>
      <c r="CD512" s="174"/>
      <c r="CE512" s="174"/>
      <c r="CF512" s="174"/>
      <c r="CG512" s="174"/>
      <c r="CH512" s="174"/>
      <c r="CI512" s="174"/>
      <c r="CJ512" s="174"/>
      <c r="CK512" s="174"/>
      <c r="CL512" s="174"/>
      <c r="CN512" s="176"/>
      <c r="CO512" s="174"/>
      <c r="CP512" s="174"/>
      <c r="CQ512" s="174"/>
      <c r="CR512" s="174"/>
      <c r="CS512" s="174"/>
      <c r="CT512" s="174"/>
      <c r="CU512" s="174"/>
      <c r="CV512" s="174"/>
      <c r="CW512" s="174"/>
      <c r="CX512" s="174"/>
      <c r="CY512" s="174"/>
      <c r="CZ512" s="174"/>
      <c r="DA512" s="174"/>
      <c r="DB512" s="174"/>
      <c r="DC512" s="174"/>
      <c r="DD512" s="174"/>
      <c r="DE512" s="174"/>
      <c r="DF512" s="174"/>
      <c r="DG512" s="174"/>
      <c r="DH512" s="174"/>
      <c r="DI512" s="174"/>
      <c r="DJ512" s="174"/>
      <c r="DK512" s="174"/>
      <c r="DL512" s="174"/>
    </row>
    <row r="513" spans="1:116" x14ac:dyDescent="0.4">
      <c r="A513" s="174"/>
      <c r="E513" s="8"/>
      <c r="G513" s="175" t="s">
        <v>461</v>
      </c>
      <c r="H513" s="174"/>
      <c r="I513" s="176"/>
      <c r="J513" s="176"/>
      <c r="K513" s="197"/>
      <c r="L513" s="197"/>
      <c r="M513" s="197"/>
      <c r="N513" s="197"/>
      <c r="O513" s="197"/>
      <c r="P513" s="197"/>
      <c r="R513" s="198"/>
      <c r="S513" s="199" t="str">
        <f t="shared" ref="S513:CD513" si="583">S$20</f>
        <v>S$16</v>
      </c>
      <c r="T513" s="199" t="str">
        <f t="shared" si="583"/>
        <v>T$16</v>
      </c>
      <c r="U513" s="199" t="str">
        <f t="shared" si="583"/>
        <v>U$16</v>
      </c>
      <c r="V513" s="199" t="str">
        <f t="shared" si="583"/>
        <v>V$16</v>
      </c>
      <c r="W513" s="199" t="str">
        <f t="shared" si="583"/>
        <v>W$16</v>
      </c>
      <c r="X513" s="199" t="str">
        <f t="shared" si="583"/>
        <v>X$16</v>
      </c>
      <c r="Y513" s="199" t="str">
        <f t="shared" si="583"/>
        <v>Y$16</v>
      </c>
      <c r="Z513" s="199" t="str">
        <f t="shared" si="583"/>
        <v>Z$16</v>
      </c>
      <c r="AA513" s="199" t="str">
        <f t="shared" si="583"/>
        <v>AA$16</v>
      </c>
      <c r="AB513" s="199" t="str">
        <f t="shared" si="583"/>
        <v>AB$16</v>
      </c>
      <c r="AC513" s="199" t="str">
        <f t="shared" si="583"/>
        <v>AC$16</v>
      </c>
      <c r="AD513" s="199" t="str">
        <f t="shared" si="583"/>
        <v>AD$16</v>
      </c>
      <c r="AE513" s="199" t="str">
        <f t="shared" si="583"/>
        <v>AE$16</v>
      </c>
      <c r="AF513" s="199" t="str">
        <f t="shared" si="583"/>
        <v>AF$16</v>
      </c>
      <c r="AG513" s="199" t="str">
        <f t="shared" si="583"/>
        <v>AG$16</v>
      </c>
      <c r="AH513" s="199" t="str">
        <f t="shared" si="583"/>
        <v>AH$16</v>
      </c>
      <c r="AI513" s="199" t="str">
        <f t="shared" si="583"/>
        <v>AI$16</v>
      </c>
      <c r="AJ513" s="199" t="str">
        <f t="shared" si="583"/>
        <v>AJ$16</v>
      </c>
      <c r="AK513" s="199" t="str">
        <f t="shared" si="583"/>
        <v>AK$16</v>
      </c>
      <c r="AL513" s="199" t="str">
        <f t="shared" si="583"/>
        <v>AL$16</v>
      </c>
      <c r="AM513" s="199" t="str">
        <f t="shared" si="583"/>
        <v>AM$16</v>
      </c>
      <c r="AN513" s="199" t="str">
        <f t="shared" si="583"/>
        <v>AN$16</v>
      </c>
      <c r="AO513" s="199" t="str">
        <f t="shared" si="583"/>
        <v>AO$16</v>
      </c>
      <c r="AP513" s="199" t="str">
        <f t="shared" si="583"/>
        <v>AP$16</v>
      </c>
      <c r="AQ513" s="199" t="str">
        <f t="shared" si="583"/>
        <v>AQ$16</v>
      </c>
      <c r="AR513" s="199" t="str">
        <f t="shared" si="583"/>
        <v>AR$16</v>
      </c>
      <c r="AS513" s="199" t="str">
        <f t="shared" si="583"/>
        <v>AS$16</v>
      </c>
      <c r="AT513" s="199" t="str">
        <f t="shared" si="583"/>
        <v>AT$16</v>
      </c>
      <c r="AU513" s="199" t="str">
        <f t="shared" si="583"/>
        <v>AU$16</v>
      </c>
      <c r="AV513" s="199" t="str">
        <f t="shared" si="583"/>
        <v>AV$16</v>
      </c>
      <c r="AW513" s="199" t="str">
        <f t="shared" si="583"/>
        <v>AW$16</v>
      </c>
      <c r="AX513" s="199" t="str">
        <f t="shared" si="583"/>
        <v>AX$16</v>
      </c>
      <c r="AY513" s="199" t="str">
        <f t="shared" si="583"/>
        <v>AY$16</v>
      </c>
      <c r="AZ513" s="199" t="str">
        <f t="shared" si="583"/>
        <v>AZ$16</v>
      </c>
      <c r="BA513" s="199" t="str">
        <f t="shared" si="583"/>
        <v>BA$16</v>
      </c>
      <c r="BB513" s="199" t="str">
        <f t="shared" si="583"/>
        <v>BB$16</v>
      </c>
      <c r="BC513" s="199" t="str">
        <f t="shared" si="583"/>
        <v>BC$16</v>
      </c>
      <c r="BD513" s="199" t="str">
        <f t="shared" si="583"/>
        <v>BD$16</v>
      </c>
      <c r="BE513" s="199" t="str">
        <f t="shared" si="583"/>
        <v>BE$16</v>
      </c>
      <c r="BF513" s="199" t="str">
        <f t="shared" si="583"/>
        <v>BF$16</v>
      </c>
      <c r="BG513" s="199" t="str">
        <f t="shared" si="583"/>
        <v>BG$16</v>
      </c>
      <c r="BH513" s="199" t="str">
        <f t="shared" si="583"/>
        <v>BH$16</v>
      </c>
      <c r="BI513" s="199" t="str">
        <f t="shared" si="583"/>
        <v>BI$16</v>
      </c>
      <c r="BJ513" s="199" t="str">
        <f t="shared" si="583"/>
        <v>BJ$16</v>
      </c>
      <c r="BK513" s="199" t="str">
        <f t="shared" si="583"/>
        <v>BK$16</v>
      </c>
      <c r="BL513" s="199" t="str">
        <f t="shared" si="583"/>
        <v>BL$16</v>
      </c>
      <c r="BM513" s="199" t="str">
        <f t="shared" si="583"/>
        <v>BM$16</v>
      </c>
      <c r="BN513" s="199" t="str">
        <f t="shared" si="583"/>
        <v>BN$16</v>
      </c>
      <c r="BO513" s="199" t="str">
        <f t="shared" si="583"/>
        <v>BO$16</v>
      </c>
      <c r="BP513" s="199" t="str">
        <f t="shared" si="583"/>
        <v>BP$16</v>
      </c>
      <c r="BQ513" s="199" t="str">
        <f t="shared" si="583"/>
        <v>BQ$16</v>
      </c>
      <c r="BR513" s="199" t="str">
        <f t="shared" si="583"/>
        <v>BR$16</v>
      </c>
      <c r="BS513" s="199" t="str">
        <f t="shared" si="583"/>
        <v>BS$16</v>
      </c>
      <c r="BT513" s="199" t="str">
        <f t="shared" si="583"/>
        <v>BT$16</v>
      </c>
      <c r="BU513" s="199" t="str">
        <f t="shared" si="583"/>
        <v>BU$16</v>
      </c>
      <c r="BV513" s="199" t="str">
        <f t="shared" si="583"/>
        <v>BV$16</v>
      </c>
      <c r="BW513" s="199" t="str">
        <f t="shared" si="583"/>
        <v>BW$16</v>
      </c>
      <c r="BX513" s="199" t="str">
        <f t="shared" si="583"/>
        <v>BX$16</v>
      </c>
      <c r="BY513" s="199" t="str">
        <f t="shared" si="583"/>
        <v>BY$16</v>
      </c>
      <c r="BZ513" s="199" t="str">
        <f t="shared" si="583"/>
        <v>BZ$16</v>
      </c>
      <c r="CA513" s="199" t="str">
        <f t="shared" si="583"/>
        <v>CA$16</v>
      </c>
      <c r="CB513" s="199" t="str">
        <f t="shared" si="583"/>
        <v>CB$16</v>
      </c>
      <c r="CC513" s="199" t="str">
        <f t="shared" si="583"/>
        <v>CC$16</v>
      </c>
      <c r="CD513" s="199" t="str">
        <f t="shared" si="583"/>
        <v>CD$16</v>
      </c>
      <c r="CE513" s="199" t="str">
        <f t="shared" ref="CE513:CL513" si="584">CE$20</f>
        <v>CE$16</v>
      </c>
      <c r="CF513" s="199" t="str">
        <f t="shared" si="584"/>
        <v>CF$16</v>
      </c>
      <c r="CG513" s="199" t="str">
        <f t="shared" si="584"/>
        <v>CG$16</v>
      </c>
      <c r="CH513" s="199" t="str">
        <f t="shared" si="584"/>
        <v>CH$16</v>
      </c>
      <c r="CI513" s="199" t="str">
        <f t="shared" si="584"/>
        <v>CI$16</v>
      </c>
      <c r="CJ513" s="199" t="str">
        <f t="shared" si="584"/>
        <v>CJ$16</v>
      </c>
      <c r="CK513" s="199" t="str">
        <f t="shared" si="584"/>
        <v>CK$16</v>
      </c>
      <c r="CL513" s="199" t="str">
        <f t="shared" si="584"/>
        <v>CL$16</v>
      </c>
      <c r="CN513" s="176"/>
      <c r="CO513" s="199" t="str">
        <f t="shared" ref="CO513:DL513" si="585">CO$20</f>
        <v>CO$16</v>
      </c>
      <c r="CP513" s="199" t="str">
        <f t="shared" si="585"/>
        <v>CP$16</v>
      </c>
      <c r="CQ513" s="199" t="str">
        <f t="shared" si="585"/>
        <v>CQ$16</v>
      </c>
      <c r="CR513" s="199" t="str">
        <f t="shared" si="585"/>
        <v>CR$16</v>
      </c>
      <c r="CS513" s="199" t="str">
        <f t="shared" si="585"/>
        <v>CS$16</v>
      </c>
      <c r="CT513" s="199" t="str">
        <f t="shared" si="585"/>
        <v>CT$16</v>
      </c>
      <c r="CU513" s="199" t="str">
        <f t="shared" si="585"/>
        <v>CU$16</v>
      </c>
      <c r="CV513" s="199" t="str">
        <f t="shared" si="585"/>
        <v>CV$16</v>
      </c>
      <c r="CW513" s="199" t="str">
        <f t="shared" si="585"/>
        <v>CW$16</v>
      </c>
      <c r="CX513" s="199" t="str">
        <f t="shared" si="585"/>
        <v>CX$16</v>
      </c>
      <c r="CY513" s="199" t="str">
        <f t="shared" si="585"/>
        <v>CY$16</v>
      </c>
      <c r="CZ513" s="199" t="str">
        <f t="shared" si="585"/>
        <v>CZ$16</v>
      </c>
      <c r="DA513" s="199" t="str">
        <f t="shared" si="585"/>
        <v>DA$16</v>
      </c>
      <c r="DB513" s="199" t="str">
        <f t="shared" si="585"/>
        <v>DB$16</v>
      </c>
      <c r="DC513" s="199" t="str">
        <f t="shared" si="585"/>
        <v>DC$16</v>
      </c>
      <c r="DD513" s="199" t="str">
        <f t="shared" si="585"/>
        <v>DD$16</v>
      </c>
      <c r="DE513" s="199" t="str">
        <f t="shared" si="585"/>
        <v>DE$16</v>
      </c>
      <c r="DF513" s="199" t="str">
        <f t="shared" si="585"/>
        <v>DF$16</v>
      </c>
      <c r="DG513" s="199" t="str">
        <f t="shared" si="585"/>
        <v>DG$16</v>
      </c>
      <c r="DH513" s="199" t="str">
        <f t="shared" si="585"/>
        <v>DH$16</v>
      </c>
      <c r="DI513" s="199" t="str">
        <f t="shared" si="585"/>
        <v>DI$16</v>
      </c>
      <c r="DJ513" s="199" t="str">
        <f t="shared" si="585"/>
        <v>DJ$16</v>
      </c>
      <c r="DK513" s="199" t="str">
        <f t="shared" si="585"/>
        <v>DK$16</v>
      </c>
      <c r="DL513" s="199" t="str">
        <f t="shared" si="585"/>
        <v>DL$16</v>
      </c>
    </row>
    <row r="514" spans="1:116" x14ac:dyDescent="0.4">
      <c r="A514" s="174"/>
      <c r="E514" s="8"/>
      <c r="G514" s="175" t="s">
        <v>462</v>
      </c>
      <c r="H514" s="200"/>
      <c r="I514" s="201"/>
      <c r="J514" s="201"/>
      <c r="K514" s="202"/>
      <c r="L514" s="202"/>
      <c r="M514" s="202"/>
      <c r="N514" s="202"/>
      <c r="O514" s="202"/>
      <c r="P514" s="202"/>
      <c r="R514" s="202"/>
      <c r="S514" s="199" t="str">
        <f t="shared" ref="S514:CD514" si="586">S$21</f>
        <v>S$17</v>
      </c>
      <c r="T514" s="199" t="str">
        <f t="shared" si="586"/>
        <v>T$17</v>
      </c>
      <c r="U514" s="199" t="str">
        <f t="shared" si="586"/>
        <v>U$17</v>
      </c>
      <c r="V514" s="199" t="str">
        <f t="shared" si="586"/>
        <v>V$17</v>
      </c>
      <c r="W514" s="199" t="str">
        <f t="shared" si="586"/>
        <v>W$17</v>
      </c>
      <c r="X514" s="199" t="str">
        <f t="shared" si="586"/>
        <v>X$17</v>
      </c>
      <c r="Y514" s="199" t="str">
        <f t="shared" si="586"/>
        <v>Y$17</v>
      </c>
      <c r="Z514" s="199" t="str">
        <f t="shared" si="586"/>
        <v>Z$17</v>
      </c>
      <c r="AA514" s="199" t="str">
        <f t="shared" si="586"/>
        <v>AA$17</v>
      </c>
      <c r="AB514" s="199" t="str">
        <f t="shared" si="586"/>
        <v>AB$17</v>
      </c>
      <c r="AC514" s="199" t="str">
        <f t="shared" si="586"/>
        <v>AC$17</v>
      </c>
      <c r="AD514" s="199" t="str">
        <f t="shared" si="586"/>
        <v>AD$17</v>
      </c>
      <c r="AE514" s="199" t="str">
        <f t="shared" si="586"/>
        <v>AE$17</v>
      </c>
      <c r="AF514" s="199" t="str">
        <f t="shared" si="586"/>
        <v>AF$17</v>
      </c>
      <c r="AG514" s="199" t="str">
        <f t="shared" si="586"/>
        <v>AG$17</v>
      </c>
      <c r="AH514" s="199" t="str">
        <f t="shared" si="586"/>
        <v>AH$17</v>
      </c>
      <c r="AI514" s="199" t="str">
        <f t="shared" si="586"/>
        <v>AI$17</v>
      </c>
      <c r="AJ514" s="199" t="str">
        <f t="shared" si="586"/>
        <v>AJ$17</v>
      </c>
      <c r="AK514" s="199" t="str">
        <f t="shared" si="586"/>
        <v>AK$17</v>
      </c>
      <c r="AL514" s="199" t="str">
        <f t="shared" si="586"/>
        <v>AL$17</v>
      </c>
      <c r="AM514" s="199" t="str">
        <f t="shared" si="586"/>
        <v>AM$17</v>
      </c>
      <c r="AN514" s="199" t="str">
        <f t="shared" si="586"/>
        <v>AN$17</v>
      </c>
      <c r="AO514" s="199" t="str">
        <f t="shared" si="586"/>
        <v>AO$17</v>
      </c>
      <c r="AP514" s="199" t="str">
        <f t="shared" si="586"/>
        <v>AP$17</v>
      </c>
      <c r="AQ514" s="199" t="str">
        <f t="shared" si="586"/>
        <v>AQ$17</v>
      </c>
      <c r="AR514" s="199" t="str">
        <f t="shared" si="586"/>
        <v>AR$17</v>
      </c>
      <c r="AS514" s="199" t="str">
        <f t="shared" si="586"/>
        <v>AS$17</v>
      </c>
      <c r="AT514" s="199" t="str">
        <f t="shared" si="586"/>
        <v>AT$17</v>
      </c>
      <c r="AU514" s="199" t="str">
        <f t="shared" si="586"/>
        <v>AU$17</v>
      </c>
      <c r="AV514" s="199" t="str">
        <f t="shared" si="586"/>
        <v>AV$17</v>
      </c>
      <c r="AW514" s="199" t="str">
        <f t="shared" si="586"/>
        <v>AW$17</v>
      </c>
      <c r="AX514" s="199" t="str">
        <f t="shared" si="586"/>
        <v>AX$17</v>
      </c>
      <c r="AY514" s="199" t="str">
        <f t="shared" si="586"/>
        <v>AY$17</v>
      </c>
      <c r="AZ514" s="199" t="str">
        <f t="shared" si="586"/>
        <v>AZ$17</v>
      </c>
      <c r="BA514" s="199" t="str">
        <f t="shared" si="586"/>
        <v>BA$17</v>
      </c>
      <c r="BB514" s="199" t="str">
        <f t="shared" si="586"/>
        <v>BB$17</v>
      </c>
      <c r="BC514" s="199" t="str">
        <f t="shared" si="586"/>
        <v>BC$17</v>
      </c>
      <c r="BD514" s="199" t="str">
        <f t="shared" si="586"/>
        <v>BD$17</v>
      </c>
      <c r="BE514" s="199" t="str">
        <f t="shared" si="586"/>
        <v>BE$17</v>
      </c>
      <c r="BF514" s="199" t="str">
        <f t="shared" si="586"/>
        <v>BF$17</v>
      </c>
      <c r="BG514" s="199" t="str">
        <f t="shared" si="586"/>
        <v>BG$17</v>
      </c>
      <c r="BH514" s="199" t="str">
        <f t="shared" si="586"/>
        <v>BH$17</v>
      </c>
      <c r="BI514" s="199" t="str">
        <f t="shared" si="586"/>
        <v>BI$17</v>
      </c>
      <c r="BJ514" s="199" t="str">
        <f t="shared" si="586"/>
        <v>BJ$17</v>
      </c>
      <c r="BK514" s="199" t="str">
        <f t="shared" si="586"/>
        <v>BK$17</v>
      </c>
      <c r="BL514" s="199" t="str">
        <f t="shared" si="586"/>
        <v>BL$17</v>
      </c>
      <c r="BM514" s="199" t="str">
        <f t="shared" si="586"/>
        <v>BM$17</v>
      </c>
      <c r="BN514" s="199" t="str">
        <f t="shared" si="586"/>
        <v>BN$17</v>
      </c>
      <c r="BO514" s="199" t="str">
        <f t="shared" si="586"/>
        <v>BO$17</v>
      </c>
      <c r="BP514" s="199" t="str">
        <f t="shared" si="586"/>
        <v>BP$17</v>
      </c>
      <c r="BQ514" s="199" t="str">
        <f t="shared" si="586"/>
        <v>BQ$17</v>
      </c>
      <c r="BR514" s="199" t="str">
        <f t="shared" si="586"/>
        <v>BR$17</v>
      </c>
      <c r="BS514" s="199" t="str">
        <f t="shared" si="586"/>
        <v>BS$17</v>
      </c>
      <c r="BT514" s="199" t="str">
        <f t="shared" si="586"/>
        <v>BT$17</v>
      </c>
      <c r="BU514" s="199" t="str">
        <f t="shared" si="586"/>
        <v>BU$17</v>
      </c>
      <c r="BV514" s="199" t="str">
        <f t="shared" si="586"/>
        <v>BV$17</v>
      </c>
      <c r="BW514" s="199" t="str">
        <f t="shared" si="586"/>
        <v>BW$17</v>
      </c>
      <c r="BX514" s="199" t="str">
        <f t="shared" si="586"/>
        <v>BX$17</v>
      </c>
      <c r="BY514" s="199" t="str">
        <f t="shared" si="586"/>
        <v>BY$17</v>
      </c>
      <c r="BZ514" s="199" t="str">
        <f t="shared" si="586"/>
        <v>BZ$17</v>
      </c>
      <c r="CA514" s="199" t="str">
        <f t="shared" si="586"/>
        <v>CA$17</v>
      </c>
      <c r="CB514" s="199" t="str">
        <f t="shared" si="586"/>
        <v>CB$17</v>
      </c>
      <c r="CC514" s="199" t="str">
        <f t="shared" si="586"/>
        <v>CC$17</v>
      </c>
      <c r="CD514" s="199" t="str">
        <f t="shared" si="586"/>
        <v>CD$17</v>
      </c>
      <c r="CE514" s="199" t="str">
        <f t="shared" ref="CE514:CL514" si="587">CE$21</f>
        <v>CE$17</v>
      </c>
      <c r="CF514" s="199" t="str">
        <f t="shared" si="587"/>
        <v>CF$17</v>
      </c>
      <c r="CG514" s="199" t="str">
        <f t="shared" si="587"/>
        <v>CG$17</v>
      </c>
      <c r="CH514" s="199" t="str">
        <f t="shared" si="587"/>
        <v>CH$17</v>
      </c>
      <c r="CI514" s="199" t="str">
        <f t="shared" si="587"/>
        <v>CI$17</v>
      </c>
      <c r="CJ514" s="199" t="str">
        <f t="shared" si="587"/>
        <v>CJ$17</v>
      </c>
      <c r="CK514" s="199" t="str">
        <f t="shared" si="587"/>
        <v>CK$17</v>
      </c>
      <c r="CL514" s="199" t="str">
        <f t="shared" si="587"/>
        <v>CL$17</v>
      </c>
      <c r="CN514" s="201"/>
      <c r="CO514" s="199" t="str">
        <f t="shared" ref="CO514:DL514" si="588">CO$21</f>
        <v>CO$17</v>
      </c>
      <c r="CP514" s="199" t="str">
        <f t="shared" si="588"/>
        <v>CP$17</v>
      </c>
      <c r="CQ514" s="199" t="str">
        <f t="shared" si="588"/>
        <v>CQ$17</v>
      </c>
      <c r="CR514" s="199" t="str">
        <f t="shared" si="588"/>
        <v>CR$17</v>
      </c>
      <c r="CS514" s="199" t="str">
        <f t="shared" si="588"/>
        <v>CS$17</v>
      </c>
      <c r="CT514" s="199" t="str">
        <f t="shared" si="588"/>
        <v>CT$17</v>
      </c>
      <c r="CU514" s="199" t="str">
        <f t="shared" si="588"/>
        <v>CU$17</v>
      </c>
      <c r="CV514" s="199" t="str">
        <f t="shared" si="588"/>
        <v>CV$17</v>
      </c>
      <c r="CW514" s="199" t="str">
        <f t="shared" si="588"/>
        <v>CW$17</v>
      </c>
      <c r="CX514" s="199" t="str">
        <f t="shared" si="588"/>
        <v>CX$17</v>
      </c>
      <c r="CY514" s="199" t="str">
        <f t="shared" si="588"/>
        <v>CY$17</v>
      </c>
      <c r="CZ514" s="199" t="str">
        <f t="shared" si="588"/>
        <v>CZ$17</v>
      </c>
      <c r="DA514" s="199" t="str">
        <f t="shared" si="588"/>
        <v>DA$17</v>
      </c>
      <c r="DB514" s="199" t="str">
        <f t="shared" si="588"/>
        <v>DB$17</v>
      </c>
      <c r="DC514" s="199" t="str">
        <f t="shared" si="588"/>
        <v>DC$17</v>
      </c>
      <c r="DD514" s="199" t="str">
        <f t="shared" si="588"/>
        <v>DD$17</v>
      </c>
      <c r="DE514" s="199" t="str">
        <f t="shared" si="588"/>
        <v>DE$17</v>
      </c>
      <c r="DF514" s="199" t="str">
        <f t="shared" si="588"/>
        <v>DF$17</v>
      </c>
      <c r="DG514" s="199" t="str">
        <f t="shared" si="588"/>
        <v>DG$17</v>
      </c>
      <c r="DH514" s="199" t="str">
        <f t="shared" si="588"/>
        <v>DH$17</v>
      </c>
      <c r="DI514" s="199" t="str">
        <f t="shared" si="588"/>
        <v>DI$17</v>
      </c>
      <c r="DJ514" s="199" t="str">
        <f t="shared" si="588"/>
        <v>DJ$17</v>
      </c>
      <c r="DK514" s="199" t="str">
        <f t="shared" si="588"/>
        <v>DK$17</v>
      </c>
      <c r="DL514" s="199" t="str">
        <f t="shared" si="588"/>
        <v>DL$17</v>
      </c>
    </row>
    <row r="515" spans="1:116" x14ac:dyDescent="0.4">
      <c r="A515" s="174"/>
      <c r="E515" s="8"/>
      <c r="G515" s="175" t="s">
        <v>491</v>
      </c>
      <c r="H515" s="200"/>
      <c r="I515" s="201"/>
      <c r="J515" s="201"/>
      <c r="K515" s="202"/>
      <c r="L515" s="202"/>
      <c r="M515" s="202"/>
      <c r="N515" s="202"/>
      <c r="O515" s="202"/>
      <c r="P515" s="202"/>
      <c r="R515" s="202"/>
      <c r="S515" s="190"/>
      <c r="T515" s="190"/>
      <c r="U515" s="190"/>
      <c r="V515" s="190"/>
      <c r="W515" s="190"/>
      <c r="X515" s="190"/>
      <c r="Y515" s="190"/>
      <c r="Z515" s="190"/>
      <c r="AA515" s="190"/>
      <c r="AB515" s="190"/>
      <c r="AC515" s="190"/>
      <c r="AD515" s="190"/>
      <c r="AE515" s="190"/>
      <c r="AF515" s="190"/>
      <c r="AG515" s="190"/>
      <c r="AH515" s="190"/>
      <c r="AI515" s="190"/>
      <c r="AJ515" s="190"/>
      <c r="AK515" s="190"/>
      <c r="AL515" s="190"/>
      <c r="AM515" s="190"/>
      <c r="AN515" s="190"/>
      <c r="AO515" s="190"/>
      <c r="AP515" s="190"/>
      <c r="AQ515" s="190"/>
      <c r="AR515" s="190"/>
      <c r="AS515" s="190"/>
      <c r="AT515" s="190"/>
      <c r="AU515" s="190"/>
      <c r="AV515" s="190"/>
      <c r="AW515" s="190"/>
      <c r="AX515" s="190"/>
      <c r="AY515" s="190"/>
      <c r="AZ515" s="190"/>
      <c r="BA515" s="190"/>
      <c r="BB515" s="190"/>
      <c r="BC515" s="190"/>
      <c r="BD515" s="190"/>
      <c r="BE515" s="190"/>
      <c r="BF515" s="190"/>
      <c r="BG515" s="190"/>
      <c r="BH515" s="190"/>
      <c r="BI515" s="190"/>
      <c r="BJ515" s="190"/>
      <c r="BK515" s="190"/>
      <c r="BL515" s="190"/>
      <c r="BM515" s="190"/>
      <c r="BN515" s="190"/>
      <c r="BO515" s="190"/>
      <c r="BP515" s="190"/>
      <c r="BQ515" s="190"/>
      <c r="BR515" s="190"/>
      <c r="BS515" s="190"/>
      <c r="BT515" s="190"/>
      <c r="BU515" s="190"/>
      <c r="BV515" s="190"/>
      <c r="BW515" s="190"/>
      <c r="BX515" s="190"/>
      <c r="BY515" s="190"/>
      <c r="BZ515" s="190"/>
      <c r="CA515" s="190"/>
      <c r="CB515" s="190"/>
      <c r="CC515" s="190"/>
      <c r="CD515" s="190"/>
      <c r="CE515" s="190"/>
      <c r="CF515" s="190"/>
      <c r="CG515" s="190"/>
      <c r="CH515" s="190"/>
      <c r="CI515" s="190"/>
      <c r="CJ515" s="190"/>
      <c r="CK515" s="190"/>
      <c r="CL515" s="190"/>
      <c r="CN515" s="201"/>
      <c r="CO515" s="190"/>
      <c r="CP515" s="190"/>
      <c r="CQ515" s="190"/>
      <c r="CR515" s="190"/>
      <c r="CS515" s="190"/>
      <c r="CT515" s="190"/>
      <c r="CU515" s="190"/>
      <c r="CV515" s="190"/>
      <c r="CW515" s="190"/>
      <c r="CX515" s="190"/>
      <c r="CY515" s="190"/>
      <c r="CZ515" s="190"/>
      <c r="DA515" s="190"/>
      <c r="DB515" s="190"/>
      <c r="DC515" s="190"/>
      <c r="DD515" s="190"/>
      <c r="DE515" s="190"/>
      <c r="DF515" s="190"/>
      <c r="DG515" s="190"/>
      <c r="DH515" s="190"/>
      <c r="DI515" s="190"/>
      <c r="DJ515" s="190"/>
      <c r="DK515" s="190"/>
      <c r="DL515" s="190"/>
    </row>
    <row r="516" spans="1:116" x14ac:dyDescent="0.4">
      <c r="A516" s="174"/>
      <c r="E516" s="8"/>
      <c r="G516" s="175" t="s">
        <v>505</v>
      </c>
      <c r="H516" s="200"/>
      <c r="I516" s="201"/>
      <c r="J516" s="201"/>
      <c r="K516" s="202"/>
      <c r="L516" s="202"/>
      <c r="M516" s="202"/>
      <c r="N516" s="202"/>
      <c r="O516" s="202"/>
      <c r="P516" s="202"/>
      <c r="R516" s="202"/>
      <c r="S516" s="190"/>
      <c r="T516" s="190"/>
      <c r="U516" s="190"/>
      <c r="V516" s="190"/>
      <c r="W516" s="190"/>
      <c r="X516" s="190"/>
      <c r="Y516" s="190"/>
      <c r="Z516" s="190"/>
      <c r="AA516" s="190"/>
      <c r="AB516" s="190"/>
      <c r="AC516" s="190"/>
      <c r="AD516" s="190"/>
      <c r="AE516" s="190"/>
      <c r="AF516" s="190"/>
      <c r="AG516" s="190"/>
      <c r="AH516" s="190"/>
      <c r="AI516" s="190"/>
      <c r="AJ516" s="190"/>
      <c r="AK516" s="190"/>
      <c r="AL516" s="190"/>
      <c r="AM516" s="190"/>
      <c r="AN516" s="190"/>
      <c r="AO516" s="190"/>
      <c r="AP516" s="190"/>
      <c r="AQ516" s="190"/>
      <c r="AR516" s="190"/>
      <c r="AS516" s="190"/>
      <c r="AT516" s="190"/>
      <c r="AU516" s="190"/>
      <c r="AV516" s="190"/>
      <c r="AW516" s="190"/>
      <c r="AX516" s="190"/>
      <c r="AY516" s="190"/>
      <c r="AZ516" s="190"/>
      <c r="BA516" s="190"/>
      <c r="BB516" s="190"/>
      <c r="BC516" s="190"/>
      <c r="BD516" s="190"/>
      <c r="BE516" s="190"/>
      <c r="BF516" s="190"/>
      <c r="BG516" s="190"/>
      <c r="BH516" s="190"/>
      <c r="BI516" s="190"/>
      <c r="BJ516" s="190"/>
      <c r="BK516" s="190"/>
      <c r="BL516" s="190"/>
      <c r="BM516" s="190"/>
      <c r="BN516" s="190"/>
      <c r="BO516" s="190"/>
      <c r="BP516" s="190"/>
      <c r="BQ516" s="190"/>
      <c r="BR516" s="190"/>
      <c r="BS516" s="190"/>
      <c r="BT516" s="190"/>
      <c r="BU516" s="190"/>
      <c r="BV516" s="190"/>
      <c r="BW516" s="190"/>
      <c r="BX516" s="190"/>
      <c r="BY516" s="190"/>
      <c r="BZ516" s="190"/>
      <c r="CA516" s="190"/>
      <c r="CB516" s="190"/>
      <c r="CC516" s="190"/>
      <c r="CD516" s="190"/>
      <c r="CE516" s="190"/>
      <c r="CF516" s="190"/>
      <c r="CG516" s="190"/>
      <c r="CH516" s="190"/>
      <c r="CI516" s="190"/>
      <c r="CJ516" s="190"/>
      <c r="CK516" s="190"/>
      <c r="CL516" s="190"/>
      <c r="CN516" s="201"/>
      <c r="CO516" s="190"/>
      <c r="CP516" s="190"/>
      <c r="CQ516" s="190"/>
      <c r="CR516" s="190"/>
      <c r="CS516" s="190"/>
      <c r="CT516" s="190"/>
      <c r="CU516" s="190"/>
      <c r="CV516" s="190"/>
      <c r="CW516" s="190"/>
      <c r="CX516" s="190"/>
      <c r="CY516" s="190"/>
      <c r="CZ516" s="190"/>
      <c r="DA516" s="190"/>
      <c r="DB516" s="190"/>
      <c r="DC516" s="190"/>
      <c r="DD516" s="190"/>
      <c r="DE516" s="190"/>
      <c r="DF516" s="190"/>
      <c r="DG516" s="190"/>
      <c r="DH516" s="190"/>
      <c r="DI516" s="190"/>
      <c r="DJ516" s="190"/>
      <c r="DK516" s="190"/>
      <c r="DL516" s="190"/>
    </row>
    <row r="517" spans="1:116" x14ac:dyDescent="0.4">
      <c r="A517" s="174"/>
      <c r="E517" s="8"/>
      <c r="G517" s="175" t="s">
        <v>463</v>
      </c>
      <c r="H517" s="200"/>
      <c r="I517" s="201"/>
      <c r="J517" s="201"/>
      <c r="K517" s="202"/>
      <c r="L517" s="202"/>
      <c r="M517" s="202"/>
      <c r="N517" s="202"/>
      <c r="O517" s="202"/>
      <c r="P517" s="202"/>
      <c r="R517" s="202"/>
      <c r="S517" s="190" t="str">
        <f t="shared" ref="S517:CD517" si="589">S$22</f>
        <v>S$18</v>
      </c>
      <c r="T517" s="190" t="str">
        <f t="shared" si="589"/>
        <v>T$18</v>
      </c>
      <c r="U517" s="190" t="str">
        <f t="shared" si="589"/>
        <v>U$18</v>
      </c>
      <c r="V517" s="190" t="str">
        <f t="shared" si="589"/>
        <v>V$18</v>
      </c>
      <c r="W517" s="190" t="str">
        <f t="shared" si="589"/>
        <v>W$18</v>
      </c>
      <c r="X517" s="190" t="str">
        <f t="shared" si="589"/>
        <v>X$18</v>
      </c>
      <c r="Y517" s="190" t="str">
        <f t="shared" si="589"/>
        <v>Y$18</v>
      </c>
      <c r="Z517" s="190" t="str">
        <f t="shared" si="589"/>
        <v>Z$18</v>
      </c>
      <c r="AA517" s="190" t="str">
        <f t="shared" si="589"/>
        <v>AA$18</v>
      </c>
      <c r="AB517" s="190" t="str">
        <f t="shared" si="589"/>
        <v>AB$18</v>
      </c>
      <c r="AC517" s="190" t="str">
        <f t="shared" si="589"/>
        <v>AC$18</v>
      </c>
      <c r="AD517" s="190" t="str">
        <f t="shared" si="589"/>
        <v>AD$18</v>
      </c>
      <c r="AE517" s="190" t="str">
        <f t="shared" si="589"/>
        <v>AE$18</v>
      </c>
      <c r="AF517" s="190" t="str">
        <f t="shared" si="589"/>
        <v>AF$18</v>
      </c>
      <c r="AG517" s="190" t="str">
        <f t="shared" si="589"/>
        <v>AG$18</v>
      </c>
      <c r="AH517" s="190" t="str">
        <f t="shared" si="589"/>
        <v>AH$18</v>
      </c>
      <c r="AI517" s="190" t="str">
        <f t="shared" si="589"/>
        <v>AI$18</v>
      </c>
      <c r="AJ517" s="190" t="str">
        <f t="shared" si="589"/>
        <v>AJ$18</v>
      </c>
      <c r="AK517" s="190" t="str">
        <f t="shared" si="589"/>
        <v>AK$18</v>
      </c>
      <c r="AL517" s="190" t="str">
        <f t="shared" si="589"/>
        <v>AL$18</v>
      </c>
      <c r="AM517" s="190" t="str">
        <f t="shared" si="589"/>
        <v>AM$18</v>
      </c>
      <c r="AN517" s="190" t="str">
        <f t="shared" si="589"/>
        <v>AN$18</v>
      </c>
      <c r="AO517" s="190" t="str">
        <f t="shared" si="589"/>
        <v>AO$18</v>
      </c>
      <c r="AP517" s="190" t="str">
        <f t="shared" si="589"/>
        <v>AP$18</v>
      </c>
      <c r="AQ517" s="190" t="str">
        <f t="shared" si="589"/>
        <v>AQ$18</v>
      </c>
      <c r="AR517" s="190" t="str">
        <f t="shared" si="589"/>
        <v>AR$18</v>
      </c>
      <c r="AS517" s="190" t="str">
        <f t="shared" si="589"/>
        <v>AS$18</v>
      </c>
      <c r="AT517" s="190" t="str">
        <f t="shared" si="589"/>
        <v>AT$18</v>
      </c>
      <c r="AU517" s="190" t="str">
        <f t="shared" si="589"/>
        <v>AU$18</v>
      </c>
      <c r="AV517" s="190" t="str">
        <f t="shared" si="589"/>
        <v>AV$18</v>
      </c>
      <c r="AW517" s="190" t="str">
        <f t="shared" si="589"/>
        <v>AW$18</v>
      </c>
      <c r="AX517" s="190" t="str">
        <f t="shared" si="589"/>
        <v>AX$18</v>
      </c>
      <c r="AY517" s="190" t="str">
        <f t="shared" si="589"/>
        <v>AY$18</v>
      </c>
      <c r="AZ517" s="190" t="str">
        <f t="shared" si="589"/>
        <v>AZ$18</v>
      </c>
      <c r="BA517" s="190" t="str">
        <f t="shared" si="589"/>
        <v>BA$18</v>
      </c>
      <c r="BB517" s="190" t="str">
        <f t="shared" si="589"/>
        <v>BB$18</v>
      </c>
      <c r="BC517" s="190" t="str">
        <f t="shared" si="589"/>
        <v>BC$18</v>
      </c>
      <c r="BD517" s="190" t="str">
        <f t="shared" si="589"/>
        <v>BD$18</v>
      </c>
      <c r="BE517" s="190" t="str">
        <f t="shared" si="589"/>
        <v>BE$18</v>
      </c>
      <c r="BF517" s="190" t="str">
        <f t="shared" si="589"/>
        <v>BF$18</v>
      </c>
      <c r="BG517" s="190" t="str">
        <f t="shared" si="589"/>
        <v>BG$18</v>
      </c>
      <c r="BH517" s="190" t="str">
        <f t="shared" si="589"/>
        <v>BH$18</v>
      </c>
      <c r="BI517" s="190" t="str">
        <f t="shared" si="589"/>
        <v>BI$18</v>
      </c>
      <c r="BJ517" s="190" t="str">
        <f t="shared" si="589"/>
        <v>BJ$18</v>
      </c>
      <c r="BK517" s="190" t="str">
        <f t="shared" si="589"/>
        <v>BK$18</v>
      </c>
      <c r="BL517" s="190" t="str">
        <f t="shared" si="589"/>
        <v>BL$18</v>
      </c>
      <c r="BM517" s="190" t="str">
        <f t="shared" si="589"/>
        <v>BM$18</v>
      </c>
      <c r="BN517" s="190" t="str">
        <f t="shared" si="589"/>
        <v>BN$18</v>
      </c>
      <c r="BO517" s="190" t="str">
        <f t="shared" si="589"/>
        <v>BO$18</v>
      </c>
      <c r="BP517" s="190" t="str">
        <f t="shared" si="589"/>
        <v>BP$18</v>
      </c>
      <c r="BQ517" s="190" t="str">
        <f t="shared" si="589"/>
        <v>BQ$18</v>
      </c>
      <c r="BR517" s="190" t="str">
        <f t="shared" si="589"/>
        <v>BR$18</v>
      </c>
      <c r="BS517" s="190" t="str">
        <f t="shared" si="589"/>
        <v>BS$18</v>
      </c>
      <c r="BT517" s="190" t="str">
        <f t="shared" si="589"/>
        <v>BT$18</v>
      </c>
      <c r="BU517" s="190" t="str">
        <f t="shared" si="589"/>
        <v>BU$18</v>
      </c>
      <c r="BV517" s="190" t="str">
        <f t="shared" si="589"/>
        <v>BV$18</v>
      </c>
      <c r="BW517" s="190" t="str">
        <f t="shared" si="589"/>
        <v>BW$18</v>
      </c>
      <c r="BX517" s="190" t="str">
        <f t="shared" si="589"/>
        <v>BX$18</v>
      </c>
      <c r="BY517" s="190" t="str">
        <f t="shared" si="589"/>
        <v>BY$18</v>
      </c>
      <c r="BZ517" s="190" t="str">
        <f t="shared" si="589"/>
        <v>BZ$18</v>
      </c>
      <c r="CA517" s="190" t="str">
        <f t="shared" si="589"/>
        <v>CA$18</v>
      </c>
      <c r="CB517" s="190" t="str">
        <f t="shared" si="589"/>
        <v>CB$18</v>
      </c>
      <c r="CC517" s="190" t="str">
        <f t="shared" si="589"/>
        <v>CC$18</v>
      </c>
      <c r="CD517" s="190" t="str">
        <f t="shared" si="589"/>
        <v>CD$18</v>
      </c>
      <c r="CE517" s="190" t="str">
        <f t="shared" ref="CE517:CL517" si="590">CE$22</f>
        <v>CE$18</v>
      </c>
      <c r="CF517" s="190" t="str">
        <f t="shared" si="590"/>
        <v>CF$18</v>
      </c>
      <c r="CG517" s="190" t="str">
        <f t="shared" si="590"/>
        <v>CG$18</v>
      </c>
      <c r="CH517" s="190" t="str">
        <f t="shared" si="590"/>
        <v>CH$18</v>
      </c>
      <c r="CI517" s="190" t="str">
        <f t="shared" si="590"/>
        <v>CI$18</v>
      </c>
      <c r="CJ517" s="190" t="str">
        <f t="shared" si="590"/>
        <v>CJ$18</v>
      </c>
      <c r="CK517" s="190" t="str">
        <f t="shared" si="590"/>
        <v>CK$18</v>
      </c>
      <c r="CL517" s="190" t="str">
        <f t="shared" si="590"/>
        <v>CL$18</v>
      </c>
      <c r="CN517" s="201"/>
      <c r="CO517" s="190" t="str">
        <f t="shared" ref="CO517:DL517" si="591">CO$22</f>
        <v>CO$18</v>
      </c>
      <c r="CP517" s="190" t="str">
        <f t="shared" si="591"/>
        <v>CP$18</v>
      </c>
      <c r="CQ517" s="190" t="str">
        <f t="shared" si="591"/>
        <v>CQ$18</v>
      </c>
      <c r="CR517" s="190" t="str">
        <f t="shared" si="591"/>
        <v>CR$18</v>
      </c>
      <c r="CS517" s="190" t="str">
        <f t="shared" si="591"/>
        <v>CS$18</v>
      </c>
      <c r="CT517" s="190" t="str">
        <f t="shared" si="591"/>
        <v>CT$18</v>
      </c>
      <c r="CU517" s="190" t="str">
        <f t="shared" si="591"/>
        <v>CU$18</v>
      </c>
      <c r="CV517" s="190" t="str">
        <f t="shared" si="591"/>
        <v>CV$18</v>
      </c>
      <c r="CW517" s="190" t="str">
        <f t="shared" si="591"/>
        <v>CW$18</v>
      </c>
      <c r="CX517" s="190" t="str">
        <f t="shared" si="591"/>
        <v>CX$18</v>
      </c>
      <c r="CY517" s="190" t="str">
        <f t="shared" si="591"/>
        <v>CY$18</v>
      </c>
      <c r="CZ517" s="190" t="str">
        <f t="shared" si="591"/>
        <v>CZ$18</v>
      </c>
      <c r="DA517" s="190" t="str">
        <f t="shared" si="591"/>
        <v>DA$18</v>
      </c>
      <c r="DB517" s="190" t="str">
        <f t="shared" si="591"/>
        <v>DB$18</v>
      </c>
      <c r="DC517" s="190" t="str">
        <f t="shared" si="591"/>
        <v>DC$18</v>
      </c>
      <c r="DD517" s="190" t="str">
        <f t="shared" si="591"/>
        <v>DD$18</v>
      </c>
      <c r="DE517" s="190" t="str">
        <f t="shared" si="591"/>
        <v>DE$18</v>
      </c>
      <c r="DF517" s="190" t="str">
        <f t="shared" si="591"/>
        <v>DF$18</v>
      </c>
      <c r="DG517" s="190" t="str">
        <f t="shared" si="591"/>
        <v>DG$18</v>
      </c>
      <c r="DH517" s="190" t="str">
        <f t="shared" si="591"/>
        <v>DH$18</v>
      </c>
      <c r="DI517" s="190" t="str">
        <f t="shared" si="591"/>
        <v>DI$18</v>
      </c>
      <c r="DJ517" s="190" t="str">
        <f t="shared" si="591"/>
        <v>DJ$18</v>
      </c>
      <c r="DK517" s="190" t="str">
        <f t="shared" si="591"/>
        <v>DK$18</v>
      </c>
      <c r="DL517" s="190" t="str">
        <f t="shared" si="591"/>
        <v>DL$18</v>
      </c>
    </row>
    <row r="518" spans="1:116" x14ac:dyDescent="0.4">
      <c r="A518" s="174"/>
      <c r="E518" s="8"/>
      <c r="G518" s="175" t="s">
        <v>464</v>
      </c>
      <c r="H518" s="200"/>
      <c r="I518" s="201"/>
      <c r="J518" s="201"/>
      <c r="K518" s="202"/>
      <c r="L518" s="202"/>
      <c r="M518" s="202"/>
      <c r="N518" s="202"/>
      <c r="O518" s="202"/>
      <c r="P518" s="202"/>
      <c r="R518" s="202"/>
      <c r="S518" s="190" t="str">
        <f t="shared" ref="S518:CD518" si="592">S$23</f>
        <v>S$19</v>
      </c>
      <c r="T518" s="190" t="str">
        <f t="shared" si="592"/>
        <v>T$19</v>
      </c>
      <c r="U518" s="190" t="str">
        <f t="shared" si="592"/>
        <v>U$19</v>
      </c>
      <c r="V518" s="190" t="str">
        <f t="shared" si="592"/>
        <v>V$19</v>
      </c>
      <c r="W518" s="190" t="str">
        <f t="shared" si="592"/>
        <v>W$19</v>
      </c>
      <c r="X518" s="190" t="str">
        <f t="shared" si="592"/>
        <v>X$19</v>
      </c>
      <c r="Y518" s="190" t="str">
        <f t="shared" si="592"/>
        <v>Y$19</v>
      </c>
      <c r="Z518" s="190" t="str">
        <f t="shared" si="592"/>
        <v>Z$19</v>
      </c>
      <c r="AA518" s="190" t="str">
        <f t="shared" si="592"/>
        <v>AA$19</v>
      </c>
      <c r="AB518" s="190" t="str">
        <f t="shared" si="592"/>
        <v>AB$19</v>
      </c>
      <c r="AC518" s="190" t="str">
        <f t="shared" si="592"/>
        <v>AC$19</v>
      </c>
      <c r="AD518" s="190" t="str">
        <f t="shared" si="592"/>
        <v>AD$19</v>
      </c>
      <c r="AE518" s="190" t="str">
        <f t="shared" si="592"/>
        <v>AE$19</v>
      </c>
      <c r="AF518" s="190" t="str">
        <f t="shared" si="592"/>
        <v>AF$19</v>
      </c>
      <c r="AG518" s="190" t="str">
        <f t="shared" si="592"/>
        <v>AG$19</v>
      </c>
      <c r="AH518" s="190" t="str">
        <f t="shared" si="592"/>
        <v>AH$19</v>
      </c>
      <c r="AI518" s="190" t="str">
        <f t="shared" si="592"/>
        <v>AI$19</v>
      </c>
      <c r="AJ518" s="190" t="str">
        <f t="shared" si="592"/>
        <v>AJ$19</v>
      </c>
      <c r="AK518" s="190" t="str">
        <f t="shared" si="592"/>
        <v>AK$19</v>
      </c>
      <c r="AL518" s="190" t="str">
        <f t="shared" si="592"/>
        <v>AL$19</v>
      </c>
      <c r="AM518" s="190" t="str">
        <f t="shared" si="592"/>
        <v>AM$19</v>
      </c>
      <c r="AN518" s="190" t="str">
        <f t="shared" si="592"/>
        <v>AN$19</v>
      </c>
      <c r="AO518" s="190" t="str">
        <f t="shared" si="592"/>
        <v>AO$19</v>
      </c>
      <c r="AP518" s="190" t="str">
        <f t="shared" si="592"/>
        <v>AP$19</v>
      </c>
      <c r="AQ518" s="190" t="str">
        <f t="shared" si="592"/>
        <v>AQ$19</v>
      </c>
      <c r="AR518" s="190" t="str">
        <f t="shared" si="592"/>
        <v>AR$19</v>
      </c>
      <c r="AS518" s="190" t="str">
        <f t="shared" si="592"/>
        <v>AS$19</v>
      </c>
      <c r="AT518" s="190" t="str">
        <f t="shared" si="592"/>
        <v>AT$19</v>
      </c>
      <c r="AU518" s="190" t="str">
        <f t="shared" si="592"/>
        <v>AU$19</v>
      </c>
      <c r="AV518" s="190" t="str">
        <f t="shared" si="592"/>
        <v>AV$19</v>
      </c>
      <c r="AW518" s="190" t="str">
        <f t="shared" si="592"/>
        <v>AW$19</v>
      </c>
      <c r="AX518" s="190" t="str">
        <f t="shared" si="592"/>
        <v>AX$19</v>
      </c>
      <c r="AY518" s="190" t="str">
        <f t="shared" si="592"/>
        <v>AY$19</v>
      </c>
      <c r="AZ518" s="190" t="str">
        <f t="shared" si="592"/>
        <v>AZ$19</v>
      </c>
      <c r="BA518" s="190" t="str">
        <f t="shared" si="592"/>
        <v>BA$19</v>
      </c>
      <c r="BB518" s="190" t="str">
        <f t="shared" si="592"/>
        <v>BB$19</v>
      </c>
      <c r="BC518" s="190" t="str">
        <f t="shared" si="592"/>
        <v>BC$19</v>
      </c>
      <c r="BD518" s="190" t="str">
        <f t="shared" si="592"/>
        <v>BD$19</v>
      </c>
      <c r="BE518" s="190" t="str">
        <f t="shared" si="592"/>
        <v>BE$19</v>
      </c>
      <c r="BF518" s="190" t="str">
        <f t="shared" si="592"/>
        <v>BF$19</v>
      </c>
      <c r="BG518" s="190" t="str">
        <f t="shared" si="592"/>
        <v>BG$19</v>
      </c>
      <c r="BH518" s="190" t="str">
        <f t="shared" si="592"/>
        <v>BH$19</v>
      </c>
      <c r="BI518" s="190" t="str">
        <f t="shared" si="592"/>
        <v>BI$19</v>
      </c>
      <c r="BJ518" s="190" t="str">
        <f t="shared" si="592"/>
        <v>BJ$19</v>
      </c>
      <c r="BK518" s="190" t="str">
        <f t="shared" si="592"/>
        <v>BK$19</v>
      </c>
      <c r="BL518" s="190" t="str">
        <f t="shared" si="592"/>
        <v>BL$19</v>
      </c>
      <c r="BM518" s="190" t="str">
        <f t="shared" si="592"/>
        <v>BM$19</v>
      </c>
      <c r="BN518" s="190" t="str">
        <f t="shared" si="592"/>
        <v>BN$19</v>
      </c>
      <c r="BO518" s="190" t="str">
        <f t="shared" si="592"/>
        <v>BO$19</v>
      </c>
      <c r="BP518" s="190" t="str">
        <f t="shared" si="592"/>
        <v>BP$19</v>
      </c>
      <c r="BQ518" s="190" t="str">
        <f t="shared" si="592"/>
        <v>BQ$19</v>
      </c>
      <c r="BR518" s="190" t="str">
        <f t="shared" si="592"/>
        <v>BR$19</v>
      </c>
      <c r="BS518" s="190" t="str">
        <f t="shared" si="592"/>
        <v>BS$19</v>
      </c>
      <c r="BT518" s="190" t="str">
        <f t="shared" si="592"/>
        <v>BT$19</v>
      </c>
      <c r="BU518" s="190" t="str">
        <f t="shared" si="592"/>
        <v>BU$19</v>
      </c>
      <c r="BV518" s="190" t="str">
        <f t="shared" si="592"/>
        <v>BV$19</v>
      </c>
      <c r="BW518" s="190" t="str">
        <f t="shared" si="592"/>
        <v>BW$19</v>
      </c>
      <c r="BX518" s="190" t="str">
        <f t="shared" si="592"/>
        <v>BX$19</v>
      </c>
      <c r="BY518" s="190" t="str">
        <f t="shared" si="592"/>
        <v>BY$19</v>
      </c>
      <c r="BZ518" s="190" t="str">
        <f t="shared" si="592"/>
        <v>BZ$19</v>
      </c>
      <c r="CA518" s="190" t="str">
        <f t="shared" si="592"/>
        <v>CA$19</v>
      </c>
      <c r="CB518" s="190" t="str">
        <f t="shared" si="592"/>
        <v>CB$19</v>
      </c>
      <c r="CC518" s="190" t="str">
        <f t="shared" si="592"/>
        <v>CC$19</v>
      </c>
      <c r="CD518" s="190" t="str">
        <f t="shared" si="592"/>
        <v>CD$19</v>
      </c>
      <c r="CE518" s="190" t="str">
        <f t="shared" ref="CE518:CL518" si="593">CE$23</f>
        <v>CE$19</v>
      </c>
      <c r="CF518" s="190" t="str">
        <f t="shared" si="593"/>
        <v>CF$19</v>
      </c>
      <c r="CG518" s="190" t="str">
        <f t="shared" si="593"/>
        <v>CG$19</v>
      </c>
      <c r="CH518" s="190" t="str">
        <f t="shared" si="593"/>
        <v>CH$19</v>
      </c>
      <c r="CI518" s="190" t="str">
        <f t="shared" si="593"/>
        <v>CI$19</v>
      </c>
      <c r="CJ518" s="190" t="str">
        <f t="shared" si="593"/>
        <v>CJ$19</v>
      </c>
      <c r="CK518" s="190" t="str">
        <f t="shared" si="593"/>
        <v>CK$19</v>
      </c>
      <c r="CL518" s="190" t="str">
        <f t="shared" si="593"/>
        <v>CL$19</v>
      </c>
      <c r="CN518" s="201"/>
      <c r="CO518" s="190" t="str">
        <f t="shared" ref="CO518:DL518" si="594">CO$23</f>
        <v>CO$19</v>
      </c>
      <c r="CP518" s="190" t="str">
        <f t="shared" si="594"/>
        <v>CP$19</v>
      </c>
      <c r="CQ518" s="190" t="str">
        <f t="shared" si="594"/>
        <v>CQ$19</v>
      </c>
      <c r="CR518" s="190" t="str">
        <f t="shared" si="594"/>
        <v>CR$19</v>
      </c>
      <c r="CS518" s="190" t="str">
        <f t="shared" si="594"/>
        <v>CS$19</v>
      </c>
      <c r="CT518" s="190" t="str">
        <f t="shared" si="594"/>
        <v>CT$19</v>
      </c>
      <c r="CU518" s="190" t="str">
        <f t="shared" si="594"/>
        <v>CU$19</v>
      </c>
      <c r="CV518" s="190" t="str">
        <f t="shared" si="594"/>
        <v>CV$19</v>
      </c>
      <c r="CW518" s="190" t="str">
        <f t="shared" si="594"/>
        <v>CW$19</v>
      </c>
      <c r="CX518" s="190" t="str">
        <f t="shared" si="594"/>
        <v>CX$19</v>
      </c>
      <c r="CY518" s="190" t="str">
        <f t="shared" si="594"/>
        <v>CY$19</v>
      </c>
      <c r="CZ518" s="190" t="str">
        <f t="shared" si="594"/>
        <v>CZ$19</v>
      </c>
      <c r="DA518" s="190" t="str">
        <f t="shared" si="594"/>
        <v>DA$19</v>
      </c>
      <c r="DB518" s="190" t="str">
        <f t="shared" si="594"/>
        <v>DB$19</v>
      </c>
      <c r="DC518" s="190" t="str">
        <f t="shared" si="594"/>
        <v>DC$19</v>
      </c>
      <c r="DD518" s="190" t="str">
        <f t="shared" si="594"/>
        <v>DD$19</v>
      </c>
      <c r="DE518" s="190" t="str">
        <f t="shared" si="594"/>
        <v>DE$19</v>
      </c>
      <c r="DF518" s="190" t="str">
        <f t="shared" si="594"/>
        <v>DF$19</v>
      </c>
      <c r="DG518" s="190" t="str">
        <f t="shared" si="594"/>
        <v>DG$19</v>
      </c>
      <c r="DH518" s="190" t="str">
        <f t="shared" si="594"/>
        <v>DH$19</v>
      </c>
      <c r="DI518" s="190" t="str">
        <f t="shared" si="594"/>
        <v>DI$19</v>
      </c>
      <c r="DJ518" s="190" t="str">
        <f t="shared" si="594"/>
        <v>DJ$19</v>
      </c>
      <c r="DK518" s="190" t="str">
        <f t="shared" si="594"/>
        <v>DK$19</v>
      </c>
      <c r="DL518" s="190" t="str">
        <f t="shared" si="594"/>
        <v>DL$19</v>
      </c>
    </row>
    <row r="519" spans="1:116" x14ac:dyDescent="0.4">
      <c r="A519" s="48" t="s">
        <v>218</v>
      </c>
      <c r="B519" s="31" t="s">
        <v>81</v>
      </c>
      <c r="C519" s="31"/>
      <c r="D519" t="s">
        <v>755</v>
      </c>
      <c r="E519" s="8" t="str">
        <f t="shared" ref="E519:E532" si="595">ROW()&amp;" "&amp;D519</f>
        <v>519 DAYRENT-PV</v>
      </c>
      <c r="F519" t="s">
        <v>572</v>
      </c>
      <c r="G519" s="70" t="s">
        <v>777</v>
      </c>
      <c r="H519" s="48"/>
      <c r="I519" s="297"/>
      <c r="J519" s="297"/>
      <c r="K519" s="48"/>
      <c r="L519" s="48"/>
      <c r="M519" s="48"/>
      <c r="N519" s="48"/>
      <c r="O519" s="48"/>
      <c r="P519" s="48"/>
      <c r="R519" s="70"/>
      <c r="S519" s="298"/>
      <c r="T519" s="298"/>
      <c r="U519" s="298"/>
      <c r="V519" s="298"/>
      <c r="W519" s="298"/>
      <c r="X519" s="298"/>
      <c r="Y519" s="298"/>
      <c r="Z519" s="298"/>
      <c r="AA519" s="298"/>
      <c r="AB519" s="298"/>
      <c r="AC519" s="298"/>
      <c r="AD519" s="298"/>
      <c r="AE519" s="298"/>
      <c r="AF519" s="298"/>
      <c r="AG519" s="298"/>
      <c r="AH519" s="298"/>
      <c r="AI519" s="298"/>
      <c r="AJ519" s="298"/>
      <c r="AK519" s="298"/>
      <c r="AL519" s="298"/>
      <c r="AM519" s="298"/>
      <c r="AN519" s="298"/>
      <c r="AO519" s="298"/>
      <c r="AP519" s="298"/>
      <c r="AQ519" s="298"/>
      <c r="AR519" s="298"/>
      <c r="AS519" s="298"/>
      <c r="AT519" s="298"/>
      <c r="AU519" s="298"/>
      <c r="AV519" s="298"/>
      <c r="AW519" s="298"/>
      <c r="AX519" s="298"/>
      <c r="AY519" s="298"/>
      <c r="AZ519" s="298"/>
      <c r="BA519" s="298"/>
      <c r="BB519" s="298"/>
      <c r="BC519" s="298"/>
      <c r="BD519" s="298"/>
      <c r="BE519" s="298"/>
      <c r="BF519" s="298"/>
      <c r="BG519" s="298"/>
      <c r="BH519" s="298"/>
      <c r="BI519" s="298"/>
      <c r="BJ519" s="298"/>
      <c r="BK519" s="298"/>
      <c r="BL519" s="298"/>
      <c r="BM519" s="298"/>
      <c r="BN519" s="298"/>
      <c r="BO519" s="298"/>
      <c r="BP519" s="298"/>
      <c r="BQ519" s="298"/>
      <c r="BR519" s="298"/>
      <c r="BS519" s="298"/>
      <c r="BT519" s="298"/>
      <c r="BU519" s="298"/>
      <c r="BV519" s="298"/>
      <c r="BW519" s="298"/>
      <c r="BX519" s="298"/>
      <c r="BY519" s="298"/>
      <c r="BZ519" s="298"/>
      <c r="CA519" s="298"/>
      <c r="CB519" s="298"/>
      <c r="CC519" s="298"/>
      <c r="CD519" s="298"/>
      <c r="CE519" s="298"/>
      <c r="CF519" s="298"/>
      <c r="CG519" s="298"/>
      <c r="CH519" s="298"/>
      <c r="CI519" s="298"/>
      <c r="CJ519" s="298"/>
      <c r="CK519" s="298"/>
      <c r="CL519" s="298"/>
      <c r="CN519" s="297"/>
      <c r="CO519" s="298"/>
      <c r="CP519" s="298"/>
      <c r="CQ519" s="298"/>
      <c r="CR519" s="298"/>
      <c r="CS519" s="298"/>
      <c r="CT519" s="298"/>
      <c r="CU519" s="298"/>
      <c r="CV519" s="298"/>
      <c r="CW519" s="298"/>
      <c r="CX519" s="298"/>
      <c r="CY519" s="298"/>
      <c r="CZ519" s="298"/>
      <c r="DA519" s="298"/>
      <c r="DB519" s="298"/>
      <c r="DC519" s="298"/>
      <c r="DD519" s="298"/>
      <c r="DE519" s="298"/>
      <c r="DF519" s="298"/>
      <c r="DG519" s="298"/>
      <c r="DH519" s="298"/>
      <c r="DI519" s="298"/>
      <c r="DJ519" s="298"/>
      <c r="DK519" s="298"/>
      <c r="DL519" s="298"/>
    </row>
    <row r="520" spans="1:116" x14ac:dyDescent="0.4">
      <c r="B520" t="s">
        <v>332</v>
      </c>
      <c r="D520" t="s">
        <v>755</v>
      </c>
      <c r="E520" s="8" t="str">
        <f t="shared" si="595"/>
        <v>520 DAYRENT-PV</v>
      </c>
      <c r="G520" s="145" t="s">
        <v>458</v>
      </c>
      <c r="H520" s="31"/>
      <c r="I520" s="73"/>
      <c r="J520" s="73"/>
      <c r="K520" s="39"/>
      <c r="L520" s="39"/>
      <c r="M520" s="39"/>
      <c r="N520" s="39"/>
      <c r="O520" s="39"/>
      <c r="P520" s="39"/>
      <c r="R520" s="38"/>
      <c r="S520" s="76"/>
      <c r="T520" s="76"/>
      <c r="U520" s="76"/>
      <c r="V520" s="76"/>
      <c r="W520" s="76"/>
      <c r="X520" s="76"/>
      <c r="Y520" s="76"/>
      <c r="Z520" s="76"/>
      <c r="AA520" s="76"/>
      <c r="AB520" s="76"/>
      <c r="AC520" s="76"/>
      <c r="AD520" s="76"/>
      <c r="AE520" s="76"/>
      <c r="AF520" s="76"/>
      <c r="AG520" s="76"/>
      <c r="AH520" s="76"/>
      <c r="AI520" s="76"/>
      <c r="AJ520" s="76"/>
      <c r="AK520" s="76"/>
      <c r="AL520" s="76"/>
      <c r="AM520" s="76"/>
      <c r="AN520" s="76"/>
      <c r="AO520" s="76"/>
      <c r="AP520" s="76"/>
      <c r="AQ520" s="76"/>
      <c r="AR520" s="76"/>
      <c r="AS520" s="76"/>
      <c r="AT520" s="76"/>
      <c r="AU520" s="76"/>
      <c r="AV520" s="76"/>
      <c r="AW520" s="76"/>
      <c r="AX520" s="76"/>
      <c r="AY520" s="76"/>
      <c r="AZ520" s="76"/>
      <c r="BA520" s="76"/>
      <c r="BB520" s="76"/>
      <c r="BC520" s="76"/>
      <c r="BD520" s="76"/>
      <c r="BE520" s="76"/>
      <c r="BF520" s="76"/>
      <c r="BG520" s="76"/>
      <c r="BH520" s="76"/>
      <c r="BI520" s="76"/>
      <c r="BJ520" s="76"/>
      <c r="BK520" s="76"/>
      <c r="BL520" s="76"/>
      <c r="BM520" s="76"/>
      <c r="BN520" s="76"/>
      <c r="BO520" s="76"/>
      <c r="BP520" s="76"/>
      <c r="BQ520" s="76"/>
      <c r="BR520" s="76"/>
      <c r="BS520" s="76"/>
      <c r="BT520" s="76"/>
      <c r="BU520" s="76"/>
      <c r="BV520" s="76"/>
      <c r="BW520" s="76"/>
      <c r="BX520" s="76"/>
      <c r="BY520" s="76"/>
      <c r="BZ520" s="76"/>
      <c r="CA520" s="76"/>
      <c r="CB520" s="76"/>
      <c r="CC520" s="76"/>
      <c r="CD520" s="76"/>
      <c r="CE520" s="76"/>
      <c r="CF520" s="76"/>
      <c r="CG520" s="76"/>
      <c r="CH520" s="76"/>
      <c r="CI520" s="76"/>
      <c r="CJ520" s="76"/>
      <c r="CK520" s="76"/>
      <c r="CL520" s="76"/>
      <c r="CN520" s="73"/>
      <c r="CO520" s="76"/>
      <c r="CP520" s="76"/>
      <c r="CQ520" s="76"/>
      <c r="CR520" s="76"/>
      <c r="CS520" s="76"/>
      <c r="CT520" s="76"/>
      <c r="CU520" s="76"/>
      <c r="CV520" s="76"/>
      <c r="CW520" s="76"/>
      <c r="CX520" s="76"/>
      <c r="CY520" s="76"/>
      <c r="CZ520" s="76"/>
      <c r="DA520" s="76"/>
      <c r="DB520" s="76"/>
      <c r="DC520" s="76"/>
      <c r="DD520" s="76"/>
      <c r="DE520" s="76"/>
      <c r="DF520" s="76"/>
      <c r="DG520" s="76"/>
      <c r="DH520" s="76"/>
      <c r="DI520" s="76"/>
      <c r="DJ520" s="76"/>
      <c r="DK520" s="76"/>
      <c r="DL520" s="76"/>
    </row>
    <row r="521" spans="1:116" x14ac:dyDescent="0.4">
      <c r="D521" t="s">
        <v>755</v>
      </c>
      <c r="E521" s="8" t="str">
        <f t="shared" si="595"/>
        <v>521 DAYRENT-PV</v>
      </c>
      <c r="G521" s="145" t="s">
        <v>460</v>
      </c>
      <c r="H521" s="31"/>
      <c r="I521" s="73"/>
      <c r="J521" s="73"/>
      <c r="K521" s="75">
        <v>0.8</v>
      </c>
      <c r="L521" s="75">
        <v>0.8</v>
      </c>
      <c r="M521" s="75">
        <v>0.8</v>
      </c>
      <c r="N521" s="75">
        <v>0.8</v>
      </c>
      <c r="O521" s="75">
        <v>0.8</v>
      </c>
      <c r="P521" s="75">
        <v>0.8</v>
      </c>
      <c r="R521" s="38"/>
      <c r="S521" s="20" cm="1">
        <f t="array" ref="S521">INDEX($K:$P,ROW(),MATCH(S$3,$K$2:$P$2,0))</f>
        <v>0.8</v>
      </c>
      <c r="T521" s="20" cm="1">
        <f t="array" ref="T521">INDEX($K:$P,ROW(),MATCH(T$3,$K$2:$P$2,0))</f>
        <v>0.8</v>
      </c>
      <c r="U521" s="20" cm="1">
        <f t="array" ref="U521">INDEX($K:$P,ROW(),MATCH(U$3,$K$2:$P$2,0))</f>
        <v>0.8</v>
      </c>
      <c r="V521" s="20" cm="1">
        <f t="array" ref="V521">INDEX($K:$P,ROW(),MATCH(V$3,$K$2:$P$2,0))</f>
        <v>0.8</v>
      </c>
      <c r="W521" s="20" cm="1">
        <f t="array" ref="W521">INDEX($K:$P,ROW(),MATCH(W$3,$K$2:$P$2,0))</f>
        <v>0.8</v>
      </c>
      <c r="X521" s="20" cm="1">
        <f t="array" ref="X521">INDEX($K:$P,ROW(),MATCH(X$3,$K$2:$P$2,0))</f>
        <v>0.8</v>
      </c>
      <c r="Y521" s="20" cm="1">
        <f t="array" ref="Y521">INDEX($K:$P,ROW(),MATCH(Y$3,$K$2:$P$2,0))</f>
        <v>0.8</v>
      </c>
      <c r="Z521" s="20" cm="1">
        <f t="array" ref="Z521">INDEX($K:$P,ROW(),MATCH(Z$3,$K$2:$P$2,0))</f>
        <v>0.8</v>
      </c>
      <c r="AA521" s="20" cm="1">
        <f t="array" ref="AA521">INDEX($K:$P,ROW(),MATCH(AA$3,$K$2:$P$2,0))</f>
        <v>0.8</v>
      </c>
      <c r="AB521" s="20" cm="1">
        <f t="array" ref="AB521">INDEX($K:$P,ROW(),MATCH(AB$3,$K$2:$P$2,0))</f>
        <v>0.8</v>
      </c>
      <c r="AC521" s="20" cm="1">
        <f t="array" ref="AC521">INDEX($K:$P,ROW(),MATCH(AC$3,$K$2:$P$2,0))</f>
        <v>0.8</v>
      </c>
      <c r="AD521" s="20" cm="1">
        <f t="array" ref="AD521">INDEX($K:$P,ROW(),MATCH(AD$3,$K$2:$P$2,0))</f>
        <v>0.8</v>
      </c>
      <c r="AE521" s="20" cm="1">
        <f t="array" ref="AE521">INDEX($K:$P,ROW(),MATCH(AE$3,$K$2:$P$2,0))</f>
        <v>0.8</v>
      </c>
      <c r="AF521" s="20" cm="1">
        <f t="array" ref="AF521">INDEX($K:$P,ROW(),MATCH(AF$3,$K$2:$P$2,0))</f>
        <v>0.8</v>
      </c>
      <c r="AG521" s="20" cm="1">
        <f t="array" ref="AG521">INDEX($K:$P,ROW(),MATCH(AG$3,$K$2:$P$2,0))</f>
        <v>0.8</v>
      </c>
      <c r="AH521" s="20" cm="1">
        <f t="array" ref="AH521">INDEX($K:$P,ROW(),MATCH(AH$3,$K$2:$P$2,0))</f>
        <v>0.8</v>
      </c>
      <c r="AI521" s="20" cm="1">
        <f t="array" ref="AI521">INDEX($K:$P,ROW(),MATCH(AI$3,$K$2:$P$2,0))</f>
        <v>0.8</v>
      </c>
      <c r="AJ521" s="20" cm="1">
        <f t="array" ref="AJ521">INDEX($K:$P,ROW(),MATCH(AJ$3,$K$2:$P$2,0))</f>
        <v>0.8</v>
      </c>
      <c r="AK521" s="20" cm="1">
        <f t="array" ref="AK521">INDEX($K:$P,ROW(),MATCH(AK$3,$K$2:$P$2,0))</f>
        <v>0.8</v>
      </c>
      <c r="AL521" s="20" cm="1">
        <f t="array" ref="AL521">INDEX($K:$P,ROW(),MATCH(AL$3,$K$2:$P$2,0))</f>
        <v>0.8</v>
      </c>
      <c r="AM521" s="20" cm="1">
        <f t="array" ref="AM521">INDEX($K:$P,ROW(),MATCH(AM$3,$K$2:$P$2,0))</f>
        <v>0.8</v>
      </c>
      <c r="AN521" s="20" cm="1">
        <f t="array" ref="AN521">INDEX($K:$P,ROW(),MATCH(AN$3,$K$2:$P$2,0))</f>
        <v>0.8</v>
      </c>
      <c r="AO521" s="20" cm="1">
        <f t="array" ref="AO521">INDEX($K:$P,ROW(),MATCH(AO$3,$K$2:$P$2,0))</f>
        <v>0.8</v>
      </c>
      <c r="AP521" s="20" cm="1">
        <f t="array" ref="AP521">INDEX($K:$P,ROW(),MATCH(AP$3,$K$2:$P$2,0))</f>
        <v>0.8</v>
      </c>
      <c r="AQ521" s="20" cm="1">
        <f t="array" ref="AQ521">INDEX($K:$P,ROW(),MATCH(AQ$3,$K$2:$P$2,0))</f>
        <v>0.8</v>
      </c>
      <c r="AR521" s="20" cm="1">
        <f t="array" ref="AR521">INDEX($K:$P,ROW(),MATCH(AR$3,$K$2:$P$2,0))</f>
        <v>0.8</v>
      </c>
      <c r="AS521" s="20" cm="1">
        <f t="array" ref="AS521">INDEX($K:$P,ROW(),MATCH(AS$3,$K$2:$P$2,0))</f>
        <v>0.8</v>
      </c>
      <c r="AT521" s="20" cm="1">
        <f t="array" ref="AT521">INDEX($K:$P,ROW(),MATCH(AT$3,$K$2:$P$2,0))</f>
        <v>0.8</v>
      </c>
      <c r="AU521" s="20" cm="1">
        <f t="array" ref="AU521">INDEX($K:$P,ROW(),MATCH(AU$3,$K$2:$P$2,0))</f>
        <v>0.8</v>
      </c>
      <c r="AV521" s="20" cm="1">
        <f t="array" ref="AV521">INDEX($K:$P,ROW(),MATCH(AV$3,$K$2:$P$2,0))</f>
        <v>0.8</v>
      </c>
      <c r="AW521" s="20" cm="1">
        <f t="array" ref="AW521">INDEX($K:$P,ROW(),MATCH(AW$3,$K$2:$P$2,0))</f>
        <v>0.8</v>
      </c>
      <c r="AX521" s="20" cm="1">
        <f t="array" ref="AX521">INDEX($K:$P,ROW(),MATCH(AX$3,$K$2:$P$2,0))</f>
        <v>0.8</v>
      </c>
      <c r="AY521" s="20" cm="1">
        <f t="array" ref="AY521">INDEX($K:$P,ROW(),MATCH(AY$3,$K$2:$P$2,0))</f>
        <v>0.8</v>
      </c>
      <c r="AZ521" s="20" cm="1">
        <f t="array" ref="AZ521">INDEX($K:$P,ROW(),MATCH(AZ$3,$K$2:$P$2,0))</f>
        <v>0.8</v>
      </c>
      <c r="BA521" s="20" cm="1">
        <f t="array" ref="BA521">INDEX($K:$P,ROW(),MATCH(BA$3,$K$2:$P$2,0))</f>
        <v>0.8</v>
      </c>
      <c r="BB521" s="20" cm="1">
        <f t="array" ref="BB521">INDEX($K:$P,ROW(),MATCH(BB$3,$K$2:$P$2,0))</f>
        <v>0.8</v>
      </c>
      <c r="BC521" s="20" cm="1">
        <f t="array" ref="BC521">INDEX($K:$P,ROW(),MATCH(BC$3,$K$2:$P$2,0))</f>
        <v>0.8</v>
      </c>
      <c r="BD521" s="20" cm="1">
        <f t="array" ref="BD521">INDEX($K:$P,ROW(),MATCH(BD$3,$K$2:$P$2,0))</f>
        <v>0.8</v>
      </c>
      <c r="BE521" s="20" cm="1">
        <f t="array" ref="BE521">INDEX($K:$P,ROW(),MATCH(BE$3,$K$2:$P$2,0))</f>
        <v>0.8</v>
      </c>
      <c r="BF521" s="20" cm="1">
        <f t="array" ref="BF521">INDEX($K:$P,ROW(),MATCH(BF$3,$K$2:$P$2,0))</f>
        <v>0.8</v>
      </c>
      <c r="BG521" s="20" cm="1">
        <f t="array" ref="BG521">INDEX($K:$P,ROW(),MATCH(BG$3,$K$2:$P$2,0))</f>
        <v>0.8</v>
      </c>
      <c r="BH521" s="20" cm="1">
        <f t="array" ref="BH521">INDEX($K:$P,ROW(),MATCH(BH$3,$K$2:$P$2,0))</f>
        <v>0.8</v>
      </c>
      <c r="BI521" s="20" cm="1">
        <f t="array" ref="BI521">INDEX($K:$P,ROW(),MATCH(BI$3,$K$2:$P$2,0))</f>
        <v>0.8</v>
      </c>
      <c r="BJ521" s="20" cm="1">
        <f t="array" ref="BJ521">INDEX($K:$P,ROW(),MATCH(BJ$3,$K$2:$P$2,0))</f>
        <v>0.8</v>
      </c>
      <c r="BK521" s="20" cm="1">
        <f t="array" ref="BK521">INDEX($K:$P,ROW(),MATCH(BK$3,$K$2:$P$2,0))</f>
        <v>0.8</v>
      </c>
      <c r="BL521" s="20" cm="1">
        <f t="array" ref="BL521">INDEX($K:$P,ROW(),MATCH(BL$3,$K$2:$P$2,0))</f>
        <v>0.8</v>
      </c>
      <c r="BM521" s="20" cm="1">
        <f t="array" ref="BM521">INDEX($K:$P,ROW(),MATCH(BM$3,$K$2:$P$2,0))</f>
        <v>0.8</v>
      </c>
      <c r="BN521" s="20" cm="1">
        <f t="array" ref="BN521">INDEX($K:$P,ROW(),MATCH(BN$3,$K$2:$P$2,0))</f>
        <v>0.8</v>
      </c>
      <c r="BO521" s="20" cm="1">
        <f t="array" ref="BO521">INDEX($K:$P,ROW(),MATCH(BO$3,$K$2:$P$2,0))</f>
        <v>0.8</v>
      </c>
      <c r="BP521" s="20" cm="1">
        <f t="array" ref="BP521">INDEX($K:$P,ROW(),MATCH(BP$3,$K$2:$P$2,0))</f>
        <v>0.8</v>
      </c>
      <c r="BQ521" s="20" cm="1">
        <f t="array" ref="BQ521">INDEX($K:$P,ROW(),MATCH(BQ$3,$K$2:$P$2,0))</f>
        <v>0.8</v>
      </c>
      <c r="BR521" s="20" cm="1">
        <f t="array" ref="BR521">INDEX($K:$P,ROW(),MATCH(BR$3,$K$2:$P$2,0))</f>
        <v>0.8</v>
      </c>
      <c r="BS521" s="20" cm="1">
        <f t="array" ref="BS521">INDEX($K:$P,ROW(),MATCH(BS$3,$K$2:$P$2,0))</f>
        <v>0.8</v>
      </c>
      <c r="BT521" s="20" cm="1">
        <f t="array" ref="BT521">INDEX($K:$P,ROW(),MATCH(BT$3,$K$2:$P$2,0))</f>
        <v>0.8</v>
      </c>
      <c r="BU521" s="20" cm="1">
        <f t="array" ref="BU521">INDEX($K:$P,ROW(),MATCH(BU$3,$K$2:$P$2,0))</f>
        <v>0.8</v>
      </c>
      <c r="BV521" s="20" cm="1">
        <f t="array" ref="BV521">INDEX($K:$P,ROW(),MATCH(BV$3,$K$2:$P$2,0))</f>
        <v>0.8</v>
      </c>
      <c r="BW521" s="20" cm="1">
        <f t="array" ref="BW521">INDEX($K:$P,ROW(),MATCH(BW$3,$K$2:$P$2,0))</f>
        <v>0.8</v>
      </c>
      <c r="BX521" s="20" cm="1">
        <f t="array" ref="BX521">INDEX($K:$P,ROW(),MATCH(BX$3,$K$2:$P$2,0))</f>
        <v>0.8</v>
      </c>
      <c r="BY521" s="20" cm="1">
        <f t="array" ref="BY521">INDEX($K:$P,ROW(),MATCH(BY$3,$K$2:$P$2,0))</f>
        <v>0.8</v>
      </c>
      <c r="BZ521" s="20" cm="1">
        <f t="array" ref="BZ521">INDEX($K:$P,ROW(),MATCH(BZ$3,$K$2:$P$2,0))</f>
        <v>0.8</v>
      </c>
      <c r="CA521" s="20" cm="1">
        <f t="array" ref="CA521">INDEX($K:$P,ROW(),MATCH(CA$3,$K$2:$P$2,0))</f>
        <v>0.8</v>
      </c>
      <c r="CB521" s="20" cm="1">
        <f t="array" ref="CB521">INDEX($K:$P,ROW(),MATCH(CB$3,$K$2:$P$2,0))</f>
        <v>0.8</v>
      </c>
      <c r="CC521" s="20" cm="1">
        <f t="array" ref="CC521">INDEX($K:$P,ROW(),MATCH(CC$3,$K$2:$P$2,0))</f>
        <v>0.8</v>
      </c>
      <c r="CD521" s="20" cm="1">
        <f t="array" ref="CD521">INDEX($K:$P,ROW(),MATCH(CD$3,$K$2:$P$2,0))</f>
        <v>0.8</v>
      </c>
      <c r="CE521" s="20" cm="1">
        <f t="array" ref="CE521">INDEX($K:$P,ROW(),MATCH(CE$3,$K$2:$P$2,0))</f>
        <v>0.8</v>
      </c>
      <c r="CF521" s="20" cm="1">
        <f t="array" ref="CF521">INDEX($K:$P,ROW(),MATCH(CF$3,$K$2:$P$2,0))</f>
        <v>0.8</v>
      </c>
      <c r="CG521" s="20" cm="1">
        <f t="array" ref="CG521">INDEX($K:$P,ROW(),MATCH(CG$3,$K$2:$P$2,0))</f>
        <v>0.8</v>
      </c>
      <c r="CH521" s="20" cm="1">
        <f t="array" ref="CH521">INDEX($K:$P,ROW(),MATCH(CH$3,$K$2:$P$2,0))</f>
        <v>0.8</v>
      </c>
      <c r="CI521" s="20" cm="1">
        <f t="array" ref="CI521">INDEX($K:$P,ROW(),MATCH(CI$3,$K$2:$P$2,0))</f>
        <v>0.8</v>
      </c>
      <c r="CJ521" s="20" cm="1">
        <f t="array" ref="CJ521">INDEX($K:$P,ROW(),MATCH(CJ$3,$K$2:$P$2,0))</f>
        <v>0.8</v>
      </c>
      <c r="CK521" s="20" cm="1">
        <f t="array" ref="CK521">INDEX($K:$P,ROW(),MATCH(CK$3,$K$2:$P$2,0))</f>
        <v>0.8</v>
      </c>
      <c r="CL521" s="20" cm="1">
        <f t="array" ref="CL521">INDEX($K:$P,ROW(),MATCH(CL$3,$K$2:$P$2,0))</f>
        <v>0.8</v>
      </c>
      <c r="CN521" s="73"/>
      <c r="CO521" s="20" t="e" cm="1">
        <f t="array" ref="CO521">INDEX($K:$P,ROW(),MATCH(CO$3,$K$2:$P$2,0))</f>
        <v>#N/A</v>
      </c>
      <c r="CP521" s="20" t="e" cm="1">
        <f t="array" ref="CP521">INDEX($K:$P,ROW(),MATCH(CP$3,$K$2:$P$2,0))</f>
        <v>#N/A</v>
      </c>
      <c r="CQ521" s="20" t="e" cm="1">
        <f t="array" ref="CQ521">INDEX($K:$P,ROW(),MATCH(CQ$3,$K$2:$P$2,0))</f>
        <v>#N/A</v>
      </c>
      <c r="CR521" s="20" t="e" cm="1">
        <f t="array" ref="CR521">INDEX($K:$P,ROW(),MATCH(CR$3,$K$2:$P$2,0))</f>
        <v>#N/A</v>
      </c>
      <c r="CS521" s="20" t="e" cm="1">
        <f t="array" ref="CS521">INDEX($K:$P,ROW(),MATCH(CS$3,$K$2:$P$2,0))</f>
        <v>#N/A</v>
      </c>
      <c r="CT521" s="20" t="e" cm="1">
        <f t="array" ref="CT521">INDEX($K:$P,ROW(),MATCH(CT$3,$K$2:$P$2,0))</f>
        <v>#N/A</v>
      </c>
      <c r="CU521" s="20" t="e" cm="1">
        <f t="array" ref="CU521">INDEX($K:$P,ROW(),MATCH(CU$3,$K$2:$P$2,0))</f>
        <v>#N/A</v>
      </c>
      <c r="CV521" s="20" t="e" cm="1">
        <f t="array" ref="CV521">INDEX($K:$P,ROW(),MATCH(CV$3,$K$2:$P$2,0))</f>
        <v>#N/A</v>
      </c>
      <c r="CW521" s="20" t="e" cm="1">
        <f t="array" ref="CW521">INDEX($K:$P,ROW(),MATCH(CW$3,$K$2:$P$2,0))</f>
        <v>#N/A</v>
      </c>
      <c r="CX521" s="20" t="e" cm="1">
        <f t="array" ref="CX521">INDEX($K:$P,ROW(),MATCH(CX$3,$K$2:$P$2,0))</f>
        <v>#N/A</v>
      </c>
      <c r="CY521" s="20" t="e" cm="1">
        <f t="array" ref="CY521">INDEX($K:$P,ROW(),MATCH(CY$3,$K$2:$P$2,0))</f>
        <v>#N/A</v>
      </c>
      <c r="CZ521" s="20" t="e" cm="1">
        <f t="array" ref="CZ521">INDEX($K:$P,ROW(),MATCH(CZ$3,$K$2:$P$2,0))</f>
        <v>#N/A</v>
      </c>
      <c r="DA521" s="20" t="e" cm="1">
        <f t="array" ref="DA521">INDEX($K:$P,ROW(),MATCH(DA$3,$K$2:$P$2,0))</f>
        <v>#N/A</v>
      </c>
      <c r="DB521" s="20" t="e" cm="1">
        <f t="array" ref="DB521">INDEX($K:$P,ROW(),MATCH(DB$3,$K$2:$P$2,0))</f>
        <v>#N/A</v>
      </c>
      <c r="DC521" s="20" t="e" cm="1">
        <f t="array" ref="DC521">INDEX($K:$P,ROW(),MATCH(DC$3,$K$2:$P$2,0))</f>
        <v>#N/A</v>
      </c>
      <c r="DD521" s="20" t="e" cm="1">
        <f t="array" ref="DD521">INDEX($K:$P,ROW(),MATCH(DD$3,$K$2:$P$2,0))</f>
        <v>#N/A</v>
      </c>
      <c r="DE521" s="20" t="e" cm="1">
        <f t="array" ref="DE521">INDEX($K:$P,ROW(),MATCH(DE$3,$K$2:$P$2,0))</f>
        <v>#N/A</v>
      </c>
      <c r="DF521" s="20" t="e" cm="1">
        <f t="array" ref="DF521">INDEX($K:$P,ROW(),MATCH(DF$3,$K$2:$P$2,0))</f>
        <v>#N/A</v>
      </c>
      <c r="DG521" s="20" t="e" cm="1">
        <f t="array" ref="DG521">INDEX($K:$P,ROW(),MATCH(DG$3,$K$2:$P$2,0))</f>
        <v>#N/A</v>
      </c>
      <c r="DH521" s="20" t="e" cm="1">
        <f t="array" ref="DH521">INDEX($K:$P,ROW(),MATCH(DH$3,$K$2:$P$2,0))</f>
        <v>#N/A</v>
      </c>
      <c r="DI521" s="20" t="e" cm="1">
        <f t="array" ref="DI521">INDEX($K:$P,ROW(),MATCH(DI$3,$K$2:$P$2,0))</f>
        <v>#N/A</v>
      </c>
      <c r="DJ521" s="20" t="e" cm="1">
        <f t="array" ref="DJ521">INDEX($K:$P,ROW(),MATCH(DJ$3,$K$2:$P$2,0))</f>
        <v>#N/A</v>
      </c>
      <c r="DK521" s="20" t="e" cm="1">
        <f t="array" ref="DK521">INDEX($K:$P,ROW(),MATCH(DK$3,$K$2:$P$2,0))</f>
        <v>#N/A</v>
      </c>
      <c r="DL521" s="20" t="e" cm="1">
        <f t="array" ref="DL521">INDEX($K:$P,ROW(),MATCH(DL$3,$K$2:$P$2,0))</f>
        <v>#N/A</v>
      </c>
    </row>
    <row r="522" spans="1:116" x14ac:dyDescent="0.4">
      <c r="D522" t="s">
        <v>755</v>
      </c>
      <c r="E522" s="8" t="str">
        <f t="shared" si="595"/>
        <v>522 DAYRENT-PV</v>
      </c>
      <c r="G522" s="145" t="str">
        <f>"$ rent/day/"&amp;G526</f>
        <v>$ rent/day/unit</v>
      </c>
      <c r="H522" s="31"/>
      <c r="I522" s="73"/>
      <c r="J522" s="73"/>
      <c r="K522" s="460">
        <v>100</v>
      </c>
      <c r="L522" s="460">
        <v>100</v>
      </c>
      <c r="M522" s="460">
        <v>100</v>
      </c>
      <c r="N522" s="460">
        <v>100</v>
      </c>
      <c r="O522" s="460">
        <v>100</v>
      </c>
      <c r="P522" s="460">
        <v>100</v>
      </c>
      <c r="R522" s="38"/>
      <c r="S522" s="140" cm="1">
        <f t="array" ref="S522">INDEX($K:$P,ROW(),MATCH(S$3,$K$2:$P$2,0))</f>
        <v>100</v>
      </c>
      <c r="T522" s="140" cm="1">
        <f t="array" ref="T522">INDEX($K:$P,ROW(),MATCH(T$3,$K$2:$P$2,0))</f>
        <v>100</v>
      </c>
      <c r="U522" s="140" cm="1">
        <f t="array" ref="U522">INDEX($K:$P,ROW(),MATCH(U$3,$K$2:$P$2,0))</f>
        <v>100</v>
      </c>
      <c r="V522" s="140" cm="1">
        <f t="array" ref="V522">INDEX($K:$P,ROW(),MATCH(V$3,$K$2:$P$2,0))</f>
        <v>100</v>
      </c>
      <c r="W522" s="140" cm="1">
        <f t="array" ref="W522">INDEX($K:$P,ROW(),MATCH(W$3,$K$2:$P$2,0))</f>
        <v>100</v>
      </c>
      <c r="X522" s="140" cm="1">
        <f t="array" ref="X522">INDEX($K:$P,ROW(),MATCH(X$3,$K$2:$P$2,0))</f>
        <v>100</v>
      </c>
      <c r="Y522" s="140" cm="1">
        <f t="array" ref="Y522">INDEX($K:$P,ROW(),MATCH(Y$3,$K$2:$P$2,0))</f>
        <v>100</v>
      </c>
      <c r="Z522" s="140" cm="1">
        <f t="array" ref="Z522">INDEX($K:$P,ROW(),MATCH(Z$3,$K$2:$P$2,0))</f>
        <v>100</v>
      </c>
      <c r="AA522" s="140" cm="1">
        <f t="array" ref="AA522">INDEX($K:$P,ROW(),MATCH(AA$3,$K$2:$P$2,0))</f>
        <v>100</v>
      </c>
      <c r="AB522" s="140" cm="1">
        <f t="array" ref="AB522">INDEX($K:$P,ROW(),MATCH(AB$3,$K$2:$P$2,0))</f>
        <v>100</v>
      </c>
      <c r="AC522" s="140" cm="1">
        <f t="array" ref="AC522">INDEX($K:$P,ROW(),MATCH(AC$3,$K$2:$P$2,0))</f>
        <v>100</v>
      </c>
      <c r="AD522" s="140" cm="1">
        <f t="array" ref="AD522">INDEX($K:$P,ROW(),MATCH(AD$3,$K$2:$P$2,0))</f>
        <v>100</v>
      </c>
      <c r="AE522" s="140" cm="1">
        <f t="array" ref="AE522">INDEX($K:$P,ROW(),MATCH(AE$3,$K$2:$P$2,0))</f>
        <v>100</v>
      </c>
      <c r="AF522" s="140" cm="1">
        <f t="array" ref="AF522">INDEX($K:$P,ROW(),MATCH(AF$3,$K$2:$P$2,0))</f>
        <v>100</v>
      </c>
      <c r="AG522" s="140" cm="1">
        <f t="array" ref="AG522">INDEX($K:$P,ROW(),MATCH(AG$3,$K$2:$P$2,0))</f>
        <v>100</v>
      </c>
      <c r="AH522" s="140" cm="1">
        <f t="array" ref="AH522">INDEX($K:$P,ROW(),MATCH(AH$3,$K$2:$P$2,0))</f>
        <v>100</v>
      </c>
      <c r="AI522" s="140" cm="1">
        <f t="array" ref="AI522">INDEX($K:$P,ROW(),MATCH(AI$3,$K$2:$P$2,0))</f>
        <v>100</v>
      </c>
      <c r="AJ522" s="140" cm="1">
        <f t="array" ref="AJ522">INDEX($K:$P,ROW(),MATCH(AJ$3,$K$2:$P$2,0))</f>
        <v>100</v>
      </c>
      <c r="AK522" s="140" cm="1">
        <f t="array" ref="AK522">INDEX($K:$P,ROW(),MATCH(AK$3,$K$2:$P$2,0))</f>
        <v>100</v>
      </c>
      <c r="AL522" s="140" cm="1">
        <f t="array" ref="AL522">INDEX($K:$P,ROW(),MATCH(AL$3,$K$2:$P$2,0))</f>
        <v>100</v>
      </c>
      <c r="AM522" s="140" cm="1">
        <f t="array" ref="AM522">INDEX($K:$P,ROW(),MATCH(AM$3,$K$2:$P$2,0))</f>
        <v>100</v>
      </c>
      <c r="AN522" s="140" cm="1">
        <f t="array" ref="AN522">INDEX($K:$P,ROW(),MATCH(AN$3,$K$2:$P$2,0))</f>
        <v>100</v>
      </c>
      <c r="AO522" s="140" cm="1">
        <f t="array" ref="AO522">INDEX($K:$P,ROW(),MATCH(AO$3,$K$2:$P$2,0))</f>
        <v>100</v>
      </c>
      <c r="AP522" s="140" cm="1">
        <f t="array" ref="AP522">INDEX($K:$P,ROW(),MATCH(AP$3,$K$2:$P$2,0))</f>
        <v>100</v>
      </c>
      <c r="AQ522" s="140" cm="1">
        <f t="array" ref="AQ522">INDEX($K:$P,ROW(),MATCH(AQ$3,$K$2:$P$2,0))</f>
        <v>100</v>
      </c>
      <c r="AR522" s="140" cm="1">
        <f t="array" ref="AR522">INDEX($K:$P,ROW(),MATCH(AR$3,$K$2:$P$2,0))</f>
        <v>100</v>
      </c>
      <c r="AS522" s="140" cm="1">
        <f t="array" ref="AS522">INDEX($K:$P,ROW(),MATCH(AS$3,$K$2:$P$2,0))</f>
        <v>100</v>
      </c>
      <c r="AT522" s="140" cm="1">
        <f t="array" ref="AT522">INDEX($K:$P,ROW(),MATCH(AT$3,$K$2:$P$2,0))</f>
        <v>100</v>
      </c>
      <c r="AU522" s="140" cm="1">
        <f t="array" ref="AU522">INDEX($K:$P,ROW(),MATCH(AU$3,$K$2:$P$2,0))</f>
        <v>100</v>
      </c>
      <c r="AV522" s="140" cm="1">
        <f t="array" ref="AV522">INDEX($K:$P,ROW(),MATCH(AV$3,$K$2:$P$2,0))</f>
        <v>100</v>
      </c>
      <c r="AW522" s="140" cm="1">
        <f t="array" ref="AW522">INDEX($K:$P,ROW(),MATCH(AW$3,$K$2:$P$2,0))</f>
        <v>100</v>
      </c>
      <c r="AX522" s="140" cm="1">
        <f t="array" ref="AX522">INDEX($K:$P,ROW(),MATCH(AX$3,$K$2:$P$2,0))</f>
        <v>100</v>
      </c>
      <c r="AY522" s="140" cm="1">
        <f t="array" ref="AY522">INDEX($K:$P,ROW(),MATCH(AY$3,$K$2:$P$2,0))</f>
        <v>100</v>
      </c>
      <c r="AZ522" s="140" cm="1">
        <f t="array" ref="AZ522">INDEX($K:$P,ROW(),MATCH(AZ$3,$K$2:$P$2,0))</f>
        <v>100</v>
      </c>
      <c r="BA522" s="140" cm="1">
        <f t="array" ref="BA522">INDEX($K:$P,ROW(),MATCH(BA$3,$K$2:$P$2,0))</f>
        <v>100</v>
      </c>
      <c r="BB522" s="140" cm="1">
        <f t="array" ref="BB522">INDEX($K:$P,ROW(),MATCH(BB$3,$K$2:$P$2,0))</f>
        <v>100</v>
      </c>
      <c r="BC522" s="140" cm="1">
        <f t="array" ref="BC522">INDEX($K:$P,ROW(),MATCH(BC$3,$K$2:$P$2,0))</f>
        <v>100</v>
      </c>
      <c r="BD522" s="140" cm="1">
        <f t="array" ref="BD522">INDEX($K:$P,ROW(),MATCH(BD$3,$K$2:$P$2,0))</f>
        <v>100</v>
      </c>
      <c r="BE522" s="140" cm="1">
        <f t="array" ref="BE522">INDEX($K:$P,ROW(),MATCH(BE$3,$K$2:$P$2,0))</f>
        <v>100</v>
      </c>
      <c r="BF522" s="140" cm="1">
        <f t="array" ref="BF522">INDEX($K:$P,ROW(),MATCH(BF$3,$K$2:$P$2,0))</f>
        <v>100</v>
      </c>
      <c r="BG522" s="140" cm="1">
        <f t="array" ref="BG522">INDEX($K:$P,ROW(),MATCH(BG$3,$K$2:$P$2,0))</f>
        <v>100</v>
      </c>
      <c r="BH522" s="140" cm="1">
        <f t="array" ref="BH522">INDEX($K:$P,ROW(),MATCH(BH$3,$K$2:$P$2,0))</f>
        <v>100</v>
      </c>
      <c r="BI522" s="140" cm="1">
        <f t="array" ref="BI522">INDEX($K:$P,ROW(),MATCH(BI$3,$K$2:$P$2,0))</f>
        <v>100</v>
      </c>
      <c r="BJ522" s="140" cm="1">
        <f t="array" ref="BJ522">INDEX($K:$P,ROW(),MATCH(BJ$3,$K$2:$P$2,0))</f>
        <v>100</v>
      </c>
      <c r="BK522" s="140" cm="1">
        <f t="array" ref="BK522">INDEX($K:$P,ROW(),MATCH(BK$3,$K$2:$P$2,0))</f>
        <v>100</v>
      </c>
      <c r="BL522" s="140" cm="1">
        <f t="array" ref="BL522">INDEX($K:$P,ROW(),MATCH(BL$3,$K$2:$P$2,0))</f>
        <v>100</v>
      </c>
      <c r="BM522" s="140" cm="1">
        <f t="array" ref="BM522">INDEX($K:$P,ROW(),MATCH(BM$3,$K$2:$P$2,0))</f>
        <v>100</v>
      </c>
      <c r="BN522" s="140" cm="1">
        <f t="array" ref="BN522">INDEX($K:$P,ROW(),MATCH(BN$3,$K$2:$P$2,0))</f>
        <v>100</v>
      </c>
      <c r="BO522" s="140" cm="1">
        <f t="array" ref="BO522">INDEX($K:$P,ROW(),MATCH(BO$3,$K$2:$P$2,0))</f>
        <v>100</v>
      </c>
      <c r="BP522" s="140" cm="1">
        <f t="array" ref="BP522">INDEX($K:$P,ROW(),MATCH(BP$3,$K$2:$P$2,0))</f>
        <v>100</v>
      </c>
      <c r="BQ522" s="140" cm="1">
        <f t="array" ref="BQ522">INDEX($K:$P,ROW(),MATCH(BQ$3,$K$2:$P$2,0))</f>
        <v>100</v>
      </c>
      <c r="BR522" s="140" cm="1">
        <f t="array" ref="BR522">INDEX($K:$P,ROW(),MATCH(BR$3,$K$2:$P$2,0))</f>
        <v>100</v>
      </c>
      <c r="BS522" s="140" cm="1">
        <f t="array" ref="BS522">INDEX($K:$P,ROW(),MATCH(BS$3,$K$2:$P$2,0))</f>
        <v>100</v>
      </c>
      <c r="BT522" s="140" cm="1">
        <f t="array" ref="BT522">INDEX($K:$P,ROW(),MATCH(BT$3,$K$2:$P$2,0))</f>
        <v>100</v>
      </c>
      <c r="BU522" s="140" cm="1">
        <f t="array" ref="BU522">INDEX($K:$P,ROW(),MATCH(BU$3,$K$2:$P$2,0))</f>
        <v>100</v>
      </c>
      <c r="BV522" s="140" cm="1">
        <f t="array" ref="BV522">INDEX($K:$P,ROW(),MATCH(BV$3,$K$2:$P$2,0))</f>
        <v>100</v>
      </c>
      <c r="BW522" s="140" cm="1">
        <f t="array" ref="BW522">INDEX($K:$P,ROW(),MATCH(BW$3,$K$2:$P$2,0))</f>
        <v>100</v>
      </c>
      <c r="BX522" s="140" cm="1">
        <f t="array" ref="BX522">INDEX($K:$P,ROW(),MATCH(BX$3,$K$2:$P$2,0))</f>
        <v>100</v>
      </c>
      <c r="BY522" s="140" cm="1">
        <f t="array" ref="BY522">INDEX($K:$P,ROW(),MATCH(BY$3,$K$2:$P$2,0))</f>
        <v>100</v>
      </c>
      <c r="BZ522" s="140" cm="1">
        <f t="array" ref="BZ522">INDEX($K:$P,ROW(),MATCH(BZ$3,$K$2:$P$2,0))</f>
        <v>100</v>
      </c>
      <c r="CA522" s="140" cm="1">
        <f t="array" ref="CA522">INDEX($K:$P,ROW(),MATCH(CA$3,$K$2:$P$2,0))</f>
        <v>100</v>
      </c>
      <c r="CB522" s="140" cm="1">
        <f t="array" ref="CB522">INDEX($K:$P,ROW(),MATCH(CB$3,$K$2:$P$2,0))</f>
        <v>100</v>
      </c>
      <c r="CC522" s="140" cm="1">
        <f t="array" ref="CC522">INDEX($K:$P,ROW(),MATCH(CC$3,$K$2:$P$2,0))</f>
        <v>100</v>
      </c>
      <c r="CD522" s="140" cm="1">
        <f t="array" ref="CD522">INDEX($K:$P,ROW(),MATCH(CD$3,$K$2:$P$2,0))</f>
        <v>100</v>
      </c>
      <c r="CE522" s="140" cm="1">
        <f t="array" ref="CE522">INDEX($K:$P,ROW(),MATCH(CE$3,$K$2:$P$2,0))</f>
        <v>100</v>
      </c>
      <c r="CF522" s="140" cm="1">
        <f t="array" ref="CF522">INDEX($K:$P,ROW(),MATCH(CF$3,$K$2:$P$2,0))</f>
        <v>100</v>
      </c>
      <c r="CG522" s="140" cm="1">
        <f t="array" ref="CG522">INDEX($K:$P,ROW(),MATCH(CG$3,$K$2:$P$2,0))</f>
        <v>100</v>
      </c>
      <c r="CH522" s="140" cm="1">
        <f t="array" ref="CH522">INDEX($K:$P,ROW(),MATCH(CH$3,$K$2:$P$2,0))</f>
        <v>100</v>
      </c>
      <c r="CI522" s="140" cm="1">
        <f t="array" ref="CI522">INDEX($K:$P,ROW(),MATCH(CI$3,$K$2:$P$2,0))</f>
        <v>100</v>
      </c>
      <c r="CJ522" s="140" cm="1">
        <f t="array" ref="CJ522">INDEX($K:$P,ROW(),MATCH(CJ$3,$K$2:$P$2,0))</f>
        <v>100</v>
      </c>
      <c r="CK522" s="140" cm="1">
        <f t="array" ref="CK522">INDEX($K:$P,ROW(),MATCH(CK$3,$K$2:$P$2,0))</f>
        <v>100</v>
      </c>
      <c r="CL522" s="140" cm="1">
        <f t="array" ref="CL522">INDEX($K:$P,ROW(),MATCH(CL$3,$K$2:$P$2,0))</f>
        <v>100</v>
      </c>
      <c r="CN522" s="73"/>
      <c r="CO522" s="140" t="e" cm="1">
        <f t="array" ref="CO522">INDEX($K:$P,ROW(),MATCH(CO$3,$K$2:$P$2,0))/CO$5</f>
        <v>#N/A</v>
      </c>
      <c r="CP522" s="140" t="e" cm="1">
        <f t="array" ref="CP522">INDEX($K:$P,ROW(),MATCH(CP$3,$K$2:$P$2,0))/CP$5</f>
        <v>#N/A</v>
      </c>
      <c r="CQ522" s="140" t="e" cm="1">
        <f t="array" ref="CQ522">INDEX($K:$P,ROW(),MATCH(CQ$3,$K$2:$P$2,0))/CQ$5</f>
        <v>#N/A</v>
      </c>
      <c r="CR522" s="140" t="e" cm="1">
        <f t="array" ref="CR522">INDEX($K:$P,ROW(),MATCH(CR$3,$K$2:$P$2,0))/CR$5</f>
        <v>#N/A</v>
      </c>
      <c r="CS522" s="140" t="e" cm="1">
        <f t="array" ref="CS522">INDEX($K:$P,ROW(),MATCH(CS$3,$K$2:$P$2,0))/CS$5</f>
        <v>#N/A</v>
      </c>
      <c r="CT522" s="140" t="e" cm="1">
        <f t="array" ref="CT522">INDEX($K:$P,ROW(),MATCH(CT$3,$K$2:$P$2,0))/CT$5</f>
        <v>#N/A</v>
      </c>
      <c r="CU522" s="140" t="e" cm="1">
        <f t="array" ref="CU522">INDEX($K:$P,ROW(),MATCH(CU$3,$K$2:$P$2,0))/CU$5</f>
        <v>#N/A</v>
      </c>
      <c r="CV522" s="140" t="e" cm="1">
        <f t="array" ref="CV522">INDEX($K:$P,ROW(),MATCH(CV$3,$K$2:$P$2,0))/CV$5</f>
        <v>#N/A</v>
      </c>
      <c r="CW522" s="140" t="e" cm="1">
        <f t="array" ref="CW522">INDEX($K:$P,ROW(),MATCH(CW$3,$K$2:$P$2,0))/CW$5</f>
        <v>#N/A</v>
      </c>
      <c r="CX522" s="140" t="e" cm="1">
        <f t="array" ref="CX522">INDEX($K:$P,ROW(),MATCH(CX$3,$K$2:$P$2,0))/CX$5</f>
        <v>#N/A</v>
      </c>
      <c r="CY522" s="140" t="e" cm="1">
        <f t="array" ref="CY522">INDEX($K:$P,ROW(),MATCH(CY$3,$K$2:$P$2,0))/CL$5</f>
        <v>#N/A</v>
      </c>
      <c r="CZ522" s="140" t="e" cm="1">
        <f t="array" ref="CZ522">INDEX($K:$P,ROW(),MATCH(CZ$3,$K$2:$P$2,0))/CZ$5</f>
        <v>#N/A</v>
      </c>
      <c r="DA522" s="140" t="e" cm="1">
        <f t="array" ref="DA522">INDEX($K:$P,ROW(),MATCH(DA$3,$K$2:$P$2,0))/DA$5</f>
        <v>#N/A</v>
      </c>
      <c r="DB522" s="140" t="e" cm="1">
        <f t="array" ref="DB522">INDEX($K:$P,ROW(),MATCH(DB$3,$K$2:$P$2,0))/DB$5</f>
        <v>#N/A</v>
      </c>
      <c r="DC522" s="140" t="e" cm="1">
        <f t="array" ref="DC522">INDEX($K:$P,ROW(),MATCH(DC$3,$K$2:$P$2,0))/DC$5</f>
        <v>#N/A</v>
      </c>
      <c r="DD522" s="140" t="e" cm="1">
        <f t="array" ref="DD522">INDEX($K:$P,ROW(),MATCH(DD$3,$K$2:$P$2,0))/DD$5</f>
        <v>#N/A</v>
      </c>
      <c r="DE522" s="140" t="e" cm="1">
        <f t="array" ref="DE522">INDEX($K:$P,ROW(),MATCH(DE$3,$K$2:$P$2,0))/DE$5</f>
        <v>#N/A</v>
      </c>
      <c r="DF522" s="140" t="e" cm="1">
        <f t="array" ref="DF522">INDEX($K:$P,ROW(),MATCH(DF$3,$K$2:$P$2,0))/DF$5</f>
        <v>#N/A</v>
      </c>
      <c r="DG522" s="140" t="e" cm="1">
        <f t="array" ref="DG522">INDEX($K:$P,ROW(),MATCH(DG$3,$K$2:$P$2,0))/DG$5</f>
        <v>#N/A</v>
      </c>
      <c r="DH522" s="140" t="e" cm="1">
        <f t="array" ref="DH522">INDEX($K:$P,ROW(),MATCH(DH$3,$K$2:$P$2,0))/DH$5</f>
        <v>#N/A</v>
      </c>
      <c r="DI522" s="140" t="e" cm="1">
        <f t="array" ref="DI522">INDEX($K:$P,ROW(),MATCH(DI$3,$K$2:$P$2,0))/DI$5</f>
        <v>#N/A</v>
      </c>
      <c r="DJ522" s="140" t="e" cm="1">
        <f t="array" ref="DJ522">INDEX($K:$P,ROW(),MATCH(DJ$3,$K$2:$P$2,0))/DJ$5</f>
        <v>#N/A</v>
      </c>
      <c r="DK522" s="140" t="e" cm="1">
        <f t="array" ref="DK522">INDEX($K:$P,ROW(),MATCH(DK$3,$K$2:$P$2,0))/DK$5</f>
        <v>#N/A</v>
      </c>
      <c r="DL522" s="140" t="e" cm="1">
        <f t="array" ref="DL522">INDEX($K:$P,ROW(),MATCH(DL$3,$K$2:$P$2,0))/DL$5</f>
        <v>#N/A</v>
      </c>
    </row>
    <row r="523" spans="1:116" x14ac:dyDescent="0.4">
      <c r="C523" t="s">
        <v>198</v>
      </c>
      <c r="D523" t="s">
        <v>755</v>
      </c>
      <c r="E523" s="8" t="str">
        <f t="shared" si="595"/>
        <v>523 DAYRENT-PV</v>
      </c>
      <c r="G523" s="126" t="str">
        <f>"Revenue - "&amp;G525</f>
        <v>Revenue - (Primary label)</v>
      </c>
      <c r="H523" s="31"/>
      <c r="I523" s="73"/>
      <c r="J523" s="73"/>
      <c r="K523" s="118">
        <f t="shared" ref="K523:P523" ca="1" si="596">SUMIF($3:$3,K$2,523:523)</f>
        <v>144000000</v>
      </c>
      <c r="L523" s="118">
        <f t="shared" ca="1" si="596"/>
        <v>144000000</v>
      </c>
      <c r="M523" s="118">
        <f t="shared" ca="1" si="596"/>
        <v>144000000</v>
      </c>
      <c r="N523" s="118">
        <f t="shared" ca="1" si="596"/>
        <v>144000000</v>
      </c>
      <c r="O523" s="118">
        <f t="shared" ca="1" si="596"/>
        <v>144000000</v>
      </c>
      <c r="P523" s="118">
        <f t="shared" ca="1" si="596"/>
        <v>144000000</v>
      </c>
      <c r="R523" s="38"/>
      <c r="S523" s="77" cm="1">
        <f t="array" aca="1" ref="S523" ca="1">INDIRECT(S514)*S521*S522*S$6</f>
        <v>12000000</v>
      </c>
      <c r="T523" s="77" cm="1">
        <f t="array" aca="1" ref="T523" ca="1">INDIRECT(T514)*T521*T522*T$6</f>
        <v>12000000</v>
      </c>
      <c r="U523" s="77" cm="1">
        <f t="array" aca="1" ref="U523" ca="1">INDIRECT(U514)*U521*U522*U$6</f>
        <v>12000000</v>
      </c>
      <c r="V523" s="77" cm="1">
        <f t="array" aca="1" ref="V523" ca="1">INDIRECT(V514)*V521*V522*V$6</f>
        <v>12000000</v>
      </c>
      <c r="W523" s="77" cm="1">
        <f t="array" aca="1" ref="W523" ca="1">INDIRECT(W514)*W521*W522*W$6</f>
        <v>12000000</v>
      </c>
      <c r="X523" s="77" cm="1">
        <f t="array" aca="1" ref="X523" ca="1">INDIRECT(X514)*X521*X522*X$6</f>
        <v>12000000</v>
      </c>
      <c r="Y523" s="77" cm="1">
        <f t="array" aca="1" ref="Y523" ca="1">INDIRECT(Y514)*Y521*Y522*Y$6</f>
        <v>12000000</v>
      </c>
      <c r="Z523" s="77" cm="1">
        <f t="array" aca="1" ref="Z523" ca="1">INDIRECT(Z514)*Z521*Z522*Z$6</f>
        <v>12000000</v>
      </c>
      <c r="AA523" s="77" cm="1">
        <f t="array" aca="1" ref="AA523" ca="1">INDIRECT(AA514)*AA521*AA522*AA$6</f>
        <v>12000000</v>
      </c>
      <c r="AB523" s="77" cm="1">
        <f t="array" aca="1" ref="AB523" ca="1">INDIRECT(AB514)*AB521*AB522*AB$6</f>
        <v>12000000</v>
      </c>
      <c r="AC523" s="77" cm="1">
        <f t="array" aca="1" ref="AC523" ca="1">INDIRECT(AC514)*AC521*AC522*AC$6</f>
        <v>12000000</v>
      </c>
      <c r="AD523" s="77" cm="1">
        <f t="array" aca="1" ref="AD523" ca="1">INDIRECT(AD514)*AD521*AD522*AD$6</f>
        <v>12000000</v>
      </c>
      <c r="AE523" s="77" cm="1">
        <f t="array" aca="1" ref="AE523" ca="1">INDIRECT(AE514)*AE521*AE522*AE$6</f>
        <v>12000000</v>
      </c>
      <c r="AF523" s="77" cm="1">
        <f t="array" aca="1" ref="AF523" ca="1">INDIRECT(AF514)*AF521*AF522*AF$6</f>
        <v>12000000</v>
      </c>
      <c r="AG523" s="77" cm="1">
        <f t="array" aca="1" ref="AG523" ca="1">INDIRECT(AG514)*AG521*AG522*AG$6</f>
        <v>12000000</v>
      </c>
      <c r="AH523" s="77" cm="1">
        <f t="array" aca="1" ref="AH523" ca="1">INDIRECT(AH514)*AH521*AH522*AH$6</f>
        <v>12000000</v>
      </c>
      <c r="AI523" s="77" cm="1">
        <f t="array" aca="1" ref="AI523" ca="1">INDIRECT(AI514)*AI521*AI522*AI$6</f>
        <v>12000000</v>
      </c>
      <c r="AJ523" s="77" cm="1">
        <f t="array" aca="1" ref="AJ523" ca="1">INDIRECT(AJ514)*AJ521*AJ522*AJ$6</f>
        <v>12000000</v>
      </c>
      <c r="AK523" s="77" cm="1">
        <f t="array" aca="1" ref="AK523" ca="1">INDIRECT(AK514)*AK521*AK522*AK$6</f>
        <v>12000000</v>
      </c>
      <c r="AL523" s="77" cm="1">
        <f t="array" aca="1" ref="AL523" ca="1">INDIRECT(AL514)*AL521*AL522*AL$6</f>
        <v>12000000</v>
      </c>
      <c r="AM523" s="77" cm="1">
        <f t="array" aca="1" ref="AM523" ca="1">INDIRECT(AM514)*AM521*AM522*AM$6</f>
        <v>12000000</v>
      </c>
      <c r="AN523" s="77" cm="1">
        <f t="array" aca="1" ref="AN523" ca="1">INDIRECT(AN514)*AN521*AN522*AN$6</f>
        <v>12000000</v>
      </c>
      <c r="AO523" s="77" cm="1">
        <f t="array" aca="1" ref="AO523" ca="1">INDIRECT(AO514)*AO521*AO522*AO$6</f>
        <v>12000000</v>
      </c>
      <c r="AP523" s="77" cm="1">
        <f t="array" aca="1" ref="AP523" ca="1">INDIRECT(AP514)*AP521*AP522*AP$6</f>
        <v>12000000</v>
      </c>
      <c r="AQ523" s="77" cm="1">
        <f t="array" aca="1" ref="AQ523" ca="1">INDIRECT(AQ514)*AQ521*AQ522*AQ$6</f>
        <v>12000000</v>
      </c>
      <c r="AR523" s="77" cm="1">
        <f t="array" aca="1" ref="AR523" ca="1">INDIRECT(AR514)*AR521*AR522*AR$6</f>
        <v>12000000</v>
      </c>
      <c r="AS523" s="77" cm="1">
        <f t="array" aca="1" ref="AS523" ca="1">INDIRECT(AS514)*AS521*AS522*AS$6</f>
        <v>12000000</v>
      </c>
      <c r="AT523" s="77" cm="1">
        <f t="array" aca="1" ref="AT523" ca="1">INDIRECT(AT514)*AT521*AT522*AT$6</f>
        <v>12000000</v>
      </c>
      <c r="AU523" s="77" cm="1">
        <f t="array" aca="1" ref="AU523" ca="1">INDIRECT(AU514)*AU521*AU522*AU$6</f>
        <v>12000000</v>
      </c>
      <c r="AV523" s="77" cm="1">
        <f t="array" aca="1" ref="AV523" ca="1">INDIRECT(AV514)*AV521*AV522*AV$6</f>
        <v>12000000</v>
      </c>
      <c r="AW523" s="77" cm="1">
        <f t="array" aca="1" ref="AW523" ca="1">INDIRECT(AW514)*AW521*AW522*AW$6</f>
        <v>12000000</v>
      </c>
      <c r="AX523" s="77" cm="1">
        <f t="array" aca="1" ref="AX523" ca="1">INDIRECT(AX514)*AX521*AX522*AX$6</f>
        <v>12000000</v>
      </c>
      <c r="AY523" s="77" cm="1">
        <f t="array" aca="1" ref="AY523" ca="1">INDIRECT(AY514)*AY521*AY522*AY$6</f>
        <v>12000000</v>
      </c>
      <c r="AZ523" s="77" cm="1">
        <f t="array" aca="1" ref="AZ523" ca="1">INDIRECT(AZ514)*AZ521*AZ522*AZ$6</f>
        <v>12000000</v>
      </c>
      <c r="BA523" s="77" cm="1">
        <f t="array" aca="1" ref="BA523" ca="1">INDIRECT(BA514)*BA521*BA522*BA$6</f>
        <v>12000000</v>
      </c>
      <c r="BB523" s="77" cm="1">
        <f t="array" aca="1" ref="BB523" ca="1">INDIRECT(BB514)*BB521*BB522*BB$6</f>
        <v>12000000</v>
      </c>
      <c r="BC523" s="77" cm="1">
        <f t="array" aca="1" ref="BC523" ca="1">INDIRECT(BC514)*BC521*BC522*BC$6</f>
        <v>12000000</v>
      </c>
      <c r="BD523" s="77" cm="1">
        <f t="array" aca="1" ref="BD523" ca="1">INDIRECT(BD514)*BD521*BD522*BD$6</f>
        <v>12000000</v>
      </c>
      <c r="BE523" s="77" cm="1">
        <f t="array" aca="1" ref="BE523" ca="1">INDIRECT(BE514)*BE521*BE522*BE$6</f>
        <v>12000000</v>
      </c>
      <c r="BF523" s="77" cm="1">
        <f t="array" aca="1" ref="BF523" ca="1">INDIRECT(BF514)*BF521*BF522*BF$6</f>
        <v>12000000</v>
      </c>
      <c r="BG523" s="77" cm="1">
        <f t="array" aca="1" ref="BG523" ca="1">INDIRECT(BG514)*BG521*BG522*BG$6</f>
        <v>12000000</v>
      </c>
      <c r="BH523" s="77" cm="1">
        <f t="array" aca="1" ref="BH523" ca="1">INDIRECT(BH514)*BH521*BH522*BH$6</f>
        <v>12000000</v>
      </c>
      <c r="BI523" s="77" cm="1">
        <f t="array" aca="1" ref="BI523" ca="1">INDIRECT(BI514)*BI521*BI522*BI$6</f>
        <v>12000000</v>
      </c>
      <c r="BJ523" s="77" cm="1">
        <f t="array" aca="1" ref="BJ523" ca="1">INDIRECT(BJ514)*BJ521*BJ522*BJ$6</f>
        <v>12000000</v>
      </c>
      <c r="BK523" s="77" cm="1">
        <f t="array" aca="1" ref="BK523" ca="1">INDIRECT(BK514)*BK521*BK522*BK$6</f>
        <v>12000000</v>
      </c>
      <c r="BL523" s="77" cm="1">
        <f t="array" aca="1" ref="BL523" ca="1">INDIRECT(BL514)*BL521*BL522*BL$6</f>
        <v>12000000</v>
      </c>
      <c r="BM523" s="77" cm="1">
        <f t="array" aca="1" ref="BM523" ca="1">INDIRECT(BM514)*BM521*BM522*BM$6</f>
        <v>12000000</v>
      </c>
      <c r="BN523" s="77" cm="1">
        <f t="array" aca="1" ref="BN523" ca="1">INDIRECT(BN514)*BN521*BN522*BN$6</f>
        <v>12000000</v>
      </c>
      <c r="BO523" s="77" cm="1">
        <f t="array" aca="1" ref="BO523" ca="1">INDIRECT(BO514)*BO521*BO522*BO$6</f>
        <v>12000000</v>
      </c>
      <c r="BP523" s="77" cm="1">
        <f t="array" aca="1" ref="BP523" ca="1">INDIRECT(BP514)*BP521*BP522*BP$6</f>
        <v>12000000</v>
      </c>
      <c r="BQ523" s="77" cm="1">
        <f t="array" aca="1" ref="BQ523" ca="1">INDIRECT(BQ514)*BQ521*BQ522*BQ$6</f>
        <v>12000000</v>
      </c>
      <c r="BR523" s="77" cm="1">
        <f t="array" aca="1" ref="BR523" ca="1">INDIRECT(BR514)*BR521*BR522*BR$6</f>
        <v>12000000</v>
      </c>
      <c r="BS523" s="77" cm="1">
        <f t="array" aca="1" ref="BS523" ca="1">INDIRECT(BS514)*BS521*BS522*BS$6</f>
        <v>12000000</v>
      </c>
      <c r="BT523" s="77" cm="1">
        <f t="array" aca="1" ref="BT523" ca="1">INDIRECT(BT514)*BT521*BT522*BT$6</f>
        <v>12000000</v>
      </c>
      <c r="BU523" s="77" cm="1">
        <f t="array" aca="1" ref="BU523" ca="1">INDIRECT(BU514)*BU521*BU522*BU$6</f>
        <v>12000000</v>
      </c>
      <c r="BV523" s="77" cm="1">
        <f t="array" aca="1" ref="BV523" ca="1">INDIRECT(BV514)*BV521*BV522*BV$6</f>
        <v>12000000</v>
      </c>
      <c r="BW523" s="77" cm="1">
        <f t="array" aca="1" ref="BW523" ca="1">INDIRECT(BW514)*BW521*BW522*BW$6</f>
        <v>12000000</v>
      </c>
      <c r="BX523" s="77" cm="1">
        <f t="array" aca="1" ref="BX523" ca="1">INDIRECT(BX514)*BX521*BX522*BX$6</f>
        <v>12000000</v>
      </c>
      <c r="BY523" s="77" cm="1">
        <f t="array" aca="1" ref="BY523" ca="1">INDIRECT(BY514)*BY521*BY522*BY$6</f>
        <v>12000000</v>
      </c>
      <c r="BZ523" s="77" cm="1">
        <f t="array" aca="1" ref="BZ523" ca="1">INDIRECT(BZ514)*BZ521*BZ522*BZ$6</f>
        <v>12000000</v>
      </c>
      <c r="CA523" s="77" cm="1">
        <f t="array" aca="1" ref="CA523" ca="1">INDIRECT(CA514)*CA521*CA522*CA$6</f>
        <v>12000000</v>
      </c>
      <c r="CB523" s="77" cm="1">
        <f t="array" aca="1" ref="CB523" ca="1">INDIRECT(CB514)*CB521*CB522*CB$6</f>
        <v>12000000</v>
      </c>
      <c r="CC523" s="77" cm="1">
        <f t="array" aca="1" ref="CC523" ca="1">INDIRECT(CC514)*CC521*CC522*CC$6</f>
        <v>12000000</v>
      </c>
      <c r="CD523" s="77" cm="1">
        <f t="array" aca="1" ref="CD523" ca="1">INDIRECT(CD514)*CD521*CD522*CD$6</f>
        <v>12000000</v>
      </c>
      <c r="CE523" s="77" cm="1">
        <f t="array" aca="1" ref="CE523" ca="1">INDIRECT(CE514)*CE521*CE522*CE$6</f>
        <v>12000000</v>
      </c>
      <c r="CF523" s="77" cm="1">
        <f t="array" aca="1" ref="CF523" ca="1">INDIRECT(CF514)*CF521*CF522*CF$6</f>
        <v>12000000</v>
      </c>
      <c r="CG523" s="77" cm="1">
        <f t="array" aca="1" ref="CG523" ca="1">INDIRECT(CG514)*CG521*CG522*CG$6</f>
        <v>12000000</v>
      </c>
      <c r="CH523" s="77" cm="1">
        <f t="array" aca="1" ref="CH523" ca="1">INDIRECT(CH514)*CH521*CH522*CH$6</f>
        <v>12000000</v>
      </c>
      <c r="CI523" s="77" cm="1">
        <f t="array" aca="1" ref="CI523" ca="1">INDIRECT(CI514)*CI521*CI522*CI$6</f>
        <v>12000000</v>
      </c>
      <c r="CJ523" s="77" cm="1">
        <f t="array" aca="1" ref="CJ523" ca="1">INDIRECT(CJ514)*CJ521*CJ522*CJ$6</f>
        <v>12000000</v>
      </c>
      <c r="CK523" s="77" cm="1">
        <f t="array" aca="1" ref="CK523" ca="1">INDIRECT(CK514)*CK521*CK522*CK$6</f>
        <v>12000000</v>
      </c>
      <c r="CL523" s="77" cm="1">
        <f t="array" aca="1" ref="CL523" ca="1">INDIRECT(CL514)*CL521*CL522*CL$6</f>
        <v>12000000</v>
      </c>
      <c r="CN523" s="73"/>
      <c r="CO523" s="77" t="e" cm="1">
        <f t="array" aca="1" ref="CO523" ca="1">INDIRECT(CO514)*CO521*CO522*CO$6</f>
        <v>#N/A</v>
      </c>
      <c r="CP523" s="77" t="e" cm="1">
        <f t="array" aca="1" ref="CP523" ca="1">INDIRECT(CP514)*CP521*CP522*CP$6</f>
        <v>#N/A</v>
      </c>
      <c r="CQ523" s="77" t="e" cm="1">
        <f t="array" aca="1" ref="CQ523" ca="1">INDIRECT(CQ514)*CQ521*CQ522*CQ$6</f>
        <v>#N/A</v>
      </c>
      <c r="CR523" s="77" t="e" cm="1">
        <f t="array" aca="1" ref="CR523" ca="1">INDIRECT(CR514)*CR521*CR522*CR$6</f>
        <v>#N/A</v>
      </c>
      <c r="CS523" s="77" t="e" cm="1">
        <f t="array" aca="1" ref="CS523" ca="1">INDIRECT(CS514)*CS521*CS522*CS$6</f>
        <v>#N/A</v>
      </c>
      <c r="CT523" s="77" t="e" cm="1">
        <f t="array" aca="1" ref="CT523" ca="1">INDIRECT(CT514)*CT521*CT522*CT$6</f>
        <v>#N/A</v>
      </c>
      <c r="CU523" s="77" t="e" cm="1">
        <f t="array" aca="1" ref="CU523" ca="1">INDIRECT(CU514)*CU521*CU522*CU$6</f>
        <v>#N/A</v>
      </c>
      <c r="CV523" s="77" t="e" cm="1">
        <f t="array" aca="1" ref="CV523" ca="1">INDIRECT(CV514)*CV521*CV522*CV$6</f>
        <v>#N/A</v>
      </c>
      <c r="CW523" s="77" t="e" cm="1">
        <f t="array" aca="1" ref="CW523" ca="1">INDIRECT(CW514)*CW521*CW522*CW$6</f>
        <v>#N/A</v>
      </c>
      <c r="CX523" s="77" t="e" cm="1">
        <f t="array" aca="1" ref="CX523" ca="1">INDIRECT(CX514)*CX521*CX522*CX$6</f>
        <v>#N/A</v>
      </c>
      <c r="CY523" s="77" t="e" cm="1">
        <f t="array" aca="1" ref="CY523" ca="1">INDIRECT(CY514)*CY521*CY522*CY$6</f>
        <v>#N/A</v>
      </c>
      <c r="CZ523" s="77" t="e" cm="1">
        <f t="array" aca="1" ref="CZ523" ca="1">INDIRECT(CZ514)*CZ521*CZ522*CZ$6</f>
        <v>#N/A</v>
      </c>
      <c r="DA523" s="77" t="e" cm="1">
        <f t="array" aca="1" ref="DA523" ca="1">INDIRECT(DA514)*DA521*DA522*DA$6</f>
        <v>#N/A</v>
      </c>
      <c r="DB523" s="77" t="e" cm="1">
        <f t="array" aca="1" ref="DB523" ca="1">INDIRECT(DB514)*DB521*DB522*DB$6</f>
        <v>#N/A</v>
      </c>
      <c r="DC523" s="77" t="e" cm="1">
        <f t="array" aca="1" ref="DC523" ca="1">INDIRECT(DC514)*DC521*DC522*DC$6</f>
        <v>#N/A</v>
      </c>
      <c r="DD523" s="77" t="e" cm="1">
        <f t="array" aca="1" ref="DD523" ca="1">INDIRECT(DD514)*DD521*DD522*DD$6</f>
        <v>#N/A</v>
      </c>
      <c r="DE523" s="77" t="e" cm="1">
        <f t="array" aca="1" ref="DE523" ca="1">INDIRECT(DE514)*DE521*DE522*DE$6</f>
        <v>#N/A</v>
      </c>
      <c r="DF523" s="77" t="e" cm="1">
        <f t="array" aca="1" ref="DF523" ca="1">INDIRECT(DF514)*DF521*DF522*DF$6</f>
        <v>#N/A</v>
      </c>
      <c r="DG523" s="77" t="e" cm="1">
        <f t="array" aca="1" ref="DG523" ca="1">INDIRECT(DG514)*DG521*DG522*DG$6</f>
        <v>#N/A</v>
      </c>
      <c r="DH523" s="77" t="e" cm="1">
        <f t="array" aca="1" ref="DH523" ca="1">INDIRECT(DH514)*DH521*DH522*DH$6</f>
        <v>#N/A</v>
      </c>
      <c r="DI523" s="77" t="e" cm="1">
        <f t="array" aca="1" ref="DI523" ca="1">INDIRECT(DI514)*DI521*DI522*DI$6</f>
        <v>#N/A</v>
      </c>
      <c r="DJ523" s="77" t="e" cm="1">
        <f t="array" aca="1" ref="DJ523" ca="1">INDIRECT(DJ514)*DJ521*DJ522*DJ$6</f>
        <v>#N/A</v>
      </c>
      <c r="DK523" s="77" t="e" cm="1">
        <f t="array" aca="1" ref="DK523" ca="1">INDIRECT(DK514)*DK521*DK522*DK$6</f>
        <v>#N/A</v>
      </c>
      <c r="DL523" s="77" t="e" cm="1">
        <f t="array" aca="1" ref="DL523" ca="1">INDIRECT(DL514)*DL521*DL522*DL$6</f>
        <v>#N/A</v>
      </c>
    </row>
    <row r="524" spans="1:116" x14ac:dyDescent="0.4">
      <c r="D524" t="s">
        <v>755</v>
      </c>
      <c r="E524" s="8" t="str">
        <f t="shared" ref="E524" si="597">ROW()&amp;" "&amp;D524</f>
        <v>524 DAYRENT-PV</v>
      </c>
      <c r="G524" s="126"/>
      <c r="H524" s="31"/>
      <c r="I524" s="73"/>
      <c r="J524" s="73"/>
      <c r="K524" s="33"/>
      <c r="L524" s="33"/>
      <c r="M524" s="33"/>
      <c r="N524" s="33"/>
      <c r="O524" s="33"/>
      <c r="P524" s="33"/>
      <c r="R524" s="38"/>
      <c r="S524" s="77"/>
      <c r="T524" s="77"/>
      <c r="U524" s="77"/>
      <c r="V524" s="77"/>
      <c r="W524" s="77"/>
      <c r="X524" s="77"/>
      <c r="Y524" s="77"/>
      <c r="Z524" s="77"/>
      <c r="AA524" s="77"/>
      <c r="AB524" s="77"/>
      <c r="AC524" s="77"/>
      <c r="AD524" s="77"/>
      <c r="AE524" s="77"/>
      <c r="AF524" s="77"/>
      <c r="AG524" s="77"/>
      <c r="AH524" s="77"/>
      <c r="AI524" s="77"/>
      <c r="AJ524" s="77"/>
      <c r="AK524" s="77"/>
      <c r="AL524" s="77"/>
      <c r="AM524" s="77"/>
      <c r="AN524" s="77"/>
      <c r="AO524" s="77"/>
      <c r="AP524" s="77"/>
      <c r="AQ524" s="77"/>
      <c r="AR524" s="77"/>
      <c r="AS524" s="77"/>
      <c r="AT524" s="77"/>
      <c r="AU524" s="77"/>
      <c r="AV524" s="77"/>
      <c r="AW524" s="77"/>
      <c r="AX524" s="77"/>
      <c r="AY524" s="77"/>
      <c r="AZ524" s="77"/>
      <c r="BA524" s="77"/>
      <c r="BB524" s="77"/>
      <c r="BC524" s="77"/>
      <c r="BD524" s="77"/>
      <c r="BE524" s="77"/>
      <c r="BF524" s="77"/>
      <c r="BG524" s="77"/>
      <c r="BH524" s="77"/>
      <c r="BI524" s="77"/>
      <c r="BJ524" s="77"/>
      <c r="BK524" s="77"/>
      <c r="BL524" s="77"/>
      <c r="BM524" s="77"/>
      <c r="BN524" s="77"/>
      <c r="BO524" s="77"/>
      <c r="BP524" s="77"/>
      <c r="BQ524" s="77"/>
      <c r="BR524" s="77"/>
      <c r="BS524" s="77"/>
      <c r="BT524" s="77"/>
      <c r="BU524" s="77"/>
      <c r="BV524" s="77"/>
      <c r="BW524" s="77"/>
      <c r="BX524" s="77"/>
      <c r="BY524" s="77"/>
      <c r="BZ524" s="77"/>
      <c r="CA524" s="77"/>
      <c r="CB524" s="77"/>
      <c r="CC524" s="77"/>
      <c r="CD524" s="77"/>
      <c r="CE524" s="77"/>
      <c r="CF524" s="77"/>
      <c r="CG524" s="77"/>
      <c r="CH524" s="77"/>
      <c r="CI524" s="77"/>
      <c r="CJ524" s="77"/>
      <c r="CK524" s="77"/>
      <c r="CL524" s="77"/>
      <c r="CN524" s="73"/>
      <c r="CO524" s="77"/>
      <c r="CP524" s="77"/>
      <c r="CQ524" s="77"/>
      <c r="CR524" s="77"/>
      <c r="CS524" s="77"/>
      <c r="CT524" s="77"/>
      <c r="CU524" s="77"/>
      <c r="CV524" s="77"/>
      <c r="CW524" s="77"/>
      <c r="CX524" s="77"/>
      <c r="CY524" s="77"/>
      <c r="CZ524" s="77"/>
      <c r="DA524" s="77"/>
      <c r="DB524" s="77"/>
      <c r="DC524" s="77"/>
      <c r="DD524" s="77"/>
      <c r="DE524" s="77"/>
      <c r="DF524" s="77"/>
      <c r="DG524" s="77"/>
      <c r="DH524" s="77"/>
      <c r="DI524" s="77"/>
      <c r="DJ524" s="77"/>
      <c r="DK524" s="77"/>
      <c r="DL524" s="77"/>
    </row>
    <row r="525" spans="1:116" x14ac:dyDescent="0.4">
      <c r="B525" t="s">
        <v>332</v>
      </c>
      <c r="D525" t="s">
        <v>755</v>
      </c>
      <c r="E525" s="8" t="str">
        <f t="shared" si="595"/>
        <v>525 DAYRENT-PV</v>
      </c>
      <c r="G525" s="136" t="str">
        <f>G511</f>
        <v>(Primary label)</v>
      </c>
      <c r="H525" s="31"/>
      <c r="I525" s="73"/>
      <c r="J525" s="73"/>
      <c r="K525" s="39"/>
      <c r="L525" s="39"/>
      <c r="M525" s="39"/>
      <c r="N525" s="39"/>
      <c r="O525" s="39"/>
      <c r="P525" s="39"/>
      <c r="R525" s="38"/>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73"/>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1:116" x14ac:dyDescent="0.4">
      <c r="B526" t="s">
        <v>332</v>
      </c>
      <c r="D526" t="s">
        <v>755</v>
      </c>
      <c r="E526" s="8" t="str">
        <f t="shared" si="595"/>
        <v>526 DAYRENT-PV</v>
      </c>
      <c r="G526" s="241" t="str">
        <f>IFERROR(SUBSTITUTE(G519,":",""),"no unit")</f>
        <v>unit</v>
      </c>
      <c r="H526" s="31"/>
      <c r="I526" s="73"/>
      <c r="J526" s="73"/>
      <c r="K526" s="39"/>
      <c r="L526" s="39"/>
      <c r="M526" s="39"/>
      <c r="N526" s="39"/>
      <c r="O526" s="39"/>
      <c r="P526" s="39"/>
      <c r="R526" s="38"/>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73"/>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1:116" x14ac:dyDescent="0.4">
      <c r="B527" t="s">
        <v>332</v>
      </c>
      <c r="D527" t="s">
        <v>755</v>
      </c>
      <c r="E527" s="8" t="str">
        <f t="shared" si="595"/>
        <v>527 DAYRENT-PV</v>
      </c>
      <c r="G527" s="136" t="str">
        <f>G513</f>
        <v>Primary revenue driver</v>
      </c>
      <c r="H527" s="31"/>
      <c r="I527" s="73"/>
      <c r="J527" s="73"/>
      <c r="K527" s="39"/>
      <c r="L527" s="39"/>
      <c r="M527" s="39"/>
      <c r="N527" s="39"/>
      <c r="O527" s="39"/>
      <c r="P527" s="39"/>
      <c r="R527" s="38"/>
      <c r="S527" s="203" t="str">
        <f t="shared" ref="S527:BX527" si="598">ADDRESS(ROW(S523),COLUMN(S523),2)</f>
        <v>S$523</v>
      </c>
      <c r="T527" s="203" t="str">
        <f t="shared" si="598"/>
        <v>T$523</v>
      </c>
      <c r="U527" s="203" t="str">
        <f t="shared" si="598"/>
        <v>U$523</v>
      </c>
      <c r="V527" s="203" t="str">
        <f t="shared" si="598"/>
        <v>V$523</v>
      </c>
      <c r="W527" s="203" t="str">
        <f t="shared" si="598"/>
        <v>W$523</v>
      </c>
      <c r="X527" s="203" t="str">
        <f t="shared" si="598"/>
        <v>X$523</v>
      </c>
      <c r="Y527" s="203" t="str">
        <f t="shared" si="598"/>
        <v>Y$523</v>
      </c>
      <c r="Z527" s="203" t="str">
        <f t="shared" si="598"/>
        <v>Z$523</v>
      </c>
      <c r="AA527" s="203" t="str">
        <f t="shared" si="598"/>
        <v>AA$523</v>
      </c>
      <c r="AB527" s="203" t="str">
        <f t="shared" si="598"/>
        <v>AB$523</v>
      </c>
      <c r="AC527" s="203" t="str">
        <f t="shared" si="598"/>
        <v>AC$523</v>
      </c>
      <c r="AD527" s="203" t="str">
        <f t="shared" si="598"/>
        <v>AD$523</v>
      </c>
      <c r="AE527" s="203" t="str">
        <f t="shared" si="598"/>
        <v>AE$523</v>
      </c>
      <c r="AF527" s="203" t="str">
        <f t="shared" si="598"/>
        <v>AF$523</v>
      </c>
      <c r="AG527" s="203" t="str">
        <f t="shared" si="598"/>
        <v>AG$523</v>
      </c>
      <c r="AH527" s="203" t="str">
        <f t="shared" si="598"/>
        <v>AH$523</v>
      </c>
      <c r="AI527" s="203" t="str">
        <f t="shared" si="598"/>
        <v>AI$523</v>
      </c>
      <c r="AJ527" s="203" t="str">
        <f t="shared" si="598"/>
        <v>AJ$523</v>
      </c>
      <c r="AK527" s="203" t="str">
        <f t="shared" si="598"/>
        <v>AK$523</v>
      </c>
      <c r="AL527" s="203" t="str">
        <f t="shared" si="598"/>
        <v>AL$523</v>
      </c>
      <c r="AM527" s="203" t="str">
        <f t="shared" si="598"/>
        <v>AM$523</v>
      </c>
      <c r="AN527" s="203" t="str">
        <f t="shared" si="598"/>
        <v>AN$523</v>
      </c>
      <c r="AO527" s="203" t="str">
        <f t="shared" si="598"/>
        <v>AO$523</v>
      </c>
      <c r="AP527" s="203" t="str">
        <f t="shared" si="598"/>
        <v>AP$523</v>
      </c>
      <c r="AQ527" s="203" t="str">
        <f t="shared" si="598"/>
        <v>AQ$523</v>
      </c>
      <c r="AR527" s="203" t="str">
        <f t="shared" si="598"/>
        <v>AR$523</v>
      </c>
      <c r="AS527" s="203" t="str">
        <f t="shared" si="598"/>
        <v>AS$523</v>
      </c>
      <c r="AT527" s="203" t="str">
        <f t="shared" si="598"/>
        <v>AT$523</v>
      </c>
      <c r="AU527" s="203" t="str">
        <f t="shared" si="598"/>
        <v>AU$523</v>
      </c>
      <c r="AV527" s="203" t="str">
        <f t="shared" si="598"/>
        <v>AV$523</v>
      </c>
      <c r="AW527" s="203" t="str">
        <f t="shared" si="598"/>
        <v>AW$523</v>
      </c>
      <c r="AX527" s="203" t="str">
        <f t="shared" si="598"/>
        <v>AX$523</v>
      </c>
      <c r="AY527" s="203" t="str">
        <f t="shared" si="598"/>
        <v>AY$523</v>
      </c>
      <c r="AZ527" s="203" t="str">
        <f t="shared" si="598"/>
        <v>AZ$523</v>
      </c>
      <c r="BA527" s="203" t="str">
        <f t="shared" si="598"/>
        <v>BA$523</v>
      </c>
      <c r="BB527" s="203" t="str">
        <f t="shared" si="598"/>
        <v>BB$523</v>
      </c>
      <c r="BC527" s="203" t="str">
        <f t="shared" si="598"/>
        <v>BC$523</v>
      </c>
      <c r="BD527" s="203" t="str">
        <f t="shared" si="598"/>
        <v>BD$523</v>
      </c>
      <c r="BE527" s="203" t="str">
        <f t="shared" si="598"/>
        <v>BE$523</v>
      </c>
      <c r="BF527" s="203" t="str">
        <f t="shared" si="598"/>
        <v>BF$523</v>
      </c>
      <c r="BG527" s="203" t="str">
        <f t="shared" si="598"/>
        <v>BG$523</v>
      </c>
      <c r="BH527" s="203" t="str">
        <f t="shared" si="598"/>
        <v>BH$523</v>
      </c>
      <c r="BI527" s="203" t="str">
        <f t="shared" si="598"/>
        <v>BI$523</v>
      </c>
      <c r="BJ527" s="203" t="str">
        <f t="shared" si="598"/>
        <v>BJ$523</v>
      </c>
      <c r="BK527" s="203" t="str">
        <f t="shared" si="598"/>
        <v>BK$523</v>
      </c>
      <c r="BL527" s="203" t="str">
        <f t="shared" si="598"/>
        <v>BL$523</v>
      </c>
      <c r="BM527" s="203" t="str">
        <f t="shared" si="598"/>
        <v>BM$523</v>
      </c>
      <c r="BN527" s="203" t="str">
        <f t="shared" si="598"/>
        <v>BN$523</v>
      </c>
      <c r="BO527" s="203" t="str">
        <f t="shared" si="598"/>
        <v>BO$523</v>
      </c>
      <c r="BP527" s="203" t="str">
        <f t="shared" si="598"/>
        <v>BP$523</v>
      </c>
      <c r="BQ527" s="203" t="str">
        <f t="shared" si="598"/>
        <v>BQ$523</v>
      </c>
      <c r="BR527" s="203" t="str">
        <f t="shared" si="598"/>
        <v>BR$523</v>
      </c>
      <c r="BS527" s="203" t="str">
        <f t="shared" si="598"/>
        <v>BS$523</v>
      </c>
      <c r="BT527" s="203" t="str">
        <f t="shared" si="598"/>
        <v>BT$523</v>
      </c>
      <c r="BU527" s="203" t="str">
        <f t="shared" si="598"/>
        <v>BU$523</v>
      </c>
      <c r="BV527" s="203" t="str">
        <f t="shared" si="598"/>
        <v>BV$523</v>
      </c>
      <c r="BW527" s="203" t="str">
        <f t="shared" si="598"/>
        <v>BW$523</v>
      </c>
      <c r="BX527" s="203" t="str">
        <f t="shared" si="598"/>
        <v>BX$523</v>
      </c>
      <c r="BY527" s="203" t="str">
        <f>BY513</f>
        <v>BY$16</v>
      </c>
      <c r="BZ527" s="203" t="str">
        <f t="shared" ref="BZ527:CL527" si="599">ADDRESS(ROW(BZ523),COLUMN(BZ523),2)</f>
        <v>BZ$523</v>
      </c>
      <c r="CA527" s="203" t="str">
        <f t="shared" si="599"/>
        <v>CA$523</v>
      </c>
      <c r="CB527" s="203" t="str">
        <f t="shared" si="599"/>
        <v>CB$523</v>
      </c>
      <c r="CC527" s="203" t="str">
        <f t="shared" si="599"/>
        <v>CC$523</v>
      </c>
      <c r="CD527" s="203" t="str">
        <f t="shared" si="599"/>
        <v>CD$523</v>
      </c>
      <c r="CE527" s="203" t="str">
        <f t="shared" si="599"/>
        <v>CE$523</v>
      </c>
      <c r="CF527" s="203" t="str">
        <f t="shared" si="599"/>
        <v>CF$523</v>
      </c>
      <c r="CG527" s="203" t="str">
        <f t="shared" si="599"/>
        <v>CG$523</v>
      </c>
      <c r="CH527" s="203" t="str">
        <f t="shared" si="599"/>
        <v>CH$523</v>
      </c>
      <c r="CI527" s="203" t="str">
        <f t="shared" si="599"/>
        <v>CI$523</v>
      </c>
      <c r="CJ527" s="203" t="str">
        <f t="shared" si="599"/>
        <v>CJ$523</v>
      </c>
      <c r="CK527" s="203" t="str">
        <f t="shared" si="599"/>
        <v>CK$523</v>
      </c>
      <c r="CL527" s="203" t="str">
        <f t="shared" si="599"/>
        <v>CL$523</v>
      </c>
      <c r="CN527" s="73"/>
      <c r="CO527" s="203" t="str">
        <f t="shared" ref="CO527:DL527" si="600">ADDRESS(ROW(CO523),COLUMN(CO523),2)</f>
        <v>CO$523</v>
      </c>
      <c r="CP527" s="203" t="str">
        <f t="shared" si="600"/>
        <v>CP$523</v>
      </c>
      <c r="CQ527" s="203" t="str">
        <f t="shared" si="600"/>
        <v>CQ$523</v>
      </c>
      <c r="CR527" s="203" t="str">
        <f t="shared" si="600"/>
        <v>CR$523</v>
      </c>
      <c r="CS527" s="203" t="str">
        <f t="shared" si="600"/>
        <v>CS$523</v>
      </c>
      <c r="CT527" s="203" t="str">
        <f t="shared" si="600"/>
        <v>CT$523</v>
      </c>
      <c r="CU527" s="203" t="str">
        <f t="shared" si="600"/>
        <v>CU$523</v>
      </c>
      <c r="CV527" s="203" t="str">
        <f t="shared" si="600"/>
        <v>CV$523</v>
      </c>
      <c r="CW527" s="203" t="str">
        <f t="shared" si="600"/>
        <v>CW$523</v>
      </c>
      <c r="CX527" s="203" t="str">
        <f t="shared" si="600"/>
        <v>CX$523</v>
      </c>
      <c r="CY527" s="203" t="str">
        <f t="shared" si="600"/>
        <v>CY$523</v>
      </c>
      <c r="CZ527" s="203" t="str">
        <f t="shared" si="600"/>
        <v>CZ$523</v>
      </c>
      <c r="DA527" s="203" t="str">
        <f t="shared" si="600"/>
        <v>DA$523</v>
      </c>
      <c r="DB527" s="203" t="str">
        <f t="shared" si="600"/>
        <v>DB$523</v>
      </c>
      <c r="DC527" s="203" t="str">
        <f t="shared" si="600"/>
        <v>DC$523</v>
      </c>
      <c r="DD527" s="203" t="str">
        <f t="shared" si="600"/>
        <v>DD$523</v>
      </c>
      <c r="DE527" s="203" t="str">
        <f t="shared" si="600"/>
        <v>DE$523</v>
      </c>
      <c r="DF527" s="203" t="str">
        <f t="shared" si="600"/>
        <v>DF$523</v>
      </c>
      <c r="DG527" s="203" t="str">
        <f t="shared" si="600"/>
        <v>DG$523</v>
      </c>
      <c r="DH527" s="203" t="str">
        <f t="shared" si="600"/>
        <v>DH$523</v>
      </c>
      <c r="DI527" s="203" t="str">
        <f t="shared" si="600"/>
        <v>DI$523</v>
      </c>
      <c r="DJ527" s="203" t="str">
        <f t="shared" si="600"/>
        <v>DJ$523</v>
      </c>
      <c r="DK527" s="203" t="str">
        <f t="shared" si="600"/>
        <v>DK$523</v>
      </c>
      <c r="DL527" s="203" t="str">
        <f t="shared" si="600"/>
        <v>DL$523</v>
      </c>
    </row>
    <row r="528" spans="1:116" x14ac:dyDescent="0.4">
      <c r="B528" t="s">
        <v>332</v>
      </c>
      <c r="D528" t="s">
        <v>755</v>
      </c>
      <c r="E528" s="8" t="str">
        <f t="shared" si="595"/>
        <v>528 DAYRENT-PV</v>
      </c>
      <c r="G528" s="136" t="str">
        <f>G514</f>
        <v>Primary volume driver</v>
      </c>
      <c r="H528" s="31"/>
      <c r="I528" s="73"/>
      <c r="J528" s="73"/>
      <c r="K528" s="39"/>
      <c r="L528" s="39"/>
      <c r="M528" s="39"/>
      <c r="N528" s="39"/>
      <c r="O528" s="39"/>
      <c r="P528" s="39"/>
      <c r="R528" s="38"/>
      <c r="S528" s="203" t="str">
        <f t="shared" ref="S528:CD528" si="601">S514</f>
        <v>S$17</v>
      </c>
      <c r="T528" s="203" t="str">
        <f t="shared" si="601"/>
        <v>T$17</v>
      </c>
      <c r="U528" s="203" t="str">
        <f t="shared" si="601"/>
        <v>U$17</v>
      </c>
      <c r="V528" s="203" t="str">
        <f t="shared" si="601"/>
        <v>V$17</v>
      </c>
      <c r="W528" s="203" t="str">
        <f t="shared" si="601"/>
        <v>W$17</v>
      </c>
      <c r="X528" s="203" t="str">
        <f t="shared" si="601"/>
        <v>X$17</v>
      </c>
      <c r="Y528" s="203" t="str">
        <f t="shared" si="601"/>
        <v>Y$17</v>
      </c>
      <c r="Z528" s="203" t="str">
        <f t="shared" si="601"/>
        <v>Z$17</v>
      </c>
      <c r="AA528" s="203" t="str">
        <f t="shared" si="601"/>
        <v>AA$17</v>
      </c>
      <c r="AB528" s="203" t="str">
        <f t="shared" si="601"/>
        <v>AB$17</v>
      </c>
      <c r="AC528" s="203" t="str">
        <f t="shared" si="601"/>
        <v>AC$17</v>
      </c>
      <c r="AD528" s="203" t="str">
        <f t="shared" si="601"/>
        <v>AD$17</v>
      </c>
      <c r="AE528" s="203" t="str">
        <f t="shared" si="601"/>
        <v>AE$17</v>
      </c>
      <c r="AF528" s="203" t="str">
        <f t="shared" si="601"/>
        <v>AF$17</v>
      </c>
      <c r="AG528" s="203" t="str">
        <f t="shared" si="601"/>
        <v>AG$17</v>
      </c>
      <c r="AH528" s="203" t="str">
        <f t="shared" si="601"/>
        <v>AH$17</v>
      </c>
      <c r="AI528" s="203" t="str">
        <f t="shared" si="601"/>
        <v>AI$17</v>
      </c>
      <c r="AJ528" s="203" t="str">
        <f t="shared" si="601"/>
        <v>AJ$17</v>
      </c>
      <c r="AK528" s="203" t="str">
        <f t="shared" si="601"/>
        <v>AK$17</v>
      </c>
      <c r="AL528" s="203" t="str">
        <f t="shared" si="601"/>
        <v>AL$17</v>
      </c>
      <c r="AM528" s="203" t="str">
        <f t="shared" si="601"/>
        <v>AM$17</v>
      </c>
      <c r="AN528" s="203" t="str">
        <f t="shared" si="601"/>
        <v>AN$17</v>
      </c>
      <c r="AO528" s="203" t="str">
        <f t="shared" si="601"/>
        <v>AO$17</v>
      </c>
      <c r="AP528" s="203" t="str">
        <f t="shared" si="601"/>
        <v>AP$17</v>
      </c>
      <c r="AQ528" s="203" t="str">
        <f t="shared" si="601"/>
        <v>AQ$17</v>
      </c>
      <c r="AR528" s="203" t="str">
        <f t="shared" si="601"/>
        <v>AR$17</v>
      </c>
      <c r="AS528" s="203" t="str">
        <f t="shared" si="601"/>
        <v>AS$17</v>
      </c>
      <c r="AT528" s="203" t="str">
        <f t="shared" si="601"/>
        <v>AT$17</v>
      </c>
      <c r="AU528" s="203" t="str">
        <f t="shared" si="601"/>
        <v>AU$17</v>
      </c>
      <c r="AV528" s="203" t="str">
        <f t="shared" si="601"/>
        <v>AV$17</v>
      </c>
      <c r="AW528" s="203" t="str">
        <f t="shared" si="601"/>
        <v>AW$17</v>
      </c>
      <c r="AX528" s="203" t="str">
        <f t="shared" si="601"/>
        <v>AX$17</v>
      </c>
      <c r="AY528" s="203" t="str">
        <f t="shared" si="601"/>
        <v>AY$17</v>
      </c>
      <c r="AZ528" s="203" t="str">
        <f t="shared" si="601"/>
        <v>AZ$17</v>
      </c>
      <c r="BA528" s="203" t="str">
        <f t="shared" si="601"/>
        <v>BA$17</v>
      </c>
      <c r="BB528" s="203" t="str">
        <f t="shared" si="601"/>
        <v>BB$17</v>
      </c>
      <c r="BC528" s="203" t="str">
        <f t="shared" si="601"/>
        <v>BC$17</v>
      </c>
      <c r="BD528" s="203" t="str">
        <f t="shared" si="601"/>
        <v>BD$17</v>
      </c>
      <c r="BE528" s="203" t="str">
        <f t="shared" si="601"/>
        <v>BE$17</v>
      </c>
      <c r="BF528" s="203" t="str">
        <f t="shared" si="601"/>
        <v>BF$17</v>
      </c>
      <c r="BG528" s="203" t="str">
        <f t="shared" si="601"/>
        <v>BG$17</v>
      </c>
      <c r="BH528" s="203" t="str">
        <f t="shared" si="601"/>
        <v>BH$17</v>
      </c>
      <c r="BI528" s="203" t="str">
        <f t="shared" si="601"/>
        <v>BI$17</v>
      </c>
      <c r="BJ528" s="203" t="str">
        <f t="shared" si="601"/>
        <v>BJ$17</v>
      </c>
      <c r="BK528" s="203" t="str">
        <f t="shared" si="601"/>
        <v>BK$17</v>
      </c>
      <c r="BL528" s="203" t="str">
        <f t="shared" si="601"/>
        <v>BL$17</v>
      </c>
      <c r="BM528" s="203" t="str">
        <f t="shared" si="601"/>
        <v>BM$17</v>
      </c>
      <c r="BN528" s="203" t="str">
        <f t="shared" si="601"/>
        <v>BN$17</v>
      </c>
      <c r="BO528" s="203" t="str">
        <f t="shared" si="601"/>
        <v>BO$17</v>
      </c>
      <c r="BP528" s="203" t="str">
        <f t="shared" si="601"/>
        <v>BP$17</v>
      </c>
      <c r="BQ528" s="203" t="str">
        <f t="shared" si="601"/>
        <v>BQ$17</v>
      </c>
      <c r="BR528" s="203" t="str">
        <f t="shared" si="601"/>
        <v>BR$17</v>
      </c>
      <c r="BS528" s="203" t="str">
        <f t="shared" si="601"/>
        <v>BS$17</v>
      </c>
      <c r="BT528" s="203" t="str">
        <f t="shared" si="601"/>
        <v>BT$17</v>
      </c>
      <c r="BU528" s="203" t="str">
        <f t="shared" si="601"/>
        <v>BU$17</v>
      </c>
      <c r="BV528" s="203" t="str">
        <f t="shared" si="601"/>
        <v>BV$17</v>
      </c>
      <c r="BW528" s="203" t="str">
        <f t="shared" si="601"/>
        <v>BW$17</v>
      </c>
      <c r="BX528" s="203" t="str">
        <f t="shared" si="601"/>
        <v>BX$17</v>
      </c>
      <c r="BY528" s="203" t="str">
        <f t="shared" si="601"/>
        <v>BY$17</v>
      </c>
      <c r="BZ528" s="203" t="str">
        <f t="shared" si="601"/>
        <v>BZ$17</v>
      </c>
      <c r="CA528" s="203" t="str">
        <f t="shared" si="601"/>
        <v>CA$17</v>
      </c>
      <c r="CB528" s="203" t="str">
        <f t="shared" si="601"/>
        <v>CB$17</v>
      </c>
      <c r="CC528" s="203" t="str">
        <f t="shared" si="601"/>
        <v>CC$17</v>
      </c>
      <c r="CD528" s="203" t="str">
        <f t="shared" si="601"/>
        <v>CD$17</v>
      </c>
      <c r="CE528" s="203" t="str">
        <f t="shared" ref="CE528:CL528" si="602">CE514</f>
        <v>CE$17</v>
      </c>
      <c r="CF528" s="203" t="str">
        <f t="shared" si="602"/>
        <v>CF$17</v>
      </c>
      <c r="CG528" s="203" t="str">
        <f t="shared" si="602"/>
        <v>CG$17</v>
      </c>
      <c r="CH528" s="203" t="str">
        <f t="shared" si="602"/>
        <v>CH$17</v>
      </c>
      <c r="CI528" s="203" t="str">
        <f t="shared" si="602"/>
        <v>CI$17</v>
      </c>
      <c r="CJ528" s="203" t="str">
        <f t="shared" si="602"/>
        <v>CJ$17</v>
      </c>
      <c r="CK528" s="203" t="str">
        <f t="shared" si="602"/>
        <v>CK$17</v>
      </c>
      <c r="CL528" s="203" t="str">
        <f t="shared" si="602"/>
        <v>CL$17</v>
      </c>
      <c r="CN528" s="73"/>
      <c r="CO528" s="203" t="str">
        <f>CO514</f>
        <v>CO$17</v>
      </c>
      <c r="CP528" s="203" t="str">
        <f t="shared" ref="CP528:DL528" si="603">CP514</f>
        <v>CP$17</v>
      </c>
      <c r="CQ528" s="203" t="str">
        <f t="shared" si="603"/>
        <v>CQ$17</v>
      </c>
      <c r="CR528" s="203" t="str">
        <f t="shared" si="603"/>
        <v>CR$17</v>
      </c>
      <c r="CS528" s="203" t="str">
        <f t="shared" si="603"/>
        <v>CS$17</v>
      </c>
      <c r="CT528" s="203" t="str">
        <f t="shared" si="603"/>
        <v>CT$17</v>
      </c>
      <c r="CU528" s="203" t="str">
        <f t="shared" si="603"/>
        <v>CU$17</v>
      </c>
      <c r="CV528" s="203" t="str">
        <f t="shared" si="603"/>
        <v>CV$17</v>
      </c>
      <c r="CW528" s="203" t="str">
        <f t="shared" si="603"/>
        <v>CW$17</v>
      </c>
      <c r="CX528" s="203" t="str">
        <f t="shared" si="603"/>
        <v>CX$17</v>
      </c>
      <c r="CY528" s="203" t="str">
        <f t="shared" si="603"/>
        <v>CY$17</v>
      </c>
      <c r="CZ528" s="203" t="str">
        <f t="shared" si="603"/>
        <v>CZ$17</v>
      </c>
      <c r="DA528" s="203" t="str">
        <f t="shared" si="603"/>
        <v>DA$17</v>
      </c>
      <c r="DB528" s="203" t="str">
        <f t="shared" si="603"/>
        <v>DB$17</v>
      </c>
      <c r="DC528" s="203" t="str">
        <f t="shared" si="603"/>
        <v>DC$17</v>
      </c>
      <c r="DD528" s="203" t="str">
        <f t="shared" si="603"/>
        <v>DD$17</v>
      </c>
      <c r="DE528" s="203" t="str">
        <f t="shared" si="603"/>
        <v>DE$17</v>
      </c>
      <c r="DF528" s="203" t="str">
        <f t="shared" si="603"/>
        <v>DF$17</v>
      </c>
      <c r="DG528" s="203" t="str">
        <f t="shared" si="603"/>
        <v>DG$17</v>
      </c>
      <c r="DH528" s="203" t="str">
        <f t="shared" si="603"/>
        <v>DH$17</v>
      </c>
      <c r="DI528" s="203" t="str">
        <f t="shared" si="603"/>
        <v>DI$17</v>
      </c>
      <c r="DJ528" s="203" t="str">
        <f t="shared" si="603"/>
        <v>DJ$17</v>
      </c>
      <c r="DK528" s="203" t="str">
        <f t="shared" si="603"/>
        <v>DK$17</v>
      </c>
      <c r="DL528" s="203" t="str">
        <f t="shared" si="603"/>
        <v>DL$17</v>
      </c>
    </row>
    <row r="529" spans="1:116" x14ac:dyDescent="0.4">
      <c r="B529" t="s">
        <v>332</v>
      </c>
      <c r="D529" t="s">
        <v>755</v>
      </c>
      <c r="E529" s="8" t="str">
        <f t="shared" si="595"/>
        <v>529 DAYRENT-PV</v>
      </c>
      <c r="G529" s="136" t="str">
        <f>G515</f>
        <v>(Secondary label)</v>
      </c>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1:116" x14ac:dyDescent="0.4">
      <c r="B530" t="s">
        <v>332</v>
      </c>
      <c r="D530" t="s">
        <v>755</v>
      </c>
      <c r="E530" s="8" t="str">
        <f t="shared" si="595"/>
        <v>530 DAYRENT-PV</v>
      </c>
      <c r="G530" s="136" t="str">
        <f>G516</f>
        <v xml:space="preserve">secondary unit </v>
      </c>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1:116" x14ac:dyDescent="0.4">
      <c r="B531" t="s">
        <v>332</v>
      </c>
      <c r="D531" t="s">
        <v>755</v>
      </c>
      <c r="E531" s="8" t="str">
        <f t="shared" si="595"/>
        <v>531 DAYRENT-PV</v>
      </c>
      <c r="G531" s="136" t="str">
        <f>G517</f>
        <v>Secondary revenue driver</v>
      </c>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1:116" x14ac:dyDescent="0.4">
      <c r="B532" t="s">
        <v>332</v>
      </c>
      <c r="D532" t="s">
        <v>755</v>
      </c>
      <c r="E532" s="8" t="str">
        <f t="shared" si="595"/>
        <v>532 DAYRENT-PV</v>
      </c>
      <c r="G532" s="8" t="s">
        <v>464</v>
      </c>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1: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1: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1: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1: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1:116" x14ac:dyDescent="0.4">
      <c r="E537" s="8"/>
      <c r="G537" s="171"/>
      <c r="H537" s="31"/>
      <c r="I537" s="73"/>
      <c r="J537" s="73"/>
      <c r="K537" s="39"/>
      <c r="L537" s="39"/>
      <c r="M537" s="39"/>
      <c r="N537" s="39"/>
      <c r="O537" s="39"/>
      <c r="P537" s="39"/>
      <c r="R537" s="38"/>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73"/>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1:116" x14ac:dyDescent="0.4">
      <c r="A538" s="174"/>
      <c r="E538" s="8"/>
      <c r="G538" s="175" t="s">
        <v>490</v>
      </c>
      <c r="H538" s="193"/>
      <c r="I538" s="194"/>
      <c r="J538" s="194"/>
      <c r="K538" s="195"/>
      <c r="L538" s="195"/>
      <c r="M538" s="195"/>
      <c r="N538" s="195"/>
      <c r="O538" s="195"/>
      <c r="P538" s="195"/>
      <c r="R538" s="195"/>
      <c r="S538" s="196"/>
      <c r="T538" s="196"/>
      <c r="U538" s="196"/>
      <c r="V538" s="196"/>
      <c r="W538" s="196"/>
      <c r="X538" s="196"/>
      <c r="Y538" s="196"/>
      <c r="Z538" s="196"/>
      <c r="AA538" s="196"/>
      <c r="AB538" s="196"/>
      <c r="AC538" s="196"/>
      <c r="AD538" s="196"/>
      <c r="AE538" s="196"/>
      <c r="AF538" s="196"/>
      <c r="AG538" s="196"/>
      <c r="AH538" s="196"/>
      <c r="AI538" s="196"/>
      <c r="AJ538" s="196"/>
      <c r="AK538" s="196"/>
      <c r="AL538" s="196"/>
      <c r="AM538" s="196"/>
      <c r="AN538" s="196"/>
      <c r="AO538" s="196"/>
      <c r="AP538" s="196"/>
      <c r="AQ538" s="196"/>
      <c r="AR538" s="196"/>
      <c r="AS538" s="196"/>
      <c r="AT538" s="196"/>
      <c r="AU538" s="196"/>
      <c r="AV538" s="196"/>
      <c r="AW538" s="196"/>
      <c r="AX538" s="196"/>
      <c r="AY538" s="196"/>
      <c r="AZ538" s="196"/>
      <c r="BA538" s="196"/>
      <c r="BB538" s="196"/>
      <c r="BC538" s="196"/>
      <c r="BD538" s="196"/>
      <c r="BE538" s="196"/>
      <c r="BF538" s="196"/>
      <c r="BG538" s="196"/>
      <c r="BH538" s="196"/>
      <c r="BI538" s="196"/>
      <c r="BJ538" s="196"/>
      <c r="BK538" s="196"/>
      <c r="BL538" s="196"/>
      <c r="BM538" s="196"/>
      <c r="BN538" s="196"/>
      <c r="BO538" s="196"/>
      <c r="BP538" s="196"/>
      <c r="BQ538" s="196"/>
      <c r="BR538" s="196"/>
      <c r="BS538" s="196"/>
      <c r="BT538" s="196"/>
      <c r="BU538" s="196"/>
      <c r="BV538" s="196"/>
      <c r="BW538" s="196"/>
      <c r="BX538" s="196"/>
      <c r="BY538" s="196"/>
      <c r="BZ538" s="196"/>
      <c r="CA538" s="196"/>
      <c r="CB538" s="196"/>
      <c r="CC538" s="196"/>
      <c r="CD538" s="196"/>
      <c r="CE538" s="196"/>
      <c r="CF538" s="196"/>
      <c r="CG538" s="196"/>
      <c r="CH538" s="196"/>
      <c r="CI538" s="196"/>
      <c r="CJ538" s="196"/>
      <c r="CK538" s="196"/>
      <c r="CL538" s="196"/>
      <c r="CN538" s="194"/>
      <c r="CO538" s="196"/>
      <c r="CP538" s="196"/>
      <c r="CQ538" s="196"/>
      <c r="CR538" s="196"/>
      <c r="CS538" s="196"/>
      <c r="CT538" s="196"/>
      <c r="CU538" s="196"/>
      <c r="CV538" s="196"/>
      <c r="CW538" s="196"/>
      <c r="CX538" s="196"/>
      <c r="CY538" s="196"/>
      <c r="CZ538" s="196"/>
      <c r="DA538" s="196"/>
      <c r="DB538" s="196"/>
      <c r="DC538" s="196"/>
      <c r="DD538" s="196"/>
      <c r="DE538" s="196"/>
      <c r="DF538" s="196"/>
      <c r="DG538" s="196"/>
      <c r="DH538" s="196"/>
      <c r="DI538" s="196"/>
      <c r="DJ538" s="196"/>
      <c r="DK538" s="196"/>
      <c r="DL538" s="196"/>
    </row>
    <row r="539" spans="1:116" x14ac:dyDescent="0.4">
      <c r="A539" s="174"/>
      <c r="E539" s="8"/>
      <c r="G539" s="175" t="s">
        <v>492</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461</v>
      </c>
      <c r="H540" s="174"/>
      <c r="I540" s="176"/>
      <c r="J540" s="176"/>
      <c r="K540" s="197"/>
      <c r="L540" s="197"/>
      <c r="M540" s="197"/>
      <c r="N540" s="197"/>
      <c r="O540" s="197"/>
      <c r="P540" s="197"/>
      <c r="R540" s="198"/>
      <c r="S540" s="199" t="str">
        <f t="shared" ref="S540:AX540" si="604">S$20</f>
        <v>S$16</v>
      </c>
      <c r="T540" s="199" t="str">
        <f t="shared" si="604"/>
        <v>T$16</v>
      </c>
      <c r="U540" s="199" t="str">
        <f t="shared" si="604"/>
        <v>U$16</v>
      </c>
      <c r="V540" s="199" t="str">
        <f t="shared" si="604"/>
        <v>V$16</v>
      </c>
      <c r="W540" s="199" t="str">
        <f t="shared" si="604"/>
        <v>W$16</v>
      </c>
      <c r="X540" s="199" t="str">
        <f t="shared" si="604"/>
        <v>X$16</v>
      </c>
      <c r="Y540" s="199" t="str">
        <f t="shared" si="604"/>
        <v>Y$16</v>
      </c>
      <c r="Z540" s="199" t="str">
        <f t="shared" si="604"/>
        <v>Z$16</v>
      </c>
      <c r="AA540" s="199" t="str">
        <f t="shared" si="604"/>
        <v>AA$16</v>
      </c>
      <c r="AB540" s="199" t="str">
        <f t="shared" si="604"/>
        <v>AB$16</v>
      </c>
      <c r="AC540" s="199" t="str">
        <f t="shared" si="604"/>
        <v>AC$16</v>
      </c>
      <c r="AD540" s="199" t="str">
        <f t="shared" si="604"/>
        <v>AD$16</v>
      </c>
      <c r="AE540" s="199" t="str">
        <f t="shared" si="604"/>
        <v>AE$16</v>
      </c>
      <c r="AF540" s="199" t="str">
        <f t="shared" si="604"/>
        <v>AF$16</v>
      </c>
      <c r="AG540" s="199" t="str">
        <f t="shared" si="604"/>
        <v>AG$16</v>
      </c>
      <c r="AH540" s="199" t="str">
        <f t="shared" si="604"/>
        <v>AH$16</v>
      </c>
      <c r="AI540" s="199" t="str">
        <f t="shared" si="604"/>
        <v>AI$16</v>
      </c>
      <c r="AJ540" s="199" t="str">
        <f t="shared" si="604"/>
        <v>AJ$16</v>
      </c>
      <c r="AK540" s="199" t="str">
        <f t="shared" si="604"/>
        <v>AK$16</v>
      </c>
      <c r="AL540" s="199" t="str">
        <f t="shared" si="604"/>
        <v>AL$16</v>
      </c>
      <c r="AM540" s="199" t="str">
        <f t="shared" si="604"/>
        <v>AM$16</v>
      </c>
      <c r="AN540" s="199" t="str">
        <f t="shared" si="604"/>
        <v>AN$16</v>
      </c>
      <c r="AO540" s="199" t="str">
        <f t="shared" si="604"/>
        <v>AO$16</v>
      </c>
      <c r="AP540" s="199" t="str">
        <f t="shared" si="604"/>
        <v>AP$16</v>
      </c>
      <c r="AQ540" s="199" t="str">
        <f t="shared" si="604"/>
        <v>AQ$16</v>
      </c>
      <c r="AR540" s="199" t="str">
        <f t="shared" si="604"/>
        <v>AR$16</v>
      </c>
      <c r="AS540" s="199" t="str">
        <f t="shared" si="604"/>
        <v>AS$16</v>
      </c>
      <c r="AT540" s="199" t="str">
        <f t="shared" si="604"/>
        <v>AT$16</v>
      </c>
      <c r="AU540" s="199" t="str">
        <f t="shared" si="604"/>
        <v>AU$16</v>
      </c>
      <c r="AV540" s="199" t="str">
        <f t="shared" si="604"/>
        <v>AV$16</v>
      </c>
      <c r="AW540" s="199" t="str">
        <f t="shared" si="604"/>
        <v>AW$16</v>
      </c>
      <c r="AX540" s="199" t="str">
        <f t="shared" si="604"/>
        <v>AX$16</v>
      </c>
      <c r="AY540" s="199" t="str">
        <f t="shared" ref="AY540:CD540" si="605">AY$20</f>
        <v>AY$16</v>
      </c>
      <c r="AZ540" s="199" t="str">
        <f t="shared" si="605"/>
        <v>AZ$16</v>
      </c>
      <c r="BA540" s="199" t="str">
        <f t="shared" si="605"/>
        <v>BA$16</v>
      </c>
      <c r="BB540" s="199" t="str">
        <f t="shared" si="605"/>
        <v>BB$16</v>
      </c>
      <c r="BC540" s="199" t="str">
        <f t="shared" si="605"/>
        <v>BC$16</v>
      </c>
      <c r="BD540" s="199" t="str">
        <f t="shared" si="605"/>
        <v>BD$16</v>
      </c>
      <c r="BE540" s="199" t="str">
        <f t="shared" si="605"/>
        <v>BE$16</v>
      </c>
      <c r="BF540" s="199" t="str">
        <f t="shared" si="605"/>
        <v>BF$16</v>
      </c>
      <c r="BG540" s="199" t="str">
        <f t="shared" si="605"/>
        <v>BG$16</v>
      </c>
      <c r="BH540" s="199" t="str">
        <f t="shared" si="605"/>
        <v>BH$16</v>
      </c>
      <c r="BI540" s="199" t="str">
        <f t="shared" si="605"/>
        <v>BI$16</v>
      </c>
      <c r="BJ540" s="199" t="str">
        <f t="shared" si="605"/>
        <v>BJ$16</v>
      </c>
      <c r="BK540" s="199" t="str">
        <f t="shared" si="605"/>
        <v>BK$16</v>
      </c>
      <c r="BL540" s="199" t="str">
        <f t="shared" si="605"/>
        <v>BL$16</v>
      </c>
      <c r="BM540" s="199" t="str">
        <f t="shared" si="605"/>
        <v>BM$16</v>
      </c>
      <c r="BN540" s="199" t="str">
        <f t="shared" si="605"/>
        <v>BN$16</v>
      </c>
      <c r="BO540" s="199" t="str">
        <f t="shared" si="605"/>
        <v>BO$16</v>
      </c>
      <c r="BP540" s="199" t="str">
        <f t="shared" si="605"/>
        <v>BP$16</v>
      </c>
      <c r="BQ540" s="199" t="str">
        <f t="shared" si="605"/>
        <v>BQ$16</v>
      </c>
      <c r="BR540" s="199" t="str">
        <f t="shared" si="605"/>
        <v>BR$16</v>
      </c>
      <c r="BS540" s="199" t="str">
        <f t="shared" si="605"/>
        <v>BS$16</v>
      </c>
      <c r="BT540" s="199" t="str">
        <f t="shared" si="605"/>
        <v>BT$16</v>
      </c>
      <c r="BU540" s="199" t="str">
        <f t="shared" si="605"/>
        <v>BU$16</v>
      </c>
      <c r="BV540" s="199" t="str">
        <f t="shared" si="605"/>
        <v>BV$16</v>
      </c>
      <c r="BW540" s="199" t="str">
        <f t="shared" si="605"/>
        <v>BW$16</v>
      </c>
      <c r="BX540" s="199" t="str">
        <f t="shared" si="605"/>
        <v>BX$16</v>
      </c>
      <c r="BY540" s="199" t="str">
        <f t="shared" si="605"/>
        <v>BY$16</v>
      </c>
      <c r="BZ540" s="199" t="str">
        <f t="shared" si="605"/>
        <v>BZ$16</v>
      </c>
      <c r="CA540" s="199" t="str">
        <f t="shared" si="605"/>
        <v>CA$16</v>
      </c>
      <c r="CB540" s="199" t="str">
        <f t="shared" si="605"/>
        <v>CB$16</v>
      </c>
      <c r="CC540" s="199" t="str">
        <f t="shared" si="605"/>
        <v>CC$16</v>
      </c>
      <c r="CD540" s="199" t="str">
        <f t="shared" si="605"/>
        <v>CD$16</v>
      </c>
      <c r="CE540" s="199" t="str">
        <f t="shared" ref="CE540:CL540" si="606">CE$20</f>
        <v>CE$16</v>
      </c>
      <c r="CF540" s="199" t="str">
        <f t="shared" si="606"/>
        <v>CF$16</v>
      </c>
      <c r="CG540" s="199" t="str">
        <f t="shared" si="606"/>
        <v>CG$16</v>
      </c>
      <c r="CH540" s="199" t="str">
        <f t="shared" si="606"/>
        <v>CH$16</v>
      </c>
      <c r="CI540" s="199" t="str">
        <f t="shared" si="606"/>
        <v>CI$16</v>
      </c>
      <c r="CJ540" s="199" t="str">
        <f t="shared" si="606"/>
        <v>CJ$16</v>
      </c>
      <c r="CK540" s="199" t="str">
        <f t="shared" si="606"/>
        <v>CK$16</v>
      </c>
      <c r="CL540" s="199" t="str">
        <f t="shared" si="606"/>
        <v>CL$16</v>
      </c>
      <c r="CN540" s="176"/>
      <c r="CO540" s="199" t="str">
        <f t="shared" ref="CO540:DL540" si="607">CO$20</f>
        <v>CO$16</v>
      </c>
      <c r="CP540" s="199" t="str">
        <f t="shared" si="607"/>
        <v>CP$16</v>
      </c>
      <c r="CQ540" s="199" t="str">
        <f t="shared" si="607"/>
        <v>CQ$16</v>
      </c>
      <c r="CR540" s="199" t="str">
        <f t="shared" si="607"/>
        <v>CR$16</v>
      </c>
      <c r="CS540" s="199" t="str">
        <f t="shared" si="607"/>
        <v>CS$16</v>
      </c>
      <c r="CT540" s="199" t="str">
        <f t="shared" si="607"/>
        <v>CT$16</v>
      </c>
      <c r="CU540" s="199" t="str">
        <f t="shared" si="607"/>
        <v>CU$16</v>
      </c>
      <c r="CV540" s="199" t="str">
        <f t="shared" si="607"/>
        <v>CV$16</v>
      </c>
      <c r="CW540" s="199" t="str">
        <f t="shared" si="607"/>
        <v>CW$16</v>
      </c>
      <c r="CX540" s="199" t="str">
        <f t="shared" si="607"/>
        <v>CX$16</v>
      </c>
      <c r="CY540" s="199" t="str">
        <f t="shared" si="607"/>
        <v>CY$16</v>
      </c>
      <c r="CZ540" s="199" t="str">
        <f t="shared" si="607"/>
        <v>CZ$16</v>
      </c>
      <c r="DA540" s="199" t="str">
        <f t="shared" si="607"/>
        <v>DA$16</v>
      </c>
      <c r="DB540" s="199" t="str">
        <f t="shared" si="607"/>
        <v>DB$16</v>
      </c>
      <c r="DC540" s="199" t="str">
        <f t="shared" si="607"/>
        <v>DC$16</v>
      </c>
      <c r="DD540" s="199" t="str">
        <f t="shared" si="607"/>
        <v>DD$16</v>
      </c>
      <c r="DE540" s="199" t="str">
        <f t="shared" si="607"/>
        <v>DE$16</v>
      </c>
      <c r="DF540" s="199" t="str">
        <f t="shared" si="607"/>
        <v>DF$16</v>
      </c>
      <c r="DG540" s="199" t="str">
        <f t="shared" si="607"/>
        <v>DG$16</v>
      </c>
      <c r="DH540" s="199" t="str">
        <f t="shared" si="607"/>
        <v>DH$16</v>
      </c>
      <c r="DI540" s="199" t="str">
        <f t="shared" si="607"/>
        <v>DI$16</v>
      </c>
      <c r="DJ540" s="199" t="str">
        <f t="shared" si="607"/>
        <v>DJ$16</v>
      </c>
      <c r="DK540" s="199" t="str">
        <f t="shared" si="607"/>
        <v>DK$16</v>
      </c>
      <c r="DL540" s="199" t="str">
        <f t="shared" si="607"/>
        <v>DL$16</v>
      </c>
    </row>
    <row r="541" spans="1:116" x14ac:dyDescent="0.4">
      <c r="A541" s="174"/>
      <c r="E541" s="8"/>
      <c r="G541" s="175" t="s">
        <v>462</v>
      </c>
      <c r="H541" s="200"/>
      <c r="I541" s="201"/>
      <c r="J541" s="201"/>
      <c r="K541" s="202"/>
      <c r="L541" s="202"/>
      <c r="M541" s="202"/>
      <c r="N541" s="202"/>
      <c r="O541" s="202"/>
      <c r="P541" s="202"/>
      <c r="R541" s="202"/>
      <c r="S541" s="199" t="str">
        <f t="shared" ref="S541:AX541" si="608">S$21</f>
        <v>S$17</v>
      </c>
      <c r="T541" s="199" t="str">
        <f t="shared" si="608"/>
        <v>T$17</v>
      </c>
      <c r="U541" s="199" t="str">
        <f t="shared" si="608"/>
        <v>U$17</v>
      </c>
      <c r="V541" s="199" t="str">
        <f t="shared" si="608"/>
        <v>V$17</v>
      </c>
      <c r="W541" s="199" t="str">
        <f t="shared" si="608"/>
        <v>W$17</v>
      </c>
      <c r="X541" s="199" t="str">
        <f t="shared" si="608"/>
        <v>X$17</v>
      </c>
      <c r="Y541" s="199" t="str">
        <f t="shared" si="608"/>
        <v>Y$17</v>
      </c>
      <c r="Z541" s="199" t="str">
        <f t="shared" si="608"/>
        <v>Z$17</v>
      </c>
      <c r="AA541" s="199" t="str">
        <f t="shared" si="608"/>
        <v>AA$17</v>
      </c>
      <c r="AB541" s="199" t="str">
        <f t="shared" si="608"/>
        <v>AB$17</v>
      </c>
      <c r="AC541" s="199" t="str">
        <f t="shared" si="608"/>
        <v>AC$17</v>
      </c>
      <c r="AD541" s="199" t="str">
        <f t="shared" si="608"/>
        <v>AD$17</v>
      </c>
      <c r="AE541" s="199" t="str">
        <f t="shared" si="608"/>
        <v>AE$17</v>
      </c>
      <c r="AF541" s="199" t="str">
        <f t="shared" si="608"/>
        <v>AF$17</v>
      </c>
      <c r="AG541" s="199" t="str">
        <f t="shared" si="608"/>
        <v>AG$17</v>
      </c>
      <c r="AH541" s="199" t="str">
        <f t="shared" si="608"/>
        <v>AH$17</v>
      </c>
      <c r="AI541" s="199" t="str">
        <f t="shared" si="608"/>
        <v>AI$17</v>
      </c>
      <c r="AJ541" s="199" t="str">
        <f t="shared" si="608"/>
        <v>AJ$17</v>
      </c>
      <c r="AK541" s="199" t="str">
        <f t="shared" si="608"/>
        <v>AK$17</v>
      </c>
      <c r="AL541" s="199" t="str">
        <f t="shared" si="608"/>
        <v>AL$17</v>
      </c>
      <c r="AM541" s="199" t="str">
        <f t="shared" si="608"/>
        <v>AM$17</v>
      </c>
      <c r="AN541" s="199" t="str">
        <f t="shared" si="608"/>
        <v>AN$17</v>
      </c>
      <c r="AO541" s="199" t="str">
        <f t="shared" si="608"/>
        <v>AO$17</v>
      </c>
      <c r="AP541" s="199" t="str">
        <f t="shared" si="608"/>
        <v>AP$17</v>
      </c>
      <c r="AQ541" s="199" t="str">
        <f t="shared" si="608"/>
        <v>AQ$17</v>
      </c>
      <c r="AR541" s="199" t="str">
        <f t="shared" si="608"/>
        <v>AR$17</v>
      </c>
      <c r="AS541" s="199" t="str">
        <f t="shared" si="608"/>
        <v>AS$17</v>
      </c>
      <c r="AT541" s="199" t="str">
        <f t="shared" si="608"/>
        <v>AT$17</v>
      </c>
      <c r="AU541" s="199" t="str">
        <f t="shared" si="608"/>
        <v>AU$17</v>
      </c>
      <c r="AV541" s="199" t="str">
        <f t="shared" si="608"/>
        <v>AV$17</v>
      </c>
      <c r="AW541" s="199" t="str">
        <f t="shared" si="608"/>
        <v>AW$17</v>
      </c>
      <c r="AX541" s="199" t="str">
        <f t="shared" si="608"/>
        <v>AX$17</v>
      </c>
      <c r="AY541" s="199" t="str">
        <f t="shared" ref="AY541:CD541" si="609">AY$21</f>
        <v>AY$17</v>
      </c>
      <c r="AZ541" s="199" t="str">
        <f t="shared" si="609"/>
        <v>AZ$17</v>
      </c>
      <c r="BA541" s="199" t="str">
        <f t="shared" si="609"/>
        <v>BA$17</v>
      </c>
      <c r="BB541" s="199" t="str">
        <f t="shared" si="609"/>
        <v>BB$17</v>
      </c>
      <c r="BC541" s="199" t="str">
        <f t="shared" si="609"/>
        <v>BC$17</v>
      </c>
      <c r="BD541" s="199" t="str">
        <f t="shared" si="609"/>
        <v>BD$17</v>
      </c>
      <c r="BE541" s="199" t="str">
        <f t="shared" si="609"/>
        <v>BE$17</v>
      </c>
      <c r="BF541" s="199" t="str">
        <f t="shared" si="609"/>
        <v>BF$17</v>
      </c>
      <c r="BG541" s="199" t="str">
        <f t="shared" si="609"/>
        <v>BG$17</v>
      </c>
      <c r="BH541" s="199" t="str">
        <f t="shared" si="609"/>
        <v>BH$17</v>
      </c>
      <c r="BI541" s="199" t="str">
        <f t="shared" si="609"/>
        <v>BI$17</v>
      </c>
      <c r="BJ541" s="199" t="str">
        <f t="shared" si="609"/>
        <v>BJ$17</v>
      </c>
      <c r="BK541" s="199" t="str">
        <f t="shared" si="609"/>
        <v>BK$17</v>
      </c>
      <c r="BL541" s="199" t="str">
        <f t="shared" si="609"/>
        <v>BL$17</v>
      </c>
      <c r="BM541" s="199" t="str">
        <f t="shared" si="609"/>
        <v>BM$17</v>
      </c>
      <c r="BN541" s="199" t="str">
        <f t="shared" si="609"/>
        <v>BN$17</v>
      </c>
      <c r="BO541" s="199" t="str">
        <f t="shared" si="609"/>
        <v>BO$17</v>
      </c>
      <c r="BP541" s="199" t="str">
        <f t="shared" si="609"/>
        <v>BP$17</v>
      </c>
      <c r="BQ541" s="199" t="str">
        <f t="shared" si="609"/>
        <v>BQ$17</v>
      </c>
      <c r="BR541" s="199" t="str">
        <f t="shared" si="609"/>
        <v>BR$17</v>
      </c>
      <c r="BS541" s="199" t="str">
        <f t="shared" si="609"/>
        <v>BS$17</v>
      </c>
      <c r="BT541" s="199" t="str">
        <f t="shared" si="609"/>
        <v>BT$17</v>
      </c>
      <c r="BU541" s="199" t="str">
        <f t="shared" si="609"/>
        <v>BU$17</v>
      </c>
      <c r="BV541" s="199" t="str">
        <f t="shared" si="609"/>
        <v>BV$17</v>
      </c>
      <c r="BW541" s="199" t="str">
        <f t="shared" si="609"/>
        <v>BW$17</v>
      </c>
      <c r="BX541" s="199" t="str">
        <f t="shared" si="609"/>
        <v>BX$17</v>
      </c>
      <c r="BY541" s="199" t="str">
        <f t="shared" si="609"/>
        <v>BY$17</v>
      </c>
      <c r="BZ541" s="199" t="str">
        <f t="shared" si="609"/>
        <v>BZ$17</v>
      </c>
      <c r="CA541" s="199" t="str">
        <f t="shared" si="609"/>
        <v>CA$17</v>
      </c>
      <c r="CB541" s="199" t="str">
        <f t="shared" si="609"/>
        <v>CB$17</v>
      </c>
      <c r="CC541" s="199" t="str">
        <f t="shared" si="609"/>
        <v>CC$17</v>
      </c>
      <c r="CD541" s="199" t="str">
        <f t="shared" si="609"/>
        <v>CD$17</v>
      </c>
      <c r="CE541" s="199" t="str">
        <f t="shared" ref="CE541:CL541" si="610">CE$21</f>
        <v>CE$17</v>
      </c>
      <c r="CF541" s="199" t="str">
        <f t="shared" si="610"/>
        <v>CF$17</v>
      </c>
      <c r="CG541" s="199" t="str">
        <f t="shared" si="610"/>
        <v>CG$17</v>
      </c>
      <c r="CH541" s="199" t="str">
        <f t="shared" si="610"/>
        <v>CH$17</v>
      </c>
      <c r="CI541" s="199" t="str">
        <f t="shared" si="610"/>
        <v>CI$17</v>
      </c>
      <c r="CJ541" s="199" t="str">
        <f t="shared" si="610"/>
        <v>CJ$17</v>
      </c>
      <c r="CK541" s="199" t="str">
        <f t="shared" si="610"/>
        <v>CK$17</v>
      </c>
      <c r="CL541" s="199" t="str">
        <f t="shared" si="610"/>
        <v>CL$17</v>
      </c>
      <c r="CN541" s="201"/>
      <c r="CO541" s="199" t="str">
        <f t="shared" ref="CO541:DL541" si="611">CO$21</f>
        <v>CO$17</v>
      </c>
      <c r="CP541" s="199" t="str">
        <f t="shared" si="611"/>
        <v>CP$17</v>
      </c>
      <c r="CQ541" s="199" t="str">
        <f t="shared" si="611"/>
        <v>CQ$17</v>
      </c>
      <c r="CR541" s="199" t="str">
        <f t="shared" si="611"/>
        <v>CR$17</v>
      </c>
      <c r="CS541" s="199" t="str">
        <f t="shared" si="611"/>
        <v>CS$17</v>
      </c>
      <c r="CT541" s="199" t="str">
        <f t="shared" si="611"/>
        <v>CT$17</v>
      </c>
      <c r="CU541" s="199" t="str">
        <f t="shared" si="611"/>
        <v>CU$17</v>
      </c>
      <c r="CV541" s="199" t="str">
        <f t="shared" si="611"/>
        <v>CV$17</v>
      </c>
      <c r="CW541" s="199" t="str">
        <f t="shared" si="611"/>
        <v>CW$17</v>
      </c>
      <c r="CX541" s="199" t="str">
        <f t="shared" si="611"/>
        <v>CX$17</v>
      </c>
      <c r="CY541" s="199" t="str">
        <f t="shared" si="611"/>
        <v>CY$17</v>
      </c>
      <c r="CZ541" s="199" t="str">
        <f t="shared" si="611"/>
        <v>CZ$17</v>
      </c>
      <c r="DA541" s="199" t="str">
        <f t="shared" si="611"/>
        <v>DA$17</v>
      </c>
      <c r="DB541" s="199" t="str">
        <f t="shared" si="611"/>
        <v>DB$17</v>
      </c>
      <c r="DC541" s="199" t="str">
        <f t="shared" si="611"/>
        <v>DC$17</v>
      </c>
      <c r="DD541" s="199" t="str">
        <f t="shared" si="611"/>
        <v>DD$17</v>
      </c>
      <c r="DE541" s="199" t="str">
        <f t="shared" si="611"/>
        <v>DE$17</v>
      </c>
      <c r="DF541" s="199" t="str">
        <f t="shared" si="611"/>
        <v>DF$17</v>
      </c>
      <c r="DG541" s="199" t="str">
        <f t="shared" si="611"/>
        <v>DG$17</v>
      </c>
      <c r="DH541" s="199" t="str">
        <f t="shared" si="611"/>
        <v>DH$17</v>
      </c>
      <c r="DI541" s="199" t="str">
        <f t="shared" si="611"/>
        <v>DI$17</v>
      </c>
      <c r="DJ541" s="199" t="str">
        <f t="shared" si="611"/>
        <v>DJ$17</v>
      </c>
      <c r="DK541" s="199" t="str">
        <f t="shared" si="611"/>
        <v>DK$17</v>
      </c>
      <c r="DL541" s="199" t="str">
        <f t="shared" si="611"/>
        <v>DL$17</v>
      </c>
    </row>
    <row r="542" spans="1:116" x14ac:dyDescent="0.4">
      <c r="A542" s="174"/>
      <c r="E542" s="8"/>
      <c r="G542" s="175" t="s">
        <v>491</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505</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463</v>
      </c>
      <c r="H544" s="200"/>
      <c r="I544" s="201"/>
      <c r="J544" s="201"/>
      <c r="K544" s="202"/>
      <c r="L544" s="202"/>
      <c r="M544" s="202"/>
      <c r="N544" s="202"/>
      <c r="O544" s="202"/>
      <c r="P544" s="202"/>
      <c r="R544" s="202"/>
      <c r="S544" s="190" t="str">
        <f t="shared" ref="S544:AX544" si="612">S$22</f>
        <v>S$18</v>
      </c>
      <c r="T544" s="190" t="str">
        <f t="shared" si="612"/>
        <v>T$18</v>
      </c>
      <c r="U544" s="190" t="str">
        <f t="shared" si="612"/>
        <v>U$18</v>
      </c>
      <c r="V544" s="190" t="str">
        <f t="shared" si="612"/>
        <v>V$18</v>
      </c>
      <c r="W544" s="190" t="str">
        <f t="shared" si="612"/>
        <v>W$18</v>
      </c>
      <c r="X544" s="190" t="str">
        <f t="shared" si="612"/>
        <v>X$18</v>
      </c>
      <c r="Y544" s="190" t="str">
        <f t="shared" si="612"/>
        <v>Y$18</v>
      </c>
      <c r="Z544" s="190" t="str">
        <f t="shared" si="612"/>
        <v>Z$18</v>
      </c>
      <c r="AA544" s="190" t="str">
        <f t="shared" si="612"/>
        <v>AA$18</v>
      </c>
      <c r="AB544" s="190" t="str">
        <f t="shared" si="612"/>
        <v>AB$18</v>
      </c>
      <c r="AC544" s="190" t="str">
        <f t="shared" si="612"/>
        <v>AC$18</v>
      </c>
      <c r="AD544" s="190" t="str">
        <f t="shared" si="612"/>
        <v>AD$18</v>
      </c>
      <c r="AE544" s="190" t="str">
        <f t="shared" si="612"/>
        <v>AE$18</v>
      </c>
      <c r="AF544" s="190" t="str">
        <f t="shared" si="612"/>
        <v>AF$18</v>
      </c>
      <c r="AG544" s="190" t="str">
        <f t="shared" si="612"/>
        <v>AG$18</v>
      </c>
      <c r="AH544" s="190" t="str">
        <f t="shared" si="612"/>
        <v>AH$18</v>
      </c>
      <c r="AI544" s="190" t="str">
        <f t="shared" si="612"/>
        <v>AI$18</v>
      </c>
      <c r="AJ544" s="190" t="str">
        <f t="shared" si="612"/>
        <v>AJ$18</v>
      </c>
      <c r="AK544" s="190" t="str">
        <f t="shared" si="612"/>
        <v>AK$18</v>
      </c>
      <c r="AL544" s="190" t="str">
        <f t="shared" si="612"/>
        <v>AL$18</v>
      </c>
      <c r="AM544" s="190" t="str">
        <f t="shared" si="612"/>
        <v>AM$18</v>
      </c>
      <c r="AN544" s="190" t="str">
        <f t="shared" si="612"/>
        <v>AN$18</v>
      </c>
      <c r="AO544" s="190" t="str">
        <f t="shared" si="612"/>
        <v>AO$18</v>
      </c>
      <c r="AP544" s="190" t="str">
        <f t="shared" si="612"/>
        <v>AP$18</v>
      </c>
      <c r="AQ544" s="190" t="str">
        <f t="shared" si="612"/>
        <v>AQ$18</v>
      </c>
      <c r="AR544" s="190" t="str">
        <f t="shared" si="612"/>
        <v>AR$18</v>
      </c>
      <c r="AS544" s="190" t="str">
        <f t="shared" si="612"/>
        <v>AS$18</v>
      </c>
      <c r="AT544" s="190" t="str">
        <f t="shared" si="612"/>
        <v>AT$18</v>
      </c>
      <c r="AU544" s="190" t="str">
        <f t="shared" si="612"/>
        <v>AU$18</v>
      </c>
      <c r="AV544" s="190" t="str">
        <f t="shared" si="612"/>
        <v>AV$18</v>
      </c>
      <c r="AW544" s="190" t="str">
        <f t="shared" si="612"/>
        <v>AW$18</v>
      </c>
      <c r="AX544" s="190" t="str">
        <f t="shared" si="612"/>
        <v>AX$18</v>
      </c>
      <c r="AY544" s="190" t="str">
        <f t="shared" ref="AY544:CD544" si="613">AY$22</f>
        <v>AY$18</v>
      </c>
      <c r="AZ544" s="190" t="str">
        <f t="shared" si="613"/>
        <v>AZ$18</v>
      </c>
      <c r="BA544" s="190" t="str">
        <f t="shared" si="613"/>
        <v>BA$18</v>
      </c>
      <c r="BB544" s="190" t="str">
        <f t="shared" si="613"/>
        <v>BB$18</v>
      </c>
      <c r="BC544" s="190" t="str">
        <f t="shared" si="613"/>
        <v>BC$18</v>
      </c>
      <c r="BD544" s="190" t="str">
        <f t="shared" si="613"/>
        <v>BD$18</v>
      </c>
      <c r="BE544" s="190" t="str">
        <f t="shared" si="613"/>
        <v>BE$18</v>
      </c>
      <c r="BF544" s="190" t="str">
        <f t="shared" si="613"/>
        <v>BF$18</v>
      </c>
      <c r="BG544" s="190" t="str">
        <f t="shared" si="613"/>
        <v>BG$18</v>
      </c>
      <c r="BH544" s="190" t="str">
        <f t="shared" si="613"/>
        <v>BH$18</v>
      </c>
      <c r="BI544" s="190" t="str">
        <f t="shared" si="613"/>
        <v>BI$18</v>
      </c>
      <c r="BJ544" s="190" t="str">
        <f t="shared" si="613"/>
        <v>BJ$18</v>
      </c>
      <c r="BK544" s="190" t="str">
        <f t="shared" si="613"/>
        <v>BK$18</v>
      </c>
      <c r="BL544" s="190" t="str">
        <f t="shared" si="613"/>
        <v>BL$18</v>
      </c>
      <c r="BM544" s="190" t="str">
        <f t="shared" si="613"/>
        <v>BM$18</v>
      </c>
      <c r="BN544" s="190" t="str">
        <f t="shared" si="613"/>
        <v>BN$18</v>
      </c>
      <c r="BO544" s="190" t="str">
        <f t="shared" si="613"/>
        <v>BO$18</v>
      </c>
      <c r="BP544" s="190" t="str">
        <f t="shared" si="613"/>
        <v>BP$18</v>
      </c>
      <c r="BQ544" s="190" t="str">
        <f t="shared" si="613"/>
        <v>BQ$18</v>
      </c>
      <c r="BR544" s="190" t="str">
        <f t="shared" si="613"/>
        <v>BR$18</v>
      </c>
      <c r="BS544" s="190" t="str">
        <f t="shared" si="613"/>
        <v>BS$18</v>
      </c>
      <c r="BT544" s="190" t="str">
        <f t="shared" si="613"/>
        <v>BT$18</v>
      </c>
      <c r="BU544" s="190" t="str">
        <f t="shared" si="613"/>
        <v>BU$18</v>
      </c>
      <c r="BV544" s="190" t="str">
        <f t="shared" si="613"/>
        <v>BV$18</v>
      </c>
      <c r="BW544" s="190" t="str">
        <f t="shared" si="613"/>
        <v>BW$18</v>
      </c>
      <c r="BX544" s="190" t="str">
        <f t="shared" si="613"/>
        <v>BX$18</v>
      </c>
      <c r="BY544" s="190" t="str">
        <f t="shared" si="613"/>
        <v>BY$18</v>
      </c>
      <c r="BZ544" s="190" t="str">
        <f t="shared" si="613"/>
        <v>BZ$18</v>
      </c>
      <c r="CA544" s="190" t="str">
        <f t="shared" si="613"/>
        <v>CA$18</v>
      </c>
      <c r="CB544" s="190" t="str">
        <f t="shared" si="613"/>
        <v>CB$18</v>
      </c>
      <c r="CC544" s="190" t="str">
        <f t="shared" si="613"/>
        <v>CC$18</v>
      </c>
      <c r="CD544" s="190" t="str">
        <f t="shared" si="613"/>
        <v>CD$18</v>
      </c>
      <c r="CE544" s="190" t="str">
        <f t="shared" ref="CE544:CL544" si="614">CE$22</f>
        <v>CE$18</v>
      </c>
      <c r="CF544" s="190" t="str">
        <f t="shared" si="614"/>
        <v>CF$18</v>
      </c>
      <c r="CG544" s="190" t="str">
        <f t="shared" si="614"/>
        <v>CG$18</v>
      </c>
      <c r="CH544" s="190" t="str">
        <f t="shared" si="614"/>
        <v>CH$18</v>
      </c>
      <c r="CI544" s="190" t="str">
        <f t="shared" si="614"/>
        <v>CI$18</v>
      </c>
      <c r="CJ544" s="190" t="str">
        <f t="shared" si="614"/>
        <v>CJ$18</v>
      </c>
      <c r="CK544" s="190" t="str">
        <f t="shared" si="614"/>
        <v>CK$18</v>
      </c>
      <c r="CL544" s="190" t="str">
        <f t="shared" si="614"/>
        <v>CL$18</v>
      </c>
      <c r="CN544" s="201"/>
      <c r="CO544" s="190" t="str">
        <f t="shared" ref="CO544:DL544" si="615">CO$22</f>
        <v>CO$18</v>
      </c>
      <c r="CP544" s="190" t="str">
        <f t="shared" si="615"/>
        <v>CP$18</v>
      </c>
      <c r="CQ544" s="190" t="str">
        <f t="shared" si="615"/>
        <v>CQ$18</v>
      </c>
      <c r="CR544" s="190" t="str">
        <f t="shared" si="615"/>
        <v>CR$18</v>
      </c>
      <c r="CS544" s="190" t="str">
        <f t="shared" si="615"/>
        <v>CS$18</v>
      </c>
      <c r="CT544" s="190" t="str">
        <f t="shared" si="615"/>
        <v>CT$18</v>
      </c>
      <c r="CU544" s="190" t="str">
        <f t="shared" si="615"/>
        <v>CU$18</v>
      </c>
      <c r="CV544" s="190" t="str">
        <f t="shared" si="615"/>
        <v>CV$18</v>
      </c>
      <c r="CW544" s="190" t="str">
        <f t="shared" si="615"/>
        <v>CW$18</v>
      </c>
      <c r="CX544" s="190" t="str">
        <f t="shared" si="615"/>
        <v>CX$18</v>
      </c>
      <c r="CY544" s="190" t="str">
        <f t="shared" si="615"/>
        <v>CY$18</v>
      </c>
      <c r="CZ544" s="190" t="str">
        <f t="shared" si="615"/>
        <v>CZ$18</v>
      </c>
      <c r="DA544" s="190" t="str">
        <f t="shared" si="615"/>
        <v>DA$18</v>
      </c>
      <c r="DB544" s="190" t="str">
        <f t="shared" si="615"/>
        <v>DB$18</v>
      </c>
      <c r="DC544" s="190" t="str">
        <f t="shared" si="615"/>
        <v>DC$18</v>
      </c>
      <c r="DD544" s="190" t="str">
        <f t="shared" si="615"/>
        <v>DD$18</v>
      </c>
      <c r="DE544" s="190" t="str">
        <f t="shared" si="615"/>
        <v>DE$18</v>
      </c>
      <c r="DF544" s="190" t="str">
        <f t="shared" si="615"/>
        <v>DF$18</v>
      </c>
      <c r="DG544" s="190" t="str">
        <f t="shared" si="615"/>
        <v>DG$18</v>
      </c>
      <c r="DH544" s="190" t="str">
        <f t="shared" si="615"/>
        <v>DH$18</v>
      </c>
      <c r="DI544" s="190" t="str">
        <f t="shared" si="615"/>
        <v>DI$18</v>
      </c>
      <c r="DJ544" s="190" t="str">
        <f t="shared" si="615"/>
        <v>DJ$18</v>
      </c>
      <c r="DK544" s="190" t="str">
        <f t="shared" si="615"/>
        <v>DK$18</v>
      </c>
      <c r="DL544" s="190" t="str">
        <f t="shared" si="615"/>
        <v>DL$18</v>
      </c>
    </row>
    <row r="545" spans="1:116" x14ac:dyDescent="0.4">
      <c r="A545" s="174"/>
      <c r="E545" s="8"/>
      <c r="G545" s="175" t="s">
        <v>464</v>
      </c>
      <c r="H545" s="200"/>
      <c r="I545" s="201"/>
      <c r="J545" s="201"/>
      <c r="K545" s="202"/>
      <c r="L545" s="202"/>
      <c r="M545" s="202"/>
      <c r="N545" s="202"/>
      <c r="O545" s="202"/>
      <c r="P545" s="202"/>
      <c r="R545" s="202"/>
      <c r="S545" s="190" t="str">
        <f t="shared" ref="S545:AX545" si="616">S$23</f>
        <v>S$19</v>
      </c>
      <c r="T545" s="190" t="str">
        <f t="shared" si="616"/>
        <v>T$19</v>
      </c>
      <c r="U545" s="190" t="str">
        <f t="shared" si="616"/>
        <v>U$19</v>
      </c>
      <c r="V545" s="190" t="str">
        <f t="shared" si="616"/>
        <v>V$19</v>
      </c>
      <c r="W545" s="190" t="str">
        <f t="shared" si="616"/>
        <v>W$19</v>
      </c>
      <c r="X545" s="190" t="str">
        <f t="shared" si="616"/>
        <v>X$19</v>
      </c>
      <c r="Y545" s="190" t="str">
        <f t="shared" si="616"/>
        <v>Y$19</v>
      </c>
      <c r="Z545" s="190" t="str">
        <f t="shared" si="616"/>
        <v>Z$19</v>
      </c>
      <c r="AA545" s="190" t="str">
        <f t="shared" si="616"/>
        <v>AA$19</v>
      </c>
      <c r="AB545" s="190" t="str">
        <f t="shared" si="616"/>
        <v>AB$19</v>
      </c>
      <c r="AC545" s="190" t="str">
        <f t="shared" si="616"/>
        <v>AC$19</v>
      </c>
      <c r="AD545" s="190" t="str">
        <f t="shared" si="616"/>
        <v>AD$19</v>
      </c>
      <c r="AE545" s="190" t="str">
        <f t="shared" si="616"/>
        <v>AE$19</v>
      </c>
      <c r="AF545" s="190" t="str">
        <f t="shared" si="616"/>
        <v>AF$19</v>
      </c>
      <c r="AG545" s="190" t="str">
        <f t="shared" si="616"/>
        <v>AG$19</v>
      </c>
      <c r="AH545" s="190" t="str">
        <f t="shared" si="616"/>
        <v>AH$19</v>
      </c>
      <c r="AI545" s="190" t="str">
        <f t="shared" si="616"/>
        <v>AI$19</v>
      </c>
      <c r="AJ545" s="190" t="str">
        <f t="shared" si="616"/>
        <v>AJ$19</v>
      </c>
      <c r="AK545" s="190" t="str">
        <f t="shared" si="616"/>
        <v>AK$19</v>
      </c>
      <c r="AL545" s="190" t="str">
        <f t="shared" si="616"/>
        <v>AL$19</v>
      </c>
      <c r="AM545" s="190" t="str">
        <f t="shared" si="616"/>
        <v>AM$19</v>
      </c>
      <c r="AN545" s="190" t="str">
        <f t="shared" si="616"/>
        <v>AN$19</v>
      </c>
      <c r="AO545" s="190" t="str">
        <f t="shared" si="616"/>
        <v>AO$19</v>
      </c>
      <c r="AP545" s="190" t="str">
        <f t="shared" si="616"/>
        <v>AP$19</v>
      </c>
      <c r="AQ545" s="190" t="str">
        <f t="shared" si="616"/>
        <v>AQ$19</v>
      </c>
      <c r="AR545" s="190" t="str">
        <f t="shared" si="616"/>
        <v>AR$19</v>
      </c>
      <c r="AS545" s="190" t="str">
        <f t="shared" si="616"/>
        <v>AS$19</v>
      </c>
      <c r="AT545" s="190" t="str">
        <f t="shared" si="616"/>
        <v>AT$19</v>
      </c>
      <c r="AU545" s="190" t="str">
        <f t="shared" si="616"/>
        <v>AU$19</v>
      </c>
      <c r="AV545" s="190" t="str">
        <f t="shared" si="616"/>
        <v>AV$19</v>
      </c>
      <c r="AW545" s="190" t="str">
        <f t="shared" si="616"/>
        <v>AW$19</v>
      </c>
      <c r="AX545" s="190" t="str">
        <f t="shared" si="616"/>
        <v>AX$19</v>
      </c>
      <c r="AY545" s="190" t="str">
        <f t="shared" ref="AY545:CD545" si="617">AY$23</f>
        <v>AY$19</v>
      </c>
      <c r="AZ545" s="190" t="str">
        <f t="shared" si="617"/>
        <v>AZ$19</v>
      </c>
      <c r="BA545" s="190" t="str">
        <f t="shared" si="617"/>
        <v>BA$19</v>
      </c>
      <c r="BB545" s="190" t="str">
        <f t="shared" si="617"/>
        <v>BB$19</v>
      </c>
      <c r="BC545" s="190" t="str">
        <f t="shared" si="617"/>
        <v>BC$19</v>
      </c>
      <c r="BD545" s="190" t="str">
        <f t="shared" si="617"/>
        <v>BD$19</v>
      </c>
      <c r="BE545" s="190" t="str">
        <f t="shared" si="617"/>
        <v>BE$19</v>
      </c>
      <c r="BF545" s="190" t="str">
        <f t="shared" si="617"/>
        <v>BF$19</v>
      </c>
      <c r="BG545" s="190" t="str">
        <f t="shared" si="617"/>
        <v>BG$19</v>
      </c>
      <c r="BH545" s="190" t="str">
        <f t="shared" si="617"/>
        <v>BH$19</v>
      </c>
      <c r="BI545" s="190" t="str">
        <f t="shared" si="617"/>
        <v>BI$19</v>
      </c>
      <c r="BJ545" s="190" t="str">
        <f t="shared" si="617"/>
        <v>BJ$19</v>
      </c>
      <c r="BK545" s="190" t="str">
        <f t="shared" si="617"/>
        <v>BK$19</v>
      </c>
      <c r="BL545" s="190" t="str">
        <f t="shared" si="617"/>
        <v>BL$19</v>
      </c>
      <c r="BM545" s="190" t="str">
        <f t="shared" si="617"/>
        <v>BM$19</v>
      </c>
      <c r="BN545" s="190" t="str">
        <f t="shared" si="617"/>
        <v>BN$19</v>
      </c>
      <c r="BO545" s="190" t="str">
        <f t="shared" si="617"/>
        <v>BO$19</v>
      </c>
      <c r="BP545" s="190" t="str">
        <f t="shared" si="617"/>
        <v>BP$19</v>
      </c>
      <c r="BQ545" s="190" t="str">
        <f t="shared" si="617"/>
        <v>BQ$19</v>
      </c>
      <c r="BR545" s="190" t="str">
        <f t="shared" si="617"/>
        <v>BR$19</v>
      </c>
      <c r="BS545" s="190" t="str">
        <f t="shared" si="617"/>
        <v>BS$19</v>
      </c>
      <c r="BT545" s="190" t="str">
        <f t="shared" si="617"/>
        <v>BT$19</v>
      </c>
      <c r="BU545" s="190" t="str">
        <f t="shared" si="617"/>
        <v>BU$19</v>
      </c>
      <c r="BV545" s="190" t="str">
        <f t="shared" si="617"/>
        <v>BV$19</v>
      </c>
      <c r="BW545" s="190" t="str">
        <f t="shared" si="617"/>
        <v>BW$19</v>
      </c>
      <c r="BX545" s="190" t="str">
        <f t="shared" si="617"/>
        <v>BX$19</v>
      </c>
      <c r="BY545" s="190" t="str">
        <f t="shared" si="617"/>
        <v>BY$19</v>
      </c>
      <c r="BZ545" s="190" t="str">
        <f t="shared" si="617"/>
        <v>BZ$19</v>
      </c>
      <c r="CA545" s="190" t="str">
        <f t="shared" si="617"/>
        <v>CA$19</v>
      </c>
      <c r="CB545" s="190" t="str">
        <f t="shared" si="617"/>
        <v>CB$19</v>
      </c>
      <c r="CC545" s="190" t="str">
        <f t="shared" si="617"/>
        <v>CC$19</v>
      </c>
      <c r="CD545" s="190" t="str">
        <f t="shared" si="617"/>
        <v>CD$19</v>
      </c>
      <c r="CE545" s="190" t="str">
        <f t="shared" ref="CE545:CL545" si="618">CE$23</f>
        <v>CE$19</v>
      </c>
      <c r="CF545" s="190" t="str">
        <f t="shared" si="618"/>
        <v>CF$19</v>
      </c>
      <c r="CG545" s="190" t="str">
        <f t="shared" si="618"/>
        <v>CG$19</v>
      </c>
      <c r="CH545" s="190" t="str">
        <f t="shared" si="618"/>
        <v>CH$19</v>
      </c>
      <c r="CI545" s="190" t="str">
        <f t="shared" si="618"/>
        <v>CI$19</v>
      </c>
      <c r="CJ545" s="190" t="str">
        <f t="shared" si="618"/>
        <v>CJ$19</v>
      </c>
      <c r="CK545" s="190" t="str">
        <f t="shared" si="618"/>
        <v>CK$19</v>
      </c>
      <c r="CL545" s="190" t="str">
        <f t="shared" si="618"/>
        <v>CL$19</v>
      </c>
      <c r="CN545" s="201"/>
      <c r="CO545" s="190" t="str">
        <f t="shared" ref="CO545:DL545" si="619">CO$23</f>
        <v>CO$19</v>
      </c>
      <c r="CP545" s="190" t="str">
        <f t="shared" si="619"/>
        <v>CP$19</v>
      </c>
      <c r="CQ545" s="190" t="str">
        <f t="shared" si="619"/>
        <v>CQ$19</v>
      </c>
      <c r="CR545" s="190" t="str">
        <f t="shared" si="619"/>
        <v>CR$19</v>
      </c>
      <c r="CS545" s="190" t="str">
        <f t="shared" si="619"/>
        <v>CS$19</v>
      </c>
      <c r="CT545" s="190" t="str">
        <f t="shared" si="619"/>
        <v>CT$19</v>
      </c>
      <c r="CU545" s="190" t="str">
        <f t="shared" si="619"/>
        <v>CU$19</v>
      </c>
      <c r="CV545" s="190" t="str">
        <f t="shared" si="619"/>
        <v>CV$19</v>
      </c>
      <c r="CW545" s="190" t="str">
        <f t="shared" si="619"/>
        <v>CW$19</v>
      </c>
      <c r="CX545" s="190" t="str">
        <f t="shared" si="619"/>
        <v>CX$19</v>
      </c>
      <c r="CY545" s="190" t="str">
        <f t="shared" si="619"/>
        <v>CY$19</v>
      </c>
      <c r="CZ545" s="190" t="str">
        <f t="shared" si="619"/>
        <v>CZ$19</v>
      </c>
      <c r="DA545" s="190" t="str">
        <f t="shared" si="619"/>
        <v>DA$19</v>
      </c>
      <c r="DB545" s="190" t="str">
        <f t="shared" si="619"/>
        <v>DB$19</v>
      </c>
      <c r="DC545" s="190" t="str">
        <f t="shared" si="619"/>
        <v>DC$19</v>
      </c>
      <c r="DD545" s="190" t="str">
        <f t="shared" si="619"/>
        <v>DD$19</v>
      </c>
      <c r="DE545" s="190" t="str">
        <f t="shared" si="619"/>
        <v>DE$19</v>
      </c>
      <c r="DF545" s="190" t="str">
        <f t="shared" si="619"/>
        <v>DF$19</v>
      </c>
      <c r="DG545" s="190" t="str">
        <f t="shared" si="619"/>
        <v>DG$19</v>
      </c>
      <c r="DH545" s="190" t="str">
        <f t="shared" si="619"/>
        <v>DH$19</v>
      </c>
      <c r="DI545" s="190" t="str">
        <f t="shared" si="619"/>
        <v>DI$19</v>
      </c>
      <c r="DJ545" s="190" t="str">
        <f t="shared" si="619"/>
        <v>DJ$19</v>
      </c>
      <c r="DK545" s="190" t="str">
        <f t="shared" si="619"/>
        <v>DK$19</v>
      </c>
      <c r="DL545" s="190" t="str">
        <f t="shared" si="619"/>
        <v>DL$19</v>
      </c>
    </row>
    <row r="546" spans="1:116" x14ac:dyDescent="0.4">
      <c r="A546" s="48" t="s">
        <v>218</v>
      </c>
      <c r="B546" s="31" t="s">
        <v>81</v>
      </c>
      <c r="C546" s="31"/>
      <c r="D546" t="s">
        <v>268</v>
      </c>
      <c r="E546" s="8" t="str">
        <f t="shared" ref="E546:E568" si="620">ROW()&amp;" "&amp;D546</f>
        <v>546 SUB-PV</v>
      </c>
      <c r="F546" t="s">
        <v>445</v>
      </c>
      <c r="G546" s="70" t="s">
        <v>778</v>
      </c>
      <c r="H546" s="48"/>
      <c r="I546" s="297"/>
      <c r="J546" s="297"/>
      <c r="K546" s="48"/>
      <c r="L546" s="48"/>
      <c r="M546" s="48"/>
      <c r="N546" s="48"/>
      <c r="O546" s="48"/>
      <c r="P546" s="48"/>
      <c r="R546" s="70"/>
      <c r="S546" s="298"/>
      <c r="T546" s="298"/>
      <c r="U546" s="298"/>
      <c r="V546" s="298"/>
      <c r="W546" s="298"/>
      <c r="X546" s="298"/>
      <c r="Y546" s="298"/>
      <c r="Z546" s="298"/>
      <c r="AA546" s="298"/>
      <c r="AB546" s="298"/>
      <c r="AC546" s="298"/>
      <c r="AD546" s="298"/>
      <c r="AE546" s="298"/>
      <c r="AF546" s="298"/>
      <c r="AG546" s="298"/>
      <c r="AH546" s="298"/>
      <c r="AI546" s="298"/>
      <c r="AJ546" s="298"/>
      <c r="AK546" s="298"/>
      <c r="AL546" s="298"/>
      <c r="AM546" s="298"/>
      <c r="AN546" s="298"/>
      <c r="AO546" s="298"/>
      <c r="AP546" s="298"/>
      <c r="AQ546" s="298"/>
      <c r="AR546" s="298"/>
      <c r="AS546" s="298"/>
      <c r="AT546" s="298"/>
      <c r="AU546" s="298"/>
      <c r="AV546" s="298"/>
      <c r="AW546" s="298"/>
      <c r="AX546" s="298"/>
      <c r="AY546" s="298"/>
      <c r="AZ546" s="298"/>
      <c r="BA546" s="298"/>
      <c r="BB546" s="298"/>
      <c r="BC546" s="298"/>
      <c r="BD546" s="298"/>
      <c r="BE546" s="298"/>
      <c r="BF546" s="298"/>
      <c r="BG546" s="298"/>
      <c r="BH546" s="298"/>
      <c r="BI546" s="298"/>
      <c r="BJ546" s="298"/>
      <c r="BK546" s="298"/>
      <c r="BL546" s="298"/>
      <c r="BM546" s="298"/>
      <c r="BN546" s="298"/>
      <c r="BO546" s="298"/>
      <c r="BP546" s="298"/>
      <c r="BQ546" s="298"/>
      <c r="BR546" s="298"/>
      <c r="BS546" s="298"/>
      <c r="BT546" s="298"/>
      <c r="BU546" s="298"/>
      <c r="BV546" s="298"/>
      <c r="BW546" s="298"/>
      <c r="BX546" s="298"/>
      <c r="BY546" s="298"/>
      <c r="BZ546" s="298"/>
      <c r="CA546" s="298"/>
      <c r="CB546" s="298"/>
      <c r="CC546" s="298"/>
      <c r="CD546" s="298"/>
      <c r="CE546" s="298"/>
      <c r="CF546" s="298"/>
      <c r="CG546" s="298"/>
      <c r="CH546" s="298"/>
      <c r="CI546" s="298"/>
      <c r="CJ546" s="298"/>
      <c r="CK546" s="298"/>
      <c r="CL546" s="298"/>
      <c r="CN546" s="297"/>
      <c r="CO546" s="298"/>
      <c r="CP546" s="298"/>
      <c r="CQ546" s="298"/>
      <c r="CR546" s="298"/>
      <c r="CS546" s="298"/>
      <c r="CT546" s="298"/>
      <c r="CU546" s="298"/>
      <c r="CV546" s="298"/>
      <c r="CW546" s="298"/>
      <c r="CX546" s="298"/>
      <c r="CY546" s="298"/>
      <c r="CZ546" s="298"/>
      <c r="DA546" s="298"/>
      <c r="DB546" s="298"/>
      <c r="DC546" s="298"/>
      <c r="DD546" s="298"/>
      <c r="DE546" s="298"/>
      <c r="DF546" s="298"/>
      <c r="DG546" s="298"/>
      <c r="DH546" s="298"/>
      <c r="DI546" s="298"/>
      <c r="DJ546" s="298"/>
      <c r="DK546" s="298"/>
      <c r="DL546" s="298"/>
    </row>
    <row r="547" spans="1:116" collapsed="1" x14ac:dyDescent="0.4">
      <c r="B547" t="s">
        <v>332</v>
      </c>
      <c r="D547" t="s">
        <v>268</v>
      </c>
      <c r="E547" s="8" t="str">
        <f t="shared" si="620"/>
        <v>547 SUB-PV</v>
      </c>
      <c r="G547" s="145" t="str">
        <f>"# of new "&amp;G562&amp;"s"</f>
        <v># of new subscribers</v>
      </c>
      <c r="H547" s="12"/>
      <c r="I547" s="60"/>
      <c r="J547" s="60"/>
      <c r="K547" s="16"/>
      <c r="L547" s="16"/>
      <c r="M547" s="16"/>
      <c r="N547" s="16"/>
      <c r="O547" s="16"/>
      <c r="P547" s="16"/>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D548" t="s">
        <v>268</v>
      </c>
      <c r="E548" s="8" t="str">
        <f t="shared" si="620"/>
        <v>548 SUB-PV</v>
      </c>
      <c r="S548" s="72"/>
      <c r="T548" s="72"/>
      <c r="U548" s="72"/>
      <c r="V548" s="72"/>
      <c r="W548" s="72"/>
      <c r="X548" s="72"/>
      <c r="Y548" s="72"/>
      <c r="Z548" s="72"/>
      <c r="AA548" s="72"/>
      <c r="AB548" s="72"/>
      <c r="AC548" s="72"/>
      <c r="AD548" s="72"/>
      <c r="AE548" s="72"/>
      <c r="AF548" s="72"/>
      <c r="AG548" s="72"/>
      <c r="AH548" s="72"/>
      <c r="AI548" s="72"/>
      <c r="AJ548" s="72"/>
      <c r="AK548" s="72"/>
      <c r="AL548" s="72"/>
      <c r="AM548" s="72"/>
      <c r="AN548" s="72"/>
      <c r="AO548" s="72"/>
      <c r="AP548" s="72"/>
      <c r="AQ548" s="72"/>
      <c r="AR548" s="72"/>
      <c r="AS548" s="72"/>
      <c r="AT548" s="72"/>
      <c r="AU548" s="72"/>
      <c r="AV548" s="72"/>
      <c r="AW548" s="72"/>
      <c r="AX548" s="72"/>
      <c r="AY548" s="72"/>
      <c r="AZ548" s="72"/>
      <c r="BA548" s="72"/>
      <c r="BB548" s="72"/>
      <c r="BC548" s="72"/>
      <c r="BD548" s="72"/>
      <c r="BE548" s="72"/>
      <c r="BF548" s="72"/>
      <c r="BG548" s="72"/>
      <c r="BH548" s="72"/>
      <c r="BI548" s="72"/>
      <c r="BJ548" s="72"/>
      <c r="BK548" s="72"/>
      <c r="BL548" s="72"/>
      <c r="BM548" s="72"/>
      <c r="BN548" s="72"/>
      <c r="BO548" s="72"/>
      <c r="BP548" s="72"/>
      <c r="BQ548" s="72"/>
      <c r="BR548" s="72"/>
      <c r="BS548" s="72"/>
      <c r="BT548" s="72"/>
      <c r="BU548" s="72"/>
      <c r="BV548" s="72"/>
      <c r="BW548" s="72"/>
      <c r="BX548" s="72"/>
      <c r="BY548" s="72"/>
      <c r="BZ548" s="72"/>
      <c r="CA548" s="72"/>
      <c r="CB548" s="72"/>
      <c r="CC548" s="72"/>
      <c r="CD548" s="72"/>
      <c r="CE548" s="72"/>
      <c r="CF548" s="72"/>
      <c r="CG548" s="72"/>
      <c r="CH548" s="72"/>
      <c r="CI548" s="72"/>
      <c r="CJ548" s="72"/>
      <c r="CK548" s="72"/>
      <c r="CL548" s="72"/>
      <c r="CO548" s="72"/>
      <c r="CP548" s="72"/>
      <c r="CQ548" s="72"/>
      <c r="CR548" s="72"/>
      <c r="CS548" s="72"/>
      <c r="CT548" s="72"/>
      <c r="CU548" s="72"/>
      <c r="CV548" s="72"/>
      <c r="CW548" s="72"/>
      <c r="CX548" s="72"/>
      <c r="CY548" s="72"/>
      <c r="CZ548" s="72"/>
      <c r="DA548" s="72"/>
      <c r="DB548" s="72"/>
      <c r="DC548" s="72"/>
      <c r="DD548" s="72"/>
      <c r="DE548" s="72"/>
      <c r="DF548" s="72"/>
      <c r="DG548" s="72"/>
      <c r="DH548" s="72"/>
      <c r="DI548" s="72"/>
      <c r="DJ548" s="72"/>
      <c r="DK548" s="72"/>
      <c r="DL548" s="72"/>
    </row>
    <row r="549" spans="1:116" x14ac:dyDescent="0.4">
      <c r="B549" s="6"/>
      <c r="C549" s="6"/>
      <c r="D549" t="s">
        <v>268</v>
      </c>
      <c r="E549" s="8" t="str">
        <f t="shared" si="620"/>
        <v>549 SUB-PV</v>
      </c>
      <c r="G549" s="95" t="str">
        <f>G554&amp;":"</f>
        <v># of subscribers:</v>
      </c>
      <c r="H549" s="12"/>
      <c r="I549" s="60"/>
      <c r="J549" s="60"/>
      <c r="S549" s="72"/>
      <c r="T549" s="72"/>
      <c r="U549" s="72"/>
      <c r="V549" s="72"/>
      <c r="W549" s="72"/>
      <c r="X549" s="72"/>
      <c r="Y549" s="72"/>
      <c r="Z549" s="72"/>
      <c r="AA549" s="72"/>
      <c r="AB549" s="72"/>
      <c r="AC549" s="72"/>
      <c r="AD549" s="72"/>
      <c r="AE549" s="72"/>
      <c r="AF549" s="72"/>
      <c r="AG549" s="72"/>
      <c r="AH549" s="72"/>
      <c r="AI549" s="72"/>
      <c r="AJ549" s="72"/>
      <c r="AK549" s="72"/>
      <c r="AL549" s="72"/>
      <c r="AM549" s="72"/>
      <c r="AN549" s="72"/>
      <c r="AO549" s="72"/>
      <c r="AP549" s="72"/>
      <c r="AQ549" s="72"/>
      <c r="AR549" s="72"/>
      <c r="AS549" s="72"/>
      <c r="AT549" s="72"/>
      <c r="AU549" s="72"/>
      <c r="AV549" s="72"/>
      <c r="AW549" s="72"/>
      <c r="AX549" s="72"/>
      <c r="AY549" s="72"/>
      <c r="AZ549" s="72"/>
      <c r="BA549" s="72"/>
      <c r="BB549" s="72"/>
      <c r="BC549" s="72"/>
      <c r="BD549" s="72"/>
      <c r="BE549" s="72"/>
      <c r="BF549" s="72"/>
      <c r="BG549" s="72"/>
      <c r="BH549" s="72"/>
      <c r="BI549" s="72"/>
      <c r="BJ549" s="72"/>
      <c r="BK549" s="72"/>
      <c r="BL549" s="72"/>
      <c r="BM549" s="72"/>
      <c r="BN549" s="72"/>
      <c r="BO549" s="72"/>
      <c r="BP549" s="72"/>
      <c r="BQ549" s="72"/>
      <c r="BR549" s="72"/>
      <c r="BS549" s="72"/>
      <c r="BT549" s="72"/>
      <c r="BU549" s="72"/>
      <c r="BV549" s="72"/>
      <c r="BW549" s="72"/>
      <c r="BX549" s="72"/>
      <c r="BY549" s="72"/>
      <c r="BZ549" s="72"/>
      <c r="CA549" s="72"/>
      <c r="CB549" s="72"/>
      <c r="CC549" s="72"/>
      <c r="CD549" s="72"/>
      <c r="CE549" s="72"/>
      <c r="CF549" s="72"/>
      <c r="CG549" s="72"/>
      <c r="CH549" s="72"/>
      <c r="CI549" s="72"/>
      <c r="CJ549" s="72"/>
      <c r="CK549" s="72"/>
      <c r="CL549" s="72"/>
      <c r="CN549" s="60"/>
      <c r="CO549" s="72"/>
      <c r="CP549" s="72"/>
      <c r="CQ549" s="72"/>
      <c r="CR549" s="72"/>
      <c r="CS549" s="72"/>
      <c r="CT549" s="72"/>
      <c r="CU549" s="72"/>
      <c r="CV549" s="72"/>
      <c r="CW549" s="72"/>
      <c r="CX549" s="72"/>
      <c r="CY549" s="72"/>
      <c r="CZ549" s="72"/>
      <c r="DA549" s="72"/>
      <c r="DB549" s="72"/>
      <c r="DC549" s="72"/>
      <c r="DD549" s="72"/>
      <c r="DE549" s="72"/>
      <c r="DF549" s="72"/>
      <c r="DG549" s="72"/>
      <c r="DH549" s="72"/>
      <c r="DI549" s="72"/>
      <c r="DJ549" s="72"/>
      <c r="DK549" s="72"/>
      <c r="DL549" s="72"/>
    </row>
    <row r="550" spans="1:116" x14ac:dyDescent="0.4">
      <c r="B550" s="6"/>
      <c r="C550" s="6"/>
      <c r="D550" t="s">
        <v>268</v>
      </c>
      <c r="E550" s="8" t="str">
        <f t="shared" si="620"/>
        <v>550 SUB-PV</v>
      </c>
      <c r="G550" s="158" t="s">
        <v>71</v>
      </c>
      <c r="K550" s="15">
        <f>SUMIF($4:$4,K$2-1,550:550)</f>
        <v>0</v>
      </c>
      <c r="L550" s="15">
        <f ca="1">K554</f>
        <v>57000</v>
      </c>
      <c r="M550" s="15">
        <f ca="1">L554</f>
        <v>114000</v>
      </c>
      <c r="N550" s="15">
        <f ca="1">M554</f>
        <v>171000</v>
      </c>
      <c r="O550" s="15">
        <f ca="1">N554</f>
        <v>228000</v>
      </c>
      <c r="P550" s="15">
        <f ca="1">O554</f>
        <v>285000</v>
      </c>
      <c r="R550" s="15"/>
      <c r="S550" s="76">
        <f t="shared" ref="S550" si="621">R554</f>
        <v>0</v>
      </c>
      <c r="T550" s="76">
        <f t="shared" ref="T550:AY550" ca="1" si="622">S554</f>
        <v>4750</v>
      </c>
      <c r="U550" s="76">
        <f t="shared" ca="1" si="622"/>
        <v>9500</v>
      </c>
      <c r="V550" s="76">
        <f t="shared" ca="1" si="622"/>
        <v>14250</v>
      </c>
      <c r="W550" s="76">
        <f t="shared" ca="1" si="622"/>
        <v>19000</v>
      </c>
      <c r="X550" s="76">
        <f t="shared" ca="1" si="622"/>
        <v>23750</v>
      </c>
      <c r="Y550" s="76">
        <f t="shared" ca="1" si="622"/>
        <v>28500</v>
      </c>
      <c r="Z550" s="76">
        <f t="shared" ca="1" si="622"/>
        <v>33250</v>
      </c>
      <c r="AA550" s="76">
        <f t="shared" ca="1" si="622"/>
        <v>38000</v>
      </c>
      <c r="AB550" s="76">
        <f t="shared" ca="1" si="622"/>
        <v>42750</v>
      </c>
      <c r="AC550" s="76">
        <f t="shared" ca="1" si="622"/>
        <v>47500</v>
      </c>
      <c r="AD550" s="76">
        <f t="shared" ca="1" si="622"/>
        <v>52250</v>
      </c>
      <c r="AE550" s="76">
        <f t="shared" ca="1" si="622"/>
        <v>57000</v>
      </c>
      <c r="AF550" s="76">
        <f t="shared" ca="1" si="622"/>
        <v>61750</v>
      </c>
      <c r="AG550" s="76">
        <f t="shared" ca="1" si="622"/>
        <v>66500</v>
      </c>
      <c r="AH550" s="76">
        <f t="shared" ca="1" si="622"/>
        <v>71250</v>
      </c>
      <c r="AI550" s="76">
        <f t="shared" ca="1" si="622"/>
        <v>76000</v>
      </c>
      <c r="AJ550" s="76">
        <f t="shared" ca="1" si="622"/>
        <v>80750</v>
      </c>
      <c r="AK550" s="76">
        <f t="shared" ca="1" si="622"/>
        <v>85500</v>
      </c>
      <c r="AL550" s="76">
        <f t="shared" ca="1" si="622"/>
        <v>90250</v>
      </c>
      <c r="AM550" s="76">
        <f t="shared" ca="1" si="622"/>
        <v>95000</v>
      </c>
      <c r="AN550" s="76">
        <f t="shared" ca="1" si="622"/>
        <v>99750</v>
      </c>
      <c r="AO550" s="76">
        <f t="shared" ca="1" si="622"/>
        <v>104500</v>
      </c>
      <c r="AP550" s="76">
        <f t="shared" ca="1" si="622"/>
        <v>109250</v>
      </c>
      <c r="AQ550" s="76">
        <f t="shared" ca="1" si="622"/>
        <v>114000</v>
      </c>
      <c r="AR550" s="76">
        <f t="shared" ca="1" si="622"/>
        <v>118750</v>
      </c>
      <c r="AS550" s="76">
        <f t="shared" ca="1" si="622"/>
        <v>123500</v>
      </c>
      <c r="AT550" s="76">
        <f t="shared" ca="1" si="622"/>
        <v>128250</v>
      </c>
      <c r="AU550" s="76">
        <f t="shared" ca="1" si="622"/>
        <v>133000</v>
      </c>
      <c r="AV550" s="76">
        <f t="shared" ca="1" si="622"/>
        <v>137750</v>
      </c>
      <c r="AW550" s="76">
        <f t="shared" ca="1" si="622"/>
        <v>142500</v>
      </c>
      <c r="AX550" s="76">
        <f t="shared" ca="1" si="622"/>
        <v>147250</v>
      </c>
      <c r="AY550" s="76">
        <f t="shared" ca="1" si="622"/>
        <v>152000</v>
      </c>
      <c r="AZ550" s="76">
        <f t="shared" ref="AZ550:CE550" ca="1" si="623">AY554</f>
        <v>156750</v>
      </c>
      <c r="BA550" s="76">
        <f t="shared" ca="1" si="623"/>
        <v>161500</v>
      </c>
      <c r="BB550" s="76">
        <f t="shared" ca="1" si="623"/>
        <v>166250</v>
      </c>
      <c r="BC550" s="76">
        <f t="shared" ca="1" si="623"/>
        <v>171000</v>
      </c>
      <c r="BD550" s="76">
        <f t="shared" ca="1" si="623"/>
        <v>175750</v>
      </c>
      <c r="BE550" s="76">
        <f t="shared" ca="1" si="623"/>
        <v>180500</v>
      </c>
      <c r="BF550" s="76">
        <f t="shared" ca="1" si="623"/>
        <v>185250</v>
      </c>
      <c r="BG550" s="76">
        <f t="shared" ca="1" si="623"/>
        <v>190000</v>
      </c>
      <c r="BH550" s="76">
        <f t="shared" ca="1" si="623"/>
        <v>194750</v>
      </c>
      <c r="BI550" s="76">
        <f t="shared" ca="1" si="623"/>
        <v>199500</v>
      </c>
      <c r="BJ550" s="76">
        <f t="shared" ca="1" si="623"/>
        <v>204250</v>
      </c>
      <c r="BK550" s="76">
        <f t="shared" ca="1" si="623"/>
        <v>209000</v>
      </c>
      <c r="BL550" s="76">
        <f t="shared" ca="1" si="623"/>
        <v>213750</v>
      </c>
      <c r="BM550" s="76">
        <f t="shared" ca="1" si="623"/>
        <v>218500</v>
      </c>
      <c r="BN550" s="76">
        <f t="shared" ca="1" si="623"/>
        <v>223250</v>
      </c>
      <c r="BO550" s="76">
        <f t="shared" ca="1" si="623"/>
        <v>228000</v>
      </c>
      <c r="BP550" s="76">
        <f t="shared" ca="1" si="623"/>
        <v>232750</v>
      </c>
      <c r="BQ550" s="76">
        <f t="shared" ca="1" si="623"/>
        <v>237500</v>
      </c>
      <c r="BR550" s="76">
        <f t="shared" ca="1" si="623"/>
        <v>242250</v>
      </c>
      <c r="BS550" s="76">
        <f t="shared" ca="1" si="623"/>
        <v>247000</v>
      </c>
      <c r="BT550" s="76">
        <f t="shared" ca="1" si="623"/>
        <v>251750</v>
      </c>
      <c r="BU550" s="76">
        <f t="shared" ca="1" si="623"/>
        <v>256500</v>
      </c>
      <c r="BV550" s="76">
        <f t="shared" ca="1" si="623"/>
        <v>261250</v>
      </c>
      <c r="BW550" s="76">
        <f t="shared" ca="1" si="623"/>
        <v>266000</v>
      </c>
      <c r="BX550" s="76">
        <f t="shared" ca="1" si="623"/>
        <v>270750</v>
      </c>
      <c r="BY550" s="76">
        <f t="shared" ca="1" si="623"/>
        <v>275500</v>
      </c>
      <c r="BZ550" s="76">
        <f t="shared" ca="1" si="623"/>
        <v>280250</v>
      </c>
      <c r="CA550" s="76">
        <f t="shared" ca="1" si="623"/>
        <v>285000</v>
      </c>
      <c r="CB550" s="76">
        <f t="shared" ca="1" si="623"/>
        <v>289750</v>
      </c>
      <c r="CC550" s="76">
        <f t="shared" ca="1" si="623"/>
        <v>294500</v>
      </c>
      <c r="CD550" s="76">
        <f t="shared" ca="1" si="623"/>
        <v>299250</v>
      </c>
      <c r="CE550" s="76">
        <f t="shared" ca="1" si="623"/>
        <v>304000</v>
      </c>
      <c r="CF550" s="76">
        <f t="shared" ref="CF550:CL550" ca="1" si="624">CE554</f>
        <v>308750</v>
      </c>
      <c r="CG550" s="76">
        <f t="shared" ca="1" si="624"/>
        <v>313500</v>
      </c>
      <c r="CH550" s="76">
        <f t="shared" ca="1" si="624"/>
        <v>318250</v>
      </c>
      <c r="CI550" s="76">
        <f t="shared" ca="1" si="624"/>
        <v>323000</v>
      </c>
      <c r="CJ550" s="76">
        <f t="shared" ca="1" si="624"/>
        <v>327750</v>
      </c>
      <c r="CK550" s="76">
        <f t="shared" ca="1" si="624"/>
        <v>332500</v>
      </c>
      <c r="CL550" s="76">
        <f t="shared" ca="1" si="624"/>
        <v>337250</v>
      </c>
      <c r="CO550" s="76">
        <f t="shared" ref="CO550:DL550" si="625">CN554</f>
        <v>0</v>
      </c>
      <c r="CP550" s="76" t="e">
        <f t="shared" ca="1" si="625"/>
        <v>#N/A</v>
      </c>
      <c r="CQ550" s="76" t="e">
        <f t="shared" ca="1" si="625"/>
        <v>#N/A</v>
      </c>
      <c r="CR550" s="76" t="e">
        <f t="shared" ca="1" si="625"/>
        <v>#N/A</v>
      </c>
      <c r="CS550" s="76" t="e">
        <f t="shared" ca="1" si="625"/>
        <v>#N/A</v>
      </c>
      <c r="CT550" s="76" t="e">
        <f t="shared" ca="1" si="625"/>
        <v>#N/A</v>
      </c>
      <c r="CU550" s="76" t="e">
        <f t="shared" ca="1" si="625"/>
        <v>#N/A</v>
      </c>
      <c r="CV550" s="76" t="e">
        <f t="shared" ca="1" si="625"/>
        <v>#N/A</v>
      </c>
      <c r="CW550" s="76" t="e">
        <f t="shared" ca="1" si="625"/>
        <v>#N/A</v>
      </c>
      <c r="CX550" s="76" t="e">
        <f t="shared" ca="1" si="625"/>
        <v>#N/A</v>
      </c>
      <c r="CY550" s="76" t="e">
        <f t="shared" ca="1" si="625"/>
        <v>#N/A</v>
      </c>
      <c r="CZ550" s="76" t="e">
        <f t="shared" ca="1" si="625"/>
        <v>#N/A</v>
      </c>
      <c r="DA550" s="76" t="e">
        <f t="shared" ca="1" si="625"/>
        <v>#N/A</v>
      </c>
      <c r="DB550" s="76" t="e">
        <f t="shared" ca="1" si="625"/>
        <v>#N/A</v>
      </c>
      <c r="DC550" s="76" t="e">
        <f t="shared" ca="1" si="625"/>
        <v>#N/A</v>
      </c>
      <c r="DD550" s="76" t="e">
        <f t="shared" ca="1" si="625"/>
        <v>#N/A</v>
      </c>
      <c r="DE550" s="76" t="e">
        <f t="shared" ca="1" si="625"/>
        <v>#N/A</v>
      </c>
      <c r="DF550" s="76" t="e">
        <f t="shared" ca="1" si="625"/>
        <v>#N/A</v>
      </c>
      <c r="DG550" s="76" t="e">
        <f t="shared" ca="1" si="625"/>
        <v>#N/A</v>
      </c>
      <c r="DH550" s="76" t="e">
        <f t="shared" ca="1" si="625"/>
        <v>#N/A</v>
      </c>
      <c r="DI550" s="76" t="e">
        <f t="shared" ca="1" si="625"/>
        <v>#N/A</v>
      </c>
      <c r="DJ550" s="76" t="e">
        <f t="shared" ca="1" si="625"/>
        <v>#N/A</v>
      </c>
      <c r="DK550" s="76" t="e">
        <f t="shared" ca="1" si="625"/>
        <v>#N/A</v>
      </c>
      <c r="DL550" s="76" t="e">
        <f t="shared" ca="1" si="625"/>
        <v>#N/A</v>
      </c>
    </row>
    <row r="551" spans="1:116" x14ac:dyDescent="0.4">
      <c r="B551" s="6"/>
      <c r="C551" s="6"/>
      <c r="D551" t="s">
        <v>268</v>
      </c>
      <c r="E551" s="8" t="str">
        <f t="shared" si="620"/>
        <v>551 SUB-PV</v>
      </c>
      <c r="G551" s="158" t="s">
        <v>72</v>
      </c>
      <c r="K551" s="34">
        <f t="shared" ref="K551:P551" ca="1" si="626">SUMIF($3:$3,K$2,551:551)</f>
        <v>60000</v>
      </c>
      <c r="L551" s="34">
        <f t="shared" ca="1" si="626"/>
        <v>60000</v>
      </c>
      <c r="M551" s="34">
        <f t="shared" ca="1" si="626"/>
        <v>60000</v>
      </c>
      <c r="N551" s="34">
        <f t="shared" ca="1" si="626"/>
        <v>60000</v>
      </c>
      <c r="O551" s="34">
        <f t="shared" ca="1" si="626"/>
        <v>60000</v>
      </c>
      <c r="P551" s="34">
        <f t="shared" ca="1" si="626"/>
        <v>60000</v>
      </c>
      <c r="R551" s="15"/>
      <c r="S551" s="76" cm="1">
        <f t="array" aca="1" ref="S551" ca="1">INDIRECT(S541)</f>
        <v>5000</v>
      </c>
      <c r="T551" s="76" cm="1">
        <f t="array" aca="1" ref="T551" ca="1">INDIRECT(T541)</f>
        <v>5000</v>
      </c>
      <c r="U551" s="76" cm="1">
        <f t="array" aca="1" ref="U551" ca="1">INDIRECT(U541)</f>
        <v>5000</v>
      </c>
      <c r="V551" s="76" cm="1">
        <f t="array" aca="1" ref="V551" ca="1">INDIRECT(V541)</f>
        <v>5000</v>
      </c>
      <c r="W551" s="76" cm="1">
        <f t="array" aca="1" ref="W551" ca="1">INDIRECT(W541)</f>
        <v>5000</v>
      </c>
      <c r="X551" s="76" cm="1">
        <f t="array" aca="1" ref="X551" ca="1">INDIRECT(X541)</f>
        <v>5000</v>
      </c>
      <c r="Y551" s="76" cm="1">
        <f t="array" aca="1" ref="Y551" ca="1">INDIRECT(Y541)</f>
        <v>5000</v>
      </c>
      <c r="Z551" s="76" cm="1">
        <f t="array" aca="1" ref="Z551" ca="1">INDIRECT(Z541)</f>
        <v>5000</v>
      </c>
      <c r="AA551" s="76" cm="1">
        <f t="array" aca="1" ref="AA551" ca="1">INDIRECT(AA541)</f>
        <v>5000</v>
      </c>
      <c r="AB551" s="76" cm="1">
        <f t="array" aca="1" ref="AB551" ca="1">INDIRECT(AB541)</f>
        <v>5000</v>
      </c>
      <c r="AC551" s="76" cm="1">
        <f t="array" aca="1" ref="AC551" ca="1">INDIRECT(AC541)</f>
        <v>5000</v>
      </c>
      <c r="AD551" s="76" cm="1">
        <f t="array" aca="1" ref="AD551" ca="1">INDIRECT(AD541)</f>
        <v>5000</v>
      </c>
      <c r="AE551" s="76" cm="1">
        <f t="array" aca="1" ref="AE551" ca="1">INDIRECT(AE541)</f>
        <v>5000</v>
      </c>
      <c r="AF551" s="76" cm="1">
        <f t="array" aca="1" ref="AF551" ca="1">INDIRECT(AF541)</f>
        <v>5000</v>
      </c>
      <c r="AG551" s="76" cm="1">
        <f t="array" aca="1" ref="AG551" ca="1">INDIRECT(AG541)</f>
        <v>5000</v>
      </c>
      <c r="AH551" s="76" cm="1">
        <f t="array" aca="1" ref="AH551" ca="1">INDIRECT(AH541)</f>
        <v>5000</v>
      </c>
      <c r="AI551" s="76" cm="1">
        <f t="array" aca="1" ref="AI551" ca="1">INDIRECT(AI541)</f>
        <v>5000</v>
      </c>
      <c r="AJ551" s="76" cm="1">
        <f t="array" aca="1" ref="AJ551" ca="1">INDIRECT(AJ541)</f>
        <v>5000</v>
      </c>
      <c r="AK551" s="76" cm="1">
        <f t="array" aca="1" ref="AK551" ca="1">INDIRECT(AK541)</f>
        <v>5000</v>
      </c>
      <c r="AL551" s="76" cm="1">
        <f t="array" aca="1" ref="AL551" ca="1">INDIRECT(AL541)</f>
        <v>5000</v>
      </c>
      <c r="AM551" s="76" cm="1">
        <f t="array" aca="1" ref="AM551" ca="1">INDIRECT(AM541)</f>
        <v>5000</v>
      </c>
      <c r="AN551" s="76" cm="1">
        <f t="array" aca="1" ref="AN551" ca="1">INDIRECT(AN541)</f>
        <v>5000</v>
      </c>
      <c r="AO551" s="76" cm="1">
        <f t="array" aca="1" ref="AO551" ca="1">INDIRECT(AO541)</f>
        <v>5000</v>
      </c>
      <c r="AP551" s="76" cm="1">
        <f t="array" aca="1" ref="AP551" ca="1">INDIRECT(AP541)</f>
        <v>5000</v>
      </c>
      <c r="AQ551" s="76" cm="1">
        <f t="array" aca="1" ref="AQ551" ca="1">INDIRECT(AQ541)</f>
        <v>5000</v>
      </c>
      <c r="AR551" s="76" cm="1">
        <f t="array" aca="1" ref="AR551" ca="1">INDIRECT(AR541)</f>
        <v>5000</v>
      </c>
      <c r="AS551" s="76" cm="1">
        <f t="array" aca="1" ref="AS551" ca="1">INDIRECT(AS541)</f>
        <v>5000</v>
      </c>
      <c r="AT551" s="76" cm="1">
        <f t="array" aca="1" ref="AT551" ca="1">INDIRECT(AT541)</f>
        <v>5000</v>
      </c>
      <c r="AU551" s="76" cm="1">
        <f t="array" aca="1" ref="AU551" ca="1">INDIRECT(AU541)</f>
        <v>5000</v>
      </c>
      <c r="AV551" s="76" cm="1">
        <f t="array" aca="1" ref="AV551" ca="1">INDIRECT(AV541)</f>
        <v>5000</v>
      </c>
      <c r="AW551" s="76" cm="1">
        <f t="array" aca="1" ref="AW551" ca="1">INDIRECT(AW541)</f>
        <v>5000</v>
      </c>
      <c r="AX551" s="76" cm="1">
        <f t="array" aca="1" ref="AX551" ca="1">INDIRECT(AX541)</f>
        <v>5000</v>
      </c>
      <c r="AY551" s="76" cm="1">
        <f t="array" aca="1" ref="AY551" ca="1">INDIRECT(AY541)</f>
        <v>5000</v>
      </c>
      <c r="AZ551" s="76" cm="1">
        <f t="array" aca="1" ref="AZ551" ca="1">INDIRECT(AZ541)</f>
        <v>5000</v>
      </c>
      <c r="BA551" s="76" cm="1">
        <f t="array" aca="1" ref="BA551" ca="1">INDIRECT(BA541)</f>
        <v>5000</v>
      </c>
      <c r="BB551" s="76" cm="1">
        <f t="array" aca="1" ref="BB551" ca="1">INDIRECT(BB541)</f>
        <v>5000</v>
      </c>
      <c r="BC551" s="76" cm="1">
        <f t="array" aca="1" ref="BC551" ca="1">INDIRECT(BC541)</f>
        <v>5000</v>
      </c>
      <c r="BD551" s="76" cm="1">
        <f t="array" aca="1" ref="BD551" ca="1">INDIRECT(BD541)</f>
        <v>5000</v>
      </c>
      <c r="BE551" s="76" cm="1">
        <f t="array" aca="1" ref="BE551" ca="1">INDIRECT(BE541)</f>
        <v>5000</v>
      </c>
      <c r="BF551" s="76" cm="1">
        <f t="array" aca="1" ref="BF551" ca="1">INDIRECT(BF541)</f>
        <v>5000</v>
      </c>
      <c r="BG551" s="76" cm="1">
        <f t="array" aca="1" ref="BG551" ca="1">INDIRECT(BG541)</f>
        <v>5000</v>
      </c>
      <c r="BH551" s="76" cm="1">
        <f t="array" aca="1" ref="BH551" ca="1">INDIRECT(BH541)</f>
        <v>5000</v>
      </c>
      <c r="BI551" s="76" cm="1">
        <f t="array" aca="1" ref="BI551" ca="1">INDIRECT(BI541)</f>
        <v>5000</v>
      </c>
      <c r="BJ551" s="76" cm="1">
        <f t="array" aca="1" ref="BJ551" ca="1">INDIRECT(BJ541)</f>
        <v>5000</v>
      </c>
      <c r="BK551" s="76" cm="1">
        <f t="array" aca="1" ref="BK551" ca="1">INDIRECT(BK541)</f>
        <v>5000</v>
      </c>
      <c r="BL551" s="76" cm="1">
        <f t="array" aca="1" ref="BL551" ca="1">INDIRECT(BL541)</f>
        <v>5000</v>
      </c>
      <c r="BM551" s="76" cm="1">
        <f t="array" aca="1" ref="BM551" ca="1">INDIRECT(BM541)</f>
        <v>5000</v>
      </c>
      <c r="BN551" s="76" cm="1">
        <f t="array" aca="1" ref="BN551" ca="1">INDIRECT(BN541)</f>
        <v>5000</v>
      </c>
      <c r="BO551" s="76" cm="1">
        <f t="array" aca="1" ref="BO551" ca="1">INDIRECT(BO541)</f>
        <v>5000</v>
      </c>
      <c r="BP551" s="76" cm="1">
        <f t="array" aca="1" ref="BP551" ca="1">INDIRECT(BP541)</f>
        <v>5000</v>
      </c>
      <c r="BQ551" s="76" cm="1">
        <f t="array" aca="1" ref="BQ551" ca="1">INDIRECT(BQ541)</f>
        <v>5000</v>
      </c>
      <c r="BR551" s="76" cm="1">
        <f t="array" aca="1" ref="BR551" ca="1">INDIRECT(BR541)</f>
        <v>5000</v>
      </c>
      <c r="BS551" s="76" cm="1">
        <f t="array" aca="1" ref="BS551" ca="1">INDIRECT(BS541)</f>
        <v>5000</v>
      </c>
      <c r="BT551" s="76" cm="1">
        <f t="array" aca="1" ref="BT551" ca="1">INDIRECT(BT541)</f>
        <v>5000</v>
      </c>
      <c r="BU551" s="76" cm="1">
        <f t="array" aca="1" ref="BU551" ca="1">INDIRECT(BU541)</f>
        <v>5000</v>
      </c>
      <c r="BV551" s="76" cm="1">
        <f t="array" aca="1" ref="BV551" ca="1">INDIRECT(BV541)</f>
        <v>5000</v>
      </c>
      <c r="BW551" s="76" cm="1">
        <f t="array" aca="1" ref="BW551" ca="1">INDIRECT(BW541)</f>
        <v>5000</v>
      </c>
      <c r="BX551" s="76" cm="1">
        <f t="array" aca="1" ref="BX551" ca="1">INDIRECT(BX541)</f>
        <v>5000</v>
      </c>
      <c r="BY551" s="76" cm="1">
        <f t="array" aca="1" ref="BY551" ca="1">INDIRECT(BY541)</f>
        <v>5000</v>
      </c>
      <c r="BZ551" s="76" cm="1">
        <f t="array" aca="1" ref="BZ551" ca="1">INDIRECT(BZ541)</f>
        <v>5000</v>
      </c>
      <c r="CA551" s="76" cm="1">
        <f t="array" aca="1" ref="CA551" ca="1">INDIRECT(CA541)</f>
        <v>5000</v>
      </c>
      <c r="CB551" s="76" cm="1">
        <f t="array" aca="1" ref="CB551" ca="1">INDIRECT(CB541)</f>
        <v>5000</v>
      </c>
      <c r="CC551" s="76" cm="1">
        <f t="array" aca="1" ref="CC551" ca="1">INDIRECT(CC541)</f>
        <v>5000</v>
      </c>
      <c r="CD551" s="76" cm="1">
        <f t="array" aca="1" ref="CD551" ca="1">INDIRECT(CD541)</f>
        <v>5000</v>
      </c>
      <c r="CE551" s="76" cm="1">
        <f t="array" aca="1" ref="CE551" ca="1">INDIRECT(CE541)</f>
        <v>5000</v>
      </c>
      <c r="CF551" s="76" cm="1">
        <f t="array" aca="1" ref="CF551" ca="1">INDIRECT(CF541)</f>
        <v>5000</v>
      </c>
      <c r="CG551" s="76" cm="1">
        <f t="array" aca="1" ref="CG551" ca="1">INDIRECT(CG541)</f>
        <v>5000</v>
      </c>
      <c r="CH551" s="76" cm="1">
        <f t="array" aca="1" ref="CH551" ca="1">INDIRECT(CH541)</f>
        <v>5000</v>
      </c>
      <c r="CI551" s="76" cm="1">
        <f t="array" aca="1" ref="CI551" ca="1">INDIRECT(CI541)</f>
        <v>5000</v>
      </c>
      <c r="CJ551" s="76" cm="1">
        <f t="array" aca="1" ref="CJ551" ca="1">INDIRECT(CJ541)</f>
        <v>5000</v>
      </c>
      <c r="CK551" s="76" cm="1">
        <f t="array" aca="1" ref="CK551" ca="1">INDIRECT(CK541)</f>
        <v>5000</v>
      </c>
      <c r="CL551" s="76" cm="1">
        <f t="array" aca="1" ref="CL551" ca="1">INDIRECT(CL541)</f>
        <v>5000</v>
      </c>
      <c r="CO551" s="76" cm="1">
        <f t="array" aca="1" ref="CO551" ca="1">INDIRECT(CO541)</f>
        <v>5000</v>
      </c>
      <c r="CP551" s="76" cm="1">
        <f t="array" aca="1" ref="CP551" ca="1">INDIRECT(CP541)</f>
        <v>5000</v>
      </c>
      <c r="CQ551" s="76" cm="1">
        <f t="array" aca="1" ref="CQ551" ca="1">INDIRECT(CQ541)</f>
        <v>5000</v>
      </c>
      <c r="CR551" s="76" cm="1">
        <f t="array" aca="1" ref="CR551" ca="1">INDIRECT(CR541)</f>
        <v>5000</v>
      </c>
      <c r="CS551" s="76" cm="1">
        <f t="array" aca="1" ref="CS551" ca="1">INDIRECT(CS541)</f>
        <v>5000</v>
      </c>
      <c r="CT551" s="76" cm="1">
        <f t="array" aca="1" ref="CT551" ca="1">INDIRECT(CT541)</f>
        <v>5000</v>
      </c>
      <c r="CU551" s="76" cm="1">
        <f t="array" aca="1" ref="CU551" ca="1">INDIRECT(CU541)</f>
        <v>5000</v>
      </c>
      <c r="CV551" s="76" cm="1">
        <f t="array" aca="1" ref="CV551" ca="1">INDIRECT(CV541)</f>
        <v>5000</v>
      </c>
      <c r="CW551" s="76" cm="1">
        <f t="array" aca="1" ref="CW551" ca="1">INDIRECT(CW541)</f>
        <v>5000</v>
      </c>
      <c r="CX551" s="76" cm="1">
        <f t="array" aca="1" ref="CX551" ca="1">INDIRECT(CX541)</f>
        <v>5000</v>
      </c>
      <c r="CY551" s="76" cm="1">
        <f t="array" aca="1" ref="CY551" ca="1">INDIRECT(CY541)</f>
        <v>5000</v>
      </c>
      <c r="CZ551" s="76" cm="1">
        <f t="array" aca="1" ref="CZ551" ca="1">INDIRECT(CZ541)</f>
        <v>5000</v>
      </c>
      <c r="DA551" s="76" cm="1">
        <f t="array" aca="1" ref="DA551" ca="1">INDIRECT(DA541)</f>
        <v>5000</v>
      </c>
      <c r="DB551" s="76" cm="1">
        <f t="array" aca="1" ref="DB551" ca="1">INDIRECT(DB541)</f>
        <v>5000</v>
      </c>
      <c r="DC551" s="76" cm="1">
        <f t="array" aca="1" ref="DC551" ca="1">INDIRECT(DC541)</f>
        <v>5000</v>
      </c>
      <c r="DD551" s="76" cm="1">
        <f t="array" aca="1" ref="DD551" ca="1">INDIRECT(DD541)</f>
        <v>5000</v>
      </c>
      <c r="DE551" s="76" cm="1">
        <f t="array" aca="1" ref="DE551" ca="1">INDIRECT(DE541)</f>
        <v>5000</v>
      </c>
      <c r="DF551" s="76" cm="1">
        <f t="array" aca="1" ref="DF551" ca="1">INDIRECT(DF541)</f>
        <v>5000</v>
      </c>
      <c r="DG551" s="76" cm="1">
        <f t="array" aca="1" ref="DG551" ca="1">INDIRECT(DG541)</f>
        <v>5000</v>
      </c>
      <c r="DH551" s="76" cm="1">
        <f t="array" aca="1" ref="DH551" ca="1">INDIRECT(DH541)</f>
        <v>5000</v>
      </c>
      <c r="DI551" s="76" cm="1">
        <f t="array" aca="1" ref="DI551" ca="1">INDIRECT(DI541)</f>
        <v>5000</v>
      </c>
      <c r="DJ551" s="76" cm="1">
        <f t="array" aca="1" ref="DJ551" ca="1">INDIRECT(DJ541)</f>
        <v>5000</v>
      </c>
      <c r="DK551" s="76" cm="1">
        <f t="array" aca="1" ref="DK551" ca="1">INDIRECT(DK541)</f>
        <v>5000</v>
      </c>
      <c r="DL551" s="76" cm="1">
        <f t="array" aca="1" ref="DL551" ca="1">INDIRECT(DL541)</f>
        <v>5000</v>
      </c>
    </row>
    <row r="552" spans="1:116" x14ac:dyDescent="0.4">
      <c r="B552" t="str">
        <f>E552</f>
        <v>552 SUB-PV</v>
      </c>
      <c r="D552" t="s">
        <v>268</v>
      </c>
      <c r="E552" s="8" t="str">
        <f t="shared" si="620"/>
        <v>552 SUB-PV</v>
      </c>
      <c r="G552" s="145" t="s">
        <v>73</v>
      </c>
      <c r="H552" s="12"/>
      <c r="I552" s="60"/>
      <c r="J552" s="60"/>
      <c r="K552" s="16">
        <v>0.05</v>
      </c>
      <c r="L552" s="16">
        <v>0.05</v>
      </c>
      <c r="M552" s="16">
        <v>0.05</v>
      </c>
      <c r="N552" s="16">
        <v>0.05</v>
      </c>
      <c r="O552" s="16">
        <v>0.05</v>
      </c>
      <c r="P552" s="16">
        <v>0.05</v>
      </c>
      <c r="R552" s="20"/>
      <c r="S552" s="150" cm="1">
        <f t="array" ref="S552">INDEX($K:$P,ROW(),MATCH(S$3,$K$2:$P$2,0))</f>
        <v>0.05</v>
      </c>
      <c r="T552" s="150" cm="1">
        <f t="array" ref="T552">INDEX($K:$P,ROW(),MATCH(T$3,$K$2:$P$2,0))</f>
        <v>0.05</v>
      </c>
      <c r="U552" s="150" cm="1">
        <f t="array" ref="U552">INDEX($K:$P,ROW(),MATCH(U$3,$K$2:$P$2,0))</f>
        <v>0.05</v>
      </c>
      <c r="V552" s="150" cm="1">
        <f t="array" ref="V552">INDEX($K:$P,ROW(),MATCH(V$3,$K$2:$P$2,0))</f>
        <v>0.05</v>
      </c>
      <c r="W552" s="150" cm="1">
        <f t="array" ref="W552">INDEX($K:$P,ROW(),MATCH(W$3,$K$2:$P$2,0))</f>
        <v>0.05</v>
      </c>
      <c r="X552" s="150" cm="1">
        <f t="array" ref="X552">INDEX($K:$P,ROW(),MATCH(X$3,$K$2:$P$2,0))</f>
        <v>0.05</v>
      </c>
      <c r="Y552" s="150" cm="1">
        <f t="array" ref="Y552">INDEX($K:$P,ROW(),MATCH(Y$3,$K$2:$P$2,0))</f>
        <v>0.05</v>
      </c>
      <c r="Z552" s="150" cm="1">
        <f t="array" ref="Z552">INDEX($K:$P,ROW(),MATCH(Z$3,$K$2:$P$2,0))</f>
        <v>0.05</v>
      </c>
      <c r="AA552" s="150" cm="1">
        <f t="array" ref="AA552">INDEX($K:$P,ROW(),MATCH(AA$3,$K$2:$P$2,0))</f>
        <v>0.05</v>
      </c>
      <c r="AB552" s="150" cm="1">
        <f t="array" ref="AB552">INDEX($K:$P,ROW(),MATCH(AB$3,$K$2:$P$2,0))</f>
        <v>0.05</v>
      </c>
      <c r="AC552" s="150" cm="1">
        <f t="array" ref="AC552">INDEX($K:$P,ROW(),MATCH(AC$3,$K$2:$P$2,0))</f>
        <v>0.05</v>
      </c>
      <c r="AD552" s="150" cm="1">
        <f t="array" ref="AD552">INDEX($K:$P,ROW(),MATCH(AD$3,$K$2:$P$2,0))</f>
        <v>0.05</v>
      </c>
      <c r="AE552" s="150" cm="1">
        <f t="array" ref="AE552">INDEX($K:$P,ROW(),MATCH(AE$3,$K$2:$P$2,0))</f>
        <v>0.05</v>
      </c>
      <c r="AF552" s="150" cm="1">
        <f t="array" ref="AF552">INDEX($K:$P,ROW(),MATCH(AF$3,$K$2:$P$2,0))</f>
        <v>0.05</v>
      </c>
      <c r="AG552" s="150" cm="1">
        <f t="array" ref="AG552">INDEX($K:$P,ROW(),MATCH(AG$3,$K$2:$P$2,0))</f>
        <v>0.05</v>
      </c>
      <c r="AH552" s="150" cm="1">
        <f t="array" ref="AH552">INDEX($K:$P,ROW(),MATCH(AH$3,$K$2:$P$2,0))</f>
        <v>0.05</v>
      </c>
      <c r="AI552" s="150" cm="1">
        <f t="array" ref="AI552">INDEX($K:$P,ROW(),MATCH(AI$3,$K$2:$P$2,0))</f>
        <v>0.05</v>
      </c>
      <c r="AJ552" s="150" cm="1">
        <f t="array" ref="AJ552">INDEX($K:$P,ROW(),MATCH(AJ$3,$K$2:$P$2,0))</f>
        <v>0.05</v>
      </c>
      <c r="AK552" s="150" cm="1">
        <f t="array" ref="AK552">INDEX($K:$P,ROW(),MATCH(AK$3,$K$2:$P$2,0))</f>
        <v>0.05</v>
      </c>
      <c r="AL552" s="150" cm="1">
        <f t="array" ref="AL552">INDEX($K:$P,ROW(),MATCH(AL$3,$K$2:$P$2,0))</f>
        <v>0.05</v>
      </c>
      <c r="AM552" s="150" cm="1">
        <f t="array" ref="AM552">INDEX($K:$P,ROW(),MATCH(AM$3,$K$2:$P$2,0))</f>
        <v>0.05</v>
      </c>
      <c r="AN552" s="150" cm="1">
        <f t="array" ref="AN552">INDEX($K:$P,ROW(),MATCH(AN$3,$K$2:$P$2,0))</f>
        <v>0.05</v>
      </c>
      <c r="AO552" s="150" cm="1">
        <f t="array" ref="AO552">INDEX($K:$P,ROW(),MATCH(AO$3,$K$2:$P$2,0))</f>
        <v>0.05</v>
      </c>
      <c r="AP552" s="150" cm="1">
        <f t="array" ref="AP552">INDEX($K:$P,ROW(),MATCH(AP$3,$K$2:$P$2,0))</f>
        <v>0.05</v>
      </c>
      <c r="AQ552" s="150" cm="1">
        <f t="array" ref="AQ552">INDEX($K:$P,ROW(),MATCH(AQ$3,$K$2:$P$2,0))</f>
        <v>0.05</v>
      </c>
      <c r="AR552" s="150" cm="1">
        <f t="array" ref="AR552">INDEX($K:$P,ROW(),MATCH(AR$3,$K$2:$P$2,0))</f>
        <v>0.05</v>
      </c>
      <c r="AS552" s="150" cm="1">
        <f t="array" ref="AS552">INDEX($K:$P,ROW(),MATCH(AS$3,$K$2:$P$2,0))</f>
        <v>0.05</v>
      </c>
      <c r="AT552" s="150" cm="1">
        <f t="array" ref="AT552">INDEX($K:$P,ROW(),MATCH(AT$3,$K$2:$P$2,0))</f>
        <v>0.05</v>
      </c>
      <c r="AU552" s="150" cm="1">
        <f t="array" ref="AU552">INDEX($K:$P,ROW(),MATCH(AU$3,$K$2:$P$2,0))</f>
        <v>0.05</v>
      </c>
      <c r="AV552" s="150" cm="1">
        <f t="array" ref="AV552">INDEX($K:$P,ROW(),MATCH(AV$3,$K$2:$P$2,0))</f>
        <v>0.05</v>
      </c>
      <c r="AW552" s="150" cm="1">
        <f t="array" ref="AW552">INDEX($K:$P,ROW(),MATCH(AW$3,$K$2:$P$2,0))</f>
        <v>0.05</v>
      </c>
      <c r="AX552" s="150" cm="1">
        <f t="array" ref="AX552">INDEX($K:$P,ROW(),MATCH(AX$3,$K$2:$P$2,0))</f>
        <v>0.05</v>
      </c>
      <c r="AY552" s="150" cm="1">
        <f t="array" ref="AY552">INDEX($K:$P,ROW(),MATCH(AY$3,$K$2:$P$2,0))</f>
        <v>0.05</v>
      </c>
      <c r="AZ552" s="150" cm="1">
        <f t="array" ref="AZ552">INDEX($K:$P,ROW(),MATCH(AZ$3,$K$2:$P$2,0))</f>
        <v>0.05</v>
      </c>
      <c r="BA552" s="150" cm="1">
        <f t="array" ref="BA552">INDEX($K:$P,ROW(),MATCH(BA$3,$K$2:$P$2,0))</f>
        <v>0.05</v>
      </c>
      <c r="BB552" s="150" cm="1">
        <f t="array" ref="BB552">INDEX($K:$P,ROW(),MATCH(BB$3,$K$2:$P$2,0))</f>
        <v>0.05</v>
      </c>
      <c r="BC552" s="150" cm="1">
        <f t="array" ref="BC552">INDEX($K:$P,ROW(),MATCH(BC$3,$K$2:$P$2,0))</f>
        <v>0.05</v>
      </c>
      <c r="BD552" s="150" cm="1">
        <f t="array" ref="BD552">INDEX($K:$P,ROW(),MATCH(BD$3,$K$2:$P$2,0))</f>
        <v>0.05</v>
      </c>
      <c r="BE552" s="150" cm="1">
        <f t="array" ref="BE552">INDEX($K:$P,ROW(),MATCH(BE$3,$K$2:$P$2,0))</f>
        <v>0.05</v>
      </c>
      <c r="BF552" s="150" cm="1">
        <f t="array" ref="BF552">INDEX($K:$P,ROW(),MATCH(BF$3,$K$2:$P$2,0))</f>
        <v>0.05</v>
      </c>
      <c r="BG552" s="150" cm="1">
        <f t="array" ref="BG552">INDEX($K:$P,ROW(),MATCH(BG$3,$K$2:$P$2,0))</f>
        <v>0.05</v>
      </c>
      <c r="BH552" s="150" cm="1">
        <f t="array" ref="BH552">INDEX($K:$P,ROW(),MATCH(BH$3,$K$2:$P$2,0))</f>
        <v>0.05</v>
      </c>
      <c r="BI552" s="150" cm="1">
        <f t="array" ref="BI552">INDEX($K:$P,ROW(),MATCH(BI$3,$K$2:$P$2,0))</f>
        <v>0.05</v>
      </c>
      <c r="BJ552" s="150" cm="1">
        <f t="array" ref="BJ552">INDEX($K:$P,ROW(),MATCH(BJ$3,$K$2:$P$2,0))</f>
        <v>0.05</v>
      </c>
      <c r="BK552" s="150" cm="1">
        <f t="array" ref="BK552">INDEX($K:$P,ROW(),MATCH(BK$3,$K$2:$P$2,0))</f>
        <v>0.05</v>
      </c>
      <c r="BL552" s="150" cm="1">
        <f t="array" ref="BL552">INDEX($K:$P,ROW(),MATCH(BL$3,$K$2:$P$2,0))</f>
        <v>0.05</v>
      </c>
      <c r="BM552" s="150" cm="1">
        <f t="array" ref="BM552">INDEX($K:$P,ROW(),MATCH(BM$3,$K$2:$P$2,0))</f>
        <v>0.05</v>
      </c>
      <c r="BN552" s="150" cm="1">
        <f t="array" ref="BN552">INDEX($K:$P,ROW(),MATCH(BN$3,$K$2:$P$2,0))</f>
        <v>0.05</v>
      </c>
      <c r="BO552" s="150" cm="1">
        <f t="array" ref="BO552">INDEX($K:$P,ROW(),MATCH(BO$3,$K$2:$P$2,0))</f>
        <v>0.05</v>
      </c>
      <c r="BP552" s="150" cm="1">
        <f t="array" ref="BP552">INDEX($K:$P,ROW(),MATCH(BP$3,$K$2:$P$2,0))</f>
        <v>0.05</v>
      </c>
      <c r="BQ552" s="150" cm="1">
        <f t="array" ref="BQ552">INDEX($K:$P,ROW(),MATCH(BQ$3,$K$2:$P$2,0))</f>
        <v>0.05</v>
      </c>
      <c r="BR552" s="150" cm="1">
        <f t="array" ref="BR552">INDEX($K:$P,ROW(),MATCH(BR$3,$K$2:$P$2,0))</f>
        <v>0.05</v>
      </c>
      <c r="BS552" s="150" cm="1">
        <f t="array" ref="BS552">INDEX($K:$P,ROW(),MATCH(BS$3,$K$2:$P$2,0))</f>
        <v>0.05</v>
      </c>
      <c r="BT552" s="150" cm="1">
        <f t="array" ref="BT552">INDEX($K:$P,ROW(),MATCH(BT$3,$K$2:$P$2,0))</f>
        <v>0.05</v>
      </c>
      <c r="BU552" s="150" cm="1">
        <f t="array" ref="BU552">INDEX($K:$P,ROW(),MATCH(BU$3,$K$2:$P$2,0))</f>
        <v>0.05</v>
      </c>
      <c r="BV552" s="150" cm="1">
        <f t="array" ref="BV552">INDEX($K:$P,ROW(),MATCH(BV$3,$K$2:$P$2,0))</f>
        <v>0.05</v>
      </c>
      <c r="BW552" s="150" cm="1">
        <f t="array" ref="BW552">INDEX($K:$P,ROW(),MATCH(BW$3,$K$2:$P$2,0))</f>
        <v>0.05</v>
      </c>
      <c r="BX552" s="150" cm="1">
        <f t="array" ref="BX552">INDEX($K:$P,ROW(),MATCH(BX$3,$K$2:$P$2,0))</f>
        <v>0.05</v>
      </c>
      <c r="BY552" s="150" cm="1">
        <f t="array" ref="BY552">INDEX($K:$P,ROW(),MATCH(BY$3,$K$2:$P$2,0))</f>
        <v>0.05</v>
      </c>
      <c r="BZ552" s="150" cm="1">
        <f t="array" ref="BZ552">INDEX($K:$P,ROW(),MATCH(BZ$3,$K$2:$P$2,0))</f>
        <v>0.05</v>
      </c>
      <c r="CA552" s="150" cm="1">
        <f t="array" ref="CA552">INDEX($K:$P,ROW(),MATCH(CA$3,$K$2:$P$2,0))</f>
        <v>0.05</v>
      </c>
      <c r="CB552" s="150" cm="1">
        <f t="array" ref="CB552">INDEX($K:$P,ROW(),MATCH(CB$3,$K$2:$P$2,0))</f>
        <v>0.05</v>
      </c>
      <c r="CC552" s="150" cm="1">
        <f t="array" ref="CC552">INDEX($K:$P,ROW(),MATCH(CC$3,$K$2:$P$2,0))</f>
        <v>0.05</v>
      </c>
      <c r="CD552" s="150" cm="1">
        <f t="array" ref="CD552">INDEX($K:$P,ROW(),MATCH(CD$3,$K$2:$P$2,0))</f>
        <v>0.05</v>
      </c>
      <c r="CE552" s="150" cm="1">
        <f t="array" ref="CE552">INDEX($K:$P,ROW(),MATCH(CE$3,$K$2:$P$2,0))</f>
        <v>0.05</v>
      </c>
      <c r="CF552" s="150" cm="1">
        <f t="array" ref="CF552">INDEX($K:$P,ROW(),MATCH(CF$3,$K$2:$P$2,0))</f>
        <v>0.05</v>
      </c>
      <c r="CG552" s="150" cm="1">
        <f t="array" ref="CG552">INDEX($K:$P,ROW(),MATCH(CG$3,$K$2:$P$2,0))</f>
        <v>0.05</v>
      </c>
      <c r="CH552" s="150" cm="1">
        <f t="array" ref="CH552">INDEX($K:$P,ROW(),MATCH(CH$3,$K$2:$P$2,0))</f>
        <v>0.05</v>
      </c>
      <c r="CI552" s="150" cm="1">
        <f t="array" ref="CI552">INDEX($K:$P,ROW(),MATCH(CI$3,$K$2:$P$2,0))</f>
        <v>0.05</v>
      </c>
      <c r="CJ552" s="150" cm="1">
        <f t="array" ref="CJ552">INDEX($K:$P,ROW(),MATCH(CJ$3,$K$2:$P$2,0))</f>
        <v>0.05</v>
      </c>
      <c r="CK552" s="150" cm="1">
        <f t="array" ref="CK552">INDEX($K:$P,ROW(),MATCH(CK$3,$K$2:$P$2,0))</f>
        <v>0.05</v>
      </c>
      <c r="CL552" s="150" cm="1">
        <f t="array" ref="CL552">INDEX($K:$P,ROW(),MATCH(CL$3,$K$2:$P$2,0))</f>
        <v>0.05</v>
      </c>
      <c r="CN552" s="60"/>
      <c r="CO552" s="150" t="e" cm="1">
        <f t="array" ref="CO552">INDEX($K:$P,ROW(),MATCH(CO$3,$K$2:$P$2,0))</f>
        <v>#N/A</v>
      </c>
      <c r="CP552" s="150" t="e" cm="1">
        <f t="array" ref="CP552">INDEX($K:$P,ROW(),MATCH(CP$3,$K$2:$P$2,0))</f>
        <v>#N/A</v>
      </c>
      <c r="CQ552" s="150" t="e" cm="1">
        <f t="array" ref="CQ552">INDEX($K:$P,ROW(),MATCH(CQ$3,$K$2:$P$2,0))</f>
        <v>#N/A</v>
      </c>
      <c r="CR552" s="150" t="e" cm="1">
        <f t="array" ref="CR552">INDEX($K:$P,ROW(),MATCH(CR$3,$K$2:$P$2,0))</f>
        <v>#N/A</v>
      </c>
      <c r="CS552" s="150" t="e" cm="1">
        <f t="array" ref="CS552">INDEX($K:$P,ROW(),MATCH(CS$3,$K$2:$P$2,0))</f>
        <v>#N/A</v>
      </c>
      <c r="CT552" s="150" t="e" cm="1">
        <f t="array" ref="CT552">INDEX($K:$P,ROW(),MATCH(CT$3,$K$2:$P$2,0))</f>
        <v>#N/A</v>
      </c>
      <c r="CU552" s="150" t="e" cm="1">
        <f t="array" ref="CU552">INDEX($K:$P,ROW(),MATCH(CU$3,$K$2:$P$2,0))</f>
        <v>#N/A</v>
      </c>
      <c r="CV552" s="150" t="e" cm="1">
        <f t="array" ref="CV552">INDEX($K:$P,ROW(),MATCH(CV$3,$K$2:$P$2,0))</f>
        <v>#N/A</v>
      </c>
      <c r="CW552" s="150" t="e" cm="1">
        <f t="array" ref="CW552">INDEX($K:$P,ROW(),MATCH(CW$3,$K$2:$P$2,0))</f>
        <v>#N/A</v>
      </c>
      <c r="CX552" s="150" t="e" cm="1">
        <f t="array" ref="CX552">INDEX($K:$P,ROW(),MATCH(CX$3,$K$2:$P$2,0))</f>
        <v>#N/A</v>
      </c>
      <c r="CY552" s="150" t="e" cm="1">
        <f t="array" ref="CY552">INDEX($K:$P,ROW(),MATCH(CY$3,$K$2:$P$2,0))</f>
        <v>#N/A</v>
      </c>
      <c r="CZ552" s="150" t="e" cm="1">
        <f t="array" ref="CZ552">INDEX($K:$P,ROW(),MATCH(CZ$3,$K$2:$P$2,0))</f>
        <v>#N/A</v>
      </c>
      <c r="DA552" s="150" t="e" cm="1">
        <f t="array" ref="DA552">INDEX($K:$P,ROW(),MATCH(DA$3,$K$2:$P$2,0))</f>
        <v>#N/A</v>
      </c>
      <c r="DB552" s="150" t="e" cm="1">
        <f t="array" ref="DB552">INDEX($K:$P,ROW(),MATCH(DB$3,$K$2:$P$2,0))</f>
        <v>#N/A</v>
      </c>
      <c r="DC552" s="150" t="e" cm="1">
        <f t="array" ref="DC552">INDEX($K:$P,ROW(),MATCH(DC$3,$K$2:$P$2,0))</f>
        <v>#N/A</v>
      </c>
      <c r="DD552" s="150" t="e" cm="1">
        <f t="array" ref="DD552">INDEX($K:$P,ROW(),MATCH(DD$3,$K$2:$P$2,0))</f>
        <v>#N/A</v>
      </c>
      <c r="DE552" s="150" t="e" cm="1">
        <f t="array" ref="DE552">INDEX($K:$P,ROW(),MATCH(DE$3,$K$2:$P$2,0))</f>
        <v>#N/A</v>
      </c>
      <c r="DF552" s="150" t="e" cm="1">
        <f t="array" ref="DF552">INDEX($K:$P,ROW(),MATCH(DF$3,$K$2:$P$2,0))</f>
        <v>#N/A</v>
      </c>
      <c r="DG552" s="150" t="e" cm="1">
        <f t="array" ref="DG552">INDEX($K:$P,ROW(),MATCH(DG$3,$K$2:$P$2,0))</f>
        <v>#N/A</v>
      </c>
      <c r="DH552" s="150" t="e" cm="1">
        <f t="array" ref="DH552">INDEX($K:$P,ROW(),MATCH(DH$3,$K$2:$P$2,0))</f>
        <v>#N/A</v>
      </c>
      <c r="DI552" s="150" t="e" cm="1">
        <f t="array" ref="DI552">INDEX($K:$P,ROW(),MATCH(DI$3,$K$2:$P$2,0))</f>
        <v>#N/A</v>
      </c>
      <c r="DJ552" s="150" t="e" cm="1">
        <f t="array" ref="DJ552">INDEX($K:$P,ROW(),MATCH(DJ$3,$K$2:$P$2,0))</f>
        <v>#N/A</v>
      </c>
      <c r="DK552" s="150" t="e" cm="1">
        <f t="array" ref="DK552">INDEX($K:$P,ROW(),MATCH(DK$3,$K$2:$P$2,0))</f>
        <v>#N/A</v>
      </c>
      <c r="DL552" s="150" t="e" cm="1">
        <f t="array" ref="DL552">INDEX($K:$P,ROW(),MATCH(DL$3,$K$2:$P$2,0))</f>
        <v>#N/A</v>
      </c>
    </row>
    <row r="553" spans="1:116" x14ac:dyDescent="0.4">
      <c r="D553" t="s">
        <v>268</v>
      </c>
      <c r="E553" s="8" t="str">
        <f t="shared" si="620"/>
        <v>553 SUB-PV</v>
      </c>
      <c r="G553" s="158" t="s">
        <v>74</v>
      </c>
      <c r="K553" s="34">
        <f t="shared" ref="K553:P553" ca="1" si="627">SUMIF($3:$3,K$2,553:553)</f>
        <v>-3000</v>
      </c>
      <c r="L553" s="34">
        <f t="shared" ca="1" si="627"/>
        <v>-3000</v>
      </c>
      <c r="M553" s="34">
        <f t="shared" ca="1" si="627"/>
        <v>-3000</v>
      </c>
      <c r="N553" s="34">
        <f t="shared" ca="1" si="627"/>
        <v>-3000</v>
      </c>
      <c r="O553" s="34">
        <f t="shared" ca="1" si="627"/>
        <v>-3000</v>
      </c>
      <c r="P553" s="34">
        <f t="shared" ca="1" si="627"/>
        <v>-3000</v>
      </c>
      <c r="R553" s="15"/>
      <c r="S553" s="76">
        <f t="shared" ref="S553:AX553" ca="1" si="628">-S551*S552</f>
        <v>-250</v>
      </c>
      <c r="T553" s="76">
        <f t="shared" ca="1" si="628"/>
        <v>-250</v>
      </c>
      <c r="U553" s="76">
        <f t="shared" ca="1" si="628"/>
        <v>-250</v>
      </c>
      <c r="V553" s="76">
        <f t="shared" ca="1" si="628"/>
        <v>-250</v>
      </c>
      <c r="W553" s="76">
        <f t="shared" ca="1" si="628"/>
        <v>-250</v>
      </c>
      <c r="X553" s="76">
        <f t="shared" ca="1" si="628"/>
        <v>-250</v>
      </c>
      <c r="Y553" s="76">
        <f t="shared" ca="1" si="628"/>
        <v>-250</v>
      </c>
      <c r="Z553" s="76">
        <f t="shared" ca="1" si="628"/>
        <v>-250</v>
      </c>
      <c r="AA553" s="76">
        <f t="shared" ca="1" si="628"/>
        <v>-250</v>
      </c>
      <c r="AB553" s="76">
        <f t="shared" ca="1" si="628"/>
        <v>-250</v>
      </c>
      <c r="AC553" s="76">
        <f t="shared" ca="1" si="628"/>
        <v>-250</v>
      </c>
      <c r="AD553" s="76">
        <f t="shared" ca="1" si="628"/>
        <v>-250</v>
      </c>
      <c r="AE553" s="76">
        <f t="shared" ca="1" si="628"/>
        <v>-250</v>
      </c>
      <c r="AF553" s="76">
        <f t="shared" ca="1" si="628"/>
        <v>-250</v>
      </c>
      <c r="AG553" s="76">
        <f t="shared" ca="1" si="628"/>
        <v>-250</v>
      </c>
      <c r="AH553" s="76">
        <f t="shared" ca="1" si="628"/>
        <v>-250</v>
      </c>
      <c r="AI553" s="76">
        <f t="shared" ca="1" si="628"/>
        <v>-250</v>
      </c>
      <c r="AJ553" s="76">
        <f t="shared" ca="1" si="628"/>
        <v>-250</v>
      </c>
      <c r="AK553" s="76">
        <f t="shared" ca="1" si="628"/>
        <v>-250</v>
      </c>
      <c r="AL553" s="76">
        <f t="shared" ca="1" si="628"/>
        <v>-250</v>
      </c>
      <c r="AM553" s="76">
        <f t="shared" ca="1" si="628"/>
        <v>-250</v>
      </c>
      <c r="AN553" s="76">
        <f t="shared" ca="1" si="628"/>
        <v>-250</v>
      </c>
      <c r="AO553" s="76">
        <f t="shared" ca="1" si="628"/>
        <v>-250</v>
      </c>
      <c r="AP553" s="76">
        <f t="shared" ca="1" si="628"/>
        <v>-250</v>
      </c>
      <c r="AQ553" s="76">
        <f t="shared" ca="1" si="628"/>
        <v>-250</v>
      </c>
      <c r="AR553" s="76">
        <f t="shared" ca="1" si="628"/>
        <v>-250</v>
      </c>
      <c r="AS553" s="76">
        <f t="shared" ca="1" si="628"/>
        <v>-250</v>
      </c>
      <c r="AT553" s="76">
        <f t="shared" ca="1" si="628"/>
        <v>-250</v>
      </c>
      <c r="AU553" s="76">
        <f t="shared" ca="1" si="628"/>
        <v>-250</v>
      </c>
      <c r="AV553" s="76">
        <f t="shared" ca="1" si="628"/>
        <v>-250</v>
      </c>
      <c r="AW553" s="76">
        <f t="shared" ca="1" si="628"/>
        <v>-250</v>
      </c>
      <c r="AX553" s="76">
        <f t="shared" ca="1" si="628"/>
        <v>-250</v>
      </c>
      <c r="AY553" s="76">
        <f t="shared" ref="AY553:CD553" ca="1" si="629">-AY551*AY552</f>
        <v>-250</v>
      </c>
      <c r="AZ553" s="76">
        <f t="shared" ca="1" si="629"/>
        <v>-250</v>
      </c>
      <c r="BA553" s="76">
        <f t="shared" ca="1" si="629"/>
        <v>-250</v>
      </c>
      <c r="BB553" s="76">
        <f t="shared" ca="1" si="629"/>
        <v>-250</v>
      </c>
      <c r="BC553" s="76">
        <f t="shared" ca="1" si="629"/>
        <v>-250</v>
      </c>
      <c r="BD553" s="76">
        <f t="shared" ca="1" si="629"/>
        <v>-250</v>
      </c>
      <c r="BE553" s="76">
        <f t="shared" ca="1" si="629"/>
        <v>-250</v>
      </c>
      <c r="BF553" s="76">
        <f t="shared" ca="1" si="629"/>
        <v>-250</v>
      </c>
      <c r="BG553" s="76">
        <f t="shared" ca="1" si="629"/>
        <v>-250</v>
      </c>
      <c r="BH553" s="76">
        <f t="shared" ca="1" si="629"/>
        <v>-250</v>
      </c>
      <c r="BI553" s="76">
        <f t="shared" ca="1" si="629"/>
        <v>-250</v>
      </c>
      <c r="BJ553" s="76">
        <f t="shared" ca="1" si="629"/>
        <v>-250</v>
      </c>
      <c r="BK553" s="76">
        <f t="shared" ca="1" si="629"/>
        <v>-250</v>
      </c>
      <c r="BL553" s="76">
        <f t="shared" ca="1" si="629"/>
        <v>-250</v>
      </c>
      <c r="BM553" s="76">
        <f t="shared" ca="1" si="629"/>
        <v>-250</v>
      </c>
      <c r="BN553" s="76">
        <f t="shared" ca="1" si="629"/>
        <v>-250</v>
      </c>
      <c r="BO553" s="76">
        <f t="shared" ca="1" si="629"/>
        <v>-250</v>
      </c>
      <c r="BP553" s="76">
        <f t="shared" ca="1" si="629"/>
        <v>-250</v>
      </c>
      <c r="BQ553" s="76">
        <f t="shared" ca="1" si="629"/>
        <v>-250</v>
      </c>
      <c r="BR553" s="76">
        <f t="shared" ca="1" si="629"/>
        <v>-250</v>
      </c>
      <c r="BS553" s="76">
        <f t="shared" ca="1" si="629"/>
        <v>-250</v>
      </c>
      <c r="BT553" s="76">
        <f t="shared" ca="1" si="629"/>
        <v>-250</v>
      </c>
      <c r="BU553" s="76">
        <f t="shared" ca="1" si="629"/>
        <v>-250</v>
      </c>
      <c r="BV553" s="76">
        <f t="shared" ca="1" si="629"/>
        <v>-250</v>
      </c>
      <c r="BW553" s="76">
        <f t="shared" ca="1" si="629"/>
        <v>-250</v>
      </c>
      <c r="BX553" s="76">
        <f t="shared" ca="1" si="629"/>
        <v>-250</v>
      </c>
      <c r="BY553" s="76">
        <f t="shared" ca="1" si="629"/>
        <v>-250</v>
      </c>
      <c r="BZ553" s="76">
        <f t="shared" ca="1" si="629"/>
        <v>-250</v>
      </c>
      <c r="CA553" s="76">
        <f t="shared" ca="1" si="629"/>
        <v>-250</v>
      </c>
      <c r="CB553" s="76">
        <f t="shared" ca="1" si="629"/>
        <v>-250</v>
      </c>
      <c r="CC553" s="76">
        <f t="shared" ca="1" si="629"/>
        <v>-250</v>
      </c>
      <c r="CD553" s="76">
        <f t="shared" ca="1" si="629"/>
        <v>-250</v>
      </c>
      <c r="CE553" s="76">
        <f t="shared" ref="CE553:CL553" ca="1" si="630">-CE551*CE552</f>
        <v>-250</v>
      </c>
      <c r="CF553" s="76">
        <f t="shared" ca="1" si="630"/>
        <v>-250</v>
      </c>
      <c r="CG553" s="76">
        <f t="shared" ca="1" si="630"/>
        <v>-250</v>
      </c>
      <c r="CH553" s="76">
        <f t="shared" ca="1" si="630"/>
        <v>-250</v>
      </c>
      <c r="CI553" s="76">
        <f t="shared" ca="1" si="630"/>
        <v>-250</v>
      </c>
      <c r="CJ553" s="76">
        <f t="shared" ca="1" si="630"/>
        <v>-250</v>
      </c>
      <c r="CK553" s="76">
        <f t="shared" ca="1" si="630"/>
        <v>-250</v>
      </c>
      <c r="CL553" s="76">
        <f t="shared" ca="1" si="630"/>
        <v>-250</v>
      </c>
      <c r="CO553" s="76" t="e">
        <f t="shared" ref="CO553:DK553" ca="1" si="631">-CO551*CO552</f>
        <v>#N/A</v>
      </c>
      <c r="CP553" s="76" t="e">
        <f t="shared" ca="1" si="631"/>
        <v>#N/A</v>
      </c>
      <c r="CQ553" s="76" t="e">
        <f t="shared" ca="1" si="631"/>
        <v>#N/A</v>
      </c>
      <c r="CR553" s="76" t="e">
        <f t="shared" ca="1" si="631"/>
        <v>#N/A</v>
      </c>
      <c r="CS553" s="76" t="e">
        <f t="shared" ca="1" si="631"/>
        <v>#N/A</v>
      </c>
      <c r="CT553" s="76" t="e">
        <f t="shared" ca="1" si="631"/>
        <v>#N/A</v>
      </c>
      <c r="CU553" s="76" t="e">
        <f t="shared" ca="1" si="631"/>
        <v>#N/A</v>
      </c>
      <c r="CV553" s="76" t="e">
        <f t="shared" ca="1" si="631"/>
        <v>#N/A</v>
      </c>
      <c r="CW553" s="76" t="e">
        <f t="shared" ca="1" si="631"/>
        <v>#N/A</v>
      </c>
      <c r="CX553" s="76" t="e">
        <f t="shared" ca="1" si="631"/>
        <v>#N/A</v>
      </c>
      <c r="CY553" s="76" t="e">
        <f t="shared" ca="1" si="631"/>
        <v>#N/A</v>
      </c>
      <c r="CZ553" s="76" t="e">
        <f t="shared" ca="1" si="631"/>
        <v>#N/A</v>
      </c>
      <c r="DA553" s="76" t="e">
        <f t="shared" ca="1" si="631"/>
        <v>#N/A</v>
      </c>
      <c r="DB553" s="76" t="e">
        <f t="shared" ca="1" si="631"/>
        <v>#N/A</v>
      </c>
      <c r="DC553" s="76" t="e">
        <f t="shared" ca="1" si="631"/>
        <v>#N/A</v>
      </c>
      <c r="DD553" s="76" t="e">
        <f t="shared" ca="1" si="631"/>
        <v>#N/A</v>
      </c>
      <c r="DE553" s="76" t="e">
        <f t="shared" ca="1" si="631"/>
        <v>#N/A</v>
      </c>
      <c r="DF553" s="76" t="e">
        <f t="shared" ca="1" si="631"/>
        <v>#N/A</v>
      </c>
      <c r="DG553" s="76" t="e">
        <f t="shared" ca="1" si="631"/>
        <v>#N/A</v>
      </c>
      <c r="DH553" s="76" t="e">
        <f t="shared" ca="1" si="631"/>
        <v>#N/A</v>
      </c>
      <c r="DI553" s="76" t="e">
        <f t="shared" ca="1" si="631"/>
        <v>#N/A</v>
      </c>
      <c r="DJ553" s="76" t="e">
        <f t="shared" ca="1" si="631"/>
        <v>#N/A</v>
      </c>
      <c r="DK553" s="76" t="e">
        <f t="shared" ca="1" si="631"/>
        <v>#N/A</v>
      </c>
      <c r="DL553" s="76" t="e">
        <f t="shared" ref="DL553" ca="1" si="632">-DL551*DL552</f>
        <v>#N/A</v>
      </c>
    </row>
    <row r="554" spans="1:116" x14ac:dyDescent="0.4">
      <c r="C554" t="s">
        <v>80</v>
      </c>
      <c r="D554" t="s">
        <v>268</v>
      </c>
      <c r="E554" s="8" t="str">
        <f t="shared" si="620"/>
        <v>554 SUB-PV</v>
      </c>
      <c r="G554" s="127" t="str">
        <f>"# of "&amp;G562&amp;"s"</f>
        <v># of subscribers</v>
      </c>
      <c r="H554" s="31"/>
      <c r="I554" s="73"/>
      <c r="J554" s="73"/>
      <c r="K554" s="119">
        <f t="shared" ref="K554:P554" ca="1" si="633">SUMIF($4:$4,K$2,554:554)</f>
        <v>57000</v>
      </c>
      <c r="L554" s="119">
        <f t="shared" ca="1" si="633"/>
        <v>114000</v>
      </c>
      <c r="M554" s="119">
        <f t="shared" ca="1" si="633"/>
        <v>171000</v>
      </c>
      <c r="N554" s="119">
        <f t="shared" ca="1" si="633"/>
        <v>228000</v>
      </c>
      <c r="O554" s="119">
        <f t="shared" ca="1" si="633"/>
        <v>285000</v>
      </c>
      <c r="P554" s="119">
        <f t="shared" ca="1" si="633"/>
        <v>342000</v>
      </c>
      <c r="R554" s="117"/>
      <c r="S554" s="151">
        <f t="shared" ref="S554:AX554" ca="1" si="634">S550+S551+S553</f>
        <v>4750</v>
      </c>
      <c r="T554" s="151">
        <f t="shared" ca="1" si="634"/>
        <v>9500</v>
      </c>
      <c r="U554" s="151">
        <f t="shared" ca="1" si="634"/>
        <v>14250</v>
      </c>
      <c r="V554" s="151">
        <f t="shared" ca="1" si="634"/>
        <v>19000</v>
      </c>
      <c r="W554" s="151">
        <f t="shared" ca="1" si="634"/>
        <v>23750</v>
      </c>
      <c r="X554" s="151">
        <f t="shared" ca="1" si="634"/>
        <v>28500</v>
      </c>
      <c r="Y554" s="151">
        <f t="shared" ca="1" si="634"/>
        <v>33250</v>
      </c>
      <c r="Z554" s="151">
        <f t="shared" ca="1" si="634"/>
        <v>38000</v>
      </c>
      <c r="AA554" s="151">
        <f t="shared" ca="1" si="634"/>
        <v>42750</v>
      </c>
      <c r="AB554" s="151">
        <f t="shared" ca="1" si="634"/>
        <v>47500</v>
      </c>
      <c r="AC554" s="151">
        <f t="shared" ca="1" si="634"/>
        <v>52250</v>
      </c>
      <c r="AD554" s="151">
        <f t="shared" ca="1" si="634"/>
        <v>57000</v>
      </c>
      <c r="AE554" s="151">
        <f t="shared" ca="1" si="634"/>
        <v>61750</v>
      </c>
      <c r="AF554" s="151">
        <f t="shared" ca="1" si="634"/>
        <v>66500</v>
      </c>
      <c r="AG554" s="151">
        <f t="shared" ca="1" si="634"/>
        <v>71250</v>
      </c>
      <c r="AH554" s="151">
        <f t="shared" ca="1" si="634"/>
        <v>76000</v>
      </c>
      <c r="AI554" s="151">
        <f t="shared" ca="1" si="634"/>
        <v>80750</v>
      </c>
      <c r="AJ554" s="151">
        <f t="shared" ca="1" si="634"/>
        <v>85500</v>
      </c>
      <c r="AK554" s="151">
        <f t="shared" ca="1" si="634"/>
        <v>90250</v>
      </c>
      <c r="AL554" s="151">
        <f t="shared" ca="1" si="634"/>
        <v>95000</v>
      </c>
      <c r="AM554" s="151">
        <f t="shared" ca="1" si="634"/>
        <v>99750</v>
      </c>
      <c r="AN554" s="151">
        <f t="shared" ca="1" si="634"/>
        <v>104500</v>
      </c>
      <c r="AO554" s="151">
        <f t="shared" ca="1" si="634"/>
        <v>109250</v>
      </c>
      <c r="AP554" s="151">
        <f t="shared" ca="1" si="634"/>
        <v>114000</v>
      </c>
      <c r="AQ554" s="151">
        <f t="shared" ca="1" si="634"/>
        <v>118750</v>
      </c>
      <c r="AR554" s="151">
        <f t="shared" ca="1" si="634"/>
        <v>123500</v>
      </c>
      <c r="AS554" s="151">
        <f t="shared" ca="1" si="634"/>
        <v>128250</v>
      </c>
      <c r="AT554" s="151">
        <f t="shared" ca="1" si="634"/>
        <v>133000</v>
      </c>
      <c r="AU554" s="151">
        <f t="shared" ca="1" si="634"/>
        <v>137750</v>
      </c>
      <c r="AV554" s="151">
        <f t="shared" ca="1" si="634"/>
        <v>142500</v>
      </c>
      <c r="AW554" s="151">
        <f t="shared" ca="1" si="634"/>
        <v>147250</v>
      </c>
      <c r="AX554" s="151">
        <f t="shared" ca="1" si="634"/>
        <v>152000</v>
      </c>
      <c r="AY554" s="151">
        <f t="shared" ref="AY554:CD554" ca="1" si="635">AY550+AY551+AY553</f>
        <v>156750</v>
      </c>
      <c r="AZ554" s="151">
        <f t="shared" ca="1" si="635"/>
        <v>161500</v>
      </c>
      <c r="BA554" s="151">
        <f t="shared" ca="1" si="635"/>
        <v>166250</v>
      </c>
      <c r="BB554" s="151">
        <f t="shared" ca="1" si="635"/>
        <v>171000</v>
      </c>
      <c r="BC554" s="151">
        <f t="shared" ca="1" si="635"/>
        <v>175750</v>
      </c>
      <c r="BD554" s="151">
        <f t="shared" ca="1" si="635"/>
        <v>180500</v>
      </c>
      <c r="BE554" s="151">
        <f t="shared" ca="1" si="635"/>
        <v>185250</v>
      </c>
      <c r="BF554" s="151">
        <f t="shared" ca="1" si="635"/>
        <v>190000</v>
      </c>
      <c r="BG554" s="151">
        <f t="shared" ca="1" si="635"/>
        <v>194750</v>
      </c>
      <c r="BH554" s="151">
        <f t="shared" ca="1" si="635"/>
        <v>199500</v>
      </c>
      <c r="BI554" s="151">
        <f t="shared" ca="1" si="635"/>
        <v>204250</v>
      </c>
      <c r="BJ554" s="151">
        <f t="shared" ca="1" si="635"/>
        <v>209000</v>
      </c>
      <c r="BK554" s="151">
        <f t="shared" ca="1" si="635"/>
        <v>213750</v>
      </c>
      <c r="BL554" s="151">
        <f t="shared" ca="1" si="635"/>
        <v>218500</v>
      </c>
      <c r="BM554" s="151">
        <f t="shared" ca="1" si="635"/>
        <v>223250</v>
      </c>
      <c r="BN554" s="151">
        <f t="shared" ca="1" si="635"/>
        <v>228000</v>
      </c>
      <c r="BO554" s="151">
        <f t="shared" ca="1" si="635"/>
        <v>232750</v>
      </c>
      <c r="BP554" s="151">
        <f t="shared" ca="1" si="635"/>
        <v>237500</v>
      </c>
      <c r="BQ554" s="151">
        <f t="shared" ca="1" si="635"/>
        <v>242250</v>
      </c>
      <c r="BR554" s="151">
        <f t="shared" ca="1" si="635"/>
        <v>247000</v>
      </c>
      <c r="BS554" s="151">
        <f t="shared" ca="1" si="635"/>
        <v>251750</v>
      </c>
      <c r="BT554" s="151">
        <f t="shared" ca="1" si="635"/>
        <v>256500</v>
      </c>
      <c r="BU554" s="151">
        <f t="shared" ca="1" si="635"/>
        <v>261250</v>
      </c>
      <c r="BV554" s="151">
        <f t="shared" ca="1" si="635"/>
        <v>266000</v>
      </c>
      <c r="BW554" s="151">
        <f t="shared" ca="1" si="635"/>
        <v>270750</v>
      </c>
      <c r="BX554" s="151">
        <f t="shared" ca="1" si="635"/>
        <v>275500</v>
      </c>
      <c r="BY554" s="151">
        <f t="shared" ca="1" si="635"/>
        <v>280250</v>
      </c>
      <c r="BZ554" s="151">
        <f t="shared" ca="1" si="635"/>
        <v>285000</v>
      </c>
      <c r="CA554" s="151">
        <f t="shared" ca="1" si="635"/>
        <v>289750</v>
      </c>
      <c r="CB554" s="151">
        <f t="shared" ca="1" si="635"/>
        <v>294500</v>
      </c>
      <c r="CC554" s="151">
        <f t="shared" ca="1" si="635"/>
        <v>299250</v>
      </c>
      <c r="CD554" s="151">
        <f t="shared" ca="1" si="635"/>
        <v>304000</v>
      </c>
      <c r="CE554" s="151">
        <f t="shared" ref="CE554:CL554" ca="1" si="636">CE550+CE551+CE553</f>
        <v>308750</v>
      </c>
      <c r="CF554" s="151">
        <f t="shared" ca="1" si="636"/>
        <v>313500</v>
      </c>
      <c r="CG554" s="151">
        <f t="shared" ca="1" si="636"/>
        <v>318250</v>
      </c>
      <c r="CH554" s="151">
        <f t="shared" ca="1" si="636"/>
        <v>323000</v>
      </c>
      <c r="CI554" s="151">
        <f t="shared" ca="1" si="636"/>
        <v>327750</v>
      </c>
      <c r="CJ554" s="151">
        <f t="shared" ca="1" si="636"/>
        <v>332500</v>
      </c>
      <c r="CK554" s="151">
        <f t="shared" ca="1" si="636"/>
        <v>337250</v>
      </c>
      <c r="CL554" s="151">
        <f t="shared" ca="1" si="636"/>
        <v>342000</v>
      </c>
      <c r="CN554" s="73"/>
      <c r="CO554" s="151" t="e">
        <f t="shared" ref="CO554:DL554" ca="1" si="637">CO550+CO551+CO553</f>
        <v>#N/A</v>
      </c>
      <c r="CP554" s="151" t="e">
        <f t="shared" ca="1" si="637"/>
        <v>#N/A</v>
      </c>
      <c r="CQ554" s="151" t="e">
        <f t="shared" ca="1" si="637"/>
        <v>#N/A</v>
      </c>
      <c r="CR554" s="151" t="e">
        <f t="shared" ca="1" si="637"/>
        <v>#N/A</v>
      </c>
      <c r="CS554" s="151" t="e">
        <f t="shared" ca="1" si="637"/>
        <v>#N/A</v>
      </c>
      <c r="CT554" s="151" t="e">
        <f t="shared" ca="1" si="637"/>
        <v>#N/A</v>
      </c>
      <c r="CU554" s="151" t="e">
        <f t="shared" ca="1" si="637"/>
        <v>#N/A</v>
      </c>
      <c r="CV554" s="151" t="e">
        <f t="shared" ca="1" si="637"/>
        <v>#N/A</v>
      </c>
      <c r="CW554" s="151" t="e">
        <f t="shared" ca="1" si="637"/>
        <v>#N/A</v>
      </c>
      <c r="CX554" s="151" t="e">
        <f t="shared" ca="1" si="637"/>
        <v>#N/A</v>
      </c>
      <c r="CY554" s="151" t="e">
        <f t="shared" ca="1" si="637"/>
        <v>#N/A</v>
      </c>
      <c r="CZ554" s="151" t="e">
        <f t="shared" ca="1" si="637"/>
        <v>#N/A</v>
      </c>
      <c r="DA554" s="151" t="e">
        <f t="shared" ca="1" si="637"/>
        <v>#N/A</v>
      </c>
      <c r="DB554" s="151" t="e">
        <f t="shared" ca="1" si="637"/>
        <v>#N/A</v>
      </c>
      <c r="DC554" s="151" t="e">
        <f t="shared" ca="1" si="637"/>
        <v>#N/A</v>
      </c>
      <c r="DD554" s="151" t="e">
        <f t="shared" ca="1" si="637"/>
        <v>#N/A</v>
      </c>
      <c r="DE554" s="151" t="e">
        <f t="shared" ca="1" si="637"/>
        <v>#N/A</v>
      </c>
      <c r="DF554" s="151" t="e">
        <f t="shared" ca="1" si="637"/>
        <v>#N/A</v>
      </c>
      <c r="DG554" s="151" t="e">
        <f t="shared" ca="1" si="637"/>
        <v>#N/A</v>
      </c>
      <c r="DH554" s="151" t="e">
        <f t="shared" ca="1" si="637"/>
        <v>#N/A</v>
      </c>
      <c r="DI554" s="151" t="e">
        <f t="shared" ca="1" si="637"/>
        <v>#N/A</v>
      </c>
      <c r="DJ554" s="151" t="e">
        <f t="shared" ca="1" si="637"/>
        <v>#N/A</v>
      </c>
      <c r="DK554" s="151" t="e">
        <f t="shared" ca="1" si="637"/>
        <v>#N/A</v>
      </c>
      <c r="DL554" s="151" t="e">
        <f t="shared" ca="1" si="637"/>
        <v>#N/A</v>
      </c>
    </row>
    <row r="555" spans="1:116" x14ac:dyDescent="0.4">
      <c r="D555" t="s">
        <v>268</v>
      </c>
      <c r="E555" s="8" t="str">
        <f t="shared" si="620"/>
        <v>555 SUB-PV</v>
      </c>
      <c r="G555" s="145" t="s">
        <v>62</v>
      </c>
      <c r="H555" s="12"/>
      <c r="I555" s="60"/>
      <c r="J555" s="60"/>
      <c r="K555" s="34">
        <f t="shared" ref="K555:P555" ca="1" si="638">K554-SUM(K553,K550:K551)</f>
        <v>0</v>
      </c>
      <c r="L555" s="34">
        <f t="shared" ca="1" si="638"/>
        <v>0</v>
      </c>
      <c r="M555" s="34">
        <f t="shared" ca="1" si="638"/>
        <v>0</v>
      </c>
      <c r="N555" s="34">
        <f t="shared" ca="1" si="638"/>
        <v>0</v>
      </c>
      <c r="O555" s="34">
        <f t="shared" ca="1" si="638"/>
        <v>0</v>
      </c>
      <c r="P555" s="34">
        <f t="shared" ca="1" si="638"/>
        <v>0</v>
      </c>
      <c r="R555" s="15"/>
      <c r="S555" s="76">
        <f t="shared" ref="S555:AX555" ca="1" si="639">S554-SUM(S553,S550:S551)</f>
        <v>0</v>
      </c>
      <c r="T555" s="76">
        <f t="shared" ca="1" si="639"/>
        <v>0</v>
      </c>
      <c r="U555" s="76">
        <f t="shared" ca="1" si="639"/>
        <v>0</v>
      </c>
      <c r="V555" s="76">
        <f t="shared" ca="1" si="639"/>
        <v>0</v>
      </c>
      <c r="W555" s="76">
        <f t="shared" ca="1" si="639"/>
        <v>0</v>
      </c>
      <c r="X555" s="76">
        <f t="shared" ca="1" si="639"/>
        <v>0</v>
      </c>
      <c r="Y555" s="76">
        <f t="shared" ca="1" si="639"/>
        <v>0</v>
      </c>
      <c r="Z555" s="76">
        <f t="shared" ca="1" si="639"/>
        <v>0</v>
      </c>
      <c r="AA555" s="76">
        <f t="shared" ca="1" si="639"/>
        <v>0</v>
      </c>
      <c r="AB555" s="76">
        <f t="shared" ca="1" si="639"/>
        <v>0</v>
      </c>
      <c r="AC555" s="76">
        <f t="shared" ca="1" si="639"/>
        <v>0</v>
      </c>
      <c r="AD555" s="76">
        <f t="shared" ca="1" si="639"/>
        <v>0</v>
      </c>
      <c r="AE555" s="76">
        <f t="shared" ca="1" si="639"/>
        <v>0</v>
      </c>
      <c r="AF555" s="76">
        <f t="shared" ca="1" si="639"/>
        <v>0</v>
      </c>
      <c r="AG555" s="76">
        <f t="shared" ca="1" si="639"/>
        <v>0</v>
      </c>
      <c r="AH555" s="76">
        <f t="shared" ca="1" si="639"/>
        <v>0</v>
      </c>
      <c r="AI555" s="76">
        <f t="shared" ca="1" si="639"/>
        <v>0</v>
      </c>
      <c r="AJ555" s="76">
        <f t="shared" ca="1" si="639"/>
        <v>0</v>
      </c>
      <c r="AK555" s="76">
        <f t="shared" ca="1" si="639"/>
        <v>0</v>
      </c>
      <c r="AL555" s="76">
        <f t="shared" ca="1" si="639"/>
        <v>0</v>
      </c>
      <c r="AM555" s="76">
        <f t="shared" ca="1" si="639"/>
        <v>0</v>
      </c>
      <c r="AN555" s="76">
        <f t="shared" ca="1" si="639"/>
        <v>0</v>
      </c>
      <c r="AO555" s="76">
        <f t="shared" ca="1" si="639"/>
        <v>0</v>
      </c>
      <c r="AP555" s="76">
        <f t="shared" ca="1" si="639"/>
        <v>0</v>
      </c>
      <c r="AQ555" s="76">
        <f t="shared" ca="1" si="639"/>
        <v>0</v>
      </c>
      <c r="AR555" s="76">
        <f t="shared" ca="1" si="639"/>
        <v>0</v>
      </c>
      <c r="AS555" s="76">
        <f t="shared" ca="1" si="639"/>
        <v>0</v>
      </c>
      <c r="AT555" s="76">
        <f t="shared" ca="1" si="639"/>
        <v>0</v>
      </c>
      <c r="AU555" s="76">
        <f t="shared" ca="1" si="639"/>
        <v>0</v>
      </c>
      <c r="AV555" s="76">
        <f t="shared" ca="1" si="639"/>
        <v>0</v>
      </c>
      <c r="AW555" s="76">
        <f t="shared" ca="1" si="639"/>
        <v>0</v>
      </c>
      <c r="AX555" s="76">
        <f t="shared" ca="1" si="639"/>
        <v>0</v>
      </c>
      <c r="AY555" s="76">
        <f t="shared" ref="AY555:CD555" ca="1" si="640">AY554-SUM(AY553,AY550:AY551)</f>
        <v>0</v>
      </c>
      <c r="AZ555" s="76">
        <f t="shared" ca="1" si="640"/>
        <v>0</v>
      </c>
      <c r="BA555" s="76">
        <f t="shared" ca="1" si="640"/>
        <v>0</v>
      </c>
      <c r="BB555" s="76">
        <f t="shared" ca="1" si="640"/>
        <v>0</v>
      </c>
      <c r="BC555" s="76">
        <f t="shared" ca="1" si="640"/>
        <v>0</v>
      </c>
      <c r="BD555" s="76">
        <f t="shared" ca="1" si="640"/>
        <v>0</v>
      </c>
      <c r="BE555" s="76">
        <f t="shared" ca="1" si="640"/>
        <v>0</v>
      </c>
      <c r="BF555" s="76">
        <f t="shared" ca="1" si="640"/>
        <v>0</v>
      </c>
      <c r="BG555" s="76">
        <f t="shared" ca="1" si="640"/>
        <v>0</v>
      </c>
      <c r="BH555" s="76">
        <f t="shared" ca="1" si="640"/>
        <v>0</v>
      </c>
      <c r="BI555" s="76">
        <f t="shared" ca="1" si="640"/>
        <v>0</v>
      </c>
      <c r="BJ555" s="76">
        <f t="shared" ca="1" si="640"/>
        <v>0</v>
      </c>
      <c r="BK555" s="76">
        <f t="shared" ca="1" si="640"/>
        <v>0</v>
      </c>
      <c r="BL555" s="76">
        <f t="shared" ca="1" si="640"/>
        <v>0</v>
      </c>
      <c r="BM555" s="76">
        <f t="shared" ca="1" si="640"/>
        <v>0</v>
      </c>
      <c r="BN555" s="76">
        <f t="shared" ca="1" si="640"/>
        <v>0</v>
      </c>
      <c r="BO555" s="76">
        <f t="shared" ca="1" si="640"/>
        <v>0</v>
      </c>
      <c r="BP555" s="76">
        <f t="shared" ca="1" si="640"/>
        <v>0</v>
      </c>
      <c r="BQ555" s="76">
        <f t="shared" ca="1" si="640"/>
        <v>0</v>
      </c>
      <c r="BR555" s="76">
        <f t="shared" ca="1" si="640"/>
        <v>0</v>
      </c>
      <c r="BS555" s="76">
        <f t="shared" ca="1" si="640"/>
        <v>0</v>
      </c>
      <c r="BT555" s="76">
        <f t="shared" ca="1" si="640"/>
        <v>0</v>
      </c>
      <c r="BU555" s="76">
        <f t="shared" ca="1" si="640"/>
        <v>0</v>
      </c>
      <c r="BV555" s="76">
        <f t="shared" ca="1" si="640"/>
        <v>0</v>
      </c>
      <c r="BW555" s="76">
        <f t="shared" ca="1" si="640"/>
        <v>0</v>
      </c>
      <c r="BX555" s="76">
        <f t="shared" ca="1" si="640"/>
        <v>0</v>
      </c>
      <c r="BY555" s="76">
        <f t="shared" ca="1" si="640"/>
        <v>0</v>
      </c>
      <c r="BZ555" s="76">
        <f t="shared" ca="1" si="640"/>
        <v>0</v>
      </c>
      <c r="CA555" s="76">
        <f t="shared" ca="1" si="640"/>
        <v>0</v>
      </c>
      <c r="CB555" s="76">
        <f t="shared" ca="1" si="640"/>
        <v>0</v>
      </c>
      <c r="CC555" s="76">
        <f t="shared" ca="1" si="640"/>
        <v>0</v>
      </c>
      <c r="CD555" s="76">
        <f t="shared" ca="1" si="640"/>
        <v>0</v>
      </c>
      <c r="CE555" s="76">
        <f t="shared" ref="CE555:CL555" ca="1" si="641">CE554-SUM(CE553,CE550:CE551)</f>
        <v>0</v>
      </c>
      <c r="CF555" s="76">
        <f t="shared" ca="1" si="641"/>
        <v>0</v>
      </c>
      <c r="CG555" s="76">
        <f t="shared" ca="1" si="641"/>
        <v>0</v>
      </c>
      <c r="CH555" s="76">
        <f t="shared" ca="1" si="641"/>
        <v>0</v>
      </c>
      <c r="CI555" s="76">
        <f t="shared" ca="1" si="641"/>
        <v>0</v>
      </c>
      <c r="CJ555" s="76">
        <f t="shared" ca="1" si="641"/>
        <v>0</v>
      </c>
      <c r="CK555" s="76">
        <f t="shared" ca="1" si="641"/>
        <v>0</v>
      </c>
      <c r="CL555" s="76">
        <f t="shared" ca="1" si="641"/>
        <v>0</v>
      </c>
      <c r="CN555" s="60"/>
      <c r="CO555" s="76" t="e">
        <f t="shared" ref="CO555:DL555" ca="1" si="642">CO554-SUM(CO553,CO550:CO551)</f>
        <v>#N/A</v>
      </c>
      <c r="CP555" s="76" t="e">
        <f t="shared" ca="1" si="642"/>
        <v>#N/A</v>
      </c>
      <c r="CQ555" s="76" t="e">
        <f t="shared" ca="1" si="642"/>
        <v>#N/A</v>
      </c>
      <c r="CR555" s="76" t="e">
        <f t="shared" ca="1" si="642"/>
        <v>#N/A</v>
      </c>
      <c r="CS555" s="76" t="e">
        <f t="shared" ca="1" si="642"/>
        <v>#N/A</v>
      </c>
      <c r="CT555" s="76" t="e">
        <f t="shared" ca="1" si="642"/>
        <v>#N/A</v>
      </c>
      <c r="CU555" s="76" t="e">
        <f t="shared" ca="1" si="642"/>
        <v>#N/A</v>
      </c>
      <c r="CV555" s="76" t="e">
        <f t="shared" ca="1" si="642"/>
        <v>#N/A</v>
      </c>
      <c r="CW555" s="76" t="e">
        <f t="shared" ca="1" si="642"/>
        <v>#N/A</v>
      </c>
      <c r="CX555" s="76" t="e">
        <f t="shared" ca="1" si="642"/>
        <v>#N/A</v>
      </c>
      <c r="CY555" s="76" t="e">
        <f t="shared" ca="1" si="642"/>
        <v>#N/A</v>
      </c>
      <c r="CZ555" s="76" t="e">
        <f t="shared" ca="1" si="642"/>
        <v>#N/A</v>
      </c>
      <c r="DA555" s="76" t="e">
        <f t="shared" ca="1" si="642"/>
        <v>#N/A</v>
      </c>
      <c r="DB555" s="76" t="e">
        <f t="shared" ca="1" si="642"/>
        <v>#N/A</v>
      </c>
      <c r="DC555" s="76" t="e">
        <f t="shared" ca="1" si="642"/>
        <v>#N/A</v>
      </c>
      <c r="DD555" s="76" t="e">
        <f t="shared" ca="1" si="642"/>
        <v>#N/A</v>
      </c>
      <c r="DE555" s="76" t="e">
        <f t="shared" ca="1" si="642"/>
        <v>#N/A</v>
      </c>
      <c r="DF555" s="76" t="e">
        <f t="shared" ca="1" si="642"/>
        <v>#N/A</v>
      </c>
      <c r="DG555" s="76" t="e">
        <f t="shared" ca="1" si="642"/>
        <v>#N/A</v>
      </c>
      <c r="DH555" s="76" t="e">
        <f t="shared" ca="1" si="642"/>
        <v>#N/A</v>
      </c>
      <c r="DI555" s="76" t="e">
        <f t="shared" ca="1" si="642"/>
        <v>#N/A</v>
      </c>
      <c r="DJ555" s="76" t="e">
        <f t="shared" ca="1" si="642"/>
        <v>#N/A</v>
      </c>
      <c r="DK555" s="76" t="e">
        <f t="shared" ca="1" si="642"/>
        <v>#N/A</v>
      </c>
      <c r="DL555" s="76" t="e">
        <f t="shared" ca="1" si="642"/>
        <v>#N/A</v>
      </c>
    </row>
    <row r="556" spans="1:116" x14ac:dyDescent="0.4">
      <c r="D556" t="s">
        <v>268</v>
      </c>
      <c r="E556" s="8" t="str">
        <f t="shared" si="620"/>
        <v>556 SUB-PV</v>
      </c>
      <c r="G556" s="13"/>
      <c r="H556" s="12"/>
      <c r="K556" s="34"/>
      <c r="L556" s="34"/>
      <c r="M556" s="34"/>
      <c r="N556" s="34"/>
      <c r="O556" s="34"/>
      <c r="P556" s="34"/>
      <c r="R556" s="15"/>
      <c r="S556" s="76"/>
      <c r="T556" s="76"/>
      <c r="U556" s="76"/>
      <c r="V556" s="76"/>
      <c r="W556" s="76"/>
      <c r="X556" s="76"/>
      <c r="Y556" s="76"/>
      <c r="Z556" s="76"/>
      <c r="AA556" s="76"/>
      <c r="AB556" s="76"/>
      <c r="AC556" s="76"/>
      <c r="AD556" s="76"/>
      <c r="AE556" s="76"/>
      <c r="AF556" s="76"/>
      <c r="AG556" s="76"/>
      <c r="AH556" s="76"/>
      <c r="AI556" s="76"/>
      <c r="AJ556" s="76"/>
      <c r="AK556" s="76"/>
      <c r="AL556" s="76"/>
      <c r="AM556" s="76"/>
      <c r="AN556" s="76"/>
      <c r="AO556" s="76"/>
      <c r="AP556" s="76"/>
      <c r="AQ556" s="76"/>
      <c r="AR556" s="76"/>
      <c r="AS556" s="76"/>
      <c r="AT556" s="76"/>
      <c r="AU556" s="76"/>
      <c r="AV556" s="76"/>
      <c r="AW556" s="76"/>
      <c r="AX556" s="76"/>
      <c r="AY556" s="76"/>
      <c r="AZ556" s="76"/>
      <c r="BA556" s="76"/>
      <c r="BB556" s="76"/>
      <c r="BC556" s="76"/>
      <c r="BD556" s="76"/>
      <c r="BE556" s="76"/>
      <c r="BF556" s="76"/>
      <c r="BG556" s="76"/>
      <c r="BH556" s="76"/>
      <c r="BI556" s="76"/>
      <c r="BJ556" s="76"/>
      <c r="BK556" s="76"/>
      <c r="BL556" s="76"/>
      <c r="BM556" s="76"/>
      <c r="BN556" s="76"/>
      <c r="BO556" s="76"/>
      <c r="BP556" s="76"/>
      <c r="BQ556" s="76"/>
      <c r="BR556" s="76"/>
      <c r="BS556" s="76"/>
      <c r="BT556" s="76"/>
      <c r="BU556" s="76"/>
      <c r="BV556" s="76"/>
      <c r="BW556" s="76"/>
      <c r="BX556" s="76"/>
      <c r="BY556" s="76"/>
      <c r="BZ556" s="76"/>
      <c r="CA556" s="76"/>
      <c r="CB556" s="76"/>
      <c r="CC556" s="76"/>
      <c r="CD556" s="76"/>
      <c r="CE556" s="76"/>
      <c r="CF556" s="76"/>
      <c r="CG556" s="76"/>
      <c r="CH556" s="76"/>
      <c r="CI556" s="76"/>
      <c r="CJ556" s="76"/>
      <c r="CK556" s="76"/>
      <c r="CL556" s="76"/>
      <c r="CO556" s="76"/>
      <c r="CP556" s="76"/>
      <c r="CQ556" s="76"/>
      <c r="CR556" s="76"/>
      <c r="CS556" s="76"/>
      <c r="CT556" s="76"/>
      <c r="CU556" s="76"/>
      <c r="CV556" s="76"/>
      <c r="CW556" s="76"/>
      <c r="CX556" s="76"/>
      <c r="CY556" s="76"/>
      <c r="CZ556" s="76"/>
      <c r="DA556" s="76"/>
      <c r="DB556" s="76"/>
      <c r="DC556" s="76"/>
      <c r="DD556" s="76"/>
      <c r="DE556" s="76"/>
      <c r="DF556" s="76"/>
      <c r="DG556" s="76"/>
      <c r="DH556" s="76"/>
      <c r="DI556" s="76"/>
      <c r="DJ556" s="76"/>
      <c r="DK556" s="76"/>
      <c r="DL556" s="76"/>
    </row>
    <row r="557" spans="1:116" x14ac:dyDescent="0.4">
      <c r="D557" t="s">
        <v>268</v>
      </c>
      <c r="E557" s="8" t="str">
        <f t="shared" si="620"/>
        <v>557 SUB-PV</v>
      </c>
      <c r="G557" s="95" t="str">
        <f>G559&amp;":"</f>
        <v>Revenue - (Primary label):</v>
      </c>
      <c r="H557" s="12"/>
      <c r="I557" s="60"/>
      <c r="J557" s="60"/>
      <c r="K557" s="34"/>
      <c r="L557" s="34"/>
      <c r="M557" s="34"/>
      <c r="N557" s="34"/>
      <c r="O557" s="34"/>
      <c r="P557" s="34"/>
      <c r="R557" s="15"/>
      <c r="S557" s="76"/>
      <c r="T557" s="76"/>
      <c r="U557" s="76"/>
      <c r="V557" s="76"/>
      <c r="W557" s="76"/>
      <c r="X557" s="76"/>
      <c r="Y557" s="76"/>
      <c r="Z557" s="76"/>
      <c r="AA557" s="76"/>
      <c r="AB557" s="76"/>
      <c r="AC557" s="76"/>
      <c r="AD557" s="76"/>
      <c r="AE557" s="76"/>
      <c r="AF557" s="76"/>
      <c r="AG557" s="76"/>
      <c r="AH557" s="76"/>
      <c r="AI557" s="76"/>
      <c r="AJ557" s="76"/>
      <c r="AK557" s="76"/>
      <c r="AL557" s="76"/>
      <c r="AM557" s="76"/>
      <c r="AN557" s="76"/>
      <c r="AO557" s="76"/>
      <c r="AP557" s="76"/>
      <c r="AQ557" s="76"/>
      <c r="AR557" s="76"/>
      <c r="AS557" s="76"/>
      <c r="AT557" s="76"/>
      <c r="AU557" s="76"/>
      <c r="AV557" s="76"/>
      <c r="AW557" s="76"/>
      <c r="AX557" s="76"/>
      <c r="AY557" s="76"/>
      <c r="AZ557" s="76"/>
      <c r="BA557" s="76"/>
      <c r="BB557" s="76"/>
      <c r="BC557" s="76"/>
      <c r="BD557" s="76"/>
      <c r="BE557" s="76"/>
      <c r="BF557" s="76"/>
      <c r="BG557" s="76"/>
      <c r="BH557" s="76"/>
      <c r="BI557" s="76"/>
      <c r="BJ557" s="76"/>
      <c r="BK557" s="76"/>
      <c r="BL557" s="76"/>
      <c r="BM557" s="76"/>
      <c r="BN557" s="76"/>
      <c r="BO557" s="76"/>
      <c r="BP557" s="76"/>
      <c r="BQ557" s="76"/>
      <c r="BR557" s="76"/>
      <c r="BS557" s="76"/>
      <c r="BT557" s="76"/>
      <c r="BU557" s="76"/>
      <c r="BV557" s="76"/>
      <c r="BW557" s="76"/>
      <c r="BX557" s="76"/>
      <c r="BY557" s="76"/>
      <c r="BZ557" s="76"/>
      <c r="CA557" s="76"/>
      <c r="CB557" s="76"/>
      <c r="CC557" s="76"/>
      <c r="CD557" s="76"/>
      <c r="CE557" s="76"/>
      <c r="CF557" s="76"/>
      <c r="CG557" s="76"/>
      <c r="CH557" s="76"/>
      <c r="CI557" s="76"/>
      <c r="CJ557" s="76"/>
      <c r="CK557" s="76"/>
      <c r="CL557" s="76"/>
      <c r="CN557" s="60"/>
      <c r="CO557" s="76"/>
      <c r="CP557" s="76"/>
      <c r="CQ557" s="76"/>
      <c r="CR557" s="76"/>
      <c r="CS557" s="76"/>
      <c r="CT557" s="76"/>
      <c r="CU557" s="76"/>
      <c r="CV557" s="76"/>
      <c r="CW557" s="76"/>
      <c r="CX557" s="76"/>
      <c r="CY557" s="76"/>
      <c r="CZ557" s="76"/>
      <c r="DA557" s="76"/>
      <c r="DB557" s="76"/>
      <c r="DC557" s="76"/>
      <c r="DD557" s="76"/>
      <c r="DE557" s="76"/>
      <c r="DF557" s="76"/>
      <c r="DG557" s="76"/>
      <c r="DH557" s="76"/>
      <c r="DI557" s="76"/>
      <c r="DJ557" s="76"/>
      <c r="DK557" s="76"/>
      <c r="DL557" s="76"/>
    </row>
    <row r="558" spans="1:116" x14ac:dyDescent="0.4">
      <c r="B558" t="str">
        <f>E558</f>
        <v>558 SUB-PV</v>
      </c>
      <c r="D558" t="s">
        <v>268</v>
      </c>
      <c r="E558" s="8" t="str">
        <f t="shared" si="620"/>
        <v>558 SUB-PV</v>
      </c>
      <c r="G558" s="145" t="s">
        <v>498</v>
      </c>
      <c r="H558" s="12"/>
      <c r="I558" s="60"/>
      <c r="J558" s="60"/>
      <c r="K558" s="18">
        <v>20</v>
      </c>
      <c r="L558" s="18">
        <v>20</v>
      </c>
      <c r="M558" s="18">
        <v>20</v>
      </c>
      <c r="N558" s="18">
        <v>20</v>
      </c>
      <c r="O558" s="18">
        <v>20</v>
      </c>
      <c r="P558" s="18">
        <v>20</v>
      </c>
      <c r="R558" s="19"/>
      <c r="S558" s="147" cm="1">
        <f t="array" ref="S558">INDEX($K:$P,ROW(),MATCH(S$3,$K$2:$P$2,0))</f>
        <v>20</v>
      </c>
      <c r="T558" s="147" cm="1">
        <f t="array" ref="T558">INDEX($K:$P,ROW(),MATCH(T$3,$K$2:$P$2,0))</f>
        <v>20</v>
      </c>
      <c r="U558" s="147" cm="1">
        <f t="array" ref="U558">INDEX($K:$P,ROW(),MATCH(U$3,$K$2:$P$2,0))</f>
        <v>20</v>
      </c>
      <c r="V558" s="147" cm="1">
        <f t="array" ref="V558">INDEX($K:$P,ROW(),MATCH(V$3,$K$2:$P$2,0))</f>
        <v>20</v>
      </c>
      <c r="W558" s="147" cm="1">
        <f t="array" ref="W558">INDEX($K:$P,ROW(),MATCH(W$3,$K$2:$P$2,0))</f>
        <v>20</v>
      </c>
      <c r="X558" s="147" cm="1">
        <f t="array" ref="X558">INDEX($K:$P,ROW(),MATCH(X$3,$K$2:$P$2,0))</f>
        <v>20</v>
      </c>
      <c r="Y558" s="147" cm="1">
        <f t="array" ref="Y558">INDEX($K:$P,ROW(),MATCH(Y$3,$K$2:$P$2,0))</f>
        <v>20</v>
      </c>
      <c r="Z558" s="147" cm="1">
        <f t="array" ref="Z558">INDEX($K:$P,ROW(),MATCH(Z$3,$K$2:$P$2,0))</f>
        <v>20</v>
      </c>
      <c r="AA558" s="147" cm="1">
        <f t="array" ref="AA558">INDEX($K:$P,ROW(),MATCH(AA$3,$K$2:$P$2,0))</f>
        <v>20</v>
      </c>
      <c r="AB558" s="147" cm="1">
        <f t="array" ref="AB558">INDEX($K:$P,ROW(),MATCH(AB$3,$K$2:$P$2,0))</f>
        <v>20</v>
      </c>
      <c r="AC558" s="147" cm="1">
        <f t="array" ref="AC558">INDEX($K:$P,ROW(),MATCH(AC$3,$K$2:$P$2,0))</f>
        <v>20</v>
      </c>
      <c r="AD558" s="147" cm="1">
        <f t="array" ref="AD558">INDEX($K:$P,ROW(),MATCH(AD$3,$K$2:$P$2,0))</f>
        <v>20</v>
      </c>
      <c r="AE558" s="147" cm="1">
        <f t="array" ref="AE558">INDEX($K:$P,ROW(),MATCH(AE$3,$K$2:$P$2,0))</f>
        <v>20</v>
      </c>
      <c r="AF558" s="147" cm="1">
        <f t="array" ref="AF558">INDEX($K:$P,ROW(),MATCH(AF$3,$K$2:$P$2,0))</f>
        <v>20</v>
      </c>
      <c r="AG558" s="147" cm="1">
        <f t="array" ref="AG558">INDEX($K:$P,ROW(),MATCH(AG$3,$K$2:$P$2,0))</f>
        <v>20</v>
      </c>
      <c r="AH558" s="147" cm="1">
        <f t="array" ref="AH558">INDEX($K:$P,ROW(),MATCH(AH$3,$K$2:$P$2,0))</f>
        <v>20</v>
      </c>
      <c r="AI558" s="147" cm="1">
        <f t="array" ref="AI558">INDEX($K:$P,ROW(),MATCH(AI$3,$K$2:$P$2,0))</f>
        <v>20</v>
      </c>
      <c r="AJ558" s="147" cm="1">
        <f t="array" ref="AJ558">INDEX($K:$P,ROW(),MATCH(AJ$3,$K$2:$P$2,0))</f>
        <v>20</v>
      </c>
      <c r="AK558" s="147" cm="1">
        <f t="array" ref="AK558">INDEX($K:$P,ROW(),MATCH(AK$3,$K$2:$P$2,0))</f>
        <v>20</v>
      </c>
      <c r="AL558" s="147" cm="1">
        <f t="array" ref="AL558">INDEX($K:$P,ROW(),MATCH(AL$3,$K$2:$P$2,0))</f>
        <v>20</v>
      </c>
      <c r="AM558" s="147" cm="1">
        <f t="array" ref="AM558">INDEX($K:$P,ROW(),MATCH(AM$3,$K$2:$P$2,0))</f>
        <v>20</v>
      </c>
      <c r="AN558" s="147" cm="1">
        <f t="array" ref="AN558">INDEX($K:$P,ROW(),MATCH(AN$3,$K$2:$P$2,0))</f>
        <v>20</v>
      </c>
      <c r="AO558" s="147" cm="1">
        <f t="array" ref="AO558">INDEX($K:$P,ROW(),MATCH(AO$3,$K$2:$P$2,0))</f>
        <v>20</v>
      </c>
      <c r="AP558" s="147" cm="1">
        <f t="array" ref="AP558">INDEX($K:$P,ROW(),MATCH(AP$3,$K$2:$P$2,0))</f>
        <v>20</v>
      </c>
      <c r="AQ558" s="147" cm="1">
        <f t="array" ref="AQ558">INDEX($K:$P,ROW(),MATCH(AQ$3,$K$2:$P$2,0))</f>
        <v>20</v>
      </c>
      <c r="AR558" s="147" cm="1">
        <f t="array" ref="AR558">INDEX($K:$P,ROW(),MATCH(AR$3,$K$2:$P$2,0))</f>
        <v>20</v>
      </c>
      <c r="AS558" s="147" cm="1">
        <f t="array" ref="AS558">INDEX($K:$P,ROW(),MATCH(AS$3,$K$2:$P$2,0))</f>
        <v>20</v>
      </c>
      <c r="AT558" s="147" cm="1">
        <f t="array" ref="AT558">INDEX($K:$P,ROW(),MATCH(AT$3,$K$2:$P$2,0))</f>
        <v>20</v>
      </c>
      <c r="AU558" s="147" cm="1">
        <f t="array" ref="AU558">INDEX($K:$P,ROW(),MATCH(AU$3,$K$2:$P$2,0))</f>
        <v>20</v>
      </c>
      <c r="AV558" s="147" cm="1">
        <f t="array" ref="AV558">INDEX($K:$P,ROW(),MATCH(AV$3,$K$2:$P$2,0))</f>
        <v>20</v>
      </c>
      <c r="AW558" s="147" cm="1">
        <f t="array" ref="AW558">INDEX($K:$P,ROW(),MATCH(AW$3,$K$2:$P$2,0))</f>
        <v>20</v>
      </c>
      <c r="AX558" s="147" cm="1">
        <f t="array" ref="AX558">INDEX($K:$P,ROW(),MATCH(AX$3,$K$2:$P$2,0))</f>
        <v>20</v>
      </c>
      <c r="AY558" s="147" cm="1">
        <f t="array" ref="AY558">INDEX($K:$P,ROW(),MATCH(AY$3,$K$2:$P$2,0))</f>
        <v>20</v>
      </c>
      <c r="AZ558" s="147" cm="1">
        <f t="array" ref="AZ558">INDEX($K:$P,ROW(),MATCH(AZ$3,$K$2:$P$2,0))</f>
        <v>20</v>
      </c>
      <c r="BA558" s="147" cm="1">
        <f t="array" ref="BA558">INDEX($K:$P,ROW(),MATCH(BA$3,$K$2:$P$2,0))</f>
        <v>20</v>
      </c>
      <c r="BB558" s="147" cm="1">
        <f t="array" ref="BB558">INDEX($K:$P,ROW(),MATCH(BB$3,$K$2:$P$2,0))</f>
        <v>20</v>
      </c>
      <c r="BC558" s="147" cm="1">
        <f t="array" ref="BC558">INDEX($K:$P,ROW(),MATCH(BC$3,$K$2:$P$2,0))</f>
        <v>20</v>
      </c>
      <c r="BD558" s="147" cm="1">
        <f t="array" ref="BD558">INDEX($K:$P,ROW(),MATCH(BD$3,$K$2:$P$2,0))</f>
        <v>20</v>
      </c>
      <c r="BE558" s="147" cm="1">
        <f t="array" ref="BE558">INDEX($K:$P,ROW(),MATCH(BE$3,$K$2:$P$2,0))</f>
        <v>20</v>
      </c>
      <c r="BF558" s="147" cm="1">
        <f t="array" ref="BF558">INDEX($K:$P,ROW(),MATCH(BF$3,$K$2:$P$2,0))</f>
        <v>20</v>
      </c>
      <c r="BG558" s="147" cm="1">
        <f t="array" ref="BG558">INDEX($K:$P,ROW(),MATCH(BG$3,$K$2:$P$2,0))</f>
        <v>20</v>
      </c>
      <c r="BH558" s="147" cm="1">
        <f t="array" ref="BH558">INDEX($K:$P,ROW(),MATCH(BH$3,$K$2:$P$2,0))</f>
        <v>20</v>
      </c>
      <c r="BI558" s="147" cm="1">
        <f t="array" ref="BI558">INDEX($K:$P,ROW(),MATCH(BI$3,$K$2:$P$2,0))</f>
        <v>20</v>
      </c>
      <c r="BJ558" s="147" cm="1">
        <f t="array" ref="BJ558">INDEX($K:$P,ROW(),MATCH(BJ$3,$K$2:$P$2,0))</f>
        <v>20</v>
      </c>
      <c r="BK558" s="147" cm="1">
        <f t="array" ref="BK558">INDEX($K:$P,ROW(),MATCH(BK$3,$K$2:$P$2,0))</f>
        <v>20</v>
      </c>
      <c r="BL558" s="147" cm="1">
        <f t="array" ref="BL558">INDEX($K:$P,ROW(),MATCH(BL$3,$K$2:$P$2,0))</f>
        <v>20</v>
      </c>
      <c r="BM558" s="147" cm="1">
        <f t="array" ref="BM558">INDEX($K:$P,ROW(),MATCH(BM$3,$K$2:$P$2,0))</f>
        <v>20</v>
      </c>
      <c r="BN558" s="147" cm="1">
        <f t="array" ref="BN558">INDEX($K:$P,ROW(),MATCH(BN$3,$K$2:$P$2,0))</f>
        <v>20</v>
      </c>
      <c r="BO558" s="147" cm="1">
        <f t="array" ref="BO558">INDEX($K:$P,ROW(),MATCH(BO$3,$K$2:$P$2,0))</f>
        <v>20</v>
      </c>
      <c r="BP558" s="147" cm="1">
        <f t="array" ref="BP558">INDEX($K:$P,ROW(),MATCH(BP$3,$K$2:$P$2,0))</f>
        <v>20</v>
      </c>
      <c r="BQ558" s="147" cm="1">
        <f t="array" ref="BQ558">INDEX($K:$P,ROW(),MATCH(BQ$3,$K$2:$P$2,0))</f>
        <v>20</v>
      </c>
      <c r="BR558" s="147" cm="1">
        <f t="array" ref="BR558">INDEX($K:$P,ROW(),MATCH(BR$3,$K$2:$P$2,0))</f>
        <v>20</v>
      </c>
      <c r="BS558" s="147" cm="1">
        <f t="array" ref="BS558">INDEX($K:$P,ROW(),MATCH(BS$3,$K$2:$P$2,0))</f>
        <v>20</v>
      </c>
      <c r="BT558" s="147" cm="1">
        <f t="array" ref="BT558">INDEX($K:$P,ROW(),MATCH(BT$3,$K$2:$P$2,0))</f>
        <v>20</v>
      </c>
      <c r="BU558" s="147" cm="1">
        <f t="array" ref="BU558">INDEX($K:$P,ROW(),MATCH(BU$3,$K$2:$P$2,0))</f>
        <v>20</v>
      </c>
      <c r="BV558" s="147" cm="1">
        <f t="array" ref="BV558">INDEX($K:$P,ROW(),MATCH(BV$3,$K$2:$P$2,0))</f>
        <v>20</v>
      </c>
      <c r="BW558" s="147" cm="1">
        <f t="array" ref="BW558">INDEX($K:$P,ROW(),MATCH(BW$3,$K$2:$P$2,0))</f>
        <v>20</v>
      </c>
      <c r="BX558" s="147" cm="1">
        <f t="array" ref="BX558">INDEX($K:$P,ROW(),MATCH(BX$3,$K$2:$P$2,0))</f>
        <v>20</v>
      </c>
      <c r="BY558" s="147" cm="1">
        <f t="array" ref="BY558">INDEX($K:$P,ROW(),MATCH(BY$3,$K$2:$P$2,0))</f>
        <v>20</v>
      </c>
      <c r="BZ558" s="147" cm="1">
        <f t="array" ref="BZ558">INDEX($K:$P,ROW(),MATCH(BZ$3,$K$2:$P$2,0))</f>
        <v>20</v>
      </c>
      <c r="CA558" s="147" cm="1">
        <f t="array" ref="CA558">INDEX($K:$P,ROW(),MATCH(CA$3,$K$2:$P$2,0))</f>
        <v>20</v>
      </c>
      <c r="CB558" s="147" cm="1">
        <f t="array" ref="CB558">INDEX($K:$P,ROW(),MATCH(CB$3,$K$2:$P$2,0))</f>
        <v>20</v>
      </c>
      <c r="CC558" s="147" cm="1">
        <f t="array" ref="CC558">INDEX($K:$P,ROW(),MATCH(CC$3,$K$2:$P$2,0))</f>
        <v>20</v>
      </c>
      <c r="CD558" s="147" cm="1">
        <f t="array" ref="CD558">INDEX($K:$P,ROW(),MATCH(CD$3,$K$2:$P$2,0))</f>
        <v>20</v>
      </c>
      <c r="CE558" s="147" cm="1">
        <f t="array" ref="CE558">INDEX($K:$P,ROW(),MATCH(CE$3,$K$2:$P$2,0))</f>
        <v>20</v>
      </c>
      <c r="CF558" s="147" cm="1">
        <f t="array" ref="CF558">INDEX($K:$P,ROW(),MATCH(CF$3,$K$2:$P$2,0))</f>
        <v>20</v>
      </c>
      <c r="CG558" s="147" cm="1">
        <f t="array" ref="CG558">INDEX($K:$P,ROW(),MATCH(CG$3,$K$2:$P$2,0))</f>
        <v>20</v>
      </c>
      <c r="CH558" s="147" cm="1">
        <f t="array" ref="CH558">INDEX($K:$P,ROW(),MATCH(CH$3,$K$2:$P$2,0))</f>
        <v>20</v>
      </c>
      <c r="CI558" s="147" cm="1">
        <f t="array" ref="CI558">INDEX($K:$P,ROW(),MATCH(CI$3,$K$2:$P$2,0))</f>
        <v>20</v>
      </c>
      <c r="CJ558" s="147" cm="1">
        <f t="array" ref="CJ558">INDEX($K:$P,ROW(),MATCH(CJ$3,$K$2:$P$2,0))</f>
        <v>20</v>
      </c>
      <c r="CK558" s="147" cm="1">
        <f t="array" ref="CK558">INDEX($K:$P,ROW(),MATCH(CK$3,$K$2:$P$2,0))</f>
        <v>20</v>
      </c>
      <c r="CL558" s="147" cm="1">
        <f t="array" ref="CL558">INDEX($K:$P,ROW(),MATCH(CL$3,$K$2:$P$2,0))</f>
        <v>20</v>
      </c>
      <c r="CN558" s="60"/>
      <c r="CO558" s="147" t="e" cm="1">
        <f t="array" ref="CO558">INDEX($K:$P,ROW(),MATCH(CO$3,$K$2:$P$2,0))</f>
        <v>#N/A</v>
      </c>
      <c r="CP558" s="147" t="e" cm="1">
        <f t="array" ref="CP558">INDEX($K:$P,ROW(),MATCH(CP$3,$K$2:$P$2,0))</f>
        <v>#N/A</v>
      </c>
      <c r="CQ558" s="147" t="e" cm="1">
        <f t="array" ref="CQ558">INDEX($K:$P,ROW(),MATCH(CQ$3,$K$2:$P$2,0))</f>
        <v>#N/A</v>
      </c>
      <c r="CR558" s="147" t="e" cm="1">
        <f t="array" ref="CR558">INDEX($K:$P,ROW(),MATCH(CR$3,$K$2:$P$2,0))</f>
        <v>#N/A</v>
      </c>
      <c r="CS558" s="147" t="e" cm="1">
        <f t="array" ref="CS558">INDEX($K:$P,ROW(),MATCH(CS$3,$K$2:$P$2,0))</f>
        <v>#N/A</v>
      </c>
      <c r="CT558" s="147" t="e" cm="1">
        <f t="array" ref="CT558">INDEX($K:$P,ROW(),MATCH(CT$3,$K$2:$P$2,0))</f>
        <v>#N/A</v>
      </c>
      <c r="CU558" s="147" t="e" cm="1">
        <f t="array" ref="CU558">INDEX($K:$P,ROW(),MATCH(CU$3,$K$2:$P$2,0))</f>
        <v>#N/A</v>
      </c>
      <c r="CV558" s="147" t="e" cm="1">
        <f t="array" ref="CV558">INDEX($K:$P,ROW(),MATCH(CV$3,$K$2:$P$2,0))</f>
        <v>#N/A</v>
      </c>
      <c r="CW558" s="147" t="e" cm="1">
        <f t="array" ref="CW558">INDEX($K:$P,ROW(),MATCH(CW$3,$K$2:$P$2,0))</f>
        <v>#N/A</v>
      </c>
      <c r="CX558" s="147" t="e" cm="1">
        <f t="array" ref="CX558">INDEX($K:$P,ROW(),MATCH(CX$3,$K$2:$P$2,0))</f>
        <v>#N/A</v>
      </c>
      <c r="CY558" s="147" t="e" cm="1">
        <f t="array" ref="CY558">INDEX($K:$P,ROW(),MATCH(CY$3,$K$2:$P$2,0))</f>
        <v>#N/A</v>
      </c>
      <c r="CZ558" s="147" t="e" cm="1">
        <f t="array" ref="CZ558">INDEX($K:$P,ROW(),MATCH(CZ$3,$K$2:$P$2,0))</f>
        <v>#N/A</v>
      </c>
      <c r="DA558" s="147" t="e" cm="1">
        <f t="array" ref="DA558">INDEX($K:$P,ROW(),MATCH(DA$3,$K$2:$P$2,0))</f>
        <v>#N/A</v>
      </c>
      <c r="DB558" s="147" t="e" cm="1">
        <f t="array" ref="DB558">INDEX($K:$P,ROW(),MATCH(DB$3,$K$2:$P$2,0))</f>
        <v>#N/A</v>
      </c>
      <c r="DC558" s="147" t="e" cm="1">
        <f t="array" ref="DC558">INDEX($K:$P,ROW(),MATCH(DC$3,$K$2:$P$2,0))</f>
        <v>#N/A</v>
      </c>
      <c r="DD558" s="147" t="e" cm="1">
        <f t="array" ref="DD558">INDEX($K:$P,ROW(),MATCH(DD$3,$K$2:$P$2,0))</f>
        <v>#N/A</v>
      </c>
      <c r="DE558" s="147" t="e" cm="1">
        <f t="array" ref="DE558">INDEX($K:$P,ROW(),MATCH(DE$3,$K$2:$P$2,0))</f>
        <v>#N/A</v>
      </c>
      <c r="DF558" s="147" t="e" cm="1">
        <f t="array" ref="DF558">INDEX($K:$P,ROW(),MATCH(DF$3,$K$2:$P$2,0))</f>
        <v>#N/A</v>
      </c>
      <c r="DG558" s="147" t="e" cm="1">
        <f t="array" ref="DG558">INDEX($K:$P,ROW(),MATCH(DG$3,$K$2:$P$2,0))</f>
        <v>#N/A</v>
      </c>
      <c r="DH558" s="147" t="e" cm="1">
        <f t="array" ref="DH558">INDEX($K:$P,ROW(),MATCH(DH$3,$K$2:$P$2,0))</f>
        <v>#N/A</v>
      </c>
      <c r="DI558" s="147" t="e" cm="1">
        <f t="array" ref="DI558">INDEX($K:$P,ROW(),MATCH(DI$3,$K$2:$P$2,0))</f>
        <v>#N/A</v>
      </c>
      <c r="DJ558" s="147" t="e" cm="1">
        <f t="array" ref="DJ558">INDEX($K:$P,ROW(),MATCH(DJ$3,$K$2:$P$2,0))</f>
        <v>#N/A</v>
      </c>
      <c r="DK558" s="147" t="e" cm="1">
        <f t="array" ref="DK558">INDEX($K:$P,ROW(),MATCH(DK$3,$K$2:$P$2,0))</f>
        <v>#N/A</v>
      </c>
      <c r="DL558" s="147" t="e" cm="1">
        <f t="array" ref="DL558">INDEX($K:$P,ROW(),MATCH(DL$3,$K$2:$P$2,0))</f>
        <v>#N/A</v>
      </c>
    </row>
    <row r="559" spans="1:116" x14ac:dyDescent="0.4">
      <c r="C559" t="s">
        <v>198</v>
      </c>
      <c r="D559" t="s">
        <v>268</v>
      </c>
      <c r="E559" s="8" t="str">
        <f t="shared" si="620"/>
        <v>559 SUB-PV</v>
      </c>
      <c r="G559" s="126" t="str">
        <f>"Revenue - "&amp;G561</f>
        <v>Revenue - (Primary label)</v>
      </c>
      <c r="H559" s="27"/>
      <c r="I559" s="78"/>
      <c r="J559" s="78"/>
      <c r="K559" s="63">
        <f t="shared" ref="K559:P559" ca="1" si="643">SUMIF($3:$3,K$2,559:559)</f>
        <v>6840000</v>
      </c>
      <c r="L559" s="63">
        <f t="shared" ca="1" si="643"/>
        <v>20520000</v>
      </c>
      <c r="M559" s="63">
        <f t="shared" ca="1" si="643"/>
        <v>34200000</v>
      </c>
      <c r="N559" s="63">
        <f t="shared" ca="1" si="643"/>
        <v>47880000</v>
      </c>
      <c r="O559" s="63">
        <f t="shared" ca="1" si="643"/>
        <v>61560000</v>
      </c>
      <c r="P559" s="63">
        <f t="shared" ca="1" si="643"/>
        <v>75240000</v>
      </c>
      <c r="R559" s="118"/>
      <c r="S559" s="148">
        <f ca="1">S558*AVERAGE(S554,S550)</f>
        <v>47500</v>
      </c>
      <c r="T559" s="148">
        <f t="shared" ref="T559:CE559" ca="1" si="644">T558*AVERAGE(T554,T550)</f>
        <v>142500</v>
      </c>
      <c r="U559" s="148">
        <f t="shared" ca="1" si="644"/>
        <v>237500</v>
      </c>
      <c r="V559" s="148">
        <f t="shared" ca="1" si="644"/>
        <v>332500</v>
      </c>
      <c r="W559" s="148">
        <f t="shared" ca="1" si="644"/>
        <v>427500</v>
      </c>
      <c r="X559" s="148">
        <f t="shared" ca="1" si="644"/>
        <v>522500</v>
      </c>
      <c r="Y559" s="148">
        <f t="shared" ca="1" si="644"/>
        <v>617500</v>
      </c>
      <c r="Z559" s="148">
        <f t="shared" ca="1" si="644"/>
        <v>712500</v>
      </c>
      <c r="AA559" s="148">
        <f t="shared" ca="1" si="644"/>
        <v>807500</v>
      </c>
      <c r="AB559" s="148">
        <f t="shared" ca="1" si="644"/>
        <v>902500</v>
      </c>
      <c r="AC559" s="148">
        <f t="shared" ca="1" si="644"/>
        <v>997500</v>
      </c>
      <c r="AD559" s="148">
        <f t="shared" ca="1" si="644"/>
        <v>1092500</v>
      </c>
      <c r="AE559" s="148">
        <f t="shared" ca="1" si="644"/>
        <v>1187500</v>
      </c>
      <c r="AF559" s="148">
        <f t="shared" ca="1" si="644"/>
        <v>1282500</v>
      </c>
      <c r="AG559" s="148">
        <f t="shared" ca="1" si="644"/>
        <v>1377500</v>
      </c>
      <c r="AH559" s="148">
        <f t="shared" ca="1" si="644"/>
        <v>1472500</v>
      </c>
      <c r="AI559" s="148">
        <f t="shared" ca="1" si="644"/>
        <v>1567500</v>
      </c>
      <c r="AJ559" s="148">
        <f t="shared" ca="1" si="644"/>
        <v>1662500</v>
      </c>
      <c r="AK559" s="148">
        <f t="shared" ca="1" si="644"/>
        <v>1757500</v>
      </c>
      <c r="AL559" s="148">
        <f t="shared" ca="1" si="644"/>
        <v>1852500</v>
      </c>
      <c r="AM559" s="148">
        <f t="shared" ca="1" si="644"/>
        <v>1947500</v>
      </c>
      <c r="AN559" s="148">
        <f t="shared" ca="1" si="644"/>
        <v>2042500</v>
      </c>
      <c r="AO559" s="148">
        <f t="shared" ca="1" si="644"/>
        <v>2137500</v>
      </c>
      <c r="AP559" s="148">
        <f t="shared" ca="1" si="644"/>
        <v>2232500</v>
      </c>
      <c r="AQ559" s="148">
        <f t="shared" ca="1" si="644"/>
        <v>2327500</v>
      </c>
      <c r="AR559" s="148">
        <f t="shared" ca="1" si="644"/>
        <v>2422500</v>
      </c>
      <c r="AS559" s="148">
        <f t="shared" ca="1" si="644"/>
        <v>2517500</v>
      </c>
      <c r="AT559" s="148">
        <f t="shared" ca="1" si="644"/>
        <v>2612500</v>
      </c>
      <c r="AU559" s="148">
        <f t="shared" ca="1" si="644"/>
        <v>2707500</v>
      </c>
      <c r="AV559" s="148">
        <f t="shared" ca="1" si="644"/>
        <v>2802500</v>
      </c>
      <c r="AW559" s="148">
        <f t="shared" ca="1" si="644"/>
        <v>2897500</v>
      </c>
      <c r="AX559" s="148">
        <f t="shared" ca="1" si="644"/>
        <v>2992500</v>
      </c>
      <c r="AY559" s="148">
        <f t="shared" ca="1" si="644"/>
        <v>3087500</v>
      </c>
      <c r="AZ559" s="148">
        <f t="shared" ca="1" si="644"/>
        <v>3182500</v>
      </c>
      <c r="BA559" s="148">
        <f t="shared" ca="1" si="644"/>
        <v>3277500</v>
      </c>
      <c r="BB559" s="148">
        <f t="shared" ca="1" si="644"/>
        <v>3372500</v>
      </c>
      <c r="BC559" s="148">
        <f t="shared" ca="1" si="644"/>
        <v>3467500</v>
      </c>
      <c r="BD559" s="148">
        <f t="shared" ca="1" si="644"/>
        <v>3562500</v>
      </c>
      <c r="BE559" s="148">
        <f t="shared" ca="1" si="644"/>
        <v>3657500</v>
      </c>
      <c r="BF559" s="148">
        <f t="shared" ca="1" si="644"/>
        <v>3752500</v>
      </c>
      <c r="BG559" s="148">
        <f t="shared" ca="1" si="644"/>
        <v>3847500</v>
      </c>
      <c r="BH559" s="148">
        <f t="shared" ca="1" si="644"/>
        <v>3942500</v>
      </c>
      <c r="BI559" s="148">
        <f t="shared" ca="1" si="644"/>
        <v>4037500</v>
      </c>
      <c r="BJ559" s="148">
        <f t="shared" ca="1" si="644"/>
        <v>4132500</v>
      </c>
      <c r="BK559" s="148">
        <f t="shared" ca="1" si="644"/>
        <v>4227500</v>
      </c>
      <c r="BL559" s="148">
        <f t="shared" ca="1" si="644"/>
        <v>4322500</v>
      </c>
      <c r="BM559" s="148">
        <f t="shared" ca="1" si="644"/>
        <v>4417500</v>
      </c>
      <c r="BN559" s="148">
        <f t="shared" ca="1" si="644"/>
        <v>4512500</v>
      </c>
      <c r="BO559" s="148">
        <f t="shared" ca="1" si="644"/>
        <v>4607500</v>
      </c>
      <c r="BP559" s="148">
        <f t="shared" ca="1" si="644"/>
        <v>4702500</v>
      </c>
      <c r="BQ559" s="148">
        <f t="shared" ca="1" si="644"/>
        <v>4797500</v>
      </c>
      <c r="BR559" s="148">
        <f t="shared" ca="1" si="644"/>
        <v>4892500</v>
      </c>
      <c r="BS559" s="148">
        <f t="shared" ca="1" si="644"/>
        <v>4987500</v>
      </c>
      <c r="BT559" s="148">
        <f t="shared" ca="1" si="644"/>
        <v>5082500</v>
      </c>
      <c r="BU559" s="148">
        <f t="shared" ca="1" si="644"/>
        <v>5177500</v>
      </c>
      <c r="BV559" s="148">
        <f t="shared" ca="1" si="644"/>
        <v>5272500</v>
      </c>
      <c r="BW559" s="148">
        <f t="shared" ca="1" si="644"/>
        <v>5367500</v>
      </c>
      <c r="BX559" s="148">
        <f t="shared" ca="1" si="644"/>
        <v>5462500</v>
      </c>
      <c r="BY559" s="148">
        <f t="shared" ca="1" si="644"/>
        <v>5557500</v>
      </c>
      <c r="BZ559" s="148">
        <f t="shared" ca="1" si="644"/>
        <v>5652500</v>
      </c>
      <c r="CA559" s="148">
        <f t="shared" ca="1" si="644"/>
        <v>5747500</v>
      </c>
      <c r="CB559" s="148">
        <f t="shared" ca="1" si="644"/>
        <v>5842500</v>
      </c>
      <c r="CC559" s="148">
        <f t="shared" ca="1" si="644"/>
        <v>5937500</v>
      </c>
      <c r="CD559" s="148">
        <f t="shared" ca="1" si="644"/>
        <v>6032500</v>
      </c>
      <c r="CE559" s="148">
        <f t="shared" ca="1" si="644"/>
        <v>6127500</v>
      </c>
      <c r="CF559" s="148">
        <f t="shared" ref="CF559:DL559" ca="1" si="645">CF558*AVERAGE(CF554,CF550)</f>
        <v>6222500</v>
      </c>
      <c r="CG559" s="148">
        <f t="shared" ca="1" si="645"/>
        <v>6317500</v>
      </c>
      <c r="CH559" s="148">
        <f t="shared" ca="1" si="645"/>
        <v>6412500</v>
      </c>
      <c r="CI559" s="148">
        <f t="shared" ca="1" si="645"/>
        <v>6507500</v>
      </c>
      <c r="CJ559" s="148">
        <f t="shared" ca="1" si="645"/>
        <v>6602500</v>
      </c>
      <c r="CK559" s="148">
        <f t="shared" ca="1" si="645"/>
        <v>6697500</v>
      </c>
      <c r="CL559" s="148">
        <f t="shared" ca="1" si="645"/>
        <v>6792500</v>
      </c>
      <c r="CM559" s="148" t="e">
        <f t="shared" si="645"/>
        <v>#DIV/0!</v>
      </c>
      <c r="CN559" s="148" t="e">
        <f t="shared" si="645"/>
        <v>#DIV/0!</v>
      </c>
      <c r="CO559" s="148" t="e">
        <f t="shared" ca="1" si="645"/>
        <v>#N/A</v>
      </c>
      <c r="CP559" s="148" t="e">
        <f t="shared" ca="1" si="645"/>
        <v>#N/A</v>
      </c>
      <c r="CQ559" s="148" t="e">
        <f t="shared" ca="1" si="645"/>
        <v>#N/A</v>
      </c>
      <c r="CR559" s="148" t="e">
        <f t="shared" ca="1" si="645"/>
        <v>#N/A</v>
      </c>
      <c r="CS559" s="148" t="e">
        <f t="shared" ca="1" si="645"/>
        <v>#N/A</v>
      </c>
      <c r="CT559" s="148" t="e">
        <f t="shared" ca="1" si="645"/>
        <v>#N/A</v>
      </c>
      <c r="CU559" s="148" t="e">
        <f t="shared" ca="1" si="645"/>
        <v>#N/A</v>
      </c>
      <c r="CV559" s="148" t="e">
        <f t="shared" ca="1" si="645"/>
        <v>#N/A</v>
      </c>
      <c r="CW559" s="148" t="e">
        <f t="shared" ca="1" si="645"/>
        <v>#N/A</v>
      </c>
      <c r="CX559" s="148" t="e">
        <f t="shared" ca="1" si="645"/>
        <v>#N/A</v>
      </c>
      <c r="CY559" s="148" t="e">
        <f t="shared" ca="1" si="645"/>
        <v>#N/A</v>
      </c>
      <c r="CZ559" s="148" t="e">
        <f t="shared" ca="1" si="645"/>
        <v>#N/A</v>
      </c>
      <c r="DA559" s="148" t="e">
        <f t="shared" ca="1" si="645"/>
        <v>#N/A</v>
      </c>
      <c r="DB559" s="148" t="e">
        <f t="shared" ca="1" si="645"/>
        <v>#N/A</v>
      </c>
      <c r="DC559" s="148" t="e">
        <f t="shared" ca="1" si="645"/>
        <v>#N/A</v>
      </c>
      <c r="DD559" s="148" t="e">
        <f t="shared" ca="1" si="645"/>
        <v>#N/A</v>
      </c>
      <c r="DE559" s="148" t="e">
        <f t="shared" ca="1" si="645"/>
        <v>#N/A</v>
      </c>
      <c r="DF559" s="148" t="e">
        <f t="shared" ca="1" si="645"/>
        <v>#N/A</v>
      </c>
      <c r="DG559" s="148" t="e">
        <f t="shared" ca="1" si="645"/>
        <v>#N/A</v>
      </c>
      <c r="DH559" s="148" t="e">
        <f t="shared" ca="1" si="645"/>
        <v>#N/A</v>
      </c>
      <c r="DI559" s="148" t="e">
        <f t="shared" ca="1" si="645"/>
        <v>#N/A</v>
      </c>
      <c r="DJ559" s="148" t="e">
        <f t="shared" ca="1" si="645"/>
        <v>#N/A</v>
      </c>
      <c r="DK559" s="148" t="e">
        <f t="shared" ca="1" si="645"/>
        <v>#N/A</v>
      </c>
      <c r="DL559" s="148" t="e">
        <f t="shared" ca="1" si="645"/>
        <v>#N/A</v>
      </c>
    </row>
    <row r="560" spans="1:116" x14ac:dyDescent="0.4">
      <c r="D560" t="s">
        <v>268</v>
      </c>
      <c r="E560" s="8" t="str">
        <f t="shared" ref="E560" si="646">ROW()&amp;" "&amp;D560</f>
        <v>560 SUB-PV</v>
      </c>
      <c r="G560" s="126"/>
      <c r="H560" s="27"/>
      <c r="I560" s="78"/>
      <c r="J560" s="78"/>
      <c r="K560" s="28"/>
      <c r="L560" s="28"/>
      <c r="M560" s="28"/>
      <c r="N560" s="28"/>
      <c r="O560" s="28"/>
      <c r="P560" s="28"/>
      <c r="R560" s="33"/>
      <c r="S560" s="77"/>
      <c r="T560" s="77"/>
      <c r="U560" s="77"/>
      <c r="V560" s="77"/>
      <c r="W560" s="77"/>
      <c r="X560" s="77"/>
      <c r="Y560" s="77"/>
      <c r="Z560" s="77"/>
      <c r="AA560" s="77"/>
      <c r="AB560" s="77"/>
      <c r="AC560" s="77"/>
      <c r="AD560" s="77"/>
      <c r="AE560" s="77"/>
      <c r="AF560" s="77"/>
      <c r="AG560" s="77"/>
      <c r="AH560" s="77"/>
      <c r="AI560" s="77"/>
      <c r="AJ560" s="77"/>
      <c r="AK560" s="77"/>
      <c r="AL560" s="77"/>
      <c r="AM560" s="77"/>
      <c r="AN560" s="77"/>
      <c r="AO560" s="77"/>
      <c r="AP560" s="77"/>
      <c r="AQ560" s="77"/>
      <c r="AR560" s="77"/>
      <c r="AS560" s="77"/>
      <c r="AT560" s="77"/>
      <c r="AU560" s="77"/>
      <c r="AV560" s="77"/>
      <c r="AW560" s="77"/>
      <c r="AX560" s="77"/>
      <c r="AY560" s="77"/>
      <c r="AZ560" s="77"/>
      <c r="BA560" s="77"/>
      <c r="BB560" s="77"/>
      <c r="BC560" s="77"/>
      <c r="BD560" s="77"/>
      <c r="BE560" s="77"/>
      <c r="BF560" s="77"/>
      <c r="BG560" s="77"/>
      <c r="BH560" s="77"/>
      <c r="BI560" s="77"/>
      <c r="BJ560" s="77"/>
      <c r="BK560" s="77"/>
      <c r="BL560" s="77"/>
      <c r="BM560" s="77"/>
      <c r="BN560" s="77"/>
      <c r="BO560" s="77"/>
      <c r="BP560" s="77"/>
      <c r="BQ560" s="77"/>
      <c r="BR560" s="77"/>
      <c r="BS560" s="77"/>
      <c r="BT560" s="77"/>
      <c r="BU560" s="77"/>
      <c r="BV560" s="77"/>
      <c r="BW560" s="77"/>
      <c r="BX560" s="77"/>
      <c r="BY560" s="77"/>
      <c r="BZ560" s="77"/>
      <c r="CA560" s="77"/>
      <c r="CB560" s="77"/>
      <c r="CC560" s="77"/>
      <c r="CD560" s="77"/>
      <c r="CE560" s="77"/>
      <c r="CF560" s="77"/>
      <c r="CG560" s="77"/>
      <c r="CH560" s="77"/>
      <c r="CI560" s="77"/>
      <c r="CJ560" s="77"/>
      <c r="CK560" s="77"/>
      <c r="CL560" s="77"/>
      <c r="CN560" s="78"/>
      <c r="CO560" s="77"/>
      <c r="CP560" s="77"/>
      <c r="CQ560" s="77"/>
      <c r="CR560" s="77"/>
      <c r="CS560" s="77"/>
      <c r="CT560" s="77"/>
      <c r="CU560" s="77"/>
      <c r="CV560" s="77"/>
      <c r="CW560" s="77"/>
      <c r="CX560" s="77"/>
      <c r="CY560" s="77"/>
      <c r="CZ560" s="77"/>
      <c r="DA560" s="77"/>
      <c r="DB560" s="77"/>
      <c r="DC560" s="77"/>
      <c r="DD560" s="77"/>
      <c r="DE560" s="77"/>
      <c r="DF560" s="77"/>
      <c r="DG560" s="77"/>
      <c r="DH560" s="77"/>
      <c r="DI560" s="77"/>
      <c r="DJ560" s="77"/>
      <c r="DK560" s="77"/>
      <c r="DL560" s="77"/>
    </row>
    <row r="561" spans="1:116" x14ac:dyDescent="0.4">
      <c r="B561" t="s">
        <v>332</v>
      </c>
      <c r="D561" t="s">
        <v>268</v>
      </c>
      <c r="E561" s="8" t="str">
        <f t="shared" ref="E561:E567" si="647">ROW()&amp;" "&amp;D561</f>
        <v>561 SUB-PV</v>
      </c>
      <c r="G561" s="8" t="str">
        <f>G538</f>
        <v>(Primary label)</v>
      </c>
      <c r="S561" s="72"/>
      <c r="T561" s="72"/>
      <c r="U561" s="72"/>
      <c r="V561" s="72"/>
      <c r="W561" s="72"/>
      <c r="X561" s="72"/>
      <c r="Y561" s="72"/>
      <c r="Z561" s="72"/>
      <c r="AA561" s="72"/>
      <c r="AB561" s="72"/>
      <c r="AC561" s="72"/>
      <c r="AD561" s="72"/>
      <c r="AE561" s="72"/>
      <c r="AF561" s="72"/>
      <c r="AG561" s="72"/>
      <c r="AH561" s="72"/>
      <c r="AI561" s="72"/>
      <c r="AJ561" s="72"/>
      <c r="AK561" s="72"/>
      <c r="AL561" s="72"/>
      <c r="AM561" s="72"/>
      <c r="AN561" s="72"/>
      <c r="AO561" s="72"/>
      <c r="AP561" s="72"/>
      <c r="AQ561" s="72"/>
      <c r="AR561" s="72"/>
      <c r="AS561" s="72"/>
      <c r="AT561" s="72"/>
      <c r="AU561" s="72"/>
      <c r="AV561" s="72"/>
      <c r="AW561" s="72"/>
      <c r="AX561" s="72"/>
      <c r="AY561" s="72"/>
      <c r="AZ561" s="72"/>
      <c r="BA561" s="72"/>
      <c r="BB561" s="72"/>
      <c r="BC561" s="72"/>
      <c r="BD561" s="72"/>
      <c r="BE561" s="72"/>
      <c r="BF561" s="72"/>
      <c r="BG561" s="72"/>
      <c r="BH561" s="72"/>
      <c r="BI561" s="72"/>
      <c r="BJ561" s="72"/>
      <c r="BK561" s="72"/>
      <c r="BL561" s="72"/>
      <c r="BM561" s="72"/>
      <c r="BN561" s="72"/>
      <c r="BO561" s="72"/>
      <c r="BP561" s="72"/>
      <c r="BQ561" s="72"/>
      <c r="BR561" s="72"/>
      <c r="BS561" s="72"/>
      <c r="BT561" s="72"/>
      <c r="BU561" s="72"/>
      <c r="BV561" s="72"/>
      <c r="BW561" s="72"/>
      <c r="BX561" s="72"/>
      <c r="BY561" s="72"/>
      <c r="BZ561" s="72"/>
      <c r="CA561" s="72"/>
      <c r="CB561" s="72"/>
      <c r="CC561" s="72"/>
      <c r="CD561" s="72"/>
      <c r="CE561" s="72"/>
      <c r="CF561" s="72"/>
      <c r="CG561" s="72"/>
      <c r="CH561" s="72"/>
      <c r="CI561" s="72"/>
      <c r="CJ561" s="72"/>
      <c r="CK561" s="72"/>
      <c r="CL561" s="72"/>
      <c r="CO561" s="72"/>
      <c r="CP561" s="72"/>
      <c r="CQ561" s="72"/>
      <c r="CR561" s="72"/>
      <c r="CS561" s="72"/>
      <c r="CT561" s="72"/>
      <c r="CU561" s="72"/>
      <c r="CV561" s="72"/>
      <c r="CW561" s="72"/>
      <c r="CX561" s="72"/>
      <c r="CY561" s="72"/>
      <c r="CZ561" s="72"/>
      <c r="DA561" s="72"/>
      <c r="DB561" s="72"/>
      <c r="DC561" s="72"/>
      <c r="DD561" s="72"/>
      <c r="DE561" s="72"/>
      <c r="DF561" s="72"/>
      <c r="DG561" s="72"/>
      <c r="DH561" s="72"/>
      <c r="DI561" s="72"/>
      <c r="DJ561" s="72"/>
      <c r="DK561" s="72"/>
      <c r="DL561" s="72"/>
    </row>
    <row r="562" spans="1:116" x14ac:dyDescent="0.4">
      <c r="B562" t="s">
        <v>332</v>
      </c>
      <c r="D562" t="s">
        <v>268</v>
      </c>
      <c r="E562" s="8" t="str">
        <f t="shared" ref="E562" si="648">ROW()&amp;" "&amp;D562</f>
        <v>562 SUB-PV</v>
      </c>
      <c r="G562" s="241" t="str">
        <f>IFERROR(SUBSTITUTE(G546,":",""),"no unit")</f>
        <v>subscriber</v>
      </c>
      <c r="S562" s="72"/>
      <c r="T562" s="72"/>
      <c r="U562" s="72"/>
      <c r="V562" s="72"/>
      <c r="W562" s="72"/>
      <c r="X562" s="72"/>
      <c r="Y562" s="72"/>
      <c r="Z562" s="72"/>
      <c r="AA562" s="72"/>
      <c r="AB562" s="72"/>
      <c r="AC562" s="72"/>
      <c r="AD562" s="72"/>
      <c r="AE562" s="72"/>
      <c r="AF562" s="72"/>
      <c r="AG562" s="72"/>
      <c r="AH562" s="72"/>
      <c r="AI562" s="72"/>
      <c r="AJ562" s="72"/>
      <c r="AK562" s="72"/>
      <c r="AL562" s="72"/>
      <c r="AM562" s="72"/>
      <c r="AN562" s="72"/>
      <c r="AO562" s="72"/>
      <c r="AP562" s="72"/>
      <c r="AQ562" s="72"/>
      <c r="AR562" s="72"/>
      <c r="AS562" s="72"/>
      <c r="AT562" s="72"/>
      <c r="AU562" s="72"/>
      <c r="AV562" s="72"/>
      <c r="AW562" s="72"/>
      <c r="AX562" s="72"/>
      <c r="AY562" s="72"/>
      <c r="AZ562" s="72"/>
      <c r="BA562" s="72"/>
      <c r="BB562" s="72"/>
      <c r="BC562" s="72"/>
      <c r="BD562" s="72"/>
      <c r="BE562" s="72"/>
      <c r="BF562" s="72"/>
      <c r="BG562" s="72"/>
      <c r="BH562" s="72"/>
      <c r="BI562" s="72"/>
      <c r="BJ562" s="72"/>
      <c r="BK562" s="72"/>
      <c r="BL562" s="72"/>
      <c r="BM562" s="72"/>
      <c r="BN562" s="72"/>
      <c r="BO562" s="72"/>
      <c r="BP562" s="72"/>
      <c r="BQ562" s="72"/>
      <c r="BR562" s="72"/>
      <c r="BS562" s="72"/>
      <c r="BT562" s="72"/>
      <c r="BU562" s="72"/>
      <c r="BV562" s="72"/>
      <c r="BW562" s="72"/>
      <c r="BX562" s="72"/>
      <c r="BY562" s="72"/>
      <c r="BZ562" s="72"/>
      <c r="CA562" s="72"/>
      <c r="CB562" s="72"/>
      <c r="CC562" s="72"/>
      <c r="CD562" s="72"/>
      <c r="CE562" s="72"/>
      <c r="CF562" s="72"/>
      <c r="CG562" s="72"/>
      <c r="CH562" s="72"/>
      <c r="CI562" s="72"/>
      <c r="CJ562" s="72"/>
      <c r="CK562" s="72"/>
      <c r="CL562" s="72"/>
      <c r="CO562" s="72"/>
      <c r="CP562" s="72"/>
      <c r="CQ562" s="72"/>
      <c r="CR562" s="72"/>
      <c r="CS562" s="72"/>
      <c r="CT562" s="72"/>
      <c r="CU562" s="72"/>
      <c r="CV562" s="72"/>
      <c r="CW562" s="72"/>
      <c r="CX562" s="72"/>
      <c r="CY562" s="72"/>
      <c r="CZ562" s="72"/>
      <c r="DA562" s="72"/>
      <c r="DB562" s="72"/>
      <c r="DC562" s="72"/>
      <c r="DD562" s="72"/>
      <c r="DE562" s="72"/>
      <c r="DF562" s="72"/>
      <c r="DG562" s="72"/>
      <c r="DH562" s="72"/>
      <c r="DI562" s="72"/>
      <c r="DJ562" s="72"/>
      <c r="DK562" s="72"/>
      <c r="DL562" s="72"/>
    </row>
    <row r="563" spans="1:116" x14ac:dyDescent="0.4">
      <c r="B563" t="s">
        <v>332</v>
      </c>
      <c r="D563" t="s">
        <v>268</v>
      </c>
      <c r="E563" s="8" t="str">
        <f t="shared" si="647"/>
        <v>563 SUB-PV</v>
      </c>
      <c r="G563" s="8" t="str">
        <f t="shared" ref="G563:G568" si="649">G540</f>
        <v>Primary revenue driver</v>
      </c>
      <c r="K563" s="53"/>
      <c r="L563" s="53"/>
      <c r="M563" s="53"/>
      <c r="N563" s="53"/>
      <c r="O563" s="53"/>
      <c r="P563" s="53"/>
      <c r="R563" s="24"/>
      <c r="S563" s="203" t="str">
        <f>ADDRESS(ROW(S559),COLUMN(S559),2)</f>
        <v>S$559</v>
      </c>
      <c r="T563" s="203" t="str">
        <f t="shared" ref="T563:AY563" si="650">ADDRESS(ROW(T559),COLUMN(T559))</f>
        <v>$T$559</v>
      </c>
      <c r="U563" s="203" t="str">
        <f t="shared" si="650"/>
        <v>$U$559</v>
      </c>
      <c r="V563" s="203" t="str">
        <f t="shared" si="650"/>
        <v>$V$559</v>
      </c>
      <c r="W563" s="203" t="str">
        <f t="shared" si="650"/>
        <v>$W$559</v>
      </c>
      <c r="X563" s="203" t="str">
        <f t="shared" si="650"/>
        <v>$X$559</v>
      </c>
      <c r="Y563" s="203" t="str">
        <f t="shared" si="650"/>
        <v>$Y$559</v>
      </c>
      <c r="Z563" s="203" t="str">
        <f t="shared" si="650"/>
        <v>$Z$559</v>
      </c>
      <c r="AA563" s="203" t="str">
        <f t="shared" si="650"/>
        <v>$AA$559</v>
      </c>
      <c r="AB563" s="203" t="str">
        <f t="shared" si="650"/>
        <v>$AB$559</v>
      </c>
      <c r="AC563" s="203" t="str">
        <f t="shared" si="650"/>
        <v>$AC$559</v>
      </c>
      <c r="AD563" s="203" t="str">
        <f t="shared" si="650"/>
        <v>$AD$559</v>
      </c>
      <c r="AE563" s="203" t="str">
        <f t="shared" si="650"/>
        <v>$AE$559</v>
      </c>
      <c r="AF563" s="203" t="str">
        <f t="shared" si="650"/>
        <v>$AF$559</v>
      </c>
      <c r="AG563" s="203" t="str">
        <f t="shared" si="650"/>
        <v>$AG$559</v>
      </c>
      <c r="AH563" s="203" t="str">
        <f t="shared" si="650"/>
        <v>$AH$559</v>
      </c>
      <c r="AI563" s="203" t="str">
        <f t="shared" si="650"/>
        <v>$AI$559</v>
      </c>
      <c r="AJ563" s="203" t="str">
        <f t="shared" si="650"/>
        <v>$AJ$559</v>
      </c>
      <c r="AK563" s="203" t="str">
        <f t="shared" si="650"/>
        <v>$AK$559</v>
      </c>
      <c r="AL563" s="203" t="str">
        <f t="shared" si="650"/>
        <v>$AL$559</v>
      </c>
      <c r="AM563" s="203" t="str">
        <f t="shared" si="650"/>
        <v>$AM$559</v>
      </c>
      <c r="AN563" s="203" t="str">
        <f t="shared" si="650"/>
        <v>$AN$559</v>
      </c>
      <c r="AO563" s="203" t="str">
        <f t="shared" si="650"/>
        <v>$AO$559</v>
      </c>
      <c r="AP563" s="203" t="str">
        <f t="shared" si="650"/>
        <v>$AP$559</v>
      </c>
      <c r="AQ563" s="203" t="str">
        <f t="shared" si="650"/>
        <v>$AQ$559</v>
      </c>
      <c r="AR563" s="203" t="str">
        <f t="shared" si="650"/>
        <v>$AR$559</v>
      </c>
      <c r="AS563" s="203" t="str">
        <f t="shared" si="650"/>
        <v>$AS$559</v>
      </c>
      <c r="AT563" s="203" t="str">
        <f t="shared" si="650"/>
        <v>$AT$559</v>
      </c>
      <c r="AU563" s="203" t="str">
        <f t="shared" si="650"/>
        <v>$AU$559</v>
      </c>
      <c r="AV563" s="203" t="str">
        <f t="shared" si="650"/>
        <v>$AV$559</v>
      </c>
      <c r="AW563" s="203" t="str">
        <f t="shared" si="650"/>
        <v>$AW$559</v>
      </c>
      <c r="AX563" s="203" t="str">
        <f t="shared" si="650"/>
        <v>$AX$559</v>
      </c>
      <c r="AY563" s="203" t="str">
        <f t="shared" si="650"/>
        <v>$AY$559</v>
      </c>
      <c r="AZ563" s="203" t="str">
        <f t="shared" ref="AZ563:CE563" si="651">ADDRESS(ROW(AZ559),COLUMN(AZ559))</f>
        <v>$AZ$559</v>
      </c>
      <c r="BA563" s="203" t="str">
        <f t="shared" si="651"/>
        <v>$BA$559</v>
      </c>
      <c r="BB563" s="203" t="str">
        <f t="shared" si="651"/>
        <v>$BB$559</v>
      </c>
      <c r="BC563" s="203" t="str">
        <f t="shared" si="651"/>
        <v>$BC$559</v>
      </c>
      <c r="BD563" s="203" t="str">
        <f t="shared" si="651"/>
        <v>$BD$559</v>
      </c>
      <c r="BE563" s="203" t="str">
        <f t="shared" si="651"/>
        <v>$BE$559</v>
      </c>
      <c r="BF563" s="203" t="str">
        <f t="shared" si="651"/>
        <v>$BF$559</v>
      </c>
      <c r="BG563" s="203" t="str">
        <f t="shared" si="651"/>
        <v>$BG$559</v>
      </c>
      <c r="BH563" s="203" t="str">
        <f t="shared" si="651"/>
        <v>$BH$559</v>
      </c>
      <c r="BI563" s="203" t="str">
        <f t="shared" si="651"/>
        <v>$BI$559</v>
      </c>
      <c r="BJ563" s="203" t="str">
        <f t="shared" si="651"/>
        <v>$BJ$559</v>
      </c>
      <c r="BK563" s="203" t="str">
        <f t="shared" si="651"/>
        <v>$BK$559</v>
      </c>
      <c r="BL563" s="203" t="str">
        <f t="shared" si="651"/>
        <v>$BL$559</v>
      </c>
      <c r="BM563" s="203" t="str">
        <f t="shared" si="651"/>
        <v>$BM$559</v>
      </c>
      <c r="BN563" s="203" t="str">
        <f t="shared" si="651"/>
        <v>$BN$559</v>
      </c>
      <c r="BO563" s="203" t="str">
        <f t="shared" si="651"/>
        <v>$BO$559</v>
      </c>
      <c r="BP563" s="203" t="str">
        <f t="shared" si="651"/>
        <v>$BP$559</v>
      </c>
      <c r="BQ563" s="203" t="str">
        <f t="shared" si="651"/>
        <v>$BQ$559</v>
      </c>
      <c r="BR563" s="203" t="str">
        <f t="shared" si="651"/>
        <v>$BR$559</v>
      </c>
      <c r="BS563" s="203" t="str">
        <f t="shared" si="651"/>
        <v>$BS$559</v>
      </c>
      <c r="BT563" s="203" t="str">
        <f t="shared" si="651"/>
        <v>$BT$559</v>
      </c>
      <c r="BU563" s="203" t="str">
        <f t="shared" si="651"/>
        <v>$BU$559</v>
      </c>
      <c r="BV563" s="203" t="str">
        <f t="shared" si="651"/>
        <v>$BV$559</v>
      </c>
      <c r="BW563" s="203" t="str">
        <f t="shared" si="651"/>
        <v>$BW$559</v>
      </c>
      <c r="BX563" s="203" t="str">
        <f t="shared" si="651"/>
        <v>$BX$559</v>
      </c>
      <c r="BY563" s="203" t="str">
        <f t="shared" si="651"/>
        <v>$BY$559</v>
      </c>
      <c r="BZ563" s="203" t="str">
        <f t="shared" si="651"/>
        <v>$BZ$559</v>
      </c>
      <c r="CA563" s="203" t="str">
        <f t="shared" si="651"/>
        <v>$CA$559</v>
      </c>
      <c r="CB563" s="203" t="str">
        <f t="shared" si="651"/>
        <v>$CB$559</v>
      </c>
      <c r="CC563" s="203" t="str">
        <f t="shared" si="651"/>
        <v>$CC$559</v>
      </c>
      <c r="CD563" s="203" t="str">
        <f t="shared" si="651"/>
        <v>$CD$559</v>
      </c>
      <c r="CE563" s="203" t="str">
        <f t="shared" si="651"/>
        <v>$CE$559</v>
      </c>
      <c r="CF563" s="203" t="str">
        <f t="shared" ref="CF563:CL563" si="652">ADDRESS(ROW(CF559),COLUMN(CF559))</f>
        <v>$CF$559</v>
      </c>
      <c r="CG563" s="203" t="str">
        <f t="shared" si="652"/>
        <v>$CG$559</v>
      </c>
      <c r="CH563" s="203" t="str">
        <f t="shared" si="652"/>
        <v>$CH$559</v>
      </c>
      <c r="CI563" s="203" t="str">
        <f t="shared" si="652"/>
        <v>$CI$559</v>
      </c>
      <c r="CJ563" s="203" t="str">
        <f t="shared" si="652"/>
        <v>$CJ$559</v>
      </c>
      <c r="CK563" s="203" t="str">
        <f t="shared" si="652"/>
        <v>$CK$559</v>
      </c>
      <c r="CL563" s="203" t="str">
        <f t="shared" si="652"/>
        <v>$CL$559</v>
      </c>
      <c r="CO563" s="203" t="str">
        <f t="shared" ref="CO563:DK563" si="653">ADDRESS(ROW(CO559),COLUMN(CO559))</f>
        <v>$CO$559</v>
      </c>
      <c r="CP563" s="203" t="str">
        <f t="shared" si="653"/>
        <v>$CP$559</v>
      </c>
      <c r="CQ563" s="203" t="str">
        <f t="shared" si="653"/>
        <v>$CQ$559</v>
      </c>
      <c r="CR563" s="203" t="str">
        <f t="shared" si="653"/>
        <v>$CR$559</v>
      </c>
      <c r="CS563" s="203" t="str">
        <f t="shared" si="653"/>
        <v>$CS$559</v>
      </c>
      <c r="CT563" s="203" t="str">
        <f t="shared" si="653"/>
        <v>$CT$559</v>
      </c>
      <c r="CU563" s="203" t="str">
        <f t="shared" si="653"/>
        <v>$CU$559</v>
      </c>
      <c r="CV563" s="203" t="str">
        <f t="shared" si="653"/>
        <v>$CV$559</v>
      </c>
      <c r="CW563" s="203" t="str">
        <f t="shared" si="653"/>
        <v>$CW$559</v>
      </c>
      <c r="CX563" s="203" t="str">
        <f t="shared" si="653"/>
        <v>$CX$559</v>
      </c>
      <c r="CY563" s="203" t="str">
        <f t="shared" si="653"/>
        <v>$CY$559</v>
      </c>
      <c r="CZ563" s="203" t="str">
        <f t="shared" si="653"/>
        <v>$CZ$559</v>
      </c>
      <c r="DA563" s="203" t="str">
        <f t="shared" si="653"/>
        <v>$DA$559</v>
      </c>
      <c r="DB563" s="203" t="str">
        <f t="shared" si="653"/>
        <v>$DB$559</v>
      </c>
      <c r="DC563" s="203" t="str">
        <f t="shared" si="653"/>
        <v>$DC$559</v>
      </c>
      <c r="DD563" s="203" t="str">
        <f t="shared" si="653"/>
        <v>$DD$559</v>
      </c>
      <c r="DE563" s="203" t="str">
        <f t="shared" si="653"/>
        <v>$DE$559</v>
      </c>
      <c r="DF563" s="203" t="str">
        <f t="shared" si="653"/>
        <v>$DF$559</v>
      </c>
      <c r="DG563" s="203" t="str">
        <f t="shared" si="653"/>
        <v>$DG$559</v>
      </c>
      <c r="DH563" s="203" t="str">
        <f t="shared" si="653"/>
        <v>$DH$559</v>
      </c>
      <c r="DI563" s="203" t="str">
        <f t="shared" si="653"/>
        <v>$DI$559</v>
      </c>
      <c r="DJ563" s="203" t="str">
        <f t="shared" si="653"/>
        <v>$DJ$559</v>
      </c>
      <c r="DK563" s="203" t="str">
        <f t="shared" si="653"/>
        <v>$DK$559</v>
      </c>
      <c r="DL563" s="203" t="str">
        <f t="shared" ref="DL563" si="654">ADDRESS(ROW(DL559),COLUMN(DL559))</f>
        <v>$DL$559</v>
      </c>
    </row>
    <row r="564" spans="1:116" x14ac:dyDescent="0.4">
      <c r="B564" t="s">
        <v>332</v>
      </c>
      <c r="D564" t="s">
        <v>268</v>
      </c>
      <c r="E564" s="8" t="str">
        <f t="shared" si="647"/>
        <v>564 SUB-PV</v>
      </c>
      <c r="G564" s="8" t="str">
        <f t="shared" si="649"/>
        <v>Primary volume driver</v>
      </c>
      <c r="H564" s="12"/>
      <c r="I564" s="60"/>
      <c r="J564" s="60"/>
      <c r="K564" s="34"/>
      <c r="L564" s="34"/>
      <c r="M564" s="34"/>
      <c r="N564" s="34"/>
      <c r="O564" s="34"/>
      <c r="P564" s="34"/>
      <c r="R564" s="15"/>
      <c r="S564" s="76" t="str">
        <f>S541</f>
        <v>S$17</v>
      </c>
      <c r="T564" s="76" t="str">
        <f t="shared" ref="T564:CE564" si="655">T541</f>
        <v>T$17</v>
      </c>
      <c r="U564" s="76" t="str">
        <f t="shared" si="655"/>
        <v>U$17</v>
      </c>
      <c r="V564" s="76" t="str">
        <f t="shared" si="655"/>
        <v>V$17</v>
      </c>
      <c r="W564" s="76" t="str">
        <f t="shared" si="655"/>
        <v>W$17</v>
      </c>
      <c r="X564" s="76" t="str">
        <f t="shared" si="655"/>
        <v>X$17</v>
      </c>
      <c r="Y564" s="76" t="str">
        <f t="shared" si="655"/>
        <v>Y$17</v>
      </c>
      <c r="Z564" s="76" t="str">
        <f t="shared" si="655"/>
        <v>Z$17</v>
      </c>
      <c r="AA564" s="76" t="str">
        <f t="shared" si="655"/>
        <v>AA$17</v>
      </c>
      <c r="AB564" s="76" t="str">
        <f t="shared" si="655"/>
        <v>AB$17</v>
      </c>
      <c r="AC564" s="76" t="str">
        <f t="shared" si="655"/>
        <v>AC$17</v>
      </c>
      <c r="AD564" s="76" t="str">
        <f t="shared" si="655"/>
        <v>AD$17</v>
      </c>
      <c r="AE564" s="76" t="str">
        <f t="shared" si="655"/>
        <v>AE$17</v>
      </c>
      <c r="AF564" s="76" t="str">
        <f t="shared" si="655"/>
        <v>AF$17</v>
      </c>
      <c r="AG564" s="76" t="str">
        <f t="shared" si="655"/>
        <v>AG$17</v>
      </c>
      <c r="AH564" s="76" t="str">
        <f t="shared" si="655"/>
        <v>AH$17</v>
      </c>
      <c r="AI564" s="76" t="str">
        <f t="shared" si="655"/>
        <v>AI$17</v>
      </c>
      <c r="AJ564" s="76" t="str">
        <f t="shared" si="655"/>
        <v>AJ$17</v>
      </c>
      <c r="AK564" s="76" t="str">
        <f t="shared" si="655"/>
        <v>AK$17</v>
      </c>
      <c r="AL564" s="76" t="str">
        <f t="shared" si="655"/>
        <v>AL$17</v>
      </c>
      <c r="AM564" s="76" t="str">
        <f t="shared" si="655"/>
        <v>AM$17</v>
      </c>
      <c r="AN564" s="76" t="str">
        <f t="shared" si="655"/>
        <v>AN$17</v>
      </c>
      <c r="AO564" s="76" t="str">
        <f t="shared" si="655"/>
        <v>AO$17</v>
      </c>
      <c r="AP564" s="76" t="str">
        <f t="shared" si="655"/>
        <v>AP$17</v>
      </c>
      <c r="AQ564" s="76" t="str">
        <f t="shared" si="655"/>
        <v>AQ$17</v>
      </c>
      <c r="AR564" s="76" t="str">
        <f t="shared" si="655"/>
        <v>AR$17</v>
      </c>
      <c r="AS564" s="76" t="str">
        <f t="shared" si="655"/>
        <v>AS$17</v>
      </c>
      <c r="AT564" s="76" t="str">
        <f t="shared" si="655"/>
        <v>AT$17</v>
      </c>
      <c r="AU564" s="76" t="str">
        <f t="shared" si="655"/>
        <v>AU$17</v>
      </c>
      <c r="AV564" s="76" t="str">
        <f t="shared" si="655"/>
        <v>AV$17</v>
      </c>
      <c r="AW564" s="76" t="str">
        <f t="shared" si="655"/>
        <v>AW$17</v>
      </c>
      <c r="AX564" s="76" t="str">
        <f t="shared" si="655"/>
        <v>AX$17</v>
      </c>
      <c r="AY564" s="76" t="str">
        <f t="shared" si="655"/>
        <v>AY$17</v>
      </c>
      <c r="AZ564" s="76" t="str">
        <f t="shared" si="655"/>
        <v>AZ$17</v>
      </c>
      <c r="BA564" s="76" t="str">
        <f t="shared" si="655"/>
        <v>BA$17</v>
      </c>
      <c r="BB564" s="76" t="str">
        <f t="shared" si="655"/>
        <v>BB$17</v>
      </c>
      <c r="BC564" s="76" t="str">
        <f t="shared" si="655"/>
        <v>BC$17</v>
      </c>
      <c r="BD564" s="76" t="str">
        <f t="shared" si="655"/>
        <v>BD$17</v>
      </c>
      <c r="BE564" s="76" t="str">
        <f t="shared" si="655"/>
        <v>BE$17</v>
      </c>
      <c r="BF564" s="76" t="str">
        <f t="shared" si="655"/>
        <v>BF$17</v>
      </c>
      <c r="BG564" s="76" t="str">
        <f t="shared" si="655"/>
        <v>BG$17</v>
      </c>
      <c r="BH564" s="76" t="str">
        <f t="shared" si="655"/>
        <v>BH$17</v>
      </c>
      <c r="BI564" s="76" t="str">
        <f t="shared" si="655"/>
        <v>BI$17</v>
      </c>
      <c r="BJ564" s="76" t="str">
        <f t="shared" si="655"/>
        <v>BJ$17</v>
      </c>
      <c r="BK564" s="76" t="str">
        <f t="shared" si="655"/>
        <v>BK$17</v>
      </c>
      <c r="BL564" s="76" t="str">
        <f t="shared" si="655"/>
        <v>BL$17</v>
      </c>
      <c r="BM564" s="76" t="str">
        <f t="shared" si="655"/>
        <v>BM$17</v>
      </c>
      <c r="BN564" s="76" t="str">
        <f t="shared" si="655"/>
        <v>BN$17</v>
      </c>
      <c r="BO564" s="76" t="str">
        <f t="shared" si="655"/>
        <v>BO$17</v>
      </c>
      <c r="BP564" s="76" t="str">
        <f t="shared" si="655"/>
        <v>BP$17</v>
      </c>
      <c r="BQ564" s="76" t="str">
        <f t="shared" si="655"/>
        <v>BQ$17</v>
      </c>
      <c r="BR564" s="76" t="str">
        <f t="shared" si="655"/>
        <v>BR$17</v>
      </c>
      <c r="BS564" s="76" t="str">
        <f t="shared" si="655"/>
        <v>BS$17</v>
      </c>
      <c r="BT564" s="76" t="str">
        <f t="shared" si="655"/>
        <v>BT$17</v>
      </c>
      <c r="BU564" s="76" t="str">
        <f t="shared" si="655"/>
        <v>BU$17</v>
      </c>
      <c r="BV564" s="76" t="str">
        <f t="shared" si="655"/>
        <v>BV$17</v>
      </c>
      <c r="BW564" s="76" t="str">
        <f t="shared" si="655"/>
        <v>BW$17</v>
      </c>
      <c r="BX564" s="76" t="str">
        <f t="shared" si="655"/>
        <v>BX$17</v>
      </c>
      <c r="BY564" s="76" t="str">
        <f t="shared" si="655"/>
        <v>BY$17</v>
      </c>
      <c r="BZ564" s="76" t="str">
        <f t="shared" si="655"/>
        <v>BZ$17</v>
      </c>
      <c r="CA564" s="76" t="str">
        <f t="shared" si="655"/>
        <v>CA$17</v>
      </c>
      <c r="CB564" s="76" t="str">
        <f t="shared" si="655"/>
        <v>CB$17</v>
      </c>
      <c r="CC564" s="76" t="str">
        <f t="shared" si="655"/>
        <v>CC$17</v>
      </c>
      <c r="CD564" s="76" t="str">
        <f t="shared" si="655"/>
        <v>CD$17</v>
      </c>
      <c r="CE564" s="76" t="str">
        <f t="shared" si="655"/>
        <v>CE$17</v>
      </c>
      <c r="CF564" s="76" t="str">
        <f t="shared" ref="CF564:DL564" si="656">CF541</f>
        <v>CF$17</v>
      </c>
      <c r="CG564" s="76" t="str">
        <f t="shared" si="656"/>
        <v>CG$17</v>
      </c>
      <c r="CH564" s="76" t="str">
        <f t="shared" si="656"/>
        <v>CH$17</v>
      </c>
      <c r="CI564" s="76" t="str">
        <f t="shared" si="656"/>
        <v>CI$17</v>
      </c>
      <c r="CJ564" s="76" t="str">
        <f t="shared" si="656"/>
        <v>CJ$17</v>
      </c>
      <c r="CK564" s="76" t="str">
        <f t="shared" si="656"/>
        <v>CK$17</v>
      </c>
      <c r="CL564" s="76" t="str">
        <f t="shared" si="656"/>
        <v>CL$17</v>
      </c>
      <c r="CM564" s="76">
        <f t="shared" si="656"/>
        <v>0</v>
      </c>
      <c r="CN564" s="76">
        <f t="shared" si="656"/>
        <v>0</v>
      </c>
      <c r="CO564" s="76" t="str">
        <f t="shared" si="656"/>
        <v>CO$17</v>
      </c>
      <c r="CP564" s="76" t="str">
        <f t="shared" si="656"/>
        <v>CP$17</v>
      </c>
      <c r="CQ564" s="76" t="str">
        <f t="shared" si="656"/>
        <v>CQ$17</v>
      </c>
      <c r="CR564" s="76" t="str">
        <f t="shared" si="656"/>
        <v>CR$17</v>
      </c>
      <c r="CS564" s="76" t="str">
        <f t="shared" si="656"/>
        <v>CS$17</v>
      </c>
      <c r="CT564" s="76" t="str">
        <f t="shared" si="656"/>
        <v>CT$17</v>
      </c>
      <c r="CU564" s="76" t="str">
        <f t="shared" si="656"/>
        <v>CU$17</v>
      </c>
      <c r="CV564" s="76" t="str">
        <f t="shared" si="656"/>
        <v>CV$17</v>
      </c>
      <c r="CW564" s="76" t="str">
        <f t="shared" si="656"/>
        <v>CW$17</v>
      </c>
      <c r="CX564" s="76" t="str">
        <f t="shared" si="656"/>
        <v>CX$17</v>
      </c>
      <c r="CY564" s="76" t="str">
        <f t="shared" si="656"/>
        <v>CY$17</v>
      </c>
      <c r="CZ564" s="76" t="str">
        <f t="shared" si="656"/>
        <v>CZ$17</v>
      </c>
      <c r="DA564" s="76" t="str">
        <f t="shared" si="656"/>
        <v>DA$17</v>
      </c>
      <c r="DB564" s="76" t="str">
        <f t="shared" si="656"/>
        <v>DB$17</v>
      </c>
      <c r="DC564" s="76" t="str">
        <f t="shared" si="656"/>
        <v>DC$17</v>
      </c>
      <c r="DD564" s="76" t="str">
        <f t="shared" si="656"/>
        <v>DD$17</v>
      </c>
      <c r="DE564" s="76" t="str">
        <f t="shared" si="656"/>
        <v>DE$17</v>
      </c>
      <c r="DF564" s="76" t="str">
        <f t="shared" si="656"/>
        <v>DF$17</v>
      </c>
      <c r="DG564" s="76" t="str">
        <f t="shared" si="656"/>
        <v>DG$17</v>
      </c>
      <c r="DH564" s="76" t="str">
        <f t="shared" si="656"/>
        <v>DH$17</v>
      </c>
      <c r="DI564" s="76" t="str">
        <f t="shared" si="656"/>
        <v>DI$17</v>
      </c>
      <c r="DJ564" s="76" t="str">
        <f t="shared" si="656"/>
        <v>DJ$17</v>
      </c>
      <c r="DK564" s="76" t="str">
        <f t="shared" si="656"/>
        <v>DK$17</v>
      </c>
      <c r="DL564" s="76" t="str">
        <f t="shared" si="656"/>
        <v>DL$17</v>
      </c>
    </row>
    <row r="565" spans="1:116" x14ac:dyDescent="0.4">
      <c r="B565" t="s">
        <v>332</v>
      </c>
      <c r="D565" t="s">
        <v>268</v>
      </c>
      <c r="E565" s="8" t="str">
        <f t="shared" si="647"/>
        <v>565 SUB-PV</v>
      </c>
      <c r="G565" s="8" t="str">
        <f t="shared" si="649"/>
        <v>(Secondary label)</v>
      </c>
      <c r="H565" s="12"/>
      <c r="I565" s="60"/>
      <c r="J565" s="60"/>
      <c r="K565" s="15"/>
      <c r="L565" s="15"/>
      <c r="M565" s="15"/>
      <c r="N565" s="15"/>
      <c r="O565" s="15"/>
      <c r="P565" s="15"/>
      <c r="R565" s="15"/>
      <c r="S565" s="76"/>
      <c r="T565" s="76"/>
      <c r="U565" s="76"/>
      <c r="V565" s="76"/>
      <c r="W565" s="76"/>
      <c r="X565" s="76"/>
      <c r="Y565" s="76"/>
      <c r="Z565" s="76"/>
      <c r="AA565" s="76"/>
      <c r="AB565" s="76"/>
      <c r="AC565" s="76"/>
      <c r="AD565" s="76"/>
      <c r="AE565" s="76"/>
      <c r="AF565" s="76"/>
      <c r="AG565" s="76"/>
      <c r="AH565" s="76"/>
      <c r="AI565" s="76"/>
      <c r="AJ565" s="76"/>
      <c r="AK565" s="76"/>
      <c r="AL565" s="76"/>
      <c r="AM565" s="76"/>
      <c r="AN565" s="76"/>
      <c r="AO565" s="76"/>
      <c r="AP565" s="76"/>
      <c r="AQ565" s="76"/>
      <c r="AR565" s="76"/>
      <c r="AS565" s="76"/>
      <c r="AT565" s="76"/>
      <c r="AU565" s="76"/>
      <c r="AV565" s="76"/>
      <c r="AW565" s="76"/>
      <c r="AX565" s="76"/>
      <c r="AY565" s="76"/>
      <c r="AZ565" s="76"/>
      <c r="BA565" s="76"/>
      <c r="BB565" s="76"/>
      <c r="BC565" s="76"/>
      <c r="BD565" s="76"/>
      <c r="BE565" s="76"/>
      <c r="BF565" s="76"/>
      <c r="BG565" s="76"/>
      <c r="BH565" s="76"/>
      <c r="BI565" s="76"/>
      <c r="BJ565" s="76"/>
      <c r="BK565" s="76"/>
      <c r="BL565" s="76"/>
      <c r="BM565" s="76"/>
      <c r="BN565" s="76"/>
      <c r="BO565" s="76"/>
      <c r="BP565" s="76"/>
      <c r="BQ565" s="76"/>
      <c r="BR565" s="76"/>
      <c r="BS565" s="76"/>
      <c r="BT565" s="76"/>
      <c r="BU565" s="76"/>
      <c r="BV565" s="76"/>
      <c r="BW565" s="76"/>
      <c r="BX565" s="76"/>
      <c r="BY565" s="76"/>
      <c r="BZ565" s="76"/>
      <c r="CA565" s="76"/>
      <c r="CB565" s="76"/>
      <c r="CC565" s="76"/>
      <c r="CD565" s="76"/>
      <c r="CE565" s="76"/>
      <c r="CF565" s="76"/>
      <c r="CG565" s="76"/>
      <c r="CH565" s="76"/>
      <c r="CI565" s="76"/>
      <c r="CJ565" s="76"/>
      <c r="CK565" s="76"/>
      <c r="CL565" s="76"/>
      <c r="CM565" s="76"/>
      <c r="CN565" s="76"/>
      <c r="CO565" s="76"/>
      <c r="CP565" s="76"/>
      <c r="CQ565" s="76"/>
      <c r="CR565" s="76"/>
      <c r="CS565" s="76"/>
      <c r="CT565" s="76"/>
      <c r="CU565" s="76"/>
      <c r="CV565" s="76"/>
      <c r="CW565" s="76"/>
      <c r="CX565" s="76"/>
      <c r="CY565" s="76"/>
      <c r="CZ565" s="76"/>
      <c r="DA565" s="76"/>
      <c r="DB565" s="76"/>
      <c r="DC565" s="76"/>
      <c r="DD565" s="76"/>
      <c r="DE565" s="76"/>
      <c r="DF565" s="76"/>
      <c r="DG565" s="76"/>
      <c r="DH565" s="76"/>
      <c r="DI565" s="76"/>
      <c r="DJ565" s="76"/>
      <c r="DK565" s="76"/>
      <c r="DL565" s="76"/>
    </row>
    <row r="566" spans="1:116" x14ac:dyDescent="0.4">
      <c r="B566" t="s">
        <v>332</v>
      </c>
      <c r="D566" t="s">
        <v>268</v>
      </c>
      <c r="E566" s="8" t="str">
        <f t="shared" si="647"/>
        <v>566 SUB-PV</v>
      </c>
      <c r="G566" s="8" t="str">
        <f t="shared" si="649"/>
        <v xml:space="preserve">secondary unit </v>
      </c>
      <c r="H566" s="12"/>
      <c r="I566" s="60"/>
      <c r="J566" s="60"/>
      <c r="K566" s="15"/>
      <c r="L566" s="15"/>
      <c r="M566" s="15"/>
      <c r="N566" s="15"/>
      <c r="O566" s="15"/>
      <c r="P566" s="15"/>
      <c r="R566" s="15"/>
      <c r="S566" s="76"/>
      <c r="T566" s="76"/>
      <c r="U566" s="76"/>
      <c r="V566" s="76"/>
      <c r="W566" s="76"/>
      <c r="X566" s="76"/>
      <c r="Y566" s="76"/>
      <c r="Z566" s="76"/>
      <c r="AA566" s="76"/>
      <c r="AB566" s="76"/>
      <c r="AC566" s="76"/>
      <c r="AD566" s="76"/>
      <c r="AE566" s="76"/>
      <c r="AF566" s="76"/>
      <c r="AG566" s="76"/>
      <c r="AH566" s="76"/>
      <c r="AI566" s="76"/>
      <c r="AJ566" s="76"/>
      <c r="AK566" s="76"/>
      <c r="AL566" s="76"/>
      <c r="AM566" s="76"/>
      <c r="AN566" s="76"/>
      <c r="AO566" s="76"/>
      <c r="AP566" s="76"/>
      <c r="AQ566" s="76"/>
      <c r="AR566" s="76"/>
      <c r="AS566" s="76"/>
      <c r="AT566" s="76"/>
      <c r="AU566" s="76"/>
      <c r="AV566" s="76"/>
      <c r="AW566" s="76"/>
      <c r="AX566" s="76"/>
      <c r="AY566" s="76"/>
      <c r="AZ566" s="76"/>
      <c r="BA566" s="76"/>
      <c r="BB566" s="76"/>
      <c r="BC566" s="76"/>
      <c r="BD566" s="76"/>
      <c r="BE566" s="76"/>
      <c r="BF566" s="76"/>
      <c r="BG566" s="76"/>
      <c r="BH566" s="76"/>
      <c r="BI566" s="76"/>
      <c r="BJ566" s="76"/>
      <c r="BK566" s="76"/>
      <c r="BL566" s="76"/>
      <c r="BM566" s="76"/>
      <c r="BN566" s="76"/>
      <c r="BO566" s="76"/>
      <c r="BP566" s="76"/>
      <c r="BQ566" s="76"/>
      <c r="BR566" s="76"/>
      <c r="BS566" s="76"/>
      <c r="BT566" s="76"/>
      <c r="BU566" s="76"/>
      <c r="BV566" s="76"/>
      <c r="BW566" s="76"/>
      <c r="BX566" s="76"/>
      <c r="BY566" s="76"/>
      <c r="BZ566" s="76"/>
      <c r="CA566" s="76"/>
      <c r="CB566" s="76"/>
      <c r="CC566" s="76"/>
      <c r="CD566" s="76"/>
      <c r="CE566" s="76"/>
      <c r="CF566" s="76"/>
      <c r="CG566" s="76"/>
      <c r="CH566" s="76"/>
      <c r="CI566" s="76"/>
      <c r="CJ566" s="76"/>
      <c r="CK566" s="76"/>
      <c r="CL566" s="76"/>
      <c r="CM566" s="76"/>
      <c r="CN566" s="76"/>
      <c r="CO566" s="76"/>
      <c r="CP566" s="76"/>
      <c r="CQ566" s="76"/>
      <c r="CR566" s="76"/>
      <c r="CS566" s="76"/>
      <c r="CT566" s="76"/>
      <c r="CU566" s="76"/>
      <c r="CV566" s="76"/>
      <c r="CW566" s="76"/>
      <c r="CX566" s="76"/>
      <c r="CY566" s="76"/>
      <c r="CZ566" s="76"/>
      <c r="DA566" s="76"/>
      <c r="DB566" s="76"/>
      <c r="DC566" s="76"/>
      <c r="DD566" s="76"/>
      <c r="DE566" s="76"/>
      <c r="DF566" s="76"/>
      <c r="DG566" s="76"/>
      <c r="DH566" s="76"/>
      <c r="DI566" s="76"/>
      <c r="DJ566" s="76"/>
      <c r="DK566" s="76"/>
      <c r="DL566" s="76"/>
    </row>
    <row r="567" spans="1:116" x14ac:dyDescent="0.4">
      <c r="B567" t="s">
        <v>332</v>
      </c>
      <c r="D567" t="s">
        <v>268</v>
      </c>
      <c r="E567" s="8" t="str">
        <f t="shared" si="647"/>
        <v>567 SUB-PV</v>
      </c>
      <c r="G567" s="8" t="str">
        <f t="shared" si="649"/>
        <v>Secondary revenue driver</v>
      </c>
      <c r="H567" s="12"/>
      <c r="I567" s="60"/>
      <c r="J567" s="60"/>
      <c r="K567" s="15"/>
      <c r="L567" s="15"/>
      <c r="M567" s="15"/>
      <c r="N567" s="15"/>
      <c r="O567" s="15"/>
      <c r="P567" s="15"/>
      <c r="R567" s="15"/>
      <c r="S567" s="76"/>
      <c r="T567" s="76"/>
      <c r="U567" s="76"/>
      <c r="V567" s="76"/>
      <c r="W567" s="76"/>
      <c r="X567" s="76"/>
      <c r="Y567" s="76"/>
      <c r="Z567" s="76"/>
      <c r="AA567" s="76"/>
      <c r="AB567" s="76"/>
      <c r="AC567" s="76"/>
      <c r="AD567" s="76"/>
      <c r="AE567" s="76"/>
      <c r="AF567" s="76"/>
      <c r="AG567" s="76"/>
      <c r="AH567" s="76"/>
      <c r="AI567" s="76"/>
      <c r="AJ567" s="76"/>
      <c r="AK567" s="76"/>
      <c r="AL567" s="76"/>
      <c r="AM567" s="76"/>
      <c r="AN567" s="76"/>
      <c r="AO567" s="76"/>
      <c r="AP567" s="76"/>
      <c r="AQ567" s="76"/>
      <c r="AR567" s="76"/>
      <c r="AS567" s="76"/>
      <c r="AT567" s="76"/>
      <c r="AU567" s="76"/>
      <c r="AV567" s="76"/>
      <c r="AW567" s="76"/>
      <c r="AX567" s="76"/>
      <c r="AY567" s="76"/>
      <c r="AZ567" s="76"/>
      <c r="BA567" s="76"/>
      <c r="BB567" s="76"/>
      <c r="BC567" s="76"/>
      <c r="BD567" s="76"/>
      <c r="BE567" s="76"/>
      <c r="BF567" s="76"/>
      <c r="BG567" s="76"/>
      <c r="BH567" s="76"/>
      <c r="BI567" s="76"/>
      <c r="BJ567" s="76"/>
      <c r="BK567" s="76"/>
      <c r="BL567" s="76"/>
      <c r="BM567" s="76"/>
      <c r="BN567" s="76"/>
      <c r="BO567" s="76"/>
      <c r="BP567" s="76"/>
      <c r="BQ567" s="76"/>
      <c r="BR567" s="76"/>
      <c r="BS567" s="76"/>
      <c r="BT567" s="76"/>
      <c r="BU567" s="76"/>
      <c r="BV567" s="76"/>
      <c r="BW567" s="76"/>
      <c r="BX567" s="76"/>
      <c r="BY567" s="76"/>
      <c r="BZ567" s="76"/>
      <c r="CA567" s="76"/>
      <c r="CB567" s="76"/>
      <c r="CC567" s="76"/>
      <c r="CD567" s="76"/>
      <c r="CE567" s="76"/>
      <c r="CF567" s="76"/>
      <c r="CG567" s="76"/>
      <c r="CH567" s="76"/>
      <c r="CI567" s="76"/>
      <c r="CJ567" s="76"/>
      <c r="CK567" s="76"/>
      <c r="CL567" s="76"/>
      <c r="CM567" s="76"/>
      <c r="CN567" s="76"/>
      <c r="CO567" s="76"/>
      <c r="CP567" s="76"/>
      <c r="CQ567" s="76"/>
      <c r="CR567" s="76"/>
      <c r="CS567" s="76"/>
      <c r="CT567" s="76"/>
      <c r="CU567" s="76"/>
      <c r="CV567" s="76"/>
      <c r="CW567" s="76"/>
      <c r="CX567" s="76"/>
      <c r="CY567" s="76"/>
      <c r="CZ567" s="76"/>
      <c r="DA567" s="76"/>
      <c r="DB567" s="76"/>
      <c r="DC567" s="76"/>
      <c r="DD567" s="76"/>
      <c r="DE567" s="76"/>
      <c r="DF567" s="76"/>
      <c r="DG567" s="76"/>
      <c r="DH567" s="76"/>
      <c r="DI567" s="76"/>
      <c r="DJ567" s="76"/>
      <c r="DK567" s="76"/>
      <c r="DL567" s="76"/>
    </row>
    <row r="568" spans="1:116" s="3" customFormat="1" x14ac:dyDescent="0.4">
      <c r="B568" s="3" t="s">
        <v>332</v>
      </c>
      <c r="D568" s="3" t="s">
        <v>268</v>
      </c>
      <c r="E568" s="89" t="str">
        <f t="shared" si="620"/>
        <v>568 SUB-PV</v>
      </c>
      <c r="G568" s="89" t="str">
        <f t="shared" si="649"/>
        <v>Secondary volume driver</v>
      </c>
      <c r="H568" s="90"/>
      <c r="I568" s="213"/>
      <c r="J568" s="213"/>
      <c r="K568" s="214"/>
      <c r="L568" s="214"/>
      <c r="M568" s="214"/>
      <c r="N568" s="214"/>
      <c r="O568" s="214"/>
      <c r="P568" s="214"/>
      <c r="R568" s="214"/>
      <c r="S568" s="203" t="str">
        <f>ADDRESS(ROW(S554),COLUMN(S554),2)</f>
        <v>S$554</v>
      </c>
      <c r="T568" s="203" t="str">
        <f t="shared" ref="T568:CE568" si="657">ADDRESS(ROW(T554),COLUMN(T554),2)</f>
        <v>T$554</v>
      </c>
      <c r="U568" s="203" t="str">
        <f t="shared" si="657"/>
        <v>U$554</v>
      </c>
      <c r="V568" s="203" t="str">
        <f t="shared" si="657"/>
        <v>V$554</v>
      </c>
      <c r="W568" s="203" t="str">
        <f t="shared" si="657"/>
        <v>W$554</v>
      </c>
      <c r="X568" s="203" t="str">
        <f t="shared" si="657"/>
        <v>X$554</v>
      </c>
      <c r="Y568" s="203" t="str">
        <f t="shared" si="657"/>
        <v>Y$554</v>
      </c>
      <c r="Z568" s="203" t="str">
        <f t="shared" si="657"/>
        <v>Z$554</v>
      </c>
      <c r="AA568" s="203" t="str">
        <f t="shared" si="657"/>
        <v>AA$554</v>
      </c>
      <c r="AB568" s="203" t="str">
        <f t="shared" si="657"/>
        <v>AB$554</v>
      </c>
      <c r="AC568" s="203" t="str">
        <f t="shared" si="657"/>
        <v>AC$554</v>
      </c>
      <c r="AD568" s="203" t="str">
        <f t="shared" si="657"/>
        <v>AD$554</v>
      </c>
      <c r="AE568" s="203" t="str">
        <f t="shared" si="657"/>
        <v>AE$554</v>
      </c>
      <c r="AF568" s="203" t="str">
        <f t="shared" si="657"/>
        <v>AF$554</v>
      </c>
      <c r="AG568" s="203" t="str">
        <f t="shared" si="657"/>
        <v>AG$554</v>
      </c>
      <c r="AH568" s="203" t="str">
        <f t="shared" si="657"/>
        <v>AH$554</v>
      </c>
      <c r="AI568" s="203" t="str">
        <f t="shared" si="657"/>
        <v>AI$554</v>
      </c>
      <c r="AJ568" s="203" t="str">
        <f t="shared" si="657"/>
        <v>AJ$554</v>
      </c>
      <c r="AK568" s="203" t="str">
        <f t="shared" si="657"/>
        <v>AK$554</v>
      </c>
      <c r="AL568" s="203" t="str">
        <f t="shared" si="657"/>
        <v>AL$554</v>
      </c>
      <c r="AM568" s="203" t="str">
        <f t="shared" si="657"/>
        <v>AM$554</v>
      </c>
      <c r="AN568" s="203" t="str">
        <f t="shared" si="657"/>
        <v>AN$554</v>
      </c>
      <c r="AO568" s="203" t="str">
        <f t="shared" si="657"/>
        <v>AO$554</v>
      </c>
      <c r="AP568" s="203" t="str">
        <f t="shared" si="657"/>
        <v>AP$554</v>
      </c>
      <c r="AQ568" s="203" t="str">
        <f t="shared" si="657"/>
        <v>AQ$554</v>
      </c>
      <c r="AR568" s="203" t="str">
        <f t="shared" si="657"/>
        <v>AR$554</v>
      </c>
      <c r="AS568" s="203" t="str">
        <f t="shared" si="657"/>
        <v>AS$554</v>
      </c>
      <c r="AT568" s="203" t="str">
        <f t="shared" si="657"/>
        <v>AT$554</v>
      </c>
      <c r="AU568" s="203" t="str">
        <f t="shared" si="657"/>
        <v>AU$554</v>
      </c>
      <c r="AV568" s="203" t="str">
        <f t="shared" si="657"/>
        <v>AV$554</v>
      </c>
      <c r="AW568" s="203" t="str">
        <f t="shared" si="657"/>
        <v>AW$554</v>
      </c>
      <c r="AX568" s="203" t="str">
        <f t="shared" si="657"/>
        <v>AX$554</v>
      </c>
      <c r="AY568" s="203" t="str">
        <f t="shared" si="657"/>
        <v>AY$554</v>
      </c>
      <c r="AZ568" s="203" t="str">
        <f t="shared" si="657"/>
        <v>AZ$554</v>
      </c>
      <c r="BA568" s="203" t="str">
        <f t="shared" si="657"/>
        <v>BA$554</v>
      </c>
      <c r="BB568" s="203" t="str">
        <f t="shared" si="657"/>
        <v>BB$554</v>
      </c>
      <c r="BC568" s="203" t="str">
        <f t="shared" si="657"/>
        <v>BC$554</v>
      </c>
      <c r="BD568" s="203" t="str">
        <f t="shared" si="657"/>
        <v>BD$554</v>
      </c>
      <c r="BE568" s="203" t="str">
        <f t="shared" si="657"/>
        <v>BE$554</v>
      </c>
      <c r="BF568" s="203" t="str">
        <f t="shared" si="657"/>
        <v>BF$554</v>
      </c>
      <c r="BG568" s="203" t="str">
        <f t="shared" si="657"/>
        <v>BG$554</v>
      </c>
      <c r="BH568" s="203" t="str">
        <f t="shared" si="657"/>
        <v>BH$554</v>
      </c>
      <c r="BI568" s="203" t="str">
        <f t="shared" si="657"/>
        <v>BI$554</v>
      </c>
      <c r="BJ568" s="203" t="str">
        <f t="shared" si="657"/>
        <v>BJ$554</v>
      </c>
      <c r="BK568" s="203" t="str">
        <f t="shared" si="657"/>
        <v>BK$554</v>
      </c>
      <c r="BL568" s="203" t="str">
        <f t="shared" si="657"/>
        <v>BL$554</v>
      </c>
      <c r="BM568" s="203" t="str">
        <f t="shared" si="657"/>
        <v>BM$554</v>
      </c>
      <c r="BN568" s="203" t="str">
        <f t="shared" si="657"/>
        <v>BN$554</v>
      </c>
      <c r="BO568" s="203" t="str">
        <f t="shared" si="657"/>
        <v>BO$554</v>
      </c>
      <c r="BP568" s="203" t="str">
        <f t="shared" si="657"/>
        <v>BP$554</v>
      </c>
      <c r="BQ568" s="203" t="str">
        <f t="shared" si="657"/>
        <v>BQ$554</v>
      </c>
      <c r="BR568" s="203" t="str">
        <f t="shared" si="657"/>
        <v>BR$554</v>
      </c>
      <c r="BS568" s="203" t="str">
        <f t="shared" si="657"/>
        <v>BS$554</v>
      </c>
      <c r="BT568" s="203" t="str">
        <f t="shared" si="657"/>
        <v>BT$554</v>
      </c>
      <c r="BU568" s="203" t="str">
        <f t="shared" si="657"/>
        <v>BU$554</v>
      </c>
      <c r="BV568" s="203" t="str">
        <f t="shared" si="657"/>
        <v>BV$554</v>
      </c>
      <c r="BW568" s="203" t="str">
        <f t="shared" si="657"/>
        <v>BW$554</v>
      </c>
      <c r="BX568" s="203" t="str">
        <f t="shared" si="657"/>
        <v>BX$554</v>
      </c>
      <c r="BY568" s="203" t="str">
        <f t="shared" si="657"/>
        <v>BY$554</v>
      </c>
      <c r="BZ568" s="203" t="str">
        <f t="shared" si="657"/>
        <v>BZ$554</v>
      </c>
      <c r="CA568" s="203" t="str">
        <f t="shared" si="657"/>
        <v>CA$554</v>
      </c>
      <c r="CB568" s="203" t="str">
        <f t="shared" si="657"/>
        <v>CB$554</v>
      </c>
      <c r="CC568" s="203" t="str">
        <f t="shared" si="657"/>
        <v>CC$554</v>
      </c>
      <c r="CD568" s="203" t="str">
        <f t="shared" si="657"/>
        <v>CD$554</v>
      </c>
      <c r="CE568" s="203" t="str">
        <f t="shared" si="657"/>
        <v>CE$554</v>
      </c>
      <c r="CF568" s="203" t="str">
        <f t="shared" ref="CF568:DL568" si="658">ADDRESS(ROW(CF554),COLUMN(CF554),2)</f>
        <v>CF$554</v>
      </c>
      <c r="CG568" s="203" t="str">
        <f t="shared" si="658"/>
        <v>CG$554</v>
      </c>
      <c r="CH568" s="203" t="str">
        <f t="shared" si="658"/>
        <v>CH$554</v>
      </c>
      <c r="CI568" s="203" t="str">
        <f t="shared" si="658"/>
        <v>CI$554</v>
      </c>
      <c r="CJ568" s="203" t="str">
        <f t="shared" si="658"/>
        <v>CJ$554</v>
      </c>
      <c r="CK568" s="203" t="str">
        <f t="shared" si="658"/>
        <v>CK$554</v>
      </c>
      <c r="CL568" s="203" t="str">
        <f t="shared" si="658"/>
        <v>CL$554</v>
      </c>
      <c r="CM568" s="203" t="str">
        <f t="shared" si="658"/>
        <v>CM$554</v>
      </c>
      <c r="CN568" s="203" t="str">
        <f t="shared" si="658"/>
        <v>CN$554</v>
      </c>
      <c r="CO568" s="203" t="str">
        <f t="shared" si="658"/>
        <v>CO$554</v>
      </c>
      <c r="CP568" s="203" t="str">
        <f t="shared" si="658"/>
        <v>CP$554</v>
      </c>
      <c r="CQ568" s="203" t="str">
        <f t="shared" si="658"/>
        <v>CQ$554</v>
      </c>
      <c r="CR568" s="203" t="str">
        <f t="shared" si="658"/>
        <v>CR$554</v>
      </c>
      <c r="CS568" s="203" t="str">
        <f t="shared" si="658"/>
        <v>CS$554</v>
      </c>
      <c r="CT568" s="203" t="str">
        <f t="shared" si="658"/>
        <v>CT$554</v>
      </c>
      <c r="CU568" s="203" t="str">
        <f t="shared" si="658"/>
        <v>CU$554</v>
      </c>
      <c r="CV568" s="203" t="str">
        <f t="shared" si="658"/>
        <v>CV$554</v>
      </c>
      <c r="CW568" s="203" t="str">
        <f t="shared" si="658"/>
        <v>CW$554</v>
      </c>
      <c r="CX568" s="203" t="str">
        <f t="shared" si="658"/>
        <v>CX$554</v>
      </c>
      <c r="CY568" s="203" t="str">
        <f t="shared" si="658"/>
        <v>CY$554</v>
      </c>
      <c r="CZ568" s="203" t="str">
        <f t="shared" si="658"/>
        <v>CZ$554</v>
      </c>
      <c r="DA568" s="203" t="str">
        <f t="shared" si="658"/>
        <v>DA$554</v>
      </c>
      <c r="DB568" s="203" t="str">
        <f t="shared" si="658"/>
        <v>DB$554</v>
      </c>
      <c r="DC568" s="203" t="str">
        <f t="shared" si="658"/>
        <v>DC$554</v>
      </c>
      <c r="DD568" s="203" t="str">
        <f t="shared" si="658"/>
        <v>DD$554</v>
      </c>
      <c r="DE568" s="203" t="str">
        <f t="shared" si="658"/>
        <v>DE$554</v>
      </c>
      <c r="DF568" s="203" t="str">
        <f t="shared" si="658"/>
        <v>DF$554</v>
      </c>
      <c r="DG568" s="203" t="str">
        <f t="shared" si="658"/>
        <v>DG$554</v>
      </c>
      <c r="DH568" s="203" t="str">
        <f t="shared" si="658"/>
        <v>DH$554</v>
      </c>
      <c r="DI568" s="203" t="str">
        <f t="shared" si="658"/>
        <v>DI$554</v>
      </c>
      <c r="DJ568" s="203" t="str">
        <f t="shared" si="658"/>
        <v>DJ$554</v>
      </c>
      <c r="DK568" s="203" t="str">
        <f t="shared" si="658"/>
        <v>DK$554</v>
      </c>
      <c r="DL568" s="203" t="str">
        <f t="shared" si="658"/>
        <v>DL$554</v>
      </c>
    </row>
    <row r="569" spans="1:116" x14ac:dyDescent="0.4">
      <c r="E569" s="8"/>
      <c r="H569" s="12"/>
      <c r="I569" s="60"/>
      <c r="J569" s="60"/>
      <c r="K569" s="15"/>
      <c r="L569" s="15"/>
      <c r="M569" s="15"/>
      <c r="N569" s="15"/>
      <c r="O569" s="15"/>
      <c r="P569" s="15"/>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A570" s="174"/>
      <c r="E570" s="8"/>
      <c r="G570" s="175" t="s">
        <v>490</v>
      </c>
      <c r="H570" s="193"/>
      <c r="I570" s="194"/>
      <c r="J570" s="194"/>
      <c r="K570" s="195"/>
      <c r="L570" s="195"/>
      <c r="M570" s="195"/>
      <c r="N570" s="195"/>
      <c r="O570" s="195"/>
      <c r="P570" s="195"/>
      <c r="R570" s="195"/>
      <c r="S570" s="196"/>
      <c r="T570" s="196"/>
      <c r="U570" s="196"/>
      <c r="V570" s="196"/>
      <c r="W570" s="196"/>
      <c r="X570" s="196"/>
      <c r="Y570" s="196"/>
      <c r="Z570" s="196"/>
      <c r="AA570" s="196"/>
      <c r="AB570" s="196"/>
      <c r="AC570" s="196"/>
      <c r="AD570" s="196"/>
      <c r="AE570" s="196"/>
      <c r="AF570" s="196"/>
      <c r="AG570" s="196"/>
      <c r="AH570" s="196"/>
      <c r="AI570" s="196"/>
      <c r="AJ570" s="196"/>
      <c r="AK570" s="196"/>
      <c r="AL570" s="196"/>
      <c r="AM570" s="196"/>
      <c r="AN570" s="196"/>
      <c r="AO570" s="196"/>
      <c r="AP570" s="196"/>
      <c r="AQ570" s="196"/>
      <c r="AR570" s="196"/>
      <c r="AS570" s="196"/>
      <c r="AT570" s="196"/>
      <c r="AU570" s="196"/>
      <c r="AV570" s="196"/>
      <c r="AW570" s="196"/>
      <c r="AX570" s="196"/>
      <c r="AY570" s="196"/>
      <c r="AZ570" s="196"/>
      <c r="BA570" s="196"/>
      <c r="BB570" s="196"/>
      <c r="BC570" s="196"/>
      <c r="BD570" s="196"/>
      <c r="BE570" s="196"/>
      <c r="BF570" s="196"/>
      <c r="BG570" s="196"/>
      <c r="BH570" s="196"/>
      <c r="BI570" s="196"/>
      <c r="BJ570" s="196"/>
      <c r="BK570" s="196"/>
      <c r="BL570" s="196"/>
      <c r="BM570" s="196"/>
      <c r="BN570" s="196"/>
      <c r="BO570" s="196"/>
      <c r="BP570" s="196"/>
      <c r="BQ570" s="196"/>
      <c r="BR570" s="196"/>
      <c r="BS570" s="196"/>
      <c r="BT570" s="196"/>
      <c r="BU570" s="196"/>
      <c r="BV570" s="196"/>
      <c r="BW570" s="196"/>
      <c r="BX570" s="196"/>
      <c r="BY570" s="196"/>
      <c r="BZ570" s="196"/>
      <c r="CA570" s="196"/>
      <c r="CB570" s="196"/>
      <c r="CC570" s="196"/>
      <c r="CD570" s="196"/>
      <c r="CE570" s="196"/>
      <c r="CF570" s="196"/>
      <c r="CG570" s="196"/>
      <c r="CH570" s="196"/>
      <c r="CI570" s="196"/>
      <c r="CJ570" s="196"/>
      <c r="CK570" s="196"/>
      <c r="CL570" s="196"/>
      <c r="CN570" s="194"/>
      <c r="CO570" s="196"/>
      <c r="CP570" s="196"/>
      <c r="CQ570" s="196"/>
      <c r="CR570" s="196"/>
      <c r="CS570" s="196"/>
      <c r="CT570" s="196"/>
      <c r="CU570" s="196"/>
      <c r="CV570" s="196"/>
      <c r="CW570" s="196"/>
      <c r="CX570" s="196"/>
      <c r="CY570" s="196"/>
      <c r="CZ570" s="196"/>
      <c r="DA570" s="196"/>
      <c r="DB570" s="196"/>
      <c r="DC570" s="196"/>
      <c r="DD570" s="196"/>
      <c r="DE570" s="196"/>
      <c r="DF570" s="196"/>
      <c r="DG570" s="196"/>
      <c r="DH570" s="196"/>
      <c r="DI570" s="196"/>
      <c r="DJ570" s="196"/>
      <c r="DK570" s="196"/>
      <c r="DL570" s="196"/>
    </row>
    <row r="571" spans="1:116" x14ac:dyDescent="0.4">
      <c r="A571" s="174"/>
      <c r="E571" s="8"/>
      <c r="G571" s="175" t="s">
        <v>492</v>
      </c>
      <c r="H571" s="174"/>
      <c r="I571" s="176"/>
      <c r="J571" s="176"/>
      <c r="K571" s="197"/>
      <c r="L571" s="197"/>
      <c r="M571" s="197"/>
      <c r="N571" s="197"/>
      <c r="O571" s="197"/>
      <c r="P571" s="197"/>
      <c r="R571" s="198"/>
      <c r="S571" s="174"/>
      <c r="T571" s="174"/>
      <c r="U571" s="174"/>
      <c r="V571" s="174"/>
      <c r="W571" s="174"/>
      <c r="X571" s="174"/>
      <c r="Y571" s="174"/>
      <c r="Z571" s="174"/>
      <c r="AA571" s="174"/>
      <c r="AB571" s="174"/>
      <c r="AC571" s="174"/>
      <c r="AD571" s="174"/>
      <c r="AE571" s="174"/>
      <c r="AF571" s="174"/>
      <c r="AG571" s="174"/>
      <c r="AH571" s="174"/>
      <c r="AI571" s="174"/>
      <c r="AJ571" s="174"/>
      <c r="AK571" s="174"/>
      <c r="AL571" s="174"/>
      <c r="AM571" s="174"/>
      <c r="AN571" s="174"/>
      <c r="AO571" s="174"/>
      <c r="AP571" s="174"/>
      <c r="AQ571" s="174"/>
      <c r="AR571" s="174"/>
      <c r="AS571" s="174"/>
      <c r="AT571" s="174"/>
      <c r="AU571" s="174"/>
      <c r="AV571" s="174"/>
      <c r="AW571" s="174"/>
      <c r="AX571" s="174"/>
      <c r="AY571" s="174"/>
      <c r="AZ571" s="174"/>
      <c r="BA571" s="174"/>
      <c r="BB571" s="174"/>
      <c r="BC571" s="174"/>
      <c r="BD571" s="174"/>
      <c r="BE571" s="174"/>
      <c r="BF571" s="174"/>
      <c r="BG571" s="174"/>
      <c r="BH571" s="174"/>
      <c r="BI571" s="174"/>
      <c r="BJ571" s="174"/>
      <c r="BK571" s="174"/>
      <c r="BL571" s="174"/>
      <c r="BM571" s="174"/>
      <c r="BN571" s="174"/>
      <c r="BO571" s="174"/>
      <c r="BP571" s="174"/>
      <c r="BQ571" s="174"/>
      <c r="BR571" s="174"/>
      <c r="BS571" s="174"/>
      <c r="BT571" s="174"/>
      <c r="BU571" s="174"/>
      <c r="BV571" s="174"/>
      <c r="BW571" s="174"/>
      <c r="BX571" s="174"/>
      <c r="BY571" s="174"/>
      <c r="BZ571" s="174"/>
      <c r="CA571" s="174"/>
      <c r="CB571" s="174"/>
      <c r="CC571" s="174"/>
      <c r="CD571" s="174"/>
      <c r="CE571" s="174"/>
      <c r="CF571" s="174"/>
      <c r="CG571" s="174"/>
      <c r="CH571" s="174"/>
      <c r="CI571" s="174"/>
      <c r="CJ571" s="174"/>
      <c r="CK571" s="174"/>
      <c r="CL571" s="174"/>
      <c r="CN571" s="176"/>
      <c r="CO571" s="174"/>
      <c r="CP571" s="174"/>
      <c r="CQ571" s="174"/>
      <c r="CR571" s="174"/>
      <c r="CS571" s="174"/>
      <c r="CT571" s="174"/>
      <c r="CU571" s="174"/>
      <c r="CV571" s="174"/>
      <c r="CW571" s="174"/>
      <c r="CX571" s="174"/>
      <c r="CY571" s="174"/>
      <c r="CZ571" s="174"/>
      <c r="DA571" s="174"/>
      <c r="DB571" s="174"/>
      <c r="DC571" s="174"/>
      <c r="DD571" s="174"/>
      <c r="DE571" s="174"/>
      <c r="DF571" s="174"/>
      <c r="DG571" s="174"/>
      <c r="DH571" s="174"/>
      <c r="DI571" s="174"/>
      <c r="DJ571" s="174"/>
      <c r="DK571" s="174"/>
      <c r="DL571" s="174"/>
    </row>
    <row r="572" spans="1:116" x14ac:dyDescent="0.4">
      <c r="A572" s="174"/>
      <c r="E572" s="8"/>
      <c r="G572" s="175" t="s">
        <v>461</v>
      </c>
      <c r="H572" s="174"/>
      <c r="I572" s="176"/>
      <c r="J572" s="176"/>
      <c r="K572" s="197"/>
      <c r="L572" s="197"/>
      <c r="M572" s="197"/>
      <c r="N572" s="197"/>
      <c r="O572" s="197"/>
      <c r="P572" s="197"/>
      <c r="R572" s="198"/>
      <c r="S572" s="199" t="str">
        <f t="shared" ref="S572:CD572" si="659">S$20</f>
        <v>S$16</v>
      </c>
      <c r="T572" s="199" t="str">
        <f t="shared" si="659"/>
        <v>T$16</v>
      </c>
      <c r="U572" s="199" t="str">
        <f t="shared" si="659"/>
        <v>U$16</v>
      </c>
      <c r="V572" s="199" t="str">
        <f t="shared" si="659"/>
        <v>V$16</v>
      </c>
      <c r="W572" s="199" t="str">
        <f t="shared" si="659"/>
        <v>W$16</v>
      </c>
      <c r="X572" s="199" t="str">
        <f t="shared" si="659"/>
        <v>X$16</v>
      </c>
      <c r="Y572" s="199" t="str">
        <f t="shared" si="659"/>
        <v>Y$16</v>
      </c>
      <c r="Z572" s="199" t="str">
        <f t="shared" si="659"/>
        <v>Z$16</v>
      </c>
      <c r="AA572" s="199" t="str">
        <f t="shared" si="659"/>
        <v>AA$16</v>
      </c>
      <c r="AB572" s="199" t="str">
        <f t="shared" si="659"/>
        <v>AB$16</v>
      </c>
      <c r="AC572" s="199" t="str">
        <f t="shared" si="659"/>
        <v>AC$16</v>
      </c>
      <c r="AD572" s="199" t="str">
        <f t="shared" si="659"/>
        <v>AD$16</v>
      </c>
      <c r="AE572" s="199" t="str">
        <f t="shared" si="659"/>
        <v>AE$16</v>
      </c>
      <c r="AF572" s="199" t="str">
        <f t="shared" si="659"/>
        <v>AF$16</v>
      </c>
      <c r="AG572" s="199" t="str">
        <f t="shared" si="659"/>
        <v>AG$16</v>
      </c>
      <c r="AH572" s="199" t="str">
        <f t="shared" si="659"/>
        <v>AH$16</v>
      </c>
      <c r="AI572" s="199" t="str">
        <f t="shared" si="659"/>
        <v>AI$16</v>
      </c>
      <c r="AJ572" s="199" t="str">
        <f t="shared" si="659"/>
        <v>AJ$16</v>
      </c>
      <c r="AK572" s="199" t="str">
        <f t="shared" si="659"/>
        <v>AK$16</v>
      </c>
      <c r="AL572" s="199" t="str">
        <f t="shared" si="659"/>
        <v>AL$16</v>
      </c>
      <c r="AM572" s="199" t="str">
        <f t="shared" si="659"/>
        <v>AM$16</v>
      </c>
      <c r="AN572" s="199" t="str">
        <f t="shared" si="659"/>
        <v>AN$16</v>
      </c>
      <c r="AO572" s="199" t="str">
        <f t="shared" si="659"/>
        <v>AO$16</v>
      </c>
      <c r="AP572" s="199" t="str">
        <f t="shared" si="659"/>
        <v>AP$16</v>
      </c>
      <c r="AQ572" s="199" t="str">
        <f t="shared" si="659"/>
        <v>AQ$16</v>
      </c>
      <c r="AR572" s="199" t="str">
        <f t="shared" si="659"/>
        <v>AR$16</v>
      </c>
      <c r="AS572" s="199" t="str">
        <f t="shared" si="659"/>
        <v>AS$16</v>
      </c>
      <c r="AT572" s="199" t="str">
        <f t="shared" si="659"/>
        <v>AT$16</v>
      </c>
      <c r="AU572" s="199" t="str">
        <f t="shared" si="659"/>
        <v>AU$16</v>
      </c>
      <c r="AV572" s="199" t="str">
        <f t="shared" si="659"/>
        <v>AV$16</v>
      </c>
      <c r="AW572" s="199" t="str">
        <f t="shared" si="659"/>
        <v>AW$16</v>
      </c>
      <c r="AX572" s="199" t="str">
        <f t="shared" si="659"/>
        <v>AX$16</v>
      </c>
      <c r="AY572" s="199" t="str">
        <f t="shared" si="659"/>
        <v>AY$16</v>
      </c>
      <c r="AZ572" s="199" t="str">
        <f t="shared" si="659"/>
        <v>AZ$16</v>
      </c>
      <c r="BA572" s="199" t="str">
        <f t="shared" si="659"/>
        <v>BA$16</v>
      </c>
      <c r="BB572" s="199" t="str">
        <f t="shared" si="659"/>
        <v>BB$16</v>
      </c>
      <c r="BC572" s="199" t="str">
        <f t="shared" si="659"/>
        <v>BC$16</v>
      </c>
      <c r="BD572" s="199" t="str">
        <f t="shared" si="659"/>
        <v>BD$16</v>
      </c>
      <c r="BE572" s="199" t="str">
        <f t="shared" si="659"/>
        <v>BE$16</v>
      </c>
      <c r="BF572" s="199" t="str">
        <f t="shared" si="659"/>
        <v>BF$16</v>
      </c>
      <c r="BG572" s="199" t="str">
        <f t="shared" si="659"/>
        <v>BG$16</v>
      </c>
      <c r="BH572" s="199" t="str">
        <f t="shared" si="659"/>
        <v>BH$16</v>
      </c>
      <c r="BI572" s="199" t="str">
        <f t="shared" si="659"/>
        <v>BI$16</v>
      </c>
      <c r="BJ572" s="199" t="str">
        <f t="shared" si="659"/>
        <v>BJ$16</v>
      </c>
      <c r="BK572" s="199" t="str">
        <f t="shared" si="659"/>
        <v>BK$16</v>
      </c>
      <c r="BL572" s="199" t="str">
        <f t="shared" si="659"/>
        <v>BL$16</v>
      </c>
      <c r="BM572" s="199" t="str">
        <f t="shared" si="659"/>
        <v>BM$16</v>
      </c>
      <c r="BN572" s="199" t="str">
        <f t="shared" si="659"/>
        <v>BN$16</v>
      </c>
      <c r="BO572" s="199" t="str">
        <f t="shared" si="659"/>
        <v>BO$16</v>
      </c>
      <c r="BP572" s="199" t="str">
        <f t="shared" si="659"/>
        <v>BP$16</v>
      </c>
      <c r="BQ572" s="199" t="str">
        <f t="shared" si="659"/>
        <v>BQ$16</v>
      </c>
      <c r="BR572" s="199" t="str">
        <f t="shared" si="659"/>
        <v>BR$16</v>
      </c>
      <c r="BS572" s="199" t="str">
        <f t="shared" si="659"/>
        <v>BS$16</v>
      </c>
      <c r="BT572" s="199" t="str">
        <f t="shared" si="659"/>
        <v>BT$16</v>
      </c>
      <c r="BU572" s="199" t="str">
        <f t="shared" si="659"/>
        <v>BU$16</v>
      </c>
      <c r="BV572" s="199" t="str">
        <f t="shared" si="659"/>
        <v>BV$16</v>
      </c>
      <c r="BW572" s="199" t="str">
        <f t="shared" si="659"/>
        <v>BW$16</v>
      </c>
      <c r="BX572" s="199" t="str">
        <f t="shared" si="659"/>
        <v>BX$16</v>
      </c>
      <c r="BY572" s="199" t="str">
        <f t="shared" si="659"/>
        <v>BY$16</v>
      </c>
      <c r="BZ572" s="199" t="str">
        <f t="shared" si="659"/>
        <v>BZ$16</v>
      </c>
      <c r="CA572" s="199" t="str">
        <f t="shared" si="659"/>
        <v>CA$16</v>
      </c>
      <c r="CB572" s="199" t="str">
        <f t="shared" si="659"/>
        <v>CB$16</v>
      </c>
      <c r="CC572" s="199" t="str">
        <f t="shared" si="659"/>
        <v>CC$16</v>
      </c>
      <c r="CD572" s="199" t="str">
        <f t="shared" si="659"/>
        <v>CD$16</v>
      </c>
      <c r="CE572" s="199" t="str">
        <f t="shared" ref="CE572:CL572" si="660">CE$20</f>
        <v>CE$16</v>
      </c>
      <c r="CF572" s="199" t="str">
        <f t="shared" si="660"/>
        <v>CF$16</v>
      </c>
      <c r="CG572" s="199" t="str">
        <f t="shared" si="660"/>
        <v>CG$16</v>
      </c>
      <c r="CH572" s="199" t="str">
        <f t="shared" si="660"/>
        <v>CH$16</v>
      </c>
      <c r="CI572" s="199" t="str">
        <f t="shared" si="660"/>
        <v>CI$16</v>
      </c>
      <c r="CJ572" s="199" t="str">
        <f t="shared" si="660"/>
        <v>CJ$16</v>
      </c>
      <c r="CK572" s="199" t="str">
        <f t="shared" si="660"/>
        <v>CK$16</v>
      </c>
      <c r="CL572" s="199" t="str">
        <f t="shared" si="660"/>
        <v>CL$16</v>
      </c>
      <c r="CN572" s="176"/>
      <c r="CO572" s="199" t="str">
        <f t="shared" ref="CO572:DL572" si="661">CO$20</f>
        <v>CO$16</v>
      </c>
      <c r="CP572" s="199" t="str">
        <f t="shared" si="661"/>
        <v>CP$16</v>
      </c>
      <c r="CQ572" s="199" t="str">
        <f t="shared" si="661"/>
        <v>CQ$16</v>
      </c>
      <c r="CR572" s="199" t="str">
        <f t="shared" si="661"/>
        <v>CR$16</v>
      </c>
      <c r="CS572" s="199" t="str">
        <f t="shared" si="661"/>
        <v>CS$16</v>
      </c>
      <c r="CT572" s="199" t="str">
        <f t="shared" si="661"/>
        <v>CT$16</v>
      </c>
      <c r="CU572" s="199" t="str">
        <f t="shared" si="661"/>
        <v>CU$16</v>
      </c>
      <c r="CV572" s="199" t="str">
        <f t="shared" si="661"/>
        <v>CV$16</v>
      </c>
      <c r="CW572" s="199" t="str">
        <f t="shared" si="661"/>
        <v>CW$16</v>
      </c>
      <c r="CX572" s="199" t="str">
        <f t="shared" si="661"/>
        <v>CX$16</v>
      </c>
      <c r="CY572" s="199" t="str">
        <f t="shared" si="661"/>
        <v>CY$16</v>
      </c>
      <c r="CZ572" s="199" t="str">
        <f t="shared" si="661"/>
        <v>CZ$16</v>
      </c>
      <c r="DA572" s="199" t="str">
        <f t="shared" si="661"/>
        <v>DA$16</v>
      </c>
      <c r="DB572" s="199" t="str">
        <f t="shared" si="661"/>
        <v>DB$16</v>
      </c>
      <c r="DC572" s="199" t="str">
        <f t="shared" si="661"/>
        <v>DC$16</v>
      </c>
      <c r="DD572" s="199" t="str">
        <f t="shared" si="661"/>
        <v>DD$16</v>
      </c>
      <c r="DE572" s="199" t="str">
        <f t="shared" si="661"/>
        <v>DE$16</v>
      </c>
      <c r="DF572" s="199" t="str">
        <f t="shared" si="661"/>
        <v>DF$16</v>
      </c>
      <c r="DG572" s="199" t="str">
        <f t="shared" si="661"/>
        <v>DG$16</v>
      </c>
      <c r="DH572" s="199" t="str">
        <f t="shared" si="661"/>
        <v>DH$16</v>
      </c>
      <c r="DI572" s="199" t="str">
        <f t="shared" si="661"/>
        <v>DI$16</v>
      </c>
      <c r="DJ572" s="199" t="str">
        <f t="shared" si="661"/>
        <v>DJ$16</v>
      </c>
      <c r="DK572" s="199" t="str">
        <f t="shared" si="661"/>
        <v>DK$16</v>
      </c>
      <c r="DL572" s="199" t="str">
        <f t="shared" si="661"/>
        <v>DL$16</v>
      </c>
    </row>
    <row r="573" spans="1:116" x14ac:dyDescent="0.4">
      <c r="A573" s="174"/>
      <c r="E573" s="8"/>
      <c r="G573" s="175" t="s">
        <v>462</v>
      </c>
      <c r="H573" s="200"/>
      <c r="I573" s="201"/>
      <c r="J573" s="201"/>
      <c r="K573" s="202"/>
      <c r="L573" s="202"/>
      <c r="M573" s="202"/>
      <c r="N573" s="202"/>
      <c r="O573" s="202"/>
      <c r="P573" s="202"/>
      <c r="R573" s="202"/>
      <c r="S573" s="199" t="str">
        <f t="shared" ref="S573:CD573" si="662">S$21</f>
        <v>S$17</v>
      </c>
      <c r="T573" s="199" t="str">
        <f t="shared" si="662"/>
        <v>T$17</v>
      </c>
      <c r="U573" s="199" t="str">
        <f t="shared" si="662"/>
        <v>U$17</v>
      </c>
      <c r="V573" s="199" t="str">
        <f t="shared" si="662"/>
        <v>V$17</v>
      </c>
      <c r="W573" s="199" t="str">
        <f t="shared" si="662"/>
        <v>W$17</v>
      </c>
      <c r="X573" s="199" t="str">
        <f t="shared" si="662"/>
        <v>X$17</v>
      </c>
      <c r="Y573" s="199" t="str">
        <f t="shared" si="662"/>
        <v>Y$17</v>
      </c>
      <c r="Z573" s="199" t="str">
        <f t="shared" si="662"/>
        <v>Z$17</v>
      </c>
      <c r="AA573" s="199" t="str">
        <f t="shared" si="662"/>
        <v>AA$17</v>
      </c>
      <c r="AB573" s="199" t="str">
        <f t="shared" si="662"/>
        <v>AB$17</v>
      </c>
      <c r="AC573" s="199" t="str">
        <f t="shared" si="662"/>
        <v>AC$17</v>
      </c>
      <c r="AD573" s="199" t="str">
        <f t="shared" si="662"/>
        <v>AD$17</v>
      </c>
      <c r="AE573" s="199" t="str">
        <f t="shared" si="662"/>
        <v>AE$17</v>
      </c>
      <c r="AF573" s="199" t="str">
        <f t="shared" si="662"/>
        <v>AF$17</v>
      </c>
      <c r="AG573" s="199" t="str">
        <f t="shared" si="662"/>
        <v>AG$17</v>
      </c>
      <c r="AH573" s="199" t="str">
        <f t="shared" si="662"/>
        <v>AH$17</v>
      </c>
      <c r="AI573" s="199" t="str">
        <f t="shared" si="662"/>
        <v>AI$17</v>
      </c>
      <c r="AJ573" s="199" t="str">
        <f t="shared" si="662"/>
        <v>AJ$17</v>
      </c>
      <c r="AK573" s="199" t="str">
        <f t="shared" si="662"/>
        <v>AK$17</v>
      </c>
      <c r="AL573" s="199" t="str">
        <f t="shared" si="662"/>
        <v>AL$17</v>
      </c>
      <c r="AM573" s="199" t="str">
        <f t="shared" si="662"/>
        <v>AM$17</v>
      </c>
      <c r="AN573" s="199" t="str">
        <f t="shared" si="662"/>
        <v>AN$17</v>
      </c>
      <c r="AO573" s="199" t="str">
        <f t="shared" si="662"/>
        <v>AO$17</v>
      </c>
      <c r="AP573" s="199" t="str">
        <f t="shared" si="662"/>
        <v>AP$17</v>
      </c>
      <c r="AQ573" s="199" t="str">
        <f t="shared" si="662"/>
        <v>AQ$17</v>
      </c>
      <c r="AR573" s="199" t="str">
        <f t="shared" si="662"/>
        <v>AR$17</v>
      </c>
      <c r="AS573" s="199" t="str">
        <f t="shared" si="662"/>
        <v>AS$17</v>
      </c>
      <c r="AT573" s="199" t="str">
        <f t="shared" si="662"/>
        <v>AT$17</v>
      </c>
      <c r="AU573" s="199" t="str">
        <f t="shared" si="662"/>
        <v>AU$17</v>
      </c>
      <c r="AV573" s="199" t="str">
        <f t="shared" si="662"/>
        <v>AV$17</v>
      </c>
      <c r="AW573" s="199" t="str">
        <f t="shared" si="662"/>
        <v>AW$17</v>
      </c>
      <c r="AX573" s="199" t="str">
        <f t="shared" si="662"/>
        <v>AX$17</v>
      </c>
      <c r="AY573" s="199" t="str">
        <f t="shared" si="662"/>
        <v>AY$17</v>
      </c>
      <c r="AZ573" s="199" t="str">
        <f t="shared" si="662"/>
        <v>AZ$17</v>
      </c>
      <c r="BA573" s="199" t="str">
        <f t="shared" si="662"/>
        <v>BA$17</v>
      </c>
      <c r="BB573" s="199" t="str">
        <f t="shared" si="662"/>
        <v>BB$17</v>
      </c>
      <c r="BC573" s="199" t="str">
        <f t="shared" si="662"/>
        <v>BC$17</v>
      </c>
      <c r="BD573" s="199" t="str">
        <f t="shared" si="662"/>
        <v>BD$17</v>
      </c>
      <c r="BE573" s="199" t="str">
        <f t="shared" si="662"/>
        <v>BE$17</v>
      </c>
      <c r="BF573" s="199" t="str">
        <f t="shared" si="662"/>
        <v>BF$17</v>
      </c>
      <c r="BG573" s="199" t="str">
        <f t="shared" si="662"/>
        <v>BG$17</v>
      </c>
      <c r="BH573" s="199" t="str">
        <f t="shared" si="662"/>
        <v>BH$17</v>
      </c>
      <c r="BI573" s="199" t="str">
        <f t="shared" si="662"/>
        <v>BI$17</v>
      </c>
      <c r="BJ573" s="199" t="str">
        <f t="shared" si="662"/>
        <v>BJ$17</v>
      </c>
      <c r="BK573" s="199" t="str">
        <f t="shared" si="662"/>
        <v>BK$17</v>
      </c>
      <c r="BL573" s="199" t="str">
        <f t="shared" si="662"/>
        <v>BL$17</v>
      </c>
      <c r="BM573" s="199" t="str">
        <f t="shared" si="662"/>
        <v>BM$17</v>
      </c>
      <c r="BN573" s="199" t="str">
        <f t="shared" si="662"/>
        <v>BN$17</v>
      </c>
      <c r="BO573" s="199" t="str">
        <f t="shared" si="662"/>
        <v>BO$17</v>
      </c>
      <c r="BP573" s="199" t="str">
        <f t="shared" si="662"/>
        <v>BP$17</v>
      </c>
      <c r="BQ573" s="199" t="str">
        <f t="shared" si="662"/>
        <v>BQ$17</v>
      </c>
      <c r="BR573" s="199" t="str">
        <f t="shared" si="662"/>
        <v>BR$17</v>
      </c>
      <c r="BS573" s="199" t="str">
        <f t="shared" si="662"/>
        <v>BS$17</v>
      </c>
      <c r="BT573" s="199" t="str">
        <f t="shared" si="662"/>
        <v>BT$17</v>
      </c>
      <c r="BU573" s="199" t="str">
        <f t="shared" si="662"/>
        <v>BU$17</v>
      </c>
      <c r="BV573" s="199" t="str">
        <f t="shared" si="662"/>
        <v>BV$17</v>
      </c>
      <c r="BW573" s="199" t="str">
        <f t="shared" si="662"/>
        <v>BW$17</v>
      </c>
      <c r="BX573" s="199" t="str">
        <f t="shared" si="662"/>
        <v>BX$17</v>
      </c>
      <c r="BY573" s="199" t="str">
        <f t="shared" si="662"/>
        <v>BY$17</v>
      </c>
      <c r="BZ573" s="199" t="str">
        <f t="shared" si="662"/>
        <v>BZ$17</v>
      </c>
      <c r="CA573" s="199" t="str">
        <f t="shared" si="662"/>
        <v>CA$17</v>
      </c>
      <c r="CB573" s="199" t="str">
        <f t="shared" si="662"/>
        <v>CB$17</v>
      </c>
      <c r="CC573" s="199" t="str">
        <f t="shared" si="662"/>
        <v>CC$17</v>
      </c>
      <c r="CD573" s="199" t="str">
        <f t="shared" si="662"/>
        <v>CD$17</v>
      </c>
      <c r="CE573" s="199" t="str">
        <f t="shared" ref="CE573:CL573" si="663">CE$21</f>
        <v>CE$17</v>
      </c>
      <c r="CF573" s="199" t="str">
        <f t="shared" si="663"/>
        <v>CF$17</v>
      </c>
      <c r="CG573" s="199" t="str">
        <f t="shared" si="663"/>
        <v>CG$17</v>
      </c>
      <c r="CH573" s="199" t="str">
        <f t="shared" si="663"/>
        <v>CH$17</v>
      </c>
      <c r="CI573" s="199" t="str">
        <f t="shared" si="663"/>
        <v>CI$17</v>
      </c>
      <c r="CJ573" s="199" t="str">
        <f t="shared" si="663"/>
        <v>CJ$17</v>
      </c>
      <c r="CK573" s="199" t="str">
        <f t="shared" si="663"/>
        <v>CK$17</v>
      </c>
      <c r="CL573" s="199" t="str">
        <f t="shared" si="663"/>
        <v>CL$17</v>
      </c>
      <c r="CN573" s="201"/>
      <c r="CO573" s="199" t="str">
        <f t="shared" ref="CO573:DL573" si="664">CO$21</f>
        <v>CO$17</v>
      </c>
      <c r="CP573" s="199" t="str">
        <f t="shared" si="664"/>
        <v>CP$17</v>
      </c>
      <c r="CQ573" s="199" t="str">
        <f t="shared" si="664"/>
        <v>CQ$17</v>
      </c>
      <c r="CR573" s="199" t="str">
        <f t="shared" si="664"/>
        <v>CR$17</v>
      </c>
      <c r="CS573" s="199" t="str">
        <f t="shared" si="664"/>
        <v>CS$17</v>
      </c>
      <c r="CT573" s="199" t="str">
        <f t="shared" si="664"/>
        <v>CT$17</v>
      </c>
      <c r="CU573" s="199" t="str">
        <f t="shared" si="664"/>
        <v>CU$17</v>
      </c>
      <c r="CV573" s="199" t="str">
        <f t="shared" si="664"/>
        <v>CV$17</v>
      </c>
      <c r="CW573" s="199" t="str">
        <f t="shared" si="664"/>
        <v>CW$17</v>
      </c>
      <c r="CX573" s="199" t="str">
        <f t="shared" si="664"/>
        <v>CX$17</v>
      </c>
      <c r="CY573" s="199" t="str">
        <f t="shared" si="664"/>
        <v>CY$17</v>
      </c>
      <c r="CZ573" s="199" t="str">
        <f t="shared" si="664"/>
        <v>CZ$17</v>
      </c>
      <c r="DA573" s="199" t="str">
        <f t="shared" si="664"/>
        <v>DA$17</v>
      </c>
      <c r="DB573" s="199" t="str">
        <f t="shared" si="664"/>
        <v>DB$17</v>
      </c>
      <c r="DC573" s="199" t="str">
        <f t="shared" si="664"/>
        <v>DC$17</v>
      </c>
      <c r="DD573" s="199" t="str">
        <f t="shared" si="664"/>
        <v>DD$17</v>
      </c>
      <c r="DE573" s="199" t="str">
        <f t="shared" si="664"/>
        <v>DE$17</v>
      </c>
      <c r="DF573" s="199" t="str">
        <f t="shared" si="664"/>
        <v>DF$17</v>
      </c>
      <c r="DG573" s="199" t="str">
        <f t="shared" si="664"/>
        <v>DG$17</v>
      </c>
      <c r="DH573" s="199" t="str">
        <f t="shared" si="664"/>
        <v>DH$17</v>
      </c>
      <c r="DI573" s="199" t="str">
        <f t="shared" si="664"/>
        <v>DI$17</v>
      </c>
      <c r="DJ573" s="199" t="str">
        <f t="shared" si="664"/>
        <v>DJ$17</v>
      </c>
      <c r="DK573" s="199" t="str">
        <f t="shared" si="664"/>
        <v>DK$17</v>
      </c>
      <c r="DL573" s="199" t="str">
        <f t="shared" si="664"/>
        <v>DL$17</v>
      </c>
    </row>
    <row r="574" spans="1:116" x14ac:dyDescent="0.4">
      <c r="A574" s="174"/>
      <c r="E574" s="8"/>
      <c r="G574" s="175" t="s">
        <v>491</v>
      </c>
      <c r="H574" s="200"/>
      <c r="I574" s="201"/>
      <c r="J574" s="201"/>
      <c r="K574" s="202"/>
      <c r="L574" s="202"/>
      <c r="M574" s="202"/>
      <c r="N574" s="202"/>
      <c r="O574" s="202"/>
      <c r="P574" s="202"/>
      <c r="R574" s="202"/>
      <c r="S574" s="190"/>
      <c r="T574" s="190"/>
      <c r="U574" s="190"/>
      <c r="V574" s="190"/>
      <c r="W574" s="190"/>
      <c r="X574" s="190"/>
      <c r="Y574" s="190"/>
      <c r="Z574" s="190"/>
      <c r="AA574" s="190"/>
      <c r="AB574" s="190"/>
      <c r="AC574" s="190"/>
      <c r="AD574" s="190"/>
      <c r="AE574" s="190"/>
      <c r="AF574" s="190"/>
      <c r="AG574" s="190"/>
      <c r="AH574" s="190"/>
      <c r="AI574" s="190"/>
      <c r="AJ574" s="190"/>
      <c r="AK574" s="190"/>
      <c r="AL574" s="190"/>
      <c r="AM574" s="190"/>
      <c r="AN574" s="190"/>
      <c r="AO574" s="190"/>
      <c r="AP574" s="190"/>
      <c r="AQ574" s="190"/>
      <c r="AR574" s="190"/>
      <c r="AS574" s="190"/>
      <c r="AT574" s="190"/>
      <c r="AU574" s="190"/>
      <c r="AV574" s="190"/>
      <c r="AW574" s="190"/>
      <c r="AX574" s="190"/>
      <c r="AY574" s="190"/>
      <c r="AZ574" s="190"/>
      <c r="BA574" s="190"/>
      <c r="BB574" s="190"/>
      <c r="BC574" s="190"/>
      <c r="BD574" s="190"/>
      <c r="BE574" s="190"/>
      <c r="BF574" s="190"/>
      <c r="BG574" s="190"/>
      <c r="BH574" s="190"/>
      <c r="BI574" s="190"/>
      <c r="BJ574" s="190"/>
      <c r="BK574" s="190"/>
      <c r="BL574" s="190"/>
      <c r="BM574" s="190"/>
      <c r="BN574" s="190"/>
      <c r="BO574" s="190"/>
      <c r="BP574" s="190"/>
      <c r="BQ574" s="190"/>
      <c r="BR574" s="190"/>
      <c r="BS574" s="190"/>
      <c r="BT574" s="190"/>
      <c r="BU574" s="190"/>
      <c r="BV574" s="190"/>
      <c r="BW574" s="190"/>
      <c r="BX574" s="190"/>
      <c r="BY574" s="190"/>
      <c r="BZ574" s="190"/>
      <c r="CA574" s="190"/>
      <c r="CB574" s="190"/>
      <c r="CC574" s="190"/>
      <c r="CD574" s="190"/>
      <c r="CE574" s="190"/>
      <c r="CF574" s="190"/>
      <c r="CG574" s="190"/>
      <c r="CH574" s="190"/>
      <c r="CI574" s="190"/>
      <c r="CJ574" s="190"/>
      <c r="CK574" s="190"/>
      <c r="CL574" s="190"/>
      <c r="CN574" s="201"/>
      <c r="CO574" s="190"/>
      <c r="CP574" s="190"/>
      <c r="CQ574" s="190"/>
      <c r="CR574" s="190"/>
      <c r="CS574" s="190"/>
      <c r="CT574" s="190"/>
      <c r="CU574" s="190"/>
      <c r="CV574" s="190"/>
      <c r="CW574" s="190"/>
      <c r="CX574" s="190"/>
      <c r="CY574" s="190"/>
      <c r="CZ574" s="190"/>
      <c r="DA574" s="190"/>
      <c r="DB574" s="190"/>
      <c r="DC574" s="190"/>
      <c r="DD574" s="190"/>
      <c r="DE574" s="190"/>
      <c r="DF574" s="190"/>
      <c r="DG574" s="190"/>
      <c r="DH574" s="190"/>
      <c r="DI574" s="190"/>
      <c r="DJ574" s="190"/>
      <c r="DK574" s="190"/>
      <c r="DL574" s="190"/>
    </row>
    <row r="575" spans="1:116" x14ac:dyDescent="0.4">
      <c r="A575" s="174"/>
      <c r="E575" s="8"/>
      <c r="G575" s="175" t="s">
        <v>505</v>
      </c>
      <c r="H575" s="200"/>
      <c r="I575" s="201"/>
      <c r="J575" s="201"/>
      <c r="K575" s="202"/>
      <c r="L575" s="202"/>
      <c r="M575" s="202"/>
      <c r="N575" s="202"/>
      <c r="O575" s="202"/>
      <c r="P575" s="202"/>
      <c r="R575" s="202"/>
      <c r="S575" s="190"/>
      <c r="T575" s="190"/>
      <c r="U575" s="190"/>
      <c r="V575" s="190"/>
      <c r="W575" s="190"/>
      <c r="X575" s="190"/>
      <c r="Y575" s="190"/>
      <c r="Z575" s="190"/>
      <c r="AA575" s="190"/>
      <c r="AB575" s="190"/>
      <c r="AC575" s="190"/>
      <c r="AD575" s="190"/>
      <c r="AE575" s="190"/>
      <c r="AF575" s="190"/>
      <c r="AG575" s="190"/>
      <c r="AH575" s="190"/>
      <c r="AI575" s="190"/>
      <c r="AJ575" s="190"/>
      <c r="AK575" s="190"/>
      <c r="AL575" s="190"/>
      <c r="AM575" s="190"/>
      <c r="AN575" s="190"/>
      <c r="AO575" s="190"/>
      <c r="AP575" s="190"/>
      <c r="AQ575" s="190"/>
      <c r="AR575" s="190"/>
      <c r="AS575" s="190"/>
      <c r="AT575" s="190"/>
      <c r="AU575" s="190"/>
      <c r="AV575" s="190"/>
      <c r="AW575" s="190"/>
      <c r="AX575" s="190"/>
      <c r="AY575" s="190"/>
      <c r="AZ575" s="190"/>
      <c r="BA575" s="190"/>
      <c r="BB575" s="190"/>
      <c r="BC575" s="190"/>
      <c r="BD575" s="190"/>
      <c r="BE575" s="190"/>
      <c r="BF575" s="190"/>
      <c r="BG575" s="190"/>
      <c r="BH575" s="190"/>
      <c r="BI575" s="190"/>
      <c r="BJ575" s="190"/>
      <c r="BK575" s="190"/>
      <c r="BL575" s="190"/>
      <c r="BM575" s="190"/>
      <c r="BN575" s="190"/>
      <c r="BO575" s="190"/>
      <c r="BP575" s="190"/>
      <c r="BQ575" s="190"/>
      <c r="BR575" s="190"/>
      <c r="BS575" s="190"/>
      <c r="BT575" s="190"/>
      <c r="BU575" s="190"/>
      <c r="BV575" s="190"/>
      <c r="BW575" s="190"/>
      <c r="BX575" s="190"/>
      <c r="BY575" s="190"/>
      <c r="BZ575" s="190"/>
      <c r="CA575" s="190"/>
      <c r="CB575" s="190"/>
      <c r="CC575" s="190"/>
      <c r="CD575" s="190"/>
      <c r="CE575" s="190"/>
      <c r="CF575" s="190"/>
      <c r="CG575" s="190"/>
      <c r="CH575" s="190"/>
      <c r="CI575" s="190"/>
      <c r="CJ575" s="190"/>
      <c r="CK575" s="190"/>
      <c r="CL575" s="190"/>
      <c r="CN575" s="201"/>
      <c r="CO575" s="190"/>
      <c r="CP575" s="190"/>
      <c r="CQ575" s="190"/>
      <c r="CR575" s="190"/>
      <c r="CS575" s="190"/>
      <c r="CT575" s="190"/>
      <c r="CU575" s="190"/>
      <c r="CV575" s="190"/>
      <c r="CW575" s="190"/>
      <c r="CX575" s="190"/>
      <c r="CY575" s="190"/>
      <c r="CZ575" s="190"/>
      <c r="DA575" s="190"/>
      <c r="DB575" s="190"/>
      <c r="DC575" s="190"/>
      <c r="DD575" s="190"/>
      <c r="DE575" s="190"/>
      <c r="DF575" s="190"/>
      <c r="DG575" s="190"/>
      <c r="DH575" s="190"/>
      <c r="DI575" s="190"/>
      <c r="DJ575" s="190"/>
      <c r="DK575" s="190"/>
      <c r="DL575" s="190"/>
    </row>
    <row r="576" spans="1:116" x14ac:dyDescent="0.4">
      <c r="A576" s="174"/>
      <c r="E576" s="8"/>
      <c r="G576" s="175" t="s">
        <v>463</v>
      </c>
      <c r="H576" s="200"/>
      <c r="I576" s="201"/>
      <c r="J576" s="201"/>
      <c r="K576" s="202"/>
      <c r="L576" s="202"/>
      <c r="M576" s="202"/>
      <c r="N576" s="202"/>
      <c r="O576" s="202"/>
      <c r="P576" s="202"/>
      <c r="R576" s="202"/>
      <c r="S576" s="190" t="str">
        <f t="shared" ref="S576:CD576" si="665">S$22</f>
        <v>S$18</v>
      </c>
      <c r="T576" s="190" t="str">
        <f t="shared" si="665"/>
        <v>T$18</v>
      </c>
      <c r="U576" s="190" t="str">
        <f t="shared" si="665"/>
        <v>U$18</v>
      </c>
      <c r="V576" s="190" t="str">
        <f t="shared" si="665"/>
        <v>V$18</v>
      </c>
      <c r="W576" s="190" t="str">
        <f t="shared" si="665"/>
        <v>W$18</v>
      </c>
      <c r="X576" s="190" t="str">
        <f t="shared" si="665"/>
        <v>X$18</v>
      </c>
      <c r="Y576" s="190" t="str">
        <f t="shared" si="665"/>
        <v>Y$18</v>
      </c>
      <c r="Z576" s="190" t="str">
        <f t="shared" si="665"/>
        <v>Z$18</v>
      </c>
      <c r="AA576" s="190" t="str">
        <f t="shared" si="665"/>
        <v>AA$18</v>
      </c>
      <c r="AB576" s="190" t="str">
        <f t="shared" si="665"/>
        <v>AB$18</v>
      </c>
      <c r="AC576" s="190" t="str">
        <f t="shared" si="665"/>
        <v>AC$18</v>
      </c>
      <c r="AD576" s="190" t="str">
        <f t="shared" si="665"/>
        <v>AD$18</v>
      </c>
      <c r="AE576" s="190" t="str">
        <f t="shared" si="665"/>
        <v>AE$18</v>
      </c>
      <c r="AF576" s="190" t="str">
        <f t="shared" si="665"/>
        <v>AF$18</v>
      </c>
      <c r="AG576" s="190" t="str">
        <f t="shared" si="665"/>
        <v>AG$18</v>
      </c>
      <c r="AH576" s="190" t="str">
        <f t="shared" si="665"/>
        <v>AH$18</v>
      </c>
      <c r="AI576" s="190" t="str">
        <f t="shared" si="665"/>
        <v>AI$18</v>
      </c>
      <c r="AJ576" s="190" t="str">
        <f t="shared" si="665"/>
        <v>AJ$18</v>
      </c>
      <c r="AK576" s="190" t="str">
        <f t="shared" si="665"/>
        <v>AK$18</v>
      </c>
      <c r="AL576" s="190" t="str">
        <f t="shared" si="665"/>
        <v>AL$18</v>
      </c>
      <c r="AM576" s="190" t="str">
        <f t="shared" si="665"/>
        <v>AM$18</v>
      </c>
      <c r="AN576" s="190" t="str">
        <f t="shared" si="665"/>
        <v>AN$18</v>
      </c>
      <c r="AO576" s="190" t="str">
        <f t="shared" si="665"/>
        <v>AO$18</v>
      </c>
      <c r="AP576" s="190" t="str">
        <f t="shared" si="665"/>
        <v>AP$18</v>
      </c>
      <c r="AQ576" s="190" t="str">
        <f t="shared" si="665"/>
        <v>AQ$18</v>
      </c>
      <c r="AR576" s="190" t="str">
        <f t="shared" si="665"/>
        <v>AR$18</v>
      </c>
      <c r="AS576" s="190" t="str">
        <f t="shared" si="665"/>
        <v>AS$18</v>
      </c>
      <c r="AT576" s="190" t="str">
        <f t="shared" si="665"/>
        <v>AT$18</v>
      </c>
      <c r="AU576" s="190" t="str">
        <f t="shared" si="665"/>
        <v>AU$18</v>
      </c>
      <c r="AV576" s="190" t="str">
        <f t="shared" si="665"/>
        <v>AV$18</v>
      </c>
      <c r="AW576" s="190" t="str">
        <f t="shared" si="665"/>
        <v>AW$18</v>
      </c>
      <c r="AX576" s="190" t="str">
        <f t="shared" si="665"/>
        <v>AX$18</v>
      </c>
      <c r="AY576" s="190" t="str">
        <f t="shared" si="665"/>
        <v>AY$18</v>
      </c>
      <c r="AZ576" s="190" t="str">
        <f t="shared" si="665"/>
        <v>AZ$18</v>
      </c>
      <c r="BA576" s="190" t="str">
        <f t="shared" si="665"/>
        <v>BA$18</v>
      </c>
      <c r="BB576" s="190" t="str">
        <f t="shared" si="665"/>
        <v>BB$18</v>
      </c>
      <c r="BC576" s="190" t="str">
        <f t="shared" si="665"/>
        <v>BC$18</v>
      </c>
      <c r="BD576" s="190" t="str">
        <f t="shared" si="665"/>
        <v>BD$18</v>
      </c>
      <c r="BE576" s="190" t="str">
        <f t="shared" si="665"/>
        <v>BE$18</v>
      </c>
      <c r="BF576" s="190" t="str">
        <f t="shared" si="665"/>
        <v>BF$18</v>
      </c>
      <c r="BG576" s="190" t="str">
        <f t="shared" si="665"/>
        <v>BG$18</v>
      </c>
      <c r="BH576" s="190" t="str">
        <f t="shared" si="665"/>
        <v>BH$18</v>
      </c>
      <c r="BI576" s="190" t="str">
        <f t="shared" si="665"/>
        <v>BI$18</v>
      </c>
      <c r="BJ576" s="190" t="str">
        <f t="shared" si="665"/>
        <v>BJ$18</v>
      </c>
      <c r="BK576" s="190" t="str">
        <f t="shared" si="665"/>
        <v>BK$18</v>
      </c>
      <c r="BL576" s="190" t="str">
        <f t="shared" si="665"/>
        <v>BL$18</v>
      </c>
      <c r="BM576" s="190" t="str">
        <f t="shared" si="665"/>
        <v>BM$18</v>
      </c>
      <c r="BN576" s="190" t="str">
        <f t="shared" si="665"/>
        <v>BN$18</v>
      </c>
      <c r="BO576" s="190" t="str">
        <f t="shared" si="665"/>
        <v>BO$18</v>
      </c>
      <c r="BP576" s="190" t="str">
        <f t="shared" si="665"/>
        <v>BP$18</v>
      </c>
      <c r="BQ576" s="190" t="str">
        <f t="shared" si="665"/>
        <v>BQ$18</v>
      </c>
      <c r="BR576" s="190" t="str">
        <f t="shared" si="665"/>
        <v>BR$18</v>
      </c>
      <c r="BS576" s="190" t="str">
        <f t="shared" si="665"/>
        <v>BS$18</v>
      </c>
      <c r="BT576" s="190" t="str">
        <f t="shared" si="665"/>
        <v>BT$18</v>
      </c>
      <c r="BU576" s="190" t="str">
        <f t="shared" si="665"/>
        <v>BU$18</v>
      </c>
      <c r="BV576" s="190" t="str">
        <f t="shared" si="665"/>
        <v>BV$18</v>
      </c>
      <c r="BW576" s="190" t="str">
        <f t="shared" si="665"/>
        <v>BW$18</v>
      </c>
      <c r="BX576" s="190" t="str">
        <f t="shared" si="665"/>
        <v>BX$18</v>
      </c>
      <c r="BY576" s="190" t="str">
        <f t="shared" si="665"/>
        <v>BY$18</v>
      </c>
      <c r="BZ576" s="190" t="str">
        <f t="shared" si="665"/>
        <v>BZ$18</v>
      </c>
      <c r="CA576" s="190" t="str">
        <f t="shared" si="665"/>
        <v>CA$18</v>
      </c>
      <c r="CB576" s="190" t="str">
        <f t="shared" si="665"/>
        <v>CB$18</v>
      </c>
      <c r="CC576" s="190" t="str">
        <f t="shared" si="665"/>
        <v>CC$18</v>
      </c>
      <c r="CD576" s="190" t="str">
        <f t="shared" si="665"/>
        <v>CD$18</v>
      </c>
      <c r="CE576" s="190" t="str">
        <f t="shared" ref="CE576:CL576" si="666">CE$22</f>
        <v>CE$18</v>
      </c>
      <c r="CF576" s="190" t="str">
        <f t="shared" si="666"/>
        <v>CF$18</v>
      </c>
      <c r="CG576" s="190" t="str">
        <f t="shared" si="666"/>
        <v>CG$18</v>
      </c>
      <c r="CH576" s="190" t="str">
        <f t="shared" si="666"/>
        <v>CH$18</v>
      </c>
      <c r="CI576" s="190" t="str">
        <f t="shared" si="666"/>
        <v>CI$18</v>
      </c>
      <c r="CJ576" s="190" t="str">
        <f t="shared" si="666"/>
        <v>CJ$18</v>
      </c>
      <c r="CK576" s="190" t="str">
        <f t="shared" si="666"/>
        <v>CK$18</v>
      </c>
      <c r="CL576" s="190" t="str">
        <f t="shared" si="666"/>
        <v>CL$18</v>
      </c>
      <c r="CN576" s="201"/>
      <c r="CO576" s="190" t="str">
        <f t="shared" ref="CO576:DL576" si="667">CO$22</f>
        <v>CO$18</v>
      </c>
      <c r="CP576" s="190" t="str">
        <f t="shared" si="667"/>
        <v>CP$18</v>
      </c>
      <c r="CQ576" s="190" t="str">
        <f t="shared" si="667"/>
        <v>CQ$18</v>
      </c>
      <c r="CR576" s="190" t="str">
        <f t="shared" si="667"/>
        <v>CR$18</v>
      </c>
      <c r="CS576" s="190" t="str">
        <f t="shared" si="667"/>
        <v>CS$18</v>
      </c>
      <c r="CT576" s="190" t="str">
        <f t="shared" si="667"/>
        <v>CT$18</v>
      </c>
      <c r="CU576" s="190" t="str">
        <f t="shared" si="667"/>
        <v>CU$18</v>
      </c>
      <c r="CV576" s="190" t="str">
        <f t="shared" si="667"/>
        <v>CV$18</v>
      </c>
      <c r="CW576" s="190" t="str">
        <f t="shared" si="667"/>
        <v>CW$18</v>
      </c>
      <c r="CX576" s="190" t="str">
        <f t="shared" si="667"/>
        <v>CX$18</v>
      </c>
      <c r="CY576" s="190" t="str">
        <f t="shared" si="667"/>
        <v>CY$18</v>
      </c>
      <c r="CZ576" s="190" t="str">
        <f t="shared" si="667"/>
        <v>CZ$18</v>
      </c>
      <c r="DA576" s="190" t="str">
        <f t="shared" si="667"/>
        <v>DA$18</v>
      </c>
      <c r="DB576" s="190" t="str">
        <f t="shared" si="667"/>
        <v>DB$18</v>
      </c>
      <c r="DC576" s="190" t="str">
        <f t="shared" si="667"/>
        <v>DC$18</v>
      </c>
      <c r="DD576" s="190" t="str">
        <f t="shared" si="667"/>
        <v>DD$18</v>
      </c>
      <c r="DE576" s="190" t="str">
        <f t="shared" si="667"/>
        <v>DE$18</v>
      </c>
      <c r="DF576" s="190" t="str">
        <f t="shared" si="667"/>
        <v>DF$18</v>
      </c>
      <c r="DG576" s="190" t="str">
        <f t="shared" si="667"/>
        <v>DG$18</v>
      </c>
      <c r="DH576" s="190" t="str">
        <f t="shared" si="667"/>
        <v>DH$18</v>
      </c>
      <c r="DI576" s="190" t="str">
        <f t="shared" si="667"/>
        <v>DI$18</v>
      </c>
      <c r="DJ576" s="190" t="str">
        <f t="shared" si="667"/>
        <v>DJ$18</v>
      </c>
      <c r="DK576" s="190" t="str">
        <f t="shared" si="667"/>
        <v>DK$18</v>
      </c>
      <c r="DL576" s="190" t="str">
        <f t="shared" si="667"/>
        <v>DL$18</v>
      </c>
    </row>
    <row r="577" spans="1:116" x14ac:dyDescent="0.4">
      <c r="A577" s="174"/>
      <c r="E577" s="8"/>
      <c r="G577" s="175" t="s">
        <v>464</v>
      </c>
      <c r="H577" s="200"/>
      <c r="I577" s="201"/>
      <c r="J577" s="201"/>
      <c r="K577" s="202"/>
      <c r="L577" s="202"/>
      <c r="M577" s="202"/>
      <c r="N577" s="202"/>
      <c r="O577" s="202"/>
      <c r="P577" s="202"/>
      <c r="R577" s="202"/>
      <c r="S577" s="190" t="str">
        <f t="shared" ref="S577:CD577" si="668">S$23</f>
        <v>S$19</v>
      </c>
      <c r="T577" s="190" t="str">
        <f t="shared" si="668"/>
        <v>T$19</v>
      </c>
      <c r="U577" s="190" t="str">
        <f t="shared" si="668"/>
        <v>U$19</v>
      </c>
      <c r="V577" s="190" t="str">
        <f t="shared" si="668"/>
        <v>V$19</v>
      </c>
      <c r="W577" s="190" t="str">
        <f t="shared" si="668"/>
        <v>W$19</v>
      </c>
      <c r="X577" s="190" t="str">
        <f t="shared" si="668"/>
        <v>X$19</v>
      </c>
      <c r="Y577" s="190" t="str">
        <f t="shared" si="668"/>
        <v>Y$19</v>
      </c>
      <c r="Z577" s="190" t="str">
        <f t="shared" si="668"/>
        <v>Z$19</v>
      </c>
      <c r="AA577" s="190" t="str">
        <f t="shared" si="668"/>
        <v>AA$19</v>
      </c>
      <c r="AB577" s="190" t="str">
        <f t="shared" si="668"/>
        <v>AB$19</v>
      </c>
      <c r="AC577" s="190" t="str">
        <f t="shared" si="668"/>
        <v>AC$19</v>
      </c>
      <c r="AD577" s="190" t="str">
        <f t="shared" si="668"/>
        <v>AD$19</v>
      </c>
      <c r="AE577" s="190" t="str">
        <f t="shared" si="668"/>
        <v>AE$19</v>
      </c>
      <c r="AF577" s="190" t="str">
        <f t="shared" si="668"/>
        <v>AF$19</v>
      </c>
      <c r="AG577" s="190" t="str">
        <f t="shared" si="668"/>
        <v>AG$19</v>
      </c>
      <c r="AH577" s="190" t="str">
        <f t="shared" si="668"/>
        <v>AH$19</v>
      </c>
      <c r="AI577" s="190" t="str">
        <f t="shared" si="668"/>
        <v>AI$19</v>
      </c>
      <c r="AJ577" s="190" t="str">
        <f t="shared" si="668"/>
        <v>AJ$19</v>
      </c>
      <c r="AK577" s="190" t="str">
        <f t="shared" si="668"/>
        <v>AK$19</v>
      </c>
      <c r="AL577" s="190" t="str">
        <f t="shared" si="668"/>
        <v>AL$19</v>
      </c>
      <c r="AM577" s="190" t="str">
        <f t="shared" si="668"/>
        <v>AM$19</v>
      </c>
      <c r="AN577" s="190" t="str">
        <f t="shared" si="668"/>
        <v>AN$19</v>
      </c>
      <c r="AO577" s="190" t="str">
        <f t="shared" si="668"/>
        <v>AO$19</v>
      </c>
      <c r="AP577" s="190" t="str">
        <f t="shared" si="668"/>
        <v>AP$19</v>
      </c>
      <c r="AQ577" s="190" t="str">
        <f t="shared" si="668"/>
        <v>AQ$19</v>
      </c>
      <c r="AR577" s="190" t="str">
        <f t="shared" si="668"/>
        <v>AR$19</v>
      </c>
      <c r="AS577" s="190" t="str">
        <f t="shared" si="668"/>
        <v>AS$19</v>
      </c>
      <c r="AT577" s="190" t="str">
        <f t="shared" si="668"/>
        <v>AT$19</v>
      </c>
      <c r="AU577" s="190" t="str">
        <f t="shared" si="668"/>
        <v>AU$19</v>
      </c>
      <c r="AV577" s="190" t="str">
        <f t="shared" si="668"/>
        <v>AV$19</v>
      </c>
      <c r="AW577" s="190" t="str">
        <f t="shared" si="668"/>
        <v>AW$19</v>
      </c>
      <c r="AX577" s="190" t="str">
        <f t="shared" si="668"/>
        <v>AX$19</v>
      </c>
      <c r="AY577" s="190" t="str">
        <f t="shared" si="668"/>
        <v>AY$19</v>
      </c>
      <c r="AZ577" s="190" t="str">
        <f t="shared" si="668"/>
        <v>AZ$19</v>
      </c>
      <c r="BA577" s="190" t="str">
        <f t="shared" si="668"/>
        <v>BA$19</v>
      </c>
      <c r="BB577" s="190" t="str">
        <f t="shared" si="668"/>
        <v>BB$19</v>
      </c>
      <c r="BC577" s="190" t="str">
        <f t="shared" si="668"/>
        <v>BC$19</v>
      </c>
      <c r="BD577" s="190" t="str">
        <f t="shared" si="668"/>
        <v>BD$19</v>
      </c>
      <c r="BE577" s="190" t="str">
        <f t="shared" si="668"/>
        <v>BE$19</v>
      </c>
      <c r="BF577" s="190" t="str">
        <f t="shared" si="668"/>
        <v>BF$19</v>
      </c>
      <c r="BG577" s="190" t="str">
        <f t="shared" si="668"/>
        <v>BG$19</v>
      </c>
      <c r="BH577" s="190" t="str">
        <f t="shared" si="668"/>
        <v>BH$19</v>
      </c>
      <c r="BI577" s="190" t="str">
        <f t="shared" si="668"/>
        <v>BI$19</v>
      </c>
      <c r="BJ577" s="190" t="str">
        <f t="shared" si="668"/>
        <v>BJ$19</v>
      </c>
      <c r="BK577" s="190" t="str">
        <f t="shared" si="668"/>
        <v>BK$19</v>
      </c>
      <c r="BL577" s="190" t="str">
        <f t="shared" si="668"/>
        <v>BL$19</v>
      </c>
      <c r="BM577" s="190" t="str">
        <f t="shared" si="668"/>
        <v>BM$19</v>
      </c>
      <c r="BN577" s="190" t="str">
        <f t="shared" si="668"/>
        <v>BN$19</v>
      </c>
      <c r="BO577" s="190" t="str">
        <f t="shared" si="668"/>
        <v>BO$19</v>
      </c>
      <c r="BP577" s="190" t="str">
        <f t="shared" si="668"/>
        <v>BP$19</v>
      </c>
      <c r="BQ577" s="190" t="str">
        <f t="shared" si="668"/>
        <v>BQ$19</v>
      </c>
      <c r="BR577" s="190" t="str">
        <f t="shared" si="668"/>
        <v>BR$19</v>
      </c>
      <c r="BS577" s="190" t="str">
        <f t="shared" si="668"/>
        <v>BS$19</v>
      </c>
      <c r="BT577" s="190" t="str">
        <f t="shared" si="668"/>
        <v>BT$19</v>
      </c>
      <c r="BU577" s="190" t="str">
        <f t="shared" si="668"/>
        <v>BU$19</v>
      </c>
      <c r="BV577" s="190" t="str">
        <f t="shared" si="668"/>
        <v>BV$19</v>
      </c>
      <c r="BW577" s="190" t="str">
        <f t="shared" si="668"/>
        <v>BW$19</v>
      </c>
      <c r="BX577" s="190" t="str">
        <f t="shared" si="668"/>
        <v>BX$19</v>
      </c>
      <c r="BY577" s="190" t="str">
        <f t="shared" si="668"/>
        <v>BY$19</v>
      </c>
      <c r="BZ577" s="190" t="str">
        <f t="shared" si="668"/>
        <v>BZ$19</v>
      </c>
      <c r="CA577" s="190" t="str">
        <f t="shared" si="668"/>
        <v>CA$19</v>
      </c>
      <c r="CB577" s="190" t="str">
        <f t="shared" si="668"/>
        <v>CB$19</v>
      </c>
      <c r="CC577" s="190" t="str">
        <f t="shared" si="668"/>
        <v>CC$19</v>
      </c>
      <c r="CD577" s="190" t="str">
        <f t="shared" si="668"/>
        <v>CD$19</v>
      </c>
      <c r="CE577" s="190" t="str">
        <f t="shared" ref="CE577:CL577" si="669">CE$23</f>
        <v>CE$19</v>
      </c>
      <c r="CF577" s="190" t="str">
        <f t="shared" si="669"/>
        <v>CF$19</v>
      </c>
      <c r="CG577" s="190" t="str">
        <f t="shared" si="669"/>
        <v>CG$19</v>
      </c>
      <c r="CH577" s="190" t="str">
        <f t="shared" si="669"/>
        <v>CH$19</v>
      </c>
      <c r="CI577" s="190" t="str">
        <f t="shared" si="669"/>
        <v>CI$19</v>
      </c>
      <c r="CJ577" s="190" t="str">
        <f t="shared" si="669"/>
        <v>CJ$19</v>
      </c>
      <c r="CK577" s="190" t="str">
        <f t="shared" si="669"/>
        <v>CK$19</v>
      </c>
      <c r="CL577" s="190" t="str">
        <f t="shared" si="669"/>
        <v>CL$19</v>
      </c>
      <c r="CN577" s="201"/>
      <c r="CO577" s="190" t="str">
        <f t="shared" ref="CO577:DL577" si="670">CO$23</f>
        <v>CO$19</v>
      </c>
      <c r="CP577" s="190" t="str">
        <f t="shared" si="670"/>
        <v>CP$19</v>
      </c>
      <c r="CQ577" s="190" t="str">
        <f t="shared" si="670"/>
        <v>CQ$19</v>
      </c>
      <c r="CR577" s="190" t="str">
        <f t="shared" si="670"/>
        <v>CR$19</v>
      </c>
      <c r="CS577" s="190" t="str">
        <f t="shared" si="670"/>
        <v>CS$19</v>
      </c>
      <c r="CT577" s="190" t="str">
        <f t="shared" si="670"/>
        <v>CT$19</v>
      </c>
      <c r="CU577" s="190" t="str">
        <f t="shared" si="670"/>
        <v>CU$19</v>
      </c>
      <c r="CV577" s="190" t="str">
        <f t="shared" si="670"/>
        <v>CV$19</v>
      </c>
      <c r="CW577" s="190" t="str">
        <f t="shared" si="670"/>
        <v>CW$19</v>
      </c>
      <c r="CX577" s="190" t="str">
        <f t="shared" si="670"/>
        <v>CX$19</v>
      </c>
      <c r="CY577" s="190" t="str">
        <f t="shared" si="670"/>
        <v>CY$19</v>
      </c>
      <c r="CZ577" s="190" t="str">
        <f t="shared" si="670"/>
        <v>CZ$19</v>
      </c>
      <c r="DA577" s="190" t="str">
        <f t="shared" si="670"/>
        <v>DA$19</v>
      </c>
      <c r="DB577" s="190" t="str">
        <f t="shared" si="670"/>
        <v>DB$19</v>
      </c>
      <c r="DC577" s="190" t="str">
        <f t="shared" si="670"/>
        <v>DC$19</v>
      </c>
      <c r="DD577" s="190" t="str">
        <f t="shared" si="670"/>
        <v>DD$19</v>
      </c>
      <c r="DE577" s="190" t="str">
        <f t="shared" si="670"/>
        <v>DE$19</v>
      </c>
      <c r="DF577" s="190" t="str">
        <f t="shared" si="670"/>
        <v>DF$19</v>
      </c>
      <c r="DG577" s="190" t="str">
        <f t="shared" si="670"/>
        <v>DG$19</v>
      </c>
      <c r="DH577" s="190" t="str">
        <f t="shared" si="670"/>
        <v>DH$19</v>
      </c>
      <c r="DI577" s="190" t="str">
        <f t="shared" si="670"/>
        <v>DI$19</v>
      </c>
      <c r="DJ577" s="190" t="str">
        <f t="shared" si="670"/>
        <v>DJ$19</v>
      </c>
      <c r="DK577" s="190" t="str">
        <f t="shared" si="670"/>
        <v>DK$19</v>
      </c>
      <c r="DL577" s="190" t="str">
        <f t="shared" si="670"/>
        <v>DL$19</v>
      </c>
    </row>
    <row r="578" spans="1:116" x14ac:dyDescent="0.4">
      <c r="A578" s="48" t="s">
        <v>218</v>
      </c>
      <c r="B578" s="31" t="s">
        <v>81</v>
      </c>
      <c r="C578" s="31"/>
      <c r="D578" t="s">
        <v>835</v>
      </c>
      <c r="E578" s="8" t="str">
        <f t="shared" ref="E578:E583" si="671">ROW()&amp;" "&amp;D578</f>
        <v>578 SUBFREE-PV</v>
      </c>
      <c r="F578" t="s">
        <v>836</v>
      </c>
      <c r="G578" s="70" t="s">
        <v>778</v>
      </c>
      <c r="H578" s="48"/>
      <c r="I578" s="297"/>
      <c r="J578" s="297"/>
      <c r="K578" s="48"/>
      <c r="L578" s="48"/>
      <c r="M578" s="48"/>
      <c r="N578" s="48"/>
      <c r="O578" s="48"/>
      <c r="P578" s="48"/>
      <c r="R578" s="70"/>
      <c r="S578" s="298"/>
      <c r="T578" s="298"/>
      <c r="U578" s="298"/>
      <c r="V578" s="298"/>
      <c r="W578" s="298"/>
      <c r="X578" s="298"/>
      <c r="Y578" s="298"/>
      <c r="Z578" s="298"/>
      <c r="AA578" s="298"/>
      <c r="AB578" s="298"/>
      <c r="AC578" s="298"/>
      <c r="AD578" s="298"/>
      <c r="AE578" s="298"/>
      <c r="AF578" s="298"/>
      <c r="AG578" s="298"/>
      <c r="AH578" s="298"/>
      <c r="AI578" s="298"/>
      <c r="AJ578" s="298"/>
      <c r="AK578" s="298"/>
      <c r="AL578" s="298"/>
      <c r="AM578" s="298"/>
      <c r="AN578" s="298"/>
      <c r="AO578" s="298"/>
      <c r="AP578" s="298"/>
      <c r="AQ578" s="298"/>
      <c r="AR578" s="298"/>
      <c r="AS578" s="298"/>
      <c r="AT578" s="298"/>
      <c r="AU578" s="298"/>
      <c r="AV578" s="298"/>
      <c r="AW578" s="298"/>
      <c r="AX578" s="298"/>
      <c r="AY578" s="298"/>
      <c r="AZ578" s="298"/>
      <c r="BA578" s="298"/>
      <c r="BB578" s="298"/>
      <c r="BC578" s="298"/>
      <c r="BD578" s="298"/>
      <c r="BE578" s="298"/>
      <c r="BF578" s="298"/>
      <c r="BG578" s="298"/>
      <c r="BH578" s="298"/>
      <c r="BI578" s="298"/>
      <c r="BJ578" s="298"/>
      <c r="BK578" s="298"/>
      <c r="BL578" s="298"/>
      <c r="BM578" s="298"/>
      <c r="BN578" s="298"/>
      <c r="BO578" s="298"/>
      <c r="BP578" s="298"/>
      <c r="BQ578" s="298"/>
      <c r="BR578" s="298"/>
      <c r="BS578" s="298"/>
      <c r="BT578" s="298"/>
      <c r="BU578" s="298"/>
      <c r="BV578" s="298"/>
      <c r="BW578" s="298"/>
      <c r="BX578" s="298"/>
      <c r="BY578" s="298"/>
      <c r="BZ578" s="298"/>
      <c r="CA578" s="298"/>
      <c r="CB578" s="298"/>
      <c r="CC578" s="298"/>
      <c r="CD578" s="298"/>
      <c r="CE578" s="298"/>
      <c r="CF578" s="298"/>
      <c r="CG578" s="298"/>
      <c r="CH578" s="298"/>
      <c r="CI578" s="298"/>
      <c r="CJ578" s="298"/>
      <c r="CK578" s="298"/>
      <c r="CL578" s="298"/>
      <c r="CM578" s="298"/>
      <c r="CN578" s="298"/>
      <c r="CO578" s="298"/>
      <c r="CP578" s="298"/>
      <c r="CQ578" s="298"/>
      <c r="CR578" s="298"/>
      <c r="CS578" s="298"/>
      <c r="CT578" s="298"/>
      <c r="CU578" s="298"/>
      <c r="CV578" s="298"/>
      <c r="CW578" s="298"/>
      <c r="CX578" s="298"/>
      <c r="CY578" s="298"/>
      <c r="CZ578" s="298"/>
      <c r="DA578" s="298"/>
      <c r="DB578" s="298"/>
      <c r="DC578" s="298"/>
      <c r="DD578" s="298"/>
      <c r="DE578" s="298"/>
      <c r="DF578" s="298"/>
      <c r="DG578" s="298"/>
      <c r="DH578" s="298"/>
      <c r="DI578" s="298"/>
      <c r="DJ578" s="298"/>
      <c r="DK578" s="298"/>
      <c r="DL578" s="298"/>
    </row>
    <row r="579" spans="1:116" collapsed="1" x14ac:dyDescent="0.4">
      <c r="B579" t="s">
        <v>332</v>
      </c>
      <c r="D579" t="s">
        <v>835</v>
      </c>
      <c r="E579" s="8" t="str">
        <f t="shared" si="671"/>
        <v>579 SUBFREE-PV</v>
      </c>
      <c r="G579" s="145" t="str">
        <f>"# of new "&amp;G605&amp;"s"</f>
        <v># of new subscribers</v>
      </c>
      <c r="H579" s="12"/>
      <c r="I579" s="60"/>
      <c r="J579" s="60"/>
      <c r="K579" s="16"/>
      <c r="L579" s="16"/>
      <c r="M579" s="16"/>
      <c r="N579" s="16"/>
      <c r="O579" s="16"/>
      <c r="P579" s="16"/>
      <c r="R579" s="15"/>
      <c r="S579" s="76"/>
      <c r="T579" s="76"/>
      <c r="U579" s="76"/>
      <c r="V579" s="76"/>
      <c r="W579" s="76"/>
      <c r="X579" s="76"/>
      <c r="Y579" s="76"/>
      <c r="Z579" s="76"/>
      <c r="AA579" s="76"/>
      <c r="AB579" s="76"/>
      <c r="AC579" s="76"/>
      <c r="AD579" s="76"/>
      <c r="AE579" s="76"/>
      <c r="AF579" s="76"/>
      <c r="AG579" s="76"/>
      <c r="AH579" s="76"/>
      <c r="AI579" s="76"/>
      <c r="AJ579" s="76"/>
      <c r="AK579" s="76"/>
      <c r="AL579" s="76"/>
      <c r="AM579" s="76"/>
      <c r="AN579" s="76"/>
      <c r="AO579" s="76"/>
      <c r="AP579" s="76"/>
      <c r="AQ579" s="76"/>
      <c r="AR579" s="76"/>
      <c r="AS579" s="76"/>
      <c r="AT579" s="76"/>
      <c r="AU579" s="76"/>
      <c r="AV579" s="76"/>
      <c r="AW579" s="76"/>
      <c r="AX579" s="76"/>
      <c r="AY579" s="76"/>
      <c r="AZ579" s="76"/>
      <c r="BA579" s="76"/>
      <c r="BB579" s="76"/>
      <c r="BC579" s="76"/>
      <c r="BD579" s="76"/>
      <c r="BE579" s="76"/>
      <c r="BF579" s="76"/>
      <c r="BG579" s="76"/>
      <c r="BH579" s="76"/>
      <c r="BI579" s="76"/>
      <c r="BJ579" s="76"/>
      <c r="BK579" s="76"/>
      <c r="BL579" s="76"/>
      <c r="BM579" s="76"/>
      <c r="BN579" s="76"/>
      <c r="BO579" s="76"/>
      <c r="BP579" s="76"/>
      <c r="BQ579" s="76"/>
      <c r="BR579" s="76"/>
      <c r="BS579" s="76"/>
      <c r="BT579" s="76"/>
      <c r="BU579" s="76"/>
      <c r="BV579" s="76"/>
      <c r="BW579" s="76"/>
      <c r="BX579" s="76"/>
      <c r="BY579" s="76"/>
      <c r="BZ579" s="76"/>
      <c r="CA579" s="76"/>
      <c r="CB579" s="76"/>
      <c r="CC579" s="76"/>
      <c r="CD579" s="76"/>
      <c r="CE579" s="76"/>
      <c r="CF579" s="76"/>
      <c r="CG579" s="76"/>
      <c r="CH579" s="76"/>
      <c r="CI579" s="76"/>
      <c r="CJ579" s="76"/>
      <c r="CK579" s="76"/>
      <c r="CL579" s="76"/>
      <c r="CM579" s="76"/>
      <c r="CN579" s="76"/>
      <c r="CO579" s="76"/>
      <c r="CP579" s="76"/>
      <c r="CQ579" s="76"/>
      <c r="CR579" s="76"/>
      <c r="CS579" s="76"/>
      <c r="CT579" s="76"/>
      <c r="CU579" s="76"/>
      <c r="CV579" s="76"/>
      <c r="CW579" s="76"/>
      <c r="CX579" s="76"/>
      <c r="CY579" s="76"/>
      <c r="CZ579" s="76"/>
      <c r="DA579" s="76"/>
      <c r="DB579" s="76"/>
      <c r="DC579" s="76"/>
      <c r="DD579" s="76"/>
      <c r="DE579" s="76"/>
      <c r="DF579" s="76"/>
      <c r="DG579" s="76"/>
      <c r="DH579" s="76"/>
      <c r="DI579" s="76"/>
      <c r="DJ579" s="76"/>
      <c r="DK579" s="76"/>
      <c r="DL579" s="76"/>
    </row>
    <row r="580" spans="1:116" x14ac:dyDescent="0.4">
      <c r="D580" t="s">
        <v>835</v>
      </c>
      <c r="E580" s="8" t="str">
        <f t="shared" si="671"/>
        <v>580 SUBFREE-PV</v>
      </c>
      <c r="S580" s="72"/>
      <c r="T580" s="72"/>
      <c r="U580" s="72"/>
      <c r="V580" s="72"/>
      <c r="W580" s="72"/>
      <c r="X580" s="72"/>
      <c r="Y580" s="72"/>
      <c r="Z580" s="72"/>
      <c r="AA580" s="72"/>
      <c r="AB580" s="72"/>
      <c r="AC580" s="72"/>
      <c r="AD580" s="72"/>
      <c r="AE580" s="72"/>
      <c r="AF580" s="72"/>
      <c r="AG580" s="72"/>
      <c r="AH580" s="72"/>
      <c r="AI580" s="72"/>
      <c r="AJ580" s="72"/>
      <c r="AK580" s="72"/>
      <c r="AL580" s="72"/>
      <c r="AM580" s="72"/>
      <c r="AN580" s="72"/>
      <c r="AO580" s="72"/>
      <c r="AP580" s="72"/>
      <c r="AQ580" s="72"/>
      <c r="AR580" s="72"/>
      <c r="AS580" s="72"/>
      <c r="AT580" s="72"/>
      <c r="AU580" s="72"/>
      <c r="AV580" s="72"/>
      <c r="AW580" s="72"/>
      <c r="AX580" s="72"/>
      <c r="AY580" s="72"/>
      <c r="AZ580" s="72"/>
      <c r="BA580" s="72"/>
      <c r="BB580" s="72"/>
      <c r="BC580" s="72"/>
      <c r="BD580" s="72"/>
      <c r="BE580" s="72"/>
      <c r="BF580" s="72"/>
      <c r="BG580" s="72"/>
      <c r="BH580" s="72"/>
      <c r="BI580" s="72"/>
      <c r="BJ580" s="72"/>
      <c r="BK580" s="72"/>
      <c r="BL580" s="72"/>
      <c r="BM580" s="72"/>
      <c r="BN580" s="72"/>
      <c r="BO580" s="72"/>
      <c r="BP580" s="72"/>
      <c r="BQ580" s="72"/>
      <c r="BR580" s="72"/>
      <c r="BS580" s="72"/>
      <c r="BT580" s="72"/>
      <c r="BU580" s="72"/>
      <c r="BV580" s="72"/>
      <c r="BW580" s="72"/>
      <c r="BX580" s="72"/>
      <c r="BY580" s="72"/>
      <c r="BZ580" s="72"/>
      <c r="CA580" s="72"/>
      <c r="CB580" s="72"/>
      <c r="CC580" s="72"/>
      <c r="CD580" s="72"/>
      <c r="CE580" s="72"/>
      <c r="CF580" s="72"/>
      <c r="CG580" s="72"/>
      <c r="CH580" s="72"/>
      <c r="CI580" s="72"/>
      <c r="CJ580" s="72"/>
      <c r="CK580" s="72"/>
      <c r="CL580" s="72"/>
      <c r="CM580" s="72"/>
      <c r="CN580" s="72"/>
      <c r="CO580" s="72"/>
      <c r="CP580" s="72"/>
      <c r="CQ580" s="72"/>
      <c r="CR580" s="72"/>
      <c r="CS580" s="72"/>
      <c r="CT580" s="72"/>
      <c r="CU580" s="72"/>
      <c r="CV580" s="72"/>
      <c r="CW580" s="72"/>
      <c r="CX580" s="72"/>
      <c r="CY580" s="72"/>
      <c r="CZ580" s="72"/>
      <c r="DA580" s="72"/>
      <c r="DB580" s="72"/>
      <c r="DC580" s="72"/>
      <c r="DD580" s="72"/>
      <c r="DE580" s="72"/>
      <c r="DF580" s="72"/>
      <c r="DG580" s="72"/>
      <c r="DH580" s="72"/>
      <c r="DI580" s="72"/>
      <c r="DJ580" s="72"/>
      <c r="DK580" s="72"/>
      <c r="DL580" s="72"/>
    </row>
    <row r="581" spans="1:116" x14ac:dyDescent="0.4">
      <c r="B581" s="6"/>
      <c r="C581" s="6"/>
      <c r="D581" t="s">
        <v>835</v>
      </c>
      <c r="E581" s="8" t="str">
        <f t="shared" si="671"/>
        <v>581 SUBFREE-PV</v>
      </c>
      <c r="G581" s="95" t="str">
        <f>G589&amp;":"</f>
        <v># of subscribers - Free:</v>
      </c>
      <c r="H581" s="12"/>
      <c r="I581" s="60"/>
      <c r="J581" s="60"/>
      <c r="S581" s="72"/>
      <c r="T581" s="72"/>
      <c r="U581" s="72"/>
      <c r="V581" s="72"/>
      <c r="W581" s="72"/>
      <c r="X581" s="72"/>
      <c r="Y581" s="72"/>
      <c r="Z581" s="72"/>
      <c r="AA581" s="72"/>
      <c r="AB581" s="72"/>
      <c r="AC581" s="72"/>
      <c r="AD581" s="72"/>
      <c r="AE581" s="72"/>
      <c r="AF581" s="72"/>
      <c r="AG581" s="72"/>
      <c r="AH581" s="72"/>
      <c r="AI581" s="72"/>
      <c r="AJ581" s="72"/>
      <c r="AK581" s="72"/>
      <c r="AL581" s="72"/>
      <c r="AM581" s="72"/>
      <c r="AN581" s="72"/>
      <c r="AO581" s="72"/>
      <c r="AP581" s="72"/>
      <c r="AQ581" s="72"/>
      <c r="AR581" s="72"/>
      <c r="AS581" s="72"/>
      <c r="AT581" s="72"/>
      <c r="AU581" s="72"/>
      <c r="AV581" s="72"/>
      <c r="AW581" s="72"/>
      <c r="AX581" s="72"/>
      <c r="AY581" s="72"/>
      <c r="AZ581" s="72"/>
      <c r="BA581" s="72"/>
      <c r="BB581" s="72"/>
      <c r="BC581" s="72"/>
      <c r="BD581" s="72"/>
      <c r="BE581" s="72"/>
      <c r="BF581" s="72"/>
      <c r="BG581" s="72"/>
      <c r="BH581" s="72"/>
      <c r="BI581" s="72"/>
      <c r="BJ581" s="72"/>
      <c r="BK581" s="72"/>
      <c r="BL581" s="72"/>
      <c r="BM581" s="72"/>
      <c r="BN581" s="72"/>
      <c r="BO581" s="72"/>
      <c r="BP581" s="72"/>
      <c r="BQ581" s="72"/>
      <c r="BR581" s="72"/>
      <c r="BS581" s="72"/>
      <c r="BT581" s="72"/>
      <c r="BU581" s="72"/>
      <c r="BV581" s="72"/>
      <c r="BW581" s="72"/>
      <c r="BX581" s="72"/>
      <c r="BY581" s="72"/>
      <c r="BZ581" s="72"/>
      <c r="CA581" s="72"/>
      <c r="CB581" s="72"/>
      <c r="CC581" s="72"/>
      <c r="CD581" s="72"/>
      <c r="CE581" s="72"/>
      <c r="CF581" s="72"/>
      <c r="CG581" s="72"/>
      <c r="CH581" s="72"/>
      <c r="CI581" s="72"/>
      <c r="CJ581" s="72"/>
      <c r="CK581" s="72"/>
      <c r="CL581" s="72"/>
      <c r="CM581" s="72"/>
      <c r="CN581" s="72"/>
      <c r="CO581" s="72"/>
      <c r="CP581" s="72"/>
      <c r="CQ581" s="72"/>
      <c r="CR581" s="72"/>
      <c r="CS581" s="72"/>
      <c r="CT581" s="72"/>
      <c r="CU581" s="72"/>
      <c r="CV581" s="72"/>
      <c r="CW581" s="72"/>
      <c r="CX581" s="72"/>
      <c r="CY581" s="72"/>
      <c r="CZ581" s="72"/>
      <c r="DA581" s="72"/>
      <c r="DB581" s="72"/>
      <c r="DC581" s="72"/>
      <c r="DD581" s="72"/>
      <c r="DE581" s="72"/>
      <c r="DF581" s="72"/>
      <c r="DG581" s="72"/>
      <c r="DH581" s="72"/>
      <c r="DI581" s="72"/>
      <c r="DJ581" s="72"/>
      <c r="DK581" s="72"/>
      <c r="DL581" s="72"/>
    </row>
    <row r="582" spans="1:116" x14ac:dyDescent="0.4">
      <c r="B582" s="6"/>
      <c r="C582" s="6"/>
      <c r="D582" t="s">
        <v>835</v>
      </c>
      <c r="E582" s="8" t="str">
        <f t="shared" si="671"/>
        <v>582 SUBFREE-PV</v>
      </c>
      <c r="G582" s="158" t="s">
        <v>71</v>
      </c>
      <c r="K582" s="15">
        <f>SUMIF($4:$4,K$2-1,582:582)</f>
        <v>0</v>
      </c>
      <c r="L582" s="15">
        <f ca="1">K589</f>
        <v>33229.751231447357</v>
      </c>
      <c r="M582" s="15">
        <f ca="1">L589</f>
        <v>43243.349535312154</v>
      </c>
      <c r="N582" s="15">
        <f ca="1">M589</f>
        <v>46260.890963557045</v>
      </c>
      <c r="O582" s="15">
        <f ca="1">N589</f>
        <v>47170.210070921268</v>
      </c>
      <c r="P582" s="15">
        <f ca="1">O589</f>
        <v>47444.228260457319</v>
      </c>
      <c r="R582" s="15"/>
      <c r="S582" s="76">
        <f t="shared" ref="S582" si="672">R591</f>
        <v>0</v>
      </c>
      <c r="T582" s="76">
        <f ca="1">+S589</f>
        <v>4524.375</v>
      </c>
      <c r="U582" s="76">
        <f t="shared" ref="U582:CF582" ca="1" si="673">+T589</f>
        <v>8618.3688281249997</v>
      </c>
      <c r="V582" s="76">
        <f t="shared" ca="1" si="673"/>
        <v>12322.92149334961</v>
      </c>
      <c r="W582" s="76">
        <f t="shared" ca="1" si="673"/>
        <v>15675.078586294729</v>
      </c>
      <c r="X582" s="76">
        <f t="shared" ca="1" si="673"/>
        <v>18708.361735773444</v>
      </c>
      <c r="Y582" s="76">
        <f t="shared" ca="1" si="673"/>
        <v>21453.103825657996</v>
      </c>
      <c r="Z582" s="76">
        <f t="shared" ca="1" si="673"/>
        <v>23936.752324242279</v>
      </c>
      <c r="AA582" s="76">
        <f t="shared" ca="1" si="673"/>
        <v>26184.143759398736</v>
      </c>
      <c r="AB582" s="76">
        <f t="shared" ca="1" si="673"/>
        <v>28217.752084285934</v>
      </c>
      <c r="AC582" s="76">
        <f t="shared" ca="1" si="673"/>
        <v>30057.913417268235</v>
      </c>
      <c r="AD582" s="76">
        <f t="shared" ca="1" si="673"/>
        <v>31723.029403450601</v>
      </c>
      <c r="AE582" s="76">
        <f t="shared" ca="1" si="673"/>
        <v>33229.751231447357</v>
      </c>
      <c r="AF582" s="76">
        <f t="shared" ca="1" si="673"/>
        <v>34593.146145555933</v>
      </c>
      <c r="AG582" s="76">
        <f t="shared" ca="1" si="673"/>
        <v>35826.848118459922</v>
      </c>
      <c r="AH582" s="76">
        <f t="shared" ca="1" si="673"/>
        <v>36943.194191191425</v>
      </c>
      <c r="AI582" s="76">
        <f t="shared" ca="1" si="673"/>
        <v>37953.347843754345</v>
      </c>
      <c r="AJ582" s="76">
        <f t="shared" ca="1" si="673"/>
        <v>38867.410630117214</v>
      </c>
      <c r="AK582" s="76">
        <f t="shared" ca="1" si="673"/>
        <v>39694.523193927307</v>
      </c>
      <c r="AL582" s="76">
        <f t="shared" ca="1" si="673"/>
        <v>40442.956675104972</v>
      </c>
      <c r="AM582" s="76">
        <f t="shared" ca="1" si="673"/>
        <v>41120.195421385615</v>
      </c>
      <c r="AN582" s="76">
        <f t="shared" ca="1" si="673"/>
        <v>41733.011831926306</v>
      </c>
      <c r="AO582" s="76">
        <f t="shared" ca="1" si="673"/>
        <v>42287.534081414313</v>
      </c>
      <c r="AP582" s="76">
        <f t="shared" ca="1" si="673"/>
        <v>42789.307401919774</v>
      </c>
      <c r="AQ582" s="76">
        <f t="shared" ca="1" si="673"/>
        <v>43243.349535312154</v>
      </c>
      <c r="AR582" s="76">
        <f t="shared" ca="1" si="673"/>
        <v>43654.200910765583</v>
      </c>
      <c r="AS582" s="76">
        <f t="shared" ca="1" si="673"/>
        <v>44025.970049129006</v>
      </c>
      <c r="AT582" s="76">
        <f t="shared" ca="1" si="673"/>
        <v>44362.374648205616</v>
      </c>
      <c r="AU582" s="76">
        <f t="shared" ca="1" si="673"/>
        <v>44666.778759795052</v>
      </c>
      <c r="AV582" s="76">
        <f t="shared" ca="1" si="673"/>
        <v>44942.226430269548</v>
      </c>
      <c r="AW582" s="76">
        <f t="shared" ca="1" si="673"/>
        <v>45191.472141090162</v>
      </c>
      <c r="AX582" s="76">
        <f t="shared" ca="1" si="673"/>
        <v>45417.008353668956</v>
      </c>
      <c r="AY582" s="76">
        <f t="shared" ca="1" si="673"/>
        <v>45621.090434026199</v>
      </c>
      <c r="AZ582" s="76">
        <f t="shared" ca="1" si="673"/>
        <v>45805.759206489456</v>
      </c>
      <c r="BA582" s="76">
        <f t="shared" ca="1" si="673"/>
        <v>45972.861361972151</v>
      </c>
      <c r="BB582" s="76">
        <f t="shared" ca="1" si="673"/>
        <v>46124.067924914547</v>
      </c>
      <c r="BC582" s="76">
        <f t="shared" ca="1" si="673"/>
        <v>46260.890963557045</v>
      </c>
      <c r="BD582" s="76">
        <f t="shared" ca="1" si="673"/>
        <v>46384.698710648685</v>
      </c>
      <c r="BE582" s="76">
        <f t="shared" ca="1" si="673"/>
        <v>46496.729245798233</v>
      </c>
      <c r="BF582" s="76">
        <f t="shared" ca="1" si="673"/>
        <v>46598.102876291683</v>
      </c>
      <c r="BG582" s="76">
        <f t="shared" ca="1" si="673"/>
        <v>46689.833340184436</v>
      </c>
      <c r="BH582" s="76">
        <f t="shared" ca="1" si="673"/>
        <v>46772.837943699393</v>
      </c>
      <c r="BI582" s="76">
        <f t="shared" ca="1" si="673"/>
        <v>46847.946734304991</v>
      </c>
      <c r="BJ582" s="76">
        <f t="shared" ca="1" si="673"/>
        <v>46915.910801204227</v>
      </c>
      <c r="BK582" s="76">
        <f t="shared" ca="1" si="673"/>
        <v>46977.409786239674</v>
      </c>
      <c r="BL582" s="76">
        <f t="shared" ca="1" si="673"/>
        <v>47033.058680323622</v>
      </c>
      <c r="BM582" s="76">
        <f t="shared" ca="1" si="673"/>
        <v>47083.413973357841</v>
      </c>
      <c r="BN582" s="76">
        <f t="shared" ca="1" si="673"/>
        <v>47128.979219142173</v>
      </c>
      <c r="BO582" s="76">
        <f t="shared" ca="1" si="673"/>
        <v>47170.210070921268</v>
      </c>
      <c r="BP582" s="76">
        <f t="shared" ca="1" si="673"/>
        <v>47207.518837924887</v>
      </c>
      <c r="BQ582" s="76">
        <f t="shared" ca="1" si="673"/>
        <v>47241.278608467277</v>
      </c>
      <c r="BR582" s="76">
        <f t="shared" ca="1" si="673"/>
        <v>47271.826980836828</v>
      </c>
      <c r="BS582" s="76">
        <f t="shared" ca="1" si="673"/>
        <v>47299.469439284723</v>
      </c>
      <c r="BT582" s="76">
        <f t="shared" ca="1" si="673"/>
        <v>47324.482408872762</v>
      </c>
      <c r="BU582" s="76">
        <f t="shared" ca="1" si="673"/>
        <v>47347.116019728746</v>
      </c>
      <c r="BV582" s="76">
        <f t="shared" ca="1" si="673"/>
        <v>47367.596608352047</v>
      </c>
      <c r="BW582" s="76">
        <f t="shared" ca="1" si="673"/>
        <v>47386.128980982554</v>
      </c>
      <c r="BX582" s="76">
        <f t="shared" ca="1" si="673"/>
        <v>47402.898461666591</v>
      </c>
      <c r="BY582" s="76">
        <f t="shared" ca="1" si="673"/>
        <v>47418.072745500554</v>
      </c>
      <c r="BZ582" s="76">
        <f t="shared" ca="1" si="673"/>
        <v>47431.803575584818</v>
      </c>
      <c r="CA582" s="76">
        <f t="shared" ca="1" si="673"/>
        <v>47444.228260457319</v>
      </c>
      <c r="CB582" s="76">
        <f t="shared" ca="1" si="673"/>
        <v>47455.471047181316</v>
      </c>
      <c r="CC582" s="76">
        <f t="shared" ca="1" si="673"/>
        <v>47465.644363818188</v>
      </c>
      <c r="CD582" s="76">
        <f t="shared" ca="1" si="673"/>
        <v>47474.849943709982</v>
      </c>
      <c r="CE582" s="76">
        <f t="shared" ca="1" si="673"/>
        <v>47483.17984281457</v>
      </c>
      <c r="CF582" s="76">
        <f t="shared" ca="1" si="673"/>
        <v>47490.717360266834</v>
      </c>
      <c r="CG582" s="76">
        <f t="shared" ref="CG582:DL582" ca="1" si="674">+CF589</f>
        <v>47497.537871371453</v>
      </c>
      <c r="CH582" s="76">
        <f t="shared" ca="1" si="674"/>
        <v>47503.709581357245</v>
      </c>
      <c r="CI582" s="76">
        <f t="shared" ca="1" si="674"/>
        <v>47509.294207430641</v>
      </c>
      <c r="CJ582" s="76">
        <f t="shared" ca="1" si="674"/>
        <v>47514.347595948806</v>
      </c>
      <c r="CK582" s="76">
        <f t="shared" ca="1" si="674"/>
        <v>47518.920280884173</v>
      </c>
      <c r="CL582" s="76">
        <f t="shared" ca="1" si="674"/>
        <v>47523.057989165063</v>
      </c>
      <c r="CM582" s="76">
        <f t="shared" ca="1" si="674"/>
        <v>47526.802097945736</v>
      </c>
      <c r="CN582" s="76">
        <f t="shared" ca="1" si="674"/>
        <v>47526.802097945736</v>
      </c>
      <c r="CO582" s="76">
        <f t="shared" ca="1" si="674"/>
        <v>47526.802097945736</v>
      </c>
      <c r="CP582" s="76" t="e">
        <f t="shared" ca="1" si="674"/>
        <v>#N/A</v>
      </c>
      <c r="CQ582" s="76" t="e">
        <f t="shared" ca="1" si="674"/>
        <v>#N/A</v>
      </c>
      <c r="CR582" s="76" t="e">
        <f t="shared" ca="1" si="674"/>
        <v>#N/A</v>
      </c>
      <c r="CS582" s="76" t="e">
        <f t="shared" ca="1" si="674"/>
        <v>#N/A</v>
      </c>
      <c r="CT582" s="76" t="e">
        <f t="shared" ca="1" si="674"/>
        <v>#N/A</v>
      </c>
      <c r="CU582" s="76" t="e">
        <f t="shared" ca="1" si="674"/>
        <v>#N/A</v>
      </c>
      <c r="CV582" s="76" t="e">
        <f t="shared" ca="1" si="674"/>
        <v>#N/A</v>
      </c>
      <c r="CW582" s="76" t="e">
        <f t="shared" ca="1" si="674"/>
        <v>#N/A</v>
      </c>
      <c r="CX582" s="76" t="e">
        <f t="shared" ca="1" si="674"/>
        <v>#N/A</v>
      </c>
      <c r="CY582" s="76" t="e">
        <f t="shared" ca="1" si="674"/>
        <v>#N/A</v>
      </c>
      <c r="CZ582" s="76" t="e">
        <f t="shared" ca="1" si="674"/>
        <v>#N/A</v>
      </c>
      <c r="DA582" s="76" t="e">
        <f t="shared" ca="1" si="674"/>
        <v>#N/A</v>
      </c>
      <c r="DB582" s="76" t="e">
        <f t="shared" ca="1" si="674"/>
        <v>#N/A</v>
      </c>
      <c r="DC582" s="76" t="e">
        <f t="shared" ca="1" si="674"/>
        <v>#N/A</v>
      </c>
      <c r="DD582" s="76" t="e">
        <f t="shared" ca="1" si="674"/>
        <v>#N/A</v>
      </c>
      <c r="DE582" s="76" t="e">
        <f t="shared" ca="1" si="674"/>
        <v>#N/A</v>
      </c>
      <c r="DF582" s="76" t="e">
        <f t="shared" ca="1" si="674"/>
        <v>#N/A</v>
      </c>
      <c r="DG582" s="76" t="e">
        <f t="shared" ca="1" si="674"/>
        <v>#N/A</v>
      </c>
      <c r="DH582" s="76" t="e">
        <f t="shared" ca="1" si="674"/>
        <v>#N/A</v>
      </c>
      <c r="DI582" s="76" t="e">
        <f t="shared" ca="1" si="674"/>
        <v>#N/A</v>
      </c>
      <c r="DJ582" s="76" t="e">
        <f t="shared" ca="1" si="674"/>
        <v>#N/A</v>
      </c>
      <c r="DK582" s="76" t="e">
        <f t="shared" ca="1" si="674"/>
        <v>#N/A</v>
      </c>
      <c r="DL582" s="76" t="e">
        <f t="shared" ca="1" si="674"/>
        <v>#N/A</v>
      </c>
    </row>
    <row r="583" spans="1:116" x14ac:dyDescent="0.4">
      <c r="B583" s="6"/>
      <c r="C583" s="6"/>
      <c r="D583" t="s">
        <v>835</v>
      </c>
      <c r="E583" s="8" t="str">
        <f t="shared" si="671"/>
        <v>583 SUBFREE-PV</v>
      </c>
      <c r="G583" s="158" t="s">
        <v>72</v>
      </c>
      <c r="K583" s="34">
        <f t="shared" ref="K583:P583" ca="1" si="675">SUMIF($3:$3,K$2,583:583)</f>
        <v>60000</v>
      </c>
      <c r="L583" s="34">
        <f t="shared" ca="1" si="675"/>
        <v>60000</v>
      </c>
      <c r="M583" s="34">
        <f t="shared" ca="1" si="675"/>
        <v>60000</v>
      </c>
      <c r="N583" s="34">
        <f t="shared" ca="1" si="675"/>
        <v>60000</v>
      </c>
      <c r="O583" s="34">
        <f t="shared" ca="1" si="675"/>
        <v>60000</v>
      </c>
      <c r="P583" s="34">
        <f t="shared" ca="1" si="675"/>
        <v>60000</v>
      </c>
      <c r="R583" s="15"/>
      <c r="S583" s="76" cm="1">
        <f t="array" aca="1" ref="S583" ca="1">INDIRECT(S573)</f>
        <v>5000</v>
      </c>
      <c r="T583" s="76" cm="1">
        <f t="array" aca="1" ref="T583" ca="1">INDIRECT(T573)</f>
        <v>5000</v>
      </c>
      <c r="U583" s="76" cm="1">
        <f t="array" aca="1" ref="U583" ca="1">INDIRECT(U573)</f>
        <v>5000</v>
      </c>
      <c r="V583" s="76" cm="1">
        <f t="array" aca="1" ref="V583" ca="1">INDIRECT(V573)</f>
        <v>5000</v>
      </c>
      <c r="W583" s="76" cm="1">
        <f t="array" aca="1" ref="W583" ca="1">INDIRECT(W573)</f>
        <v>5000</v>
      </c>
      <c r="X583" s="76" cm="1">
        <f t="array" aca="1" ref="X583" ca="1">INDIRECT(X573)</f>
        <v>5000</v>
      </c>
      <c r="Y583" s="76" cm="1">
        <f t="array" aca="1" ref="Y583" ca="1">INDIRECT(Y573)</f>
        <v>5000</v>
      </c>
      <c r="Z583" s="76" cm="1">
        <f t="array" aca="1" ref="Z583" ca="1">INDIRECT(Z573)</f>
        <v>5000</v>
      </c>
      <c r="AA583" s="76" cm="1">
        <f t="array" aca="1" ref="AA583" ca="1">INDIRECT(AA573)</f>
        <v>5000</v>
      </c>
      <c r="AB583" s="76" cm="1">
        <f t="array" aca="1" ref="AB583" ca="1">INDIRECT(AB573)</f>
        <v>5000</v>
      </c>
      <c r="AC583" s="76" cm="1">
        <f t="array" aca="1" ref="AC583" ca="1">INDIRECT(AC573)</f>
        <v>5000</v>
      </c>
      <c r="AD583" s="76" cm="1">
        <f t="array" aca="1" ref="AD583" ca="1">INDIRECT(AD573)</f>
        <v>5000</v>
      </c>
      <c r="AE583" s="76" cm="1">
        <f t="array" aca="1" ref="AE583" ca="1">INDIRECT(AE573)</f>
        <v>5000</v>
      </c>
      <c r="AF583" s="76" cm="1">
        <f t="array" aca="1" ref="AF583" ca="1">INDIRECT(AF573)</f>
        <v>5000</v>
      </c>
      <c r="AG583" s="76" cm="1">
        <f t="array" aca="1" ref="AG583" ca="1">INDIRECT(AG573)</f>
        <v>5000</v>
      </c>
      <c r="AH583" s="76" cm="1">
        <f t="array" aca="1" ref="AH583" ca="1">INDIRECT(AH573)</f>
        <v>5000</v>
      </c>
      <c r="AI583" s="76" cm="1">
        <f t="array" aca="1" ref="AI583" ca="1">INDIRECT(AI573)</f>
        <v>5000</v>
      </c>
      <c r="AJ583" s="76" cm="1">
        <f t="array" aca="1" ref="AJ583" ca="1">INDIRECT(AJ573)</f>
        <v>5000</v>
      </c>
      <c r="AK583" s="76" cm="1">
        <f t="array" aca="1" ref="AK583" ca="1">INDIRECT(AK573)</f>
        <v>5000</v>
      </c>
      <c r="AL583" s="76" cm="1">
        <f t="array" aca="1" ref="AL583" ca="1">INDIRECT(AL573)</f>
        <v>5000</v>
      </c>
      <c r="AM583" s="76" cm="1">
        <f t="array" aca="1" ref="AM583" ca="1">INDIRECT(AM573)</f>
        <v>5000</v>
      </c>
      <c r="AN583" s="76" cm="1">
        <f t="array" aca="1" ref="AN583" ca="1">INDIRECT(AN573)</f>
        <v>5000</v>
      </c>
      <c r="AO583" s="76" cm="1">
        <f t="array" aca="1" ref="AO583" ca="1">INDIRECT(AO573)</f>
        <v>5000</v>
      </c>
      <c r="AP583" s="76" cm="1">
        <f t="array" aca="1" ref="AP583" ca="1">INDIRECT(AP573)</f>
        <v>5000</v>
      </c>
      <c r="AQ583" s="76" cm="1">
        <f t="array" aca="1" ref="AQ583" ca="1">INDIRECT(AQ573)</f>
        <v>5000</v>
      </c>
      <c r="AR583" s="76" cm="1">
        <f t="array" aca="1" ref="AR583" ca="1">INDIRECT(AR573)</f>
        <v>5000</v>
      </c>
      <c r="AS583" s="76" cm="1">
        <f t="array" aca="1" ref="AS583" ca="1">INDIRECT(AS573)</f>
        <v>5000</v>
      </c>
      <c r="AT583" s="76" cm="1">
        <f t="array" aca="1" ref="AT583" ca="1">INDIRECT(AT573)</f>
        <v>5000</v>
      </c>
      <c r="AU583" s="76" cm="1">
        <f t="array" aca="1" ref="AU583" ca="1">INDIRECT(AU573)</f>
        <v>5000</v>
      </c>
      <c r="AV583" s="76" cm="1">
        <f t="array" aca="1" ref="AV583" ca="1">INDIRECT(AV573)</f>
        <v>5000</v>
      </c>
      <c r="AW583" s="76" cm="1">
        <f t="array" aca="1" ref="AW583" ca="1">INDIRECT(AW573)</f>
        <v>5000</v>
      </c>
      <c r="AX583" s="76" cm="1">
        <f t="array" aca="1" ref="AX583" ca="1">INDIRECT(AX573)</f>
        <v>5000</v>
      </c>
      <c r="AY583" s="76" cm="1">
        <f t="array" aca="1" ref="AY583" ca="1">INDIRECT(AY573)</f>
        <v>5000</v>
      </c>
      <c r="AZ583" s="76" cm="1">
        <f t="array" aca="1" ref="AZ583" ca="1">INDIRECT(AZ573)</f>
        <v>5000</v>
      </c>
      <c r="BA583" s="76" cm="1">
        <f t="array" aca="1" ref="BA583" ca="1">INDIRECT(BA573)</f>
        <v>5000</v>
      </c>
      <c r="BB583" s="76" cm="1">
        <f t="array" aca="1" ref="BB583" ca="1">INDIRECT(BB573)</f>
        <v>5000</v>
      </c>
      <c r="BC583" s="76" cm="1">
        <f t="array" aca="1" ref="BC583" ca="1">INDIRECT(BC573)</f>
        <v>5000</v>
      </c>
      <c r="BD583" s="76" cm="1">
        <f t="array" aca="1" ref="BD583" ca="1">INDIRECT(BD573)</f>
        <v>5000</v>
      </c>
      <c r="BE583" s="76" cm="1">
        <f t="array" aca="1" ref="BE583" ca="1">INDIRECT(BE573)</f>
        <v>5000</v>
      </c>
      <c r="BF583" s="76" cm="1">
        <f t="array" aca="1" ref="BF583" ca="1">INDIRECT(BF573)</f>
        <v>5000</v>
      </c>
      <c r="BG583" s="76" cm="1">
        <f t="array" aca="1" ref="BG583" ca="1">INDIRECT(BG573)</f>
        <v>5000</v>
      </c>
      <c r="BH583" s="76" cm="1">
        <f t="array" aca="1" ref="BH583" ca="1">INDIRECT(BH573)</f>
        <v>5000</v>
      </c>
      <c r="BI583" s="76" cm="1">
        <f t="array" aca="1" ref="BI583" ca="1">INDIRECT(BI573)</f>
        <v>5000</v>
      </c>
      <c r="BJ583" s="76" cm="1">
        <f t="array" aca="1" ref="BJ583" ca="1">INDIRECT(BJ573)</f>
        <v>5000</v>
      </c>
      <c r="BK583" s="76" cm="1">
        <f t="array" aca="1" ref="BK583" ca="1">INDIRECT(BK573)</f>
        <v>5000</v>
      </c>
      <c r="BL583" s="76" cm="1">
        <f t="array" aca="1" ref="BL583" ca="1">INDIRECT(BL573)</f>
        <v>5000</v>
      </c>
      <c r="BM583" s="76" cm="1">
        <f t="array" aca="1" ref="BM583" ca="1">INDIRECT(BM573)</f>
        <v>5000</v>
      </c>
      <c r="BN583" s="76" cm="1">
        <f t="array" aca="1" ref="BN583" ca="1">INDIRECT(BN573)</f>
        <v>5000</v>
      </c>
      <c r="BO583" s="76" cm="1">
        <f t="array" aca="1" ref="BO583" ca="1">INDIRECT(BO573)</f>
        <v>5000</v>
      </c>
      <c r="BP583" s="76" cm="1">
        <f t="array" aca="1" ref="BP583" ca="1">INDIRECT(BP573)</f>
        <v>5000</v>
      </c>
      <c r="BQ583" s="76" cm="1">
        <f t="array" aca="1" ref="BQ583" ca="1">INDIRECT(BQ573)</f>
        <v>5000</v>
      </c>
      <c r="BR583" s="76" cm="1">
        <f t="array" aca="1" ref="BR583" ca="1">INDIRECT(BR573)</f>
        <v>5000</v>
      </c>
      <c r="BS583" s="76" cm="1">
        <f t="array" aca="1" ref="BS583" ca="1">INDIRECT(BS573)</f>
        <v>5000</v>
      </c>
      <c r="BT583" s="76" cm="1">
        <f t="array" aca="1" ref="BT583" ca="1">INDIRECT(BT573)</f>
        <v>5000</v>
      </c>
      <c r="BU583" s="76" cm="1">
        <f t="array" aca="1" ref="BU583" ca="1">INDIRECT(BU573)</f>
        <v>5000</v>
      </c>
      <c r="BV583" s="76" cm="1">
        <f t="array" aca="1" ref="BV583" ca="1">INDIRECT(BV573)</f>
        <v>5000</v>
      </c>
      <c r="BW583" s="76" cm="1">
        <f t="array" aca="1" ref="BW583" ca="1">INDIRECT(BW573)</f>
        <v>5000</v>
      </c>
      <c r="BX583" s="76" cm="1">
        <f t="array" aca="1" ref="BX583" ca="1">INDIRECT(BX573)</f>
        <v>5000</v>
      </c>
      <c r="BY583" s="76" cm="1">
        <f t="array" aca="1" ref="BY583" ca="1">INDIRECT(BY573)</f>
        <v>5000</v>
      </c>
      <c r="BZ583" s="76" cm="1">
        <f t="array" aca="1" ref="BZ583" ca="1">INDIRECT(BZ573)</f>
        <v>5000</v>
      </c>
      <c r="CA583" s="76" cm="1">
        <f t="array" aca="1" ref="CA583" ca="1">INDIRECT(CA573)</f>
        <v>5000</v>
      </c>
      <c r="CB583" s="76" cm="1">
        <f t="array" aca="1" ref="CB583" ca="1">INDIRECT(CB573)</f>
        <v>5000</v>
      </c>
      <c r="CC583" s="76" cm="1">
        <f t="array" aca="1" ref="CC583" ca="1">INDIRECT(CC573)</f>
        <v>5000</v>
      </c>
      <c r="CD583" s="76" cm="1">
        <f t="array" aca="1" ref="CD583" ca="1">INDIRECT(CD573)</f>
        <v>5000</v>
      </c>
      <c r="CE583" s="76" cm="1">
        <f t="array" aca="1" ref="CE583" ca="1">INDIRECT(CE573)</f>
        <v>5000</v>
      </c>
      <c r="CF583" s="76" cm="1">
        <f t="array" aca="1" ref="CF583" ca="1">INDIRECT(CF573)</f>
        <v>5000</v>
      </c>
      <c r="CG583" s="76" cm="1">
        <f t="array" aca="1" ref="CG583" ca="1">INDIRECT(CG573)</f>
        <v>5000</v>
      </c>
      <c r="CH583" s="76" cm="1">
        <f t="array" aca="1" ref="CH583" ca="1">INDIRECT(CH573)</f>
        <v>5000</v>
      </c>
      <c r="CI583" s="76" cm="1">
        <f t="array" aca="1" ref="CI583" ca="1">INDIRECT(CI573)</f>
        <v>5000</v>
      </c>
      <c r="CJ583" s="76" cm="1">
        <f t="array" aca="1" ref="CJ583" ca="1">INDIRECT(CJ573)</f>
        <v>5000</v>
      </c>
      <c r="CK583" s="76" cm="1">
        <f t="array" aca="1" ref="CK583" ca="1">INDIRECT(CK573)</f>
        <v>5000</v>
      </c>
      <c r="CL583" s="76" cm="1">
        <f t="array" aca="1" ref="CL583" ca="1">INDIRECT(CL573)</f>
        <v>5000</v>
      </c>
      <c r="CO583" s="76" cm="1">
        <f t="array" aca="1" ref="CO583" ca="1">INDIRECT(CO573)</f>
        <v>5000</v>
      </c>
      <c r="CP583" s="76" cm="1">
        <f t="array" aca="1" ref="CP583" ca="1">INDIRECT(CP573)</f>
        <v>5000</v>
      </c>
      <c r="CQ583" s="76" cm="1">
        <f t="array" aca="1" ref="CQ583" ca="1">INDIRECT(CQ573)</f>
        <v>5000</v>
      </c>
      <c r="CR583" s="76" cm="1">
        <f t="array" aca="1" ref="CR583" ca="1">INDIRECT(CR573)</f>
        <v>5000</v>
      </c>
      <c r="CS583" s="76" cm="1">
        <f t="array" aca="1" ref="CS583" ca="1">INDIRECT(CS573)</f>
        <v>5000</v>
      </c>
      <c r="CT583" s="76" cm="1">
        <f t="array" aca="1" ref="CT583" ca="1">INDIRECT(CT573)</f>
        <v>5000</v>
      </c>
      <c r="CU583" s="76" cm="1">
        <f t="array" aca="1" ref="CU583" ca="1">INDIRECT(CU573)</f>
        <v>5000</v>
      </c>
      <c r="CV583" s="76" cm="1">
        <f t="array" aca="1" ref="CV583" ca="1">INDIRECT(CV573)</f>
        <v>5000</v>
      </c>
      <c r="CW583" s="76" cm="1">
        <f t="array" aca="1" ref="CW583" ca="1">INDIRECT(CW573)</f>
        <v>5000</v>
      </c>
      <c r="CX583" s="76" cm="1">
        <f t="array" aca="1" ref="CX583" ca="1">INDIRECT(CX573)</f>
        <v>5000</v>
      </c>
      <c r="CY583" s="76" cm="1">
        <f t="array" aca="1" ref="CY583" ca="1">INDIRECT(CY573)</f>
        <v>5000</v>
      </c>
      <c r="CZ583" s="76" cm="1">
        <f t="array" aca="1" ref="CZ583" ca="1">INDIRECT(CZ573)</f>
        <v>5000</v>
      </c>
      <c r="DA583" s="76" cm="1">
        <f t="array" aca="1" ref="DA583" ca="1">INDIRECT(DA573)</f>
        <v>5000</v>
      </c>
      <c r="DB583" s="76" cm="1">
        <f t="array" aca="1" ref="DB583" ca="1">INDIRECT(DB573)</f>
        <v>5000</v>
      </c>
      <c r="DC583" s="76" cm="1">
        <f t="array" aca="1" ref="DC583" ca="1">INDIRECT(DC573)</f>
        <v>5000</v>
      </c>
      <c r="DD583" s="76" cm="1">
        <f t="array" aca="1" ref="DD583" ca="1">INDIRECT(DD573)</f>
        <v>5000</v>
      </c>
      <c r="DE583" s="76" cm="1">
        <f t="array" aca="1" ref="DE583" ca="1">INDIRECT(DE573)</f>
        <v>5000</v>
      </c>
      <c r="DF583" s="76" cm="1">
        <f t="array" aca="1" ref="DF583" ca="1">INDIRECT(DF573)</f>
        <v>5000</v>
      </c>
      <c r="DG583" s="76" cm="1">
        <f t="array" aca="1" ref="DG583" ca="1">INDIRECT(DG573)</f>
        <v>5000</v>
      </c>
      <c r="DH583" s="76" cm="1">
        <f t="array" aca="1" ref="DH583" ca="1">INDIRECT(DH573)</f>
        <v>5000</v>
      </c>
      <c r="DI583" s="76" cm="1">
        <f t="array" aca="1" ref="DI583" ca="1">INDIRECT(DI573)</f>
        <v>5000</v>
      </c>
      <c r="DJ583" s="76" cm="1">
        <f t="array" aca="1" ref="DJ583" ca="1">INDIRECT(DJ573)</f>
        <v>5000</v>
      </c>
      <c r="DK583" s="76" cm="1">
        <f t="array" aca="1" ref="DK583" ca="1">INDIRECT(DK573)</f>
        <v>5000</v>
      </c>
      <c r="DL583" s="76" cm="1">
        <f t="array" aca="1" ref="DL583" ca="1">INDIRECT(DL573)</f>
        <v>5000</v>
      </c>
    </row>
    <row r="584" spans="1:116" x14ac:dyDescent="0.4">
      <c r="B584" t="str">
        <f>E584</f>
        <v>584 SUBFREE-PV</v>
      </c>
      <c r="D584" t="s">
        <v>835</v>
      </c>
      <c r="E584" s="8" t="str">
        <f>ROW()&amp;" "&amp;D584</f>
        <v>584 SUBFREE-PV</v>
      </c>
      <c r="G584" s="145" t="s">
        <v>832</v>
      </c>
      <c r="H584" s="12"/>
      <c r="I584" s="60"/>
      <c r="J584" s="60"/>
      <c r="K584" s="16">
        <v>0.05</v>
      </c>
      <c r="L584" s="16">
        <v>0.05</v>
      </c>
      <c r="M584" s="16">
        <v>0.05</v>
      </c>
      <c r="N584" s="16">
        <v>0.05</v>
      </c>
      <c r="O584" s="16">
        <v>0.05</v>
      </c>
      <c r="P584" s="16">
        <v>0.05</v>
      </c>
      <c r="R584" s="20"/>
      <c r="S584" s="150" cm="1">
        <f t="array" ref="S584">INDEX($K:$P,ROW(),MATCH(S$3,$K$2:$P$2,0))</f>
        <v>0.05</v>
      </c>
      <c r="T584" s="150" cm="1">
        <f t="array" ref="T584">INDEX($K:$P,ROW(),MATCH(T$3,$K$2:$P$2,0))</f>
        <v>0.05</v>
      </c>
      <c r="U584" s="150" cm="1">
        <f t="array" ref="U584">INDEX($K:$P,ROW(),MATCH(U$3,$K$2:$P$2,0))</f>
        <v>0.05</v>
      </c>
      <c r="V584" s="150" cm="1">
        <f t="array" ref="V584">INDEX($K:$P,ROW(),MATCH(V$3,$K$2:$P$2,0))</f>
        <v>0.05</v>
      </c>
      <c r="W584" s="150" cm="1">
        <f t="array" ref="W584">INDEX($K:$P,ROW(),MATCH(W$3,$K$2:$P$2,0))</f>
        <v>0.05</v>
      </c>
      <c r="X584" s="150" cm="1">
        <f t="array" ref="X584">INDEX($K:$P,ROW(),MATCH(X$3,$K$2:$P$2,0))</f>
        <v>0.05</v>
      </c>
      <c r="Y584" s="150" cm="1">
        <f t="array" ref="Y584">INDEX($K:$P,ROW(),MATCH(Y$3,$K$2:$P$2,0))</f>
        <v>0.05</v>
      </c>
      <c r="Z584" s="150" cm="1">
        <f t="array" ref="Z584">INDEX($K:$P,ROW(),MATCH(Z$3,$K$2:$P$2,0))</f>
        <v>0.05</v>
      </c>
      <c r="AA584" s="150" cm="1">
        <f t="array" ref="AA584">INDEX($K:$P,ROW(),MATCH(AA$3,$K$2:$P$2,0))</f>
        <v>0.05</v>
      </c>
      <c r="AB584" s="150" cm="1">
        <f t="array" ref="AB584">INDEX($K:$P,ROW(),MATCH(AB$3,$K$2:$P$2,0))</f>
        <v>0.05</v>
      </c>
      <c r="AC584" s="150" cm="1">
        <f t="array" ref="AC584">INDEX($K:$P,ROW(),MATCH(AC$3,$K$2:$P$2,0))</f>
        <v>0.05</v>
      </c>
      <c r="AD584" s="150" cm="1">
        <f t="array" ref="AD584">INDEX($K:$P,ROW(),MATCH(AD$3,$K$2:$P$2,0))</f>
        <v>0.05</v>
      </c>
      <c r="AE584" s="150" cm="1">
        <f t="array" ref="AE584">INDEX($K:$P,ROW(),MATCH(AE$3,$K$2:$P$2,0))</f>
        <v>0.05</v>
      </c>
      <c r="AF584" s="150" cm="1">
        <f t="array" ref="AF584">INDEX($K:$P,ROW(),MATCH(AF$3,$K$2:$P$2,0))</f>
        <v>0.05</v>
      </c>
      <c r="AG584" s="150" cm="1">
        <f t="array" ref="AG584">INDEX($K:$P,ROW(),MATCH(AG$3,$K$2:$P$2,0))</f>
        <v>0.05</v>
      </c>
      <c r="AH584" s="150" cm="1">
        <f t="array" ref="AH584">INDEX($K:$P,ROW(),MATCH(AH$3,$K$2:$P$2,0))</f>
        <v>0.05</v>
      </c>
      <c r="AI584" s="150" cm="1">
        <f t="array" ref="AI584">INDEX($K:$P,ROW(),MATCH(AI$3,$K$2:$P$2,0))</f>
        <v>0.05</v>
      </c>
      <c r="AJ584" s="150" cm="1">
        <f t="array" ref="AJ584">INDEX($K:$P,ROW(),MATCH(AJ$3,$K$2:$P$2,0))</f>
        <v>0.05</v>
      </c>
      <c r="AK584" s="150" cm="1">
        <f t="array" ref="AK584">INDEX($K:$P,ROW(),MATCH(AK$3,$K$2:$P$2,0))</f>
        <v>0.05</v>
      </c>
      <c r="AL584" s="150" cm="1">
        <f t="array" ref="AL584">INDEX($K:$P,ROW(),MATCH(AL$3,$K$2:$P$2,0))</f>
        <v>0.05</v>
      </c>
      <c r="AM584" s="150" cm="1">
        <f t="array" ref="AM584">INDEX($K:$P,ROW(),MATCH(AM$3,$K$2:$P$2,0))</f>
        <v>0.05</v>
      </c>
      <c r="AN584" s="150" cm="1">
        <f t="array" ref="AN584">INDEX($K:$P,ROW(),MATCH(AN$3,$K$2:$P$2,0))</f>
        <v>0.05</v>
      </c>
      <c r="AO584" s="150" cm="1">
        <f t="array" ref="AO584">INDEX($K:$P,ROW(),MATCH(AO$3,$K$2:$P$2,0))</f>
        <v>0.05</v>
      </c>
      <c r="AP584" s="150" cm="1">
        <f t="array" ref="AP584">INDEX($K:$P,ROW(),MATCH(AP$3,$K$2:$P$2,0))</f>
        <v>0.05</v>
      </c>
      <c r="AQ584" s="150" cm="1">
        <f t="array" ref="AQ584">INDEX($K:$P,ROW(),MATCH(AQ$3,$K$2:$P$2,0))</f>
        <v>0.05</v>
      </c>
      <c r="AR584" s="150" cm="1">
        <f t="array" ref="AR584">INDEX($K:$P,ROW(),MATCH(AR$3,$K$2:$P$2,0))</f>
        <v>0.05</v>
      </c>
      <c r="AS584" s="150" cm="1">
        <f t="array" ref="AS584">INDEX($K:$P,ROW(),MATCH(AS$3,$K$2:$P$2,0))</f>
        <v>0.05</v>
      </c>
      <c r="AT584" s="150" cm="1">
        <f t="array" ref="AT584">INDEX($K:$P,ROW(),MATCH(AT$3,$K$2:$P$2,0))</f>
        <v>0.05</v>
      </c>
      <c r="AU584" s="150" cm="1">
        <f t="array" ref="AU584">INDEX($K:$P,ROW(),MATCH(AU$3,$K$2:$P$2,0))</f>
        <v>0.05</v>
      </c>
      <c r="AV584" s="150" cm="1">
        <f t="array" ref="AV584">INDEX($K:$P,ROW(),MATCH(AV$3,$K$2:$P$2,0))</f>
        <v>0.05</v>
      </c>
      <c r="AW584" s="150" cm="1">
        <f t="array" ref="AW584">INDEX($K:$P,ROW(),MATCH(AW$3,$K$2:$P$2,0))</f>
        <v>0.05</v>
      </c>
      <c r="AX584" s="150" cm="1">
        <f t="array" ref="AX584">INDEX($K:$P,ROW(),MATCH(AX$3,$K$2:$P$2,0))</f>
        <v>0.05</v>
      </c>
      <c r="AY584" s="150" cm="1">
        <f t="array" ref="AY584">INDEX($K:$P,ROW(),MATCH(AY$3,$K$2:$P$2,0))</f>
        <v>0.05</v>
      </c>
      <c r="AZ584" s="150" cm="1">
        <f t="array" ref="AZ584">INDEX($K:$P,ROW(),MATCH(AZ$3,$K$2:$P$2,0))</f>
        <v>0.05</v>
      </c>
      <c r="BA584" s="150" cm="1">
        <f t="array" ref="BA584">INDEX($K:$P,ROW(),MATCH(BA$3,$K$2:$P$2,0))</f>
        <v>0.05</v>
      </c>
      <c r="BB584" s="150" cm="1">
        <f t="array" ref="BB584">INDEX($K:$P,ROW(),MATCH(BB$3,$K$2:$P$2,0))</f>
        <v>0.05</v>
      </c>
      <c r="BC584" s="150" cm="1">
        <f t="array" ref="BC584">INDEX($K:$P,ROW(),MATCH(BC$3,$K$2:$P$2,0))</f>
        <v>0.05</v>
      </c>
      <c r="BD584" s="150" cm="1">
        <f t="array" ref="BD584">INDEX($K:$P,ROW(),MATCH(BD$3,$K$2:$P$2,0))</f>
        <v>0.05</v>
      </c>
      <c r="BE584" s="150" cm="1">
        <f t="array" ref="BE584">INDEX($K:$P,ROW(),MATCH(BE$3,$K$2:$P$2,0))</f>
        <v>0.05</v>
      </c>
      <c r="BF584" s="150" cm="1">
        <f t="array" ref="BF584">INDEX($K:$P,ROW(),MATCH(BF$3,$K$2:$P$2,0))</f>
        <v>0.05</v>
      </c>
      <c r="BG584" s="150" cm="1">
        <f t="array" ref="BG584">INDEX($K:$P,ROW(),MATCH(BG$3,$K$2:$P$2,0))</f>
        <v>0.05</v>
      </c>
      <c r="BH584" s="150" cm="1">
        <f t="array" ref="BH584">INDEX($K:$P,ROW(),MATCH(BH$3,$K$2:$P$2,0))</f>
        <v>0.05</v>
      </c>
      <c r="BI584" s="150" cm="1">
        <f t="array" ref="BI584">INDEX($K:$P,ROW(),MATCH(BI$3,$K$2:$P$2,0))</f>
        <v>0.05</v>
      </c>
      <c r="BJ584" s="150" cm="1">
        <f t="array" ref="BJ584">INDEX($K:$P,ROW(),MATCH(BJ$3,$K$2:$P$2,0))</f>
        <v>0.05</v>
      </c>
      <c r="BK584" s="150" cm="1">
        <f t="array" ref="BK584">INDEX($K:$P,ROW(),MATCH(BK$3,$K$2:$P$2,0))</f>
        <v>0.05</v>
      </c>
      <c r="BL584" s="150" cm="1">
        <f t="array" ref="BL584">INDEX($K:$P,ROW(),MATCH(BL$3,$K$2:$P$2,0))</f>
        <v>0.05</v>
      </c>
      <c r="BM584" s="150" cm="1">
        <f t="array" ref="BM584">INDEX($K:$P,ROW(),MATCH(BM$3,$K$2:$P$2,0))</f>
        <v>0.05</v>
      </c>
      <c r="BN584" s="150" cm="1">
        <f t="array" ref="BN584">INDEX($K:$P,ROW(),MATCH(BN$3,$K$2:$P$2,0))</f>
        <v>0.05</v>
      </c>
      <c r="BO584" s="150" cm="1">
        <f t="array" ref="BO584">INDEX($K:$P,ROW(),MATCH(BO$3,$K$2:$P$2,0))</f>
        <v>0.05</v>
      </c>
      <c r="BP584" s="150" cm="1">
        <f t="array" ref="BP584">INDEX($K:$P,ROW(),MATCH(BP$3,$K$2:$P$2,0))</f>
        <v>0.05</v>
      </c>
      <c r="BQ584" s="150" cm="1">
        <f t="array" ref="BQ584">INDEX($K:$P,ROW(),MATCH(BQ$3,$K$2:$P$2,0))</f>
        <v>0.05</v>
      </c>
      <c r="BR584" s="150" cm="1">
        <f t="array" ref="BR584">INDEX($K:$P,ROW(),MATCH(BR$3,$K$2:$P$2,0))</f>
        <v>0.05</v>
      </c>
      <c r="BS584" s="150" cm="1">
        <f t="array" ref="BS584">INDEX($K:$P,ROW(),MATCH(BS$3,$K$2:$P$2,0))</f>
        <v>0.05</v>
      </c>
      <c r="BT584" s="150" cm="1">
        <f t="array" ref="BT584">INDEX($K:$P,ROW(),MATCH(BT$3,$K$2:$P$2,0))</f>
        <v>0.05</v>
      </c>
      <c r="BU584" s="150" cm="1">
        <f t="array" ref="BU584">INDEX($K:$P,ROW(),MATCH(BU$3,$K$2:$P$2,0))</f>
        <v>0.05</v>
      </c>
      <c r="BV584" s="150" cm="1">
        <f t="array" ref="BV584">INDEX($K:$P,ROW(),MATCH(BV$3,$K$2:$P$2,0))</f>
        <v>0.05</v>
      </c>
      <c r="BW584" s="150" cm="1">
        <f t="array" ref="BW584">INDEX($K:$P,ROW(),MATCH(BW$3,$K$2:$P$2,0))</f>
        <v>0.05</v>
      </c>
      <c r="BX584" s="150" cm="1">
        <f t="array" ref="BX584">INDEX($K:$P,ROW(),MATCH(BX$3,$K$2:$P$2,0))</f>
        <v>0.05</v>
      </c>
      <c r="BY584" s="150" cm="1">
        <f t="array" ref="BY584">INDEX($K:$P,ROW(),MATCH(BY$3,$K$2:$P$2,0))</f>
        <v>0.05</v>
      </c>
      <c r="BZ584" s="150" cm="1">
        <f t="array" ref="BZ584">INDEX($K:$P,ROW(),MATCH(BZ$3,$K$2:$P$2,0))</f>
        <v>0.05</v>
      </c>
      <c r="CA584" s="150" cm="1">
        <f t="array" ref="CA584">INDEX($K:$P,ROW(),MATCH(CA$3,$K$2:$P$2,0))</f>
        <v>0.05</v>
      </c>
      <c r="CB584" s="150" cm="1">
        <f t="array" ref="CB584">INDEX($K:$P,ROW(),MATCH(CB$3,$K$2:$P$2,0))</f>
        <v>0.05</v>
      </c>
      <c r="CC584" s="150" cm="1">
        <f t="array" ref="CC584">INDEX($K:$P,ROW(),MATCH(CC$3,$K$2:$P$2,0))</f>
        <v>0.05</v>
      </c>
      <c r="CD584" s="150" cm="1">
        <f t="array" ref="CD584">INDEX($K:$P,ROW(),MATCH(CD$3,$K$2:$P$2,0))</f>
        <v>0.05</v>
      </c>
      <c r="CE584" s="150" cm="1">
        <f t="array" ref="CE584">INDEX($K:$P,ROW(),MATCH(CE$3,$K$2:$P$2,0))</f>
        <v>0.05</v>
      </c>
      <c r="CF584" s="150" cm="1">
        <f t="array" ref="CF584">INDEX($K:$P,ROW(),MATCH(CF$3,$K$2:$P$2,0))</f>
        <v>0.05</v>
      </c>
      <c r="CG584" s="150" cm="1">
        <f t="array" ref="CG584">INDEX($K:$P,ROW(),MATCH(CG$3,$K$2:$P$2,0))</f>
        <v>0.05</v>
      </c>
      <c r="CH584" s="150" cm="1">
        <f t="array" ref="CH584">INDEX($K:$P,ROW(),MATCH(CH$3,$K$2:$P$2,0))</f>
        <v>0.05</v>
      </c>
      <c r="CI584" s="150" cm="1">
        <f t="array" ref="CI584">INDEX($K:$P,ROW(),MATCH(CI$3,$K$2:$P$2,0))</f>
        <v>0.05</v>
      </c>
      <c r="CJ584" s="150" cm="1">
        <f t="array" ref="CJ584">INDEX($K:$P,ROW(),MATCH(CJ$3,$K$2:$P$2,0))</f>
        <v>0.05</v>
      </c>
      <c r="CK584" s="150" cm="1">
        <f t="array" ref="CK584">INDEX($K:$P,ROW(),MATCH(CK$3,$K$2:$P$2,0))</f>
        <v>0.05</v>
      </c>
      <c r="CL584" s="150" cm="1">
        <f t="array" ref="CL584">INDEX($K:$P,ROW(),MATCH(CL$3,$K$2:$P$2,0))</f>
        <v>0.05</v>
      </c>
      <c r="CN584" s="60"/>
      <c r="CO584" s="150" t="e" cm="1">
        <f t="array" ref="CO584">INDEX($K:$P,ROW(),MATCH(CO$3,$K$2:$P$2,0))</f>
        <v>#N/A</v>
      </c>
      <c r="CP584" s="150" t="e" cm="1">
        <f t="array" ref="CP584">INDEX($K:$P,ROW(),MATCH(CP$3,$K$2:$P$2,0))</f>
        <v>#N/A</v>
      </c>
      <c r="CQ584" s="150" t="e" cm="1">
        <f t="array" ref="CQ584">INDEX($K:$P,ROW(),MATCH(CQ$3,$K$2:$P$2,0))</f>
        <v>#N/A</v>
      </c>
      <c r="CR584" s="150" t="e" cm="1">
        <f t="array" ref="CR584">INDEX($K:$P,ROW(),MATCH(CR$3,$K$2:$P$2,0))</f>
        <v>#N/A</v>
      </c>
      <c r="CS584" s="150" t="e" cm="1">
        <f t="array" ref="CS584">INDEX($K:$P,ROW(),MATCH(CS$3,$K$2:$P$2,0))</f>
        <v>#N/A</v>
      </c>
      <c r="CT584" s="150" t="e" cm="1">
        <f t="array" ref="CT584">INDEX($K:$P,ROW(),MATCH(CT$3,$K$2:$P$2,0))</f>
        <v>#N/A</v>
      </c>
      <c r="CU584" s="150" t="e" cm="1">
        <f t="array" ref="CU584">INDEX($K:$P,ROW(),MATCH(CU$3,$K$2:$P$2,0))</f>
        <v>#N/A</v>
      </c>
      <c r="CV584" s="150" t="e" cm="1">
        <f t="array" ref="CV584">INDEX($K:$P,ROW(),MATCH(CV$3,$K$2:$P$2,0))</f>
        <v>#N/A</v>
      </c>
      <c r="CW584" s="150" t="e" cm="1">
        <f t="array" ref="CW584">INDEX($K:$P,ROW(),MATCH(CW$3,$K$2:$P$2,0))</f>
        <v>#N/A</v>
      </c>
      <c r="CX584" s="150" t="e" cm="1">
        <f t="array" ref="CX584">INDEX($K:$P,ROW(),MATCH(CX$3,$K$2:$P$2,0))</f>
        <v>#N/A</v>
      </c>
      <c r="CY584" s="150" t="e" cm="1">
        <f t="array" ref="CY584">INDEX($K:$P,ROW(),MATCH(CY$3,$K$2:$P$2,0))</f>
        <v>#N/A</v>
      </c>
      <c r="CZ584" s="150" t="e" cm="1">
        <f t="array" ref="CZ584">INDEX($K:$P,ROW(),MATCH(CZ$3,$K$2:$P$2,0))</f>
        <v>#N/A</v>
      </c>
      <c r="DA584" s="150" t="e" cm="1">
        <f t="array" ref="DA584">INDEX($K:$P,ROW(),MATCH(DA$3,$K$2:$P$2,0))</f>
        <v>#N/A</v>
      </c>
      <c r="DB584" s="150" t="e" cm="1">
        <f t="array" ref="DB584">INDEX($K:$P,ROW(),MATCH(DB$3,$K$2:$P$2,0))</f>
        <v>#N/A</v>
      </c>
      <c r="DC584" s="150" t="e" cm="1">
        <f t="array" ref="DC584">INDEX($K:$P,ROW(),MATCH(DC$3,$K$2:$P$2,0))</f>
        <v>#N/A</v>
      </c>
      <c r="DD584" s="150" t="e" cm="1">
        <f t="array" ref="DD584">INDEX($K:$P,ROW(),MATCH(DD$3,$K$2:$P$2,0))</f>
        <v>#N/A</v>
      </c>
      <c r="DE584" s="150" t="e" cm="1">
        <f t="array" ref="DE584">INDEX($K:$P,ROW(),MATCH(DE$3,$K$2:$P$2,0))</f>
        <v>#N/A</v>
      </c>
      <c r="DF584" s="150" t="e" cm="1">
        <f t="array" ref="DF584">INDEX($K:$P,ROW(),MATCH(DF$3,$K$2:$P$2,0))</f>
        <v>#N/A</v>
      </c>
      <c r="DG584" s="150" t="e" cm="1">
        <f t="array" ref="DG584">INDEX($K:$P,ROW(),MATCH(DG$3,$K$2:$P$2,0))</f>
        <v>#N/A</v>
      </c>
      <c r="DH584" s="150" t="e" cm="1">
        <f t="array" ref="DH584">INDEX($K:$P,ROW(),MATCH(DH$3,$K$2:$P$2,0))</f>
        <v>#N/A</v>
      </c>
      <c r="DI584" s="150" t="e" cm="1">
        <f t="array" ref="DI584">INDEX($K:$P,ROW(),MATCH(DI$3,$K$2:$P$2,0))</f>
        <v>#N/A</v>
      </c>
      <c r="DJ584" s="150" t="e" cm="1">
        <f t="array" ref="DJ584">INDEX($K:$P,ROW(),MATCH(DJ$3,$K$2:$P$2,0))</f>
        <v>#N/A</v>
      </c>
      <c r="DK584" s="150" t="e" cm="1">
        <f t="array" ref="DK584">INDEX($K:$P,ROW(),MATCH(DK$3,$K$2:$P$2,0))</f>
        <v>#N/A</v>
      </c>
      <c r="DL584" s="150" t="e" cm="1">
        <f t="array" ref="DL584">INDEX($K:$P,ROW(),MATCH(DL$3,$K$2:$P$2,0))</f>
        <v>#N/A</v>
      </c>
    </row>
    <row r="585" spans="1:116" x14ac:dyDescent="0.4">
      <c r="D585" t="s">
        <v>835</v>
      </c>
      <c r="E585" s="8" t="str">
        <f t="shared" ref="E585:E611" si="676">ROW()&amp;" "&amp;D585</f>
        <v>585 SUBFREE-PV</v>
      </c>
      <c r="G585" s="158" t="s">
        <v>831</v>
      </c>
      <c r="K585" s="34">
        <f ca="1">SUMIF($3:$3,K$2,585:585)</f>
        <v>-14071.090022892329</v>
      </c>
      <c r="L585" s="34">
        <f ca="1">SUMIF($3:$3,L$2,585:585)</f>
        <v>-26274.061338310225</v>
      </c>
      <c r="M585" s="34">
        <f ca="1">SUMIF($3:$3,M$2,585:585)</f>
        <v>-29951.357987781921</v>
      </c>
      <c r="N585" s="34">
        <f ca="1">SUMIF($3:$3,N$2,585:585)</f>
        <v>-31059.490613737602</v>
      </c>
      <c r="O585" s="34">
        <f ca="1">SUMIF($3:$3,O$2,585:585)</f>
        <v>-31393.420136906148</v>
      </c>
      <c r="P585" s="34">
        <f ca="1">SUMIF($3:$3,P$2,585:585)</f>
        <v>-31494.047917220283</v>
      </c>
      <c r="R585" s="15"/>
      <c r="S585" s="76">
        <f ca="1">-+SUM(S582:S583)*S584</f>
        <v>-250</v>
      </c>
      <c r="T585" s="76">
        <f t="shared" ref="T585:CE585" ca="1" si="677">-+SUM(T582:T583)*T584</f>
        <v>-476.21875</v>
      </c>
      <c r="U585" s="76">
        <f t="shared" ca="1" si="677"/>
        <v>-680.91844140625005</v>
      </c>
      <c r="V585" s="76">
        <f t="shared" ca="1" si="677"/>
        <v>-866.14607466748066</v>
      </c>
      <c r="W585" s="76">
        <f t="shared" ca="1" si="677"/>
        <v>-1033.7539293147365</v>
      </c>
      <c r="X585" s="76">
        <f t="shared" ca="1" si="677"/>
        <v>-1185.4180867886723</v>
      </c>
      <c r="Y585" s="76">
        <f t="shared" ca="1" si="677"/>
        <v>-1322.6551912829</v>
      </c>
      <c r="Z585" s="76">
        <f t="shared" ca="1" si="677"/>
        <v>-1446.837616212114</v>
      </c>
      <c r="AA585" s="76">
        <f t="shared" ca="1" si="677"/>
        <v>-1559.207187969937</v>
      </c>
      <c r="AB585" s="76">
        <f t="shared" ca="1" si="677"/>
        <v>-1660.887604214297</v>
      </c>
      <c r="AC585" s="76">
        <f t="shared" ca="1" si="677"/>
        <v>-1752.8956708634121</v>
      </c>
      <c r="AD585" s="76">
        <f t="shared" ca="1" si="677"/>
        <v>-1836.15147017253</v>
      </c>
      <c r="AE585" s="76">
        <f t="shared" ca="1" si="677"/>
        <v>-1911.4875615723679</v>
      </c>
      <c r="AF585" s="76">
        <f t="shared" ca="1" si="677"/>
        <v>-1979.6573072777967</v>
      </c>
      <c r="AG585" s="76">
        <f t="shared" ca="1" si="677"/>
        <v>-2041.3424059229962</v>
      </c>
      <c r="AH585" s="76">
        <f t="shared" ca="1" si="677"/>
        <v>-2097.1597095595712</v>
      </c>
      <c r="AI585" s="76">
        <f t="shared" ca="1" si="677"/>
        <v>-2147.6673921877173</v>
      </c>
      <c r="AJ585" s="76">
        <f t="shared" ca="1" si="677"/>
        <v>-2193.370531505861</v>
      </c>
      <c r="AK585" s="76">
        <f t="shared" ca="1" si="677"/>
        <v>-2234.7261596963654</v>
      </c>
      <c r="AL585" s="76">
        <f t="shared" ca="1" si="677"/>
        <v>-2272.1478337552485</v>
      </c>
      <c r="AM585" s="76">
        <f t="shared" ca="1" si="677"/>
        <v>-2306.0097710692808</v>
      </c>
      <c r="AN585" s="76">
        <f t="shared" ca="1" si="677"/>
        <v>-2336.6505915963153</v>
      </c>
      <c r="AO585" s="76">
        <f t="shared" ca="1" si="677"/>
        <v>-2364.3767040707157</v>
      </c>
      <c r="AP585" s="76">
        <f t="shared" ca="1" si="677"/>
        <v>-2389.4653700959889</v>
      </c>
      <c r="AQ585" s="76">
        <f t="shared" ca="1" si="677"/>
        <v>-2412.1674767656077</v>
      </c>
      <c r="AR585" s="76">
        <f t="shared" ca="1" si="677"/>
        <v>-2432.7100455382792</v>
      </c>
      <c r="AS585" s="76">
        <f t="shared" ca="1" si="677"/>
        <v>-2451.2985024564505</v>
      </c>
      <c r="AT585" s="76">
        <f t="shared" ca="1" si="677"/>
        <v>-2468.1187324102812</v>
      </c>
      <c r="AU585" s="76">
        <f t="shared" ca="1" si="677"/>
        <v>-2483.3389379897526</v>
      </c>
      <c r="AV585" s="76">
        <f t="shared" ca="1" si="677"/>
        <v>-2497.1113215134774</v>
      </c>
      <c r="AW585" s="76">
        <f t="shared" ca="1" si="677"/>
        <v>-2509.5736070545081</v>
      </c>
      <c r="AX585" s="76">
        <f t="shared" ca="1" si="677"/>
        <v>-2520.8504176834481</v>
      </c>
      <c r="AY585" s="76">
        <f t="shared" ca="1" si="677"/>
        <v>-2531.05452170131</v>
      </c>
      <c r="AZ585" s="76">
        <f t="shared" ca="1" si="677"/>
        <v>-2540.2879603244728</v>
      </c>
      <c r="BA585" s="76">
        <f t="shared" ca="1" si="677"/>
        <v>-2548.6430680986077</v>
      </c>
      <c r="BB585" s="76">
        <f t="shared" ca="1" si="677"/>
        <v>-2556.2033962457276</v>
      </c>
      <c r="BC585" s="76">
        <f t="shared" ca="1" si="677"/>
        <v>-2563.0445481778524</v>
      </c>
      <c r="BD585" s="76">
        <f t="shared" ca="1" si="677"/>
        <v>-2569.2349355324345</v>
      </c>
      <c r="BE585" s="76">
        <f t="shared" ca="1" si="677"/>
        <v>-2574.8364622899117</v>
      </c>
      <c r="BF585" s="76">
        <f t="shared" ca="1" si="677"/>
        <v>-2579.9051438145843</v>
      </c>
      <c r="BG585" s="76">
        <f t="shared" ca="1" si="677"/>
        <v>-2584.4916670092221</v>
      </c>
      <c r="BH585" s="76">
        <f t="shared" ca="1" si="677"/>
        <v>-2588.6418971849698</v>
      </c>
      <c r="BI585" s="76">
        <f t="shared" ca="1" si="677"/>
        <v>-2592.3973367152498</v>
      </c>
      <c r="BJ585" s="76">
        <f t="shared" ca="1" si="677"/>
        <v>-2595.7955400602114</v>
      </c>
      <c r="BK585" s="76">
        <f t="shared" ca="1" si="677"/>
        <v>-2598.8704893119839</v>
      </c>
      <c r="BL585" s="76">
        <f t="shared" ca="1" si="677"/>
        <v>-2601.6529340161815</v>
      </c>
      <c r="BM585" s="76">
        <f t="shared" ca="1" si="677"/>
        <v>-2604.1706986678923</v>
      </c>
      <c r="BN585" s="76">
        <f t="shared" ca="1" si="677"/>
        <v>-2606.4489609571087</v>
      </c>
      <c r="BO585" s="76">
        <f t="shared" ca="1" si="677"/>
        <v>-2608.5105035460638</v>
      </c>
      <c r="BP585" s="76">
        <f t="shared" ca="1" si="677"/>
        <v>-2610.3759418962445</v>
      </c>
      <c r="BQ585" s="76">
        <f t="shared" ca="1" si="677"/>
        <v>-2612.0639304233641</v>
      </c>
      <c r="BR585" s="76">
        <f t="shared" ca="1" si="677"/>
        <v>-2613.5913490418416</v>
      </c>
      <c r="BS585" s="76">
        <f t="shared" ca="1" si="677"/>
        <v>-2614.9734719642365</v>
      </c>
      <c r="BT585" s="76">
        <f t="shared" ca="1" si="677"/>
        <v>-2616.2241204436382</v>
      </c>
      <c r="BU585" s="76">
        <f t="shared" ca="1" si="677"/>
        <v>-2617.3558009864373</v>
      </c>
      <c r="BV585" s="76">
        <f t="shared" ca="1" si="677"/>
        <v>-2618.3798304176025</v>
      </c>
      <c r="BW585" s="76">
        <f t="shared" ca="1" si="677"/>
        <v>-2619.3064490491279</v>
      </c>
      <c r="BX585" s="76">
        <f t="shared" ca="1" si="677"/>
        <v>-2620.1449230833296</v>
      </c>
      <c r="BY585" s="76">
        <f t="shared" ca="1" si="677"/>
        <v>-2620.9036372750279</v>
      </c>
      <c r="BZ585" s="76">
        <f t="shared" ca="1" si="677"/>
        <v>-2621.5901787792409</v>
      </c>
      <c r="CA585" s="76">
        <f t="shared" ca="1" si="677"/>
        <v>-2622.2114130228661</v>
      </c>
      <c r="CB585" s="76">
        <f t="shared" ca="1" si="677"/>
        <v>-2622.7735523590659</v>
      </c>
      <c r="CC585" s="76">
        <f t="shared" ca="1" si="677"/>
        <v>-2623.2822181909096</v>
      </c>
      <c r="CD585" s="76">
        <f t="shared" ca="1" si="677"/>
        <v>-2623.7424971854994</v>
      </c>
      <c r="CE585" s="76">
        <f t="shared" ca="1" si="677"/>
        <v>-2624.1589921407285</v>
      </c>
      <c r="CF585" s="76">
        <f t="shared" ref="CF585:DL585" ca="1" si="678">-+SUM(CF582:CF583)*CF584</f>
        <v>-2624.5358680133418</v>
      </c>
      <c r="CG585" s="76">
        <f t="shared" ca="1" si="678"/>
        <v>-2624.876893568573</v>
      </c>
      <c r="CH585" s="76">
        <f t="shared" ca="1" si="678"/>
        <v>-2625.1854790678626</v>
      </c>
      <c r="CI585" s="76">
        <f t="shared" ca="1" si="678"/>
        <v>-2625.4647103715324</v>
      </c>
      <c r="CJ585" s="76">
        <f t="shared" ca="1" si="678"/>
        <v>-2625.7173797974406</v>
      </c>
      <c r="CK585" s="76">
        <f t="shared" ca="1" si="678"/>
        <v>-2625.9460140442088</v>
      </c>
      <c r="CL585" s="76">
        <f t="shared" ca="1" si="678"/>
        <v>-2626.1528994582532</v>
      </c>
      <c r="CM585" s="76">
        <f t="shared" ca="1" si="678"/>
        <v>0</v>
      </c>
      <c r="CN585" s="76">
        <f t="shared" ca="1" si="678"/>
        <v>0</v>
      </c>
      <c r="CO585" s="76" t="e">
        <f t="shared" ca="1" si="678"/>
        <v>#N/A</v>
      </c>
      <c r="CP585" s="76" t="e">
        <f t="shared" ca="1" si="678"/>
        <v>#N/A</v>
      </c>
      <c r="CQ585" s="76" t="e">
        <f t="shared" ca="1" si="678"/>
        <v>#N/A</v>
      </c>
      <c r="CR585" s="76" t="e">
        <f t="shared" ca="1" si="678"/>
        <v>#N/A</v>
      </c>
      <c r="CS585" s="76" t="e">
        <f t="shared" ca="1" si="678"/>
        <v>#N/A</v>
      </c>
      <c r="CT585" s="76" t="e">
        <f t="shared" ca="1" si="678"/>
        <v>#N/A</v>
      </c>
      <c r="CU585" s="76" t="e">
        <f t="shared" ca="1" si="678"/>
        <v>#N/A</v>
      </c>
      <c r="CV585" s="76" t="e">
        <f t="shared" ca="1" si="678"/>
        <v>#N/A</v>
      </c>
      <c r="CW585" s="76" t="e">
        <f t="shared" ca="1" si="678"/>
        <v>#N/A</v>
      </c>
      <c r="CX585" s="76" t="e">
        <f t="shared" ca="1" si="678"/>
        <v>#N/A</v>
      </c>
      <c r="CY585" s="76" t="e">
        <f t="shared" ca="1" si="678"/>
        <v>#N/A</v>
      </c>
      <c r="CZ585" s="76" t="e">
        <f t="shared" ca="1" si="678"/>
        <v>#N/A</v>
      </c>
      <c r="DA585" s="76" t="e">
        <f t="shared" ca="1" si="678"/>
        <v>#N/A</v>
      </c>
      <c r="DB585" s="76" t="e">
        <f t="shared" ca="1" si="678"/>
        <v>#N/A</v>
      </c>
      <c r="DC585" s="76" t="e">
        <f t="shared" ca="1" si="678"/>
        <v>#N/A</v>
      </c>
      <c r="DD585" s="76" t="e">
        <f t="shared" ca="1" si="678"/>
        <v>#N/A</v>
      </c>
      <c r="DE585" s="76" t="e">
        <f t="shared" ca="1" si="678"/>
        <v>#N/A</v>
      </c>
      <c r="DF585" s="76" t="e">
        <f t="shared" ca="1" si="678"/>
        <v>#N/A</v>
      </c>
      <c r="DG585" s="76" t="e">
        <f t="shared" ca="1" si="678"/>
        <v>#N/A</v>
      </c>
      <c r="DH585" s="76" t="e">
        <f t="shared" ca="1" si="678"/>
        <v>#N/A</v>
      </c>
      <c r="DI585" s="76" t="e">
        <f t="shared" ca="1" si="678"/>
        <v>#N/A</v>
      </c>
      <c r="DJ585" s="76" t="e">
        <f t="shared" ca="1" si="678"/>
        <v>#N/A</v>
      </c>
      <c r="DK585" s="76" t="e">
        <f t="shared" ca="1" si="678"/>
        <v>#N/A</v>
      </c>
      <c r="DL585" s="76" t="e">
        <f t="shared" ca="1" si="678"/>
        <v>#N/A</v>
      </c>
    </row>
    <row r="586" spans="1:116" x14ac:dyDescent="0.4">
      <c r="D586" t="s">
        <v>835</v>
      </c>
      <c r="E586" s="8" t="str">
        <f t="shared" si="676"/>
        <v>586 SUBFREE-PV</v>
      </c>
      <c r="G586" s="158" t="s">
        <v>834</v>
      </c>
      <c r="K586" s="34">
        <f ca="1">SUMIF($3:$3,K$2,586:586)</f>
        <v>703.55450114461655</v>
      </c>
      <c r="L586" s="34">
        <f ca="1">SUMIF($3:$3,L$2,586:586)</f>
        <v>1313.7030669155113</v>
      </c>
      <c r="M586" s="34">
        <f ca="1">SUMIF($3:$3,M$2,586:586)</f>
        <v>1497.5678993890963</v>
      </c>
      <c r="N586" s="34">
        <f ca="1">SUMIF($3:$3,N$2,586:586)</f>
        <v>1552.9745306868806</v>
      </c>
      <c r="O586" s="34">
        <f ca="1">SUMIF($3:$3,O$2,586:586)</f>
        <v>1569.6710068453081</v>
      </c>
      <c r="P586" s="34">
        <f ca="1">SUMIF($3:$3,P$2,586:586)</f>
        <v>1574.7023958610139</v>
      </c>
      <c r="R586" s="15"/>
      <c r="S586" s="76">
        <f ca="1">-S596</f>
        <v>12.5</v>
      </c>
      <c r="T586" s="76">
        <f t="shared" ref="T586:CE586" ca="1" si="679">-T596</f>
        <v>23.810937500000001</v>
      </c>
      <c r="U586" s="76">
        <f t="shared" ca="1" si="679"/>
        <v>34.045922070312507</v>
      </c>
      <c r="V586" s="76">
        <f t="shared" ca="1" si="679"/>
        <v>43.307303733374034</v>
      </c>
      <c r="W586" s="76">
        <f t="shared" ca="1" si="679"/>
        <v>51.687696465736828</v>
      </c>
      <c r="X586" s="76">
        <f t="shared" ca="1" si="679"/>
        <v>59.270904339433621</v>
      </c>
      <c r="Y586" s="76">
        <f t="shared" ca="1" si="679"/>
        <v>66.132759564145005</v>
      </c>
      <c r="Z586" s="76">
        <f t="shared" ca="1" si="679"/>
        <v>72.341880810605701</v>
      </c>
      <c r="AA586" s="76">
        <f t="shared" ca="1" si="679"/>
        <v>77.960359398496848</v>
      </c>
      <c r="AB586" s="76">
        <f t="shared" ca="1" si="679"/>
        <v>83.044380210714849</v>
      </c>
      <c r="AC586" s="76">
        <f t="shared" ca="1" si="679"/>
        <v>87.644783543170604</v>
      </c>
      <c r="AD586" s="76">
        <f t="shared" ca="1" si="679"/>
        <v>91.807573508626504</v>
      </c>
      <c r="AE586" s="76">
        <f t="shared" ca="1" si="679"/>
        <v>95.574378078618395</v>
      </c>
      <c r="AF586" s="76">
        <f t="shared" ca="1" si="679"/>
        <v>98.982865363889843</v>
      </c>
      <c r="AG586" s="76">
        <f t="shared" ca="1" si="679"/>
        <v>102.06712029614982</v>
      </c>
      <c r="AH586" s="76">
        <f t="shared" ca="1" si="679"/>
        <v>104.85798547797856</v>
      </c>
      <c r="AI586" s="76">
        <f t="shared" ca="1" si="679"/>
        <v>107.38336960938587</v>
      </c>
      <c r="AJ586" s="76">
        <f t="shared" ca="1" si="679"/>
        <v>109.66852657529306</v>
      </c>
      <c r="AK586" s="76">
        <f t="shared" ca="1" si="679"/>
        <v>111.73630798481827</v>
      </c>
      <c r="AL586" s="76">
        <f t="shared" ca="1" si="679"/>
        <v>113.60739168776243</v>
      </c>
      <c r="AM586" s="76">
        <f t="shared" ca="1" si="679"/>
        <v>115.30048855346405</v>
      </c>
      <c r="AN586" s="76">
        <f t="shared" ca="1" si="679"/>
        <v>116.83252957981577</v>
      </c>
      <c r="AO586" s="76">
        <f t="shared" ca="1" si="679"/>
        <v>118.21883520353579</v>
      </c>
      <c r="AP586" s="76">
        <f t="shared" ca="1" si="679"/>
        <v>119.47326850479945</v>
      </c>
      <c r="AQ586" s="76">
        <f t="shared" ca="1" si="679"/>
        <v>120.60837383828039</v>
      </c>
      <c r="AR586" s="76">
        <f t="shared" ca="1" si="679"/>
        <v>121.63550227691397</v>
      </c>
      <c r="AS586" s="76">
        <f t="shared" ca="1" si="679"/>
        <v>122.56492512282253</v>
      </c>
      <c r="AT586" s="76">
        <f t="shared" ca="1" si="679"/>
        <v>123.40593662051407</v>
      </c>
      <c r="AU586" s="76">
        <f t="shared" ca="1" si="679"/>
        <v>124.16694689948764</v>
      </c>
      <c r="AV586" s="76">
        <f t="shared" ca="1" si="679"/>
        <v>124.85556607567388</v>
      </c>
      <c r="AW586" s="76">
        <f t="shared" ca="1" si="679"/>
        <v>125.47868035272541</v>
      </c>
      <c r="AX586" s="76">
        <f t="shared" ca="1" si="679"/>
        <v>126.0425208841724</v>
      </c>
      <c r="AY586" s="76">
        <f t="shared" ca="1" si="679"/>
        <v>126.5527260850655</v>
      </c>
      <c r="AZ586" s="76">
        <f t="shared" ca="1" si="679"/>
        <v>127.01439801622365</v>
      </c>
      <c r="BA586" s="76">
        <f t="shared" ca="1" si="679"/>
        <v>127.43215340493039</v>
      </c>
      <c r="BB586" s="76">
        <f t="shared" ca="1" si="679"/>
        <v>127.81016981228639</v>
      </c>
      <c r="BC586" s="76">
        <f t="shared" ca="1" si="679"/>
        <v>128.15222740889263</v>
      </c>
      <c r="BD586" s="76">
        <f t="shared" ca="1" si="679"/>
        <v>128.46174677662174</v>
      </c>
      <c r="BE586" s="76">
        <f t="shared" ca="1" si="679"/>
        <v>128.74182311449559</v>
      </c>
      <c r="BF586" s="76">
        <f t="shared" ca="1" si="679"/>
        <v>128.99525719072923</v>
      </c>
      <c r="BG586" s="76">
        <f t="shared" ca="1" si="679"/>
        <v>129.2245833504611</v>
      </c>
      <c r="BH586" s="76">
        <f t="shared" ca="1" si="679"/>
        <v>129.43209485924851</v>
      </c>
      <c r="BI586" s="76">
        <f t="shared" ca="1" si="679"/>
        <v>129.61986683576251</v>
      </c>
      <c r="BJ586" s="76">
        <f t="shared" ca="1" si="679"/>
        <v>129.78977700301058</v>
      </c>
      <c r="BK586" s="76">
        <f t="shared" ca="1" si="679"/>
        <v>129.94352446559921</v>
      </c>
      <c r="BL586" s="76">
        <f t="shared" ca="1" si="679"/>
        <v>130.08264670080908</v>
      </c>
      <c r="BM586" s="76">
        <f t="shared" ca="1" si="679"/>
        <v>130.20853493339462</v>
      </c>
      <c r="BN586" s="76">
        <f t="shared" ca="1" si="679"/>
        <v>130.32244804785543</v>
      </c>
      <c r="BO586" s="76">
        <f t="shared" ca="1" si="679"/>
        <v>130.4255251773032</v>
      </c>
      <c r="BP586" s="76">
        <f t="shared" ca="1" si="679"/>
        <v>130.51879709481224</v>
      </c>
      <c r="BQ586" s="76">
        <f t="shared" ca="1" si="679"/>
        <v>130.6031965211682</v>
      </c>
      <c r="BR586" s="76">
        <f t="shared" ca="1" si="679"/>
        <v>130.67956745209207</v>
      </c>
      <c r="BS586" s="76">
        <f t="shared" ca="1" si="679"/>
        <v>130.74867359821184</v>
      </c>
      <c r="BT586" s="76">
        <f t="shared" ca="1" si="679"/>
        <v>130.81120602218192</v>
      </c>
      <c r="BU586" s="76">
        <f t="shared" ca="1" si="679"/>
        <v>130.86779004932188</v>
      </c>
      <c r="BV586" s="76">
        <f t="shared" ca="1" si="679"/>
        <v>130.91899152088013</v>
      </c>
      <c r="BW586" s="76">
        <f t="shared" ca="1" si="679"/>
        <v>130.96532245245641</v>
      </c>
      <c r="BX586" s="76">
        <f t="shared" ca="1" si="679"/>
        <v>131.00724615416649</v>
      </c>
      <c r="BY586" s="76">
        <f t="shared" ca="1" si="679"/>
        <v>131.0451818637514</v>
      </c>
      <c r="BZ586" s="76">
        <f t="shared" ca="1" si="679"/>
        <v>131.07950893896205</v>
      </c>
      <c r="CA586" s="76">
        <f t="shared" ca="1" si="679"/>
        <v>131.11057065114332</v>
      </c>
      <c r="CB586" s="76">
        <f t="shared" ca="1" si="679"/>
        <v>131.13867761795331</v>
      </c>
      <c r="CC586" s="76">
        <f t="shared" ca="1" si="679"/>
        <v>131.16411090954549</v>
      </c>
      <c r="CD586" s="76">
        <f t="shared" ca="1" si="679"/>
        <v>131.18712485927497</v>
      </c>
      <c r="CE586" s="76">
        <f t="shared" ca="1" si="679"/>
        <v>131.20794960703643</v>
      </c>
      <c r="CF586" s="76">
        <f t="shared" ref="CF586:DL586" ca="1" si="680">-CF596</f>
        <v>131.22679340066711</v>
      </c>
      <c r="CG586" s="76">
        <f t="shared" ca="1" si="680"/>
        <v>131.24384467842864</v>
      </c>
      <c r="CH586" s="76">
        <f t="shared" ca="1" si="680"/>
        <v>131.25927395339315</v>
      </c>
      <c r="CI586" s="76">
        <f t="shared" ca="1" si="680"/>
        <v>131.27323551857663</v>
      </c>
      <c r="CJ586" s="76">
        <f t="shared" ca="1" si="680"/>
        <v>131.28586898987203</v>
      </c>
      <c r="CK586" s="76">
        <f t="shared" ca="1" si="680"/>
        <v>131.29730070221044</v>
      </c>
      <c r="CL586" s="76">
        <f t="shared" ca="1" si="680"/>
        <v>131.30764497291267</v>
      </c>
      <c r="CM586" s="76">
        <f t="shared" si="680"/>
        <v>0</v>
      </c>
      <c r="CN586" s="76">
        <f t="shared" si="680"/>
        <v>0</v>
      </c>
      <c r="CO586" s="76" t="e">
        <f t="shared" ca="1" si="680"/>
        <v>#N/A</v>
      </c>
      <c r="CP586" s="76" t="e">
        <f t="shared" ca="1" si="680"/>
        <v>#N/A</v>
      </c>
      <c r="CQ586" s="76" t="e">
        <f t="shared" ca="1" si="680"/>
        <v>#N/A</v>
      </c>
      <c r="CR586" s="76" t="e">
        <f t="shared" ca="1" si="680"/>
        <v>#N/A</v>
      </c>
      <c r="CS586" s="76" t="e">
        <f t="shared" ca="1" si="680"/>
        <v>#N/A</v>
      </c>
      <c r="CT586" s="76" t="e">
        <f t="shared" ca="1" si="680"/>
        <v>#N/A</v>
      </c>
      <c r="CU586" s="76" t="e">
        <f t="shared" ca="1" si="680"/>
        <v>#N/A</v>
      </c>
      <c r="CV586" s="76" t="e">
        <f t="shared" ca="1" si="680"/>
        <v>#N/A</v>
      </c>
      <c r="CW586" s="76" t="e">
        <f t="shared" ca="1" si="680"/>
        <v>#N/A</v>
      </c>
      <c r="CX586" s="76" t="e">
        <f t="shared" ca="1" si="680"/>
        <v>#N/A</v>
      </c>
      <c r="CY586" s="76" t="e">
        <f t="shared" ca="1" si="680"/>
        <v>#N/A</v>
      </c>
      <c r="CZ586" s="76" t="e">
        <f t="shared" ca="1" si="680"/>
        <v>#N/A</v>
      </c>
      <c r="DA586" s="76" t="e">
        <f t="shared" ca="1" si="680"/>
        <v>#N/A</v>
      </c>
      <c r="DB586" s="76" t="e">
        <f t="shared" ca="1" si="680"/>
        <v>#N/A</v>
      </c>
      <c r="DC586" s="76" t="e">
        <f t="shared" ca="1" si="680"/>
        <v>#N/A</v>
      </c>
      <c r="DD586" s="76" t="e">
        <f t="shared" ca="1" si="680"/>
        <v>#N/A</v>
      </c>
      <c r="DE586" s="76" t="e">
        <f t="shared" ca="1" si="680"/>
        <v>#N/A</v>
      </c>
      <c r="DF586" s="76" t="e">
        <f t="shared" ca="1" si="680"/>
        <v>#N/A</v>
      </c>
      <c r="DG586" s="76" t="e">
        <f t="shared" ca="1" si="680"/>
        <v>#N/A</v>
      </c>
      <c r="DH586" s="76" t="e">
        <f t="shared" ca="1" si="680"/>
        <v>#N/A</v>
      </c>
      <c r="DI586" s="76" t="e">
        <f t="shared" ca="1" si="680"/>
        <v>#N/A</v>
      </c>
      <c r="DJ586" s="76" t="e">
        <f t="shared" ca="1" si="680"/>
        <v>#N/A</v>
      </c>
      <c r="DK586" s="76" t="e">
        <f t="shared" ca="1" si="680"/>
        <v>#N/A</v>
      </c>
      <c r="DL586" s="76" t="e">
        <f t="shared" ca="1" si="680"/>
        <v>#N/A</v>
      </c>
    </row>
    <row r="587" spans="1:116" x14ac:dyDescent="0.4">
      <c r="B587" t="str">
        <f>E587</f>
        <v>587 SUBFREE-PV</v>
      </c>
      <c r="D587" t="s">
        <v>835</v>
      </c>
      <c r="E587" s="8" t="str">
        <f t="shared" si="676"/>
        <v>587 SUBFREE-PV</v>
      </c>
      <c r="G587" s="145" t="s">
        <v>73</v>
      </c>
      <c r="H587" s="12"/>
      <c r="I587" s="60"/>
      <c r="J587" s="60"/>
      <c r="K587" s="16">
        <v>0.05</v>
      </c>
      <c r="L587" s="16">
        <v>0.05</v>
      </c>
      <c r="M587" s="16">
        <v>0.05</v>
      </c>
      <c r="N587" s="16">
        <v>0.05</v>
      </c>
      <c r="O587" s="16">
        <v>0.05</v>
      </c>
      <c r="P587" s="16">
        <v>0.05</v>
      </c>
      <c r="R587" s="20"/>
      <c r="S587" s="150" cm="1">
        <f t="array" ref="S587">INDEX($K:$P,ROW(),MATCH(S$3,$K$2:$P$2,0))</f>
        <v>0.05</v>
      </c>
      <c r="T587" s="150" cm="1">
        <f t="array" ref="T587">INDEX($K:$P,ROW(),MATCH(T$3,$K$2:$P$2,0))</f>
        <v>0.05</v>
      </c>
      <c r="U587" s="150" cm="1">
        <f t="array" ref="U587">INDEX($K:$P,ROW(),MATCH(U$3,$K$2:$P$2,0))</f>
        <v>0.05</v>
      </c>
      <c r="V587" s="150" cm="1">
        <f t="array" ref="V587">INDEX($K:$P,ROW(),MATCH(V$3,$K$2:$P$2,0))</f>
        <v>0.05</v>
      </c>
      <c r="W587" s="150" cm="1">
        <f t="array" ref="W587">INDEX($K:$P,ROW(),MATCH(W$3,$K$2:$P$2,0))</f>
        <v>0.05</v>
      </c>
      <c r="X587" s="150" cm="1">
        <f t="array" ref="X587">INDEX($K:$P,ROW(),MATCH(X$3,$K$2:$P$2,0))</f>
        <v>0.05</v>
      </c>
      <c r="Y587" s="150" cm="1">
        <f t="array" ref="Y587">INDEX($K:$P,ROW(),MATCH(Y$3,$K$2:$P$2,0))</f>
        <v>0.05</v>
      </c>
      <c r="Z587" s="150" cm="1">
        <f t="array" ref="Z587">INDEX($K:$P,ROW(),MATCH(Z$3,$K$2:$P$2,0))</f>
        <v>0.05</v>
      </c>
      <c r="AA587" s="150" cm="1">
        <f t="array" ref="AA587">INDEX($K:$P,ROW(),MATCH(AA$3,$K$2:$P$2,0))</f>
        <v>0.05</v>
      </c>
      <c r="AB587" s="150" cm="1">
        <f t="array" ref="AB587">INDEX($K:$P,ROW(),MATCH(AB$3,$K$2:$P$2,0))</f>
        <v>0.05</v>
      </c>
      <c r="AC587" s="150" cm="1">
        <f t="array" ref="AC587">INDEX($K:$P,ROW(),MATCH(AC$3,$K$2:$P$2,0))</f>
        <v>0.05</v>
      </c>
      <c r="AD587" s="150" cm="1">
        <f t="array" ref="AD587">INDEX($K:$P,ROW(),MATCH(AD$3,$K$2:$P$2,0))</f>
        <v>0.05</v>
      </c>
      <c r="AE587" s="150" cm="1">
        <f t="array" ref="AE587">INDEX($K:$P,ROW(),MATCH(AE$3,$K$2:$P$2,0))</f>
        <v>0.05</v>
      </c>
      <c r="AF587" s="150" cm="1">
        <f t="array" ref="AF587">INDEX($K:$P,ROW(),MATCH(AF$3,$K$2:$P$2,0))</f>
        <v>0.05</v>
      </c>
      <c r="AG587" s="150" cm="1">
        <f t="array" ref="AG587">INDEX($K:$P,ROW(),MATCH(AG$3,$K$2:$P$2,0))</f>
        <v>0.05</v>
      </c>
      <c r="AH587" s="150" cm="1">
        <f t="array" ref="AH587">INDEX($K:$P,ROW(),MATCH(AH$3,$K$2:$P$2,0))</f>
        <v>0.05</v>
      </c>
      <c r="AI587" s="150" cm="1">
        <f t="array" ref="AI587">INDEX($K:$P,ROW(),MATCH(AI$3,$K$2:$P$2,0))</f>
        <v>0.05</v>
      </c>
      <c r="AJ587" s="150" cm="1">
        <f t="array" ref="AJ587">INDEX($K:$P,ROW(),MATCH(AJ$3,$K$2:$P$2,0))</f>
        <v>0.05</v>
      </c>
      <c r="AK587" s="150" cm="1">
        <f t="array" ref="AK587">INDEX($K:$P,ROW(),MATCH(AK$3,$K$2:$P$2,0))</f>
        <v>0.05</v>
      </c>
      <c r="AL587" s="150" cm="1">
        <f t="array" ref="AL587">INDEX($K:$P,ROW(),MATCH(AL$3,$K$2:$P$2,0))</f>
        <v>0.05</v>
      </c>
      <c r="AM587" s="150" cm="1">
        <f t="array" ref="AM587">INDEX($K:$P,ROW(),MATCH(AM$3,$K$2:$P$2,0))</f>
        <v>0.05</v>
      </c>
      <c r="AN587" s="150" cm="1">
        <f t="array" ref="AN587">INDEX($K:$P,ROW(),MATCH(AN$3,$K$2:$P$2,0))</f>
        <v>0.05</v>
      </c>
      <c r="AO587" s="150" cm="1">
        <f t="array" ref="AO587">INDEX($K:$P,ROW(),MATCH(AO$3,$K$2:$P$2,0))</f>
        <v>0.05</v>
      </c>
      <c r="AP587" s="150" cm="1">
        <f t="array" ref="AP587">INDEX($K:$P,ROW(),MATCH(AP$3,$K$2:$P$2,0))</f>
        <v>0.05</v>
      </c>
      <c r="AQ587" s="150" cm="1">
        <f t="array" ref="AQ587">INDEX($K:$P,ROW(),MATCH(AQ$3,$K$2:$P$2,0))</f>
        <v>0.05</v>
      </c>
      <c r="AR587" s="150" cm="1">
        <f t="array" ref="AR587">INDEX($K:$P,ROW(),MATCH(AR$3,$K$2:$P$2,0))</f>
        <v>0.05</v>
      </c>
      <c r="AS587" s="150" cm="1">
        <f t="array" ref="AS587">INDEX($K:$P,ROW(),MATCH(AS$3,$K$2:$P$2,0))</f>
        <v>0.05</v>
      </c>
      <c r="AT587" s="150" cm="1">
        <f t="array" ref="AT587">INDEX($K:$P,ROW(),MATCH(AT$3,$K$2:$P$2,0))</f>
        <v>0.05</v>
      </c>
      <c r="AU587" s="150" cm="1">
        <f t="array" ref="AU587">INDEX($K:$P,ROW(),MATCH(AU$3,$K$2:$P$2,0))</f>
        <v>0.05</v>
      </c>
      <c r="AV587" s="150" cm="1">
        <f t="array" ref="AV587">INDEX($K:$P,ROW(),MATCH(AV$3,$K$2:$P$2,0))</f>
        <v>0.05</v>
      </c>
      <c r="AW587" s="150" cm="1">
        <f t="array" ref="AW587">INDEX($K:$P,ROW(),MATCH(AW$3,$K$2:$P$2,0))</f>
        <v>0.05</v>
      </c>
      <c r="AX587" s="150" cm="1">
        <f t="array" ref="AX587">INDEX($K:$P,ROW(),MATCH(AX$3,$K$2:$P$2,0))</f>
        <v>0.05</v>
      </c>
      <c r="AY587" s="150" cm="1">
        <f t="array" ref="AY587">INDEX($K:$P,ROW(),MATCH(AY$3,$K$2:$P$2,0))</f>
        <v>0.05</v>
      </c>
      <c r="AZ587" s="150" cm="1">
        <f t="array" ref="AZ587">INDEX($K:$P,ROW(),MATCH(AZ$3,$K$2:$P$2,0))</f>
        <v>0.05</v>
      </c>
      <c r="BA587" s="150" cm="1">
        <f t="array" ref="BA587">INDEX($K:$P,ROW(),MATCH(BA$3,$K$2:$P$2,0))</f>
        <v>0.05</v>
      </c>
      <c r="BB587" s="150" cm="1">
        <f t="array" ref="BB587">INDEX($K:$P,ROW(),MATCH(BB$3,$K$2:$P$2,0))</f>
        <v>0.05</v>
      </c>
      <c r="BC587" s="150" cm="1">
        <f t="array" ref="BC587">INDEX($K:$P,ROW(),MATCH(BC$3,$K$2:$P$2,0))</f>
        <v>0.05</v>
      </c>
      <c r="BD587" s="150" cm="1">
        <f t="array" ref="BD587">INDEX($K:$P,ROW(),MATCH(BD$3,$K$2:$P$2,0))</f>
        <v>0.05</v>
      </c>
      <c r="BE587" s="150" cm="1">
        <f t="array" ref="BE587">INDEX($K:$P,ROW(),MATCH(BE$3,$K$2:$P$2,0))</f>
        <v>0.05</v>
      </c>
      <c r="BF587" s="150" cm="1">
        <f t="array" ref="BF587">INDEX($K:$P,ROW(),MATCH(BF$3,$K$2:$P$2,0))</f>
        <v>0.05</v>
      </c>
      <c r="BG587" s="150" cm="1">
        <f t="array" ref="BG587">INDEX($K:$P,ROW(),MATCH(BG$3,$K$2:$P$2,0))</f>
        <v>0.05</v>
      </c>
      <c r="BH587" s="150" cm="1">
        <f t="array" ref="BH587">INDEX($K:$P,ROW(),MATCH(BH$3,$K$2:$P$2,0))</f>
        <v>0.05</v>
      </c>
      <c r="BI587" s="150" cm="1">
        <f t="array" ref="BI587">INDEX($K:$P,ROW(),MATCH(BI$3,$K$2:$P$2,0))</f>
        <v>0.05</v>
      </c>
      <c r="BJ587" s="150" cm="1">
        <f t="array" ref="BJ587">INDEX($K:$P,ROW(),MATCH(BJ$3,$K$2:$P$2,0))</f>
        <v>0.05</v>
      </c>
      <c r="BK587" s="150" cm="1">
        <f t="array" ref="BK587">INDEX($K:$P,ROW(),MATCH(BK$3,$K$2:$P$2,0))</f>
        <v>0.05</v>
      </c>
      <c r="BL587" s="150" cm="1">
        <f t="array" ref="BL587">INDEX($K:$P,ROW(),MATCH(BL$3,$K$2:$P$2,0))</f>
        <v>0.05</v>
      </c>
      <c r="BM587" s="150" cm="1">
        <f t="array" ref="BM587">INDEX($K:$P,ROW(),MATCH(BM$3,$K$2:$P$2,0))</f>
        <v>0.05</v>
      </c>
      <c r="BN587" s="150" cm="1">
        <f t="array" ref="BN587">INDEX($K:$P,ROW(),MATCH(BN$3,$K$2:$P$2,0))</f>
        <v>0.05</v>
      </c>
      <c r="BO587" s="150" cm="1">
        <f t="array" ref="BO587">INDEX($K:$P,ROW(),MATCH(BO$3,$K$2:$P$2,0))</f>
        <v>0.05</v>
      </c>
      <c r="BP587" s="150" cm="1">
        <f t="array" ref="BP587">INDEX($K:$P,ROW(),MATCH(BP$3,$K$2:$P$2,0))</f>
        <v>0.05</v>
      </c>
      <c r="BQ587" s="150" cm="1">
        <f t="array" ref="BQ587">INDEX($K:$P,ROW(),MATCH(BQ$3,$K$2:$P$2,0))</f>
        <v>0.05</v>
      </c>
      <c r="BR587" s="150" cm="1">
        <f t="array" ref="BR587">INDEX($K:$P,ROW(),MATCH(BR$3,$K$2:$P$2,0))</f>
        <v>0.05</v>
      </c>
      <c r="BS587" s="150" cm="1">
        <f t="array" ref="BS587">INDEX($K:$P,ROW(),MATCH(BS$3,$K$2:$P$2,0))</f>
        <v>0.05</v>
      </c>
      <c r="BT587" s="150" cm="1">
        <f t="array" ref="BT587">INDEX($K:$P,ROW(),MATCH(BT$3,$K$2:$P$2,0))</f>
        <v>0.05</v>
      </c>
      <c r="BU587" s="150" cm="1">
        <f t="array" ref="BU587">INDEX($K:$P,ROW(),MATCH(BU$3,$K$2:$P$2,0))</f>
        <v>0.05</v>
      </c>
      <c r="BV587" s="150" cm="1">
        <f t="array" ref="BV587">INDEX($K:$P,ROW(),MATCH(BV$3,$K$2:$P$2,0))</f>
        <v>0.05</v>
      </c>
      <c r="BW587" s="150" cm="1">
        <f t="array" ref="BW587">INDEX($K:$P,ROW(),MATCH(BW$3,$K$2:$P$2,0))</f>
        <v>0.05</v>
      </c>
      <c r="BX587" s="150" cm="1">
        <f t="array" ref="BX587">INDEX($K:$P,ROW(),MATCH(BX$3,$K$2:$P$2,0))</f>
        <v>0.05</v>
      </c>
      <c r="BY587" s="150" cm="1">
        <f t="array" ref="BY587">INDEX($K:$P,ROW(),MATCH(BY$3,$K$2:$P$2,0))</f>
        <v>0.05</v>
      </c>
      <c r="BZ587" s="150" cm="1">
        <f t="array" ref="BZ587">INDEX($K:$P,ROW(),MATCH(BZ$3,$K$2:$P$2,0))</f>
        <v>0.05</v>
      </c>
      <c r="CA587" s="150" cm="1">
        <f t="array" ref="CA587">INDEX($K:$P,ROW(),MATCH(CA$3,$K$2:$P$2,0))</f>
        <v>0.05</v>
      </c>
      <c r="CB587" s="150" cm="1">
        <f t="array" ref="CB587">INDEX($K:$P,ROW(),MATCH(CB$3,$K$2:$P$2,0))</f>
        <v>0.05</v>
      </c>
      <c r="CC587" s="150" cm="1">
        <f t="array" ref="CC587">INDEX($K:$P,ROW(),MATCH(CC$3,$K$2:$P$2,0))</f>
        <v>0.05</v>
      </c>
      <c r="CD587" s="150" cm="1">
        <f t="array" ref="CD587">INDEX($K:$P,ROW(),MATCH(CD$3,$K$2:$P$2,0))</f>
        <v>0.05</v>
      </c>
      <c r="CE587" s="150" cm="1">
        <f t="array" ref="CE587">INDEX($K:$P,ROW(),MATCH(CE$3,$K$2:$P$2,0))</f>
        <v>0.05</v>
      </c>
      <c r="CF587" s="150" cm="1">
        <f t="array" ref="CF587">INDEX($K:$P,ROW(),MATCH(CF$3,$K$2:$P$2,0))</f>
        <v>0.05</v>
      </c>
      <c r="CG587" s="150" cm="1">
        <f t="array" ref="CG587">INDEX($K:$P,ROW(),MATCH(CG$3,$K$2:$P$2,0))</f>
        <v>0.05</v>
      </c>
      <c r="CH587" s="150" cm="1">
        <f t="array" ref="CH587">INDEX($K:$P,ROW(),MATCH(CH$3,$K$2:$P$2,0))</f>
        <v>0.05</v>
      </c>
      <c r="CI587" s="150" cm="1">
        <f t="array" ref="CI587">INDEX($K:$P,ROW(),MATCH(CI$3,$K$2:$P$2,0))</f>
        <v>0.05</v>
      </c>
      <c r="CJ587" s="150" cm="1">
        <f t="array" ref="CJ587">INDEX($K:$P,ROW(),MATCH(CJ$3,$K$2:$P$2,0))</f>
        <v>0.05</v>
      </c>
      <c r="CK587" s="150" cm="1">
        <f t="array" ref="CK587">INDEX($K:$P,ROW(),MATCH(CK$3,$K$2:$P$2,0))</f>
        <v>0.05</v>
      </c>
      <c r="CL587" s="150" cm="1">
        <f t="array" ref="CL587">INDEX($K:$P,ROW(),MATCH(CL$3,$K$2:$P$2,0))</f>
        <v>0.05</v>
      </c>
      <c r="CN587" s="60"/>
      <c r="CO587" s="150" t="e" cm="1">
        <f t="array" ref="CO587">INDEX($K:$P,ROW(),MATCH(CO$3,$K$2:$P$2,0))</f>
        <v>#N/A</v>
      </c>
      <c r="CP587" s="150" t="e" cm="1">
        <f t="array" ref="CP587">INDEX($K:$P,ROW(),MATCH(CP$3,$K$2:$P$2,0))</f>
        <v>#N/A</v>
      </c>
      <c r="CQ587" s="150" t="e" cm="1">
        <f t="array" ref="CQ587">INDEX($K:$P,ROW(),MATCH(CQ$3,$K$2:$P$2,0))</f>
        <v>#N/A</v>
      </c>
      <c r="CR587" s="150" t="e" cm="1">
        <f t="array" ref="CR587">INDEX($K:$P,ROW(),MATCH(CR$3,$K$2:$P$2,0))</f>
        <v>#N/A</v>
      </c>
      <c r="CS587" s="150" t="e" cm="1">
        <f t="array" ref="CS587">INDEX($K:$P,ROW(),MATCH(CS$3,$K$2:$P$2,0))</f>
        <v>#N/A</v>
      </c>
      <c r="CT587" s="150" t="e" cm="1">
        <f t="array" ref="CT587">INDEX($K:$P,ROW(),MATCH(CT$3,$K$2:$P$2,0))</f>
        <v>#N/A</v>
      </c>
      <c r="CU587" s="150" t="e" cm="1">
        <f t="array" ref="CU587">INDEX($K:$P,ROW(),MATCH(CU$3,$K$2:$P$2,0))</f>
        <v>#N/A</v>
      </c>
      <c r="CV587" s="150" t="e" cm="1">
        <f t="array" ref="CV587">INDEX($K:$P,ROW(),MATCH(CV$3,$K$2:$P$2,0))</f>
        <v>#N/A</v>
      </c>
      <c r="CW587" s="150" t="e" cm="1">
        <f t="array" ref="CW587">INDEX($K:$P,ROW(),MATCH(CW$3,$K$2:$P$2,0))</f>
        <v>#N/A</v>
      </c>
      <c r="CX587" s="150" t="e" cm="1">
        <f t="array" ref="CX587">INDEX($K:$P,ROW(),MATCH(CX$3,$K$2:$P$2,0))</f>
        <v>#N/A</v>
      </c>
      <c r="CY587" s="150" t="e" cm="1">
        <f t="array" ref="CY587">INDEX($K:$P,ROW(),MATCH(CY$3,$K$2:$P$2,0))</f>
        <v>#N/A</v>
      </c>
      <c r="CZ587" s="150" t="e" cm="1">
        <f t="array" ref="CZ587">INDEX($K:$P,ROW(),MATCH(CZ$3,$K$2:$P$2,0))</f>
        <v>#N/A</v>
      </c>
      <c r="DA587" s="150" t="e" cm="1">
        <f t="array" ref="DA587">INDEX($K:$P,ROW(),MATCH(DA$3,$K$2:$P$2,0))</f>
        <v>#N/A</v>
      </c>
      <c r="DB587" s="150" t="e" cm="1">
        <f t="array" ref="DB587">INDEX($K:$P,ROW(),MATCH(DB$3,$K$2:$P$2,0))</f>
        <v>#N/A</v>
      </c>
      <c r="DC587" s="150" t="e" cm="1">
        <f t="array" ref="DC587">INDEX($K:$P,ROW(),MATCH(DC$3,$K$2:$P$2,0))</f>
        <v>#N/A</v>
      </c>
      <c r="DD587" s="150" t="e" cm="1">
        <f t="array" ref="DD587">INDEX($K:$P,ROW(),MATCH(DD$3,$K$2:$P$2,0))</f>
        <v>#N/A</v>
      </c>
      <c r="DE587" s="150" t="e" cm="1">
        <f t="array" ref="DE587">INDEX($K:$P,ROW(),MATCH(DE$3,$K$2:$P$2,0))</f>
        <v>#N/A</v>
      </c>
      <c r="DF587" s="150" t="e" cm="1">
        <f t="array" ref="DF587">INDEX($K:$P,ROW(),MATCH(DF$3,$K$2:$P$2,0))</f>
        <v>#N/A</v>
      </c>
      <c r="DG587" s="150" t="e" cm="1">
        <f t="array" ref="DG587">INDEX($K:$P,ROW(),MATCH(DG$3,$K$2:$P$2,0))</f>
        <v>#N/A</v>
      </c>
      <c r="DH587" s="150" t="e" cm="1">
        <f t="array" ref="DH587">INDEX($K:$P,ROW(),MATCH(DH$3,$K$2:$P$2,0))</f>
        <v>#N/A</v>
      </c>
      <c r="DI587" s="150" t="e" cm="1">
        <f t="array" ref="DI587">INDEX($K:$P,ROW(),MATCH(DI$3,$K$2:$P$2,0))</f>
        <v>#N/A</v>
      </c>
      <c r="DJ587" s="150" t="e" cm="1">
        <f t="array" ref="DJ587">INDEX($K:$P,ROW(),MATCH(DJ$3,$K$2:$P$2,0))</f>
        <v>#N/A</v>
      </c>
      <c r="DK587" s="150" t="e" cm="1">
        <f t="array" ref="DK587">INDEX($K:$P,ROW(),MATCH(DK$3,$K$2:$P$2,0))</f>
        <v>#N/A</v>
      </c>
      <c r="DL587" s="150" t="e" cm="1">
        <f t="array" ref="DL587">INDEX($K:$P,ROW(),MATCH(DL$3,$K$2:$P$2,0))</f>
        <v>#N/A</v>
      </c>
    </row>
    <row r="588" spans="1:116" x14ac:dyDescent="0.4">
      <c r="D588" t="s">
        <v>835</v>
      </c>
      <c r="E588" s="8" t="str">
        <f t="shared" si="676"/>
        <v>588 SUBFREE-PV</v>
      </c>
      <c r="G588" s="158" t="s">
        <v>74</v>
      </c>
      <c r="K588" s="34">
        <f t="shared" ref="K588:P588" ca="1" si="681">SUMIF($3:$3,K$2,588:588)</f>
        <v>-13402.713246804942</v>
      </c>
      <c r="L588" s="34">
        <f t="shared" ca="1" si="681"/>
        <v>-25026.043424740485</v>
      </c>
      <c r="M588" s="34">
        <f t="shared" ca="1" si="681"/>
        <v>-28528.668483362278</v>
      </c>
      <c r="N588" s="34">
        <f t="shared" ca="1" si="681"/>
        <v>-29584.164809585069</v>
      </c>
      <c r="O588" s="34">
        <f t="shared" ca="1" si="681"/>
        <v>-29902.232680403111</v>
      </c>
      <c r="P588" s="34">
        <f t="shared" ca="1" si="681"/>
        <v>-29998.080641152323</v>
      </c>
      <c r="R588" s="15"/>
      <c r="S588" s="76">
        <f ca="1">-SUM(S585,S583,S582,S586)*S587</f>
        <v>-238.125</v>
      </c>
      <c r="T588" s="76">
        <f t="shared" ref="T588:CE588" ca="1" si="682">-SUM(T585,T583,T582,T586)*T587</f>
        <v>-453.59835937500003</v>
      </c>
      <c r="U588" s="76">
        <f t="shared" ca="1" si="682"/>
        <v>-648.57481543945312</v>
      </c>
      <c r="V588" s="76">
        <f t="shared" ca="1" si="682"/>
        <v>-825.00413612077523</v>
      </c>
      <c r="W588" s="76">
        <f t="shared" ca="1" si="682"/>
        <v>-984.65061767228656</v>
      </c>
      <c r="X588" s="76">
        <f t="shared" ca="1" si="682"/>
        <v>-1129.1107276662103</v>
      </c>
      <c r="Y588" s="76">
        <f t="shared" ca="1" si="682"/>
        <v>-1259.8290696969623</v>
      </c>
      <c r="Z588" s="76">
        <f t="shared" ca="1" si="682"/>
        <v>-1378.1128294420387</v>
      </c>
      <c r="AA588" s="76">
        <f t="shared" ca="1" si="682"/>
        <v>-1485.144846541365</v>
      </c>
      <c r="AB588" s="76">
        <f t="shared" ca="1" si="682"/>
        <v>-1581.9954430141177</v>
      </c>
      <c r="AC588" s="76">
        <f t="shared" ca="1" si="682"/>
        <v>-1669.6331264973996</v>
      </c>
      <c r="AD588" s="76">
        <f t="shared" ca="1" si="682"/>
        <v>-1748.9342753393348</v>
      </c>
      <c r="AE588" s="76">
        <f t="shared" ca="1" si="682"/>
        <v>-1820.6919023976807</v>
      </c>
      <c r="AF588" s="76">
        <f t="shared" ca="1" si="682"/>
        <v>-1885.6235851821014</v>
      </c>
      <c r="AG588" s="76">
        <f t="shared" ca="1" si="682"/>
        <v>-1944.3786416416542</v>
      </c>
      <c r="AH588" s="76">
        <f t="shared" ca="1" si="682"/>
        <v>-1997.5446233554919</v>
      </c>
      <c r="AI588" s="76">
        <f t="shared" ca="1" si="682"/>
        <v>-2045.653191058801</v>
      </c>
      <c r="AJ588" s="76">
        <f t="shared" ca="1" si="682"/>
        <v>-2089.1854312593323</v>
      </c>
      <c r="AK588" s="76">
        <f t="shared" ca="1" si="682"/>
        <v>-2128.5766671107881</v>
      </c>
      <c r="AL588" s="76">
        <f t="shared" ca="1" si="682"/>
        <v>-2164.2208116518746</v>
      </c>
      <c r="AM588" s="76">
        <f t="shared" ca="1" si="682"/>
        <v>-2196.4743069434899</v>
      </c>
      <c r="AN588" s="76">
        <f t="shared" ca="1" si="682"/>
        <v>-2225.6596884954902</v>
      </c>
      <c r="AO588" s="76">
        <f t="shared" ca="1" si="682"/>
        <v>-2252.0688106273569</v>
      </c>
      <c r="AP588" s="76">
        <f t="shared" ca="1" si="682"/>
        <v>-2275.9657650164295</v>
      </c>
      <c r="AQ588" s="76">
        <f t="shared" ca="1" si="682"/>
        <v>-2297.5895216192416</v>
      </c>
      <c r="AR588" s="76">
        <f t="shared" ca="1" si="682"/>
        <v>-2317.156318375211</v>
      </c>
      <c r="AS588" s="76">
        <f t="shared" ca="1" si="682"/>
        <v>-2334.8618235897693</v>
      </c>
      <c r="AT588" s="76">
        <f t="shared" ca="1" si="682"/>
        <v>-2350.8830926207925</v>
      </c>
      <c r="AU588" s="76">
        <f t="shared" ca="1" si="682"/>
        <v>-2365.3803384352391</v>
      </c>
      <c r="AV588" s="76">
        <f t="shared" ca="1" si="682"/>
        <v>-2378.4985337415874</v>
      </c>
      <c r="AW588" s="76">
        <f t="shared" ca="1" si="682"/>
        <v>-2390.368860719419</v>
      </c>
      <c r="AX588" s="76">
        <f t="shared" ca="1" si="682"/>
        <v>-2401.1100228434839</v>
      </c>
      <c r="AY588" s="76">
        <f t="shared" ca="1" si="682"/>
        <v>-2410.8294319204974</v>
      </c>
      <c r="AZ588" s="76">
        <f t="shared" ca="1" si="682"/>
        <v>-2419.6242822090603</v>
      </c>
      <c r="BA588" s="76">
        <f t="shared" ca="1" si="682"/>
        <v>-2427.5825223639235</v>
      </c>
      <c r="BB588" s="76">
        <f t="shared" ca="1" si="682"/>
        <v>-2434.7837349240554</v>
      </c>
      <c r="BC588" s="76">
        <f t="shared" ca="1" si="682"/>
        <v>-2441.2999321394045</v>
      </c>
      <c r="BD588" s="76">
        <f t="shared" ca="1" si="682"/>
        <v>-2447.196276094644</v>
      </c>
      <c r="BE588" s="76">
        <f t="shared" ca="1" si="682"/>
        <v>-2452.5317303311413</v>
      </c>
      <c r="BF588" s="76">
        <f t="shared" ca="1" si="682"/>
        <v>-2457.3596494833914</v>
      </c>
      <c r="BG588" s="76">
        <f t="shared" ca="1" si="682"/>
        <v>-2461.7283128262843</v>
      </c>
      <c r="BH588" s="76">
        <f t="shared" ca="1" si="682"/>
        <v>-2465.6814070686837</v>
      </c>
      <c r="BI588" s="76">
        <f t="shared" ca="1" si="682"/>
        <v>-2469.2584632212752</v>
      </c>
      <c r="BJ588" s="76">
        <f t="shared" ca="1" si="682"/>
        <v>-2472.4952519073518</v>
      </c>
      <c r="BK588" s="76">
        <f t="shared" ca="1" si="682"/>
        <v>-2475.4241410696645</v>
      </c>
      <c r="BL588" s="76">
        <f t="shared" ca="1" si="682"/>
        <v>-2478.0744196504129</v>
      </c>
      <c r="BM588" s="76">
        <f t="shared" ca="1" si="682"/>
        <v>-2480.4725904811676</v>
      </c>
      <c r="BN588" s="76">
        <f t="shared" ca="1" si="682"/>
        <v>-2482.6426353116458</v>
      </c>
      <c r="BO588" s="76">
        <f t="shared" ca="1" si="682"/>
        <v>-2484.6062546276257</v>
      </c>
      <c r="BP588" s="76">
        <f t="shared" ca="1" si="682"/>
        <v>-2486.3830846561727</v>
      </c>
      <c r="BQ588" s="76">
        <f t="shared" ca="1" si="682"/>
        <v>-2487.9908937282544</v>
      </c>
      <c r="BR588" s="76">
        <f t="shared" ca="1" si="682"/>
        <v>-2489.4457599623543</v>
      </c>
      <c r="BS588" s="76">
        <f t="shared" ca="1" si="682"/>
        <v>-2490.762232045935</v>
      </c>
      <c r="BT588" s="76">
        <f t="shared" ca="1" si="682"/>
        <v>-2491.9534747225657</v>
      </c>
      <c r="BU588" s="76">
        <f t="shared" ca="1" si="682"/>
        <v>-2493.0314004395818</v>
      </c>
      <c r="BV588" s="76">
        <f t="shared" ca="1" si="682"/>
        <v>-2494.0067884727664</v>
      </c>
      <c r="BW588" s="76">
        <f t="shared" ca="1" si="682"/>
        <v>-2494.8893927192944</v>
      </c>
      <c r="BX588" s="76">
        <f t="shared" ca="1" si="682"/>
        <v>-2495.6880392368712</v>
      </c>
      <c r="BY588" s="76">
        <f t="shared" ca="1" si="682"/>
        <v>-2496.4107145044641</v>
      </c>
      <c r="BZ588" s="76">
        <f t="shared" ca="1" si="682"/>
        <v>-2497.0646452872274</v>
      </c>
      <c r="CA588" s="76">
        <f t="shared" ca="1" si="682"/>
        <v>-2497.6563709042803</v>
      </c>
      <c r="CB588" s="76">
        <f t="shared" ca="1" si="682"/>
        <v>-2498.1918086220103</v>
      </c>
      <c r="CC588" s="76">
        <f t="shared" ca="1" si="682"/>
        <v>-2498.6763128268412</v>
      </c>
      <c r="CD588" s="76">
        <f t="shared" ca="1" si="682"/>
        <v>-2499.1147285691877</v>
      </c>
      <c r="CE588" s="76">
        <f t="shared" ca="1" si="682"/>
        <v>-2499.5114400140442</v>
      </c>
      <c r="CF588" s="76">
        <f t="shared" ref="CF588:DL588" ca="1" si="683">-SUM(CF585,CF583,CF582,CF586)*CF587</f>
        <v>-2499.8704142827082</v>
      </c>
      <c r="CG588" s="76">
        <f t="shared" ca="1" si="683"/>
        <v>-2500.1952411240654</v>
      </c>
      <c r="CH588" s="76">
        <f t="shared" ca="1" si="683"/>
        <v>-2500.4891688121388</v>
      </c>
      <c r="CI588" s="76">
        <f t="shared" ca="1" si="683"/>
        <v>-2500.7551366288844</v>
      </c>
      <c r="CJ588" s="76">
        <f t="shared" ca="1" si="683"/>
        <v>-2500.995804257062</v>
      </c>
      <c r="CK588" s="76">
        <f t="shared" ca="1" si="683"/>
        <v>-2501.2135783771087</v>
      </c>
      <c r="CL588" s="76">
        <f t="shared" ca="1" si="683"/>
        <v>-2501.4106367339864</v>
      </c>
      <c r="CM588" s="76">
        <f t="shared" ca="1" si="683"/>
        <v>0</v>
      </c>
      <c r="CN588" s="76">
        <f t="shared" ca="1" si="683"/>
        <v>0</v>
      </c>
      <c r="CO588" s="76" t="e">
        <f t="shared" ca="1" si="683"/>
        <v>#N/A</v>
      </c>
      <c r="CP588" s="76" t="e">
        <f t="shared" ca="1" si="683"/>
        <v>#N/A</v>
      </c>
      <c r="CQ588" s="76" t="e">
        <f t="shared" ca="1" si="683"/>
        <v>#N/A</v>
      </c>
      <c r="CR588" s="76" t="e">
        <f t="shared" ca="1" si="683"/>
        <v>#N/A</v>
      </c>
      <c r="CS588" s="76" t="e">
        <f t="shared" ca="1" si="683"/>
        <v>#N/A</v>
      </c>
      <c r="CT588" s="76" t="e">
        <f t="shared" ca="1" si="683"/>
        <v>#N/A</v>
      </c>
      <c r="CU588" s="76" t="e">
        <f t="shared" ca="1" si="683"/>
        <v>#N/A</v>
      </c>
      <c r="CV588" s="76" t="e">
        <f t="shared" ca="1" si="683"/>
        <v>#N/A</v>
      </c>
      <c r="CW588" s="76" t="e">
        <f t="shared" ca="1" si="683"/>
        <v>#N/A</v>
      </c>
      <c r="CX588" s="76" t="e">
        <f t="shared" ca="1" si="683"/>
        <v>#N/A</v>
      </c>
      <c r="CY588" s="76" t="e">
        <f t="shared" ca="1" si="683"/>
        <v>#N/A</v>
      </c>
      <c r="CZ588" s="76" t="e">
        <f t="shared" ca="1" si="683"/>
        <v>#N/A</v>
      </c>
      <c r="DA588" s="76" t="e">
        <f t="shared" ca="1" si="683"/>
        <v>#N/A</v>
      </c>
      <c r="DB588" s="76" t="e">
        <f t="shared" ca="1" si="683"/>
        <v>#N/A</v>
      </c>
      <c r="DC588" s="76" t="e">
        <f t="shared" ca="1" si="683"/>
        <v>#N/A</v>
      </c>
      <c r="DD588" s="76" t="e">
        <f t="shared" ca="1" si="683"/>
        <v>#N/A</v>
      </c>
      <c r="DE588" s="76" t="e">
        <f t="shared" ca="1" si="683"/>
        <v>#N/A</v>
      </c>
      <c r="DF588" s="76" t="e">
        <f t="shared" ca="1" si="683"/>
        <v>#N/A</v>
      </c>
      <c r="DG588" s="76" t="e">
        <f t="shared" ca="1" si="683"/>
        <v>#N/A</v>
      </c>
      <c r="DH588" s="76" t="e">
        <f t="shared" ca="1" si="683"/>
        <v>#N/A</v>
      </c>
      <c r="DI588" s="76" t="e">
        <f t="shared" ca="1" si="683"/>
        <v>#N/A</v>
      </c>
      <c r="DJ588" s="76" t="e">
        <f t="shared" ca="1" si="683"/>
        <v>#N/A</v>
      </c>
      <c r="DK588" s="76" t="e">
        <f t="shared" ca="1" si="683"/>
        <v>#N/A</v>
      </c>
      <c r="DL588" s="76" t="e">
        <f t="shared" ca="1" si="683"/>
        <v>#N/A</v>
      </c>
    </row>
    <row r="589" spans="1:116" x14ac:dyDescent="0.4">
      <c r="C589" t="s">
        <v>80</v>
      </c>
      <c r="D589" t="s">
        <v>835</v>
      </c>
      <c r="E589" s="8" t="str">
        <f t="shared" si="676"/>
        <v>589 SUBFREE-PV</v>
      </c>
      <c r="G589" s="127" t="str">
        <f>"# of "&amp;G605&amp;"s - Free"</f>
        <v># of subscribers - Free</v>
      </c>
      <c r="H589" s="31"/>
      <c r="I589" s="73"/>
      <c r="J589" s="73"/>
      <c r="K589" s="119">
        <f t="shared" ref="K589:P589" ca="1" si="684">SUMIF($4:$4,K$2,589:589)</f>
        <v>33229.751231447357</v>
      </c>
      <c r="L589" s="119">
        <f t="shared" ca="1" si="684"/>
        <v>43243.349535312154</v>
      </c>
      <c r="M589" s="119">
        <f t="shared" ca="1" si="684"/>
        <v>46260.890963557045</v>
      </c>
      <c r="N589" s="119">
        <f t="shared" ca="1" si="684"/>
        <v>47170.210070921268</v>
      </c>
      <c r="O589" s="119">
        <f t="shared" ca="1" si="684"/>
        <v>47444.228260457319</v>
      </c>
      <c r="P589" s="119">
        <f t="shared" ca="1" si="684"/>
        <v>47526.802097945736</v>
      </c>
      <c r="R589" s="117"/>
      <c r="S589" s="151">
        <f ca="1">S582+S583+S588+S585+S586</f>
        <v>4524.375</v>
      </c>
      <c r="T589" s="151">
        <f t="shared" ref="T589:CE589" ca="1" si="685">T582+T583+T588+T585+T586</f>
        <v>8618.3688281249997</v>
      </c>
      <c r="U589" s="151">
        <f t="shared" ca="1" si="685"/>
        <v>12322.92149334961</v>
      </c>
      <c r="V589" s="151">
        <f t="shared" ca="1" si="685"/>
        <v>15675.078586294729</v>
      </c>
      <c r="W589" s="151">
        <f t="shared" ca="1" si="685"/>
        <v>18708.361735773444</v>
      </c>
      <c r="X589" s="151">
        <f t="shared" ca="1" si="685"/>
        <v>21453.103825657996</v>
      </c>
      <c r="Y589" s="151">
        <f t="shared" ca="1" si="685"/>
        <v>23936.752324242279</v>
      </c>
      <c r="Z589" s="151">
        <f t="shared" ca="1" si="685"/>
        <v>26184.143759398736</v>
      </c>
      <c r="AA589" s="151">
        <f t="shared" ca="1" si="685"/>
        <v>28217.752084285934</v>
      </c>
      <c r="AB589" s="151">
        <f t="shared" ca="1" si="685"/>
        <v>30057.913417268235</v>
      </c>
      <c r="AC589" s="151">
        <f t="shared" ca="1" si="685"/>
        <v>31723.029403450601</v>
      </c>
      <c r="AD589" s="151">
        <f t="shared" ca="1" si="685"/>
        <v>33229.751231447357</v>
      </c>
      <c r="AE589" s="151">
        <f t="shared" ca="1" si="685"/>
        <v>34593.146145555933</v>
      </c>
      <c r="AF589" s="151">
        <f t="shared" ca="1" si="685"/>
        <v>35826.848118459922</v>
      </c>
      <c r="AG589" s="151">
        <f t="shared" ca="1" si="685"/>
        <v>36943.194191191425</v>
      </c>
      <c r="AH589" s="151">
        <f t="shared" ca="1" si="685"/>
        <v>37953.347843754345</v>
      </c>
      <c r="AI589" s="151">
        <f t="shared" ca="1" si="685"/>
        <v>38867.410630117214</v>
      </c>
      <c r="AJ589" s="151">
        <f t="shared" ca="1" si="685"/>
        <v>39694.523193927307</v>
      </c>
      <c r="AK589" s="151">
        <f t="shared" ca="1" si="685"/>
        <v>40442.956675104972</v>
      </c>
      <c r="AL589" s="151">
        <f t="shared" ca="1" si="685"/>
        <v>41120.195421385615</v>
      </c>
      <c r="AM589" s="151">
        <f t="shared" ca="1" si="685"/>
        <v>41733.011831926306</v>
      </c>
      <c r="AN589" s="151">
        <f t="shared" ca="1" si="685"/>
        <v>42287.534081414313</v>
      </c>
      <c r="AO589" s="151">
        <f t="shared" ca="1" si="685"/>
        <v>42789.307401919774</v>
      </c>
      <c r="AP589" s="151">
        <f t="shared" ca="1" si="685"/>
        <v>43243.349535312154</v>
      </c>
      <c r="AQ589" s="151">
        <f t="shared" ca="1" si="685"/>
        <v>43654.200910765583</v>
      </c>
      <c r="AR589" s="151">
        <f t="shared" ca="1" si="685"/>
        <v>44025.970049129006</v>
      </c>
      <c r="AS589" s="151">
        <f t="shared" ca="1" si="685"/>
        <v>44362.374648205616</v>
      </c>
      <c r="AT589" s="151">
        <f t="shared" ca="1" si="685"/>
        <v>44666.778759795052</v>
      </c>
      <c r="AU589" s="151">
        <f t="shared" ca="1" si="685"/>
        <v>44942.226430269548</v>
      </c>
      <c r="AV589" s="151">
        <f t="shared" ca="1" si="685"/>
        <v>45191.472141090162</v>
      </c>
      <c r="AW589" s="151">
        <f t="shared" ca="1" si="685"/>
        <v>45417.008353668956</v>
      </c>
      <c r="AX589" s="151">
        <f t="shared" ca="1" si="685"/>
        <v>45621.090434026199</v>
      </c>
      <c r="AY589" s="151">
        <f t="shared" ca="1" si="685"/>
        <v>45805.759206489456</v>
      </c>
      <c r="AZ589" s="151">
        <f t="shared" ca="1" si="685"/>
        <v>45972.861361972151</v>
      </c>
      <c r="BA589" s="151">
        <f t="shared" ca="1" si="685"/>
        <v>46124.067924914547</v>
      </c>
      <c r="BB589" s="151">
        <f t="shared" ca="1" si="685"/>
        <v>46260.890963557045</v>
      </c>
      <c r="BC589" s="151">
        <f t="shared" ca="1" si="685"/>
        <v>46384.698710648685</v>
      </c>
      <c r="BD589" s="151">
        <f t="shared" ca="1" si="685"/>
        <v>46496.729245798233</v>
      </c>
      <c r="BE589" s="151">
        <f t="shared" ca="1" si="685"/>
        <v>46598.102876291683</v>
      </c>
      <c r="BF589" s="151">
        <f t="shared" ca="1" si="685"/>
        <v>46689.833340184436</v>
      </c>
      <c r="BG589" s="151">
        <f t="shared" ca="1" si="685"/>
        <v>46772.837943699393</v>
      </c>
      <c r="BH589" s="151">
        <f t="shared" ca="1" si="685"/>
        <v>46847.946734304991</v>
      </c>
      <c r="BI589" s="151">
        <f t="shared" ca="1" si="685"/>
        <v>46915.910801204227</v>
      </c>
      <c r="BJ589" s="151">
        <f t="shared" ca="1" si="685"/>
        <v>46977.409786239674</v>
      </c>
      <c r="BK589" s="151">
        <f t="shared" ca="1" si="685"/>
        <v>47033.058680323622</v>
      </c>
      <c r="BL589" s="151">
        <f t="shared" ca="1" si="685"/>
        <v>47083.413973357841</v>
      </c>
      <c r="BM589" s="151">
        <f t="shared" ca="1" si="685"/>
        <v>47128.979219142173</v>
      </c>
      <c r="BN589" s="151">
        <f t="shared" ca="1" si="685"/>
        <v>47170.210070921268</v>
      </c>
      <c r="BO589" s="151">
        <f t="shared" ca="1" si="685"/>
        <v>47207.518837924887</v>
      </c>
      <c r="BP589" s="151">
        <f t="shared" ca="1" si="685"/>
        <v>47241.278608467277</v>
      </c>
      <c r="BQ589" s="151">
        <f t="shared" ca="1" si="685"/>
        <v>47271.826980836828</v>
      </c>
      <c r="BR589" s="151">
        <f t="shared" ca="1" si="685"/>
        <v>47299.469439284723</v>
      </c>
      <c r="BS589" s="151">
        <f t="shared" ca="1" si="685"/>
        <v>47324.482408872762</v>
      </c>
      <c r="BT589" s="151">
        <f t="shared" ca="1" si="685"/>
        <v>47347.116019728746</v>
      </c>
      <c r="BU589" s="151">
        <f t="shared" ca="1" si="685"/>
        <v>47367.596608352047</v>
      </c>
      <c r="BV589" s="151">
        <f t="shared" ca="1" si="685"/>
        <v>47386.128980982554</v>
      </c>
      <c r="BW589" s="151">
        <f t="shared" ca="1" si="685"/>
        <v>47402.898461666591</v>
      </c>
      <c r="BX589" s="151">
        <f t="shared" ca="1" si="685"/>
        <v>47418.072745500554</v>
      </c>
      <c r="BY589" s="151">
        <f t="shared" ca="1" si="685"/>
        <v>47431.803575584818</v>
      </c>
      <c r="BZ589" s="151">
        <f t="shared" ca="1" si="685"/>
        <v>47444.228260457319</v>
      </c>
      <c r="CA589" s="151">
        <f t="shared" ca="1" si="685"/>
        <v>47455.471047181316</v>
      </c>
      <c r="CB589" s="151">
        <f t="shared" ca="1" si="685"/>
        <v>47465.644363818188</v>
      </c>
      <c r="CC589" s="151">
        <f t="shared" ca="1" si="685"/>
        <v>47474.849943709982</v>
      </c>
      <c r="CD589" s="151">
        <f t="shared" ca="1" si="685"/>
        <v>47483.17984281457</v>
      </c>
      <c r="CE589" s="151">
        <f t="shared" ca="1" si="685"/>
        <v>47490.717360266834</v>
      </c>
      <c r="CF589" s="151">
        <f t="shared" ref="CF589:DL589" ca="1" si="686">CF582+CF583+CF588+CF585+CF586</f>
        <v>47497.537871371453</v>
      </c>
      <c r="CG589" s="151">
        <f t="shared" ca="1" si="686"/>
        <v>47503.709581357245</v>
      </c>
      <c r="CH589" s="151">
        <f t="shared" ca="1" si="686"/>
        <v>47509.294207430641</v>
      </c>
      <c r="CI589" s="151">
        <f t="shared" ca="1" si="686"/>
        <v>47514.347595948806</v>
      </c>
      <c r="CJ589" s="151">
        <f t="shared" ca="1" si="686"/>
        <v>47518.920280884173</v>
      </c>
      <c r="CK589" s="151">
        <f t="shared" ca="1" si="686"/>
        <v>47523.057989165063</v>
      </c>
      <c r="CL589" s="151">
        <f t="shared" ca="1" si="686"/>
        <v>47526.802097945736</v>
      </c>
      <c r="CM589" s="151">
        <f t="shared" ca="1" si="686"/>
        <v>47526.802097945736</v>
      </c>
      <c r="CN589" s="151">
        <f t="shared" ca="1" si="686"/>
        <v>47526.802097945736</v>
      </c>
      <c r="CO589" s="151" t="e">
        <f t="shared" ca="1" si="686"/>
        <v>#N/A</v>
      </c>
      <c r="CP589" s="151" t="e">
        <f t="shared" ca="1" si="686"/>
        <v>#N/A</v>
      </c>
      <c r="CQ589" s="151" t="e">
        <f t="shared" ca="1" si="686"/>
        <v>#N/A</v>
      </c>
      <c r="CR589" s="151" t="e">
        <f t="shared" ca="1" si="686"/>
        <v>#N/A</v>
      </c>
      <c r="CS589" s="151" t="e">
        <f t="shared" ca="1" si="686"/>
        <v>#N/A</v>
      </c>
      <c r="CT589" s="151" t="e">
        <f t="shared" ca="1" si="686"/>
        <v>#N/A</v>
      </c>
      <c r="CU589" s="151" t="e">
        <f t="shared" ca="1" si="686"/>
        <v>#N/A</v>
      </c>
      <c r="CV589" s="151" t="e">
        <f t="shared" ca="1" si="686"/>
        <v>#N/A</v>
      </c>
      <c r="CW589" s="151" t="e">
        <f t="shared" ca="1" si="686"/>
        <v>#N/A</v>
      </c>
      <c r="CX589" s="151" t="e">
        <f t="shared" ca="1" si="686"/>
        <v>#N/A</v>
      </c>
      <c r="CY589" s="151" t="e">
        <f t="shared" ca="1" si="686"/>
        <v>#N/A</v>
      </c>
      <c r="CZ589" s="151" t="e">
        <f t="shared" ca="1" si="686"/>
        <v>#N/A</v>
      </c>
      <c r="DA589" s="151" t="e">
        <f t="shared" ca="1" si="686"/>
        <v>#N/A</v>
      </c>
      <c r="DB589" s="151" t="e">
        <f t="shared" ca="1" si="686"/>
        <v>#N/A</v>
      </c>
      <c r="DC589" s="151" t="e">
        <f t="shared" ca="1" si="686"/>
        <v>#N/A</v>
      </c>
      <c r="DD589" s="151" t="e">
        <f t="shared" ca="1" si="686"/>
        <v>#N/A</v>
      </c>
      <c r="DE589" s="151" t="e">
        <f t="shared" ca="1" si="686"/>
        <v>#N/A</v>
      </c>
      <c r="DF589" s="151" t="e">
        <f t="shared" ca="1" si="686"/>
        <v>#N/A</v>
      </c>
      <c r="DG589" s="151" t="e">
        <f t="shared" ca="1" si="686"/>
        <v>#N/A</v>
      </c>
      <c r="DH589" s="151" t="e">
        <f t="shared" ca="1" si="686"/>
        <v>#N/A</v>
      </c>
      <c r="DI589" s="151" t="e">
        <f t="shared" ca="1" si="686"/>
        <v>#N/A</v>
      </c>
      <c r="DJ589" s="151" t="e">
        <f t="shared" ca="1" si="686"/>
        <v>#N/A</v>
      </c>
      <c r="DK589" s="151" t="e">
        <f t="shared" ca="1" si="686"/>
        <v>#N/A</v>
      </c>
      <c r="DL589" s="151" t="e">
        <f t="shared" ca="1" si="686"/>
        <v>#N/A</v>
      </c>
    </row>
    <row r="590" spans="1:116" x14ac:dyDescent="0.4">
      <c r="D590" t="s">
        <v>835</v>
      </c>
      <c r="E590" s="8" t="str">
        <f t="shared" si="676"/>
        <v>590 SUBFREE-PV</v>
      </c>
      <c r="G590" s="145" t="s">
        <v>62</v>
      </c>
      <c r="H590" s="12"/>
      <c r="I590" s="60"/>
      <c r="J590" s="60"/>
      <c r="K590" s="76">
        <f ca="1">K589-SUM(K588,K582:K583,K585)</f>
        <v>703.55450114462292</v>
      </c>
      <c r="L590" s="76">
        <f t="shared" ref="L590:P590" ca="1" si="687">L589-SUM(L588,L582:L583,L585)</f>
        <v>1313.7030669155138</v>
      </c>
      <c r="M590" s="76">
        <f t="shared" ca="1" si="687"/>
        <v>1497.5678993890833</v>
      </c>
      <c r="N590" s="76">
        <f t="shared" ca="1" si="687"/>
        <v>1552.9745306868936</v>
      </c>
      <c r="O590" s="76">
        <f t="shared" ca="1" si="687"/>
        <v>1569.6710068453176</v>
      </c>
      <c r="P590" s="76">
        <f t="shared" ca="1" si="687"/>
        <v>1574.7023958610152</v>
      </c>
      <c r="R590" s="15"/>
      <c r="S590" s="76">
        <f ca="1">S589-SUM(S588,S582:S583,S585,S586)</f>
        <v>0</v>
      </c>
      <c r="T590" s="76">
        <f t="shared" ref="T590:CE590" ca="1" si="688">T589-SUM(T588,T582:T583,T585,T586)</f>
        <v>0</v>
      </c>
      <c r="U590" s="76">
        <f t="shared" ca="1" si="688"/>
        <v>0</v>
      </c>
      <c r="V590" s="76">
        <f t="shared" ca="1" si="688"/>
        <v>0</v>
      </c>
      <c r="W590" s="76">
        <f t="shared" ca="1" si="688"/>
        <v>0</v>
      </c>
      <c r="X590" s="76">
        <f t="shared" ca="1" si="688"/>
        <v>0</v>
      </c>
      <c r="Y590" s="76">
        <f t="shared" ca="1" si="688"/>
        <v>0</v>
      </c>
      <c r="Z590" s="76">
        <f t="shared" ca="1" si="688"/>
        <v>0</v>
      </c>
      <c r="AA590" s="76">
        <f t="shared" ca="1" si="688"/>
        <v>0</v>
      </c>
      <c r="AB590" s="76">
        <f t="shared" ca="1" si="688"/>
        <v>0</v>
      </c>
      <c r="AC590" s="76">
        <f t="shared" ca="1" si="688"/>
        <v>0</v>
      </c>
      <c r="AD590" s="76">
        <f t="shared" ca="1" si="688"/>
        <v>0</v>
      </c>
      <c r="AE590" s="76">
        <f t="shared" ca="1" si="688"/>
        <v>0</v>
      </c>
      <c r="AF590" s="76">
        <f t="shared" ca="1" si="688"/>
        <v>0</v>
      </c>
      <c r="AG590" s="76">
        <f t="shared" ca="1" si="688"/>
        <v>0</v>
      </c>
      <c r="AH590" s="76">
        <f t="shared" ca="1" si="688"/>
        <v>0</v>
      </c>
      <c r="AI590" s="76">
        <f t="shared" ca="1" si="688"/>
        <v>0</v>
      </c>
      <c r="AJ590" s="76">
        <f t="shared" ca="1" si="688"/>
        <v>0</v>
      </c>
      <c r="AK590" s="76">
        <f t="shared" ca="1" si="688"/>
        <v>0</v>
      </c>
      <c r="AL590" s="76">
        <f t="shared" ca="1" si="688"/>
        <v>0</v>
      </c>
      <c r="AM590" s="76">
        <f t="shared" ca="1" si="688"/>
        <v>0</v>
      </c>
      <c r="AN590" s="76">
        <f t="shared" ca="1" si="688"/>
        <v>0</v>
      </c>
      <c r="AO590" s="76">
        <f t="shared" ca="1" si="688"/>
        <v>0</v>
      </c>
      <c r="AP590" s="76">
        <f t="shared" ca="1" si="688"/>
        <v>0</v>
      </c>
      <c r="AQ590" s="76">
        <f t="shared" ca="1" si="688"/>
        <v>0</v>
      </c>
      <c r="AR590" s="76">
        <f t="shared" ca="1" si="688"/>
        <v>0</v>
      </c>
      <c r="AS590" s="76">
        <f t="shared" ca="1" si="688"/>
        <v>0</v>
      </c>
      <c r="AT590" s="76">
        <f t="shared" ca="1" si="688"/>
        <v>0</v>
      </c>
      <c r="AU590" s="76">
        <f t="shared" ca="1" si="688"/>
        <v>0</v>
      </c>
      <c r="AV590" s="76">
        <f t="shared" ca="1" si="688"/>
        <v>0</v>
      </c>
      <c r="AW590" s="76">
        <f t="shared" ca="1" si="688"/>
        <v>0</v>
      </c>
      <c r="AX590" s="76">
        <f t="shared" ca="1" si="688"/>
        <v>0</v>
      </c>
      <c r="AY590" s="76">
        <f t="shared" ca="1" si="688"/>
        <v>0</v>
      </c>
      <c r="AZ590" s="76">
        <f t="shared" ca="1" si="688"/>
        <v>0</v>
      </c>
      <c r="BA590" s="76">
        <f t="shared" ca="1" si="688"/>
        <v>0</v>
      </c>
      <c r="BB590" s="76">
        <f t="shared" ca="1" si="688"/>
        <v>0</v>
      </c>
      <c r="BC590" s="76">
        <f t="shared" ca="1" si="688"/>
        <v>0</v>
      </c>
      <c r="BD590" s="76">
        <f t="shared" ca="1" si="688"/>
        <v>0</v>
      </c>
      <c r="BE590" s="76">
        <f t="shared" ca="1" si="688"/>
        <v>0</v>
      </c>
      <c r="BF590" s="76">
        <f t="shared" ca="1" si="688"/>
        <v>0</v>
      </c>
      <c r="BG590" s="76">
        <f t="shared" ca="1" si="688"/>
        <v>0</v>
      </c>
      <c r="BH590" s="76">
        <f t="shared" ca="1" si="688"/>
        <v>0</v>
      </c>
      <c r="BI590" s="76">
        <f t="shared" ca="1" si="688"/>
        <v>0</v>
      </c>
      <c r="BJ590" s="76">
        <f t="shared" ca="1" si="688"/>
        <v>0</v>
      </c>
      <c r="BK590" s="76">
        <f t="shared" ca="1" si="688"/>
        <v>0</v>
      </c>
      <c r="BL590" s="76">
        <f t="shared" ca="1" si="688"/>
        <v>0</v>
      </c>
      <c r="BM590" s="76">
        <f t="shared" ca="1" si="688"/>
        <v>0</v>
      </c>
      <c r="BN590" s="76">
        <f t="shared" ca="1" si="688"/>
        <v>0</v>
      </c>
      <c r="BO590" s="76">
        <f t="shared" ca="1" si="688"/>
        <v>0</v>
      </c>
      <c r="BP590" s="76">
        <f t="shared" ca="1" si="688"/>
        <v>0</v>
      </c>
      <c r="BQ590" s="76">
        <f t="shared" ca="1" si="688"/>
        <v>0</v>
      </c>
      <c r="BR590" s="76">
        <f t="shared" ca="1" si="688"/>
        <v>0</v>
      </c>
      <c r="BS590" s="76">
        <f t="shared" ca="1" si="688"/>
        <v>0</v>
      </c>
      <c r="BT590" s="76">
        <f t="shared" ca="1" si="688"/>
        <v>0</v>
      </c>
      <c r="BU590" s="76">
        <f t="shared" ca="1" si="688"/>
        <v>0</v>
      </c>
      <c r="BV590" s="76">
        <f t="shared" ca="1" si="688"/>
        <v>0</v>
      </c>
      <c r="BW590" s="76">
        <f t="shared" ca="1" si="688"/>
        <v>0</v>
      </c>
      <c r="BX590" s="76">
        <f t="shared" ca="1" si="688"/>
        <v>0</v>
      </c>
      <c r="BY590" s="76">
        <f t="shared" ca="1" si="688"/>
        <v>0</v>
      </c>
      <c r="BZ590" s="76">
        <f t="shared" ca="1" si="688"/>
        <v>0</v>
      </c>
      <c r="CA590" s="76">
        <f t="shared" ca="1" si="688"/>
        <v>0</v>
      </c>
      <c r="CB590" s="76">
        <f t="shared" ca="1" si="688"/>
        <v>0</v>
      </c>
      <c r="CC590" s="76">
        <f t="shared" ca="1" si="688"/>
        <v>0</v>
      </c>
      <c r="CD590" s="76">
        <f t="shared" ca="1" si="688"/>
        <v>0</v>
      </c>
      <c r="CE590" s="76">
        <f t="shared" ca="1" si="688"/>
        <v>0</v>
      </c>
      <c r="CF590" s="76">
        <f t="shared" ref="CF590:DL590" ca="1" si="689">CF589-SUM(CF588,CF582:CF583,CF585,CF586)</f>
        <v>0</v>
      </c>
      <c r="CG590" s="76">
        <f t="shared" ca="1" si="689"/>
        <v>0</v>
      </c>
      <c r="CH590" s="76">
        <f t="shared" ca="1" si="689"/>
        <v>0</v>
      </c>
      <c r="CI590" s="76">
        <f t="shared" ca="1" si="689"/>
        <v>0</v>
      </c>
      <c r="CJ590" s="76">
        <f t="shared" ca="1" si="689"/>
        <v>0</v>
      </c>
      <c r="CK590" s="76">
        <f t="shared" ca="1" si="689"/>
        <v>0</v>
      </c>
      <c r="CL590" s="76">
        <f t="shared" ca="1" si="689"/>
        <v>0</v>
      </c>
      <c r="CM590" s="76">
        <f t="shared" ca="1" si="689"/>
        <v>0</v>
      </c>
      <c r="CN590" s="76">
        <f t="shared" ca="1" si="689"/>
        <v>0</v>
      </c>
      <c r="CO590" s="76" t="e">
        <f t="shared" ca="1" si="689"/>
        <v>#N/A</v>
      </c>
      <c r="CP590" s="76" t="e">
        <f t="shared" ca="1" si="689"/>
        <v>#N/A</v>
      </c>
      <c r="CQ590" s="76" t="e">
        <f t="shared" ca="1" si="689"/>
        <v>#N/A</v>
      </c>
      <c r="CR590" s="76" t="e">
        <f t="shared" ca="1" si="689"/>
        <v>#N/A</v>
      </c>
      <c r="CS590" s="76" t="e">
        <f t="shared" ca="1" si="689"/>
        <v>#N/A</v>
      </c>
      <c r="CT590" s="76" t="e">
        <f t="shared" ca="1" si="689"/>
        <v>#N/A</v>
      </c>
      <c r="CU590" s="76" t="e">
        <f t="shared" ca="1" si="689"/>
        <v>#N/A</v>
      </c>
      <c r="CV590" s="76" t="e">
        <f t="shared" ca="1" si="689"/>
        <v>#N/A</v>
      </c>
      <c r="CW590" s="76" t="e">
        <f t="shared" ca="1" si="689"/>
        <v>#N/A</v>
      </c>
      <c r="CX590" s="76" t="e">
        <f t="shared" ca="1" si="689"/>
        <v>#N/A</v>
      </c>
      <c r="CY590" s="76" t="e">
        <f t="shared" ca="1" si="689"/>
        <v>#N/A</v>
      </c>
      <c r="CZ590" s="76" t="e">
        <f t="shared" ca="1" si="689"/>
        <v>#N/A</v>
      </c>
      <c r="DA590" s="76" t="e">
        <f t="shared" ca="1" si="689"/>
        <v>#N/A</v>
      </c>
      <c r="DB590" s="76" t="e">
        <f t="shared" ca="1" si="689"/>
        <v>#N/A</v>
      </c>
      <c r="DC590" s="76" t="e">
        <f t="shared" ca="1" si="689"/>
        <v>#N/A</v>
      </c>
      <c r="DD590" s="76" t="e">
        <f t="shared" ca="1" si="689"/>
        <v>#N/A</v>
      </c>
      <c r="DE590" s="76" t="e">
        <f t="shared" ca="1" si="689"/>
        <v>#N/A</v>
      </c>
      <c r="DF590" s="76" t="e">
        <f t="shared" ca="1" si="689"/>
        <v>#N/A</v>
      </c>
      <c r="DG590" s="76" t="e">
        <f t="shared" ca="1" si="689"/>
        <v>#N/A</v>
      </c>
      <c r="DH590" s="76" t="e">
        <f t="shared" ca="1" si="689"/>
        <v>#N/A</v>
      </c>
      <c r="DI590" s="76" t="e">
        <f t="shared" ca="1" si="689"/>
        <v>#N/A</v>
      </c>
      <c r="DJ590" s="76" t="e">
        <f t="shared" ca="1" si="689"/>
        <v>#N/A</v>
      </c>
      <c r="DK590" s="76" t="e">
        <f t="shared" ca="1" si="689"/>
        <v>#N/A</v>
      </c>
      <c r="DL590" s="76" t="e">
        <f t="shared" ca="1" si="689"/>
        <v>#N/A</v>
      </c>
    </row>
    <row r="591" spans="1:116" x14ac:dyDescent="0.4">
      <c r="D591" t="s">
        <v>835</v>
      </c>
      <c r="E591" s="8" t="str">
        <f t="shared" si="676"/>
        <v>591 SUBFREE-PV</v>
      </c>
      <c r="G591" s="13"/>
      <c r="H591" s="12"/>
      <c r="K591" s="34"/>
      <c r="L591" s="34"/>
      <c r="M591" s="34"/>
      <c r="N591" s="34"/>
      <c r="O591" s="34"/>
      <c r="P591" s="34"/>
      <c r="R591" s="15"/>
      <c r="S591" s="76"/>
      <c r="T591" s="76"/>
      <c r="U591" s="76"/>
      <c r="V591" s="76"/>
      <c r="W591" s="76"/>
      <c r="X591" s="76"/>
      <c r="Y591" s="76"/>
      <c r="Z591" s="76"/>
      <c r="AA591" s="76"/>
      <c r="AB591" s="76"/>
      <c r="AC591" s="76"/>
      <c r="AD591" s="76"/>
      <c r="AE591" s="76"/>
      <c r="AF591" s="76"/>
      <c r="AG591" s="76"/>
      <c r="AH591" s="76"/>
      <c r="AI591" s="76"/>
      <c r="AJ591" s="76"/>
      <c r="AK591" s="76"/>
      <c r="AL591" s="76"/>
      <c r="AM591" s="76"/>
      <c r="AN591" s="76"/>
      <c r="AO591" s="76"/>
      <c r="AP591" s="76"/>
      <c r="AQ591" s="76"/>
      <c r="AR591" s="76"/>
      <c r="AS591" s="76"/>
      <c r="AT591" s="76"/>
      <c r="AU591" s="76"/>
      <c r="AV591" s="76"/>
      <c r="AW591" s="76"/>
      <c r="AX591" s="76"/>
      <c r="AY591" s="76"/>
      <c r="AZ591" s="76"/>
      <c r="BA591" s="76"/>
      <c r="BB591" s="76"/>
      <c r="BC591" s="76"/>
      <c r="BD591" s="76"/>
      <c r="BE591" s="76"/>
      <c r="BF591" s="76"/>
      <c r="BG591" s="76"/>
      <c r="BH591" s="76"/>
      <c r="BI591" s="76"/>
      <c r="BJ591" s="76"/>
      <c r="BK591" s="76"/>
      <c r="BL591" s="76"/>
      <c r="BM591" s="76"/>
      <c r="BN591" s="76"/>
      <c r="BO591" s="76"/>
      <c r="BP591" s="76"/>
      <c r="BQ591" s="76"/>
      <c r="BR591" s="76"/>
      <c r="BS591" s="76"/>
      <c r="BT591" s="76"/>
      <c r="BU591" s="76"/>
      <c r="BV591" s="76"/>
      <c r="BW591" s="76"/>
      <c r="BX591" s="76"/>
      <c r="BY591" s="76"/>
      <c r="BZ591" s="76"/>
      <c r="CA591" s="76"/>
      <c r="CB591" s="76"/>
      <c r="CC591" s="76"/>
      <c r="CD591" s="76"/>
      <c r="CE591" s="76"/>
      <c r="CF591" s="76"/>
      <c r="CG591" s="76"/>
      <c r="CH591" s="76"/>
      <c r="CI591" s="76"/>
      <c r="CJ591" s="76"/>
      <c r="CK591" s="76"/>
      <c r="CL591" s="76"/>
      <c r="CO591" s="76"/>
      <c r="CP591" s="76"/>
      <c r="CQ591" s="76"/>
      <c r="CR591" s="76"/>
      <c r="CS591" s="76"/>
      <c r="CT591" s="76"/>
      <c r="CU591" s="76"/>
      <c r="CV591" s="76"/>
      <c r="CW591" s="76"/>
      <c r="CX591" s="76"/>
      <c r="CY591" s="76"/>
      <c r="CZ591" s="76"/>
      <c r="DA591" s="76"/>
      <c r="DB591" s="76"/>
      <c r="DC591" s="76"/>
      <c r="DD591" s="76"/>
      <c r="DE591" s="76"/>
      <c r="DF591" s="76"/>
      <c r="DG591" s="76"/>
      <c r="DH591" s="76"/>
      <c r="DI591" s="76"/>
      <c r="DJ591" s="76"/>
      <c r="DK591" s="76"/>
      <c r="DL591" s="76"/>
    </row>
    <row r="592" spans="1:116" x14ac:dyDescent="0.4">
      <c r="B592" s="6"/>
      <c r="C592" s="6"/>
      <c r="D592" t="s">
        <v>835</v>
      </c>
      <c r="E592" s="8" t="str">
        <f t="shared" si="676"/>
        <v>592 SUBFREE-PV</v>
      </c>
      <c r="G592" s="95" t="str">
        <f>G597&amp;":"</f>
        <v># of subscribers - Paid:</v>
      </c>
      <c r="H592" s="12"/>
      <c r="I592" s="60"/>
      <c r="J592" s="60"/>
      <c r="S592" s="72"/>
      <c r="T592" s="72"/>
      <c r="U592" s="72"/>
      <c r="V592" s="72"/>
      <c r="W592" s="72"/>
      <c r="X592" s="72"/>
      <c r="Y592" s="72"/>
      <c r="Z592" s="72"/>
      <c r="AA592" s="72"/>
      <c r="AB592" s="72"/>
      <c r="AC592" s="72"/>
      <c r="AD592" s="72"/>
      <c r="AE592" s="72"/>
      <c r="AF592" s="72"/>
      <c r="AG592" s="72"/>
      <c r="AH592" s="72"/>
      <c r="AI592" s="72"/>
      <c r="AJ592" s="72"/>
      <c r="AK592" s="72"/>
      <c r="AL592" s="72"/>
      <c r="AM592" s="72"/>
      <c r="AN592" s="72"/>
      <c r="AO592" s="72"/>
      <c r="AP592" s="72"/>
      <c r="AQ592" s="72"/>
      <c r="AR592" s="72"/>
      <c r="AS592" s="72"/>
      <c r="AT592" s="72"/>
      <c r="AU592" s="72"/>
      <c r="AV592" s="72"/>
      <c r="AW592" s="72"/>
      <c r="AX592" s="72"/>
      <c r="AY592" s="72"/>
      <c r="AZ592" s="72"/>
      <c r="BA592" s="72"/>
      <c r="BB592" s="72"/>
      <c r="BC592" s="72"/>
      <c r="BD592" s="72"/>
      <c r="BE592" s="72"/>
      <c r="BF592" s="72"/>
      <c r="BG592" s="72"/>
      <c r="BH592" s="72"/>
      <c r="BI592" s="72"/>
      <c r="BJ592" s="72"/>
      <c r="BK592" s="72"/>
      <c r="BL592" s="72"/>
      <c r="BM592" s="72"/>
      <c r="BN592" s="72"/>
      <c r="BO592" s="72"/>
      <c r="BP592" s="72"/>
      <c r="BQ592" s="72"/>
      <c r="BR592" s="72"/>
      <c r="BS592" s="72"/>
      <c r="BT592" s="72"/>
      <c r="BU592" s="72"/>
      <c r="BV592" s="72"/>
      <c r="BW592" s="72"/>
      <c r="BX592" s="72"/>
      <c r="BY592" s="72"/>
      <c r="BZ592" s="72"/>
      <c r="CA592" s="72"/>
      <c r="CB592" s="72"/>
      <c r="CC592" s="72"/>
      <c r="CD592" s="72"/>
      <c r="CE592" s="72"/>
      <c r="CF592" s="72"/>
      <c r="CG592" s="72"/>
      <c r="CH592" s="72"/>
      <c r="CI592" s="72"/>
      <c r="CJ592" s="72"/>
      <c r="CK592" s="72"/>
      <c r="CL592" s="72"/>
      <c r="CN592" s="60"/>
      <c r="CO592" s="72"/>
      <c r="CP592" s="72"/>
      <c r="CQ592" s="72"/>
      <c r="CR592" s="72"/>
      <c r="CS592" s="72"/>
      <c r="CT592" s="72"/>
      <c r="CU592" s="72"/>
      <c r="CV592" s="72"/>
      <c r="CW592" s="72"/>
      <c r="CX592" s="72"/>
      <c r="CY592" s="72"/>
      <c r="CZ592" s="72"/>
      <c r="DA592" s="72"/>
      <c r="DB592" s="72"/>
      <c r="DC592" s="72"/>
      <c r="DD592" s="72"/>
      <c r="DE592" s="72"/>
      <c r="DF592" s="72"/>
      <c r="DG592" s="72"/>
      <c r="DH592" s="72"/>
      <c r="DI592" s="72"/>
      <c r="DJ592" s="72"/>
      <c r="DK592" s="72"/>
      <c r="DL592" s="72"/>
    </row>
    <row r="593" spans="2:116" x14ac:dyDescent="0.4">
      <c r="B593" s="6"/>
      <c r="C593" s="6"/>
      <c r="D593" t="s">
        <v>835</v>
      </c>
      <c r="E593" s="8" t="str">
        <f t="shared" si="676"/>
        <v>593 SUBFREE-PV</v>
      </c>
      <c r="G593" s="158" t="s">
        <v>71</v>
      </c>
      <c r="K593" s="15">
        <f>SUMIF($4:$4,K$2-1,593:593)</f>
        <v>0</v>
      </c>
      <c r="L593" s="15">
        <f ca="1">K597</f>
        <v>13367.535521747714</v>
      </c>
      <c r="M593" s="15">
        <f ca="1">L597</f>
        <v>38327.89379314243</v>
      </c>
      <c r="N593" s="15">
        <f ca="1">M597</f>
        <v>66781.683881535253</v>
      </c>
      <c r="O593" s="15">
        <f ca="1">N597</f>
        <v>96288.199964585947</v>
      </c>
      <c r="P593" s="15">
        <f ca="1">O597</f>
        <v>126111.94909464678</v>
      </c>
      <c r="R593" s="15"/>
      <c r="S593" s="76">
        <f t="shared" ref="S593" si="690">R597</f>
        <v>0</v>
      </c>
      <c r="T593" s="76">
        <f t="shared" ref="T593" ca="1" si="691">S597</f>
        <v>237.5</v>
      </c>
      <c r="U593" s="76">
        <f t="shared" ref="U593" ca="1" si="692">T597</f>
        <v>689.90781249999998</v>
      </c>
      <c r="V593" s="76">
        <f t="shared" ref="V593" ca="1" si="693">U597</f>
        <v>1336.7803318359374</v>
      </c>
      <c r="W593" s="76">
        <f t="shared" ref="W593" ca="1" si="694">V597</f>
        <v>2159.6191027700443</v>
      </c>
      <c r="X593" s="76">
        <f t="shared" ref="X593" ca="1" si="695">W597</f>
        <v>3141.6853356190441</v>
      </c>
      <c r="Y593" s="76">
        <f t="shared" ref="Y593" ca="1" si="696">X597</f>
        <v>4267.8325180682832</v>
      </c>
      <c r="Z593" s="76">
        <f t="shared" ref="Z593" ca="1" si="697">Y597</f>
        <v>5524.3549497870381</v>
      </c>
      <c r="AA593" s="76">
        <f t="shared" ref="AA593" ca="1" si="698">Z597</f>
        <v>6898.8506851885468</v>
      </c>
      <c r="AB593" s="76">
        <f t="shared" ref="AB593" ca="1" si="699">AA597</f>
        <v>8380.0975137599853</v>
      </c>
      <c r="AC593" s="76">
        <f t="shared" ref="AC593" ca="1" si="700">AB597</f>
        <v>9957.9407377635671</v>
      </c>
      <c r="AD593" s="76">
        <f t="shared" ref="AD593" ca="1" si="701">AC597</f>
        <v>11623.191625083809</v>
      </c>
      <c r="AE593" s="76">
        <f t="shared" ref="AE593" ca="1" si="702">AD597</f>
        <v>13367.535521747714</v>
      </c>
      <c r="AF593" s="76">
        <f t="shared" ref="AF593" ca="1" si="703">AE597</f>
        <v>15183.448705241464</v>
      </c>
      <c r="AG593" s="76">
        <f t="shared" ref="AG593" ca="1" si="704">AF597</f>
        <v>17064.123147155369</v>
      </c>
      <c r="AH593" s="76">
        <f t="shared" ref="AH593" ca="1" si="705">AG597</f>
        <v>19003.398432782215</v>
      </c>
      <c r="AI593" s="76">
        <f t="shared" ref="AI593" ca="1" si="706">AH597</f>
        <v>20995.700156863808</v>
      </c>
      <c r="AJ593" s="76">
        <f t="shared" ref="AJ593" ca="1" si="707">AI597</f>
        <v>23035.984179442137</v>
      </c>
      <c r="AK593" s="76">
        <f t="shared" ref="AK593" ca="1" si="708">AJ597</f>
        <v>25119.686184372706</v>
      </c>
      <c r="AL593" s="76">
        <f t="shared" ref="AL593" ca="1" si="709">AK597</f>
        <v>27242.676036084253</v>
      </c>
      <c r="AM593" s="76">
        <f t="shared" ref="AM593" ca="1" si="710">AL597</f>
        <v>29401.216478151739</v>
      </c>
      <c r="AN593" s="76">
        <f t="shared" ref="AN593" ca="1" si="711">AM597</f>
        <v>31591.925760667556</v>
      </c>
      <c r="AO593" s="76">
        <f t="shared" ref="AO593" ca="1" si="712">AN597</f>
        <v>33811.74382268406</v>
      </c>
      <c r="AP593" s="76">
        <f t="shared" ref="AP593" ca="1" si="713">AO597</f>
        <v>36057.90169155124</v>
      </c>
      <c r="AQ593" s="76">
        <f t="shared" ref="AQ593" ca="1" si="714">AP597</f>
        <v>38327.89379314243</v>
      </c>
      <c r="AR593" s="76">
        <f t="shared" ref="AR593" ca="1" si="715">AQ597</f>
        <v>40619.452896069757</v>
      </c>
      <c r="AS593" s="76">
        <f t="shared" ref="AS593" ca="1" si="716">AR597</f>
        <v>42930.527439331127</v>
      </c>
      <c r="AT593" s="76">
        <f t="shared" ref="AT593" ca="1" si="717">AS597</f>
        <v>45259.26101666475</v>
      </c>
      <c r="AU593" s="76">
        <f t="shared" ref="AU593" ca="1" si="718">AT597</f>
        <v>47603.973812454518</v>
      </c>
      <c r="AV593" s="76">
        <f t="shared" ref="AV593" ca="1" si="719">AU597</f>
        <v>49963.145803544779</v>
      </c>
      <c r="AW593" s="76">
        <f t="shared" ref="AW593" ca="1" si="720">AV597</f>
        <v>52335.401558982579</v>
      </c>
      <c r="AX593" s="76">
        <f t="shared" ref="AX593" ca="1" si="721">AW597</f>
        <v>54719.496485684365</v>
      </c>
      <c r="AY593" s="76">
        <f t="shared" ref="AY593" ca="1" si="722">AX597</f>
        <v>57114.304382483642</v>
      </c>
      <c r="AZ593" s="76">
        <f t="shared" ref="AZ593" ca="1" si="723">AY597</f>
        <v>59518.806178099891</v>
      </c>
      <c r="BA593" s="76">
        <f t="shared" ref="BA593" ca="1" si="724">AZ597</f>
        <v>61932.079740408139</v>
      </c>
      <c r="BB593" s="76">
        <f t="shared" ref="BB593" ca="1" si="725">BA597</f>
        <v>64353.290655101817</v>
      </c>
      <c r="BC593" s="76">
        <f t="shared" ref="BC593" ca="1" si="726">BB597</f>
        <v>66781.683881535253</v>
      </c>
      <c r="BD593" s="76">
        <f t="shared" ref="BD593" ca="1" si="727">BC597</f>
        <v>69216.576202304219</v>
      </c>
      <c r="BE593" s="76">
        <f t="shared" ref="BE593" ca="1" si="728">BD597</f>
        <v>71657.349391060037</v>
      </c>
      <c r="BF593" s="76">
        <f t="shared" ref="BF593" ca="1" si="729">BE597</f>
        <v>74103.444030235449</v>
      </c>
      <c r="BG593" s="76">
        <f t="shared" ref="BG593" ca="1" si="730">BF597</f>
        <v>76554.353916859298</v>
      </c>
      <c r="BH593" s="76">
        <f t="shared" ref="BH593" ca="1" si="731">BG597</f>
        <v>79009.621000518062</v>
      </c>
      <c r="BI593" s="76">
        <f t="shared" ref="BI593" ca="1" si="732">BH597</f>
        <v>81468.830802843775</v>
      </c>
      <c r="BJ593" s="76">
        <f t="shared" ref="BJ593" ca="1" si="733">BI597</f>
        <v>83931.608272723257</v>
      </c>
      <c r="BK593" s="76">
        <f t="shared" ref="BK593" ca="1" si="734">BJ597</f>
        <v>86397.614035780454</v>
      </c>
      <c r="BL593" s="76">
        <f t="shared" ref="BL593" ca="1" si="735">BK597</f>
        <v>88866.541000626836</v>
      </c>
      <c r="BM593" s="76">
        <f t="shared" ref="BM593" ca="1" si="736">BL597</f>
        <v>91338.1112879422</v>
      </c>
      <c r="BN593" s="76">
        <f t="shared" ref="BN593" ca="1" si="737">BM597</f>
        <v>93812.073451676697</v>
      </c>
      <c r="BO593" s="76">
        <f t="shared" ref="BO593" ca="1" si="738">BN597</f>
        <v>96288.199964585947</v>
      </c>
      <c r="BP593" s="76">
        <f t="shared" ref="BP593" ca="1" si="739">BO597</f>
        <v>98766.284942954706</v>
      </c>
      <c r="BQ593" s="76">
        <f t="shared" ref="BQ593" ca="1" si="740">BP597</f>
        <v>101246.14208775613</v>
      </c>
      <c r="BR593" s="76">
        <f t="shared" ref="BR593" ca="1" si="741">BQ597</f>
        <v>103727.60282165832</v>
      </c>
      <c r="BS593" s="76">
        <f t="shared" ref="BS593" ca="1" si="742">BR597</f>
        <v>106210.51460324807</v>
      </c>
      <c r="BT593" s="76">
        <f t="shared" ref="BT593" ca="1" si="743">BS597</f>
        <v>108694.7394016141</v>
      </c>
      <c r="BU593" s="76">
        <f t="shared" ref="BU593" ca="1" si="744">BT597</f>
        <v>111180.15231603557</v>
      </c>
      <c r="BV593" s="76">
        <f t="shared" ref="BV593" ca="1" si="745">BU597</f>
        <v>113666.64032697269</v>
      </c>
      <c r="BW593" s="76">
        <f t="shared" ref="BW593" ca="1" si="746">BV597</f>
        <v>116154.1011658694</v>
      </c>
      <c r="BX593" s="76">
        <f t="shared" ref="BX593" ca="1" si="747">BW597</f>
        <v>118642.44229246608</v>
      </c>
      <c r="BY593" s="76">
        <f t="shared" ref="BY593" ca="1" si="748">BX597</f>
        <v>121131.57996939523</v>
      </c>
      <c r="BZ593" s="76">
        <f t="shared" ref="BZ593" ca="1" si="749">BY597</f>
        <v>123621.4384248065</v>
      </c>
      <c r="CA593" s="76">
        <f t="shared" ref="CA593" ca="1" si="750">BZ597</f>
        <v>126111.94909464678</v>
      </c>
      <c r="CB593" s="76">
        <f t="shared" ref="CB593" ca="1" si="751">CA597</f>
        <v>128603.04993701851</v>
      </c>
      <c r="CC593" s="76">
        <f t="shared" ref="CC593" ca="1" si="752">CB597</f>
        <v>131094.68481175962</v>
      </c>
      <c r="CD593" s="76">
        <f t="shared" ref="CD593" ca="1" si="753">CC597</f>
        <v>133586.80291904099</v>
      </c>
      <c r="CE593" s="76">
        <f t="shared" ref="CE593" ca="1" si="754">CD597</f>
        <v>136079.35829136721</v>
      </c>
      <c r="CF593" s="76">
        <f t="shared" ref="CF593" ca="1" si="755">CE597</f>
        <v>138572.30933390092</v>
      </c>
      <c r="CG593" s="76">
        <f t="shared" ref="CG593" ca="1" si="756">CF597</f>
        <v>141065.61840851358</v>
      </c>
      <c r="CH593" s="76">
        <f t="shared" ref="CH593" ca="1" si="757">CG597</f>
        <v>143559.25145740373</v>
      </c>
      <c r="CI593" s="76">
        <f t="shared" ref="CI593" ca="1" si="758">CH597</f>
        <v>146053.17766251822</v>
      </c>
      <c r="CJ593" s="76">
        <f t="shared" ref="CJ593" ca="1" si="759">CI597</f>
        <v>148547.36913737119</v>
      </c>
      <c r="CK593" s="76">
        <f t="shared" ref="CK593" ca="1" si="760">CJ597</f>
        <v>151041.80064817876</v>
      </c>
      <c r="CL593" s="76">
        <f t="shared" ref="CL593" ca="1" si="761">CK597</f>
        <v>153536.44936152073</v>
      </c>
      <c r="CO593" s="76">
        <f t="shared" ref="CO593" si="762">CN597</f>
        <v>0</v>
      </c>
      <c r="CP593" s="76" t="e">
        <f t="shared" ref="CP593" ca="1" si="763">CO597</f>
        <v>#N/A</v>
      </c>
      <c r="CQ593" s="76" t="e">
        <f t="shared" ref="CQ593" ca="1" si="764">CP597</f>
        <v>#N/A</v>
      </c>
      <c r="CR593" s="76" t="e">
        <f t="shared" ref="CR593" ca="1" si="765">CQ597</f>
        <v>#N/A</v>
      </c>
      <c r="CS593" s="76" t="e">
        <f t="shared" ref="CS593" ca="1" si="766">CR597</f>
        <v>#N/A</v>
      </c>
      <c r="CT593" s="76" t="e">
        <f t="shared" ref="CT593" ca="1" si="767">CS597</f>
        <v>#N/A</v>
      </c>
      <c r="CU593" s="76" t="e">
        <f t="shared" ref="CU593" ca="1" si="768">CT597</f>
        <v>#N/A</v>
      </c>
      <c r="CV593" s="76" t="e">
        <f t="shared" ref="CV593" ca="1" si="769">CU597</f>
        <v>#N/A</v>
      </c>
      <c r="CW593" s="76" t="e">
        <f t="shared" ref="CW593" ca="1" si="770">CV597</f>
        <v>#N/A</v>
      </c>
      <c r="CX593" s="76" t="e">
        <f t="shared" ref="CX593" ca="1" si="771">CW597</f>
        <v>#N/A</v>
      </c>
      <c r="CY593" s="76" t="e">
        <f t="shared" ref="CY593" ca="1" si="772">CX597</f>
        <v>#N/A</v>
      </c>
      <c r="CZ593" s="76" t="e">
        <f t="shared" ref="CZ593" ca="1" si="773">CY597</f>
        <v>#N/A</v>
      </c>
      <c r="DA593" s="76" t="e">
        <f t="shared" ref="DA593" ca="1" si="774">CZ597</f>
        <v>#N/A</v>
      </c>
      <c r="DB593" s="76" t="e">
        <f t="shared" ref="DB593" ca="1" si="775">DA597</f>
        <v>#N/A</v>
      </c>
      <c r="DC593" s="76" t="e">
        <f t="shared" ref="DC593" ca="1" si="776">DB597</f>
        <v>#N/A</v>
      </c>
      <c r="DD593" s="76" t="e">
        <f t="shared" ref="DD593" ca="1" si="777">DC597</f>
        <v>#N/A</v>
      </c>
      <c r="DE593" s="76" t="e">
        <f t="shared" ref="DE593" ca="1" si="778">DD597</f>
        <v>#N/A</v>
      </c>
      <c r="DF593" s="76" t="e">
        <f t="shared" ref="DF593" ca="1" si="779">DE597</f>
        <v>#N/A</v>
      </c>
      <c r="DG593" s="76" t="e">
        <f t="shared" ref="DG593" ca="1" si="780">DF597</f>
        <v>#N/A</v>
      </c>
      <c r="DH593" s="76" t="e">
        <f t="shared" ref="DH593" ca="1" si="781">DG597</f>
        <v>#N/A</v>
      </c>
      <c r="DI593" s="76" t="e">
        <f t="shared" ref="DI593" ca="1" si="782">DH597</f>
        <v>#N/A</v>
      </c>
      <c r="DJ593" s="76" t="e">
        <f t="shared" ref="DJ593" ca="1" si="783">DI597</f>
        <v>#N/A</v>
      </c>
      <c r="DK593" s="76" t="e">
        <f t="shared" ref="DK593" ca="1" si="784">DJ597</f>
        <v>#N/A</v>
      </c>
      <c r="DL593" s="76" t="e">
        <f t="shared" ref="DL593" ca="1" si="785">DK597</f>
        <v>#N/A</v>
      </c>
    </row>
    <row r="594" spans="2:116" x14ac:dyDescent="0.4">
      <c r="B594" s="6"/>
      <c r="C594" s="6"/>
      <c r="D594" t="s">
        <v>835</v>
      </c>
      <c r="E594" s="8" t="str">
        <f t="shared" si="676"/>
        <v>594 SUBFREE-PV</v>
      </c>
      <c r="G594" s="158" t="s">
        <v>831</v>
      </c>
      <c r="K594" s="34">
        <f ca="1">SUMIF($3:$3,K$2,594:594)</f>
        <v>14071.090022892329</v>
      </c>
      <c r="L594" s="34">
        <f t="shared" ref="L594:P594" ca="1" si="786">SUMIF($3:$3,L$2,594:594)</f>
        <v>26274.061338310225</v>
      </c>
      <c r="M594" s="34">
        <f t="shared" ca="1" si="786"/>
        <v>29951.357987781921</v>
      </c>
      <c r="N594" s="34">
        <f t="shared" ca="1" si="786"/>
        <v>31059.490613737602</v>
      </c>
      <c r="O594" s="34">
        <f t="shared" ca="1" si="786"/>
        <v>31393.420136906148</v>
      </c>
      <c r="P594" s="34">
        <f t="shared" ca="1" si="786"/>
        <v>31494.047917220283</v>
      </c>
      <c r="R594" s="15"/>
      <c r="S594" s="76">
        <f ca="1">-S585</f>
        <v>250</v>
      </c>
      <c r="T594" s="76">
        <f t="shared" ref="T594:CE594" ca="1" si="787">-T585</f>
        <v>476.21875</v>
      </c>
      <c r="U594" s="76">
        <f t="shared" ca="1" si="787"/>
        <v>680.91844140625005</v>
      </c>
      <c r="V594" s="76">
        <f t="shared" ca="1" si="787"/>
        <v>866.14607466748066</v>
      </c>
      <c r="W594" s="76">
        <f t="shared" ca="1" si="787"/>
        <v>1033.7539293147365</v>
      </c>
      <c r="X594" s="76">
        <f t="shared" ca="1" si="787"/>
        <v>1185.4180867886723</v>
      </c>
      <c r="Y594" s="76">
        <f t="shared" ca="1" si="787"/>
        <v>1322.6551912829</v>
      </c>
      <c r="Z594" s="76">
        <f t="shared" ca="1" si="787"/>
        <v>1446.837616212114</v>
      </c>
      <c r="AA594" s="76">
        <f t="shared" ca="1" si="787"/>
        <v>1559.207187969937</v>
      </c>
      <c r="AB594" s="76">
        <f t="shared" ca="1" si="787"/>
        <v>1660.887604214297</v>
      </c>
      <c r="AC594" s="76">
        <f t="shared" ca="1" si="787"/>
        <v>1752.8956708634121</v>
      </c>
      <c r="AD594" s="76">
        <f t="shared" ca="1" si="787"/>
        <v>1836.15147017253</v>
      </c>
      <c r="AE594" s="76">
        <f t="shared" ca="1" si="787"/>
        <v>1911.4875615723679</v>
      </c>
      <c r="AF594" s="76">
        <f t="shared" ca="1" si="787"/>
        <v>1979.6573072777967</v>
      </c>
      <c r="AG594" s="76">
        <f t="shared" ca="1" si="787"/>
        <v>2041.3424059229962</v>
      </c>
      <c r="AH594" s="76">
        <f t="shared" ca="1" si="787"/>
        <v>2097.1597095595712</v>
      </c>
      <c r="AI594" s="76">
        <f t="shared" ca="1" si="787"/>
        <v>2147.6673921877173</v>
      </c>
      <c r="AJ594" s="76">
        <f t="shared" ca="1" si="787"/>
        <v>2193.370531505861</v>
      </c>
      <c r="AK594" s="76">
        <f t="shared" ca="1" si="787"/>
        <v>2234.7261596963654</v>
      </c>
      <c r="AL594" s="76">
        <f t="shared" ca="1" si="787"/>
        <v>2272.1478337552485</v>
      </c>
      <c r="AM594" s="76">
        <f t="shared" ca="1" si="787"/>
        <v>2306.0097710692808</v>
      </c>
      <c r="AN594" s="76">
        <f t="shared" ca="1" si="787"/>
        <v>2336.6505915963153</v>
      </c>
      <c r="AO594" s="76">
        <f t="shared" ca="1" si="787"/>
        <v>2364.3767040707157</v>
      </c>
      <c r="AP594" s="76">
        <f t="shared" ca="1" si="787"/>
        <v>2389.4653700959889</v>
      </c>
      <c r="AQ594" s="76">
        <f t="shared" ca="1" si="787"/>
        <v>2412.1674767656077</v>
      </c>
      <c r="AR594" s="76">
        <f t="shared" ca="1" si="787"/>
        <v>2432.7100455382792</v>
      </c>
      <c r="AS594" s="76">
        <f t="shared" ca="1" si="787"/>
        <v>2451.2985024564505</v>
      </c>
      <c r="AT594" s="76">
        <f t="shared" ca="1" si="787"/>
        <v>2468.1187324102812</v>
      </c>
      <c r="AU594" s="76">
        <f t="shared" ca="1" si="787"/>
        <v>2483.3389379897526</v>
      </c>
      <c r="AV594" s="76">
        <f t="shared" ca="1" si="787"/>
        <v>2497.1113215134774</v>
      </c>
      <c r="AW594" s="76">
        <f t="shared" ca="1" si="787"/>
        <v>2509.5736070545081</v>
      </c>
      <c r="AX594" s="76">
        <f t="shared" ca="1" si="787"/>
        <v>2520.8504176834481</v>
      </c>
      <c r="AY594" s="76">
        <f t="shared" ca="1" si="787"/>
        <v>2531.05452170131</v>
      </c>
      <c r="AZ594" s="76">
        <f t="shared" ca="1" si="787"/>
        <v>2540.2879603244728</v>
      </c>
      <c r="BA594" s="76">
        <f t="shared" ca="1" si="787"/>
        <v>2548.6430680986077</v>
      </c>
      <c r="BB594" s="76">
        <f t="shared" ca="1" si="787"/>
        <v>2556.2033962457276</v>
      </c>
      <c r="BC594" s="76">
        <f t="shared" ca="1" si="787"/>
        <v>2563.0445481778524</v>
      </c>
      <c r="BD594" s="76">
        <f t="shared" ca="1" si="787"/>
        <v>2569.2349355324345</v>
      </c>
      <c r="BE594" s="76">
        <f t="shared" ca="1" si="787"/>
        <v>2574.8364622899117</v>
      </c>
      <c r="BF594" s="76">
        <f t="shared" ca="1" si="787"/>
        <v>2579.9051438145843</v>
      </c>
      <c r="BG594" s="76">
        <f t="shared" ca="1" si="787"/>
        <v>2584.4916670092221</v>
      </c>
      <c r="BH594" s="76">
        <f t="shared" ca="1" si="787"/>
        <v>2588.6418971849698</v>
      </c>
      <c r="BI594" s="76">
        <f t="shared" ca="1" si="787"/>
        <v>2592.3973367152498</v>
      </c>
      <c r="BJ594" s="76">
        <f t="shared" ca="1" si="787"/>
        <v>2595.7955400602114</v>
      </c>
      <c r="BK594" s="76">
        <f t="shared" ca="1" si="787"/>
        <v>2598.8704893119839</v>
      </c>
      <c r="BL594" s="76">
        <f t="shared" ca="1" si="787"/>
        <v>2601.6529340161815</v>
      </c>
      <c r="BM594" s="76">
        <f t="shared" ca="1" si="787"/>
        <v>2604.1706986678923</v>
      </c>
      <c r="BN594" s="76">
        <f t="shared" ca="1" si="787"/>
        <v>2606.4489609571087</v>
      </c>
      <c r="BO594" s="76">
        <f t="shared" ca="1" si="787"/>
        <v>2608.5105035460638</v>
      </c>
      <c r="BP594" s="76">
        <f t="shared" ca="1" si="787"/>
        <v>2610.3759418962445</v>
      </c>
      <c r="BQ594" s="76">
        <f t="shared" ca="1" si="787"/>
        <v>2612.0639304233641</v>
      </c>
      <c r="BR594" s="76">
        <f t="shared" ca="1" si="787"/>
        <v>2613.5913490418416</v>
      </c>
      <c r="BS594" s="76">
        <f t="shared" ca="1" si="787"/>
        <v>2614.9734719642365</v>
      </c>
      <c r="BT594" s="76">
        <f t="shared" ca="1" si="787"/>
        <v>2616.2241204436382</v>
      </c>
      <c r="BU594" s="76">
        <f t="shared" ca="1" si="787"/>
        <v>2617.3558009864373</v>
      </c>
      <c r="BV594" s="76">
        <f t="shared" ca="1" si="787"/>
        <v>2618.3798304176025</v>
      </c>
      <c r="BW594" s="76">
        <f t="shared" ca="1" si="787"/>
        <v>2619.3064490491279</v>
      </c>
      <c r="BX594" s="76">
        <f t="shared" ca="1" si="787"/>
        <v>2620.1449230833296</v>
      </c>
      <c r="BY594" s="76">
        <f t="shared" ca="1" si="787"/>
        <v>2620.9036372750279</v>
      </c>
      <c r="BZ594" s="76">
        <f t="shared" ca="1" si="787"/>
        <v>2621.5901787792409</v>
      </c>
      <c r="CA594" s="76">
        <f t="shared" ca="1" si="787"/>
        <v>2622.2114130228661</v>
      </c>
      <c r="CB594" s="76">
        <f t="shared" ca="1" si="787"/>
        <v>2622.7735523590659</v>
      </c>
      <c r="CC594" s="76">
        <f t="shared" ca="1" si="787"/>
        <v>2623.2822181909096</v>
      </c>
      <c r="CD594" s="76">
        <f t="shared" ca="1" si="787"/>
        <v>2623.7424971854994</v>
      </c>
      <c r="CE594" s="76">
        <f t="shared" ca="1" si="787"/>
        <v>2624.1589921407285</v>
      </c>
      <c r="CF594" s="76">
        <f t="shared" ref="CF594:DL594" ca="1" si="788">-CF585</f>
        <v>2624.5358680133418</v>
      </c>
      <c r="CG594" s="76">
        <f t="shared" ca="1" si="788"/>
        <v>2624.876893568573</v>
      </c>
      <c r="CH594" s="76">
        <f t="shared" ca="1" si="788"/>
        <v>2625.1854790678626</v>
      </c>
      <c r="CI594" s="76">
        <f t="shared" ca="1" si="788"/>
        <v>2625.4647103715324</v>
      </c>
      <c r="CJ594" s="76">
        <f t="shared" ca="1" si="788"/>
        <v>2625.7173797974406</v>
      </c>
      <c r="CK594" s="76">
        <f t="shared" ca="1" si="788"/>
        <v>2625.9460140442088</v>
      </c>
      <c r="CL594" s="76">
        <f t="shared" ca="1" si="788"/>
        <v>2626.1528994582532</v>
      </c>
      <c r="CM594" s="76">
        <f t="shared" ca="1" si="788"/>
        <v>0</v>
      </c>
      <c r="CN594" s="76">
        <f t="shared" ca="1" si="788"/>
        <v>0</v>
      </c>
      <c r="CO594" s="76" t="e">
        <f t="shared" ca="1" si="788"/>
        <v>#N/A</v>
      </c>
      <c r="CP594" s="76" t="e">
        <f t="shared" ca="1" si="788"/>
        <v>#N/A</v>
      </c>
      <c r="CQ594" s="76" t="e">
        <f t="shared" ca="1" si="788"/>
        <v>#N/A</v>
      </c>
      <c r="CR594" s="76" t="e">
        <f t="shared" ca="1" si="788"/>
        <v>#N/A</v>
      </c>
      <c r="CS594" s="76" t="e">
        <f t="shared" ca="1" si="788"/>
        <v>#N/A</v>
      </c>
      <c r="CT594" s="76" t="e">
        <f t="shared" ca="1" si="788"/>
        <v>#N/A</v>
      </c>
      <c r="CU594" s="76" t="e">
        <f t="shared" ca="1" si="788"/>
        <v>#N/A</v>
      </c>
      <c r="CV594" s="76" t="e">
        <f t="shared" ca="1" si="788"/>
        <v>#N/A</v>
      </c>
      <c r="CW594" s="76" t="e">
        <f t="shared" ca="1" si="788"/>
        <v>#N/A</v>
      </c>
      <c r="CX594" s="76" t="e">
        <f t="shared" ca="1" si="788"/>
        <v>#N/A</v>
      </c>
      <c r="CY594" s="76" t="e">
        <f t="shared" ca="1" si="788"/>
        <v>#N/A</v>
      </c>
      <c r="CZ594" s="76" t="e">
        <f t="shared" ca="1" si="788"/>
        <v>#N/A</v>
      </c>
      <c r="DA594" s="76" t="e">
        <f t="shared" ca="1" si="788"/>
        <v>#N/A</v>
      </c>
      <c r="DB594" s="76" t="e">
        <f t="shared" ca="1" si="788"/>
        <v>#N/A</v>
      </c>
      <c r="DC594" s="76" t="e">
        <f t="shared" ca="1" si="788"/>
        <v>#N/A</v>
      </c>
      <c r="DD594" s="76" t="e">
        <f t="shared" ca="1" si="788"/>
        <v>#N/A</v>
      </c>
      <c r="DE594" s="76" t="e">
        <f t="shared" ca="1" si="788"/>
        <v>#N/A</v>
      </c>
      <c r="DF594" s="76" t="e">
        <f t="shared" ca="1" si="788"/>
        <v>#N/A</v>
      </c>
      <c r="DG594" s="76" t="e">
        <f t="shared" ca="1" si="788"/>
        <v>#N/A</v>
      </c>
      <c r="DH594" s="76" t="e">
        <f t="shared" ca="1" si="788"/>
        <v>#N/A</v>
      </c>
      <c r="DI594" s="76" t="e">
        <f t="shared" ca="1" si="788"/>
        <v>#N/A</v>
      </c>
      <c r="DJ594" s="76" t="e">
        <f t="shared" ca="1" si="788"/>
        <v>#N/A</v>
      </c>
      <c r="DK594" s="76" t="e">
        <f t="shared" ca="1" si="788"/>
        <v>#N/A</v>
      </c>
      <c r="DL594" s="76" t="e">
        <f t="shared" ca="1" si="788"/>
        <v>#N/A</v>
      </c>
    </row>
    <row r="595" spans="2:116" x14ac:dyDescent="0.4">
      <c r="B595" t="str">
        <f>E595</f>
        <v>595 SUBFREE-PV</v>
      </c>
      <c r="D595" t="s">
        <v>835</v>
      </c>
      <c r="E595" s="8" t="str">
        <f t="shared" si="676"/>
        <v>595 SUBFREE-PV</v>
      </c>
      <c r="G595" s="145" t="s">
        <v>833</v>
      </c>
      <c r="H595" s="12"/>
      <c r="I595" s="60"/>
      <c r="J595" s="60"/>
      <c r="K595" s="16">
        <v>0.05</v>
      </c>
      <c r="L595" s="16">
        <v>0.05</v>
      </c>
      <c r="M595" s="16">
        <v>0.05</v>
      </c>
      <c r="N595" s="16">
        <v>0.05</v>
      </c>
      <c r="O595" s="16">
        <v>0.05</v>
      </c>
      <c r="P595" s="16">
        <v>0.05</v>
      </c>
      <c r="R595" s="20"/>
      <c r="S595" s="150" cm="1">
        <f t="array" ref="S595">INDEX($K:$P,ROW(),MATCH(S$3,$K$2:$P$2,0))</f>
        <v>0.05</v>
      </c>
      <c r="T595" s="150" cm="1">
        <f t="array" ref="T595">INDEX($K:$P,ROW(),MATCH(T$3,$K$2:$P$2,0))</f>
        <v>0.05</v>
      </c>
      <c r="U595" s="150" cm="1">
        <f t="array" ref="U595">INDEX($K:$P,ROW(),MATCH(U$3,$K$2:$P$2,0))</f>
        <v>0.05</v>
      </c>
      <c r="V595" s="150" cm="1">
        <f t="array" ref="V595">INDEX($K:$P,ROW(),MATCH(V$3,$K$2:$P$2,0))</f>
        <v>0.05</v>
      </c>
      <c r="W595" s="150" cm="1">
        <f t="array" ref="W595">INDEX($K:$P,ROW(),MATCH(W$3,$K$2:$P$2,0))</f>
        <v>0.05</v>
      </c>
      <c r="X595" s="150" cm="1">
        <f t="array" ref="X595">INDEX($K:$P,ROW(),MATCH(X$3,$K$2:$P$2,0))</f>
        <v>0.05</v>
      </c>
      <c r="Y595" s="150" cm="1">
        <f t="array" ref="Y595">INDEX($K:$P,ROW(),MATCH(Y$3,$K$2:$P$2,0))</f>
        <v>0.05</v>
      </c>
      <c r="Z595" s="150" cm="1">
        <f t="array" ref="Z595">INDEX($K:$P,ROW(),MATCH(Z$3,$K$2:$P$2,0))</f>
        <v>0.05</v>
      </c>
      <c r="AA595" s="150" cm="1">
        <f t="array" ref="AA595">INDEX($K:$P,ROW(),MATCH(AA$3,$K$2:$P$2,0))</f>
        <v>0.05</v>
      </c>
      <c r="AB595" s="150" cm="1">
        <f t="array" ref="AB595">INDEX($K:$P,ROW(),MATCH(AB$3,$K$2:$P$2,0))</f>
        <v>0.05</v>
      </c>
      <c r="AC595" s="150" cm="1">
        <f t="array" ref="AC595">INDEX($K:$P,ROW(),MATCH(AC$3,$K$2:$P$2,0))</f>
        <v>0.05</v>
      </c>
      <c r="AD595" s="150" cm="1">
        <f t="array" ref="AD595">INDEX($K:$P,ROW(),MATCH(AD$3,$K$2:$P$2,0))</f>
        <v>0.05</v>
      </c>
      <c r="AE595" s="150" cm="1">
        <f t="array" ref="AE595">INDEX($K:$P,ROW(),MATCH(AE$3,$K$2:$P$2,0))</f>
        <v>0.05</v>
      </c>
      <c r="AF595" s="150" cm="1">
        <f t="array" ref="AF595">INDEX($K:$P,ROW(),MATCH(AF$3,$K$2:$P$2,0))</f>
        <v>0.05</v>
      </c>
      <c r="AG595" s="150" cm="1">
        <f t="array" ref="AG595">INDEX($K:$P,ROW(),MATCH(AG$3,$K$2:$P$2,0))</f>
        <v>0.05</v>
      </c>
      <c r="AH595" s="150" cm="1">
        <f t="array" ref="AH595">INDEX($K:$P,ROW(),MATCH(AH$3,$K$2:$P$2,0))</f>
        <v>0.05</v>
      </c>
      <c r="AI595" s="150" cm="1">
        <f t="array" ref="AI595">INDEX($K:$P,ROW(),MATCH(AI$3,$K$2:$P$2,0))</f>
        <v>0.05</v>
      </c>
      <c r="AJ595" s="150" cm="1">
        <f t="array" ref="AJ595">INDEX($K:$P,ROW(),MATCH(AJ$3,$K$2:$P$2,0))</f>
        <v>0.05</v>
      </c>
      <c r="AK595" s="150" cm="1">
        <f t="array" ref="AK595">INDEX($K:$P,ROW(),MATCH(AK$3,$K$2:$P$2,0))</f>
        <v>0.05</v>
      </c>
      <c r="AL595" s="150" cm="1">
        <f t="array" ref="AL595">INDEX($K:$P,ROW(),MATCH(AL$3,$K$2:$P$2,0))</f>
        <v>0.05</v>
      </c>
      <c r="AM595" s="150" cm="1">
        <f t="array" ref="AM595">INDEX($K:$P,ROW(),MATCH(AM$3,$K$2:$P$2,0))</f>
        <v>0.05</v>
      </c>
      <c r="AN595" s="150" cm="1">
        <f t="array" ref="AN595">INDEX($K:$P,ROW(),MATCH(AN$3,$K$2:$P$2,0))</f>
        <v>0.05</v>
      </c>
      <c r="AO595" s="150" cm="1">
        <f t="array" ref="AO595">INDEX($K:$P,ROW(),MATCH(AO$3,$K$2:$P$2,0))</f>
        <v>0.05</v>
      </c>
      <c r="AP595" s="150" cm="1">
        <f t="array" ref="AP595">INDEX($K:$P,ROW(),MATCH(AP$3,$K$2:$P$2,0))</f>
        <v>0.05</v>
      </c>
      <c r="AQ595" s="150" cm="1">
        <f t="array" ref="AQ595">INDEX($K:$P,ROW(),MATCH(AQ$3,$K$2:$P$2,0))</f>
        <v>0.05</v>
      </c>
      <c r="AR595" s="150" cm="1">
        <f t="array" ref="AR595">INDEX($K:$P,ROW(),MATCH(AR$3,$K$2:$P$2,0))</f>
        <v>0.05</v>
      </c>
      <c r="AS595" s="150" cm="1">
        <f t="array" ref="AS595">INDEX($K:$P,ROW(),MATCH(AS$3,$K$2:$P$2,0))</f>
        <v>0.05</v>
      </c>
      <c r="AT595" s="150" cm="1">
        <f t="array" ref="AT595">INDEX($K:$P,ROW(),MATCH(AT$3,$K$2:$P$2,0))</f>
        <v>0.05</v>
      </c>
      <c r="AU595" s="150" cm="1">
        <f t="array" ref="AU595">INDEX($K:$P,ROW(),MATCH(AU$3,$K$2:$P$2,0))</f>
        <v>0.05</v>
      </c>
      <c r="AV595" s="150" cm="1">
        <f t="array" ref="AV595">INDEX($K:$P,ROW(),MATCH(AV$3,$K$2:$P$2,0))</f>
        <v>0.05</v>
      </c>
      <c r="AW595" s="150" cm="1">
        <f t="array" ref="AW595">INDEX($K:$P,ROW(),MATCH(AW$3,$K$2:$P$2,0))</f>
        <v>0.05</v>
      </c>
      <c r="AX595" s="150" cm="1">
        <f t="array" ref="AX595">INDEX($K:$P,ROW(),MATCH(AX$3,$K$2:$P$2,0))</f>
        <v>0.05</v>
      </c>
      <c r="AY595" s="150" cm="1">
        <f t="array" ref="AY595">INDEX($K:$P,ROW(),MATCH(AY$3,$K$2:$P$2,0))</f>
        <v>0.05</v>
      </c>
      <c r="AZ595" s="150" cm="1">
        <f t="array" ref="AZ595">INDEX($K:$P,ROW(),MATCH(AZ$3,$K$2:$P$2,0))</f>
        <v>0.05</v>
      </c>
      <c r="BA595" s="150" cm="1">
        <f t="array" ref="BA595">INDEX($K:$P,ROW(),MATCH(BA$3,$K$2:$P$2,0))</f>
        <v>0.05</v>
      </c>
      <c r="BB595" s="150" cm="1">
        <f t="array" ref="BB595">INDEX($K:$P,ROW(),MATCH(BB$3,$K$2:$P$2,0))</f>
        <v>0.05</v>
      </c>
      <c r="BC595" s="150" cm="1">
        <f t="array" ref="BC595">INDEX($K:$P,ROW(),MATCH(BC$3,$K$2:$P$2,0))</f>
        <v>0.05</v>
      </c>
      <c r="BD595" s="150" cm="1">
        <f t="array" ref="BD595">INDEX($K:$P,ROW(),MATCH(BD$3,$K$2:$P$2,0))</f>
        <v>0.05</v>
      </c>
      <c r="BE595" s="150" cm="1">
        <f t="array" ref="BE595">INDEX($K:$P,ROW(),MATCH(BE$3,$K$2:$P$2,0))</f>
        <v>0.05</v>
      </c>
      <c r="BF595" s="150" cm="1">
        <f t="array" ref="BF595">INDEX($K:$P,ROW(),MATCH(BF$3,$K$2:$P$2,0))</f>
        <v>0.05</v>
      </c>
      <c r="BG595" s="150" cm="1">
        <f t="array" ref="BG595">INDEX($K:$P,ROW(),MATCH(BG$3,$K$2:$P$2,0))</f>
        <v>0.05</v>
      </c>
      <c r="BH595" s="150" cm="1">
        <f t="array" ref="BH595">INDEX($K:$P,ROW(),MATCH(BH$3,$K$2:$P$2,0))</f>
        <v>0.05</v>
      </c>
      <c r="BI595" s="150" cm="1">
        <f t="array" ref="BI595">INDEX($K:$P,ROW(),MATCH(BI$3,$K$2:$P$2,0))</f>
        <v>0.05</v>
      </c>
      <c r="BJ595" s="150" cm="1">
        <f t="array" ref="BJ595">INDEX($K:$P,ROW(),MATCH(BJ$3,$K$2:$P$2,0))</f>
        <v>0.05</v>
      </c>
      <c r="BK595" s="150" cm="1">
        <f t="array" ref="BK595">INDEX($K:$P,ROW(),MATCH(BK$3,$K$2:$P$2,0))</f>
        <v>0.05</v>
      </c>
      <c r="BL595" s="150" cm="1">
        <f t="array" ref="BL595">INDEX($K:$P,ROW(),MATCH(BL$3,$K$2:$P$2,0))</f>
        <v>0.05</v>
      </c>
      <c r="BM595" s="150" cm="1">
        <f t="array" ref="BM595">INDEX($K:$P,ROW(),MATCH(BM$3,$K$2:$P$2,0))</f>
        <v>0.05</v>
      </c>
      <c r="BN595" s="150" cm="1">
        <f t="array" ref="BN595">INDEX($K:$P,ROW(),MATCH(BN$3,$K$2:$P$2,0))</f>
        <v>0.05</v>
      </c>
      <c r="BO595" s="150" cm="1">
        <f t="array" ref="BO595">INDEX($K:$P,ROW(),MATCH(BO$3,$K$2:$P$2,0))</f>
        <v>0.05</v>
      </c>
      <c r="BP595" s="150" cm="1">
        <f t="array" ref="BP595">INDEX($K:$P,ROW(),MATCH(BP$3,$K$2:$P$2,0))</f>
        <v>0.05</v>
      </c>
      <c r="BQ595" s="150" cm="1">
        <f t="array" ref="BQ595">INDEX($K:$P,ROW(),MATCH(BQ$3,$K$2:$P$2,0))</f>
        <v>0.05</v>
      </c>
      <c r="BR595" s="150" cm="1">
        <f t="array" ref="BR595">INDEX($K:$P,ROW(),MATCH(BR$3,$K$2:$P$2,0))</f>
        <v>0.05</v>
      </c>
      <c r="BS595" s="150" cm="1">
        <f t="array" ref="BS595">INDEX($K:$P,ROW(),MATCH(BS$3,$K$2:$P$2,0))</f>
        <v>0.05</v>
      </c>
      <c r="BT595" s="150" cm="1">
        <f t="array" ref="BT595">INDEX($K:$P,ROW(),MATCH(BT$3,$K$2:$P$2,0))</f>
        <v>0.05</v>
      </c>
      <c r="BU595" s="150" cm="1">
        <f t="array" ref="BU595">INDEX($K:$P,ROW(),MATCH(BU$3,$K$2:$P$2,0))</f>
        <v>0.05</v>
      </c>
      <c r="BV595" s="150" cm="1">
        <f t="array" ref="BV595">INDEX($K:$P,ROW(),MATCH(BV$3,$K$2:$P$2,0))</f>
        <v>0.05</v>
      </c>
      <c r="BW595" s="150" cm="1">
        <f t="array" ref="BW595">INDEX($K:$P,ROW(),MATCH(BW$3,$K$2:$P$2,0))</f>
        <v>0.05</v>
      </c>
      <c r="BX595" s="150" cm="1">
        <f t="array" ref="BX595">INDEX($K:$P,ROW(),MATCH(BX$3,$K$2:$P$2,0))</f>
        <v>0.05</v>
      </c>
      <c r="BY595" s="150" cm="1">
        <f t="array" ref="BY595">INDEX($K:$P,ROW(),MATCH(BY$3,$K$2:$P$2,0))</f>
        <v>0.05</v>
      </c>
      <c r="BZ595" s="150" cm="1">
        <f t="array" ref="BZ595">INDEX($K:$P,ROW(),MATCH(BZ$3,$K$2:$P$2,0))</f>
        <v>0.05</v>
      </c>
      <c r="CA595" s="150" cm="1">
        <f t="array" ref="CA595">INDEX($K:$P,ROW(),MATCH(CA$3,$K$2:$P$2,0))</f>
        <v>0.05</v>
      </c>
      <c r="CB595" s="150" cm="1">
        <f t="array" ref="CB595">INDEX($K:$P,ROW(),MATCH(CB$3,$K$2:$P$2,0))</f>
        <v>0.05</v>
      </c>
      <c r="CC595" s="150" cm="1">
        <f t="array" ref="CC595">INDEX($K:$P,ROW(),MATCH(CC$3,$K$2:$P$2,0))</f>
        <v>0.05</v>
      </c>
      <c r="CD595" s="150" cm="1">
        <f t="array" ref="CD595">INDEX($K:$P,ROW(),MATCH(CD$3,$K$2:$P$2,0))</f>
        <v>0.05</v>
      </c>
      <c r="CE595" s="150" cm="1">
        <f t="array" ref="CE595">INDEX($K:$P,ROW(),MATCH(CE$3,$K$2:$P$2,0))</f>
        <v>0.05</v>
      </c>
      <c r="CF595" s="150" cm="1">
        <f t="array" ref="CF595">INDEX($K:$P,ROW(),MATCH(CF$3,$K$2:$P$2,0))</f>
        <v>0.05</v>
      </c>
      <c r="CG595" s="150" cm="1">
        <f t="array" ref="CG595">INDEX($K:$P,ROW(),MATCH(CG$3,$K$2:$P$2,0))</f>
        <v>0.05</v>
      </c>
      <c r="CH595" s="150" cm="1">
        <f t="array" ref="CH595">INDEX($K:$P,ROW(),MATCH(CH$3,$K$2:$P$2,0))</f>
        <v>0.05</v>
      </c>
      <c r="CI595" s="150" cm="1">
        <f t="array" ref="CI595">INDEX($K:$P,ROW(),MATCH(CI$3,$K$2:$P$2,0))</f>
        <v>0.05</v>
      </c>
      <c r="CJ595" s="150" cm="1">
        <f t="array" ref="CJ595">INDEX($K:$P,ROW(),MATCH(CJ$3,$K$2:$P$2,0))</f>
        <v>0.05</v>
      </c>
      <c r="CK595" s="150" cm="1">
        <f t="array" ref="CK595">INDEX($K:$P,ROW(),MATCH(CK$3,$K$2:$P$2,0))</f>
        <v>0.05</v>
      </c>
      <c r="CL595" s="150" cm="1">
        <f t="array" ref="CL595">INDEX($K:$P,ROW(),MATCH(CL$3,$K$2:$P$2,0))</f>
        <v>0.05</v>
      </c>
      <c r="CN595" s="60"/>
      <c r="CO595" s="150" t="e" cm="1">
        <f t="array" ref="CO595">INDEX($K:$P,ROW(),MATCH(CO$3,$K$2:$P$2,0))</f>
        <v>#N/A</v>
      </c>
      <c r="CP595" s="150" t="e" cm="1">
        <f t="array" ref="CP595">INDEX($K:$P,ROW(),MATCH(CP$3,$K$2:$P$2,0))</f>
        <v>#N/A</v>
      </c>
      <c r="CQ595" s="150" t="e" cm="1">
        <f t="array" ref="CQ595">INDEX($K:$P,ROW(),MATCH(CQ$3,$K$2:$P$2,0))</f>
        <v>#N/A</v>
      </c>
      <c r="CR595" s="150" t="e" cm="1">
        <f t="array" ref="CR595">INDEX($K:$P,ROW(),MATCH(CR$3,$K$2:$P$2,0))</f>
        <v>#N/A</v>
      </c>
      <c r="CS595" s="150" t="e" cm="1">
        <f t="array" ref="CS595">INDEX($K:$P,ROW(),MATCH(CS$3,$K$2:$P$2,0))</f>
        <v>#N/A</v>
      </c>
      <c r="CT595" s="150" t="e" cm="1">
        <f t="array" ref="CT595">INDEX($K:$P,ROW(),MATCH(CT$3,$K$2:$P$2,0))</f>
        <v>#N/A</v>
      </c>
      <c r="CU595" s="150" t="e" cm="1">
        <f t="array" ref="CU595">INDEX($K:$P,ROW(),MATCH(CU$3,$K$2:$P$2,0))</f>
        <v>#N/A</v>
      </c>
      <c r="CV595" s="150" t="e" cm="1">
        <f t="array" ref="CV595">INDEX($K:$P,ROW(),MATCH(CV$3,$K$2:$P$2,0))</f>
        <v>#N/A</v>
      </c>
      <c r="CW595" s="150" t="e" cm="1">
        <f t="array" ref="CW595">INDEX($K:$P,ROW(),MATCH(CW$3,$K$2:$P$2,0))</f>
        <v>#N/A</v>
      </c>
      <c r="CX595" s="150" t="e" cm="1">
        <f t="array" ref="CX595">INDEX($K:$P,ROW(),MATCH(CX$3,$K$2:$P$2,0))</f>
        <v>#N/A</v>
      </c>
      <c r="CY595" s="150" t="e" cm="1">
        <f t="array" ref="CY595">INDEX($K:$P,ROW(),MATCH(CY$3,$K$2:$P$2,0))</f>
        <v>#N/A</v>
      </c>
      <c r="CZ595" s="150" t="e" cm="1">
        <f t="array" ref="CZ595">INDEX($K:$P,ROW(),MATCH(CZ$3,$K$2:$P$2,0))</f>
        <v>#N/A</v>
      </c>
      <c r="DA595" s="150" t="e" cm="1">
        <f t="array" ref="DA595">INDEX($K:$P,ROW(),MATCH(DA$3,$K$2:$P$2,0))</f>
        <v>#N/A</v>
      </c>
      <c r="DB595" s="150" t="e" cm="1">
        <f t="array" ref="DB595">INDEX($K:$P,ROW(),MATCH(DB$3,$K$2:$P$2,0))</f>
        <v>#N/A</v>
      </c>
      <c r="DC595" s="150" t="e" cm="1">
        <f t="array" ref="DC595">INDEX($K:$P,ROW(),MATCH(DC$3,$K$2:$P$2,0))</f>
        <v>#N/A</v>
      </c>
      <c r="DD595" s="150" t="e" cm="1">
        <f t="array" ref="DD595">INDEX($K:$P,ROW(),MATCH(DD$3,$K$2:$P$2,0))</f>
        <v>#N/A</v>
      </c>
      <c r="DE595" s="150" t="e" cm="1">
        <f t="array" ref="DE595">INDEX($K:$P,ROW(),MATCH(DE$3,$K$2:$P$2,0))</f>
        <v>#N/A</v>
      </c>
      <c r="DF595" s="150" t="e" cm="1">
        <f t="array" ref="DF595">INDEX($K:$P,ROW(),MATCH(DF$3,$K$2:$P$2,0))</f>
        <v>#N/A</v>
      </c>
      <c r="DG595" s="150" t="e" cm="1">
        <f t="array" ref="DG595">INDEX($K:$P,ROW(),MATCH(DG$3,$K$2:$P$2,0))</f>
        <v>#N/A</v>
      </c>
      <c r="DH595" s="150" t="e" cm="1">
        <f t="array" ref="DH595">INDEX($K:$P,ROW(),MATCH(DH$3,$K$2:$P$2,0))</f>
        <v>#N/A</v>
      </c>
      <c r="DI595" s="150" t="e" cm="1">
        <f t="array" ref="DI595">INDEX($K:$P,ROW(),MATCH(DI$3,$K$2:$P$2,0))</f>
        <v>#N/A</v>
      </c>
      <c r="DJ595" s="150" t="e" cm="1">
        <f t="array" ref="DJ595">INDEX($K:$P,ROW(),MATCH(DJ$3,$K$2:$P$2,0))</f>
        <v>#N/A</v>
      </c>
      <c r="DK595" s="150" t="e" cm="1">
        <f t="array" ref="DK595">INDEX($K:$P,ROW(),MATCH(DK$3,$K$2:$P$2,0))</f>
        <v>#N/A</v>
      </c>
      <c r="DL595" s="150" t="e" cm="1">
        <f t="array" ref="DL595">INDEX($K:$P,ROW(),MATCH(DL$3,$K$2:$P$2,0))</f>
        <v>#N/A</v>
      </c>
    </row>
    <row r="596" spans="2:116" x14ac:dyDescent="0.4">
      <c r="D596" t="s">
        <v>835</v>
      </c>
      <c r="E596" s="8" t="str">
        <f t="shared" si="676"/>
        <v>596 SUBFREE-PV</v>
      </c>
      <c r="G596" s="158" t="s">
        <v>74</v>
      </c>
      <c r="K596" s="34">
        <f t="shared" ref="K596:P596" ca="1" si="789">SUMIF($3:$3,K$2,596:596)</f>
        <v>-703.55450114461655</v>
      </c>
      <c r="L596" s="34">
        <f t="shared" ca="1" si="789"/>
        <v>-1313.7030669155113</v>
      </c>
      <c r="M596" s="34">
        <f t="shared" ca="1" si="789"/>
        <v>-1497.5678993890963</v>
      </c>
      <c r="N596" s="34">
        <f t="shared" ca="1" si="789"/>
        <v>-1552.9745306868806</v>
      </c>
      <c r="O596" s="34">
        <f t="shared" ca="1" si="789"/>
        <v>-1569.6710068453081</v>
      </c>
      <c r="P596" s="34">
        <f t="shared" ca="1" si="789"/>
        <v>-1574.7023958610139</v>
      </c>
      <c r="R596" s="15"/>
      <c r="S596" s="76">
        <f t="shared" ref="S596:CD596" ca="1" si="790">-S594*S595</f>
        <v>-12.5</v>
      </c>
      <c r="T596" s="76">
        <f t="shared" ca="1" si="790"/>
        <v>-23.810937500000001</v>
      </c>
      <c r="U596" s="76">
        <f t="shared" ca="1" si="790"/>
        <v>-34.045922070312507</v>
      </c>
      <c r="V596" s="76">
        <f t="shared" ca="1" si="790"/>
        <v>-43.307303733374034</v>
      </c>
      <c r="W596" s="76">
        <f t="shared" ca="1" si="790"/>
        <v>-51.687696465736828</v>
      </c>
      <c r="X596" s="76">
        <f t="shared" ca="1" si="790"/>
        <v>-59.270904339433621</v>
      </c>
      <c r="Y596" s="76">
        <f t="shared" ca="1" si="790"/>
        <v>-66.132759564145005</v>
      </c>
      <c r="Z596" s="76">
        <f t="shared" ca="1" si="790"/>
        <v>-72.341880810605701</v>
      </c>
      <c r="AA596" s="76">
        <f t="shared" ca="1" si="790"/>
        <v>-77.960359398496848</v>
      </c>
      <c r="AB596" s="76">
        <f t="shared" ca="1" si="790"/>
        <v>-83.044380210714849</v>
      </c>
      <c r="AC596" s="76">
        <f t="shared" ca="1" si="790"/>
        <v>-87.644783543170604</v>
      </c>
      <c r="AD596" s="76">
        <f t="shared" ca="1" si="790"/>
        <v>-91.807573508626504</v>
      </c>
      <c r="AE596" s="76">
        <f t="shared" ca="1" si="790"/>
        <v>-95.574378078618395</v>
      </c>
      <c r="AF596" s="76">
        <f t="shared" ca="1" si="790"/>
        <v>-98.982865363889843</v>
      </c>
      <c r="AG596" s="76">
        <f t="shared" ca="1" si="790"/>
        <v>-102.06712029614982</v>
      </c>
      <c r="AH596" s="76">
        <f t="shared" ca="1" si="790"/>
        <v>-104.85798547797856</v>
      </c>
      <c r="AI596" s="76">
        <f t="shared" ca="1" si="790"/>
        <v>-107.38336960938587</v>
      </c>
      <c r="AJ596" s="76">
        <f t="shared" ca="1" si="790"/>
        <v>-109.66852657529306</v>
      </c>
      <c r="AK596" s="76">
        <f t="shared" ca="1" si="790"/>
        <v>-111.73630798481827</v>
      </c>
      <c r="AL596" s="76">
        <f t="shared" ca="1" si="790"/>
        <v>-113.60739168776243</v>
      </c>
      <c r="AM596" s="76">
        <f t="shared" ca="1" si="790"/>
        <v>-115.30048855346405</v>
      </c>
      <c r="AN596" s="76">
        <f t="shared" ca="1" si="790"/>
        <v>-116.83252957981577</v>
      </c>
      <c r="AO596" s="76">
        <f t="shared" ca="1" si="790"/>
        <v>-118.21883520353579</v>
      </c>
      <c r="AP596" s="76">
        <f t="shared" ca="1" si="790"/>
        <v>-119.47326850479945</v>
      </c>
      <c r="AQ596" s="76">
        <f t="shared" ca="1" si="790"/>
        <v>-120.60837383828039</v>
      </c>
      <c r="AR596" s="76">
        <f t="shared" ca="1" si="790"/>
        <v>-121.63550227691397</v>
      </c>
      <c r="AS596" s="76">
        <f t="shared" ca="1" si="790"/>
        <v>-122.56492512282253</v>
      </c>
      <c r="AT596" s="76">
        <f t="shared" ca="1" si="790"/>
        <v>-123.40593662051407</v>
      </c>
      <c r="AU596" s="76">
        <f t="shared" ca="1" si="790"/>
        <v>-124.16694689948764</v>
      </c>
      <c r="AV596" s="76">
        <f t="shared" ca="1" si="790"/>
        <v>-124.85556607567388</v>
      </c>
      <c r="AW596" s="76">
        <f t="shared" ca="1" si="790"/>
        <v>-125.47868035272541</v>
      </c>
      <c r="AX596" s="76">
        <f t="shared" ca="1" si="790"/>
        <v>-126.0425208841724</v>
      </c>
      <c r="AY596" s="76">
        <f t="shared" ca="1" si="790"/>
        <v>-126.5527260850655</v>
      </c>
      <c r="AZ596" s="76">
        <f t="shared" ca="1" si="790"/>
        <v>-127.01439801622365</v>
      </c>
      <c r="BA596" s="76">
        <f t="shared" ca="1" si="790"/>
        <v>-127.43215340493039</v>
      </c>
      <c r="BB596" s="76">
        <f t="shared" ca="1" si="790"/>
        <v>-127.81016981228639</v>
      </c>
      <c r="BC596" s="76">
        <f t="shared" ca="1" si="790"/>
        <v>-128.15222740889263</v>
      </c>
      <c r="BD596" s="76">
        <f t="shared" ca="1" si="790"/>
        <v>-128.46174677662174</v>
      </c>
      <c r="BE596" s="76">
        <f t="shared" ca="1" si="790"/>
        <v>-128.74182311449559</v>
      </c>
      <c r="BF596" s="76">
        <f t="shared" ca="1" si="790"/>
        <v>-128.99525719072923</v>
      </c>
      <c r="BG596" s="76">
        <f t="shared" ca="1" si="790"/>
        <v>-129.2245833504611</v>
      </c>
      <c r="BH596" s="76">
        <f t="shared" ca="1" si="790"/>
        <v>-129.43209485924851</v>
      </c>
      <c r="BI596" s="76">
        <f t="shared" ca="1" si="790"/>
        <v>-129.61986683576251</v>
      </c>
      <c r="BJ596" s="76">
        <f t="shared" ca="1" si="790"/>
        <v>-129.78977700301058</v>
      </c>
      <c r="BK596" s="76">
        <f t="shared" ca="1" si="790"/>
        <v>-129.94352446559921</v>
      </c>
      <c r="BL596" s="76">
        <f t="shared" ca="1" si="790"/>
        <v>-130.08264670080908</v>
      </c>
      <c r="BM596" s="76">
        <f t="shared" ca="1" si="790"/>
        <v>-130.20853493339462</v>
      </c>
      <c r="BN596" s="76">
        <f t="shared" ca="1" si="790"/>
        <v>-130.32244804785543</v>
      </c>
      <c r="BO596" s="76">
        <f t="shared" ca="1" si="790"/>
        <v>-130.4255251773032</v>
      </c>
      <c r="BP596" s="76">
        <f t="shared" ca="1" si="790"/>
        <v>-130.51879709481224</v>
      </c>
      <c r="BQ596" s="76">
        <f t="shared" ca="1" si="790"/>
        <v>-130.6031965211682</v>
      </c>
      <c r="BR596" s="76">
        <f t="shared" ca="1" si="790"/>
        <v>-130.67956745209207</v>
      </c>
      <c r="BS596" s="76">
        <f t="shared" ca="1" si="790"/>
        <v>-130.74867359821184</v>
      </c>
      <c r="BT596" s="76">
        <f t="shared" ca="1" si="790"/>
        <v>-130.81120602218192</v>
      </c>
      <c r="BU596" s="76">
        <f t="shared" ca="1" si="790"/>
        <v>-130.86779004932188</v>
      </c>
      <c r="BV596" s="76">
        <f t="shared" ca="1" si="790"/>
        <v>-130.91899152088013</v>
      </c>
      <c r="BW596" s="76">
        <f t="shared" ca="1" si="790"/>
        <v>-130.96532245245641</v>
      </c>
      <c r="BX596" s="76">
        <f t="shared" ca="1" si="790"/>
        <v>-131.00724615416649</v>
      </c>
      <c r="BY596" s="76">
        <f t="shared" ca="1" si="790"/>
        <v>-131.0451818637514</v>
      </c>
      <c r="BZ596" s="76">
        <f t="shared" ca="1" si="790"/>
        <v>-131.07950893896205</v>
      </c>
      <c r="CA596" s="76">
        <f t="shared" ca="1" si="790"/>
        <v>-131.11057065114332</v>
      </c>
      <c r="CB596" s="76">
        <f t="shared" ca="1" si="790"/>
        <v>-131.13867761795331</v>
      </c>
      <c r="CC596" s="76">
        <f t="shared" ca="1" si="790"/>
        <v>-131.16411090954549</v>
      </c>
      <c r="CD596" s="76">
        <f t="shared" ca="1" si="790"/>
        <v>-131.18712485927497</v>
      </c>
      <c r="CE596" s="76">
        <f t="shared" ref="CE596:CL596" ca="1" si="791">-CE594*CE595</f>
        <v>-131.20794960703643</v>
      </c>
      <c r="CF596" s="76">
        <f t="shared" ca="1" si="791"/>
        <v>-131.22679340066711</v>
      </c>
      <c r="CG596" s="76">
        <f t="shared" ca="1" si="791"/>
        <v>-131.24384467842864</v>
      </c>
      <c r="CH596" s="76">
        <f t="shared" ca="1" si="791"/>
        <v>-131.25927395339315</v>
      </c>
      <c r="CI596" s="76">
        <f t="shared" ca="1" si="791"/>
        <v>-131.27323551857663</v>
      </c>
      <c r="CJ596" s="76">
        <f t="shared" ca="1" si="791"/>
        <v>-131.28586898987203</v>
      </c>
      <c r="CK596" s="76">
        <f t="shared" ca="1" si="791"/>
        <v>-131.29730070221044</v>
      </c>
      <c r="CL596" s="76">
        <f t="shared" ca="1" si="791"/>
        <v>-131.30764497291267</v>
      </c>
      <c r="CO596" s="76" t="e">
        <f t="shared" ref="CO596:DL596" ca="1" si="792">-CO594*CO595</f>
        <v>#N/A</v>
      </c>
      <c r="CP596" s="76" t="e">
        <f t="shared" ca="1" si="792"/>
        <v>#N/A</v>
      </c>
      <c r="CQ596" s="76" t="e">
        <f t="shared" ca="1" si="792"/>
        <v>#N/A</v>
      </c>
      <c r="CR596" s="76" t="e">
        <f t="shared" ca="1" si="792"/>
        <v>#N/A</v>
      </c>
      <c r="CS596" s="76" t="e">
        <f t="shared" ca="1" si="792"/>
        <v>#N/A</v>
      </c>
      <c r="CT596" s="76" t="e">
        <f t="shared" ca="1" si="792"/>
        <v>#N/A</v>
      </c>
      <c r="CU596" s="76" t="e">
        <f t="shared" ca="1" si="792"/>
        <v>#N/A</v>
      </c>
      <c r="CV596" s="76" t="e">
        <f t="shared" ca="1" si="792"/>
        <v>#N/A</v>
      </c>
      <c r="CW596" s="76" t="e">
        <f t="shared" ca="1" si="792"/>
        <v>#N/A</v>
      </c>
      <c r="CX596" s="76" t="e">
        <f t="shared" ca="1" si="792"/>
        <v>#N/A</v>
      </c>
      <c r="CY596" s="76" t="e">
        <f t="shared" ca="1" si="792"/>
        <v>#N/A</v>
      </c>
      <c r="CZ596" s="76" t="e">
        <f t="shared" ca="1" si="792"/>
        <v>#N/A</v>
      </c>
      <c r="DA596" s="76" t="e">
        <f t="shared" ca="1" si="792"/>
        <v>#N/A</v>
      </c>
      <c r="DB596" s="76" t="e">
        <f t="shared" ca="1" si="792"/>
        <v>#N/A</v>
      </c>
      <c r="DC596" s="76" t="e">
        <f t="shared" ca="1" si="792"/>
        <v>#N/A</v>
      </c>
      <c r="DD596" s="76" t="e">
        <f t="shared" ca="1" si="792"/>
        <v>#N/A</v>
      </c>
      <c r="DE596" s="76" t="e">
        <f t="shared" ca="1" si="792"/>
        <v>#N/A</v>
      </c>
      <c r="DF596" s="76" t="e">
        <f t="shared" ca="1" si="792"/>
        <v>#N/A</v>
      </c>
      <c r="DG596" s="76" t="e">
        <f t="shared" ca="1" si="792"/>
        <v>#N/A</v>
      </c>
      <c r="DH596" s="76" t="e">
        <f t="shared" ca="1" si="792"/>
        <v>#N/A</v>
      </c>
      <c r="DI596" s="76" t="e">
        <f t="shared" ca="1" si="792"/>
        <v>#N/A</v>
      </c>
      <c r="DJ596" s="76" t="e">
        <f t="shared" ca="1" si="792"/>
        <v>#N/A</v>
      </c>
      <c r="DK596" s="76" t="e">
        <f t="shared" ca="1" si="792"/>
        <v>#N/A</v>
      </c>
      <c r="DL596" s="76" t="e">
        <f t="shared" ca="1" si="792"/>
        <v>#N/A</v>
      </c>
    </row>
    <row r="597" spans="2:116" x14ac:dyDescent="0.4">
      <c r="C597" t="s">
        <v>80</v>
      </c>
      <c r="D597" t="s">
        <v>835</v>
      </c>
      <c r="E597" s="8" t="str">
        <f t="shared" si="676"/>
        <v>597 SUBFREE-PV</v>
      </c>
      <c r="G597" s="127" t="str">
        <f>"# of "&amp;G605&amp;"s - Paid"</f>
        <v># of subscribers - Paid</v>
      </c>
      <c r="H597" s="31"/>
      <c r="I597" s="73"/>
      <c r="J597" s="73"/>
      <c r="K597" s="119">
        <f t="shared" ref="K597:P597" ca="1" si="793">SUMIF($4:$4,K$2,597:597)</f>
        <v>13367.535521747714</v>
      </c>
      <c r="L597" s="119">
        <f t="shared" ca="1" si="793"/>
        <v>38327.89379314243</v>
      </c>
      <c r="M597" s="119">
        <f t="shared" ca="1" si="793"/>
        <v>66781.683881535253</v>
      </c>
      <c r="N597" s="119">
        <f t="shared" ca="1" si="793"/>
        <v>96288.199964585947</v>
      </c>
      <c r="O597" s="119">
        <f t="shared" ca="1" si="793"/>
        <v>126111.94909464678</v>
      </c>
      <c r="P597" s="119">
        <f t="shared" ca="1" si="793"/>
        <v>156031.29461600605</v>
      </c>
      <c r="R597" s="117"/>
      <c r="S597" s="151">
        <f t="shared" ref="S597:CD597" ca="1" si="794">S593+S594+S596</f>
        <v>237.5</v>
      </c>
      <c r="T597" s="151">
        <f t="shared" ca="1" si="794"/>
        <v>689.90781249999998</v>
      </c>
      <c r="U597" s="151">
        <f t="shared" ca="1" si="794"/>
        <v>1336.7803318359374</v>
      </c>
      <c r="V597" s="151">
        <f t="shared" ca="1" si="794"/>
        <v>2159.6191027700443</v>
      </c>
      <c r="W597" s="151">
        <f t="shared" ca="1" si="794"/>
        <v>3141.6853356190441</v>
      </c>
      <c r="X597" s="151">
        <f t="shared" ca="1" si="794"/>
        <v>4267.8325180682832</v>
      </c>
      <c r="Y597" s="151">
        <f t="shared" ca="1" si="794"/>
        <v>5524.3549497870381</v>
      </c>
      <c r="Z597" s="151">
        <f t="shared" ca="1" si="794"/>
        <v>6898.8506851885468</v>
      </c>
      <c r="AA597" s="151">
        <f t="shared" ca="1" si="794"/>
        <v>8380.0975137599853</v>
      </c>
      <c r="AB597" s="151">
        <f t="shared" ca="1" si="794"/>
        <v>9957.9407377635671</v>
      </c>
      <c r="AC597" s="151">
        <f t="shared" ca="1" si="794"/>
        <v>11623.191625083809</v>
      </c>
      <c r="AD597" s="151">
        <f t="shared" ca="1" si="794"/>
        <v>13367.535521747714</v>
      </c>
      <c r="AE597" s="151">
        <f t="shared" ca="1" si="794"/>
        <v>15183.448705241464</v>
      </c>
      <c r="AF597" s="151">
        <f t="shared" ca="1" si="794"/>
        <v>17064.123147155369</v>
      </c>
      <c r="AG597" s="151">
        <f t="shared" ca="1" si="794"/>
        <v>19003.398432782215</v>
      </c>
      <c r="AH597" s="151">
        <f t="shared" ca="1" si="794"/>
        <v>20995.700156863808</v>
      </c>
      <c r="AI597" s="151">
        <f t="shared" ca="1" si="794"/>
        <v>23035.984179442137</v>
      </c>
      <c r="AJ597" s="151">
        <f t="shared" ca="1" si="794"/>
        <v>25119.686184372706</v>
      </c>
      <c r="AK597" s="151">
        <f t="shared" ca="1" si="794"/>
        <v>27242.676036084253</v>
      </c>
      <c r="AL597" s="151">
        <f t="shared" ca="1" si="794"/>
        <v>29401.216478151739</v>
      </c>
      <c r="AM597" s="151">
        <f t="shared" ca="1" si="794"/>
        <v>31591.925760667556</v>
      </c>
      <c r="AN597" s="151">
        <f t="shared" ca="1" si="794"/>
        <v>33811.74382268406</v>
      </c>
      <c r="AO597" s="151">
        <f t="shared" ca="1" si="794"/>
        <v>36057.90169155124</v>
      </c>
      <c r="AP597" s="151">
        <f t="shared" ca="1" si="794"/>
        <v>38327.89379314243</v>
      </c>
      <c r="AQ597" s="151">
        <f t="shared" ca="1" si="794"/>
        <v>40619.452896069757</v>
      </c>
      <c r="AR597" s="151">
        <f t="shared" ca="1" si="794"/>
        <v>42930.527439331127</v>
      </c>
      <c r="AS597" s="151">
        <f t="shared" ca="1" si="794"/>
        <v>45259.26101666475</v>
      </c>
      <c r="AT597" s="151">
        <f t="shared" ca="1" si="794"/>
        <v>47603.973812454518</v>
      </c>
      <c r="AU597" s="151">
        <f t="shared" ca="1" si="794"/>
        <v>49963.145803544779</v>
      </c>
      <c r="AV597" s="151">
        <f t="shared" ca="1" si="794"/>
        <v>52335.401558982579</v>
      </c>
      <c r="AW597" s="151">
        <f t="shared" ca="1" si="794"/>
        <v>54719.496485684365</v>
      </c>
      <c r="AX597" s="151">
        <f t="shared" ca="1" si="794"/>
        <v>57114.304382483642</v>
      </c>
      <c r="AY597" s="151">
        <f t="shared" ca="1" si="794"/>
        <v>59518.806178099891</v>
      </c>
      <c r="AZ597" s="151">
        <f t="shared" ca="1" si="794"/>
        <v>61932.079740408139</v>
      </c>
      <c r="BA597" s="151">
        <f t="shared" ca="1" si="794"/>
        <v>64353.290655101817</v>
      </c>
      <c r="BB597" s="151">
        <f t="shared" ca="1" si="794"/>
        <v>66781.683881535253</v>
      </c>
      <c r="BC597" s="151">
        <f t="shared" ca="1" si="794"/>
        <v>69216.576202304219</v>
      </c>
      <c r="BD597" s="151">
        <f t="shared" ca="1" si="794"/>
        <v>71657.349391060037</v>
      </c>
      <c r="BE597" s="151">
        <f t="shared" ca="1" si="794"/>
        <v>74103.444030235449</v>
      </c>
      <c r="BF597" s="151">
        <f t="shared" ca="1" si="794"/>
        <v>76554.353916859298</v>
      </c>
      <c r="BG597" s="151">
        <f t="shared" ca="1" si="794"/>
        <v>79009.621000518062</v>
      </c>
      <c r="BH597" s="151">
        <f t="shared" ca="1" si="794"/>
        <v>81468.830802843775</v>
      </c>
      <c r="BI597" s="151">
        <f t="shared" ca="1" si="794"/>
        <v>83931.608272723257</v>
      </c>
      <c r="BJ597" s="151">
        <f t="shared" ca="1" si="794"/>
        <v>86397.614035780454</v>
      </c>
      <c r="BK597" s="151">
        <f t="shared" ca="1" si="794"/>
        <v>88866.541000626836</v>
      </c>
      <c r="BL597" s="151">
        <f t="shared" ca="1" si="794"/>
        <v>91338.1112879422</v>
      </c>
      <c r="BM597" s="151">
        <f t="shared" ca="1" si="794"/>
        <v>93812.073451676697</v>
      </c>
      <c r="BN597" s="151">
        <f t="shared" ca="1" si="794"/>
        <v>96288.199964585947</v>
      </c>
      <c r="BO597" s="151">
        <f t="shared" ca="1" si="794"/>
        <v>98766.284942954706</v>
      </c>
      <c r="BP597" s="151">
        <f t="shared" ca="1" si="794"/>
        <v>101246.14208775613</v>
      </c>
      <c r="BQ597" s="151">
        <f t="shared" ca="1" si="794"/>
        <v>103727.60282165832</v>
      </c>
      <c r="BR597" s="151">
        <f t="shared" ca="1" si="794"/>
        <v>106210.51460324807</v>
      </c>
      <c r="BS597" s="151">
        <f t="shared" ca="1" si="794"/>
        <v>108694.7394016141</v>
      </c>
      <c r="BT597" s="151">
        <f t="shared" ca="1" si="794"/>
        <v>111180.15231603557</v>
      </c>
      <c r="BU597" s="151">
        <f t="shared" ca="1" si="794"/>
        <v>113666.64032697269</v>
      </c>
      <c r="BV597" s="151">
        <f t="shared" ca="1" si="794"/>
        <v>116154.1011658694</v>
      </c>
      <c r="BW597" s="151">
        <f t="shared" ca="1" si="794"/>
        <v>118642.44229246608</v>
      </c>
      <c r="BX597" s="151">
        <f t="shared" ca="1" si="794"/>
        <v>121131.57996939523</v>
      </c>
      <c r="BY597" s="151">
        <f t="shared" ca="1" si="794"/>
        <v>123621.4384248065</v>
      </c>
      <c r="BZ597" s="151">
        <f t="shared" ca="1" si="794"/>
        <v>126111.94909464678</v>
      </c>
      <c r="CA597" s="151">
        <f t="shared" ca="1" si="794"/>
        <v>128603.04993701851</v>
      </c>
      <c r="CB597" s="151">
        <f t="shared" ca="1" si="794"/>
        <v>131094.68481175962</v>
      </c>
      <c r="CC597" s="151">
        <f t="shared" ca="1" si="794"/>
        <v>133586.80291904099</v>
      </c>
      <c r="CD597" s="151">
        <f t="shared" ca="1" si="794"/>
        <v>136079.35829136721</v>
      </c>
      <c r="CE597" s="151">
        <f t="shared" ref="CE597:CL597" ca="1" si="795">CE593+CE594+CE596</f>
        <v>138572.30933390092</v>
      </c>
      <c r="CF597" s="151">
        <f t="shared" ca="1" si="795"/>
        <v>141065.61840851358</v>
      </c>
      <c r="CG597" s="151">
        <f t="shared" ca="1" si="795"/>
        <v>143559.25145740373</v>
      </c>
      <c r="CH597" s="151">
        <f t="shared" ca="1" si="795"/>
        <v>146053.17766251822</v>
      </c>
      <c r="CI597" s="151">
        <f t="shared" ca="1" si="795"/>
        <v>148547.36913737119</v>
      </c>
      <c r="CJ597" s="151">
        <f t="shared" ca="1" si="795"/>
        <v>151041.80064817876</v>
      </c>
      <c r="CK597" s="151">
        <f t="shared" ca="1" si="795"/>
        <v>153536.44936152073</v>
      </c>
      <c r="CL597" s="151">
        <f t="shared" ca="1" si="795"/>
        <v>156031.29461600605</v>
      </c>
      <c r="CN597" s="73"/>
      <c r="CO597" s="151" t="e">
        <f t="shared" ref="CO597:DL597" ca="1" si="796">CO593+CO594+CO596</f>
        <v>#N/A</v>
      </c>
      <c r="CP597" s="151" t="e">
        <f t="shared" ca="1" si="796"/>
        <v>#N/A</v>
      </c>
      <c r="CQ597" s="151" t="e">
        <f t="shared" ca="1" si="796"/>
        <v>#N/A</v>
      </c>
      <c r="CR597" s="151" t="e">
        <f t="shared" ca="1" si="796"/>
        <v>#N/A</v>
      </c>
      <c r="CS597" s="151" t="e">
        <f t="shared" ca="1" si="796"/>
        <v>#N/A</v>
      </c>
      <c r="CT597" s="151" t="e">
        <f t="shared" ca="1" si="796"/>
        <v>#N/A</v>
      </c>
      <c r="CU597" s="151" t="e">
        <f t="shared" ca="1" si="796"/>
        <v>#N/A</v>
      </c>
      <c r="CV597" s="151" t="e">
        <f t="shared" ca="1" si="796"/>
        <v>#N/A</v>
      </c>
      <c r="CW597" s="151" t="e">
        <f t="shared" ca="1" si="796"/>
        <v>#N/A</v>
      </c>
      <c r="CX597" s="151" t="e">
        <f t="shared" ca="1" si="796"/>
        <v>#N/A</v>
      </c>
      <c r="CY597" s="151" t="e">
        <f t="shared" ca="1" si="796"/>
        <v>#N/A</v>
      </c>
      <c r="CZ597" s="151" t="e">
        <f t="shared" ca="1" si="796"/>
        <v>#N/A</v>
      </c>
      <c r="DA597" s="151" t="e">
        <f t="shared" ca="1" si="796"/>
        <v>#N/A</v>
      </c>
      <c r="DB597" s="151" t="e">
        <f t="shared" ca="1" si="796"/>
        <v>#N/A</v>
      </c>
      <c r="DC597" s="151" t="e">
        <f t="shared" ca="1" si="796"/>
        <v>#N/A</v>
      </c>
      <c r="DD597" s="151" t="e">
        <f t="shared" ca="1" si="796"/>
        <v>#N/A</v>
      </c>
      <c r="DE597" s="151" t="e">
        <f t="shared" ca="1" si="796"/>
        <v>#N/A</v>
      </c>
      <c r="DF597" s="151" t="e">
        <f t="shared" ca="1" si="796"/>
        <v>#N/A</v>
      </c>
      <c r="DG597" s="151" t="e">
        <f t="shared" ca="1" si="796"/>
        <v>#N/A</v>
      </c>
      <c r="DH597" s="151" t="e">
        <f t="shared" ca="1" si="796"/>
        <v>#N/A</v>
      </c>
      <c r="DI597" s="151" t="e">
        <f t="shared" ca="1" si="796"/>
        <v>#N/A</v>
      </c>
      <c r="DJ597" s="151" t="e">
        <f t="shared" ca="1" si="796"/>
        <v>#N/A</v>
      </c>
      <c r="DK597" s="151" t="e">
        <f t="shared" ca="1" si="796"/>
        <v>#N/A</v>
      </c>
      <c r="DL597" s="151" t="e">
        <f t="shared" ca="1" si="796"/>
        <v>#N/A</v>
      </c>
    </row>
    <row r="598" spans="2:116" x14ac:dyDescent="0.4">
      <c r="D598" t="s">
        <v>835</v>
      </c>
      <c r="E598" s="8" t="str">
        <f t="shared" si="676"/>
        <v>598 SUBFREE-PV</v>
      </c>
      <c r="G598" s="145" t="s">
        <v>62</v>
      </c>
      <c r="H598" s="12"/>
      <c r="I598" s="60"/>
      <c r="J598" s="60"/>
      <c r="K598" s="34">
        <f t="shared" ref="K598:P598" ca="1" si="797">K597-SUM(K596,K593:K594)</f>
        <v>0</v>
      </c>
      <c r="L598" s="34">
        <f t="shared" ca="1" si="797"/>
        <v>0</v>
      </c>
      <c r="M598" s="34">
        <f t="shared" ca="1" si="797"/>
        <v>0</v>
      </c>
      <c r="N598" s="34">
        <f t="shared" ca="1" si="797"/>
        <v>0</v>
      </c>
      <c r="O598" s="34">
        <f t="shared" ca="1" si="797"/>
        <v>0</v>
      </c>
      <c r="P598" s="34">
        <f t="shared" ca="1" si="797"/>
        <v>0</v>
      </c>
      <c r="R598" s="15"/>
      <c r="S598" s="76">
        <f t="shared" ref="S598:CD598" ca="1" si="798">S597-SUM(S596,S593:S594)</f>
        <v>0</v>
      </c>
      <c r="T598" s="76">
        <f t="shared" ca="1" si="798"/>
        <v>0</v>
      </c>
      <c r="U598" s="76">
        <f t="shared" ca="1" si="798"/>
        <v>0</v>
      </c>
      <c r="V598" s="76">
        <f t="shared" ca="1" si="798"/>
        <v>0</v>
      </c>
      <c r="W598" s="76">
        <f t="shared" ca="1" si="798"/>
        <v>0</v>
      </c>
      <c r="X598" s="76">
        <f t="shared" ca="1" si="798"/>
        <v>0</v>
      </c>
      <c r="Y598" s="76">
        <f t="shared" ca="1" si="798"/>
        <v>0</v>
      </c>
      <c r="Z598" s="76">
        <f t="shared" ca="1" si="798"/>
        <v>0</v>
      </c>
      <c r="AA598" s="76">
        <f t="shared" ca="1" si="798"/>
        <v>0</v>
      </c>
      <c r="AB598" s="76">
        <f t="shared" ca="1" si="798"/>
        <v>0</v>
      </c>
      <c r="AC598" s="76">
        <f t="shared" ca="1" si="798"/>
        <v>0</v>
      </c>
      <c r="AD598" s="76">
        <f t="shared" ca="1" si="798"/>
        <v>0</v>
      </c>
      <c r="AE598" s="76">
        <f t="shared" ca="1" si="798"/>
        <v>0</v>
      </c>
      <c r="AF598" s="76">
        <f t="shared" ca="1" si="798"/>
        <v>0</v>
      </c>
      <c r="AG598" s="76">
        <f t="shared" ca="1" si="798"/>
        <v>0</v>
      </c>
      <c r="AH598" s="76">
        <f t="shared" ca="1" si="798"/>
        <v>0</v>
      </c>
      <c r="AI598" s="76">
        <f t="shared" ca="1" si="798"/>
        <v>0</v>
      </c>
      <c r="AJ598" s="76">
        <f t="shared" ca="1" si="798"/>
        <v>0</v>
      </c>
      <c r="AK598" s="76">
        <f t="shared" ca="1" si="798"/>
        <v>0</v>
      </c>
      <c r="AL598" s="76">
        <f t="shared" ca="1" si="798"/>
        <v>0</v>
      </c>
      <c r="AM598" s="76">
        <f t="shared" ca="1" si="798"/>
        <v>0</v>
      </c>
      <c r="AN598" s="76">
        <f t="shared" ca="1" si="798"/>
        <v>0</v>
      </c>
      <c r="AO598" s="76">
        <f t="shared" ca="1" si="798"/>
        <v>0</v>
      </c>
      <c r="AP598" s="76">
        <f t="shared" ca="1" si="798"/>
        <v>0</v>
      </c>
      <c r="AQ598" s="76">
        <f t="shared" ca="1" si="798"/>
        <v>0</v>
      </c>
      <c r="AR598" s="76">
        <f t="shared" ca="1" si="798"/>
        <v>0</v>
      </c>
      <c r="AS598" s="76">
        <f t="shared" ca="1" si="798"/>
        <v>0</v>
      </c>
      <c r="AT598" s="76">
        <f t="shared" ca="1" si="798"/>
        <v>0</v>
      </c>
      <c r="AU598" s="76">
        <f t="shared" ca="1" si="798"/>
        <v>0</v>
      </c>
      <c r="AV598" s="76">
        <f t="shared" ca="1" si="798"/>
        <v>0</v>
      </c>
      <c r="AW598" s="76">
        <f t="shared" ca="1" si="798"/>
        <v>0</v>
      </c>
      <c r="AX598" s="76">
        <f t="shared" ca="1" si="798"/>
        <v>0</v>
      </c>
      <c r="AY598" s="76">
        <f t="shared" ca="1" si="798"/>
        <v>0</v>
      </c>
      <c r="AZ598" s="76">
        <f t="shared" ca="1" si="798"/>
        <v>0</v>
      </c>
      <c r="BA598" s="76">
        <f t="shared" ca="1" si="798"/>
        <v>0</v>
      </c>
      <c r="BB598" s="76">
        <f t="shared" ca="1" si="798"/>
        <v>0</v>
      </c>
      <c r="BC598" s="76">
        <f t="shared" ca="1" si="798"/>
        <v>0</v>
      </c>
      <c r="BD598" s="76">
        <f t="shared" ca="1" si="798"/>
        <v>0</v>
      </c>
      <c r="BE598" s="76">
        <f t="shared" ca="1" si="798"/>
        <v>0</v>
      </c>
      <c r="BF598" s="76">
        <f t="shared" ca="1" si="798"/>
        <v>0</v>
      </c>
      <c r="BG598" s="76">
        <f t="shared" ca="1" si="798"/>
        <v>0</v>
      </c>
      <c r="BH598" s="76">
        <f t="shared" ca="1" si="798"/>
        <v>0</v>
      </c>
      <c r="BI598" s="76">
        <f t="shared" ca="1" si="798"/>
        <v>0</v>
      </c>
      <c r="BJ598" s="76">
        <f t="shared" ca="1" si="798"/>
        <v>0</v>
      </c>
      <c r="BK598" s="76">
        <f t="shared" ca="1" si="798"/>
        <v>0</v>
      </c>
      <c r="BL598" s="76">
        <f t="shared" ca="1" si="798"/>
        <v>0</v>
      </c>
      <c r="BM598" s="76">
        <f t="shared" ca="1" si="798"/>
        <v>0</v>
      </c>
      <c r="BN598" s="76">
        <f t="shared" ca="1" si="798"/>
        <v>0</v>
      </c>
      <c r="BO598" s="76">
        <f t="shared" ca="1" si="798"/>
        <v>0</v>
      </c>
      <c r="BP598" s="76">
        <f t="shared" ca="1" si="798"/>
        <v>0</v>
      </c>
      <c r="BQ598" s="76">
        <f t="shared" ca="1" si="798"/>
        <v>0</v>
      </c>
      <c r="BR598" s="76">
        <f t="shared" ca="1" si="798"/>
        <v>0</v>
      </c>
      <c r="BS598" s="76">
        <f t="shared" ca="1" si="798"/>
        <v>0</v>
      </c>
      <c r="BT598" s="76">
        <f t="shared" ca="1" si="798"/>
        <v>0</v>
      </c>
      <c r="BU598" s="76">
        <f t="shared" ca="1" si="798"/>
        <v>0</v>
      </c>
      <c r="BV598" s="76">
        <f t="shared" ca="1" si="798"/>
        <v>0</v>
      </c>
      <c r="BW598" s="76">
        <f t="shared" ca="1" si="798"/>
        <v>0</v>
      </c>
      <c r="BX598" s="76">
        <f t="shared" ca="1" si="798"/>
        <v>0</v>
      </c>
      <c r="BY598" s="76">
        <f t="shared" ca="1" si="798"/>
        <v>0</v>
      </c>
      <c r="BZ598" s="76">
        <f t="shared" ca="1" si="798"/>
        <v>0</v>
      </c>
      <c r="CA598" s="76">
        <f t="shared" ca="1" si="798"/>
        <v>0</v>
      </c>
      <c r="CB598" s="76">
        <f t="shared" ca="1" si="798"/>
        <v>0</v>
      </c>
      <c r="CC598" s="76">
        <f t="shared" ca="1" si="798"/>
        <v>0</v>
      </c>
      <c r="CD598" s="76">
        <f t="shared" ca="1" si="798"/>
        <v>0</v>
      </c>
      <c r="CE598" s="76">
        <f t="shared" ref="CE598:CL598" ca="1" si="799">CE597-SUM(CE596,CE593:CE594)</f>
        <v>0</v>
      </c>
      <c r="CF598" s="76">
        <f t="shared" ca="1" si="799"/>
        <v>0</v>
      </c>
      <c r="CG598" s="76">
        <f t="shared" ca="1" si="799"/>
        <v>0</v>
      </c>
      <c r="CH598" s="76">
        <f t="shared" ca="1" si="799"/>
        <v>0</v>
      </c>
      <c r="CI598" s="76">
        <f t="shared" ca="1" si="799"/>
        <v>0</v>
      </c>
      <c r="CJ598" s="76">
        <f t="shared" ca="1" si="799"/>
        <v>0</v>
      </c>
      <c r="CK598" s="76">
        <f t="shared" ca="1" si="799"/>
        <v>0</v>
      </c>
      <c r="CL598" s="76">
        <f t="shared" ca="1" si="799"/>
        <v>0</v>
      </c>
      <c r="CN598" s="60"/>
      <c r="CO598" s="76" t="e">
        <f t="shared" ref="CO598:DL598" ca="1" si="800">CO597-SUM(CO596,CO593:CO594)</f>
        <v>#N/A</v>
      </c>
      <c r="CP598" s="76" t="e">
        <f t="shared" ca="1" si="800"/>
        <v>#N/A</v>
      </c>
      <c r="CQ598" s="76" t="e">
        <f t="shared" ca="1" si="800"/>
        <v>#N/A</v>
      </c>
      <c r="CR598" s="76" t="e">
        <f t="shared" ca="1" si="800"/>
        <v>#N/A</v>
      </c>
      <c r="CS598" s="76" t="e">
        <f t="shared" ca="1" si="800"/>
        <v>#N/A</v>
      </c>
      <c r="CT598" s="76" t="e">
        <f t="shared" ca="1" si="800"/>
        <v>#N/A</v>
      </c>
      <c r="CU598" s="76" t="e">
        <f t="shared" ca="1" si="800"/>
        <v>#N/A</v>
      </c>
      <c r="CV598" s="76" t="e">
        <f t="shared" ca="1" si="800"/>
        <v>#N/A</v>
      </c>
      <c r="CW598" s="76" t="e">
        <f t="shared" ca="1" si="800"/>
        <v>#N/A</v>
      </c>
      <c r="CX598" s="76" t="e">
        <f t="shared" ca="1" si="800"/>
        <v>#N/A</v>
      </c>
      <c r="CY598" s="76" t="e">
        <f t="shared" ca="1" si="800"/>
        <v>#N/A</v>
      </c>
      <c r="CZ598" s="76" t="e">
        <f t="shared" ca="1" si="800"/>
        <v>#N/A</v>
      </c>
      <c r="DA598" s="76" t="e">
        <f t="shared" ca="1" si="800"/>
        <v>#N/A</v>
      </c>
      <c r="DB598" s="76" t="e">
        <f t="shared" ca="1" si="800"/>
        <v>#N/A</v>
      </c>
      <c r="DC598" s="76" t="e">
        <f t="shared" ca="1" si="800"/>
        <v>#N/A</v>
      </c>
      <c r="DD598" s="76" t="e">
        <f t="shared" ca="1" si="800"/>
        <v>#N/A</v>
      </c>
      <c r="DE598" s="76" t="e">
        <f t="shared" ca="1" si="800"/>
        <v>#N/A</v>
      </c>
      <c r="DF598" s="76" t="e">
        <f t="shared" ca="1" si="800"/>
        <v>#N/A</v>
      </c>
      <c r="DG598" s="76" t="e">
        <f t="shared" ca="1" si="800"/>
        <v>#N/A</v>
      </c>
      <c r="DH598" s="76" t="e">
        <f t="shared" ca="1" si="800"/>
        <v>#N/A</v>
      </c>
      <c r="DI598" s="76" t="e">
        <f t="shared" ca="1" si="800"/>
        <v>#N/A</v>
      </c>
      <c r="DJ598" s="76" t="e">
        <f t="shared" ca="1" si="800"/>
        <v>#N/A</v>
      </c>
      <c r="DK598" s="76" t="e">
        <f t="shared" ca="1" si="800"/>
        <v>#N/A</v>
      </c>
      <c r="DL598" s="76" t="e">
        <f t="shared" ca="1" si="800"/>
        <v>#N/A</v>
      </c>
    </row>
    <row r="599" spans="2:116" x14ac:dyDescent="0.4">
      <c r="D599" t="s">
        <v>835</v>
      </c>
      <c r="E599" s="8" t="str">
        <f t="shared" si="676"/>
        <v>599 SUBFREE-PV</v>
      </c>
      <c r="G599" s="13"/>
      <c r="H599" s="12"/>
      <c r="K599" s="34"/>
      <c r="L599" s="34"/>
      <c r="M599" s="34"/>
      <c r="N599" s="34"/>
      <c r="O599" s="34"/>
      <c r="P599" s="34"/>
      <c r="R599" s="15"/>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c r="CO599" s="76"/>
      <c r="CP599" s="76"/>
      <c r="CQ599" s="76"/>
      <c r="CR599" s="76"/>
      <c r="CS599" s="76"/>
      <c r="CT599" s="76"/>
      <c r="CU599" s="76"/>
      <c r="CV599" s="76"/>
      <c r="CW599" s="76"/>
      <c r="CX599" s="76"/>
      <c r="CY599" s="76"/>
      <c r="CZ599" s="76"/>
      <c r="DA599" s="76"/>
      <c r="DB599" s="76"/>
      <c r="DC599" s="76"/>
      <c r="DD599" s="76"/>
      <c r="DE599" s="76"/>
      <c r="DF599" s="76"/>
      <c r="DG599" s="76"/>
      <c r="DH599" s="76"/>
      <c r="DI599" s="76"/>
      <c r="DJ599" s="76"/>
      <c r="DK599" s="76"/>
      <c r="DL599" s="76"/>
    </row>
    <row r="600" spans="2:116" x14ac:dyDescent="0.4">
      <c r="D600" t="s">
        <v>835</v>
      </c>
      <c r="E600" s="8" t="str">
        <f t="shared" si="676"/>
        <v>600 SUBFREE-PV</v>
      </c>
      <c r="G600" s="95" t="str">
        <f>G602&amp;":"</f>
        <v>Revenue - (Primary label):</v>
      </c>
      <c r="H600" s="12"/>
      <c r="I600" s="60"/>
      <c r="J600" s="60"/>
      <c r="K600" s="34"/>
      <c r="L600" s="34"/>
      <c r="M600" s="34"/>
      <c r="N600" s="34"/>
      <c r="O600" s="34"/>
      <c r="P600" s="34"/>
      <c r="R600" s="15"/>
      <c r="S600" s="76"/>
      <c r="T600" s="76"/>
      <c r="U600" s="76"/>
      <c r="V600" s="76"/>
      <c r="W600" s="76"/>
      <c r="X600" s="76"/>
      <c r="Y600" s="76"/>
      <c r="Z600" s="76"/>
      <c r="AA600" s="76"/>
      <c r="AB600" s="76"/>
      <c r="AC600" s="76"/>
      <c r="AD600" s="76"/>
      <c r="AE600" s="76"/>
      <c r="AF600" s="76"/>
      <c r="AG600" s="76"/>
      <c r="AH600" s="76"/>
      <c r="AI600" s="76"/>
      <c r="AJ600" s="76"/>
      <c r="AK600" s="76"/>
      <c r="AL600" s="76"/>
      <c r="AM600" s="76"/>
      <c r="AN600" s="76"/>
      <c r="AO600" s="76"/>
      <c r="AP600" s="76"/>
      <c r="AQ600" s="76"/>
      <c r="AR600" s="76"/>
      <c r="AS600" s="76"/>
      <c r="AT600" s="76"/>
      <c r="AU600" s="76"/>
      <c r="AV600" s="76"/>
      <c r="AW600" s="76"/>
      <c r="AX600" s="76"/>
      <c r="AY600" s="76"/>
      <c r="AZ600" s="76"/>
      <c r="BA600" s="76"/>
      <c r="BB600" s="76"/>
      <c r="BC600" s="76"/>
      <c r="BD600" s="76"/>
      <c r="BE600" s="76"/>
      <c r="BF600" s="76"/>
      <c r="BG600" s="76"/>
      <c r="BH600" s="76"/>
      <c r="BI600" s="76"/>
      <c r="BJ600" s="76"/>
      <c r="BK600" s="76"/>
      <c r="BL600" s="76"/>
      <c r="BM600" s="76"/>
      <c r="BN600" s="76"/>
      <c r="BO600" s="76"/>
      <c r="BP600" s="76"/>
      <c r="BQ600" s="76"/>
      <c r="BR600" s="76"/>
      <c r="BS600" s="76"/>
      <c r="BT600" s="76"/>
      <c r="BU600" s="76"/>
      <c r="BV600" s="76"/>
      <c r="BW600" s="76"/>
      <c r="BX600" s="76"/>
      <c r="BY600" s="76"/>
      <c r="BZ600" s="76"/>
      <c r="CA600" s="76"/>
      <c r="CB600" s="76"/>
      <c r="CC600" s="76"/>
      <c r="CD600" s="76"/>
      <c r="CE600" s="76"/>
      <c r="CF600" s="76"/>
      <c r="CG600" s="76"/>
      <c r="CH600" s="76"/>
      <c r="CI600" s="76"/>
      <c r="CJ600" s="76"/>
      <c r="CK600" s="76"/>
      <c r="CL600" s="76"/>
      <c r="CN600" s="60"/>
      <c r="CO600" s="76"/>
      <c r="CP600" s="76"/>
      <c r="CQ600" s="76"/>
      <c r="CR600" s="76"/>
      <c r="CS600" s="76"/>
      <c r="CT600" s="76"/>
      <c r="CU600" s="76"/>
      <c r="CV600" s="76"/>
      <c r="CW600" s="76"/>
      <c r="CX600" s="76"/>
      <c r="CY600" s="76"/>
      <c r="CZ600" s="76"/>
      <c r="DA600" s="76"/>
      <c r="DB600" s="76"/>
      <c r="DC600" s="76"/>
      <c r="DD600" s="76"/>
      <c r="DE600" s="76"/>
      <c r="DF600" s="76"/>
      <c r="DG600" s="76"/>
      <c r="DH600" s="76"/>
      <c r="DI600" s="76"/>
      <c r="DJ600" s="76"/>
      <c r="DK600" s="76"/>
      <c r="DL600" s="76"/>
    </row>
    <row r="601" spans="2:116" x14ac:dyDescent="0.4">
      <c r="B601" t="str">
        <f>E601</f>
        <v>601 SUBFREE-PV</v>
      </c>
      <c r="D601" t="s">
        <v>835</v>
      </c>
      <c r="E601" s="8" t="str">
        <f t="shared" si="676"/>
        <v>601 SUBFREE-PV</v>
      </c>
      <c r="G601" s="145" t="s">
        <v>498</v>
      </c>
      <c r="H601" s="12"/>
      <c r="I601" s="60"/>
      <c r="J601" s="60"/>
      <c r="K601" s="18">
        <v>20</v>
      </c>
      <c r="L601" s="18">
        <v>20</v>
      </c>
      <c r="M601" s="18">
        <v>20</v>
      </c>
      <c r="N601" s="18">
        <v>20</v>
      </c>
      <c r="O601" s="18">
        <v>20</v>
      </c>
      <c r="P601" s="18">
        <v>20</v>
      </c>
      <c r="R601" s="19"/>
      <c r="S601" s="147" cm="1">
        <f t="array" ref="S601">INDEX($K:$P,ROW(),MATCH(S$3,$K$2:$P$2,0))</f>
        <v>20</v>
      </c>
      <c r="T601" s="147" cm="1">
        <f t="array" ref="T601">INDEX($K:$P,ROW(),MATCH(T$3,$K$2:$P$2,0))</f>
        <v>20</v>
      </c>
      <c r="U601" s="147" cm="1">
        <f t="array" ref="U601">INDEX($K:$P,ROW(),MATCH(U$3,$K$2:$P$2,0))</f>
        <v>20</v>
      </c>
      <c r="V601" s="147" cm="1">
        <f t="array" ref="V601">INDEX($K:$P,ROW(),MATCH(V$3,$K$2:$P$2,0))</f>
        <v>20</v>
      </c>
      <c r="W601" s="147" cm="1">
        <f t="array" ref="W601">INDEX($K:$P,ROW(),MATCH(W$3,$K$2:$P$2,0))</f>
        <v>20</v>
      </c>
      <c r="X601" s="147" cm="1">
        <f t="array" ref="X601">INDEX($K:$P,ROW(),MATCH(X$3,$K$2:$P$2,0))</f>
        <v>20</v>
      </c>
      <c r="Y601" s="147" cm="1">
        <f t="array" ref="Y601">INDEX($K:$P,ROW(),MATCH(Y$3,$K$2:$P$2,0))</f>
        <v>20</v>
      </c>
      <c r="Z601" s="147" cm="1">
        <f t="array" ref="Z601">INDEX($K:$P,ROW(),MATCH(Z$3,$K$2:$P$2,0))</f>
        <v>20</v>
      </c>
      <c r="AA601" s="147" cm="1">
        <f t="array" ref="AA601">INDEX($K:$P,ROW(),MATCH(AA$3,$K$2:$P$2,0))</f>
        <v>20</v>
      </c>
      <c r="AB601" s="147" cm="1">
        <f t="array" ref="AB601">INDEX($K:$P,ROW(),MATCH(AB$3,$K$2:$P$2,0))</f>
        <v>20</v>
      </c>
      <c r="AC601" s="147" cm="1">
        <f t="array" ref="AC601">INDEX($K:$P,ROW(),MATCH(AC$3,$K$2:$P$2,0))</f>
        <v>20</v>
      </c>
      <c r="AD601" s="147" cm="1">
        <f t="array" ref="AD601">INDEX($K:$P,ROW(),MATCH(AD$3,$K$2:$P$2,0))</f>
        <v>20</v>
      </c>
      <c r="AE601" s="147" cm="1">
        <f t="array" ref="AE601">INDEX($K:$P,ROW(),MATCH(AE$3,$K$2:$P$2,0))</f>
        <v>20</v>
      </c>
      <c r="AF601" s="147" cm="1">
        <f t="array" ref="AF601">INDEX($K:$P,ROW(),MATCH(AF$3,$K$2:$P$2,0))</f>
        <v>20</v>
      </c>
      <c r="AG601" s="147" cm="1">
        <f t="array" ref="AG601">INDEX($K:$P,ROW(),MATCH(AG$3,$K$2:$P$2,0))</f>
        <v>20</v>
      </c>
      <c r="AH601" s="147" cm="1">
        <f t="array" ref="AH601">INDEX($K:$P,ROW(),MATCH(AH$3,$K$2:$P$2,0))</f>
        <v>20</v>
      </c>
      <c r="AI601" s="147" cm="1">
        <f t="array" ref="AI601">INDEX($K:$P,ROW(),MATCH(AI$3,$K$2:$P$2,0))</f>
        <v>20</v>
      </c>
      <c r="AJ601" s="147" cm="1">
        <f t="array" ref="AJ601">INDEX($K:$P,ROW(),MATCH(AJ$3,$K$2:$P$2,0))</f>
        <v>20</v>
      </c>
      <c r="AK601" s="147" cm="1">
        <f t="array" ref="AK601">INDEX($K:$P,ROW(),MATCH(AK$3,$K$2:$P$2,0))</f>
        <v>20</v>
      </c>
      <c r="AL601" s="147" cm="1">
        <f t="array" ref="AL601">INDEX($K:$P,ROW(),MATCH(AL$3,$K$2:$P$2,0))</f>
        <v>20</v>
      </c>
      <c r="AM601" s="147" cm="1">
        <f t="array" ref="AM601">INDEX($K:$P,ROW(),MATCH(AM$3,$K$2:$P$2,0))</f>
        <v>20</v>
      </c>
      <c r="AN601" s="147" cm="1">
        <f t="array" ref="AN601">INDEX($K:$P,ROW(),MATCH(AN$3,$K$2:$P$2,0))</f>
        <v>20</v>
      </c>
      <c r="AO601" s="147" cm="1">
        <f t="array" ref="AO601">INDEX($K:$P,ROW(),MATCH(AO$3,$K$2:$P$2,0))</f>
        <v>20</v>
      </c>
      <c r="AP601" s="147" cm="1">
        <f t="array" ref="AP601">INDEX($K:$P,ROW(),MATCH(AP$3,$K$2:$P$2,0))</f>
        <v>20</v>
      </c>
      <c r="AQ601" s="147" cm="1">
        <f t="array" ref="AQ601">INDEX($K:$P,ROW(),MATCH(AQ$3,$K$2:$P$2,0))</f>
        <v>20</v>
      </c>
      <c r="AR601" s="147" cm="1">
        <f t="array" ref="AR601">INDEX($K:$P,ROW(),MATCH(AR$3,$K$2:$P$2,0))</f>
        <v>20</v>
      </c>
      <c r="AS601" s="147" cm="1">
        <f t="array" ref="AS601">INDEX($K:$P,ROW(),MATCH(AS$3,$K$2:$P$2,0))</f>
        <v>20</v>
      </c>
      <c r="AT601" s="147" cm="1">
        <f t="array" ref="AT601">INDEX($K:$P,ROW(),MATCH(AT$3,$K$2:$P$2,0))</f>
        <v>20</v>
      </c>
      <c r="AU601" s="147" cm="1">
        <f t="array" ref="AU601">INDEX($K:$P,ROW(),MATCH(AU$3,$K$2:$P$2,0))</f>
        <v>20</v>
      </c>
      <c r="AV601" s="147" cm="1">
        <f t="array" ref="AV601">INDEX($K:$P,ROW(),MATCH(AV$3,$K$2:$P$2,0))</f>
        <v>20</v>
      </c>
      <c r="AW601" s="147" cm="1">
        <f t="array" ref="AW601">INDEX($K:$P,ROW(),MATCH(AW$3,$K$2:$P$2,0))</f>
        <v>20</v>
      </c>
      <c r="AX601" s="147" cm="1">
        <f t="array" ref="AX601">INDEX($K:$P,ROW(),MATCH(AX$3,$K$2:$P$2,0))</f>
        <v>20</v>
      </c>
      <c r="AY601" s="147" cm="1">
        <f t="array" ref="AY601">INDEX($K:$P,ROW(),MATCH(AY$3,$K$2:$P$2,0))</f>
        <v>20</v>
      </c>
      <c r="AZ601" s="147" cm="1">
        <f t="array" ref="AZ601">INDEX($K:$P,ROW(),MATCH(AZ$3,$K$2:$P$2,0))</f>
        <v>20</v>
      </c>
      <c r="BA601" s="147" cm="1">
        <f t="array" ref="BA601">INDEX($K:$P,ROW(),MATCH(BA$3,$K$2:$P$2,0))</f>
        <v>20</v>
      </c>
      <c r="BB601" s="147" cm="1">
        <f t="array" ref="BB601">INDEX($K:$P,ROW(),MATCH(BB$3,$K$2:$P$2,0))</f>
        <v>20</v>
      </c>
      <c r="BC601" s="147" cm="1">
        <f t="array" ref="BC601">INDEX($K:$P,ROW(),MATCH(BC$3,$K$2:$P$2,0))</f>
        <v>20</v>
      </c>
      <c r="BD601" s="147" cm="1">
        <f t="array" ref="BD601">INDEX($K:$P,ROW(),MATCH(BD$3,$K$2:$P$2,0))</f>
        <v>20</v>
      </c>
      <c r="BE601" s="147" cm="1">
        <f t="array" ref="BE601">INDEX($K:$P,ROW(),MATCH(BE$3,$K$2:$P$2,0))</f>
        <v>20</v>
      </c>
      <c r="BF601" s="147" cm="1">
        <f t="array" ref="BF601">INDEX($K:$P,ROW(),MATCH(BF$3,$K$2:$P$2,0))</f>
        <v>20</v>
      </c>
      <c r="BG601" s="147" cm="1">
        <f t="array" ref="BG601">INDEX($K:$P,ROW(),MATCH(BG$3,$K$2:$P$2,0))</f>
        <v>20</v>
      </c>
      <c r="BH601" s="147" cm="1">
        <f t="array" ref="BH601">INDEX($K:$P,ROW(),MATCH(BH$3,$K$2:$P$2,0))</f>
        <v>20</v>
      </c>
      <c r="BI601" s="147" cm="1">
        <f t="array" ref="BI601">INDEX($K:$P,ROW(),MATCH(BI$3,$K$2:$P$2,0))</f>
        <v>20</v>
      </c>
      <c r="BJ601" s="147" cm="1">
        <f t="array" ref="BJ601">INDEX($K:$P,ROW(),MATCH(BJ$3,$K$2:$P$2,0))</f>
        <v>20</v>
      </c>
      <c r="BK601" s="147" cm="1">
        <f t="array" ref="BK601">INDEX($K:$P,ROW(),MATCH(BK$3,$K$2:$P$2,0))</f>
        <v>20</v>
      </c>
      <c r="BL601" s="147" cm="1">
        <f t="array" ref="BL601">INDEX($K:$P,ROW(),MATCH(BL$3,$K$2:$P$2,0))</f>
        <v>20</v>
      </c>
      <c r="BM601" s="147" cm="1">
        <f t="array" ref="BM601">INDEX($K:$P,ROW(),MATCH(BM$3,$K$2:$P$2,0))</f>
        <v>20</v>
      </c>
      <c r="BN601" s="147" cm="1">
        <f t="array" ref="BN601">INDEX($K:$P,ROW(),MATCH(BN$3,$K$2:$P$2,0))</f>
        <v>20</v>
      </c>
      <c r="BO601" s="147" cm="1">
        <f t="array" ref="BO601">INDEX($K:$P,ROW(),MATCH(BO$3,$K$2:$P$2,0))</f>
        <v>20</v>
      </c>
      <c r="BP601" s="147" cm="1">
        <f t="array" ref="BP601">INDEX($K:$P,ROW(),MATCH(BP$3,$K$2:$P$2,0))</f>
        <v>20</v>
      </c>
      <c r="BQ601" s="147" cm="1">
        <f t="array" ref="BQ601">INDEX($K:$P,ROW(),MATCH(BQ$3,$K$2:$P$2,0))</f>
        <v>20</v>
      </c>
      <c r="BR601" s="147" cm="1">
        <f t="array" ref="BR601">INDEX($K:$P,ROW(),MATCH(BR$3,$K$2:$P$2,0))</f>
        <v>20</v>
      </c>
      <c r="BS601" s="147" cm="1">
        <f t="array" ref="BS601">INDEX($K:$P,ROW(),MATCH(BS$3,$K$2:$P$2,0))</f>
        <v>20</v>
      </c>
      <c r="BT601" s="147" cm="1">
        <f t="array" ref="BT601">INDEX($K:$P,ROW(),MATCH(BT$3,$K$2:$P$2,0))</f>
        <v>20</v>
      </c>
      <c r="BU601" s="147" cm="1">
        <f t="array" ref="BU601">INDEX($K:$P,ROW(),MATCH(BU$3,$K$2:$P$2,0))</f>
        <v>20</v>
      </c>
      <c r="BV601" s="147" cm="1">
        <f t="array" ref="BV601">INDEX($K:$P,ROW(),MATCH(BV$3,$K$2:$P$2,0))</f>
        <v>20</v>
      </c>
      <c r="BW601" s="147" cm="1">
        <f t="array" ref="BW601">INDEX($K:$P,ROW(),MATCH(BW$3,$K$2:$P$2,0))</f>
        <v>20</v>
      </c>
      <c r="BX601" s="147" cm="1">
        <f t="array" ref="BX601">INDEX($K:$P,ROW(),MATCH(BX$3,$K$2:$P$2,0))</f>
        <v>20</v>
      </c>
      <c r="BY601" s="147" cm="1">
        <f t="array" ref="BY601">INDEX($K:$P,ROW(),MATCH(BY$3,$K$2:$P$2,0))</f>
        <v>20</v>
      </c>
      <c r="BZ601" s="147" cm="1">
        <f t="array" ref="BZ601">INDEX($K:$P,ROW(),MATCH(BZ$3,$K$2:$P$2,0))</f>
        <v>20</v>
      </c>
      <c r="CA601" s="147" cm="1">
        <f t="array" ref="CA601">INDEX($K:$P,ROW(),MATCH(CA$3,$K$2:$P$2,0))</f>
        <v>20</v>
      </c>
      <c r="CB601" s="147" cm="1">
        <f t="array" ref="CB601">INDEX($K:$P,ROW(),MATCH(CB$3,$K$2:$P$2,0))</f>
        <v>20</v>
      </c>
      <c r="CC601" s="147" cm="1">
        <f t="array" ref="CC601">INDEX($K:$P,ROW(),MATCH(CC$3,$K$2:$P$2,0))</f>
        <v>20</v>
      </c>
      <c r="CD601" s="147" cm="1">
        <f t="array" ref="CD601">INDEX($K:$P,ROW(),MATCH(CD$3,$K$2:$P$2,0))</f>
        <v>20</v>
      </c>
      <c r="CE601" s="147" cm="1">
        <f t="array" ref="CE601">INDEX($K:$P,ROW(),MATCH(CE$3,$K$2:$P$2,0))</f>
        <v>20</v>
      </c>
      <c r="CF601" s="147" cm="1">
        <f t="array" ref="CF601">INDEX($K:$P,ROW(),MATCH(CF$3,$K$2:$P$2,0))</f>
        <v>20</v>
      </c>
      <c r="CG601" s="147" cm="1">
        <f t="array" ref="CG601">INDEX($K:$P,ROW(),MATCH(CG$3,$K$2:$P$2,0))</f>
        <v>20</v>
      </c>
      <c r="CH601" s="147" cm="1">
        <f t="array" ref="CH601">INDEX($K:$P,ROW(),MATCH(CH$3,$K$2:$P$2,0))</f>
        <v>20</v>
      </c>
      <c r="CI601" s="147" cm="1">
        <f t="array" ref="CI601">INDEX($K:$P,ROW(),MATCH(CI$3,$K$2:$P$2,0))</f>
        <v>20</v>
      </c>
      <c r="CJ601" s="147" cm="1">
        <f t="array" ref="CJ601">INDEX($K:$P,ROW(),MATCH(CJ$3,$K$2:$P$2,0))</f>
        <v>20</v>
      </c>
      <c r="CK601" s="147" cm="1">
        <f t="array" ref="CK601">INDEX($K:$P,ROW(),MATCH(CK$3,$K$2:$P$2,0))</f>
        <v>20</v>
      </c>
      <c r="CL601" s="147" cm="1">
        <f t="array" ref="CL601">INDEX($K:$P,ROW(),MATCH(CL$3,$K$2:$P$2,0))</f>
        <v>20</v>
      </c>
      <c r="CN601" s="60"/>
      <c r="CO601" s="147" t="e" cm="1">
        <f t="array" ref="CO601">INDEX($K:$P,ROW(),MATCH(CO$3,$K$2:$P$2,0))</f>
        <v>#N/A</v>
      </c>
      <c r="CP601" s="147" t="e" cm="1">
        <f t="array" ref="CP601">INDEX($K:$P,ROW(),MATCH(CP$3,$K$2:$P$2,0))</f>
        <v>#N/A</v>
      </c>
      <c r="CQ601" s="147" t="e" cm="1">
        <f t="array" ref="CQ601">INDEX($K:$P,ROW(),MATCH(CQ$3,$K$2:$P$2,0))</f>
        <v>#N/A</v>
      </c>
      <c r="CR601" s="147" t="e" cm="1">
        <f t="array" ref="CR601">INDEX($K:$P,ROW(),MATCH(CR$3,$K$2:$P$2,0))</f>
        <v>#N/A</v>
      </c>
      <c r="CS601" s="147" t="e" cm="1">
        <f t="array" ref="CS601">INDEX($K:$P,ROW(),MATCH(CS$3,$K$2:$P$2,0))</f>
        <v>#N/A</v>
      </c>
      <c r="CT601" s="147" t="e" cm="1">
        <f t="array" ref="CT601">INDEX($K:$P,ROW(),MATCH(CT$3,$K$2:$P$2,0))</f>
        <v>#N/A</v>
      </c>
      <c r="CU601" s="147" t="e" cm="1">
        <f t="array" ref="CU601">INDEX($K:$P,ROW(),MATCH(CU$3,$K$2:$P$2,0))</f>
        <v>#N/A</v>
      </c>
      <c r="CV601" s="147" t="e" cm="1">
        <f t="array" ref="CV601">INDEX($K:$P,ROW(),MATCH(CV$3,$K$2:$P$2,0))</f>
        <v>#N/A</v>
      </c>
      <c r="CW601" s="147" t="e" cm="1">
        <f t="array" ref="CW601">INDEX($K:$P,ROW(),MATCH(CW$3,$K$2:$P$2,0))</f>
        <v>#N/A</v>
      </c>
      <c r="CX601" s="147" t="e" cm="1">
        <f t="array" ref="CX601">INDEX($K:$P,ROW(),MATCH(CX$3,$K$2:$P$2,0))</f>
        <v>#N/A</v>
      </c>
      <c r="CY601" s="147" t="e" cm="1">
        <f t="array" ref="CY601">INDEX($K:$P,ROW(),MATCH(CY$3,$K$2:$P$2,0))</f>
        <v>#N/A</v>
      </c>
      <c r="CZ601" s="147" t="e" cm="1">
        <f t="array" ref="CZ601">INDEX($K:$P,ROW(),MATCH(CZ$3,$K$2:$P$2,0))</f>
        <v>#N/A</v>
      </c>
      <c r="DA601" s="147" t="e" cm="1">
        <f t="array" ref="DA601">INDEX($K:$P,ROW(),MATCH(DA$3,$K$2:$P$2,0))</f>
        <v>#N/A</v>
      </c>
      <c r="DB601" s="147" t="e" cm="1">
        <f t="array" ref="DB601">INDEX($K:$P,ROW(),MATCH(DB$3,$K$2:$P$2,0))</f>
        <v>#N/A</v>
      </c>
      <c r="DC601" s="147" t="e" cm="1">
        <f t="array" ref="DC601">INDEX($K:$P,ROW(),MATCH(DC$3,$K$2:$P$2,0))</f>
        <v>#N/A</v>
      </c>
      <c r="DD601" s="147" t="e" cm="1">
        <f t="array" ref="DD601">INDEX($K:$P,ROW(),MATCH(DD$3,$K$2:$P$2,0))</f>
        <v>#N/A</v>
      </c>
      <c r="DE601" s="147" t="e" cm="1">
        <f t="array" ref="DE601">INDEX($K:$P,ROW(),MATCH(DE$3,$K$2:$P$2,0))</f>
        <v>#N/A</v>
      </c>
      <c r="DF601" s="147" t="e" cm="1">
        <f t="array" ref="DF601">INDEX($K:$P,ROW(),MATCH(DF$3,$K$2:$P$2,0))</f>
        <v>#N/A</v>
      </c>
      <c r="DG601" s="147" t="e" cm="1">
        <f t="array" ref="DG601">INDEX($K:$P,ROW(),MATCH(DG$3,$K$2:$P$2,0))</f>
        <v>#N/A</v>
      </c>
      <c r="DH601" s="147" t="e" cm="1">
        <f t="array" ref="DH601">INDEX($K:$P,ROW(),MATCH(DH$3,$K$2:$P$2,0))</f>
        <v>#N/A</v>
      </c>
      <c r="DI601" s="147" t="e" cm="1">
        <f t="array" ref="DI601">INDEX($K:$P,ROW(),MATCH(DI$3,$K$2:$P$2,0))</f>
        <v>#N/A</v>
      </c>
      <c r="DJ601" s="147" t="e" cm="1">
        <f t="array" ref="DJ601">INDEX($K:$P,ROW(),MATCH(DJ$3,$K$2:$P$2,0))</f>
        <v>#N/A</v>
      </c>
      <c r="DK601" s="147" t="e" cm="1">
        <f t="array" ref="DK601">INDEX($K:$P,ROW(),MATCH(DK$3,$K$2:$P$2,0))</f>
        <v>#N/A</v>
      </c>
      <c r="DL601" s="147" t="e" cm="1">
        <f t="array" ref="DL601">INDEX($K:$P,ROW(),MATCH(DL$3,$K$2:$P$2,0))</f>
        <v>#N/A</v>
      </c>
    </row>
    <row r="602" spans="2:116" x14ac:dyDescent="0.4">
      <c r="C602" t="s">
        <v>198</v>
      </c>
      <c r="D602" t="s">
        <v>835</v>
      </c>
      <c r="E602" s="8" t="str">
        <f t="shared" si="676"/>
        <v>602 SUBFREE-PV</v>
      </c>
      <c r="G602" s="126" t="str">
        <f>"Revenue - "&amp;G604</f>
        <v>Revenue - (Primary label)</v>
      </c>
      <c r="H602" s="27"/>
      <c r="I602" s="78"/>
      <c r="J602" s="78"/>
      <c r="K602" s="63">
        <f t="shared" ref="K602:P602" ca="1" si="801">SUMIF($3:$3,K$2,602:602)</f>
        <v>1218030.5674650024</v>
      </c>
      <c r="L602" s="63">
        <f t="shared" ca="1" si="801"/>
        <v>6087110.3850488318</v>
      </c>
      <c r="M602" s="63">
        <f t="shared" ca="1" si="801"/>
        <v>12578090.576123284</v>
      </c>
      <c r="N602" s="63">
        <f t="shared" ca="1" si="801"/>
        <v>19557821.306312613</v>
      </c>
      <c r="O602" s="63">
        <f t="shared" ca="1" si="801"/>
        <v>26684834.257647865</v>
      </c>
      <c r="P602" s="63">
        <f t="shared" ca="1" si="801"/>
        <v>33856229.876478396</v>
      </c>
      <c r="R602" s="118"/>
      <c r="S602" s="148">
        <f ca="1">S601*AVERAGE(S597,S593)</f>
        <v>2375</v>
      </c>
      <c r="T602" s="148">
        <f t="shared" ref="T602:CE602" ca="1" si="802">T601*AVERAGE(T597,T593)</f>
        <v>9274.078125</v>
      </c>
      <c r="U602" s="148">
        <f t="shared" ca="1" si="802"/>
        <v>20266.881443359376</v>
      </c>
      <c r="V602" s="148">
        <f t="shared" ca="1" si="802"/>
        <v>34963.994346059815</v>
      </c>
      <c r="W602" s="148">
        <f t="shared" ca="1" si="802"/>
        <v>53013.044383890883</v>
      </c>
      <c r="X602" s="148">
        <f t="shared" ca="1" si="802"/>
        <v>74095.178536873267</v>
      </c>
      <c r="Y602" s="148">
        <f t="shared" ca="1" si="802"/>
        <v>97921.874678553213</v>
      </c>
      <c r="Z602" s="148">
        <f t="shared" ca="1" si="802"/>
        <v>124232.05634975585</v>
      </c>
      <c r="AA602" s="148">
        <f t="shared" ca="1" si="802"/>
        <v>152789.48198948533</v>
      </c>
      <c r="AB602" s="148">
        <f t="shared" ca="1" si="802"/>
        <v>183380.38251523554</v>
      </c>
      <c r="AC602" s="148">
        <f t="shared" ca="1" si="802"/>
        <v>215811.32362847376</v>
      </c>
      <c r="AD602" s="148">
        <f t="shared" ca="1" si="802"/>
        <v>249907.27146831522</v>
      </c>
      <c r="AE602" s="148">
        <f t="shared" ca="1" si="802"/>
        <v>285509.84226989176</v>
      </c>
      <c r="AF602" s="148">
        <f t="shared" ca="1" si="802"/>
        <v>322475.7185239683</v>
      </c>
      <c r="AG602" s="148">
        <f t="shared" ca="1" si="802"/>
        <v>360675.2157993759</v>
      </c>
      <c r="AH602" s="148">
        <f t="shared" ca="1" si="802"/>
        <v>399990.98589646019</v>
      </c>
      <c r="AI602" s="148">
        <f t="shared" ca="1" si="802"/>
        <v>440316.84336305945</v>
      </c>
      <c r="AJ602" s="148">
        <f t="shared" ca="1" si="802"/>
        <v>481556.70363814849</v>
      </c>
      <c r="AK602" s="148">
        <f t="shared" ca="1" si="802"/>
        <v>523623.62220456952</v>
      </c>
      <c r="AL602" s="148">
        <f t="shared" ca="1" si="802"/>
        <v>566438.92514235992</v>
      </c>
      <c r="AM602" s="148">
        <f t="shared" ca="1" si="802"/>
        <v>609931.42238819296</v>
      </c>
      <c r="AN602" s="148">
        <f t="shared" ca="1" si="802"/>
        <v>654036.69583351607</v>
      </c>
      <c r="AO602" s="148">
        <f t="shared" ca="1" si="802"/>
        <v>698696.45514235308</v>
      </c>
      <c r="AP602" s="148">
        <f t="shared" ca="1" si="802"/>
        <v>743857.95484693663</v>
      </c>
      <c r="AQ602" s="148">
        <f t="shared" ca="1" si="802"/>
        <v>789473.46689212194</v>
      </c>
      <c r="AR602" s="148">
        <f t="shared" ca="1" si="802"/>
        <v>835499.80335400882</v>
      </c>
      <c r="AS602" s="148">
        <f t="shared" ca="1" si="802"/>
        <v>881897.88455995871</v>
      </c>
      <c r="AT602" s="148">
        <f t="shared" ca="1" si="802"/>
        <v>928632.34829119267</v>
      </c>
      <c r="AU602" s="148">
        <f t="shared" ca="1" si="802"/>
        <v>975671.19615999295</v>
      </c>
      <c r="AV602" s="148">
        <f t="shared" ca="1" si="802"/>
        <v>1022985.4736252736</v>
      </c>
      <c r="AW602" s="148">
        <f t="shared" ca="1" si="802"/>
        <v>1070548.9804466695</v>
      </c>
      <c r="AX602" s="148">
        <f t="shared" ca="1" si="802"/>
        <v>1118338.0086816801</v>
      </c>
      <c r="AY602" s="148">
        <f t="shared" ca="1" si="802"/>
        <v>1166331.1056058353</v>
      </c>
      <c r="AZ602" s="148">
        <f t="shared" ca="1" si="802"/>
        <v>1214508.8591850803</v>
      </c>
      <c r="BA602" s="148">
        <f t="shared" ca="1" si="802"/>
        <v>1262853.7039550997</v>
      </c>
      <c r="BB602" s="148">
        <f t="shared" ca="1" si="802"/>
        <v>1311349.7453663708</v>
      </c>
      <c r="BC602" s="148">
        <f t="shared" ca="1" si="802"/>
        <v>1359982.6008383948</v>
      </c>
      <c r="BD602" s="148">
        <f t="shared" ca="1" si="802"/>
        <v>1408739.2559336426</v>
      </c>
      <c r="BE602" s="148">
        <f t="shared" ca="1" si="802"/>
        <v>1457607.9342129547</v>
      </c>
      <c r="BF602" s="148">
        <f t="shared" ca="1" si="802"/>
        <v>1506577.9794709475</v>
      </c>
      <c r="BG602" s="148">
        <f t="shared" ca="1" si="802"/>
        <v>1555639.7491737735</v>
      </c>
      <c r="BH602" s="148">
        <f t="shared" ca="1" si="802"/>
        <v>1604784.5180336181</v>
      </c>
      <c r="BI602" s="148">
        <f t="shared" ca="1" si="802"/>
        <v>1654004.3907556704</v>
      </c>
      <c r="BJ602" s="148">
        <f t="shared" ca="1" si="802"/>
        <v>1703292.223085037</v>
      </c>
      <c r="BK602" s="148">
        <f t="shared" ca="1" si="802"/>
        <v>1752641.5503640729</v>
      </c>
      <c r="BL602" s="148">
        <f t="shared" ca="1" si="802"/>
        <v>1802046.5228856902</v>
      </c>
      <c r="BM602" s="148">
        <f t="shared" ca="1" si="802"/>
        <v>1851501.8473961891</v>
      </c>
      <c r="BN602" s="148">
        <f t="shared" ca="1" si="802"/>
        <v>1901002.7341626263</v>
      </c>
      <c r="BO602" s="148">
        <f t="shared" ca="1" si="802"/>
        <v>1950544.8490754068</v>
      </c>
      <c r="BP602" s="148">
        <f t="shared" ca="1" si="802"/>
        <v>2000124.2703071085</v>
      </c>
      <c r="BQ602" s="148">
        <f t="shared" ca="1" si="802"/>
        <v>2049737.4490941444</v>
      </c>
      <c r="BR602" s="148">
        <f t="shared" ca="1" si="802"/>
        <v>2099381.1742490642</v>
      </c>
      <c r="BS602" s="148">
        <f t="shared" ca="1" si="802"/>
        <v>2149052.5400486216</v>
      </c>
      <c r="BT602" s="148">
        <f t="shared" ca="1" si="802"/>
        <v>2198748.9171764967</v>
      </c>
      <c r="BU602" s="148">
        <f t="shared" ca="1" si="802"/>
        <v>2248467.9264300824</v>
      </c>
      <c r="BV602" s="148">
        <f t="shared" ca="1" si="802"/>
        <v>2298207.4149284209</v>
      </c>
      <c r="BW602" s="148">
        <f t="shared" ca="1" si="802"/>
        <v>2347965.4345833547</v>
      </c>
      <c r="BX602" s="148">
        <f t="shared" ca="1" si="802"/>
        <v>2397740.2226186129</v>
      </c>
      <c r="BY602" s="148">
        <f t="shared" ca="1" si="802"/>
        <v>2447530.1839420171</v>
      </c>
      <c r="BZ602" s="148">
        <f t="shared" ca="1" si="802"/>
        <v>2497333.8751945328</v>
      </c>
      <c r="CA602" s="148">
        <f t="shared" ca="1" si="802"/>
        <v>2547149.9903166532</v>
      </c>
      <c r="CB602" s="148">
        <f t="shared" ca="1" si="802"/>
        <v>2596977.3474877812</v>
      </c>
      <c r="CC602" s="148">
        <f t="shared" ca="1" si="802"/>
        <v>2646814.8773080064</v>
      </c>
      <c r="CD602" s="148">
        <f t="shared" ca="1" si="802"/>
        <v>2696661.612104082</v>
      </c>
      <c r="CE602" s="148">
        <f t="shared" ca="1" si="802"/>
        <v>2746516.6762526808</v>
      </c>
      <c r="CF602" s="148">
        <f t="shared" ref="CF602:DL602" ca="1" si="803">CF601*AVERAGE(CF597,CF593)</f>
        <v>2796379.2774241455</v>
      </c>
      <c r="CG602" s="148">
        <f t="shared" ca="1" si="803"/>
        <v>2846248.6986591732</v>
      </c>
      <c r="CH602" s="148">
        <f t="shared" ca="1" si="803"/>
        <v>2896124.2911992199</v>
      </c>
      <c r="CI602" s="148">
        <f t="shared" ca="1" si="803"/>
        <v>2946005.4679988939</v>
      </c>
      <c r="CJ602" s="148">
        <f t="shared" ca="1" si="803"/>
        <v>2995891.6978554996</v>
      </c>
      <c r="CK602" s="148">
        <f t="shared" ca="1" si="803"/>
        <v>3045782.5000969949</v>
      </c>
      <c r="CL602" s="148">
        <f t="shared" ca="1" si="803"/>
        <v>3095677.4397752676</v>
      </c>
      <c r="CM602" s="148" t="e">
        <f t="shared" si="803"/>
        <v>#DIV/0!</v>
      </c>
      <c r="CN602" s="148" t="e">
        <f t="shared" si="803"/>
        <v>#DIV/0!</v>
      </c>
      <c r="CO602" s="148" t="e">
        <f t="shared" ca="1" si="803"/>
        <v>#N/A</v>
      </c>
      <c r="CP602" s="148" t="e">
        <f t="shared" ca="1" si="803"/>
        <v>#N/A</v>
      </c>
      <c r="CQ602" s="148" t="e">
        <f t="shared" ca="1" si="803"/>
        <v>#N/A</v>
      </c>
      <c r="CR602" s="148" t="e">
        <f t="shared" ca="1" si="803"/>
        <v>#N/A</v>
      </c>
      <c r="CS602" s="148" t="e">
        <f t="shared" ca="1" si="803"/>
        <v>#N/A</v>
      </c>
      <c r="CT602" s="148" t="e">
        <f t="shared" ca="1" si="803"/>
        <v>#N/A</v>
      </c>
      <c r="CU602" s="148" t="e">
        <f t="shared" ca="1" si="803"/>
        <v>#N/A</v>
      </c>
      <c r="CV602" s="148" t="e">
        <f t="shared" ca="1" si="803"/>
        <v>#N/A</v>
      </c>
      <c r="CW602" s="148" t="e">
        <f t="shared" ca="1" si="803"/>
        <v>#N/A</v>
      </c>
      <c r="CX602" s="148" t="e">
        <f t="shared" ca="1" si="803"/>
        <v>#N/A</v>
      </c>
      <c r="CY602" s="148" t="e">
        <f t="shared" ca="1" si="803"/>
        <v>#N/A</v>
      </c>
      <c r="CZ602" s="148" t="e">
        <f t="shared" ca="1" si="803"/>
        <v>#N/A</v>
      </c>
      <c r="DA602" s="148" t="e">
        <f t="shared" ca="1" si="803"/>
        <v>#N/A</v>
      </c>
      <c r="DB602" s="148" t="e">
        <f t="shared" ca="1" si="803"/>
        <v>#N/A</v>
      </c>
      <c r="DC602" s="148" t="e">
        <f t="shared" ca="1" si="803"/>
        <v>#N/A</v>
      </c>
      <c r="DD602" s="148" t="e">
        <f t="shared" ca="1" si="803"/>
        <v>#N/A</v>
      </c>
      <c r="DE602" s="148" t="e">
        <f t="shared" ca="1" si="803"/>
        <v>#N/A</v>
      </c>
      <c r="DF602" s="148" t="e">
        <f t="shared" ca="1" si="803"/>
        <v>#N/A</v>
      </c>
      <c r="DG602" s="148" t="e">
        <f t="shared" ca="1" si="803"/>
        <v>#N/A</v>
      </c>
      <c r="DH602" s="148" t="e">
        <f t="shared" ca="1" si="803"/>
        <v>#N/A</v>
      </c>
      <c r="DI602" s="148" t="e">
        <f t="shared" ca="1" si="803"/>
        <v>#N/A</v>
      </c>
      <c r="DJ602" s="148" t="e">
        <f t="shared" ca="1" si="803"/>
        <v>#N/A</v>
      </c>
      <c r="DK602" s="148" t="e">
        <f t="shared" ca="1" si="803"/>
        <v>#N/A</v>
      </c>
      <c r="DL602" s="148" t="e">
        <f t="shared" ca="1" si="803"/>
        <v>#N/A</v>
      </c>
    </row>
    <row r="603" spans="2:116" x14ac:dyDescent="0.4">
      <c r="D603" t="s">
        <v>835</v>
      </c>
      <c r="E603" s="8" t="str">
        <f t="shared" si="676"/>
        <v>603 SUBFREE-PV</v>
      </c>
      <c r="G603" s="126"/>
      <c r="H603" s="27"/>
      <c r="I603" s="78"/>
      <c r="J603" s="78"/>
      <c r="K603" s="28"/>
      <c r="L603" s="28"/>
      <c r="M603" s="28"/>
      <c r="N603" s="28"/>
      <c r="O603" s="28"/>
      <c r="P603" s="28"/>
      <c r="R603" s="33"/>
      <c r="S603" s="77"/>
      <c r="T603" s="77"/>
      <c r="U603" s="77"/>
      <c r="V603" s="77"/>
      <c r="W603" s="77"/>
      <c r="X603" s="77"/>
      <c r="Y603" s="77"/>
      <c r="Z603" s="77"/>
      <c r="AA603" s="77"/>
      <c r="AB603" s="77"/>
      <c r="AC603" s="77"/>
      <c r="AD603" s="77"/>
      <c r="AE603" s="77"/>
      <c r="AF603" s="77"/>
      <c r="AG603" s="77"/>
      <c r="AH603" s="77"/>
      <c r="AI603" s="77"/>
      <c r="AJ603" s="77"/>
      <c r="AK603" s="77"/>
      <c r="AL603" s="77"/>
      <c r="AM603" s="77"/>
      <c r="AN603" s="77"/>
      <c r="AO603" s="77"/>
      <c r="AP603" s="77"/>
      <c r="AQ603" s="77"/>
      <c r="AR603" s="77"/>
      <c r="AS603" s="77"/>
      <c r="AT603" s="77"/>
      <c r="AU603" s="77"/>
      <c r="AV603" s="77"/>
      <c r="AW603" s="77"/>
      <c r="AX603" s="77"/>
      <c r="AY603" s="77"/>
      <c r="AZ603" s="77"/>
      <c r="BA603" s="77"/>
      <c r="BB603" s="77"/>
      <c r="BC603" s="77"/>
      <c r="BD603" s="77"/>
      <c r="BE603" s="77"/>
      <c r="BF603" s="77"/>
      <c r="BG603" s="77"/>
      <c r="BH603" s="77"/>
      <c r="BI603" s="77"/>
      <c r="BJ603" s="77"/>
      <c r="BK603" s="77"/>
      <c r="BL603" s="77"/>
      <c r="BM603" s="77"/>
      <c r="BN603" s="77"/>
      <c r="BO603" s="77"/>
      <c r="BP603" s="77"/>
      <c r="BQ603" s="77"/>
      <c r="BR603" s="77"/>
      <c r="BS603" s="77"/>
      <c r="BT603" s="77"/>
      <c r="BU603" s="77"/>
      <c r="BV603" s="77"/>
      <c r="BW603" s="77"/>
      <c r="BX603" s="77"/>
      <c r="BY603" s="77"/>
      <c r="BZ603" s="77"/>
      <c r="CA603" s="77"/>
      <c r="CB603" s="77"/>
      <c r="CC603" s="77"/>
      <c r="CD603" s="77"/>
      <c r="CE603" s="77"/>
      <c r="CF603" s="77"/>
      <c r="CG603" s="77"/>
      <c r="CH603" s="77"/>
      <c r="CI603" s="77"/>
      <c r="CJ603" s="77"/>
      <c r="CK603" s="77"/>
      <c r="CL603" s="77"/>
      <c r="CN603" s="78"/>
      <c r="CO603" s="77"/>
      <c r="CP603" s="77"/>
      <c r="CQ603" s="77"/>
      <c r="CR603" s="77"/>
      <c r="CS603" s="77"/>
      <c r="CT603" s="77"/>
      <c r="CU603" s="77"/>
      <c r="CV603" s="77"/>
      <c r="CW603" s="77"/>
      <c r="CX603" s="77"/>
      <c r="CY603" s="77"/>
      <c r="CZ603" s="77"/>
      <c r="DA603" s="77"/>
      <c r="DB603" s="77"/>
      <c r="DC603" s="77"/>
      <c r="DD603" s="77"/>
      <c r="DE603" s="77"/>
      <c r="DF603" s="77"/>
      <c r="DG603" s="77"/>
      <c r="DH603" s="77"/>
      <c r="DI603" s="77"/>
      <c r="DJ603" s="77"/>
      <c r="DK603" s="77"/>
      <c r="DL603" s="77"/>
    </row>
    <row r="604" spans="2:116" x14ac:dyDescent="0.4">
      <c r="B604" t="s">
        <v>332</v>
      </c>
      <c r="D604" t="s">
        <v>835</v>
      </c>
      <c r="E604" s="8" t="str">
        <f t="shared" si="676"/>
        <v>604 SUBFREE-PV</v>
      </c>
      <c r="G604" s="8" t="str">
        <f>G570</f>
        <v>(Primary label)</v>
      </c>
      <c r="S604" s="72"/>
      <c r="T604" s="72"/>
      <c r="U604" s="72"/>
      <c r="V604" s="72"/>
      <c r="W604" s="72"/>
      <c r="X604" s="72"/>
      <c r="Y604" s="72"/>
      <c r="Z604" s="72"/>
      <c r="AA604" s="72"/>
      <c r="AB604" s="72"/>
      <c r="AC604" s="72"/>
      <c r="AD604" s="72"/>
      <c r="AE604" s="72"/>
      <c r="AF604" s="72"/>
      <c r="AG604" s="72"/>
      <c r="AH604" s="72"/>
      <c r="AI604" s="72"/>
      <c r="AJ604" s="72"/>
      <c r="AK604" s="72"/>
      <c r="AL604" s="72"/>
      <c r="AM604" s="72"/>
      <c r="AN604" s="72"/>
      <c r="AO604" s="72"/>
      <c r="AP604" s="72"/>
      <c r="AQ604" s="72"/>
      <c r="AR604" s="72"/>
      <c r="AS604" s="72"/>
      <c r="AT604" s="72"/>
      <c r="AU604" s="72"/>
      <c r="AV604" s="72"/>
      <c r="AW604" s="72"/>
      <c r="AX604" s="72"/>
      <c r="AY604" s="72"/>
      <c r="AZ604" s="72"/>
      <c r="BA604" s="72"/>
      <c r="BB604" s="72"/>
      <c r="BC604" s="72"/>
      <c r="BD604" s="72"/>
      <c r="BE604" s="72"/>
      <c r="BF604" s="72"/>
      <c r="BG604" s="72"/>
      <c r="BH604" s="72"/>
      <c r="BI604" s="72"/>
      <c r="BJ604" s="72"/>
      <c r="BK604" s="72"/>
      <c r="BL604" s="72"/>
      <c r="BM604" s="72"/>
      <c r="BN604" s="72"/>
      <c r="BO604" s="72"/>
      <c r="BP604" s="72"/>
      <c r="BQ604" s="72"/>
      <c r="BR604" s="72"/>
      <c r="BS604" s="72"/>
      <c r="BT604" s="72"/>
      <c r="BU604" s="72"/>
      <c r="BV604" s="72"/>
      <c r="BW604" s="72"/>
      <c r="BX604" s="72"/>
      <c r="BY604" s="72"/>
      <c r="BZ604" s="72"/>
      <c r="CA604" s="72"/>
      <c r="CB604" s="72"/>
      <c r="CC604" s="72"/>
      <c r="CD604" s="72"/>
      <c r="CE604" s="72"/>
      <c r="CF604" s="72"/>
      <c r="CG604" s="72"/>
      <c r="CH604" s="72"/>
      <c r="CI604" s="72"/>
      <c r="CJ604" s="72"/>
      <c r="CK604" s="72"/>
      <c r="CL604" s="72"/>
      <c r="CO604" s="72"/>
      <c r="CP604" s="72"/>
      <c r="CQ604" s="72"/>
      <c r="CR604" s="72"/>
      <c r="CS604" s="72"/>
      <c r="CT604" s="72"/>
      <c r="CU604" s="72"/>
      <c r="CV604" s="72"/>
      <c r="CW604" s="72"/>
      <c r="CX604" s="72"/>
      <c r="CY604" s="72"/>
      <c r="CZ604" s="72"/>
      <c r="DA604" s="72"/>
      <c r="DB604" s="72"/>
      <c r="DC604" s="72"/>
      <c r="DD604" s="72"/>
      <c r="DE604" s="72"/>
      <c r="DF604" s="72"/>
      <c r="DG604" s="72"/>
      <c r="DH604" s="72"/>
      <c r="DI604" s="72"/>
      <c r="DJ604" s="72"/>
      <c r="DK604" s="72"/>
      <c r="DL604" s="72"/>
    </row>
    <row r="605" spans="2:116" x14ac:dyDescent="0.4">
      <c r="B605" t="s">
        <v>332</v>
      </c>
      <c r="D605" t="s">
        <v>835</v>
      </c>
      <c r="E605" s="8" t="str">
        <f t="shared" si="676"/>
        <v>605 SUBFREE-PV</v>
      </c>
      <c r="G605" s="241" t="str">
        <f>IFERROR(SUBSTITUTE(G578,":",""),"no unit")</f>
        <v>subscriber</v>
      </c>
      <c r="S605" s="72"/>
      <c r="T605" s="72"/>
      <c r="U605" s="72"/>
      <c r="V605" s="72"/>
      <c r="W605" s="72"/>
      <c r="X605" s="72"/>
      <c r="Y605" s="72"/>
      <c r="Z605" s="72"/>
      <c r="AA605" s="72"/>
      <c r="AB605" s="72"/>
      <c r="AC605" s="72"/>
      <c r="AD605" s="72"/>
      <c r="AE605" s="72"/>
      <c r="AF605" s="72"/>
      <c r="AG605" s="72"/>
      <c r="AH605" s="72"/>
      <c r="AI605" s="72"/>
      <c r="AJ605" s="72"/>
      <c r="AK605" s="72"/>
      <c r="AL605" s="72"/>
      <c r="AM605" s="72"/>
      <c r="AN605" s="72"/>
      <c r="AO605" s="72"/>
      <c r="AP605" s="72"/>
      <c r="AQ605" s="72"/>
      <c r="AR605" s="72"/>
      <c r="AS605" s="72"/>
      <c r="AT605" s="72"/>
      <c r="AU605" s="72"/>
      <c r="AV605" s="72"/>
      <c r="AW605" s="72"/>
      <c r="AX605" s="72"/>
      <c r="AY605" s="72"/>
      <c r="AZ605" s="72"/>
      <c r="BA605" s="72"/>
      <c r="BB605" s="72"/>
      <c r="BC605" s="72"/>
      <c r="BD605" s="72"/>
      <c r="BE605" s="72"/>
      <c r="BF605" s="72"/>
      <c r="BG605" s="72"/>
      <c r="BH605" s="72"/>
      <c r="BI605" s="72"/>
      <c r="BJ605" s="72"/>
      <c r="BK605" s="72"/>
      <c r="BL605" s="72"/>
      <c r="BM605" s="72"/>
      <c r="BN605" s="72"/>
      <c r="BO605" s="72"/>
      <c r="BP605" s="72"/>
      <c r="BQ605" s="72"/>
      <c r="BR605" s="72"/>
      <c r="BS605" s="72"/>
      <c r="BT605" s="72"/>
      <c r="BU605" s="72"/>
      <c r="BV605" s="72"/>
      <c r="BW605" s="72"/>
      <c r="BX605" s="72"/>
      <c r="BY605" s="72"/>
      <c r="BZ605" s="72"/>
      <c r="CA605" s="72"/>
      <c r="CB605" s="72"/>
      <c r="CC605" s="72"/>
      <c r="CD605" s="72"/>
      <c r="CE605" s="72"/>
      <c r="CF605" s="72"/>
      <c r="CG605" s="72"/>
      <c r="CH605" s="72"/>
      <c r="CI605" s="72"/>
      <c r="CJ605" s="72"/>
      <c r="CK605" s="72"/>
      <c r="CL605" s="72"/>
      <c r="CO605" s="72"/>
      <c r="CP605" s="72"/>
      <c r="CQ605" s="72"/>
      <c r="CR605" s="72"/>
      <c r="CS605" s="72"/>
      <c r="CT605" s="72"/>
      <c r="CU605" s="72"/>
      <c r="CV605" s="72"/>
      <c r="CW605" s="72"/>
      <c r="CX605" s="72"/>
      <c r="CY605" s="72"/>
      <c r="CZ605" s="72"/>
      <c r="DA605" s="72"/>
      <c r="DB605" s="72"/>
      <c r="DC605" s="72"/>
      <c r="DD605" s="72"/>
      <c r="DE605" s="72"/>
      <c r="DF605" s="72"/>
      <c r="DG605" s="72"/>
      <c r="DH605" s="72"/>
      <c r="DI605" s="72"/>
      <c r="DJ605" s="72"/>
      <c r="DK605" s="72"/>
      <c r="DL605" s="72"/>
    </row>
    <row r="606" spans="2:116" x14ac:dyDescent="0.4">
      <c r="B606" t="s">
        <v>332</v>
      </c>
      <c r="D606" t="s">
        <v>835</v>
      </c>
      <c r="E606" s="8" t="str">
        <f t="shared" si="676"/>
        <v>606 SUBFREE-PV</v>
      </c>
      <c r="G606" s="8" t="str">
        <f t="shared" ref="G606:G611" si="804">G572</f>
        <v>Primary revenue driver</v>
      </c>
      <c r="K606" s="53"/>
      <c r="L606" s="53"/>
      <c r="M606" s="53"/>
      <c r="N606" s="53"/>
      <c r="O606" s="53"/>
      <c r="P606" s="53"/>
      <c r="R606" s="24"/>
      <c r="S606" s="203" t="str">
        <f>ADDRESS(ROW(S602),COLUMN(S602),2)</f>
        <v>S$602</v>
      </c>
      <c r="T606" s="203" t="str">
        <f t="shared" ref="T606:CE606" si="805">ADDRESS(ROW(T602),COLUMN(T602))</f>
        <v>$T$602</v>
      </c>
      <c r="U606" s="203" t="str">
        <f t="shared" si="805"/>
        <v>$U$602</v>
      </c>
      <c r="V606" s="203" t="str">
        <f t="shared" si="805"/>
        <v>$V$602</v>
      </c>
      <c r="W606" s="203" t="str">
        <f t="shared" si="805"/>
        <v>$W$602</v>
      </c>
      <c r="X606" s="203" t="str">
        <f t="shared" si="805"/>
        <v>$X$602</v>
      </c>
      <c r="Y606" s="203" t="str">
        <f t="shared" si="805"/>
        <v>$Y$602</v>
      </c>
      <c r="Z606" s="203" t="str">
        <f t="shared" si="805"/>
        <v>$Z$602</v>
      </c>
      <c r="AA606" s="203" t="str">
        <f t="shared" si="805"/>
        <v>$AA$602</v>
      </c>
      <c r="AB606" s="203" t="str">
        <f t="shared" si="805"/>
        <v>$AB$602</v>
      </c>
      <c r="AC606" s="203" t="str">
        <f t="shared" si="805"/>
        <v>$AC$602</v>
      </c>
      <c r="AD606" s="203" t="str">
        <f t="shared" si="805"/>
        <v>$AD$602</v>
      </c>
      <c r="AE606" s="203" t="str">
        <f t="shared" si="805"/>
        <v>$AE$602</v>
      </c>
      <c r="AF606" s="203" t="str">
        <f t="shared" si="805"/>
        <v>$AF$602</v>
      </c>
      <c r="AG606" s="203" t="str">
        <f t="shared" si="805"/>
        <v>$AG$602</v>
      </c>
      <c r="AH606" s="203" t="str">
        <f t="shared" si="805"/>
        <v>$AH$602</v>
      </c>
      <c r="AI606" s="203" t="str">
        <f t="shared" si="805"/>
        <v>$AI$602</v>
      </c>
      <c r="AJ606" s="203" t="str">
        <f t="shared" si="805"/>
        <v>$AJ$602</v>
      </c>
      <c r="AK606" s="203" t="str">
        <f t="shared" si="805"/>
        <v>$AK$602</v>
      </c>
      <c r="AL606" s="203" t="str">
        <f t="shared" si="805"/>
        <v>$AL$602</v>
      </c>
      <c r="AM606" s="203" t="str">
        <f t="shared" si="805"/>
        <v>$AM$602</v>
      </c>
      <c r="AN606" s="203" t="str">
        <f t="shared" si="805"/>
        <v>$AN$602</v>
      </c>
      <c r="AO606" s="203" t="str">
        <f t="shared" si="805"/>
        <v>$AO$602</v>
      </c>
      <c r="AP606" s="203" t="str">
        <f t="shared" si="805"/>
        <v>$AP$602</v>
      </c>
      <c r="AQ606" s="203" t="str">
        <f t="shared" si="805"/>
        <v>$AQ$602</v>
      </c>
      <c r="AR606" s="203" t="str">
        <f t="shared" si="805"/>
        <v>$AR$602</v>
      </c>
      <c r="AS606" s="203" t="str">
        <f t="shared" si="805"/>
        <v>$AS$602</v>
      </c>
      <c r="AT606" s="203" t="str">
        <f t="shared" si="805"/>
        <v>$AT$602</v>
      </c>
      <c r="AU606" s="203" t="str">
        <f t="shared" si="805"/>
        <v>$AU$602</v>
      </c>
      <c r="AV606" s="203" t="str">
        <f t="shared" si="805"/>
        <v>$AV$602</v>
      </c>
      <c r="AW606" s="203" t="str">
        <f t="shared" si="805"/>
        <v>$AW$602</v>
      </c>
      <c r="AX606" s="203" t="str">
        <f t="shared" si="805"/>
        <v>$AX$602</v>
      </c>
      <c r="AY606" s="203" t="str">
        <f t="shared" si="805"/>
        <v>$AY$602</v>
      </c>
      <c r="AZ606" s="203" t="str">
        <f t="shared" si="805"/>
        <v>$AZ$602</v>
      </c>
      <c r="BA606" s="203" t="str">
        <f t="shared" si="805"/>
        <v>$BA$602</v>
      </c>
      <c r="BB606" s="203" t="str">
        <f t="shared" si="805"/>
        <v>$BB$602</v>
      </c>
      <c r="BC606" s="203" t="str">
        <f t="shared" si="805"/>
        <v>$BC$602</v>
      </c>
      <c r="BD606" s="203" t="str">
        <f t="shared" si="805"/>
        <v>$BD$602</v>
      </c>
      <c r="BE606" s="203" t="str">
        <f t="shared" si="805"/>
        <v>$BE$602</v>
      </c>
      <c r="BF606" s="203" t="str">
        <f t="shared" si="805"/>
        <v>$BF$602</v>
      </c>
      <c r="BG606" s="203" t="str">
        <f t="shared" si="805"/>
        <v>$BG$602</v>
      </c>
      <c r="BH606" s="203" t="str">
        <f t="shared" si="805"/>
        <v>$BH$602</v>
      </c>
      <c r="BI606" s="203" t="str">
        <f t="shared" si="805"/>
        <v>$BI$602</v>
      </c>
      <c r="BJ606" s="203" t="str">
        <f t="shared" si="805"/>
        <v>$BJ$602</v>
      </c>
      <c r="BK606" s="203" t="str">
        <f t="shared" si="805"/>
        <v>$BK$602</v>
      </c>
      <c r="BL606" s="203" t="str">
        <f t="shared" si="805"/>
        <v>$BL$602</v>
      </c>
      <c r="BM606" s="203" t="str">
        <f t="shared" si="805"/>
        <v>$BM$602</v>
      </c>
      <c r="BN606" s="203" t="str">
        <f t="shared" si="805"/>
        <v>$BN$602</v>
      </c>
      <c r="BO606" s="203" t="str">
        <f t="shared" si="805"/>
        <v>$BO$602</v>
      </c>
      <c r="BP606" s="203" t="str">
        <f t="shared" si="805"/>
        <v>$BP$602</v>
      </c>
      <c r="BQ606" s="203" t="str">
        <f t="shared" si="805"/>
        <v>$BQ$602</v>
      </c>
      <c r="BR606" s="203" t="str">
        <f t="shared" si="805"/>
        <v>$BR$602</v>
      </c>
      <c r="BS606" s="203" t="str">
        <f t="shared" si="805"/>
        <v>$BS$602</v>
      </c>
      <c r="BT606" s="203" t="str">
        <f t="shared" si="805"/>
        <v>$BT$602</v>
      </c>
      <c r="BU606" s="203" t="str">
        <f t="shared" si="805"/>
        <v>$BU$602</v>
      </c>
      <c r="BV606" s="203" t="str">
        <f t="shared" si="805"/>
        <v>$BV$602</v>
      </c>
      <c r="BW606" s="203" t="str">
        <f t="shared" si="805"/>
        <v>$BW$602</v>
      </c>
      <c r="BX606" s="203" t="str">
        <f t="shared" si="805"/>
        <v>$BX$602</v>
      </c>
      <c r="BY606" s="203" t="str">
        <f t="shared" si="805"/>
        <v>$BY$602</v>
      </c>
      <c r="BZ606" s="203" t="str">
        <f t="shared" si="805"/>
        <v>$BZ$602</v>
      </c>
      <c r="CA606" s="203" t="str">
        <f t="shared" si="805"/>
        <v>$CA$602</v>
      </c>
      <c r="CB606" s="203" t="str">
        <f t="shared" si="805"/>
        <v>$CB$602</v>
      </c>
      <c r="CC606" s="203" t="str">
        <f t="shared" si="805"/>
        <v>$CC$602</v>
      </c>
      <c r="CD606" s="203" t="str">
        <f t="shared" si="805"/>
        <v>$CD$602</v>
      </c>
      <c r="CE606" s="203" t="str">
        <f t="shared" si="805"/>
        <v>$CE$602</v>
      </c>
      <c r="CF606" s="203" t="str">
        <f t="shared" ref="CF606:CL606" si="806">ADDRESS(ROW(CF602),COLUMN(CF602))</f>
        <v>$CF$602</v>
      </c>
      <c r="CG606" s="203" t="str">
        <f t="shared" si="806"/>
        <v>$CG$602</v>
      </c>
      <c r="CH606" s="203" t="str">
        <f t="shared" si="806"/>
        <v>$CH$602</v>
      </c>
      <c r="CI606" s="203" t="str">
        <f t="shared" si="806"/>
        <v>$CI$602</v>
      </c>
      <c r="CJ606" s="203" t="str">
        <f t="shared" si="806"/>
        <v>$CJ$602</v>
      </c>
      <c r="CK606" s="203" t="str">
        <f t="shared" si="806"/>
        <v>$CK$602</v>
      </c>
      <c r="CL606" s="203" t="str">
        <f t="shared" si="806"/>
        <v>$CL$602</v>
      </c>
      <c r="CO606" s="203" t="str">
        <f t="shared" ref="CO606:DL606" si="807">ADDRESS(ROW(CO602),COLUMN(CO602))</f>
        <v>$CO$602</v>
      </c>
      <c r="CP606" s="203" t="str">
        <f t="shared" si="807"/>
        <v>$CP$602</v>
      </c>
      <c r="CQ606" s="203" t="str">
        <f t="shared" si="807"/>
        <v>$CQ$602</v>
      </c>
      <c r="CR606" s="203" t="str">
        <f t="shared" si="807"/>
        <v>$CR$602</v>
      </c>
      <c r="CS606" s="203" t="str">
        <f t="shared" si="807"/>
        <v>$CS$602</v>
      </c>
      <c r="CT606" s="203" t="str">
        <f t="shared" si="807"/>
        <v>$CT$602</v>
      </c>
      <c r="CU606" s="203" t="str">
        <f t="shared" si="807"/>
        <v>$CU$602</v>
      </c>
      <c r="CV606" s="203" t="str">
        <f t="shared" si="807"/>
        <v>$CV$602</v>
      </c>
      <c r="CW606" s="203" t="str">
        <f t="shared" si="807"/>
        <v>$CW$602</v>
      </c>
      <c r="CX606" s="203" t="str">
        <f t="shared" si="807"/>
        <v>$CX$602</v>
      </c>
      <c r="CY606" s="203" t="str">
        <f t="shared" si="807"/>
        <v>$CY$602</v>
      </c>
      <c r="CZ606" s="203" t="str">
        <f t="shared" si="807"/>
        <v>$CZ$602</v>
      </c>
      <c r="DA606" s="203" t="str">
        <f t="shared" si="807"/>
        <v>$DA$602</v>
      </c>
      <c r="DB606" s="203" t="str">
        <f t="shared" si="807"/>
        <v>$DB$602</v>
      </c>
      <c r="DC606" s="203" t="str">
        <f t="shared" si="807"/>
        <v>$DC$602</v>
      </c>
      <c r="DD606" s="203" t="str">
        <f t="shared" si="807"/>
        <v>$DD$602</v>
      </c>
      <c r="DE606" s="203" t="str">
        <f t="shared" si="807"/>
        <v>$DE$602</v>
      </c>
      <c r="DF606" s="203" t="str">
        <f t="shared" si="807"/>
        <v>$DF$602</v>
      </c>
      <c r="DG606" s="203" t="str">
        <f t="shared" si="807"/>
        <v>$DG$602</v>
      </c>
      <c r="DH606" s="203" t="str">
        <f t="shared" si="807"/>
        <v>$DH$602</v>
      </c>
      <c r="DI606" s="203" t="str">
        <f t="shared" si="807"/>
        <v>$DI$602</v>
      </c>
      <c r="DJ606" s="203" t="str">
        <f t="shared" si="807"/>
        <v>$DJ$602</v>
      </c>
      <c r="DK606" s="203" t="str">
        <f t="shared" si="807"/>
        <v>$DK$602</v>
      </c>
      <c r="DL606" s="203" t="str">
        <f t="shared" si="807"/>
        <v>$DL$602</v>
      </c>
    </row>
    <row r="607" spans="2:116" x14ac:dyDescent="0.4">
      <c r="B607" t="s">
        <v>332</v>
      </c>
      <c r="D607" t="s">
        <v>835</v>
      </c>
      <c r="E607" s="8" t="str">
        <f t="shared" si="676"/>
        <v>607 SUBFREE-PV</v>
      </c>
      <c r="G607" s="8" t="str">
        <f t="shared" si="804"/>
        <v>Primary volume driver</v>
      </c>
      <c r="H607" s="12"/>
      <c r="I607" s="60"/>
      <c r="J607" s="60"/>
      <c r="K607" s="34"/>
      <c r="L607" s="34"/>
      <c r="M607" s="34"/>
      <c r="N607" s="34"/>
      <c r="O607" s="34"/>
      <c r="P607" s="34"/>
      <c r="R607" s="15"/>
      <c r="S607" s="76">
        <f t="shared" ref="S607:AX607" si="808">S570</f>
        <v>0</v>
      </c>
      <c r="T607" s="76">
        <f t="shared" si="808"/>
        <v>0</v>
      </c>
      <c r="U607" s="76">
        <f t="shared" si="808"/>
        <v>0</v>
      </c>
      <c r="V607" s="76">
        <f t="shared" si="808"/>
        <v>0</v>
      </c>
      <c r="W607" s="76">
        <f t="shared" si="808"/>
        <v>0</v>
      </c>
      <c r="X607" s="76">
        <f t="shared" si="808"/>
        <v>0</v>
      </c>
      <c r="Y607" s="76">
        <f t="shared" si="808"/>
        <v>0</v>
      </c>
      <c r="Z607" s="76">
        <f t="shared" si="808"/>
        <v>0</v>
      </c>
      <c r="AA607" s="76">
        <f t="shared" si="808"/>
        <v>0</v>
      </c>
      <c r="AB607" s="76">
        <f t="shared" si="808"/>
        <v>0</v>
      </c>
      <c r="AC607" s="76">
        <f t="shared" si="808"/>
        <v>0</v>
      </c>
      <c r="AD607" s="76">
        <f t="shared" si="808"/>
        <v>0</v>
      </c>
      <c r="AE607" s="76">
        <f t="shared" si="808"/>
        <v>0</v>
      </c>
      <c r="AF607" s="76">
        <f t="shared" si="808"/>
        <v>0</v>
      </c>
      <c r="AG607" s="76">
        <f t="shared" si="808"/>
        <v>0</v>
      </c>
      <c r="AH607" s="76">
        <f t="shared" si="808"/>
        <v>0</v>
      </c>
      <c r="AI607" s="76">
        <f t="shared" si="808"/>
        <v>0</v>
      </c>
      <c r="AJ607" s="76">
        <f t="shared" si="808"/>
        <v>0</v>
      </c>
      <c r="AK607" s="76">
        <f t="shared" si="808"/>
        <v>0</v>
      </c>
      <c r="AL607" s="76">
        <f t="shared" si="808"/>
        <v>0</v>
      </c>
      <c r="AM607" s="76">
        <f t="shared" si="808"/>
        <v>0</v>
      </c>
      <c r="AN607" s="76">
        <f t="shared" si="808"/>
        <v>0</v>
      </c>
      <c r="AO607" s="76">
        <f t="shared" si="808"/>
        <v>0</v>
      </c>
      <c r="AP607" s="76">
        <f t="shared" si="808"/>
        <v>0</v>
      </c>
      <c r="AQ607" s="76">
        <f t="shared" si="808"/>
        <v>0</v>
      </c>
      <c r="AR607" s="76">
        <f t="shared" si="808"/>
        <v>0</v>
      </c>
      <c r="AS607" s="76">
        <f t="shared" si="808"/>
        <v>0</v>
      </c>
      <c r="AT607" s="76">
        <f t="shared" si="808"/>
        <v>0</v>
      </c>
      <c r="AU607" s="76">
        <f t="shared" si="808"/>
        <v>0</v>
      </c>
      <c r="AV607" s="76">
        <f t="shared" si="808"/>
        <v>0</v>
      </c>
      <c r="AW607" s="76">
        <f t="shared" si="808"/>
        <v>0</v>
      </c>
      <c r="AX607" s="76">
        <f t="shared" si="808"/>
        <v>0</v>
      </c>
      <c r="AY607" s="76">
        <f t="shared" ref="AY607:CD607" si="809">AY570</f>
        <v>0</v>
      </c>
      <c r="AZ607" s="76">
        <f t="shared" si="809"/>
        <v>0</v>
      </c>
      <c r="BA607" s="76">
        <f t="shared" si="809"/>
        <v>0</v>
      </c>
      <c r="BB607" s="76">
        <f t="shared" si="809"/>
        <v>0</v>
      </c>
      <c r="BC607" s="76">
        <f t="shared" si="809"/>
        <v>0</v>
      </c>
      <c r="BD607" s="76">
        <f t="shared" si="809"/>
        <v>0</v>
      </c>
      <c r="BE607" s="76">
        <f t="shared" si="809"/>
        <v>0</v>
      </c>
      <c r="BF607" s="76">
        <f t="shared" si="809"/>
        <v>0</v>
      </c>
      <c r="BG607" s="76">
        <f t="shared" si="809"/>
        <v>0</v>
      </c>
      <c r="BH607" s="76">
        <f t="shared" si="809"/>
        <v>0</v>
      </c>
      <c r="BI607" s="76">
        <f t="shared" si="809"/>
        <v>0</v>
      </c>
      <c r="BJ607" s="76">
        <f t="shared" si="809"/>
        <v>0</v>
      </c>
      <c r="BK607" s="76">
        <f t="shared" si="809"/>
        <v>0</v>
      </c>
      <c r="BL607" s="76">
        <f t="shared" si="809"/>
        <v>0</v>
      </c>
      <c r="BM607" s="76">
        <f t="shared" si="809"/>
        <v>0</v>
      </c>
      <c r="BN607" s="76">
        <f t="shared" si="809"/>
        <v>0</v>
      </c>
      <c r="BO607" s="76">
        <f t="shared" si="809"/>
        <v>0</v>
      </c>
      <c r="BP607" s="76">
        <f t="shared" si="809"/>
        <v>0</v>
      </c>
      <c r="BQ607" s="76">
        <f t="shared" si="809"/>
        <v>0</v>
      </c>
      <c r="BR607" s="76">
        <f t="shared" si="809"/>
        <v>0</v>
      </c>
      <c r="BS607" s="76">
        <f t="shared" si="809"/>
        <v>0</v>
      </c>
      <c r="BT607" s="76">
        <f t="shared" si="809"/>
        <v>0</v>
      </c>
      <c r="BU607" s="76">
        <f t="shared" si="809"/>
        <v>0</v>
      </c>
      <c r="BV607" s="76">
        <f t="shared" si="809"/>
        <v>0</v>
      </c>
      <c r="BW607" s="76">
        <f t="shared" si="809"/>
        <v>0</v>
      </c>
      <c r="BX607" s="76">
        <f t="shared" si="809"/>
        <v>0</v>
      </c>
      <c r="BY607" s="76">
        <f t="shared" si="809"/>
        <v>0</v>
      </c>
      <c r="BZ607" s="76">
        <f t="shared" si="809"/>
        <v>0</v>
      </c>
      <c r="CA607" s="76">
        <f t="shared" si="809"/>
        <v>0</v>
      </c>
      <c r="CB607" s="76">
        <f t="shared" si="809"/>
        <v>0</v>
      </c>
      <c r="CC607" s="76">
        <f t="shared" si="809"/>
        <v>0</v>
      </c>
      <c r="CD607" s="76">
        <f t="shared" si="809"/>
        <v>0</v>
      </c>
      <c r="CE607" s="76">
        <f t="shared" ref="CE607:CL607" si="810">CE570</f>
        <v>0</v>
      </c>
      <c r="CF607" s="76">
        <f t="shared" si="810"/>
        <v>0</v>
      </c>
      <c r="CG607" s="76">
        <f t="shared" si="810"/>
        <v>0</v>
      </c>
      <c r="CH607" s="76">
        <f t="shared" si="810"/>
        <v>0</v>
      </c>
      <c r="CI607" s="76">
        <f t="shared" si="810"/>
        <v>0</v>
      </c>
      <c r="CJ607" s="76">
        <f t="shared" si="810"/>
        <v>0</v>
      </c>
      <c r="CK607" s="76">
        <f t="shared" si="810"/>
        <v>0</v>
      </c>
      <c r="CL607" s="76">
        <f t="shared" si="810"/>
        <v>0</v>
      </c>
      <c r="CN607" s="60"/>
      <c r="CO607" s="76">
        <f t="shared" ref="CO607:DL607" si="811">CO570</f>
        <v>0</v>
      </c>
      <c r="CP607" s="76">
        <f t="shared" si="811"/>
        <v>0</v>
      </c>
      <c r="CQ607" s="76">
        <f t="shared" si="811"/>
        <v>0</v>
      </c>
      <c r="CR607" s="76">
        <f t="shared" si="811"/>
        <v>0</v>
      </c>
      <c r="CS607" s="76">
        <f t="shared" si="811"/>
        <v>0</v>
      </c>
      <c r="CT607" s="76">
        <f t="shared" si="811"/>
        <v>0</v>
      </c>
      <c r="CU607" s="76">
        <f t="shared" si="811"/>
        <v>0</v>
      </c>
      <c r="CV607" s="76">
        <f t="shared" si="811"/>
        <v>0</v>
      </c>
      <c r="CW607" s="76">
        <f t="shared" si="811"/>
        <v>0</v>
      </c>
      <c r="CX607" s="76">
        <f t="shared" si="811"/>
        <v>0</v>
      </c>
      <c r="CY607" s="76">
        <f t="shared" si="811"/>
        <v>0</v>
      </c>
      <c r="CZ607" s="76">
        <f t="shared" si="811"/>
        <v>0</v>
      </c>
      <c r="DA607" s="76">
        <f t="shared" si="811"/>
        <v>0</v>
      </c>
      <c r="DB607" s="76">
        <f t="shared" si="811"/>
        <v>0</v>
      </c>
      <c r="DC607" s="76">
        <f t="shared" si="811"/>
        <v>0</v>
      </c>
      <c r="DD607" s="76">
        <f t="shared" si="811"/>
        <v>0</v>
      </c>
      <c r="DE607" s="76">
        <f t="shared" si="811"/>
        <v>0</v>
      </c>
      <c r="DF607" s="76">
        <f t="shared" si="811"/>
        <v>0</v>
      </c>
      <c r="DG607" s="76">
        <f t="shared" si="811"/>
        <v>0</v>
      </c>
      <c r="DH607" s="76">
        <f t="shared" si="811"/>
        <v>0</v>
      </c>
      <c r="DI607" s="76">
        <f t="shared" si="811"/>
        <v>0</v>
      </c>
      <c r="DJ607" s="76">
        <f t="shared" si="811"/>
        <v>0</v>
      </c>
      <c r="DK607" s="76">
        <f t="shared" si="811"/>
        <v>0</v>
      </c>
      <c r="DL607" s="76">
        <f t="shared" si="811"/>
        <v>0</v>
      </c>
    </row>
    <row r="608" spans="2:116" x14ac:dyDescent="0.4">
      <c r="B608" t="s">
        <v>332</v>
      </c>
      <c r="D608" t="s">
        <v>835</v>
      </c>
      <c r="E608" s="8" t="str">
        <f t="shared" si="676"/>
        <v>608 SUBFREE-PV</v>
      </c>
      <c r="G608" s="8" t="str">
        <f t="shared" si="804"/>
        <v>(Secondary label)</v>
      </c>
      <c r="H608" s="12"/>
      <c r="I608" s="60"/>
      <c r="J608" s="60"/>
      <c r="K608" s="15"/>
      <c r="L608" s="15"/>
      <c r="M608" s="15"/>
      <c r="N608" s="15"/>
      <c r="O608" s="15"/>
      <c r="P608" s="15"/>
      <c r="R608" s="15"/>
      <c r="S608" s="76"/>
      <c r="T608" s="76"/>
      <c r="U608" s="76"/>
      <c r="V608" s="76"/>
      <c r="W608" s="76"/>
      <c r="X608" s="76"/>
      <c r="Y608" s="76"/>
      <c r="Z608" s="76"/>
      <c r="AA608" s="76"/>
      <c r="AB608" s="76"/>
      <c r="AC608" s="76"/>
      <c r="AD608" s="76"/>
      <c r="AE608" s="76"/>
      <c r="AF608" s="76"/>
      <c r="AG608" s="76"/>
      <c r="AH608" s="76"/>
      <c r="AI608" s="76"/>
      <c r="AJ608" s="76"/>
      <c r="AK608" s="76"/>
      <c r="AL608" s="76"/>
      <c r="AM608" s="76"/>
      <c r="AN608" s="76"/>
      <c r="AO608" s="76"/>
      <c r="AP608" s="76"/>
      <c r="AQ608" s="76"/>
      <c r="AR608" s="76"/>
      <c r="AS608" s="76"/>
      <c r="AT608" s="76"/>
      <c r="AU608" s="76"/>
      <c r="AV608" s="76"/>
      <c r="AW608" s="76"/>
      <c r="AX608" s="76"/>
      <c r="AY608" s="76"/>
      <c r="AZ608" s="76"/>
      <c r="BA608" s="76"/>
      <c r="BB608" s="76"/>
      <c r="BC608" s="76"/>
      <c r="BD608" s="76"/>
      <c r="BE608" s="76"/>
      <c r="BF608" s="76"/>
      <c r="BG608" s="76"/>
      <c r="BH608" s="76"/>
      <c r="BI608" s="76"/>
      <c r="BJ608" s="76"/>
      <c r="BK608" s="76"/>
      <c r="BL608" s="76"/>
      <c r="BM608" s="76"/>
      <c r="BN608" s="76"/>
      <c r="BO608" s="76"/>
      <c r="BP608" s="76"/>
      <c r="BQ608" s="76"/>
      <c r="BR608" s="76"/>
      <c r="BS608" s="76"/>
      <c r="BT608" s="76"/>
      <c r="BU608" s="76"/>
      <c r="BV608" s="76"/>
      <c r="BW608" s="76"/>
      <c r="BX608" s="76"/>
      <c r="BY608" s="76"/>
      <c r="BZ608" s="76"/>
      <c r="CA608" s="76"/>
      <c r="CB608" s="76"/>
      <c r="CC608" s="76"/>
      <c r="CD608" s="76"/>
      <c r="CE608" s="76"/>
      <c r="CF608" s="76"/>
      <c r="CG608" s="76"/>
      <c r="CH608" s="76"/>
      <c r="CI608" s="76"/>
      <c r="CJ608" s="76"/>
      <c r="CK608" s="76"/>
      <c r="CL608" s="76"/>
      <c r="CN608" s="60"/>
      <c r="CO608" s="76"/>
      <c r="CP608" s="76"/>
      <c r="CQ608" s="76"/>
      <c r="CR608" s="76"/>
      <c r="CS608" s="76"/>
      <c r="CT608" s="76"/>
      <c r="CU608" s="76"/>
      <c r="CV608" s="76"/>
      <c r="CW608" s="76"/>
      <c r="CX608" s="76"/>
      <c r="CY608" s="76"/>
      <c r="CZ608" s="76"/>
      <c r="DA608" s="76"/>
      <c r="DB608" s="76"/>
      <c r="DC608" s="76"/>
      <c r="DD608" s="76"/>
      <c r="DE608" s="76"/>
      <c r="DF608" s="76"/>
      <c r="DG608" s="76"/>
      <c r="DH608" s="76"/>
      <c r="DI608" s="76"/>
      <c r="DJ608" s="76"/>
      <c r="DK608" s="76"/>
      <c r="DL608" s="76"/>
    </row>
    <row r="609" spans="2:116" x14ac:dyDescent="0.4">
      <c r="B609" t="s">
        <v>332</v>
      </c>
      <c r="D609" t="s">
        <v>835</v>
      </c>
      <c r="E609" s="8" t="str">
        <f t="shared" si="676"/>
        <v>609 SUBFREE-PV</v>
      </c>
      <c r="G609" s="8" t="str">
        <f t="shared" si="804"/>
        <v xml:space="preserve">secondary unit </v>
      </c>
      <c r="H609" s="12"/>
      <c r="I609" s="60"/>
      <c r="J609" s="60"/>
      <c r="K609" s="15"/>
      <c r="L609" s="15"/>
      <c r="M609" s="15"/>
      <c r="N609" s="15"/>
      <c r="O609" s="15"/>
      <c r="P609" s="15"/>
      <c r="R609" s="15"/>
      <c r="S609" s="76"/>
      <c r="T609" s="76"/>
      <c r="U609" s="76"/>
      <c r="V609" s="76"/>
      <c r="W609" s="76"/>
      <c r="X609" s="76"/>
      <c r="Y609" s="76"/>
      <c r="Z609" s="76"/>
      <c r="AA609" s="76"/>
      <c r="AB609" s="76"/>
      <c r="AC609" s="76"/>
      <c r="AD609" s="76"/>
      <c r="AE609" s="76"/>
      <c r="AF609" s="76"/>
      <c r="AG609" s="76"/>
      <c r="AH609" s="76"/>
      <c r="AI609" s="76"/>
      <c r="AJ609" s="76"/>
      <c r="AK609" s="76"/>
      <c r="AL609" s="76"/>
      <c r="AM609" s="76"/>
      <c r="AN609" s="76"/>
      <c r="AO609" s="76"/>
      <c r="AP609" s="76"/>
      <c r="AQ609" s="76"/>
      <c r="AR609" s="76"/>
      <c r="AS609" s="76"/>
      <c r="AT609" s="76"/>
      <c r="AU609" s="76"/>
      <c r="AV609" s="76"/>
      <c r="AW609" s="76"/>
      <c r="AX609" s="76"/>
      <c r="AY609" s="76"/>
      <c r="AZ609" s="76"/>
      <c r="BA609" s="76"/>
      <c r="BB609" s="76"/>
      <c r="BC609" s="76"/>
      <c r="BD609" s="76"/>
      <c r="BE609" s="76"/>
      <c r="BF609" s="76"/>
      <c r="BG609" s="76"/>
      <c r="BH609" s="76"/>
      <c r="BI609" s="76"/>
      <c r="BJ609" s="76"/>
      <c r="BK609" s="76"/>
      <c r="BL609" s="76"/>
      <c r="BM609" s="76"/>
      <c r="BN609" s="76"/>
      <c r="BO609" s="76"/>
      <c r="BP609" s="76"/>
      <c r="BQ609" s="76"/>
      <c r="BR609" s="76"/>
      <c r="BS609" s="76"/>
      <c r="BT609" s="76"/>
      <c r="BU609" s="76"/>
      <c r="BV609" s="76"/>
      <c r="BW609" s="76"/>
      <c r="BX609" s="76"/>
      <c r="BY609" s="76"/>
      <c r="BZ609" s="76"/>
      <c r="CA609" s="76"/>
      <c r="CB609" s="76"/>
      <c r="CC609" s="76"/>
      <c r="CD609" s="76"/>
      <c r="CE609" s="76"/>
      <c r="CF609" s="76"/>
      <c r="CG609" s="76"/>
      <c r="CH609" s="76"/>
      <c r="CI609" s="76"/>
      <c r="CJ609" s="76"/>
      <c r="CK609" s="76"/>
      <c r="CL609" s="76"/>
      <c r="CN609" s="60"/>
      <c r="CO609" s="76"/>
      <c r="CP609" s="76"/>
      <c r="CQ609" s="76"/>
      <c r="CR609" s="76"/>
      <c r="CS609" s="76"/>
      <c r="CT609" s="76"/>
      <c r="CU609" s="76"/>
      <c r="CV609" s="76"/>
      <c r="CW609" s="76"/>
      <c r="CX609" s="76"/>
      <c r="CY609" s="76"/>
      <c r="CZ609" s="76"/>
      <c r="DA609" s="76"/>
      <c r="DB609" s="76"/>
      <c r="DC609" s="76"/>
      <c r="DD609" s="76"/>
      <c r="DE609" s="76"/>
      <c r="DF609" s="76"/>
      <c r="DG609" s="76"/>
      <c r="DH609" s="76"/>
      <c r="DI609" s="76"/>
      <c r="DJ609" s="76"/>
      <c r="DK609" s="76"/>
      <c r="DL609" s="76"/>
    </row>
    <row r="610" spans="2:116" x14ac:dyDescent="0.4">
      <c r="B610" t="s">
        <v>332</v>
      </c>
      <c r="D610" t="s">
        <v>835</v>
      </c>
      <c r="E610" s="8" t="str">
        <f t="shared" si="676"/>
        <v>610 SUBFREE-PV</v>
      </c>
      <c r="G610" s="8" t="str">
        <f t="shared" si="804"/>
        <v>Secondary revenue driver</v>
      </c>
      <c r="H610" s="12"/>
      <c r="I610" s="60"/>
      <c r="J610" s="60"/>
      <c r="K610" s="15"/>
      <c r="L610" s="15"/>
      <c r="M610" s="15"/>
      <c r="N610" s="15"/>
      <c r="O610" s="15"/>
      <c r="P610" s="15"/>
      <c r="R610" s="15"/>
      <c r="S610" s="76"/>
      <c r="T610" s="76"/>
      <c r="U610" s="76"/>
      <c r="V610" s="76"/>
      <c r="W610" s="76"/>
      <c r="X610" s="76"/>
      <c r="Y610" s="76"/>
      <c r="Z610" s="76"/>
      <c r="AA610" s="76"/>
      <c r="AB610" s="76"/>
      <c r="AC610" s="76"/>
      <c r="AD610" s="76"/>
      <c r="AE610" s="76"/>
      <c r="AF610" s="76"/>
      <c r="AG610" s="76"/>
      <c r="AH610" s="76"/>
      <c r="AI610" s="76"/>
      <c r="AJ610" s="76"/>
      <c r="AK610" s="76"/>
      <c r="AL610" s="76"/>
      <c r="AM610" s="76"/>
      <c r="AN610" s="76"/>
      <c r="AO610" s="76"/>
      <c r="AP610" s="76"/>
      <c r="AQ610" s="76"/>
      <c r="AR610" s="76"/>
      <c r="AS610" s="76"/>
      <c r="AT610" s="76"/>
      <c r="AU610" s="76"/>
      <c r="AV610" s="76"/>
      <c r="AW610" s="76"/>
      <c r="AX610" s="76"/>
      <c r="AY610" s="76"/>
      <c r="AZ610" s="76"/>
      <c r="BA610" s="76"/>
      <c r="BB610" s="76"/>
      <c r="BC610" s="76"/>
      <c r="BD610" s="76"/>
      <c r="BE610" s="76"/>
      <c r="BF610" s="76"/>
      <c r="BG610" s="76"/>
      <c r="BH610" s="76"/>
      <c r="BI610" s="76"/>
      <c r="BJ610" s="76"/>
      <c r="BK610" s="76"/>
      <c r="BL610" s="76"/>
      <c r="BM610" s="76"/>
      <c r="BN610" s="76"/>
      <c r="BO610" s="76"/>
      <c r="BP610" s="76"/>
      <c r="BQ610" s="76"/>
      <c r="BR610" s="76"/>
      <c r="BS610" s="76"/>
      <c r="BT610" s="76"/>
      <c r="BU610" s="76"/>
      <c r="BV610" s="76"/>
      <c r="BW610" s="76"/>
      <c r="BX610" s="76"/>
      <c r="BY610" s="76"/>
      <c r="BZ610" s="76"/>
      <c r="CA610" s="76"/>
      <c r="CB610" s="76"/>
      <c r="CC610" s="76"/>
      <c r="CD610" s="76"/>
      <c r="CE610" s="76"/>
      <c r="CF610" s="76"/>
      <c r="CG610" s="76"/>
      <c r="CH610" s="76"/>
      <c r="CI610" s="76"/>
      <c r="CJ610" s="76"/>
      <c r="CK610" s="76"/>
      <c r="CL610" s="76"/>
      <c r="CN610" s="60"/>
      <c r="CO610" s="76"/>
      <c r="CP610" s="76"/>
      <c r="CQ610" s="76"/>
      <c r="CR610" s="76"/>
      <c r="CS610" s="76"/>
      <c r="CT610" s="76"/>
      <c r="CU610" s="76"/>
      <c r="CV610" s="76"/>
      <c r="CW610" s="76"/>
      <c r="CX610" s="76"/>
      <c r="CY610" s="76"/>
      <c r="CZ610" s="76"/>
      <c r="DA610" s="76"/>
      <c r="DB610" s="76"/>
      <c r="DC610" s="76"/>
      <c r="DD610" s="76"/>
      <c r="DE610" s="76"/>
      <c r="DF610" s="76"/>
      <c r="DG610" s="76"/>
      <c r="DH610" s="76"/>
      <c r="DI610" s="76"/>
      <c r="DJ610" s="76"/>
      <c r="DK610" s="76"/>
      <c r="DL610" s="76"/>
    </row>
    <row r="611" spans="2:116" x14ac:dyDescent="0.4">
      <c r="B611" t="s">
        <v>332</v>
      </c>
      <c r="D611" t="s">
        <v>835</v>
      </c>
      <c r="E611" s="8" t="str">
        <f t="shared" si="676"/>
        <v>611 SUBFREE-PV</v>
      </c>
      <c r="G611" s="8" t="str">
        <f t="shared" si="804"/>
        <v>Secondary volume driver</v>
      </c>
      <c r="H611" s="12"/>
      <c r="I611" s="60"/>
      <c r="J611" s="60"/>
      <c r="K611" s="15"/>
      <c r="L611" s="15"/>
      <c r="M611" s="15"/>
      <c r="N611" s="15"/>
      <c r="O611" s="15"/>
      <c r="P611" s="15"/>
      <c r="R611" s="15"/>
      <c r="S611" s="76"/>
      <c r="T611" s="76"/>
      <c r="U611" s="76"/>
      <c r="V611" s="76"/>
      <c r="W611" s="76"/>
      <c r="X611" s="76"/>
      <c r="Y611" s="76"/>
      <c r="Z611" s="76"/>
      <c r="AA611" s="76"/>
      <c r="AB611" s="76"/>
      <c r="AC611" s="76"/>
      <c r="AD611" s="76"/>
      <c r="AE611" s="76"/>
      <c r="AF611" s="76"/>
      <c r="AG611" s="76"/>
      <c r="AH611" s="76"/>
      <c r="AI611" s="76"/>
      <c r="AJ611" s="76"/>
      <c r="AK611" s="76"/>
      <c r="AL611" s="76"/>
      <c r="AM611" s="76"/>
      <c r="AN611" s="76"/>
      <c r="AO611" s="76"/>
      <c r="AP611" s="76"/>
      <c r="AQ611" s="76"/>
      <c r="AR611" s="76"/>
      <c r="AS611" s="76"/>
      <c r="AT611" s="76"/>
      <c r="AU611" s="76"/>
      <c r="AV611" s="76"/>
      <c r="AW611" s="76"/>
      <c r="AX611" s="76"/>
      <c r="AY611" s="76"/>
      <c r="AZ611" s="76"/>
      <c r="BA611" s="76"/>
      <c r="BB611" s="76"/>
      <c r="BC611" s="76"/>
      <c r="BD611" s="76"/>
      <c r="BE611" s="76"/>
      <c r="BF611" s="76"/>
      <c r="BG611" s="76"/>
      <c r="BH611" s="76"/>
      <c r="BI611" s="76"/>
      <c r="BJ611" s="76"/>
      <c r="BK611" s="76"/>
      <c r="BL611" s="76"/>
      <c r="BM611" s="76"/>
      <c r="BN611" s="76"/>
      <c r="BO611" s="76"/>
      <c r="BP611" s="76"/>
      <c r="BQ611" s="76"/>
      <c r="BR611" s="76"/>
      <c r="BS611" s="76"/>
      <c r="BT611" s="76"/>
      <c r="BU611" s="76"/>
      <c r="BV611" s="76"/>
      <c r="BW611" s="76"/>
      <c r="BX611" s="76"/>
      <c r="BY611" s="76"/>
      <c r="BZ611" s="76"/>
      <c r="CA611" s="76"/>
      <c r="CB611" s="76"/>
      <c r="CC611" s="76"/>
      <c r="CD611" s="76"/>
      <c r="CE611" s="76"/>
      <c r="CF611" s="76"/>
      <c r="CG611" s="76"/>
      <c r="CH611" s="76"/>
      <c r="CI611" s="76"/>
      <c r="CJ611" s="76"/>
      <c r="CK611" s="76"/>
      <c r="CL611" s="76"/>
      <c r="CN611" s="60"/>
      <c r="CO611" s="76"/>
      <c r="CP611" s="76"/>
      <c r="CQ611" s="76"/>
      <c r="CR611" s="76"/>
      <c r="CS611" s="76"/>
      <c r="CT611" s="76"/>
      <c r="CU611" s="76"/>
      <c r="CV611" s="76"/>
      <c r="CW611" s="76"/>
      <c r="CX611" s="76"/>
      <c r="CY611" s="76"/>
      <c r="CZ611" s="76"/>
      <c r="DA611" s="76"/>
      <c r="DB611" s="76"/>
      <c r="DC611" s="76"/>
      <c r="DD611" s="76"/>
      <c r="DE611" s="76"/>
      <c r="DF611" s="76"/>
      <c r="DG611" s="76"/>
      <c r="DH611" s="76"/>
      <c r="DI611" s="76"/>
      <c r="DJ611" s="76"/>
      <c r="DK611" s="76"/>
      <c r="DL611" s="76"/>
    </row>
    <row r="612" spans="2:116" x14ac:dyDescent="0.4">
      <c r="E612" s="8"/>
      <c r="H612" s="12"/>
      <c r="I612" s="60"/>
      <c r="J612" s="60"/>
      <c r="K612" s="15"/>
      <c r="L612" s="15"/>
      <c r="M612" s="15"/>
      <c r="N612" s="15"/>
      <c r="O612" s="15"/>
      <c r="P612" s="15"/>
      <c r="R612" s="15"/>
      <c r="S612" s="76"/>
      <c r="T612" s="76"/>
      <c r="U612" s="76"/>
      <c r="V612" s="76"/>
      <c r="W612" s="76"/>
      <c r="X612" s="76"/>
      <c r="Y612" s="76"/>
      <c r="Z612" s="76"/>
      <c r="AA612" s="76"/>
      <c r="AB612" s="76"/>
      <c r="AC612" s="76"/>
      <c r="AD612" s="76"/>
      <c r="AE612" s="76"/>
      <c r="AF612" s="76"/>
      <c r="AG612" s="76"/>
      <c r="AH612" s="76"/>
      <c r="AI612" s="76"/>
      <c r="AJ612" s="76"/>
      <c r="AK612" s="76"/>
      <c r="AL612" s="76"/>
      <c r="AM612" s="76"/>
      <c r="AN612" s="76"/>
      <c r="AO612" s="76"/>
      <c r="AP612" s="76"/>
      <c r="AQ612" s="76"/>
      <c r="AR612" s="76"/>
      <c r="AS612" s="76"/>
      <c r="AT612" s="76"/>
      <c r="AU612" s="76"/>
      <c r="AV612" s="76"/>
      <c r="AW612" s="76"/>
      <c r="AX612" s="76"/>
      <c r="AY612" s="76"/>
      <c r="AZ612" s="76"/>
      <c r="BA612" s="76"/>
      <c r="BB612" s="76"/>
      <c r="BC612" s="76"/>
      <c r="BD612" s="76"/>
      <c r="BE612" s="76"/>
      <c r="BF612" s="76"/>
      <c r="BG612" s="76"/>
      <c r="BH612" s="76"/>
      <c r="BI612" s="76"/>
      <c r="BJ612" s="76"/>
      <c r="BK612" s="76"/>
      <c r="BL612" s="76"/>
      <c r="BM612" s="76"/>
      <c r="BN612" s="76"/>
      <c r="BO612" s="76"/>
      <c r="BP612" s="76"/>
      <c r="BQ612" s="76"/>
      <c r="BR612" s="76"/>
      <c r="BS612" s="76"/>
      <c r="BT612" s="76"/>
      <c r="BU612" s="76"/>
      <c r="BV612" s="76"/>
      <c r="BW612" s="76"/>
      <c r="BX612" s="76"/>
      <c r="BY612" s="76"/>
      <c r="BZ612" s="76"/>
      <c r="CA612" s="76"/>
      <c r="CB612" s="76"/>
      <c r="CC612" s="76"/>
      <c r="CD612" s="76"/>
      <c r="CE612" s="76"/>
      <c r="CF612" s="76"/>
      <c r="CG612" s="76"/>
      <c r="CH612" s="76"/>
      <c r="CI612" s="76"/>
      <c r="CJ612" s="76"/>
      <c r="CK612" s="76"/>
      <c r="CL612" s="76"/>
      <c r="CN612" s="60"/>
      <c r="CO612" s="76"/>
      <c r="CP612" s="76"/>
      <c r="CQ612" s="76"/>
      <c r="CR612" s="76"/>
      <c r="CS612" s="76"/>
      <c r="CT612" s="76"/>
      <c r="CU612" s="76"/>
      <c r="CV612" s="76"/>
      <c r="CW612" s="76"/>
      <c r="CX612" s="76"/>
      <c r="CY612" s="76"/>
      <c r="CZ612" s="76"/>
      <c r="DA612" s="76"/>
      <c r="DB612" s="76"/>
      <c r="DC612" s="76"/>
      <c r="DD612" s="76"/>
      <c r="DE612" s="76"/>
      <c r="DF612" s="76"/>
      <c r="DG612" s="76"/>
      <c r="DH612" s="76"/>
      <c r="DI612" s="76"/>
      <c r="DJ612" s="76"/>
      <c r="DK612" s="76"/>
      <c r="DL612" s="76"/>
    </row>
    <row r="613" spans="2:116" x14ac:dyDescent="0.4">
      <c r="E613" s="8"/>
      <c r="H613" s="12"/>
      <c r="I613" s="60"/>
      <c r="J613" s="60"/>
      <c r="K613" s="15"/>
      <c r="L613" s="15"/>
      <c r="M613" s="15"/>
      <c r="N613" s="15"/>
      <c r="O613" s="15"/>
      <c r="P613" s="15"/>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c r="CN613" s="60"/>
      <c r="CO613" s="76"/>
      <c r="CP613" s="76"/>
      <c r="CQ613" s="76"/>
      <c r="CR613" s="76"/>
      <c r="CS613" s="76"/>
      <c r="CT613" s="76"/>
      <c r="CU613" s="76"/>
      <c r="CV613" s="76"/>
      <c r="CW613" s="76"/>
      <c r="CX613" s="76"/>
      <c r="CY613" s="76"/>
      <c r="CZ613" s="76"/>
      <c r="DA613" s="76"/>
      <c r="DB613" s="76"/>
      <c r="DC613" s="76"/>
      <c r="DD613" s="76"/>
      <c r="DE613" s="76"/>
      <c r="DF613" s="76"/>
      <c r="DG613" s="76"/>
      <c r="DH613" s="76"/>
      <c r="DI613" s="76"/>
      <c r="DJ613" s="76"/>
      <c r="DK613" s="76"/>
      <c r="DL613" s="76"/>
    </row>
    <row r="614" spans="2:116" x14ac:dyDescent="0.4">
      <c r="E614" s="8"/>
      <c r="H614" s="12"/>
      <c r="I614" s="60"/>
      <c r="J614" s="60"/>
      <c r="K614" s="15"/>
      <c r="L614" s="15"/>
      <c r="M614" s="15"/>
      <c r="N614" s="15"/>
      <c r="O614" s="15"/>
      <c r="P614" s="15"/>
      <c r="R614" s="15"/>
      <c r="S614" s="76"/>
      <c r="T614" s="76"/>
      <c r="U614" s="76"/>
      <c r="V614" s="76"/>
      <c r="W614" s="76"/>
      <c r="X614" s="76"/>
      <c r="Y614" s="76"/>
      <c r="Z614" s="76"/>
      <c r="AA614" s="76"/>
      <c r="AB614" s="76"/>
      <c r="AC614" s="76"/>
      <c r="AD614" s="76"/>
      <c r="AE614" s="76"/>
      <c r="AF614" s="76"/>
      <c r="AG614" s="76"/>
      <c r="AH614" s="76"/>
      <c r="AI614" s="76"/>
      <c r="AJ614" s="76"/>
      <c r="AK614" s="76"/>
      <c r="AL614" s="76"/>
      <c r="AM614" s="76"/>
      <c r="AN614" s="76"/>
      <c r="AO614" s="76"/>
      <c r="AP614" s="76"/>
      <c r="AQ614" s="76"/>
      <c r="AR614" s="76"/>
      <c r="AS614" s="76"/>
      <c r="AT614" s="76"/>
      <c r="AU614" s="76"/>
      <c r="AV614" s="76"/>
      <c r="AW614" s="76"/>
      <c r="AX614" s="76"/>
      <c r="AY614" s="76"/>
      <c r="AZ614" s="76"/>
      <c r="BA614" s="76"/>
      <c r="BB614" s="76"/>
      <c r="BC614" s="76"/>
      <c r="BD614" s="76"/>
      <c r="BE614" s="76"/>
      <c r="BF614" s="76"/>
      <c r="BG614" s="76"/>
      <c r="BH614" s="76"/>
      <c r="BI614" s="76"/>
      <c r="BJ614" s="76"/>
      <c r="BK614" s="76"/>
      <c r="BL614" s="76"/>
      <c r="BM614" s="76"/>
      <c r="BN614" s="76"/>
      <c r="BO614" s="76"/>
      <c r="BP614" s="76"/>
      <c r="BQ614" s="76"/>
      <c r="BR614" s="76"/>
      <c r="BS614" s="76"/>
      <c r="BT614" s="76"/>
      <c r="BU614" s="76"/>
      <c r="BV614" s="76"/>
      <c r="BW614" s="76"/>
      <c r="BX614" s="76"/>
      <c r="BY614" s="76"/>
      <c r="BZ614" s="76"/>
      <c r="CA614" s="76"/>
      <c r="CB614" s="76"/>
      <c r="CC614" s="76"/>
      <c r="CD614" s="76"/>
      <c r="CE614" s="76"/>
      <c r="CF614" s="76"/>
      <c r="CG614" s="76"/>
      <c r="CH614" s="76"/>
      <c r="CI614" s="76"/>
      <c r="CJ614" s="76"/>
      <c r="CK614" s="76"/>
      <c r="CL614" s="76"/>
      <c r="CN614" s="60"/>
      <c r="CO614" s="76"/>
      <c r="CP614" s="76"/>
      <c r="CQ614" s="76"/>
      <c r="CR614" s="76"/>
      <c r="CS614" s="76"/>
      <c r="CT614" s="76"/>
      <c r="CU614" s="76"/>
      <c r="CV614" s="76"/>
      <c r="CW614" s="76"/>
      <c r="CX614" s="76"/>
      <c r="CY614" s="76"/>
      <c r="CZ614" s="76"/>
      <c r="DA614" s="76"/>
      <c r="DB614" s="76"/>
      <c r="DC614" s="76"/>
      <c r="DD614" s="76"/>
      <c r="DE614" s="76"/>
      <c r="DF614" s="76"/>
      <c r="DG614" s="76"/>
      <c r="DH614" s="76"/>
      <c r="DI614" s="76"/>
      <c r="DJ614" s="76"/>
      <c r="DK614" s="76"/>
      <c r="DL614" s="76"/>
    </row>
    <row r="615" spans="2:116" x14ac:dyDescent="0.4">
      <c r="E615" s="8"/>
      <c r="H615" s="12"/>
      <c r="I615" s="60"/>
      <c r="J615" s="60"/>
      <c r="K615" s="15"/>
      <c r="L615" s="15"/>
      <c r="M615" s="15"/>
      <c r="N615" s="15"/>
      <c r="O615" s="15"/>
      <c r="P615" s="15"/>
      <c r="R615" s="15"/>
      <c r="S615" s="76"/>
      <c r="T615" s="76"/>
      <c r="U615" s="76"/>
      <c r="V615" s="76"/>
      <c r="W615" s="76"/>
      <c r="X615" s="76"/>
      <c r="Y615" s="76"/>
      <c r="Z615" s="76"/>
      <c r="AA615" s="76"/>
      <c r="AB615" s="76"/>
      <c r="AC615" s="76"/>
      <c r="AD615" s="76"/>
      <c r="AE615" s="76"/>
      <c r="AF615" s="76"/>
      <c r="AG615" s="76"/>
      <c r="AH615" s="76"/>
      <c r="AI615" s="76"/>
      <c r="AJ615" s="76"/>
      <c r="AK615" s="76"/>
      <c r="AL615" s="76"/>
      <c r="AM615" s="76"/>
      <c r="AN615" s="76"/>
      <c r="AO615" s="76"/>
      <c r="AP615" s="76"/>
      <c r="AQ615" s="76"/>
      <c r="AR615" s="76"/>
      <c r="AS615" s="76"/>
      <c r="AT615" s="76"/>
      <c r="AU615" s="76"/>
      <c r="AV615" s="76"/>
      <c r="AW615" s="76"/>
      <c r="AX615" s="76"/>
      <c r="AY615" s="76"/>
      <c r="AZ615" s="76"/>
      <c r="BA615" s="76"/>
      <c r="BB615" s="76"/>
      <c r="BC615" s="76"/>
      <c r="BD615" s="76"/>
      <c r="BE615" s="76"/>
      <c r="BF615" s="76"/>
      <c r="BG615" s="76"/>
      <c r="BH615" s="76"/>
      <c r="BI615" s="76"/>
      <c r="BJ615" s="76"/>
      <c r="BK615" s="76"/>
      <c r="BL615" s="76"/>
      <c r="BM615" s="76"/>
      <c r="BN615" s="76"/>
      <c r="BO615" s="76"/>
      <c r="BP615" s="76"/>
      <c r="BQ615" s="76"/>
      <c r="BR615" s="76"/>
      <c r="BS615" s="76"/>
      <c r="BT615" s="76"/>
      <c r="BU615" s="76"/>
      <c r="BV615" s="76"/>
      <c r="BW615" s="76"/>
      <c r="BX615" s="76"/>
      <c r="BY615" s="76"/>
      <c r="BZ615" s="76"/>
      <c r="CA615" s="76"/>
      <c r="CB615" s="76"/>
      <c r="CC615" s="76"/>
      <c r="CD615" s="76"/>
      <c r="CE615" s="76"/>
      <c r="CF615" s="76"/>
      <c r="CG615" s="76"/>
      <c r="CH615" s="76"/>
      <c r="CI615" s="76"/>
      <c r="CJ615" s="76"/>
      <c r="CK615" s="76"/>
      <c r="CL615" s="76"/>
      <c r="CN615" s="60"/>
      <c r="CO615" s="76"/>
      <c r="CP615" s="76"/>
      <c r="CQ615" s="76"/>
      <c r="CR615" s="76"/>
      <c r="CS615" s="76"/>
      <c r="CT615" s="76"/>
      <c r="CU615" s="76"/>
      <c r="CV615" s="76"/>
      <c r="CW615" s="76"/>
      <c r="CX615" s="76"/>
      <c r="CY615" s="76"/>
      <c r="CZ615" s="76"/>
      <c r="DA615" s="76"/>
      <c r="DB615" s="76"/>
      <c r="DC615" s="76"/>
      <c r="DD615" s="76"/>
      <c r="DE615" s="76"/>
      <c r="DF615" s="76"/>
      <c r="DG615" s="76"/>
      <c r="DH615" s="76"/>
      <c r="DI615" s="76"/>
      <c r="DJ615" s="76"/>
      <c r="DK615" s="76"/>
      <c r="DL615" s="76"/>
    </row>
    <row r="616" spans="2:116" x14ac:dyDescent="0.4">
      <c r="E616" s="8"/>
      <c r="H616" s="12"/>
      <c r="I616" s="60"/>
      <c r="J616" s="60"/>
      <c r="K616" s="15"/>
      <c r="L616" s="15"/>
      <c r="M616" s="15"/>
      <c r="N616" s="15"/>
      <c r="O616" s="15"/>
      <c r="P616" s="15"/>
      <c r="R616" s="15"/>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c r="CN616" s="60"/>
      <c r="CO616" s="76"/>
      <c r="CP616" s="76"/>
      <c r="CQ616" s="76"/>
      <c r="CR616" s="76"/>
      <c r="CS616" s="76"/>
      <c r="CT616" s="76"/>
      <c r="CU616" s="76"/>
      <c r="CV616" s="76"/>
      <c r="CW616" s="76"/>
      <c r="CX616" s="76"/>
      <c r="CY616" s="76"/>
      <c r="CZ616" s="76"/>
      <c r="DA616" s="76"/>
      <c r="DB616" s="76"/>
      <c r="DC616" s="76"/>
      <c r="DD616" s="76"/>
      <c r="DE616" s="76"/>
      <c r="DF616" s="76"/>
      <c r="DG616" s="76"/>
      <c r="DH616" s="76"/>
      <c r="DI616" s="76"/>
      <c r="DJ616" s="76"/>
      <c r="DK616" s="76"/>
      <c r="DL616" s="76"/>
    </row>
    <row r="617" spans="2:116" x14ac:dyDescent="0.4">
      <c r="E617" s="8"/>
      <c r="H617" s="12"/>
      <c r="I617" s="60"/>
      <c r="J617" s="60"/>
      <c r="K617" s="15"/>
      <c r="L617" s="15"/>
      <c r="M617" s="15"/>
      <c r="N617" s="15"/>
      <c r="O617" s="15"/>
      <c r="P617" s="15"/>
      <c r="R617" s="15"/>
      <c r="S617" s="76"/>
      <c r="T617" s="76"/>
      <c r="U617" s="76"/>
      <c r="V617" s="76"/>
      <c r="W617" s="76"/>
      <c r="X617" s="76"/>
      <c r="Y617" s="76"/>
      <c r="Z617" s="76"/>
      <c r="AA617" s="76"/>
      <c r="AB617" s="76"/>
      <c r="AC617" s="76"/>
      <c r="AD617" s="76"/>
      <c r="AE617" s="76"/>
      <c r="AF617" s="76"/>
      <c r="AG617" s="76"/>
      <c r="AH617" s="76"/>
      <c r="AI617" s="76"/>
      <c r="AJ617" s="76"/>
      <c r="AK617" s="76"/>
      <c r="AL617" s="76"/>
      <c r="AM617" s="76"/>
      <c r="AN617" s="76"/>
      <c r="AO617" s="76"/>
      <c r="AP617" s="76"/>
      <c r="AQ617" s="76"/>
      <c r="AR617" s="76"/>
      <c r="AS617" s="76"/>
      <c r="AT617" s="76"/>
      <c r="AU617" s="76"/>
      <c r="AV617" s="76"/>
      <c r="AW617" s="76"/>
      <c r="AX617" s="76"/>
      <c r="AY617" s="76"/>
      <c r="AZ617" s="76"/>
      <c r="BA617" s="76"/>
      <c r="BB617" s="76"/>
      <c r="BC617" s="76"/>
      <c r="BD617" s="76"/>
      <c r="BE617" s="76"/>
      <c r="BF617" s="76"/>
      <c r="BG617" s="76"/>
      <c r="BH617" s="76"/>
      <c r="BI617" s="76"/>
      <c r="BJ617" s="76"/>
      <c r="BK617" s="76"/>
      <c r="BL617" s="76"/>
      <c r="BM617" s="76"/>
      <c r="BN617" s="76"/>
      <c r="BO617" s="76"/>
      <c r="BP617" s="76"/>
      <c r="BQ617" s="76"/>
      <c r="BR617" s="76"/>
      <c r="BS617" s="76"/>
      <c r="BT617" s="76"/>
      <c r="BU617" s="76"/>
      <c r="BV617" s="76"/>
      <c r="BW617" s="76"/>
      <c r="BX617" s="76"/>
      <c r="BY617" s="76"/>
      <c r="BZ617" s="76"/>
      <c r="CA617" s="76"/>
      <c r="CB617" s="76"/>
      <c r="CC617" s="76"/>
      <c r="CD617" s="76"/>
      <c r="CE617" s="76"/>
      <c r="CF617" s="76"/>
      <c r="CG617" s="76"/>
      <c r="CH617" s="76"/>
      <c r="CI617" s="76"/>
      <c r="CJ617" s="76"/>
      <c r="CK617" s="76"/>
      <c r="CL617" s="76"/>
      <c r="CN617" s="60"/>
      <c r="CO617" s="76"/>
      <c r="CP617" s="76"/>
      <c r="CQ617" s="76"/>
      <c r="CR617" s="76"/>
      <c r="CS617" s="76"/>
      <c r="CT617" s="76"/>
      <c r="CU617" s="76"/>
      <c r="CV617" s="76"/>
      <c r="CW617" s="76"/>
      <c r="CX617" s="76"/>
      <c r="CY617" s="76"/>
      <c r="CZ617" s="76"/>
      <c r="DA617" s="76"/>
      <c r="DB617" s="76"/>
      <c r="DC617" s="76"/>
      <c r="DD617" s="76"/>
      <c r="DE617" s="76"/>
      <c r="DF617" s="76"/>
      <c r="DG617" s="76"/>
      <c r="DH617" s="76"/>
      <c r="DI617" s="76"/>
      <c r="DJ617" s="76"/>
      <c r="DK617" s="76"/>
      <c r="DL617" s="76"/>
    </row>
    <row r="618" spans="2:116" x14ac:dyDescent="0.4">
      <c r="E618" s="8"/>
      <c r="H618" s="12"/>
      <c r="I618" s="60"/>
      <c r="J618" s="60"/>
      <c r="K618" s="15"/>
      <c r="L618" s="15"/>
      <c r="M618" s="15"/>
      <c r="N618" s="15"/>
      <c r="O618" s="15"/>
      <c r="P618" s="15"/>
      <c r="R618" s="15"/>
      <c r="S618" s="76"/>
      <c r="T618" s="76"/>
      <c r="U618" s="76"/>
      <c r="V618" s="76"/>
      <c r="W618" s="76"/>
      <c r="X618" s="76"/>
      <c r="Y618" s="76"/>
      <c r="Z618" s="76"/>
      <c r="AA618" s="76"/>
      <c r="AB618" s="76"/>
      <c r="AC618" s="76"/>
      <c r="AD618" s="76"/>
      <c r="AE618" s="76"/>
      <c r="AF618" s="76"/>
      <c r="AG618" s="76"/>
      <c r="AH618" s="76"/>
      <c r="AI618" s="76"/>
      <c r="AJ618" s="76"/>
      <c r="AK618" s="76"/>
      <c r="AL618" s="76"/>
      <c r="AM618" s="76"/>
      <c r="AN618" s="76"/>
      <c r="AO618" s="76"/>
      <c r="AP618" s="76"/>
      <c r="AQ618" s="76"/>
      <c r="AR618" s="76"/>
      <c r="AS618" s="76"/>
      <c r="AT618" s="76"/>
      <c r="AU618" s="76"/>
      <c r="AV618" s="76"/>
      <c r="AW618" s="76"/>
      <c r="AX618" s="76"/>
      <c r="AY618" s="76"/>
      <c r="AZ618" s="76"/>
      <c r="BA618" s="76"/>
      <c r="BB618" s="76"/>
      <c r="BC618" s="76"/>
      <c r="BD618" s="76"/>
      <c r="BE618" s="76"/>
      <c r="BF618" s="76"/>
      <c r="BG618" s="76"/>
      <c r="BH618" s="76"/>
      <c r="BI618" s="76"/>
      <c r="BJ618" s="76"/>
      <c r="BK618" s="76"/>
      <c r="BL618" s="76"/>
      <c r="BM618" s="76"/>
      <c r="BN618" s="76"/>
      <c r="BO618" s="76"/>
      <c r="BP618" s="76"/>
      <c r="BQ618" s="76"/>
      <c r="BR618" s="76"/>
      <c r="BS618" s="76"/>
      <c r="BT618" s="76"/>
      <c r="BU618" s="76"/>
      <c r="BV618" s="76"/>
      <c r="BW618" s="76"/>
      <c r="BX618" s="76"/>
      <c r="BY618" s="76"/>
      <c r="BZ618" s="76"/>
      <c r="CA618" s="76"/>
      <c r="CB618" s="76"/>
      <c r="CC618" s="76"/>
      <c r="CD618" s="76"/>
      <c r="CE618" s="76"/>
      <c r="CF618" s="76"/>
      <c r="CG618" s="76"/>
      <c r="CH618" s="76"/>
      <c r="CI618" s="76"/>
      <c r="CJ618" s="76"/>
      <c r="CK618" s="76"/>
      <c r="CL618" s="76"/>
      <c r="CN618" s="60"/>
      <c r="CO618" s="76"/>
      <c r="CP618" s="76"/>
      <c r="CQ618" s="76"/>
      <c r="CR618" s="76"/>
      <c r="CS618" s="76"/>
      <c r="CT618" s="76"/>
      <c r="CU618" s="76"/>
      <c r="CV618" s="76"/>
      <c r="CW618" s="76"/>
      <c r="CX618" s="76"/>
      <c r="CY618" s="76"/>
      <c r="CZ618" s="76"/>
      <c r="DA618" s="76"/>
      <c r="DB618" s="76"/>
      <c r="DC618" s="76"/>
      <c r="DD618" s="76"/>
      <c r="DE618" s="76"/>
      <c r="DF618" s="76"/>
      <c r="DG618" s="76"/>
      <c r="DH618" s="76"/>
      <c r="DI618" s="76"/>
      <c r="DJ618" s="76"/>
      <c r="DK618" s="76"/>
      <c r="DL618" s="76"/>
    </row>
    <row r="619" spans="2:116" x14ac:dyDescent="0.4">
      <c r="E619" s="8"/>
      <c r="H619" s="12"/>
      <c r="I619" s="60"/>
      <c r="J619" s="60"/>
      <c r="K619" s="15"/>
      <c r="L619" s="15"/>
      <c r="M619" s="15"/>
      <c r="N619" s="15"/>
      <c r="O619" s="15"/>
      <c r="P619" s="15"/>
      <c r="R619" s="15"/>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c r="CN619" s="60"/>
      <c r="CO619" s="76"/>
      <c r="CP619" s="76"/>
      <c r="CQ619" s="76"/>
      <c r="CR619" s="76"/>
      <c r="CS619" s="76"/>
      <c r="CT619" s="76"/>
      <c r="CU619" s="76"/>
      <c r="CV619" s="76"/>
      <c r="CW619" s="76"/>
      <c r="CX619" s="76"/>
      <c r="CY619" s="76"/>
      <c r="CZ619" s="76"/>
      <c r="DA619" s="76"/>
      <c r="DB619" s="76"/>
      <c r="DC619" s="76"/>
      <c r="DD619" s="76"/>
      <c r="DE619" s="76"/>
      <c r="DF619" s="76"/>
      <c r="DG619" s="76"/>
      <c r="DH619" s="76"/>
      <c r="DI619" s="76"/>
      <c r="DJ619" s="76"/>
      <c r="DK619" s="76"/>
      <c r="DL619" s="76"/>
    </row>
    <row r="620" spans="2:116" x14ac:dyDescent="0.4">
      <c r="E620" s="8"/>
      <c r="H620" s="12"/>
      <c r="I620" s="60"/>
      <c r="J620" s="60"/>
      <c r="K620" s="15"/>
      <c r="L620" s="15"/>
      <c r="M620" s="15"/>
      <c r="N620" s="15"/>
      <c r="O620" s="15"/>
      <c r="P620" s="15"/>
      <c r="R620" s="15"/>
      <c r="S620" s="76"/>
      <c r="T620" s="76"/>
      <c r="U620" s="76"/>
      <c r="V620" s="76"/>
      <c r="W620" s="76"/>
      <c r="X620" s="76"/>
      <c r="Y620" s="76"/>
      <c r="Z620" s="76"/>
      <c r="AA620" s="76"/>
      <c r="AB620" s="76"/>
      <c r="AC620" s="76"/>
      <c r="AD620" s="76"/>
      <c r="AE620" s="76"/>
      <c r="AF620" s="76"/>
      <c r="AG620" s="76"/>
      <c r="AH620" s="76"/>
      <c r="AI620" s="76"/>
      <c r="AJ620" s="76"/>
      <c r="AK620" s="76"/>
      <c r="AL620" s="76"/>
      <c r="AM620" s="76"/>
      <c r="AN620" s="76"/>
      <c r="AO620" s="76"/>
      <c r="AP620" s="76"/>
      <c r="AQ620" s="76"/>
      <c r="AR620" s="76"/>
      <c r="AS620" s="76"/>
      <c r="AT620" s="76"/>
      <c r="AU620" s="76"/>
      <c r="AV620" s="76"/>
      <c r="AW620" s="76"/>
      <c r="AX620" s="76"/>
      <c r="AY620" s="76"/>
      <c r="AZ620" s="76"/>
      <c r="BA620" s="76"/>
      <c r="BB620" s="76"/>
      <c r="BC620" s="76"/>
      <c r="BD620" s="76"/>
      <c r="BE620" s="76"/>
      <c r="BF620" s="76"/>
      <c r="BG620" s="76"/>
      <c r="BH620" s="76"/>
      <c r="BI620" s="76"/>
      <c r="BJ620" s="76"/>
      <c r="BK620" s="76"/>
      <c r="BL620" s="76"/>
      <c r="BM620" s="76"/>
      <c r="BN620" s="76"/>
      <c r="BO620" s="76"/>
      <c r="BP620" s="76"/>
      <c r="BQ620" s="76"/>
      <c r="BR620" s="76"/>
      <c r="BS620" s="76"/>
      <c r="BT620" s="76"/>
      <c r="BU620" s="76"/>
      <c r="BV620" s="76"/>
      <c r="BW620" s="76"/>
      <c r="BX620" s="76"/>
      <c r="BY620" s="76"/>
      <c r="BZ620" s="76"/>
      <c r="CA620" s="76"/>
      <c r="CB620" s="76"/>
      <c r="CC620" s="76"/>
      <c r="CD620" s="76"/>
      <c r="CE620" s="76"/>
      <c r="CF620" s="76"/>
      <c r="CG620" s="76"/>
      <c r="CH620" s="76"/>
      <c r="CI620" s="76"/>
      <c r="CJ620" s="76"/>
      <c r="CK620" s="76"/>
      <c r="CL620" s="76"/>
      <c r="CN620" s="60"/>
      <c r="CO620" s="76"/>
      <c r="CP620" s="76"/>
      <c r="CQ620" s="76"/>
      <c r="CR620" s="76"/>
      <c r="CS620" s="76"/>
      <c r="CT620" s="76"/>
      <c r="CU620" s="76"/>
      <c r="CV620" s="76"/>
      <c r="CW620" s="76"/>
      <c r="CX620" s="76"/>
      <c r="CY620" s="76"/>
      <c r="CZ620" s="76"/>
      <c r="DA620" s="76"/>
      <c r="DB620" s="76"/>
      <c r="DC620" s="76"/>
      <c r="DD620" s="76"/>
      <c r="DE620" s="76"/>
      <c r="DF620" s="76"/>
      <c r="DG620" s="76"/>
      <c r="DH620" s="76"/>
      <c r="DI620" s="76"/>
      <c r="DJ620" s="76"/>
      <c r="DK620" s="76"/>
      <c r="DL620" s="76"/>
    </row>
    <row r="621" spans="2:116" x14ac:dyDescent="0.4">
      <c r="E621" s="8"/>
      <c r="H621" s="12"/>
      <c r="I621" s="60"/>
      <c r="J621" s="60"/>
      <c r="K621" s="15"/>
      <c r="L621" s="15"/>
      <c r="M621" s="15"/>
      <c r="N621" s="15"/>
      <c r="O621" s="15"/>
      <c r="P621" s="15"/>
      <c r="R621" s="15"/>
      <c r="S621" s="76"/>
      <c r="T621" s="76"/>
      <c r="U621" s="76"/>
      <c r="V621" s="76"/>
      <c r="W621" s="76"/>
      <c r="X621" s="76"/>
      <c r="Y621" s="76"/>
      <c r="Z621" s="76"/>
      <c r="AA621" s="76"/>
      <c r="AB621" s="76"/>
      <c r="AC621" s="76"/>
      <c r="AD621" s="76"/>
      <c r="AE621" s="76"/>
      <c r="AF621" s="76"/>
      <c r="AG621" s="76"/>
      <c r="AH621" s="76"/>
      <c r="AI621" s="76"/>
      <c r="AJ621" s="76"/>
      <c r="AK621" s="76"/>
      <c r="AL621" s="76"/>
      <c r="AM621" s="76"/>
      <c r="AN621" s="76"/>
      <c r="AO621" s="76"/>
      <c r="AP621" s="76"/>
      <c r="AQ621" s="76"/>
      <c r="AR621" s="76"/>
      <c r="AS621" s="76"/>
      <c r="AT621" s="76"/>
      <c r="AU621" s="76"/>
      <c r="AV621" s="76"/>
      <c r="AW621" s="76"/>
      <c r="AX621" s="76"/>
      <c r="AY621" s="76"/>
      <c r="AZ621" s="76"/>
      <c r="BA621" s="76"/>
      <c r="BB621" s="76"/>
      <c r="BC621" s="76"/>
      <c r="BD621" s="76"/>
      <c r="BE621" s="76"/>
      <c r="BF621" s="76"/>
      <c r="BG621" s="76"/>
      <c r="BH621" s="76"/>
      <c r="BI621" s="76"/>
      <c r="BJ621" s="76"/>
      <c r="BK621" s="76"/>
      <c r="BL621" s="76"/>
      <c r="BM621" s="76"/>
      <c r="BN621" s="76"/>
      <c r="BO621" s="76"/>
      <c r="BP621" s="76"/>
      <c r="BQ621" s="76"/>
      <c r="BR621" s="76"/>
      <c r="BS621" s="76"/>
      <c r="BT621" s="76"/>
      <c r="BU621" s="76"/>
      <c r="BV621" s="76"/>
      <c r="BW621" s="76"/>
      <c r="BX621" s="76"/>
      <c r="BY621" s="76"/>
      <c r="BZ621" s="76"/>
      <c r="CA621" s="76"/>
      <c r="CB621" s="76"/>
      <c r="CC621" s="76"/>
      <c r="CD621" s="76"/>
      <c r="CE621" s="76"/>
      <c r="CF621" s="76"/>
      <c r="CG621" s="76"/>
      <c r="CH621" s="76"/>
      <c r="CI621" s="76"/>
      <c r="CJ621" s="76"/>
      <c r="CK621" s="76"/>
      <c r="CL621" s="76"/>
      <c r="CN621" s="60"/>
      <c r="CO621" s="76"/>
      <c r="CP621" s="76"/>
      <c r="CQ621" s="76"/>
      <c r="CR621" s="76"/>
      <c r="CS621" s="76"/>
      <c r="CT621" s="76"/>
      <c r="CU621" s="76"/>
      <c r="CV621" s="76"/>
      <c r="CW621" s="76"/>
      <c r="CX621" s="76"/>
      <c r="CY621" s="76"/>
      <c r="CZ621" s="76"/>
      <c r="DA621" s="76"/>
      <c r="DB621" s="76"/>
      <c r="DC621" s="76"/>
      <c r="DD621" s="76"/>
      <c r="DE621" s="76"/>
      <c r="DF621" s="76"/>
      <c r="DG621" s="76"/>
      <c r="DH621" s="76"/>
      <c r="DI621" s="76"/>
      <c r="DJ621" s="76"/>
      <c r="DK621" s="76"/>
      <c r="DL621" s="76"/>
    </row>
    <row r="622" spans="2:116" x14ac:dyDescent="0.4">
      <c r="E622" s="8"/>
      <c r="H622" s="12"/>
      <c r="I622" s="60"/>
      <c r="J622" s="60"/>
      <c r="K622" s="15"/>
      <c r="L622" s="15"/>
      <c r="M622" s="15"/>
      <c r="N622" s="15"/>
      <c r="O622" s="15"/>
      <c r="P622" s="15"/>
      <c r="R622" s="15"/>
      <c r="S622" s="76"/>
      <c r="T622" s="76"/>
      <c r="U622" s="76"/>
      <c r="V622" s="76"/>
      <c r="W622" s="76"/>
      <c r="X622" s="76"/>
      <c r="Y622" s="76"/>
      <c r="Z622" s="76"/>
      <c r="AA622" s="76"/>
      <c r="AB622" s="76"/>
      <c r="AC622" s="76"/>
      <c r="AD622" s="76"/>
      <c r="AE622" s="76"/>
      <c r="AF622" s="76"/>
      <c r="AG622" s="76"/>
      <c r="AH622" s="76"/>
      <c r="AI622" s="76"/>
      <c r="AJ622" s="76"/>
      <c r="AK622" s="76"/>
      <c r="AL622" s="76"/>
      <c r="AM622" s="76"/>
      <c r="AN622" s="76"/>
      <c r="AO622" s="76"/>
      <c r="AP622" s="76"/>
      <c r="AQ622" s="76"/>
      <c r="AR622" s="76"/>
      <c r="AS622" s="76"/>
      <c r="AT622" s="76"/>
      <c r="AU622" s="76"/>
      <c r="AV622" s="76"/>
      <c r="AW622" s="76"/>
      <c r="AX622" s="76"/>
      <c r="AY622" s="76"/>
      <c r="AZ622" s="76"/>
      <c r="BA622" s="76"/>
      <c r="BB622" s="76"/>
      <c r="BC622" s="76"/>
      <c r="BD622" s="76"/>
      <c r="BE622" s="76"/>
      <c r="BF622" s="76"/>
      <c r="BG622" s="76"/>
      <c r="BH622" s="76"/>
      <c r="BI622" s="76"/>
      <c r="BJ622" s="76"/>
      <c r="BK622" s="76"/>
      <c r="BL622" s="76"/>
      <c r="BM622" s="76"/>
      <c r="BN622" s="76"/>
      <c r="BO622" s="76"/>
      <c r="BP622" s="76"/>
      <c r="BQ622" s="76"/>
      <c r="BR622" s="76"/>
      <c r="BS622" s="76"/>
      <c r="BT622" s="76"/>
      <c r="BU622" s="76"/>
      <c r="BV622" s="76"/>
      <c r="BW622" s="76"/>
      <c r="BX622" s="76"/>
      <c r="BY622" s="76"/>
      <c r="BZ622" s="76"/>
      <c r="CA622" s="76"/>
      <c r="CB622" s="76"/>
      <c r="CC622" s="76"/>
      <c r="CD622" s="76"/>
      <c r="CE622" s="76"/>
      <c r="CF622" s="76"/>
      <c r="CG622" s="76"/>
      <c r="CH622" s="76"/>
      <c r="CI622" s="76"/>
      <c r="CJ622" s="76"/>
      <c r="CK622" s="76"/>
      <c r="CL622" s="76"/>
      <c r="CN622" s="60"/>
      <c r="CO622" s="76"/>
      <c r="CP622" s="76"/>
      <c r="CQ622" s="76"/>
      <c r="CR622" s="76"/>
      <c r="CS622" s="76"/>
      <c r="CT622" s="76"/>
      <c r="CU622" s="76"/>
      <c r="CV622" s="76"/>
      <c r="CW622" s="76"/>
      <c r="CX622" s="76"/>
      <c r="CY622" s="76"/>
      <c r="CZ622" s="76"/>
      <c r="DA622" s="76"/>
      <c r="DB622" s="76"/>
      <c r="DC622" s="76"/>
      <c r="DD622" s="76"/>
      <c r="DE622" s="76"/>
      <c r="DF622" s="76"/>
      <c r="DG622" s="76"/>
      <c r="DH622" s="76"/>
      <c r="DI622" s="76"/>
      <c r="DJ622" s="76"/>
      <c r="DK622" s="76"/>
      <c r="DL622" s="76"/>
    </row>
    <row r="623" spans="2:116" x14ac:dyDescent="0.4">
      <c r="E623" s="8"/>
      <c r="H623" s="12"/>
      <c r="I623" s="60"/>
      <c r="J623" s="60"/>
      <c r="K623" s="15"/>
      <c r="L623" s="15"/>
      <c r="M623" s="15"/>
      <c r="N623" s="15"/>
      <c r="O623" s="15"/>
      <c r="P623" s="15"/>
      <c r="R623" s="15"/>
      <c r="S623" s="76"/>
      <c r="T623" s="76"/>
      <c r="U623" s="76"/>
      <c r="V623" s="76"/>
      <c r="W623" s="76"/>
      <c r="X623" s="76"/>
      <c r="Y623" s="76"/>
      <c r="Z623" s="76"/>
      <c r="AA623" s="76"/>
      <c r="AB623" s="76"/>
      <c r="AC623" s="76"/>
      <c r="AD623" s="76"/>
      <c r="AE623" s="76"/>
      <c r="AF623" s="76"/>
      <c r="AG623" s="76"/>
      <c r="AH623" s="76"/>
      <c r="AI623" s="76"/>
      <c r="AJ623" s="76"/>
      <c r="AK623" s="76"/>
      <c r="AL623" s="76"/>
      <c r="AM623" s="76"/>
      <c r="AN623" s="76"/>
      <c r="AO623" s="76"/>
      <c r="AP623" s="76"/>
      <c r="AQ623" s="76"/>
      <c r="AR623" s="76"/>
      <c r="AS623" s="76"/>
      <c r="AT623" s="76"/>
      <c r="AU623" s="76"/>
      <c r="AV623" s="76"/>
      <c r="AW623" s="76"/>
      <c r="AX623" s="76"/>
      <c r="AY623" s="76"/>
      <c r="AZ623" s="76"/>
      <c r="BA623" s="76"/>
      <c r="BB623" s="76"/>
      <c r="BC623" s="76"/>
      <c r="BD623" s="76"/>
      <c r="BE623" s="76"/>
      <c r="BF623" s="76"/>
      <c r="BG623" s="76"/>
      <c r="BH623" s="76"/>
      <c r="BI623" s="76"/>
      <c r="BJ623" s="76"/>
      <c r="BK623" s="76"/>
      <c r="BL623" s="76"/>
      <c r="BM623" s="76"/>
      <c r="BN623" s="76"/>
      <c r="BO623" s="76"/>
      <c r="BP623" s="76"/>
      <c r="BQ623" s="76"/>
      <c r="BR623" s="76"/>
      <c r="BS623" s="76"/>
      <c r="BT623" s="76"/>
      <c r="BU623" s="76"/>
      <c r="BV623" s="76"/>
      <c r="BW623" s="76"/>
      <c r="BX623" s="76"/>
      <c r="BY623" s="76"/>
      <c r="BZ623" s="76"/>
      <c r="CA623" s="76"/>
      <c r="CB623" s="76"/>
      <c r="CC623" s="76"/>
      <c r="CD623" s="76"/>
      <c r="CE623" s="76"/>
      <c r="CF623" s="76"/>
      <c r="CG623" s="76"/>
      <c r="CH623" s="76"/>
      <c r="CI623" s="76"/>
      <c r="CJ623" s="76"/>
      <c r="CK623" s="76"/>
      <c r="CL623" s="76"/>
      <c r="CN623" s="60"/>
      <c r="CO623" s="76"/>
      <c r="CP623" s="76"/>
      <c r="CQ623" s="76"/>
      <c r="CR623" s="76"/>
      <c r="CS623" s="76"/>
      <c r="CT623" s="76"/>
      <c r="CU623" s="76"/>
      <c r="CV623" s="76"/>
      <c r="CW623" s="76"/>
      <c r="CX623" s="76"/>
      <c r="CY623" s="76"/>
      <c r="CZ623" s="76"/>
      <c r="DA623" s="76"/>
      <c r="DB623" s="76"/>
      <c r="DC623" s="76"/>
      <c r="DD623" s="76"/>
      <c r="DE623" s="76"/>
      <c r="DF623" s="76"/>
      <c r="DG623" s="76"/>
      <c r="DH623" s="76"/>
      <c r="DI623" s="76"/>
      <c r="DJ623" s="76"/>
      <c r="DK623" s="76"/>
      <c r="DL623" s="76"/>
    </row>
    <row r="624" spans="2:116" x14ac:dyDescent="0.4">
      <c r="E624" s="8"/>
      <c r="H624" s="12"/>
      <c r="I624" s="60"/>
      <c r="J624" s="60"/>
      <c r="K624" s="15"/>
      <c r="L624" s="15"/>
      <c r="M624" s="15"/>
      <c r="N624" s="15"/>
      <c r="O624" s="15"/>
      <c r="P624" s="15"/>
      <c r="R624" s="15"/>
      <c r="S624" s="76"/>
      <c r="T624" s="76"/>
      <c r="U624" s="76"/>
      <c r="V624" s="76"/>
      <c r="W624" s="76"/>
      <c r="X624" s="76"/>
      <c r="Y624" s="76"/>
      <c r="Z624" s="76"/>
      <c r="AA624" s="76"/>
      <c r="AB624" s="76"/>
      <c r="AC624" s="76"/>
      <c r="AD624" s="76"/>
      <c r="AE624" s="76"/>
      <c r="AF624" s="76"/>
      <c r="AG624" s="76"/>
      <c r="AH624" s="76"/>
      <c r="AI624" s="76"/>
      <c r="AJ624" s="76"/>
      <c r="AK624" s="76"/>
      <c r="AL624" s="76"/>
      <c r="AM624" s="76"/>
      <c r="AN624" s="76"/>
      <c r="AO624" s="76"/>
      <c r="AP624" s="76"/>
      <c r="AQ624" s="76"/>
      <c r="AR624" s="76"/>
      <c r="AS624" s="76"/>
      <c r="AT624" s="76"/>
      <c r="AU624" s="76"/>
      <c r="AV624" s="76"/>
      <c r="AW624" s="76"/>
      <c r="AX624" s="76"/>
      <c r="AY624" s="76"/>
      <c r="AZ624" s="76"/>
      <c r="BA624" s="76"/>
      <c r="BB624" s="76"/>
      <c r="BC624" s="76"/>
      <c r="BD624" s="76"/>
      <c r="BE624" s="76"/>
      <c r="BF624" s="76"/>
      <c r="BG624" s="76"/>
      <c r="BH624" s="76"/>
      <c r="BI624" s="76"/>
      <c r="BJ624" s="76"/>
      <c r="BK624" s="76"/>
      <c r="BL624" s="76"/>
      <c r="BM624" s="76"/>
      <c r="BN624" s="76"/>
      <c r="BO624" s="76"/>
      <c r="BP624" s="76"/>
      <c r="BQ624" s="76"/>
      <c r="BR624" s="76"/>
      <c r="BS624" s="76"/>
      <c r="BT624" s="76"/>
      <c r="BU624" s="76"/>
      <c r="BV624" s="76"/>
      <c r="BW624" s="76"/>
      <c r="BX624" s="76"/>
      <c r="BY624" s="76"/>
      <c r="BZ624" s="76"/>
      <c r="CA624" s="76"/>
      <c r="CB624" s="76"/>
      <c r="CC624" s="76"/>
      <c r="CD624" s="76"/>
      <c r="CE624" s="76"/>
      <c r="CF624" s="76"/>
      <c r="CG624" s="76"/>
      <c r="CH624" s="76"/>
      <c r="CI624" s="76"/>
      <c r="CJ624" s="76"/>
      <c r="CK624" s="76"/>
      <c r="CL624" s="76"/>
      <c r="CN624" s="60"/>
      <c r="CO624" s="76"/>
      <c r="CP624" s="76"/>
      <c r="CQ624" s="76"/>
      <c r="CR624" s="76"/>
      <c r="CS624" s="76"/>
      <c r="CT624" s="76"/>
      <c r="CU624" s="76"/>
      <c r="CV624" s="76"/>
      <c r="CW624" s="76"/>
      <c r="CX624" s="76"/>
      <c r="CY624" s="76"/>
      <c r="CZ624" s="76"/>
      <c r="DA624" s="76"/>
      <c r="DB624" s="76"/>
      <c r="DC624" s="76"/>
      <c r="DD624" s="76"/>
      <c r="DE624" s="76"/>
      <c r="DF624" s="76"/>
      <c r="DG624" s="76"/>
      <c r="DH624" s="76"/>
      <c r="DI624" s="76"/>
      <c r="DJ624" s="76"/>
      <c r="DK624" s="76"/>
      <c r="DL624" s="76"/>
    </row>
    <row r="625" spans="5:116" x14ac:dyDescent="0.4">
      <c r="E625" s="8"/>
      <c r="H625" s="12"/>
      <c r="I625" s="60"/>
      <c r="J625" s="60"/>
      <c r="K625" s="15"/>
      <c r="L625" s="15"/>
      <c r="M625" s="15"/>
      <c r="N625" s="15"/>
      <c r="O625" s="15"/>
      <c r="P625" s="15"/>
      <c r="R625" s="15"/>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60"/>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5:116" x14ac:dyDescent="0.4">
      <c r="E626" s="8"/>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5:116" x14ac:dyDescent="0.4">
      <c r="E627" s="8"/>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5:116" x14ac:dyDescent="0.4">
      <c r="E628" s="8"/>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5:116" x14ac:dyDescent="0.4">
      <c r="E629" s="8"/>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5:116" x14ac:dyDescent="0.4">
      <c r="E630" s="8"/>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5:116" x14ac:dyDescent="0.4">
      <c r="E631" s="8"/>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5: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5: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5:116" x14ac:dyDescent="0.4">
      <c r="E634" s="8"/>
      <c r="H634" s="12"/>
      <c r="I634" s="60"/>
      <c r="J634" s="60"/>
      <c r="K634" s="15"/>
      <c r="L634" s="15"/>
      <c r="M634" s="15"/>
      <c r="N634" s="15"/>
      <c r="O634" s="15"/>
      <c r="P634" s="15"/>
      <c r="R634" s="15"/>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60"/>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5:116" x14ac:dyDescent="0.4">
      <c r="E635" s="8"/>
      <c r="H635" s="12"/>
      <c r="I635" s="60"/>
      <c r="J635" s="60"/>
      <c r="K635" s="15"/>
      <c r="L635" s="15"/>
      <c r="M635" s="15"/>
      <c r="N635" s="15"/>
      <c r="O635" s="15"/>
      <c r="P635" s="15"/>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c r="CN635" s="60"/>
      <c r="CO635" s="76"/>
      <c r="CP635" s="76"/>
      <c r="CQ635" s="76"/>
      <c r="CR635" s="76"/>
      <c r="CS635" s="76"/>
      <c r="CT635" s="76"/>
      <c r="CU635" s="76"/>
      <c r="CV635" s="76"/>
      <c r="CW635" s="76"/>
      <c r="CX635" s="76"/>
      <c r="CY635" s="76"/>
      <c r="CZ635" s="76"/>
      <c r="DA635" s="76"/>
      <c r="DB635" s="76"/>
      <c r="DC635" s="76"/>
      <c r="DD635" s="76"/>
      <c r="DE635" s="76"/>
      <c r="DF635" s="76"/>
      <c r="DG635" s="76"/>
      <c r="DH635" s="76"/>
      <c r="DI635" s="76"/>
      <c r="DJ635" s="76"/>
      <c r="DK635" s="76"/>
      <c r="DL635" s="76"/>
    </row>
    <row r="636" spans="5:116" x14ac:dyDescent="0.4">
      <c r="E636" s="8"/>
      <c r="H636" s="12"/>
      <c r="I636" s="60"/>
      <c r="J636" s="60"/>
      <c r="K636" s="15"/>
      <c r="L636" s="15"/>
      <c r="M636" s="15"/>
      <c r="N636" s="15"/>
      <c r="O636" s="15"/>
      <c r="P636" s="15"/>
      <c r="R636" s="15"/>
      <c r="S636" s="76"/>
      <c r="T636" s="76"/>
      <c r="U636" s="76"/>
      <c r="V636" s="76"/>
      <c r="W636" s="76"/>
      <c r="X636" s="76"/>
      <c r="Y636" s="76"/>
      <c r="Z636" s="76"/>
      <c r="AA636" s="76"/>
      <c r="AB636" s="76"/>
      <c r="AC636" s="76"/>
      <c r="AD636" s="76"/>
      <c r="AE636" s="76"/>
      <c r="AF636" s="76"/>
      <c r="AG636" s="76"/>
      <c r="AH636" s="76"/>
      <c r="AI636" s="76"/>
      <c r="AJ636" s="76"/>
      <c r="AK636" s="76"/>
      <c r="AL636" s="76"/>
      <c r="AM636" s="76"/>
      <c r="AN636" s="76"/>
      <c r="AO636" s="76"/>
      <c r="AP636" s="76"/>
      <c r="AQ636" s="76"/>
      <c r="AR636" s="76"/>
      <c r="AS636" s="76"/>
      <c r="AT636" s="76"/>
      <c r="AU636" s="76"/>
      <c r="AV636" s="76"/>
      <c r="AW636" s="76"/>
      <c r="AX636" s="76"/>
      <c r="AY636" s="76"/>
      <c r="AZ636" s="76"/>
      <c r="BA636" s="76"/>
      <c r="BB636" s="76"/>
      <c r="BC636" s="76"/>
      <c r="BD636" s="76"/>
      <c r="BE636" s="76"/>
      <c r="BF636" s="76"/>
      <c r="BG636" s="76"/>
      <c r="BH636" s="76"/>
      <c r="BI636" s="76"/>
      <c r="BJ636" s="76"/>
      <c r="BK636" s="76"/>
      <c r="BL636" s="76"/>
      <c r="BM636" s="76"/>
      <c r="BN636" s="76"/>
      <c r="BO636" s="76"/>
      <c r="BP636" s="76"/>
      <c r="BQ636" s="76"/>
      <c r="BR636" s="76"/>
      <c r="BS636" s="76"/>
      <c r="BT636" s="76"/>
      <c r="BU636" s="76"/>
      <c r="BV636" s="76"/>
      <c r="BW636" s="76"/>
      <c r="BX636" s="76"/>
      <c r="BY636" s="76"/>
      <c r="BZ636" s="76"/>
      <c r="CA636" s="76"/>
      <c r="CB636" s="76"/>
      <c r="CC636" s="76"/>
      <c r="CD636" s="76"/>
      <c r="CE636" s="76"/>
      <c r="CF636" s="76"/>
      <c r="CG636" s="76"/>
      <c r="CH636" s="76"/>
      <c r="CI636" s="76"/>
      <c r="CJ636" s="76"/>
      <c r="CK636" s="76"/>
      <c r="CL636" s="76"/>
      <c r="CN636" s="60"/>
      <c r="CO636" s="76"/>
      <c r="CP636" s="76"/>
      <c r="CQ636" s="76"/>
      <c r="CR636" s="76"/>
      <c r="CS636" s="76"/>
      <c r="CT636" s="76"/>
      <c r="CU636" s="76"/>
      <c r="CV636" s="76"/>
      <c r="CW636" s="76"/>
      <c r="CX636" s="76"/>
      <c r="CY636" s="76"/>
      <c r="CZ636" s="76"/>
      <c r="DA636" s="76"/>
      <c r="DB636" s="76"/>
      <c r="DC636" s="76"/>
      <c r="DD636" s="76"/>
      <c r="DE636" s="76"/>
      <c r="DF636" s="76"/>
      <c r="DG636" s="76"/>
      <c r="DH636" s="76"/>
      <c r="DI636" s="76"/>
      <c r="DJ636" s="76"/>
      <c r="DK636" s="76"/>
      <c r="DL636" s="76"/>
    </row>
    <row r="637" spans="5:116" x14ac:dyDescent="0.4">
      <c r="E637" s="8"/>
      <c r="H637" s="12"/>
      <c r="I637" s="60"/>
      <c r="J637" s="60"/>
      <c r="K637" s="15"/>
      <c r="L637" s="15"/>
      <c r="M637" s="15"/>
      <c r="N637" s="15"/>
      <c r="O637" s="15"/>
      <c r="P637" s="15"/>
      <c r="R637" s="15"/>
      <c r="S637" s="76"/>
      <c r="T637" s="76"/>
      <c r="U637" s="76"/>
      <c r="V637" s="76"/>
      <c r="W637" s="76"/>
      <c r="X637" s="76"/>
      <c r="Y637" s="76"/>
      <c r="Z637" s="76"/>
      <c r="AA637" s="76"/>
      <c r="AB637" s="76"/>
      <c r="AC637" s="76"/>
      <c r="AD637" s="76"/>
      <c r="AE637" s="76"/>
      <c r="AF637" s="76"/>
      <c r="AG637" s="76"/>
      <c r="AH637" s="76"/>
      <c r="AI637" s="76"/>
      <c r="AJ637" s="76"/>
      <c r="AK637" s="76"/>
      <c r="AL637" s="76"/>
      <c r="AM637" s="76"/>
      <c r="AN637" s="76"/>
      <c r="AO637" s="76"/>
      <c r="AP637" s="76"/>
      <c r="AQ637" s="76"/>
      <c r="AR637" s="76"/>
      <c r="AS637" s="76"/>
      <c r="AT637" s="76"/>
      <c r="AU637" s="76"/>
      <c r="AV637" s="76"/>
      <c r="AW637" s="76"/>
      <c r="AX637" s="76"/>
      <c r="AY637" s="76"/>
      <c r="AZ637" s="76"/>
      <c r="BA637" s="76"/>
      <c r="BB637" s="76"/>
      <c r="BC637" s="76"/>
      <c r="BD637" s="76"/>
      <c r="BE637" s="76"/>
      <c r="BF637" s="76"/>
      <c r="BG637" s="76"/>
      <c r="BH637" s="76"/>
      <c r="BI637" s="76"/>
      <c r="BJ637" s="76"/>
      <c r="BK637" s="76"/>
      <c r="BL637" s="76"/>
      <c r="BM637" s="76"/>
      <c r="BN637" s="76"/>
      <c r="BO637" s="76"/>
      <c r="BP637" s="76"/>
      <c r="BQ637" s="76"/>
      <c r="BR637" s="76"/>
      <c r="BS637" s="76"/>
      <c r="BT637" s="76"/>
      <c r="BU637" s="76"/>
      <c r="BV637" s="76"/>
      <c r="BW637" s="76"/>
      <c r="BX637" s="76"/>
      <c r="BY637" s="76"/>
      <c r="BZ637" s="76"/>
      <c r="CA637" s="76"/>
      <c r="CB637" s="76"/>
      <c r="CC637" s="76"/>
      <c r="CD637" s="76"/>
      <c r="CE637" s="76"/>
      <c r="CF637" s="76"/>
      <c r="CG637" s="76"/>
      <c r="CH637" s="76"/>
      <c r="CI637" s="76"/>
      <c r="CJ637" s="76"/>
      <c r="CK637" s="76"/>
      <c r="CL637" s="76"/>
      <c r="CN637" s="60"/>
      <c r="CO637" s="76"/>
      <c r="CP637" s="76"/>
      <c r="CQ637" s="76"/>
      <c r="CR637" s="76"/>
      <c r="CS637" s="76"/>
      <c r="CT637" s="76"/>
      <c r="CU637" s="76"/>
      <c r="CV637" s="76"/>
      <c r="CW637" s="76"/>
      <c r="CX637" s="76"/>
      <c r="CY637" s="76"/>
      <c r="CZ637" s="76"/>
      <c r="DA637" s="76"/>
      <c r="DB637" s="76"/>
      <c r="DC637" s="76"/>
      <c r="DD637" s="76"/>
      <c r="DE637" s="76"/>
      <c r="DF637" s="76"/>
      <c r="DG637" s="76"/>
      <c r="DH637" s="76"/>
      <c r="DI637" s="76"/>
      <c r="DJ637" s="76"/>
      <c r="DK637" s="76"/>
      <c r="DL637" s="76"/>
    </row>
    <row r="638" spans="5:116" x14ac:dyDescent="0.4">
      <c r="E638" s="8"/>
      <c r="H638" s="12"/>
      <c r="I638" s="60"/>
      <c r="J638" s="60"/>
      <c r="K638" s="15"/>
      <c r="L638" s="15"/>
      <c r="M638" s="15"/>
      <c r="N638" s="15"/>
      <c r="O638" s="15"/>
      <c r="P638" s="15"/>
      <c r="R638" s="15"/>
      <c r="S638" s="76"/>
      <c r="T638" s="76"/>
      <c r="U638" s="76"/>
      <c r="V638" s="76"/>
      <c r="W638" s="76"/>
      <c r="X638" s="76"/>
      <c r="Y638" s="76"/>
      <c r="Z638" s="76"/>
      <c r="AA638" s="76"/>
      <c r="AB638" s="76"/>
      <c r="AC638" s="76"/>
      <c r="AD638" s="76"/>
      <c r="AE638" s="76"/>
      <c r="AF638" s="76"/>
      <c r="AG638" s="76"/>
      <c r="AH638" s="76"/>
      <c r="AI638" s="76"/>
      <c r="AJ638" s="76"/>
      <c r="AK638" s="76"/>
      <c r="AL638" s="76"/>
      <c r="AM638" s="76"/>
      <c r="AN638" s="76"/>
      <c r="AO638" s="76"/>
      <c r="AP638" s="76"/>
      <c r="AQ638" s="76"/>
      <c r="AR638" s="76"/>
      <c r="AS638" s="76"/>
      <c r="AT638" s="76"/>
      <c r="AU638" s="76"/>
      <c r="AV638" s="76"/>
      <c r="AW638" s="76"/>
      <c r="AX638" s="76"/>
      <c r="AY638" s="76"/>
      <c r="AZ638" s="76"/>
      <c r="BA638" s="76"/>
      <c r="BB638" s="76"/>
      <c r="BC638" s="76"/>
      <c r="BD638" s="76"/>
      <c r="BE638" s="76"/>
      <c r="BF638" s="76"/>
      <c r="BG638" s="76"/>
      <c r="BH638" s="76"/>
      <c r="BI638" s="76"/>
      <c r="BJ638" s="76"/>
      <c r="BK638" s="76"/>
      <c r="BL638" s="76"/>
      <c r="BM638" s="76"/>
      <c r="BN638" s="76"/>
      <c r="BO638" s="76"/>
      <c r="BP638" s="76"/>
      <c r="BQ638" s="76"/>
      <c r="BR638" s="76"/>
      <c r="BS638" s="76"/>
      <c r="BT638" s="76"/>
      <c r="BU638" s="76"/>
      <c r="BV638" s="76"/>
      <c r="BW638" s="76"/>
      <c r="BX638" s="76"/>
      <c r="BY638" s="76"/>
      <c r="BZ638" s="76"/>
      <c r="CA638" s="76"/>
      <c r="CB638" s="76"/>
      <c r="CC638" s="76"/>
      <c r="CD638" s="76"/>
      <c r="CE638" s="76"/>
      <c r="CF638" s="76"/>
      <c r="CG638" s="76"/>
      <c r="CH638" s="76"/>
      <c r="CI638" s="76"/>
      <c r="CJ638" s="76"/>
      <c r="CK638" s="76"/>
      <c r="CL638" s="76"/>
      <c r="CN638" s="60"/>
      <c r="CO638" s="76"/>
      <c r="CP638" s="76"/>
      <c r="CQ638" s="76"/>
      <c r="CR638" s="76"/>
      <c r="CS638" s="76"/>
      <c r="CT638" s="76"/>
      <c r="CU638" s="76"/>
      <c r="CV638" s="76"/>
      <c r="CW638" s="76"/>
      <c r="CX638" s="76"/>
      <c r="CY638" s="76"/>
      <c r="CZ638" s="76"/>
      <c r="DA638" s="76"/>
      <c r="DB638" s="76"/>
      <c r="DC638" s="76"/>
      <c r="DD638" s="76"/>
      <c r="DE638" s="76"/>
      <c r="DF638" s="76"/>
      <c r="DG638" s="76"/>
      <c r="DH638" s="76"/>
      <c r="DI638" s="76"/>
      <c r="DJ638" s="76"/>
      <c r="DK638" s="76"/>
      <c r="DL638" s="76"/>
    </row>
    <row r="639" spans="5:116" x14ac:dyDescent="0.4">
      <c r="E639" s="8"/>
      <c r="H639" s="12"/>
      <c r="I639" s="60"/>
      <c r="J639" s="60"/>
      <c r="K639" s="15"/>
      <c r="L639" s="15"/>
      <c r="M639" s="15"/>
      <c r="N639" s="15"/>
      <c r="O639" s="15"/>
      <c r="P639" s="15"/>
      <c r="R639" s="15"/>
      <c r="S639" s="76"/>
      <c r="T639" s="76"/>
      <c r="U639" s="76"/>
      <c r="V639" s="76"/>
      <c r="W639" s="76"/>
      <c r="X639" s="76"/>
      <c r="Y639" s="76"/>
      <c r="Z639" s="76"/>
      <c r="AA639" s="76"/>
      <c r="AB639" s="76"/>
      <c r="AC639" s="76"/>
      <c r="AD639" s="76"/>
      <c r="AE639" s="76"/>
      <c r="AF639" s="76"/>
      <c r="AG639" s="76"/>
      <c r="AH639" s="76"/>
      <c r="AI639" s="76"/>
      <c r="AJ639" s="76"/>
      <c r="AK639" s="76"/>
      <c r="AL639" s="76"/>
      <c r="AM639" s="76"/>
      <c r="AN639" s="76"/>
      <c r="AO639" s="76"/>
      <c r="AP639" s="76"/>
      <c r="AQ639" s="76"/>
      <c r="AR639" s="76"/>
      <c r="AS639" s="76"/>
      <c r="AT639" s="76"/>
      <c r="AU639" s="76"/>
      <c r="AV639" s="76"/>
      <c r="AW639" s="76"/>
      <c r="AX639" s="76"/>
      <c r="AY639" s="76"/>
      <c r="AZ639" s="76"/>
      <c r="BA639" s="76"/>
      <c r="BB639" s="76"/>
      <c r="BC639" s="76"/>
      <c r="BD639" s="76"/>
      <c r="BE639" s="76"/>
      <c r="BF639" s="76"/>
      <c r="BG639" s="76"/>
      <c r="BH639" s="76"/>
      <c r="BI639" s="76"/>
      <c r="BJ639" s="76"/>
      <c r="BK639" s="76"/>
      <c r="BL639" s="76"/>
      <c r="BM639" s="76"/>
      <c r="BN639" s="76"/>
      <c r="BO639" s="76"/>
      <c r="BP639" s="76"/>
      <c r="BQ639" s="76"/>
      <c r="BR639" s="76"/>
      <c r="BS639" s="76"/>
      <c r="BT639" s="76"/>
      <c r="BU639" s="76"/>
      <c r="BV639" s="76"/>
      <c r="BW639" s="76"/>
      <c r="BX639" s="76"/>
      <c r="BY639" s="76"/>
      <c r="BZ639" s="76"/>
      <c r="CA639" s="76"/>
      <c r="CB639" s="76"/>
      <c r="CC639" s="76"/>
      <c r="CD639" s="76"/>
      <c r="CE639" s="76"/>
      <c r="CF639" s="76"/>
      <c r="CG639" s="76"/>
      <c r="CH639" s="76"/>
      <c r="CI639" s="76"/>
      <c r="CJ639" s="76"/>
      <c r="CK639" s="76"/>
      <c r="CL639" s="76"/>
      <c r="CN639" s="60"/>
      <c r="CO639" s="76"/>
      <c r="CP639" s="76"/>
      <c r="CQ639" s="76"/>
      <c r="CR639" s="76"/>
      <c r="CS639" s="76"/>
      <c r="CT639" s="76"/>
      <c r="CU639" s="76"/>
      <c r="CV639" s="76"/>
      <c r="CW639" s="76"/>
      <c r="CX639" s="76"/>
      <c r="CY639" s="76"/>
      <c r="CZ639" s="76"/>
      <c r="DA639" s="76"/>
      <c r="DB639" s="76"/>
      <c r="DC639" s="76"/>
      <c r="DD639" s="76"/>
      <c r="DE639" s="76"/>
      <c r="DF639" s="76"/>
      <c r="DG639" s="76"/>
      <c r="DH639" s="76"/>
      <c r="DI639" s="76"/>
      <c r="DJ639" s="76"/>
      <c r="DK639" s="76"/>
      <c r="DL639" s="76"/>
    </row>
    <row r="640" spans="5:116" x14ac:dyDescent="0.4">
      <c r="E640" s="8"/>
      <c r="H640" s="12"/>
      <c r="I640" s="60"/>
      <c r="J640" s="60"/>
      <c r="K640" s="15"/>
      <c r="L640" s="15"/>
      <c r="M640" s="15"/>
      <c r="N640" s="15"/>
      <c r="O640" s="15"/>
      <c r="P640" s="15"/>
      <c r="R640" s="15"/>
      <c r="S640" s="76"/>
      <c r="T640" s="76"/>
      <c r="U640" s="76"/>
      <c r="V640" s="76"/>
      <c r="W640" s="76"/>
      <c r="X640" s="76"/>
      <c r="Y640" s="76"/>
      <c r="Z640" s="76"/>
      <c r="AA640" s="76"/>
      <c r="AB640" s="76"/>
      <c r="AC640" s="76"/>
      <c r="AD640" s="76"/>
      <c r="AE640" s="76"/>
      <c r="AF640" s="76"/>
      <c r="AG640" s="76"/>
      <c r="AH640" s="76"/>
      <c r="AI640" s="76"/>
      <c r="AJ640" s="76"/>
      <c r="AK640" s="76"/>
      <c r="AL640" s="76"/>
      <c r="AM640" s="76"/>
      <c r="AN640" s="76"/>
      <c r="AO640" s="76"/>
      <c r="AP640" s="76"/>
      <c r="AQ640" s="76"/>
      <c r="AR640" s="76"/>
      <c r="AS640" s="76"/>
      <c r="AT640" s="76"/>
      <c r="AU640" s="76"/>
      <c r="AV640" s="76"/>
      <c r="AW640" s="76"/>
      <c r="AX640" s="76"/>
      <c r="AY640" s="76"/>
      <c r="AZ640" s="76"/>
      <c r="BA640" s="76"/>
      <c r="BB640" s="76"/>
      <c r="BC640" s="76"/>
      <c r="BD640" s="76"/>
      <c r="BE640" s="76"/>
      <c r="BF640" s="76"/>
      <c r="BG640" s="76"/>
      <c r="BH640" s="76"/>
      <c r="BI640" s="76"/>
      <c r="BJ640" s="76"/>
      <c r="BK640" s="76"/>
      <c r="BL640" s="76"/>
      <c r="BM640" s="76"/>
      <c r="BN640" s="76"/>
      <c r="BO640" s="76"/>
      <c r="BP640" s="76"/>
      <c r="BQ640" s="76"/>
      <c r="BR640" s="76"/>
      <c r="BS640" s="76"/>
      <c r="BT640" s="76"/>
      <c r="BU640" s="76"/>
      <c r="BV640" s="76"/>
      <c r="BW640" s="76"/>
      <c r="BX640" s="76"/>
      <c r="BY640" s="76"/>
      <c r="BZ640" s="76"/>
      <c r="CA640" s="76"/>
      <c r="CB640" s="76"/>
      <c r="CC640" s="76"/>
      <c r="CD640" s="76"/>
      <c r="CE640" s="76"/>
      <c r="CF640" s="76"/>
      <c r="CG640" s="76"/>
      <c r="CH640" s="76"/>
      <c r="CI640" s="76"/>
      <c r="CJ640" s="76"/>
      <c r="CK640" s="76"/>
      <c r="CL640" s="76"/>
      <c r="CN640" s="60"/>
      <c r="CO640" s="76"/>
      <c r="CP640" s="76"/>
      <c r="CQ640" s="76"/>
      <c r="CR640" s="76"/>
      <c r="CS640" s="76"/>
      <c r="CT640" s="76"/>
      <c r="CU640" s="76"/>
      <c r="CV640" s="76"/>
      <c r="CW640" s="76"/>
      <c r="CX640" s="76"/>
      <c r="CY640" s="76"/>
      <c r="CZ640" s="76"/>
      <c r="DA640" s="76"/>
      <c r="DB640" s="76"/>
      <c r="DC640" s="76"/>
      <c r="DD640" s="76"/>
      <c r="DE640" s="76"/>
      <c r="DF640" s="76"/>
      <c r="DG640" s="76"/>
      <c r="DH640" s="76"/>
      <c r="DI640" s="76"/>
      <c r="DJ640" s="76"/>
      <c r="DK640" s="76"/>
      <c r="DL640" s="76"/>
    </row>
    <row r="641" spans="1:116" x14ac:dyDescent="0.4">
      <c r="E641" s="8"/>
      <c r="H641" s="12"/>
      <c r="I641" s="60"/>
      <c r="J641" s="60"/>
      <c r="K641" s="15"/>
      <c r="L641" s="15"/>
      <c r="M641" s="15"/>
      <c r="N641" s="15"/>
      <c r="O641" s="15"/>
      <c r="P641" s="15"/>
      <c r="R641" s="15"/>
      <c r="S641" s="76"/>
      <c r="T641" s="76"/>
      <c r="U641" s="76"/>
      <c r="V641" s="76"/>
      <c r="W641" s="76"/>
      <c r="X641" s="76"/>
      <c r="Y641" s="76"/>
      <c r="Z641" s="76"/>
      <c r="AA641" s="76"/>
      <c r="AB641" s="76"/>
      <c r="AC641" s="76"/>
      <c r="AD641" s="76"/>
      <c r="AE641" s="76"/>
      <c r="AF641" s="76"/>
      <c r="AG641" s="76"/>
      <c r="AH641" s="76"/>
      <c r="AI641" s="76"/>
      <c r="AJ641" s="76"/>
      <c r="AK641" s="76"/>
      <c r="AL641" s="76"/>
      <c r="AM641" s="76"/>
      <c r="AN641" s="76"/>
      <c r="AO641" s="76"/>
      <c r="AP641" s="76"/>
      <c r="AQ641" s="76"/>
      <c r="AR641" s="76"/>
      <c r="AS641" s="76"/>
      <c r="AT641" s="76"/>
      <c r="AU641" s="76"/>
      <c r="AV641" s="76"/>
      <c r="AW641" s="76"/>
      <c r="AX641" s="76"/>
      <c r="AY641" s="76"/>
      <c r="AZ641" s="76"/>
      <c r="BA641" s="76"/>
      <c r="BB641" s="76"/>
      <c r="BC641" s="76"/>
      <c r="BD641" s="76"/>
      <c r="BE641" s="76"/>
      <c r="BF641" s="76"/>
      <c r="BG641" s="76"/>
      <c r="BH641" s="76"/>
      <c r="BI641" s="76"/>
      <c r="BJ641" s="76"/>
      <c r="BK641" s="76"/>
      <c r="BL641" s="76"/>
      <c r="BM641" s="76"/>
      <c r="BN641" s="76"/>
      <c r="BO641" s="76"/>
      <c r="BP641" s="76"/>
      <c r="BQ641" s="76"/>
      <c r="BR641" s="76"/>
      <c r="BS641" s="76"/>
      <c r="BT641" s="76"/>
      <c r="BU641" s="76"/>
      <c r="BV641" s="76"/>
      <c r="BW641" s="76"/>
      <c r="BX641" s="76"/>
      <c r="BY641" s="76"/>
      <c r="BZ641" s="76"/>
      <c r="CA641" s="76"/>
      <c r="CB641" s="76"/>
      <c r="CC641" s="76"/>
      <c r="CD641" s="76"/>
      <c r="CE641" s="76"/>
      <c r="CF641" s="76"/>
      <c r="CG641" s="76"/>
      <c r="CH641" s="76"/>
      <c r="CI641" s="76"/>
      <c r="CJ641" s="76"/>
      <c r="CK641" s="76"/>
      <c r="CL641" s="76"/>
      <c r="CN641" s="60"/>
      <c r="CO641" s="76"/>
      <c r="CP641" s="76"/>
      <c r="CQ641" s="76"/>
      <c r="CR641" s="76"/>
      <c r="CS641" s="76"/>
      <c r="CT641" s="76"/>
      <c r="CU641" s="76"/>
      <c r="CV641" s="76"/>
      <c r="CW641" s="76"/>
      <c r="CX641" s="76"/>
      <c r="CY641" s="76"/>
      <c r="CZ641" s="76"/>
      <c r="DA641" s="76"/>
      <c r="DB641" s="76"/>
      <c r="DC641" s="76"/>
      <c r="DD641" s="76"/>
      <c r="DE641" s="76"/>
      <c r="DF641" s="76"/>
      <c r="DG641" s="76"/>
      <c r="DH641" s="76"/>
      <c r="DI641" s="76"/>
      <c r="DJ641" s="76"/>
      <c r="DK641" s="76"/>
      <c r="DL641" s="76"/>
    </row>
    <row r="642" spans="1:116" x14ac:dyDescent="0.4">
      <c r="CO642" s="8"/>
      <c r="CP642" s="8"/>
      <c r="CQ642" s="8"/>
      <c r="CR642" s="8"/>
      <c r="CS642" s="8"/>
      <c r="CT642" s="8"/>
      <c r="CU642" s="8"/>
      <c r="CV642" s="8"/>
      <c r="CW642" s="8"/>
      <c r="CX642" s="8"/>
      <c r="CY642" s="8"/>
      <c r="CZ642" s="8"/>
      <c r="DA642" s="8"/>
      <c r="DB642" s="8"/>
      <c r="DC642" s="8"/>
      <c r="DD642" s="8"/>
      <c r="DE642" s="8"/>
      <c r="DF642" s="8"/>
      <c r="DG642" s="8"/>
      <c r="DH642" s="8"/>
      <c r="DI642" s="8"/>
      <c r="DJ642" s="8"/>
      <c r="DK642" s="8"/>
      <c r="DL642" s="8"/>
    </row>
    <row r="643" spans="1:116" x14ac:dyDescent="0.4">
      <c r="CO643" s="8"/>
      <c r="CP643" s="8"/>
      <c r="CQ643" s="8"/>
      <c r="CR643" s="8"/>
      <c r="CS643" s="8"/>
      <c r="CT643" s="8"/>
      <c r="CU643" s="8"/>
      <c r="CV643" s="8"/>
      <c r="CW643" s="8"/>
      <c r="CX643" s="8"/>
      <c r="CY643" s="8"/>
      <c r="CZ643" s="8"/>
      <c r="DA643" s="8"/>
      <c r="DB643" s="8"/>
      <c r="DC643" s="8"/>
      <c r="DD643" s="8"/>
      <c r="DE643" s="8"/>
      <c r="DF643" s="8"/>
      <c r="DG643" s="8"/>
      <c r="DH643" s="8"/>
      <c r="DI643" s="8"/>
      <c r="DJ643" s="8"/>
      <c r="DK643" s="8"/>
      <c r="DL643" s="8"/>
    </row>
    <row r="644" spans="1:116" x14ac:dyDescent="0.4">
      <c r="A644" s="174"/>
      <c r="E644" s="8"/>
      <c r="G644" s="175" t="s">
        <v>490</v>
      </c>
      <c r="H644" s="174"/>
      <c r="I644" s="176"/>
      <c r="J644" s="176"/>
      <c r="K644" s="197"/>
      <c r="L644" s="197"/>
      <c r="M644" s="197"/>
      <c r="N644" s="197"/>
      <c r="O644" s="197"/>
      <c r="P644" s="197"/>
      <c r="R644" s="198"/>
      <c r="S644" s="174"/>
      <c r="T644" s="174"/>
      <c r="U644" s="174"/>
      <c r="V644" s="174"/>
      <c r="W644" s="174"/>
      <c r="X644" s="174"/>
      <c r="Y644" s="174"/>
      <c r="Z644" s="174"/>
      <c r="AA644" s="174"/>
      <c r="AB644" s="174"/>
      <c r="AC644" s="174"/>
      <c r="AD644" s="174"/>
      <c r="AE644" s="174"/>
      <c r="AF644" s="174"/>
      <c r="AG644" s="174"/>
      <c r="AH644" s="174"/>
      <c r="AI644" s="174"/>
      <c r="AJ644" s="174"/>
      <c r="AK644" s="174"/>
      <c r="AL644" s="174"/>
      <c r="AM644" s="174"/>
      <c r="AN644" s="174"/>
      <c r="AO644" s="174"/>
      <c r="AP644" s="174"/>
      <c r="AQ644" s="174"/>
      <c r="AR644" s="174"/>
      <c r="AS644" s="174"/>
      <c r="AT644" s="174"/>
      <c r="AU644" s="174"/>
      <c r="AV644" s="174"/>
      <c r="AW644" s="174"/>
      <c r="AX644" s="174"/>
      <c r="AY644" s="174"/>
      <c r="AZ644" s="174"/>
      <c r="BA644" s="174"/>
      <c r="BB644" s="174"/>
      <c r="BC644" s="174"/>
      <c r="BD644" s="174"/>
      <c r="BE644" s="174"/>
      <c r="BF644" s="174"/>
      <c r="BG644" s="174"/>
      <c r="BH644" s="174"/>
      <c r="BI644" s="174"/>
      <c r="BJ644" s="174"/>
      <c r="BK644" s="174"/>
      <c r="BL644" s="174"/>
      <c r="BM644" s="174"/>
      <c r="BN644" s="174"/>
      <c r="BO644" s="174"/>
      <c r="BP644" s="174"/>
      <c r="BQ644" s="174"/>
      <c r="BR644" s="174"/>
      <c r="BS644" s="174"/>
      <c r="BT644" s="174"/>
      <c r="BU644" s="174"/>
      <c r="BV644" s="174"/>
      <c r="BW644" s="174"/>
      <c r="BX644" s="174"/>
      <c r="BY644" s="174"/>
      <c r="BZ644" s="174"/>
      <c r="CA644" s="174"/>
      <c r="CB644" s="174"/>
      <c r="CC644" s="174"/>
      <c r="CD644" s="174"/>
      <c r="CE644" s="174"/>
      <c r="CF644" s="174"/>
      <c r="CG644" s="174"/>
      <c r="CH644" s="174"/>
      <c r="CI644" s="174"/>
      <c r="CJ644" s="174"/>
      <c r="CK644" s="174"/>
      <c r="CL644" s="174"/>
      <c r="CN644" s="176"/>
      <c r="CO644" s="174"/>
      <c r="CP644" s="174"/>
      <c r="CQ644" s="174"/>
      <c r="CR644" s="174"/>
      <c r="CS644" s="174"/>
      <c r="CT644" s="174"/>
      <c r="CU644" s="174"/>
      <c r="CV644" s="174"/>
      <c r="CW644" s="174"/>
      <c r="CX644" s="174"/>
      <c r="CY644" s="174"/>
      <c r="CZ644" s="174"/>
      <c r="DA644" s="174"/>
      <c r="DB644" s="174"/>
      <c r="DC644" s="174"/>
      <c r="DD644" s="174"/>
      <c r="DE644" s="174"/>
      <c r="DF644" s="174"/>
      <c r="DG644" s="174"/>
      <c r="DH644" s="174"/>
      <c r="DI644" s="174"/>
      <c r="DJ644" s="174"/>
      <c r="DK644" s="174"/>
      <c r="DL644" s="174"/>
    </row>
    <row r="645" spans="1:116" x14ac:dyDescent="0.4">
      <c r="A645" s="174"/>
      <c r="E645" s="8"/>
      <c r="G645" s="175" t="s">
        <v>492</v>
      </c>
      <c r="H645" s="174"/>
      <c r="I645" s="176"/>
      <c r="J645" s="176"/>
      <c r="K645" s="197"/>
      <c r="L645" s="197"/>
      <c r="M645" s="197"/>
      <c r="N645" s="197"/>
      <c r="O645" s="197"/>
      <c r="P645" s="197"/>
      <c r="R645" s="198"/>
      <c r="S645" s="174"/>
      <c r="T645" s="174"/>
      <c r="U645" s="174"/>
      <c r="V645" s="174"/>
      <c r="W645" s="174"/>
      <c r="X645" s="174"/>
      <c r="Y645" s="174"/>
      <c r="Z645" s="174"/>
      <c r="AA645" s="174"/>
      <c r="AB645" s="174"/>
      <c r="AC645" s="174"/>
      <c r="AD645" s="174"/>
      <c r="AE645" s="174"/>
      <c r="AF645" s="174"/>
      <c r="AG645" s="174"/>
      <c r="AH645" s="174"/>
      <c r="AI645" s="174"/>
      <c r="AJ645" s="174"/>
      <c r="AK645" s="174"/>
      <c r="AL645" s="174"/>
      <c r="AM645" s="174"/>
      <c r="AN645" s="174"/>
      <c r="AO645" s="174"/>
      <c r="AP645" s="174"/>
      <c r="AQ645" s="174"/>
      <c r="AR645" s="174"/>
      <c r="AS645" s="174"/>
      <c r="AT645" s="174"/>
      <c r="AU645" s="174"/>
      <c r="AV645" s="174"/>
      <c r="AW645" s="174"/>
      <c r="AX645" s="174"/>
      <c r="AY645" s="174"/>
      <c r="AZ645" s="174"/>
      <c r="BA645" s="174"/>
      <c r="BB645" s="174"/>
      <c r="BC645" s="174"/>
      <c r="BD645" s="174"/>
      <c r="BE645" s="174"/>
      <c r="BF645" s="174"/>
      <c r="BG645" s="174"/>
      <c r="BH645" s="174"/>
      <c r="BI645" s="174"/>
      <c r="BJ645" s="174"/>
      <c r="BK645" s="174"/>
      <c r="BL645" s="174"/>
      <c r="BM645" s="174"/>
      <c r="BN645" s="174"/>
      <c r="BO645" s="174"/>
      <c r="BP645" s="174"/>
      <c r="BQ645" s="174"/>
      <c r="BR645" s="174"/>
      <c r="BS645" s="174"/>
      <c r="BT645" s="174"/>
      <c r="BU645" s="174"/>
      <c r="BV645" s="174"/>
      <c r="BW645" s="174"/>
      <c r="BX645" s="174"/>
      <c r="BY645" s="174"/>
      <c r="BZ645" s="174"/>
      <c r="CA645" s="174"/>
      <c r="CB645" s="174"/>
      <c r="CC645" s="174"/>
      <c r="CD645" s="174"/>
      <c r="CE645" s="174"/>
      <c r="CF645" s="174"/>
      <c r="CG645" s="174"/>
      <c r="CH645" s="174"/>
      <c r="CI645" s="174"/>
      <c r="CJ645" s="174"/>
      <c r="CK645" s="174"/>
      <c r="CL645" s="174"/>
      <c r="CN645" s="176"/>
      <c r="CO645" s="174"/>
      <c r="CP645" s="174"/>
      <c r="CQ645" s="174"/>
      <c r="CR645" s="174"/>
      <c r="CS645" s="174"/>
      <c r="CT645" s="174"/>
      <c r="CU645" s="174"/>
      <c r="CV645" s="174"/>
      <c r="CW645" s="174"/>
      <c r="CX645" s="174"/>
      <c r="CY645" s="174"/>
      <c r="CZ645" s="174"/>
      <c r="DA645" s="174"/>
      <c r="DB645" s="174"/>
      <c r="DC645" s="174"/>
      <c r="DD645" s="174"/>
      <c r="DE645" s="174"/>
      <c r="DF645" s="174"/>
      <c r="DG645" s="174"/>
      <c r="DH645" s="174"/>
      <c r="DI645" s="174"/>
      <c r="DJ645" s="174"/>
      <c r="DK645" s="174"/>
      <c r="DL645" s="174"/>
    </row>
    <row r="646" spans="1:116" x14ac:dyDescent="0.4">
      <c r="A646" s="174"/>
      <c r="E646" s="8"/>
      <c r="G646" s="175" t="s">
        <v>461</v>
      </c>
      <c r="H646" s="174"/>
      <c r="I646" s="176"/>
      <c r="J646" s="176"/>
      <c r="K646" s="197"/>
      <c r="L646" s="197"/>
      <c r="M646" s="197"/>
      <c r="N646" s="197"/>
      <c r="O646" s="197"/>
      <c r="P646" s="197"/>
      <c r="R646" s="198"/>
      <c r="S646" s="199" t="str">
        <f t="shared" ref="S646:AX646" si="812">S$20</f>
        <v>S$16</v>
      </c>
      <c r="T646" s="199" t="str">
        <f t="shared" si="812"/>
        <v>T$16</v>
      </c>
      <c r="U646" s="199" t="str">
        <f t="shared" si="812"/>
        <v>U$16</v>
      </c>
      <c r="V646" s="199" t="str">
        <f t="shared" si="812"/>
        <v>V$16</v>
      </c>
      <c r="W646" s="199" t="str">
        <f t="shared" si="812"/>
        <v>W$16</v>
      </c>
      <c r="X646" s="199" t="str">
        <f t="shared" si="812"/>
        <v>X$16</v>
      </c>
      <c r="Y646" s="199" t="str">
        <f t="shared" si="812"/>
        <v>Y$16</v>
      </c>
      <c r="Z646" s="199" t="str">
        <f t="shared" si="812"/>
        <v>Z$16</v>
      </c>
      <c r="AA646" s="199" t="str">
        <f t="shared" si="812"/>
        <v>AA$16</v>
      </c>
      <c r="AB646" s="199" t="str">
        <f t="shared" si="812"/>
        <v>AB$16</v>
      </c>
      <c r="AC646" s="199" t="str">
        <f t="shared" si="812"/>
        <v>AC$16</v>
      </c>
      <c r="AD646" s="199" t="str">
        <f t="shared" si="812"/>
        <v>AD$16</v>
      </c>
      <c r="AE646" s="199" t="str">
        <f t="shared" si="812"/>
        <v>AE$16</v>
      </c>
      <c r="AF646" s="199" t="str">
        <f t="shared" si="812"/>
        <v>AF$16</v>
      </c>
      <c r="AG646" s="199" t="str">
        <f t="shared" si="812"/>
        <v>AG$16</v>
      </c>
      <c r="AH646" s="199" t="str">
        <f t="shared" si="812"/>
        <v>AH$16</v>
      </c>
      <c r="AI646" s="199" t="str">
        <f t="shared" si="812"/>
        <v>AI$16</v>
      </c>
      <c r="AJ646" s="199" t="str">
        <f t="shared" si="812"/>
        <v>AJ$16</v>
      </c>
      <c r="AK646" s="199" t="str">
        <f t="shared" si="812"/>
        <v>AK$16</v>
      </c>
      <c r="AL646" s="199" t="str">
        <f t="shared" si="812"/>
        <v>AL$16</v>
      </c>
      <c r="AM646" s="199" t="str">
        <f t="shared" si="812"/>
        <v>AM$16</v>
      </c>
      <c r="AN646" s="199" t="str">
        <f t="shared" si="812"/>
        <v>AN$16</v>
      </c>
      <c r="AO646" s="199" t="str">
        <f t="shared" si="812"/>
        <v>AO$16</v>
      </c>
      <c r="AP646" s="199" t="str">
        <f t="shared" si="812"/>
        <v>AP$16</v>
      </c>
      <c r="AQ646" s="199" t="str">
        <f t="shared" si="812"/>
        <v>AQ$16</v>
      </c>
      <c r="AR646" s="199" t="str">
        <f t="shared" si="812"/>
        <v>AR$16</v>
      </c>
      <c r="AS646" s="199" t="str">
        <f t="shared" si="812"/>
        <v>AS$16</v>
      </c>
      <c r="AT646" s="199" t="str">
        <f t="shared" si="812"/>
        <v>AT$16</v>
      </c>
      <c r="AU646" s="199" t="str">
        <f t="shared" si="812"/>
        <v>AU$16</v>
      </c>
      <c r="AV646" s="199" t="str">
        <f t="shared" si="812"/>
        <v>AV$16</v>
      </c>
      <c r="AW646" s="199" t="str">
        <f t="shared" si="812"/>
        <v>AW$16</v>
      </c>
      <c r="AX646" s="199" t="str">
        <f t="shared" si="812"/>
        <v>AX$16</v>
      </c>
      <c r="AY646" s="199" t="str">
        <f t="shared" ref="AY646:CD646" si="813">AY$20</f>
        <v>AY$16</v>
      </c>
      <c r="AZ646" s="199" t="str">
        <f t="shared" si="813"/>
        <v>AZ$16</v>
      </c>
      <c r="BA646" s="199" t="str">
        <f t="shared" si="813"/>
        <v>BA$16</v>
      </c>
      <c r="BB646" s="199" t="str">
        <f t="shared" si="813"/>
        <v>BB$16</v>
      </c>
      <c r="BC646" s="199" t="str">
        <f t="shared" si="813"/>
        <v>BC$16</v>
      </c>
      <c r="BD646" s="199" t="str">
        <f t="shared" si="813"/>
        <v>BD$16</v>
      </c>
      <c r="BE646" s="199" t="str">
        <f t="shared" si="813"/>
        <v>BE$16</v>
      </c>
      <c r="BF646" s="199" t="str">
        <f t="shared" si="813"/>
        <v>BF$16</v>
      </c>
      <c r="BG646" s="199" t="str">
        <f t="shared" si="813"/>
        <v>BG$16</v>
      </c>
      <c r="BH646" s="199" t="str">
        <f t="shared" si="813"/>
        <v>BH$16</v>
      </c>
      <c r="BI646" s="199" t="str">
        <f t="shared" si="813"/>
        <v>BI$16</v>
      </c>
      <c r="BJ646" s="199" t="str">
        <f t="shared" si="813"/>
        <v>BJ$16</v>
      </c>
      <c r="BK646" s="199" t="str">
        <f t="shared" si="813"/>
        <v>BK$16</v>
      </c>
      <c r="BL646" s="199" t="str">
        <f t="shared" si="813"/>
        <v>BL$16</v>
      </c>
      <c r="BM646" s="199" t="str">
        <f t="shared" si="813"/>
        <v>BM$16</v>
      </c>
      <c r="BN646" s="199" t="str">
        <f t="shared" si="813"/>
        <v>BN$16</v>
      </c>
      <c r="BO646" s="199" t="str">
        <f t="shared" si="813"/>
        <v>BO$16</v>
      </c>
      <c r="BP646" s="199" t="str">
        <f t="shared" si="813"/>
        <v>BP$16</v>
      </c>
      <c r="BQ646" s="199" t="str">
        <f t="shared" si="813"/>
        <v>BQ$16</v>
      </c>
      <c r="BR646" s="199" t="str">
        <f t="shared" si="813"/>
        <v>BR$16</v>
      </c>
      <c r="BS646" s="199" t="str">
        <f t="shared" si="813"/>
        <v>BS$16</v>
      </c>
      <c r="BT646" s="199" t="str">
        <f t="shared" si="813"/>
        <v>BT$16</v>
      </c>
      <c r="BU646" s="199" t="str">
        <f t="shared" si="813"/>
        <v>BU$16</v>
      </c>
      <c r="BV646" s="199" t="str">
        <f t="shared" si="813"/>
        <v>BV$16</v>
      </c>
      <c r="BW646" s="199" t="str">
        <f t="shared" si="813"/>
        <v>BW$16</v>
      </c>
      <c r="BX646" s="199" t="str">
        <f t="shared" si="813"/>
        <v>BX$16</v>
      </c>
      <c r="BY646" s="199" t="str">
        <f t="shared" si="813"/>
        <v>BY$16</v>
      </c>
      <c r="BZ646" s="199" t="str">
        <f t="shared" si="813"/>
        <v>BZ$16</v>
      </c>
      <c r="CA646" s="199" t="str">
        <f t="shared" si="813"/>
        <v>CA$16</v>
      </c>
      <c r="CB646" s="199" t="str">
        <f t="shared" si="813"/>
        <v>CB$16</v>
      </c>
      <c r="CC646" s="199" t="str">
        <f t="shared" si="813"/>
        <v>CC$16</v>
      </c>
      <c r="CD646" s="199" t="str">
        <f t="shared" si="813"/>
        <v>CD$16</v>
      </c>
      <c r="CE646" s="199" t="str">
        <f t="shared" ref="CE646:CL646" si="814">CE$20</f>
        <v>CE$16</v>
      </c>
      <c r="CF646" s="199" t="str">
        <f t="shared" si="814"/>
        <v>CF$16</v>
      </c>
      <c r="CG646" s="199" t="str">
        <f t="shared" si="814"/>
        <v>CG$16</v>
      </c>
      <c r="CH646" s="199" t="str">
        <f t="shared" si="814"/>
        <v>CH$16</v>
      </c>
      <c r="CI646" s="199" t="str">
        <f t="shared" si="814"/>
        <v>CI$16</v>
      </c>
      <c r="CJ646" s="199" t="str">
        <f t="shared" si="814"/>
        <v>CJ$16</v>
      </c>
      <c r="CK646" s="199" t="str">
        <f t="shared" si="814"/>
        <v>CK$16</v>
      </c>
      <c r="CL646" s="199" t="str">
        <f t="shared" si="814"/>
        <v>CL$16</v>
      </c>
      <c r="CN646" s="176"/>
      <c r="CO646" s="199" t="str">
        <f t="shared" ref="CO646:DL646" si="815">CO$20</f>
        <v>CO$16</v>
      </c>
      <c r="CP646" s="199" t="str">
        <f t="shared" si="815"/>
        <v>CP$16</v>
      </c>
      <c r="CQ646" s="199" t="str">
        <f t="shared" si="815"/>
        <v>CQ$16</v>
      </c>
      <c r="CR646" s="199" t="str">
        <f t="shared" si="815"/>
        <v>CR$16</v>
      </c>
      <c r="CS646" s="199" t="str">
        <f t="shared" si="815"/>
        <v>CS$16</v>
      </c>
      <c r="CT646" s="199" t="str">
        <f t="shared" si="815"/>
        <v>CT$16</v>
      </c>
      <c r="CU646" s="199" t="str">
        <f t="shared" si="815"/>
        <v>CU$16</v>
      </c>
      <c r="CV646" s="199" t="str">
        <f t="shared" si="815"/>
        <v>CV$16</v>
      </c>
      <c r="CW646" s="199" t="str">
        <f t="shared" si="815"/>
        <v>CW$16</v>
      </c>
      <c r="CX646" s="199" t="str">
        <f t="shared" si="815"/>
        <v>CX$16</v>
      </c>
      <c r="CY646" s="199" t="str">
        <f t="shared" si="815"/>
        <v>CY$16</v>
      </c>
      <c r="CZ646" s="199" t="str">
        <f t="shared" si="815"/>
        <v>CZ$16</v>
      </c>
      <c r="DA646" s="199" t="str">
        <f t="shared" si="815"/>
        <v>DA$16</v>
      </c>
      <c r="DB646" s="199" t="str">
        <f t="shared" si="815"/>
        <v>DB$16</v>
      </c>
      <c r="DC646" s="199" t="str">
        <f t="shared" si="815"/>
        <v>DC$16</v>
      </c>
      <c r="DD646" s="199" t="str">
        <f t="shared" si="815"/>
        <v>DD$16</v>
      </c>
      <c r="DE646" s="199" t="str">
        <f t="shared" si="815"/>
        <v>DE$16</v>
      </c>
      <c r="DF646" s="199" t="str">
        <f t="shared" si="815"/>
        <v>DF$16</v>
      </c>
      <c r="DG646" s="199" t="str">
        <f t="shared" si="815"/>
        <v>DG$16</v>
      </c>
      <c r="DH646" s="199" t="str">
        <f t="shared" si="815"/>
        <v>DH$16</v>
      </c>
      <c r="DI646" s="199" t="str">
        <f t="shared" si="815"/>
        <v>DI$16</v>
      </c>
      <c r="DJ646" s="199" t="str">
        <f t="shared" si="815"/>
        <v>DJ$16</v>
      </c>
      <c r="DK646" s="199" t="str">
        <f t="shared" si="815"/>
        <v>DK$16</v>
      </c>
      <c r="DL646" s="199" t="str">
        <f t="shared" si="815"/>
        <v>DL$16</v>
      </c>
    </row>
    <row r="647" spans="1:116" x14ac:dyDescent="0.4">
      <c r="A647" s="174"/>
      <c r="E647" s="8"/>
      <c r="G647" s="175" t="s">
        <v>462</v>
      </c>
      <c r="H647" s="200"/>
      <c r="I647" s="201"/>
      <c r="J647" s="201"/>
      <c r="K647" s="202"/>
      <c r="L647" s="202"/>
      <c r="M647" s="202"/>
      <c r="N647" s="202"/>
      <c r="O647" s="202"/>
      <c r="P647" s="202"/>
      <c r="R647" s="202"/>
      <c r="S647" s="199" t="str">
        <f t="shared" ref="S647:AX647" si="816">S$21</f>
        <v>S$17</v>
      </c>
      <c r="T647" s="199" t="str">
        <f t="shared" si="816"/>
        <v>T$17</v>
      </c>
      <c r="U647" s="199" t="str">
        <f t="shared" si="816"/>
        <v>U$17</v>
      </c>
      <c r="V647" s="199" t="str">
        <f t="shared" si="816"/>
        <v>V$17</v>
      </c>
      <c r="W647" s="199" t="str">
        <f t="shared" si="816"/>
        <v>W$17</v>
      </c>
      <c r="X647" s="199" t="str">
        <f t="shared" si="816"/>
        <v>X$17</v>
      </c>
      <c r="Y647" s="199" t="str">
        <f t="shared" si="816"/>
        <v>Y$17</v>
      </c>
      <c r="Z647" s="199" t="str">
        <f t="shared" si="816"/>
        <v>Z$17</v>
      </c>
      <c r="AA647" s="199" t="str">
        <f t="shared" si="816"/>
        <v>AA$17</v>
      </c>
      <c r="AB647" s="199" t="str">
        <f t="shared" si="816"/>
        <v>AB$17</v>
      </c>
      <c r="AC647" s="199" t="str">
        <f t="shared" si="816"/>
        <v>AC$17</v>
      </c>
      <c r="AD647" s="199" t="str">
        <f t="shared" si="816"/>
        <v>AD$17</v>
      </c>
      <c r="AE647" s="199" t="str">
        <f t="shared" si="816"/>
        <v>AE$17</v>
      </c>
      <c r="AF647" s="199" t="str">
        <f t="shared" si="816"/>
        <v>AF$17</v>
      </c>
      <c r="AG647" s="199" t="str">
        <f t="shared" si="816"/>
        <v>AG$17</v>
      </c>
      <c r="AH647" s="199" t="str">
        <f t="shared" si="816"/>
        <v>AH$17</v>
      </c>
      <c r="AI647" s="199" t="str">
        <f t="shared" si="816"/>
        <v>AI$17</v>
      </c>
      <c r="AJ647" s="199" t="str">
        <f t="shared" si="816"/>
        <v>AJ$17</v>
      </c>
      <c r="AK647" s="199" t="str">
        <f t="shared" si="816"/>
        <v>AK$17</v>
      </c>
      <c r="AL647" s="199" t="str">
        <f t="shared" si="816"/>
        <v>AL$17</v>
      </c>
      <c r="AM647" s="199" t="str">
        <f t="shared" si="816"/>
        <v>AM$17</v>
      </c>
      <c r="AN647" s="199" t="str">
        <f t="shared" si="816"/>
        <v>AN$17</v>
      </c>
      <c r="AO647" s="199" t="str">
        <f t="shared" si="816"/>
        <v>AO$17</v>
      </c>
      <c r="AP647" s="199" t="str">
        <f t="shared" si="816"/>
        <v>AP$17</v>
      </c>
      <c r="AQ647" s="199" t="str">
        <f t="shared" si="816"/>
        <v>AQ$17</v>
      </c>
      <c r="AR647" s="199" t="str">
        <f t="shared" si="816"/>
        <v>AR$17</v>
      </c>
      <c r="AS647" s="199" t="str">
        <f t="shared" si="816"/>
        <v>AS$17</v>
      </c>
      <c r="AT647" s="199" t="str">
        <f t="shared" si="816"/>
        <v>AT$17</v>
      </c>
      <c r="AU647" s="199" t="str">
        <f t="shared" si="816"/>
        <v>AU$17</v>
      </c>
      <c r="AV647" s="199" t="str">
        <f t="shared" si="816"/>
        <v>AV$17</v>
      </c>
      <c r="AW647" s="199" t="str">
        <f t="shared" si="816"/>
        <v>AW$17</v>
      </c>
      <c r="AX647" s="199" t="str">
        <f t="shared" si="816"/>
        <v>AX$17</v>
      </c>
      <c r="AY647" s="199" t="str">
        <f t="shared" ref="AY647:CD647" si="817">AY$21</f>
        <v>AY$17</v>
      </c>
      <c r="AZ647" s="199" t="str">
        <f t="shared" si="817"/>
        <v>AZ$17</v>
      </c>
      <c r="BA647" s="199" t="str">
        <f t="shared" si="817"/>
        <v>BA$17</v>
      </c>
      <c r="BB647" s="199" t="str">
        <f t="shared" si="817"/>
        <v>BB$17</v>
      </c>
      <c r="BC647" s="199" t="str">
        <f t="shared" si="817"/>
        <v>BC$17</v>
      </c>
      <c r="BD647" s="199" t="str">
        <f t="shared" si="817"/>
        <v>BD$17</v>
      </c>
      <c r="BE647" s="199" t="str">
        <f t="shared" si="817"/>
        <v>BE$17</v>
      </c>
      <c r="BF647" s="199" t="str">
        <f t="shared" si="817"/>
        <v>BF$17</v>
      </c>
      <c r="BG647" s="199" t="str">
        <f t="shared" si="817"/>
        <v>BG$17</v>
      </c>
      <c r="BH647" s="199" t="str">
        <f t="shared" si="817"/>
        <v>BH$17</v>
      </c>
      <c r="BI647" s="199" t="str">
        <f t="shared" si="817"/>
        <v>BI$17</v>
      </c>
      <c r="BJ647" s="199" t="str">
        <f t="shared" si="817"/>
        <v>BJ$17</v>
      </c>
      <c r="BK647" s="199" t="str">
        <f t="shared" si="817"/>
        <v>BK$17</v>
      </c>
      <c r="BL647" s="199" t="str">
        <f t="shared" si="817"/>
        <v>BL$17</v>
      </c>
      <c r="BM647" s="199" t="str">
        <f t="shared" si="817"/>
        <v>BM$17</v>
      </c>
      <c r="BN647" s="199" t="str">
        <f t="shared" si="817"/>
        <v>BN$17</v>
      </c>
      <c r="BO647" s="199" t="str">
        <f t="shared" si="817"/>
        <v>BO$17</v>
      </c>
      <c r="BP647" s="199" t="str">
        <f t="shared" si="817"/>
        <v>BP$17</v>
      </c>
      <c r="BQ647" s="199" t="str">
        <f t="shared" si="817"/>
        <v>BQ$17</v>
      </c>
      <c r="BR647" s="199" t="str">
        <f t="shared" si="817"/>
        <v>BR$17</v>
      </c>
      <c r="BS647" s="199" t="str">
        <f t="shared" si="817"/>
        <v>BS$17</v>
      </c>
      <c r="BT647" s="199" t="str">
        <f t="shared" si="817"/>
        <v>BT$17</v>
      </c>
      <c r="BU647" s="199" t="str">
        <f t="shared" si="817"/>
        <v>BU$17</v>
      </c>
      <c r="BV647" s="199" t="str">
        <f t="shared" si="817"/>
        <v>BV$17</v>
      </c>
      <c r="BW647" s="199" t="str">
        <f t="shared" si="817"/>
        <v>BW$17</v>
      </c>
      <c r="BX647" s="199" t="str">
        <f t="shared" si="817"/>
        <v>BX$17</v>
      </c>
      <c r="BY647" s="199" t="str">
        <f t="shared" si="817"/>
        <v>BY$17</v>
      </c>
      <c r="BZ647" s="199" t="str">
        <f t="shared" si="817"/>
        <v>BZ$17</v>
      </c>
      <c r="CA647" s="199" t="str">
        <f t="shared" si="817"/>
        <v>CA$17</v>
      </c>
      <c r="CB647" s="199" t="str">
        <f t="shared" si="817"/>
        <v>CB$17</v>
      </c>
      <c r="CC647" s="199" t="str">
        <f t="shared" si="817"/>
        <v>CC$17</v>
      </c>
      <c r="CD647" s="199" t="str">
        <f t="shared" si="817"/>
        <v>CD$17</v>
      </c>
      <c r="CE647" s="199" t="str">
        <f t="shared" ref="CE647:CL647" si="818">CE$21</f>
        <v>CE$17</v>
      </c>
      <c r="CF647" s="199" t="str">
        <f t="shared" si="818"/>
        <v>CF$17</v>
      </c>
      <c r="CG647" s="199" t="str">
        <f t="shared" si="818"/>
        <v>CG$17</v>
      </c>
      <c r="CH647" s="199" t="str">
        <f t="shared" si="818"/>
        <v>CH$17</v>
      </c>
      <c r="CI647" s="199" t="str">
        <f t="shared" si="818"/>
        <v>CI$17</v>
      </c>
      <c r="CJ647" s="199" t="str">
        <f t="shared" si="818"/>
        <v>CJ$17</v>
      </c>
      <c r="CK647" s="199" t="str">
        <f t="shared" si="818"/>
        <v>CK$17</v>
      </c>
      <c r="CL647" s="199" t="str">
        <f t="shared" si="818"/>
        <v>CL$17</v>
      </c>
      <c r="CN647" s="201"/>
      <c r="CO647" s="199" t="str">
        <f t="shared" ref="CO647:DL647" si="819">CO$21</f>
        <v>CO$17</v>
      </c>
      <c r="CP647" s="199" t="str">
        <f t="shared" si="819"/>
        <v>CP$17</v>
      </c>
      <c r="CQ647" s="199" t="str">
        <f t="shared" si="819"/>
        <v>CQ$17</v>
      </c>
      <c r="CR647" s="199" t="str">
        <f t="shared" si="819"/>
        <v>CR$17</v>
      </c>
      <c r="CS647" s="199" t="str">
        <f t="shared" si="819"/>
        <v>CS$17</v>
      </c>
      <c r="CT647" s="199" t="str">
        <f t="shared" si="819"/>
        <v>CT$17</v>
      </c>
      <c r="CU647" s="199" t="str">
        <f t="shared" si="819"/>
        <v>CU$17</v>
      </c>
      <c r="CV647" s="199" t="str">
        <f t="shared" si="819"/>
        <v>CV$17</v>
      </c>
      <c r="CW647" s="199" t="str">
        <f t="shared" si="819"/>
        <v>CW$17</v>
      </c>
      <c r="CX647" s="199" t="str">
        <f t="shared" si="819"/>
        <v>CX$17</v>
      </c>
      <c r="CY647" s="199" t="str">
        <f t="shared" si="819"/>
        <v>CY$17</v>
      </c>
      <c r="CZ647" s="199" t="str">
        <f t="shared" si="819"/>
        <v>CZ$17</v>
      </c>
      <c r="DA647" s="199" t="str">
        <f t="shared" si="819"/>
        <v>DA$17</v>
      </c>
      <c r="DB647" s="199" t="str">
        <f t="shared" si="819"/>
        <v>DB$17</v>
      </c>
      <c r="DC647" s="199" t="str">
        <f t="shared" si="819"/>
        <v>DC$17</v>
      </c>
      <c r="DD647" s="199" t="str">
        <f t="shared" si="819"/>
        <v>DD$17</v>
      </c>
      <c r="DE647" s="199" t="str">
        <f t="shared" si="819"/>
        <v>DE$17</v>
      </c>
      <c r="DF647" s="199" t="str">
        <f t="shared" si="819"/>
        <v>DF$17</v>
      </c>
      <c r="DG647" s="199" t="str">
        <f t="shared" si="819"/>
        <v>DG$17</v>
      </c>
      <c r="DH647" s="199" t="str">
        <f t="shared" si="819"/>
        <v>DH$17</v>
      </c>
      <c r="DI647" s="199" t="str">
        <f t="shared" si="819"/>
        <v>DI$17</v>
      </c>
      <c r="DJ647" s="199" t="str">
        <f t="shared" si="819"/>
        <v>DJ$17</v>
      </c>
      <c r="DK647" s="199" t="str">
        <f t="shared" si="819"/>
        <v>DK$17</v>
      </c>
      <c r="DL647" s="199" t="str">
        <f t="shared" si="819"/>
        <v>DL$17</v>
      </c>
    </row>
    <row r="648" spans="1:116" x14ac:dyDescent="0.4">
      <c r="A648" s="174"/>
      <c r="E648" s="8"/>
      <c r="G648" s="175" t="s">
        <v>491</v>
      </c>
      <c r="H648" s="200"/>
      <c r="I648" s="201"/>
      <c r="J648" s="201"/>
      <c r="K648" s="202"/>
      <c r="L648" s="202"/>
      <c r="M648" s="202"/>
      <c r="N648" s="202"/>
      <c r="O648" s="202"/>
      <c r="P648" s="202"/>
      <c r="R648" s="202"/>
      <c r="S648" s="190"/>
      <c r="T648" s="190"/>
      <c r="U648" s="190"/>
      <c r="V648" s="190"/>
      <c r="W648" s="190"/>
      <c r="X648" s="190"/>
      <c r="Y648" s="190"/>
      <c r="Z648" s="190"/>
      <c r="AA648" s="190"/>
      <c r="AB648" s="190"/>
      <c r="AC648" s="190"/>
      <c r="AD648" s="190"/>
      <c r="AE648" s="190"/>
      <c r="AF648" s="190"/>
      <c r="AG648" s="190"/>
      <c r="AH648" s="190"/>
      <c r="AI648" s="190"/>
      <c r="AJ648" s="190"/>
      <c r="AK648" s="190"/>
      <c r="AL648" s="190"/>
      <c r="AM648" s="190"/>
      <c r="AN648" s="190"/>
      <c r="AO648" s="190"/>
      <c r="AP648" s="190"/>
      <c r="AQ648" s="190"/>
      <c r="AR648" s="190"/>
      <c r="AS648" s="190"/>
      <c r="AT648" s="190"/>
      <c r="AU648" s="190"/>
      <c r="AV648" s="190"/>
      <c r="AW648" s="190"/>
      <c r="AX648" s="190"/>
      <c r="AY648" s="190"/>
      <c r="AZ648" s="190"/>
      <c r="BA648" s="190"/>
      <c r="BB648" s="190"/>
      <c r="BC648" s="190"/>
      <c r="BD648" s="190"/>
      <c r="BE648" s="190"/>
      <c r="BF648" s="190"/>
      <c r="BG648" s="190"/>
      <c r="BH648" s="190"/>
      <c r="BI648" s="190"/>
      <c r="BJ648" s="190"/>
      <c r="BK648" s="190"/>
      <c r="BL648" s="190"/>
      <c r="BM648" s="190"/>
      <c r="BN648" s="190"/>
      <c r="BO648" s="190"/>
      <c r="BP648" s="190"/>
      <c r="BQ648" s="190"/>
      <c r="BR648" s="190"/>
      <c r="BS648" s="190"/>
      <c r="BT648" s="190"/>
      <c r="BU648" s="190"/>
      <c r="BV648" s="190"/>
      <c r="BW648" s="190"/>
      <c r="BX648" s="190"/>
      <c r="BY648" s="190"/>
      <c r="BZ648" s="190"/>
      <c r="CA648" s="190"/>
      <c r="CB648" s="190"/>
      <c r="CC648" s="190"/>
      <c r="CD648" s="190"/>
      <c r="CE648" s="190"/>
      <c r="CF648" s="190"/>
      <c r="CG648" s="190"/>
      <c r="CH648" s="190"/>
      <c r="CI648" s="190"/>
      <c r="CJ648" s="190"/>
      <c r="CK648" s="190"/>
      <c r="CL648" s="190"/>
      <c r="CN648" s="201"/>
      <c r="CO648" s="190"/>
      <c r="CP648" s="190"/>
      <c r="CQ648" s="190"/>
      <c r="CR648" s="190"/>
      <c r="CS648" s="190"/>
      <c r="CT648" s="190"/>
      <c r="CU648" s="190"/>
      <c r="CV648" s="190"/>
      <c r="CW648" s="190"/>
      <c r="CX648" s="190"/>
      <c r="CY648" s="190"/>
      <c r="CZ648" s="190"/>
      <c r="DA648" s="190"/>
      <c r="DB648" s="190"/>
      <c r="DC648" s="190"/>
      <c r="DD648" s="190"/>
      <c r="DE648" s="190"/>
      <c r="DF648" s="190"/>
      <c r="DG648" s="190"/>
      <c r="DH648" s="190"/>
      <c r="DI648" s="190"/>
      <c r="DJ648" s="190"/>
      <c r="DK648" s="190"/>
      <c r="DL648" s="190"/>
    </row>
    <row r="649" spans="1:116" x14ac:dyDescent="0.4">
      <c r="A649" s="174"/>
      <c r="E649" s="8"/>
      <c r="G649" s="175" t="s">
        <v>505</v>
      </c>
      <c r="H649" s="200"/>
      <c r="I649" s="201"/>
      <c r="J649" s="201"/>
      <c r="K649" s="202"/>
      <c r="L649" s="202"/>
      <c r="M649" s="202"/>
      <c r="N649" s="202"/>
      <c r="O649" s="202"/>
      <c r="P649" s="202"/>
      <c r="R649" s="202"/>
      <c r="S649" s="190"/>
      <c r="T649" s="190"/>
      <c r="U649" s="190"/>
      <c r="V649" s="190"/>
      <c r="W649" s="190"/>
      <c r="X649" s="190"/>
      <c r="Y649" s="190"/>
      <c r="Z649" s="190"/>
      <c r="AA649" s="190"/>
      <c r="AB649" s="190"/>
      <c r="AC649" s="190"/>
      <c r="AD649" s="190"/>
      <c r="AE649" s="190"/>
      <c r="AF649" s="190"/>
      <c r="AG649" s="190"/>
      <c r="AH649" s="190"/>
      <c r="AI649" s="190"/>
      <c r="AJ649" s="190"/>
      <c r="AK649" s="190"/>
      <c r="AL649" s="190"/>
      <c r="AM649" s="190"/>
      <c r="AN649" s="190"/>
      <c r="AO649" s="190"/>
      <c r="AP649" s="190"/>
      <c r="AQ649" s="190"/>
      <c r="AR649" s="190"/>
      <c r="AS649" s="190"/>
      <c r="AT649" s="190"/>
      <c r="AU649" s="190"/>
      <c r="AV649" s="190"/>
      <c r="AW649" s="190"/>
      <c r="AX649" s="190"/>
      <c r="AY649" s="190"/>
      <c r="AZ649" s="190"/>
      <c r="BA649" s="190"/>
      <c r="BB649" s="190"/>
      <c r="BC649" s="190"/>
      <c r="BD649" s="190"/>
      <c r="BE649" s="190"/>
      <c r="BF649" s="190"/>
      <c r="BG649" s="190"/>
      <c r="BH649" s="190"/>
      <c r="BI649" s="190"/>
      <c r="BJ649" s="190"/>
      <c r="BK649" s="190"/>
      <c r="BL649" s="190"/>
      <c r="BM649" s="190"/>
      <c r="BN649" s="190"/>
      <c r="BO649" s="190"/>
      <c r="BP649" s="190"/>
      <c r="BQ649" s="190"/>
      <c r="BR649" s="190"/>
      <c r="BS649" s="190"/>
      <c r="BT649" s="190"/>
      <c r="BU649" s="190"/>
      <c r="BV649" s="190"/>
      <c r="BW649" s="190"/>
      <c r="BX649" s="190"/>
      <c r="BY649" s="190"/>
      <c r="BZ649" s="190"/>
      <c r="CA649" s="190"/>
      <c r="CB649" s="190"/>
      <c r="CC649" s="190"/>
      <c r="CD649" s="190"/>
      <c r="CE649" s="190"/>
      <c r="CF649" s="190"/>
      <c r="CG649" s="190"/>
      <c r="CH649" s="190"/>
      <c r="CI649" s="190"/>
      <c r="CJ649" s="190"/>
      <c r="CK649" s="190"/>
      <c r="CL649" s="190"/>
      <c r="CN649" s="201"/>
      <c r="CO649" s="190"/>
      <c r="CP649" s="190"/>
      <c r="CQ649" s="190"/>
      <c r="CR649" s="190"/>
      <c r="CS649" s="190"/>
      <c r="CT649" s="190"/>
      <c r="CU649" s="190"/>
      <c r="CV649" s="190"/>
      <c r="CW649" s="190"/>
      <c r="CX649" s="190"/>
      <c r="CY649" s="190"/>
      <c r="CZ649" s="190"/>
      <c r="DA649" s="190"/>
      <c r="DB649" s="190"/>
      <c r="DC649" s="190"/>
      <c r="DD649" s="190"/>
      <c r="DE649" s="190"/>
      <c r="DF649" s="190"/>
      <c r="DG649" s="190"/>
      <c r="DH649" s="190"/>
      <c r="DI649" s="190"/>
      <c r="DJ649" s="190"/>
      <c r="DK649" s="190"/>
      <c r="DL649" s="190"/>
    </row>
    <row r="650" spans="1:116" x14ac:dyDescent="0.4">
      <c r="A650" s="174"/>
      <c r="E650" s="8"/>
      <c r="G650" s="175" t="s">
        <v>463</v>
      </c>
      <c r="H650" s="200"/>
      <c r="I650" s="201"/>
      <c r="J650" s="201"/>
      <c r="K650" s="202"/>
      <c r="L650" s="202"/>
      <c r="M650" s="202"/>
      <c r="N650" s="202"/>
      <c r="O650" s="202"/>
      <c r="P650" s="202"/>
      <c r="R650" s="202"/>
      <c r="S650" s="190" t="str">
        <f t="shared" ref="S650:AX650" si="820">S$22</f>
        <v>S$18</v>
      </c>
      <c r="T650" s="190" t="str">
        <f t="shared" si="820"/>
        <v>T$18</v>
      </c>
      <c r="U650" s="190" t="str">
        <f t="shared" si="820"/>
        <v>U$18</v>
      </c>
      <c r="V650" s="190" t="str">
        <f t="shared" si="820"/>
        <v>V$18</v>
      </c>
      <c r="W650" s="190" t="str">
        <f t="shared" si="820"/>
        <v>W$18</v>
      </c>
      <c r="X650" s="190" t="str">
        <f t="shared" si="820"/>
        <v>X$18</v>
      </c>
      <c r="Y650" s="190" t="str">
        <f t="shared" si="820"/>
        <v>Y$18</v>
      </c>
      <c r="Z650" s="190" t="str">
        <f t="shared" si="820"/>
        <v>Z$18</v>
      </c>
      <c r="AA650" s="190" t="str">
        <f t="shared" si="820"/>
        <v>AA$18</v>
      </c>
      <c r="AB650" s="190" t="str">
        <f t="shared" si="820"/>
        <v>AB$18</v>
      </c>
      <c r="AC650" s="190" t="str">
        <f t="shared" si="820"/>
        <v>AC$18</v>
      </c>
      <c r="AD650" s="190" t="str">
        <f t="shared" si="820"/>
        <v>AD$18</v>
      </c>
      <c r="AE650" s="190" t="str">
        <f t="shared" si="820"/>
        <v>AE$18</v>
      </c>
      <c r="AF650" s="190" t="str">
        <f t="shared" si="820"/>
        <v>AF$18</v>
      </c>
      <c r="AG650" s="190" t="str">
        <f t="shared" si="820"/>
        <v>AG$18</v>
      </c>
      <c r="AH650" s="190" t="str">
        <f t="shared" si="820"/>
        <v>AH$18</v>
      </c>
      <c r="AI650" s="190" t="str">
        <f t="shared" si="820"/>
        <v>AI$18</v>
      </c>
      <c r="AJ650" s="190" t="str">
        <f t="shared" si="820"/>
        <v>AJ$18</v>
      </c>
      <c r="AK650" s="190" t="str">
        <f t="shared" si="820"/>
        <v>AK$18</v>
      </c>
      <c r="AL650" s="190" t="str">
        <f t="shared" si="820"/>
        <v>AL$18</v>
      </c>
      <c r="AM650" s="190" t="str">
        <f t="shared" si="820"/>
        <v>AM$18</v>
      </c>
      <c r="AN650" s="190" t="str">
        <f t="shared" si="820"/>
        <v>AN$18</v>
      </c>
      <c r="AO650" s="190" t="str">
        <f t="shared" si="820"/>
        <v>AO$18</v>
      </c>
      <c r="AP650" s="190" t="str">
        <f t="shared" si="820"/>
        <v>AP$18</v>
      </c>
      <c r="AQ650" s="190" t="str">
        <f t="shared" si="820"/>
        <v>AQ$18</v>
      </c>
      <c r="AR650" s="190" t="str">
        <f t="shared" si="820"/>
        <v>AR$18</v>
      </c>
      <c r="AS650" s="190" t="str">
        <f t="shared" si="820"/>
        <v>AS$18</v>
      </c>
      <c r="AT650" s="190" t="str">
        <f t="shared" si="820"/>
        <v>AT$18</v>
      </c>
      <c r="AU650" s="190" t="str">
        <f t="shared" si="820"/>
        <v>AU$18</v>
      </c>
      <c r="AV650" s="190" t="str">
        <f t="shared" si="820"/>
        <v>AV$18</v>
      </c>
      <c r="AW650" s="190" t="str">
        <f t="shared" si="820"/>
        <v>AW$18</v>
      </c>
      <c r="AX650" s="190" t="str">
        <f t="shared" si="820"/>
        <v>AX$18</v>
      </c>
      <c r="AY650" s="190" t="str">
        <f t="shared" ref="AY650:CD650" si="821">AY$22</f>
        <v>AY$18</v>
      </c>
      <c r="AZ650" s="190" t="str">
        <f t="shared" si="821"/>
        <v>AZ$18</v>
      </c>
      <c r="BA650" s="190" t="str">
        <f t="shared" si="821"/>
        <v>BA$18</v>
      </c>
      <c r="BB650" s="190" t="str">
        <f t="shared" si="821"/>
        <v>BB$18</v>
      </c>
      <c r="BC650" s="190" t="str">
        <f t="shared" si="821"/>
        <v>BC$18</v>
      </c>
      <c r="BD650" s="190" t="str">
        <f t="shared" si="821"/>
        <v>BD$18</v>
      </c>
      <c r="BE650" s="190" t="str">
        <f t="shared" si="821"/>
        <v>BE$18</v>
      </c>
      <c r="BF650" s="190" t="str">
        <f t="shared" si="821"/>
        <v>BF$18</v>
      </c>
      <c r="BG650" s="190" t="str">
        <f t="shared" si="821"/>
        <v>BG$18</v>
      </c>
      <c r="BH650" s="190" t="str">
        <f t="shared" si="821"/>
        <v>BH$18</v>
      </c>
      <c r="BI650" s="190" t="str">
        <f t="shared" si="821"/>
        <v>BI$18</v>
      </c>
      <c r="BJ650" s="190" t="str">
        <f t="shared" si="821"/>
        <v>BJ$18</v>
      </c>
      <c r="BK650" s="190" t="str">
        <f t="shared" si="821"/>
        <v>BK$18</v>
      </c>
      <c r="BL650" s="190" t="str">
        <f t="shared" si="821"/>
        <v>BL$18</v>
      </c>
      <c r="BM650" s="190" t="str">
        <f t="shared" si="821"/>
        <v>BM$18</v>
      </c>
      <c r="BN650" s="190" t="str">
        <f t="shared" si="821"/>
        <v>BN$18</v>
      </c>
      <c r="BO650" s="190" t="str">
        <f t="shared" si="821"/>
        <v>BO$18</v>
      </c>
      <c r="BP650" s="190" t="str">
        <f t="shared" si="821"/>
        <v>BP$18</v>
      </c>
      <c r="BQ650" s="190" t="str">
        <f t="shared" si="821"/>
        <v>BQ$18</v>
      </c>
      <c r="BR650" s="190" t="str">
        <f t="shared" si="821"/>
        <v>BR$18</v>
      </c>
      <c r="BS650" s="190" t="str">
        <f t="shared" si="821"/>
        <v>BS$18</v>
      </c>
      <c r="BT650" s="190" t="str">
        <f t="shared" si="821"/>
        <v>BT$18</v>
      </c>
      <c r="BU650" s="190" t="str">
        <f t="shared" si="821"/>
        <v>BU$18</v>
      </c>
      <c r="BV650" s="190" t="str">
        <f t="shared" si="821"/>
        <v>BV$18</v>
      </c>
      <c r="BW650" s="190" t="str">
        <f t="shared" si="821"/>
        <v>BW$18</v>
      </c>
      <c r="BX650" s="190" t="str">
        <f t="shared" si="821"/>
        <v>BX$18</v>
      </c>
      <c r="BY650" s="190" t="str">
        <f t="shared" si="821"/>
        <v>BY$18</v>
      </c>
      <c r="BZ650" s="190" t="str">
        <f t="shared" si="821"/>
        <v>BZ$18</v>
      </c>
      <c r="CA650" s="190" t="str">
        <f t="shared" si="821"/>
        <v>CA$18</v>
      </c>
      <c r="CB650" s="190" t="str">
        <f t="shared" si="821"/>
        <v>CB$18</v>
      </c>
      <c r="CC650" s="190" t="str">
        <f t="shared" si="821"/>
        <v>CC$18</v>
      </c>
      <c r="CD650" s="190" t="str">
        <f t="shared" si="821"/>
        <v>CD$18</v>
      </c>
      <c r="CE650" s="190" t="str">
        <f t="shared" ref="CE650:CL650" si="822">CE$22</f>
        <v>CE$18</v>
      </c>
      <c r="CF650" s="190" t="str">
        <f t="shared" si="822"/>
        <v>CF$18</v>
      </c>
      <c r="CG650" s="190" t="str">
        <f t="shared" si="822"/>
        <v>CG$18</v>
      </c>
      <c r="CH650" s="190" t="str">
        <f t="shared" si="822"/>
        <v>CH$18</v>
      </c>
      <c r="CI650" s="190" t="str">
        <f t="shared" si="822"/>
        <v>CI$18</v>
      </c>
      <c r="CJ650" s="190" t="str">
        <f t="shared" si="822"/>
        <v>CJ$18</v>
      </c>
      <c r="CK650" s="190" t="str">
        <f t="shared" si="822"/>
        <v>CK$18</v>
      </c>
      <c r="CL650" s="190" t="str">
        <f t="shared" si="822"/>
        <v>CL$18</v>
      </c>
      <c r="CN650" s="201"/>
      <c r="CO650" s="190" t="str">
        <f t="shared" ref="CO650:DL650" si="823">CO$22</f>
        <v>CO$18</v>
      </c>
      <c r="CP650" s="190" t="str">
        <f t="shared" si="823"/>
        <v>CP$18</v>
      </c>
      <c r="CQ650" s="190" t="str">
        <f t="shared" si="823"/>
        <v>CQ$18</v>
      </c>
      <c r="CR650" s="190" t="str">
        <f t="shared" si="823"/>
        <v>CR$18</v>
      </c>
      <c r="CS650" s="190" t="str">
        <f t="shared" si="823"/>
        <v>CS$18</v>
      </c>
      <c r="CT650" s="190" t="str">
        <f t="shared" si="823"/>
        <v>CT$18</v>
      </c>
      <c r="CU650" s="190" t="str">
        <f t="shared" si="823"/>
        <v>CU$18</v>
      </c>
      <c r="CV650" s="190" t="str">
        <f t="shared" si="823"/>
        <v>CV$18</v>
      </c>
      <c r="CW650" s="190" t="str">
        <f t="shared" si="823"/>
        <v>CW$18</v>
      </c>
      <c r="CX650" s="190" t="str">
        <f t="shared" si="823"/>
        <v>CX$18</v>
      </c>
      <c r="CY650" s="190" t="str">
        <f t="shared" si="823"/>
        <v>CY$18</v>
      </c>
      <c r="CZ650" s="190" t="str">
        <f t="shared" si="823"/>
        <v>CZ$18</v>
      </c>
      <c r="DA650" s="190" t="str">
        <f t="shared" si="823"/>
        <v>DA$18</v>
      </c>
      <c r="DB650" s="190" t="str">
        <f t="shared" si="823"/>
        <v>DB$18</v>
      </c>
      <c r="DC650" s="190" t="str">
        <f t="shared" si="823"/>
        <v>DC$18</v>
      </c>
      <c r="DD650" s="190" t="str">
        <f t="shared" si="823"/>
        <v>DD$18</v>
      </c>
      <c r="DE650" s="190" t="str">
        <f t="shared" si="823"/>
        <v>DE$18</v>
      </c>
      <c r="DF650" s="190" t="str">
        <f t="shared" si="823"/>
        <v>DF$18</v>
      </c>
      <c r="DG650" s="190" t="str">
        <f t="shared" si="823"/>
        <v>DG$18</v>
      </c>
      <c r="DH650" s="190" t="str">
        <f t="shared" si="823"/>
        <v>DH$18</v>
      </c>
      <c r="DI650" s="190" t="str">
        <f t="shared" si="823"/>
        <v>DI$18</v>
      </c>
      <c r="DJ650" s="190" t="str">
        <f t="shared" si="823"/>
        <v>DJ$18</v>
      </c>
      <c r="DK650" s="190" t="str">
        <f t="shared" si="823"/>
        <v>DK$18</v>
      </c>
      <c r="DL650" s="190" t="str">
        <f t="shared" si="823"/>
        <v>DL$18</v>
      </c>
    </row>
    <row r="651" spans="1:116" x14ac:dyDescent="0.4">
      <c r="A651" s="174"/>
      <c r="E651" s="8"/>
      <c r="G651" s="175" t="s">
        <v>464</v>
      </c>
      <c r="H651" s="200"/>
      <c r="I651" s="201"/>
      <c r="J651" s="201"/>
      <c r="K651" s="202"/>
      <c r="L651" s="202"/>
      <c r="M651" s="202"/>
      <c r="N651" s="202"/>
      <c r="O651" s="202"/>
      <c r="P651" s="202"/>
      <c r="R651" s="202"/>
      <c r="S651" s="190" t="str">
        <f t="shared" ref="S651:AX651" si="824">S$23</f>
        <v>S$19</v>
      </c>
      <c r="T651" s="190" t="str">
        <f t="shared" si="824"/>
        <v>T$19</v>
      </c>
      <c r="U651" s="190" t="str">
        <f t="shared" si="824"/>
        <v>U$19</v>
      </c>
      <c r="V651" s="190" t="str">
        <f t="shared" si="824"/>
        <v>V$19</v>
      </c>
      <c r="W651" s="190" t="str">
        <f t="shared" si="824"/>
        <v>W$19</v>
      </c>
      <c r="X651" s="190" t="str">
        <f t="shared" si="824"/>
        <v>X$19</v>
      </c>
      <c r="Y651" s="190" t="str">
        <f t="shared" si="824"/>
        <v>Y$19</v>
      </c>
      <c r="Z651" s="190" t="str">
        <f t="shared" si="824"/>
        <v>Z$19</v>
      </c>
      <c r="AA651" s="190" t="str">
        <f t="shared" si="824"/>
        <v>AA$19</v>
      </c>
      <c r="AB651" s="190" t="str">
        <f t="shared" si="824"/>
        <v>AB$19</v>
      </c>
      <c r="AC651" s="190" t="str">
        <f t="shared" si="824"/>
        <v>AC$19</v>
      </c>
      <c r="AD651" s="190" t="str">
        <f t="shared" si="824"/>
        <v>AD$19</v>
      </c>
      <c r="AE651" s="190" t="str">
        <f t="shared" si="824"/>
        <v>AE$19</v>
      </c>
      <c r="AF651" s="190" t="str">
        <f t="shared" si="824"/>
        <v>AF$19</v>
      </c>
      <c r="AG651" s="190" t="str">
        <f t="shared" si="824"/>
        <v>AG$19</v>
      </c>
      <c r="AH651" s="190" t="str">
        <f t="shared" si="824"/>
        <v>AH$19</v>
      </c>
      <c r="AI651" s="190" t="str">
        <f t="shared" si="824"/>
        <v>AI$19</v>
      </c>
      <c r="AJ651" s="190" t="str">
        <f t="shared" si="824"/>
        <v>AJ$19</v>
      </c>
      <c r="AK651" s="190" t="str">
        <f t="shared" si="824"/>
        <v>AK$19</v>
      </c>
      <c r="AL651" s="190" t="str">
        <f t="shared" si="824"/>
        <v>AL$19</v>
      </c>
      <c r="AM651" s="190" t="str">
        <f t="shared" si="824"/>
        <v>AM$19</v>
      </c>
      <c r="AN651" s="190" t="str">
        <f t="shared" si="824"/>
        <v>AN$19</v>
      </c>
      <c r="AO651" s="190" t="str">
        <f t="shared" si="824"/>
        <v>AO$19</v>
      </c>
      <c r="AP651" s="190" t="str">
        <f t="shared" si="824"/>
        <v>AP$19</v>
      </c>
      <c r="AQ651" s="190" t="str">
        <f t="shared" si="824"/>
        <v>AQ$19</v>
      </c>
      <c r="AR651" s="190" t="str">
        <f t="shared" si="824"/>
        <v>AR$19</v>
      </c>
      <c r="AS651" s="190" t="str">
        <f t="shared" si="824"/>
        <v>AS$19</v>
      </c>
      <c r="AT651" s="190" t="str">
        <f t="shared" si="824"/>
        <v>AT$19</v>
      </c>
      <c r="AU651" s="190" t="str">
        <f t="shared" si="824"/>
        <v>AU$19</v>
      </c>
      <c r="AV651" s="190" t="str">
        <f t="shared" si="824"/>
        <v>AV$19</v>
      </c>
      <c r="AW651" s="190" t="str">
        <f t="shared" si="824"/>
        <v>AW$19</v>
      </c>
      <c r="AX651" s="190" t="str">
        <f t="shared" si="824"/>
        <v>AX$19</v>
      </c>
      <c r="AY651" s="190" t="str">
        <f t="shared" ref="AY651:CD651" si="825">AY$23</f>
        <v>AY$19</v>
      </c>
      <c r="AZ651" s="190" t="str">
        <f t="shared" si="825"/>
        <v>AZ$19</v>
      </c>
      <c r="BA651" s="190" t="str">
        <f t="shared" si="825"/>
        <v>BA$19</v>
      </c>
      <c r="BB651" s="190" t="str">
        <f t="shared" si="825"/>
        <v>BB$19</v>
      </c>
      <c r="BC651" s="190" t="str">
        <f t="shared" si="825"/>
        <v>BC$19</v>
      </c>
      <c r="BD651" s="190" t="str">
        <f t="shared" si="825"/>
        <v>BD$19</v>
      </c>
      <c r="BE651" s="190" t="str">
        <f t="shared" si="825"/>
        <v>BE$19</v>
      </c>
      <c r="BF651" s="190" t="str">
        <f t="shared" si="825"/>
        <v>BF$19</v>
      </c>
      <c r="BG651" s="190" t="str">
        <f t="shared" si="825"/>
        <v>BG$19</v>
      </c>
      <c r="BH651" s="190" t="str">
        <f t="shared" si="825"/>
        <v>BH$19</v>
      </c>
      <c r="BI651" s="190" t="str">
        <f t="shared" si="825"/>
        <v>BI$19</v>
      </c>
      <c r="BJ651" s="190" t="str">
        <f t="shared" si="825"/>
        <v>BJ$19</v>
      </c>
      <c r="BK651" s="190" t="str">
        <f t="shared" si="825"/>
        <v>BK$19</v>
      </c>
      <c r="BL651" s="190" t="str">
        <f t="shared" si="825"/>
        <v>BL$19</v>
      </c>
      <c r="BM651" s="190" t="str">
        <f t="shared" si="825"/>
        <v>BM$19</v>
      </c>
      <c r="BN651" s="190" t="str">
        <f t="shared" si="825"/>
        <v>BN$19</v>
      </c>
      <c r="BO651" s="190" t="str">
        <f t="shared" si="825"/>
        <v>BO$19</v>
      </c>
      <c r="BP651" s="190" t="str">
        <f t="shared" si="825"/>
        <v>BP$19</v>
      </c>
      <c r="BQ651" s="190" t="str">
        <f t="shared" si="825"/>
        <v>BQ$19</v>
      </c>
      <c r="BR651" s="190" t="str">
        <f t="shared" si="825"/>
        <v>BR$19</v>
      </c>
      <c r="BS651" s="190" t="str">
        <f t="shared" si="825"/>
        <v>BS$19</v>
      </c>
      <c r="BT651" s="190" t="str">
        <f t="shared" si="825"/>
        <v>BT$19</v>
      </c>
      <c r="BU651" s="190" t="str">
        <f t="shared" si="825"/>
        <v>BU$19</v>
      </c>
      <c r="BV651" s="190" t="str">
        <f t="shared" si="825"/>
        <v>BV$19</v>
      </c>
      <c r="BW651" s="190" t="str">
        <f t="shared" si="825"/>
        <v>BW$19</v>
      </c>
      <c r="BX651" s="190" t="str">
        <f t="shared" si="825"/>
        <v>BX$19</v>
      </c>
      <c r="BY651" s="190" t="str">
        <f t="shared" si="825"/>
        <v>BY$19</v>
      </c>
      <c r="BZ651" s="190" t="str">
        <f t="shared" si="825"/>
        <v>BZ$19</v>
      </c>
      <c r="CA651" s="190" t="str">
        <f t="shared" si="825"/>
        <v>CA$19</v>
      </c>
      <c r="CB651" s="190" t="str">
        <f t="shared" si="825"/>
        <v>CB$19</v>
      </c>
      <c r="CC651" s="190" t="str">
        <f t="shared" si="825"/>
        <v>CC$19</v>
      </c>
      <c r="CD651" s="190" t="str">
        <f t="shared" si="825"/>
        <v>CD$19</v>
      </c>
      <c r="CE651" s="190" t="str">
        <f t="shared" ref="CE651:CL651" si="826">CE$23</f>
        <v>CE$19</v>
      </c>
      <c r="CF651" s="190" t="str">
        <f t="shared" si="826"/>
        <v>CF$19</v>
      </c>
      <c r="CG651" s="190" t="str">
        <f t="shared" si="826"/>
        <v>CG$19</v>
      </c>
      <c r="CH651" s="190" t="str">
        <f t="shared" si="826"/>
        <v>CH$19</v>
      </c>
      <c r="CI651" s="190" t="str">
        <f t="shared" si="826"/>
        <v>CI$19</v>
      </c>
      <c r="CJ651" s="190" t="str">
        <f t="shared" si="826"/>
        <v>CJ$19</v>
      </c>
      <c r="CK651" s="190" t="str">
        <f t="shared" si="826"/>
        <v>CK$19</v>
      </c>
      <c r="CL651" s="190" t="str">
        <f t="shared" si="826"/>
        <v>CL$19</v>
      </c>
      <c r="CN651" s="201"/>
      <c r="CO651" s="190" t="str">
        <f t="shared" ref="CO651:DL651" si="827">CO$23</f>
        <v>CO$19</v>
      </c>
      <c r="CP651" s="190" t="str">
        <f t="shared" si="827"/>
        <v>CP$19</v>
      </c>
      <c r="CQ651" s="190" t="str">
        <f t="shared" si="827"/>
        <v>CQ$19</v>
      </c>
      <c r="CR651" s="190" t="str">
        <f t="shared" si="827"/>
        <v>CR$19</v>
      </c>
      <c r="CS651" s="190" t="str">
        <f t="shared" si="827"/>
        <v>CS$19</v>
      </c>
      <c r="CT651" s="190" t="str">
        <f t="shared" si="827"/>
        <v>CT$19</v>
      </c>
      <c r="CU651" s="190" t="str">
        <f t="shared" si="827"/>
        <v>CU$19</v>
      </c>
      <c r="CV651" s="190" t="str">
        <f t="shared" si="827"/>
        <v>CV$19</v>
      </c>
      <c r="CW651" s="190" t="str">
        <f t="shared" si="827"/>
        <v>CW$19</v>
      </c>
      <c r="CX651" s="190" t="str">
        <f t="shared" si="827"/>
        <v>CX$19</v>
      </c>
      <c r="CY651" s="190" t="str">
        <f t="shared" si="827"/>
        <v>CY$19</v>
      </c>
      <c r="CZ651" s="190" t="str">
        <f t="shared" si="827"/>
        <v>CZ$19</v>
      </c>
      <c r="DA651" s="190" t="str">
        <f t="shared" si="827"/>
        <v>DA$19</v>
      </c>
      <c r="DB651" s="190" t="str">
        <f t="shared" si="827"/>
        <v>DB$19</v>
      </c>
      <c r="DC651" s="190" t="str">
        <f t="shared" si="827"/>
        <v>DC$19</v>
      </c>
      <c r="DD651" s="190" t="str">
        <f t="shared" si="827"/>
        <v>DD$19</v>
      </c>
      <c r="DE651" s="190" t="str">
        <f t="shared" si="827"/>
        <v>DE$19</v>
      </c>
      <c r="DF651" s="190" t="str">
        <f t="shared" si="827"/>
        <v>DF$19</v>
      </c>
      <c r="DG651" s="190" t="str">
        <f t="shared" si="827"/>
        <v>DG$19</v>
      </c>
      <c r="DH651" s="190" t="str">
        <f t="shared" si="827"/>
        <v>DH$19</v>
      </c>
      <c r="DI651" s="190" t="str">
        <f t="shared" si="827"/>
        <v>DI$19</v>
      </c>
      <c r="DJ651" s="190" t="str">
        <f t="shared" si="827"/>
        <v>DJ$19</v>
      </c>
      <c r="DK651" s="190" t="str">
        <f t="shared" si="827"/>
        <v>DK$19</v>
      </c>
      <c r="DL651" s="190" t="str">
        <f t="shared" si="827"/>
        <v>DL$19</v>
      </c>
    </row>
    <row r="652" spans="1:116" x14ac:dyDescent="0.4">
      <c r="A652" s="48" t="s">
        <v>218</v>
      </c>
      <c r="B652" s="31" t="s">
        <v>81</v>
      </c>
      <c r="C652" s="31"/>
      <c r="D652" t="s">
        <v>756</v>
      </c>
      <c r="E652" s="8" t="str">
        <f t="shared" ref="E652:E662" si="828">ROW()&amp;" "&amp;D652</f>
        <v>652 SUB-PR</v>
      </c>
      <c r="F652" t="s">
        <v>445</v>
      </c>
      <c r="G652" s="70" t="s">
        <v>778</v>
      </c>
      <c r="H652" s="48"/>
      <c r="I652" s="297"/>
      <c r="J652" s="297"/>
      <c r="K652" s="48"/>
      <c r="L652" s="48"/>
      <c r="M652" s="48"/>
      <c r="N652" s="48"/>
      <c r="O652" s="48"/>
      <c r="P652" s="48"/>
      <c r="R652" s="70"/>
      <c r="S652" s="298"/>
      <c r="T652" s="298"/>
      <c r="U652" s="298"/>
      <c r="V652" s="298"/>
      <c r="W652" s="298"/>
      <c r="X652" s="298"/>
      <c r="Y652" s="298"/>
      <c r="Z652" s="298"/>
      <c r="AA652" s="298"/>
      <c r="AB652" s="298"/>
      <c r="AC652" s="298"/>
      <c r="AD652" s="298"/>
      <c r="AE652" s="298"/>
      <c r="AF652" s="298"/>
      <c r="AG652" s="298"/>
      <c r="AH652" s="298"/>
      <c r="AI652" s="298"/>
      <c r="AJ652" s="298"/>
      <c r="AK652" s="298"/>
      <c r="AL652" s="298"/>
      <c r="AM652" s="298"/>
      <c r="AN652" s="298"/>
      <c r="AO652" s="298"/>
      <c r="AP652" s="298"/>
      <c r="AQ652" s="298"/>
      <c r="AR652" s="298"/>
      <c r="AS652" s="298"/>
      <c r="AT652" s="298"/>
      <c r="AU652" s="298"/>
      <c r="AV652" s="298"/>
      <c r="AW652" s="298"/>
      <c r="AX652" s="298"/>
      <c r="AY652" s="298"/>
      <c r="AZ652" s="298"/>
      <c r="BA652" s="298"/>
      <c r="BB652" s="298"/>
      <c r="BC652" s="298"/>
      <c r="BD652" s="298"/>
      <c r="BE652" s="298"/>
      <c r="BF652" s="298"/>
      <c r="BG652" s="298"/>
      <c r="BH652" s="298"/>
      <c r="BI652" s="298"/>
      <c r="BJ652" s="298"/>
      <c r="BK652" s="298"/>
      <c r="BL652" s="298"/>
      <c r="BM652" s="298"/>
      <c r="BN652" s="298"/>
      <c r="BO652" s="298"/>
      <c r="BP652" s="298"/>
      <c r="BQ652" s="298"/>
      <c r="BR652" s="298"/>
      <c r="BS652" s="298"/>
      <c r="BT652" s="298"/>
      <c r="BU652" s="298"/>
      <c r="BV652" s="298"/>
      <c r="BW652" s="298"/>
      <c r="BX652" s="298"/>
      <c r="BY652" s="298"/>
      <c r="BZ652" s="298"/>
      <c r="CA652" s="298"/>
      <c r="CB652" s="298"/>
      <c r="CC652" s="298"/>
      <c r="CD652" s="298"/>
      <c r="CE652" s="298"/>
      <c r="CF652" s="298"/>
      <c r="CG652" s="298"/>
      <c r="CH652" s="298"/>
      <c r="CI652" s="298"/>
      <c r="CJ652" s="298"/>
      <c r="CK652" s="298"/>
      <c r="CL652" s="298"/>
      <c r="CN652" s="297"/>
      <c r="CO652" s="298"/>
      <c r="CP652" s="298"/>
      <c r="CQ652" s="298"/>
      <c r="CR652" s="298"/>
      <c r="CS652" s="298"/>
      <c r="CT652" s="298"/>
      <c r="CU652" s="298"/>
      <c r="CV652" s="298"/>
      <c r="CW652" s="298"/>
      <c r="CX652" s="298"/>
      <c r="CY652" s="298"/>
      <c r="CZ652" s="298"/>
      <c r="DA652" s="298"/>
      <c r="DB652" s="298"/>
      <c r="DC652" s="298"/>
      <c r="DD652" s="298"/>
      <c r="DE652" s="298"/>
      <c r="DF652" s="298"/>
      <c r="DG652" s="298"/>
      <c r="DH652" s="298"/>
      <c r="DI652" s="298"/>
      <c r="DJ652" s="298"/>
      <c r="DK652" s="298"/>
      <c r="DL652" s="298"/>
    </row>
    <row r="653" spans="1:116" x14ac:dyDescent="0.4">
      <c r="A653" s="31"/>
      <c r="B653" s="31" t="s">
        <v>81</v>
      </c>
      <c r="C653" s="31" t="s">
        <v>198</v>
      </c>
      <c r="D653" t="s">
        <v>756</v>
      </c>
      <c r="E653" s="8" t="str">
        <f>ROW()&amp;" "&amp;D653</f>
        <v>653 SUB-PR</v>
      </c>
      <c r="G653" s="13" t="str">
        <f>"Subscription Revenue - "&amp;G664</f>
        <v>Subscription Revenue - (Primary label)</v>
      </c>
      <c r="H653" s="31"/>
      <c r="I653" s="73"/>
      <c r="J653" s="73"/>
      <c r="K653" s="31"/>
      <c r="L653" s="31"/>
      <c r="M653" s="31"/>
      <c r="N653" s="31"/>
      <c r="O653" s="31"/>
      <c r="P653" s="31"/>
      <c r="R653" s="67"/>
      <c r="S653" s="156"/>
      <c r="T653" s="156"/>
      <c r="U653" s="156"/>
      <c r="V653" s="156"/>
      <c r="W653" s="156"/>
      <c r="X653" s="156"/>
      <c r="Y653" s="156"/>
      <c r="Z653" s="156"/>
      <c r="AA653" s="156"/>
      <c r="AB653" s="156"/>
      <c r="AC653" s="156"/>
      <c r="AD653" s="156"/>
      <c r="AE653" s="156"/>
      <c r="AF653" s="156"/>
      <c r="AG653" s="156"/>
      <c r="AH653" s="156"/>
      <c r="AI653" s="156"/>
      <c r="AJ653" s="156"/>
      <c r="AK653" s="156"/>
      <c r="AL653" s="156"/>
      <c r="AM653" s="156"/>
      <c r="AN653" s="156"/>
      <c r="AO653" s="156"/>
      <c r="AP653" s="156"/>
      <c r="AQ653" s="156"/>
      <c r="AR653" s="156"/>
      <c r="AS653" s="156"/>
      <c r="AT653" s="156"/>
      <c r="AU653" s="156"/>
      <c r="AV653" s="156"/>
      <c r="AW653" s="156"/>
      <c r="AX653" s="156"/>
      <c r="AY653" s="156"/>
      <c r="AZ653" s="156"/>
      <c r="BA653" s="156"/>
      <c r="BB653" s="156"/>
      <c r="BC653" s="156"/>
      <c r="BD653" s="156"/>
      <c r="BE653" s="156"/>
      <c r="BF653" s="156"/>
      <c r="BG653" s="156"/>
      <c r="BH653" s="156"/>
      <c r="BI653" s="156"/>
      <c r="BJ653" s="156"/>
      <c r="BK653" s="156"/>
      <c r="BL653" s="156"/>
      <c r="BM653" s="156"/>
      <c r="BN653" s="156"/>
      <c r="BO653" s="156"/>
      <c r="BP653" s="156"/>
      <c r="BQ653" s="156"/>
      <c r="BR653" s="156"/>
      <c r="BS653" s="156"/>
      <c r="BT653" s="156"/>
      <c r="BU653" s="156"/>
      <c r="BV653" s="156"/>
      <c r="BW653" s="156"/>
      <c r="BX653" s="156"/>
      <c r="BY653" s="156"/>
      <c r="BZ653" s="156"/>
      <c r="CA653" s="156"/>
      <c r="CB653" s="156"/>
      <c r="CC653" s="156"/>
      <c r="CD653" s="156"/>
      <c r="CE653" s="156"/>
      <c r="CF653" s="156"/>
      <c r="CG653" s="156"/>
      <c r="CH653" s="156"/>
      <c r="CI653" s="156"/>
      <c r="CJ653" s="156"/>
      <c r="CK653" s="156"/>
      <c r="CL653" s="156"/>
      <c r="CN653" s="73"/>
      <c r="CO653" s="156"/>
      <c r="CP653" s="156"/>
      <c r="CQ653" s="156"/>
      <c r="CR653" s="156"/>
      <c r="CS653" s="156"/>
      <c r="CT653" s="156"/>
      <c r="CU653" s="156"/>
      <c r="CV653" s="156"/>
      <c r="CW653" s="156"/>
      <c r="CX653" s="156"/>
      <c r="CY653" s="156"/>
      <c r="CZ653" s="156"/>
      <c r="DA653" s="156"/>
      <c r="DB653" s="156"/>
      <c r="DC653" s="156"/>
      <c r="DD653" s="156"/>
      <c r="DE653" s="156"/>
      <c r="DF653" s="156"/>
      <c r="DG653" s="156"/>
      <c r="DH653" s="156"/>
      <c r="DI653" s="156"/>
      <c r="DJ653" s="156"/>
      <c r="DK653" s="156"/>
      <c r="DL653" s="156"/>
    </row>
    <row r="654" spans="1:116" x14ac:dyDescent="0.4">
      <c r="B654" t="str">
        <f>E654</f>
        <v>654 SUB-PR</v>
      </c>
      <c r="D654" t="s">
        <v>756</v>
      </c>
      <c r="E654" s="8" t="str">
        <f>ROW()&amp;" "&amp;D654</f>
        <v>654 SUB-PR</v>
      </c>
      <c r="G654" s="145" t="s">
        <v>414</v>
      </c>
      <c r="H654" s="12"/>
      <c r="I654" s="60"/>
      <c r="J654" s="60"/>
      <c r="K654" s="18">
        <v>20</v>
      </c>
      <c r="L654" s="18">
        <v>20</v>
      </c>
      <c r="M654" s="18">
        <v>20</v>
      </c>
      <c r="N654" s="18">
        <v>20</v>
      </c>
      <c r="O654" s="18">
        <v>20</v>
      </c>
      <c r="P654" s="18">
        <v>20</v>
      </c>
      <c r="R654" s="19"/>
      <c r="S654" s="147" cm="1">
        <f t="array" ref="S654">INDEX($K:$P,ROW(),MATCH(S$3,$K$2:$P$2,0))</f>
        <v>20</v>
      </c>
      <c r="T654" s="147" cm="1">
        <f t="array" ref="T654">INDEX($K:$P,ROW(),MATCH(T$3,$K$2:$P$2,0))</f>
        <v>20</v>
      </c>
      <c r="U654" s="147" cm="1">
        <f t="array" ref="U654">INDEX($K:$P,ROW(),MATCH(U$3,$K$2:$P$2,0))</f>
        <v>20</v>
      </c>
      <c r="V654" s="147" cm="1">
        <f t="array" ref="V654">INDEX($K:$P,ROW(),MATCH(V$3,$K$2:$P$2,0))</f>
        <v>20</v>
      </c>
      <c r="W654" s="147" cm="1">
        <f t="array" ref="W654">INDEX($K:$P,ROW(),MATCH(W$3,$K$2:$P$2,0))</f>
        <v>20</v>
      </c>
      <c r="X654" s="147" cm="1">
        <f t="array" ref="X654">INDEX($K:$P,ROW(),MATCH(X$3,$K$2:$P$2,0))</f>
        <v>20</v>
      </c>
      <c r="Y654" s="147" cm="1">
        <f t="array" ref="Y654">INDEX($K:$P,ROW(),MATCH(Y$3,$K$2:$P$2,0))</f>
        <v>20</v>
      </c>
      <c r="Z654" s="147" cm="1">
        <f t="array" ref="Z654">INDEX($K:$P,ROW(),MATCH(Z$3,$K$2:$P$2,0))</f>
        <v>20</v>
      </c>
      <c r="AA654" s="147" cm="1">
        <f t="array" ref="AA654">INDEX($K:$P,ROW(),MATCH(AA$3,$K$2:$P$2,0))</f>
        <v>20</v>
      </c>
      <c r="AB654" s="147" cm="1">
        <f t="array" ref="AB654">INDEX($K:$P,ROW(),MATCH(AB$3,$K$2:$P$2,0))</f>
        <v>20</v>
      </c>
      <c r="AC654" s="147" cm="1">
        <f t="array" ref="AC654">INDEX($K:$P,ROW(),MATCH(AC$3,$K$2:$P$2,0))</f>
        <v>20</v>
      </c>
      <c r="AD654" s="147" cm="1">
        <f t="array" ref="AD654">INDEX($K:$P,ROW(),MATCH(AD$3,$K$2:$P$2,0))</f>
        <v>20</v>
      </c>
      <c r="AE654" s="147" cm="1">
        <f t="array" ref="AE654">INDEX($K:$P,ROW(),MATCH(AE$3,$K$2:$P$2,0))</f>
        <v>20</v>
      </c>
      <c r="AF654" s="147" cm="1">
        <f t="array" ref="AF654">INDEX($K:$P,ROW(),MATCH(AF$3,$K$2:$P$2,0))</f>
        <v>20</v>
      </c>
      <c r="AG654" s="147" cm="1">
        <f t="array" ref="AG654">INDEX($K:$P,ROW(),MATCH(AG$3,$K$2:$P$2,0))</f>
        <v>20</v>
      </c>
      <c r="AH654" s="147" cm="1">
        <f t="array" ref="AH654">INDEX($K:$P,ROW(),MATCH(AH$3,$K$2:$P$2,0))</f>
        <v>20</v>
      </c>
      <c r="AI654" s="147" cm="1">
        <f t="array" ref="AI654">INDEX($K:$P,ROW(),MATCH(AI$3,$K$2:$P$2,0))</f>
        <v>20</v>
      </c>
      <c r="AJ654" s="147" cm="1">
        <f t="array" ref="AJ654">INDEX($K:$P,ROW(),MATCH(AJ$3,$K$2:$P$2,0))</f>
        <v>20</v>
      </c>
      <c r="AK654" s="147" cm="1">
        <f t="array" ref="AK654">INDEX($K:$P,ROW(),MATCH(AK$3,$K$2:$P$2,0))</f>
        <v>20</v>
      </c>
      <c r="AL654" s="147" cm="1">
        <f t="array" ref="AL654">INDEX($K:$P,ROW(),MATCH(AL$3,$K$2:$P$2,0))</f>
        <v>20</v>
      </c>
      <c r="AM654" s="147" cm="1">
        <f t="array" ref="AM654">INDEX($K:$P,ROW(),MATCH(AM$3,$K$2:$P$2,0))</f>
        <v>20</v>
      </c>
      <c r="AN654" s="147" cm="1">
        <f t="array" ref="AN654">INDEX($K:$P,ROW(),MATCH(AN$3,$K$2:$P$2,0))</f>
        <v>20</v>
      </c>
      <c r="AO654" s="147" cm="1">
        <f t="array" ref="AO654">INDEX($K:$P,ROW(),MATCH(AO$3,$K$2:$P$2,0))</f>
        <v>20</v>
      </c>
      <c r="AP654" s="147" cm="1">
        <f t="array" ref="AP654">INDEX($K:$P,ROW(),MATCH(AP$3,$K$2:$P$2,0))</f>
        <v>20</v>
      </c>
      <c r="AQ654" s="147" cm="1">
        <f t="array" ref="AQ654">INDEX($K:$P,ROW(),MATCH(AQ$3,$K$2:$P$2,0))</f>
        <v>20</v>
      </c>
      <c r="AR654" s="147" cm="1">
        <f t="array" ref="AR654">INDEX($K:$P,ROW(),MATCH(AR$3,$K$2:$P$2,0))</f>
        <v>20</v>
      </c>
      <c r="AS654" s="147" cm="1">
        <f t="array" ref="AS654">INDEX($K:$P,ROW(),MATCH(AS$3,$K$2:$P$2,0))</f>
        <v>20</v>
      </c>
      <c r="AT654" s="147" cm="1">
        <f t="array" ref="AT654">INDEX($K:$P,ROW(),MATCH(AT$3,$K$2:$P$2,0))</f>
        <v>20</v>
      </c>
      <c r="AU654" s="147" cm="1">
        <f t="array" ref="AU654">INDEX($K:$P,ROW(),MATCH(AU$3,$K$2:$P$2,0))</f>
        <v>20</v>
      </c>
      <c r="AV654" s="147" cm="1">
        <f t="array" ref="AV654">INDEX($K:$P,ROW(),MATCH(AV$3,$K$2:$P$2,0))</f>
        <v>20</v>
      </c>
      <c r="AW654" s="147" cm="1">
        <f t="array" ref="AW654">INDEX($K:$P,ROW(),MATCH(AW$3,$K$2:$P$2,0))</f>
        <v>20</v>
      </c>
      <c r="AX654" s="147" cm="1">
        <f t="array" ref="AX654">INDEX($K:$P,ROW(),MATCH(AX$3,$K$2:$P$2,0))</f>
        <v>20</v>
      </c>
      <c r="AY654" s="147" cm="1">
        <f t="array" ref="AY654">INDEX($K:$P,ROW(),MATCH(AY$3,$K$2:$P$2,0))</f>
        <v>20</v>
      </c>
      <c r="AZ654" s="147" cm="1">
        <f t="array" ref="AZ654">INDEX($K:$P,ROW(),MATCH(AZ$3,$K$2:$P$2,0))</f>
        <v>20</v>
      </c>
      <c r="BA654" s="147" cm="1">
        <f t="array" ref="BA654">INDEX($K:$P,ROW(),MATCH(BA$3,$K$2:$P$2,0))</f>
        <v>20</v>
      </c>
      <c r="BB654" s="147" cm="1">
        <f t="array" ref="BB654">INDEX($K:$P,ROW(),MATCH(BB$3,$K$2:$P$2,0))</f>
        <v>20</v>
      </c>
      <c r="BC654" s="147" cm="1">
        <f t="array" ref="BC654">INDEX($K:$P,ROW(),MATCH(BC$3,$K$2:$P$2,0))</f>
        <v>20</v>
      </c>
      <c r="BD654" s="147" cm="1">
        <f t="array" ref="BD654">INDEX($K:$P,ROW(),MATCH(BD$3,$K$2:$P$2,0))</f>
        <v>20</v>
      </c>
      <c r="BE654" s="147" cm="1">
        <f t="array" ref="BE654">INDEX($K:$P,ROW(),MATCH(BE$3,$K$2:$P$2,0))</f>
        <v>20</v>
      </c>
      <c r="BF654" s="147" cm="1">
        <f t="array" ref="BF654">INDEX($K:$P,ROW(),MATCH(BF$3,$K$2:$P$2,0))</f>
        <v>20</v>
      </c>
      <c r="BG654" s="147" cm="1">
        <f t="array" ref="BG654">INDEX($K:$P,ROW(),MATCH(BG$3,$K$2:$P$2,0))</f>
        <v>20</v>
      </c>
      <c r="BH654" s="147" cm="1">
        <f t="array" ref="BH654">INDEX($K:$P,ROW(),MATCH(BH$3,$K$2:$P$2,0))</f>
        <v>20</v>
      </c>
      <c r="BI654" s="147" cm="1">
        <f t="array" ref="BI654">INDEX($K:$P,ROW(),MATCH(BI$3,$K$2:$P$2,0))</f>
        <v>20</v>
      </c>
      <c r="BJ654" s="147" cm="1">
        <f t="array" ref="BJ654">INDEX($K:$P,ROW(),MATCH(BJ$3,$K$2:$P$2,0))</f>
        <v>20</v>
      </c>
      <c r="BK654" s="147" cm="1">
        <f t="array" ref="BK654">INDEX($K:$P,ROW(),MATCH(BK$3,$K$2:$P$2,0))</f>
        <v>20</v>
      </c>
      <c r="BL654" s="147" cm="1">
        <f t="array" ref="BL654">INDEX($K:$P,ROW(),MATCH(BL$3,$K$2:$P$2,0))</f>
        <v>20</v>
      </c>
      <c r="BM654" s="147" cm="1">
        <f t="array" ref="BM654">INDEX($K:$P,ROW(),MATCH(BM$3,$K$2:$P$2,0))</f>
        <v>20</v>
      </c>
      <c r="BN654" s="147" cm="1">
        <f t="array" ref="BN654">INDEX($K:$P,ROW(),MATCH(BN$3,$K$2:$P$2,0))</f>
        <v>20</v>
      </c>
      <c r="BO654" s="147" cm="1">
        <f t="array" ref="BO654">INDEX($K:$P,ROW(),MATCH(BO$3,$K$2:$P$2,0))</f>
        <v>20</v>
      </c>
      <c r="BP654" s="147" cm="1">
        <f t="array" ref="BP654">INDEX($K:$P,ROW(),MATCH(BP$3,$K$2:$P$2,0))</f>
        <v>20</v>
      </c>
      <c r="BQ654" s="147" cm="1">
        <f t="array" ref="BQ654">INDEX($K:$P,ROW(),MATCH(BQ$3,$K$2:$P$2,0))</f>
        <v>20</v>
      </c>
      <c r="BR654" s="147" cm="1">
        <f t="array" ref="BR654">INDEX($K:$P,ROW(),MATCH(BR$3,$K$2:$P$2,0))</f>
        <v>20</v>
      </c>
      <c r="BS654" s="147" cm="1">
        <f t="array" ref="BS654">INDEX($K:$P,ROW(),MATCH(BS$3,$K$2:$P$2,0))</f>
        <v>20</v>
      </c>
      <c r="BT654" s="147" cm="1">
        <f t="array" ref="BT654">INDEX($K:$P,ROW(),MATCH(BT$3,$K$2:$P$2,0))</f>
        <v>20</v>
      </c>
      <c r="BU654" s="147" cm="1">
        <f t="array" ref="BU654">INDEX($K:$P,ROW(),MATCH(BU$3,$K$2:$P$2,0))</f>
        <v>20</v>
      </c>
      <c r="BV654" s="147" cm="1">
        <f t="array" ref="BV654">INDEX($K:$P,ROW(),MATCH(BV$3,$K$2:$P$2,0))</f>
        <v>20</v>
      </c>
      <c r="BW654" s="147" cm="1">
        <f t="array" ref="BW654">INDEX($K:$P,ROW(),MATCH(BW$3,$K$2:$P$2,0))</f>
        <v>20</v>
      </c>
      <c r="BX654" s="147" cm="1">
        <f t="array" ref="BX654">INDEX($K:$P,ROW(),MATCH(BX$3,$K$2:$P$2,0))</f>
        <v>20</v>
      </c>
      <c r="BY654" s="147" cm="1">
        <f t="array" ref="BY654">INDEX($K:$P,ROW(),MATCH(BY$3,$K$2:$P$2,0))</f>
        <v>20</v>
      </c>
      <c r="BZ654" s="147" cm="1">
        <f t="array" ref="BZ654">INDEX($K:$P,ROW(),MATCH(BZ$3,$K$2:$P$2,0))</f>
        <v>20</v>
      </c>
      <c r="CA654" s="147" cm="1">
        <f t="array" ref="CA654">INDEX($K:$P,ROW(),MATCH(CA$3,$K$2:$P$2,0))</f>
        <v>20</v>
      </c>
      <c r="CB654" s="147" cm="1">
        <f t="array" ref="CB654">INDEX($K:$P,ROW(),MATCH(CB$3,$K$2:$P$2,0))</f>
        <v>20</v>
      </c>
      <c r="CC654" s="147" cm="1">
        <f t="array" ref="CC654">INDEX($K:$P,ROW(),MATCH(CC$3,$K$2:$P$2,0))</f>
        <v>20</v>
      </c>
      <c r="CD654" s="147" cm="1">
        <f t="array" ref="CD654">INDEX($K:$P,ROW(),MATCH(CD$3,$K$2:$P$2,0))</f>
        <v>20</v>
      </c>
      <c r="CE654" s="147" cm="1">
        <f t="array" ref="CE654">INDEX($K:$P,ROW(),MATCH(CE$3,$K$2:$P$2,0))</f>
        <v>20</v>
      </c>
      <c r="CF654" s="147" cm="1">
        <f t="array" ref="CF654">INDEX($K:$P,ROW(),MATCH(CF$3,$K$2:$P$2,0))</f>
        <v>20</v>
      </c>
      <c r="CG654" s="147" cm="1">
        <f t="array" ref="CG654">INDEX($K:$P,ROW(),MATCH(CG$3,$K$2:$P$2,0))</f>
        <v>20</v>
      </c>
      <c r="CH654" s="147" cm="1">
        <f t="array" ref="CH654">INDEX($K:$P,ROW(),MATCH(CH$3,$K$2:$P$2,0))</f>
        <v>20</v>
      </c>
      <c r="CI654" s="147" cm="1">
        <f t="array" ref="CI654">INDEX($K:$P,ROW(),MATCH(CI$3,$K$2:$P$2,0))</f>
        <v>20</v>
      </c>
      <c r="CJ654" s="147" cm="1">
        <f t="array" ref="CJ654">INDEX($K:$P,ROW(),MATCH(CJ$3,$K$2:$P$2,0))</f>
        <v>20</v>
      </c>
      <c r="CK654" s="147" cm="1">
        <f t="array" ref="CK654">INDEX($K:$P,ROW(),MATCH(CK$3,$K$2:$P$2,0))</f>
        <v>20</v>
      </c>
      <c r="CL654" s="147" cm="1">
        <f t="array" ref="CL654">INDEX($K:$P,ROW(),MATCH(CL$3,$K$2:$P$2,0))</f>
        <v>20</v>
      </c>
      <c r="CN654" s="60"/>
      <c r="CO654" s="147" t="e" cm="1">
        <f t="array" ref="CO654">INDEX($K:$P,ROW(),MATCH(CO$3,$K$2:$P$2,0))</f>
        <v>#N/A</v>
      </c>
      <c r="CP654" s="147" t="e" cm="1">
        <f t="array" ref="CP654">INDEX($K:$P,ROW(),MATCH(CP$3,$K$2:$P$2,0))</f>
        <v>#N/A</v>
      </c>
      <c r="CQ654" s="147" t="e" cm="1">
        <f t="array" ref="CQ654">INDEX($K:$P,ROW(),MATCH(CQ$3,$K$2:$P$2,0))</f>
        <v>#N/A</v>
      </c>
      <c r="CR654" s="147" t="e" cm="1">
        <f t="array" ref="CR654">INDEX($K:$P,ROW(),MATCH(CR$3,$K$2:$P$2,0))</f>
        <v>#N/A</v>
      </c>
      <c r="CS654" s="147" t="e" cm="1">
        <f t="array" ref="CS654">INDEX($K:$P,ROW(),MATCH(CS$3,$K$2:$P$2,0))</f>
        <v>#N/A</v>
      </c>
      <c r="CT654" s="147" t="e" cm="1">
        <f t="array" ref="CT654">INDEX($K:$P,ROW(),MATCH(CT$3,$K$2:$P$2,0))</f>
        <v>#N/A</v>
      </c>
      <c r="CU654" s="147" t="e" cm="1">
        <f t="array" ref="CU654">INDEX($K:$P,ROW(),MATCH(CU$3,$K$2:$P$2,0))</f>
        <v>#N/A</v>
      </c>
      <c r="CV654" s="147" t="e" cm="1">
        <f t="array" ref="CV654">INDEX($K:$P,ROW(),MATCH(CV$3,$K$2:$P$2,0))</f>
        <v>#N/A</v>
      </c>
      <c r="CW654" s="147" t="e" cm="1">
        <f t="array" ref="CW654">INDEX($K:$P,ROW(),MATCH(CW$3,$K$2:$P$2,0))</f>
        <v>#N/A</v>
      </c>
      <c r="CX654" s="147" t="e" cm="1">
        <f t="array" ref="CX654">INDEX($K:$P,ROW(),MATCH(CX$3,$K$2:$P$2,0))</f>
        <v>#N/A</v>
      </c>
      <c r="CY654" s="147" t="e" cm="1">
        <f t="array" ref="CY654">INDEX($K:$P,ROW(),MATCH(CY$3,$K$2:$P$2,0))</f>
        <v>#N/A</v>
      </c>
      <c r="CZ654" s="147" t="e" cm="1">
        <f t="array" ref="CZ654">INDEX($K:$P,ROW(),MATCH(CZ$3,$K$2:$P$2,0))</f>
        <v>#N/A</v>
      </c>
      <c r="DA654" s="147" t="e" cm="1">
        <f t="array" ref="DA654">INDEX($K:$P,ROW(),MATCH(DA$3,$K$2:$P$2,0))</f>
        <v>#N/A</v>
      </c>
      <c r="DB654" s="147" t="e" cm="1">
        <f t="array" ref="DB654">INDEX($K:$P,ROW(),MATCH(DB$3,$K$2:$P$2,0))</f>
        <v>#N/A</v>
      </c>
      <c r="DC654" s="147" t="e" cm="1">
        <f t="array" ref="DC654">INDEX($K:$P,ROW(),MATCH(DC$3,$K$2:$P$2,0))</f>
        <v>#N/A</v>
      </c>
      <c r="DD654" s="147" t="e" cm="1">
        <f t="array" ref="DD654">INDEX($K:$P,ROW(),MATCH(DD$3,$K$2:$P$2,0))</f>
        <v>#N/A</v>
      </c>
      <c r="DE654" s="147" t="e" cm="1">
        <f t="array" ref="DE654">INDEX($K:$P,ROW(),MATCH(DE$3,$K$2:$P$2,0))</f>
        <v>#N/A</v>
      </c>
      <c r="DF654" s="147" t="e" cm="1">
        <f t="array" ref="DF654">INDEX($K:$P,ROW(),MATCH(DF$3,$K$2:$P$2,0))</f>
        <v>#N/A</v>
      </c>
      <c r="DG654" s="147" t="e" cm="1">
        <f t="array" ref="DG654">INDEX($K:$P,ROW(),MATCH(DG$3,$K$2:$P$2,0))</f>
        <v>#N/A</v>
      </c>
      <c r="DH654" s="147" t="e" cm="1">
        <f t="array" ref="DH654">INDEX($K:$P,ROW(),MATCH(DH$3,$K$2:$P$2,0))</f>
        <v>#N/A</v>
      </c>
      <c r="DI654" s="147" t="e" cm="1">
        <f t="array" ref="DI654">INDEX($K:$P,ROW(),MATCH(DI$3,$K$2:$P$2,0))</f>
        <v>#N/A</v>
      </c>
      <c r="DJ654" s="147" t="e" cm="1">
        <f t="array" ref="DJ654">INDEX($K:$P,ROW(),MATCH(DJ$3,$K$2:$P$2,0))</f>
        <v>#N/A</v>
      </c>
      <c r="DK654" s="147" t="e" cm="1">
        <f t="array" ref="DK654">INDEX($K:$P,ROW(),MATCH(DK$3,$K$2:$P$2,0))</f>
        <v>#N/A</v>
      </c>
      <c r="DL654" s="147" t="e" cm="1">
        <f t="array" ref="DL654">INDEX($K:$P,ROW(),MATCH(DL$3,$K$2:$P$2,0))</f>
        <v>#N/A</v>
      </c>
    </row>
    <row r="655" spans="1:116" x14ac:dyDescent="0.4">
      <c r="D655" t="s">
        <v>756</v>
      </c>
      <c r="E655" s="8" t="str">
        <f t="shared" ref="E655" si="829">ROW()&amp;" "&amp;D655</f>
        <v>655 SUB-PR</v>
      </c>
      <c r="G655"/>
      <c r="I655"/>
      <c r="J655"/>
      <c r="R655" s="15"/>
      <c r="S655" s="76"/>
      <c r="T655" s="76"/>
      <c r="U655" s="76"/>
      <c r="V655" s="76"/>
      <c r="W655" s="76"/>
      <c r="X655" s="76"/>
      <c r="Y655" s="76"/>
      <c r="Z655" s="76"/>
      <c r="AA655" s="76"/>
      <c r="AB655" s="76"/>
      <c r="AC655" s="76"/>
      <c r="AD655" s="76"/>
      <c r="AE655" s="76"/>
      <c r="AF655" s="76"/>
      <c r="AG655" s="76"/>
      <c r="AH655" s="76"/>
      <c r="AI655" s="76"/>
      <c r="AJ655" s="76"/>
      <c r="AK655" s="76"/>
      <c r="AL655" s="76"/>
      <c r="AM655" s="76"/>
      <c r="AN655" s="76"/>
      <c r="AO655" s="76"/>
      <c r="AP655" s="76"/>
      <c r="AQ655" s="76"/>
      <c r="AR655" s="76"/>
      <c r="AS655" s="76"/>
      <c r="AT655" s="76"/>
      <c r="AU655" s="76"/>
      <c r="AV655" s="76"/>
      <c r="AW655" s="76"/>
      <c r="AX655" s="76"/>
      <c r="AY655" s="76"/>
      <c r="AZ655" s="76"/>
      <c r="BA655" s="76"/>
      <c r="BB655" s="76"/>
      <c r="BC655" s="76"/>
      <c r="BD655" s="76"/>
      <c r="BE655" s="76"/>
      <c r="BF655" s="76"/>
      <c r="BG655" s="76"/>
      <c r="BH655" s="76"/>
      <c r="BI655" s="76"/>
      <c r="BJ655" s="76"/>
      <c r="BK655" s="76"/>
      <c r="BL655" s="76"/>
      <c r="BM655" s="76"/>
      <c r="BN655" s="76"/>
      <c r="BO655" s="76"/>
      <c r="BP655" s="76"/>
      <c r="BQ655" s="76"/>
      <c r="BR655" s="76"/>
      <c r="BS655" s="76"/>
      <c r="BT655" s="76"/>
      <c r="BU655" s="76"/>
      <c r="BV655" s="76"/>
      <c r="BW655" s="76"/>
      <c r="BX655" s="76"/>
      <c r="BY655" s="76"/>
      <c r="BZ655" s="76"/>
      <c r="CA655" s="76"/>
      <c r="CB655" s="76"/>
      <c r="CC655" s="76"/>
      <c r="CD655" s="76"/>
      <c r="CE655" s="76"/>
      <c r="CF655" s="76"/>
      <c r="CG655" s="76"/>
      <c r="CH655" s="76"/>
      <c r="CI655" s="76"/>
      <c r="CJ655" s="76"/>
      <c r="CK655" s="76"/>
      <c r="CL655" s="76"/>
      <c r="CN655" s="60"/>
      <c r="CO655" s="76"/>
      <c r="CP655" s="76"/>
      <c r="CQ655" s="76"/>
      <c r="CR655" s="76"/>
      <c r="CS655" s="76"/>
      <c r="CT655" s="76"/>
      <c r="CU655" s="76"/>
      <c r="CV655" s="76"/>
      <c r="CW655" s="76"/>
      <c r="CX655" s="76"/>
      <c r="CY655" s="76"/>
      <c r="CZ655" s="76"/>
      <c r="DA655" s="76"/>
      <c r="DB655" s="76"/>
      <c r="DC655" s="76"/>
      <c r="DD655" s="76"/>
      <c r="DE655" s="76"/>
      <c r="DF655" s="76"/>
      <c r="DG655" s="76"/>
      <c r="DH655" s="76"/>
      <c r="DI655" s="76"/>
      <c r="DJ655" s="76"/>
      <c r="DK655" s="76"/>
      <c r="DL655" s="76"/>
    </row>
    <row r="656" spans="1:116" x14ac:dyDescent="0.4">
      <c r="B656" s="6"/>
      <c r="C656" s="6"/>
      <c r="D656" t="s">
        <v>756</v>
      </c>
      <c r="E656" s="8" t="str">
        <f t="shared" si="828"/>
        <v>656 SUB-PR</v>
      </c>
      <c r="G656" s="95" t="str">
        <f>G661&amp;":"</f>
        <v># of subscribers:</v>
      </c>
      <c r="H656" s="12"/>
      <c r="I656" s="60"/>
      <c r="J656" s="60"/>
      <c r="S656" s="72"/>
      <c r="T656" s="72"/>
      <c r="U656" s="72"/>
      <c r="V656" s="72"/>
      <c r="W656" s="72"/>
      <c r="X656" s="72"/>
      <c r="Y656" s="72"/>
      <c r="Z656" s="72"/>
      <c r="AA656" s="72"/>
      <c r="AB656" s="72"/>
      <c r="AC656" s="72"/>
      <c r="AD656" s="72"/>
      <c r="AE656" s="72"/>
      <c r="AF656" s="72"/>
      <c r="AG656" s="72"/>
      <c r="AH656" s="72"/>
      <c r="AI656" s="72"/>
      <c r="AJ656" s="72"/>
      <c r="AK656" s="72"/>
      <c r="AL656" s="72"/>
      <c r="AM656" s="72"/>
      <c r="AN656" s="72"/>
      <c r="AO656" s="72"/>
      <c r="AP656" s="72"/>
      <c r="AQ656" s="72"/>
      <c r="AR656" s="72"/>
      <c r="AS656" s="72"/>
      <c r="AT656" s="72"/>
      <c r="AU656" s="72"/>
      <c r="AV656" s="72"/>
      <c r="AW656" s="72"/>
      <c r="AX656" s="72"/>
      <c r="AY656" s="72"/>
      <c r="AZ656" s="72"/>
      <c r="BA656" s="72"/>
      <c r="BB656" s="72"/>
      <c r="BC656" s="72"/>
      <c r="BD656" s="72"/>
      <c r="BE656" s="72"/>
      <c r="BF656" s="72"/>
      <c r="BG656" s="72"/>
      <c r="BH656" s="72"/>
      <c r="BI656" s="72"/>
      <c r="BJ656" s="72"/>
      <c r="BK656" s="72"/>
      <c r="BL656" s="72"/>
      <c r="BM656" s="72"/>
      <c r="BN656" s="72"/>
      <c r="BO656" s="72"/>
      <c r="BP656" s="72"/>
      <c r="BQ656" s="72"/>
      <c r="BR656" s="72"/>
      <c r="BS656" s="72"/>
      <c r="BT656" s="72"/>
      <c r="BU656" s="72"/>
      <c r="BV656" s="72"/>
      <c r="BW656" s="72"/>
      <c r="BX656" s="72"/>
      <c r="BY656" s="72"/>
      <c r="BZ656" s="72"/>
      <c r="CA656" s="72"/>
      <c r="CB656" s="72"/>
      <c r="CC656" s="72"/>
      <c r="CD656" s="72"/>
      <c r="CE656" s="72"/>
      <c r="CF656" s="72"/>
      <c r="CG656" s="72"/>
      <c r="CH656" s="72"/>
      <c r="CI656" s="72"/>
      <c r="CJ656" s="72"/>
      <c r="CK656" s="72"/>
      <c r="CL656" s="72"/>
      <c r="CN656" s="60"/>
      <c r="CO656" s="72"/>
      <c r="CP656" s="72"/>
      <c r="CQ656" s="72"/>
      <c r="CR656" s="72"/>
      <c r="CS656" s="72"/>
      <c r="CT656" s="72"/>
      <c r="CU656" s="72"/>
      <c r="CV656" s="72"/>
      <c r="CW656" s="72"/>
      <c r="CX656" s="72"/>
      <c r="CY656" s="72"/>
      <c r="CZ656" s="72"/>
      <c r="DA656" s="72"/>
      <c r="DB656" s="72"/>
      <c r="DC656" s="72"/>
      <c r="DD656" s="72"/>
      <c r="DE656" s="72"/>
      <c r="DF656" s="72"/>
      <c r="DG656" s="72"/>
      <c r="DH656" s="72"/>
      <c r="DI656" s="72"/>
      <c r="DJ656" s="72"/>
      <c r="DK656" s="72"/>
      <c r="DL656" s="72"/>
    </row>
    <row r="657" spans="1:116" x14ac:dyDescent="0.4">
      <c r="B657" s="6"/>
      <c r="C657" s="6"/>
      <c r="D657" t="s">
        <v>756</v>
      </c>
      <c r="E657" s="8" t="str">
        <f t="shared" si="828"/>
        <v>657 SUB-PR</v>
      </c>
      <c r="G657" s="158" t="s">
        <v>71</v>
      </c>
      <c r="K657" s="15">
        <f>SUMIF($4:$4,K$2-1,657:657)</f>
        <v>0</v>
      </c>
      <c r="L657" s="15">
        <f ca="1">K661</f>
        <v>500</v>
      </c>
      <c r="M657" s="15">
        <f ca="1">L661</f>
        <v>500</v>
      </c>
      <c r="N657" s="15">
        <f ca="1">M661</f>
        <v>500</v>
      </c>
      <c r="O657" s="15">
        <f ca="1">N661</f>
        <v>500</v>
      </c>
      <c r="P657" s="15">
        <f ca="1">O661</f>
        <v>500</v>
      </c>
      <c r="R657" s="15"/>
      <c r="S657" s="76">
        <f t="shared" ref="S657" si="830">R661</f>
        <v>0</v>
      </c>
      <c r="T657" s="76">
        <f t="shared" ref="T657:AY657" ca="1" si="831">S661</f>
        <v>500</v>
      </c>
      <c r="U657" s="76">
        <f t="shared" ca="1" si="831"/>
        <v>500</v>
      </c>
      <c r="V657" s="76">
        <f t="shared" ca="1" si="831"/>
        <v>500</v>
      </c>
      <c r="W657" s="76">
        <f t="shared" ca="1" si="831"/>
        <v>500</v>
      </c>
      <c r="X657" s="76">
        <f t="shared" ca="1" si="831"/>
        <v>500</v>
      </c>
      <c r="Y657" s="76">
        <f t="shared" ca="1" si="831"/>
        <v>500</v>
      </c>
      <c r="Z657" s="76">
        <f t="shared" ca="1" si="831"/>
        <v>500</v>
      </c>
      <c r="AA657" s="76">
        <f t="shared" ca="1" si="831"/>
        <v>500</v>
      </c>
      <c r="AB657" s="76">
        <f t="shared" ca="1" si="831"/>
        <v>500</v>
      </c>
      <c r="AC657" s="76">
        <f t="shared" ca="1" si="831"/>
        <v>500</v>
      </c>
      <c r="AD657" s="76">
        <f t="shared" ca="1" si="831"/>
        <v>500</v>
      </c>
      <c r="AE657" s="76">
        <f t="shared" ca="1" si="831"/>
        <v>500</v>
      </c>
      <c r="AF657" s="76">
        <f t="shared" ca="1" si="831"/>
        <v>500</v>
      </c>
      <c r="AG657" s="76">
        <f t="shared" ca="1" si="831"/>
        <v>500</v>
      </c>
      <c r="AH657" s="76">
        <f t="shared" ca="1" si="831"/>
        <v>500</v>
      </c>
      <c r="AI657" s="76">
        <f t="shared" ca="1" si="831"/>
        <v>500</v>
      </c>
      <c r="AJ657" s="76">
        <f t="shared" ca="1" si="831"/>
        <v>500</v>
      </c>
      <c r="AK657" s="76">
        <f t="shared" ca="1" si="831"/>
        <v>500</v>
      </c>
      <c r="AL657" s="76">
        <f t="shared" ca="1" si="831"/>
        <v>500</v>
      </c>
      <c r="AM657" s="76">
        <f t="shared" ca="1" si="831"/>
        <v>500</v>
      </c>
      <c r="AN657" s="76">
        <f t="shared" ca="1" si="831"/>
        <v>500</v>
      </c>
      <c r="AO657" s="76">
        <f t="shared" ca="1" si="831"/>
        <v>500</v>
      </c>
      <c r="AP657" s="76">
        <f t="shared" ca="1" si="831"/>
        <v>500</v>
      </c>
      <c r="AQ657" s="76">
        <f t="shared" ca="1" si="831"/>
        <v>500</v>
      </c>
      <c r="AR657" s="76">
        <f t="shared" ca="1" si="831"/>
        <v>500</v>
      </c>
      <c r="AS657" s="76">
        <f t="shared" ca="1" si="831"/>
        <v>500</v>
      </c>
      <c r="AT657" s="76">
        <f t="shared" ca="1" si="831"/>
        <v>500</v>
      </c>
      <c r="AU657" s="76">
        <f t="shared" ca="1" si="831"/>
        <v>500</v>
      </c>
      <c r="AV657" s="76">
        <f t="shared" ca="1" si="831"/>
        <v>500</v>
      </c>
      <c r="AW657" s="76">
        <f t="shared" ca="1" si="831"/>
        <v>500</v>
      </c>
      <c r="AX657" s="76">
        <f t="shared" ca="1" si="831"/>
        <v>500</v>
      </c>
      <c r="AY657" s="76">
        <f t="shared" ca="1" si="831"/>
        <v>500</v>
      </c>
      <c r="AZ657" s="76">
        <f t="shared" ref="AZ657:CE657" ca="1" si="832">AY661</f>
        <v>500</v>
      </c>
      <c r="BA657" s="76">
        <f t="shared" ca="1" si="832"/>
        <v>500</v>
      </c>
      <c r="BB657" s="76">
        <f t="shared" ca="1" si="832"/>
        <v>500</v>
      </c>
      <c r="BC657" s="76">
        <f t="shared" ca="1" si="832"/>
        <v>500</v>
      </c>
      <c r="BD657" s="76">
        <f t="shared" ca="1" si="832"/>
        <v>500</v>
      </c>
      <c r="BE657" s="76">
        <f t="shared" ca="1" si="832"/>
        <v>500</v>
      </c>
      <c r="BF657" s="76">
        <f t="shared" ca="1" si="832"/>
        <v>500</v>
      </c>
      <c r="BG657" s="76">
        <f t="shared" ca="1" si="832"/>
        <v>500</v>
      </c>
      <c r="BH657" s="76">
        <f t="shared" ca="1" si="832"/>
        <v>500</v>
      </c>
      <c r="BI657" s="76">
        <f t="shared" ca="1" si="832"/>
        <v>500</v>
      </c>
      <c r="BJ657" s="76">
        <f t="shared" ca="1" si="832"/>
        <v>500</v>
      </c>
      <c r="BK657" s="76">
        <f t="shared" ca="1" si="832"/>
        <v>500</v>
      </c>
      <c r="BL657" s="76">
        <f t="shared" ca="1" si="832"/>
        <v>500</v>
      </c>
      <c r="BM657" s="76">
        <f t="shared" ca="1" si="832"/>
        <v>500</v>
      </c>
      <c r="BN657" s="76">
        <f t="shared" ca="1" si="832"/>
        <v>500</v>
      </c>
      <c r="BO657" s="76">
        <f t="shared" ca="1" si="832"/>
        <v>500</v>
      </c>
      <c r="BP657" s="76">
        <f t="shared" ca="1" si="832"/>
        <v>500</v>
      </c>
      <c r="BQ657" s="76">
        <f t="shared" ca="1" si="832"/>
        <v>500</v>
      </c>
      <c r="BR657" s="76">
        <f t="shared" ca="1" si="832"/>
        <v>500</v>
      </c>
      <c r="BS657" s="76">
        <f t="shared" ca="1" si="832"/>
        <v>500</v>
      </c>
      <c r="BT657" s="76">
        <f t="shared" ca="1" si="832"/>
        <v>500</v>
      </c>
      <c r="BU657" s="76">
        <f t="shared" ca="1" si="832"/>
        <v>500</v>
      </c>
      <c r="BV657" s="76">
        <f t="shared" ca="1" si="832"/>
        <v>500</v>
      </c>
      <c r="BW657" s="76">
        <f t="shared" ca="1" si="832"/>
        <v>500</v>
      </c>
      <c r="BX657" s="76">
        <f t="shared" ca="1" si="832"/>
        <v>500</v>
      </c>
      <c r="BY657" s="76">
        <f t="shared" ca="1" si="832"/>
        <v>500</v>
      </c>
      <c r="BZ657" s="76">
        <f t="shared" ca="1" si="832"/>
        <v>500</v>
      </c>
      <c r="CA657" s="76">
        <f t="shared" ca="1" si="832"/>
        <v>500</v>
      </c>
      <c r="CB657" s="76">
        <f t="shared" ca="1" si="832"/>
        <v>500</v>
      </c>
      <c r="CC657" s="76">
        <f t="shared" ca="1" si="832"/>
        <v>500</v>
      </c>
      <c r="CD657" s="76">
        <f t="shared" ca="1" si="832"/>
        <v>500</v>
      </c>
      <c r="CE657" s="76">
        <f t="shared" ca="1" si="832"/>
        <v>500</v>
      </c>
      <c r="CF657" s="76">
        <f t="shared" ref="CF657:CL657" ca="1" si="833">CE661</f>
        <v>500</v>
      </c>
      <c r="CG657" s="76">
        <f t="shared" ca="1" si="833"/>
        <v>500</v>
      </c>
      <c r="CH657" s="76">
        <f t="shared" ca="1" si="833"/>
        <v>500</v>
      </c>
      <c r="CI657" s="76">
        <f t="shared" ca="1" si="833"/>
        <v>500</v>
      </c>
      <c r="CJ657" s="76">
        <f t="shared" ca="1" si="833"/>
        <v>500</v>
      </c>
      <c r="CK657" s="76">
        <f t="shared" ca="1" si="833"/>
        <v>500</v>
      </c>
      <c r="CL657" s="76">
        <f t="shared" ca="1" si="833"/>
        <v>500</v>
      </c>
      <c r="CO657" s="76">
        <f t="shared" ref="CO657:DL657" si="834">CN661</f>
        <v>0</v>
      </c>
      <c r="CP657" s="76" t="e">
        <f t="shared" ca="1" si="834"/>
        <v>#N/A</v>
      </c>
      <c r="CQ657" s="76" t="e">
        <f t="shared" ca="1" si="834"/>
        <v>#N/A</v>
      </c>
      <c r="CR657" s="76" t="e">
        <f t="shared" ca="1" si="834"/>
        <v>#N/A</v>
      </c>
      <c r="CS657" s="76" t="e">
        <f t="shared" ca="1" si="834"/>
        <v>#N/A</v>
      </c>
      <c r="CT657" s="76" t="e">
        <f t="shared" ca="1" si="834"/>
        <v>#N/A</v>
      </c>
      <c r="CU657" s="76" t="e">
        <f t="shared" ca="1" si="834"/>
        <v>#N/A</v>
      </c>
      <c r="CV657" s="76" t="e">
        <f t="shared" ca="1" si="834"/>
        <v>#N/A</v>
      </c>
      <c r="CW657" s="76" t="e">
        <f t="shared" ca="1" si="834"/>
        <v>#N/A</v>
      </c>
      <c r="CX657" s="76" t="e">
        <f t="shared" ca="1" si="834"/>
        <v>#N/A</v>
      </c>
      <c r="CY657" s="76" t="e">
        <f t="shared" ca="1" si="834"/>
        <v>#N/A</v>
      </c>
      <c r="CZ657" s="76" t="e">
        <f t="shared" ca="1" si="834"/>
        <v>#N/A</v>
      </c>
      <c r="DA657" s="76" t="e">
        <f t="shared" ca="1" si="834"/>
        <v>#N/A</v>
      </c>
      <c r="DB657" s="76" t="e">
        <f t="shared" ca="1" si="834"/>
        <v>#N/A</v>
      </c>
      <c r="DC657" s="76" t="e">
        <f t="shared" ca="1" si="834"/>
        <v>#N/A</v>
      </c>
      <c r="DD657" s="76" t="e">
        <f t="shared" ca="1" si="834"/>
        <v>#N/A</v>
      </c>
      <c r="DE657" s="76" t="e">
        <f t="shared" ca="1" si="834"/>
        <v>#N/A</v>
      </c>
      <c r="DF657" s="76" t="e">
        <f t="shared" ca="1" si="834"/>
        <v>#N/A</v>
      </c>
      <c r="DG657" s="76" t="e">
        <f t="shared" ca="1" si="834"/>
        <v>#N/A</v>
      </c>
      <c r="DH657" s="76" t="e">
        <f t="shared" ca="1" si="834"/>
        <v>#N/A</v>
      </c>
      <c r="DI657" s="76" t="e">
        <f t="shared" ca="1" si="834"/>
        <v>#N/A</v>
      </c>
      <c r="DJ657" s="76" t="e">
        <f t="shared" ca="1" si="834"/>
        <v>#N/A</v>
      </c>
      <c r="DK657" s="76" t="e">
        <f t="shared" ca="1" si="834"/>
        <v>#N/A</v>
      </c>
      <c r="DL657" s="76" t="e">
        <f t="shared" ca="1" si="834"/>
        <v>#N/A</v>
      </c>
    </row>
    <row r="658" spans="1:116" x14ac:dyDescent="0.4">
      <c r="B658" s="6"/>
      <c r="C658" s="6"/>
      <c r="D658" t="s">
        <v>756</v>
      </c>
      <c r="E658" s="8" t="str">
        <f t="shared" si="828"/>
        <v>658 SUB-PR</v>
      </c>
      <c r="G658" s="158" t="s">
        <v>72</v>
      </c>
      <c r="K658" s="34">
        <f t="shared" ref="K658:P658" ca="1" si="835">SUMIF($3:$3,K$2,658:658)</f>
        <v>815.78947368420995</v>
      </c>
      <c r="L658" s="34">
        <f t="shared" ca="1" si="835"/>
        <v>315.78947368420995</v>
      </c>
      <c r="M658" s="34">
        <f t="shared" ca="1" si="835"/>
        <v>315.78947368420995</v>
      </c>
      <c r="N658" s="34">
        <f t="shared" ca="1" si="835"/>
        <v>315.78947368420995</v>
      </c>
      <c r="O658" s="34">
        <f t="shared" ca="1" si="835"/>
        <v>315.78947368420995</v>
      </c>
      <c r="P658" s="34">
        <f t="shared" ca="1" si="835"/>
        <v>315.78947368420995</v>
      </c>
      <c r="R658" s="15"/>
      <c r="S658" s="76">
        <f t="shared" ref="S658:AX658" ca="1" si="836">S661-S660-S657</f>
        <v>526.31578947368416</v>
      </c>
      <c r="T658" s="76">
        <f t="shared" ca="1" si="836"/>
        <v>26.315789473684163</v>
      </c>
      <c r="U658" s="76">
        <f t="shared" ca="1" si="836"/>
        <v>26.315789473684163</v>
      </c>
      <c r="V658" s="76">
        <f t="shared" ca="1" si="836"/>
        <v>26.315789473684163</v>
      </c>
      <c r="W658" s="76">
        <f t="shared" ca="1" si="836"/>
        <v>26.315789473684163</v>
      </c>
      <c r="X658" s="76">
        <f t="shared" ca="1" si="836"/>
        <v>26.315789473684163</v>
      </c>
      <c r="Y658" s="76">
        <f t="shared" ca="1" si="836"/>
        <v>26.315789473684163</v>
      </c>
      <c r="Z658" s="76">
        <f t="shared" ca="1" si="836"/>
        <v>26.315789473684163</v>
      </c>
      <c r="AA658" s="76">
        <f t="shared" ca="1" si="836"/>
        <v>26.315789473684163</v>
      </c>
      <c r="AB658" s="76">
        <f t="shared" ca="1" si="836"/>
        <v>26.315789473684163</v>
      </c>
      <c r="AC658" s="76">
        <f t="shared" ca="1" si="836"/>
        <v>26.315789473684163</v>
      </c>
      <c r="AD658" s="76">
        <f t="shared" ca="1" si="836"/>
        <v>26.315789473684163</v>
      </c>
      <c r="AE658" s="76">
        <f t="shared" ca="1" si="836"/>
        <v>26.315789473684163</v>
      </c>
      <c r="AF658" s="76">
        <f t="shared" ca="1" si="836"/>
        <v>26.315789473684163</v>
      </c>
      <c r="AG658" s="76">
        <f t="shared" ca="1" si="836"/>
        <v>26.315789473684163</v>
      </c>
      <c r="AH658" s="76">
        <f t="shared" ca="1" si="836"/>
        <v>26.315789473684163</v>
      </c>
      <c r="AI658" s="76">
        <f t="shared" ca="1" si="836"/>
        <v>26.315789473684163</v>
      </c>
      <c r="AJ658" s="76">
        <f t="shared" ca="1" si="836"/>
        <v>26.315789473684163</v>
      </c>
      <c r="AK658" s="76">
        <f t="shared" ca="1" si="836"/>
        <v>26.315789473684163</v>
      </c>
      <c r="AL658" s="76">
        <f t="shared" ca="1" si="836"/>
        <v>26.315789473684163</v>
      </c>
      <c r="AM658" s="76">
        <f t="shared" ca="1" si="836"/>
        <v>26.315789473684163</v>
      </c>
      <c r="AN658" s="76">
        <f t="shared" ca="1" si="836"/>
        <v>26.315789473684163</v>
      </c>
      <c r="AO658" s="76">
        <f t="shared" ca="1" si="836"/>
        <v>26.315789473684163</v>
      </c>
      <c r="AP658" s="76">
        <f t="shared" ca="1" si="836"/>
        <v>26.315789473684163</v>
      </c>
      <c r="AQ658" s="76">
        <f t="shared" ca="1" si="836"/>
        <v>26.315789473684163</v>
      </c>
      <c r="AR658" s="76">
        <f t="shared" ca="1" si="836"/>
        <v>26.315789473684163</v>
      </c>
      <c r="AS658" s="76">
        <f t="shared" ca="1" si="836"/>
        <v>26.315789473684163</v>
      </c>
      <c r="AT658" s="76">
        <f t="shared" ca="1" si="836"/>
        <v>26.315789473684163</v>
      </c>
      <c r="AU658" s="76">
        <f t="shared" ca="1" si="836"/>
        <v>26.315789473684163</v>
      </c>
      <c r="AV658" s="76">
        <f t="shared" ca="1" si="836"/>
        <v>26.315789473684163</v>
      </c>
      <c r="AW658" s="76">
        <f t="shared" ca="1" si="836"/>
        <v>26.315789473684163</v>
      </c>
      <c r="AX658" s="76">
        <f t="shared" ca="1" si="836"/>
        <v>26.315789473684163</v>
      </c>
      <c r="AY658" s="76">
        <f t="shared" ref="AY658:CD658" ca="1" si="837">AY661-AY660-AY657</f>
        <v>26.315789473684163</v>
      </c>
      <c r="AZ658" s="76">
        <f t="shared" ca="1" si="837"/>
        <v>26.315789473684163</v>
      </c>
      <c r="BA658" s="76">
        <f t="shared" ca="1" si="837"/>
        <v>26.315789473684163</v>
      </c>
      <c r="BB658" s="76">
        <f t="shared" ca="1" si="837"/>
        <v>26.315789473684163</v>
      </c>
      <c r="BC658" s="76">
        <f t="shared" ca="1" si="837"/>
        <v>26.315789473684163</v>
      </c>
      <c r="BD658" s="76">
        <f t="shared" ca="1" si="837"/>
        <v>26.315789473684163</v>
      </c>
      <c r="BE658" s="76">
        <f t="shared" ca="1" si="837"/>
        <v>26.315789473684163</v>
      </c>
      <c r="BF658" s="76">
        <f t="shared" ca="1" si="837"/>
        <v>26.315789473684163</v>
      </c>
      <c r="BG658" s="76">
        <f t="shared" ca="1" si="837"/>
        <v>26.315789473684163</v>
      </c>
      <c r="BH658" s="76">
        <f t="shared" ca="1" si="837"/>
        <v>26.315789473684163</v>
      </c>
      <c r="BI658" s="76">
        <f t="shared" ca="1" si="837"/>
        <v>26.315789473684163</v>
      </c>
      <c r="BJ658" s="76">
        <f t="shared" ca="1" si="837"/>
        <v>26.315789473684163</v>
      </c>
      <c r="BK658" s="76">
        <f t="shared" ca="1" si="837"/>
        <v>26.315789473684163</v>
      </c>
      <c r="BL658" s="76">
        <f t="shared" ca="1" si="837"/>
        <v>26.315789473684163</v>
      </c>
      <c r="BM658" s="76">
        <f t="shared" ca="1" si="837"/>
        <v>26.315789473684163</v>
      </c>
      <c r="BN658" s="76">
        <f t="shared" ca="1" si="837"/>
        <v>26.315789473684163</v>
      </c>
      <c r="BO658" s="76">
        <f t="shared" ca="1" si="837"/>
        <v>26.315789473684163</v>
      </c>
      <c r="BP658" s="76">
        <f t="shared" ca="1" si="837"/>
        <v>26.315789473684163</v>
      </c>
      <c r="BQ658" s="76">
        <f t="shared" ca="1" si="837"/>
        <v>26.315789473684163</v>
      </c>
      <c r="BR658" s="76">
        <f t="shared" ca="1" si="837"/>
        <v>26.315789473684163</v>
      </c>
      <c r="BS658" s="76">
        <f t="shared" ca="1" si="837"/>
        <v>26.315789473684163</v>
      </c>
      <c r="BT658" s="76">
        <f t="shared" ca="1" si="837"/>
        <v>26.315789473684163</v>
      </c>
      <c r="BU658" s="76">
        <f t="shared" ca="1" si="837"/>
        <v>26.315789473684163</v>
      </c>
      <c r="BV658" s="76">
        <f t="shared" ca="1" si="837"/>
        <v>26.315789473684163</v>
      </c>
      <c r="BW658" s="76">
        <f t="shared" ca="1" si="837"/>
        <v>26.315789473684163</v>
      </c>
      <c r="BX658" s="76">
        <f t="shared" ca="1" si="837"/>
        <v>26.315789473684163</v>
      </c>
      <c r="BY658" s="76">
        <f t="shared" ca="1" si="837"/>
        <v>26.315789473684163</v>
      </c>
      <c r="BZ658" s="76">
        <f t="shared" ca="1" si="837"/>
        <v>26.315789473684163</v>
      </c>
      <c r="CA658" s="76">
        <f t="shared" ca="1" si="837"/>
        <v>26.315789473684163</v>
      </c>
      <c r="CB658" s="76">
        <f t="shared" ca="1" si="837"/>
        <v>26.315789473684163</v>
      </c>
      <c r="CC658" s="76">
        <f t="shared" ca="1" si="837"/>
        <v>26.315789473684163</v>
      </c>
      <c r="CD658" s="76">
        <f t="shared" ca="1" si="837"/>
        <v>26.315789473684163</v>
      </c>
      <c r="CE658" s="76">
        <f t="shared" ref="CE658:CL658" ca="1" si="838">CE661-CE660-CE657</f>
        <v>26.315789473684163</v>
      </c>
      <c r="CF658" s="76">
        <f t="shared" ca="1" si="838"/>
        <v>26.315789473684163</v>
      </c>
      <c r="CG658" s="76">
        <f t="shared" ca="1" si="838"/>
        <v>26.315789473684163</v>
      </c>
      <c r="CH658" s="76">
        <f t="shared" ca="1" si="838"/>
        <v>26.315789473684163</v>
      </c>
      <c r="CI658" s="76">
        <f t="shared" ca="1" si="838"/>
        <v>26.315789473684163</v>
      </c>
      <c r="CJ658" s="76">
        <f t="shared" ca="1" si="838"/>
        <v>26.315789473684163</v>
      </c>
      <c r="CK658" s="76">
        <f t="shared" ca="1" si="838"/>
        <v>26.315789473684163</v>
      </c>
      <c r="CL658" s="76">
        <f t="shared" ca="1" si="838"/>
        <v>26.315789473684163</v>
      </c>
      <c r="CO658" s="76" t="e">
        <f t="shared" ref="CO658:DK658" ca="1" si="839">CO661-CO660-CO657</f>
        <v>#N/A</v>
      </c>
      <c r="CP658" s="76" t="e">
        <f t="shared" ca="1" si="839"/>
        <v>#N/A</v>
      </c>
      <c r="CQ658" s="76" t="e">
        <f t="shared" ca="1" si="839"/>
        <v>#N/A</v>
      </c>
      <c r="CR658" s="76" t="e">
        <f t="shared" ca="1" si="839"/>
        <v>#N/A</v>
      </c>
      <c r="CS658" s="76" t="e">
        <f t="shared" ca="1" si="839"/>
        <v>#N/A</v>
      </c>
      <c r="CT658" s="76" t="e">
        <f t="shared" ca="1" si="839"/>
        <v>#N/A</v>
      </c>
      <c r="CU658" s="76" t="e">
        <f t="shared" ca="1" si="839"/>
        <v>#N/A</v>
      </c>
      <c r="CV658" s="76" t="e">
        <f t="shared" ca="1" si="839"/>
        <v>#N/A</v>
      </c>
      <c r="CW658" s="76" t="e">
        <f t="shared" ca="1" si="839"/>
        <v>#N/A</v>
      </c>
      <c r="CX658" s="76" t="e">
        <f t="shared" ca="1" si="839"/>
        <v>#N/A</v>
      </c>
      <c r="CY658" s="76" t="e">
        <f t="shared" ca="1" si="839"/>
        <v>#N/A</v>
      </c>
      <c r="CZ658" s="76" t="e">
        <f t="shared" ca="1" si="839"/>
        <v>#N/A</v>
      </c>
      <c r="DA658" s="76" t="e">
        <f t="shared" ca="1" si="839"/>
        <v>#N/A</v>
      </c>
      <c r="DB658" s="76" t="e">
        <f t="shared" ca="1" si="839"/>
        <v>#N/A</v>
      </c>
      <c r="DC658" s="76" t="e">
        <f t="shared" ca="1" si="839"/>
        <v>#N/A</v>
      </c>
      <c r="DD658" s="76" t="e">
        <f t="shared" ca="1" si="839"/>
        <v>#N/A</v>
      </c>
      <c r="DE658" s="76" t="e">
        <f t="shared" ca="1" si="839"/>
        <v>#N/A</v>
      </c>
      <c r="DF658" s="76" t="e">
        <f t="shared" ca="1" si="839"/>
        <v>#N/A</v>
      </c>
      <c r="DG658" s="76" t="e">
        <f t="shared" ca="1" si="839"/>
        <v>#N/A</v>
      </c>
      <c r="DH658" s="76" t="e">
        <f t="shared" ca="1" si="839"/>
        <v>#N/A</v>
      </c>
      <c r="DI658" s="76" t="e">
        <f t="shared" ca="1" si="839"/>
        <v>#N/A</v>
      </c>
      <c r="DJ658" s="76" t="e">
        <f t="shared" ca="1" si="839"/>
        <v>#N/A</v>
      </c>
      <c r="DK658" s="76" t="e">
        <f t="shared" ca="1" si="839"/>
        <v>#N/A</v>
      </c>
      <c r="DL658" s="76" t="e">
        <f t="shared" ref="DL658" ca="1" si="840">DL661-DL660-DL657</f>
        <v>#N/A</v>
      </c>
    </row>
    <row r="659" spans="1:116" x14ac:dyDescent="0.4">
      <c r="B659" t="str">
        <f>E659</f>
        <v>659 SUB-PR</v>
      </c>
      <c r="D659" t="s">
        <v>756</v>
      </c>
      <c r="E659" s="8" t="str">
        <f t="shared" si="828"/>
        <v>659 SUB-PR</v>
      </c>
      <c r="G659" s="145" t="s">
        <v>73</v>
      </c>
      <c r="H659" s="12"/>
      <c r="I659" s="60"/>
      <c r="J659" s="60"/>
      <c r="K659" s="16">
        <v>0.05</v>
      </c>
      <c r="L659" s="16">
        <v>0.05</v>
      </c>
      <c r="M659" s="16">
        <v>0.05</v>
      </c>
      <c r="N659" s="16">
        <v>0.05</v>
      </c>
      <c r="O659" s="16">
        <v>0.05</v>
      </c>
      <c r="P659" s="16">
        <v>0.05</v>
      </c>
      <c r="R659" s="20"/>
      <c r="S659" s="150" cm="1">
        <f t="array" ref="S659">INDEX($K:$P,ROW(),MATCH(S$3,$K$2:$P$2,0))</f>
        <v>0.05</v>
      </c>
      <c r="T659" s="150" cm="1">
        <f t="array" ref="T659">INDEX($K:$P,ROW(),MATCH(T$3,$K$2:$P$2,0))</f>
        <v>0.05</v>
      </c>
      <c r="U659" s="150" cm="1">
        <f t="array" ref="U659">INDEX($K:$P,ROW(),MATCH(U$3,$K$2:$P$2,0))</f>
        <v>0.05</v>
      </c>
      <c r="V659" s="150" cm="1">
        <f t="array" ref="V659">INDEX($K:$P,ROW(),MATCH(V$3,$K$2:$P$2,0))</f>
        <v>0.05</v>
      </c>
      <c r="W659" s="150" cm="1">
        <f t="array" ref="W659">INDEX($K:$P,ROW(),MATCH(W$3,$K$2:$P$2,0))</f>
        <v>0.05</v>
      </c>
      <c r="X659" s="150" cm="1">
        <f t="array" ref="X659">INDEX($K:$P,ROW(),MATCH(X$3,$K$2:$P$2,0))</f>
        <v>0.05</v>
      </c>
      <c r="Y659" s="150" cm="1">
        <f t="array" ref="Y659">INDEX($K:$P,ROW(),MATCH(Y$3,$K$2:$P$2,0))</f>
        <v>0.05</v>
      </c>
      <c r="Z659" s="150" cm="1">
        <f t="array" ref="Z659">INDEX($K:$P,ROW(),MATCH(Z$3,$K$2:$P$2,0))</f>
        <v>0.05</v>
      </c>
      <c r="AA659" s="150" cm="1">
        <f t="array" ref="AA659">INDEX($K:$P,ROW(),MATCH(AA$3,$K$2:$P$2,0))</f>
        <v>0.05</v>
      </c>
      <c r="AB659" s="150" cm="1">
        <f t="array" ref="AB659">INDEX($K:$P,ROW(),MATCH(AB$3,$K$2:$P$2,0))</f>
        <v>0.05</v>
      </c>
      <c r="AC659" s="150" cm="1">
        <f t="array" ref="AC659">INDEX($K:$P,ROW(),MATCH(AC$3,$K$2:$P$2,0))</f>
        <v>0.05</v>
      </c>
      <c r="AD659" s="150" cm="1">
        <f t="array" ref="AD659">INDEX($K:$P,ROW(),MATCH(AD$3,$K$2:$P$2,0))</f>
        <v>0.05</v>
      </c>
      <c r="AE659" s="150" cm="1">
        <f t="array" ref="AE659">INDEX($K:$P,ROW(),MATCH(AE$3,$K$2:$P$2,0))</f>
        <v>0.05</v>
      </c>
      <c r="AF659" s="150" cm="1">
        <f t="array" ref="AF659">INDEX($K:$P,ROW(),MATCH(AF$3,$K$2:$P$2,0))</f>
        <v>0.05</v>
      </c>
      <c r="AG659" s="150" cm="1">
        <f t="array" ref="AG659">INDEX($K:$P,ROW(),MATCH(AG$3,$K$2:$P$2,0))</f>
        <v>0.05</v>
      </c>
      <c r="AH659" s="150" cm="1">
        <f t="array" ref="AH659">INDEX($K:$P,ROW(),MATCH(AH$3,$K$2:$P$2,0))</f>
        <v>0.05</v>
      </c>
      <c r="AI659" s="150" cm="1">
        <f t="array" ref="AI659">INDEX($K:$P,ROW(),MATCH(AI$3,$K$2:$P$2,0))</f>
        <v>0.05</v>
      </c>
      <c r="AJ659" s="150" cm="1">
        <f t="array" ref="AJ659">INDEX($K:$P,ROW(),MATCH(AJ$3,$K$2:$P$2,0))</f>
        <v>0.05</v>
      </c>
      <c r="AK659" s="150" cm="1">
        <f t="array" ref="AK659">INDEX($K:$P,ROW(),MATCH(AK$3,$K$2:$P$2,0))</f>
        <v>0.05</v>
      </c>
      <c r="AL659" s="150" cm="1">
        <f t="array" ref="AL659">INDEX($K:$P,ROW(),MATCH(AL$3,$K$2:$P$2,0))</f>
        <v>0.05</v>
      </c>
      <c r="AM659" s="150" cm="1">
        <f t="array" ref="AM659">INDEX($K:$P,ROW(),MATCH(AM$3,$K$2:$P$2,0))</f>
        <v>0.05</v>
      </c>
      <c r="AN659" s="150" cm="1">
        <f t="array" ref="AN659">INDEX($K:$P,ROW(),MATCH(AN$3,$K$2:$P$2,0))</f>
        <v>0.05</v>
      </c>
      <c r="AO659" s="150" cm="1">
        <f t="array" ref="AO659">INDEX($K:$P,ROW(),MATCH(AO$3,$K$2:$P$2,0))</f>
        <v>0.05</v>
      </c>
      <c r="AP659" s="150" cm="1">
        <f t="array" ref="AP659">INDEX($K:$P,ROW(),MATCH(AP$3,$K$2:$P$2,0))</f>
        <v>0.05</v>
      </c>
      <c r="AQ659" s="150" cm="1">
        <f t="array" ref="AQ659">INDEX($K:$P,ROW(),MATCH(AQ$3,$K$2:$P$2,0))</f>
        <v>0.05</v>
      </c>
      <c r="AR659" s="150" cm="1">
        <f t="array" ref="AR659">INDEX($K:$P,ROW(),MATCH(AR$3,$K$2:$P$2,0))</f>
        <v>0.05</v>
      </c>
      <c r="AS659" s="150" cm="1">
        <f t="array" ref="AS659">INDEX($K:$P,ROW(),MATCH(AS$3,$K$2:$P$2,0))</f>
        <v>0.05</v>
      </c>
      <c r="AT659" s="150" cm="1">
        <f t="array" ref="AT659">INDEX($K:$P,ROW(),MATCH(AT$3,$K$2:$P$2,0))</f>
        <v>0.05</v>
      </c>
      <c r="AU659" s="150" cm="1">
        <f t="array" ref="AU659">INDEX($K:$P,ROW(),MATCH(AU$3,$K$2:$P$2,0))</f>
        <v>0.05</v>
      </c>
      <c r="AV659" s="150" cm="1">
        <f t="array" ref="AV659">INDEX($K:$P,ROW(),MATCH(AV$3,$K$2:$P$2,0))</f>
        <v>0.05</v>
      </c>
      <c r="AW659" s="150" cm="1">
        <f t="array" ref="AW659">INDEX($K:$P,ROW(),MATCH(AW$3,$K$2:$P$2,0))</f>
        <v>0.05</v>
      </c>
      <c r="AX659" s="150" cm="1">
        <f t="array" ref="AX659">INDEX($K:$P,ROW(),MATCH(AX$3,$K$2:$P$2,0))</f>
        <v>0.05</v>
      </c>
      <c r="AY659" s="150" cm="1">
        <f t="array" ref="AY659">INDEX($K:$P,ROW(),MATCH(AY$3,$K$2:$P$2,0))</f>
        <v>0.05</v>
      </c>
      <c r="AZ659" s="150" cm="1">
        <f t="array" ref="AZ659">INDEX($K:$P,ROW(),MATCH(AZ$3,$K$2:$P$2,0))</f>
        <v>0.05</v>
      </c>
      <c r="BA659" s="150" cm="1">
        <f t="array" ref="BA659">INDEX($K:$P,ROW(),MATCH(BA$3,$K$2:$P$2,0))</f>
        <v>0.05</v>
      </c>
      <c r="BB659" s="150" cm="1">
        <f t="array" ref="BB659">INDEX($K:$P,ROW(),MATCH(BB$3,$K$2:$P$2,0))</f>
        <v>0.05</v>
      </c>
      <c r="BC659" s="150" cm="1">
        <f t="array" ref="BC659">INDEX($K:$P,ROW(),MATCH(BC$3,$K$2:$P$2,0))</f>
        <v>0.05</v>
      </c>
      <c r="BD659" s="150" cm="1">
        <f t="array" ref="BD659">INDEX($K:$P,ROW(),MATCH(BD$3,$K$2:$P$2,0))</f>
        <v>0.05</v>
      </c>
      <c r="BE659" s="150" cm="1">
        <f t="array" ref="BE659">INDEX($K:$P,ROW(),MATCH(BE$3,$K$2:$P$2,0))</f>
        <v>0.05</v>
      </c>
      <c r="BF659" s="150" cm="1">
        <f t="array" ref="BF659">INDEX($K:$P,ROW(),MATCH(BF$3,$K$2:$P$2,0))</f>
        <v>0.05</v>
      </c>
      <c r="BG659" s="150" cm="1">
        <f t="array" ref="BG659">INDEX($K:$P,ROW(),MATCH(BG$3,$K$2:$P$2,0))</f>
        <v>0.05</v>
      </c>
      <c r="BH659" s="150" cm="1">
        <f t="array" ref="BH659">INDEX($K:$P,ROW(),MATCH(BH$3,$K$2:$P$2,0))</f>
        <v>0.05</v>
      </c>
      <c r="BI659" s="150" cm="1">
        <f t="array" ref="BI659">INDEX($K:$P,ROW(),MATCH(BI$3,$K$2:$P$2,0))</f>
        <v>0.05</v>
      </c>
      <c r="BJ659" s="150" cm="1">
        <f t="array" ref="BJ659">INDEX($K:$P,ROW(),MATCH(BJ$3,$K$2:$P$2,0))</f>
        <v>0.05</v>
      </c>
      <c r="BK659" s="150" cm="1">
        <f t="array" ref="BK659">INDEX($K:$P,ROW(),MATCH(BK$3,$K$2:$P$2,0))</f>
        <v>0.05</v>
      </c>
      <c r="BL659" s="150" cm="1">
        <f t="array" ref="BL659">INDEX($K:$P,ROW(),MATCH(BL$3,$K$2:$P$2,0))</f>
        <v>0.05</v>
      </c>
      <c r="BM659" s="150" cm="1">
        <f t="array" ref="BM659">INDEX($K:$P,ROW(),MATCH(BM$3,$K$2:$P$2,0))</f>
        <v>0.05</v>
      </c>
      <c r="BN659" s="150" cm="1">
        <f t="array" ref="BN659">INDEX($K:$P,ROW(),MATCH(BN$3,$K$2:$P$2,0))</f>
        <v>0.05</v>
      </c>
      <c r="BO659" s="150" cm="1">
        <f t="array" ref="BO659">INDEX($K:$P,ROW(),MATCH(BO$3,$K$2:$P$2,0))</f>
        <v>0.05</v>
      </c>
      <c r="BP659" s="150" cm="1">
        <f t="array" ref="BP659">INDEX($K:$P,ROW(),MATCH(BP$3,$K$2:$P$2,0))</f>
        <v>0.05</v>
      </c>
      <c r="BQ659" s="150" cm="1">
        <f t="array" ref="BQ659">INDEX($K:$P,ROW(),MATCH(BQ$3,$K$2:$P$2,0))</f>
        <v>0.05</v>
      </c>
      <c r="BR659" s="150" cm="1">
        <f t="array" ref="BR659">INDEX($K:$P,ROW(),MATCH(BR$3,$K$2:$P$2,0))</f>
        <v>0.05</v>
      </c>
      <c r="BS659" s="150" cm="1">
        <f t="array" ref="BS659">INDEX($K:$P,ROW(),MATCH(BS$3,$K$2:$P$2,0))</f>
        <v>0.05</v>
      </c>
      <c r="BT659" s="150" cm="1">
        <f t="array" ref="BT659">INDEX($K:$P,ROW(),MATCH(BT$3,$K$2:$P$2,0))</f>
        <v>0.05</v>
      </c>
      <c r="BU659" s="150" cm="1">
        <f t="array" ref="BU659">INDEX($K:$P,ROW(),MATCH(BU$3,$K$2:$P$2,0))</f>
        <v>0.05</v>
      </c>
      <c r="BV659" s="150" cm="1">
        <f t="array" ref="BV659">INDEX($K:$P,ROW(),MATCH(BV$3,$K$2:$P$2,0))</f>
        <v>0.05</v>
      </c>
      <c r="BW659" s="150" cm="1">
        <f t="array" ref="BW659">INDEX($K:$P,ROW(),MATCH(BW$3,$K$2:$P$2,0))</f>
        <v>0.05</v>
      </c>
      <c r="BX659" s="150" cm="1">
        <f t="array" ref="BX659">INDEX($K:$P,ROW(),MATCH(BX$3,$K$2:$P$2,0))</f>
        <v>0.05</v>
      </c>
      <c r="BY659" s="150" cm="1">
        <f t="array" ref="BY659">INDEX($K:$P,ROW(),MATCH(BY$3,$K$2:$P$2,0))</f>
        <v>0.05</v>
      </c>
      <c r="BZ659" s="150" cm="1">
        <f t="array" ref="BZ659">INDEX($K:$P,ROW(),MATCH(BZ$3,$K$2:$P$2,0))</f>
        <v>0.05</v>
      </c>
      <c r="CA659" s="150" cm="1">
        <f t="array" ref="CA659">INDEX($K:$P,ROW(),MATCH(CA$3,$K$2:$P$2,0))</f>
        <v>0.05</v>
      </c>
      <c r="CB659" s="150" cm="1">
        <f t="array" ref="CB659">INDEX($K:$P,ROW(),MATCH(CB$3,$K$2:$P$2,0))</f>
        <v>0.05</v>
      </c>
      <c r="CC659" s="150" cm="1">
        <f t="array" ref="CC659">INDEX($K:$P,ROW(),MATCH(CC$3,$K$2:$P$2,0))</f>
        <v>0.05</v>
      </c>
      <c r="CD659" s="150" cm="1">
        <f t="array" ref="CD659">INDEX($K:$P,ROW(),MATCH(CD$3,$K$2:$P$2,0))</f>
        <v>0.05</v>
      </c>
      <c r="CE659" s="150" cm="1">
        <f t="array" ref="CE659">INDEX($K:$P,ROW(),MATCH(CE$3,$K$2:$P$2,0))</f>
        <v>0.05</v>
      </c>
      <c r="CF659" s="150" cm="1">
        <f t="array" ref="CF659">INDEX($K:$P,ROW(),MATCH(CF$3,$K$2:$P$2,0))</f>
        <v>0.05</v>
      </c>
      <c r="CG659" s="150" cm="1">
        <f t="array" ref="CG659">INDEX($K:$P,ROW(),MATCH(CG$3,$K$2:$P$2,0))</f>
        <v>0.05</v>
      </c>
      <c r="CH659" s="150" cm="1">
        <f t="array" ref="CH659">INDEX($K:$P,ROW(),MATCH(CH$3,$K$2:$P$2,0))</f>
        <v>0.05</v>
      </c>
      <c r="CI659" s="150" cm="1">
        <f t="array" ref="CI659">INDEX($K:$P,ROW(),MATCH(CI$3,$K$2:$P$2,0))</f>
        <v>0.05</v>
      </c>
      <c r="CJ659" s="150" cm="1">
        <f t="array" ref="CJ659">INDEX($K:$P,ROW(),MATCH(CJ$3,$K$2:$P$2,0))</f>
        <v>0.05</v>
      </c>
      <c r="CK659" s="150" cm="1">
        <f t="array" ref="CK659">INDEX($K:$P,ROW(),MATCH(CK$3,$K$2:$P$2,0))</f>
        <v>0.05</v>
      </c>
      <c r="CL659" s="150" cm="1">
        <f t="array" ref="CL659">INDEX($K:$P,ROW(),MATCH(CL$3,$K$2:$P$2,0))</f>
        <v>0.05</v>
      </c>
      <c r="CN659" s="60"/>
      <c r="CO659" s="150" t="e" cm="1">
        <f t="array" ref="CO659">INDEX($K:$P,ROW(),MATCH(CO$3,$K$2:$P$2,0))</f>
        <v>#N/A</v>
      </c>
      <c r="CP659" s="150" t="e" cm="1">
        <f t="array" ref="CP659">INDEX($K:$P,ROW(),MATCH(CP$3,$K$2:$P$2,0))</f>
        <v>#N/A</v>
      </c>
      <c r="CQ659" s="150" t="e" cm="1">
        <f t="array" ref="CQ659">INDEX($K:$P,ROW(),MATCH(CQ$3,$K$2:$P$2,0))</f>
        <v>#N/A</v>
      </c>
      <c r="CR659" s="150" t="e" cm="1">
        <f t="array" ref="CR659">INDEX($K:$P,ROW(),MATCH(CR$3,$K$2:$P$2,0))</f>
        <v>#N/A</v>
      </c>
      <c r="CS659" s="150" t="e" cm="1">
        <f t="array" ref="CS659">INDEX($K:$P,ROW(),MATCH(CS$3,$K$2:$P$2,0))</f>
        <v>#N/A</v>
      </c>
      <c r="CT659" s="150" t="e" cm="1">
        <f t="array" ref="CT659">INDEX($K:$P,ROW(),MATCH(CT$3,$K$2:$P$2,0))</f>
        <v>#N/A</v>
      </c>
      <c r="CU659" s="150" t="e" cm="1">
        <f t="array" ref="CU659">INDEX($K:$P,ROW(),MATCH(CU$3,$K$2:$P$2,0))</f>
        <v>#N/A</v>
      </c>
      <c r="CV659" s="150" t="e" cm="1">
        <f t="array" ref="CV659">INDEX($K:$P,ROW(),MATCH(CV$3,$K$2:$P$2,0))</f>
        <v>#N/A</v>
      </c>
      <c r="CW659" s="150" t="e" cm="1">
        <f t="array" ref="CW659">INDEX($K:$P,ROW(),MATCH(CW$3,$K$2:$P$2,0))</f>
        <v>#N/A</v>
      </c>
      <c r="CX659" s="150" t="e" cm="1">
        <f t="array" ref="CX659">INDEX($K:$P,ROW(),MATCH(CX$3,$K$2:$P$2,0))</f>
        <v>#N/A</v>
      </c>
      <c r="CY659" s="150" t="e" cm="1">
        <f t="array" ref="CY659">INDEX($K:$P,ROW(),MATCH(CY$3,$K$2:$P$2,0))</f>
        <v>#N/A</v>
      </c>
      <c r="CZ659" s="150" t="e" cm="1">
        <f t="array" ref="CZ659">INDEX($K:$P,ROW(),MATCH(CZ$3,$K$2:$P$2,0))</f>
        <v>#N/A</v>
      </c>
      <c r="DA659" s="150" t="e" cm="1">
        <f t="array" ref="DA659">INDEX($K:$P,ROW(),MATCH(DA$3,$K$2:$P$2,0))</f>
        <v>#N/A</v>
      </c>
      <c r="DB659" s="150" t="e" cm="1">
        <f t="array" ref="DB659">INDEX($K:$P,ROW(),MATCH(DB$3,$K$2:$P$2,0))</f>
        <v>#N/A</v>
      </c>
      <c r="DC659" s="150" t="e" cm="1">
        <f t="array" ref="DC659">INDEX($K:$P,ROW(),MATCH(DC$3,$K$2:$P$2,0))</f>
        <v>#N/A</v>
      </c>
      <c r="DD659" s="150" t="e" cm="1">
        <f t="array" ref="DD659">INDEX($K:$P,ROW(),MATCH(DD$3,$K$2:$P$2,0))</f>
        <v>#N/A</v>
      </c>
      <c r="DE659" s="150" t="e" cm="1">
        <f t="array" ref="DE659">INDEX($K:$P,ROW(),MATCH(DE$3,$K$2:$P$2,0))</f>
        <v>#N/A</v>
      </c>
      <c r="DF659" s="150" t="e" cm="1">
        <f t="array" ref="DF659">INDEX($K:$P,ROW(),MATCH(DF$3,$K$2:$P$2,0))</f>
        <v>#N/A</v>
      </c>
      <c r="DG659" s="150" t="e" cm="1">
        <f t="array" ref="DG659">INDEX($K:$P,ROW(),MATCH(DG$3,$K$2:$P$2,0))</f>
        <v>#N/A</v>
      </c>
      <c r="DH659" s="150" t="e" cm="1">
        <f t="array" ref="DH659">INDEX($K:$P,ROW(),MATCH(DH$3,$K$2:$P$2,0))</f>
        <v>#N/A</v>
      </c>
      <c r="DI659" s="150" t="e" cm="1">
        <f t="array" ref="DI659">INDEX($K:$P,ROW(),MATCH(DI$3,$K$2:$P$2,0))</f>
        <v>#N/A</v>
      </c>
      <c r="DJ659" s="150" t="e" cm="1">
        <f t="array" ref="DJ659">INDEX($K:$P,ROW(),MATCH(DJ$3,$K$2:$P$2,0))</f>
        <v>#N/A</v>
      </c>
      <c r="DK659" s="150" t="e" cm="1">
        <f t="array" ref="DK659">INDEX($K:$P,ROW(),MATCH(DK$3,$K$2:$P$2,0))</f>
        <v>#N/A</v>
      </c>
      <c r="DL659" s="150" t="e" cm="1">
        <f t="array" ref="DL659">INDEX($K:$P,ROW(),MATCH(DL$3,$K$2:$P$2,0))</f>
        <v>#N/A</v>
      </c>
    </row>
    <row r="660" spans="1:116" x14ac:dyDescent="0.4">
      <c r="D660" t="s">
        <v>756</v>
      </c>
      <c r="E660" s="8" t="str">
        <f t="shared" si="828"/>
        <v>660 SUB-PR</v>
      </c>
      <c r="G660" s="158" t="s">
        <v>74</v>
      </c>
      <c r="K660" s="34">
        <f t="shared" ref="K660:P660" ca="1" si="841">SUMIF($3:$3,K$2,660:660)</f>
        <v>-315.78947368421058</v>
      </c>
      <c r="L660" s="34">
        <f t="shared" ca="1" si="841"/>
        <v>-315.78947368421058</v>
      </c>
      <c r="M660" s="34">
        <f t="shared" ca="1" si="841"/>
        <v>-315.78947368421058</v>
      </c>
      <c r="N660" s="34">
        <f t="shared" ca="1" si="841"/>
        <v>-315.78947368421058</v>
      </c>
      <c r="O660" s="34">
        <f t="shared" ca="1" si="841"/>
        <v>-315.78947368421058</v>
      </c>
      <c r="P660" s="34">
        <f t="shared" ca="1" si="841"/>
        <v>-315.78947368421058</v>
      </c>
      <c r="R660" s="15"/>
      <c r="S660" s="76">
        <f t="shared" ref="S660:AX660" ca="1" si="842">-S661/(1-S659)*S659</f>
        <v>-26.315789473684216</v>
      </c>
      <c r="T660" s="76">
        <f t="shared" ca="1" si="842"/>
        <v>-26.315789473684216</v>
      </c>
      <c r="U660" s="76">
        <f t="shared" ca="1" si="842"/>
        <v>-26.315789473684216</v>
      </c>
      <c r="V660" s="76">
        <f t="shared" ca="1" si="842"/>
        <v>-26.315789473684216</v>
      </c>
      <c r="W660" s="76">
        <f t="shared" ca="1" si="842"/>
        <v>-26.315789473684216</v>
      </c>
      <c r="X660" s="76">
        <f t="shared" ca="1" si="842"/>
        <v>-26.315789473684216</v>
      </c>
      <c r="Y660" s="76">
        <f t="shared" ca="1" si="842"/>
        <v>-26.315789473684216</v>
      </c>
      <c r="Z660" s="76">
        <f t="shared" ca="1" si="842"/>
        <v>-26.315789473684216</v>
      </c>
      <c r="AA660" s="76">
        <f t="shared" ca="1" si="842"/>
        <v>-26.315789473684216</v>
      </c>
      <c r="AB660" s="76">
        <f t="shared" ca="1" si="842"/>
        <v>-26.315789473684216</v>
      </c>
      <c r="AC660" s="76">
        <f t="shared" ca="1" si="842"/>
        <v>-26.315789473684216</v>
      </c>
      <c r="AD660" s="76">
        <f t="shared" ca="1" si="842"/>
        <v>-26.315789473684216</v>
      </c>
      <c r="AE660" s="76">
        <f t="shared" ca="1" si="842"/>
        <v>-26.315789473684216</v>
      </c>
      <c r="AF660" s="76">
        <f t="shared" ca="1" si="842"/>
        <v>-26.315789473684216</v>
      </c>
      <c r="AG660" s="76">
        <f t="shared" ca="1" si="842"/>
        <v>-26.315789473684216</v>
      </c>
      <c r="AH660" s="76">
        <f t="shared" ca="1" si="842"/>
        <v>-26.315789473684216</v>
      </c>
      <c r="AI660" s="76">
        <f t="shared" ca="1" si="842"/>
        <v>-26.315789473684216</v>
      </c>
      <c r="AJ660" s="76">
        <f t="shared" ca="1" si="842"/>
        <v>-26.315789473684216</v>
      </c>
      <c r="AK660" s="76">
        <f t="shared" ca="1" si="842"/>
        <v>-26.315789473684216</v>
      </c>
      <c r="AL660" s="76">
        <f t="shared" ca="1" si="842"/>
        <v>-26.315789473684216</v>
      </c>
      <c r="AM660" s="76">
        <f t="shared" ca="1" si="842"/>
        <v>-26.315789473684216</v>
      </c>
      <c r="AN660" s="76">
        <f t="shared" ca="1" si="842"/>
        <v>-26.315789473684216</v>
      </c>
      <c r="AO660" s="76">
        <f t="shared" ca="1" si="842"/>
        <v>-26.315789473684216</v>
      </c>
      <c r="AP660" s="76">
        <f t="shared" ca="1" si="842"/>
        <v>-26.315789473684216</v>
      </c>
      <c r="AQ660" s="76">
        <f t="shared" ca="1" si="842"/>
        <v>-26.315789473684216</v>
      </c>
      <c r="AR660" s="76">
        <f t="shared" ca="1" si="842"/>
        <v>-26.315789473684216</v>
      </c>
      <c r="AS660" s="76">
        <f t="shared" ca="1" si="842"/>
        <v>-26.315789473684216</v>
      </c>
      <c r="AT660" s="76">
        <f t="shared" ca="1" si="842"/>
        <v>-26.315789473684216</v>
      </c>
      <c r="AU660" s="76">
        <f t="shared" ca="1" si="842"/>
        <v>-26.315789473684216</v>
      </c>
      <c r="AV660" s="76">
        <f t="shared" ca="1" si="842"/>
        <v>-26.315789473684216</v>
      </c>
      <c r="AW660" s="76">
        <f t="shared" ca="1" si="842"/>
        <v>-26.315789473684216</v>
      </c>
      <c r="AX660" s="76">
        <f t="shared" ca="1" si="842"/>
        <v>-26.315789473684216</v>
      </c>
      <c r="AY660" s="76">
        <f t="shared" ref="AY660:CD660" ca="1" si="843">-AY661/(1-AY659)*AY659</f>
        <v>-26.315789473684216</v>
      </c>
      <c r="AZ660" s="76">
        <f t="shared" ca="1" si="843"/>
        <v>-26.315789473684216</v>
      </c>
      <c r="BA660" s="76">
        <f t="shared" ca="1" si="843"/>
        <v>-26.315789473684216</v>
      </c>
      <c r="BB660" s="76">
        <f t="shared" ca="1" si="843"/>
        <v>-26.315789473684216</v>
      </c>
      <c r="BC660" s="76">
        <f t="shared" ca="1" si="843"/>
        <v>-26.315789473684216</v>
      </c>
      <c r="BD660" s="76">
        <f t="shared" ca="1" si="843"/>
        <v>-26.315789473684216</v>
      </c>
      <c r="BE660" s="76">
        <f t="shared" ca="1" si="843"/>
        <v>-26.315789473684216</v>
      </c>
      <c r="BF660" s="76">
        <f t="shared" ca="1" si="843"/>
        <v>-26.315789473684216</v>
      </c>
      <c r="BG660" s="76">
        <f t="shared" ca="1" si="843"/>
        <v>-26.315789473684216</v>
      </c>
      <c r="BH660" s="76">
        <f t="shared" ca="1" si="843"/>
        <v>-26.315789473684216</v>
      </c>
      <c r="BI660" s="76">
        <f t="shared" ca="1" si="843"/>
        <v>-26.315789473684216</v>
      </c>
      <c r="BJ660" s="76">
        <f t="shared" ca="1" si="843"/>
        <v>-26.315789473684216</v>
      </c>
      <c r="BK660" s="76">
        <f t="shared" ca="1" si="843"/>
        <v>-26.315789473684216</v>
      </c>
      <c r="BL660" s="76">
        <f t="shared" ca="1" si="843"/>
        <v>-26.315789473684216</v>
      </c>
      <c r="BM660" s="76">
        <f t="shared" ca="1" si="843"/>
        <v>-26.315789473684216</v>
      </c>
      <c r="BN660" s="76">
        <f t="shared" ca="1" si="843"/>
        <v>-26.315789473684216</v>
      </c>
      <c r="BO660" s="76">
        <f t="shared" ca="1" si="843"/>
        <v>-26.315789473684216</v>
      </c>
      <c r="BP660" s="76">
        <f t="shared" ca="1" si="843"/>
        <v>-26.315789473684216</v>
      </c>
      <c r="BQ660" s="76">
        <f t="shared" ca="1" si="843"/>
        <v>-26.315789473684216</v>
      </c>
      <c r="BR660" s="76">
        <f t="shared" ca="1" si="843"/>
        <v>-26.315789473684216</v>
      </c>
      <c r="BS660" s="76">
        <f t="shared" ca="1" si="843"/>
        <v>-26.315789473684216</v>
      </c>
      <c r="BT660" s="76">
        <f t="shared" ca="1" si="843"/>
        <v>-26.315789473684216</v>
      </c>
      <c r="BU660" s="76">
        <f t="shared" ca="1" si="843"/>
        <v>-26.315789473684216</v>
      </c>
      <c r="BV660" s="76">
        <f t="shared" ca="1" si="843"/>
        <v>-26.315789473684216</v>
      </c>
      <c r="BW660" s="76">
        <f t="shared" ca="1" si="843"/>
        <v>-26.315789473684216</v>
      </c>
      <c r="BX660" s="76">
        <f t="shared" ca="1" si="843"/>
        <v>-26.315789473684216</v>
      </c>
      <c r="BY660" s="76">
        <f t="shared" ca="1" si="843"/>
        <v>-26.315789473684216</v>
      </c>
      <c r="BZ660" s="76">
        <f t="shared" ca="1" si="843"/>
        <v>-26.315789473684216</v>
      </c>
      <c r="CA660" s="76">
        <f t="shared" ca="1" si="843"/>
        <v>-26.315789473684216</v>
      </c>
      <c r="CB660" s="76">
        <f t="shared" ca="1" si="843"/>
        <v>-26.315789473684216</v>
      </c>
      <c r="CC660" s="76">
        <f t="shared" ca="1" si="843"/>
        <v>-26.315789473684216</v>
      </c>
      <c r="CD660" s="76">
        <f t="shared" ca="1" si="843"/>
        <v>-26.315789473684216</v>
      </c>
      <c r="CE660" s="76">
        <f t="shared" ref="CE660:CL660" ca="1" si="844">-CE661/(1-CE659)*CE659</f>
        <v>-26.315789473684216</v>
      </c>
      <c r="CF660" s="76">
        <f t="shared" ca="1" si="844"/>
        <v>-26.315789473684216</v>
      </c>
      <c r="CG660" s="76">
        <f t="shared" ca="1" si="844"/>
        <v>-26.315789473684216</v>
      </c>
      <c r="CH660" s="76">
        <f t="shared" ca="1" si="844"/>
        <v>-26.315789473684216</v>
      </c>
      <c r="CI660" s="76">
        <f t="shared" ca="1" si="844"/>
        <v>-26.315789473684216</v>
      </c>
      <c r="CJ660" s="76">
        <f t="shared" ca="1" si="844"/>
        <v>-26.315789473684216</v>
      </c>
      <c r="CK660" s="76">
        <f t="shared" ca="1" si="844"/>
        <v>-26.315789473684216</v>
      </c>
      <c r="CL660" s="76">
        <f t="shared" ca="1" si="844"/>
        <v>-26.315789473684216</v>
      </c>
      <c r="CO660" s="76" t="e">
        <f t="shared" ref="CO660:DK660" ca="1" si="845">-CO661/(1-CO659)*CO659</f>
        <v>#N/A</v>
      </c>
      <c r="CP660" s="76" t="e">
        <f t="shared" ca="1" si="845"/>
        <v>#N/A</v>
      </c>
      <c r="CQ660" s="76" t="e">
        <f t="shared" ca="1" si="845"/>
        <v>#N/A</v>
      </c>
      <c r="CR660" s="76" t="e">
        <f t="shared" ca="1" si="845"/>
        <v>#N/A</v>
      </c>
      <c r="CS660" s="76" t="e">
        <f t="shared" ca="1" si="845"/>
        <v>#N/A</v>
      </c>
      <c r="CT660" s="76" t="e">
        <f t="shared" ca="1" si="845"/>
        <v>#N/A</v>
      </c>
      <c r="CU660" s="76" t="e">
        <f t="shared" ca="1" si="845"/>
        <v>#N/A</v>
      </c>
      <c r="CV660" s="76" t="e">
        <f t="shared" ca="1" si="845"/>
        <v>#N/A</v>
      </c>
      <c r="CW660" s="76" t="e">
        <f t="shared" ca="1" si="845"/>
        <v>#N/A</v>
      </c>
      <c r="CX660" s="76" t="e">
        <f t="shared" ca="1" si="845"/>
        <v>#N/A</v>
      </c>
      <c r="CY660" s="76" t="e">
        <f t="shared" ca="1" si="845"/>
        <v>#N/A</v>
      </c>
      <c r="CZ660" s="76" t="e">
        <f t="shared" ca="1" si="845"/>
        <v>#N/A</v>
      </c>
      <c r="DA660" s="76" t="e">
        <f t="shared" ca="1" si="845"/>
        <v>#N/A</v>
      </c>
      <c r="DB660" s="76" t="e">
        <f t="shared" ca="1" si="845"/>
        <v>#N/A</v>
      </c>
      <c r="DC660" s="76" t="e">
        <f t="shared" ca="1" si="845"/>
        <v>#N/A</v>
      </c>
      <c r="DD660" s="76" t="e">
        <f t="shared" ca="1" si="845"/>
        <v>#N/A</v>
      </c>
      <c r="DE660" s="76" t="e">
        <f t="shared" ca="1" si="845"/>
        <v>#N/A</v>
      </c>
      <c r="DF660" s="76" t="e">
        <f t="shared" ca="1" si="845"/>
        <v>#N/A</v>
      </c>
      <c r="DG660" s="76" t="e">
        <f t="shared" ca="1" si="845"/>
        <v>#N/A</v>
      </c>
      <c r="DH660" s="76" t="e">
        <f t="shared" ca="1" si="845"/>
        <v>#N/A</v>
      </c>
      <c r="DI660" s="76" t="e">
        <f t="shared" ca="1" si="845"/>
        <v>#N/A</v>
      </c>
      <c r="DJ660" s="76" t="e">
        <f t="shared" ca="1" si="845"/>
        <v>#N/A</v>
      </c>
      <c r="DK660" s="76" t="e">
        <f t="shared" ca="1" si="845"/>
        <v>#N/A</v>
      </c>
      <c r="DL660" s="76" t="e">
        <f t="shared" ref="DL660" ca="1" si="846">-DL661/(1-DL659)*DL659</f>
        <v>#N/A</v>
      </c>
    </row>
    <row r="661" spans="1:116" x14ac:dyDescent="0.4">
      <c r="C661" t="s">
        <v>80</v>
      </c>
      <c r="D661" t="s">
        <v>756</v>
      </c>
      <c r="E661" s="8" t="str">
        <f t="shared" si="828"/>
        <v>661 SUB-PR</v>
      </c>
      <c r="G661" s="127" t="str">
        <f>"# of "&amp;G665&amp;"s"</f>
        <v># of subscribers</v>
      </c>
      <c r="H661" s="31"/>
      <c r="I661" s="73"/>
      <c r="J661" s="73"/>
      <c r="K661" s="119">
        <f t="shared" ref="K661:P661" ca="1" si="847">SUMIF($4:$4,K$2,661:661)</f>
        <v>500</v>
      </c>
      <c r="L661" s="119">
        <f t="shared" ca="1" si="847"/>
        <v>500</v>
      </c>
      <c r="M661" s="119">
        <f t="shared" ca="1" si="847"/>
        <v>500</v>
      </c>
      <c r="N661" s="119">
        <f t="shared" ca="1" si="847"/>
        <v>500</v>
      </c>
      <c r="O661" s="119">
        <f t="shared" ca="1" si="847"/>
        <v>500</v>
      </c>
      <c r="P661" s="119">
        <f t="shared" ca="1" si="847"/>
        <v>500</v>
      </c>
      <c r="R661" s="38"/>
      <c r="S661" s="151" cm="1">
        <f t="array" aca="1" ref="S661" ca="1">INDIRECT(S646)/S654</f>
        <v>500</v>
      </c>
      <c r="T661" s="151" cm="1">
        <f t="array" aca="1" ref="T661" ca="1">INDIRECT(T646)/T654</f>
        <v>500</v>
      </c>
      <c r="U661" s="151" cm="1">
        <f t="array" aca="1" ref="U661" ca="1">INDIRECT(U646)/U654</f>
        <v>500</v>
      </c>
      <c r="V661" s="151" cm="1">
        <f t="array" aca="1" ref="V661" ca="1">INDIRECT(V646)/V654</f>
        <v>500</v>
      </c>
      <c r="W661" s="151" cm="1">
        <f t="array" aca="1" ref="W661" ca="1">INDIRECT(W646)/W654</f>
        <v>500</v>
      </c>
      <c r="X661" s="151" cm="1">
        <f t="array" aca="1" ref="X661" ca="1">INDIRECT(X646)/X654</f>
        <v>500</v>
      </c>
      <c r="Y661" s="151" cm="1">
        <f t="array" aca="1" ref="Y661" ca="1">INDIRECT(Y646)/Y654</f>
        <v>500</v>
      </c>
      <c r="Z661" s="151" cm="1">
        <f t="array" aca="1" ref="Z661" ca="1">INDIRECT(Z646)/Z654</f>
        <v>500</v>
      </c>
      <c r="AA661" s="151" cm="1">
        <f t="array" aca="1" ref="AA661" ca="1">INDIRECT(AA646)/AA654</f>
        <v>500</v>
      </c>
      <c r="AB661" s="151" cm="1">
        <f t="array" aca="1" ref="AB661" ca="1">INDIRECT(AB646)/AB654</f>
        <v>500</v>
      </c>
      <c r="AC661" s="151" cm="1">
        <f t="array" aca="1" ref="AC661" ca="1">INDIRECT(AC646)/AC654</f>
        <v>500</v>
      </c>
      <c r="AD661" s="151" cm="1">
        <f t="array" aca="1" ref="AD661" ca="1">INDIRECT(AD646)/AD654</f>
        <v>500</v>
      </c>
      <c r="AE661" s="151" cm="1">
        <f t="array" aca="1" ref="AE661" ca="1">INDIRECT(AE646)/AE654</f>
        <v>500</v>
      </c>
      <c r="AF661" s="151" cm="1">
        <f t="array" aca="1" ref="AF661" ca="1">INDIRECT(AF646)/AF654</f>
        <v>500</v>
      </c>
      <c r="AG661" s="151" cm="1">
        <f t="array" aca="1" ref="AG661" ca="1">INDIRECT(AG646)/AG654</f>
        <v>500</v>
      </c>
      <c r="AH661" s="151" cm="1">
        <f t="array" aca="1" ref="AH661" ca="1">INDIRECT(AH646)/AH654</f>
        <v>500</v>
      </c>
      <c r="AI661" s="151" cm="1">
        <f t="array" aca="1" ref="AI661" ca="1">INDIRECT(AI646)/AI654</f>
        <v>500</v>
      </c>
      <c r="AJ661" s="151" cm="1">
        <f t="array" aca="1" ref="AJ661" ca="1">INDIRECT(AJ646)/AJ654</f>
        <v>500</v>
      </c>
      <c r="AK661" s="151" cm="1">
        <f t="array" aca="1" ref="AK661" ca="1">INDIRECT(AK646)/AK654</f>
        <v>500</v>
      </c>
      <c r="AL661" s="151" cm="1">
        <f t="array" aca="1" ref="AL661" ca="1">INDIRECT(AL646)/AL654</f>
        <v>500</v>
      </c>
      <c r="AM661" s="151" cm="1">
        <f t="array" aca="1" ref="AM661" ca="1">INDIRECT(AM646)/AM654</f>
        <v>500</v>
      </c>
      <c r="AN661" s="151" cm="1">
        <f t="array" aca="1" ref="AN661" ca="1">INDIRECT(AN646)/AN654</f>
        <v>500</v>
      </c>
      <c r="AO661" s="151" cm="1">
        <f t="array" aca="1" ref="AO661" ca="1">INDIRECT(AO646)/AO654</f>
        <v>500</v>
      </c>
      <c r="AP661" s="151" cm="1">
        <f t="array" aca="1" ref="AP661" ca="1">INDIRECT(AP646)/AP654</f>
        <v>500</v>
      </c>
      <c r="AQ661" s="151" cm="1">
        <f t="array" aca="1" ref="AQ661" ca="1">INDIRECT(AQ646)/AQ654</f>
        <v>500</v>
      </c>
      <c r="AR661" s="151" cm="1">
        <f t="array" aca="1" ref="AR661" ca="1">INDIRECT(AR646)/AR654</f>
        <v>500</v>
      </c>
      <c r="AS661" s="151" cm="1">
        <f t="array" aca="1" ref="AS661" ca="1">INDIRECT(AS646)/AS654</f>
        <v>500</v>
      </c>
      <c r="AT661" s="151" cm="1">
        <f t="array" aca="1" ref="AT661" ca="1">INDIRECT(AT646)/AT654</f>
        <v>500</v>
      </c>
      <c r="AU661" s="151" cm="1">
        <f t="array" aca="1" ref="AU661" ca="1">INDIRECT(AU646)/AU654</f>
        <v>500</v>
      </c>
      <c r="AV661" s="151" cm="1">
        <f t="array" aca="1" ref="AV661" ca="1">INDIRECT(AV646)/AV654</f>
        <v>500</v>
      </c>
      <c r="AW661" s="151" cm="1">
        <f t="array" aca="1" ref="AW661" ca="1">INDIRECT(AW646)/AW654</f>
        <v>500</v>
      </c>
      <c r="AX661" s="151" cm="1">
        <f t="array" aca="1" ref="AX661" ca="1">INDIRECT(AX646)/AX654</f>
        <v>500</v>
      </c>
      <c r="AY661" s="151" cm="1">
        <f t="array" aca="1" ref="AY661" ca="1">INDIRECT(AY646)/AY654</f>
        <v>500</v>
      </c>
      <c r="AZ661" s="151" cm="1">
        <f t="array" aca="1" ref="AZ661" ca="1">INDIRECT(AZ646)/AZ654</f>
        <v>500</v>
      </c>
      <c r="BA661" s="151" cm="1">
        <f t="array" aca="1" ref="BA661" ca="1">INDIRECT(BA646)/BA654</f>
        <v>500</v>
      </c>
      <c r="BB661" s="151" cm="1">
        <f t="array" aca="1" ref="BB661" ca="1">INDIRECT(BB646)/BB654</f>
        <v>500</v>
      </c>
      <c r="BC661" s="151" cm="1">
        <f t="array" aca="1" ref="BC661" ca="1">INDIRECT(BC646)/BC654</f>
        <v>500</v>
      </c>
      <c r="BD661" s="151" cm="1">
        <f t="array" aca="1" ref="BD661" ca="1">INDIRECT(BD646)/BD654</f>
        <v>500</v>
      </c>
      <c r="BE661" s="151" cm="1">
        <f t="array" aca="1" ref="BE661" ca="1">INDIRECT(BE646)/BE654</f>
        <v>500</v>
      </c>
      <c r="BF661" s="151" cm="1">
        <f t="array" aca="1" ref="BF661" ca="1">INDIRECT(BF646)/BF654</f>
        <v>500</v>
      </c>
      <c r="BG661" s="151" cm="1">
        <f t="array" aca="1" ref="BG661" ca="1">INDIRECT(BG646)/BG654</f>
        <v>500</v>
      </c>
      <c r="BH661" s="151" cm="1">
        <f t="array" aca="1" ref="BH661" ca="1">INDIRECT(BH646)/BH654</f>
        <v>500</v>
      </c>
      <c r="BI661" s="151" cm="1">
        <f t="array" aca="1" ref="BI661" ca="1">INDIRECT(BI646)/BI654</f>
        <v>500</v>
      </c>
      <c r="BJ661" s="151" cm="1">
        <f t="array" aca="1" ref="BJ661" ca="1">INDIRECT(BJ646)/BJ654</f>
        <v>500</v>
      </c>
      <c r="BK661" s="151" cm="1">
        <f t="array" aca="1" ref="BK661" ca="1">INDIRECT(BK646)/BK654</f>
        <v>500</v>
      </c>
      <c r="BL661" s="151" cm="1">
        <f t="array" aca="1" ref="BL661" ca="1">INDIRECT(BL646)/BL654</f>
        <v>500</v>
      </c>
      <c r="BM661" s="151" cm="1">
        <f t="array" aca="1" ref="BM661" ca="1">INDIRECT(BM646)/BM654</f>
        <v>500</v>
      </c>
      <c r="BN661" s="151" cm="1">
        <f t="array" aca="1" ref="BN661" ca="1">INDIRECT(BN646)/BN654</f>
        <v>500</v>
      </c>
      <c r="BO661" s="151" cm="1">
        <f t="array" aca="1" ref="BO661" ca="1">INDIRECT(BO646)/BO654</f>
        <v>500</v>
      </c>
      <c r="BP661" s="151" cm="1">
        <f t="array" aca="1" ref="BP661" ca="1">INDIRECT(BP646)/BP654</f>
        <v>500</v>
      </c>
      <c r="BQ661" s="151" cm="1">
        <f t="array" aca="1" ref="BQ661" ca="1">INDIRECT(BQ646)/BQ654</f>
        <v>500</v>
      </c>
      <c r="BR661" s="151" cm="1">
        <f t="array" aca="1" ref="BR661" ca="1">INDIRECT(BR646)/BR654</f>
        <v>500</v>
      </c>
      <c r="BS661" s="151" cm="1">
        <f t="array" aca="1" ref="BS661" ca="1">INDIRECT(BS646)/BS654</f>
        <v>500</v>
      </c>
      <c r="BT661" s="151" cm="1">
        <f t="array" aca="1" ref="BT661" ca="1">INDIRECT(BT646)/BT654</f>
        <v>500</v>
      </c>
      <c r="BU661" s="151" cm="1">
        <f t="array" aca="1" ref="BU661" ca="1">INDIRECT(BU646)/BU654</f>
        <v>500</v>
      </c>
      <c r="BV661" s="151" cm="1">
        <f t="array" aca="1" ref="BV661" ca="1">INDIRECT(BV646)/BV654</f>
        <v>500</v>
      </c>
      <c r="BW661" s="151" cm="1">
        <f t="array" aca="1" ref="BW661" ca="1">INDIRECT(BW646)/BW654</f>
        <v>500</v>
      </c>
      <c r="BX661" s="151" cm="1">
        <f t="array" aca="1" ref="BX661" ca="1">INDIRECT(BX646)/BX654</f>
        <v>500</v>
      </c>
      <c r="BY661" s="151" cm="1">
        <f t="array" aca="1" ref="BY661" ca="1">INDIRECT(BY646)/BY654</f>
        <v>500</v>
      </c>
      <c r="BZ661" s="151" cm="1">
        <f t="array" aca="1" ref="BZ661" ca="1">INDIRECT(BZ646)/BZ654</f>
        <v>500</v>
      </c>
      <c r="CA661" s="151" cm="1">
        <f t="array" aca="1" ref="CA661" ca="1">INDIRECT(CA646)/CA654</f>
        <v>500</v>
      </c>
      <c r="CB661" s="151" cm="1">
        <f t="array" aca="1" ref="CB661" ca="1">INDIRECT(CB646)/CB654</f>
        <v>500</v>
      </c>
      <c r="CC661" s="151" cm="1">
        <f t="array" aca="1" ref="CC661" ca="1">INDIRECT(CC646)/CC654</f>
        <v>500</v>
      </c>
      <c r="CD661" s="151" cm="1">
        <f t="array" aca="1" ref="CD661" ca="1">INDIRECT(CD646)/CD654</f>
        <v>500</v>
      </c>
      <c r="CE661" s="151" cm="1">
        <f t="array" aca="1" ref="CE661" ca="1">INDIRECT(CE646)/CE654</f>
        <v>500</v>
      </c>
      <c r="CF661" s="151" cm="1">
        <f t="array" aca="1" ref="CF661" ca="1">INDIRECT(CF646)/CF654</f>
        <v>500</v>
      </c>
      <c r="CG661" s="151" cm="1">
        <f t="array" aca="1" ref="CG661" ca="1">INDIRECT(CG646)/CG654</f>
        <v>500</v>
      </c>
      <c r="CH661" s="151" cm="1">
        <f t="array" aca="1" ref="CH661" ca="1">INDIRECT(CH646)/CH654</f>
        <v>500</v>
      </c>
      <c r="CI661" s="151" cm="1">
        <f t="array" aca="1" ref="CI661" ca="1">INDIRECT(CI646)/CI654</f>
        <v>500</v>
      </c>
      <c r="CJ661" s="151" cm="1">
        <f t="array" aca="1" ref="CJ661" ca="1">INDIRECT(CJ646)/CJ654</f>
        <v>500</v>
      </c>
      <c r="CK661" s="151" cm="1">
        <f t="array" aca="1" ref="CK661" ca="1">INDIRECT(CK646)/CK654</f>
        <v>500</v>
      </c>
      <c r="CL661" s="151" cm="1">
        <f t="array" aca="1" ref="CL661" ca="1">INDIRECT(CL646)/CL654</f>
        <v>500</v>
      </c>
      <c r="CN661" s="73"/>
      <c r="CO661" s="151" t="e" cm="1">
        <f t="array" aca="1" ref="CO661" ca="1">INDIRECT(CO646)/CO654</f>
        <v>#N/A</v>
      </c>
      <c r="CP661" s="151" t="e" cm="1">
        <f t="array" aca="1" ref="CP661" ca="1">INDIRECT(CP646)/CP654</f>
        <v>#N/A</v>
      </c>
      <c r="CQ661" s="151" t="e" cm="1">
        <f t="array" aca="1" ref="CQ661" ca="1">INDIRECT(CQ646)/CQ654</f>
        <v>#N/A</v>
      </c>
      <c r="CR661" s="151" t="e" cm="1">
        <f t="array" aca="1" ref="CR661" ca="1">INDIRECT(CR646)/CR654</f>
        <v>#N/A</v>
      </c>
      <c r="CS661" s="151" t="e" cm="1">
        <f t="array" aca="1" ref="CS661" ca="1">INDIRECT(CS646)/CS654</f>
        <v>#N/A</v>
      </c>
      <c r="CT661" s="151" t="e" cm="1">
        <f t="array" aca="1" ref="CT661" ca="1">INDIRECT(CT646)/CT654</f>
        <v>#N/A</v>
      </c>
      <c r="CU661" s="151" t="e" cm="1">
        <f t="array" aca="1" ref="CU661" ca="1">INDIRECT(CU646)/CU654</f>
        <v>#N/A</v>
      </c>
      <c r="CV661" s="151" t="e" cm="1">
        <f t="array" aca="1" ref="CV661" ca="1">INDIRECT(CV646)/CV654</f>
        <v>#N/A</v>
      </c>
      <c r="CW661" s="151" t="e" cm="1">
        <f t="array" aca="1" ref="CW661" ca="1">INDIRECT(CW646)/CW654</f>
        <v>#N/A</v>
      </c>
      <c r="CX661" s="151" t="e" cm="1">
        <f t="array" aca="1" ref="CX661" ca="1">INDIRECT(CX646)/CX654</f>
        <v>#N/A</v>
      </c>
      <c r="CY661" s="151" t="e" cm="1">
        <f t="array" aca="1" ref="CY661" ca="1">INDIRECT(CY646)/CY654</f>
        <v>#N/A</v>
      </c>
      <c r="CZ661" s="151" t="e" cm="1">
        <f t="array" aca="1" ref="CZ661" ca="1">INDIRECT(CZ646)/CZ654</f>
        <v>#N/A</v>
      </c>
      <c r="DA661" s="151" t="e" cm="1">
        <f t="array" aca="1" ref="DA661" ca="1">INDIRECT(DA646)/DA654</f>
        <v>#N/A</v>
      </c>
      <c r="DB661" s="151" t="e" cm="1">
        <f t="array" aca="1" ref="DB661" ca="1">INDIRECT(DB646)/DB654</f>
        <v>#N/A</v>
      </c>
      <c r="DC661" s="151" t="e" cm="1">
        <f t="array" aca="1" ref="DC661" ca="1">INDIRECT(DC646)/DC654</f>
        <v>#N/A</v>
      </c>
      <c r="DD661" s="151" t="e" cm="1">
        <f t="array" aca="1" ref="DD661" ca="1">INDIRECT(DD646)/DD654</f>
        <v>#N/A</v>
      </c>
      <c r="DE661" s="151" t="e" cm="1">
        <f t="array" aca="1" ref="DE661" ca="1">INDIRECT(DE646)/DE654</f>
        <v>#N/A</v>
      </c>
      <c r="DF661" s="151" t="e" cm="1">
        <f t="array" aca="1" ref="DF661" ca="1">INDIRECT(DF646)/DF654</f>
        <v>#N/A</v>
      </c>
      <c r="DG661" s="151" t="e" cm="1">
        <f t="array" aca="1" ref="DG661" ca="1">INDIRECT(DG646)/DG654</f>
        <v>#N/A</v>
      </c>
      <c r="DH661" s="151" t="e" cm="1">
        <f t="array" aca="1" ref="DH661" ca="1">INDIRECT(DH646)/DH654</f>
        <v>#N/A</v>
      </c>
      <c r="DI661" s="151" t="e" cm="1">
        <f t="array" aca="1" ref="DI661" ca="1">INDIRECT(DI646)/DI654</f>
        <v>#N/A</v>
      </c>
      <c r="DJ661" s="151" t="e" cm="1">
        <f t="array" aca="1" ref="DJ661" ca="1">INDIRECT(DJ646)/DJ654</f>
        <v>#N/A</v>
      </c>
      <c r="DK661" s="151" t="e" cm="1">
        <f t="array" aca="1" ref="DK661" ca="1">INDIRECT(DK646)/DK654</f>
        <v>#N/A</v>
      </c>
      <c r="DL661" s="151" t="e" cm="1">
        <f t="array" aca="1" ref="DL661" ca="1">INDIRECT(DL646)/DL654</f>
        <v>#N/A</v>
      </c>
    </row>
    <row r="662" spans="1:116" x14ac:dyDescent="0.4">
      <c r="D662" t="s">
        <v>756</v>
      </c>
      <c r="E662" s="8" t="str">
        <f t="shared" si="828"/>
        <v>662 SUB-PR</v>
      </c>
      <c r="G662" s="145" t="s">
        <v>62</v>
      </c>
      <c r="H662" s="12"/>
      <c r="I662" s="60"/>
      <c r="J662" s="60"/>
      <c r="K662" s="34">
        <f t="shared" ref="K662:P662" ca="1" si="848">K661-SUM(K660,K657:K658)</f>
        <v>6.2527760746888816E-13</v>
      </c>
      <c r="L662" s="34">
        <f t="shared" ca="1" si="848"/>
        <v>6.2527760746888816E-13</v>
      </c>
      <c r="M662" s="34">
        <f t="shared" ca="1" si="848"/>
        <v>6.2527760746888816E-13</v>
      </c>
      <c r="N662" s="34">
        <f t="shared" ca="1" si="848"/>
        <v>6.2527760746888816E-13</v>
      </c>
      <c r="O662" s="34">
        <f t="shared" ca="1" si="848"/>
        <v>6.2527760746888816E-13</v>
      </c>
      <c r="P662" s="34">
        <f t="shared" ca="1" si="848"/>
        <v>6.2527760746888816E-13</v>
      </c>
      <c r="R662" s="15"/>
      <c r="S662" s="76">
        <f t="shared" ref="S662:AX662" ca="1" si="849">S661-SUM(S660,S657:S658)</f>
        <v>0</v>
      </c>
      <c r="T662" s="76">
        <f t="shared" ca="1" si="849"/>
        <v>0</v>
      </c>
      <c r="U662" s="76">
        <f t="shared" ca="1" si="849"/>
        <v>0</v>
      </c>
      <c r="V662" s="76">
        <f t="shared" ca="1" si="849"/>
        <v>0</v>
      </c>
      <c r="W662" s="76">
        <f t="shared" ca="1" si="849"/>
        <v>0</v>
      </c>
      <c r="X662" s="76">
        <f t="shared" ca="1" si="849"/>
        <v>0</v>
      </c>
      <c r="Y662" s="76">
        <f t="shared" ca="1" si="849"/>
        <v>0</v>
      </c>
      <c r="Z662" s="76">
        <f t="shared" ca="1" si="849"/>
        <v>0</v>
      </c>
      <c r="AA662" s="76">
        <f t="shared" ca="1" si="849"/>
        <v>0</v>
      </c>
      <c r="AB662" s="76">
        <f t="shared" ca="1" si="849"/>
        <v>0</v>
      </c>
      <c r="AC662" s="76">
        <f t="shared" ca="1" si="849"/>
        <v>0</v>
      </c>
      <c r="AD662" s="76">
        <f t="shared" ca="1" si="849"/>
        <v>0</v>
      </c>
      <c r="AE662" s="76">
        <f t="shared" ca="1" si="849"/>
        <v>0</v>
      </c>
      <c r="AF662" s="76">
        <f t="shared" ca="1" si="849"/>
        <v>0</v>
      </c>
      <c r="AG662" s="76">
        <f t="shared" ca="1" si="849"/>
        <v>0</v>
      </c>
      <c r="AH662" s="76">
        <f t="shared" ca="1" si="849"/>
        <v>0</v>
      </c>
      <c r="AI662" s="76">
        <f t="shared" ca="1" si="849"/>
        <v>0</v>
      </c>
      <c r="AJ662" s="76">
        <f t="shared" ca="1" si="849"/>
        <v>0</v>
      </c>
      <c r="AK662" s="76">
        <f t="shared" ca="1" si="849"/>
        <v>0</v>
      </c>
      <c r="AL662" s="76">
        <f t="shared" ca="1" si="849"/>
        <v>0</v>
      </c>
      <c r="AM662" s="76">
        <f t="shared" ca="1" si="849"/>
        <v>0</v>
      </c>
      <c r="AN662" s="76">
        <f t="shared" ca="1" si="849"/>
        <v>0</v>
      </c>
      <c r="AO662" s="76">
        <f t="shared" ca="1" si="849"/>
        <v>0</v>
      </c>
      <c r="AP662" s="76">
        <f t="shared" ca="1" si="849"/>
        <v>0</v>
      </c>
      <c r="AQ662" s="76">
        <f t="shared" ca="1" si="849"/>
        <v>0</v>
      </c>
      <c r="AR662" s="76">
        <f t="shared" ca="1" si="849"/>
        <v>0</v>
      </c>
      <c r="AS662" s="76">
        <f t="shared" ca="1" si="849"/>
        <v>0</v>
      </c>
      <c r="AT662" s="76">
        <f t="shared" ca="1" si="849"/>
        <v>0</v>
      </c>
      <c r="AU662" s="76">
        <f t="shared" ca="1" si="849"/>
        <v>0</v>
      </c>
      <c r="AV662" s="76">
        <f t="shared" ca="1" si="849"/>
        <v>0</v>
      </c>
      <c r="AW662" s="76">
        <f t="shared" ca="1" si="849"/>
        <v>0</v>
      </c>
      <c r="AX662" s="76">
        <f t="shared" ca="1" si="849"/>
        <v>0</v>
      </c>
      <c r="AY662" s="76">
        <f t="shared" ref="AY662:CD662" ca="1" si="850">AY661-SUM(AY660,AY657:AY658)</f>
        <v>0</v>
      </c>
      <c r="AZ662" s="76">
        <f t="shared" ca="1" si="850"/>
        <v>0</v>
      </c>
      <c r="BA662" s="76">
        <f t="shared" ca="1" si="850"/>
        <v>0</v>
      </c>
      <c r="BB662" s="76">
        <f t="shared" ca="1" si="850"/>
        <v>0</v>
      </c>
      <c r="BC662" s="76">
        <f t="shared" ca="1" si="850"/>
        <v>0</v>
      </c>
      <c r="BD662" s="76">
        <f t="shared" ca="1" si="850"/>
        <v>0</v>
      </c>
      <c r="BE662" s="76">
        <f t="shared" ca="1" si="850"/>
        <v>0</v>
      </c>
      <c r="BF662" s="76">
        <f t="shared" ca="1" si="850"/>
        <v>0</v>
      </c>
      <c r="BG662" s="76">
        <f t="shared" ca="1" si="850"/>
        <v>0</v>
      </c>
      <c r="BH662" s="76">
        <f t="shared" ca="1" si="850"/>
        <v>0</v>
      </c>
      <c r="BI662" s="76">
        <f t="shared" ca="1" si="850"/>
        <v>0</v>
      </c>
      <c r="BJ662" s="76">
        <f t="shared" ca="1" si="850"/>
        <v>0</v>
      </c>
      <c r="BK662" s="76">
        <f t="shared" ca="1" si="850"/>
        <v>0</v>
      </c>
      <c r="BL662" s="76">
        <f t="shared" ca="1" si="850"/>
        <v>0</v>
      </c>
      <c r="BM662" s="76">
        <f t="shared" ca="1" si="850"/>
        <v>0</v>
      </c>
      <c r="BN662" s="76">
        <f t="shared" ca="1" si="850"/>
        <v>0</v>
      </c>
      <c r="BO662" s="76">
        <f t="shared" ca="1" si="850"/>
        <v>0</v>
      </c>
      <c r="BP662" s="76">
        <f t="shared" ca="1" si="850"/>
        <v>0</v>
      </c>
      <c r="BQ662" s="76">
        <f t="shared" ca="1" si="850"/>
        <v>0</v>
      </c>
      <c r="BR662" s="76">
        <f t="shared" ca="1" si="850"/>
        <v>0</v>
      </c>
      <c r="BS662" s="76">
        <f t="shared" ca="1" si="850"/>
        <v>0</v>
      </c>
      <c r="BT662" s="76">
        <f t="shared" ca="1" si="850"/>
        <v>0</v>
      </c>
      <c r="BU662" s="76">
        <f t="shared" ca="1" si="850"/>
        <v>0</v>
      </c>
      <c r="BV662" s="76">
        <f t="shared" ca="1" si="850"/>
        <v>0</v>
      </c>
      <c r="BW662" s="76">
        <f t="shared" ca="1" si="850"/>
        <v>0</v>
      </c>
      <c r="BX662" s="76">
        <f t="shared" ca="1" si="850"/>
        <v>0</v>
      </c>
      <c r="BY662" s="76">
        <f t="shared" ca="1" si="850"/>
        <v>0</v>
      </c>
      <c r="BZ662" s="76">
        <f t="shared" ca="1" si="850"/>
        <v>0</v>
      </c>
      <c r="CA662" s="76">
        <f t="shared" ca="1" si="850"/>
        <v>0</v>
      </c>
      <c r="CB662" s="76">
        <f t="shared" ca="1" si="850"/>
        <v>0</v>
      </c>
      <c r="CC662" s="76">
        <f t="shared" ca="1" si="850"/>
        <v>0</v>
      </c>
      <c r="CD662" s="76">
        <f t="shared" ca="1" si="850"/>
        <v>0</v>
      </c>
      <c r="CE662" s="76">
        <f t="shared" ref="CE662:CL662" ca="1" si="851">CE661-SUM(CE660,CE657:CE658)</f>
        <v>0</v>
      </c>
      <c r="CF662" s="76">
        <f t="shared" ca="1" si="851"/>
        <v>0</v>
      </c>
      <c r="CG662" s="76">
        <f t="shared" ca="1" si="851"/>
        <v>0</v>
      </c>
      <c r="CH662" s="76">
        <f t="shared" ca="1" si="851"/>
        <v>0</v>
      </c>
      <c r="CI662" s="76">
        <f t="shared" ca="1" si="851"/>
        <v>0</v>
      </c>
      <c r="CJ662" s="76">
        <f t="shared" ca="1" si="851"/>
        <v>0</v>
      </c>
      <c r="CK662" s="76">
        <f t="shared" ca="1" si="851"/>
        <v>0</v>
      </c>
      <c r="CL662" s="76">
        <f t="shared" ca="1" si="851"/>
        <v>0</v>
      </c>
      <c r="CN662" s="60"/>
      <c r="CO662" s="76" t="e">
        <f t="shared" ref="CO662:DK662" ca="1" si="852">CO661-SUM(CO660,CO657:CO658)</f>
        <v>#N/A</v>
      </c>
      <c r="CP662" s="76" t="e">
        <f t="shared" ca="1" si="852"/>
        <v>#N/A</v>
      </c>
      <c r="CQ662" s="76" t="e">
        <f t="shared" ca="1" si="852"/>
        <v>#N/A</v>
      </c>
      <c r="CR662" s="76" t="e">
        <f t="shared" ca="1" si="852"/>
        <v>#N/A</v>
      </c>
      <c r="CS662" s="76" t="e">
        <f t="shared" ca="1" si="852"/>
        <v>#N/A</v>
      </c>
      <c r="CT662" s="76" t="e">
        <f t="shared" ca="1" si="852"/>
        <v>#N/A</v>
      </c>
      <c r="CU662" s="76" t="e">
        <f t="shared" ca="1" si="852"/>
        <v>#N/A</v>
      </c>
      <c r="CV662" s="76" t="e">
        <f t="shared" ca="1" si="852"/>
        <v>#N/A</v>
      </c>
      <c r="CW662" s="76" t="e">
        <f t="shared" ca="1" si="852"/>
        <v>#N/A</v>
      </c>
      <c r="CX662" s="76" t="e">
        <f t="shared" ca="1" si="852"/>
        <v>#N/A</v>
      </c>
      <c r="CY662" s="76" t="e">
        <f t="shared" ca="1" si="852"/>
        <v>#N/A</v>
      </c>
      <c r="CZ662" s="76" t="e">
        <f t="shared" ca="1" si="852"/>
        <v>#N/A</v>
      </c>
      <c r="DA662" s="76" t="e">
        <f t="shared" ca="1" si="852"/>
        <v>#N/A</v>
      </c>
      <c r="DB662" s="76" t="e">
        <f t="shared" ca="1" si="852"/>
        <v>#N/A</v>
      </c>
      <c r="DC662" s="76" t="e">
        <f t="shared" ca="1" si="852"/>
        <v>#N/A</v>
      </c>
      <c r="DD662" s="76" t="e">
        <f t="shared" ca="1" si="852"/>
        <v>#N/A</v>
      </c>
      <c r="DE662" s="76" t="e">
        <f t="shared" ca="1" si="852"/>
        <v>#N/A</v>
      </c>
      <c r="DF662" s="76" t="e">
        <f t="shared" ca="1" si="852"/>
        <v>#N/A</v>
      </c>
      <c r="DG662" s="76" t="e">
        <f t="shared" ca="1" si="852"/>
        <v>#N/A</v>
      </c>
      <c r="DH662" s="76" t="e">
        <f t="shared" ca="1" si="852"/>
        <v>#N/A</v>
      </c>
      <c r="DI662" s="76" t="e">
        <f t="shared" ca="1" si="852"/>
        <v>#N/A</v>
      </c>
      <c r="DJ662" s="76" t="e">
        <f t="shared" ca="1" si="852"/>
        <v>#N/A</v>
      </c>
      <c r="DK662" s="76" t="e">
        <f t="shared" ca="1" si="852"/>
        <v>#N/A</v>
      </c>
      <c r="DL662" s="76" t="e">
        <f t="shared" ref="DL662" ca="1" si="853">DL661-SUM(DL660,DL657:DL658)</f>
        <v>#N/A</v>
      </c>
    </row>
    <row r="663" spans="1:116" x14ac:dyDescent="0.4">
      <c r="D663" t="s">
        <v>756</v>
      </c>
      <c r="E663" s="8" t="str">
        <f t="shared" ref="E663" si="854">ROW()&amp;" "&amp;D663</f>
        <v>663 SUB-PR</v>
      </c>
      <c r="G663" s="95"/>
      <c r="H663" s="12"/>
      <c r="I663" s="60"/>
      <c r="J663" s="60"/>
      <c r="K663" s="34"/>
      <c r="L663" s="34"/>
      <c r="M663" s="34"/>
      <c r="N663" s="34"/>
      <c r="O663" s="34"/>
      <c r="P663" s="34"/>
      <c r="R663" s="15"/>
      <c r="S663" s="76"/>
      <c r="T663" s="76"/>
      <c r="U663" s="76"/>
      <c r="V663" s="76"/>
      <c r="W663" s="76"/>
      <c r="X663" s="76"/>
      <c r="Y663" s="76"/>
      <c r="Z663" s="76"/>
      <c r="AA663" s="76"/>
      <c r="AB663" s="76"/>
      <c r="AC663" s="76"/>
      <c r="AD663" s="76"/>
      <c r="AE663" s="76"/>
      <c r="AF663" s="76"/>
      <c r="AG663" s="76"/>
      <c r="AH663" s="76"/>
      <c r="AI663" s="76"/>
      <c r="AJ663" s="76"/>
      <c r="AK663" s="76"/>
      <c r="AL663" s="76"/>
      <c r="AM663" s="76"/>
      <c r="AN663" s="76"/>
      <c r="AO663" s="76"/>
      <c r="AP663" s="76"/>
      <c r="AQ663" s="76"/>
      <c r="AR663" s="76"/>
      <c r="AS663" s="76"/>
      <c r="AT663" s="76"/>
      <c r="AU663" s="76"/>
      <c r="AV663" s="76"/>
      <c r="AW663" s="76"/>
      <c r="AX663" s="76"/>
      <c r="AY663" s="76"/>
      <c r="AZ663" s="76"/>
      <c r="BA663" s="76"/>
      <c r="BB663" s="76"/>
      <c r="BC663" s="76"/>
      <c r="BD663" s="76"/>
      <c r="BE663" s="76"/>
      <c r="BF663" s="76"/>
      <c r="BG663" s="76"/>
      <c r="BH663" s="76"/>
      <c r="BI663" s="76"/>
      <c r="BJ663" s="76"/>
      <c r="BK663" s="76"/>
      <c r="BL663" s="76"/>
      <c r="BM663" s="76"/>
      <c r="BN663" s="76"/>
      <c r="BO663" s="76"/>
      <c r="BP663" s="76"/>
      <c r="BQ663" s="76"/>
      <c r="BR663" s="76"/>
      <c r="BS663" s="76"/>
      <c r="BT663" s="76"/>
      <c r="BU663" s="76"/>
      <c r="BV663" s="76"/>
      <c r="BW663" s="76"/>
      <c r="BX663" s="76"/>
      <c r="BY663" s="76"/>
      <c r="BZ663" s="76"/>
      <c r="CA663" s="76"/>
      <c r="CB663" s="76"/>
      <c r="CC663" s="76"/>
      <c r="CD663" s="76"/>
      <c r="CE663" s="76"/>
      <c r="CF663" s="76"/>
      <c r="CG663" s="76"/>
      <c r="CH663" s="76"/>
      <c r="CI663" s="76"/>
      <c r="CJ663" s="76"/>
      <c r="CK663" s="76"/>
      <c r="CL663" s="76"/>
      <c r="CN663" s="60"/>
      <c r="CO663" s="76"/>
      <c r="CP663" s="76"/>
      <c r="CQ663" s="76"/>
      <c r="CR663" s="76"/>
      <c r="CS663" s="76"/>
      <c r="CT663" s="76"/>
      <c r="CU663" s="76"/>
      <c r="CV663" s="76"/>
      <c r="CW663" s="76"/>
      <c r="CX663" s="76"/>
      <c r="CY663" s="76"/>
      <c r="CZ663" s="76"/>
      <c r="DA663" s="76"/>
      <c r="DB663" s="76"/>
      <c r="DC663" s="76"/>
      <c r="DD663" s="76"/>
      <c r="DE663" s="76"/>
      <c r="DF663" s="76"/>
      <c r="DG663" s="76"/>
      <c r="DH663" s="76"/>
      <c r="DI663" s="76"/>
      <c r="DJ663" s="76"/>
      <c r="DK663" s="76"/>
      <c r="DL663" s="76"/>
    </row>
    <row r="664" spans="1:116" x14ac:dyDescent="0.4">
      <c r="B664" t="s">
        <v>332</v>
      </c>
      <c r="D664" t="s">
        <v>756</v>
      </c>
      <c r="E664" s="8" t="str">
        <f t="shared" ref="E664:E669" si="855">ROW()&amp;" "&amp;D664</f>
        <v>664 SUB-PR</v>
      </c>
      <c r="F664" t="s">
        <v>490</v>
      </c>
      <c r="G664" s="8" t="str">
        <f>G644</f>
        <v>(Primary label)</v>
      </c>
      <c r="S664" s="72"/>
      <c r="T664" s="72"/>
      <c r="U664" s="72"/>
      <c r="V664" s="72"/>
      <c r="W664" s="72"/>
      <c r="X664" s="72"/>
      <c r="Y664" s="72"/>
      <c r="Z664" s="72"/>
      <c r="AA664" s="72"/>
      <c r="AB664" s="72"/>
      <c r="AC664" s="72"/>
      <c r="AD664" s="72"/>
      <c r="AE664" s="72"/>
      <c r="AF664" s="72"/>
      <c r="AG664" s="72"/>
      <c r="AH664" s="72"/>
      <c r="AI664" s="72"/>
      <c r="AJ664" s="72"/>
      <c r="AK664" s="72"/>
      <c r="AL664" s="72"/>
      <c r="AM664" s="72"/>
      <c r="AN664" s="72"/>
      <c r="AO664" s="72"/>
      <c r="AP664" s="72"/>
      <c r="AQ664" s="72"/>
      <c r="AR664" s="72"/>
      <c r="AS664" s="72"/>
      <c r="AT664" s="72"/>
      <c r="AU664" s="72"/>
      <c r="AV664" s="72"/>
      <c r="AW664" s="72"/>
      <c r="AX664" s="72"/>
      <c r="AY664" s="72"/>
      <c r="AZ664" s="72"/>
      <c r="BA664" s="72"/>
      <c r="BB664" s="72"/>
      <c r="BC664" s="72"/>
      <c r="BD664" s="72"/>
      <c r="BE664" s="72"/>
      <c r="BF664" s="72"/>
      <c r="BG664" s="72"/>
      <c r="BH664" s="72"/>
      <c r="BI664" s="72"/>
      <c r="BJ664" s="72"/>
      <c r="BK664" s="72"/>
      <c r="BL664" s="72"/>
      <c r="BM664" s="72"/>
      <c r="BN664" s="72"/>
      <c r="BO664" s="72"/>
      <c r="BP664" s="72"/>
      <c r="BQ664" s="72"/>
      <c r="BR664" s="72"/>
      <c r="BS664" s="72"/>
      <c r="BT664" s="72"/>
      <c r="BU664" s="72"/>
      <c r="BV664" s="72"/>
      <c r="BW664" s="72"/>
      <c r="BX664" s="72"/>
      <c r="BY664" s="72"/>
      <c r="BZ664" s="72"/>
      <c r="CA664" s="72"/>
      <c r="CB664" s="72"/>
      <c r="CC664" s="72"/>
      <c r="CD664" s="72"/>
      <c r="CE664" s="72"/>
      <c r="CF664" s="72"/>
      <c r="CG664" s="72"/>
      <c r="CH664" s="72"/>
      <c r="CI664" s="72"/>
      <c r="CJ664" s="72"/>
      <c r="CK664" s="72"/>
      <c r="CL664" s="72"/>
      <c r="CO664" s="72"/>
      <c r="CP664" s="72"/>
      <c r="CQ664" s="72"/>
      <c r="CR664" s="72"/>
      <c r="CS664" s="72"/>
      <c r="CT664" s="72"/>
      <c r="CU664" s="72"/>
      <c r="CV664" s="72"/>
      <c r="CW664" s="72"/>
      <c r="CX664" s="72"/>
      <c r="CY664" s="72"/>
      <c r="CZ664" s="72"/>
      <c r="DA664" s="72"/>
      <c r="DB664" s="72"/>
      <c r="DC664" s="72"/>
      <c r="DD664" s="72"/>
      <c r="DE664" s="72"/>
      <c r="DF664" s="72"/>
      <c r="DG664" s="72"/>
      <c r="DH664" s="72"/>
      <c r="DI664" s="72"/>
      <c r="DJ664" s="72"/>
      <c r="DK664" s="72"/>
      <c r="DL664" s="72"/>
    </row>
    <row r="665" spans="1:116" x14ac:dyDescent="0.4">
      <c r="B665" t="s">
        <v>332</v>
      </c>
      <c r="D665" t="s">
        <v>756</v>
      </c>
      <c r="E665" s="8" t="str">
        <f t="shared" si="855"/>
        <v>665 SUB-PR</v>
      </c>
      <c r="F665" t="s">
        <v>492</v>
      </c>
      <c r="G665" s="241" t="str">
        <f>IFERROR(SUBSTITUTE(G652,":",""),"no unit")</f>
        <v>subscriber</v>
      </c>
      <c r="K665" s="53"/>
      <c r="L665" s="53"/>
      <c r="M665" s="53"/>
      <c r="N665" s="53"/>
      <c r="O665" s="53"/>
      <c r="P665" s="53"/>
      <c r="R665" s="24"/>
    </row>
    <row r="666" spans="1:116" x14ac:dyDescent="0.4">
      <c r="A666" s="3"/>
      <c r="B666" t="s">
        <v>332</v>
      </c>
      <c r="D666" t="s">
        <v>756</v>
      </c>
      <c r="E666" s="8" t="str">
        <f t="shared" si="855"/>
        <v>666 SUB-PR</v>
      </c>
      <c r="F666" t="s">
        <v>461</v>
      </c>
      <c r="G666" s="8" t="str">
        <f>G646</f>
        <v>Primary revenue driver</v>
      </c>
      <c r="H666" s="90"/>
      <c r="I666" s="213"/>
      <c r="J666" s="213"/>
      <c r="K666" s="216"/>
      <c r="L666" s="216"/>
      <c r="M666" s="216"/>
      <c r="N666" s="216"/>
      <c r="O666" s="216"/>
      <c r="P666" s="216"/>
      <c r="R666" s="214"/>
      <c r="S666" s="76" t="str">
        <f t="shared" ref="S666:AX666" si="856">S646</f>
        <v>S$16</v>
      </c>
      <c r="T666" s="76" t="str">
        <f t="shared" si="856"/>
        <v>T$16</v>
      </c>
      <c r="U666" s="76" t="str">
        <f t="shared" si="856"/>
        <v>U$16</v>
      </c>
      <c r="V666" s="76" t="str">
        <f t="shared" si="856"/>
        <v>V$16</v>
      </c>
      <c r="W666" s="76" t="str">
        <f t="shared" si="856"/>
        <v>W$16</v>
      </c>
      <c r="X666" s="76" t="str">
        <f t="shared" si="856"/>
        <v>X$16</v>
      </c>
      <c r="Y666" s="76" t="str">
        <f t="shared" si="856"/>
        <v>Y$16</v>
      </c>
      <c r="Z666" s="76" t="str">
        <f t="shared" si="856"/>
        <v>Z$16</v>
      </c>
      <c r="AA666" s="76" t="str">
        <f t="shared" si="856"/>
        <v>AA$16</v>
      </c>
      <c r="AB666" s="76" t="str">
        <f t="shared" si="856"/>
        <v>AB$16</v>
      </c>
      <c r="AC666" s="76" t="str">
        <f t="shared" si="856"/>
        <v>AC$16</v>
      </c>
      <c r="AD666" s="76" t="str">
        <f t="shared" si="856"/>
        <v>AD$16</v>
      </c>
      <c r="AE666" s="76" t="str">
        <f t="shared" si="856"/>
        <v>AE$16</v>
      </c>
      <c r="AF666" s="76" t="str">
        <f t="shared" si="856"/>
        <v>AF$16</v>
      </c>
      <c r="AG666" s="76" t="str">
        <f t="shared" si="856"/>
        <v>AG$16</v>
      </c>
      <c r="AH666" s="76" t="str">
        <f t="shared" si="856"/>
        <v>AH$16</v>
      </c>
      <c r="AI666" s="76" t="str">
        <f t="shared" si="856"/>
        <v>AI$16</v>
      </c>
      <c r="AJ666" s="76" t="str">
        <f t="shared" si="856"/>
        <v>AJ$16</v>
      </c>
      <c r="AK666" s="76" t="str">
        <f t="shared" si="856"/>
        <v>AK$16</v>
      </c>
      <c r="AL666" s="76" t="str">
        <f t="shared" si="856"/>
        <v>AL$16</v>
      </c>
      <c r="AM666" s="76" t="str">
        <f t="shared" si="856"/>
        <v>AM$16</v>
      </c>
      <c r="AN666" s="76" t="str">
        <f t="shared" si="856"/>
        <v>AN$16</v>
      </c>
      <c r="AO666" s="76" t="str">
        <f t="shared" si="856"/>
        <v>AO$16</v>
      </c>
      <c r="AP666" s="76" t="str">
        <f t="shared" si="856"/>
        <v>AP$16</v>
      </c>
      <c r="AQ666" s="76" t="str">
        <f t="shared" si="856"/>
        <v>AQ$16</v>
      </c>
      <c r="AR666" s="76" t="str">
        <f t="shared" si="856"/>
        <v>AR$16</v>
      </c>
      <c r="AS666" s="76" t="str">
        <f t="shared" si="856"/>
        <v>AS$16</v>
      </c>
      <c r="AT666" s="76" t="str">
        <f t="shared" si="856"/>
        <v>AT$16</v>
      </c>
      <c r="AU666" s="76" t="str">
        <f t="shared" si="856"/>
        <v>AU$16</v>
      </c>
      <c r="AV666" s="76" t="str">
        <f t="shared" si="856"/>
        <v>AV$16</v>
      </c>
      <c r="AW666" s="76" t="str">
        <f t="shared" si="856"/>
        <v>AW$16</v>
      </c>
      <c r="AX666" s="76" t="str">
        <f t="shared" si="856"/>
        <v>AX$16</v>
      </c>
      <c r="AY666" s="76" t="str">
        <f t="shared" ref="AY666:CD666" si="857">AY646</f>
        <v>AY$16</v>
      </c>
      <c r="AZ666" s="76" t="str">
        <f t="shared" si="857"/>
        <v>AZ$16</v>
      </c>
      <c r="BA666" s="76" t="str">
        <f t="shared" si="857"/>
        <v>BA$16</v>
      </c>
      <c r="BB666" s="76" t="str">
        <f t="shared" si="857"/>
        <v>BB$16</v>
      </c>
      <c r="BC666" s="76" t="str">
        <f t="shared" si="857"/>
        <v>BC$16</v>
      </c>
      <c r="BD666" s="76" t="str">
        <f t="shared" si="857"/>
        <v>BD$16</v>
      </c>
      <c r="BE666" s="76" t="str">
        <f t="shared" si="857"/>
        <v>BE$16</v>
      </c>
      <c r="BF666" s="76" t="str">
        <f t="shared" si="857"/>
        <v>BF$16</v>
      </c>
      <c r="BG666" s="76" t="str">
        <f t="shared" si="857"/>
        <v>BG$16</v>
      </c>
      <c r="BH666" s="76" t="str">
        <f t="shared" si="857"/>
        <v>BH$16</v>
      </c>
      <c r="BI666" s="76" t="str">
        <f t="shared" si="857"/>
        <v>BI$16</v>
      </c>
      <c r="BJ666" s="76" t="str">
        <f t="shared" si="857"/>
        <v>BJ$16</v>
      </c>
      <c r="BK666" s="76" t="str">
        <f t="shared" si="857"/>
        <v>BK$16</v>
      </c>
      <c r="BL666" s="76" t="str">
        <f t="shared" si="857"/>
        <v>BL$16</v>
      </c>
      <c r="BM666" s="76" t="str">
        <f t="shared" si="857"/>
        <v>BM$16</v>
      </c>
      <c r="BN666" s="76" t="str">
        <f t="shared" si="857"/>
        <v>BN$16</v>
      </c>
      <c r="BO666" s="76" t="str">
        <f t="shared" si="857"/>
        <v>BO$16</v>
      </c>
      <c r="BP666" s="76" t="str">
        <f t="shared" si="857"/>
        <v>BP$16</v>
      </c>
      <c r="BQ666" s="76" t="str">
        <f t="shared" si="857"/>
        <v>BQ$16</v>
      </c>
      <c r="BR666" s="76" t="str">
        <f t="shared" si="857"/>
        <v>BR$16</v>
      </c>
      <c r="BS666" s="76" t="str">
        <f t="shared" si="857"/>
        <v>BS$16</v>
      </c>
      <c r="BT666" s="76" t="str">
        <f t="shared" si="857"/>
        <v>BT$16</v>
      </c>
      <c r="BU666" s="76" t="str">
        <f t="shared" si="857"/>
        <v>BU$16</v>
      </c>
      <c r="BV666" s="76" t="str">
        <f t="shared" si="857"/>
        <v>BV$16</v>
      </c>
      <c r="BW666" s="76" t="str">
        <f t="shared" si="857"/>
        <v>BW$16</v>
      </c>
      <c r="BX666" s="76" t="str">
        <f t="shared" si="857"/>
        <v>BX$16</v>
      </c>
      <c r="BY666" s="76" t="str">
        <f t="shared" si="857"/>
        <v>BY$16</v>
      </c>
      <c r="BZ666" s="76" t="str">
        <f t="shared" si="857"/>
        <v>BZ$16</v>
      </c>
      <c r="CA666" s="76" t="str">
        <f t="shared" si="857"/>
        <v>CA$16</v>
      </c>
      <c r="CB666" s="76" t="str">
        <f t="shared" si="857"/>
        <v>CB$16</v>
      </c>
      <c r="CC666" s="76" t="str">
        <f t="shared" si="857"/>
        <v>CC$16</v>
      </c>
      <c r="CD666" s="76" t="str">
        <f t="shared" si="857"/>
        <v>CD$16</v>
      </c>
      <c r="CE666" s="76" t="str">
        <f t="shared" ref="CE666:CL666" si="858">CE646</f>
        <v>CE$16</v>
      </c>
      <c r="CF666" s="76" t="str">
        <f t="shared" si="858"/>
        <v>CF$16</v>
      </c>
      <c r="CG666" s="76" t="str">
        <f t="shared" si="858"/>
        <v>CG$16</v>
      </c>
      <c r="CH666" s="76" t="str">
        <f t="shared" si="858"/>
        <v>CH$16</v>
      </c>
      <c r="CI666" s="76" t="str">
        <f t="shared" si="858"/>
        <v>CI$16</v>
      </c>
      <c r="CJ666" s="76" t="str">
        <f t="shared" si="858"/>
        <v>CJ$16</v>
      </c>
      <c r="CK666" s="76" t="str">
        <f t="shared" si="858"/>
        <v>CK$16</v>
      </c>
      <c r="CL666" s="76" t="str">
        <f t="shared" si="858"/>
        <v>CL$16</v>
      </c>
      <c r="CO666" s="76" t="str">
        <f t="shared" ref="CO666:DL666" si="859">CO646</f>
        <v>CO$16</v>
      </c>
      <c r="CP666" s="76" t="str">
        <f t="shared" si="859"/>
        <v>CP$16</v>
      </c>
      <c r="CQ666" s="76" t="str">
        <f t="shared" si="859"/>
        <v>CQ$16</v>
      </c>
      <c r="CR666" s="76" t="str">
        <f t="shared" si="859"/>
        <v>CR$16</v>
      </c>
      <c r="CS666" s="76" t="str">
        <f t="shared" si="859"/>
        <v>CS$16</v>
      </c>
      <c r="CT666" s="76" t="str">
        <f t="shared" si="859"/>
        <v>CT$16</v>
      </c>
      <c r="CU666" s="76" t="str">
        <f t="shared" si="859"/>
        <v>CU$16</v>
      </c>
      <c r="CV666" s="76" t="str">
        <f t="shared" si="859"/>
        <v>CV$16</v>
      </c>
      <c r="CW666" s="76" t="str">
        <f t="shared" si="859"/>
        <v>CW$16</v>
      </c>
      <c r="CX666" s="76" t="str">
        <f t="shared" si="859"/>
        <v>CX$16</v>
      </c>
      <c r="CY666" s="76" t="str">
        <f t="shared" si="859"/>
        <v>CY$16</v>
      </c>
      <c r="CZ666" s="76" t="str">
        <f t="shared" si="859"/>
        <v>CZ$16</v>
      </c>
      <c r="DA666" s="76" t="str">
        <f t="shared" si="859"/>
        <v>DA$16</v>
      </c>
      <c r="DB666" s="76" t="str">
        <f t="shared" si="859"/>
        <v>DB$16</v>
      </c>
      <c r="DC666" s="76" t="str">
        <f t="shared" si="859"/>
        <v>DC$16</v>
      </c>
      <c r="DD666" s="76" t="str">
        <f t="shared" si="859"/>
        <v>DD$16</v>
      </c>
      <c r="DE666" s="76" t="str">
        <f t="shared" si="859"/>
        <v>DE$16</v>
      </c>
      <c r="DF666" s="76" t="str">
        <f t="shared" si="859"/>
        <v>DF$16</v>
      </c>
      <c r="DG666" s="76" t="str">
        <f t="shared" si="859"/>
        <v>DG$16</v>
      </c>
      <c r="DH666" s="76" t="str">
        <f t="shared" si="859"/>
        <v>DH$16</v>
      </c>
      <c r="DI666" s="76" t="str">
        <f t="shared" si="859"/>
        <v>DI$16</v>
      </c>
      <c r="DJ666" s="76" t="str">
        <f t="shared" si="859"/>
        <v>DJ$16</v>
      </c>
      <c r="DK666" s="76" t="str">
        <f t="shared" si="859"/>
        <v>DK$16</v>
      </c>
      <c r="DL666" s="76" t="str">
        <f t="shared" si="859"/>
        <v>DL$16</v>
      </c>
    </row>
    <row r="667" spans="1:116" x14ac:dyDescent="0.4">
      <c r="B667" t="s">
        <v>332</v>
      </c>
      <c r="D667" t="s">
        <v>756</v>
      </c>
      <c r="E667" s="8" t="str">
        <f t="shared" si="855"/>
        <v>667 SUB-PR</v>
      </c>
      <c r="F667" t="s">
        <v>462</v>
      </c>
      <c r="G667" s="8" t="str">
        <f>G647</f>
        <v>Primary volume driver</v>
      </c>
      <c r="H667" s="12"/>
      <c r="I667" s="60"/>
      <c r="J667" s="60"/>
      <c r="K667" s="15"/>
      <c r="L667" s="15"/>
      <c r="M667" s="15"/>
      <c r="N667" s="15"/>
      <c r="O667" s="15"/>
      <c r="P667" s="15"/>
      <c r="R667" s="15"/>
      <c r="S667" s="203" t="str">
        <f t="shared" ref="S667:AX667" si="860">ADDRESS(ROW(S661),COLUMN(S661),2)</f>
        <v>S$661</v>
      </c>
      <c r="T667" s="203" t="str">
        <f t="shared" si="860"/>
        <v>T$661</v>
      </c>
      <c r="U667" s="203" t="str">
        <f t="shared" si="860"/>
        <v>U$661</v>
      </c>
      <c r="V667" s="203" t="str">
        <f t="shared" si="860"/>
        <v>V$661</v>
      </c>
      <c r="W667" s="203" t="str">
        <f t="shared" si="860"/>
        <v>W$661</v>
      </c>
      <c r="X667" s="203" t="str">
        <f t="shared" si="860"/>
        <v>X$661</v>
      </c>
      <c r="Y667" s="203" t="str">
        <f t="shared" si="860"/>
        <v>Y$661</v>
      </c>
      <c r="Z667" s="203" t="str">
        <f t="shared" si="860"/>
        <v>Z$661</v>
      </c>
      <c r="AA667" s="203" t="str">
        <f t="shared" si="860"/>
        <v>AA$661</v>
      </c>
      <c r="AB667" s="203" t="str">
        <f t="shared" si="860"/>
        <v>AB$661</v>
      </c>
      <c r="AC667" s="203" t="str">
        <f t="shared" si="860"/>
        <v>AC$661</v>
      </c>
      <c r="AD667" s="203" t="str">
        <f t="shared" si="860"/>
        <v>AD$661</v>
      </c>
      <c r="AE667" s="203" t="str">
        <f t="shared" si="860"/>
        <v>AE$661</v>
      </c>
      <c r="AF667" s="203" t="str">
        <f t="shared" si="860"/>
        <v>AF$661</v>
      </c>
      <c r="AG667" s="203" t="str">
        <f t="shared" si="860"/>
        <v>AG$661</v>
      </c>
      <c r="AH667" s="203" t="str">
        <f t="shared" si="860"/>
        <v>AH$661</v>
      </c>
      <c r="AI667" s="203" t="str">
        <f t="shared" si="860"/>
        <v>AI$661</v>
      </c>
      <c r="AJ667" s="203" t="str">
        <f t="shared" si="860"/>
        <v>AJ$661</v>
      </c>
      <c r="AK667" s="203" t="str">
        <f t="shared" si="860"/>
        <v>AK$661</v>
      </c>
      <c r="AL667" s="203" t="str">
        <f t="shared" si="860"/>
        <v>AL$661</v>
      </c>
      <c r="AM667" s="203" t="str">
        <f t="shared" si="860"/>
        <v>AM$661</v>
      </c>
      <c r="AN667" s="203" t="str">
        <f t="shared" si="860"/>
        <v>AN$661</v>
      </c>
      <c r="AO667" s="203" t="str">
        <f t="shared" si="860"/>
        <v>AO$661</v>
      </c>
      <c r="AP667" s="203" t="str">
        <f t="shared" si="860"/>
        <v>AP$661</v>
      </c>
      <c r="AQ667" s="203" t="str">
        <f t="shared" si="860"/>
        <v>AQ$661</v>
      </c>
      <c r="AR667" s="203" t="str">
        <f t="shared" si="860"/>
        <v>AR$661</v>
      </c>
      <c r="AS667" s="203" t="str">
        <f t="shared" si="860"/>
        <v>AS$661</v>
      </c>
      <c r="AT667" s="203" t="str">
        <f t="shared" si="860"/>
        <v>AT$661</v>
      </c>
      <c r="AU667" s="203" t="str">
        <f t="shared" si="860"/>
        <v>AU$661</v>
      </c>
      <c r="AV667" s="203" t="str">
        <f t="shared" si="860"/>
        <v>AV$661</v>
      </c>
      <c r="AW667" s="203" t="str">
        <f t="shared" si="860"/>
        <v>AW$661</v>
      </c>
      <c r="AX667" s="203" t="str">
        <f t="shared" si="860"/>
        <v>AX$661</v>
      </c>
      <c r="AY667" s="203" t="str">
        <f t="shared" ref="AY667:CD667" si="861">ADDRESS(ROW(AY661),COLUMN(AY661),2)</f>
        <v>AY$661</v>
      </c>
      <c r="AZ667" s="203" t="str">
        <f t="shared" si="861"/>
        <v>AZ$661</v>
      </c>
      <c r="BA667" s="203" t="str">
        <f t="shared" si="861"/>
        <v>BA$661</v>
      </c>
      <c r="BB667" s="203" t="str">
        <f t="shared" si="861"/>
        <v>BB$661</v>
      </c>
      <c r="BC667" s="203" t="str">
        <f t="shared" si="861"/>
        <v>BC$661</v>
      </c>
      <c r="BD667" s="203" t="str">
        <f t="shared" si="861"/>
        <v>BD$661</v>
      </c>
      <c r="BE667" s="203" t="str">
        <f t="shared" si="861"/>
        <v>BE$661</v>
      </c>
      <c r="BF667" s="203" t="str">
        <f t="shared" si="861"/>
        <v>BF$661</v>
      </c>
      <c r="BG667" s="203" t="str">
        <f t="shared" si="861"/>
        <v>BG$661</v>
      </c>
      <c r="BH667" s="203" t="str">
        <f t="shared" si="861"/>
        <v>BH$661</v>
      </c>
      <c r="BI667" s="203" t="str">
        <f t="shared" si="861"/>
        <v>BI$661</v>
      </c>
      <c r="BJ667" s="203" t="str">
        <f t="shared" si="861"/>
        <v>BJ$661</v>
      </c>
      <c r="BK667" s="203" t="str">
        <f t="shared" si="861"/>
        <v>BK$661</v>
      </c>
      <c r="BL667" s="203" t="str">
        <f t="shared" si="861"/>
        <v>BL$661</v>
      </c>
      <c r="BM667" s="203" t="str">
        <f t="shared" si="861"/>
        <v>BM$661</v>
      </c>
      <c r="BN667" s="203" t="str">
        <f t="shared" si="861"/>
        <v>BN$661</v>
      </c>
      <c r="BO667" s="203" t="str">
        <f t="shared" si="861"/>
        <v>BO$661</v>
      </c>
      <c r="BP667" s="203" t="str">
        <f t="shared" si="861"/>
        <v>BP$661</v>
      </c>
      <c r="BQ667" s="203" t="str">
        <f t="shared" si="861"/>
        <v>BQ$661</v>
      </c>
      <c r="BR667" s="203" t="str">
        <f t="shared" si="861"/>
        <v>BR$661</v>
      </c>
      <c r="BS667" s="203" t="str">
        <f t="shared" si="861"/>
        <v>BS$661</v>
      </c>
      <c r="BT667" s="203" t="str">
        <f t="shared" si="861"/>
        <v>BT$661</v>
      </c>
      <c r="BU667" s="203" t="str">
        <f t="shared" si="861"/>
        <v>BU$661</v>
      </c>
      <c r="BV667" s="203" t="str">
        <f t="shared" si="861"/>
        <v>BV$661</v>
      </c>
      <c r="BW667" s="203" t="str">
        <f t="shared" si="861"/>
        <v>BW$661</v>
      </c>
      <c r="BX667" s="203" t="str">
        <f t="shared" si="861"/>
        <v>BX$661</v>
      </c>
      <c r="BY667" s="203" t="str">
        <f t="shared" si="861"/>
        <v>BY$661</v>
      </c>
      <c r="BZ667" s="203" t="str">
        <f t="shared" si="861"/>
        <v>BZ$661</v>
      </c>
      <c r="CA667" s="203" t="str">
        <f t="shared" si="861"/>
        <v>CA$661</v>
      </c>
      <c r="CB667" s="203" t="str">
        <f t="shared" si="861"/>
        <v>CB$661</v>
      </c>
      <c r="CC667" s="203" t="str">
        <f t="shared" si="861"/>
        <v>CC$661</v>
      </c>
      <c r="CD667" s="203" t="str">
        <f t="shared" si="861"/>
        <v>CD$661</v>
      </c>
      <c r="CE667" s="203" t="str">
        <f t="shared" ref="CE667:CL667" si="862">ADDRESS(ROW(CE661),COLUMN(CE661),2)</f>
        <v>CE$661</v>
      </c>
      <c r="CF667" s="203" t="str">
        <f t="shared" si="862"/>
        <v>CF$661</v>
      </c>
      <c r="CG667" s="203" t="str">
        <f t="shared" si="862"/>
        <v>CG$661</v>
      </c>
      <c r="CH667" s="203" t="str">
        <f t="shared" si="862"/>
        <v>CH$661</v>
      </c>
      <c r="CI667" s="203" t="str">
        <f t="shared" si="862"/>
        <v>CI$661</v>
      </c>
      <c r="CJ667" s="203" t="str">
        <f t="shared" si="862"/>
        <v>CJ$661</v>
      </c>
      <c r="CK667" s="203" t="str">
        <f t="shared" si="862"/>
        <v>CK$661</v>
      </c>
      <c r="CL667" s="203" t="str">
        <f t="shared" si="862"/>
        <v>CL$661</v>
      </c>
      <c r="CN667" s="213"/>
      <c r="CO667" s="203" t="str">
        <f t="shared" ref="CO667:DL667" si="863">ADDRESS(ROW(CO661),COLUMN(CO661),2)</f>
        <v>CO$661</v>
      </c>
      <c r="CP667" s="203" t="str">
        <f t="shared" si="863"/>
        <v>CP$661</v>
      </c>
      <c r="CQ667" s="203" t="str">
        <f t="shared" si="863"/>
        <v>CQ$661</v>
      </c>
      <c r="CR667" s="203" t="str">
        <f t="shared" si="863"/>
        <v>CR$661</v>
      </c>
      <c r="CS667" s="203" t="str">
        <f t="shared" si="863"/>
        <v>CS$661</v>
      </c>
      <c r="CT667" s="203" t="str">
        <f t="shared" si="863"/>
        <v>CT$661</v>
      </c>
      <c r="CU667" s="203" t="str">
        <f t="shared" si="863"/>
        <v>CU$661</v>
      </c>
      <c r="CV667" s="203" t="str">
        <f t="shared" si="863"/>
        <v>CV$661</v>
      </c>
      <c r="CW667" s="203" t="str">
        <f t="shared" si="863"/>
        <v>CW$661</v>
      </c>
      <c r="CX667" s="203" t="str">
        <f t="shared" si="863"/>
        <v>CX$661</v>
      </c>
      <c r="CY667" s="203" t="str">
        <f t="shared" si="863"/>
        <v>CY$661</v>
      </c>
      <c r="CZ667" s="203" t="str">
        <f t="shared" si="863"/>
        <v>CZ$661</v>
      </c>
      <c r="DA667" s="203" t="str">
        <f t="shared" si="863"/>
        <v>DA$661</v>
      </c>
      <c r="DB667" s="203" t="str">
        <f t="shared" si="863"/>
        <v>DB$661</v>
      </c>
      <c r="DC667" s="203" t="str">
        <f t="shared" si="863"/>
        <v>DC$661</v>
      </c>
      <c r="DD667" s="203" t="str">
        <f t="shared" si="863"/>
        <v>DD$661</v>
      </c>
      <c r="DE667" s="203" t="str">
        <f t="shared" si="863"/>
        <v>DE$661</v>
      </c>
      <c r="DF667" s="203" t="str">
        <f t="shared" si="863"/>
        <v>DF$661</v>
      </c>
      <c r="DG667" s="203" t="str">
        <f t="shared" si="863"/>
        <v>DG$661</v>
      </c>
      <c r="DH667" s="203" t="str">
        <f t="shared" si="863"/>
        <v>DH$661</v>
      </c>
      <c r="DI667" s="203" t="str">
        <f t="shared" si="863"/>
        <v>DI$661</v>
      </c>
      <c r="DJ667" s="203" t="str">
        <f t="shared" si="863"/>
        <v>DJ$661</v>
      </c>
      <c r="DK667" s="203" t="str">
        <f t="shared" si="863"/>
        <v>DK$661</v>
      </c>
      <c r="DL667" s="203" t="str">
        <f t="shared" si="863"/>
        <v>DL$661</v>
      </c>
    </row>
    <row r="668" spans="1:116" x14ac:dyDescent="0.4">
      <c r="B668" t="s">
        <v>332</v>
      </c>
      <c r="D668" t="s">
        <v>756</v>
      </c>
      <c r="E668" s="8" t="str">
        <f t="shared" si="855"/>
        <v>668 SUB-PR</v>
      </c>
      <c r="F668" t="s">
        <v>491</v>
      </c>
      <c r="G668" s="8" t="str">
        <f>G653</f>
        <v>Subscription Revenue - (Primary label)</v>
      </c>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c r="CN668" s="60"/>
      <c r="CO668" s="76"/>
      <c r="CP668" s="76"/>
      <c r="CQ668" s="76"/>
      <c r="CR668" s="76"/>
      <c r="CS668" s="76"/>
      <c r="CT668" s="76"/>
      <c r="CU668" s="76"/>
      <c r="CV668" s="76"/>
      <c r="CW668" s="76"/>
      <c r="CX668" s="76"/>
      <c r="CY668" s="76"/>
      <c r="CZ668" s="76"/>
      <c r="DA668" s="76"/>
      <c r="DB668" s="76"/>
      <c r="DC668" s="76"/>
      <c r="DD668" s="76"/>
      <c r="DE668" s="76"/>
      <c r="DF668" s="76"/>
      <c r="DG668" s="76"/>
      <c r="DH668" s="76"/>
      <c r="DI668" s="76"/>
      <c r="DJ668" s="76"/>
      <c r="DK668" s="76"/>
      <c r="DL668" s="76"/>
    </row>
    <row r="669" spans="1:116" x14ac:dyDescent="0.4">
      <c r="B669" t="s">
        <v>332</v>
      </c>
      <c r="D669" t="s">
        <v>756</v>
      </c>
      <c r="E669" s="8" t="str">
        <f t="shared" si="855"/>
        <v>669 SUB-PR</v>
      </c>
      <c r="F669" t="s">
        <v>505</v>
      </c>
      <c r="G669" s="8" t="str">
        <f>G649</f>
        <v xml:space="preserve">secondary unit </v>
      </c>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c r="CN669" s="60"/>
      <c r="CO669" s="76"/>
      <c r="CP669" s="76"/>
      <c r="CQ669" s="76"/>
      <c r="CR669" s="76"/>
      <c r="CS669" s="76"/>
      <c r="CT669" s="76"/>
      <c r="CU669" s="76"/>
      <c r="CV669" s="76"/>
      <c r="CW669" s="76"/>
      <c r="CX669" s="76"/>
      <c r="CY669" s="76"/>
      <c r="CZ669" s="76"/>
      <c r="DA669" s="76"/>
      <c r="DB669" s="76"/>
      <c r="DC669" s="76"/>
      <c r="DD669" s="76"/>
      <c r="DE669" s="76"/>
      <c r="DF669" s="76"/>
      <c r="DG669" s="76"/>
      <c r="DH669" s="76"/>
      <c r="DI669" s="76"/>
      <c r="DJ669" s="76"/>
      <c r="DK669" s="76"/>
      <c r="DL669" s="76"/>
    </row>
    <row r="670" spans="1:116" x14ac:dyDescent="0.4">
      <c r="B670" t="s">
        <v>332</v>
      </c>
      <c r="D670" t="s">
        <v>756</v>
      </c>
      <c r="E670" s="8" t="str">
        <f t="shared" ref="E670" si="864">ROW()&amp;" "&amp;D670</f>
        <v>670 SUB-PR</v>
      </c>
      <c r="F670" t="s">
        <v>463</v>
      </c>
      <c r="G670" s="8" t="str">
        <f>G650</f>
        <v>Secondary revenue driver</v>
      </c>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c r="CN670" s="60"/>
      <c r="CO670" s="76"/>
      <c r="CP670" s="76"/>
      <c r="CQ670" s="76"/>
      <c r="CR670" s="76"/>
      <c r="CS670" s="76"/>
      <c r="CT670" s="76"/>
      <c r="CU670" s="76"/>
      <c r="CV670" s="76"/>
      <c r="CW670" s="76"/>
      <c r="CX670" s="76"/>
      <c r="CY670" s="76"/>
      <c r="CZ670" s="76"/>
      <c r="DA670" s="76"/>
      <c r="DB670" s="76"/>
      <c r="DC670" s="76"/>
      <c r="DD670" s="76"/>
      <c r="DE670" s="76"/>
      <c r="DF670" s="76"/>
      <c r="DG670" s="76"/>
      <c r="DH670" s="76"/>
      <c r="DI670" s="76"/>
      <c r="DJ670" s="76"/>
      <c r="DK670" s="76"/>
      <c r="DL670" s="76"/>
    </row>
    <row r="671" spans="1:116" x14ac:dyDescent="0.4">
      <c r="B671" t="s">
        <v>332</v>
      </c>
      <c r="D671" t="s">
        <v>756</v>
      </c>
      <c r="E671" s="8" t="str">
        <f t="shared" ref="E671" si="865">ROW()&amp;" "&amp;D671</f>
        <v>671 SUB-PR</v>
      </c>
      <c r="F671" t="s">
        <v>464</v>
      </c>
      <c r="G671" t="s">
        <v>464</v>
      </c>
      <c r="CO671" s="8"/>
      <c r="CP671" s="8"/>
      <c r="CQ671" s="8"/>
      <c r="CR671" s="8"/>
      <c r="CS671" s="8"/>
      <c r="CT671" s="8"/>
      <c r="CU671" s="8"/>
      <c r="CV671" s="8"/>
      <c r="CW671" s="8"/>
      <c r="CX671" s="8"/>
      <c r="CY671" s="8"/>
      <c r="CZ671" s="8"/>
      <c r="DA671" s="8"/>
      <c r="DB671" s="8"/>
      <c r="DC671" s="8"/>
      <c r="DD671" s="8"/>
      <c r="DE671" s="8"/>
      <c r="DF671" s="8"/>
      <c r="DG671" s="8"/>
      <c r="DH671" s="8"/>
      <c r="DI671" s="8"/>
      <c r="DJ671" s="8"/>
      <c r="DK671" s="8"/>
      <c r="DL671" s="8"/>
    </row>
    <row r="672" spans="1:116" x14ac:dyDescent="0.4">
      <c r="A672" s="174"/>
      <c r="E672" s="8"/>
      <c r="G672" s="175" t="s">
        <v>490</v>
      </c>
      <c r="H672" s="174"/>
      <c r="I672" s="176"/>
      <c r="J672" s="176"/>
      <c r="K672" s="197"/>
      <c r="L672" s="197"/>
      <c r="M672" s="197"/>
      <c r="N672" s="197"/>
      <c r="O672" s="197"/>
      <c r="P672" s="197"/>
      <c r="R672" s="198"/>
      <c r="S672" s="174"/>
      <c r="T672" s="174"/>
      <c r="U672" s="174"/>
      <c r="V672" s="174"/>
      <c r="W672" s="174"/>
      <c r="X672" s="174"/>
      <c r="Y672" s="174"/>
      <c r="Z672" s="174"/>
      <c r="AA672" s="174"/>
      <c r="AB672" s="174"/>
      <c r="AC672" s="174"/>
      <c r="AD672" s="174"/>
      <c r="AE672" s="174"/>
      <c r="AF672" s="174"/>
      <c r="AG672" s="174"/>
      <c r="AH672" s="174"/>
      <c r="AI672" s="174"/>
      <c r="AJ672" s="174"/>
      <c r="AK672" s="174"/>
      <c r="AL672" s="174"/>
      <c r="AM672" s="174"/>
      <c r="AN672" s="174"/>
      <c r="AO672" s="174"/>
      <c r="AP672" s="174"/>
      <c r="AQ672" s="174"/>
      <c r="AR672" s="174"/>
      <c r="AS672" s="174"/>
      <c r="AT672" s="174"/>
      <c r="AU672" s="174"/>
      <c r="AV672" s="174"/>
      <c r="AW672" s="174"/>
      <c r="AX672" s="174"/>
      <c r="AY672" s="174"/>
      <c r="AZ672" s="174"/>
      <c r="BA672" s="174"/>
      <c r="BB672" s="174"/>
      <c r="BC672" s="174"/>
      <c r="BD672" s="174"/>
      <c r="BE672" s="174"/>
      <c r="BF672" s="174"/>
      <c r="BG672" s="174"/>
      <c r="BH672" s="174"/>
      <c r="BI672" s="174"/>
      <c r="BJ672" s="174"/>
      <c r="BK672" s="174"/>
      <c r="BL672" s="174"/>
      <c r="BM672" s="174"/>
      <c r="BN672" s="174"/>
      <c r="BO672" s="174"/>
      <c r="BP672" s="174"/>
      <c r="BQ672" s="174"/>
      <c r="BR672" s="174"/>
      <c r="BS672" s="174"/>
      <c r="BT672" s="174"/>
      <c r="BU672" s="174"/>
      <c r="BV672" s="174"/>
      <c r="BW672" s="174"/>
      <c r="BX672" s="174"/>
      <c r="BY672" s="174"/>
      <c r="BZ672" s="174"/>
      <c r="CA672" s="174"/>
      <c r="CB672" s="174"/>
      <c r="CC672" s="174"/>
      <c r="CD672" s="174"/>
      <c r="CE672" s="174"/>
      <c r="CF672" s="174"/>
      <c r="CG672" s="174"/>
      <c r="CH672" s="174"/>
      <c r="CI672" s="174"/>
      <c r="CJ672" s="174"/>
      <c r="CK672" s="174"/>
      <c r="CL672" s="174"/>
      <c r="CN672" s="176"/>
      <c r="CO672" s="174"/>
      <c r="CP672" s="174"/>
      <c r="CQ672" s="174"/>
      <c r="CR672" s="174"/>
      <c r="CS672" s="174"/>
      <c r="CT672" s="174"/>
      <c r="CU672" s="174"/>
      <c r="CV672" s="174"/>
      <c r="CW672" s="174"/>
      <c r="CX672" s="174"/>
      <c r="CY672" s="174"/>
      <c r="CZ672" s="174"/>
      <c r="DA672" s="174"/>
      <c r="DB672" s="174"/>
      <c r="DC672" s="174"/>
      <c r="DD672" s="174"/>
      <c r="DE672" s="174"/>
      <c r="DF672" s="174"/>
      <c r="DG672" s="174"/>
      <c r="DH672" s="174"/>
      <c r="DI672" s="174"/>
      <c r="DJ672" s="174"/>
      <c r="DK672" s="174"/>
      <c r="DL672" s="174"/>
    </row>
    <row r="673" spans="1:116" x14ac:dyDescent="0.4">
      <c r="A673" s="174"/>
      <c r="E673" s="8"/>
      <c r="G673" s="175" t="s">
        <v>492</v>
      </c>
      <c r="H673" s="174"/>
      <c r="I673" s="176"/>
      <c r="J673" s="176"/>
      <c r="K673" s="197"/>
      <c r="L673" s="197"/>
      <c r="M673" s="197"/>
      <c r="N673" s="197"/>
      <c r="O673" s="197"/>
      <c r="P673" s="197"/>
      <c r="R673" s="198"/>
      <c r="S673" s="174"/>
      <c r="T673" s="174"/>
      <c r="U673" s="174"/>
      <c r="V673" s="174"/>
      <c r="W673" s="174"/>
      <c r="X673" s="174"/>
      <c r="Y673" s="174"/>
      <c r="Z673" s="174"/>
      <c r="AA673" s="174"/>
      <c r="AB673" s="174"/>
      <c r="AC673" s="174"/>
      <c r="AD673" s="174"/>
      <c r="AE673" s="174"/>
      <c r="AF673" s="174"/>
      <c r="AG673" s="174"/>
      <c r="AH673" s="174"/>
      <c r="AI673" s="174"/>
      <c r="AJ673" s="174"/>
      <c r="AK673" s="174"/>
      <c r="AL673" s="174"/>
      <c r="AM673" s="174"/>
      <c r="AN673" s="174"/>
      <c r="AO673" s="174"/>
      <c r="AP673" s="174"/>
      <c r="AQ673" s="174"/>
      <c r="AR673" s="174"/>
      <c r="AS673" s="174"/>
      <c r="AT673" s="174"/>
      <c r="AU673" s="174"/>
      <c r="AV673" s="174"/>
      <c r="AW673" s="174"/>
      <c r="AX673" s="174"/>
      <c r="AY673" s="174"/>
      <c r="AZ673" s="174"/>
      <c r="BA673" s="174"/>
      <c r="BB673" s="174"/>
      <c r="BC673" s="174"/>
      <c r="BD673" s="174"/>
      <c r="BE673" s="174"/>
      <c r="BF673" s="174"/>
      <c r="BG673" s="174"/>
      <c r="BH673" s="174"/>
      <c r="BI673" s="174"/>
      <c r="BJ673" s="174"/>
      <c r="BK673" s="174"/>
      <c r="BL673" s="174"/>
      <c r="BM673" s="174"/>
      <c r="BN673" s="174"/>
      <c r="BO673" s="174"/>
      <c r="BP673" s="174"/>
      <c r="BQ673" s="174"/>
      <c r="BR673" s="174"/>
      <c r="BS673" s="174"/>
      <c r="BT673" s="174"/>
      <c r="BU673" s="174"/>
      <c r="BV673" s="174"/>
      <c r="BW673" s="174"/>
      <c r="BX673" s="174"/>
      <c r="BY673" s="174"/>
      <c r="BZ673" s="174"/>
      <c r="CA673" s="174"/>
      <c r="CB673" s="174"/>
      <c r="CC673" s="174"/>
      <c r="CD673" s="174"/>
      <c r="CE673" s="174"/>
      <c r="CF673" s="174"/>
      <c r="CG673" s="174"/>
      <c r="CH673" s="174"/>
      <c r="CI673" s="174"/>
      <c r="CJ673" s="174"/>
      <c r="CK673" s="174"/>
      <c r="CL673" s="174"/>
      <c r="CN673" s="176"/>
      <c r="CO673" s="174"/>
      <c r="CP673" s="174"/>
      <c r="CQ673" s="174"/>
      <c r="CR673" s="174"/>
      <c r="CS673" s="174"/>
      <c r="CT673" s="174"/>
      <c r="CU673" s="174"/>
      <c r="CV673" s="174"/>
      <c r="CW673" s="174"/>
      <c r="CX673" s="174"/>
      <c r="CY673" s="174"/>
      <c r="CZ673" s="174"/>
      <c r="DA673" s="174"/>
      <c r="DB673" s="174"/>
      <c r="DC673" s="174"/>
      <c r="DD673" s="174"/>
      <c r="DE673" s="174"/>
      <c r="DF673" s="174"/>
      <c r="DG673" s="174"/>
      <c r="DH673" s="174"/>
      <c r="DI673" s="174"/>
      <c r="DJ673" s="174"/>
      <c r="DK673" s="174"/>
      <c r="DL673" s="174"/>
    </row>
    <row r="674" spans="1:116" x14ac:dyDescent="0.4">
      <c r="A674" s="174"/>
      <c r="E674" s="8"/>
      <c r="G674" s="175" t="s">
        <v>461</v>
      </c>
      <c r="H674" s="174"/>
      <c r="I674" s="176"/>
      <c r="J674" s="176"/>
      <c r="K674" s="197"/>
      <c r="L674" s="197"/>
      <c r="M674" s="197"/>
      <c r="N674" s="197"/>
      <c r="O674" s="197"/>
      <c r="P674" s="197"/>
      <c r="R674" s="198"/>
      <c r="S674" s="199" t="str">
        <f t="shared" ref="S674:AX674" si="866">S$20</f>
        <v>S$16</v>
      </c>
      <c r="T674" s="199" t="str">
        <f t="shared" si="866"/>
        <v>T$16</v>
      </c>
      <c r="U674" s="199" t="str">
        <f t="shared" si="866"/>
        <v>U$16</v>
      </c>
      <c r="V674" s="199" t="str">
        <f t="shared" si="866"/>
        <v>V$16</v>
      </c>
      <c r="W674" s="199" t="str">
        <f t="shared" si="866"/>
        <v>W$16</v>
      </c>
      <c r="X674" s="199" t="str">
        <f t="shared" si="866"/>
        <v>X$16</v>
      </c>
      <c r="Y674" s="199" t="str">
        <f t="shared" si="866"/>
        <v>Y$16</v>
      </c>
      <c r="Z674" s="199" t="str">
        <f t="shared" si="866"/>
        <v>Z$16</v>
      </c>
      <c r="AA674" s="199" t="str">
        <f t="shared" si="866"/>
        <v>AA$16</v>
      </c>
      <c r="AB674" s="199" t="str">
        <f t="shared" si="866"/>
        <v>AB$16</v>
      </c>
      <c r="AC674" s="199" t="str">
        <f t="shared" si="866"/>
        <v>AC$16</v>
      </c>
      <c r="AD674" s="199" t="str">
        <f t="shared" si="866"/>
        <v>AD$16</v>
      </c>
      <c r="AE674" s="199" t="str">
        <f t="shared" si="866"/>
        <v>AE$16</v>
      </c>
      <c r="AF674" s="199" t="str">
        <f t="shared" si="866"/>
        <v>AF$16</v>
      </c>
      <c r="AG674" s="199" t="str">
        <f t="shared" si="866"/>
        <v>AG$16</v>
      </c>
      <c r="AH674" s="199" t="str">
        <f t="shared" si="866"/>
        <v>AH$16</v>
      </c>
      <c r="AI674" s="199" t="str">
        <f t="shared" si="866"/>
        <v>AI$16</v>
      </c>
      <c r="AJ674" s="199" t="str">
        <f t="shared" si="866"/>
        <v>AJ$16</v>
      </c>
      <c r="AK674" s="199" t="str">
        <f t="shared" si="866"/>
        <v>AK$16</v>
      </c>
      <c r="AL674" s="199" t="str">
        <f t="shared" si="866"/>
        <v>AL$16</v>
      </c>
      <c r="AM674" s="199" t="str">
        <f t="shared" si="866"/>
        <v>AM$16</v>
      </c>
      <c r="AN674" s="199" t="str">
        <f t="shared" si="866"/>
        <v>AN$16</v>
      </c>
      <c r="AO674" s="199" t="str">
        <f t="shared" si="866"/>
        <v>AO$16</v>
      </c>
      <c r="AP674" s="199" t="str">
        <f t="shared" si="866"/>
        <v>AP$16</v>
      </c>
      <c r="AQ674" s="199" t="str">
        <f t="shared" si="866"/>
        <v>AQ$16</v>
      </c>
      <c r="AR674" s="199" t="str">
        <f t="shared" si="866"/>
        <v>AR$16</v>
      </c>
      <c r="AS674" s="199" t="str">
        <f t="shared" si="866"/>
        <v>AS$16</v>
      </c>
      <c r="AT674" s="199" t="str">
        <f t="shared" si="866"/>
        <v>AT$16</v>
      </c>
      <c r="AU674" s="199" t="str">
        <f t="shared" si="866"/>
        <v>AU$16</v>
      </c>
      <c r="AV674" s="199" t="str">
        <f t="shared" si="866"/>
        <v>AV$16</v>
      </c>
      <c r="AW674" s="199" t="str">
        <f t="shared" si="866"/>
        <v>AW$16</v>
      </c>
      <c r="AX674" s="199" t="str">
        <f t="shared" si="866"/>
        <v>AX$16</v>
      </c>
      <c r="AY674" s="199" t="str">
        <f t="shared" ref="AY674:CD674" si="867">AY$20</f>
        <v>AY$16</v>
      </c>
      <c r="AZ674" s="199" t="str">
        <f t="shared" si="867"/>
        <v>AZ$16</v>
      </c>
      <c r="BA674" s="199" t="str">
        <f t="shared" si="867"/>
        <v>BA$16</v>
      </c>
      <c r="BB674" s="199" t="str">
        <f t="shared" si="867"/>
        <v>BB$16</v>
      </c>
      <c r="BC674" s="199" t="str">
        <f t="shared" si="867"/>
        <v>BC$16</v>
      </c>
      <c r="BD674" s="199" t="str">
        <f t="shared" si="867"/>
        <v>BD$16</v>
      </c>
      <c r="BE674" s="199" t="str">
        <f t="shared" si="867"/>
        <v>BE$16</v>
      </c>
      <c r="BF674" s="199" t="str">
        <f t="shared" si="867"/>
        <v>BF$16</v>
      </c>
      <c r="BG674" s="199" t="str">
        <f t="shared" si="867"/>
        <v>BG$16</v>
      </c>
      <c r="BH674" s="199" t="str">
        <f t="shared" si="867"/>
        <v>BH$16</v>
      </c>
      <c r="BI674" s="199" t="str">
        <f t="shared" si="867"/>
        <v>BI$16</v>
      </c>
      <c r="BJ674" s="199" t="str">
        <f t="shared" si="867"/>
        <v>BJ$16</v>
      </c>
      <c r="BK674" s="199" t="str">
        <f t="shared" si="867"/>
        <v>BK$16</v>
      </c>
      <c r="BL674" s="199" t="str">
        <f t="shared" si="867"/>
        <v>BL$16</v>
      </c>
      <c r="BM674" s="199" t="str">
        <f t="shared" si="867"/>
        <v>BM$16</v>
      </c>
      <c r="BN674" s="199" t="str">
        <f t="shared" si="867"/>
        <v>BN$16</v>
      </c>
      <c r="BO674" s="199" t="str">
        <f t="shared" si="867"/>
        <v>BO$16</v>
      </c>
      <c r="BP674" s="199" t="str">
        <f t="shared" si="867"/>
        <v>BP$16</v>
      </c>
      <c r="BQ674" s="199" t="str">
        <f t="shared" si="867"/>
        <v>BQ$16</v>
      </c>
      <c r="BR674" s="199" t="str">
        <f t="shared" si="867"/>
        <v>BR$16</v>
      </c>
      <c r="BS674" s="199" t="str">
        <f t="shared" si="867"/>
        <v>BS$16</v>
      </c>
      <c r="BT674" s="199" t="str">
        <f t="shared" si="867"/>
        <v>BT$16</v>
      </c>
      <c r="BU674" s="199" t="str">
        <f t="shared" si="867"/>
        <v>BU$16</v>
      </c>
      <c r="BV674" s="199" t="str">
        <f t="shared" si="867"/>
        <v>BV$16</v>
      </c>
      <c r="BW674" s="199" t="str">
        <f t="shared" si="867"/>
        <v>BW$16</v>
      </c>
      <c r="BX674" s="199" t="str">
        <f t="shared" si="867"/>
        <v>BX$16</v>
      </c>
      <c r="BY674" s="199" t="str">
        <f t="shared" si="867"/>
        <v>BY$16</v>
      </c>
      <c r="BZ674" s="199" t="str">
        <f t="shared" si="867"/>
        <v>BZ$16</v>
      </c>
      <c r="CA674" s="199" t="str">
        <f t="shared" si="867"/>
        <v>CA$16</v>
      </c>
      <c r="CB674" s="199" t="str">
        <f t="shared" si="867"/>
        <v>CB$16</v>
      </c>
      <c r="CC674" s="199" t="str">
        <f t="shared" si="867"/>
        <v>CC$16</v>
      </c>
      <c r="CD674" s="199" t="str">
        <f t="shared" si="867"/>
        <v>CD$16</v>
      </c>
      <c r="CE674" s="199" t="str">
        <f t="shared" ref="CE674:CL674" si="868">CE$20</f>
        <v>CE$16</v>
      </c>
      <c r="CF674" s="199" t="str">
        <f t="shared" si="868"/>
        <v>CF$16</v>
      </c>
      <c r="CG674" s="199" t="str">
        <f t="shared" si="868"/>
        <v>CG$16</v>
      </c>
      <c r="CH674" s="199" t="str">
        <f t="shared" si="868"/>
        <v>CH$16</v>
      </c>
      <c r="CI674" s="199" t="str">
        <f t="shared" si="868"/>
        <v>CI$16</v>
      </c>
      <c r="CJ674" s="199" t="str">
        <f t="shared" si="868"/>
        <v>CJ$16</v>
      </c>
      <c r="CK674" s="199" t="str">
        <f t="shared" si="868"/>
        <v>CK$16</v>
      </c>
      <c r="CL674" s="199" t="str">
        <f t="shared" si="868"/>
        <v>CL$16</v>
      </c>
      <c r="CN674" s="176"/>
      <c r="CO674" s="199" t="str">
        <f t="shared" ref="CO674:DL674" si="869">CO$20</f>
        <v>CO$16</v>
      </c>
      <c r="CP674" s="199" t="str">
        <f t="shared" si="869"/>
        <v>CP$16</v>
      </c>
      <c r="CQ674" s="199" t="str">
        <f t="shared" si="869"/>
        <v>CQ$16</v>
      </c>
      <c r="CR674" s="199" t="str">
        <f t="shared" si="869"/>
        <v>CR$16</v>
      </c>
      <c r="CS674" s="199" t="str">
        <f t="shared" si="869"/>
        <v>CS$16</v>
      </c>
      <c r="CT674" s="199" t="str">
        <f t="shared" si="869"/>
        <v>CT$16</v>
      </c>
      <c r="CU674" s="199" t="str">
        <f t="shared" si="869"/>
        <v>CU$16</v>
      </c>
      <c r="CV674" s="199" t="str">
        <f t="shared" si="869"/>
        <v>CV$16</v>
      </c>
      <c r="CW674" s="199" t="str">
        <f t="shared" si="869"/>
        <v>CW$16</v>
      </c>
      <c r="CX674" s="199" t="str">
        <f t="shared" si="869"/>
        <v>CX$16</v>
      </c>
      <c r="CY674" s="199" t="str">
        <f t="shared" si="869"/>
        <v>CY$16</v>
      </c>
      <c r="CZ674" s="199" t="str">
        <f t="shared" si="869"/>
        <v>CZ$16</v>
      </c>
      <c r="DA674" s="199" t="str">
        <f t="shared" si="869"/>
        <v>DA$16</v>
      </c>
      <c r="DB674" s="199" t="str">
        <f t="shared" si="869"/>
        <v>DB$16</v>
      </c>
      <c r="DC674" s="199" t="str">
        <f t="shared" si="869"/>
        <v>DC$16</v>
      </c>
      <c r="DD674" s="199" t="str">
        <f t="shared" si="869"/>
        <v>DD$16</v>
      </c>
      <c r="DE674" s="199" t="str">
        <f t="shared" si="869"/>
        <v>DE$16</v>
      </c>
      <c r="DF674" s="199" t="str">
        <f t="shared" si="869"/>
        <v>DF$16</v>
      </c>
      <c r="DG674" s="199" t="str">
        <f t="shared" si="869"/>
        <v>DG$16</v>
      </c>
      <c r="DH674" s="199" t="str">
        <f t="shared" si="869"/>
        <v>DH$16</v>
      </c>
      <c r="DI674" s="199" t="str">
        <f t="shared" si="869"/>
        <v>DI$16</v>
      </c>
      <c r="DJ674" s="199" t="str">
        <f t="shared" si="869"/>
        <v>DJ$16</v>
      </c>
      <c r="DK674" s="199" t="str">
        <f t="shared" si="869"/>
        <v>DK$16</v>
      </c>
      <c r="DL674" s="199" t="str">
        <f t="shared" si="869"/>
        <v>DL$16</v>
      </c>
    </row>
    <row r="675" spans="1:116" x14ac:dyDescent="0.4">
      <c r="A675" s="174"/>
      <c r="E675" s="8"/>
      <c r="G675" s="175" t="s">
        <v>462</v>
      </c>
      <c r="H675" s="200"/>
      <c r="I675" s="201"/>
      <c r="J675" s="201"/>
      <c r="K675" s="202"/>
      <c r="L675" s="202"/>
      <c r="M675" s="202"/>
      <c r="N675" s="202"/>
      <c r="O675" s="202"/>
      <c r="P675" s="202"/>
      <c r="R675" s="202"/>
      <c r="S675" s="199" t="str">
        <f t="shared" ref="S675:AX675" si="870">S$21</f>
        <v>S$17</v>
      </c>
      <c r="T675" s="199" t="str">
        <f t="shared" si="870"/>
        <v>T$17</v>
      </c>
      <c r="U675" s="199" t="str">
        <f t="shared" si="870"/>
        <v>U$17</v>
      </c>
      <c r="V675" s="199" t="str">
        <f t="shared" si="870"/>
        <v>V$17</v>
      </c>
      <c r="W675" s="199" t="str">
        <f t="shared" si="870"/>
        <v>W$17</v>
      </c>
      <c r="X675" s="199" t="str">
        <f t="shared" si="870"/>
        <v>X$17</v>
      </c>
      <c r="Y675" s="199" t="str">
        <f t="shared" si="870"/>
        <v>Y$17</v>
      </c>
      <c r="Z675" s="199" t="str">
        <f t="shared" si="870"/>
        <v>Z$17</v>
      </c>
      <c r="AA675" s="199" t="str">
        <f t="shared" si="870"/>
        <v>AA$17</v>
      </c>
      <c r="AB675" s="199" t="str">
        <f t="shared" si="870"/>
        <v>AB$17</v>
      </c>
      <c r="AC675" s="199" t="str">
        <f t="shared" si="870"/>
        <v>AC$17</v>
      </c>
      <c r="AD675" s="199" t="str">
        <f t="shared" si="870"/>
        <v>AD$17</v>
      </c>
      <c r="AE675" s="199" t="str">
        <f t="shared" si="870"/>
        <v>AE$17</v>
      </c>
      <c r="AF675" s="199" t="str">
        <f t="shared" si="870"/>
        <v>AF$17</v>
      </c>
      <c r="AG675" s="199" t="str">
        <f t="shared" si="870"/>
        <v>AG$17</v>
      </c>
      <c r="AH675" s="199" t="str">
        <f t="shared" si="870"/>
        <v>AH$17</v>
      </c>
      <c r="AI675" s="199" t="str">
        <f t="shared" si="870"/>
        <v>AI$17</v>
      </c>
      <c r="AJ675" s="199" t="str">
        <f t="shared" si="870"/>
        <v>AJ$17</v>
      </c>
      <c r="AK675" s="199" t="str">
        <f t="shared" si="870"/>
        <v>AK$17</v>
      </c>
      <c r="AL675" s="199" t="str">
        <f t="shared" si="870"/>
        <v>AL$17</v>
      </c>
      <c r="AM675" s="199" t="str">
        <f t="shared" si="870"/>
        <v>AM$17</v>
      </c>
      <c r="AN675" s="199" t="str">
        <f t="shared" si="870"/>
        <v>AN$17</v>
      </c>
      <c r="AO675" s="199" t="str">
        <f t="shared" si="870"/>
        <v>AO$17</v>
      </c>
      <c r="AP675" s="199" t="str">
        <f t="shared" si="870"/>
        <v>AP$17</v>
      </c>
      <c r="AQ675" s="199" t="str">
        <f t="shared" si="870"/>
        <v>AQ$17</v>
      </c>
      <c r="AR675" s="199" t="str">
        <f t="shared" si="870"/>
        <v>AR$17</v>
      </c>
      <c r="AS675" s="199" t="str">
        <f t="shared" si="870"/>
        <v>AS$17</v>
      </c>
      <c r="AT675" s="199" t="str">
        <f t="shared" si="870"/>
        <v>AT$17</v>
      </c>
      <c r="AU675" s="199" t="str">
        <f t="shared" si="870"/>
        <v>AU$17</v>
      </c>
      <c r="AV675" s="199" t="str">
        <f t="shared" si="870"/>
        <v>AV$17</v>
      </c>
      <c r="AW675" s="199" t="str">
        <f t="shared" si="870"/>
        <v>AW$17</v>
      </c>
      <c r="AX675" s="199" t="str">
        <f t="shared" si="870"/>
        <v>AX$17</v>
      </c>
      <c r="AY675" s="199" t="str">
        <f t="shared" ref="AY675:CD675" si="871">AY$21</f>
        <v>AY$17</v>
      </c>
      <c r="AZ675" s="199" t="str">
        <f t="shared" si="871"/>
        <v>AZ$17</v>
      </c>
      <c r="BA675" s="199" t="str">
        <f t="shared" si="871"/>
        <v>BA$17</v>
      </c>
      <c r="BB675" s="199" t="str">
        <f t="shared" si="871"/>
        <v>BB$17</v>
      </c>
      <c r="BC675" s="199" t="str">
        <f t="shared" si="871"/>
        <v>BC$17</v>
      </c>
      <c r="BD675" s="199" t="str">
        <f t="shared" si="871"/>
        <v>BD$17</v>
      </c>
      <c r="BE675" s="199" t="str">
        <f t="shared" si="871"/>
        <v>BE$17</v>
      </c>
      <c r="BF675" s="199" t="str">
        <f t="shared" si="871"/>
        <v>BF$17</v>
      </c>
      <c r="BG675" s="199" t="str">
        <f t="shared" si="871"/>
        <v>BG$17</v>
      </c>
      <c r="BH675" s="199" t="str">
        <f t="shared" si="871"/>
        <v>BH$17</v>
      </c>
      <c r="BI675" s="199" t="str">
        <f t="shared" si="871"/>
        <v>BI$17</v>
      </c>
      <c r="BJ675" s="199" t="str">
        <f t="shared" si="871"/>
        <v>BJ$17</v>
      </c>
      <c r="BK675" s="199" t="str">
        <f t="shared" si="871"/>
        <v>BK$17</v>
      </c>
      <c r="BL675" s="199" t="str">
        <f t="shared" si="871"/>
        <v>BL$17</v>
      </c>
      <c r="BM675" s="199" t="str">
        <f t="shared" si="871"/>
        <v>BM$17</v>
      </c>
      <c r="BN675" s="199" t="str">
        <f t="shared" si="871"/>
        <v>BN$17</v>
      </c>
      <c r="BO675" s="199" t="str">
        <f t="shared" si="871"/>
        <v>BO$17</v>
      </c>
      <c r="BP675" s="199" t="str">
        <f t="shared" si="871"/>
        <v>BP$17</v>
      </c>
      <c r="BQ675" s="199" t="str">
        <f t="shared" si="871"/>
        <v>BQ$17</v>
      </c>
      <c r="BR675" s="199" t="str">
        <f t="shared" si="871"/>
        <v>BR$17</v>
      </c>
      <c r="BS675" s="199" t="str">
        <f t="shared" si="871"/>
        <v>BS$17</v>
      </c>
      <c r="BT675" s="199" t="str">
        <f t="shared" si="871"/>
        <v>BT$17</v>
      </c>
      <c r="BU675" s="199" t="str">
        <f t="shared" si="871"/>
        <v>BU$17</v>
      </c>
      <c r="BV675" s="199" t="str">
        <f t="shared" si="871"/>
        <v>BV$17</v>
      </c>
      <c r="BW675" s="199" t="str">
        <f t="shared" si="871"/>
        <v>BW$17</v>
      </c>
      <c r="BX675" s="199" t="str">
        <f t="shared" si="871"/>
        <v>BX$17</v>
      </c>
      <c r="BY675" s="199" t="str">
        <f t="shared" si="871"/>
        <v>BY$17</v>
      </c>
      <c r="BZ675" s="199" t="str">
        <f t="shared" si="871"/>
        <v>BZ$17</v>
      </c>
      <c r="CA675" s="199" t="str">
        <f t="shared" si="871"/>
        <v>CA$17</v>
      </c>
      <c r="CB675" s="199" t="str">
        <f t="shared" si="871"/>
        <v>CB$17</v>
      </c>
      <c r="CC675" s="199" t="str">
        <f t="shared" si="871"/>
        <v>CC$17</v>
      </c>
      <c r="CD675" s="199" t="str">
        <f t="shared" si="871"/>
        <v>CD$17</v>
      </c>
      <c r="CE675" s="199" t="str">
        <f t="shared" ref="CE675:CL675" si="872">CE$21</f>
        <v>CE$17</v>
      </c>
      <c r="CF675" s="199" t="str">
        <f t="shared" si="872"/>
        <v>CF$17</v>
      </c>
      <c r="CG675" s="199" t="str">
        <f t="shared" si="872"/>
        <v>CG$17</v>
      </c>
      <c r="CH675" s="199" t="str">
        <f t="shared" si="872"/>
        <v>CH$17</v>
      </c>
      <c r="CI675" s="199" t="str">
        <f t="shared" si="872"/>
        <v>CI$17</v>
      </c>
      <c r="CJ675" s="199" t="str">
        <f t="shared" si="872"/>
        <v>CJ$17</v>
      </c>
      <c r="CK675" s="199" t="str">
        <f t="shared" si="872"/>
        <v>CK$17</v>
      </c>
      <c r="CL675" s="199" t="str">
        <f t="shared" si="872"/>
        <v>CL$17</v>
      </c>
      <c r="CN675" s="201"/>
      <c r="CO675" s="199" t="str">
        <f t="shared" ref="CO675:DL675" si="873">CO$21</f>
        <v>CO$17</v>
      </c>
      <c r="CP675" s="199" t="str">
        <f t="shared" si="873"/>
        <v>CP$17</v>
      </c>
      <c r="CQ675" s="199" t="str">
        <f t="shared" si="873"/>
        <v>CQ$17</v>
      </c>
      <c r="CR675" s="199" t="str">
        <f t="shared" si="873"/>
        <v>CR$17</v>
      </c>
      <c r="CS675" s="199" t="str">
        <f t="shared" si="873"/>
        <v>CS$17</v>
      </c>
      <c r="CT675" s="199" t="str">
        <f t="shared" si="873"/>
        <v>CT$17</v>
      </c>
      <c r="CU675" s="199" t="str">
        <f t="shared" si="873"/>
        <v>CU$17</v>
      </c>
      <c r="CV675" s="199" t="str">
        <f t="shared" si="873"/>
        <v>CV$17</v>
      </c>
      <c r="CW675" s="199" t="str">
        <f t="shared" si="873"/>
        <v>CW$17</v>
      </c>
      <c r="CX675" s="199" t="str">
        <f t="shared" si="873"/>
        <v>CX$17</v>
      </c>
      <c r="CY675" s="199" t="str">
        <f t="shared" si="873"/>
        <v>CY$17</v>
      </c>
      <c r="CZ675" s="199" t="str">
        <f t="shared" si="873"/>
        <v>CZ$17</v>
      </c>
      <c r="DA675" s="199" t="str">
        <f t="shared" si="873"/>
        <v>DA$17</v>
      </c>
      <c r="DB675" s="199" t="str">
        <f t="shared" si="873"/>
        <v>DB$17</v>
      </c>
      <c r="DC675" s="199" t="str">
        <f t="shared" si="873"/>
        <v>DC$17</v>
      </c>
      <c r="DD675" s="199" t="str">
        <f t="shared" si="873"/>
        <v>DD$17</v>
      </c>
      <c r="DE675" s="199" t="str">
        <f t="shared" si="873"/>
        <v>DE$17</v>
      </c>
      <c r="DF675" s="199" t="str">
        <f t="shared" si="873"/>
        <v>DF$17</v>
      </c>
      <c r="DG675" s="199" t="str">
        <f t="shared" si="873"/>
        <v>DG$17</v>
      </c>
      <c r="DH675" s="199" t="str">
        <f t="shared" si="873"/>
        <v>DH$17</v>
      </c>
      <c r="DI675" s="199" t="str">
        <f t="shared" si="873"/>
        <v>DI$17</v>
      </c>
      <c r="DJ675" s="199" t="str">
        <f t="shared" si="873"/>
        <v>DJ$17</v>
      </c>
      <c r="DK675" s="199" t="str">
        <f t="shared" si="873"/>
        <v>DK$17</v>
      </c>
      <c r="DL675" s="199" t="str">
        <f t="shared" si="873"/>
        <v>DL$17</v>
      </c>
    </row>
    <row r="676" spans="1:116" x14ac:dyDescent="0.4">
      <c r="A676" s="174"/>
      <c r="E676" s="8"/>
      <c r="G676" s="175" t="s">
        <v>491</v>
      </c>
      <c r="H676" s="200"/>
      <c r="I676" s="201"/>
      <c r="J676" s="201"/>
      <c r="K676" s="202"/>
      <c r="L676" s="202"/>
      <c r="M676" s="202"/>
      <c r="N676" s="202"/>
      <c r="O676" s="202"/>
      <c r="P676" s="202"/>
      <c r="R676" s="202"/>
      <c r="S676" s="190"/>
      <c r="T676" s="190"/>
      <c r="U676" s="190"/>
      <c r="V676" s="190"/>
      <c r="W676" s="190"/>
      <c r="X676" s="190"/>
      <c r="Y676" s="190"/>
      <c r="Z676" s="190"/>
      <c r="AA676" s="190"/>
      <c r="AB676" s="190"/>
      <c r="AC676" s="190"/>
      <c r="AD676" s="190"/>
      <c r="AE676" s="190"/>
      <c r="AF676" s="190"/>
      <c r="AG676" s="190"/>
      <c r="AH676" s="190"/>
      <c r="AI676" s="190"/>
      <c r="AJ676" s="190"/>
      <c r="AK676" s="190"/>
      <c r="AL676" s="190"/>
      <c r="AM676" s="190"/>
      <c r="AN676" s="190"/>
      <c r="AO676" s="190"/>
      <c r="AP676" s="190"/>
      <c r="AQ676" s="190"/>
      <c r="AR676" s="190"/>
      <c r="AS676" s="190"/>
      <c r="AT676" s="190"/>
      <c r="AU676" s="190"/>
      <c r="AV676" s="190"/>
      <c r="AW676" s="190"/>
      <c r="AX676" s="190"/>
      <c r="AY676" s="190"/>
      <c r="AZ676" s="190"/>
      <c r="BA676" s="190"/>
      <c r="BB676" s="190"/>
      <c r="BC676" s="190"/>
      <c r="BD676" s="190"/>
      <c r="BE676" s="190"/>
      <c r="BF676" s="190"/>
      <c r="BG676" s="190"/>
      <c r="BH676" s="190"/>
      <c r="BI676" s="190"/>
      <c r="BJ676" s="190"/>
      <c r="BK676" s="190"/>
      <c r="BL676" s="190"/>
      <c r="BM676" s="190"/>
      <c r="BN676" s="190"/>
      <c r="BO676" s="190"/>
      <c r="BP676" s="190"/>
      <c r="BQ676" s="190"/>
      <c r="BR676" s="190"/>
      <c r="BS676" s="190"/>
      <c r="BT676" s="190"/>
      <c r="BU676" s="190"/>
      <c r="BV676" s="190"/>
      <c r="BW676" s="190"/>
      <c r="BX676" s="190"/>
      <c r="BY676" s="190"/>
      <c r="BZ676" s="190"/>
      <c r="CA676" s="190"/>
      <c r="CB676" s="190"/>
      <c r="CC676" s="190"/>
      <c r="CD676" s="190"/>
      <c r="CE676" s="190"/>
      <c r="CF676" s="190"/>
      <c r="CG676" s="190"/>
      <c r="CH676" s="190"/>
      <c r="CI676" s="190"/>
      <c r="CJ676" s="190"/>
      <c r="CK676" s="190"/>
      <c r="CL676" s="190"/>
      <c r="CN676" s="201"/>
      <c r="CO676" s="190"/>
      <c r="CP676" s="190"/>
      <c r="CQ676" s="190"/>
      <c r="CR676" s="190"/>
      <c r="CS676" s="190"/>
      <c r="CT676" s="190"/>
      <c r="CU676" s="190"/>
      <c r="CV676" s="190"/>
      <c r="CW676" s="190"/>
      <c r="CX676" s="190"/>
      <c r="CY676" s="190"/>
      <c r="CZ676" s="190"/>
      <c r="DA676" s="190"/>
      <c r="DB676" s="190"/>
      <c r="DC676" s="190"/>
      <c r="DD676" s="190"/>
      <c r="DE676" s="190"/>
      <c r="DF676" s="190"/>
      <c r="DG676" s="190"/>
      <c r="DH676" s="190"/>
      <c r="DI676" s="190"/>
      <c r="DJ676" s="190"/>
      <c r="DK676" s="190"/>
      <c r="DL676" s="190"/>
    </row>
    <row r="677" spans="1:116" x14ac:dyDescent="0.4">
      <c r="A677" s="174"/>
      <c r="E677" s="8"/>
      <c r="G677" s="175" t="s">
        <v>505</v>
      </c>
      <c r="H677" s="200"/>
      <c r="I677" s="201"/>
      <c r="J677" s="201"/>
      <c r="K677" s="202"/>
      <c r="L677" s="202"/>
      <c r="M677" s="202"/>
      <c r="N677" s="202"/>
      <c r="O677" s="202"/>
      <c r="P677" s="202"/>
      <c r="R677" s="202"/>
      <c r="S677" s="190"/>
      <c r="T677" s="190"/>
      <c r="U677" s="190"/>
      <c r="V677" s="190"/>
      <c r="W677" s="190"/>
      <c r="X677" s="190"/>
      <c r="Y677" s="190"/>
      <c r="Z677" s="190"/>
      <c r="AA677" s="190"/>
      <c r="AB677" s="190"/>
      <c r="AC677" s="190"/>
      <c r="AD677" s="190"/>
      <c r="AE677" s="190"/>
      <c r="AF677" s="190"/>
      <c r="AG677" s="190"/>
      <c r="AH677" s="190"/>
      <c r="AI677" s="190"/>
      <c r="AJ677" s="190"/>
      <c r="AK677" s="190"/>
      <c r="AL677" s="190"/>
      <c r="AM677" s="190"/>
      <c r="AN677" s="190"/>
      <c r="AO677" s="190"/>
      <c r="AP677" s="190"/>
      <c r="AQ677" s="190"/>
      <c r="AR677" s="190"/>
      <c r="AS677" s="190"/>
      <c r="AT677" s="190"/>
      <c r="AU677" s="190"/>
      <c r="AV677" s="190"/>
      <c r="AW677" s="190"/>
      <c r="AX677" s="190"/>
      <c r="AY677" s="190"/>
      <c r="AZ677" s="190"/>
      <c r="BA677" s="190"/>
      <c r="BB677" s="190"/>
      <c r="BC677" s="190"/>
      <c r="BD677" s="190"/>
      <c r="BE677" s="190"/>
      <c r="BF677" s="190"/>
      <c r="BG677" s="190"/>
      <c r="BH677" s="190"/>
      <c r="BI677" s="190"/>
      <c r="BJ677" s="190"/>
      <c r="BK677" s="190"/>
      <c r="BL677" s="190"/>
      <c r="BM677" s="190"/>
      <c r="BN677" s="190"/>
      <c r="BO677" s="190"/>
      <c r="BP677" s="190"/>
      <c r="BQ677" s="190"/>
      <c r="BR677" s="190"/>
      <c r="BS677" s="190"/>
      <c r="BT677" s="190"/>
      <c r="BU677" s="190"/>
      <c r="BV677" s="190"/>
      <c r="BW677" s="190"/>
      <c r="BX677" s="190"/>
      <c r="BY677" s="190"/>
      <c r="BZ677" s="190"/>
      <c r="CA677" s="190"/>
      <c r="CB677" s="190"/>
      <c r="CC677" s="190"/>
      <c r="CD677" s="190"/>
      <c r="CE677" s="190"/>
      <c r="CF677" s="190"/>
      <c r="CG677" s="190"/>
      <c r="CH677" s="190"/>
      <c r="CI677" s="190"/>
      <c r="CJ677" s="190"/>
      <c r="CK677" s="190"/>
      <c r="CL677" s="190"/>
      <c r="CN677" s="201"/>
      <c r="CO677" s="190"/>
      <c r="CP677" s="190"/>
      <c r="CQ677" s="190"/>
      <c r="CR677" s="190"/>
      <c r="CS677" s="190"/>
      <c r="CT677" s="190"/>
      <c r="CU677" s="190"/>
      <c r="CV677" s="190"/>
      <c r="CW677" s="190"/>
      <c r="CX677" s="190"/>
      <c r="CY677" s="190"/>
      <c r="CZ677" s="190"/>
      <c r="DA677" s="190"/>
      <c r="DB677" s="190"/>
      <c r="DC677" s="190"/>
      <c r="DD677" s="190"/>
      <c r="DE677" s="190"/>
      <c r="DF677" s="190"/>
      <c r="DG677" s="190"/>
      <c r="DH677" s="190"/>
      <c r="DI677" s="190"/>
      <c r="DJ677" s="190"/>
      <c r="DK677" s="190"/>
      <c r="DL677" s="190"/>
    </row>
    <row r="678" spans="1:116" x14ac:dyDescent="0.4">
      <c r="A678" s="174"/>
      <c r="E678" s="8"/>
      <c r="G678" s="175" t="s">
        <v>463</v>
      </c>
      <c r="H678" s="200"/>
      <c r="I678" s="201"/>
      <c r="J678" s="201"/>
      <c r="K678" s="202"/>
      <c r="L678" s="202"/>
      <c r="M678" s="202"/>
      <c r="N678" s="202"/>
      <c r="O678" s="202"/>
      <c r="P678" s="202"/>
      <c r="R678" s="202"/>
      <c r="S678" s="190" t="str">
        <f t="shared" ref="S678:AX678" si="874">S$22</f>
        <v>S$18</v>
      </c>
      <c r="T678" s="190" t="str">
        <f t="shared" si="874"/>
        <v>T$18</v>
      </c>
      <c r="U678" s="190" t="str">
        <f t="shared" si="874"/>
        <v>U$18</v>
      </c>
      <c r="V678" s="190" t="str">
        <f t="shared" si="874"/>
        <v>V$18</v>
      </c>
      <c r="W678" s="190" t="str">
        <f t="shared" si="874"/>
        <v>W$18</v>
      </c>
      <c r="X678" s="190" t="str">
        <f t="shared" si="874"/>
        <v>X$18</v>
      </c>
      <c r="Y678" s="190" t="str">
        <f t="shared" si="874"/>
        <v>Y$18</v>
      </c>
      <c r="Z678" s="190" t="str">
        <f t="shared" si="874"/>
        <v>Z$18</v>
      </c>
      <c r="AA678" s="190" t="str">
        <f t="shared" si="874"/>
        <v>AA$18</v>
      </c>
      <c r="AB678" s="190" t="str">
        <f t="shared" si="874"/>
        <v>AB$18</v>
      </c>
      <c r="AC678" s="190" t="str">
        <f t="shared" si="874"/>
        <v>AC$18</v>
      </c>
      <c r="AD678" s="190" t="str">
        <f t="shared" si="874"/>
        <v>AD$18</v>
      </c>
      <c r="AE678" s="190" t="str">
        <f t="shared" si="874"/>
        <v>AE$18</v>
      </c>
      <c r="AF678" s="190" t="str">
        <f t="shared" si="874"/>
        <v>AF$18</v>
      </c>
      <c r="AG678" s="190" t="str">
        <f t="shared" si="874"/>
        <v>AG$18</v>
      </c>
      <c r="AH678" s="190" t="str">
        <f t="shared" si="874"/>
        <v>AH$18</v>
      </c>
      <c r="AI678" s="190" t="str">
        <f t="shared" si="874"/>
        <v>AI$18</v>
      </c>
      <c r="AJ678" s="190" t="str">
        <f t="shared" si="874"/>
        <v>AJ$18</v>
      </c>
      <c r="AK678" s="190" t="str">
        <f t="shared" si="874"/>
        <v>AK$18</v>
      </c>
      <c r="AL678" s="190" t="str">
        <f t="shared" si="874"/>
        <v>AL$18</v>
      </c>
      <c r="AM678" s="190" t="str">
        <f t="shared" si="874"/>
        <v>AM$18</v>
      </c>
      <c r="AN678" s="190" t="str">
        <f t="shared" si="874"/>
        <v>AN$18</v>
      </c>
      <c r="AO678" s="190" t="str">
        <f t="shared" si="874"/>
        <v>AO$18</v>
      </c>
      <c r="AP678" s="190" t="str">
        <f t="shared" si="874"/>
        <v>AP$18</v>
      </c>
      <c r="AQ678" s="190" t="str">
        <f t="shared" si="874"/>
        <v>AQ$18</v>
      </c>
      <c r="AR678" s="190" t="str">
        <f t="shared" si="874"/>
        <v>AR$18</v>
      </c>
      <c r="AS678" s="190" t="str">
        <f t="shared" si="874"/>
        <v>AS$18</v>
      </c>
      <c r="AT678" s="190" t="str">
        <f t="shared" si="874"/>
        <v>AT$18</v>
      </c>
      <c r="AU678" s="190" t="str">
        <f t="shared" si="874"/>
        <v>AU$18</v>
      </c>
      <c r="AV678" s="190" t="str">
        <f t="shared" si="874"/>
        <v>AV$18</v>
      </c>
      <c r="AW678" s="190" t="str">
        <f t="shared" si="874"/>
        <v>AW$18</v>
      </c>
      <c r="AX678" s="190" t="str">
        <f t="shared" si="874"/>
        <v>AX$18</v>
      </c>
      <c r="AY678" s="190" t="str">
        <f t="shared" ref="AY678:CD678" si="875">AY$22</f>
        <v>AY$18</v>
      </c>
      <c r="AZ678" s="190" t="str">
        <f t="shared" si="875"/>
        <v>AZ$18</v>
      </c>
      <c r="BA678" s="190" t="str">
        <f t="shared" si="875"/>
        <v>BA$18</v>
      </c>
      <c r="BB678" s="190" t="str">
        <f t="shared" si="875"/>
        <v>BB$18</v>
      </c>
      <c r="BC678" s="190" t="str">
        <f t="shared" si="875"/>
        <v>BC$18</v>
      </c>
      <c r="BD678" s="190" t="str">
        <f t="shared" si="875"/>
        <v>BD$18</v>
      </c>
      <c r="BE678" s="190" t="str">
        <f t="shared" si="875"/>
        <v>BE$18</v>
      </c>
      <c r="BF678" s="190" t="str">
        <f t="shared" si="875"/>
        <v>BF$18</v>
      </c>
      <c r="BG678" s="190" t="str">
        <f t="shared" si="875"/>
        <v>BG$18</v>
      </c>
      <c r="BH678" s="190" t="str">
        <f t="shared" si="875"/>
        <v>BH$18</v>
      </c>
      <c r="BI678" s="190" t="str">
        <f t="shared" si="875"/>
        <v>BI$18</v>
      </c>
      <c r="BJ678" s="190" t="str">
        <f t="shared" si="875"/>
        <v>BJ$18</v>
      </c>
      <c r="BK678" s="190" t="str">
        <f t="shared" si="875"/>
        <v>BK$18</v>
      </c>
      <c r="BL678" s="190" t="str">
        <f t="shared" si="875"/>
        <v>BL$18</v>
      </c>
      <c r="BM678" s="190" t="str">
        <f t="shared" si="875"/>
        <v>BM$18</v>
      </c>
      <c r="BN678" s="190" t="str">
        <f t="shared" si="875"/>
        <v>BN$18</v>
      </c>
      <c r="BO678" s="190" t="str">
        <f t="shared" si="875"/>
        <v>BO$18</v>
      </c>
      <c r="BP678" s="190" t="str">
        <f t="shared" si="875"/>
        <v>BP$18</v>
      </c>
      <c r="BQ678" s="190" t="str">
        <f t="shared" si="875"/>
        <v>BQ$18</v>
      </c>
      <c r="BR678" s="190" t="str">
        <f t="shared" si="875"/>
        <v>BR$18</v>
      </c>
      <c r="BS678" s="190" t="str">
        <f t="shared" si="875"/>
        <v>BS$18</v>
      </c>
      <c r="BT678" s="190" t="str">
        <f t="shared" si="875"/>
        <v>BT$18</v>
      </c>
      <c r="BU678" s="190" t="str">
        <f t="shared" si="875"/>
        <v>BU$18</v>
      </c>
      <c r="BV678" s="190" t="str">
        <f t="shared" si="875"/>
        <v>BV$18</v>
      </c>
      <c r="BW678" s="190" t="str">
        <f t="shared" si="875"/>
        <v>BW$18</v>
      </c>
      <c r="BX678" s="190" t="str">
        <f t="shared" si="875"/>
        <v>BX$18</v>
      </c>
      <c r="BY678" s="190" t="str">
        <f t="shared" si="875"/>
        <v>BY$18</v>
      </c>
      <c r="BZ678" s="190" t="str">
        <f t="shared" si="875"/>
        <v>BZ$18</v>
      </c>
      <c r="CA678" s="190" t="str">
        <f t="shared" si="875"/>
        <v>CA$18</v>
      </c>
      <c r="CB678" s="190" t="str">
        <f t="shared" si="875"/>
        <v>CB$18</v>
      </c>
      <c r="CC678" s="190" t="str">
        <f t="shared" si="875"/>
        <v>CC$18</v>
      </c>
      <c r="CD678" s="190" t="str">
        <f t="shared" si="875"/>
        <v>CD$18</v>
      </c>
      <c r="CE678" s="190" t="str">
        <f t="shared" ref="CE678:CL678" si="876">CE$22</f>
        <v>CE$18</v>
      </c>
      <c r="CF678" s="190" t="str">
        <f t="shared" si="876"/>
        <v>CF$18</v>
      </c>
      <c r="CG678" s="190" t="str">
        <f t="shared" si="876"/>
        <v>CG$18</v>
      </c>
      <c r="CH678" s="190" t="str">
        <f t="shared" si="876"/>
        <v>CH$18</v>
      </c>
      <c r="CI678" s="190" t="str">
        <f t="shared" si="876"/>
        <v>CI$18</v>
      </c>
      <c r="CJ678" s="190" t="str">
        <f t="shared" si="876"/>
        <v>CJ$18</v>
      </c>
      <c r="CK678" s="190" t="str">
        <f t="shared" si="876"/>
        <v>CK$18</v>
      </c>
      <c r="CL678" s="190" t="str">
        <f t="shared" si="876"/>
        <v>CL$18</v>
      </c>
      <c r="CN678" s="201"/>
      <c r="CO678" s="190" t="str">
        <f t="shared" ref="CO678:DL678" si="877">CO$22</f>
        <v>CO$18</v>
      </c>
      <c r="CP678" s="190" t="str">
        <f t="shared" si="877"/>
        <v>CP$18</v>
      </c>
      <c r="CQ678" s="190" t="str">
        <f t="shared" si="877"/>
        <v>CQ$18</v>
      </c>
      <c r="CR678" s="190" t="str">
        <f t="shared" si="877"/>
        <v>CR$18</v>
      </c>
      <c r="CS678" s="190" t="str">
        <f t="shared" si="877"/>
        <v>CS$18</v>
      </c>
      <c r="CT678" s="190" t="str">
        <f t="shared" si="877"/>
        <v>CT$18</v>
      </c>
      <c r="CU678" s="190" t="str">
        <f t="shared" si="877"/>
        <v>CU$18</v>
      </c>
      <c r="CV678" s="190" t="str">
        <f t="shared" si="877"/>
        <v>CV$18</v>
      </c>
      <c r="CW678" s="190" t="str">
        <f t="shared" si="877"/>
        <v>CW$18</v>
      </c>
      <c r="CX678" s="190" t="str">
        <f t="shared" si="877"/>
        <v>CX$18</v>
      </c>
      <c r="CY678" s="190" t="str">
        <f t="shared" si="877"/>
        <v>CY$18</v>
      </c>
      <c r="CZ678" s="190" t="str">
        <f t="shared" si="877"/>
        <v>CZ$18</v>
      </c>
      <c r="DA678" s="190" t="str">
        <f t="shared" si="877"/>
        <v>DA$18</v>
      </c>
      <c r="DB678" s="190" t="str">
        <f t="shared" si="877"/>
        <v>DB$18</v>
      </c>
      <c r="DC678" s="190" t="str">
        <f t="shared" si="877"/>
        <v>DC$18</v>
      </c>
      <c r="DD678" s="190" t="str">
        <f t="shared" si="877"/>
        <v>DD$18</v>
      </c>
      <c r="DE678" s="190" t="str">
        <f t="shared" si="877"/>
        <v>DE$18</v>
      </c>
      <c r="DF678" s="190" t="str">
        <f t="shared" si="877"/>
        <v>DF$18</v>
      </c>
      <c r="DG678" s="190" t="str">
        <f t="shared" si="877"/>
        <v>DG$18</v>
      </c>
      <c r="DH678" s="190" t="str">
        <f t="shared" si="877"/>
        <v>DH$18</v>
      </c>
      <c r="DI678" s="190" t="str">
        <f t="shared" si="877"/>
        <v>DI$18</v>
      </c>
      <c r="DJ678" s="190" t="str">
        <f t="shared" si="877"/>
        <v>DJ$18</v>
      </c>
      <c r="DK678" s="190" t="str">
        <f t="shared" si="877"/>
        <v>DK$18</v>
      </c>
      <c r="DL678" s="190" t="str">
        <f t="shared" si="877"/>
        <v>DL$18</v>
      </c>
    </row>
    <row r="679" spans="1:116" x14ac:dyDescent="0.4">
      <c r="A679" s="174"/>
      <c r="E679" s="8"/>
      <c r="G679" s="175" t="s">
        <v>464</v>
      </c>
      <c r="H679" s="200"/>
      <c r="I679" s="201"/>
      <c r="J679" s="201"/>
      <c r="K679" s="202"/>
      <c r="L679" s="202"/>
      <c r="M679" s="202"/>
      <c r="N679" s="202"/>
      <c r="O679" s="202"/>
      <c r="P679" s="202"/>
      <c r="R679" s="202"/>
      <c r="S679" s="190" t="str">
        <f t="shared" ref="S679:AX679" si="878">S$23</f>
        <v>S$19</v>
      </c>
      <c r="T679" s="190" t="str">
        <f t="shared" si="878"/>
        <v>T$19</v>
      </c>
      <c r="U679" s="190" t="str">
        <f t="shared" si="878"/>
        <v>U$19</v>
      </c>
      <c r="V679" s="190" t="str">
        <f t="shared" si="878"/>
        <v>V$19</v>
      </c>
      <c r="W679" s="190" t="str">
        <f t="shared" si="878"/>
        <v>W$19</v>
      </c>
      <c r="X679" s="190" t="str">
        <f t="shared" si="878"/>
        <v>X$19</v>
      </c>
      <c r="Y679" s="190" t="str">
        <f t="shared" si="878"/>
        <v>Y$19</v>
      </c>
      <c r="Z679" s="190" t="str">
        <f t="shared" si="878"/>
        <v>Z$19</v>
      </c>
      <c r="AA679" s="190" t="str">
        <f t="shared" si="878"/>
        <v>AA$19</v>
      </c>
      <c r="AB679" s="190" t="str">
        <f t="shared" si="878"/>
        <v>AB$19</v>
      </c>
      <c r="AC679" s="190" t="str">
        <f t="shared" si="878"/>
        <v>AC$19</v>
      </c>
      <c r="AD679" s="190" t="str">
        <f t="shared" si="878"/>
        <v>AD$19</v>
      </c>
      <c r="AE679" s="190" t="str">
        <f t="shared" si="878"/>
        <v>AE$19</v>
      </c>
      <c r="AF679" s="190" t="str">
        <f t="shared" si="878"/>
        <v>AF$19</v>
      </c>
      <c r="AG679" s="190" t="str">
        <f t="shared" si="878"/>
        <v>AG$19</v>
      </c>
      <c r="AH679" s="190" t="str">
        <f t="shared" si="878"/>
        <v>AH$19</v>
      </c>
      <c r="AI679" s="190" t="str">
        <f t="shared" si="878"/>
        <v>AI$19</v>
      </c>
      <c r="AJ679" s="190" t="str">
        <f t="shared" si="878"/>
        <v>AJ$19</v>
      </c>
      <c r="AK679" s="190" t="str">
        <f t="shared" si="878"/>
        <v>AK$19</v>
      </c>
      <c r="AL679" s="190" t="str">
        <f t="shared" si="878"/>
        <v>AL$19</v>
      </c>
      <c r="AM679" s="190" t="str">
        <f t="shared" si="878"/>
        <v>AM$19</v>
      </c>
      <c r="AN679" s="190" t="str">
        <f t="shared" si="878"/>
        <v>AN$19</v>
      </c>
      <c r="AO679" s="190" t="str">
        <f t="shared" si="878"/>
        <v>AO$19</v>
      </c>
      <c r="AP679" s="190" t="str">
        <f t="shared" si="878"/>
        <v>AP$19</v>
      </c>
      <c r="AQ679" s="190" t="str">
        <f t="shared" si="878"/>
        <v>AQ$19</v>
      </c>
      <c r="AR679" s="190" t="str">
        <f t="shared" si="878"/>
        <v>AR$19</v>
      </c>
      <c r="AS679" s="190" t="str">
        <f t="shared" si="878"/>
        <v>AS$19</v>
      </c>
      <c r="AT679" s="190" t="str">
        <f t="shared" si="878"/>
        <v>AT$19</v>
      </c>
      <c r="AU679" s="190" t="str">
        <f t="shared" si="878"/>
        <v>AU$19</v>
      </c>
      <c r="AV679" s="190" t="str">
        <f t="shared" si="878"/>
        <v>AV$19</v>
      </c>
      <c r="AW679" s="190" t="str">
        <f t="shared" si="878"/>
        <v>AW$19</v>
      </c>
      <c r="AX679" s="190" t="str">
        <f t="shared" si="878"/>
        <v>AX$19</v>
      </c>
      <c r="AY679" s="190" t="str">
        <f t="shared" ref="AY679:CD679" si="879">AY$23</f>
        <v>AY$19</v>
      </c>
      <c r="AZ679" s="190" t="str">
        <f t="shared" si="879"/>
        <v>AZ$19</v>
      </c>
      <c r="BA679" s="190" t="str">
        <f t="shared" si="879"/>
        <v>BA$19</v>
      </c>
      <c r="BB679" s="190" t="str">
        <f t="shared" si="879"/>
        <v>BB$19</v>
      </c>
      <c r="BC679" s="190" t="str">
        <f t="shared" si="879"/>
        <v>BC$19</v>
      </c>
      <c r="BD679" s="190" t="str">
        <f t="shared" si="879"/>
        <v>BD$19</v>
      </c>
      <c r="BE679" s="190" t="str">
        <f t="shared" si="879"/>
        <v>BE$19</v>
      </c>
      <c r="BF679" s="190" t="str">
        <f t="shared" si="879"/>
        <v>BF$19</v>
      </c>
      <c r="BG679" s="190" t="str">
        <f t="shared" si="879"/>
        <v>BG$19</v>
      </c>
      <c r="BH679" s="190" t="str">
        <f t="shared" si="879"/>
        <v>BH$19</v>
      </c>
      <c r="BI679" s="190" t="str">
        <f t="shared" si="879"/>
        <v>BI$19</v>
      </c>
      <c r="BJ679" s="190" t="str">
        <f t="shared" si="879"/>
        <v>BJ$19</v>
      </c>
      <c r="BK679" s="190" t="str">
        <f t="shared" si="879"/>
        <v>BK$19</v>
      </c>
      <c r="BL679" s="190" t="str">
        <f t="shared" si="879"/>
        <v>BL$19</v>
      </c>
      <c r="BM679" s="190" t="str">
        <f t="shared" si="879"/>
        <v>BM$19</v>
      </c>
      <c r="BN679" s="190" t="str">
        <f t="shared" si="879"/>
        <v>BN$19</v>
      </c>
      <c r="BO679" s="190" t="str">
        <f t="shared" si="879"/>
        <v>BO$19</v>
      </c>
      <c r="BP679" s="190" t="str">
        <f t="shared" si="879"/>
        <v>BP$19</v>
      </c>
      <c r="BQ679" s="190" t="str">
        <f t="shared" si="879"/>
        <v>BQ$19</v>
      </c>
      <c r="BR679" s="190" t="str">
        <f t="shared" si="879"/>
        <v>BR$19</v>
      </c>
      <c r="BS679" s="190" t="str">
        <f t="shared" si="879"/>
        <v>BS$19</v>
      </c>
      <c r="BT679" s="190" t="str">
        <f t="shared" si="879"/>
        <v>BT$19</v>
      </c>
      <c r="BU679" s="190" t="str">
        <f t="shared" si="879"/>
        <v>BU$19</v>
      </c>
      <c r="BV679" s="190" t="str">
        <f t="shared" si="879"/>
        <v>BV$19</v>
      </c>
      <c r="BW679" s="190" t="str">
        <f t="shared" si="879"/>
        <v>BW$19</v>
      </c>
      <c r="BX679" s="190" t="str">
        <f t="shared" si="879"/>
        <v>BX$19</v>
      </c>
      <c r="BY679" s="190" t="str">
        <f t="shared" si="879"/>
        <v>BY$19</v>
      </c>
      <c r="BZ679" s="190" t="str">
        <f t="shared" si="879"/>
        <v>BZ$19</v>
      </c>
      <c r="CA679" s="190" t="str">
        <f t="shared" si="879"/>
        <v>CA$19</v>
      </c>
      <c r="CB679" s="190" t="str">
        <f t="shared" si="879"/>
        <v>CB$19</v>
      </c>
      <c r="CC679" s="190" t="str">
        <f t="shared" si="879"/>
        <v>CC$19</v>
      </c>
      <c r="CD679" s="190" t="str">
        <f t="shared" si="879"/>
        <v>CD$19</v>
      </c>
      <c r="CE679" s="190" t="str">
        <f t="shared" ref="CE679:CL679" si="880">CE$23</f>
        <v>CE$19</v>
      </c>
      <c r="CF679" s="190" t="str">
        <f t="shared" si="880"/>
        <v>CF$19</v>
      </c>
      <c r="CG679" s="190" t="str">
        <f t="shared" si="880"/>
        <v>CG$19</v>
      </c>
      <c r="CH679" s="190" t="str">
        <f t="shared" si="880"/>
        <v>CH$19</v>
      </c>
      <c r="CI679" s="190" t="str">
        <f t="shared" si="880"/>
        <v>CI$19</v>
      </c>
      <c r="CJ679" s="190" t="str">
        <f t="shared" si="880"/>
        <v>CJ$19</v>
      </c>
      <c r="CK679" s="190" t="str">
        <f t="shared" si="880"/>
        <v>CK$19</v>
      </c>
      <c r="CL679" s="190" t="str">
        <f t="shared" si="880"/>
        <v>CL$19</v>
      </c>
      <c r="CN679" s="201"/>
      <c r="CO679" s="190" t="str">
        <f t="shared" ref="CO679:DL679" si="881">CO$23</f>
        <v>CO$19</v>
      </c>
      <c r="CP679" s="190" t="str">
        <f t="shared" si="881"/>
        <v>CP$19</v>
      </c>
      <c r="CQ679" s="190" t="str">
        <f t="shared" si="881"/>
        <v>CQ$19</v>
      </c>
      <c r="CR679" s="190" t="str">
        <f t="shared" si="881"/>
        <v>CR$19</v>
      </c>
      <c r="CS679" s="190" t="str">
        <f t="shared" si="881"/>
        <v>CS$19</v>
      </c>
      <c r="CT679" s="190" t="str">
        <f t="shared" si="881"/>
        <v>CT$19</v>
      </c>
      <c r="CU679" s="190" t="str">
        <f t="shared" si="881"/>
        <v>CU$19</v>
      </c>
      <c r="CV679" s="190" t="str">
        <f t="shared" si="881"/>
        <v>CV$19</v>
      </c>
      <c r="CW679" s="190" t="str">
        <f t="shared" si="881"/>
        <v>CW$19</v>
      </c>
      <c r="CX679" s="190" t="str">
        <f t="shared" si="881"/>
        <v>CX$19</v>
      </c>
      <c r="CY679" s="190" t="str">
        <f t="shared" si="881"/>
        <v>CY$19</v>
      </c>
      <c r="CZ679" s="190" t="str">
        <f t="shared" si="881"/>
        <v>CZ$19</v>
      </c>
      <c r="DA679" s="190" t="str">
        <f t="shared" si="881"/>
        <v>DA$19</v>
      </c>
      <c r="DB679" s="190" t="str">
        <f t="shared" si="881"/>
        <v>DB$19</v>
      </c>
      <c r="DC679" s="190" t="str">
        <f t="shared" si="881"/>
        <v>DC$19</v>
      </c>
      <c r="DD679" s="190" t="str">
        <f t="shared" si="881"/>
        <v>DD$19</v>
      </c>
      <c r="DE679" s="190" t="str">
        <f t="shared" si="881"/>
        <v>DE$19</v>
      </c>
      <c r="DF679" s="190" t="str">
        <f t="shared" si="881"/>
        <v>DF$19</v>
      </c>
      <c r="DG679" s="190" t="str">
        <f t="shared" si="881"/>
        <v>DG$19</v>
      </c>
      <c r="DH679" s="190" t="str">
        <f t="shared" si="881"/>
        <v>DH$19</v>
      </c>
      <c r="DI679" s="190" t="str">
        <f t="shared" si="881"/>
        <v>DI$19</v>
      </c>
      <c r="DJ679" s="190" t="str">
        <f t="shared" si="881"/>
        <v>DJ$19</v>
      </c>
      <c r="DK679" s="190" t="str">
        <f t="shared" si="881"/>
        <v>DK$19</v>
      </c>
      <c r="DL679" s="190" t="str">
        <f t="shared" si="881"/>
        <v>DL$19</v>
      </c>
    </row>
    <row r="680" spans="1:116" x14ac:dyDescent="0.4">
      <c r="A680" s="31" t="s">
        <v>218</v>
      </c>
      <c r="B680" s="31" t="s">
        <v>81</v>
      </c>
      <c r="C680" s="31"/>
      <c r="D680" t="s">
        <v>757</v>
      </c>
      <c r="E680" s="8" t="str">
        <f t="shared" ref="E680:E683" si="882">ROW()&amp;" "&amp;D680</f>
        <v>680 SALES-PR</v>
      </c>
      <c r="F680" t="s">
        <v>415</v>
      </c>
      <c r="G680" s="66" t="s">
        <v>777</v>
      </c>
      <c r="H680" s="22"/>
      <c r="I680" s="299"/>
      <c r="J680" s="299"/>
      <c r="K680" s="22"/>
      <c r="L680" s="22"/>
      <c r="M680" s="22"/>
      <c r="N680" s="22"/>
      <c r="O680" s="22"/>
      <c r="P680" s="22"/>
      <c r="R680" s="66"/>
      <c r="S680" s="66"/>
      <c r="T680" s="66"/>
      <c r="U680" s="66"/>
      <c r="V680" s="66"/>
      <c r="W680" s="66"/>
      <c r="X680" s="66"/>
      <c r="Y680" s="66"/>
      <c r="Z680" s="66"/>
      <c r="AA680" s="66"/>
      <c r="AB680" s="66"/>
      <c r="AC680" s="66"/>
      <c r="AD680" s="66"/>
      <c r="AE680" s="66"/>
      <c r="AF680" s="66"/>
      <c r="AG680" s="66"/>
      <c r="AH680" s="66"/>
      <c r="AI680" s="66"/>
      <c r="AJ680" s="66"/>
      <c r="AK680" s="66"/>
      <c r="AL680" s="66"/>
      <c r="AM680" s="66"/>
      <c r="AN680" s="66"/>
      <c r="AO680" s="66"/>
      <c r="AP680" s="66"/>
      <c r="AQ680" s="66"/>
      <c r="AR680" s="66"/>
      <c r="AS680" s="66"/>
      <c r="AT680" s="66"/>
      <c r="AU680" s="66"/>
      <c r="AV680" s="66"/>
      <c r="AW680" s="66"/>
      <c r="AX680" s="66"/>
      <c r="AY680" s="66"/>
      <c r="AZ680" s="66"/>
      <c r="BA680" s="66"/>
      <c r="BB680" s="66"/>
      <c r="BC680" s="66"/>
      <c r="BD680" s="66"/>
      <c r="BE680" s="66"/>
      <c r="BF680" s="66"/>
      <c r="BG680" s="66"/>
      <c r="BH680" s="66"/>
      <c r="BI680" s="66"/>
      <c r="BJ680" s="66"/>
      <c r="BK680" s="66"/>
      <c r="BL680" s="66"/>
      <c r="BM680" s="66"/>
      <c r="BN680" s="66"/>
      <c r="BO680" s="66"/>
      <c r="BP680" s="66"/>
      <c r="BQ680" s="66"/>
      <c r="BR680" s="66"/>
      <c r="BS680" s="66"/>
      <c r="BT680" s="66"/>
      <c r="BU680" s="66"/>
      <c r="BV680" s="66"/>
      <c r="BW680" s="66"/>
      <c r="BX680" s="66"/>
      <c r="BY680" s="66"/>
      <c r="BZ680" s="66"/>
      <c r="CA680" s="66"/>
      <c r="CB680" s="66"/>
      <c r="CC680" s="66"/>
      <c r="CD680" s="66"/>
      <c r="CE680" s="66"/>
      <c r="CF680" s="66"/>
      <c r="CG680" s="66"/>
      <c r="CH680" s="66"/>
      <c r="CI680" s="66"/>
      <c r="CJ680" s="66"/>
      <c r="CK680" s="66"/>
      <c r="CL680" s="66"/>
      <c r="CN680" s="299"/>
      <c r="CO680" s="66"/>
      <c r="CP680" s="66"/>
      <c r="CQ680" s="66"/>
      <c r="CR680" s="66"/>
      <c r="CS680" s="66"/>
      <c r="CT680" s="66"/>
      <c r="CU680" s="66"/>
      <c r="CV680" s="66"/>
      <c r="CW680" s="66"/>
      <c r="CX680" s="66"/>
      <c r="CY680" s="66"/>
      <c r="CZ680" s="66"/>
      <c r="DA680" s="66"/>
      <c r="DB680" s="66"/>
      <c r="DC680" s="66"/>
      <c r="DD680" s="66"/>
      <c r="DE680" s="66"/>
      <c r="DF680" s="66"/>
      <c r="DG680" s="66"/>
      <c r="DH680" s="66"/>
      <c r="DI680" s="66"/>
      <c r="DJ680" s="66"/>
      <c r="DK680" s="66"/>
      <c r="DL680" s="66"/>
    </row>
    <row r="681" spans="1:116" x14ac:dyDescent="0.4">
      <c r="B681" t="s">
        <v>332</v>
      </c>
      <c r="C681" t="s">
        <v>198</v>
      </c>
      <c r="D681" t="s">
        <v>757</v>
      </c>
      <c r="E681" s="8" t="str">
        <f t="shared" si="882"/>
        <v>681 SALES-PR</v>
      </c>
      <c r="G681" s="125" t="str">
        <f>"Revenue - "&amp;G687</f>
        <v>Revenue - (Primary label)</v>
      </c>
      <c r="H681" s="31"/>
      <c r="I681" s="73"/>
      <c r="J681" s="73"/>
      <c r="K681" s="58"/>
      <c r="L681" s="58"/>
      <c r="M681" s="58"/>
      <c r="N681" s="58"/>
      <c r="O681" s="58"/>
      <c r="P681" s="58"/>
      <c r="R681" s="33"/>
      <c r="CN681" s="73"/>
      <c r="CO681" s="8"/>
      <c r="CP681" s="8"/>
      <c r="CQ681" s="8"/>
      <c r="CR681" s="8"/>
      <c r="CS681" s="8"/>
      <c r="CT681" s="8"/>
      <c r="CU681" s="8"/>
      <c r="CV681" s="8"/>
      <c r="CW681" s="8"/>
      <c r="CX681" s="8"/>
      <c r="CY681" s="8"/>
      <c r="CZ681" s="8"/>
      <c r="DA681" s="8"/>
      <c r="DB681" s="8"/>
      <c r="DC681" s="8"/>
      <c r="DD681" s="8"/>
      <c r="DE681" s="8"/>
      <c r="DF681" s="8"/>
      <c r="DG681" s="8"/>
      <c r="DH681" s="8"/>
      <c r="DI681" s="8"/>
      <c r="DJ681" s="8"/>
      <c r="DK681" s="8"/>
      <c r="DL681" s="8"/>
    </row>
    <row r="682" spans="1:116" x14ac:dyDescent="0.4">
      <c r="D682" t="s">
        <v>757</v>
      </c>
      <c r="E682" s="8" t="str">
        <f t="shared" si="882"/>
        <v>682 SALES-PR</v>
      </c>
      <c r="G682" s="125"/>
      <c r="H682" s="31"/>
      <c r="I682" s="73"/>
      <c r="J682" s="73"/>
      <c r="K682" s="58"/>
      <c r="L682" s="58"/>
      <c r="M682" s="58"/>
      <c r="N682" s="58"/>
      <c r="O682" s="58"/>
      <c r="P682" s="58"/>
      <c r="R682" s="33"/>
      <c r="CN682" s="73"/>
      <c r="CO682" s="8"/>
      <c r="CP682" s="8"/>
      <c r="CQ682" s="8"/>
      <c r="CR682" s="8"/>
      <c r="CS682" s="8"/>
      <c r="CT682" s="8"/>
      <c r="CU682" s="8"/>
      <c r="CV682" s="8"/>
      <c r="CW682" s="8"/>
      <c r="CX682" s="8"/>
      <c r="CY682" s="8"/>
      <c r="CZ682" s="8"/>
      <c r="DA682" s="8"/>
      <c r="DB682" s="8"/>
      <c r="DC682" s="8"/>
      <c r="DD682" s="8"/>
      <c r="DE682" s="8"/>
      <c r="DF682" s="8"/>
      <c r="DG682" s="8"/>
      <c r="DH682" s="8"/>
      <c r="DI682" s="8"/>
      <c r="DJ682" s="8"/>
      <c r="DK682" s="8"/>
      <c r="DL682" s="8"/>
    </row>
    <row r="683" spans="1:116" x14ac:dyDescent="0.4">
      <c r="D683" t="s">
        <v>757</v>
      </c>
      <c r="E683" s="8" t="str">
        <f t="shared" si="882"/>
        <v>683 SALES-PR</v>
      </c>
      <c r="G683" s="95" t="s">
        <v>343</v>
      </c>
      <c r="H683" s="31"/>
      <c r="I683" s="73"/>
      <c r="J683" s="73"/>
      <c r="K683" s="58"/>
      <c r="L683" s="58"/>
      <c r="M683" s="58"/>
      <c r="N683" s="58"/>
      <c r="O683" s="58"/>
      <c r="P683" s="58"/>
      <c r="R683" s="33"/>
      <c r="CN683" s="73"/>
      <c r="CO683" s="8"/>
      <c r="CP683" s="8"/>
      <c r="CQ683" s="8"/>
      <c r="CR683" s="8"/>
      <c r="CS683" s="8"/>
      <c r="CT683" s="8"/>
      <c r="CU683" s="8"/>
      <c r="CV683" s="8"/>
      <c r="CW683" s="8"/>
      <c r="CX683" s="8"/>
      <c r="CY683" s="8"/>
      <c r="CZ683" s="8"/>
      <c r="DA683" s="8"/>
      <c r="DB683" s="8"/>
      <c r="DC683" s="8"/>
      <c r="DD683" s="8"/>
      <c r="DE683" s="8"/>
      <c r="DF683" s="8"/>
      <c r="DG683" s="8"/>
      <c r="DH683" s="8"/>
      <c r="DI683" s="8"/>
      <c r="DJ683" s="8"/>
      <c r="DK683" s="8"/>
      <c r="DL683" s="8"/>
    </row>
    <row r="684" spans="1:116" x14ac:dyDescent="0.4">
      <c r="D684" t="s">
        <v>757</v>
      </c>
      <c r="E684" s="8" t="str">
        <f t="shared" ref="E684:E685" si="883">ROW()&amp;" "&amp;D684</f>
        <v>684 SALES-PR</v>
      </c>
      <c r="G684" s="145" t="str">
        <f>"Price/"&amp;G688</f>
        <v>Price/unit</v>
      </c>
      <c r="H684" s="31"/>
      <c r="I684" s="73"/>
      <c r="J684" s="73"/>
      <c r="K684" s="139">
        <v>20</v>
      </c>
      <c r="L684" s="139">
        <v>20</v>
      </c>
      <c r="M684" s="139">
        <v>20</v>
      </c>
      <c r="N684" s="139">
        <v>20</v>
      </c>
      <c r="O684" s="139">
        <v>20</v>
      </c>
      <c r="P684" s="139">
        <v>20</v>
      </c>
      <c r="R684" s="33"/>
      <c r="S684" s="140" cm="1">
        <f t="array" ref="S684">INDEX($K:$P,ROW(),MATCH(S$3,$K$2:$P$2,0))</f>
        <v>20</v>
      </c>
      <c r="T684" s="140" cm="1">
        <f t="array" ref="T684">INDEX($K:$P,ROW(),MATCH(T$3,$K$2:$P$2,0))</f>
        <v>20</v>
      </c>
      <c r="U684" s="140" cm="1">
        <f t="array" ref="U684">INDEX($K:$P,ROW(),MATCH(U$3,$K$2:$P$2,0))</f>
        <v>20</v>
      </c>
      <c r="V684" s="140" cm="1">
        <f t="array" ref="V684">INDEX($K:$P,ROW(),MATCH(V$3,$K$2:$P$2,0))</f>
        <v>20</v>
      </c>
      <c r="W684" s="140" cm="1">
        <f t="array" ref="W684">INDEX($K:$P,ROW(),MATCH(W$3,$K$2:$P$2,0))</f>
        <v>20</v>
      </c>
      <c r="X684" s="140" cm="1">
        <f t="array" ref="X684">INDEX($K:$P,ROW(),MATCH(X$3,$K$2:$P$2,0))</f>
        <v>20</v>
      </c>
      <c r="Y684" s="140" cm="1">
        <f t="array" ref="Y684">INDEX($K:$P,ROW(),MATCH(Y$3,$K$2:$P$2,0))</f>
        <v>20</v>
      </c>
      <c r="Z684" s="140" cm="1">
        <f t="array" ref="Z684">INDEX($K:$P,ROW(),MATCH(Z$3,$K$2:$P$2,0))</f>
        <v>20</v>
      </c>
      <c r="AA684" s="140" cm="1">
        <f t="array" ref="AA684">INDEX($K:$P,ROW(),MATCH(AA$3,$K$2:$P$2,0))</f>
        <v>20</v>
      </c>
      <c r="AB684" s="140" cm="1">
        <f t="array" ref="AB684">INDEX($K:$P,ROW(),MATCH(AB$3,$K$2:$P$2,0))</f>
        <v>20</v>
      </c>
      <c r="AC684" s="140" cm="1">
        <f t="array" ref="AC684">INDEX($K:$P,ROW(),MATCH(AC$3,$K$2:$P$2,0))</f>
        <v>20</v>
      </c>
      <c r="AD684" s="140" cm="1">
        <f t="array" ref="AD684">INDEX($K:$P,ROW(),MATCH(AD$3,$K$2:$P$2,0))</f>
        <v>20</v>
      </c>
      <c r="AE684" s="140" cm="1">
        <f t="array" ref="AE684">INDEX($K:$P,ROW(),MATCH(AE$3,$K$2:$P$2,0))</f>
        <v>20</v>
      </c>
      <c r="AF684" s="140" cm="1">
        <f t="array" ref="AF684">INDEX($K:$P,ROW(),MATCH(AF$3,$K$2:$P$2,0))</f>
        <v>20</v>
      </c>
      <c r="AG684" s="140" cm="1">
        <f t="array" ref="AG684">INDEX($K:$P,ROW(),MATCH(AG$3,$K$2:$P$2,0))</f>
        <v>20</v>
      </c>
      <c r="AH684" s="140" cm="1">
        <f t="array" ref="AH684">INDEX($K:$P,ROW(),MATCH(AH$3,$K$2:$P$2,0))</f>
        <v>20</v>
      </c>
      <c r="AI684" s="140" cm="1">
        <f t="array" ref="AI684">INDEX($K:$P,ROW(),MATCH(AI$3,$K$2:$P$2,0))</f>
        <v>20</v>
      </c>
      <c r="AJ684" s="140" cm="1">
        <f t="array" ref="AJ684">INDEX($K:$P,ROW(),MATCH(AJ$3,$K$2:$P$2,0))</f>
        <v>20</v>
      </c>
      <c r="AK684" s="140" cm="1">
        <f t="array" ref="AK684">INDEX($K:$P,ROW(),MATCH(AK$3,$K$2:$P$2,0))</f>
        <v>20</v>
      </c>
      <c r="AL684" s="140" cm="1">
        <f t="array" ref="AL684">INDEX($K:$P,ROW(),MATCH(AL$3,$K$2:$P$2,0))</f>
        <v>20</v>
      </c>
      <c r="AM684" s="140" cm="1">
        <f t="array" ref="AM684">INDEX($K:$P,ROW(),MATCH(AM$3,$K$2:$P$2,0))</f>
        <v>20</v>
      </c>
      <c r="AN684" s="140" cm="1">
        <f t="array" ref="AN684">INDEX($K:$P,ROW(),MATCH(AN$3,$K$2:$P$2,0))</f>
        <v>20</v>
      </c>
      <c r="AO684" s="140" cm="1">
        <f t="array" ref="AO684">INDEX($K:$P,ROW(),MATCH(AO$3,$K$2:$P$2,0))</f>
        <v>20</v>
      </c>
      <c r="AP684" s="140" cm="1">
        <f t="array" ref="AP684">INDEX($K:$P,ROW(),MATCH(AP$3,$K$2:$P$2,0))</f>
        <v>20</v>
      </c>
      <c r="AQ684" s="140" cm="1">
        <f t="array" ref="AQ684">INDEX($K:$P,ROW(),MATCH(AQ$3,$K$2:$P$2,0))</f>
        <v>20</v>
      </c>
      <c r="AR684" s="140" cm="1">
        <f t="array" ref="AR684">INDEX($K:$P,ROW(),MATCH(AR$3,$K$2:$P$2,0))</f>
        <v>20</v>
      </c>
      <c r="AS684" s="140" cm="1">
        <f t="array" ref="AS684">INDEX($K:$P,ROW(),MATCH(AS$3,$K$2:$P$2,0))</f>
        <v>20</v>
      </c>
      <c r="AT684" s="140" cm="1">
        <f t="array" ref="AT684">INDEX($K:$P,ROW(),MATCH(AT$3,$K$2:$P$2,0))</f>
        <v>20</v>
      </c>
      <c r="AU684" s="140" cm="1">
        <f t="array" ref="AU684">INDEX($K:$P,ROW(),MATCH(AU$3,$K$2:$P$2,0))</f>
        <v>20</v>
      </c>
      <c r="AV684" s="140" cm="1">
        <f t="array" ref="AV684">INDEX($K:$P,ROW(),MATCH(AV$3,$K$2:$P$2,0))</f>
        <v>20</v>
      </c>
      <c r="AW684" s="140" cm="1">
        <f t="array" ref="AW684">INDEX($K:$P,ROW(),MATCH(AW$3,$K$2:$P$2,0))</f>
        <v>20</v>
      </c>
      <c r="AX684" s="140" cm="1">
        <f t="array" ref="AX684">INDEX($K:$P,ROW(),MATCH(AX$3,$K$2:$P$2,0))</f>
        <v>20</v>
      </c>
      <c r="AY684" s="140" cm="1">
        <f t="array" ref="AY684">INDEX($K:$P,ROW(),MATCH(AY$3,$K$2:$P$2,0))</f>
        <v>20</v>
      </c>
      <c r="AZ684" s="140" cm="1">
        <f t="array" ref="AZ684">INDEX($K:$P,ROW(),MATCH(AZ$3,$K$2:$P$2,0))</f>
        <v>20</v>
      </c>
      <c r="BA684" s="140" cm="1">
        <f t="array" ref="BA684">INDEX($K:$P,ROW(),MATCH(BA$3,$K$2:$P$2,0))</f>
        <v>20</v>
      </c>
      <c r="BB684" s="140" cm="1">
        <f t="array" ref="BB684">INDEX($K:$P,ROW(),MATCH(BB$3,$K$2:$P$2,0))</f>
        <v>20</v>
      </c>
      <c r="BC684" s="140" cm="1">
        <f t="array" ref="BC684">INDEX($K:$P,ROW(),MATCH(BC$3,$K$2:$P$2,0))</f>
        <v>20</v>
      </c>
      <c r="BD684" s="140" cm="1">
        <f t="array" ref="BD684">INDEX($K:$P,ROW(),MATCH(BD$3,$K$2:$P$2,0))</f>
        <v>20</v>
      </c>
      <c r="BE684" s="140" cm="1">
        <f t="array" ref="BE684">INDEX($K:$P,ROW(),MATCH(BE$3,$K$2:$P$2,0))</f>
        <v>20</v>
      </c>
      <c r="BF684" s="140" cm="1">
        <f t="array" ref="BF684">INDEX($K:$P,ROW(),MATCH(BF$3,$K$2:$P$2,0))</f>
        <v>20</v>
      </c>
      <c r="BG684" s="140" cm="1">
        <f t="array" ref="BG684">INDEX($K:$P,ROW(),MATCH(BG$3,$K$2:$P$2,0))</f>
        <v>20</v>
      </c>
      <c r="BH684" s="140" cm="1">
        <f t="array" ref="BH684">INDEX($K:$P,ROW(),MATCH(BH$3,$K$2:$P$2,0))</f>
        <v>20</v>
      </c>
      <c r="BI684" s="140" cm="1">
        <f t="array" ref="BI684">INDEX($K:$P,ROW(),MATCH(BI$3,$K$2:$P$2,0))</f>
        <v>20</v>
      </c>
      <c r="BJ684" s="140" cm="1">
        <f t="array" ref="BJ684">INDEX($K:$P,ROW(),MATCH(BJ$3,$K$2:$P$2,0))</f>
        <v>20</v>
      </c>
      <c r="BK684" s="140" cm="1">
        <f t="array" ref="BK684">INDEX($K:$P,ROW(),MATCH(BK$3,$K$2:$P$2,0))</f>
        <v>20</v>
      </c>
      <c r="BL684" s="140" cm="1">
        <f t="array" ref="BL684">INDEX($K:$P,ROW(),MATCH(BL$3,$K$2:$P$2,0))</f>
        <v>20</v>
      </c>
      <c r="BM684" s="140" cm="1">
        <f t="array" ref="BM684">INDEX($K:$P,ROW(),MATCH(BM$3,$K$2:$P$2,0))</f>
        <v>20</v>
      </c>
      <c r="BN684" s="140" cm="1">
        <f t="array" ref="BN684">INDEX($K:$P,ROW(),MATCH(BN$3,$K$2:$P$2,0))</f>
        <v>20</v>
      </c>
      <c r="BO684" s="140" cm="1">
        <f t="array" ref="BO684">INDEX($K:$P,ROW(),MATCH(BO$3,$K$2:$P$2,0))</f>
        <v>20</v>
      </c>
      <c r="BP684" s="140" cm="1">
        <f t="array" ref="BP684">INDEX($K:$P,ROW(),MATCH(BP$3,$K$2:$P$2,0))</f>
        <v>20</v>
      </c>
      <c r="BQ684" s="140" cm="1">
        <f t="array" ref="BQ684">INDEX($K:$P,ROW(),MATCH(BQ$3,$K$2:$P$2,0))</f>
        <v>20</v>
      </c>
      <c r="BR684" s="140" cm="1">
        <f t="array" ref="BR684">INDEX($K:$P,ROW(),MATCH(BR$3,$K$2:$P$2,0))</f>
        <v>20</v>
      </c>
      <c r="BS684" s="140" cm="1">
        <f t="array" ref="BS684">INDEX($K:$P,ROW(),MATCH(BS$3,$K$2:$P$2,0))</f>
        <v>20</v>
      </c>
      <c r="BT684" s="140" cm="1">
        <f t="array" ref="BT684">INDEX($K:$P,ROW(),MATCH(BT$3,$K$2:$P$2,0))</f>
        <v>20</v>
      </c>
      <c r="BU684" s="140" cm="1">
        <f t="array" ref="BU684">INDEX($K:$P,ROW(),MATCH(BU$3,$K$2:$P$2,0))</f>
        <v>20</v>
      </c>
      <c r="BV684" s="140" cm="1">
        <f t="array" ref="BV684">INDEX($K:$P,ROW(),MATCH(BV$3,$K$2:$P$2,0))</f>
        <v>20</v>
      </c>
      <c r="BW684" s="140" cm="1">
        <f t="array" ref="BW684">INDEX($K:$P,ROW(),MATCH(BW$3,$K$2:$P$2,0))</f>
        <v>20</v>
      </c>
      <c r="BX684" s="140" cm="1">
        <f t="array" ref="BX684">INDEX($K:$P,ROW(),MATCH(BX$3,$K$2:$P$2,0))</f>
        <v>20</v>
      </c>
      <c r="BY684" s="140" cm="1">
        <f t="array" ref="BY684">INDEX($K:$P,ROW(),MATCH(BY$3,$K$2:$P$2,0))</f>
        <v>20</v>
      </c>
      <c r="BZ684" s="140" cm="1">
        <f t="array" ref="BZ684">INDEX($K:$P,ROW(),MATCH(BZ$3,$K$2:$P$2,0))</f>
        <v>20</v>
      </c>
      <c r="CA684" s="140" cm="1">
        <f t="array" ref="CA684">INDEX($K:$P,ROW(),MATCH(CA$3,$K$2:$P$2,0))</f>
        <v>20</v>
      </c>
      <c r="CB684" s="140" cm="1">
        <f t="array" ref="CB684">INDEX($K:$P,ROW(),MATCH(CB$3,$K$2:$P$2,0))</f>
        <v>20</v>
      </c>
      <c r="CC684" s="140" cm="1">
        <f t="array" ref="CC684">INDEX($K:$P,ROW(),MATCH(CC$3,$K$2:$P$2,0))</f>
        <v>20</v>
      </c>
      <c r="CD684" s="140" cm="1">
        <f t="array" ref="CD684">INDEX($K:$P,ROW(),MATCH(CD$3,$K$2:$P$2,0))</f>
        <v>20</v>
      </c>
      <c r="CE684" s="140" cm="1">
        <f t="array" ref="CE684">INDEX($K:$P,ROW(),MATCH(CE$3,$K$2:$P$2,0))</f>
        <v>20</v>
      </c>
      <c r="CF684" s="140" cm="1">
        <f t="array" ref="CF684">INDEX($K:$P,ROW(),MATCH(CF$3,$K$2:$P$2,0))</f>
        <v>20</v>
      </c>
      <c r="CG684" s="140" cm="1">
        <f t="array" ref="CG684">INDEX($K:$P,ROW(),MATCH(CG$3,$K$2:$P$2,0))</f>
        <v>20</v>
      </c>
      <c r="CH684" s="140" cm="1">
        <f t="array" ref="CH684">INDEX($K:$P,ROW(),MATCH(CH$3,$K$2:$P$2,0))</f>
        <v>20</v>
      </c>
      <c r="CI684" s="140" cm="1">
        <f t="array" ref="CI684">INDEX($K:$P,ROW(),MATCH(CI$3,$K$2:$P$2,0))</f>
        <v>20</v>
      </c>
      <c r="CJ684" s="140" cm="1">
        <f t="array" ref="CJ684">INDEX($K:$P,ROW(),MATCH(CJ$3,$K$2:$P$2,0))</f>
        <v>20</v>
      </c>
      <c r="CK684" s="140" cm="1">
        <f t="array" ref="CK684">INDEX($K:$P,ROW(),MATCH(CK$3,$K$2:$P$2,0))</f>
        <v>20</v>
      </c>
      <c r="CL684" s="140" cm="1">
        <f t="array" ref="CL684">INDEX($K:$P,ROW(),MATCH(CL$3,$K$2:$P$2,0))</f>
        <v>20</v>
      </c>
      <c r="CN684" s="73"/>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A685" s="27"/>
      <c r="B685" s="27"/>
      <c r="C685" s="27"/>
      <c r="D685" t="s">
        <v>757</v>
      </c>
      <c r="E685" s="9" t="str">
        <f t="shared" si="883"/>
        <v>685 SALES-PR</v>
      </c>
      <c r="F685" s="27"/>
      <c r="G685" s="127" t="str">
        <f>"# of "&amp;G688&amp;"s sold"</f>
        <v># of units sold</v>
      </c>
      <c r="H685" s="31"/>
      <c r="I685" s="73"/>
      <c r="J685" s="73"/>
      <c r="K685" s="38">
        <f t="shared" ref="K685:P685" ca="1" si="884">SUMIF($3:$3,K$2,685:685)</f>
        <v>6000</v>
      </c>
      <c r="L685" s="38">
        <f t="shared" ca="1" si="884"/>
        <v>6000</v>
      </c>
      <c r="M685" s="38">
        <f t="shared" ca="1" si="884"/>
        <v>6000</v>
      </c>
      <c r="N685" s="38">
        <f t="shared" ca="1" si="884"/>
        <v>6000</v>
      </c>
      <c r="O685" s="38">
        <f t="shared" ca="1" si="884"/>
        <v>6000</v>
      </c>
      <c r="P685" s="38">
        <f t="shared" ca="1" si="884"/>
        <v>6000</v>
      </c>
      <c r="R685" s="33"/>
      <c r="S685" s="38" cm="1">
        <f t="array" aca="1" ref="S685" ca="1">INDIRECT(S674)/S684</f>
        <v>500</v>
      </c>
      <c r="T685" s="38" cm="1">
        <f t="array" aca="1" ref="T685" ca="1">INDIRECT(T674)/T684</f>
        <v>500</v>
      </c>
      <c r="U685" s="38" cm="1">
        <f t="array" aca="1" ref="U685" ca="1">INDIRECT(U674)/U684</f>
        <v>500</v>
      </c>
      <c r="V685" s="38" cm="1">
        <f t="array" aca="1" ref="V685" ca="1">INDIRECT(V674)/V684</f>
        <v>500</v>
      </c>
      <c r="W685" s="38" cm="1">
        <f t="array" aca="1" ref="W685" ca="1">INDIRECT(W674)/W684</f>
        <v>500</v>
      </c>
      <c r="X685" s="38" cm="1">
        <f t="array" aca="1" ref="X685" ca="1">INDIRECT(X674)/X684</f>
        <v>500</v>
      </c>
      <c r="Y685" s="38" cm="1">
        <f t="array" aca="1" ref="Y685" ca="1">INDIRECT(Y674)/Y684</f>
        <v>500</v>
      </c>
      <c r="Z685" s="38" cm="1">
        <f t="array" aca="1" ref="Z685" ca="1">INDIRECT(Z674)/Z684</f>
        <v>500</v>
      </c>
      <c r="AA685" s="38" cm="1">
        <f t="array" aca="1" ref="AA685" ca="1">INDIRECT(AA674)/AA684</f>
        <v>500</v>
      </c>
      <c r="AB685" s="38" cm="1">
        <f t="array" aca="1" ref="AB685" ca="1">INDIRECT(AB674)/AB684</f>
        <v>500</v>
      </c>
      <c r="AC685" s="38" cm="1">
        <f t="array" aca="1" ref="AC685" ca="1">INDIRECT(AC674)/AC684</f>
        <v>500</v>
      </c>
      <c r="AD685" s="38" cm="1">
        <f t="array" aca="1" ref="AD685" ca="1">INDIRECT(AD674)/AD684</f>
        <v>500</v>
      </c>
      <c r="AE685" s="38" cm="1">
        <f t="array" aca="1" ref="AE685" ca="1">INDIRECT(AE674)/AE684</f>
        <v>500</v>
      </c>
      <c r="AF685" s="38" cm="1">
        <f t="array" aca="1" ref="AF685" ca="1">INDIRECT(AF674)/AF684</f>
        <v>500</v>
      </c>
      <c r="AG685" s="38" cm="1">
        <f t="array" aca="1" ref="AG685" ca="1">INDIRECT(AG674)/AG684</f>
        <v>500</v>
      </c>
      <c r="AH685" s="38" cm="1">
        <f t="array" aca="1" ref="AH685" ca="1">INDIRECT(AH674)/AH684</f>
        <v>500</v>
      </c>
      <c r="AI685" s="38" cm="1">
        <f t="array" aca="1" ref="AI685" ca="1">INDIRECT(AI674)/AI684</f>
        <v>500</v>
      </c>
      <c r="AJ685" s="38" cm="1">
        <f t="array" aca="1" ref="AJ685" ca="1">INDIRECT(AJ674)/AJ684</f>
        <v>500</v>
      </c>
      <c r="AK685" s="38" cm="1">
        <f t="array" aca="1" ref="AK685" ca="1">INDIRECT(AK674)/AK684</f>
        <v>500</v>
      </c>
      <c r="AL685" s="38" cm="1">
        <f t="array" aca="1" ref="AL685" ca="1">INDIRECT(AL674)/AL684</f>
        <v>500</v>
      </c>
      <c r="AM685" s="38" cm="1">
        <f t="array" aca="1" ref="AM685" ca="1">INDIRECT(AM674)/AM684</f>
        <v>500</v>
      </c>
      <c r="AN685" s="38" cm="1">
        <f t="array" aca="1" ref="AN685" ca="1">INDIRECT(AN674)/AN684</f>
        <v>500</v>
      </c>
      <c r="AO685" s="38" cm="1">
        <f t="array" aca="1" ref="AO685" ca="1">INDIRECT(AO674)/AO684</f>
        <v>500</v>
      </c>
      <c r="AP685" s="38" cm="1">
        <f t="array" aca="1" ref="AP685" ca="1">INDIRECT(AP674)/AP684</f>
        <v>500</v>
      </c>
      <c r="AQ685" s="38" cm="1">
        <f t="array" aca="1" ref="AQ685" ca="1">INDIRECT(AQ674)/AQ684</f>
        <v>500</v>
      </c>
      <c r="AR685" s="38" cm="1">
        <f t="array" aca="1" ref="AR685" ca="1">INDIRECT(AR674)/AR684</f>
        <v>500</v>
      </c>
      <c r="AS685" s="38" cm="1">
        <f t="array" aca="1" ref="AS685" ca="1">INDIRECT(AS674)/AS684</f>
        <v>500</v>
      </c>
      <c r="AT685" s="38" cm="1">
        <f t="array" aca="1" ref="AT685" ca="1">INDIRECT(AT674)/AT684</f>
        <v>500</v>
      </c>
      <c r="AU685" s="38" cm="1">
        <f t="array" aca="1" ref="AU685" ca="1">INDIRECT(AU674)/AU684</f>
        <v>500</v>
      </c>
      <c r="AV685" s="38" cm="1">
        <f t="array" aca="1" ref="AV685" ca="1">INDIRECT(AV674)/AV684</f>
        <v>500</v>
      </c>
      <c r="AW685" s="38" cm="1">
        <f t="array" aca="1" ref="AW685" ca="1">INDIRECT(AW674)/AW684</f>
        <v>500</v>
      </c>
      <c r="AX685" s="38" cm="1">
        <f t="array" aca="1" ref="AX685" ca="1">INDIRECT(AX674)/AX684</f>
        <v>500</v>
      </c>
      <c r="AY685" s="38" cm="1">
        <f t="array" aca="1" ref="AY685" ca="1">INDIRECT(AY674)/AY684</f>
        <v>500</v>
      </c>
      <c r="AZ685" s="38" cm="1">
        <f t="array" aca="1" ref="AZ685" ca="1">INDIRECT(AZ674)/AZ684</f>
        <v>500</v>
      </c>
      <c r="BA685" s="38" cm="1">
        <f t="array" aca="1" ref="BA685" ca="1">INDIRECT(BA674)/BA684</f>
        <v>500</v>
      </c>
      <c r="BB685" s="38" cm="1">
        <f t="array" aca="1" ref="BB685" ca="1">INDIRECT(BB674)/BB684</f>
        <v>500</v>
      </c>
      <c r="BC685" s="38" cm="1">
        <f t="array" aca="1" ref="BC685" ca="1">INDIRECT(BC674)/BC684</f>
        <v>500</v>
      </c>
      <c r="BD685" s="38" cm="1">
        <f t="array" aca="1" ref="BD685" ca="1">INDIRECT(BD674)/BD684</f>
        <v>500</v>
      </c>
      <c r="BE685" s="38" cm="1">
        <f t="array" aca="1" ref="BE685" ca="1">INDIRECT(BE674)/BE684</f>
        <v>500</v>
      </c>
      <c r="BF685" s="38" cm="1">
        <f t="array" aca="1" ref="BF685" ca="1">INDIRECT(BF674)/BF684</f>
        <v>500</v>
      </c>
      <c r="BG685" s="38" cm="1">
        <f t="array" aca="1" ref="BG685" ca="1">INDIRECT(BG674)/BG684</f>
        <v>500</v>
      </c>
      <c r="BH685" s="38" cm="1">
        <f t="array" aca="1" ref="BH685" ca="1">INDIRECT(BH674)/BH684</f>
        <v>500</v>
      </c>
      <c r="BI685" s="38" cm="1">
        <f t="array" aca="1" ref="BI685" ca="1">INDIRECT(BI674)/BI684</f>
        <v>500</v>
      </c>
      <c r="BJ685" s="38" cm="1">
        <f t="array" aca="1" ref="BJ685" ca="1">INDIRECT(BJ674)/BJ684</f>
        <v>500</v>
      </c>
      <c r="BK685" s="38" cm="1">
        <f t="array" aca="1" ref="BK685" ca="1">INDIRECT(BK674)/BK684</f>
        <v>500</v>
      </c>
      <c r="BL685" s="38" cm="1">
        <f t="array" aca="1" ref="BL685" ca="1">INDIRECT(BL674)/BL684</f>
        <v>500</v>
      </c>
      <c r="BM685" s="38" cm="1">
        <f t="array" aca="1" ref="BM685" ca="1">INDIRECT(BM674)/BM684</f>
        <v>500</v>
      </c>
      <c r="BN685" s="38" cm="1">
        <f t="array" aca="1" ref="BN685" ca="1">INDIRECT(BN674)/BN684</f>
        <v>500</v>
      </c>
      <c r="BO685" s="38" cm="1">
        <f t="array" aca="1" ref="BO685" ca="1">INDIRECT(BO674)/BO684</f>
        <v>500</v>
      </c>
      <c r="BP685" s="38" cm="1">
        <f t="array" aca="1" ref="BP685" ca="1">INDIRECT(BP674)/BP684</f>
        <v>500</v>
      </c>
      <c r="BQ685" s="38" cm="1">
        <f t="array" aca="1" ref="BQ685" ca="1">INDIRECT(BQ674)/BQ684</f>
        <v>500</v>
      </c>
      <c r="BR685" s="38" cm="1">
        <f t="array" aca="1" ref="BR685" ca="1">INDIRECT(BR674)/BR684</f>
        <v>500</v>
      </c>
      <c r="BS685" s="38" cm="1">
        <f t="array" aca="1" ref="BS685" ca="1">INDIRECT(BS674)/BS684</f>
        <v>500</v>
      </c>
      <c r="BT685" s="38" cm="1">
        <f t="array" aca="1" ref="BT685" ca="1">INDIRECT(BT674)/BT684</f>
        <v>500</v>
      </c>
      <c r="BU685" s="38" cm="1">
        <f t="array" aca="1" ref="BU685" ca="1">INDIRECT(BU674)/BU684</f>
        <v>500</v>
      </c>
      <c r="BV685" s="38" cm="1">
        <f t="array" aca="1" ref="BV685" ca="1">INDIRECT(BV674)/BV684</f>
        <v>500</v>
      </c>
      <c r="BW685" s="38" cm="1">
        <f t="array" aca="1" ref="BW685" ca="1">INDIRECT(BW674)/BW684</f>
        <v>500</v>
      </c>
      <c r="BX685" s="38" cm="1">
        <f t="array" aca="1" ref="BX685" ca="1">INDIRECT(BX674)/BX684</f>
        <v>500</v>
      </c>
      <c r="BY685" s="38" cm="1">
        <f t="array" aca="1" ref="BY685" ca="1">INDIRECT(BY674)/BY684</f>
        <v>500</v>
      </c>
      <c r="BZ685" s="38" cm="1">
        <f t="array" aca="1" ref="BZ685" ca="1">INDIRECT(BZ674)/BZ684</f>
        <v>500</v>
      </c>
      <c r="CA685" s="38" cm="1">
        <f t="array" aca="1" ref="CA685" ca="1">INDIRECT(CA674)/CA684</f>
        <v>500</v>
      </c>
      <c r="CB685" s="38" cm="1">
        <f t="array" aca="1" ref="CB685" ca="1">INDIRECT(CB674)/CB684</f>
        <v>500</v>
      </c>
      <c r="CC685" s="38" cm="1">
        <f t="array" aca="1" ref="CC685" ca="1">INDIRECT(CC674)/CC684</f>
        <v>500</v>
      </c>
      <c r="CD685" s="38" cm="1">
        <f t="array" aca="1" ref="CD685" ca="1">INDIRECT(CD674)/CD684</f>
        <v>500</v>
      </c>
      <c r="CE685" s="38" cm="1">
        <f t="array" aca="1" ref="CE685" ca="1">INDIRECT(CE674)/CE684</f>
        <v>500</v>
      </c>
      <c r="CF685" s="38" cm="1">
        <f t="array" aca="1" ref="CF685" ca="1">INDIRECT(CF674)/CF684</f>
        <v>500</v>
      </c>
      <c r="CG685" s="38" cm="1">
        <f t="array" aca="1" ref="CG685" ca="1">INDIRECT(CG674)/CG684</f>
        <v>500</v>
      </c>
      <c r="CH685" s="38" cm="1">
        <f t="array" aca="1" ref="CH685" ca="1">INDIRECT(CH674)/CH684</f>
        <v>500</v>
      </c>
      <c r="CI685" s="38" cm="1">
        <f t="array" aca="1" ref="CI685" ca="1">INDIRECT(CI674)/CI684</f>
        <v>500</v>
      </c>
      <c r="CJ685" s="38" cm="1">
        <f t="array" aca="1" ref="CJ685" ca="1">INDIRECT(CJ674)/CJ684</f>
        <v>500</v>
      </c>
      <c r="CK685" s="38" cm="1">
        <f t="array" aca="1" ref="CK685" ca="1">INDIRECT(CK674)/CK684</f>
        <v>500</v>
      </c>
      <c r="CL685" s="38" cm="1">
        <f t="array" aca="1" ref="CL685" ca="1">INDIRECT(CL674)/CL684</f>
        <v>500</v>
      </c>
      <c r="CN685" s="73"/>
      <c r="CO685" s="38" t="e" cm="1">
        <f t="array" aca="1" ref="CO685" ca="1">INDIRECT(CO674)/CO684</f>
        <v>#N/A</v>
      </c>
      <c r="CP685" s="38" t="e" cm="1">
        <f t="array" aca="1" ref="CP685" ca="1">INDIRECT(CP674)/CP684</f>
        <v>#N/A</v>
      </c>
      <c r="CQ685" s="38" t="e" cm="1">
        <f t="array" aca="1" ref="CQ685" ca="1">INDIRECT(CQ674)/CQ684</f>
        <v>#N/A</v>
      </c>
      <c r="CR685" s="38" t="e" cm="1">
        <f t="array" aca="1" ref="CR685" ca="1">INDIRECT(CR674)/CR684</f>
        <v>#N/A</v>
      </c>
      <c r="CS685" s="38" t="e" cm="1">
        <f t="array" aca="1" ref="CS685" ca="1">INDIRECT(CS674)/CS684</f>
        <v>#N/A</v>
      </c>
      <c r="CT685" s="38" t="e" cm="1">
        <f t="array" aca="1" ref="CT685" ca="1">INDIRECT(CT674)/CT684</f>
        <v>#N/A</v>
      </c>
      <c r="CU685" s="38" t="e" cm="1">
        <f t="array" aca="1" ref="CU685" ca="1">INDIRECT(CU674)/CU684</f>
        <v>#N/A</v>
      </c>
      <c r="CV685" s="38" t="e" cm="1">
        <f t="array" aca="1" ref="CV685" ca="1">INDIRECT(CV674)/CV684</f>
        <v>#N/A</v>
      </c>
      <c r="CW685" s="38" t="e" cm="1">
        <f t="array" aca="1" ref="CW685" ca="1">INDIRECT(CW674)/CW684</f>
        <v>#N/A</v>
      </c>
      <c r="CX685" s="38" t="e" cm="1">
        <f t="array" aca="1" ref="CX685" ca="1">INDIRECT(CX674)/CX684</f>
        <v>#N/A</v>
      </c>
      <c r="CY685" s="38" t="e" cm="1">
        <f t="array" aca="1" ref="CY685" ca="1">INDIRECT(CY674)/CY684</f>
        <v>#N/A</v>
      </c>
      <c r="CZ685" s="38" t="e" cm="1">
        <f t="array" aca="1" ref="CZ685" ca="1">INDIRECT(CZ674)/CZ684</f>
        <v>#N/A</v>
      </c>
      <c r="DA685" s="38" t="e" cm="1">
        <f t="array" aca="1" ref="DA685" ca="1">INDIRECT(DA674)/DA684</f>
        <v>#N/A</v>
      </c>
      <c r="DB685" s="38" t="e" cm="1">
        <f t="array" aca="1" ref="DB685" ca="1">INDIRECT(DB674)/DB684</f>
        <v>#N/A</v>
      </c>
      <c r="DC685" s="38" t="e" cm="1">
        <f t="array" aca="1" ref="DC685" ca="1">INDIRECT(DC674)/DC684</f>
        <v>#N/A</v>
      </c>
      <c r="DD685" s="38" t="e" cm="1">
        <f t="array" aca="1" ref="DD685" ca="1">INDIRECT(DD674)/DD684</f>
        <v>#N/A</v>
      </c>
      <c r="DE685" s="38" t="e" cm="1">
        <f t="array" aca="1" ref="DE685" ca="1">INDIRECT(DE674)/DE684</f>
        <v>#N/A</v>
      </c>
      <c r="DF685" s="38" t="e" cm="1">
        <f t="array" aca="1" ref="DF685" ca="1">INDIRECT(DF674)/DF684</f>
        <v>#N/A</v>
      </c>
      <c r="DG685" s="38" t="e" cm="1">
        <f t="array" aca="1" ref="DG685" ca="1">INDIRECT(DG674)/DG684</f>
        <v>#N/A</v>
      </c>
      <c r="DH685" s="38" t="e" cm="1">
        <f t="array" aca="1" ref="DH685" ca="1">INDIRECT(DH674)/DH684</f>
        <v>#N/A</v>
      </c>
      <c r="DI685" s="38" t="e" cm="1">
        <f t="array" aca="1" ref="DI685" ca="1">INDIRECT(DI674)/DI684</f>
        <v>#N/A</v>
      </c>
      <c r="DJ685" s="38" t="e" cm="1">
        <f t="array" aca="1" ref="DJ685" ca="1">INDIRECT(DJ674)/DJ684</f>
        <v>#N/A</v>
      </c>
      <c r="DK685" s="38" t="e" cm="1">
        <f t="array" aca="1" ref="DK685" ca="1">INDIRECT(DK674)/DK684</f>
        <v>#N/A</v>
      </c>
      <c r="DL685" s="38" t="e" cm="1">
        <f t="array" aca="1" ref="DL685" ca="1">INDIRECT(DL674)/DL684</f>
        <v>#N/A</v>
      </c>
    </row>
    <row r="686" spans="1:116" x14ac:dyDescent="0.4">
      <c r="A686" s="27"/>
      <c r="B686" s="27"/>
      <c r="C686" s="27"/>
      <c r="D686" t="s">
        <v>757</v>
      </c>
      <c r="E686" s="9" t="str">
        <f t="shared" ref="E686" si="885">ROW()&amp;" "&amp;D686</f>
        <v>686 SALES-PR</v>
      </c>
      <c r="F686" s="27"/>
      <c r="G686" s="127"/>
      <c r="H686" s="31"/>
      <c r="I686" s="73"/>
      <c r="J686" s="73"/>
      <c r="K686" s="38"/>
      <c r="L686" s="38"/>
      <c r="M686" s="38"/>
      <c r="N686" s="38"/>
      <c r="O686" s="38"/>
      <c r="P686" s="38"/>
      <c r="R686" s="33"/>
      <c r="S686" s="38"/>
      <c r="T686" s="38"/>
      <c r="U686" s="38"/>
      <c r="V686" s="38"/>
      <c r="W686" s="38"/>
      <c r="X686" s="38"/>
      <c r="Y686" s="38"/>
      <c r="Z686" s="38"/>
      <c r="AA686" s="38"/>
      <c r="AB686" s="38"/>
      <c r="AC686" s="38"/>
      <c r="AD686" s="38"/>
      <c r="AE686" s="38"/>
      <c r="AF686" s="38"/>
      <c r="AG686" s="38"/>
      <c r="AH686" s="38"/>
      <c r="AI686" s="38"/>
      <c r="AJ686" s="38"/>
      <c r="AK686" s="38"/>
      <c r="AL686" s="38"/>
      <c r="AM686" s="38"/>
      <c r="AN686" s="38"/>
      <c r="AO686" s="38"/>
      <c r="AP686" s="38"/>
      <c r="AQ686" s="38"/>
      <c r="AR686" s="38"/>
      <c r="AS686" s="38"/>
      <c r="AT686" s="38"/>
      <c r="AU686" s="38"/>
      <c r="AV686" s="38"/>
      <c r="AW686" s="38"/>
      <c r="AX686" s="38"/>
      <c r="AY686" s="38"/>
      <c r="AZ686" s="38"/>
      <c r="BA686" s="38"/>
      <c r="BB686" s="38"/>
      <c r="BC686" s="38"/>
      <c r="BD686" s="38"/>
      <c r="BE686" s="38"/>
      <c r="BF686" s="38"/>
      <c r="BG686" s="38"/>
      <c r="BH686" s="38"/>
      <c r="BI686" s="38"/>
      <c r="BJ686" s="38"/>
      <c r="BK686" s="38"/>
      <c r="BL686" s="38"/>
      <c r="BM686" s="38"/>
      <c r="BN686" s="38"/>
      <c r="BO686" s="38"/>
      <c r="BP686" s="38"/>
      <c r="BQ686" s="38"/>
      <c r="BR686" s="38"/>
      <c r="BS686" s="38"/>
      <c r="BT686" s="38"/>
      <c r="BU686" s="38"/>
      <c r="BV686" s="38"/>
      <c r="BW686" s="38"/>
      <c r="BX686" s="38"/>
      <c r="BY686" s="38"/>
      <c r="BZ686" s="38"/>
      <c r="CA686" s="38"/>
      <c r="CB686" s="38"/>
      <c r="CC686" s="38"/>
      <c r="CD686" s="38"/>
      <c r="CE686" s="38"/>
      <c r="CF686" s="38"/>
      <c r="CG686" s="38"/>
      <c r="CH686" s="38"/>
      <c r="CI686" s="38"/>
      <c r="CJ686" s="38"/>
      <c r="CK686" s="38"/>
      <c r="CL686" s="38"/>
      <c r="CN686" s="73"/>
      <c r="CO686" s="38"/>
      <c r="CP686" s="38"/>
      <c r="CQ686" s="38"/>
      <c r="CR686" s="38"/>
      <c r="CS686" s="38"/>
      <c r="CT686" s="38"/>
      <c r="CU686" s="38"/>
      <c r="CV686" s="38"/>
      <c r="CW686" s="38"/>
      <c r="CX686" s="38"/>
      <c r="CY686" s="38"/>
      <c r="CZ686" s="38"/>
      <c r="DA686" s="38"/>
      <c r="DB686" s="38"/>
      <c r="DC686" s="38"/>
      <c r="DD686" s="38"/>
      <c r="DE686" s="38"/>
      <c r="DF686" s="38"/>
      <c r="DG686" s="38"/>
      <c r="DH686" s="38"/>
      <c r="DI686" s="38"/>
      <c r="DJ686" s="38"/>
      <c r="DK686" s="38"/>
      <c r="DL686" s="38"/>
    </row>
    <row r="687" spans="1:116" x14ac:dyDescent="0.4">
      <c r="B687" t="s">
        <v>332</v>
      </c>
      <c r="D687" t="s">
        <v>757</v>
      </c>
      <c r="E687" s="8" t="str">
        <f>ROW()&amp;" "&amp;D687</f>
        <v>687 SALES-PR</v>
      </c>
      <c r="G687" s="136" t="str">
        <f>G672</f>
        <v>(Primary label)</v>
      </c>
      <c r="H687" s="31"/>
      <c r="I687" s="73"/>
      <c r="J687" s="73"/>
      <c r="K687" s="58"/>
      <c r="L687" s="58"/>
      <c r="M687" s="58"/>
      <c r="N687" s="58"/>
      <c r="O687" s="58"/>
      <c r="P687" s="58"/>
      <c r="R687" s="33"/>
      <c r="CN687" s="73"/>
      <c r="CO687" s="8"/>
      <c r="CP687" s="8"/>
      <c r="CQ687" s="8"/>
      <c r="CR687" s="8"/>
      <c r="CS687" s="8"/>
      <c r="CT687" s="8"/>
      <c r="CU687" s="8"/>
      <c r="CV687" s="8"/>
      <c r="CW687" s="8"/>
      <c r="CX687" s="8"/>
      <c r="CY687" s="8"/>
      <c r="CZ687" s="8"/>
      <c r="DA687" s="8"/>
      <c r="DB687" s="8"/>
      <c r="DC687" s="8"/>
      <c r="DD687" s="8"/>
      <c r="DE687" s="8"/>
      <c r="DF687" s="8"/>
      <c r="DG687" s="8"/>
      <c r="DH687" s="8"/>
      <c r="DI687" s="8"/>
      <c r="DJ687" s="8"/>
      <c r="DK687" s="8"/>
      <c r="DL687" s="8"/>
    </row>
    <row r="688" spans="1:116" x14ac:dyDescent="0.4">
      <c r="B688" t="s">
        <v>332</v>
      </c>
      <c r="D688" t="s">
        <v>757</v>
      </c>
      <c r="E688" s="8" t="str">
        <f>ROW()&amp;" "&amp;D688</f>
        <v>688 SALES-PR</v>
      </c>
      <c r="G688" s="241" t="str">
        <f>IFERROR(SUBSTITUTE(G680,":",""),"no unit")</f>
        <v>unit</v>
      </c>
      <c r="H688" s="31"/>
      <c r="I688" s="73"/>
      <c r="J688" s="73"/>
      <c r="K688" s="58"/>
      <c r="L688" s="58"/>
      <c r="M688" s="58"/>
      <c r="N688" s="58"/>
      <c r="O688" s="58"/>
      <c r="P688" s="58"/>
      <c r="R688" s="33"/>
      <c r="CN688" s="73"/>
      <c r="CO688" s="8"/>
      <c r="CP688" s="8"/>
      <c r="CQ688" s="8"/>
      <c r="CR688" s="8"/>
      <c r="CS688" s="8"/>
      <c r="CT688" s="8"/>
      <c r="CU688" s="8"/>
      <c r="CV688" s="8"/>
      <c r="CW688" s="8"/>
      <c r="CX688" s="8"/>
      <c r="CY688" s="8"/>
      <c r="CZ688" s="8"/>
      <c r="DA688" s="8"/>
      <c r="DB688" s="8"/>
      <c r="DC688" s="8"/>
      <c r="DD688" s="8"/>
      <c r="DE688" s="8"/>
      <c r="DF688" s="8"/>
      <c r="DG688" s="8"/>
      <c r="DH688" s="8"/>
      <c r="DI688" s="8"/>
      <c r="DJ688" s="8"/>
      <c r="DK688" s="8"/>
      <c r="DL688" s="8"/>
    </row>
    <row r="689" spans="1:116" x14ac:dyDescent="0.4">
      <c r="B689" t="s">
        <v>332</v>
      </c>
      <c r="D689" t="s">
        <v>757</v>
      </c>
      <c r="E689" s="8" t="str">
        <f>ROW()&amp;" "&amp;D689</f>
        <v>689 SALES-PR</v>
      </c>
      <c r="G689" s="8" t="str">
        <f t="shared" ref="G689:G694" si="886">G674</f>
        <v>Primary revenue driver</v>
      </c>
      <c r="H689" s="31"/>
      <c r="I689" s="73"/>
      <c r="J689" s="73"/>
      <c r="K689" s="58"/>
      <c r="L689" s="58"/>
      <c r="M689" s="58"/>
      <c r="N689" s="58"/>
      <c r="O689" s="58"/>
      <c r="P689" s="58"/>
      <c r="R689" s="33"/>
      <c r="S689" s="179" t="str">
        <f t="shared" ref="S689:AX689" si="887">S674</f>
        <v>S$16</v>
      </c>
      <c r="T689" s="179" t="str">
        <f t="shared" si="887"/>
        <v>T$16</v>
      </c>
      <c r="U689" s="179" t="str">
        <f t="shared" si="887"/>
        <v>U$16</v>
      </c>
      <c r="V689" s="179" t="str">
        <f t="shared" si="887"/>
        <v>V$16</v>
      </c>
      <c r="W689" s="179" t="str">
        <f t="shared" si="887"/>
        <v>W$16</v>
      </c>
      <c r="X689" s="179" t="str">
        <f t="shared" si="887"/>
        <v>X$16</v>
      </c>
      <c r="Y689" s="179" t="str">
        <f t="shared" si="887"/>
        <v>Y$16</v>
      </c>
      <c r="Z689" s="179" t="str">
        <f t="shared" si="887"/>
        <v>Z$16</v>
      </c>
      <c r="AA689" s="179" t="str">
        <f t="shared" si="887"/>
        <v>AA$16</v>
      </c>
      <c r="AB689" s="179" t="str">
        <f t="shared" si="887"/>
        <v>AB$16</v>
      </c>
      <c r="AC689" s="179" t="str">
        <f t="shared" si="887"/>
        <v>AC$16</v>
      </c>
      <c r="AD689" s="179" t="str">
        <f t="shared" si="887"/>
        <v>AD$16</v>
      </c>
      <c r="AE689" s="179" t="str">
        <f t="shared" si="887"/>
        <v>AE$16</v>
      </c>
      <c r="AF689" s="179" t="str">
        <f t="shared" si="887"/>
        <v>AF$16</v>
      </c>
      <c r="AG689" s="179" t="str">
        <f t="shared" si="887"/>
        <v>AG$16</v>
      </c>
      <c r="AH689" s="179" t="str">
        <f t="shared" si="887"/>
        <v>AH$16</v>
      </c>
      <c r="AI689" s="179" t="str">
        <f t="shared" si="887"/>
        <v>AI$16</v>
      </c>
      <c r="AJ689" s="179" t="str">
        <f t="shared" si="887"/>
        <v>AJ$16</v>
      </c>
      <c r="AK689" s="179" t="str">
        <f t="shared" si="887"/>
        <v>AK$16</v>
      </c>
      <c r="AL689" s="179" t="str">
        <f t="shared" si="887"/>
        <v>AL$16</v>
      </c>
      <c r="AM689" s="179" t="str">
        <f t="shared" si="887"/>
        <v>AM$16</v>
      </c>
      <c r="AN689" s="179" t="str">
        <f t="shared" si="887"/>
        <v>AN$16</v>
      </c>
      <c r="AO689" s="179" t="str">
        <f t="shared" si="887"/>
        <v>AO$16</v>
      </c>
      <c r="AP689" s="179" t="str">
        <f t="shared" si="887"/>
        <v>AP$16</v>
      </c>
      <c r="AQ689" s="179" t="str">
        <f t="shared" si="887"/>
        <v>AQ$16</v>
      </c>
      <c r="AR689" s="179" t="str">
        <f t="shared" si="887"/>
        <v>AR$16</v>
      </c>
      <c r="AS689" s="179" t="str">
        <f t="shared" si="887"/>
        <v>AS$16</v>
      </c>
      <c r="AT689" s="179" t="str">
        <f t="shared" si="887"/>
        <v>AT$16</v>
      </c>
      <c r="AU689" s="179" t="str">
        <f t="shared" si="887"/>
        <v>AU$16</v>
      </c>
      <c r="AV689" s="179" t="str">
        <f t="shared" si="887"/>
        <v>AV$16</v>
      </c>
      <c r="AW689" s="179" t="str">
        <f t="shared" si="887"/>
        <v>AW$16</v>
      </c>
      <c r="AX689" s="179" t="str">
        <f t="shared" si="887"/>
        <v>AX$16</v>
      </c>
      <c r="AY689" s="179" t="str">
        <f t="shared" ref="AY689:CD689" si="888">AY674</f>
        <v>AY$16</v>
      </c>
      <c r="AZ689" s="179" t="str">
        <f t="shared" si="888"/>
        <v>AZ$16</v>
      </c>
      <c r="BA689" s="179" t="str">
        <f t="shared" si="888"/>
        <v>BA$16</v>
      </c>
      <c r="BB689" s="179" t="str">
        <f t="shared" si="888"/>
        <v>BB$16</v>
      </c>
      <c r="BC689" s="179" t="str">
        <f t="shared" si="888"/>
        <v>BC$16</v>
      </c>
      <c r="BD689" s="179" t="str">
        <f t="shared" si="888"/>
        <v>BD$16</v>
      </c>
      <c r="BE689" s="179" t="str">
        <f t="shared" si="888"/>
        <v>BE$16</v>
      </c>
      <c r="BF689" s="179" t="str">
        <f t="shared" si="888"/>
        <v>BF$16</v>
      </c>
      <c r="BG689" s="179" t="str">
        <f t="shared" si="888"/>
        <v>BG$16</v>
      </c>
      <c r="BH689" s="179" t="str">
        <f t="shared" si="888"/>
        <v>BH$16</v>
      </c>
      <c r="BI689" s="179" t="str">
        <f t="shared" si="888"/>
        <v>BI$16</v>
      </c>
      <c r="BJ689" s="179" t="str">
        <f t="shared" si="888"/>
        <v>BJ$16</v>
      </c>
      <c r="BK689" s="179" t="str">
        <f t="shared" si="888"/>
        <v>BK$16</v>
      </c>
      <c r="BL689" s="179" t="str">
        <f t="shared" si="888"/>
        <v>BL$16</v>
      </c>
      <c r="BM689" s="179" t="str">
        <f t="shared" si="888"/>
        <v>BM$16</v>
      </c>
      <c r="BN689" s="179" t="str">
        <f t="shared" si="888"/>
        <v>BN$16</v>
      </c>
      <c r="BO689" s="179" t="str">
        <f t="shared" si="888"/>
        <v>BO$16</v>
      </c>
      <c r="BP689" s="179" t="str">
        <f t="shared" si="888"/>
        <v>BP$16</v>
      </c>
      <c r="BQ689" s="179" t="str">
        <f t="shared" si="888"/>
        <v>BQ$16</v>
      </c>
      <c r="BR689" s="179" t="str">
        <f t="shared" si="888"/>
        <v>BR$16</v>
      </c>
      <c r="BS689" s="179" t="str">
        <f t="shared" si="888"/>
        <v>BS$16</v>
      </c>
      <c r="BT689" s="179" t="str">
        <f t="shared" si="888"/>
        <v>BT$16</v>
      </c>
      <c r="BU689" s="179" t="str">
        <f t="shared" si="888"/>
        <v>BU$16</v>
      </c>
      <c r="BV689" s="179" t="str">
        <f t="shared" si="888"/>
        <v>BV$16</v>
      </c>
      <c r="BW689" s="179" t="str">
        <f t="shared" si="888"/>
        <v>BW$16</v>
      </c>
      <c r="BX689" s="179" t="str">
        <f t="shared" si="888"/>
        <v>BX$16</v>
      </c>
      <c r="BY689" s="179" t="str">
        <f t="shared" si="888"/>
        <v>BY$16</v>
      </c>
      <c r="BZ689" s="179" t="str">
        <f t="shared" si="888"/>
        <v>BZ$16</v>
      </c>
      <c r="CA689" s="179" t="str">
        <f t="shared" si="888"/>
        <v>CA$16</v>
      </c>
      <c r="CB689" s="179" t="str">
        <f t="shared" si="888"/>
        <v>CB$16</v>
      </c>
      <c r="CC689" s="179" t="str">
        <f t="shared" si="888"/>
        <v>CC$16</v>
      </c>
      <c r="CD689" s="179" t="str">
        <f t="shared" si="888"/>
        <v>CD$16</v>
      </c>
      <c r="CE689" s="179" t="str">
        <f t="shared" ref="CE689:CL689" si="889">CE674</f>
        <v>CE$16</v>
      </c>
      <c r="CF689" s="179" t="str">
        <f t="shared" si="889"/>
        <v>CF$16</v>
      </c>
      <c r="CG689" s="179" t="str">
        <f t="shared" si="889"/>
        <v>CG$16</v>
      </c>
      <c r="CH689" s="179" t="str">
        <f t="shared" si="889"/>
        <v>CH$16</v>
      </c>
      <c r="CI689" s="179" t="str">
        <f t="shared" si="889"/>
        <v>CI$16</v>
      </c>
      <c r="CJ689" s="179" t="str">
        <f t="shared" si="889"/>
        <v>CJ$16</v>
      </c>
      <c r="CK689" s="179" t="str">
        <f t="shared" si="889"/>
        <v>CK$16</v>
      </c>
      <c r="CL689" s="179" t="str">
        <f t="shared" si="889"/>
        <v>CL$16</v>
      </c>
      <c r="CN689" s="73"/>
      <c r="CO689" s="179" t="str">
        <f t="shared" ref="CO689:DK689" si="890">CO674</f>
        <v>CO$16</v>
      </c>
      <c r="CP689" s="179" t="str">
        <f t="shared" si="890"/>
        <v>CP$16</v>
      </c>
      <c r="CQ689" s="179" t="str">
        <f t="shared" si="890"/>
        <v>CQ$16</v>
      </c>
      <c r="CR689" s="179" t="str">
        <f t="shared" si="890"/>
        <v>CR$16</v>
      </c>
      <c r="CS689" s="179" t="str">
        <f t="shared" si="890"/>
        <v>CS$16</v>
      </c>
      <c r="CT689" s="179" t="str">
        <f t="shared" si="890"/>
        <v>CT$16</v>
      </c>
      <c r="CU689" s="179" t="str">
        <f t="shared" si="890"/>
        <v>CU$16</v>
      </c>
      <c r="CV689" s="179" t="str">
        <f t="shared" si="890"/>
        <v>CV$16</v>
      </c>
      <c r="CW689" s="179" t="str">
        <f t="shared" si="890"/>
        <v>CW$16</v>
      </c>
      <c r="CX689" s="179" t="str">
        <f t="shared" si="890"/>
        <v>CX$16</v>
      </c>
      <c r="CY689" s="179" t="str">
        <f t="shared" si="890"/>
        <v>CY$16</v>
      </c>
      <c r="CZ689" s="179" t="str">
        <f t="shared" si="890"/>
        <v>CZ$16</v>
      </c>
      <c r="DA689" s="179" t="str">
        <f t="shared" si="890"/>
        <v>DA$16</v>
      </c>
      <c r="DB689" s="179" t="str">
        <f t="shared" si="890"/>
        <v>DB$16</v>
      </c>
      <c r="DC689" s="179" t="str">
        <f t="shared" si="890"/>
        <v>DC$16</v>
      </c>
      <c r="DD689" s="179" t="str">
        <f t="shared" si="890"/>
        <v>DD$16</v>
      </c>
      <c r="DE689" s="179" t="str">
        <f t="shared" si="890"/>
        <v>DE$16</v>
      </c>
      <c r="DF689" s="179" t="str">
        <f t="shared" si="890"/>
        <v>DF$16</v>
      </c>
      <c r="DG689" s="179" t="str">
        <f t="shared" si="890"/>
        <v>DG$16</v>
      </c>
      <c r="DH689" s="179" t="str">
        <f t="shared" si="890"/>
        <v>DH$16</v>
      </c>
      <c r="DI689" s="179" t="str">
        <f t="shared" si="890"/>
        <v>DI$16</v>
      </c>
      <c r="DJ689" s="179" t="str">
        <f t="shared" si="890"/>
        <v>DJ$16</v>
      </c>
      <c r="DK689" s="179" t="str">
        <f t="shared" si="890"/>
        <v>DK$16</v>
      </c>
      <c r="DL689" s="179" t="str">
        <f t="shared" ref="DL689" si="891">DL674</f>
        <v>DL$16</v>
      </c>
    </row>
    <row r="690" spans="1:116" x14ac:dyDescent="0.4">
      <c r="A690" s="3"/>
      <c r="B690" t="s">
        <v>332</v>
      </c>
      <c r="D690" t="s">
        <v>757</v>
      </c>
      <c r="E690" s="8" t="str">
        <f>ROW()&amp;" "&amp;D690</f>
        <v>690 SALES-PR</v>
      </c>
      <c r="G690" s="89" t="str">
        <f t="shared" si="886"/>
        <v>Primary volume driver</v>
      </c>
      <c r="H690" s="208"/>
      <c r="I690" s="209"/>
      <c r="J690" s="209"/>
      <c r="K690" s="217"/>
      <c r="L690" s="217"/>
      <c r="M690" s="217"/>
      <c r="N690" s="217"/>
      <c r="O690" s="217"/>
      <c r="P690" s="217"/>
      <c r="R690" s="218"/>
      <c r="S690" s="212" t="str">
        <f t="shared" ref="S690:AX690" si="892">ADDRESS(ROW(S685),COLUMN(S685),2)</f>
        <v>S$685</v>
      </c>
      <c r="T690" s="212" t="str">
        <f t="shared" si="892"/>
        <v>T$685</v>
      </c>
      <c r="U690" s="212" t="str">
        <f t="shared" si="892"/>
        <v>U$685</v>
      </c>
      <c r="V690" s="212" t="str">
        <f t="shared" si="892"/>
        <v>V$685</v>
      </c>
      <c r="W690" s="212" t="str">
        <f t="shared" si="892"/>
        <v>W$685</v>
      </c>
      <c r="X690" s="212" t="str">
        <f t="shared" si="892"/>
        <v>X$685</v>
      </c>
      <c r="Y690" s="212" t="str">
        <f t="shared" si="892"/>
        <v>Y$685</v>
      </c>
      <c r="Z690" s="212" t="str">
        <f t="shared" si="892"/>
        <v>Z$685</v>
      </c>
      <c r="AA690" s="212" t="str">
        <f t="shared" si="892"/>
        <v>AA$685</v>
      </c>
      <c r="AB690" s="212" t="str">
        <f t="shared" si="892"/>
        <v>AB$685</v>
      </c>
      <c r="AC690" s="212" t="str">
        <f t="shared" si="892"/>
        <v>AC$685</v>
      </c>
      <c r="AD690" s="212" t="str">
        <f t="shared" si="892"/>
        <v>AD$685</v>
      </c>
      <c r="AE690" s="212" t="str">
        <f t="shared" si="892"/>
        <v>AE$685</v>
      </c>
      <c r="AF690" s="212" t="str">
        <f t="shared" si="892"/>
        <v>AF$685</v>
      </c>
      <c r="AG690" s="212" t="str">
        <f t="shared" si="892"/>
        <v>AG$685</v>
      </c>
      <c r="AH690" s="212" t="str">
        <f t="shared" si="892"/>
        <v>AH$685</v>
      </c>
      <c r="AI690" s="212" t="str">
        <f t="shared" si="892"/>
        <v>AI$685</v>
      </c>
      <c r="AJ690" s="212" t="str">
        <f t="shared" si="892"/>
        <v>AJ$685</v>
      </c>
      <c r="AK690" s="212" t="str">
        <f t="shared" si="892"/>
        <v>AK$685</v>
      </c>
      <c r="AL690" s="212" t="str">
        <f t="shared" si="892"/>
        <v>AL$685</v>
      </c>
      <c r="AM690" s="212" t="str">
        <f t="shared" si="892"/>
        <v>AM$685</v>
      </c>
      <c r="AN690" s="212" t="str">
        <f t="shared" si="892"/>
        <v>AN$685</v>
      </c>
      <c r="AO690" s="212" t="str">
        <f t="shared" si="892"/>
        <v>AO$685</v>
      </c>
      <c r="AP690" s="212" t="str">
        <f t="shared" si="892"/>
        <v>AP$685</v>
      </c>
      <c r="AQ690" s="212" t="str">
        <f t="shared" si="892"/>
        <v>AQ$685</v>
      </c>
      <c r="AR690" s="212" t="str">
        <f t="shared" si="892"/>
        <v>AR$685</v>
      </c>
      <c r="AS690" s="212" t="str">
        <f t="shared" si="892"/>
        <v>AS$685</v>
      </c>
      <c r="AT690" s="212" t="str">
        <f t="shared" si="892"/>
        <v>AT$685</v>
      </c>
      <c r="AU690" s="212" t="str">
        <f t="shared" si="892"/>
        <v>AU$685</v>
      </c>
      <c r="AV690" s="212" t="str">
        <f t="shared" si="892"/>
        <v>AV$685</v>
      </c>
      <c r="AW690" s="212" t="str">
        <f t="shared" si="892"/>
        <v>AW$685</v>
      </c>
      <c r="AX690" s="212" t="str">
        <f t="shared" si="892"/>
        <v>AX$685</v>
      </c>
      <c r="AY690" s="212" t="str">
        <f t="shared" ref="AY690:CD690" si="893">ADDRESS(ROW(AY685),COLUMN(AY685),2)</f>
        <v>AY$685</v>
      </c>
      <c r="AZ690" s="212" t="str">
        <f t="shared" si="893"/>
        <v>AZ$685</v>
      </c>
      <c r="BA690" s="212" t="str">
        <f t="shared" si="893"/>
        <v>BA$685</v>
      </c>
      <c r="BB690" s="212" t="str">
        <f t="shared" si="893"/>
        <v>BB$685</v>
      </c>
      <c r="BC690" s="212" t="str">
        <f t="shared" si="893"/>
        <v>BC$685</v>
      </c>
      <c r="BD690" s="212" t="str">
        <f t="shared" si="893"/>
        <v>BD$685</v>
      </c>
      <c r="BE690" s="212" t="str">
        <f t="shared" si="893"/>
        <v>BE$685</v>
      </c>
      <c r="BF690" s="212" t="str">
        <f t="shared" si="893"/>
        <v>BF$685</v>
      </c>
      <c r="BG690" s="212" t="str">
        <f t="shared" si="893"/>
        <v>BG$685</v>
      </c>
      <c r="BH690" s="212" t="str">
        <f t="shared" si="893"/>
        <v>BH$685</v>
      </c>
      <c r="BI690" s="212" t="str">
        <f t="shared" si="893"/>
        <v>BI$685</v>
      </c>
      <c r="BJ690" s="212" t="str">
        <f t="shared" si="893"/>
        <v>BJ$685</v>
      </c>
      <c r="BK690" s="212" t="str">
        <f t="shared" si="893"/>
        <v>BK$685</v>
      </c>
      <c r="BL690" s="212" t="str">
        <f t="shared" si="893"/>
        <v>BL$685</v>
      </c>
      <c r="BM690" s="212" t="str">
        <f t="shared" si="893"/>
        <v>BM$685</v>
      </c>
      <c r="BN690" s="212" t="str">
        <f t="shared" si="893"/>
        <v>BN$685</v>
      </c>
      <c r="BO690" s="212" t="str">
        <f t="shared" si="893"/>
        <v>BO$685</v>
      </c>
      <c r="BP690" s="212" t="str">
        <f t="shared" si="893"/>
        <v>BP$685</v>
      </c>
      <c r="BQ690" s="212" t="str">
        <f t="shared" si="893"/>
        <v>BQ$685</v>
      </c>
      <c r="BR690" s="212" t="str">
        <f t="shared" si="893"/>
        <v>BR$685</v>
      </c>
      <c r="BS690" s="212" t="str">
        <f t="shared" si="893"/>
        <v>BS$685</v>
      </c>
      <c r="BT690" s="212" t="str">
        <f t="shared" si="893"/>
        <v>BT$685</v>
      </c>
      <c r="BU690" s="212" t="str">
        <f t="shared" si="893"/>
        <v>BU$685</v>
      </c>
      <c r="BV690" s="212" t="str">
        <f t="shared" si="893"/>
        <v>BV$685</v>
      </c>
      <c r="BW690" s="212" t="str">
        <f t="shared" si="893"/>
        <v>BW$685</v>
      </c>
      <c r="BX690" s="212" t="str">
        <f t="shared" si="893"/>
        <v>BX$685</v>
      </c>
      <c r="BY690" s="212" t="str">
        <f t="shared" si="893"/>
        <v>BY$685</v>
      </c>
      <c r="BZ690" s="212" t="str">
        <f t="shared" si="893"/>
        <v>BZ$685</v>
      </c>
      <c r="CA690" s="212" t="str">
        <f t="shared" si="893"/>
        <v>CA$685</v>
      </c>
      <c r="CB690" s="212" t="str">
        <f t="shared" si="893"/>
        <v>CB$685</v>
      </c>
      <c r="CC690" s="212" t="str">
        <f t="shared" si="893"/>
        <v>CC$685</v>
      </c>
      <c r="CD690" s="212" t="str">
        <f t="shared" si="893"/>
        <v>CD$685</v>
      </c>
      <c r="CE690" s="212" t="str">
        <f t="shared" ref="CE690:CL690" si="894">ADDRESS(ROW(CE685),COLUMN(CE685),2)</f>
        <v>CE$685</v>
      </c>
      <c r="CF690" s="212" t="str">
        <f t="shared" si="894"/>
        <v>CF$685</v>
      </c>
      <c r="CG690" s="212" t="str">
        <f t="shared" si="894"/>
        <v>CG$685</v>
      </c>
      <c r="CH690" s="212" t="str">
        <f t="shared" si="894"/>
        <v>CH$685</v>
      </c>
      <c r="CI690" s="212" t="str">
        <f t="shared" si="894"/>
        <v>CI$685</v>
      </c>
      <c r="CJ690" s="212" t="str">
        <f t="shared" si="894"/>
        <v>CJ$685</v>
      </c>
      <c r="CK690" s="212" t="str">
        <f t="shared" si="894"/>
        <v>CK$685</v>
      </c>
      <c r="CL690" s="212" t="str">
        <f t="shared" si="894"/>
        <v>CL$685</v>
      </c>
      <c r="CN690" s="209"/>
      <c r="CO690" s="212" t="str">
        <f t="shared" ref="CO690:DK690" si="895">ADDRESS(ROW(CO685),COLUMN(CO685),2)</f>
        <v>CO$685</v>
      </c>
      <c r="CP690" s="212" t="str">
        <f t="shared" si="895"/>
        <v>CP$685</v>
      </c>
      <c r="CQ690" s="212" t="str">
        <f t="shared" si="895"/>
        <v>CQ$685</v>
      </c>
      <c r="CR690" s="212" t="str">
        <f t="shared" si="895"/>
        <v>CR$685</v>
      </c>
      <c r="CS690" s="212" t="str">
        <f t="shared" si="895"/>
        <v>CS$685</v>
      </c>
      <c r="CT690" s="212" t="str">
        <f t="shared" si="895"/>
        <v>CT$685</v>
      </c>
      <c r="CU690" s="212" t="str">
        <f t="shared" si="895"/>
        <v>CU$685</v>
      </c>
      <c r="CV690" s="212" t="str">
        <f t="shared" si="895"/>
        <v>CV$685</v>
      </c>
      <c r="CW690" s="212" t="str">
        <f t="shared" si="895"/>
        <v>CW$685</v>
      </c>
      <c r="CX690" s="212" t="str">
        <f t="shared" si="895"/>
        <v>CX$685</v>
      </c>
      <c r="CY690" s="212" t="str">
        <f t="shared" si="895"/>
        <v>CY$685</v>
      </c>
      <c r="CZ690" s="212" t="str">
        <f t="shared" si="895"/>
        <v>CZ$685</v>
      </c>
      <c r="DA690" s="212" t="str">
        <f t="shared" si="895"/>
        <v>DA$685</v>
      </c>
      <c r="DB690" s="212" t="str">
        <f t="shared" si="895"/>
        <v>DB$685</v>
      </c>
      <c r="DC690" s="212" t="str">
        <f t="shared" si="895"/>
        <v>DC$685</v>
      </c>
      <c r="DD690" s="212" t="str">
        <f t="shared" si="895"/>
        <v>DD$685</v>
      </c>
      <c r="DE690" s="212" t="str">
        <f t="shared" si="895"/>
        <v>DE$685</v>
      </c>
      <c r="DF690" s="212" t="str">
        <f t="shared" si="895"/>
        <v>DF$685</v>
      </c>
      <c r="DG690" s="212" t="str">
        <f t="shared" si="895"/>
        <v>DG$685</v>
      </c>
      <c r="DH690" s="212" t="str">
        <f t="shared" si="895"/>
        <v>DH$685</v>
      </c>
      <c r="DI690" s="212" t="str">
        <f t="shared" si="895"/>
        <v>DI$685</v>
      </c>
      <c r="DJ690" s="212" t="str">
        <f t="shared" si="895"/>
        <v>DJ$685</v>
      </c>
      <c r="DK690" s="212" t="str">
        <f t="shared" si="895"/>
        <v>DK$685</v>
      </c>
      <c r="DL690" s="212" t="str">
        <f t="shared" ref="DL690" si="896">ADDRESS(ROW(DL685),COLUMN(DL685),2)</f>
        <v>DL$685</v>
      </c>
    </row>
    <row r="691" spans="1:116" x14ac:dyDescent="0.4">
      <c r="B691" t="s">
        <v>332</v>
      </c>
      <c r="D691" t="s">
        <v>757</v>
      </c>
      <c r="E691" s="8" t="str">
        <f t="shared" ref="E691:E694" si="897">ROW()&amp;" "&amp;D691</f>
        <v>691 SALES-PR</v>
      </c>
      <c r="G691" s="8" t="str">
        <f t="shared" si="886"/>
        <v>(Secondary label)</v>
      </c>
      <c r="H691" s="12"/>
      <c r="I691" s="60"/>
      <c r="J691" s="60"/>
      <c r="K691" s="15"/>
      <c r="L691" s="15"/>
      <c r="M691" s="15"/>
      <c r="N691" s="15"/>
      <c r="O691" s="15"/>
      <c r="P691" s="15"/>
      <c r="R691" s="15"/>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N691" s="60"/>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row>
    <row r="692" spans="1:116" x14ac:dyDescent="0.4">
      <c r="B692" t="s">
        <v>332</v>
      </c>
      <c r="D692" t="s">
        <v>757</v>
      </c>
      <c r="E692" s="8" t="str">
        <f t="shared" ref="E692:E693" si="898">ROW()&amp;" "&amp;D692</f>
        <v>692 SALES-PR</v>
      </c>
      <c r="G692" s="8" t="str">
        <f t="shared" si="886"/>
        <v xml:space="preserve">secondary unit </v>
      </c>
      <c r="H692" s="12"/>
      <c r="I692" s="60"/>
      <c r="J692" s="60"/>
      <c r="K692" s="15"/>
      <c r="L692" s="15"/>
      <c r="M692" s="15"/>
      <c r="N692" s="15"/>
      <c r="O692" s="15"/>
      <c r="P692" s="15"/>
      <c r="R692" s="15"/>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N692" s="60"/>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row>
    <row r="693" spans="1:116" x14ac:dyDescent="0.4">
      <c r="B693" t="s">
        <v>332</v>
      </c>
      <c r="D693" t="s">
        <v>757</v>
      </c>
      <c r="E693" s="8" t="str">
        <f t="shared" si="898"/>
        <v>693 SALES-PR</v>
      </c>
      <c r="G693" s="8" t="str">
        <f t="shared" si="886"/>
        <v>Secondary revenue driver</v>
      </c>
      <c r="H693" s="12"/>
      <c r="I693" s="60"/>
      <c r="J693" s="60"/>
      <c r="K693" s="15"/>
      <c r="L693" s="15"/>
      <c r="M693" s="15"/>
      <c r="N693" s="15"/>
      <c r="O693" s="15"/>
      <c r="P693" s="15"/>
      <c r="R693" s="15"/>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N693" s="60"/>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row>
    <row r="694" spans="1:116" x14ac:dyDescent="0.4">
      <c r="B694" t="s">
        <v>332</v>
      </c>
      <c r="D694" t="s">
        <v>757</v>
      </c>
      <c r="E694" s="8" t="str">
        <f t="shared" si="897"/>
        <v>694 SALES-PR</v>
      </c>
      <c r="G694" s="8" t="str">
        <f t="shared" si="886"/>
        <v>Secondary volume driver</v>
      </c>
      <c r="H694" s="12"/>
      <c r="I694" s="60"/>
      <c r="J694" s="60"/>
      <c r="K694" s="15"/>
      <c r="L694" s="15"/>
      <c r="M694" s="15"/>
      <c r="N694" s="15"/>
      <c r="O694" s="15"/>
      <c r="P694" s="15"/>
      <c r="R694" s="15"/>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N694" s="60"/>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row>
    <row r="695" spans="1:116" x14ac:dyDescent="0.4">
      <c r="CO695" s="8"/>
      <c r="CP695" s="8"/>
      <c r="CQ695" s="8"/>
      <c r="CR695" s="8"/>
      <c r="CS695" s="8"/>
      <c r="CT695" s="8"/>
      <c r="CU695" s="8"/>
      <c r="CV695" s="8"/>
      <c r="CW695" s="8"/>
      <c r="CX695" s="8"/>
      <c r="CY695" s="8"/>
      <c r="CZ695" s="8"/>
      <c r="DA695" s="8"/>
      <c r="DB695" s="8"/>
      <c r="DC695" s="8"/>
      <c r="DD695" s="8"/>
      <c r="DE695" s="8"/>
      <c r="DF695" s="8"/>
      <c r="DG695" s="8"/>
      <c r="DH695" s="8"/>
      <c r="DI695" s="8"/>
      <c r="DJ695" s="8"/>
      <c r="DK695" s="8"/>
      <c r="DL695" s="8"/>
    </row>
    <row r="696" spans="1:116" x14ac:dyDescent="0.4">
      <c r="A696" s="174"/>
      <c r="E696" s="8"/>
      <c r="G696" s="175" t="s">
        <v>490</v>
      </c>
      <c r="H696" s="174"/>
      <c r="I696" s="176"/>
      <c r="J696" s="176"/>
      <c r="K696" s="197"/>
      <c r="L696" s="197"/>
      <c r="M696" s="197"/>
      <c r="N696" s="197"/>
      <c r="O696" s="197"/>
      <c r="P696" s="197"/>
      <c r="R696" s="198"/>
      <c r="S696" s="174"/>
      <c r="T696" s="174"/>
      <c r="U696" s="174"/>
      <c r="V696" s="174"/>
      <c r="W696" s="174"/>
      <c r="X696" s="174"/>
      <c r="Y696" s="174"/>
      <c r="Z696" s="174"/>
      <c r="AA696" s="174"/>
      <c r="AB696" s="174"/>
      <c r="AC696" s="174"/>
      <c r="AD696" s="174"/>
      <c r="AE696" s="174"/>
      <c r="AF696" s="174"/>
      <c r="AG696" s="174"/>
      <c r="AH696" s="174"/>
      <c r="AI696" s="174"/>
      <c r="AJ696" s="174"/>
      <c r="AK696" s="174"/>
      <c r="AL696" s="174"/>
      <c r="AM696" s="174"/>
      <c r="AN696" s="174"/>
      <c r="AO696" s="174"/>
      <c r="AP696" s="174"/>
      <c r="AQ696" s="174"/>
      <c r="AR696" s="174"/>
      <c r="AS696" s="174"/>
      <c r="AT696" s="174"/>
      <c r="AU696" s="174"/>
      <c r="AV696" s="174"/>
      <c r="AW696" s="174"/>
      <c r="AX696" s="174"/>
      <c r="AY696" s="174"/>
      <c r="AZ696" s="174"/>
      <c r="BA696" s="174"/>
      <c r="BB696" s="174"/>
      <c r="BC696" s="174"/>
      <c r="BD696" s="174"/>
      <c r="BE696" s="174"/>
      <c r="BF696" s="174"/>
      <c r="BG696" s="174"/>
      <c r="BH696" s="174"/>
      <c r="BI696" s="174"/>
      <c r="BJ696" s="174"/>
      <c r="BK696" s="174"/>
      <c r="BL696" s="174"/>
      <c r="BM696" s="174"/>
      <c r="BN696" s="174"/>
      <c r="BO696" s="174"/>
      <c r="BP696" s="174"/>
      <c r="BQ696" s="174"/>
      <c r="BR696" s="174"/>
      <c r="BS696" s="174"/>
      <c r="BT696" s="174"/>
      <c r="BU696" s="174"/>
      <c r="BV696" s="174"/>
      <c r="BW696" s="174"/>
      <c r="BX696" s="174"/>
      <c r="BY696" s="174"/>
      <c r="BZ696" s="174"/>
      <c r="CA696" s="174"/>
      <c r="CB696" s="174"/>
      <c r="CC696" s="174"/>
      <c r="CD696" s="174"/>
      <c r="CE696" s="174"/>
      <c r="CF696" s="174"/>
      <c r="CG696" s="174"/>
      <c r="CH696" s="174"/>
      <c r="CI696" s="174"/>
      <c r="CJ696" s="174"/>
      <c r="CK696" s="174"/>
      <c r="CL696" s="174"/>
      <c r="CN696" s="176"/>
      <c r="CO696" s="174"/>
      <c r="CP696" s="174"/>
      <c r="CQ696" s="174"/>
      <c r="CR696" s="174"/>
      <c r="CS696" s="174"/>
      <c r="CT696" s="174"/>
      <c r="CU696" s="174"/>
      <c r="CV696" s="174"/>
      <c r="CW696" s="174"/>
      <c r="CX696" s="174"/>
      <c r="CY696" s="174"/>
      <c r="CZ696" s="174"/>
      <c r="DA696" s="174"/>
      <c r="DB696" s="174"/>
      <c r="DC696" s="174"/>
      <c r="DD696" s="174"/>
      <c r="DE696" s="174"/>
      <c r="DF696" s="174"/>
      <c r="DG696" s="174"/>
      <c r="DH696" s="174"/>
      <c r="DI696" s="174"/>
      <c r="DJ696" s="174"/>
      <c r="DK696" s="174"/>
      <c r="DL696" s="174"/>
    </row>
    <row r="697" spans="1:116" x14ac:dyDescent="0.4">
      <c r="A697" s="174"/>
      <c r="E697" s="8"/>
      <c r="G697" s="175" t="s">
        <v>492</v>
      </c>
      <c r="H697" s="174"/>
      <c r="I697" s="176"/>
      <c r="J697" s="176"/>
      <c r="K697" s="197"/>
      <c r="L697" s="197"/>
      <c r="M697" s="197"/>
      <c r="N697" s="197"/>
      <c r="O697" s="197"/>
      <c r="P697" s="197"/>
      <c r="R697" s="198"/>
      <c r="S697" s="174"/>
      <c r="T697" s="174"/>
      <c r="U697" s="174"/>
      <c r="V697" s="174"/>
      <c r="W697" s="174"/>
      <c r="X697" s="174"/>
      <c r="Y697" s="174"/>
      <c r="Z697" s="174"/>
      <c r="AA697" s="174"/>
      <c r="AB697" s="174"/>
      <c r="AC697" s="174"/>
      <c r="AD697" s="174"/>
      <c r="AE697" s="174"/>
      <c r="AF697" s="174"/>
      <c r="AG697" s="174"/>
      <c r="AH697" s="174"/>
      <c r="AI697" s="174"/>
      <c r="AJ697" s="174"/>
      <c r="AK697" s="174"/>
      <c r="AL697" s="174"/>
      <c r="AM697" s="174"/>
      <c r="AN697" s="174"/>
      <c r="AO697" s="174"/>
      <c r="AP697" s="174"/>
      <c r="AQ697" s="174"/>
      <c r="AR697" s="174"/>
      <c r="AS697" s="174"/>
      <c r="AT697" s="174"/>
      <c r="AU697" s="174"/>
      <c r="AV697" s="174"/>
      <c r="AW697" s="174"/>
      <c r="AX697" s="174"/>
      <c r="AY697" s="174"/>
      <c r="AZ697" s="174"/>
      <c r="BA697" s="174"/>
      <c r="BB697" s="174"/>
      <c r="BC697" s="174"/>
      <c r="BD697" s="174"/>
      <c r="BE697" s="174"/>
      <c r="BF697" s="174"/>
      <c r="BG697" s="174"/>
      <c r="BH697" s="174"/>
      <c r="BI697" s="174"/>
      <c r="BJ697" s="174"/>
      <c r="BK697" s="174"/>
      <c r="BL697" s="174"/>
      <c r="BM697" s="174"/>
      <c r="BN697" s="174"/>
      <c r="BO697" s="174"/>
      <c r="BP697" s="174"/>
      <c r="BQ697" s="174"/>
      <c r="BR697" s="174"/>
      <c r="BS697" s="174"/>
      <c r="BT697" s="174"/>
      <c r="BU697" s="174"/>
      <c r="BV697" s="174"/>
      <c r="BW697" s="174"/>
      <c r="BX697" s="174"/>
      <c r="BY697" s="174"/>
      <c r="BZ697" s="174"/>
      <c r="CA697" s="174"/>
      <c r="CB697" s="174"/>
      <c r="CC697" s="174"/>
      <c r="CD697" s="174"/>
      <c r="CE697" s="174"/>
      <c r="CF697" s="174"/>
      <c r="CG697" s="174"/>
      <c r="CH697" s="174"/>
      <c r="CI697" s="174"/>
      <c r="CJ697" s="174"/>
      <c r="CK697" s="174"/>
      <c r="CL697" s="174"/>
      <c r="CN697" s="176"/>
      <c r="CO697" s="174"/>
      <c r="CP697" s="174"/>
      <c r="CQ697" s="174"/>
      <c r="CR697" s="174"/>
      <c r="CS697" s="174"/>
      <c r="CT697" s="174"/>
      <c r="CU697" s="174"/>
      <c r="CV697" s="174"/>
      <c r="CW697" s="174"/>
      <c r="CX697" s="174"/>
      <c r="CY697" s="174"/>
      <c r="CZ697" s="174"/>
      <c r="DA697" s="174"/>
      <c r="DB697" s="174"/>
      <c r="DC697" s="174"/>
      <c r="DD697" s="174"/>
      <c r="DE697" s="174"/>
      <c r="DF697" s="174"/>
      <c r="DG697" s="174"/>
      <c r="DH697" s="174"/>
      <c r="DI697" s="174"/>
      <c r="DJ697" s="174"/>
      <c r="DK697" s="174"/>
      <c r="DL697" s="174"/>
    </row>
    <row r="698" spans="1:116" x14ac:dyDescent="0.4">
      <c r="A698" s="174"/>
      <c r="E698" s="8"/>
      <c r="G698" s="175" t="s">
        <v>461</v>
      </c>
      <c r="H698" s="174"/>
      <c r="I698" s="176"/>
      <c r="J698" s="176"/>
      <c r="K698" s="197"/>
      <c r="L698" s="197"/>
      <c r="M698" s="197"/>
      <c r="N698" s="197"/>
      <c r="O698" s="197"/>
      <c r="P698" s="197"/>
      <c r="R698" s="198"/>
      <c r="S698" s="199" t="str">
        <f t="shared" ref="S698:AX698" si="899">S$20</f>
        <v>S$16</v>
      </c>
      <c r="T698" s="199" t="str">
        <f t="shared" si="899"/>
        <v>T$16</v>
      </c>
      <c r="U698" s="199" t="str">
        <f t="shared" si="899"/>
        <v>U$16</v>
      </c>
      <c r="V698" s="199" t="str">
        <f t="shared" si="899"/>
        <v>V$16</v>
      </c>
      <c r="W698" s="199" t="str">
        <f t="shared" si="899"/>
        <v>W$16</v>
      </c>
      <c r="X698" s="199" t="str">
        <f t="shared" si="899"/>
        <v>X$16</v>
      </c>
      <c r="Y698" s="199" t="str">
        <f t="shared" si="899"/>
        <v>Y$16</v>
      </c>
      <c r="Z698" s="199" t="str">
        <f t="shared" si="899"/>
        <v>Z$16</v>
      </c>
      <c r="AA698" s="199" t="str">
        <f t="shared" si="899"/>
        <v>AA$16</v>
      </c>
      <c r="AB698" s="199" t="str">
        <f t="shared" si="899"/>
        <v>AB$16</v>
      </c>
      <c r="AC698" s="199" t="str">
        <f t="shared" si="899"/>
        <v>AC$16</v>
      </c>
      <c r="AD698" s="199" t="str">
        <f t="shared" si="899"/>
        <v>AD$16</v>
      </c>
      <c r="AE698" s="199" t="str">
        <f t="shared" si="899"/>
        <v>AE$16</v>
      </c>
      <c r="AF698" s="199" t="str">
        <f t="shared" si="899"/>
        <v>AF$16</v>
      </c>
      <c r="AG698" s="199" t="str">
        <f t="shared" si="899"/>
        <v>AG$16</v>
      </c>
      <c r="AH698" s="199" t="str">
        <f t="shared" si="899"/>
        <v>AH$16</v>
      </c>
      <c r="AI698" s="199" t="str">
        <f t="shared" si="899"/>
        <v>AI$16</v>
      </c>
      <c r="AJ698" s="199" t="str">
        <f t="shared" si="899"/>
        <v>AJ$16</v>
      </c>
      <c r="AK698" s="199" t="str">
        <f t="shared" si="899"/>
        <v>AK$16</v>
      </c>
      <c r="AL698" s="199" t="str">
        <f t="shared" si="899"/>
        <v>AL$16</v>
      </c>
      <c r="AM698" s="199" t="str">
        <f t="shared" si="899"/>
        <v>AM$16</v>
      </c>
      <c r="AN698" s="199" t="str">
        <f t="shared" si="899"/>
        <v>AN$16</v>
      </c>
      <c r="AO698" s="199" t="str">
        <f t="shared" si="899"/>
        <v>AO$16</v>
      </c>
      <c r="AP698" s="199" t="str">
        <f t="shared" si="899"/>
        <v>AP$16</v>
      </c>
      <c r="AQ698" s="199" t="str">
        <f t="shared" si="899"/>
        <v>AQ$16</v>
      </c>
      <c r="AR698" s="199" t="str">
        <f t="shared" si="899"/>
        <v>AR$16</v>
      </c>
      <c r="AS698" s="199" t="str">
        <f t="shared" si="899"/>
        <v>AS$16</v>
      </c>
      <c r="AT698" s="199" t="str">
        <f t="shared" si="899"/>
        <v>AT$16</v>
      </c>
      <c r="AU698" s="199" t="str">
        <f t="shared" si="899"/>
        <v>AU$16</v>
      </c>
      <c r="AV698" s="199" t="str">
        <f t="shared" si="899"/>
        <v>AV$16</v>
      </c>
      <c r="AW698" s="199" t="str">
        <f t="shared" si="899"/>
        <v>AW$16</v>
      </c>
      <c r="AX698" s="199" t="str">
        <f t="shared" si="899"/>
        <v>AX$16</v>
      </c>
      <c r="AY698" s="199" t="str">
        <f t="shared" ref="AY698:CD698" si="900">AY$20</f>
        <v>AY$16</v>
      </c>
      <c r="AZ698" s="199" t="str">
        <f t="shared" si="900"/>
        <v>AZ$16</v>
      </c>
      <c r="BA698" s="199" t="str">
        <f t="shared" si="900"/>
        <v>BA$16</v>
      </c>
      <c r="BB698" s="199" t="str">
        <f t="shared" si="900"/>
        <v>BB$16</v>
      </c>
      <c r="BC698" s="199" t="str">
        <f t="shared" si="900"/>
        <v>BC$16</v>
      </c>
      <c r="BD698" s="199" t="str">
        <f t="shared" si="900"/>
        <v>BD$16</v>
      </c>
      <c r="BE698" s="199" t="str">
        <f t="shared" si="900"/>
        <v>BE$16</v>
      </c>
      <c r="BF698" s="199" t="str">
        <f t="shared" si="900"/>
        <v>BF$16</v>
      </c>
      <c r="BG698" s="199" t="str">
        <f t="shared" si="900"/>
        <v>BG$16</v>
      </c>
      <c r="BH698" s="199" t="str">
        <f t="shared" si="900"/>
        <v>BH$16</v>
      </c>
      <c r="BI698" s="199" t="str">
        <f t="shared" si="900"/>
        <v>BI$16</v>
      </c>
      <c r="BJ698" s="199" t="str">
        <f t="shared" si="900"/>
        <v>BJ$16</v>
      </c>
      <c r="BK698" s="199" t="str">
        <f t="shared" si="900"/>
        <v>BK$16</v>
      </c>
      <c r="BL698" s="199" t="str">
        <f t="shared" si="900"/>
        <v>BL$16</v>
      </c>
      <c r="BM698" s="199" t="str">
        <f t="shared" si="900"/>
        <v>BM$16</v>
      </c>
      <c r="BN698" s="199" t="str">
        <f t="shared" si="900"/>
        <v>BN$16</v>
      </c>
      <c r="BO698" s="199" t="str">
        <f t="shared" si="900"/>
        <v>BO$16</v>
      </c>
      <c r="BP698" s="199" t="str">
        <f t="shared" si="900"/>
        <v>BP$16</v>
      </c>
      <c r="BQ698" s="199" t="str">
        <f t="shared" si="900"/>
        <v>BQ$16</v>
      </c>
      <c r="BR698" s="199" t="str">
        <f t="shared" si="900"/>
        <v>BR$16</v>
      </c>
      <c r="BS698" s="199" t="str">
        <f t="shared" si="900"/>
        <v>BS$16</v>
      </c>
      <c r="BT698" s="199" t="str">
        <f t="shared" si="900"/>
        <v>BT$16</v>
      </c>
      <c r="BU698" s="199" t="str">
        <f t="shared" si="900"/>
        <v>BU$16</v>
      </c>
      <c r="BV698" s="199" t="str">
        <f t="shared" si="900"/>
        <v>BV$16</v>
      </c>
      <c r="BW698" s="199" t="str">
        <f t="shared" si="900"/>
        <v>BW$16</v>
      </c>
      <c r="BX698" s="199" t="str">
        <f t="shared" si="900"/>
        <v>BX$16</v>
      </c>
      <c r="BY698" s="199" t="str">
        <f t="shared" si="900"/>
        <v>BY$16</v>
      </c>
      <c r="BZ698" s="199" t="str">
        <f t="shared" si="900"/>
        <v>BZ$16</v>
      </c>
      <c r="CA698" s="199" t="str">
        <f t="shared" si="900"/>
        <v>CA$16</v>
      </c>
      <c r="CB698" s="199" t="str">
        <f t="shared" si="900"/>
        <v>CB$16</v>
      </c>
      <c r="CC698" s="199" t="str">
        <f t="shared" si="900"/>
        <v>CC$16</v>
      </c>
      <c r="CD698" s="199" t="str">
        <f t="shared" si="900"/>
        <v>CD$16</v>
      </c>
      <c r="CE698" s="199" t="str">
        <f t="shared" ref="CE698:CL698" si="901">CE$20</f>
        <v>CE$16</v>
      </c>
      <c r="CF698" s="199" t="str">
        <f t="shared" si="901"/>
        <v>CF$16</v>
      </c>
      <c r="CG698" s="199" t="str">
        <f t="shared" si="901"/>
        <v>CG$16</v>
      </c>
      <c r="CH698" s="199" t="str">
        <f t="shared" si="901"/>
        <v>CH$16</v>
      </c>
      <c r="CI698" s="199" t="str">
        <f t="shared" si="901"/>
        <v>CI$16</v>
      </c>
      <c r="CJ698" s="199" t="str">
        <f t="shared" si="901"/>
        <v>CJ$16</v>
      </c>
      <c r="CK698" s="199" t="str">
        <f t="shared" si="901"/>
        <v>CK$16</v>
      </c>
      <c r="CL698" s="199" t="str">
        <f t="shared" si="901"/>
        <v>CL$16</v>
      </c>
      <c r="CN698" s="176"/>
      <c r="CO698" s="199" t="str">
        <f t="shared" ref="CO698:DL698" si="902">CO$20</f>
        <v>CO$16</v>
      </c>
      <c r="CP698" s="199" t="str">
        <f t="shared" si="902"/>
        <v>CP$16</v>
      </c>
      <c r="CQ698" s="199" t="str">
        <f t="shared" si="902"/>
        <v>CQ$16</v>
      </c>
      <c r="CR698" s="199" t="str">
        <f t="shared" si="902"/>
        <v>CR$16</v>
      </c>
      <c r="CS698" s="199" t="str">
        <f t="shared" si="902"/>
        <v>CS$16</v>
      </c>
      <c r="CT698" s="199" t="str">
        <f t="shared" si="902"/>
        <v>CT$16</v>
      </c>
      <c r="CU698" s="199" t="str">
        <f t="shared" si="902"/>
        <v>CU$16</v>
      </c>
      <c r="CV698" s="199" t="str">
        <f t="shared" si="902"/>
        <v>CV$16</v>
      </c>
      <c r="CW698" s="199" t="str">
        <f t="shared" si="902"/>
        <v>CW$16</v>
      </c>
      <c r="CX698" s="199" t="str">
        <f t="shared" si="902"/>
        <v>CX$16</v>
      </c>
      <c r="CY698" s="199" t="str">
        <f t="shared" si="902"/>
        <v>CY$16</v>
      </c>
      <c r="CZ698" s="199" t="str">
        <f t="shared" si="902"/>
        <v>CZ$16</v>
      </c>
      <c r="DA698" s="199" t="str">
        <f t="shared" si="902"/>
        <v>DA$16</v>
      </c>
      <c r="DB698" s="199" t="str">
        <f t="shared" si="902"/>
        <v>DB$16</v>
      </c>
      <c r="DC698" s="199" t="str">
        <f t="shared" si="902"/>
        <v>DC$16</v>
      </c>
      <c r="DD698" s="199" t="str">
        <f t="shared" si="902"/>
        <v>DD$16</v>
      </c>
      <c r="DE698" s="199" t="str">
        <f t="shared" si="902"/>
        <v>DE$16</v>
      </c>
      <c r="DF698" s="199" t="str">
        <f t="shared" si="902"/>
        <v>DF$16</v>
      </c>
      <c r="DG698" s="199" t="str">
        <f t="shared" si="902"/>
        <v>DG$16</v>
      </c>
      <c r="DH698" s="199" t="str">
        <f t="shared" si="902"/>
        <v>DH$16</v>
      </c>
      <c r="DI698" s="199" t="str">
        <f t="shared" si="902"/>
        <v>DI$16</v>
      </c>
      <c r="DJ698" s="199" t="str">
        <f t="shared" si="902"/>
        <v>DJ$16</v>
      </c>
      <c r="DK698" s="199" t="str">
        <f t="shared" si="902"/>
        <v>DK$16</v>
      </c>
      <c r="DL698" s="199" t="str">
        <f t="shared" si="902"/>
        <v>DL$16</v>
      </c>
    </row>
    <row r="699" spans="1:116" x14ac:dyDescent="0.4">
      <c r="A699" s="174"/>
      <c r="E699" s="8"/>
      <c r="G699" s="175" t="s">
        <v>462</v>
      </c>
      <c r="H699" s="200"/>
      <c r="I699" s="201"/>
      <c r="J699" s="201"/>
      <c r="K699" s="202"/>
      <c r="L699" s="202"/>
      <c r="M699" s="202"/>
      <c r="N699" s="202"/>
      <c r="O699" s="202"/>
      <c r="P699" s="202"/>
      <c r="R699" s="202"/>
      <c r="S699" s="199" t="str">
        <f t="shared" ref="S699:AX699" si="903">S$21</f>
        <v>S$17</v>
      </c>
      <c r="T699" s="199" t="str">
        <f t="shared" si="903"/>
        <v>T$17</v>
      </c>
      <c r="U699" s="199" t="str">
        <f t="shared" si="903"/>
        <v>U$17</v>
      </c>
      <c r="V699" s="199" t="str">
        <f t="shared" si="903"/>
        <v>V$17</v>
      </c>
      <c r="W699" s="199" t="str">
        <f t="shared" si="903"/>
        <v>W$17</v>
      </c>
      <c r="X699" s="199" t="str">
        <f t="shared" si="903"/>
        <v>X$17</v>
      </c>
      <c r="Y699" s="199" t="str">
        <f t="shared" si="903"/>
        <v>Y$17</v>
      </c>
      <c r="Z699" s="199" t="str">
        <f t="shared" si="903"/>
        <v>Z$17</v>
      </c>
      <c r="AA699" s="199" t="str">
        <f t="shared" si="903"/>
        <v>AA$17</v>
      </c>
      <c r="AB699" s="199" t="str">
        <f t="shared" si="903"/>
        <v>AB$17</v>
      </c>
      <c r="AC699" s="199" t="str">
        <f t="shared" si="903"/>
        <v>AC$17</v>
      </c>
      <c r="AD699" s="199" t="str">
        <f t="shared" si="903"/>
        <v>AD$17</v>
      </c>
      <c r="AE699" s="199" t="str">
        <f t="shared" si="903"/>
        <v>AE$17</v>
      </c>
      <c r="AF699" s="199" t="str">
        <f t="shared" si="903"/>
        <v>AF$17</v>
      </c>
      <c r="AG699" s="199" t="str">
        <f t="shared" si="903"/>
        <v>AG$17</v>
      </c>
      <c r="AH699" s="199" t="str">
        <f t="shared" si="903"/>
        <v>AH$17</v>
      </c>
      <c r="AI699" s="199" t="str">
        <f t="shared" si="903"/>
        <v>AI$17</v>
      </c>
      <c r="AJ699" s="199" t="str">
        <f t="shared" si="903"/>
        <v>AJ$17</v>
      </c>
      <c r="AK699" s="199" t="str">
        <f t="shared" si="903"/>
        <v>AK$17</v>
      </c>
      <c r="AL699" s="199" t="str">
        <f t="shared" si="903"/>
        <v>AL$17</v>
      </c>
      <c r="AM699" s="199" t="str">
        <f t="shared" si="903"/>
        <v>AM$17</v>
      </c>
      <c r="AN699" s="199" t="str">
        <f t="shared" si="903"/>
        <v>AN$17</v>
      </c>
      <c r="AO699" s="199" t="str">
        <f t="shared" si="903"/>
        <v>AO$17</v>
      </c>
      <c r="AP699" s="199" t="str">
        <f t="shared" si="903"/>
        <v>AP$17</v>
      </c>
      <c r="AQ699" s="199" t="str">
        <f t="shared" si="903"/>
        <v>AQ$17</v>
      </c>
      <c r="AR699" s="199" t="str">
        <f t="shared" si="903"/>
        <v>AR$17</v>
      </c>
      <c r="AS699" s="199" t="str">
        <f t="shared" si="903"/>
        <v>AS$17</v>
      </c>
      <c r="AT699" s="199" t="str">
        <f t="shared" si="903"/>
        <v>AT$17</v>
      </c>
      <c r="AU699" s="199" t="str">
        <f t="shared" si="903"/>
        <v>AU$17</v>
      </c>
      <c r="AV699" s="199" t="str">
        <f t="shared" si="903"/>
        <v>AV$17</v>
      </c>
      <c r="AW699" s="199" t="str">
        <f t="shared" si="903"/>
        <v>AW$17</v>
      </c>
      <c r="AX699" s="199" t="str">
        <f t="shared" si="903"/>
        <v>AX$17</v>
      </c>
      <c r="AY699" s="199" t="str">
        <f t="shared" ref="AY699:CD699" si="904">AY$21</f>
        <v>AY$17</v>
      </c>
      <c r="AZ699" s="199" t="str">
        <f t="shared" si="904"/>
        <v>AZ$17</v>
      </c>
      <c r="BA699" s="199" t="str">
        <f t="shared" si="904"/>
        <v>BA$17</v>
      </c>
      <c r="BB699" s="199" t="str">
        <f t="shared" si="904"/>
        <v>BB$17</v>
      </c>
      <c r="BC699" s="199" t="str">
        <f t="shared" si="904"/>
        <v>BC$17</v>
      </c>
      <c r="BD699" s="199" t="str">
        <f t="shared" si="904"/>
        <v>BD$17</v>
      </c>
      <c r="BE699" s="199" t="str">
        <f t="shared" si="904"/>
        <v>BE$17</v>
      </c>
      <c r="BF699" s="199" t="str">
        <f t="shared" si="904"/>
        <v>BF$17</v>
      </c>
      <c r="BG699" s="199" t="str">
        <f t="shared" si="904"/>
        <v>BG$17</v>
      </c>
      <c r="BH699" s="199" t="str">
        <f t="shared" si="904"/>
        <v>BH$17</v>
      </c>
      <c r="BI699" s="199" t="str">
        <f t="shared" si="904"/>
        <v>BI$17</v>
      </c>
      <c r="BJ699" s="199" t="str">
        <f t="shared" si="904"/>
        <v>BJ$17</v>
      </c>
      <c r="BK699" s="199" t="str">
        <f t="shared" si="904"/>
        <v>BK$17</v>
      </c>
      <c r="BL699" s="199" t="str">
        <f t="shared" si="904"/>
        <v>BL$17</v>
      </c>
      <c r="BM699" s="199" t="str">
        <f t="shared" si="904"/>
        <v>BM$17</v>
      </c>
      <c r="BN699" s="199" t="str">
        <f t="shared" si="904"/>
        <v>BN$17</v>
      </c>
      <c r="BO699" s="199" t="str">
        <f t="shared" si="904"/>
        <v>BO$17</v>
      </c>
      <c r="BP699" s="199" t="str">
        <f t="shared" si="904"/>
        <v>BP$17</v>
      </c>
      <c r="BQ699" s="199" t="str">
        <f t="shared" si="904"/>
        <v>BQ$17</v>
      </c>
      <c r="BR699" s="199" t="str">
        <f t="shared" si="904"/>
        <v>BR$17</v>
      </c>
      <c r="BS699" s="199" t="str">
        <f t="shared" si="904"/>
        <v>BS$17</v>
      </c>
      <c r="BT699" s="199" t="str">
        <f t="shared" si="904"/>
        <v>BT$17</v>
      </c>
      <c r="BU699" s="199" t="str">
        <f t="shared" si="904"/>
        <v>BU$17</v>
      </c>
      <c r="BV699" s="199" t="str">
        <f t="shared" si="904"/>
        <v>BV$17</v>
      </c>
      <c r="BW699" s="199" t="str">
        <f t="shared" si="904"/>
        <v>BW$17</v>
      </c>
      <c r="BX699" s="199" t="str">
        <f t="shared" si="904"/>
        <v>BX$17</v>
      </c>
      <c r="BY699" s="199" t="str">
        <f t="shared" si="904"/>
        <v>BY$17</v>
      </c>
      <c r="BZ699" s="199" t="str">
        <f t="shared" si="904"/>
        <v>BZ$17</v>
      </c>
      <c r="CA699" s="199" t="str">
        <f t="shared" si="904"/>
        <v>CA$17</v>
      </c>
      <c r="CB699" s="199" t="str">
        <f t="shared" si="904"/>
        <v>CB$17</v>
      </c>
      <c r="CC699" s="199" t="str">
        <f t="shared" si="904"/>
        <v>CC$17</v>
      </c>
      <c r="CD699" s="199" t="str">
        <f t="shared" si="904"/>
        <v>CD$17</v>
      </c>
      <c r="CE699" s="199" t="str">
        <f t="shared" ref="CE699:CL699" si="905">CE$21</f>
        <v>CE$17</v>
      </c>
      <c r="CF699" s="199" t="str">
        <f t="shared" si="905"/>
        <v>CF$17</v>
      </c>
      <c r="CG699" s="199" t="str">
        <f t="shared" si="905"/>
        <v>CG$17</v>
      </c>
      <c r="CH699" s="199" t="str">
        <f t="shared" si="905"/>
        <v>CH$17</v>
      </c>
      <c r="CI699" s="199" t="str">
        <f t="shared" si="905"/>
        <v>CI$17</v>
      </c>
      <c r="CJ699" s="199" t="str">
        <f t="shared" si="905"/>
        <v>CJ$17</v>
      </c>
      <c r="CK699" s="199" t="str">
        <f t="shared" si="905"/>
        <v>CK$17</v>
      </c>
      <c r="CL699" s="199" t="str">
        <f t="shared" si="905"/>
        <v>CL$17</v>
      </c>
      <c r="CN699" s="201"/>
      <c r="CO699" s="199" t="str">
        <f t="shared" ref="CO699:DL699" si="906">CO$21</f>
        <v>CO$17</v>
      </c>
      <c r="CP699" s="199" t="str">
        <f t="shared" si="906"/>
        <v>CP$17</v>
      </c>
      <c r="CQ699" s="199" t="str">
        <f t="shared" si="906"/>
        <v>CQ$17</v>
      </c>
      <c r="CR699" s="199" t="str">
        <f t="shared" si="906"/>
        <v>CR$17</v>
      </c>
      <c r="CS699" s="199" t="str">
        <f t="shared" si="906"/>
        <v>CS$17</v>
      </c>
      <c r="CT699" s="199" t="str">
        <f t="shared" si="906"/>
        <v>CT$17</v>
      </c>
      <c r="CU699" s="199" t="str">
        <f t="shared" si="906"/>
        <v>CU$17</v>
      </c>
      <c r="CV699" s="199" t="str">
        <f t="shared" si="906"/>
        <v>CV$17</v>
      </c>
      <c r="CW699" s="199" t="str">
        <f t="shared" si="906"/>
        <v>CW$17</v>
      </c>
      <c r="CX699" s="199" t="str">
        <f t="shared" si="906"/>
        <v>CX$17</v>
      </c>
      <c r="CY699" s="199" t="str">
        <f t="shared" si="906"/>
        <v>CY$17</v>
      </c>
      <c r="CZ699" s="199" t="str">
        <f t="shared" si="906"/>
        <v>CZ$17</v>
      </c>
      <c r="DA699" s="199" t="str">
        <f t="shared" si="906"/>
        <v>DA$17</v>
      </c>
      <c r="DB699" s="199" t="str">
        <f t="shared" si="906"/>
        <v>DB$17</v>
      </c>
      <c r="DC699" s="199" t="str">
        <f t="shared" si="906"/>
        <v>DC$17</v>
      </c>
      <c r="DD699" s="199" t="str">
        <f t="shared" si="906"/>
        <v>DD$17</v>
      </c>
      <c r="DE699" s="199" t="str">
        <f t="shared" si="906"/>
        <v>DE$17</v>
      </c>
      <c r="DF699" s="199" t="str">
        <f t="shared" si="906"/>
        <v>DF$17</v>
      </c>
      <c r="DG699" s="199" t="str">
        <f t="shared" si="906"/>
        <v>DG$17</v>
      </c>
      <c r="DH699" s="199" t="str">
        <f t="shared" si="906"/>
        <v>DH$17</v>
      </c>
      <c r="DI699" s="199" t="str">
        <f t="shared" si="906"/>
        <v>DI$17</v>
      </c>
      <c r="DJ699" s="199" t="str">
        <f t="shared" si="906"/>
        <v>DJ$17</v>
      </c>
      <c r="DK699" s="199" t="str">
        <f t="shared" si="906"/>
        <v>DK$17</v>
      </c>
      <c r="DL699" s="199" t="str">
        <f t="shared" si="906"/>
        <v>DL$17</v>
      </c>
    </row>
    <row r="700" spans="1:116" x14ac:dyDescent="0.4">
      <c r="A700" s="174"/>
      <c r="E700" s="8"/>
      <c r="G700" s="175" t="s">
        <v>491</v>
      </c>
      <c r="H700" s="200"/>
      <c r="I700" s="201"/>
      <c r="J700" s="201"/>
      <c r="K700" s="202"/>
      <c r="L700" s="202"/>
      <c r="M700" s="202"/>
      <c r="N700" s="202"/>
      <c r="O700" s="202"/>
      <c r="P700" s="202"/>
      <c r="R700" s="202"/>
      <c r="S700" s="199"/>
      <c r="T700" s="199"/>
      <c r="U700" s="199"/>
      <c r="V700" s="199"/>
      <c r="W700" s="199"/>
      <c r="X700" s="199"/>
      <c r="Y700" s="199"/>
      <c r="Z700" s="199"/>
      <c r="AA700" s="199"/>
      <c r="AB700" s="199"/>
      <c r="AC700" s="199"/>
      <c r="AD700" s="199"/>
      <c r="AE700" s="199"/>
      <c r="AF700" s="199"/>
      <c r="AG700" s="199"/>
      <c r="AH700" s="199"/>
      <c r="AI700" s="199"/>
      <c r="AJ700" s="199"/>
      <c r="AK700" s="199"/>
      <c r="AL700" s="199"/>
      <c r="AM700" s="199"/>
      <c r="AN700" s="199"/>
      <c r="AO700" s="199"/>
      <c r="AP700" s="199"/>
      <c r="AQ700" s="199"/>
      <c r="AR700" s="199"/>
      <c r="AS700" s="199"/>
      <c r="AT700" s="199"/>
      <c r="AU700" s="199"/>
      <c r="AV700" s="199"/>
      <c r="AW700" s="199"/>
      <c r="AX700" s="199"/>
      <c r="AY700" s="199"/>
      <c r="AZ700" s="199"/>
      <c r="BA700" s="199"/>
      <c r="BB700" s="199"/>
      <c r="BC700" s="199"/>
      <c r="BD700" s="199"/>
      <c r="BE700" s="199"/>
      <c r="BF700" s="199"/>
      <c r="BG700" s="199"/>
      <c r="BH700" s="199"/>
      <c r="BI700" s="199"/>
      <c r="BJ700" s="199"/>
      <c r="BK700" s="199"/>
      <c r="BL700" s="199"/>
      <c r="BM700" s="199"/>
      <c r="BN700" s="199"/>
      <c r="BO700" s="199"/>
      <c r="BP700" s="199"/>
      <c r="BQ700" s="199"/>
      <c r="BR700" s="199"/>
      <c r="BS700" s="199"/>
      <c r="BT700" s="199"/>
      <c r="BU700" s="199"/>
      <c r="BV700" s="199"/>
      <c r="BW700" s="199"/>
      <c r="BX700" s="199"/>
      <c r="BY700" s="199"/>
      <c r="BZ700" s="199"/>
      <c r="CA700" s="199"/>
      <c r="CB700" s="199"/>
      <c r="CC700" s="199"/>
      <c r="CD700" s="199"/>
      <c r="CE700" s="199"/>
      <c r="CF700" s="199"/>
      <c r="CG700" s="199"/>
      <c r="CH700" s="199"/>
      <c r="CI700" s="199"/>
      <c r="CJ700" s="199"/>
      <c r="CK700" s="199"/>
      <c r="CL700" s="199"/>
      <c r="CN700" s="201"/>
      <c r="CO700" s="199"/>
      <c r="CP700" s="199"/>
      <c r="CQ700" s="199"/>
      <c r="CR700" s="199"/>
      <c r="CS700" s="199"/>
      <c r="CT700" s="199"/>
      <c r="CU700" s="199"/>
      <c r="CV700" s="199"/>
      <c r="CW700" s="199"/>
      <c r="CX700" s="199"/>
      <c r="CY700" s="199"/>
      <c r="CZ700" s="199"/>
      <c r="DA700" s="199"/>
      <c r="DB700" s="199"/>
      <c r="DC700" s="199"/>
      <c r="DD700" s="199"/>
      <c r="DE700" s="199"/>
      <c r="DF700" s="199"/>
      <c r="DG700" s="199"/>
      <c r="DH700" s="199"/>
      <c r="DI700" s="199"/>
      <c r="DJ700" s="199"/>
      <c r="DK700" s="199"/>
      <c r="DL700" s="199"/>
    </row>
    <row r="701" spans="1:116" x14ac:dyDescent="0.4">
      <c r="A701" s="174"/>
      <c r="E701" s="8"/>
      <c r="G701" s="175" t="s">
        <v>505</v>
      </c>
      <c r="H701" s="200"/>
      <c r="I701" s="201"/>
      <c r="J701" s="201"/>
      <c r="K701" s="202"/>
      <c r="L701" s="202"/>
      <c r="M701" s="202"/>
      <c r="N701" s="202"/>
      <c r="O701" s="202"/>
      <c r="P701" s="202"/>
      <c r="R701" s="202"/>
      <c r="S701" s="190"/>
      <c r="T701" s="190"/>
      <c r="U701" s="190"/>
      <c r="V701" s="190"/>
      <c r="W701" s="190"/>
      <c r="X701" s="190"/>
      <c r="Y701" s="190"/>
      <c r="Z701" s="190"/>
      <c r="AA701" s="190"/>
      <c r="AB701" s="190"/>
      <c r="AC701" s="190"/>
      <c r="AD701" s="190"/>
      <c r="AE701" s="190"/>
      <c r="AF701" s="190"/>
      <c r="AG701" s="190"/>
      <c r="AH701" s="190"/>
      <c r="AI701" s="190"/>
      <c r="AJ701" s="190"/>
      <c r="AK701" s="190"/>
      <c r="AL701" s="190"/>
      <c r="AM701" s="190"/>
      <c r="AN701" s="190"/>
      <c r="AO701" s="190"/>
      <c r="AP701" s="190"/>
      <c r="AQ701" s="190"/>
      <c r="AR701" s="190"/>
      <c r="AS701" s="190"/>
      <c r="AT701" s="190"/>
      <c r="AU701" s="190"/>
      <c r="AV701" s="190"/>
      <c r="AW701" s="190"/>
      <c r="AX701" s="190"/>
      <c r="AY701" s="190"/>
      <c r="AZ701" s="190"/>
      <c r="BA701" s="190"/>
      <c r="BB701" s="190"/>
      <c r="BC701" s="190"/>
      <c r="BD701" s="190"/>
      <c r="BE701" s="190"/>
      <c r="BF701" s="190"/>
      <c r="BG701" s="190"/>
      <c r="BH701" s="190"/>
      <c r="BI701" s="190"/>
      <c r="BJ701" s="190"/>
      <c r="BK701" s="190"/>
      <c r="BL701" s="190"/>
      <c r="BM701" s="190"/>
      <c r="BN701" s="190"/>
      <c r="BO701" s="190"/>
      <c r="BP701" s="190"/>
      <c r="BQ701" s="190"/>
      <c r="BR701" s="190"/>
      <c r="BS701" s="190"/>
      <c r="BT701" s="190"/>
      <c r="BU701" s="190"/>
      <c r="BV701" s="190"/>
      <c r="BW701" s="190"/>
      <c r="BX701" s="190"/>
      <c r="BY701" s="190"/>
      <c r="BZ701" s="190"/>
      <c r="CA701" s="190"/>
      <c r="CB701" s="190"/>
      <c r="CC701" s="190"/>
      <c r="CD701" s="190"/>
      <c r="CE701" s="190"/>
      <c r="CF701" s="190"/>
      <c r="CG701" s="190"/>
      <c r="CH701" s="190"/>
      <c r="CI701" s="190"/>
      <c r="CJ701" s="190"/>
      <c r="CK701" s="190"/>
      <c r="CL701" s="190"/>
      <c r="CN701" s="201"/>
      <c r="CO701" s="190"/>
      <c r="CP701" s="190"/>
      <c r="CQ701" s="190"/>
      <c r="CR701" s="190"/>
      <c r="CS701" s="190"/>
      <c r="CT701" s="190"/>
      <c r="CU701" s="190"/>
      <c r="CV701" s="190"/>
      <c r="CW701" s="190"/>
      <c r="CX701" s="190"/>
      <c r="CY701" s="190"/>
      <c r="CZ701" s="190"/>
      <c r="DA701" s="190"/>
      <c r="DB701" s="190"/>
      <c r="DC701" s="190"/>
      <c r="DD701" s="190"/>
      <c r="DE701" s="190"/>
      <c r="DF701" s="190"/>
      <c r="DG701" s="190"/>
      <c r="DH701" s="190"/>
      <c r="DI701" s="190"/>
      <c r="DJ701" s="190"/>
      <c r="DK701" s="190"/>
      <c r="DL701" s="190"/>
    </row>
    <row r="702" spans="1:116" x14ac:dyDescent="0.4">
      <c r="A702" s="174"/>
      <c r="E702" s="8"/>
      <c r="G702" s="175" t="s">
        <v>463</v>
      </c>
      <c r="H702" s="200"/>
      <c r="I702" s="201"/>
      <c r="J702" s="201"/>
      <c r="K702" s="202"/>
      <c r="L702" s="202"/>
      <c r="M702" s="202"/>
      <c r="N702" s="202"/>
      <c r="O702" s="202"/>
      <c r="P702" s="202"/>
      <c r="R702" s="202"/>
      <c r="S702" s="190" t="str">
        <f t="shared" ref="S702:AX702" si="907">S$22</f>
        <v>S$18</v>
      </c>
      <c r="T702" s="190" t="str">
        <f t="shared" si="907"/>
        <v>T$18</v>
      </c>
      <c r="U702" s="190" t="str">
        <f t="shared" si="907"/>
        <v>U$18</v>
      </c>
      <c r="V702" s="190" t="str">
        <f t="shared" si="907"/>
        <v>V$18</v>
      </c>
      <c r="W702" s="190" t="str">
        <f t="shared" si="907"/>
        <v>W$18</v>
      </c>
      <c r="X702" s="190" t="str">
        <f t="shared" si="907"/>
        <v>X$18</v>
      </c>
      <c r="Y702" s="190" t="str">
        <f t="shared" si="907"/>
        <v>Y$18</v>
      </c>
      <c r="Z702" s="190" t="str">
        <f t="shared" si="907"/>
        <v>Z$18</v>
      </c>
      <c r="AA702" s="190" t="str">
        <f t="shared" si="907"/>
        <v>AA$18</v>
      </c>
      <c r="AB702" s="190" t="str">
        <f t="shared" si="907"/>
        <v>AB$18</v>
      </c>
      <c r="AC702" s="190" t="str">
        <f t="shared" si="907"/>
        <v>AC$18</v>
      </c>
      <c r="AD702" s="190" t="str">
        <f t="shared" si="907"/>
        <v>AD$18</v>
      </c>
      <c r="AE702" s="190" t="str">
        <f t="shared" si="907"/>
        <v>AE$18</v>
      </c>
      <c r="AF702" s="190" t="str">
        <f t="shared" si="907"/>
        <v>AF$18</v>
      </c>
      <c r="AG702" s="190" t="str">
        <f t="shared" si="907"/>
        <v>AG$18</v>
      </c>
      <c r="AH702" s="190" t="str">
        <f t="shared" si="907"/>
        <v>AH$18</v>
      </c>
      <c r="AI702" s="190" t="str">
        <f t="shared" si="907"/>
        <v>AI$18</v>
      </c>
      <c r="AJ702" s="190" t="str">
        <f t="shared" si="907"/>
        <v>AJ$18</v>
      </c>
      <c r="AK702" s="190" t="str">
        <f t="shared" si="907"/>
        <v>AK$18</v>
      </c>
      <c r="AL702" s="190" t="str">
        <f t="shared" si="907"/>
        <v>AL$18</v>
      </c>
      <c r="AM702" s="190" t="str">
        <f t="shared" si="907"/>
        <v>AM$18</v>
      </c>
      <c r="AN702" s="190" t="str">
        <f t="shared" si="907"/>
        <v>AN$18</v>
      </c>
      <c r="AO702" s="190" t="str">
        <f t="shared" si="907"/>
        <v>AO$18</v>
      </c>
      <c r="AP702" s="190" t="str">
        <f t="shared" si="907"/>
        <v>AP$18</v>
      </c>
      <c r="AQ702" s="190" t="str">
        <f t="shared" si="907"/>
        <v>AQ$18</v>
      </c>
      <c r="AR702" s="190" t="str">
        <f t="shared" si="907"/>
        <v>AR$18</v>
      </c>
      <c r="AS702" s="190" t="str">
        <f t="shared" si="907"/>
        <v>AS$18</v>
      </c>
      <c r="AT702" s="190" t="str">
        <f t="shared" si="907"/>
        <v>AT$18</v>
      </c>
      <c r="AU702" s="190" t="str">
        <f t="shared" si="907"/>
        <v>AU$18</v>
      </c>
      <c r="AV702" s="190" t="str">
        <f t="shared" si="907"/>
        <v>AV$18</v>
      </c>
      <c r="AW702" s="190" t="str">
        <f t="shared" si="907"/>
        <v>AW$18</v>
      </c>
      <c r="AX702" s="190" t="str">
        <f t="shared" si="907"/>
        <v>AX$18</v>
      </c>
      <c r="AY702" s="190" t="str">
        <f t="shared" ref="AY702:CD702" si="908">AY$22</f>
        <v>AY$18</v>
      </c>
      <c r="AZ702" s="190" t="str">
        <f t="shared" si="908"/>
        <v>AZ$18</v>
      </c>
      <c r="BA702" s="190" t="str">
        <f t="shared" si="908"/>
        <v>BA$18</v>
      </c>
      <c r="BB702" s="190" t="str">
        <f t="shared" si="908"/>
        <v>BB$18</v>
      </c>
      <c r="BC702" s="190" t="str">
        <f t="shared" si="908"/>
        <v>BC$18</v>
      </c>
      <c r="BD702" s="190" t="str">
        <f t="shared" si="908"/>
        <v>BD$18</v>
      </c>
      <c r="BE702" s="190" t="str">
        <f t="shared" si="908"/>
        <v>BE$18</v>
      </c>
      <c r="BF702" s="190" t="str">
        <f t="shared" si="908"/>
        <v>BF$18</v>
      </c>
      <c r="BG702" s="190" t="str">
        <f t="shared" si="908"/>
        <v>BG$18</v>
      </c>
      <c r="BH702" s="190" t="str">
        <f t="shared" si="908"/>
        <v>BH$18</v>
      </c>
      <c r="BI702" s="190" t="str">
        <f t="shared" si="908"/>
        <v>BI$18</v>
      </c>
      <c r="BJ702" s="190" t="str">
        <f t="shared" si="908"/>
        <v>BJ$18</v>
      </c>
      <c r="BK702" s="190" t="str">
        <f t="shared" si="908"/>
        <v>BK$18</v>
      </c>
      <c r="BL702" s="190" t="str">
        <f t="shared" si="908"/>
        <v>BL$18</v>
      </c>
      <c r="BM702" s="190" t="str">
        <f t="shared" si="908"/>
        <v>BM$18</v>
      </c>
      <c r="BN702" s="190" t="str">
        <f t="shared" si="908"/>
        <v>BN$18</v>
      </c>
      <c r="BO702" s="190" t="str">
        <f t="shared" si="908"/>
        <v>BO$18</v>
      </c>
      <c r="BP702" s="190" t="str">
        <f t="shared" si="908"/>
        <v>BP$18</v>
      </c>
      <c r="BQ702" s="190" t="str">
        <f t="shared" si="908"/>
        <v>BQ$18</v>
      </c>
      <c r="BR702" s="190" t="str">
        <f t="shared" si="908"/>
        <v>BR$18</v>
      </c>
      <c r="BS702" s="190" t="str">
        <f t="shared" si="908"/>
        <v>BS$18</v>
      </c>
      <c r="BT702" s="190" t="str">
        <f t="shared" si="908"/>
        <v>BT$18</v>
      </c>
      <c r="BU702" s="190" t="str">
        <f t="shared" si="908"/>
        <v>BU$18</v>
      </c>
      <c r="BV702" s="190" t="str">
        <f t="shared" si="908"/>
        <v>BV$18</v>
      </c>
      <c r="BW702" s="190" t="str">
        <f t="shared" si="908"/>
        <v>BW$18</v>
      </c>
      <c r="BX702" s="190" t="str">
        <f t="shared" si="908"/>
        <v>BX$18</v>
      </c>
      <c r="BY702" s="190" t="str">
        <f t="shared" si="908"/>
        <v>BY$18</v>
      </c>
      <c r="BZ702" s="190" t="str">
        <f t="shared" si="908"/>
        <v>BZ$18</v>
      </c>
      <c r="CA702" s="190" t="str">
        <f t="shared" si="908"/>
        <v>CA$18</v>
      </c>
      <c r="CB702" s="190" t="str">
        <f t="shared" si="908"/>
        <v>CB$18</v>
      </c>
      <c r="CC702" s="190" t="str">
        <f t="shared" si="908"/>
        <v>CC$18</v>
      </c>
      <c r="CD702" s="190" t="str">
        <f t="shared" si="908"/>
        <v>CD$18</v>
      </c>
      <c r="CE702" s="190" t="str">
        <f t="shared" ref="CE702:CL702" si="909">CE$22</f>
        <v>CE$18</v>
      </c>
      <c r="CF702" s="190" t="str">
        <f t="shared" si="909"/>
        <v>CF$18</v>
      </c>
      <c r="CG702" s="190" t="str">
        <f t="shared" si="909"/>
        <v>CG$18</v>
      </c>
      <c r="CH702" s="190" t="str">
        <f t="shared" si="909"/>
        <v>CH$18</v>
      </c>
      <c r="CI702" s="190" t="str">
        <f t="shared" si="909"/>
        <v>CI$18</v>
      </c>
      <c r="CJ702" s="190" t="str">
        <f t="shared" si="909"/>
        <v>CJ$18</v>
      </c>
      <c r="CK702" s="190" t="str">
        <f t="shared" si="909"/>
        <v>CK$18</v>
      </c>
      <c r="CL702" s="190" t="str">
        <f t="shared" si="909"/>
        <v>CL$18</v>
      </c>
      <c r="CN702" s="201"/>
      <c r="CO702" s="190" t="str">
        <f t="shared" ref="CO702:DL702" si="910">CO$22</f>
        <v>CO$18</v>
      </c>
      <c r="CP702" s="190" t="str">
        <f t="shared" si="910"/>
        <v>CP$18</v>
      </c>
      <c r="CQ702" s="190" t="str">
        <f t="shared" si="910"/>
        <v>CQ$18</v>
      </c>
      <c r="CR702" s="190" t="str">
        <f t="shared" si="910"/>
        <v>CR$18</v>
      </c>
      <c r="CS702" s="190" t="str">
        <f t="shared" si="910"/>
        <v>CS$18</v>
      </c>
      <c r="CT702" s="190" t="str">
        <f t="shared" si="910"/>
        <v>CT$18</v>
      </c>
      <c r="CU702" s="190" t="str">
        <f t="shared" si="910"/>
        <v>CU$18</v>
      </c>
      <c r="CV702" s="190" t="str">
        <f t="shared" si="910"/>
        <v>CV$18</v>
      </c>
      <c r="CW702" s="190" t="str">
        <f t="shared" si="910"/>
        <v>CW$18</v>
      </c>
      <c r="CX702" s="190" t="str">
        <f t="shared" si="910"/>
        <v>CX$18</v>
      </c>
      <c r="CY702" s="190" t="str">
        <f t="shared" si="910"/>
        <v>CY$18</v>
      </c>
      <c r="CZ702" s="190" t="str">
        <f t="shared" si="910"/>
        <v>CZ$18</v>
      </c>
      <c r="DA702" s="190" t="str">
        <f t="shared" si="910"/>
        <v>DA$18</v>
      </c>
      <c r="DB702" s="190" t="str">
        <f t="shared" si="910"/>
        <v>DB$18</v>
      </c>
      <c r="DC702" s="190" t="str">
        <f t="shared" si="910"/>
        <v>DC$18</v>
      </c>
      <c r="DD702" s="190" t="str">
        <f t="shared" si="910"/>
        <v>DD$18</v>
      </c>
      <c r="DE702" s="190" t="str">
        <f t="shared" si="910"/>
        <v>DE$18</v>
      </c>
      <c r="DF702" s="190" t="str">
        <f t="shared" si="910"/>
        <v>DF$18</v>
      </c>
      <c r="DG702" s="190" t="str">
        <f t="shared" si="910"/>
        <v>DG$18</v>
      </c>
      <c r="DH702" s="190" t="str">
        <f t="shared" si="910"/>
        <v>DH$18</v>
      </c>
      <c r="DI702" s="190" t="str">
        <f t="shared" si="910"/>
        <v>DI$18</v>
      </c>
      <c r="DJ702" s="190" t="str">
        <f t="shared" si="910"/>
        <v>DJ$18</v>
      </c>
      <c r="DK702" s="190" t="str">
        <f t="shared" si="910"/>
        <v>DK$18</v>
      </c>
      <c r="DL702" s="190" t="str">
        <f t="shared" si="910"/>
        <v>DL$18</v>
      </c>
    </row>
    <row r="703" spans="1:116" x14ac:dyDescent="0.4">
      <c r="A703" s="174"/>
      <c r="E703" s="8"/>
      <c r="G703" s="175" t="s">
        <v>464</v>
      </c>
      <c r="H703" s="200"/>
      <c r="I703" s="201"/>
      <c r="J703" s="201"/>
      <c r="K703" s="202"/>
      <c r="L703" s="202"/>
      <c r="M703" s="202"/>
      <c r="N703" s="202"/>
      <c r="O703" s="202"/>
      <c r="P703" s="202"/>
      <c r="R703" s="202"/>
      <c r="S703" s="190" t="str">
        <f t="shared" ref="S703:AX703" si="911">S$23</f>
        <v>S$19</v>
      </c>
      <c r="T703" s="190" t="str">
        <f t="shared" si="911"/>
        <v>T$19</v>
      </c>
      <c r="U703" s="190" t="str">
        <f t="shared" si="911"/>
        <v>U$19</v>
      </c>
      <c r="V703" s="190" t="str">
        <f t="shared" si="911"/>
        <v>V$19</v>
      </c>
      <c r="W703" s="190" t="str">
        <f t="shared" si="911"/>
        <v>W$19</v>
      </c>
      <c r="X703" s="190" t="str">
        <f t="shared" si="911"/>
        <v>X$19</v>
      </c>
      <c r="Y703" s="190" t="str">
        <f t="shared" si="911"/>
        <v>Y$19</v>
      </c>
      <c r="Z703" s="190" t="str">
        <f t="shared" si="911"/>
        <v>Z$19</v>
      </c>
      <c r="AA703" s="190" t="str">
        <f t="shared" si="911"/>
        <v>AA$19</v>
      </c>
      <c r="AB703" s="190" t="str">
        <f t="shared" si="911"/>
        <v>AB$19</v>
      </c>
      <c r="AC703" s="190" t="str">
        <f t="shared" si="911"/>
        <v>AC$19</v>
      </c>
      <c r="AD703" s="190" t="str">
        <f t="shared" si="911"/>
        <v>AD$19</v>
      </c>
      <c r="AE703" s="190" t="str">
        <f t="shared" si="911"/>
        <v>AE$19</v>
      </c>
      <c r="AF703" s="190" t="str">
        <f t="shared" si="911"/>
        <v>AF$19</v>
      </c>
      <c r="AG703" s="190" t="str">
        <f t="shared" si="911"/>
        <v>AG$19</v>
      </c>
      <c r="AH703" s="190" t="str">
        <f t="shared" si="911"/>
        <v>AH$19</v>
      </c>
      <c r="AI703" s="190" t="str">
        <f t="shared" si="911"/>
        <v>AI$19</v>
      </c>
      <c r="AJ703" s="190" t="str">
        <f t="shared" si="911"/>
        <v>AJ$19</v>
      </c>
      <c r="AK703" s="190" t="str">
        <f t="shared" si="911"/>
        <v>AK$19</v>
      </c>
      <c r="AL703" s="190" t="str">
        <f t="shared" si="911"/>
        <v>AL$19</v>
      </c>
      <c r="AM703" s="190" t="str">
        <f t="shared" si="911"/>
        <v>AM$19</v>
      </c>
      <c r="AN703" s="190" t="str">
        <f t="shared" si="911"/>
        <v>AN$19</v>
      </c>
      <c r="AO703" s="190" t="str">
        <f t="shared" si="911"/>
        <v>AO$19</v>
      </c>
      <c r="AP703" s="190" t="str">
        <f t="shared" si="911"/>
        <v>AP$19</v>
      </c>
      <c r="AQ703" s="190" t="str">
        <f t="shared" si="911"/>
        <v>AQ$19</v>
      </c>
      <c r="AR703" s="190" t="str">
        <f t="shared" si="911"/>
        <v>AR$19</v>
      </c>
      <c r="AS703" s="190" t="str">
        <f t="shared" si="911"/>
        <v>AS$19</v>
      </c>
      <c r="AT703" s="190" t="str">
        <f t="shared" si="911"/>
        <v>AT$19</v>
      </c>
      <c r="AU703" s="190" t="str">
        <f t="shared" si="911"/>
        <v>AU$19</v>
      </c>
      <c r="AV703" s="190" t="str">
        <f t="shared" si="911"/>
        <v>AV$19</v>
      </c>
      <c r="AW703" s="190" t="str">
        <f t="shared" si="911"/>
        <v>AW$19</v>
      </c>
      <c r="AX703" s="190" t="str">
        <f t="shared" si="911"/>
        <v>AX$19</v>
      </c>
      <c r="AY703" s="190" t="str">
        <f t="shared" ref="AY703:CD703" si="912">AY$23</f>
        <v>AY$19</v>
      </c>
      <c r="AZ703" s="190" t="str">
        <f t="shared" si="912"/>
        <v>AZ$19</v>
      </c>
      <c r="BA703" s="190" t="str">
        <f t="shared" si="912"/>
        <v>BA$19</v>
      </c>
      <c r="BB703" s="190" t="str">
        <f t="shared" si="912"/>
        <v>BB$19</v>
      </c>
      <c r="BC703" s="190" t="str">
        <f t="shared" si="912"/>
        <v>BC$19</v>
      </c>
      <c r="BD703" s="190" t="str">
        <f t="shared" si="912"/>
        <v>BD$19</v>
      </c>
      <c r="BE703" s="190" t="str">
        <f t="shared" si="912"/>
        <v>BE$19</v>
      </c>
      <c r="BF703" s="190" t="str">
        <f t="shared" si="912"/>
        <v>BF$19</v>
      </c>
      <c r="BG703" s="190" t="str">
        <f t="shared" si="912"/>
        <v>BG$19</v>
      </c>
      <c r="BH703" s="190" t="str">
        <f t="shared" si="912"/>
        <v>BH$19</v>
      </c>
      <c r="BI703" s="190" t="str">
        <f t="shared" si="912"/>
        <v>BI$19</v>
      </c>
      <c r="BJ703" s="190" t="str">
        <f t="shared" si="912"/>
        <v>BJ$19</v>
      </c>
      <c r="BK703" s="190" t="str">
        <f t="shared" si="912"/>
        <v>BK$19</v>
      </c>
      <c r="BL703" s="190" t="str">
        <f t="shared" si="912"/>
        <v>BL$19</v>
      </c>
      <c r="BM703" s="190" t="str">
        <f t="shared" si="912"/>
        <v>BM$19</v>
      </c>
      <c r="BN703" s="190" t="str">
        <f t="shared" si="912"/>
        <v>BN$19</v>
      </c>
      <c r="BO703" s="190" t="str">
        <f t="shared" si="912"/>
        <v>BO$19</v>
      </c>
      <c r="BP703" s="190" t="str">
        <f t="shared" si="912"/>
        <v>BP$19</v>
      </c>
      <c r="BQ703" s="190" t="str">
        <f t="shared" si="912"/>
        <v>BQ$19</v>
      </c>
      <c r="BR703" s="190" t="str">
        <f t="shared" si="912"/>
        <v>BR$19</v>
      </c>
      <c r="BS703" s="190" t="str">
        <f t="shared" si="912"/>
        <v>BS$19</v>
      </c>
      <c r="BT703" s="190" t="str">
        <f t="shared" si="912"/>
        <v>BT$19</v>
      </c>
      <c r="BU703" s="190" t="str">
        <f t="shared" si="912"/>
        <v>BU$19</v>
      </c>
      <c r="BV703" s="190" t="str">
        <f t="shared" si="912"/>
        <v>BV$19</v>
      </c>
      <c r="BW703" s="190" t="str">
        <f t="shared" si="912"/>
        <v>BW$19</v>
      </c>
      <c r="BX703" s="190" t="str">
        <f t="shared" si="912"/>
        <v>BX$19</v>
      </c>
      <c r="BY703" s="190" t="str">
        <f t="shared" si="912"/>
        <v>BY$19</v>
      </c>
      <c r="BZ703" s="190" t="str">
        <f t="shared" si="912"/>
        <v>BZ$19</v>
      </c>
      <c r="CA703" s="190" t="str">
        <f t="shared" si="912"/>
        <v>CA$19</v>
      </c>
      <c r="CB703" s="190" t="str">
        <f t="shared" si="912"/>
        <v>CB$19</v>
      </c>
      <c r="CC703" s="190" t="str">
        <f t="shared" si="912"/>
        <v>CC$19</v>
      </c>
      <c r="CD703" s="190" t="str">
        <f t="shared" si="912"/>
        <v>CD$19</v>
      </c>
      <c r="CE703" s="190" t="str">
        <f t="shared" ref="CE703:CL703" si="913">CE$23</f>
        <v>CE$19</v>
      </c>
      <c r="CF703" s="190" t="str">
        <f t="shared" si="913"/>
        <v>CF$19</v>
      </c>
      <c r="CG703" s="190" t="str">
        <f t="shared" si="913"/>
        <v>CG$19</v>
      </c>
      <c r="CH703" s="190" t="str">
        <f t="shared" si="913"/>
        <v>CH$19</v>
      </c>
      <c r="CI703" s="190" t="str">
        <f t="shared" si="913"/>
        <v>CI$19</v>
      </c>
      <c r="CJ703" s="190" t="str">
        <f t="shared" si="913"/>
        <v>CJ$19</v>
      </c>
      <c r="CK703" s="190" t="str">
        <f t="shared" si="913"/>
        <v>CK$19</v>
      </c>
      <c r="CL703" s="190" t="str">
        <f t="shared" si="913"/>
        <v>CL$19</v>
      </c>
      <c r="CN703" s="201"/>
      <c r="CO703" s="190" t="str">
        <f t="shared" ref="CO703:DL703" si="914">CO$23</f>
        <v>CO$19</v>
      </c>
      <c r="CP703" s="190" t="str">
        <f t="shared" si="914"/>
        <v>CP$19</v>
      </c>
      <c r="CQ703" s="190" t="str">
        <f t="shared" si="914"/>
        <v>CQ$19</v>
      </c>
      <c r="CR703" s="190" t="str">
        <f t="shared" si="914"/>
        <v>CR$19</v>
      </c>
      <c r="CS703" s="190" t="str">
        <f t="shared" si="914"/>
        <v>CS$19</v>
      </c>
      <c r="CT703" s="190" t="str">
        <f t="shared" si="914"/>
        <v>CT$19</v>
      </c>
      <c r="CU703" s="190" t="str">
        <f t="shared" si="914"/>
        <v>CU$19</v>
      </c>
      <c r="CV703" s="190" t="str">
        <f t="shared" si="914"/>
        <v>CV$19</v>
      </c>
      <c r="CW703" s="190" t="str">
        <f t="shared" si="914"/>
        <v>CW$19</v>
      </c>
      <c r="CX703" s="190" t="str">
        <f t="shared" si="914"/>
        <v>CX$19</v>
      </c>
      <c r="CY703" s="190" t="str">
        <f t="shared" si="914"/>
        <v>CY$19</v>
      </c>
      <c r="CZ703" s="190" t="str">
        <f t="shared" si="914"/>
        <v>CZ$19</v>
      </c>
      <c r="DA703" s="190" t="str">
        <f t="shared" si="914"/>
        <v>DA$19</v>
      </c>
      <c r="DB703" s="190" t="str">
        <f t="shared" si="914"/>
        <v>DB$19</v>
      </c>
      <c r="DC703" s="190" t="str">
        <f t="shared" si="914"/>
        <v>DC$19</v>
      </c>
      <c r="DD703" s="190" t="str">
        <f t="shared" si="914"/>
        <v>DD$19</v>
      </c>
      <c r="DE703" s="190" t="str">
        <f t="shared" si="914"/>
        <v>DE$19</v>
      </c>
      <c r="DF703" s="190" t="str">
        <f t="shared" si="914"/>
        <v>DF$19</v>
      </c>
      <c r="DG703" s="190" t="str">
        <f t="shared" si="914"/>
        <v>DG$19</v>
      </c>
      <c r="DH703" s="190" t="str">
        <f t="shared" si="914"/>
        <v>DH$19</v>
      </c>
      <c r="DI703" s="190" t="str">
        <f t="shared" si="914"/>
        <v>DI$19</v>
      </c>
      <c r="DJ703" s="190" t="str">
        <f t="shared" si="914"/>
        <v>DJ$19</v>
      </c>
      <c r="DK703" s="190" t="str">
        <f t="shared" si="914"/>
        <v>DK$19</v>
      </c>
      <c r="DL703" s="190" t="str">
        <f t="shared" si="914"/>
        <v>DL$19</v>
      </c>
    </row>
    <row r="704" spans="1:116" x14ac:dyDescent="0.4">
      <c r="A704" s="31" t="s">
        <v>218</v>
      </c>
      <c r="B704" s="31" t="s">
        <v>81</v>
      </c>
      <c r="C704" s="31"/>
      <c r="D704" t="s">
        <v>478</v>
      </c>
      <c r="E704" s="8" t="str">
        <f t="shared" ref="E704:E707" si="915">ROW()&amp;" "&amp;D704</f>
        <v>704 SAM-PR-R</v>
      </c>
      <c r="F704" t="s">
        <v>440</v>
      </c>
      <c r="G704" s="66" t="s">
        <v>777</v>
      </c>
      <c r="H704" s="22"/>
      <c r="I704" s="299"/>
      <c r="J704" s="299"/>
      <c r="K704" s="22"/>
      <c r="L704" s="22"/>
      <c r="M704" s="22"/>
      <c r="N704" s="22"/>
      <c r="O704" s="22"/>
      <c r="P704" s="22"/>
      <c r="R704" s="66"/>
      <c r="S704" s="66"/>
      <c r="T704" s="66"/>
      <c r="U704" s="66"/>
      <c r="V704" s="66"/>
      <c r="W704" s="66"/>
      <c r="X704" s="66"/>
      <c r="Y704" s="66"/>
      <c r="Z704" s="66"/>
      <c r="AA704" s="66"/>
      <c r="AB704" s="66"/>
      <c r="AC704" s="66"/>
      <c r="AD704" s="66"/>
      <c r="AE704" s="66"/>
      <c r="AF704" s="66"/>
      <c r="AG704" s="66"/>
      <c r="AH704" s="66"/>
      <c r="AI704" s="66"/>
      <c r="AJ704" s="66"/>
      <c r="AK704" s="66"/>
      <c r="AL704" s="66"/>
      <c r="AM704" s="66"/>
      <c r="AN704" s="66"/>
      <c r="AO704" s="66"/>
      <c r="AP704" s="66"/>
      <c r="AQ704" s="66"/>
      <c r="AR704" s="66"/>
      <c r="AS704" s="66"/>
      <c r="AT704" s="66"/>
      <c r="AU704" s="66"/>
      <c r="AV704" s="66"/>
      <c r="AW704" s="66"/>
      <c r="AX704" s="66"/>
      <c r="AY704" s="66"/>
      <c r="AZ704" s="66"/>
      <c r="BA704" s="66"/>
      <c r="BB704" s="66"/>
      <c r="BC704" s="66"/>
      <c r="BD704" s="66"/>
      <c r="BE704" s="66"/>
      <c r="BF704" s="66"/>
      <c r="BG704" s="66"/>
      <c r="BH704" s="66"/>
      <c r="BI704" s="66"/>
      <c r="BJ704" s="66"/>
      <c r="BK704" s="66"/>
      <c r="BL704" s="66"/>
      <c r="BM704" s="66"/>
      <c r="BN704" s="66"/>
      <c r="BO704" s="66"/>
      <c r="BP704" s="66"/>
      <c r="BQ704" s="66"/>
      <c r="BR704" s="66"/>
      <c r="BS704" s="66"/>
      <c r="BT704" s="66"/>
      <c r="BU704" s="66"/>
      <c r="BV704" s="66"/>
      <c r="BW704" s="66"/>
      <c r="BX704" s="66"/>
      <c r="BY704" s="66"/>
      <c r="BZ704" s="66"/>
      <c r="CA704" s="66"/>
      <c r="CB704" s="66"/>
      <c r="CC704" s="66"/>
      <c r="CD704" s="66"/>
      <c r="CE704" s="66"/>
      <c r="CF704" s="66"/>
      <c r="CG704" s="66"/>
      <c r="CH704" s="66"/>
      <c r="CI704" s="66"/>
      <c r="CJ704" s="66"/>
      <c r="CK704" s="66"/>
      <c r="CL704" s="66"/>
      <c r="CN704" s="299"/>
      <c r="CO704" s="66"/>
      <c r="CP704" s="66"/>
      <c r="CQ704" s="66"/>
      <c r="CR704" s="66"/>
      <c r="CS704" s="66"/>
      <c r="CT704" s="66"/>
      <c r="CU704" s="66"/>
      <c r="CV704" s="66"/>
      <c r="CW704" s="66"/>
      <c r="CX704" s="66"/>
      <c r="CY704" s="66"/>
      <c r="CZ704" s="66"/>
      <c r="DA704" s="66"/>
      <c r="DB704" s="66"/>
      <c r="DC704" s="66"/>
      <c r="DD704" s="66"/>
      <c r="DE704" s="66"/>
      <c r="DF704" s="66"/>
      <c r="DG704" s="66"/>
      <c r="DH704" s="66"/>
      <c r="DI704" s="66"/>
      <c r="DJ704" s="66"/>
      <c r="DK704" s="66"/>
      <c r="DL704" s="66"/>
    </row>
    <row r="705" spans="1:116" x14ac:dyDescent="0.4">
      <c r="B705" t="s">
        <v>332</v>
      </c>
      <c r="D705" t="s">
        <v>478</v>
      </c>
      <c r="E705" s="8" t="str">
        <f t="shared" si="915"/>
        <v>705 SAM-PR-R</v>
      </c>
      <c r="G705" s="125" t="str">
        <f>"SAM - "&amp;SUBSTITUTE(G704,":","")</f>
        <v>SAM - unit</v>
      </c>
      <c r="I705" s="74"/>
      <c r="J705" s="74"/>
      <c r="K705" s="24"/>
      <c r="L705" s="24"/>
      <c r="M705" s="24"/>
      <c r="N705" s="24"/>
      <c r="O705" s="24"/>
      <c r="P705" s="24"/>
      <c r="R705" s="19"/>
      <c r="S705" s="19"/>
      <c r="T705" s="19"/>
      <c r="U705" s="19"/>
      <c r="V705" s="19"/>
      <c r="W705" s="19"/>
      <c r="X705" s="19"/>
      <c r="Y705" s="19"/>
      <c r="Z705" s="19"/>
      <c r="AA705" s="19"/>
      <c r="AB705" s="19"/>
      <c r="AC705" s="19"/>
      <c r="AD705" s="19"/>
      <c r="AE705" s="19"/>
      <c r="AF705" s="19"/>
      <c r="AG705" s="19"/>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c r="CK705" s="19"/>
      <c r="CL705" s="19"/>
      <c r="CN705" s="74"/>
      <c r="CO705" s="19"/>
      <c r="CP705" s="19"/>
      <c r="CQ705" s="19"/>
      <c r="CR705" s="19"/>
      <c r="CS705" s="19"/>
      <c r="CT705" s="19"/>
      <c r="CU705" s="19"/>
      <c r="CV705" s="19"/>
      <c r="CW705" s="19"/>
      <c r="CX705" s="19"/>
      <c r="CY705" s="19"/>
      <c r="CZ705" s="19"/>
      <c r="DA705" s="19"/>
      <c r="DB705" s="19"/>
      <c r="DC705" s="19"/>
      <c r="DD705" s="19"/>
      <c r="DE705" s="19"/>
      <c r="DF705" s="19"/>
      <c r="DG705" s="19"/>
      <c r="DH705" s="19"/>
      <c r="DI705" s="19"/>
      <c r="DJ705" s="19"/>
      <c r="DK705" s="19"/>
      <c r="DL705" s="19"/>
    </row>
    <row r="706" spans="1:116" x14ac:dyDescent="0.4">
      <c r="B706" t="str">
        <f>E706</f>
        <v>706 SAM-PR-R</v>
      </c>
      <c r="D706" t="s">
        <v>478</v>
      </c>
      <c r="E706" s="8" t="str">
        <f t="shared" si="915"/>
        <v>706 SAM-PR-R</v>
      </c>
      <c r="G706" s="145" t="s">
        <v>65</v>
      </c>
      <c r="H706" s="12"/>
      <c r="J706" s="75">
        <v>0.01</v>
      </c>
      <c r="K706" s="166">
        <v>4.8000000000000001E-2</v>
      </c>
      <c r="L706" s="166">
        <v>8.5999999999999993E-2</v>
      </c>
      <c r="M706" s="166">
        <v>0.124</v>
      </c>
      <c r="N706" s="166">
        <v>0.16200000000000001</v>
      </c>
      <c r="O706" s="166">
        <v>0.2</v>
      </c>
      <c r="P706" s="166">
        <v>0.2</v>
      </c>
      <c r="R706" s="20"/>
      <c r="S706" s="167" cm="1">
        <f t="array" ref="S706">(INDEX($I:$O,ROW(),MATCH(S$3,$I$2:$O$2,0))/12-INDEX($I:$O,ROW(),MATCH(S$3-1,$I$2:$O$2,0))/12)+R706</f>
        <v>4.0000000000000001E-3</v>
      </c>
      <c r="T706" s="167" cm="1">
        <f t="array" ref="T706">(INDEX($I:$O,ROW(),MATCH(T$3,$I$2:$O$2,0))/12-INDEX($I:$O,ROW(),MATCH(T$3-1,$I$2:$O$2,0))/12)+S706</f>
        <v>8.0000000000000002E-3</v>
      </c>
      <c r="U706" s="167" cm="1">
        <f t="array" ref="U706">(INDEX($I:$O,ROW(),MATCH(U$3,$I$2:$O$2,0))/12-INDEX($I:$O,ROW(),MATCH(U$3-1,$I$2:$O$2,0))/12)+T706</f>
        <v>1.2E-2</v>
      </c>
      <c r="V706" s="167" cm="1">
        <f t="array" ref="V706">(INDEX($I:$O,ROW(),MATCH(V$3,$I$2:$O$2,0))/12-INDEX($I:$O,ROW(),MATCH(V$3-1,$I$2:$O$2,0))/12)+U706</f>
        <v>1.6E-2</v>
      </c>
      <c r="W706" s="167" cm="1">
        <f t="array" ref="W706">(INDEX($I:$O,ROW(),MATCH(W$3,$I$2:$O$2,0))/12-INDEX($I:$O,ROW(),MATCH(W$3-1,$I$2:$O$2,0))/12)+V706</f>
        <v>0.02</v>
      </c>
      <c r="X706" s="167" cm="1">
        <f t="array" ref="X706">(INDEX($I:$O,ROW(),MATCH(X$3,$I$2:$O$2,0))/12-INDEX($I:$O,ROW(),MATCH(X$3-1,$I$2:$O$2,0))/12)+W706</f>
        <v>2.4E-2</v>
      </c>
      <c r="Y706" s="167" cm="1">
        <f t="array" ref="Y706">(INDEX($I:$O,ROW(),MATCH(Y$3,$I$2:$O$2,0))/12-INDEX($I:$O,ROW(),MATCH(Y$3-1,$I$2:$O$2,0))/12)+X706</f>
        <v>2.8000000000000001E-2</v>
      </c>
      <c r="Z706" s="167" cm="1">
        <f t="array" ref="Z706">(INDEX($I:$O,ROW(),MATCH(Z$3,$I$2:$O$2,0))/12-INDEX($I:$O,ROW(),MATCH(Z$3-1,$I$2:$O$2,0))/12)+Y706</f>
        <v>3.2000000000000001E-2</v>
      </c>
      <c r="AA706" s="167" cm="1">
        <f t="array" ref="AA706">(INDEX($I:$O,ROW(),MATCH(AA$3,$I$2:$O$2,0))/12-INDEX($I:$O,ROW(),MATCH(AA$3-1,$I$2:$O$2,0))/12)+Z706</f>
        <v>3.6000000000000004E-2</v>
      </c>
      <c r="AB706" s="167" cm="1">
        <f t="array" ref="AB706">(INDEX($I:$O,ROW(),MATCH(AB$3,$I$2:$O$2,0))/12-INDEX($I:$O,ROW(),MATCH(AB$3-1,$I$2:$O$2,0))/12)+AA706</f>
        <v>4.0000000000000008E-2</v>
      </c>
      <c r="AC706" s="167" cm="1">
        <f t="array" ref="AC706">(INDEX($I:$O,ROW(),MATCH(AC$3,$I$2:$O$2,0))/12-INDEX($I:$O,ROW(),MATCH(AC$3-1,$I$2:$O$2,0))/12)+AB706</f>
        <v>4.4000000000000011E-2</v>
      </c>
      <c r="AD706" s="167" cm="1">
        <f t="array" ref="AD706">(INDEX($I:$O,ROW(),MATCH(AD$3,$I$2:$O$2,0))/12-INDEX($I:$O,ROW(),MATCH(AD$3-1,$I$2:$O$2,0))/12)+AC706</f>
        <v>4.8000000000000015E-2</v>
      </c>
      <c r="AE706" s="167" cm="1">
        <f t="array" ref="AE706">(INDEX($I:$O,ROW(),MATCH(AE$3,$I$2:$O$2,0))/12-INDEX($I:$O,ROW(),MATCH(AE$3-1,$I$2:$O$2,0))/12)+AD706</f>
        <v>5.116666666666668E-2</v>
      </c>
      <c r="AF706" s="167" cm="1">
        <f t="array" ref="AF706">(INDEX($I:$O,ROW(),MATCH(AF$3,$I$2:$O$2,0))/12-INDEX($I:$O,ROW(),MATCH(AF$3-1,$I$2:$O$2,0))/12)+AE706</f>
        <v>5.4333333333333345E-2</v>
      </c>
      <c r="AG706" s="167" cm="1">
        <f t="array" ref="AG706">(INDEX($I:$O,ROW(),MATCH(AG$3,$I$2:$O$2,0))/12-INDEX($I:$O,ROW(),MATCH(AG$3-1,$I$2:$O$2,0))/12)+AF706</f>
        <v>5.7500000000000009E-2</v>
      </c>
      <c r="AH706" s="167" cm="1">
        <f t="array" ref="AH706">(INDEX($I:$O,ROW(),MATCH(AH$3,$I$2:$O$2,0))/12-INDEX($I:$O,ROW(),MATCH(AH$3-1,$I$2:$O$2,0))/12)+AG706</f>
        <v>6.0666666666666674E-2</v>
      </c>
      <c r="AI706" s="167" cm="1">
        <f t="array" ref="AI706">(INDEX($I:$O,ROW(),MATCH(AI$3,$I$2:$O$2,0))/12-INDEX($I:$O,ROW(),MATCH(AI$3-1,$I$2:$O$2,0))/12)+AH706</f>
        <v>6.3833333333333339E-2</v>
      </c>
      <c r="AJ706" s="167" cm="1">
        <f t="array" ref="AJ706">(INDEX($I:$O,ROW(),MATCH(AJ$3,$I$2:$O$2,0))/12-INDEX($I:$O,ROW(),MATCH(AJ$3-1,$I$2:$O$2,0))/12)+AI706</f>
        <v>6.7000000000000004E-2</v>
      </c>
      <c r="AK706" s="167" cm="1">
        <f t="array" ref="AK706">(INDEX($I:$O,ROW(),MATCH(AK$3,$I$2:$O$2,0))/12-INDEX($I:$O,ROW(),MATCH(AK$3-1,$I$2:$O$2,0))/12)+AJ706</f>
        <v>7.0166666666666669E-2</v>
      </c>
      <c r="AL706" s="167" cm="1">
        <f t="array" ref="AL706">(INDEX($I:$O,ROW(),MATCH(AL$3,$I$2:$O$2,0))/12-INDEX($I:$O,ROW(),MATCH(AL$3-1,$I$2:$O$2,0))/12)+AK706</f>
        <v>7.3333333333333334E-2</v>
      </c>
      <c r="AM706" s="167" cm="1">
        <f t="array" ref="AM706">(INDEX($I:$O,ROW(),MATCH(AM$3,$I$2:$O$2,0))/12-INDEX($I:$O,ROW(),MATCH(AM$3-1,$I$2:$O$2,0))/12)+AL706</f>
        <v>7.6499999999999999E-2</v>
      </c>
      <c r="AN706" s="167" cm="1">
        <f t="array" ref="AN706">(INDEX($I:$O,ROW(),MATCH(AN$3,$I$2:$O$2,0))/12-INDEX($I:$O,ROW(),MATCH(AN$3-1,$I$2:$O$2,0))/12)+AM706</f>
        <v>7.9666666666666663E-2</v>
      </c>
      <c r="AO706" s="167" cm="1">
        <f t="array" ref="AO706">(INDEX($I:$O,ROW(),MATCH(AO$3,$I$2:$O$2,0))/12-INDEX($I:$O,ROW(),MATCH(AO$3-1,$I$2:$O$2,0))/12)+AN706</f>
        <v>8.2833333333333328E-2</v>
      </c>
      <c r="AP706" s="167" cm="1">
        <f t="array" ref="AP706">(INDEX($I:$O,ROW(),MATCH(AP$3,$I$2:$O$2,0))/12-INDEX($I:$O,ROW(),MATCH(AP$3-1,$I$2:$O$2,0))/12)+AO706</f>
        <v>8.5999999999999993E-2</v>
      </c>
      <c r="AQ706" s="167" cm="1">
        <f t="array" ref="AQ706">(INDEX($I:$O,ROW(),MATCH(AQ$3,$I$2:$O$2,0))/12-INDEX($I:$O,ROW(),MATCH(AQ$3-1,$I$2:$O$2,0))/12)+AP706</f>
        <v>8.9166666666666658E-2</v>
      </c>
      <c r="AR706" s="167" cm="1">
        <f t="array" ref="AR706">(INDEX($I:$O,ROW(),MATCH(AR$3,$I$2:$O$2,0))/12-INDEX($I:$O,ROW(),MATCH(AR$3-1,$I$2:$O$2,0))/12)+AQ706</f>
        <v>9.2333333333333323E-2</v>
      </c>
      <c r="AS706" s="167" cm="1">
        <f t="array" ref="AS706">(INDEX($I:$O,ROW(),MATCH(AS$3,$I$2:$O$2,0))/12-INDEX($I:$O,ROW(),MATCH(AS$3-1,$I$2:$O$2,0))/12)+AR706</f>
        <v>9.5499999999999988E-2</v>
      </c>
      <c r="AT706" s="167" cm="1">
        <f t="array" ref="AT706">(INDEX($I:$O,ROW(),MATCH(AT$3,$I$2:$O$2,0))/12-INDEX($I:$O,ROW(),MATCH(AT$3-1,$I$2:$O$2,0))/12)+AS706</f>
        <v>9.8666666666666653E-2</v>
      </c>
      <c r="AU706" s="167" cm="1">
        <f t="array" ref="AU706">(INDEX($I:$O,ROW(),MATCH(AU$3,$I$2:$O$2,0))/12-INDEX($I:$O,ROW(),MATCH(AU$3-1,$I$2:$O$2,0))/12)+AT706</f>
        <v>0.10183333333333332</v>
      </c>
      <c r="AV706" s="167" cm="1">
        <f t="array" ref="AV706">(INDEX($I:$O,ROW(),MATCH(AV$3,$I$2:$O$2,0))/12-INDEX($I:$O,ROW(),MATCH(AV$3-1,$I$2:$O$2,0))/12)+AU706</f>
        <v>0.10499999999999998</v>
      </c>
      <c r="AW706" s="167" cm="1">
        <f t="array" ref="AW706">(INDEX($I:$O,ROW(),MATCH(AW$3,$I$2:$O$2,0))/12-INDEX($I:$O,ROW(),MATCH(AW$3-1,$I$2:$O$2,0))/12)+AV706</f>
        <v>0.10816666666666665</v>
      </c>
      <c r="AX706" s="167" cm="1">
        <f t="array" ref="AX706">(INDEX($I:$O,ROW(),MATCH(AX$3,$I$2:$O$2,0))/12-INDEX($I:$O,ROW(),MATCH(AX$3-1,$I$2:$O$2,0))/12)+AW706</f>
        <v>0.11133333333333331</v>
      </c>
      <c r="AY706" s="167" cm="1">
        <f t="array" ref="AY706">(INDEX($I:$O,ROW(),MATCH(AY$3,$I$2:$O$2,0))/12-INDEX($I:$O,ROW(),MATCH(AY$3-1,$I$2:$O$2,0))/12)+AX706</f>
        <v>0.11449999999999998</v>
      </c>
      <c r="AZ706" s="167" cm="1">
        <f t="array" ref="AZ706">(INDEX($I:$O,ROW(),MATCH(AZ$3,$I$2:$O$2,0))/12-INDEX($I:$O,ROW(),MATCH(AZ$3-1,$I$2:$O$2,0))/12)+AY706</f>
        <v>0.11766666666666664</v>
      </c>
      <c r="BA706" s="167" cm="1">
        <f t="array" ref="BA706">(INDEX($I:$O,ROW(),MATCH(BA$3,$I$2:$O$2,0))/12-INDEX($I:$O,ROW(),MATCH(BA$3-1,$I$2:$O$2,0))/12)+AZ706</f>
        <v>0.12083333333333331</v>
      </c>
      <c r="BB706" s="167" cm="1">
        <f t="array" ref="BB706">(INDEX($I:$O,ROW(),MATCH(BB$3,$I$2:$O$2,0))/12-INDEX($I:$O,ROW(),MATCH(BB$3-1,$I$2:$O$2,0))/12)+BA706</f>
        <v>0.12399999999999997</v>
      </c>
      <c r="BC706" s="167" cm="1">
        <f t="array" ref="BC706">(INDEX($I:$O,ROW(),MATCH(BC$3,$I$2:$O$2,0))/12-INDEX($I:$O,ROW(),MATCH(BC$3-1,$I$2:$O$2,0))/12)+BB706</f>
        <v>0.12716666666666665</v>
      </c>
      <c r="BD706" s="167" cm="1">
        <f t="array" ref="BD706">(INDEX($I:$O,ROW(),MATCH(BD$3,$I$2:$O$2,0))/12-INDEX($I:$O,ROW(),MATCH(BD$3-1,$I$2:$O$2,0))/12)+BC706</f>
        <v>0.13033333333333333</v>
      </c>
      <c r="BE706" s="167" cm="1">
        <f t="array" ref="BE706">(INDEX($I:$O,ROW(),MATCH(BE$3,$I$2:$O$2,0))/12-INDEX($I:$O,ROW(),MATCH(BE$3-1,$I$2:$O$2,0))/12)+BD706</f>
        <v>0.13350000000000001</v>
      </c>
      <c r="BF706" s="167" cm="1">
        <f t="array" ref="BF706">(INDEX($I:$O,ROW(),MATCH(BF$3,$I$2:$O$2,0))/12-INDEX($I:$O,ROW(),MATCH(BF$3-1,$I$2:$O$2,0))/12)+BE706</f>
        <v>0.13666666666666669</v>
      </c>
      <c r="BG706" s="167" cm="1">
        <f t="array" ref="BG706">(INDEX($I:$O,ROW(),MATCH(BG$3,$I$2:$O$2,0))/12-INDEX($I:$O,ROW(),MATCH(BG$3-1,$I$2:$O$2,0))/12)+BF706</f>
        <v>0.13983333333333337</v>
      </c>
      <c r="BH706" s="167" cm="1">
        <f t="array" ref="BH706">(INDEX($I:$O,ROW(),MATCH(BH$3,$I$2:$O$2,0))/12-INDEX($I:$O,ROW(),MATCH(BH$3-1,$I$2:$O$2,0))/12)+BG706</f>
        <v>0.14300000000000004</v>
      </c>
      <c r="BI706" s="167" cm="1">
        <f t="array" ref="BI706">(INDEX($I:$O,ROW(),MATCH(BI$3,$I$2:$O$2,0))/12-INDEX($I:$O,ROW(),MATCH(BI$3-1,$I$2:$O$2,0))/12)+BH706</f>
        <v>0.14616666666666672</v>
      </c>
      <c r="BJ706" s="167" cm="1">
        <f t="array" ref="BJ706">(INDEX($I:$O,ROW(),MATCH(BJ$3,$I$2:$O$2,0))/12-INDEX($I:$O,ROW(),MATCH(BJ$3-1,$I$2:$O$2,0))/12)+BI706</f>
        <v>0.1493333333333334</v>
      </c>
      <c r="BK706" s="167" cm="1">
        <f t="array" ref="BK706">(INDEX($I:$O,ROW(),MATCH(BK$3,$I$2:$O$2,0))/12-INDEX($I:$O,ROW(),MATCH(BK$3-1,$I$2:$O$2,0))/12)+BJ706</f>
        <v>0.15250000000000008</v>
      </c>
      <c r="BL706" s="167" cm="1">
        <f t="array" ref="BL706">(INDEX($I:$O,ROW(),MATCH(BL$3,$I$2:$O$2,0))/12-INDEX($I:$O,ROW(),MATCH(BL$3-1,$I$2:$O$2,0))/12)+BK706</f>
        <v>0.15566666666666676</v>
      </c>
      <c r="BM706" s="167" cm="1">
        <f t="array" ref="BM706">(INDEX($I:$O,ROW(),MATCH(BM$3,$I$2:$O$2,0))/12-INDEX($I:$O,ROW(),MATCH(BM$3-1,$I$2:$O$2,0))/12)+BL706</f>
        <v>0.15883333333333344</v>
      </c>
      <c r="BN706" s="167" cm="1">
        <f t="array" ref="BN706">(INDEX($I:$O,ROW(),MATCH(BN$3,$I$2:$O$2,0))/12-INDEX($I:$O,ROW(),MATCH(BN$3-1,$I$2:$O$2,0))/12)+BM706</f>
        <v>0.16200000000000012</v>
      </c>
      <c r="BO706" s="167" cm="1">
        <f t="array" ref="BO706">(INDEX($I:$O,ROW(),MATCH(BO$3,$I$2:$O$2,0))/12-INDEX($I:$O,ROW(),MATCH(BO$3-1,$I$2:$O$2,0))/12)+BN706</f>
        <v>0.16516666666666679</v>
      </c>
      <c r="BP706" s="167" cm="1">
        <f t="array" ref="BP706">(INDEX($I:$O,ROW(),MATCH(BP$3,$I$2:$O$2,0))/12-INDEX($I:$O,ROW(),MATCH(BP$3-1,$I$2:$O$2,0))/12)+BO706</f>
        <v>0.16833333333333347</v>
      </c>
      <c r="BQ706" s="167" cm="1">
        <f t="array" ref="BQ706">(INDEX($I:$O,ROW(),MATCH(BQ$3,$I$2:$O$2,0))/12-INDEX($I:$O,ROW(),MATCH(BQ$3-1,$I$2:$O$2,0))/12)+BP706</f>
        <v>0.17150000000000015</v>
      </c>
      <c r="BR706" s="167" cm="1">
        <f t="array" ref="BR706">(INDEX($I:$O,ROW(),MATCH(BR$3,$I$2:$O$2,0))/12-INDEX($I:$O,ROW(),MATCH(BR$3-1,$I$2:$O$2,0))/12)+BQ706</f>
        <v>0.17466666666666683</v>
      </c>
      <c r="BS706" s="167" cm="1">
        <f t="array" ref="BS706">(INDEX($I:$O,ROW(),MATCH(BS$3,$I$2:$O$2,0))/12-INDEX($I:$O,ROW(),MATCH(BS$3-1,$I$2:$O$2,0))/12)+BR706</f>
        <v>0.17783333333333351</v>
      </c>
      <c r="BT706" s="167" cm="1">
        <f t="array" ref="BT706">(INDEX($I:$O,ROW(),MATCH(BT$3,$I$2:$O$2,0))/12-INDEX($I:$O,ROW(),MATCH(BT$3-1,$I$2:$O$2,0))/12)+BS706</f>
        <v>0.18100000000000019</v>
      </c>
      <c r="BU706" s="167" cm="1">
        <f t="array" ref="BU706">(INDEX($I:$O,ROW(),MATCH(BU$3,$I$2:$O$2,0))/12-INDEX($I:$O,ROW(),MATCH(BU$3-1,$I$2:$O$2,0))/12)+BT706</f>
        <v>0.18416666666666687</v>
      </c>
      <c r="BV706" s="167" cm="1">
        <f t="array" ref="BV706">(INDEX($I:$O,ROW(),MATCH(BV$3,$I$2:$O$2,0))/12-INDEX($I:$O,ROW(),MATCH(BV$3-1,$I$2:$O$2,0))/12)+BU706</f>
        <v>0.18733333333333355</v>
      </c>
      <c r="BW706" s="167" cm="1">
        <f t="array" ref="BW706">(INDEX($I:$O,ROW(),MATCH(BW$3,$I$2:$O$2,0))/12-INDEX($I:$O,ROW(),MATCH(BW$3-1,$I$2:$O$2,0))/12)+BV706</f>
        <v>0.19050000000000022</v>
      </c>
      <c r="BX706" s="167" cm="1">
        <f t="array" ref="BX706">(INDEX($I:$O,ROW(),MATCH(BX$3,$I$2:$O$2,0))/12-INDEX($I:$O,ROW(),MATCH(BX$3-1,$I$2:$O$2,0))/12)+BW706</f>
        <v>0.1936666666666669</v>
      </c>
      <c r="BY706" s="167" cm="1">
        <f t="array" ref="BY706">(INDEX($I:$O,ROW(),MATCH(BY$3,$I$2:$O$2,0))/12-INDEX($I:$O,ROW(),MATCH(BY$3-1,$I$2:$O$2,0))/12)+BX706</f>
        <v>0.19683333333333358</v>
      </c>
      <c r="BZ706" s="167" cm="1">
        <f t="array" ref="BZ706">(INDEX($I:$O,ROW(),MATCH(BZ$3,$I$2:$O$2,0))/12-INDEX($I:$O,ROW(),MATCH(BZ$3-1,$I$2:$O$2,0))/12)+BY706</f>
        <v>0.20000000000000026</v>
      </c>
      <c r="CA706" s="167" cm="1">
        <f t="array" ref="CA706">(INDEX($I:$P,ROW(),MATCH(CA$3,$I$2:$P$2,0))/12-INDEX($I:$P,ROW(),MATCH(CA$3-1,$I$2:$P$2,0))/12)+BZ706</f>
        <v>0.20000000000000026</v>
      </c>
      <c r="CB706" s="167" cm="1">
        <f t="array" ref="CB706">(INDEX($I:$P,ROW(),MATCH(CB$3,$I$2:$P$2,0))/12-INDEX($I:$P,ROW(),MATCH(CB$3-1,$I$2:$P$2,0))/12)+CA706</f>
        <v>0.20000000000000026</v>
      </c>
      <c r="CC706" s="167" cm="1">
        <f t="array" ref="CC706">(INDEX($I:$P,ROW(),MATCH(CC$3,$I$2:$P$2,0))/12-INDEX($I:$P,ROW(),MATCH(CC$3-1,$I$2:$P$2,0))/12)+CB706</f>
        <v>0.20000000000000026</v>
      </c>
      <c r="CD706" s="167" cm="1">
        <f t="array" ref="CD706">(INDEX($I:$P,ROW(),MATCH(CD$3,$I$2:$P$2,0))/12-INDEX($I:$P,ROW(),MATCH(CD$3-1,$I$2:$P$2,0))/12)+CC706</f>
        <v>0.20000000000000026</v>
      </c>
      <c r="CE706" s="167" cm="1">
        <f t="array" ref="CE706">(INDEX($I:$P,ROW(),MATCH(CE$3,$I$2:$P$2,0))/12-INDEX($I:$P,ROW(),MATCH(CE$3-1,$I$2:$P$2,0))/12)+CD706</f>
        <v>0.20000000000000026</v>
      </c>
      <c r="CF706" s="167" cm="1">
        <f t="array" ref="CF706">(INDEX($I:$P,ROW(),MATCH(CF$3,$I$2:$P$2,0))/12-INDEX($I:$P,ROW(),MATCH(CF$3-1,$I$2:$P$2,0))/12)+CE706</f>
        <v>0.20000000000000026</v>
      </c>
      <c r="CG706" s="167" cm="1">
        <f t="array" ref="CG706">(INDEX($I:$P,ROW(),MATCH(CG$3,$I$2:$P$2,0))/12-INDEX($I:$P,ROW(),MATCH(CG$3-1,$I$2:$P$2,0))/12)+CF706</f>
        <v>0.20000000000000026</v>
      </c>
      <c r="CH706" s="167" cm="1">
        <f t="array" ref="CH706">(INDEX($I:$P,ROW(),MATCH(CH$3,$I$2:$P$2,0))/12-INDEX($I:$P,ROW(),MATCH(CH$3-1,$I$2:$P$2,0))/12)+CG706</f>
        <v>0.20000000000000026</v>
      </c>
      <c r="CI706" s="167" cm="1">
        <f t="array" ref="CI706">(INDEX($I:$P,ROW(),MATCH(CI$3,$I$2:$P$2,0))/12-INDEX($I:$P,ROW(),MATCH(CI$3-1,$I$2:$P$2,0))/12)+CH706</f>
        <v>0.20000000000000026</v>
      </c>
      <c r="CJ706" s="167" cm="1">
        <f t="array" ref="CJ706">(INDEX($I:$P,ROW(),MATCH(CJ$3,$I$2:$P$2,0))/12-INDEX($I:$P,ROW(),MATCH(CJ$3-1,$I$2:$P$2,0))/12)+CI706</f>
        <v>0.20000000000000026</v>
      </c>
      <c r="CK706" s="167" cm="1">
        <f t="array" ref="CK706">(INDEX($I:$P,ROW(),MATCH(CK$3,$I$2:$P$2,0))/12-INDEX($I:$P,ROW(),MATCH(CK$3-1,$I$2:$P$2,0))/12)+CJ706</f>
        <v>0.20000000000000026</v>
      </c>
      <c r="CL706" s="167" cm="1">
        <f t="array" ref="CL706">(INDEX($I:$P,ROW(),MATCH(CL$3,$I$2:$P$2,0))/12-INDEX($I:$P,ROW(),MATCH(CL$3-1,$I$2:$P$2,0))/12)+CK706</f>
        <v>0.20000000000000026</v>
      </c>
      <c r="CN706" s="75">
        <v>0.01</v>
      </c>
      <c r="CO706" s="167" t="e" cm="1">
        <f t="array" ref="CO706">(INDEX($I:$P,ROW(),MATCH(CO$3,$I$2:$P$2,0))/CO$5-INDEX($I:$P,ROW(),MATCH(CO$3-1,$I$2:$P$2,0))/CO$5)+CN706</f>
        <v>#N/A</v>
      </c>
      <c r="CP706" s="167" t="e" cm="1">
        <f t="array" ref="CP706">(INDEX($I:$P,ROW(),MATCH(CP$3,$I$2:$P$2,0))/CP$5-INDEX($I:$P,ROW(),MATCH(CP$3-1,$I$2:$P$2,0))/CP$5)+CO706</f>
        <v>#N/A</v>
      </c>
      <c r="CQ706" s="167" t="e" cm="1">
        <f t="array" ref="CQ706">(INDEX($I:$P,ROW(),MATCH(CQ$3,$I$2:$P$2,0))/CQ$5-INDEX($I:$P,ROW(),MATCH(CQ$3-1,$I$2:$P$2,0))/CQ$5)+CP706</f>
        <v>#N/A</v>
      </c>
      <c r="CR706" s="167" t="e" cm="1">
        <f t="array" ref="CR706">(INDEX($I:$P,ROW(),MATCH(CR$3,$I$2:$P$2,0))/CR$5-INDEX($I:$P,ROW(),MATCH(CR$3-1,$I$2:$P$2,0))/CR$5)+CQ706</f>
        <v>#N/A</v>
      </c>
      <c r="CS706" s="167" t="e" cm="1">
        <f t="array" ref="CS706">(INDEX($I:$P,ROW(),MATCH(CS$3,$I$2:$P$2,0))/CS$5-INDEX($I:$P,ROW(),MATCH(CS$3-1,$I$2:$P$2,0))/CS$5)+CR706</f>
        <v>#N/A</v>
      </c>
      <c r="CT706" s="167" t="e" cm="1">
        <f t="array" ref="CT706">(INDEX($I:$P,ROW(),MATCH(CT$3,$I$2:$P$2,0))/CT$5-INDEX($I:$P,ROW(),MATCH(CT$3-1,$I$2:$P$2,0))/CT$5)+CS706</f>
        <v>#N/A</v>
      </c>
      <c r="CU706" s="167" t="e" cm="1">
        <f t="array" ref="CU706">(INDEX($I:$P,ROW(),MATCH(CU$3,$I$2:$P$2,0))/CU$5-INDEX($I:$P,ROW(),MATCH(CU$3-1,$I$2:$P$2,0))/CU$5)+CT706</f>
        <v>#N/A</v>
      </c>
      <c r="CV706" s="167" t="e" cm="1">
        <f t="array" ref="CV706">(INDEX($I:$P,ROW(),MATCH(CV$3,$I$2:$P$2,0))/CV$5-INDEX($I:$P,ROW(),MATCH(CV$3-1,$I$2:$P$2,0))/CV$5)+CU706</f>
        <v>#N/A</v>
      </c>
      <c r="CW706" s="167" t="e" cm="1">
        <f t="array" ref="CW706">(INDEX($I:$P,ROW(),MATCH(CW$3,$I$2:$P$2,0))/CW$5-INDEX($I:$P,ROW(),MATCH(CW$3-1,$I$2:$P$2,0))/CW$5)+CV706</f>
        <v>#N/A</v>
      </c>
      <c r="CX706" s="167" t="e" cm="1">
        <f t="array" ref="CX706">(INDEX($I:$P,ROW(),MATCH(CX$3,$I$2:$P$2,0))/CX$5-INDEX($I:$P,ROW(),MATCH(CX$3-1,$I$2:$P$2,0))/CX$5)+CW706</f>
        <v>#N/A</v>
      </c>
      <c r="CY706" s="167" t="e" cm="1">
        <f t="array" ref="CY706">(INDEX($I:$P,ROW(),MATCH(CY$3,$I$2:$P$2,0))/CL$5-INDEX($I:$P,ROW(),MATCH(CY$3-1,$I$2:$P$2,0))/CL$5)+CX706</f>
        <v>#N/A</v>
      </c>
      <c r="CZ706" s="167" t="e" cm="1">
        <f t="array" ref="CZ706">(INDEX($I:$P,ROW(),MATCH(CZ$3,$I$2:$P$2,0))/CZ$5-INDEX($I:$P,ROW(),MATCH(CZ$3-1,$I$2:$P$2,0))/CZ$5)+CY706</f>
        <v>#N/A</v>
      </c>
      <c r="DA706" s="167" t="e" cm="1">
        <f t="array" ref="DA706">(INDEX($I:$P,ROW(),MATCH(DA$3,$I$2:$P$2,0))/DA$5-INDEX($I:$P,ROW(),MATCH(DA$3-1,$I$2:$P$2,0))/DA$5)+CZ706</f>
        <v>#N/A</v>
      </c>
      <c r="DB706" s="167" t="e" cm="1">
        <f t="array" ref="DB706">(INDEX($I:$P,ROW(),MATCH(DB$3,$I$2:$P$2,0))/DB$5-INDEX($I:$P,ROW(),MATCH(DB$3-1,$I$2:$P$2,0))/DB$5)+DA706</f>
        <v>#N/A</v>
      </c>
      <c r="DC706" s="167" t="e" cm="1">
        <f t="array" ref="DC706">(INDEX($I:$P,ROW(),MATCH(DC$3,$I$2:$P$2,0))/DC$5-INDEX($I:$P,ROW(),MATCH(DC$3-1,$I$2:$P$2,0))/DC$5)+DB706</f>
        <v>#N/A</v>
      </c>
      <c r="DD706" s="167" t="e" cm="1">
        <f t="array" ref="DD706">(INDEX($I:$P,ROW(),MATCH(DD$3,$I$2:$P$2,0))/DD$5-INDEX($I:$P,ROW(),MATCH(DD$3-1,$I$2:$P$2,0))/DD$5)+DC706</f>
        <v>#N/A</v>
      </c>
      <c r="DE706" s="167" t="e" cm="1">
        <f t="array" ref="DE706">(INDEX($I:$P,ROW(),MATCH(DE$3,$I$2:$P$2,0))/DE$5-INDEX($I:$P,ROW(),MATCH(DE$3-1,$I$2:$P$2,0))/DE$5)+DD706</f>
        <v>#N/A</v>
      </c>
      <c r="DF706" s="167" t="e" cm="1">
        <f t="array" ref="DF706">(INDEX($I:$P,ROW(),MATCH(DF$3,$I$2:$P$2,0))/DF$5-INDEX($I:$P,ROW(),MATCH(DF$3-1,$I$2:$P$2,0))/DF$5)+DE706</f>
        <v>#N/A</v>
      </c>
      <c r="DG706" s="167" t="e" cm="1">
        <f t="array" ref="DG706">(INDEX($I:$P,ROW(),MATCH(DG$3,$I$2:$P$2,0))/DG$5-INDEX($I:$P,ROW(),MATCH(DG$3-1,$I$2:$P$2,0))/DG$5)+DF706</f>
        <v>#N/A</v>
      </c>
      <c r="DH706" s="167" t="e" cm="1">
        <f t="array" ref="DH706">(INDEX($I:$P,ROW(),MATCH(DH$3,$I$2:$P$2,0))/DH$5-INDEX($I:$P,ROW(),MATCH(DH$3-1,$I$2:$P$2,0))/DH$5)+DG706</f>
        <v>#N/A</v>
      </c>
      <c r="DI706" s="167" t="e" cm="1">
        <f t="array" ref="DI706">(INDEX($I:$P,ROW(),MATCH(DI$3,$I$2:$P$2,0))/DI$5-INDEX($I:$P,ROW(),MATCH(DI$3-1,$I$2:$P$2,0))/DI$5)+DH706</f>
        <v>#N/A</v>
      </c>
      <c r="DJ706" s="167" t="e" cm="1">
        <f t="array" ref="DJ706">(INDEX($I:$P,ROW(),MATCH(DJ$3,$I$2:$P$2,0))/DJ$5-INDEX($I:$P,ROW(),MATCH(DJ$3-1,$I$2:$P$2,0))/DJ$5)+DI706</f>
        <v>#N/A</v>
      </c>
      <c r="DK706" s="167" t="e" cm="1">
        <f t="array" ref="DK706">(INDEX($I:$P,ROW(),MATCH(DK$3,$I$2:$P$2,0))/DK$5-INDEX($I:$P,ROW(),MATCH(DK$3-1,$I$2:$P$2,0))/DK$5)+DJ706</f>
        <v>#N/A</v>
      </c>
      <c r="DL706" s="167" t="e" cm="1">
        <f t="array" ref="DL706">(INDEX($I:$P,ROW(),MATCH(DL$3,$I$2:$P$2,0))/DL$5-INDEX($I:$P,ROW(),MATCH(DL$3-1,$I$2:$P$2,0))/DL$5)+DK706</f>
        <v>#N/A</v>
      </c>
    </row>
    <row r="707" spans="1:116" x14ac:dyDescent="0.4">
      <c r="A707" s="27"/>
      <c r="B707" s="27" t="str">
        <f>E707</f>
        <v>707 SAM-PR-R</v>
      </c>
      <c r="C707" s="27" t="s">
        <v>198</v>
      </c>
      <c r="D707" t="s">
        <v>478</v>
      </c>
      <c r="E707" s="9" t="str">
        <f t="shared" si="915"/>
        <v>707 SAM-PR-R</v>
      </c>
      <c r="F707" s="27"/>
      <c r="G707" s="126" t="str">
        <f>"Revenue - "&amp;G709</f>
        <v>Revenue - (Primary label)</v>
      </c>
      <c r="H707" s="24"/>
      <c r="I707" s="24"/>
      <c r="J707" s="24"/>
      <c r="K707" s="33">
        <f t="shared" ref="K707:P707" ca="1" si="916">SUMIF($3:$3,K$2,707:707)</f>
        <v>3120</v>
      </c>
      <c r="L707" s="33">
        <f t="shared" ca="1" si="916"/>
        <v>8230</v>
      </c>
      <c r="M707" s="33">
        <f t="shared" ca="1" si="916"/>
        <v>12789.999999999996</v>
      </c>
      <c r="N707" s="33">
        <f t="shared" ca="1" si="916"/>
        <v>17350.000000000007</v>
      </c>
      <c r="O707" s="33">
        <f t="shared" ca="1" si="916"/>
        <v>21910.000000000025</v>
      </c>
      <c r="P707" s="33">
        <f t="shared" ca="1" si="916"/>
        <v>24000.000000000033</v>
      </c>
      <c r="R707" s="165"/>
      <c r="S707" s="33" cm="1">
        <f t="array" aca="1" ref="S707" ca="1">S706*INDIRECT(S698)</f>
        <v>40</v>
      </c>
      <c r="T707" s="33" cm="1">
        <f t="array" aca="1" ref="T707" ca="1">T706*INDIRECT(T698)</f>
        <v>80</v>
      </c>
      <c r="U707" s="33" cm="1">
        <f t="array" aca="1" ref="U707" ca="1">U706*INDIRECT(U698)</f>
        <v>120</v>
      </c>
      <c r="V707" s="33" cm="1">
        <f t="array" aca="1" ref="V707" ca="1">V706*INDIRECT(V698)</f>
        <v>160</v>
      </c>
      <c r="W707" s="33" cm="1">
        <f t="array" aca="1" ref="W707" ca="1">W706*INDIRECT(W698)</f>
        <v>200</v>
      </c>
      <c r="X707" s="33" cm="1">
        <f t="array" aca="1" ref="X707" ca="1">X706*INDIRECT(X698)</f>
        <v>240</v>
      </c>
      <c r="Y707" s="33" cm="1">
        <f t="array" aca="1" ref="Y707" ca="1">Y706*INDIRECT(Y698)</f>
        <v>280</v>
      </c>
      <c r="Z707" s="33" cm="1">
        <f t="array" aca="1" ref="Z707" ca="1">Z706*INDIRECT(Z698)</f>
        <v>320</v>
      </c>
      <c r="AA707" s="33" cm="1">
        <f t="array" aca="1" ref="AA707" ca="1">AA706*INDIRECT(AA698)</f>
        <v>360.00000000000006</v>
      </c>
      <c r="AB707" s="33" cm="1">
        <f t="array" aca="1" ref="AB707" ca="1">AB706*INDIRECT(AB698)</f>
        <v>400.00000000000006</v>
      </c>
      <c r="AC707" s="33" cm="1">
        <f t="array" aca="1" ref="AC707" ca="1">AC706*INDIRECT(AC698)</f>
        <v>440.00000000000011</v>
      </c>
      <c r="AD707" s="33" cm="1">
        <f t="array" aca="1" ref="AD707" ca="1">AD706*INDIRECT(AD698)</f>
        <v>480.00000000000017</v>
      </c>
      <c r="AE707" s="33" cm="1">
        <f t="array" aca="1" ref="AE707" ca="1">AE706*INDIRECT(AE698)</f>
        <v>511.6666666666668</v>
      </c>
      <c r="AF707" s="33" cm="1">
        <f t="array" aca="1" ref="AF707" ca="1">AF706*INDIRECT(AF698)</f>
        <v>543.33333333333348</v>
      </c>
      <c r="AG707" s="33" cm="1">
        <f t="array" aca="1" ref="AG707" ca="1">AG706*INDIRECT(AG698)</f>
        <v>575.00000000000011</v>
      </c>
      <c r="AH707" s="33" cm="1">
        <f t="array" aca="1" ref="AH707" ca="1">AH706*INDIRECT(AH698)</f>
        <v>606.66666666666674</v>
      </c>
      <c r="AI707" s="33" cm="1">
        <f t="array" aca="1" ref="AI707" ca="1">AI706*INDIRECT(AI698)</f>
        <v>638.33333333333337</v>
      </c>
      <c r="AJ707" s="33" cm="1">
        <f t="array" aca="1" ref="AJ707" ca="1">AJ706*INDIRECT(AJ698)</f>
        <v>670</v>
      </c>
      <c r="AK707" s="33" cm="1">
        <f t="array" aca="1" ref="AK707" ca="1">AK706*INDIRECT(AK698)</f>
        <v>701.66666666666674</v>
      </c>
      <c r="AL707" s="33" cm="1">
        <f t="array" aca="1" ref="AL707" ca="1">AL706*INDIRECT(AL698)</f>
        <v>733.33333333333337</v>
      </c>
      <c r="AM707" s="33" cm="1">
        <f t="array" aca="1" ref="AM707" ca="1">AM706*INDIRECT(AM698)</f>
        <v>765</v>
      </c>
      <c r="AN707" s="33" cm="1">
        <f t="array" aca="1" ref="AN707" ca="1">AN706*INDIRECT(AN698)</f>
        <v>796.66666666666663</v>
      </c>
      <c r="AO707" s="33" cm="1">
        <f t="array" aca="1" ref="AO707" ca="1">AO706*INDIRECT(AO698)</f>
        <v>828.33333333333326</v>
      </c>
      <c r="AP707" s="33" cm="1">
        <f t="array" aca="1" ref="AP707" ca="1">AP706*INDIRECT(AP698)</f>
        <v>859.99999999999989</v>
      </c>
      <c r="AQ707" s="33" cm="1">
        <f t="array" aca="1" ref="AQ707" ca="1">AQ706*INDIRECT(AQ698)</f>
        <v>891.66666666666663</v>
      </c>
      <c r="AR707" s="33" cm="1">
        <f t="array" aca="1" ref="AR707" ca="1">AR706*INDIRECT(AR698)</f>
        <v>923.33333333333326</v>
      </c>
      <c r="AS707" s="33" cm="1">
        <f t="array" aca="1" ref="AS707" ca="1">AS706*INDIRECT(AS698)</f>
        <v>954.99999999999989</v>
      </c>
      <c r="AT707" s="33" cm="1">
        <f t="array" aca="1" ref="AT707" ca="1">AT706*INDIRECT(AT698)</f>
        <v>986.66666666666652</v>
      </c>
      <c r="AU707" s="33" cm="1">
        <f t="array" aca="1" ref="AU707" ca="1">AU706*INDIRECT(AU698)</f>
        <v>1018.3333333333331</v>
      </c>
      <c r="AV707" s="33" cm="1">
        <f t="array" aca="1" ref="AV707" ca="1">AV706*INDIRECT(AV698)</f>
        <v>1049.9999999999998</v>
      </c>
      <c r="AW707" s="33" cm="1">
        <f t="array" aca="1" ref="AW707" ca="1">AW706*INDIRECT(AW698)</f>
        <v>1081.6666666666665</v>
      </c>
      <c r="AX707" s="33" cm="1">
        <f t="array" aca="1" ref="AX707" ca="1">AX706*INDIRECT(AX698)</f>
        <v>1113.333333333333</v>
      </c>
      <c r="AY707" s="33" cm="1">
        <f t="array" aca="1" ref="AY707" ca="1">AY706*INDIRECT(AY698)</f>
        <v>1144.9999999999998</v>
      </c>
      <c r="AZ707" s="33" cm="1">
        <f t="array" aca="1" ref="AZ707" ca="1">AZ706*INDIRECT(AZ698)</f>
        <v>1176.6666666666665</v>
      </c>
      <c r="BA707" s="33" cm="1">
        <f t="array" aca="1" ref="BA707" ca="1">BA706*INDIRECT(BA698)</f>
        <v>1208.333333333333</v>
      </c>
      <c r="BB707" s="33" cm="1">
        <f t="array" aca="1" ref="BB707" ca="1">BB706*INDIRECT(BB698)</f>
        <v>1239.9999999999998</v>
      </c>
      <c r="BC707" s="33" cm="1">
        <f t="array" aca="1" ref="BC707" ca="1">BC706*INDIRECT(BC698)</f>
        <v>1271.6666666666665</v>
      </c>
      <c r="BD707" s="33" cm="1">
        <f t="array" aca="1" ref="BD707" ca="1">BD706*INDIRECT(BD698)</f>
        <v>1303.3333333333333</v>
      </c>
      <c r="BE707" s="33" cm="1">
        <f t="array" aca="1" ref="BE707" ca="1">BE706*INDIRECT(BE698)</f>
        <v>1335</v>
      </c>
      <c r="BF707" s="33" cm="1">
        <f t="array" aca="1" ref="BF707" ca="1">BF706*INDIRECT(BF698)</f>
        <v>1366.666666666667</v>
      </c>
      <c r="BG707" s="33" cm="1">
        <f t="array" aca="1" ref="BG707" ca="1">BG706*INDIRECT(BG698)</f>
        <v>1398.3333333333337</v>
      </c>
      <c r="BH707" s="33" cm="1">
        <f t="array" aca="1" ref="BH707" ca="1">BH706*INDIRECT(BH698)</f>
        <v>1430.0000000000005</v>
      </c>
      <c r="BI707" s="33" cm="1">
        <f t="array" aca="1" ref="BI707" ca="1">BI706*INDIRECT(BI698)</f>
        <v>1461.6666666666672</v>
      </c>
      <c r="BJ707" s="33" cm="1">
        <f t="array" aca="1" ref="BJ707" ca="1">BJ706*INDIRECT(BJ698)</f>
        <v>1493.3333333333339</v>
      </c>
      <c r="BK707" s="33" cm="1">
        <f t="array" aca="1" ref="BK707" ca="1">BK706*INDIRECT(BK698)</f>
        <v>1525.0000000000009</v>
      </c>
      <c r="BL707" s="33" cm="1">
        <f t="array" aca="1" ref="BL707" ca="1">BL706*INDIRECT(BL698)</f>
        <v>1556.6666666666677</v>
      </c>
      <c r="BM707" s="33" cm="1">
        <f t="array" aca="1" ref="BM707" ca="1">BM706*INDIRECT(BM698)</f>
        <v>1588.3333333333344</v>
      </c>
      <c r="BN707" s="33" cm="1">
        <f t="array" aca="1" ref="BN707" ca="1">BN706*INDIRECT(BN698)</f>
        <v>1620.0000000000011</v>
      </c>
      <c r="BO707" s="33" cm="1">
        <f t="array" aca="1" ref="BO707" ca="1">BO706*INDIRECT(BO698)</f>
        <v>1651.6666666666679</v>
      </c>
      <c r="BP707" s="33" cm="1">
        <f t="array" aca="1" ref="BP707" ca="1">BP706*INDIRECT(BP698)</f>
        <v>1683.3333333333348</v>
      </c>
      <c r="BQ707" s="33" cm="1">
        <f t="array" aca="1" ref="BQ707" ca="1">BQ706*INDIRECT(BQ698)</f>
        <v>1715.0000000000016</v>
      </c>
      <c r="BR707" s="33" cm="1">
        <f t="array" aca="1" ref="BR707" ca="1">BR706*INDIRECT(BR698)</f>
        <v>1746.6666666666683</v>
      </c>
      <c r="BS707" s="33" cm="1">
        <f t="array" aca="1" ref="BS707" ca="1">BS706*INDIRECT(BS698)</f>
        <v>1778.3333333333351</v>
      </c>
      <c r="BT707" s="33" cm="1">
        <f t="array" aca="1" ref="BT707" ca="1">BT706*INDIRECT(BT698)</f>
        <v>1810.0000000000018</v>
      </c>
      <c r="BU707" s="33" cm="1">
        <f t="array" aca="1" ref="BU707" ca="1">BU706*INDIRECT(BU698)</f>
        <v>1841.6666666666686</v>
      </c>
      <c r="BV707" s="33" cm="1">
        <f t="array" aca="1" ref="BV707" ca="1">BV706*INDIRECT(BV698)</f>
        <v>1873.3333333333355</v>
      </c>
      <c r="BW707" s="33" cm="1">
        <f t="array" aca="1" ref="BW707" ca="1">BW706*INDIRECT(BW698)</f>
        <v>1905.0000000000023</v>
      </c>
      <c r="BX707" s="33" cm="1">
        <f t="array" aca="1" ref="BX707" ca="1">BX706*INDIRECT(BX698)</f>
        <v>1936.666666666669</v>
      </c>
      <c r="BY707" s="33" cm="1">
        <f t="array" aca="1" ref="BY707" ca="1">BY706*INDIRECT(BY698)</f>
        <v>1968.3333333333358</v>
      </c>
      <c r="BZ707" s="33" cm="1">
        <f t="array" aca="1" ref="BZ707" ca="1">BZ706*INDIRECT(BZ698)</f>
        <v>2000.0000000000025</v>
      </c>
      <c r="CA707" s="33" cm="1">
        <f t="array" aca="1" ref="CA707" ca="1">CA706*INDIRECT(CA698)</f>
        <v>2000.0000000000025</v>
      </c>
      <c r="CB707" s="33" cm="1">
        <f t="array" aca="1" ref="CB707" ca="1">CB706*INDIRECT(CB698)</f>
        <v>2000.0000000000025</v>
      </c>
      <c r="CC707" s="33" cm="1">
        <f t="array" aca="1" ref="CC707" ca="1">CC706*INDIRECT(CC698)</f>
        <v>2000.0000000000025</v>
      </c>
      <c r="CD707" s="33" cm="1">
        <f t="array" aca="1" ref="CD707" ca="1">CD706*INDIRECT(CD698)</f>
        <v>2000.0000000000025</v>
      </c>
      <c r="CE707" s="33" cm="1">
        <f t="array" aca="1" ref="CE707" ca="1">CE706*INDIRECT(CE698)</f>
        <v>2000.0000000000025</v>
      </c>
      <c r="CF707" s="33" cm="1">
        <f t="array" aca="1" ref="CF707" ca="1">CF706*INDIRECT(CF698)</f>
        <v>2000.0000000000025</v>
      </c>
      <c r="CG707" s="33" cm="1">
        <f t="array" aca="1" ref="CG707" ca="1">CG706*INDIRECT(CG698)</f>
        <v>2000.0000000000025</v>
      </c>
      <c r="CH707" s="33" cm="1">
        <f t="array" aca="1" ref="CH707" ca="1">CH706*INDIRECT(CH698)</f>
        <v>2000.0000000000025</v>
      </c>
      <c r="CI707" s="33" cm="1">
        <f t="array" aca="1" ref="CI707" ca="1">CI706*INDIRECT(CI698)</f>
        <v>2000.0000000000025</v>
      </c>
      <c r="CJ707" s="33" cm="1">
        <f t="array" aca="1" ref="CJ707" ca="1">CJ706*INDIRECT(CJ698)</f>
        <v>2000.0000000000025</v>
      </c>
      <c r="CK707" s="33" cm="1">
        <f t="array" aca="1" ref="CK707" ca="1">CK706*INDIRECT(CK698)</f>
        <v>2000.0000000000025</v>
      </c>
      <c r="CL707" s="33" cm="1">
        <f t="array" aca="1" ref="CL707" ca="1">CL706*INDIRECT(CL698)</f>
        <v>2000.0000000000025</v>
      </c>
      <c r="CN707" s="24"/>
      <c r="CO707" s="33" t="e" cm="1">
        <f t="array" aca="1" ref="CO707" ca="1">CO706*INDIRECT(CO698)</f>
        <v>#N/A</v>
      </c>
      <c r="CP707" s="33" t="e" cm="1">
        <f t="array" aca="1" ref="CP707" ca="1">CP706*INDIRECT(CP698)</f>
        <v>#N/A</v>
      </c>
      <c r="CQ707" s="33" t="e" cm="1">
        <f t="array" aca="1" ref="CQ707" ca="1">CQ706*INDIRECT(CQ698)</f>
        <v>#N/A</v>
      </c>
      <c r="CR707" s="33" t="e" cm="1">
        <f t="array" aca="1" ref="CR707" ca="1">CR706*INDIRECT(CR698)</f>
        <v>#N/A</v>
      </c>
      <c r="CS707" s="33" t="e" cm="1">
        <f t="array" aca="1" ref="CS707" ca="1">CS706*INDIRECT(CS698)</f>
        <v>#N/A</v>
      </c>
      <c r="CT707" s="33" t="e" cm="1">
        <f t="array" aca="1" ref="CT707" ca="1">CT706*INDIRECT(CT698)</f>
        <v>#N/A</v>
      </c>
      <c r="CU707" s="33" t="e" cm="1">
        <f t="array" aca="1" ref="CU707" ca="1">CU706*INDIRECT(CU698)</f>
        <v>#N/A</v>
      </c>
      <c r="CV707" s="33" t="e" cm="1">
        <f t="array" aca="1" ref="CV707" ca="1">CV706*INDIRECT(CV698)</f>
        <v>#N/A</v>
      </c>
      <c r="CW707" s="33" t="e" cm="1">
        <f t="array" aca="1" ref="CW707" ca="1">CW706*INDIRECT(CW698)</f>
        <v>#N/A</v>
      </c>
      <c r="CX707" s="33" t="e" cm="1">
        <f t="array" aca="1" ref="CX707" ca="1">CX706*INDIRECT(CX698)</f>
        <v>#N/A</v>
      </c>
      <c r="CY707" s="33" t="e" cm="1">
        <f t="array" aca="1" ref="CY707" ca="1">CY706*INDIRECT(CY698)</f>
        <v>#N/A</v>
      </c>
      <c r="CZ707" s="33" t="e" cm="1">
        <f t="array" aca="1" ref="CZ707" ca="1">CZ706*INDIRECT(CZ698)</f>
        <v>#N/A</v>
      </c>
      <c r="DA707" s="33" t="e" cm="1">
        <f t="array" aca="1" ref="DA707" ca="1">DA706*INDIRECT(DA698)</f>
        <v>#N/A</v>
      </c>
      <c r="DB707" s="33" t="e" cm="1">
        <f t="array" aca="1" ref="DB707" ca="1">DB706*INDIRECT(DB698)</f>
        <v>#N/A</v>
      </c>
      <c r="DC707" s="33" t="e" cm="1">
        <f t="array" aca="1" ref="DC707" ca="1">DC706*INDIRECT(DC698)</f>
        <v>#N/A</v>
      </c>
      <c r="DD707" s="33" t="e" cm="1">
        <f t="array" aca="1" ref="DD707" ca="1">DD706*INDIRECT(DD698)</f>
        <v>#N/A</v>
      </c>
      <c r="DE707" s="33" t="e" cm="1">
        <f t="array" aca="1" ref="DE707" ca="1">DE706*INDIRECT(DE698)</f>
        <v>#N/A</v>
      </c>
      <c r="DF707" s="33" t="e" cm="1">
        <f t="array" aca="1" ref="DF707" ca="1">DF706*INDIRECT(DF698)</f>
        <v>#N/A</v>
      </c>
      <c r="DG707" s="33" t="e" cm="1">
        <f t="array" aca="1" ref="DG707" ca="1">DG706*INDIRECT(DG698)</f>
        <v>#N/A</v>
      </c>
      <c r="DH707" s="33" t="e" cm="1">
        <f t="array" aca="1" ref="DH707" ca="1">DH706*INDIRECT(DH698)</f>
        <v>#N/A</v>
      </c>
      <c r="DI707" s="33" t="e" cm="1">
        <f t="array" aca="1" ref="DI707" ca="1">DI706*INDIRECT(DI698)</f>
        <v>#N/A</v>
      </c>
      <c r="DJ707" s="33" t="e" cm="1">
        <f t="array" aca="1" ref="DJ707" ca="1">DJ706*INDIRECT(DJ698)</f>
        <v>#N/A</v>
      </c>
      <c r="DK707" s="33" t="e" cm="1">
        <f t="array" aca="1" ref="DK707" ca="1">DK706*INDIRECT(DK698)</f>
        <v>#N/A</v>
      </c>
      <c r="DL707" s="33" t="e" cm="1">
        <f t="array" aca="1" ref="DL707" ca="1">DL706*INDIRECT(DL698)</f>
        <v>#N/A</v>
      </c>
    </row>
    <row r="708" spans="1:116" x14ac:dyDescent="0.4">
      <c r="A708" s="27"/>
      <c r="B708" s="27"/>
      <c r="C708" s="27"/>
      <c r="D708" t="s">
        <v>478</v>
      </c>
      <c r="E708" s="9" t="str">
        <f t="shared" ref="E708" si="917">ROW()&amp;" "&amp;D708</f>
        <v>708 SAM-PR-R</v>
      </c>
      <c r="F708" s="27"/>
      <c r="G708" s="126"/>
      <c r="H708" s="24"/>
      <c r="I708" s="24"/>
      <c r="J708" s="24"/>
      <c r="K708" s="33"/>
      <c r="L708" s="33"/>
      <c r="M708" s="33"/>
      <c r="N708" s="33"/>
      <c r="O708" s="33"/>
      <c r="P708" s="33"/>
      <c r="R708" s="165"/>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3"/>
      <c r="AV708" s="33"/>
      <c r="AW708" s="33"/>
      <c r="AX708" s="33"/>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c r="BV708" s="33"/>
      <c r="BW708" s="33"/>
      <c r="BX708" s="33"/>
      <c r="BY708" s="33"/>
      <c r="BZ708" s="33"/>
      <c r="CA708" s="33"/>
      <c r="CB708" s="33"/>
      <c r="CC708" s="33"/>
      <c r="CD708" s="33"/>
      <c r="CE708" s="33"/>
      <c r="CF708" s="33"/>
      <c r="CG708" s="33"/>
      <c r="CH708" s="33"/>
      <c r="CI708" s="33"/>
      <c r="CJ708" s="33"/>
      <c r="CK708" s="33"/>
      <c r="CL708" s="33"/>
      <c r="CN708" s="24"/>
      <c r="CO708" s="33"/>
      <c r="CP708" s="33"/>
      <c r="CQ708" s="33"/>
      <c r="CR708" s="33"/>
      <c r="CS708" s="33"/>
      <c r="CT708" s="33"/>
      <c r="CU708" s="33"/>
      <c r="CV708" s="33"/>
      <c r="CW708" s="33"/>
      <c r="CX708" s="33"/>
      <c r="CY708" s="33"/>
      <c r="CZ708" s="33"/>
      <c r="DA708" s="33"/>
      <c r="DB708" s="33"/>
      <c r="DC708" s="33"/>
      <c r="DD708" s="33"/>
      <c r="DE708" s="33"/>
      <c r="DF708" s="33"/>
      <c r="DG708" s="33"/>
      <c r="DH708" s="33"/>
      <c r="DI708" s="33"/>
      <c r="DJ708" s="33"/>
      <c r="DK708" s="33"/>
      <c r="DL708" s="33"/>
    </row>
    <row r="709" spans="1:116" x14ac:dyDescent="0.4">
      <c r="B709" t="s">
        <v>332</v>
      </c>
      <c r="D709" t="s">
        <v>478</v>
      </c>
      <c r="E709" s="8" t="str">
        <f>ROW()&amp;" "&amp;D709</f>
        <v>709 SAM-PR-R</v>
      </c>
      <c r="G709" s="136" t="str">
        <f>G696</f>
        <v>(Primary label)</v>
      </c>
      <c r="H709" s="31"/>
      <c r="I709" s="73"/>
      <c r="J709" s="73"/>
      <c r="K709" s="58"/>
      <c r="L709" s="58"/>
      <c r="M709" s="58"/>
      <c r="N709" s="58"/>
      <c r="O709" s="58"/>
      <c r="P709" s="58"/>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3"/>
      <c r="AV709" s="33"/>
      <c r="AW709" s="33"/>
      <c r="AX709" s="33"/>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c r="BV709" s="33"/>
      <c r="BW709" s="33"/>
      <c r="BX709" s="33"/>
      <c r="BY709" s="33"/>
      <c r="BZ709" s="33"/>
      <c r="CA709" s="33"/>
      <c r="CB709" s="33"/>
      <c r="CC709" s="33"/>
      <c r="CD709" s="33"/>
      <c r="CE709" s="33"/>
      <c r="CF709" s="33"/>
      <c r="CG709" s="33"/>
      <c r="CH709" s="33"/>
      <c r="CI709" s="33"/>
      <c r="CJ709" s="33"/>
      <c r="CK709" s="33"/>
      <c r="CL709" s="33"/>
      <c r="CN709" s="73"/>
      <c r="CO709" s="33"/>
      <c r="CP709" s="33"/>
      <c r="CQ709" s="33"/>
      <c r="CR709" s="33"/>
      <c r="CS709" s="33"/>
      <c r="CT709" s="33"/>
      <c r="CU709" s="33"/>
      <c r="CV709" s="33"/>
      <c r="CW709" s="33"/>
      <c r="CX709" s="33"/>
      <c r="CY709" s="33"/>
      <c r="CZ709" s="33"/>
      <c r="DA709" s="33"/>
      <c r="DB709" s="33"/>
      <c r="DC709" s="33"/>
      <c r="DD709" s="33"/>
      <c r="DE709" s="33"/>
      <c r="DF709" s="33"/>
      <c r="DG709" s="33"/>
      <c r="DH709" s="33"/>
      <c r="DI709" s="33"/>
      <c r="DJ709" s="33"/>
      <c r="DK709" s="33"/>
      <c r="DL709" s="33"/>
    </row>
    <row r="710" spans="1:116" x14ac:dyDescent="0.4">
      <c r="A710" s="3"/>
      <c r="B710" t="s">
        <v>332</v>
      </c>
      <c r="D710" t="s">
        <v>478</v>
      </c>
      <c r="E710" s="8" t="str">
        <f>ROW()&amp;" "&amp;D710</f>
        <v>710 SAM-PR-R</v>
      </c>
      <c r="G710" s="241" t="str">
        <f>IFERROR(SUBSTITUTE(G704,":",""),"no unit")</f>
        <v>unit</v>
      </c>
      <c r="H710" s="208"/>
      <c r="I710" s="209"/>
      <c r="J710" s="209"/>
      <c r="K710" s="217"/>
      <c r="L710" s="217"/>
      <c r="M710" s="217"/>
      <c r="N710" s="217"/>
      <c r="O710" s="217"/>
      <c r="P710" s="217"/>
      <c r="R710" s="218"/>
      <c r="S710" s="212" t="str">
        <f t="shared" ref="S710:AX710" si="918">ADDRESS(ROW(S707),COLUMN(S707),2)</f>
        <v>S$707</v>
      </c>
      <c r="T710" s="212" t="str">
        <f t="shared" si="918"/>
        <v>T$707</v>
      </c>
      <c r="U710" s="212" t="str">
        <f t="shared" si="918"/>
        <v>U$707</v>
      </c>
      <c r="V710" s="212" t="str">
        <f t="shared" si="918"/>
        <v>V$707</v>
      </c>
      <c r="W710" s="212" t="str">
        <f t="shared" si="918"/>
        <v>W$707</v>
      </c>
      <c r="X710" s="212" t="str">
        <f t="shared" si="918"/>
        <v>X$707</v>
      </c>
      <c r="Y710" s="212" t="str">
        <f t="shared" si="918"/>
        <v>Y$707</v>
      </c>
      <c r="Z710" s="212" t="str">
        <f t="shared" si="918"/>
        <v>Z$707</v>
      </c>
      <c r="AA710" s="212" t="str">
        <f t="shared" si="918"/>
        <v>AA$707</v>
      </c>
      <c r="AB710" s="212" t="str">
        <f t="shared" si="918"/>
        <v>AB$707</v>
      </c>
      <c r="AC710" s="212" t="str">
        <f t="shared" si="918"/>
        <v>AC$707</v>
      </c>
      <c r="AD710" s="212" t="str">
        <f t="shared" si="918"/>
        <v>AD$707</v>
      </c>
      <c r="AE710" s="212" t="str">
        <f t="shared" si="918"/>
        <v>AE$707</v>
      </c>
      <c r="AF710" s="212" t="str">
        <f t="shared" si="918"/>
        <v>AF$707</v>
      </c>
      <c r="AG710" s="212" t="str">
        <f t="shared" si="918"/>
        <v>AG$707</v>
      </c>
      <c r="AH710" s="212" t="str">
        <f t="shared" si="918"/>
        <v>AH$707</v>
      </c>
      <c r="AI710" s="212" t="str">
        <f t="shared" si="918"/>
        <v>AI$707</v>
      </c>
      <c r="AJ710" s="212" t="str">
        <f t="shared" si="918"/>
        <v>AJ$707</v>
      </c>
      <c r="AK710" s="212" t="str">
        <f t="shared" si="918"/>
        <v>AK$707</v>
      </c>
      <c r="AL710" s="212" t="str">
        <f t="shared" si="918"/>
        <v>AL$707</v>
      </c>
      <c r="AM710" s="212" t="str">
        <f t="shared" si="918"/>
        <v>AM$707</v>
      </c>
      <c r="AN710" s="212" t="str">
        <f t="shared" si="918"/>
        <v>AN$707</v>
      </c>
      <c r="AO710" s="212" t="str">
        <f t="shared" si="918"/>
        <v>AO$707</v>
      </c>
      <c r="AP710" s="212" t="str">
        <f t="shared" si="918"/>
        <v>AP$707</v>
      </c>
      <c r="AQ710" s="212" t="str">
        <f t="shared" si="918"/>
        <v>AQ$707</v>
      </c>
      <c r="AR710" s="212" t="str">
        <f t="shared" si="918"/>
        <v>AR$707</v>
      </c>
      <c r="AS710" s="212" t="str">
        <f t="shared" si="918"/>
        <v>AS$707</v>
      </c>
      <c r="AT710" s="212" t="str">
        <f t="shared" si="918"/>
        <v>AT$707</v>
      </c>
      <c r="AU710" s="212" t="str">
        <f t="shared" si="918"/>
        <v>AU$707</v>
      </c>
      <c r="AV710" s="212" t="str">
        <f t="shared" si="918"/>
        <v>AV$707</v>
      </c>
      <c r="AW710" s="212" t="str">
        <f t="shared" si="918"/>
        <v>AW$707</v>
      </c>
      <c r="AX710" s="212" t="str">
        <f t="shared" si="918"/>
        <v>AX$707</v>
      </c>
      <c r="AY710" s="212" t="str">
        <f t="shared" ref="AY710:CD710" si="919">ADDRESS(ROW(AY707),COLUMN(AY707),2)</f>
        <v>AY$707</v>
      </c>
      <c r="AZ710" s="212" t="str">
        <f t="shared" si="919"/>
        <v>AZ$707</v>
      </c>
      <c r="BA710" s="212" t="str">
        <f t="shared" si="919"/>
        <v>BA$707</v>
      </c>
      <c r="BB710" s="212" t="str">
        <f t="shared" si="919"/>
        <v>BB$707</v>
      </c>
      <c r="BC710" s="212" t="str">
        <f t="shared" si="919"/>
        <v>BC$707</v>
      </c>
      <c r="BD710" s="212" t="str">
        <f t="shared" si="919"/>
        <v>BD$707</v>
      </c>
      <c r="BE710" s="212" t="str">
        <f t="shared" si="919"/>
        <v>BE$707</v>
      </c>
      <c r="BF710" s="212" t="str">
        <f t="shared" si="919"/>
        <v>BF$707</v>
      </c>
      <c r="BG710" s="212" t="str">
        <f t="shared" si="919"/>
        <v>BG$707</v>
      </c>
      <c r="BH710" s="212" t="str">
        <f t="shared" si="919"/>
        <v>BH$707</v>
      </c>
      <c r="BI710" s="212" t="str">
        <f t="shared" si="919"/>
        <v>BI$707</v>
      </c>
      <c r="BJ710" s="212" t="str">
        <f t="shared" si="919"/>
        <v>BJ$707</v>
      </c>
      <c r="BK710" s="212" t="str">
        <f t="shared" si="919"/>
        <v>BK$707</v>
      </c>
      <c r="BL710" s="212" t="str">
        <f t="shared" si="919"/>
        <v>BL$707</v>
      </c>
      <c r="BM710" s="212" t="str">
        <f t="shared" si="919"/>
        <v>BM$707</v>
      </c>
      <c r="BN710" s="212" t="str">
        <f t="shared" si="919"/>
        <v>BN$707</v>
      </c>
      <c r="BO710" s="212" t="str">
        <f t="shared" si="919"/>
        <v>BO$707</v>
      </c>
      <c r="BP710" s="212" t="str">
        <f t="shared" si="919"/>
        <v>BP$707</v>
      </c>
      <c r="BQ710" s="212" t="str">
        <f t="shared" si="919"/>
        <v>BQ$707</v>
      </c>
      <c r="BR710" s="212" t="str">
        <f t="shared" si="919"/>
        <v>BR$707</v>
      </c>
      <c r="BS710" s="212" t="str">
        <f t="shared" si="919"/>
        <v>BS$707</v>
      </c>
      <c r="BT710" s="212" t="str">
        <f t="shared" si="919"/>
        <v>BT$707</v>
      </c>
      <c r="BU710" s="212" t="str">
        <f t="shared" si="919"/>
        <v>BU$707</v>
      </c>
      <c r="BV710" s="212" t="str">
        <f t="shared" si="919"/>
        <v>BV$707</v>
      </c>
      <c r="BW710" s="212" t="str">
        <f t="shared" si="919"/>
        <v>BW$707</v>
      </c>
      <c r="BX710" s="212" t="str">
        <f t="shared" si="919"/>
        <v>BX$707</v>
      </c>
      <c r="BY710" s="212" t="str">
        <f t="shared" si="919"/>
        <v>BY$707</v>
      </c>
      <c r="BZ710" s="212" t="str">
        <f t="shared" si="919"/>
        <v>BZ$707</v>
      </c>
      <c r="CA710" s="212" t="str">
        <f t="shared" si="919"/>
        <v>CA$707</v>
      </c>
      <c r="CB710" s="212" t="str">
        <f t="shared" si="919"/>
        <v>CB$707</v>
      </c>
      <c r="CC710" s="212" t="str">
        <f t="shared" si="919"/>
        <v>CC$707</v>
      </c>
      <c r="CD710" s="212" t="str">
        <f t="shared" si="919"/>
        <v>CD$707</v>
      </c>
      <c r="CE710" s="212" t="str">
        <f t="shared" ref="CE710:CL710" si="920">ADDRESS(ROW(CE707),COLUMN(CE707),2)</f>
        <v>CE$707</v>
      </c>
      <c r="CF710" s="212" t="str">
        <f t="shared" si="920"/>
        <v>CF$707</v>
      </c>
      <c r="CG710" s="212" t="str">
        <f t="shared" si="920"/>
        <v>CG$707</v>
      </c>
      <c r="CH710" s="212" t="str">
        <f t="shared" si="920"/>
        <v>CH$707</v>
      </c>
      <c r="CI710" s="212" t="str">
        <f t="shared" si="920"/>
        <v>CI$707</v>
      </c>
      <c r="CJ710" s="212" t="str">
        <f t="shared" si="920"/>
        <v>CJ$707</v>
      </c>
      <c r="CK710" s="212" t="str">
        <f t="shared" si="920"/>
        <v>CK$707</v>
      </c>
      <c r="CL710" s="212" t="str">
        <f t="shared" si="920"/>
        <v>CL$707</v>
      </c>
      <c r="CN710" s="209"/>
      <c r="CO710" s="212" t="str">
        <f t="shared" ref="CO710:DK710" si="921">ADDRESS(ROW(CO707),COLUMN(CO707),2)</f>
        <v>CO$707</v>
      </c>
      <c r="CP710" s="212" t="str">
        <f t="shared" si="921"/>
        <v>CP$707</v>
      </c>
      <c r="CQ710" s="212" t="str">
        <f t="shared" si="921"/>
        <v>CQ$707</v>
      </c>
      <c r="CR710" s="212" t="str">
        <f t="shared" si="921"/>
        <v>CR$707</v>
      </c>
      <c r="CS710" s="212" t="str">
        <f t="shared" si="921"/>
        <v>CS$707</v>
      </c>
      <c r="CT710" s="212" t="str">
        <f t="shared" si="921"/>
        <v>CT$707</v>
      </c>
      <c r="CU710" s="212" t="str">
        <f t="shared" si="921"/>
        <v>CU$707</v>
      </c>
      <c r="CV710" s="212" t="str">
        <f t="shared" si="921"/>
        <v>CV$707</v>
      </c>
      <c r="CW710" s="212" t="str">
        <f t="shared" si="921"/>
        <v>CW$707</v>
      </c>
      <c r="CX710" s="212" t="str">
        <f t="shared" si="921"/>
        <v>CX$707</v>
      </c>
      <c r="CY710" s="212" t="str">
        <f t="shared" si="921"/>
        <v>CY$707</v>
      </c>
      <c r="CZ710" s="212" t="str">
        <f t="shared" si="921"/>
        <v>CZ$707</v>
      </c>
      <c r="DA710" s="212" t="str">
        <f t="shared" si="921"/>
        <v>DA$707</v>
      </c>
      <c r="DB710" s="212" t="str">
        <f t="shared" si="921"/>
        <v>DB$707</v>
      </c>
      <c r="DC710" s="212" t="str">
        <f t="shared" si="921"/>
        <v>DC$707</v>
      </c>
      <c r="DD710" s="212" t="str">
        <f t="shared" si="921"/>
        <v>DD$707</v>
      </c>
      <c r="DE710" s="212" t="str">
        <f t="shared" si="921"/>
        <v>DE$707</v>
      </c>
      <c r="DF710" s="212" t="str">
        <f t="shared" si="921"/>
        <v>DF$707</v>
      </c>
      <c r="DG710" s="212" t="str">
        <f t="shared" si="921"/>
        <v>DG$707</v>
      </c>
      <c r="DH710" s="212" t="str">
        <f t="shared" si="921"/>
        <v>DH$707</v>
      </c>
      <c r="DI710" s="212" t="str">
        <f t="shared" si="921"/>
        <v>DI$707</v>
      </c>
      <c r="DJ710" s="212" t="str">
        <f t="shared" si="921"/>
        <v>DJ$707</v>
      </c>
      <c r="DK710" s="212" t="str">
        <f t="shared" si="921"/>
        <v>DK$707</v>
      </c>
      <c r="DL710" s="212" t="str">
        <f t="shared" ref="DL710" si="922">ADDRESS(ROW(DL707),COLUMN(DL707),2)</f>
        <v>DL$707</v>
      </c>
    </row>
    <row r="711" spans="1:116" x14ac:dyDescent="0.4">
      <c r="B711" t="s">
        <v>332</v>
      </c>
      <c r="D711" t="s">
        <v>478</v>
      </c>
      <c r="E711" s="8" t="str">
        <f>ROW()&amp;" "&amp;D711</f>
        <v>711 SAM-PR-R</v>
      </c>
      <c r="G711" s="136" t="str">
        <f>G698</f>
        <v>Primary revenue driver</v>
      </c>
      <c r="H711" s="31"/>
      <c r="I711" s="73"/>
      <c r="J711" s="73"/>
      <c r="K711" s="58"/>
      <c r="L711" s="58"/>
      <c r="M711" s="58"/>
      <c r="N711" s="58"/>
      <c r="O711" s="58"/>
      <c r="P711" s="58"/>
      <c r="R711" s="33"/>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73"/>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1:116" x14ac:dyDescent="0.4">
      <c r="B712" t="s">
        <v>332</v>
      </c>
      <c r="D712" t="s">
        <v>478</v>
      </c>
      <c r="E712" s="8" t="str">
        <f t="shared" ref="E712:E715" si="923">ROW()&amp;" "&amp;D712</f>
        <v>712 SAM-PR-R</v>
      </c>
      <c r="G712" s="136" t="str">
        <f>G699</f>
        <v>Primary volume driver</v>
      </c>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1:116" x14ac:dyDescent="0.4">
      <c r="B713" t="s">
        <v>332</v>
      </c>
      <c r="D713" t="s">
        <v>478</v>
      </c>
      <c r="E713" s="8" t="str">
        <f t="shared" ref="E713" si="924">ROW()&amp;" "&amp;D713</f>
        <v>713 SAM-PR-R</v>
      </c>
      <c r="G713" s="136" t="str">
        <f>G700</f>
        <v>(Secondary label)</v>
      </c>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1:116" x14ac:dyDescent="0.4">
      <c r="B714" t="s">
        <v>332</v>
      </c>
      <c r="D714" t="s">
        <v>478</v>
      </c>
      <c r="E714" s="8" t="str">
        <f t="shared" si="923"/>
        <v>714 SAM-PR-R</v>
      </c>
      <c r="G714" s="136" t="str">
        <f>G701</f>
        <v xml:space="preserve">secondary unit </v>
      </c>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1:116" x14ac:dyDescent="0.4">
      <c r="B715" t="s">
        <v>332</v>
      </c>
      <c r="D715" t="s">
        <v>478</v>
      </c>
      <c r="E715" s="8" t="str">
        <f t="shared" si="923"/>
        <v>715 SAM-PR-R</v>
      </c>
      <c r="G715" s="136" t="str">
        <f>G702</f>
        <v>Secondary revenue driver</v>
      </c>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1:116" x14ac:dyDescent="0.4">
      <c r="E716" s="8"/>
      <c r="G716" s="8" t="s">
        <v>459</v>
      </c>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1:116" x14ac:dyDescent="0.4">
      <c r="E717" s="8"/>
      <c r="G717" s="8" t="s">
        <v>5</v>
      </c>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1: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1: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1:116" x14ac:dyDescent="0.4">
      <c r="E720" s="8"/>
      <c r="G720" s="136"/>
      <c r="H720" s="31"/>
      <c r="I720" s="73"/>
      <c r="J720" s="73"/>
      <c r="K720" s="39"/>
      <c r="L720" s="39"/>
      <c r="M720" s="39"/>
      <c r="N720" s="39"/>
      <c r="O720" s="39"/>
      <c r="P720" s="39"/>
      <c r="R720" s="38"/>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73"/>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AX723" si="925">S$20</f>
        <v>S$16</v>
      </c>
      <c r="T723" s="199" t="str">
        <f t="shared" si="925"/>
        <v>T$16</v>
      </c>
      <c r="U723" s="199" t="str">
        <f t="shared" si="925"/>
        <v>U$16</v>
      </c>
      <c r="V723" s="199" t="str">
        <f t="shared" si="925"/>
        <v>V$16</v>
      </c>
      <c r="W723" s="199" t="str">
        <f t="shared" si="925"/>
        <v>W$16</v>
      </c>
      <c r="X723" s="199" t="str">
        <f t="shared" si="925"/>
        <v>X$16</v>
      </c>
      <c r="Y723" s="199" t="str">
        <f t="shared" si="925"/>
        <v>Y$16</v>
      </c>
      <c r="Z723" s="199" t="str">
        <f t="shared" si="925"/>
        <v>Z$16</v>
      </c>
      <c r="AA723" s="199" t="str">
        <f t="shared" si="925"/>
        <v>AA$16</v>
      </c>
      <c r="AB723" s="199" t="str">
        <f t="shared" si="925"/>
        <v>AB$16</v>
      </c>
      <c r="AC723" s="199" t="str">
        <f t="shared" si="925"/>
        <v>AC$16</v>
      </c>
      <c r="AD723" s="199" t="str">
        <f t="shared" si="925"/>
        <v>AD$16</v>
      </c>
      <c r="AE723" s="199" t="str">
        <f t="shared" si="925"/>
        <v>AE$16</v>
      </c>
      <c r="AF723" s="199" t="str">
        <f t="shared" si="925"/>
        <v>AF$16</v>
      </c>
      <c r="AG723" s="199" t="str">
        <f t="shared" si="925"/>
        <v>AG$16</v>
      </c>
      <c r="AH723" s="199" t="str">
        <f t="shared" si="925"/>
        <v>AH$16</v>
      </c>
      <c r="AI723" s="199" t="str">
        <f t="shared" si="925"/>
        <v>AI$16</v>
      </c>
      <c r="AJ723" s="199" t="str">
        <f t="shared" si="925"/>
        <v>AJ$16</v>
      </c>
      <c r="AK723" s="199" t="str">
        <f t="shared" si="925"/>
        <v>AK$16</v>
      </c>
      <c r="AL723" s="199" t="str">
        <f t="shared" si="925"/>
        <v>AL$16</v>
      </c>
      <c r="AM723" s="199" t="str">
        <f t="shared" si="925"/>
        <v>AM$16</v>
      </c>
      <c r="AN723" s="199" t="str">
        <f t="shared" si="925"/>
        <v>AN$16</v>
      </c>
      <c r="AO723" s="199" t="str">
        <f t="shared" si="925"/>
        <v>AO$16</v>
      </c>
      <c r="AP723" s="199" t="str">
        <f t="shared" si="925"/>
        <v>AP$16</v>
      </c>
      <c r="AQ723" s="199" t="str">
        <f t="shared" si="925"/>
        <v>AQ$16</v>
      </c>
      <c r="AR723" s="199" t="str">
        <f t="shared" si="925"/>
        <v>AR$16</v>
      </c>
      <c r="AS723" s="199" t="str">
        <f t="shared" si="925"/>
        <v>AS$16</v>
      </c>
      <c r="AT723" s="199" t="str">
        <f t="shared" si="925"/>
        <v>AT$16</v>
      </c>
      <c r="AU723" s="199" t="str">
        <f t="shared" si="925"/>
        <v>AU$16</v>
      </c>
      <c r="AV723" s="199" t="str">
        <f t="shared" si="925"/>
        <v>AV$16</v>
      </c>
      <c r="AW723" s="199" t="str">
        <f t="shared" si="925"/>
        <v>AW$16</v>
      </c>
      <c r="AX723" s="199" t="str">
        <f t="shared" si="925"/>
        <v>AX$16</v>
      </c>
      <c r="AY723" s="199" t="str">
        <f t="shared" ref="AY723:CD723" si="926">AY$20</f>
        <v>AY$16</v>
      </c>
      <c r="AZ723" s="199" t="str">
        <f t="shared" si="926"/>
        <v>AZ$16</v>
      </c>
      <c r="BA723" s="199" t="str">
        <f t="shared" si="926"/>
        <v>BA$16</v>
      </c>
      <c r="BB723" s="199" t="str">
        <f t="shared" si="926"/>
        <v>BB$16</v>
      </c>
      <c r="BC723" s="199" t="str">
        <f t="shared" si="926"/>
        <v>BC$16</v>
      </c>
      <c r="BD723" s="199" t="str">
        <f t="shared" si="926"/>
        <v>BD$16</v>
      </c>
      <c r="BE723" s="199" t="str">
        <f t="shared" si="926"/>
        <v>BE$16</v>
      </c>
      <c r="BF723" s="199" t="str">
        <f t="shared" si="926"/>
        <v>BF$16</v>
      </c>
      <c r="BG723" s="199" t="str">
        <f t="shared" si="926"/>
        <v>BG$16</v>
      </c>
      <c r="BH723" s="199" t="str">
        <f t="shared" si="926"/>
        <v>BH$16</v>
      </c>
      <c r="BI723" s="199" t="str">
        <f t="shared" si="926"/>
        <v>BI$16</v>
      </c>
      <c r="BJ723" s="199" t="str">
        <f t="shared" si="926"/>
        <v>BJ$16</v>
      </c>
      <c r="BK723" s="199" t="str">
        <f t="shared" si="926"/>
        <v>BK$16</v>
      </c>
      <c r="BL723" s="199" t="str">
        <f t="shared" si="926"/>
        <v>BL$16</v>
      </c>
      <c r="BM723" s="199" t="str">
        <f t="shared" si="926"/>
        <v>BM$16</v>
      </c>
      <c r="BN723" s="199" t="str">
        <f t="shared" si="926"/>
        <v>BN$16</v>
      </c>
      <c r="BO723" s="199" t="str">
        <f t="shared" si="926"/>
        <v>BO$16</v>
      </c>
      <c r="BP723" s="199" t="str">
        <f t="shared" si="926"/>
        <v>BP$16</v>
      </c>
      <c r="BQ723" s="199" t="str">
        <f t="shared" si="926"/>
        <v>BQ$16</v>
      </c>
      <c r="BR723" s="199" t="str">
        <f t="shared" si="926"/>
        <v>BR$16</v>
      </c>
      <c r="BS723" s="199" t="str">
        <f t="shared" si="926"/>
        <v>BS$16</v>
      </c>
      <c r="BT723" s="199" t="str">
        <f t="shared" si="926"/>
        <v>BT$16</v>
      </c>
      <c r="BU723" s="199" t="str">
        <f t="shared" si="926"/>
        <v>BU$16</v>
      </c>
      <c r="BV723" s="199" t="str">
        <f t="shared" si="926"/>
        <v>BV$16</v>
      </c>
      <c r="BW723" s="199" t="str">
        <f t="shared" si="926"/>
        <v>BW$16</v>
      </c>
      <c r="BX723" s="199" t="str">
        <f t="shared" si="926"/>
        <v>BX$16</v>
      </c>
      <c r="BY723" s="199" t="str">
        <f t="shared" si="926"/>
        <v>BY$16</v>
      </c>
      <c r="BZ723" s="199" t="str">
        <f t="shared" si="926"/>
        <v>BZ$16</v>
      </c>
      <c r="CA723" s="199" t="str">
        <f t="shared" si="926"/>
        <v>CA$16</v>
      </c>
      <c r="CB723" s="199" t="str">
        <f t="shared" si="926"/>
        <v>CB$16</v>
      </c>
      <c r="CC723" s="199" t="str">
        <f t="shared" si="926"/>
        <v>CC$16</v>
      </c>
      <c r="CD723" s="199" t="str">
        <f t="shared" si="926"/>
        <v>CD$16</v>
      </c>
      <c r="CE723" s="199" t="str">
        <f t="shared" ref="CE723:CL723" si="927">CE$20</f>
        <v>CE$16</v>
      </c>
      <c r="CF723" s="199" t="str">
        <f t="shared" si="927"/>
        <v>CF$16</v>
      </c>
      <c r="CG723" s="199" t="str">
        <f t="shared" si="927"/>
        <v>CG$16</v>
      </c>
      <c r="CH723" s="199" t="str">
        <f t="shared" si="927"/>
        <v>CH$16</v>
      </c>
      <c r="CI723" s="199" t="str">
        <f t="shared" si="927"/>
        <v>CI$16</v>
      </c>
      <c r="CJ723" s="199" t="str">
        <f t="shared" si="927"/>
        <v>CJ$16</v>
      </c>
      <c r="CK723" s="199" t="str">
        <f t="shared" si="927"/>
        <v>CK$16</v>
      </c>
      <c r="CL723" s="199" t="str">
        <f t="shared" si="927"/>
        <v>CL$16</v>
      </c>
      <c r="CN723" s="176"/>
      <c r="CO723" s="199" t="str">
        <f t="shared" ref="CO723:DL723" si="928">CO$20</f>
        <v>CO$16</v>
      </c>
      <c r="CP723" s="199" t="str">
        <f t="shared" si="928"/>
        <v>CP$16</v>
      </c>
      <c r="CQ723" s="199" t="str">
        <f t="shared" si="928"/>
        <v>CQ$16</v>
      </c>
      <c r="CR723" s="199" t="str">
        <f t="shared" si="928"/>
        <v>CR$16</v>
      </c>
      <c r="CS723" s="199" t="str">
        <f t="shared" si="928"/>
        <v>CS$16</v>
      </c>
      <c r="CT723" s="199" t="str">
        <f t="shared" si="928"/>
        <v>CT$16</v>
      </c>
      <c r="CU723" s="199" t="str">
        <f t="shared" si="928"/>
        <v>CU$16</v>
      </c>
      <c r="CV723" s="199" t="str">
        <f t="shared" si="928"/>
        <v>CV$16</v>
      </c>
      <c r="CW723" s="199" t="str">
        <f t="shared" si="928"/>
        <v>CW$16</v>
      </c>
      <c r="CX723" s="199" t="str">
        <f t="shared" si="928"/>
        <v>CX$16</v>
      </c>
      <c r="CY723" s="199" t="str">
        <f t="shared" si="928"/>
        <v>CY$16</v>
      </c>
      <c r="CZ723" s="199" t="str">
        <f t="shared" si="928"/>
        <v>CZ$16</v>
      </c>
      <c r="DA723" s="199" t="str">
        <f t="shared" si="928"/>
        <v>DA$16</v>
      </c>
      <c r="DB723" s="199" t="str">
        <f t="shared" si="928"/>
        <v>DB$16</v>
      </c>
      <c r="DC723" s="199" t="str">
        <f t="shared" si="928"/>
        <v>DC$16</v>
      </c>
      <c r="DD723" s="199" t="str">
        <f t="shared" si="928"/>
        <v>DD$16</v>
      </c>
      <c r="DE723" s="199" t="str">
        <f t="shared" si="928"/>
        <v>DE$16</v>
      </c>
      <c r="DF723" s="199" t="str">
        <f t="shared" si="928"/>
        <v>DF$16</v>
      </c>
      <c r="DG723" s="199" t="str">
        <f t="shared" si="928"/>
        <v>DG$16</v>
      </c>
      <c r="DH723" s="199" t="str">
        <f t="shared" si="928"/>
        <v>DH$16</v>
      </c>
      <c r="DI723" s="199" t="str">
        <f t="shared" si="928"/>
        <v>DI$16</v>
      </c>
      <c r="DJ723" s="199" t="str">
        <f t="shared" si="928"/>
        <v>DJ$16</v>
      </c>
      <c r="DK723" s="199" t="str">
        <f t="shared" si="928"/>
        <v>DK$16</v>
      </c>
      <c r="DL723" s="199" t="str">
        <f t="shared" si="928"/>
        <v>DL$16</v>
      </c>
    </row>
    <row r="724" spans="1:116" x14ac:dyDescent="0.4">
      <c r="A724" s="174"/>
      <c r="E724" s="8"/>
      <c r="G724" s="175" t="s">
        <v>462</v>
      </c>
      <c r="H724" s="200"/>
      <c r="I724" s="201"/>
      <c r="J724" s="201"/>
      <c r="K724" s="202"/>
      <c r="L724" s="202"/>
      <c r="M724" s="202"/>
      <c r="N724" s="202"/>
      <c r="O724" s="202"/>
      <c r="P724" s="202"/>
      <c r="R724" s="202"/>
      <c r="S724" s="199" t="str">
        <f t="shared" ref="S724:AX724" si="929">S$21</f>
        <v>S$17</v>
      </c>
      <c r="T724" s="199" t="str">
        <f t="shared" si="929"/>
        <v>T$17</v>
      </c>
      <c r="U724" s="199" t="str">
        <f t="shared" si="929"/>
        <v>U$17</v>
      </c>
      <c r="V724" s="199" t="str">
        <f t="shared" si="929"/>
        <v>V$17</v>
      </c>
      <c r="W724" s="199" t="str">
        <f t="shared" si="929"/>
        <v>W$17</v>
      </c>
      <c r="X724" s="199" t="str">
        <f t="shared" si="929"/>
        <v>X$17</v>
      </c>
      <c r="Y724" s="199" t="str">
        <f t="shared" si="929"/>
        <v>Y$17</v>
      </c>
      <c r="Z724" s="199" t="str">
        <f t="shared" si="929"/>
        <v>Z$17</v>
      </c>
      <c r="AA724" s="199" t="str">
        <f t="shared" si="929"/>
        <v>AA$17</v>
      </c>
      <c r="AB724" s="199" t="str">
        <f t="shared" si="929"/>
        <v>AB$17</v>
      </c>
      <c r="AC724" s="199" t="str">
        <f t="shared" si="929"/>
        <v>AC$17</v>
      </c>
      <c r="AD724" s="199" t="str">
        <f t="shared" si="929"/>
        <v>AD$17</v>
      </c>
      <c r="AE724" s="199" t="str">
        <f t="shared" si="929"/>
        <v>AE$17</v>
      </c>
      <c r="AF724" s="199" t="str">
        <f t="shared" si="929"/>
        <v>AF$17</v>
      </c>
      <c r="AG724" s="199" t="str">
        <f t="shared" si="929"/>
        <v>AG$17</v>
      </c>
      <c r="AH724" s="199" t="str">
        <f t="shared" si="929"/>
        <v>AH$17</v>
      </c>
      <c r="AI724" s="199" t="str">
        <f t="shared" si="929"/>
        <v>AI$17</v>
      </c>
      <c r="AJ724" s="199" t="str">
        <f t="shared" si="929"/>
        <v>AJ$17</v>
      </c>
      <c r="AK724" s="199" t="str">
        <f t="shared" si="929"/>
        <v>AK$17</v>
      </c>
      <c r="AL724" s="199" t="str">
        <f t="shared" si="929"/>
        <v>AL$17</v>
      </c>
      <c r="AM724" s="199" t="str">
        <f t="shared" si="929"/>
        <v>AM$17</v>
      </c>
      <c r="AN724" s="199" t="str">
        <f t="shared" si="929"/>
        <v>AN$17</v>
      </c>
      <c r="AO724" s="199" t="str">
        <f t="shared" si="929"/>
        <v>AO$17</v>
      </c>
      <c r="AP724" s="199" t="str">
        <f t="shared" si="929"/>
        <v>AP$17</v>
      </c>
      <c r="AQ724" s="199" t="str">
        <f t="shared" si="929"/>
        <v>AQ$17</v>
      </c>
      <c r="AR724" s="199" t="str">
        <f t="shared" si="929"/>
        <v>AR$17</v>
      </c>
      <c r="AS724" s="199" t="str">
        <f t="shared" si="929"/>
        <v>AS$17</v>
      </c>
      <c r="AT724" s="199" t="str">
        <f t="shared" si="929"/>
        <v>AT$17</v>
      </c>
      <c r="AU724" s="199" t="str">
        <f t="shared" si="929"/>
        <v>AU$17</v>
      </c>
      <c r="AV724" s="199" t="str">
        <f t="shared" si="929"/>
        <v>AV$17</v>
      </c>
      <c r="AW724" s="199" t="str">
        <f t="shared" si="929"/>
        <v>AW$17</v>
      </c>
      <c r="AX724" s="199" t="str">
        <f t="shared" si="929"/>
        <v>AX$17</v>
      </c>
      <c r="AY724" s="199" t="str">
        <f t="shared" ref="AY724:CD724" si="930">AY$21</f>
        <v>AY$17</v>
      </c>
      <c r="AZ724" s="199" t="str">
        <f t="shared" si="930"/>
        <v>AZ$17</v>
      </c>
      <c r="BA724" s="199" t="str">
        <f t="shared" si="930"/>
        <v>BA$17</v>
      </c>
      <c r="BB724" s="199" t="str">
        <f t="shared" si="930"/>
        <v>BB$17</v>
      </c>
      <c r="BC724" s="199" t="str">
        <f t="shared" si="930"/>
        <v>BC$17</v>
      </c>
      <c r="BD724" s="199" t="str">
        <f t="shared" si="930"/>
        <v>BD$17</v>
      </c>
      <c r="BE724" s="199" t="str">
        <f t="shared" si="930"/>
        <v>BE$17</v>
      </c>
      <c r="BF724" s="199" t="str">
        <f t="shared" si="930"/>
        <v>BF$17</v>
      </c>
      <c r="BG724" s="199" t="str">
        <f t="shared" si="930"/>
        <v>BG$17</v>
      </c>
      <c r="BH724" s="199" t="str">
        <f t="shared" si="930"/>
        <v>BH$17</v>
      </c>
      <c r="BI724" s="199" t="str">
        <f t="shared" si="930"/>
        <v>BI$17</v>
      </c>
      <c r="BJ724" s="199" t="str">
        <f t="shared" si="930"/>
        <v>BJ$17</v>
      </c>
      <c r="BK724" s="199" t="str">
        <f t="shared" si="930"/>
        <v>BK$17</v>
      </c>
      <c r="BL724" s="199" t="str">
        <f t="shared" si="930"/>
        <v>BL$17</v>
      </c>
      <c r="BM724" s="199" t="str">
        <f t="shared" si="930"/>
        <v>BM$17</v>
      </c>
      <c r="BN724" s="199" t="str">
        <f t="shared" si="930"/>
        <v>BN$17</v>
      </c>
      <c r="BO724" s="199" t="str">
        <f t="shared" si="930"/>
        <v>BO$17</v>
      </c>
      <c r="BP724" s="199" t="str">
        <f t="shared" si="930"/>
        <v>BP$17</v>
      </c>
      <c r="BQ724" s="199" t="str">
        <f t="shared" si="930"/>
        <v>BQ$17</v>
      </c>
      <c r="BR724" s="199" t="str">
        <f t="shared" si="930"/>
        <v>BR$17</v>
      </c>
      <c r="BS724" s="199" t="str">
        <f t="shared" si="930"/>
        <v>BS$17</v>
      </c>
      <c r="BT724" s="199" t="str">
        <f t="shared" si="930"/>
        <v>BT$17</v>
      </c>
      <c r="BU724" s="199" t="str">
        <f t="shared" si="930"/>
        <v>BU$17</v>
      </c>
      <c r="BV724" s="199" t="str">
        <f t="shared" si="930"/>
        <v>BV$17</v>
      </c>
      <c r="BW724" s="199" t="str">
        <f t="shared" si="930"/>
        <v>BW$17</v>
      </c>
      <c r="BX724" s="199" t="str">
        <f t="shared" si="930"/>
        <v>BX$17</v>
      </c>
      <c r="BY724" s="199" t="str">
        <f t="shared" si="930"/>
        <v>BY$17</v>
      </c>
      <c r="BZ724" s="199" t="str">
        <f t="shared" si="930"/>
        <v>BZ$17</v>
      </c>
      <c r="CA724" s="199" t="str">
        <f t="shared" si="930"/>
        <v>CA$17</v>
      </c>
      <c r="CB724" s="199" t="str">
        <f t="shared" si="930"/>
        <v>CB$17</v>
      </c>
      <c r="CC724" s="199" t="str">
        <f t="shared" si="930"/>
        <v>CC$17</v>
      </c>
      <c r="CD724" s="199" t="str">
        <f t="shared" si="930"/>
        <v>CD$17</v>
      </c>
      <c r="CE724" s="199" t="str">
        <f t="shared" ref="CE724:CL724" si="931">CE$21</f>
        <v>CE$17</v>
      </c>
      <c r="CF724" s="199" t="str">
        <f t="shared" si="931"/>
        <v>CF$17</v>
      </c>
      <c r="CG724" s="199" t="str">
        <f t="shared" si="931"/>
        <v>CG$17</v>
      </c>
      <c r="CH724" s="199" t="str">
        <f t="shared" si="931"/>
        <v>CH$17</v>
      </c>
      <c r="CI724" s="199" t="str">
        <f t="shared" si="931"/>
        <v>CI$17</v>
      </c>
      <c r="CJ724" s="199" t="str">
        <f t="shared" si="931"/>
        <v>CJ$17</v>
      </c>
      <c r="CK724" s="199" t="str">
        <f t="shared" si="931"/>
        <v>CK$17</v>
      </c>
      <c r="CL724" s="199" t="str">
        <f t="shared" si="931"/>
        <v>CL$17</v>
      </c>
      <c r="CN724" s="201"/>
      <c r="CO724" s="199" t="str">
        <f t="shared" ref="CO724:DL724" si="932">CO$21</f>
        <v>CO$17</v>
      </c>
      <c r="CP724" s="199" t="str">
        <f t="shared" si="932"/>
        <v>CP$17</v>
      </c>
      <c r="CQ724" s="199" t="str">
        <f t="shared" si="932"/>
        <v>CQ$17</v>
      </c>
      <c r="CR724" s="199" t="str">
        <f t="shared" si="932"/>
        <v>CR$17</v>
      </c>
      <c r="CS724" s="199" t="str">
        <f t="shared" si="932"/>
        <v>CS$17</v>
      </c>
      <c r="CT724" s="199" t="str">
        <f t="shared" si="932"/>
        <v>CT$17</v>
      </c>
      <c r="CU724" s="199" t="str">
        <f t="shared" si="932"/>
        <v>CU$17</v>
      </c>
      <c r="CV724" s="199" t="str">
        <f t="shared" si="932"/>
        <v>CV$17</v>
      </c>
      <c r="CW724" s="199" t="str">
        <f t="shared" si="932"/>
        <v>CW$17</v>
      </c>
      <c r="CX724" s="199" t="str">
        <f t="shared" si="932"/>
        <v>CX$17</v>
      </c>
      <c r="CY724" s="199" t="str">
        <f t="shared" si="932"/>
        <v>CY$17</v>
      </c>
      <c r="CZ724" s="199" t="str">
        <f t="shared" si="932"/>
        <v>CZ$17</v>
      </c>
      <c r="DA724" s="199" t="str">
        <f t="shared" si="932"/>
        <v>DA$17</v>
      </c>
      <c r="DB724" s="199" t="str">
        <f t="shared" si="932"/>
        <v>DB$17</v>
      </c>
      <c r="DC724" s="199" t="str">
        <f t="shared" si="932"/>
        <v>DC$17</v>
      </c>
      <c r="DD724" s="199" t="str">
        <f t="shared" si="932"/>
        <v>DD$17</v>
      </c>
      <c r="DE724" s="199" t="str">
        <f t="shared" si="932"/>
        <v>DE$17</v>
      </c>
      <c r="DF724" s="199" t="str">
        <f t="shared" si="932"/>
        <v>DF$17</v>
      </c>
      <c r="DG724" s="199" t="str">
        <f t="shared" si="932"/>
        <v>DG$17</v>
      </c>
      <c r="DH724" s="199" t="str">
        <f t="shared" si="932"/>
        <v>DH$17</v>
      </c>
      <c r="DI724" s="199" t="str">
        <f t="shared" si="932"/>
        <v>DI$17</v>
      </c>
      <c r="DJ724" s="199" t="str">
        <f t="shared" si="932"/>
        <v>DJ$17</v>
      </c>
      <c r="DK724" s="199" t="str">
        <f t="shared" si="932"/>
        <v>DK$17</v>
      </c>
      <c r="DL724" s="199" t="str">
        <f t="shared" si="932"/>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AX727" si="933">S$22</f>
        <v>S$18</v>
      </c>
      <c r="T727" s="190" t="str">
        <f t="shared" si="933"/>
        <v>T$18</v>
      </c>
      <c r="U727" s="190" t="str">
        <f t="shared" si="933"/>
        <v>U$18</v>
      </c>
      <c r="V727" s="190" t="str">
        <f t="shared" si="933"/>
        <v>V$18</v>
      </c>
      <c r="W727" s="190" t="str">
        <f t="shared" si="933"/>
        <v>W$18</v>
      </c>
      <c r="X727" s="190" t="str">
        <f t="shared" si="933"/>
        <v>X$18</v>
      </c>
      <c r="Y727" s="190" t="str">
        <f t="shared" si="933"/>
        <v>Y$18</v>
      </c>
      <c r="Z727" s="190" t="str">
        <f t="shared" si="933"/>
        <v>Z$18</v>
      </c>
      <c r="AA727" s="190" t="str">
        <f t="shared" si="933"/>
        <v>AA$18</v>
      </c>
      <c r="AB727" s="190" t="str">
        <f t="shared" si="933"/>
        <v>AB$18</v>
      </c>
      <c r="AC727" s="190" t="str">
        <f t="shared" si="933"/>
        <v>AC$18</v>
      </c>
      <c r="AD727" s="190" t="str">
        <f t="shared" si="933"/>
        <v>AD$18</v>
      </c>
      <c r="AE727" s="190" t="str">
        <f t="shared" si="933"/>
        <v>AE$18</v>
      </c>
      <c r="AF727" s="190" t="str">
        <f t="shared" si="933"/>
        <v>AF$18</v>
      </c>
      <c r="AG727" s="190" t="str">
        <f t="shared" si="933"/>
        <v>AG$18</v>
      </c>
      <c r="AH727" s="190" t="str">
        <f t="shared" si="933"/>
        <v>AH$18</v>
      </c>
      <c r="AI727" s="190" t="str">
        <f t="shared" si="933"/>
        <v>AI$18</v>
      </c>
      <c r="AJ727" s="190" t="str">
        <f t="shared" si="933"/>
        <v>AJ$18</v>
      </c>
      <c r="AK727" s="190" t="str">
        <f t="shared" si="933"/>
        <v>AK$18</v>
      </c>
      <c r="AL727" s="190" t="str">
        <f t="shared" si="933"/>
        <v>AL$18</v>
      </c>
      <c r="AM727" s="190" t="str">
        <f t="shared" si="933"/>
        <v>AM$18</v>
      </c>
      <c r="AN727" s="190" t="str">
        <f t="shared" si="933"/>
        <v>AN$18</v>
      </c>
      <c r="AO727" s="190" t="str">
        <f t="shared" si="933"/>
        <v>AO$18</v>
      </c>
      <c r="AP727" s="190" t="str">
        <f t="shared" si="933"/>
        <v>AP$18</v>
      </c>
      <c r="AQ727" s="190" t="str">
        <f t="shared" si="933"/>
        <v>AQ$18</v>
      </c>
      <c r="AR727" s="190" t="str">
        <f t="shared" si="933"/>
        <v>AR$18</v>
      </c>
      <c r="AS727" s="190" t="str">
        <f t="shared" si="933"/>
        <v>AS$18</v>
      </c>
      <c r="AT727" s="190" t="str">
        <f t="shared" si="933"/>
        <v>AT$18</v>
      </c>
      <c r="AU727" s="190" t="str">
        <f t="shared" si="933"/>
        <v>AU$18</v>
      </c>
      <c r="AV727" s="190" t="str">
        <f t="shared" si="933"/>
        <v>AV$18</v>
      </c>
      <c r="AW727" s="190" t="str">
        <f t="shared" si="933"/>
        <v>AW$18</v>
      </c>
      <c r="AX727" s="190" t="str">
        <f t="shared" si="933"/>
        <v>AX$18</v>
      </c>
      <c r="AY727" s="190" t="str">
        <f t="shared" ref="AY727:CD727" si="934">AY$22</f>
        <v>AY$18</v>
      </c>
      <c r="AZ727" s="190" t="str">
        <f t="shared" si="934"/>
        <v>AZ$18</v>
      </c>
      <c r="BA727" s="190" t="str">
        <f t="shared" si="934"/>
        <v>BA$18</v>
      </c>
      <c r="BB727" s="190" t="str">
        <f t="shared" si="934"/>
        <v>BB$18</v>
      </c>
      <c r="BC727" s="190" t="str">
        <f t="shared" si="934"/>
        <v>BC$18</v>
      </c>
      <c r="BD727" s="190" t="str">
        <f t="shared" si="934"/>
        <v>BD$18</v>
      </c>
      <c r="BE727" s="190" t="str">
        <f t="shared" si="934"/>
        <v>BE$18</v>
      </c>
      <c r="BF727" s="190" t="str">
        <f t="shared" si="934"/>
        <v>BF$18</v>
      </c>
      <c r="BG727" s="190" t="str">
        <f t="shared" si="934"/>
        <v>BG$18</v>
      </c>
      <c r="BH727" s="190" t="str">
        <f t="shared" si="934"/>
        <v>BH$18</v>
      </c>
      <c r="BI727" s="190" t="str">
        <f t="shared" si="934"/>
        <v>BI$18</v>
      </c>
      <c r="BJ727" s="190" t="str">
        <f t="shared" si="934"/>
        <v>BJ$18</v>
      </c>
      <c r="BK727" s="190" t="str">
        <f t="shared" si="934"/>
        <v>BK$18</v>
      </c>
      <c r="BL727" s="190" t="str">
        <f t="shared" si="934"/>
        <v>BL$18</v>
      </c>
      <c r="BM727" s="190" t="str">
        <f t="shared" si="934"/>
        <v>BM$18</v>
      </c>
      <c r="BN727" s="190" t="str">
        <f t="shared" si="934"/>
        <v>BN$18</v>
      </c>
      <c r="BO727" s="190" t="str">
        <f t="shared" si="934"/>
        <v>BO$18</v>
      </c>
      <c r="BP727" s="190" t="str">
        <f t="shared" si="934"/>
        <v>BP$18</v>
      </c>
      <c r="BQ727" s="190" t="str">
        <f t="shared" si="934"/>
        <v>BQ$18</v>
      </c>
      <c r="BR727" s="190" t="str">
        <f t="shared" si="934"/>
        <v>BR$18</v>
      </c>
      <c r="BS727" s="190" t="str">
        <f t="shared" si="934"/>
        <v>BS$18</v>
      </c>
      <c r="BT727" s="190" t="str">
        <f t="shared" si="934"/>
        <v>BT$18</v>
      </c>
      <c r="BU727" s="190" t="str">
        <f t="shared" si="934"/>
        <v>BU$18</v>
      </c>
      <c r="BV727" s="190" t="str">
        <f t="shared" si="934"/>
        <v>BV$18</v>
      </c>
      <c r="BW727" s="190" t="str">
        <f t="shared" si="934"/>
        <v>BW$18</v>
      </c>
      <c r="BX727" s="190" t="str">
        <f t="shared" si="934"/>
        <v>BX$18</v>
      </c>
      <c r="BY727" s="190" t="str">
        <f t="shared" si="934"/>
        <v>BY$18</v>
      </c>
      <c r="BZ727" s="190" t="str">
        <f t="shared" si="934"/>
        <v>BZ$18</v>
      </c>
      <c r="CA727" s="190" t="str">
        <f t="shared" si="934"/>
        <v>CA$18</v>
      </c>
      <c r="CB727" s="190" t="str">
        <f t="shared" si="934"/>
        <v>CB$18</v>
      </c>
      <c r="CC727" s="190" t="str">
        <f t="shared" si="934"/>
        <v>CC$18</v>
      </c>
      <c r="CD727" s="190" t="str">
        <f t="shared" si="934"/>
        <v>CD$18</v>
      </c>
      <c r="CE727" s="190" t="str">
        <f t="shared" ref="CE727:CL727" si="935">CE$22</f>
        <v>CE$18</v>
      </c>
      <c r="CF727" s="190" t="str">
        <f t="shared" si="935"/>
        <v>CF$18</v>
      </c>
      <c r="CG727" s="190" t="str">
        <f t="shared" si="935"/>
        <v>CG$18</v>
      </c>
      <c r="CH727" s="190" t="str">
        <f t="shared" si="935"/>
        <v>CH$18</v>
      </c>
      <c r="CI727" s="190" t="str">
        <f t="shared" si="935"/>
        <v>CI$18</v>
      </c>
      <c r="CJ727" s="190" t="str">
        <f t="shared" si="935"/>
        <v>CJ$18</v>
      </c>
      <c r="CK727" s="190" t="str">
        <f t="shared" si="935"/>
        <v>CK$18</v>
      </c>
      <c r="CL727" s="190" t="str">
        <f t="shared" si="935"/>
        <v>CL$18</v>
      </c>
      <c r="CN727" s="201"/>
      <c r="CO727" s="190" t="str">
        <f t="shared" ref="CO727:DL727" si="936">CO$22</f>
        <v>CO$18</v>
      </c>
      <c r="CP727" s="190" t="str">
        <f t="shared" si="936"/>
        <v>CP$18</v>
      </c>
      <c r="CQ727" s="190" t="str">
        <f t="shared" si="936"/>
        <v>CQ$18</v>
      </c>
      <c r="CR727" s="190" t="str">
        <f t="shared" si="936"/>
        <v>CR$18</v>
      </c>
      <c r="CS727" s="190" t="str">
        <f t="shared" si="936"/>
        <v>CS$18</v>
      </c>
      <c r="CT727" s="190" t="str">
        <f t="shared" si="936"/>
        <v>CT$18</v>
      </c>
      <c r="CU727" s="190" t="str">
        <f t="shared" si="936"/>
        <v>CU$18</v>
      </c>
      <c r="CV727" s="190" t="str">
        <f t="shared" si="936"/>
        <v>CV$18</v>
      </c>
      <c r="CW727" s="190" t="str">
        <f t="shared" si="936"/>
        <v>CW$18</v>
      </c>
      <c r="CX727" s="190" t="str">
        <f t="shared" si="936"/>
        <v>CX$18</v>
      </c>
      <c r="CY727" s="190" t="str">
        <f t="shared" si="936"/>
        <v>CY$18</v>
      </c>
      <c r="CZ727" s="190" t="str">
        <f t="shared" si="936"/>
        <v>CZ$18</v>
      </c>
      <c r="DA727" s="190" t="str">
        <f t="shared" si="936"/>
        <v>DA$18</v>
      </c>
      <c r="DB727" s="190" t="str">
        <f t="shared" si="936"/>
        <v>DB$18</v>
      </c>
      <c r="DC727" s="190" t="str">
        <f t="shared" si="936"/>
        <v>DC$18</v>
      </c>
      <c r="DD727" s="190" t="str">
        <f t="shared" si="936"/>
        <v>DD$18</v>
      </c>
      <c r="DE727" s="190" t="str">
        <f t="shared" si="936"/>
        <v>DE$18</v>
      </c>
      <c r="DF727" s="190" t="str">
        <f t="shared" si="936"/>
        <v>DF$18</v>
      </c>
      <c r="DG727" s="190" t="str">
        <f t="shared" si="936"/>
        <v>DG$18</v>
      </c>
      <c r="DH727" s="190" t="str">
        <f t="shared" si="936"/>
        <v>DH$18</v>
      </c>
      <c r="DI727" s="190" t="str">
        <f t="shared" si="936"/>
        <v>DI$18</v>
      </c>
      <c r="DJ727" s="190" t="str">
        <f t="shared" si="936"/>
        <v>DJ$18</v>
      </c>
      <c r="DK727" s="190" t="str">
        <f t="shared" si="936"/>
        <v>DK$18</v>
      </c>
      <c r="DL727" s="190" t="str">
        <f t="shared" si="936"/>
        <v>DL$18</v>
      </c>
    </row>
    <row r="728" spans="1:116" x14ac:dyDescent="0.4">
      <c r="A728" s="174"/>
      <c r="E728" s="8"/>
      <c r="G728" s="175" t="s">
        <v>464</v>
      </c>
      <c r="H728" s="200"/>
      <c r="I728" s="201"/>
      <c r="J728" s="201"/>
      <c r="K728" s="202"/>
      <c r="L728" s="202"/>
      <c r="M728" s="202"/>
      <c r="N728" s="202"/>
      <c r="O728" s="202"/>
      <c r="P728" s="202"/>
      <c r="R728" s="202"/>
      <c r="S728" s="190" t="str">
        <f t="shared" ref="S728:AX728" si="937">S$23</f>
        <v>S$19</v>
      </c>
      <c r="T728" s="190" t="str">
        <f t="shared" si="937"/>
        <v>T$19</v>
      </c>
      <c r="U728" s="190" t="str">
        <f t="shared" si="937"/>
        <v>U$19</v>
      </c>
      <c r="V728" s="190" t="str">
        <f t="shared" si="937"/>
        <v>V$19</v>
      </c>
      <c r="W728" s="190" t="str">
        <f t="shared" si="937"/>
        <v>W$19</v>
      </c>
      <c r="X728" s="190" t="str">
        <f t="shared" si="937"/>
        <v>X$19</v>
      </c>
      <c r="Y728" s="190" t="str">
        <f t="shared" si="937"/>
        <v>Y$19</v>
      </c>
      <c r="Z728" s="190" t="str">
        <f t="shared" si="937"/>
        <v>Z$19</v>
      </c>
      <c r="AA728" s="190" t="str">
        <f t="shared" si="937"/>
        <v>AA$19</v>
      </c>
      <c r="AB728" s="190" t="str">
        <f t="shared" si="937"/>
        <v>AB$19</v>
      </c>
      <c r="AC728" s="190" t="str">
        <f t="shared" si="937"/>
        <v>AC$19</v>
      </c>
      <c r="AD728" s="190" t="str">
        <f t="shared" si="937"/>
        <v>AD$19</v>
      </c>
      <c r="AE728" s="190" t="str">
        <f t="shared" si="937"/>
        <v>AE$19</v>
      </c>
      <c r="AF728" s="190" t="str">
        <f t="shared" si="937"/>
        <v>AF$19</v>
      </c>
      <c r="AG728" s="190" t="str">
        <f t="shared" si="937"/>
        <v>AG$19</v>
      </c>
      <c r="AH728" s="190" t="str">
        <f t="shared" si="937"/>
        <v>AH$19</v>
      </c>
      <c r="AI728" s="190" t="str">
        <f t="shared" si="937"/>
        <v>AI$19</v>
      </c>
      <c r="AJ728" s="190" t="str">
        <f t="shared" si="937"/>
        <v>AJ$19</v>
      </c>
      <c r="AK728" s="190" t="str">
        <f t="shared" si="937"/>
        <v>AK$19</v>
      </c>
      <c r="AL728" s="190" t="str">
        <f t="shared" si="937"/>
        <v>AL$19</v>
      </c>
      <c r="AM728" s="190" t="str">
        <f t="shared" si="937"/>
        <v>AM$19</v>
      </c>
      <c r="AN728" s="190" t="str">
        <f t="shared" si="937"/>
        <v>AN$19</v>
      </c>
      <c r="AO728" s="190" t="str">
        <f t="shared" si="937"/>
        <v>AO$19</v>
      </c>
      <c r="AP728" s="190" t="str">
        <f t="shared" si="937"/>
        <v>AP$19</v>
      </c>
      <c r="AQ728" s="190" t="str">
        <f t="shared" si="937"/>
        <v>AQ$19</v>
      </c>
      <c r="AR728" s="190" t="str">
        <f t="shared" si="937"/>
        <v>AR$19</v>
      </c>
      <c r="AS728" s="190" t="str">
        <f t="shared" si="937"/>
        <v>AS$19</v>
      </c>
      <c r="AT728" s="190" t="str">
        <f t="shared" si="937"/>
        <v>AT$19</v>
      </c>
      <c r="AU728" s="190" t="str">
        <f t="shared" si="937"/>
        <v>AU$19</v>
      </c>
      <c r="AV728" s="190" t="str">
        <f t="shared" si="937"/>
        <v>AV$19</v>
      </c>
      <c r="AW728" s="190" t="str">
        <f t="shared" si="937"/>
        <v>AW$19</v>
      </c>
      <c r="AX728" s="190" t="str">
        <f t="shared" si="937"/>
        <v>AX$19</v>
      </c>
      <c r="AY728" s="190" t="str">
        <f t="shared" ref="AY728:CD728" si="938">AY$23</f>
        <v>AY$19</v>
      </c>
      <c r="AZ728" s="190" t="str">
        <f t="shared" si="938"/>
        <v>AZ$19</v>
      </c>
      <c r="BA728" s="190" t="str">
        <f t="shared" si="938"/>
        <v>BA$19</v>
      </c>
      <c r="BB728" s="190" t="str">
        <f t="shared" si="938"/>
        <v>BB$19</v>
      </c>
      <c r="BC728" s="190" t="str">
        <f t="shared" si="938"/>
        <v>BC$19</v>
      </c>
      <c r="BD728" s="190" t="str">
        <f t="shared" si="938"/>
        <v>BD$19</v>
      </c>
      <c r="BE728" s="190" t="str">
        <f t="shared" si="938"/>
        <v>BE$19</v>
      </c>
      <c r="BF728" s="190" t="str">
        <f t="shared" si="938"/>
        <v>BF$19</v>
      </c>
      <c r="BG728" s="190" t="str">
        <f t="shared" si="938"/>
        <v>BG$19</v>
      </c>
      <c r="BH728" s="190" t="str">
        <f t="shared" si="938"/>
        <v>BH$19</v>
      </c>
      <c r="BI728" s="190" t="str">
        <f t="shared" si="938"/>
        <v>BI$19</v>
      </c>
      <c r="BJ728" s="190" t="str">
        <f t="shared" si="938"/>
        <v>BJ$19</v>
      </c>
      <c r="BK728" s="190" t="str">
        <f t="shared" si="938"/>
        <v>BK$19</v>
      </c>
      <c r="BL728" s="190" t="str">
        <f t="shared" si="938"/>
        <v>BL$19</v>
      </c>
      <c r="BM728" s="190" t="str">
        <f t="shared" si="938"/>
        <v>BM$19</v>
      </c>
      <c r="BN728" s="190" t="str">
        <f t="shared" si="938"/>
        <v>BN$19</v>
      </c>
      <c r="BO728" s="190" t="str">
        <f t="shared" si="938"/>
        <v>BO$19</v>
      </c>
      <c r="BP728" s="190" t="str">
        <f t="shared" si="938"/>
        <v>BP$19</v>
      </c>
      <c r="BQ728" s="190" t="str">
        <f t="shared" si="938"/>
        <v>BQ$19</v>
      </c>
      <c r="BR728" s="190" t="str">
        <f t="shared" si="938"/>
        <v>BR$19</v>
      </c>
      <c r="BS728" s="190" t="str">
        <f t="shared" si="938"/>
        <v>BS$19</v>
      </c>
      <c r="BT728" s="190" t="str">
        <f t="shared" si="938"/>
        <v>BT$19</v>
      </c>
      <c r="BU728" s="190" t="str">
        <f t="shared" si="938"/>
        <v>BU$19</v>
      </c>
      <c r="BV728" s="190" t="str">
        <f t="shared" si="938"/>
        <v>BV$19</v>
      </c>
      <c r="BW728" s="190" t="str">
        <f t="shared" si="938"/>
        <v>BW$19</v>
      </c>
      <c r="BX728" s="190" t="str">
        <f t="shared" si="938"/>
        <v>BX$19</v>
      </c>
      <c r="BY728" s="190" t="str">
        <f t="shared" si="938"/>
        <v>BY$19</v>
      </c>
      <c r="BZ728" s="190" t="str">
        <f t="shared" si="938"/>
        <v>BZ$19</v>
      </c>
      <c r="CA728" s="190" t="str">
        <f t="shared" si="938"/>
        <v>CA$19</v>
      </c>
      <c r="CB728" s="190" t="str">
        <f t="shared" si="938"/>
        <v>CB$19</v>
      </c>
      <c r="CC728" s="190" t="str">
        <f t="shared" si="938"/>
        <v>CC$19</v>
      </c>
      <c r="CD728" s="190" t="str">
        <f t="shared" si="938"/>
        <v>CD$19</v>
      </c>
      <c r="CE728" s="190" t="str">
        <f t="shared" ref="CE728:CL728" si="939">CE$23</f>
        <v>CE$19</v>
      </c>
      <c r="CF728" s="190" t="str">
        <f t="shared" si="939"/>
        <v>CF$19</v>
      </c>
      <c r="CG728" s="190" t="str">
        <f t="shared" si="939"/>
        <v>CG$19</v>
      </c>
      <c r="CH728" s="190" t="str">
        <f t="shared" si="939"/>
        <v>CH$19</v>
      </c>
      <c r="CI728" s="190" t="str">
        <f t="shared" si="939"/>
        <v>CI$19</v>
      </c>
      <c r="CJ728" s="190" t="str">
        <f t="shared" si="939"/>
        <v>CJ$19</v>
      </c>
      <c r="CK728" s="190" t="str">
        <f t="shared" si="939"/>
        <v>CK$19</v>
      </c>
      <c r="CL728" s="190" t="str">
        <f t="shared" si="939"/>
        <v>CL$19</v>
      </c>
      <c r="CN728" s="201"/>
      <c r="CO728" s="190" t="str">
        <f t="shared" ref="CO728:DL728" si="940">CO$23</f>
        <v>CO$19</v>
      </c>
      <c r="CP728" s="190" t="str">
        <f t="shared" si="940"/>
        <v>CP$19</v>
      </c>
      <c r="CQ728" s="190" t="str">
        <f t="shared" si="940"/>
        <v>CQ$19</v>
      </c>
      <c r="CR728" s="190" t="str">
        <f t="shared" si="940"/>
        <v>CR$19</v>
      </c>
      <c r="CS728" s="190" t="str">
        <f t="shared" si="940"/>
        <v>CS$19</v>
      </c>
      <c r="CT728" s="190" t="str">
        <f t="shared" si="940"/>
        <v>CT$19</v>
      </c>
      <c r="CU728" s="190" t="str">
        <f t="shared" si="940"/>
        <v>CU$19</v>
      </c>
      <c r="CV728" s="190" t="str">
        <f t="shared" si="940"/>
        <v>CV$19</v>
      </c>
      <c r="CW728" s="190" t="str">
        <f t="shared" si="940"/>
        <v>CW$19</v>
      </c>
      <c r="CX728" s="190" t="str">
        <f t="shared" si="940"/>
        <v>CX$19</v>
      </c>
      <c r="CY728" s="190" t="str">
        <f t="shared" si="940"/>
        <v>CY$19</v>
      </c>
      <c r="CZ728" s="190" t="str">
        <f t="shared" si="940"/>
        <v>CZ$19</v>
      </c>
      <c r="DA728" s="190" t="str">
        <f t="shared" si="940"/>
        <v>DA$19</v>
      </c>
      <c r="DB728" s="190" t="str">
        <f t="shared" si="940"/>
        <v>DB$19</v>
      </c>
      <c r="DC728" s="190" t="str">
        <f t="shared" si="940"/>
        <v>DC$19</v>
      </c>
      <c r="DD728" s="190" t="str">
        <f t="shared" si="940"/>
        <v>DD$19</v>
      </c>
      <c r="DE728" s="190" t="str">
        <f t="shared" si="940"/>
        <v>DE$19</v>
      </c>
      <c r="DF728" s="190" t="str">
        <f t="shared" si="940"/>
        <v>DF$19</v>
      </c>
      <c r="DG728" s="190" t="str">
        <f t="shared" si="940"/>
        <v>DG$19</v>
      </c>
      <c r="DH728" s="190" t="str">
        <f t="shared" si="940"/>
        <v>DH$19</v>
      </c>
      <c r="DI728" s="190" t="str">
        <f t="shared" si="940"/>
        <v>DI$19</v>
      </c>
      <c r="DJ728" s="190" t="str">
        <f t="shared" si="940"/>
        <v>DJ$19</v>
      </c>
      <c r="DK728" s="190" t="str">
        <f t="shared" si="940"/>
        <v>DK$19</v>
      </c>
      <c r="DL728" s="190" t="str">
        <f t="shared" si="940"/>
        <v>DL$19</v>
      </c>
    </row>
    <row r="729" spans="1:116" x14ac:dyDescent="0.4">
      <c r="A729" s="31" t="s">
        <v>218</v>
      </c>
      <c r="B729" s="31" t="s">
        <v>81</v>
      </c>
      <c r="C729" s="31"/>
      <c r="D729" t="s">
        <v>272</v>
      </c>
      <c r="E729" s="8" t="str">
        <f t="shared" ref="E729:E739" si="941">ROW()&amp;" "&amp;D729</f>
        <v>729 GMV-PV</v>
      </c>
      <c r="F729" t="s">
        <v>417</v>
      </c>
      <c r="G729" s="66" t="s">
        <v>777</v>
      </c>
      <c r="H729" s="22"/>
      <c r="I729" s="299"/>
      <c r="J729" s="299"/>
      <c r="K729" s="22"/>
      <c r="L729" s="22"/>
      <c r="M729" s="22"/>
      <c r="N729" s="22"/>
      <c r="O729" s="22"/>
      <c r="P729" s="22"/>
      <c r="R729" s="66"/>
      <c r="S729" s="300"/>
      <c r="T729" s="300"/>
      <c r="U729" s="300"/>
      <c r="V729" s="300"/>
      <c r="W729" s="300"/>
      <c r="X729" s="300"/>
      <c r="Y729" s="300"/>
      <c r="Z729" s="300"/>
      <c r="AA729" s="300"/>
      <c r="AB729" s="300"/>
      <c r="AC729" s="300"/>
      <c r="AD729" s="300"/>
      <c r="AE729" s="300"/>
      <c r="AF729" s="300"/>
      <c r="AG729" s="300"/>
      <c r="AH729" s="300"/>
      <c r="AI729" s="300"/>
      <c r="AJ729" s="300"/>
      <c r="AK729" s="300"/>
      <c r="AL729" s="300"/>
      <c r="AM729" s="300"/>
      <c r="AN729" s="300"/>
      <c r="AO729" s="300"/>
      <c r="AP729" s="300"/>
      <c r="AQ729" s="300"/>
      <c r="AR729" s="300"/>
      <c r="AS729" s="300"/>
      <c r="AT729" s="300"/>
      <c r="AU729" s="300"/>
      <c r="AV729" s="300"/>
      <c r="AW729" s="300"/>
      <c r="AX729" s="300"/>
      <c r="AY729" s="300"/>
      <c r="AZ729" s="300"/>
      <c r="BA729" s="300"/>
      <c r="BB729" s="300"/>
      <c r="BC729" s="300"/>
      <c r="BD729" s="300"/>
      <c r="BE729" s="300"/>
      <c r="BF729" s="300"/>
      <c r="BG729" s="300"/>
      <c r="BH729" s="300"/>
      <c r="BI729" s="300"/>
      <c r="BJ729" s="300"/>
      <c r="BK729" s="300"/>
      <c r="BL729" s="300"/>
      <c r="BM729" s="300"/>
      <c r="BN729" s="300"/>
      <c r="BO729" s="300"/>
      <c r="BP729" s="300"/>
      <c r="BQ729" s="300"/>
      <c r="BR729" s="300"/>
      <c r="BS729" s="300"/>
      <c r="BT729" s="300"/>
      <c r="BU729" s="300"/>
      <c r="BV729" s="300"/>
      <c r="BW729" s="300"/>
      <c r="BX729" s="300"/>
      <c r="BY729" s="300"/>
      <c r="BZ729" s="300"/>
      <c r="CA729" s="300"/>
      <c r="CB729" s="300"/>
      <c r="CC729" s="300"/>
      <c r="CD729" s="300"/>
      <c r="CE729" s="300"/>
      <c r="CF729" s="300"/>
      <c r="CG729" s="300"/>
      <c r="CH729" s="300"/>
      <c r="CI729" s="300"/>
      <c r="CJ729" s="300"/>
      <c r="CK729" s="300"/>
      <c r="CL729" s="300"/>
      <c r="CN729" s="299"/>
      <c r="CO729" s="300"/>
      <c r="CP729" s="300"/>
      <c r="CQ729" s="300"/>
      <c r="CR729" s="300"/>
      <c r="CS729" s="300"/>
      <c r="CT729" s="300"/>
      <c r="CU729" s="300"/>
      <c r="CV729" s="300"/>
      <c r="CW729" s="300"/>
      <c r="CX729" s="300"/>
      <c r="CY729" s="300"/>
      <c r="CZ729" s="300"/>
      <c r="DA729" s="300"/>
      <c r="DB729" s="300"/>
      <c r="DC729" s="300"/>
      <c r="DD729" s="300"/>
      <c r="DE729" s="300"/>
      <c r="DF729" s="300"/>
      <c r="DG729" s="300"/>
      <c r="DH729" s="300"/>
      <c r="DI729" s="300"/>
      <c r="DJ729" s="300"/>
      <c r="DK729" s="300"/>
      <c r="DL729" s="300"/>
    </row>
    <row r="730" spans="1:116" x14ac:dyDescent="0.4">
      <c r="B730" t="s">
        <v>332</v>
      </c>
      <c r="D730" t="s">
        <v>272</v>
      </c>
      <c r="E730" s="8" t="str">
        <f t="shared" si="941"/>
        <v>730 GMV-PV</v>
      </c>
      <c r="G730" s="145" t="str">
        <f>"# of "&amp;G737&amp;"s"</f>
        <v># of units</v>
      </c>
      <c r="H730" s="12"/>
      <c r="I730" s="60"/>
      <c r="J730" s="60"/>
      <c r="K730" s="15"/>
      <c r="L730" s="15"/>
      <c r="M730" s="15"/>
      <c r="N730" s="15"/>
      <c r="O730" s="15"/>
      <c r="P730" s="15"/>
      <c r="R730" s="15"/>
      <c r="S730" s="76" t="str">
        <f>S724</f>
        <v>S$17</v>
      </c>
      <c r="T730" s="76" t="str">
        <f t="shared" ref="T730:CE730" si="942">T724</f>
        <v>T$17</v>
      </c>
      <c r="U730" s="76" t="str">
        <f t="shared" si="942"/>
        <v>U$17</v>
      </c>
      <c r="V730" s="76" t="str">
        <f t="shared" si="942"/>
        <v>V$17</v>
      </c>
      <c r="W730" s="76" t="str">
        <f t="shared" si="942"/>
        <v>W$17</v>
      </c>
      <c r="X730" s="76" t="str">
        <f t="shared" si="942"/>
        <v>X$17</v>
      </c>
      <c r="Y730" s="76" t="str">
        <f t="shared" si="942"/>
        <v>Y$17</v>
      </c>
      <c r="Z730" s="76" t="str">
        <f t="shared" si="942"/>
        <v>Z$17</v>
      </c>
      <c r="AA730" s="76" t="str">
        <f t="shared" si="942"/>
        <v>AA$17</v>
      </c>
      <c r="AB730" s="76" t="str">
        <f t="shared" si="942"/>
        <v>AB$17</v>
      </c>
      <c r="AC730" s="76" t="str">
        <f t="shared" si="942"/>
        <v>AC$17</v>
      </c>
      <c r="AD730" s="76" t="str">
        <f t="shared" si="942"/>
        <v>AD$17</v>
      </c>
      <c r="AE730" s="76" t="str">
        <f t="shared" si="942"/>
        <v>AE$17</v>
      </c>
      <c r="AF730" s="76" t="str">
        <f t="shared" si="942"/>
        <v>AF$17</v>
      </c>
      <c r="AG730" s="76" t="str">
        <f t="shared" si="942"/>
        <v>AG$17</v>
      </c>
      <c r="AH730" s="76" t="str">
        <f t="shared" si="942"/>
        <v>AH$17</v>
      </c>
      <c r="AI730" s="76" t="str">
        <f t="shared" si="942"/>
        <v>AI$17</v>
      </c>
      <c r="AJ730" s="76" t="str">
        <f t="shared" si="942"/>
        <v>AJ$17</v>
      </c>
      <c r="AK730" s="76" t="str">
        <f t="shared" si="942"/>
        <v>AK$17</v>
      </c>
      <c r="AL730" s="76" t="str">
        <f t="shared" si="942"/>
        <v>AL$17</v>
      </c>
      <c r="AM730" s="76" t="str">
        <f t="shared" si="942"/>
        <v>AM$17</v>
      </c>
      <c r="AN730" s="76" t="str">
        <f t="shared" si="942"/>
        <v>AN$17</v>
      </c>
      <c r="AO730" s="76" t="str">
        <f t="shared" si="942"/>
        <v>AO$17</v>
      </c>
      <c r="AP730" s="76" t="str">
        <f t="shared" si="942"/>
        <v>AP$17</v>
      </c>
      <c r="AQ730" s="76" t="str">
        <f t="shared" si="942"/>
        <v>AQ$17</v>
      </c>
      <c r="AR730" s="76" t="str">
        <f t="shared" si="942"/>
        <v>AR$17</v>
      </c>
      <c r="AS730" s="76" t="str">
        <f t="shared" si="942"/>
        <v>AS$17</v>
      </c>
      <c r="AT730" s="76" t="str">
        <f t="shared" si="942"/>
        <v>AT$17</v>
      </c>
      <c r="AU730" s="76" t="str">
        <f t="shared" si="942"/>
        <v>AU$17</v>
      </c>
      <c r="AV730" s="76" t="str">
        <f t="shared" si="942"/>
        <v>AV$17</v>
      </c>
      <c r="AW730" s="76" t="str">
        <f t="shared" si="942"/>
        <v>AW$17</v>
      </c>
      <c r="AX730" s="76" t="str">
        <f t="shared" si="942"/>
        <v>AX$17</v>
      </c>
      <c r="AY730" s="76" t="str">
        <f t="shared" si="942"/>
        <v>AY$17</v>
      </c>
      <c r="AZ730" s="76" t="str">
        <f t="shared" si="942"/>
        <v>AZ$17</v>
      </c>
      <c r="BA730" s="76" t="str">
        <f t="shared" si="942"/>
        <v>BA$17</v>
      </c>
      <c r="BB730" s="76" t="str">
        <f t="shared" si="942"/>
        <v>BB$17</v>
      </c>
      <c r="BC730" s="76" t="str">
        <f t="shared" si="942"/>
        <v>BC$17</v>
      </c>
      <c r="BD730" s="76" t="str">
        <f t="shared" si="942"/>
        <v>BD$17</v>
      </c>
      <c r="BE730" s="76" t="str">
        <f t="shared" si="942"/>
        <v>BE$17</v>
      </c>
      <c r="BF730" s="76" t="str">
        <f t="shared" si="942"/>
        <v>BF$17</v>
      </c>
      <c r="BG730" s="76" t="str">
        <f t="shared" si="942"/>
        <v>BG$17</v>
      </c>
      <c r="BH730" s="76" t="str">
        <f t="shared" si="942"/>
        <v>BH$17</v>
      </c>
      <c r="BI730" s="76" t="str">
        <f t="shared" si="942"/>
        <v>BI$17</v>
      </c>
      <c r="BJ730" s="76" t="str">
        <f t="shared" si="942"/>
        <v>BJ$17</v>
      </c>
      <c r="BK730" s="76" t="str">
        <f t="shared" si="942"/>
        <v>BK$17</v>
      </c>
      <c r="BL730" s="76" t="str">
        <f t="shared" si="942"/>
        <v>BL$17</v>
      </c>
      <c r="BM730" s="76" t="str">
        <f t="shared" si="942"/>
        <v>BM$17</v>
      </c>
      <c r="BN730" s="76" t="str">
        <f t="shared" si="942"/>
        <v>BN$17</v>
      </c>
      <c r="BO730" s="76" t="str">
        <f t="shared" si="942"/>
        <v>BO$17</v>
      </c>
      <c r="BP730" s="76" t="str">
        <f t="shared" si="942"/>
        <v>BP$17</v>
      </c>
      <c r="BQ730" s="76" t="str">
        <f t="shared" si="942"/>
        <v>BQ$17</v>
      </c>
      <c r="BR730" s="76" t="str">
        <f t="shared" si="942"/>
        <v>BR$17</v>
      </c>
      <c r="BS730" s="76" t="str">
        <f t="shared" si="942"/>
        <v>BS$17</v>
      </c>
      <c r="BT730" s="76" t="str">
        <f t="shared" si="942"/>
        <v>BT$17</v>
      </c>
      <c r="BU730" s="76" t="str">
        <f t="shared" si="942"/>
        <v>BU$17</v>
      </c>
      <c r="BV730" s="76" t="str">
        <f t="shared" si="942"/>
        <v>BV$17</v>
      </c>
      <c r="BW730" s="76" t="str">
        <f t="shared" si="942"/>
        <v>BW$17</v>
      </c>
      <c r="BX730" s="76" t="str">
        <f t="shared" si="942"/>
        <v>BX$17</v>
      </c>
      <c r="BY730" s="76" t="str">
        <f t="shared" si="942"/>
        <v>BY$17</v>
      </c>
      <c r="BZ730" s="76" t="str">
        <f t="shared" si="942"/>
        <v>BZ$17</v>
      </c>
      <c r="CA730" s="76" t="str">
        <f t="shared" si="942"/>
        <v>CA$17</v>
      </c>
      <c r="CB730" s="76" t="str">
        <f t="shared" si="942"/>
        <v>CB$17</v>
      </c>
      <c r="CC730" s="76" t="str">
        <f t="shared" si="942"/>
        <v>CC$17</v>
      </c>
      <c r="CD730" s="76" t="str">
        <f t="shared" si="942"/>
        <v>CD$17</v>
      </c>
      <c r="CE730" s="76" t="str">
        <f t="shared" si="942"/>
        <v>CE$17</v>
      </c>
      <c r="CF730" s="76" t="str">
        <f t="shared" ref="CF730:CL730" si="943">CF724</f>
        <v>CF$17</v>
      </c>
      <c r="CG730" s="76" t="str">
        <f t="shared" si="943"/>
        <v>CG$17</v>
      </c>
      <c r="CH730" s="76" t="str">
        <f t="shared" si="943"/>
        <v>CH$17</v>
      </c>
      <c r="CI730" s="76" t="str">
        <f t="shared" si="943"/>
        <v>CI$17</v>
      </c>
      <c r="CJ730" s="76" t="str">
        <f t="shared" si="943"/>
        <v>CJ$17</v>
      </c>
      <c r="CK730" s="76" t="str">
        <f t="shared" si="943"/>
        <v>CK$17</v>
      </c>
      <c r="CL730" s="76" t="str">
        <f t="shared" si="943"/>
        <v>CL$17</v>
      </c>
      <c r="CN730" s="60"/>
      <c r="CO730" s="76" t="str">
        <f t="shared" ref="CO730:DK730" si="944">CO724</f>
        <v>CO$17</v>
      </c>
      <c r="CP730" s="76" t="str">
        <f t="shared" si="944"/>
        <v>CP$17</v>
      </c>
      <c r="CQ730" s="76" t="str">
        <f t="shared" si="944"/>
        <v>CQ$17</v>
      </c>
      <c r="CR730" s="76" t="str">
        <f t="shared" si="944"/>
        <v>CR$17</v>
      </c>
      <c r="CS730" s="76" t="str">
        <f t="shared" si="944"/>
        <v>CS$17</v>
      </c>
      <c r="CT730" s="76" t="str">
        <f t="shared" si="944"/>
        <v>CT$17</v>
      </c>
      <c r="CU730" s="76" t="str">
        <f t="shared" si="944"/>
        <v>CU$17</v>
      </c>
      <c r="CV730" s="76" t="str">
        <f t="shared" si="944"/>
        <v>CV$17</v>
      </c>
      <c r="CW730" s="76" t="str">
        <f t="shared" si="944"/>
        <v>CW$17</v>
      </c>
      <c r="CX730" s="76" t="str">
        <f t="shared" si="944"/>
        <v>CX$17</v>
      </c>
      <c r="CY730" s="76" t="str">
        <f t="shared" si="944"/>
        <v>CY$17</v>
      </c>
      <c r="CZ730" s="76" t="str">
        <f t="shared" si="944"/>
        <v>CZ$17</v>
      </c>
      <c r="DA730" s="76" t="str">
        <f t="shared" si="944"/>
        <v>DA$17</v>
      </c>
      <c r="DB730" s="76" t="str">
        <f t="shared" si="944"/>
        <v>DB$17</v>
      </c>
      <c r="DC730" s="76" t="str">
        <f t="shared" si="944"/>
        <v>DC$17</v>
      </c>
      <c r="DD730" s="76" t="str">
        <f t="shared" si="944"/>
        <v>DD$17</v>
      </c>
      <c r="DE730" s="76" t="str">
        <f t="shared" si="944"/>
        <v>DE$17</v>
      </c>
      <c r="DF730" s="76" t="str">
        <f t="shared" si="944"/>
        <v>DF$17</v>
      </c>
      <c r="DG730" s="76" t="str">
        <f t="shared" si="944"/>
        <v>DG$17</v>
      </c>
      <c r="DH730" s="76" t="str">
        <f t="shared" si="944"/>
        <v>DH$17</v>
      </c>
      <c r="DI730" s="76" t="str">
        <f t="shared" si="944"/>
        <v>DI$17</v>
      </c>
      <c r="DJ730" s="76" t="str">
        <f t="shared" si="944"/>
        <v>DJ$17</v>
      </c>
      <c r="DK730" s="76" t="str">
        <f t="shared" si="944"/>
        <v>DK$17</v>
      </c>
      <c r="DL730" s="76" t="str">
        <f t="shared" ref="DL730" si="945">DL724</f>
        <v>DL$17</v>
      </c>
    </row>
    <row r="731" spans="1:116" x14ac:dyDescent="0.4">
      <c r="B731" t="str">
        <f>E731</f>
        <v>731 GMV-PV</v>
      </c>
      <c r="D731" t="s">
        <v>272</v>
      </c>
      <c r="E731" s="8" t="str">
        <f t="shared" si="941"/>
        <v>731 GMV-PV</v>
      </c>
      <c r="G731" s="145" t="str">
        <f>"Avg. "&amp;G737&amp;" value"</f>
        <v>Avg. unit value</v>
      </c>
      <c r="H731" s="12"/>
      <c r="I731" s="60"/>
      <c r="J731" s="60"/>
      <c r="K731" s="18">
        <v>10</v>
      </c>
      <c r="L731" s="18">
        <v>10</v>
      </c>
      <c r="M731" s="18">
        <v>10</v>
      </c>
      <c r="N731" s="18">
        <v>10</v>
      </c>
      <c r="O731" s="18">
        <v>10</v>
      </c>
      <c r="P731" s="18">
        <v>10</v>
      </c>
      <c r="R731" s="19"/>
      <c r="S731" s="147" cm="1">
        <f t="array" ref="S731">INDEX($K:$P,ROW(),MATCH(S$3,$K$2:$P$2,0))</f>
        <v>10</v>
      </c>
      <c r="T731" s="147" cm="1">
        <f t="array" ref="T731">INDEX($K:$P,ROW(),MATCH(T$3,$K$2:$P$2,0))</f>
        <v>10</v>
      </c>
      <c r="U731" s="147" cm="1">
        <f t="array" ref="U731">INDEX($K:$P,ROW(),MATCH(U$3,$K$2:$P$2,0))</f>
        <v>10</v>
      </c>
      <c r="V731" s="147" cm="1">
        <f t="array" ref="V731">INDEX($K:$P,ROW(),MATCH(V$3,$K$2:$P$2,0))</f>
        <v>10</v>
      </c>
      <c r="W731" s="147" cm="1">
        <f t="array" ref="W731">INDEX($K:$P,ROW(),MATCH(W$3,$K$2:$P$2,0))</f>
        <v>10</v>
      </c>
      <c r="X731" s="147" cm="1">
        <f t="array" ref="X731">INDEX($K:$P,ROW(),MATCH(X$3,$K$2:$P$2,0))</f>
        <v>10</v>
      </c>
      <c r="Y731" s="147" cm="1">
        <f t="array" ref="Y731">INDEX($K:$P,ROW(),MATCH(Y$3,$K$2:$P$2,0))</f>
        <v>10</v>
      </c>
      <c r="Z731" s="147" cm="1">
        <f t="array" ref="Z731">INDEX($K:$P,ROW(),MATCH(Z$3,$K$2:$P$2,0))</f>
        <v>10</v>
      </c>
      <c r="AA731" s="147" cm="1">
        <f t="array" ref="AA731">INDEX($K:$P,ROW(),MATCH(AA$3,$K$2:$P$2,0))</f>
        <v>10</v>
      </c>
      <c r="AB731" s="147" cm="1">
        <f t="array" ref="AB731">INDEX($K:$P,ROW(),MATCH(AB$3,$K$2:$P$2,0))</f>
        <v>10</v>
      </c>
      <c r="AC731" s="147" cm="1">
        <f t="array" ref="AC731">INDEX($K:$P,ROW(),MATCH(AC$3,$K$2:$P$2,0))</f>
        <v>10</v>
      </c>
      <c r="AD731" s="147" cm="1">
        <f t="array" ref="AD731">INDEX($K:$P,ROW(),MATCH(AD$3,$K$2:$P$2,0))</f>
        <v>10</v>
      </c>
      <c r="AE731" s="147" cm="1">
        <f t="array" ref="AE731">INDEX($K:$P,ROW(),MATCH(AE$3,$K$2:$P$2,0))</f>
        <v>10</v>
      </c>
      <c r="AF731" s="147" cm="1">
        <f t="array" ref="AF731">INDEX($K:$P,ROW(),MATCH(AF$3,$K$2:$P$2,0))</f>
        <v>10</v>
      </c>
      <c r="AG731" s="147" cm="1">
        <f t="array" ref="AG731">INDEX($K:$P,ROW(),MATCH(AG$3,$K$2:$P$2,0))</f>
        <v>10</v>
      </c>
      <c r="AH731" s="147" cm="1">
        <f t="array" ref="AH731">INDEX($K:$P,ROW(),MATCH(AH$3,$K$2:$P$2,0))</f>
        <v>10</v>
      </c>
      <c r="AI731" s="147" cm="1">
        <f t="array" ref="AI731">INDEX($K:$P,ROW(),MATCH(AI$3,$K$2:$P$2,0))</f>
        <v>10</v>
      </c>
      <c r="AJ731" s="147" cm="1">
        <f t="array" ref="AJ731">INDEX($K:$P,ROW(),MATCH(AJ$3,$K$2:$P$2,0))</f>
        <v>10</v>
      </c>
      <c r="AK731" s="147" cm="1">
        <f t="array" ref="AK731">INDEX($K:$P,ROW(),MATCH(AK$3,$K$2:$P$2,0))</f>
        <v>10</v>
      </c>
      <c r="AL731" s="147" cm="1">
        <f t="array" ref="AL731">INDEX($K:$P,ROW(),MATCH(AL$3,$K$2:$P$2,0))</f>
        <v>10</v>
      </c>
      <c r="AM731" s="147" cm="1">
        <f t="array" ref="AM731">INDEX($K:$P,ROW(),MATCH(AM$3,$K$2:$P$2,0))</f>
        <v>10</v>
      </c>
      <c r="AN731" s="147" cm="1">
        <f t="array" ref="AN731">INDEX($K:$P,ROW(),MATCH(AN$3,$K$2:$P$2,0))</f>
        <v>10</v>
      </c>
      <c r="AO731" s="147" cm="1">
        <f t="array" ref="AO731">INDEX($K:$P,ROW(),MATCH(AO$3,$K$2:$P$2,0))</f>
        <v>10</v>
      </c>
      <c r="AP731" s="147" cm="1">
        <f t="array" ref="AP731">INDEX($K:$P,ROW(),MATCH(AP$3,$K$2:$P$2,0))</f>
        <v>10</v>
      </c>
      <c r="AQ731" s="147" cm="1">
        <f t="array" ref="AQ731">INDEX($K:$P,ROW(),MATCH(AQ$3,$K$2:$P$2,0))</f>
        <v>10</v>
      </c>
      <c r="AR731" s="147" cm="1">
        <f t="array" ref="AR731">INDEX($K:$P,ROW(),MATCH(AR$3,$K$2:$P$2,0))</f>
        <v>10</v>
      </c>
      <c r="AS731" s="147" cm="1">
        <f t="array" ref="AS731">INDEX($K:$P,ROW(),MATCH(AS$3,$K$2:$P$2,0))</f>
        <v>10</v>
      </c>
      <c r="AT731" s="147" cm="1">
        <f t="array" ref="AT731">INDEX($K:$P,ROW(),MATCH(AT$3,$K$2:$P$2,0))</f>
        <v>10</v>
      </c>
      <c r="AU731" s="147" cm="1">
        <f t="array" ref="AU731">INDEX($K:$P,ROW(),MATCH(AU$3,$K$2:$P$2,0))</f>
        <v>10</v>
      </c>
      <c r="AV731" s="147" cm="1">
        <f t="array" ref="AV731">INDEX($K:$P,ROW(),MATCH(AV$3,$K$2:$P$2,0))</f>
        <v>10</v>
      </c>
      <c r="AW731" s="147" cm="1">
        <f t="array" ref="AW731">INDEX($K:$P,ROW(),MATCH(AW$3,$K$2:$P$2,0))</f>
        <v>10</v>
      </c>
      <c r="AX731" s="147" cm="1">
        <f t="array" ref="AX731">INDEX($K:$P,ROW(),MATCH(AX$3,$K$2:$P$2,0))</f>
        <v>10</v>
      </c>
      <c r="AY731" s="147" cm="1">
        <f t="array" ref="AY731">INDEX($K:$P,ROW(),MATCH(AY$3,$K$2:$P$2,0))</f>
        <v>10</v>
      </c>
      <c r="AZ731" s="147" cm="1">
        <f t="array" ref="AZ731">INDEX($K:$P,ROW(),MATCH(AZ$3,$K$2:$P$2,0))</f>
        <v>10</v>
      </c>
      <c r="BA731" s="147" cm="1">
        <f t="array" ref="BA731">INDEX($K:$P,ROW(),MATCH(BA$3,$K$2:$P$2,0))</f>
        <v>10</v>
      </c>
      <c r="BB731" s="147" cm="1">
        <f t="array" ref="BB731">INDEX($K:$P,ROW(),MATCH(BB$3,$K$2:$P$2,0))</f>
        <v>10</v>
      </c>
      <c r="BC731" s="147" cm="1">
        <f t="array" ref="BC731">INDEX($K:$P,ROW(),MATCH(BC$3,$K$2:$P$2,0))</f>
        <v>10</v>
      </c>
      <c r="BD731" s="147" cm="1">
        <f t="array" ref="BD731">INDEX($K:$P,ROW(),MATCH(BD$3,$K$2:$P$2,0))</f>
        <v>10</v>
      </c>
      <c r="BE731" s="147" cm="1">
        <f t="array" ref="BE731">INDEX($K:$P,ROW(),MATCH(BE$3,$K$2:$P$2,0))</f>
        <v>10</v>
      </c>
      <c r="BF731" s="147" cm="1">
        <f t="array" ref="BF731">INDEX($K:$P,ROW(),MATCH(BF$3,$K$2:$P$2,0))</f>
        <v>10</v>
      </c>
      <c r="BG731" s="147" cm="1">
        <f t="array" ref="BG731">INDEX($K:$P,ROW(),MATCH(BG$3,$K$2:$P$2,0))</f>
        <v>10</v>
      </c>
      <c r="BH731" s="147" cm="1">
        <f t="array" ref="BH731">INDEX($K:$P,ROW(),MATCH(BH$3,$K$2:$P$2,0))</f>
        <v>10</v>
      </c>
      <c r="BI731" s="147" cm="1">
        <f t="array" ref="BI731">INDEX($K:$P,ROW(),MATCH(BI$3,$K$2:$P$2,0))</f>
        <v>10</v>
      </c>
      <c r="BJ731" s="147" cm="1">
        <f t="array" ref="BJ731">INDEX($K:$P,ROW(),MATCH(BJ$3,$K$2:$P$2,0))</f>
        <v>10</v>
      </c>
      <c r="BK731" s="147" cm="1">
        <f t="array" ref="BK731">INDEX($K:$P,ROW(),MATCH(BK$3,$K$2:$P$2,0))</f>
        <v>10</v>
      </c>
      <c r="BL731" s="147" cm="1">
        <f t="array" ref="BL731">INDEX($K:$P,ROW(),MATCH(BL$3,$K$2:$P$2,0))</f>
        <v>10</v>
      </c>
      <c r="BM731" s="147" cm="1">
        <f t="array" ref="BM731">INDEX($K:$P,ROW(),MATCH(BM$3,$K$2:$P$2,0))</f>
        <v>10</v>
      </c>
      <c r="BN731" s="147" cm="1">
        <f t="array" ref="BN731">INDEX($K:$P,ROW(),MATCH(BN$3,$K$2:$P$2,0))</f>
        <v>10</v>
      </c>
      <c r="BO731" s="147" cm="1">
        <f t="array" ref="BO731">INDEX($K:$P,ROW(),MATCH(BO$3,$K$2:$P$2,0))</f>
        <v>10</v>
      </c>
      <c r="BP731" s="147" cm="1">
        <f t="array" ref="BP731">INDEX($K:$P,ROW(),MATCH(BP$3,$K$2:$P$2,0))</f>
        <v>10</v>
      </c>
      <c r="BQ731" s="147" cm="1">
        <f t="array" ref="BQ731">INDEX($K:$P,ROW(),MATCH(BQ$3,$K$2:$P$2,0))</f>
        <v>10</v>
      </c>
      <c r="BR731" s="147" cm="1">
        <f t="array" ref="BR731">INDEX($K:$P,ROW(),MATCH(BR$3,$K$2:$P$2,0))</f>
        <v>10</v>
      </c>
      <c r="BS731" s="147" cm="1">
        <f t="array" ref="BS731">INDEX($K:$P,ROW(),MATCH(BS$3,$K$2:$P$2,0))</f>
        <v>10</v>
      </c>
      <c r="BT731" s="147" cm="1">
        <f t="array" ref="BT731">INDEX($K:$P,ROW(),MATCH(BT$3,$K$2:$P$2,0))</f>
        <v>10</v>
      </c>
      <c r="BU731" s="147" cm="1">
        <f t="array" ref="BU731">INDEX($K:$P,ROW(),MATCH(BU$3,$K$2:$P$2,0))</f>
        <v>10</v>
      </c>
      <c r="BV731" s="147" cm="1">
        <f t="array" ref="BV731">INDEX($K:$P,ROW(),MATCH(BV$3,$K$2:$P$2,0))</f>
        <v>10</v>
      </c>
      <c r="BW731" s="147" cm="1">
        <f t="array" ref="BW731">INDEX($K:$P,ROW(),MATCH(BW$3,$K$2:$P$2,0))</f>
        <v>10</v>
      </c>
      <c r="BX731" s="147" cm="1">
        <f t="array" ref="BX731">INDEX($K:$P,ROW(),MATCH(BX$3,$K$2:$P$2,0))</f>
        <v>10</v>
      </c>
      <c r="BY731" s="147" cm="1">
        <f t="array" ref="BY731">INDEX($K:$P,ROW(),MATCH(BY$3,$K$2:$P$2,0))</f>
        <v>10</v>
      </c>
      <c r="BZ731" s="147" cm="1">
        <f t="array" ref="BZ731">INDEX($K:$P,ROW(),MATCH(BZ$3,$K$2:$P$2,0))</f>
        <v>10</v>
      </c>
      <c r="CA731" s="147" cm="1">
        <f t="array" ref="CA731">INDEX($K:$P,ROW(),MATCH(CA$3,$K$2:$P$2,0))</f>
        <v>10</v>
      </c>
      <c r="CB731" s="147" cm="1">
        <f t="array" ref="CB731">INDEX($K:$P,ROW(),MATCH(CB$3,$K$2:$P$2,0))</f>
        <v>10</v>
      </c>
      <c r="CC731" s="147" cm="1">
        <f t="array" ref="CC731">INDEX($K:$P,ROW(),MATCH(CC$3,$K$2:$P$2,0))</f>
        <v>10</v>
      </c>
      <c r="CD731" s="147" cm="1">
        <f t="array" ref="CD731">INDEX($K:$P,ROW(),MATCH(CD$3,$K$2:$P$2,0))</f>
        <v>10</v>
      </c>
      <c r="CE731" s="147" cm="1">
        <f t="array" ref="CE731">INDEX($K:$P,ROW(),MATCH(CE$3,$K$2:$P$2,0))</f>
        <v>10</v>
      </c>
      <c r="CF731" s="147" cm="1">
        <f t="array" ref="CF731">INDEX($K:$P,ROW(),MATCH(CF$3,$K$2:$P$2,0))</f>
        <v>10</v>
      </c>
      <c r="CG731" s="147" cm="1">
        <f t="array" ref="CG731">INDEX($K:$P,ROW(),MATCH(CG$3,$K$2:$P$2,0))</f>
        <v>10</v>
      </c>
      <c r="CH731" s="147" cm="1">
        <f t="array" ref="CH731">INDEX($K:$P,ROW(),MATCH(CH$3,$K$2:$P$2,0))</f>
        <v>10</v>
      </c>
      <c r="CI731" s="147" cm="1">
        <f t="array" ref="CI731">INDEX($K:$P,ROW(),MATCH(CI$3,$K$2:$P$2,0))</f>
        <v>10</v>
      </c>
      <c r="CJ731" s="147" cm="1">
        <f t="array" ref="CJ731">INDEX($K:$P,ROW(),MATCH(CJ$3,$K$2:$P$2,0))</f>
        <v>10</v>
      </c>
      <c r="CK731" s="147" cm="1">
        <f t="array" ref="CK731">INDEX($K:$P,ROW(),MATCH(CK$3,$K$2:$P$2,0))</f>
        <v>10</v>
      </c>
      <c r="CL731" s="147" cm="1">
        <f t="array" ref="CL731">INDEX($K:$P,ROW(),MATCH(CL$3,$K$2:$P$2,0))</f>
        <v>10</v>
      </c>
      <c r="CN731" s="60"/>
      <c r="CO731" s="147" t="e" cm="1">
        <f t="array" ref="CO731">INDEX($K:$P,ROW(),MATCH(CO$3,$K$2:$P$2,0))</f>
        <v>#N/A</v>
      </c>
      <c r="CP731" s="147" t="e" cm="1">
        <f t="array" ref="CP731">INDEX($K:$P,ROW(),MATCH(CP$3,$K$2:$P$2,0))</f>
        <v>#N/A</v>
      </c>
      <c r="CQ731" s="147" t="e" cm="1">
        <f t="array" ref="CQ731">INDEX($K:$P,ROW(),MATCH(CQ$3,$K$2:$P$2,0))</f>
        <v>#N/A</v>
      </c>
      <c r="CR731" s="147" t="e" cm="1">
        <f t="array" ref="CR731">INDEX($K:$P,ROW(),MATCH(CR$3,$K$2:$P$2,0))</f>
        <v>#N/A</v>
      </c>
      <c r="CS731" s="147" t="e" cm="1">
        <f t="array" ref="CS731">INDEX($K:$P,ROW(),MATCH(CS$3,$K$2:$P$2,0))</f>
        <v>#N/A</v>
      </c>
      <c r="CT731" s="147" t="e" cm="1">
        <f t="array" ref="CT731">INDEX($K:$P,ROW(),MATCH(CT$3,$K$2:$P$2,0))</f>
        <v>#N/A</v>
      </c>
      <c r="CU731" s="147" t="e" cm="1">
        <f t="array" ref="CU731">INDEX($K:$P,ROW(),MATCH(CU$3,$K$2:$P$2,0))</f>
        <v>#N/A</v>
      </c>
      <c r="CV731" s="147" t="e" cm="1">
        <f t="array" ref="CV731">INDEX($K:$P,ROW(),MATCH(CV$3,$K$2:$P$2,0))</f>
        <v>#N/A</v>
      </c>
      <c r="CW731" s="147" t="e" cm="1">
        <f t="array" ref="CW731">INDEX($K:$P,ROW(),MATCH(CW$3,$K$2:$P$2,0))</f>
        <v>#N/A</v>
      </c>
      <c r="CX731" s="147" t="e" cm="1">
        <f t="array" ref="CX731">INDEX($K:$P,ROW(),MATCH(CX$3,$K$2:$P$2,0))</f>
        <v>#N/A</v>
      </c>
      <c r="CY731" s="147" t="e" cm="1">
        <f t="array" ref="CY731">INDEX($K:$P,ROW(),MATCH(CY$3,$K$2:$P$2,0))</f>
        <v>#N/A</v>
      </c>
      <c r="CZ731" s="147" t="e" cm="1">
        <f t="array" ref="CZ731">INDEX($K:$P,ROW(),MATCH(CZ$3,$K$2:$P$2,0))</f>
        <v>#N/A</v>
      </c>
      <c r="DA731" s="147" t="e" cm="1">
        <f t="array" ref="DA731">INDEX($K:$P,ROW(),MATCH(DA$3,$K$2:$P$2,0))</f>
        <v>#N/A</v>
      </c>
      <c r="DB731" s="147" t="e" cm="1">
        <f t="array" ref="DB731">INDEX($K:$P,ROW(),MATCH(DB$3,$K$2:$P$2,0))</f>
        <v>#N/A</v>
      </c>
      <c r="DC731" s="147" t="e" cm="1">
        <f t="array" ref="DC731">INDEX($K:$P,ROW(),MATCH(DC$3,$K$2:$P$2,0))</f>
        <v>#N/A</v>
      </c>
      <c r="DD731" s="147" t="e" cm="1">
        <f t="array" ref="DD731">INDEX($K:$P,ROW(),MATCH(DD$3,$K$2:$P$2,0))</f>
        <v>#N/A</v>
      </c>
      <c r="DE731" s="147" t="e" cm="1">
        <f t="array" ref="DE731">INDEX($K:$P,ROW(),MATCH(DE$3,$K$2:$P$2,0))</f>
        <v>#N/A</v>
      </c>
      <c r="DF731" s="147" t="e" cm="1">
        <f t="array" ref="DF731">INDEX($K:$P,ROW(),MATCH(DF$3,$K$2:$P$2,0))</f>
        <v>#N/A</v>
      </c>
      <c r="DG731" s="147" t="e" cm="1">
        <f t="array" ref="DG731">INDEX($K:$P,ROW(),MATCH(DG$3,$K$2:$P$2,0))</f>
        <v>#N/A</v>
      </c>
      <c r="DH731" s="147" t="e" cm="1">
        <f t="array" ref="DH731">INDEX($K:$P,ROW(),MATCH(DH$3,$K$2:$P$2,0))</f>
        <v>#N/A</v>
      </c>
      <c r="DI731" s="147" t="e" cm="1">
        <f t="array" ref="DI731">INDEX($K:$P,ROW(),MATCH(DI$3,$K$2:$P$2,0))</f>
        <v>#N/A</v>
      </c>
      <c r="DJ731" s="147" t="e" cm="1">
        <f t="array" ref="DJ731">INDEX($K:$P,ROW(),MATCH(DJ$3,$K$2:$P$2,0))</f>
        <v>#N/A</v>
      </c>
      <c r="DK731" s="147" t="e" cm="1">
        <f t="array" ref="DK731">INDEX($K:$P,ROW(),MATCH(DK$3,$K$2:$P$2,0))</f>
        <v>#N/A</v>
      </c>
      <c r="DL731" s="147" t="e" cm="1">
        <f t="array" ref="DL731">INDEX($K:$P,ROW(),MATCH(DL$3,$K$2:$P$2,0))</f>
        <v>#N/A</v>
      </c>
    </row>
    <row r="732" spans="1:116" x14ac:dyDescent="0.4">
      <c r="C732" t="s">
        <v>80</v>
      </c>
      <c r="D732" t="s">
        <v>272</v>
      </c>
      <c r="E732" s="8" t="str">
        <f t="shared" si="941"/>
        <v>732 GMV-PV</v>
      </c>
      <c r="G732" s="126" t="str">
        <f>"GMV - "&amp;G736</f>
        <v>GMV - (Primary label)</v>
      </c>
      <c r="H732" s="27"/>
      <c r="I732" s="78"/>
      <c r="J732" s="78"/>
      <c r="K732" s="118">
        <f t="shared" ref="K732:P732" ca="1" si="946">SUMIF($3:$3,K$2,732:732)</f>
        <v>600000</v>
      </c>
      <c r="L732" s="118">
        <f t="shared" ca="1" si="946"/>
        <v>600000</v>
      </c>
      <c r="M732" s="118">
        <f t="shared" ca="1" si="946"/>
        <v>600000</v>
      </c>
      <c r="N732" s="118">
        <f t="shared" ca="1" si="946"/>
        <v>600000</v>
      </c>
      <c r="O732" s="118">
        <f t="shared" ca="1" si="946"/>
        <v>600000</v>
      </c>
      <c r="P732" s="118">
        <f t="shared" ca="1" si="946"/>
        <v>600000</v>
      </c>
      <c r="R732" s="33"/>
      <c r="S732" s="148" cm="1">
        <f t="array" aca="1" ref="S732" ca="1">S731*INDIRECT(S730)</f>
        <v>50000</v>
      </c>
      <c r="T732" s="148" cm="1">
        <f t="array" aca="1" ref="T732" ca="1">T731*INDIRECT(T730)</f>
        <v>50000</v>
      </c>
      <c r="U732" s="148" cm="1">
        <f t="array" aca="1" ref="U732" ca="1">U731*INDIRECT(U730)</f>
        <v>50000</v>
      </c>
      <c r="V732" s="148" cm="1">
        <f t="array" aca="1" ref="V732" ca="1">V731*INDIRECT(V730)</f>
        <v>50000</v>
      </c>
      <c r="W732" s="148" cm="1">
        <f t="array" aca="1" ref="W732" ca="1">W731*INDIRECT(W730)</f>
        <v>50000</v>
      </c>
      <c r="X732" s="148" cm="1">
        <f t="array" aca="1" ref="X732" ca="1">X731*INDIRECT(X730)</f>
        <v>50000</v>
      </c>
      <c r="Y732" s="148" cm="1">
        <f t="array" aca="1" ref="Y732" ca="1">Y731*INDIRECT(Y730)</f>
        <v>50000</v>
      </c>
      <c r="Z732" s="148" cm="1">
        <f t="array" aca="1" ref="Z732" ca="1">Z731*INDIRECT(Z730)</f>
        <v>50000</v>
      </c>
      <c r="AA732" s="148" cm="1">
        <f t="array" aca="1" ref="AA732" ca="1">AA731*INDIRECT(AA730)</f>
        <v>50000</v>
      </c>
      <c r="AB732" s="148" cm="1">
        <f t="array" aca="1" ref="AB732" ca="1">AB731*INDIRECT(AB730)</f>
        <v>50000</v>
      </c>
      <c r="AC732" s="148" cm="1">
        <f t="array" aca="1" ref="AC732" ca="1">AC731*INDIRECT(AC730)</f>
        <v>50000</v>
      </c>
      <c r="AD732" s="148" cm="1">
        <f t="array" aca="1" ref="AD732" ca="1">AD731*INDIRECT(AD730)</f>
        <v>50000</v>
      </c>
      <c r="AE732" s="148" cm="1">
        <f t="array" aca="1" ref="AE732" ca="1">AE731*INDIRECT(AE730)</f>
        <v>50000</v>
      </c>
      <c r="AF732" s="148" cm="1">
        <f t="array" aca="1" ref="AF732" ca="1">AF731*INDIRECT(AF730)</f>
        <v>50000</v>
      </c>
      <c r="AG732" s="148" cm="1">
        <f t="array" aca="1" ref="AG732" ca="1">AG731*INDIRECT(AG730)</f>
        <v>50000</v>
      </c>
      <c r="AH732" s="148" cm="1">
        <f t="array" aca="1" ref="AH732" ca="1">AH731*INDIRECT(AH730)</f>
        <v>50000</v>
      </c>
      <c r="AI732" s="148" cm="1">
        <f t="array" aca="1" ref="AI732" ca="1">AI731*INDIRECT(AI730)</f>
        <v>50000</v>
      </c>
      <c r="AJ732" s="148" cm="1">
        <f t="array" aca="1" ref="AJ732" ca="1">AJ731*INDIRECT(AJ730)</f>
        <v>50000</v>
      </c>
      <c r="AK732" s="148" cm="1">
        <f t="array" aca="1" ref="AK732" ca="1">AK731*INDIRECT(AK730)</f>
        <v>50000</v>
      </c>
      <c r="AL732" s="148" cm="1">
        <f t="array" aca="1" ref="AL732" ca="1">AL731*INDIRECT(AL730)</f>
        <v>50000</v>
      </c>
      <c r="AM732" s="148" cm="1">
        <f t="array" aca="1" ref="AM732" ca="1">AM731*INDIRECT(AM730)</f>
        <v>50000</v>
      </c>
      <c r="AN732" s="148" cm="1">
        <f t="array" aca="1" ref="AN732" ca="1">AN731*INDIRECT(AN730)</f>
        <v>50000</v>
      </c>
      <c r="AO732" s="148" cm="1">
        <f t="array" aca="1" ref="AO732" ca="1">AO731*INDIRECT(AO730)</f>
        <v>50000</v>
      </c>
      <c r="AP732" s="148" cm="1">
        <f t="array" aca="1" ref="AP732" ca="1">AP731*INDIRECT(AP730)</f>
        <v>50000</v>
      </c>
      <c r="AQ732" s="148" cm="1">
        <f t="array" aca="1" ref="AQ732" ca="1">AQ731*INDIRECT(AQ730)</f>
        <v>50000</v>
      </c>
      <c r="AR732" s="148" cm="1">
        <f t="array" aca="1" ref="AR732" ca="1">AR731*INDIRECT(AR730)</f>
        <v>50000</v>
      </c>
      <c r="AS732" s="148" cm="1">
        <f t="array" aca="1" ref="AS732" ca="1">AS731*INDIRECT(AS730)</f>
        <v>50000</v>
      </c>
      <c r="AT732" s="148" cm="1">
        <f t="array" aca="1" ref="AT732" ca="1">AT731*INDIRECT(AT730)</f>
        <v>50000</v>
      </c>
      <c r="AU732" s="148" cm="1">
        <f t="array" aca="1" ref="AU732" ca="1">AU731*INDIRECT(AU730)</f>
        <v>50000</v>
      </c>
      <c r="AV732" s="148" cm="1">
        <f t="array" aca="1" ref="AV732" ca="1">AV731*INDIRECT(AV730)</f>
        <v>50000</v>
      </c>
      <c r="AW732" s="148" cm="1">
        <f t="array" aca="1" ref="AW732" ca="1">AW731*INDIRECT(AW730)</f>
        <v>50000</v>
      </c>
      <c r="AX732" s="148" cm="1">
        <f t="array" aca="1" ref="AX732" ca="1">AX731*INDIRECT(AX730)</f>
        <v>50000</v>
      </c>
      <c r="AY732" s="148" cm="1">
        <f t="array" aca="1" ref="AY732" ca="1">AY731*INDIRECT(AY730)</f>
        <v>50000</v>
      </c>
      <c r="AZ732" s="148" cm="1">
        <f t="array" aca="1" ref="AZ732" ca="1">AZ731*INDIRECT(AZ730)</f>
        <v>50000</v>
      </c>
      <c r="BA732" s="148" cm="1">
        <f t="array" aca="1" ref="BA732" ca="1">BA731*INDIRECT(BA730)</f>
        <v>50000</v>
      </c>
      <c r="BB732" s="148" cm="1">
        <f t="array" aca="1" ref="BB732" ca="1">BB731*INDIRECT(BB730)</f>
        <v>50000</v>
      </c>
      <c r="BC732" s="148" cm="1">
        <f t="array" aca="1" ref="BC732" ca="1">BC731*INDIRECT(BC730)</f>
        <v>50000</v>
      </c>
      <c r="BD732" s="148" cm="1">
        <f t="array" aca="1" ref="BD732" ca="1">BD731*INDIRECT(BD730)</f>
        <v>50000</v>
      </c>
      <c r="BE732" s="148" cm="1">
        <f t="array" aca="1" ref="BE732" ca="1">BE731*INDIRECT(BE730)</f>
        <v>50000</v>
      </c>
      <c r="BF732" s="148" cm="1">
        <f t="array" aca="1" ref="BF732" ca="1">BF731*INDIRECT(BF730)</f>
        <v>50000</v>
      </c>
      <c r="BG732" s="148" cm="1">
        <f t="array" aca="1" ref="BG732" ca="1">BG731*INDIRECT(BG730)</f>
        <v>50000</v>
      </c>
      <c r="BH732" s="148" cm="1">
        <f t="array" aca="1" ref="BH732" ca="1">BH731*INDIRECT(BH730)</f>
        <v>50000</v>
      </c>
      <c r="BI732" s="148" cm="1">
        <f t="array" aca="1" ref="BI732" ca="1">BI731*INDIRECT(BI730)</f>
        <v>50000</v>
      </c>
      <c r="BJ732" s="148" cm="1">
        <f t="array" aca="1" ref="BJ732" ca="1">BJ731*INDIRECT(BJ730)</f>
        <v>50000</v>
      </c>
      <c r="BK732" s="148" cm="1">
        <f t="array" aca="1" ref="BK732" ca="1">BK731*INDIRECT(BK730)</f>
        <v>50000</v>
      </c>
      <c r="BL732" s="148" cm="1">
        <f t="array" aca="1" ref="BL732" ca="1">BL731*INDIRECT(BL730)</f>
        <v>50000</v>
      </c>
      <c r="BM732" s="148" cm="1">
        <f t="array" aca="1" ref="BM732" ca="1">BM731*INDIRECT(BM730)</f>
        <v>50000</v>
      </c>
      <c r="BN732" s="148" cm="1">
        <f t="array" aca="1" ref="BN732" ca="1">BN731*INDIRECT(BN730)</f>
        <v>50000</v>
      </c>
      <c r="BO732" s="148" cm="1">
        <f t="array" aca="1" ref="BO732" ca="1">BO731*INDIRECT(BO730)</f>
        <v>50000</v>
      </c>
      <c r="BP732" s="148" cm="1">
        <f t="array" aca="1" ref="BP732" ca="1">BP731*INDIRECT(BP730)</f>
        <v>50000</v>
      </c>
      <c r="BQ732" s="148" cm="1">
        <f t="array" aca="1" ref="BQ732" ca="1">BQ731*INDIRECT(BQ730)</f>
        <v>50000</v>
      </c>
      <c r="BR732" s="148" cm="1">
        <f t="array" aca="1" ref="BR732" ca="1">BR731*INDIRECT(BR730)</f>
        <v>50000</v>
      </c>
      <c r="BS732" s="148" cm="1">
        <f t="array" aca="1" ref="BS732" ca="1">BS731*INDIRECT(BS730)</f>
        <v>50000</v>
      </c>
      <c r="BT732" s="148" cm="1">
        <f t="array" aca="1" ref="BT732" ca="1">BT731*INDIRECT(BT730)</f>
        <v>50000</v>
      </c>
      <c r="BU732" s="148" cm="1">
        <f t="array" aca="1" ref="BU732" ca="1">BU731*INDIRECT(BU730)</f>
        <v>50000</v>
      </c>
      <c r="BV732" s="148" cm="1">
        <f t="array" aca="1" ref="BV732" ca="1">BV731*INDIRECT(BV730)</f>
        <v>50000</v>
      </c>
      <c r="BW732" s="148" cm="1">
        <f t="array" aca="1" ref="BW732" ca="1">BW731*INDIRECT(BW730)</f>
        <v>50000</v>
      </c>
      <c r="BX732" s="148" cm="1">
        <f t="array" aca="1" ref="BX732" ca="1">BX731*INDIRECT(BX730)</f>
        <v>50000</v>
      </c>
      <c r="BY732" s="148" cm="1">
        <f t="array" aca="1" ref="BY732" ca="1">BY731*INDIRECT(BY730)</f>
        <v>50000</v>
      </c>
      <c r="BZ732" s="148" cm="1">
        <f t="array" aca="1" ref="BZ732" ca="1">BZ731*INDIRECT(BZ730)</f>
        <v>50000</v>
      </c>
      <c r="CA732" s="148" cm="1">
        <f t="array" aca="1" ref="CA732" ca="1">CA731*INDIRECT(CA730)</f>
        <v>50000</v>
      </c>
      <c r="CB732" s="148" cm="1">
        <f t="array" aca="1" ref="CB732" ca="1">CB731*INDIRECT(CB730)</f>
        <v>50000</v>
      </c>
      <c r="CC732" s="148" cm="1">
        <f t="array" aca="1" ref="CC732" ca="1">CC731*INDIRECT(CC730)</f>
        <v>50000</v>
      </c>
      <c r="CD732" s="148" cm="1">
        <f t="array" aca="1" ref="CD732" ca="1">CD731*INDIRECT(CD730)</f>
        <v>50000</v>
      </c>
      <c r="CE732" s="148" cm="1">
        <f t="array" aca="1" ref="CE732" ca="1">CE731*INDIRECT(CE730)</f>
        <v>50000</v>
      </c>
      <c r="CF732" s="148" cm="1">
        <f t="array" aca="1" ref="CF732" ca="1">CF731*INDIRECT(CF730)</f>
        <v>50000</v>
      </c>
      <c r="CG732" s="148" cm="1">
        <f t="array" aca="1" ref="CG732" ca="1">CG731*INDIRECT(CG730)</f>
        <v>50000</v>
      </c>
      <c r="CH732" s="148" cm="1">
        <f t="array" aca="1" ref="CH732" ca="1">CH731*INDIRECT(CH730)</f>
        <v>50000</v>
      </c>
      <c r="CI732" s="148" cm="1">
        <f t="array" aca="1" ref="CI732" ca="1">CI731*INDIRECT(CI730)</f>
        <v>50000</v>
      </c>
      <c r="CJ732" s="148" cm="1">
        <f t="array" aca="1" ref="CJ732" ca="1">CJ731*INDIRECT(CJ730)</f>
        <v>50000</v>
      </c>
      <c r="CK732" s="148" cm="1">
        <f t="array" aca="1" ref="CK732" ca="1">CK731*INDIRECT(CK730)</f>
        <v>50000</v>
      </c>
      <c r="CL732" s="148" cm="1">
        <f t="array" aca="1" ref="CL732" ca="1">CL731*INDIRECT(CL730)</f>
        <v>50000</v>
      </c>
      <c r="CN732" s="78"/>
      <c r="CO732" s="148" t="e" cm="1">
        <f t="array" aca="1" ref="CO732" ca="1">CO731*INDIRECT(CO730)</f>
        <v>#N/A</v>
      </c>
      <c r="CP732" s="148" t="e" cm="1">
        <f t="array" aca="1" ref="CP732" ca="1">CP731*INDIRECT(CP730)</f>
        <v>#N/A</v>
      </c>
      <c r="CQ732" s="148" t="e" cm="1">
        <f t="array" aca="1" ref="CQ732" ca="1">CQ731*INDIRECT(CQ730)</f>
        <v>#N/A</v>
      </c>
      <c r="CR732" s="148" t="e" cm="1">
        <f t="array" aca="1" ref="CR732" ca="1">CR731*INDIRECT(CR730)</f>
        <v>#N/A</v>
      </c>
      <c r="CS732" s="148" t="e" cm="1">
        <f t="array" aca="1" ref="CS732" ca="1">CS731*INDIRECT(CS730)</f>
        <v>#N/A</v>
      </c>
      <c r="CT732" s="148" t="e" cm="1">
        <f t="array" aca="1" ref="CT732" ca="1">CT731*INDIRECT(CT730)</f>
        <v>#N/A</v>
      </c>
      <c r="CU732" s="148" t="e" cm="1">
        <f t="array" aca="1" ref="CU732" ca="1">CU731*INDIRECT(CU730)</f>
        <v>#N/A</v>
      </c>
      <c r="CV732" s="148" t="e" cm="1">
        <f t="array" aca="1" ref="CV732" ca="1">CV731*INDIRECT(CV730)</f>
        <v>#N/A</v>
      </c>
      <c r="CW732" s="148" t="e" cm="1">
        <f t="array" aca="1" ref="CW732" ca="1">CW731*INDIRECT(CW730)</f>
        <v>#N/A</v>
      </c>
      <c r="CX732" s="148" t="e" cm="1">
        <f t="array" aca="1" ref="CX732" ca="1">CX731*INDIRECT(CX730)</f>
        <v>#N/A</v>
      </c>
      <c r="CY732" s="148" t="e" cm="1">
        <f t="array" aca="1" ref="CY732" ca="1">CY731*INDIRECT(CY730)</f>
        <v>#N/A</v>
      </c>
      <c r="CZ732" s="148" t="e" cm="1">
        <f t="array" aca="1" ref="CZ732" ca="1">CZ731*INDIRECT(CZ730)</f>
        <v>#N/A</v>
      </c>
      <c r="DA732" s="148" t="e" cm="1">
        <f t="array" aca="1" ref="DA732" ca="1">DA731*INDIRECT(DA730)</f>
        <v>#N/A</v>
      </c>
      <c r="DB732" s="148" t="e" cm="1">
        <f t="array" aca="1" ref="DB732" ca="1">DB731*INDIRECT(DB730)</f>
        <v>#N/A</v>
      </c>
      <c r="DC732" s="148" t="e" cm="1">
        <f t="array" aca="1" ref="DC732" ca="1">DC731*INDIRECT(DC730)</f>
        <v>#N/A</v>
      </c>
      <c r="DD732" s="148" t="e" cm="1">
        <f t="array" aca="1" ref="DD732" ca="1">DD731*INDIRECT(DD730)</f>
        <v>#N/A</v>
      </c>
      <c r="DE732" s="148" t="e" cm="1">
        <f t="array" aca="1" ref="DE732" ca="1">DE731*INDIRECT(DE730)</f>
        <v>#N/A</v>
      </c>
      <c r="DF732" s="148" t="e" cm="1">
        <f t="array" aca="1" ref="DF732" ca="1">DF731*INDIRECT(DF730)</f>
        <v>#N/A</v>
      </c>
      <c r="DG732" s="148" t="e" cm="1">
        <f t="array" aca="1" ref="DG732" ca="1">DG731*INDIRECT(DG730)</f>
        <v>#N/A</v>
      </c>
      <c r="DH732" s="148" t="e" cm="1">
        <f t="array" aca="1" ref="DH732" ca="1">DH731*INDIRECT(DH730)</f>
        <v>#N/A</v>
      </c>
      <c r="DI732" s="148" t="e" cm="1">
        <f t="array" aca="1" ref="DI732" ca="1">DI731*INDIRECT(DI730)</f>
        <v>#N/A</v>
      </c>
      <c r="DJ732" s="148" t="e" cm="1">
        <f t="array" aca="1" ref="DJ732" ca="1">DJ731*INDIRECT(DJ730)</f>
        <v>#N/A</v>
      </c>
      <c r="DK732" s="148" t="e" cm="1">
        <f t="array" aca="1" ref="DK732" ca="1">DK731*INDIRECT(DK730)</f>
        <v>#N/A</v>
      </c>
      <c r="DL732" s="148" t="e" cm="1">
        <f t="array" aca="1" ref="DL732" ca="1">DL731*INDIRECT(DL730)</f>
        <v>#N/A</v>
      </c>
    </row>
    <row r="733" spans="1:116" x14ac:dyDescent="0.4">
      <c r="B733" t="str">
        <f>E733</f>
        <v>733 GMV-PV</v>
      </c>
      <c r="D733" t="s">
        <v>272</v>
      </c>
      <c r="E733" s="8" t="str">
        <f t="shared" si="941"/>
        <v>733 GMV-PV</v>
      </c>
      <c r="G733" s="145" t="s">
        <v>79</v>
      </c>
      <c r="H733" s="12"/>
      <c r="I733" s="60"/>
      <c r="J733" s="60"/>
      <c r="K733" s="16">
        <v>0.1</v>
      </c>
      <c r="L733" s="16">
        <v>0.1</v>
      </c>
      <c r="M733" s="16">
        <v>0.1</v>
      </c>
      <c r="N733" s="16">
        <v>0.1</v>
      </c>
      <c r="O733" s="16">
        <v>0.1</v>
      </c>
      <c r="P733" s="16">
        <v>0.1</v>
      </c>
      <c r="R733" s="20"/>
      <c r="S733" s="150" cm="1">
        <f t="array" ref="S733">INDEX($K:$P,ROW(),MATCH(S$3,$K$2:$P$2,0))</f>
        <v>0.1</v>
      </c>
      <c r="T733" s="150" cm="1">
        <f t="array" ref="T733">INDEX($K:$P,ROW(),MATCH(T$3,$K$2:$P$2,0))</f>
        <v>0.1</v>
      </c>
      <c r="U733" s="150" cm="1">
        <f t="array" ref="U733">INDEX($K:$P,ROW(),MATCH(U$3,$K$2:$P$2,0))</f>
        <v>0.1</v>
      </c>
      <c r="V733" s="150" cm="1">
        <f t="array" ref="V733">INDEX($K:$P,ROW(),MATCH(V$3,$K$2:$P$2,0))</f>
        <v>0.1</v>
      </c>
      <c r="W733" s="150" cm="1">
        <f t="array" ref="W733">INDEX($K:$P,ROW(),MATCH(W$3,$K$2:$P$2,0))</f>
        <v>0.1</v>
      </c>
      <c r="X733" s="150" cm="1">
        <f t="array" ref="X733">INDEX($K:$P,ROW(),MATCH(X$3,$K$2:$P$2,0))</f>
        <v>0.1</v>
      </c>
      <c r="Y733" s="150" cm="1">
        <f t="array" ref="Y733">INDEX($K:$P,ROW(),MATCH(Y$3,$K$2:$P$2,0))</f>
        <v>0.1</v>
      </c>
      <c r="Z733" s="150" cm="1">
        <f t="array" ref="Z733">INDEX($K:$P,ROW(),MATCH(Z$3,$K$2:$P$2,0))</f>
        <v>0.1</v>
      </c>
      <c r="AA733" s="150" cm="1">
        <f t="array" ref="AA733">INDEX($K:$P,ROW(),MATCH(AA$3,$K$2:$P$2,0))</f>
        <v>0.1</v>
      </c>
      <c r="AB733" s="150" cm="1">
        <f t="array" ref="AB733">INDEX($K:$P,ROW(),MATCH(AB$3,$K$2:$P$2,0))</f>
        <v>0.1</v>
      </c>
      <c r="AC733" s="150" cm="1">
        <f t="array" ref="AC733">INDEX($K:$P,ROW(),MATCH(AC$3,$K$2:$P$2,0))</f>
        <v>0.1</v>
      </c>
      <c r="AD733" s="150" cm="1">
        <f t="array" ref="AD733">INDEX($K:$P,ROW(),MATCH(AD$3,$K$2:$P$2,0))</f>
        <v>0.1</v>
      </c>
      <c r="AE733" s="150" cm="1">
        <f t="array" ref="AE733">INDEX($K:$P,ROW(),MATCH(AE$3,$K$2:$P$2,0))</f>
        <v>0.1</v>
      </c>
      <c r="AF733" s="150" cm="1">
        <f t="array" ref="AF733">INDEX($K:$P,ROW(),MATCH(AF$3,$K$2:$P$2,0))</f>
        <v>0.1</v>
      </c>
      <c r="AG733" s="150" cm="1">
        <f t="array" ref="AG733">INDEX($K:$P,ROW(),MATCH(AG$3,$K$2:$P$2,0))</f>
        <v>0.1</v>
      </c>
      <c r="AH733" s="150" cm="1">
        <f t="array" ref="AH733">INDEX($K:$P,ROW(),MATCH(AH$3,$K$2:$P$2,0))</f>
        <v>0.1</v>
      </c>
      <c r="AI733" s="150" cm="1">
        <f t="array" ref="AI733">INDEX($K:$P,ROW(),MATCH(AI$3,$K$2:$P$2,0))</f>
        <v>0.1</v>
      </c>
      <c r="AJ733" s="150" cm="1">
        <f t="array" ref="AJ733">INDEX($K:$P,ROW(),MATCH(AJ$3,$K$2:$P$2,0))</f>
        <v>0.1</v>
      </c>
      <c r="AK733" s="150" cm="1">
        <f t="array" ref="AK733">INDEX($K:$P,ROW(),MATCH(AK$3,$K$2:$P$2,0))</f>
        <v>0.1</v>
      </c>
      <c r="AL733" s="150" cm="1">
        <f t="array" ref="AL733">INDEX($K:$P,ROW(),MATCH(AL$3,$K$2:$P$2,0))</f>
        <v>0.1</v>
      </c>
      <c r="AM733" s="150" cm="1">
        <f t="array" ref="AM733">INDEX($K:$P,ROW(),MATCH(AM$3,$K$2:$P$2,0))</f>
        <v>0.1</v>
      </c>
      <c r="AN733" s="150" cm="1">
        <f t="array" ref="AN733">INDEX($K:$P,ROW(),MATCH(AN$3,$K$2:$P$2,0))</f>
        <v>0.1</v>
      </c>
      <c r="AO733" s="150" cm="1">
        <f t="array" ref="AO733">INDEX($K:$P,ROW(),MATCH(AO$3,$K$2:$P$2,0))</f>
        <v>0.1</v>
      </c>
      <c r="AP733" s="150" cm="1">
        <f t="array" ref="AP733">INDEX($K:$P,ROW(),MATCH(AP$3,$K$2:$P$2,0))</f>
        <v>0.1</v>
      </c>
      <c r="AQ733" s="150" cm="1">
        <f t="array" ref="AQ733">INDEX($K:$P,ROW(),MATCH(AQ$3,$K$2:$P$2,0))</f>
        <v>0.1</v>
      </c>
      <c r="AR733" s="150" cm="1">
        <f t="array" ref="AR733">INDEX($K:$P,ROW(),MATCH(AR$3,$K$2:$P$2,0))</f>
        <v>0.1</v>
      </c>
      <c r="AS733" s="150" cm="1">
        <f t="array" ref="AS733">INDEX($K:$P,ROW(),MATCH(AS$3,$K$2:$P$2,0))</f>
        <v>0.1</v>
      </c>
      <c r="AT733" s="150" cm="1">
        <f t="array" ref="AT733">INDEX($K:$P,ROW(),MATCH(AT$3,$K$2:$P$2,0))</f>
        <v>0.1</v>
      </c>
      <c r="AU733" s="150" cm="1">
        <f t="array" ref="AU733">INDEX($K:$P,ROW(),MATCH(AU$3,$K$2:$P$2,0))</f>
        <v>0.1</v>
      </c>
      <c r="AV733" s="150" cm="1">
        <f t="array" ref="AV733">INDEX($K:$P,ROW(),MATCH(AV$3,$K$2:$P$2,0))</f>
        <v>0.1</v>
      </c>
      <c r="AW733" s="150" cm="1">
        <f t="array" ref="AW733">INDEX($K:$P,ROW(),MATCH(AW$3,$K$2:$P$2,0))</f>
        <v>0.1</v>
      </c>
      <c r="AX733" s="150" cm="1">
        <f t="array" ref="AX733">INDEX($K:$P,ROW(),MATCH(AX$3,$K$2:$P$2,0))</f>
        <v>0.1</v>
      </c>
      <c r="AY733" s="150" cm="1">
        <f t="array" ref="AY733">INDEX($K:$P,ROW(),MATCH(AY$3,$K$2:$P$2,0))</f>
        <v>0.1</v>
      </c>
      <c r="AZ733" s="150" cm="1">
        <f t="array" ref="AZ733">INDEX($K:$P,ROW(),MATCH(AZ$3,$K$2:$P$2,0))</f>
        <v>0.1</v>
      </c>
      <c r="BA733" s="150" cm="1">
        <f t="array" ref="BA733">INDEX($K:$P,ROW(),MATCH(BA$3,$K$2:$P$2,0))</f>
        <v>0.1</v>
      </c>
      <c r="BB733" s="150" cm="1">
        <f t="array" ref="BB733">INDEX($K:$P,ROW(),MATCH(BB$3,$K$2:$P$2,0))</f>
        <v>0.1</v>
      </c>
      <c r="BC733" s="150" cm="1">
        <f t="array" ref="BC733">INDEX($K:$P,ROW(),MATCH(BC$3,$K$2:$P$2,0))</f>
        <v>0.1</v>
      </c>
      <c r="BD733" s="150" cm="1">
        <f t="array" ref="BD733">INDEX($K:$P,ROW(),MATCH(BD$3,$K$2:$P$2,0))</f>
        <v>0.1</v>
      </c>
      <c r="BE733" s="150" cm="1">
        <f t="array" ref="BE733">INDEX($K:$P,ROW(),MATCH(BE$3,$K$2:$P$2,0))</f>
        <v>0.1</v>
      </c>
      <c r="BF733" s="150" cm="1">
        <f t="array" ref="BF733">INDEX($K:$P,ROW(),MATCH(BF$3,$K$2:$P$2,0))</f>
        <v>0.1</v>
      </c>
      <c r="BG733" s="150" cm="1">
        <f t="array" ref="BG733">INDEX($K:$P,ROW(),MATCH(BG$3,$K$2:$P$2,0))</f>
        <v>0.1</v>
      </c>
      <c r="BH733" s="150" cm="1">
        <f t="array" ref="BH733">INDEX($K:$P,ROW(),MATCH(BH$3,$K$2:$P$2,0))</f>
        <v>0.1</v>
      </c>
      <c r="BI733" s="150" cm="1">
        <f t="array" ref="BI733">INDEX($K:$P,ROW(),MATCH(BI$3,$K$2:$P$2,0))</f>
        <v>0.1</v>
      </c>
      <c r="BJ733" s="150" cm="1">
        <f t="array" ref="BJ733">INDEX($K:$P,ROW(),MATCH(BJ$3,$K$2:$P$2,0))</f>
        <v>0.1</v>
      </c>
      <c r="BK733" s="150" cm="1">
        <f t="array" ref="BK733">INDEX($K:$P,ROW(),MATCH(BK$3,$K$2:$P$2,0))</f>
        <v>0.1</v>
      </c>
      <c r="BL733" s="150" cm="1">
        <f t="array" ref="BL733">INDEX($K:$P,ROW(),MATCH(BL$3,$K$2:$P$2,0))</f>
        <v>0.1</v>
      </c>
      <c r="BM733" s="150" cm="1">
        <f t="array" ref="BM733">INDEX($K:$P,ROW(),MATCH(BM$3,$K$2:$P$2,0))</f>
        <v>0.1</v>
      </c>
      <c r="BN733" s="150" cm="1">
        <f t="array" ref="BN733">INDEX($K:$P,ROW(),MATCH(BN$3,$K$2:$P$2,0))</f>
        <v>0.1</v>
      </c>
      <c r="BO733" s="150" cm="1">
        <f t="array" ref="BO733">INDEX($K:$P,ROW(),MATCH(BO$3,$K$2:$P$2,0))</f>
        <v>0.1</v>
      </c>
      <c r="BP733" s="150" cm="1">
        <f t="array" ref="BP733">INDEX($K:$P,ROW(),MATCH(BP$3,$K$2:$P$2,0))</f>
        <v>0.1</v>
      </c>
      <c r="BQ733" s="150" cm="1">
        <f t="array" ref="BQ733">INDEX($K:$P,ROW(),MATCH(BQ$3,$K$2:$P$2,0))</f>
        <v>0.1</v>
      </c>
      <c r="BR733" s="150" cm="1">
        <f t="array" ref="BR733">INDEX($K:$P,ROW(),MATCH(BR$3,$K$2:$P$2,0))</f>
        <v>0.1</v>
      </c>
      <c r="BS733" s="150" cm="1">
        <f t="array" ref="BS733">INDEX($K:$P,ROW(),MATCH(BS$3,$K$2:$P$2,0))</f>
        <v>0.1</v>
      </c>
      <c r="BT733" s="150" cm="1">
        <f t="array" ref="BT733">INDEX($K:$P,ROW(),MATCH(BT$3,$K$2:$P$2,0))</f>
        <v>0.1</v>
      </c>
      <c r="BU733" s="150" cm="1">
        <f t="array" ref="BU733">INDEX($K:$P,ROW(),MATCH(BU$3,$K$2:$P$2,0))</f>
        <v>0.1</v>
      </c>
      <c r="BV733" s="150" cm="1">
        <f t="array" ref="BV733">INDEX($K:$P,ROW(),MATCH(BV$3,$K$2:$P$2,0))</f>
        <v>0.1</v>
      </c>
      <c r="BW733" s="150" cm="1">
        <f t="array" ref="BW733">INDEX($K:$P,ROW(),MATCH(BW$3,$K$2:$P$2,0))</f>
        <v>0.1</v>
      </c>
      <c r="BX733" s="150" cm="1">
        <f t="array" ref="BX733">INDEX($K:$P,ROW(),MATCH(BX$3,$K$2:$P$2,0))</f>
        <v>0.1</v>
      </c>
      <c r="BY733" s="150" cm="1">
        <f t="array" ref="BY733">INDEX($K:$P,ROW(),MATCH(BY$3,$K$2:$P$2,0))</f>
        <v>0.1</v>
      </c>
      <c r="BZ733" s="150" cm="1">
        <f t="array" ref="BZ733">INDEX($K:$P,ROW(),MATCH(BZ$3,$K$2:$P$2,0))</f>
        <v>0.1</v>
      </c>
      <c r="CA733" s="150" cm="1">
        <f t="array" ref="CA733">INDEX($K:$P,ROW(),MATCH(CA$3,$K$2:$P$2,0))</f>
        <v>0.1</v>
      </c>
      <c r="CB733" s="150" cm="1">
        <f t="array" ref="CB733">INDEX($K:$P,ROW(),MATCH(CB$3,$K$2:$P$2,0))</f>
        <v>0.1</v>
      </c>
      <c r="CC733" s="150" cm="1">
        <f t="array" ref="CC733">INDEX($K:$P,ROW(),MATCH(CC$3,$K$2:$P$2,0))</f>
        <v>0.1</v>
      </c>
      <c r="CD733" s="150" cm="1">
        <f t="array" ref="CD733">INDEX($K:$P,ROW(),MATCH(CD$3,$K$2:$P$2,0))</f>
        <v>0.1</v>
      </c>
      <c r="CE733" s="150" cm="1">
        <f t="array" ref="CE733">INDEX($K:$P,ROW(),MATCH(CE$3,$K$2:$P$2,0))</f>
        <v>0.1</v>
      </c>
      <c r="CF733" s="150" cm="1">
        <f t="array" ref="CF733">INDEX($K:$P,ROW(),MATCH(CF$3,$K$2:$P$2,0))</f>
        <v>0.1</v>
      </c>
      <c r="CG733" s="150" cm="1">
        <f t="array" ref="CG733">INDEX($K:$P,ROW(),MATCH(CG$3,$K$2:$P$2,0))</f>
        <v>0.1</v>
      </c>
      <c r="CH733" s="150" cm="1">
        <f t="array" ref="CH733">INDEX($K:$P,ROW(),MATCH(CH$3,$K$2:$P$2,0))</f>
        <v>0.1</v>
      </c>
      <c r="CI733" s="150" cm="1">
        <f t="array" ref="CI733">INDEX($K:$P,ROW(),MATCH(CI$3,$K$2:$P$2,0))</f>
        <v>0.1</v>
      </c>
      <c r="CJ733" s="150" cm="1">
        <f t="array" ref="CJ733">INDEX($K:$P,ROW(),MATCH(CJ$3,$K$2:$P$2,0))</f>
        <v>0.1</v>
      </c>
      <c r="CK733" s="150" cm="1">
        <f t="array" ref="CK733">INDEX($K:$P,ROW(),MATCH(CK$3,$K$2:$P$2,0))</f>
        <v>0.1</v>
      </c>
      <c r="CL733" s="150" cm="1">
        <f t="array" ref="CL733">INDEX($K:$P,ROW(),MATCH(CL$3,$K$2:$P$2,0))</f>
        <v>0.1</v>
      </c>
      <c r="CN733" s="60"/>
      <c r="CO733" s="150" t="e" cm="1">
        <f t="array" ref="CO733">INDEX($K:$P,ROW(),MATCH(CO$3,$K$2:$P$2,0))</f>
        <v>#N/A</v>
      </c>
      <c r="CP733" s="150" t="e" cm="1">
        <f t="array" ref="CP733">INDEX($K:$P,ROW(),MATCH(CP$3,$K$2:$P$2,0))</f>
        <v>#N/A</v>
      </c>
      <c r="CQ733" s="150" t="e" cm="1">
        <f t="array" ref="CQ733">INDEX($K:$P,ROW(),MATCH(CQ$3,$K$2:$P$2,0))</f>
        <v>#N/A</v>
      </c>
      <c r="CR733" s="150" t="e" cm="1">
        <f t="array" ref="CR733">INDEX($K:$P,ROW(),MATCH(CR$3,$K$2:$P$2,0))</f>
        <v>#N/A</v>
      </c>
      <c r="CS733" s="150" t="e" cm="1">
        <f t="array" ref="CS733">INDEX($K:$P,ROW(),MATCH(CS$3,$K$2:$P$2,0))</f>
        <v>#N/A</v>
      </c>
      <c r="CT733" s="150" t="e" cm="1">
        <f t="array" ref="CT733">INDEX($K:$P,ROW(),MATCH(CT$3,$K$2:$P$2,0))</f>
        <v>#N/A</v>
      </c>
      <c r="CU733" s="150" t="e" cm="1">
        <f t="array" ref="CU733">INDEX($K:$P,ROW(),MATCH(CU$3,$K$2:$P$2,0))</f>
        <v>#N/A</v>
      </c>
      <c r="CV733" s="150" t="e" cm="1">
        <f t="array" ref="CV733">INDEX($K:$P,ROW(),MATCH(CV$3,$K$2:$P$2,0))</f>
        <v>#N/A</v>
      </c>
      <c r="CW733" s="150" t="e" cm="1">
        <f t="array" ref="CW733">INDEX($K:$P,ROW(),MATCH(CW$3,$K$2:$P$2,0))</f>
        <v>#N/A</v>
      </c>
      <c r="CX733" s="150" t="e" cm="1">
        <f t="array" ref="CX733">INDEX($K:$P,ROW(),MATCH(CX$3,$K$2:$P$2,0))</f>
        <v>#N/A</v>
      </c>
      <c r="CY733" s="150" t="e" cm="1">
        <f t="array" ref="CY733">INDEX($K:$P,ROW(),MATCH(CY$3,$K$2:$P$2,0))</f>
        <v>#N/A</v>
      </c>
      <c r="CZ733" s="150" t="e" cm="1">
        <f t="array" ref="CZ733">INDEX($K:$P,ROW(),MATCH(CZ$3,$K$2:$P$2,0))</f>
        <v>#N/A</v>
      </c>
      <c r="DA733" s="150" t="e" cm="1">
        <f t="array" ref="DA733">INDEX($K:$P,ROW(),MATCH(DA$3,$K$2:$P$2,0))</f>
        <v>#N/A</v>
      </c>
      <c r="DB733" s="150" t="e" cm="1">
        <f t="array" ref="DB733">INDEX($K:$P,ROW(),MATCH(DB$3,$K$2:$P$2,0))</f>
        <v>#N/A</v>
      </c>
      <c r="DC733" s="150" t="e" cm="1">
        <f t="array" ref="DC733">INDEX($K:$P,ROW(),MATCH(DC$3,$K$2:$P$2,0))</f>
        <v>#N/A</v>
      </c>
      <c r="DD733" s="150" t="e" cm="1">
        <f t="array" ref="DD733">INDEX($K:$P,ROW(),MATCH(DD$3,$K$2:$P$2,0))</f>
        <v>#N/A</v>
      </c>
      <c r="DE733" s="150" t="e" cm="1">
        <f t="array" ref="DE733">INDEX($K:$P,ROW(),MATCH(DE$3,$K$2:$P$2,0))</f>
        <v>#N/A</v>
      </c>
      <c r="DF733" s="150" t="e" cm="1">
        <f t="array" ref="DF733">INDEX($K:$P,ROW(),MATCH(DF$3,$K$2:$P$2,0))</f>
        <v>#N/A</v>
      </c>
      <c r="DG733" s="150" t="e" cm="1">
        <f t="array" ref="DG733">INDEX($K:$P,ROW(),MATCH(DG$3,$K$2:$P$2,0))</f>
        <v>#N/A</v>
      </c>
      <c r="DH733" s="150" t="e" cm="1">
        <f t="array" ref="DH733">INDEX($K:$P,ROW(),MATCH(DH$3,$K$2:$P$2,0))</f>
        <v>#N/A</v>
      </c>
      <c r="DI733" s="150" t="e" cm="1">
        <f t="array" ref="DI733">INDEX($K:$P,ROW(),MATCH(DI$3,$K$2:$P$2,0))</f>
        <v>#N/A</v>
      </c>
      <c r="DJ733" s="150" t="e" cm="1">
        <f t="array" ref="DJ733">INDEX($K:$P,ROW(),MATCH(DJ$3,$K$2:$P$2,0))</f>
        <v>#N/A</v>
      </c>
      <c r="DK733" s="150" t="e" cm="1">
        <f t="array" ref="DK733">INDEX($K:$P,ROW(),MATCH(DK$3,$K$2:$P$2,0))</f>
        <v>#N/A</v>
      </c>
      <c r="DL733" s="150" t="e" cm="1">
        <f t="array" ref="DL733">INDEX($K:$P,ROW(),MATCH(DL$3,$K$2:$P$2,0))</f>
        <v>#N/A</v>
      </c>
    </row>
    <row r="734" spans="1:116" x14ac:dyDescent="0.4">
      <c r="C734" t="s">
        <v>198</v>
      </c>
      <c r="D734" t="s">
        <v>272</v>
      </c>
      <c r="E734" s="8" t="str">
        <f t="shared" si="941"/>
        <v>734 GMV-PV</v>
      </c>
      <c r="G734" s="126" t="str">
        <f>"Revenue - "&amp;G736</f>
        <v>Revenue - (Primary label)</v>
      </c>
      <c r="H734" s="27"/>
      <c r="I734" s="78"/>
      <c r="J734" s="78"/>
      <c r="K734" s="118">
        <f t="shared" ref="K734:P734" ca="1" si="947">SUMIF($3:$3,K$2,734:734)</f>
        <v>60000</v>
      </c>
      <c r="L734" s="118">
        <f t="shared" ca="1" si="947"/>
        <v>60000</v>
      </c>
      <c r="M734" s="118">
        <f t="shared" ca="1" si="947"/>
        <v>60000</v>
      </c>
      <c r="N734" s="118">
        <f t="shared" ca="1" si="947"/>
        <v>60000</v>
      </c>
      <c r="O734" s="118">
        <f t="shared" ca="1" si="947"/>
        <v>60000</v>
      </c>
      <c r="P734" s="118">
        <f t="shared" ca="1" si="947"/>
        <v>60000</v>
      </c>
      <c r="R734" s="33"/>
      <c r="S734" s="148">
        <f t="shared" ref="S734:AX734" ca="1" si="948">S733*S732</f>
        <v>5000</v>
      </c>
      <c r="T734" s="148">
        <f t="shared" ca="1" si="948"/>
        <v>5000</v>
      </c>
      <c r="U734" s="148">
        <f t="shared" ca="1" si="948"/>
        <v>5000</v>
      </c>
      <c r="V734" s="148">
        <f t="shared" ca="1" si="948"/>
        <v>5000</v>
      </c>
      <c r="W734" s="148">
        <f t="shared" ca="1" si="948"/>
        <v>5000</v>
      </c>
      <c r="X734" s="148">
        <f t="shared" ca="1" si="948"/>
        <v>5000</v>
      </c>
      <c r="Y734" s="148">
        <f t="shared" ca="1" si="948"/>
        <v>5000</v>
      </c>
      <c r="Z734" s="148">
        <f t="shared" ca="1" si="948"/>
        <v>5000</v>
      </c>
      <c r="AA734" s="148">
        <f t="shared" ca="1" si="948"/>
        <v>5000</v>
      </c>
      <c r="AB734" s="148">
        <f t="shared" ca="1" si="948"/>
        <v>5000</v>
      </c>
      <c r="AC734" s="148">
        <f t="shared" ca="1" si="948"/>
        <v>5000</v>
      </c>
      <c r="AD734" s="148">
        <f t="shared" ca="1" si="948"/>
        <v>5000</v>
      </c>
      <c r="AE734" s="148">
        <f t="shared" ca="1" si="948"/>
        <v>5000</v>
      </c>
      <c r="AF734" s="148">
        <f t="shared" ca="1" si="948"/>
        <v>5000</v>
      </c>
      <c r="AG734" s="148">
        <f t="shared" ca="1" si="948"/>
        <v>5000</v>
      </c>
      <c r="AH734" s="148">
        <f t="shared" ca="1" si="948"/>
        <v>5000</v>
      </c>
      <c r="AI734" s="148">
        <f t="shared" ca="1" si="948"/>
        <v>5000</v>
      </c>
      <c r="AJ734" s="148">
        <f t="shared" ca="1" si="948"/>
        <v>5000</v>
      </c>
      <c r="AK734" s="148">
        <f t="shared" ca="1" si="948"/>
        <v>5000</v>
      </c>
      <c r="AL734" s="148">
        <f t="shared" ca="1" si="948"/>
        <v>5000</v>
      </c>
      <c r="AM734" s="148">
        <f t="shared" ca="1" si="948"/>
        <v>5000</v>
      </c>
      <c r="AN734" s="148">
        <f t="shared" ca="1" si="948"/>
        <v>5000</v>
      </c>
      <c r="AO734" s="148">
        <f t="shared" ca="1" si="948"/>
        <v>5000</v>
      </c>
      <c r="AP734" s="148">
        <f t="shared" ca="1" si="948"/>
        <v>5000</v>
      </c>
      <c r="AQ734" s="148">
        <f t="shared" ca="1" si="948"/>
        <v>5000</v>
      </c>
      <c r="AR734" s="148">
        <f t="shared" ca="1" si="948"/>
        <v>5000</v>
      </c>
      <c r="AS734" s="148">
        <f t="shared" ca="1" si="948"/>
        <v>5000</v>
      </c>
      <c r="AT734" s="148">
        <f t="shared" ca="1" si="948"/>
        <v>5000</v>
      </c>
      <c r="AU734" s="148">
        <f t="shared" ca="1" si="948"/>
        <v>5000</v>
      </c>
      <c r="AV734" s="148">
        <f t="shared" ca="1" si="948"/>
        <v>5000</v>
      </c>
      <c r="AW734" s="148">
        <f t="shared" ca="1" si="948"/>
        <v>5000</v>
      </c>
      <c r="AX734" s="148">
        <f t="shared" ca="1" si="948"/>
        <v>5000</v>
      </c>
      <c r="AY734" s="148">
        <f t="shared" ref="AY734:CD734" ca="1" si="949">AY733*AY732</f>
        <v>5000</v>
      </c>
      <c r="AZ734" s="148">
        <f t="shared" ca="1" si="949"/>
        <v>5000</v>
      </c>
      <c r="BA734" s="148">
        <f t="shared" ca="1" si="949"/>
        <v>5000</v>
      </c>
      <c r="BB734" s="148">
        <f t="shared" ca="1" si="949"/>
        <v>5000</v>
      </c>
      <c r="BC734" s="148">
        <f t="shared" ca="1" si="949"/>
        <v>5000</v>
      </c>
      <c r="BD734" s="148">
        <f t="shared" ca="1" si="949"/>
        <v>5000</v>
      </c>
      <c r="BE734" s="148">
        <f t="shared" ca="1" si="949"/>
        <v>5000</v>
      </c>
      <c r="BF734" s="148">
        <f t="shared" ca="1" si="949"/>
        <v>5000</v>
      </c>
      <c r="BG734" s="148">
        <f t="shared" ca="1" si="949"/>
        <v>5000</v>
      </c>
      <c r="BH734" s="148">
        <f t="shared" ca="1" si="949"/>
        <v>5000</v>
      </c>
      <c r="BI734" s="148">
        <f t="shared" ca="1" si="949"/>
        <v>5000</v>
      </c>
      <c r="BJ734" s="148">
        <f t="shared" ca="1" si="949"/>
        <v>5000</v>
      </c>
      <c r="BK734" s="148">
        <f t="shared" ca="1" si="949"/>
        <v>5000</v>
      </c>
      <c r="BL734" s="148">
        <f t="shared" ca="1" si="949"/>
        <v>5000</v>
      </c>
      <c r="BM734" s="148">
        <f t="shared" ca="1" si="949"/>
        <v>5000</v>
      </c>
      <c r="BN734" s="148">
        <f t="shared" ca="1" si="949"/>
        <v>5000</v>
      </c>
      <c r="BO734" s="148">
        <f t="shared" ca="1" si="949"/>
        <v>5000</v>
      </c>
      <c r="BP734" s="148">
        <f t="shared" ca="1" si="949"/>
        <v>5000</v>
      </c>
      <c r="BQ734" s="148">
        <f t="shared" ca="1" si="949"/>
        <v>5000</v>
      </c>
      <c r="BR734" s="148">
        <f t="shared" ca="1" si="949"/>
        <v>5000</v>
      </c>
      <c r="BS734" s="148">
        <f t="shared" ca="1" si="949"/>
        <v>5000</v>
      </c>
      <c r="BT734" s="148">
        <f t="shared" ca="1" si="949"/>
        <v>5000</v>
      </c>
      <c r="BU734" s="148">
        <f t="shared" ca="1" si="949"/>
        <v>5000</v>
      </c>
      <c r="BV734" s="148">
        <f t="shared" ca="1" si="949"/>
        <v>5000</v>
      </c>
      <c r="BW734" s="148">
        <f t="shared" ca="1" si="949"/>
        <v>5000</v>
      </c>
      <c r="BX734" s="148">
        <f t="shared" ca="1" si="949"/>
        <v>5000</v>
      </c>
      <c r="BY734" s="148">
        <f t="shared" ca="1" si="949"/>
        <v>5000</v>
      </c>
      <c r="BZ734" s="148">
        <f t="shared" ca="1" si="949"/>
        <v>5000</v>
      </c>
      <c r="CA734" s="148">
        <f t="shared" ca="1" si="949"/>
        <v>5000</v>
      </c>
      <c r="CB734" s="148">
        <f t="shared" ca="1" si="949"/>
        <v>5000</v>
      </c>
      <c r="CC734" s="148">
        <f t="shared" ca="1" si="949"/>
        <v>5000</v>
      </c>
      <c r="CD734" s="148">
        <f t="shared" ca="1" si="949"/>
        <v>5000</v>
      </c>
      <c r="CE734" s="148">
        <f t="shared" ref="CE734:CL734" ca="1" si="950">CE733*CE732</f>
        <v>5000</v>
      </c>
      <c r="CF734" s="148">
        <f t="shared" ca="1" si="950"/>
        <v>5000</v>
      </c>
      <c r="CG734" s="148">
        <f t="shared" ca="1" si="950"/>
        <v>5000</v>
      </c>
      <c r="CH734" s="148">
        <f t="shared" ca="1" si="950"/>
        <v>5000</v>
      </c>
      <c r="CI734" s="148">
        <f t="shared" ca="1" si="950"/>
        <v>5000</v>
      </c>
      <c r="CJ734" s="148">
        <f t="shared" ca="1" si="950"/>
        <v>5000</v>
      </c>
      <c r="CK734" s="148">
        <f t="shared" ca="1" si="950"/>
        <v>5000</v>
      </c>
      <c r="CL734" s="148">
        <f t="shared" ca="1" si="950"/>
        <v>5000</v>
      </c>
      <c r="CN734" s="78"/>
      <c r="CO734" s="148" t="e">
        <f t="shared" ref="CO734:DK734" ca="1" si="951">CO733*CO732</f>
        <v>#N/A</v>
      </c>
      <c r="CP734" s="148" t="e">
        <f t="shared" ca="1" si="951"/>
        <v>#N/A</v>
      </c>
      <c r="CQ734" s="148" t="e">
        <f t="shared" ca="1" si="951"/>
        <v>#N/A</v>
      </c>
      <c r="CR734" s="148" t="e">
        <f t="shared" ca="1" si="951"/>
        <v>#N/A</v>
      </c>
      <c r="CS734" s="148" t="e">
        <f t="shared" ca="1" si="951"/>
        <v>#N/A</v>
      </c>
      <c r="CT734" s="148" t="e">
        <f t="shared" ca="1" si="951"/>
        <v>#N/A</v>
      </c>
      <c r="CU734" s="148" t="e">
        <f t="shared" ca="1" si="951"/>
        <v>#N/A</v>
      </c>
      <c r="CV734" s="148" t="e">
        <f t="shared" ca="1" si="951"/>
        <v>#N/A</v>
      </c>
      <c r="CW734" s="148" t="e">
        <f t="shared" ca="1" si="951"/>
        <v>#N/A</v>
      </c>
      <c r="CX734" s="148" t="e">
        <f t="shared" ca="1" si="951"/>
        <v>#N/A</v>
      </c>
      <c r="CY734" s="148" t="e">
        <f t="shared" ca="1" si="951"/>
        <v>#N/A</v>
      </c>
      <c r="CZ734" s="148" t="e">
        <f t="shared" ca="1" si="951"/>
        <v>#N/A</v>
      </c>
      <c r="DA734" s="148" t="e">
        <f t="shared" ca="1" si="951"/>
        <v>#N/A</v>
      </c>
      <c r="DB734" s="148" t="e">
        <f t="shared" ca="1" si="951"/>
        <v>#N/A</v>
      </c>
      <c r="DC734" s="148" t="e">
        <f t="shared" ca="1" si="951"/>
        <v>#N/A</v>
      </c>
      <c r="DD734" s="148" t="e">
        <f t="shared" ca="1" si="951"/>
        <v>#N/A</v>
      </c>
      <c r="DE734" s="148" t="e">
        <f t="shared" ca="1" si="951"/>
        <v>#N/A</v>
      </c>
      <c r="DF734" s="148" t="e">
        <f t="shared" ca="1" si="951"/>
        <v>#N/A</v>
      </c>
      <c r="DG734" s="148" t="e">
        <f t="shared" ca="1" si="951"/>
        <v>#N/A</v>
      </c>
      <c r="DH734" s="148" t="e">
        <f t="shared" ca="1" si="951"/>
        <v>#N/A</v>
      </c>
      <c r="DI734" s="148" t="e">
        <f t="shared" ca="1" si="951"/>
        <v>#N/A</v>
      </c>
      <c r="DJ734" s="148" t="e">
        <f t="shared" ca="1" si="951"/>
        <v>#N/A</v>
      </c>
      <c r="DK734" s="148" t="e">
        <f t="shared" ca="1" si="951"/>
        <v>#N/A</v>
      </c>
      <c r="DL734" s="148" t="e">
        <f t="shared" ref="DL734" ca="1" si="952">DL733*DL732</f>
        <v>#N/A</v>
      </c>
    </row>
    <row r="735" spans="1:116" x14ac:dyDescent="0.4">
      <c r="D735" t="s">
        <v>272</v>
      </c>
      <c r="E735" s="8" t="str">
        <f t="shared" ref="E735" si="953">ROW()&amp;" "&amp;D735</f>
        <v>735 GMV-PV</v>
      </c>
      <c r="G735" s="126"/>
      <c r="H735" s="27"/>
      <c r="I735" s="78"/>
      <c r="J735" s="78"/>
      <c r="K735" s="33"/>
      <c r="L735" s="33"/>
      <c r="M735" s="33"/>
      <c r="N735" s="33"/>
      <c r="O735" s="33"/>
      <c r="P735" s="33"/>
      <c r="R735" s="33"/>
      <c r="S735" s="77"/>
      <c r="T735" s="77"/>
      <c r="U735" s="77"/>
      <c r="V735" s="77"/>
      <c r="W735" s="77"/>
      <c r="X735" s="77"/>
      <c r="Y735" s="77"/>
      <c r="Z735" s="77"/>
      <c r="AA735" s="77"/>
      <c r="AB735" s="77"/>
      <c r="AC735" s="77"/>
      <c r="AD735" s="77"/>
      <c r="AE735" s="77"/>
      <c r="AF735" s="77"/>
      <c r="AG735" s="77"/>
      <c r="AH735" s="77"/>
      <c r="AI735" s="77"/>
      <c r="AJ735" s="77"/>
      <c r="AK735" s="77"/>
      <c r="AL735" s="77"/>
      <c r="AM735" s="77"/>
      <c r="AN735" s="77"/>
      <c r="AO735" s="77"/>
      <c r="AP735" s="77"/>
      <c r="AQ735" s="77"/>
      <c r="AR735" s="77"/>
      <c r="AS735" s="77"/>
      <c r="AT735" s="77"/>
      <c r="AU735" s="77"/>
      <c r="AV735" s="77"/>
      <c r="AW735" s="77"/>
      <c r="AX735" s="77"/>
      <c r="AY735" s="77"/>
      <c r="AZ735" s="77"/>
      <c r="BA735" s="77"/>
      <c r="BB735" s="77"/>
      <c r="BC735" s="77"/>
      <c r="BD735" s="77"/>
      <c r="BE735" s="77"/>
      <c r="BF735" s="77"/>
      <c r="BG735" s="77"/>
      <c r="BH735" s="77"/>
      <c r="BI735" s="77"/>
      <c r="BJ735" s="77"/>
      <c r="BK735" s="77"/>
      <c r="BL735" s="77"/>
      <c r="BM735" s="77"/>
      <c r="BN735" s="77"/>
      <c r="BO735" s="77"/>
      <c r="BP735" s="77"/>
      <c r="BQ735" s="77"/>
      <c r="BR735" s="77"/>
      <c r="BS735" s="77"/>
      <c r="BT735" s="77"/>
      <c r="BU735" s="77"/>
      <c r="BV735" s="77"/>
      <c r="BW735" s="77"/>
      <c r="BX735" s="77"/>
      <c r="BY735" s="77"/>
      <c r="BZ735" s="77"/>
      <c r="CA735" s="77"/>
      <c r="CB735" s="77"/>
      <c r="CC735" s="77"/>
      <c r="CD735" s="77"/>
      <c r="CE735" s="77"/>
      <c r="CF735" s="77"/>
      <c r="CG735" s="77"/>
      <c r="CH735" s="77"/>
      <c r="CI735" s="77"/>
      <c r="CJ735" s="77"/>
      <c r="CK735" s="77"/>
      <c r="CL735" s="77"/>
      <c r="CN735" s="78"/>
      <c r="CO735" s="77"/>
      <c r="CP735" s="77"/>
      <c r="CQ735" s="77"/>
      <c r="CR735" s="77"/>
      <c r="CS735" s="77"/>
      <c r="CT735" s="77"/>
      <c r="CU735" s="77"/>
      <c r="CV735" s="77"/>
      <c r="CW735" s="77"/>
      <c r="CX735" s="77"/>
      <c r="CY735" s="77"/>
      <c r="CZ735" s="77"/>
      <c r="DA735" s="77"/>
      <c r="DB735" s="77"/>
      <c r="DC735" s="77"/>
      <c r="DD735" s="77"/>
      <c r="DE735" s="77"/>
      <c r="DF735" s="77"/>
      <c r="DG735" s="77"/>
      <c r="DH735" s="77"/>
      <c r="DI735" s="77"/>
      <c r="DJ735" s="77"/>
      <c r="DK735" s="77"/>
      <c r="DL735" s="77"/>
    </row>
    <row r="736" spans="1:116" x14ac:dyDescent="0.4">
      <c r="B736" t="s">
        <v>332</v>
      </c>
      <c r="D736" t="s">
        <v>272</v>
      </c>
      <c r="E736" s="8" t="str">
        <f t="shared" si="941"/>
        <v>736 GMV-PV</v>
      </c>
      <c r="G736" s="136" t="str">
        <f>G721</f>
        <v>(Primary label)</v>
      </c>
      <c r="H736" s="27"/>
      <c r="I736" s="78"/>
      <c r="J736" s="78"/>
      <c r="K736" s="33"/>
      <c r="L736" s="33"/>
      <c r="M736" s="33"/>
      <c r="N736" s="33"/>
      <c r="O736" s="33"/>
      <c r="P736" s="33"/>
      <c r="R736" s="33"/>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c r="BT736" s="77"/>
      <c r="BU736" s="77"/>
      <c r="BV736" s="77"/>
      <c r="BW736" s="77"/>
      <c r="BX736" s="77"/>
      <c r="BY736" s="77"/>
      <c r="BZ736" s="77"/>
      <c r="CA736" s="77"/>
      <c r="CB736" s="77"/>
      <c r="CC736" s="77"/>
      <c r="CD736" s="77"/>
      <c r="CE736" s="77"/>
      <c r="CF736" s="77"/>
      <c r="CG736" s="77"/>
      <c r="CH736" s="77"/>
      <c r="CI736" s="77"/>
      <c r="CJ736" s="77"/>
      <c r="CK736" s="77"/>
      <c r="CL736" s="77"/>
      <c r="CN736" s="78"/>
      <c r="CO736" s="77"/>
      <c r="CP736" s="77"/>
      <c r="CQ736" s="77"/>
      <c r="CR736" s="77"/>
      <c r="CS736" s="77"/>
      <c r="CT736" s="77"/>
      <c r="CU736" s="77"/>
      <c r="CV736" s="77"/>
      <c r="CW736" s="77"/>
      <c r="CX736" s="77"/>
      <c r="CY736" s="77"/>
      <c r="CZ736" s="77"/>
      <c r="DA736" s="77"/>
      <c r="DB736" s="77"/>
      <c r="DC736" s="77"/>
      <c r="DD736" s="77"/>
      <c r="DE736" s="77"/>
      <c r="DF736" s="77"/>
      <c r="DG736" s="77"/>
      <c r="DH736" s="77"/>
      <c r="DI736" s="77"/>
      <c r="DJ736" s="77"/>
      <c r="DK736" s="77"/>
      <c r="DL736" s="77"/>
    </row>
    <row r="737" spans="1:116" x14ac:dyDescent="0.4">
      <c r="B737" t="s">
        <v>332</v>
      </c>
      <c r="D737" t="s">
        <v>272</v>
      </c>
      <c r="E737" s="8" t="str">
        <f>ROW()&amp;" "&amp;D737</f>
        <v>737 GMV-PV</v>
      </c>
      <c r="G737" s="241" t="str">
        <f>IFERROR(SUBSTITUTE(G729,":",""),"no unit")</f>
        <v>unit</v>
      </c>
      <c r="H737" s="27"/>
      <c r="I737" s="78"/>
      <c r="J737" s="78"/>
      <c r="K737" s="33"/>
      <c r="L737" s="33"/>
      <c r="M737" s="33"/>
      <c r="N737" s="33"/>
      <c r="O737" s="33"/>
      <c r="P737" s="33"/>
      <c r="R737" s="33"/>
      <c r="S737" s="77"/>
      <c r="T737" s="77"/>
      <c r="U737" s="77"/>
      <c r="V737" s="77"/>
      <c r="W737" s="77"/>
      <c r="X737" s="77"/>
      <c r="Y737" s="77"/>
      <c r="Z737" s="77"/>
      <c r="AA737" s="77"/>
      <c r="AB737" s="77"/>
      <c r="AC737" s="77"/>
      <c r="AD737" s="77"/>
      <c r="AE737" s="77"/>
      <c r="AF737" s="77"/>
      <c r="AG737" s="77"/>
      <c r="AH737" s="77"/>
      <c r="AI737" s="77"/>
      <c r="AJ737" s="77"/>
      <c r="AK737" s="77"/>
      <c r="AL737" s="77"/>
      <c r="AM737" s="77"/>
      <c r="AN737" s="77"/>
      <c r="AO737" s="77"/>
      <c r="AP737" s="77"/>
      <c r="AQ737" s="77"/>
      <c r="AR737" s="77"/>
      <c r="AS737" s="77"/>
      <c r="AT737" s="77"/>
      <c r="AU737" s="77"/>
      <c r="AV737" s="77"/>
      <c r="AW737" s="77"/>
      <c r="AX737" s="77"/>
      <c r="AY737" s="77"/>
      <c r="AZ737" s="77"/>
      <c r="BA737" s="77"/>
      <c r="BB737" s="77"/>
      <c r="BC737" s="77"/>
      <c r="BD737" s="77"/>
      <c r="BE737" s="77"/>
      <c r="BF737" s="77"/>
      <c r="BG737" s="77"/>
      <c r="BH737" s="77"/>
      <c r="BI737" s="77"/>
      <c r="BJ737" s="77"/>
      <c r="BK737" s="77"/>
      <c r="BL737" s="77"/>
      <c r="BM737" s="77"/>
      <c r="BN737" s="77"/>
      <c r="BO737" s="77"/>
      <c r="BP737" s="77"/>
      <c r="BQ737" s="77"/>
      <c r="BR737" s="77"/>
      <c r="BS737" s="77"/>
      <c r="BT737" s="77"/>
      <c r="BU737" s="77"/>
      <c r="BV737" s="77"/>
      <c r="BW737" s="77"/>
      <c r="BX737" s="77"/>
      <c r="BY737" s="77"/>
      <c r="BZ737" s="77"/>
      <c r="CA737" s="77"/>
      <c r="CB737" s="77"/>
      <c r="CC737" s="77"/>
      <c r="CD737" s="77"/>
      <c r="CE737" s="77"/>
      <c r="CF737" s="77"/>
      <c r="CG737" s="77"/>
      <c r="CH737" s="77"/>
      <c r="CI737" s="77"/>
      <c r="CJ737" s="77"/>
      <c r="CK737" s="77"/>
      <c r="CL737" s="77"/>
      <c r="CN737" s="78"/>
      <c r="CO737" s="77"/>
      <c r="CP737" s="77"/>
      <c r="CQ737" s="77"/>
      <c r="CR737" s="77"/>
      <c r="CS737" s="77"/>
      <c r="CT737" s="77"/>
      <c r="CU737" s="77"/>
      <c r="CV737" s="77"/>
      <c r="CW737" s="77"/>
      <c r="CX737" s="77"/>
      <c r="CY737" s="77"/>
      <c r="CZ737" s="77"/>
      <c r="DA737" s="77"/>
      <c r="DB737" s="77"/>
      <c r="DC737" s="77"/>
      <c r="DD737" s="77"/>
      <c r="DE737" s="77"/>
      <c r="DF737" s="77"/>
      <c r="DG737" s="77"/>
      <c r="DH737" s="77"/>
      <c r="DI737" s="77"/>
      <c r="DJ737" s="77"/>
      <c r="DK737" s="77"/>
      <c r="DL737" s="77"/>
    </row>
    <row r="738" spans="1:116" x14ac:dyDescent="0.4">
      <c r="A738" s="3"/>
      <c r="B738" t="s">
        <v>332</v>
      </c>
      <c r="D738" t="s">
        <v>272</v>
      </c>
      <c r="E738" s="8" t="str">
        <f t="shared" si="941"/>
        <v>738 GMV-PV</v>
      </c>
      <c r="G738" s="191" t="s">
        <v>334</v>
      </c>
      <c r="H738" s="3"/>
      <c r="I738" s="4"/>
      <c r="J738" s="4"/>
      <c r="K738" s="219"/>
      <c r="L738" s="219"/>
      <c r="M738" s="219"/>
      <c r="N738" s="219"/>
      <c r="O738" s="219"/>
      <c r="P738" s="219"/>
      <c r="R738" s="220"/>
      <c r="S738" s="212" t="str">
        <f t="shared" ref="S738:AX738" si="954">ADDRESS(ROW(S734),COLUMN(S734),2)</f>
        <v>S$734</v>
      </c>
      <c r="T738" s="212" t="str">
        <f t="shared" si="954"/>
        <v>T$734</v>
      </c>
      <c r="U738" s="212" t="str">
        <f t="shared" si="954"/>
        <v>U$734</v>
      </c>
      <c r="V738" s="212" t="str">
        <f t="shared" si="954"/>
        <v>V$734</v>
      </c>
      <c r="W738" s="212" t="str">
        <f t="shared" si="954"/>
        <v>W$734</v>
      </c>
      <c r="X738" s="212" t="str">
        <f t="shared" si="954"/>
        <v>X$734</v>
      </c>
      <c r="Y738" s="212" t="str">
        <f t="shared" si="954"/>
        <v>Y$734</v>
      </c>
      <c r="Z738" s="212" t="str">
        <f t="shared" si="954"/>
        <v>Z$734</v>
      </c>
      <c r="AA738" s="212" t="str">
        <f t="shared" si="954"/>
        <v>AA$734</v>
      </c>
      <c r="AB738" s="212" t="str">
        <f t="shared" si="954"/>
        <v>AB$734</v>
      </c>
      <c r="AC738" s="212" t="str">
        <f t="shared" si="954"/>
        <v>AC$734</v>
      </c>
      <c r="AD738" s="212" t="str">
        <f t="shared" si="954"/>
        <v>AD$734</v>
      </c>
      <c r="AE738" s="212" t="str">
        <f t="shared" si="954"/>
        <v>AE$734</v>
      </c>
      <c r="AF738" s="212" t="str">
        <f t="shared" si="954"/>
        <v>AF$734</v>
      </c>
      <c r="AG738" s="212" t="str">
        <f t="shared" si="954"/>
        <v>AG$734</v>
      </c>
      <c r="AH738" s="212" t="str">
        <f t="shared" si="954"/>
        <v>AH$734</v>
      </c>
      <c r="AI738" s="212" t="str">
        <f t="shared" si="954"/>
        <v>AI$734</v>
      </c>
      <c r="AJ738" s="212" t="str">
        <f t="shared" si="954"/>
        <v>AJ$734</v>
      </c>
      <c r="AK738" s="212" t="str">
        <f t="shared" si="954"/>
        <v>AK$734</v>
      </c>
      <c r="AL738" s="212" t="str">
        <f t="shared" si="954"/>
        <v>AL$734</v>
      </c>
      <c r="AM738" s="212" t="str">
        <f t="shared" si="954"/>
        <v>AM$734</v>
      </c>
      <c r="AN738" s="212" t="str">
        <f t="shared" si="954"/>
        <v>AN$734</v>
      </c>
      <c r="AO738" s="212" t="str">
        <f t="shared" si="954"/>
        <v>AO$734</v>
      </c>
      <c r="AP738" s="212" t="str">
        <f t="shared" si="954"/>
        <v>AP$734</v>
      </c>
      <c r="AQ738" s="212" t="str">
        <f t="shared" si="954"/>
        <v>AQ$734</v>
      </c>
      <c r="AR738" s="212" t="str">
        <f t="shared" si="954"/>
        <v>AR$734</v>
      </c>
      <c r="AS738" s="212" t="str">
        <f t="shared" si="954"/>
        <v>AS$734</v>
      </c>
      <c r="AT738" s="212" t="str">
        <f t="shared" si="954"/>
        <v>AT$734</v>
      </c>
      <c r="AU738" s="212" t="str">
        <f t="shared" si="954"/>
        <v>AU$734</v>
      </c>
      <c r="AV738" s="212" t="str">
        <f t="shared" si="954"/>
        <v>AV$734</v>
      </c>
      <c r="AW738" s="212" t="str">
        <f t="shared" si="954"/>
        <v>AW$734</v>
      </c>
      <c r="AX738" s="212" t="str">
        <f t="shared" si="954"/>
        <v>AX$734</v>
      </c>
      <c r="AY738" s="212" t="str">
        <f t="shared" ref="AY738:CD738" si="955">ADDRESS(ROW(AY734),COLUMN(AY734),2)</f>
        <v>AY$734</v>
      </c>
      <c r="AZ738" s="212" t="str">
        <f t="shared" si="955"/>
        <v>AZ$734</v>
      </c>
      <c r="BA738" s="212" t="str">
        <f t="shared" si="955"/>
        <v>BA$734</v>
      </c>
      <c r="BB738" s="212" t="str">
        <f t="shared" si="955"/>
        <v>BB$734</v>
      </c>
      <c r="BC738" s="212" t="str">
        <f t="shared" si="955"/>
        <v>BC$734</v>
      </c>
      <c r="BD738" s="212" t="str">
        <f t="shared" si="955"/>
        <v>BD$734</v>
      </c>
      <c r="BE738" s="212" t="str">
        <f t="shared" si="955"/>
        <v>BE$734</v>
      </c>
      <c r="BF738" s="212" t="str">
        <f t="shared" si="955"/>
        <v>BF$734</v>
      </c>
      <c r="BG738" s="212" t="str">
        <f t="shared" si="955"/>
        <v>BG$734</v>
      </c>
      <c r="BH738" s="212" t="str">
        <f t="shared" si="955"/>
        <v>BH$734</v>
      </c>
      <c r="BI738" s="212" t="str">
        <f t="shared" si="955"/>
        <v>BI$734</v>
      </c>
      <c r="BJ738" s="212" t="str">
        <f t="shared" si="955"/>
        <v>BJ$734</v>
      </c>
      <c r="BK738" s="212" t="str">
        <f t="shared" si="955"/>
        <v>BK$734</v>
      </c>
      <c r="BL738" s="212" t="str">
        <f t="shared" si="955"/>
        <v>BL$734</v>
      </c>
      <c r="BM738" s="212" t="str">
        <f t="shared" si="955"/>
        <v>BM$734</v>
      </c>
      <c r="BN738" s="212" t="str">
        <f t="shared" si="955"/>
        <v>BN$734</v>
      </c>
      <c r="BO738" s="212" t="str">
        <f t="shared" si="955"/>
        <v>BO$734</v>
      </c>
      <c r="BP738" s="212" t="str">
        <f t="shared" si="955"/>
        <v>BP$734</v>
      </c>
      <c r="BQ738" s="212" t="str">
        <f t="shared" si="955"/>
        <v>BQ$734</v>
      </c>
      <c r="BR738" s="212" t="str">
        <f t="shared" si="955"/>
        <v>BR$734</v>
      </c>
      <c r="BS738" s="212" t="str">
        <f t="shared" si="955"/>
        <v>BS$734</v>
      </c>
      <c r="BT738" s="212" t="str">
        <f t="shared" si="955"/>
        <v>BT$734</v>
      </c>
      <c r="BU738" s="212" t="str">
        <f t="shared" si="955"/>
        <v>BU$734</v>
      </c>
      <c r="BV738" s="212" t="str">
        <f t="shared" si="955"/>
        <v>BV$734</v>
      </c>
      <c r="BW738" s="212" t="str">
        <f t="shared" si="955"/>
        <v>BW$734</v>
      </c>
      <c r="BX738" s="212" t="str">
        <f t="shared" si="955"/>
        <v>BX$734</v>
      </c>
      <c r="BY738" s="212" t="str">
        <f t="shared" si="955"/>
        <v>BY$734</v>
      </c>
      <c r="BZ738" s="212" t="str">
        <f t="shared" si="955"/>
        <v>BZ$734</v>
      </c>
      <c r="CA738" s="212" t="str">
        <f t="shared" si="955"/>
        <v>CA$734</v>
      </c>
      <c r="CB738" s="212" t="str">
        <f t="shared" si="955"/>
        <v>CB$734</v>
      </c>
      <c r="CC738" s="212" t="str">
        <f t="shared" si="955"/>
        <v>CC$734</v>
      </c>
      <c r="CD738" s="212" t="str">
        <f t="shared" si="955"/>
        <v>CD$734</v>
      </c>
      <c r="CE738" s="212" t="str">
        <f t="shared" ref="CE738:CL738" si="956">ADDRESS(ROW(CE734),COLUMN(CE734),2)</f>
        <v>CE$734</v>
      </c>
      <c r="CF738" s="212" t="str">
        <f t="shared" si="956"/>
        <v>CF$734</v>
      </c>
      <c r="CG738" s="212" t="str">
        <f t="shared" si="956"/>
        <v>CG$734</v>
      </c>
      <c r="CH738" s="212" t="str">
        <f t="shared" si="956"/>
        <v>CH$734</v>
      </c>
      <c r="CI738" s="212" t="str">
        <f t="shared" si="956"/>
        <v>CI$734</v>
      </c>
      <c r="CJ738" s="212" t="str">
        <f t="shared" si="956"/>
        <v>CJ$734</v>
      </c>
      <c r="CK738" s="212" t="str">
        <f t="shared" si="956"/>
        <v>CK$734</v>
      </c>
      <c r="CL738" s="212" t="str">
        <f t="shared" si="956"/>
        <v>CL$734</v>
      </c>
      <c r="CN738" s="4"/>
      <c r="CO738" s="212" t="str">
        <f t="shared" ref="CO738:DK738" si="957">ADDRESS(ROW(CO734),COLUMN(CO734),2)</f>
        <v>CO$734</v>
      </c>
      <c r="CP738" s="212" t="str">
        <f t="shared" si="957"/>
        <v>CP$734</v>
      </c>
      <c r="CQ738" s="212" t="str">
        <f t="shared" si="957"/>
        <v>CQ$734</v>
      </c>
      <c r="CR738" s="212" t="str">
        <f t="shared" si="957"/>
        <v>CR$734</v>
      </c>
      <c r="CS738" s="212" t="str">
        <f t="shared" si="957"/>
        <v>CS$734</v>
      </c>
      <c r="CT738" s="212" t="str">
        <f t="shared" si="957"/>
        <v>CT$734</v>
      </c>
      <c r="CU738" s="212" t="str">
        <f t="shared" si="957"/>
        <v>CU$734</v>
      </c>
      <c r="CV738" s="212" t="str">
        <f t="shared" si="957"/>
        <v>CV$734</v>
      </c>
      <c r="CW738" s="212" t="str">
        <f t="shared" si="957"/>
        <v>CW$734</v>
      </c>
      <c r="CX738" s="212" t="str">
        <f t="shared" si="957"/>
        <v>CX$734</v>
      </c>
      <c r="CY738" s="212" t="str">
        <f t="shared" si="957"/>
        <v>CY$734</v>
      </c>
      <c r="CZ738" s="212" t="str">
        <f t="shared" si="957"/>
        <v>CZ$734</v>
      </c>
      <c r="DA738" s="212" t="str">
        <f t="shared" si="957"/>
        <v>DA$734</v>
      </c>
      <c r="DB738" s="212" t="str">
        <f t="shared" si="957"/>
        <v>DB$734</v>
      </c>
      <c r="DC738" s="212" t="str">
        <f t="shared" si="957"/>
        <v>DC$734</v>
      </c>
      <c r="DD738" s="212" t="str">
        <f t="shared" si="957"/>
        <v>DD$734</v>
      </c>
      <c r="DE738" s="212" t="str">
        <f t="shared" si="957"/>
        <v>DE$734</v>
      </c>
      <c r="DF738" s="212" t="str">
        <f t="shared" si="957"/>
        <v>DF$734</v>
      </c>
      <c r="DG738" s="212" t="str">
        <f t="shared" si="957"/>
        <v>DG$734</v>
      </c>
      <c r="DH738" s="212" t="str">
        <f t="shared" si="957"/>
        <v>DH$734</v>
      </c>
      <c r="DI738" s="212" t="str">
        <f t="shared" si="957"/>
        <v>DI$734</v>
      </c>
      <c r="DJ738" s="212" t="str">
        <f t="shared" si="957"/>
        <v>DJ$734</v>
      </c>
      <c r="DK738" s="212" t="str">
        <f t="shared" si="957"/>
        <v>DK$734</v>
      </c>
      <c r="DL738" s="212" t="str">
        <f t="shared" ref="DL738" si="958">ADDRESS(ROW(DL734),COLUMN(DL734),2)</f>
        <v>DL$734</v>
      </c>
    </row>
    <row r="739" spans="1:116" x14ac:dyDescent="0.4">
      <c r="B739" t="s">
        <v>332</v>
      </c>
      <c r="D739" t="s">
        <v>272</v>
      </c>
      <c r="E739" s="8" t="str">
        <f t="shared" si="941"/>
        <v>739 GMV-PV</v>
      </c>
      <c r="G739" s="136" t="s">
        <v>333</v>
      </c>
      <c r="H739" s="12"/>
      <c r="I739" s="60"/>
      <c r="J739" s="60"/>
      <c r="K739" s="15"/>
      <c r="L739" s="15"/>
      <c r="M739" s="15"/>
      <c r="N739" s="15"/>
      <c r="O739" s="15"/>
      <c r="P739" s="15"/>
      <c r="R739" s="15"/>
      <c r="S739" s="179" t="str">
        <f t="shared" ref="S739:AX739" si="959">S724</f>
        <v>S$17</v>
      </c>
      <c r="T739" s="179" t="str">
        <f t="shared" si="959"/>
        <v>T$17</v>
      </c>
      <c r="U739" s="179" t="str">
        <f t="shared" si="959"/>
        <v>U$17</v>
      </c>
      <c r="V739" s="179" t="str">
        <f t="shared" si="959"/>
        <v>V$17</v>
      </c>
      <c r="W739" s="179" t="str">
        <f t="shared" si="959"/>
        <v>W$17</v>
      </c>
      <c r="X739" s="179" t="str">
        <f t="shared" si="959"/>
        <v>X$17</v>
      </c>
      <c r="Y739" s="179" t="str">
        <f t="shared" si="959"/>
        <v>Y$17</v>
      </c>
      <c r="Z739" s="179" t="str">
        <f t="shared" si="959"/>
        <v>Z$17</v>
      </c>
      <c r="AA739" s="179" t="str">
        <f t="shared" si="959"/>
        <v>AA$17</v>
      </c>
      <c r="AB739" s="179" t="str">
        <f t="shared" si="959"/>
        <v>AB$17</v>
      </c>
      <c r="AC739" s="179" t="str">
        <f t="shared" si="959"/>
        <v>AC$17</v>
      </c>
      <c r="AD739" s="179" t="str">
        <f t="shared" si="959"/>
        <v>AD$17</v>
      </c>
      <c r="AE739" s="179" t="str">
        <f t="shared" si="959"/>
        <v>AE$17</v>
      </c>
      <c r="AF739" s="179" t="str">
        <f t="shared" si="959"/>
        <v>AF$17</v>
      </c>
      <c r="AG739" s="179" t="str">
        <f t="shared" si="959"/>
        <v>AG$17</v>
      </c>
      <c r="AH739" s="179" t="str">
        <f t="shared" si="959"/>
        <v>AH$17</v>
      </c>
      <c r="AI739" s="179" t="str">
        <f t="shared" si="959"/>
        <v>AI$17</v>
      </c>
      <c r="AJ739" s="179" t="str">
        <f t="shared" si="959"/>
        <v>AJ$17</v>
      </c>
      <c r="AK739" s="179" t="str">
        <f t="shared" si="959"/>
        <v>AK$17</v>
      </c>
      <c r="AL739" s="179" t="str">
        <f t="shared" si="959"/>
        <v>AL$17</v>
      </c>
      <c r="AM739" s="179" t="str">
        <f t="shared" si="959"/>
        <v>AM$17</v>
      </c>
      <c r="AN739" s="179" t="str">
        <f t="shared" si="959"/>
        <v>AN$17</v>
      </c>
      <c r="AO739" s="179" t="str">
        <f t="shared" si="959"/>
        <v>AO$17</v>
      </c>
      <c r="AP739" s="179" t="str">
        <f t="shared" si="959"/>
        <v>AP$17</v>
      </c>
      <c r="AQ739" s="179" t="str">
        <f t="shared" si="959"/>
        <v>AQ$17</v>
      </c>
      <c r="AR739" s="179" t="str">
        <f t="shared" si="959"/>
        <v>AR$17</v>
      </c>
      <c r="AS739" s="179" t="str">
        <f t="shared" si="959"/>
        <v>AS$17</v>
      </c>
      <c r="AT739" s="179" t="str">
        <f t="shared" si="959"/>
        <v>AT$17</v>
      </c>
      <c r="AU739" s="179" t="str">
        <f t="shared" si="959"/>
        <v>AU$17</v>
      </c>
      <c r="AV739" s="179" t="str">
        <f t="shared" si="959"/>
        <v>AV$17</v>
      </c>
      <c r="AW739" s="179" t="str">
        <f t="shared" si="959"/>
        <v>AW$17</v>
      </c>
      <c r="AX739" s="179" t="str">
        <f t="shared" si="959"/>
        <v>AX$17</v>
      </c>
      <c r="AY739" s="179" t="str">
        <f t="shared" ref="AY739:CD739" si="960">AY724</f>
        <v>AY$17</v>
      </c>
      <c r="AZ739" s="179" t="str">
        <f t="shared" si="960"/>
        <v>AZ$17</v>
      </c>
      <c r="BA739" s="179" t="str">
        <f t="shared" si="960"/>
        <v>BA$17</v>
      </c>
      <c r="BB739" s="179" t="str">
        <f t="shared" si="960"/>
        <v>BB$17</v>
      </c>
      <c r="BC739" s="179" t="str">
        <f t="shared" si="960"/>
        <v>BC$17</v>
      </c>
      <c r="BD739" s="179" t="str">
        <f t="shared" si="960"/>
        <v>BD$17</v>
      </c>
      <c r="BE739" s="179" t="str">
        <f t="shared" si="960"/>
        <v>BE$17</v>
      </c>
      <c r="BF739" s="179" t="str">
        <f t="shared" si="960"/>
        <v>BF$17</v>
      </c>
      <c r="BG739" s="179" t="str">
        <f t="shared" si="960"/>
        <v>BG$17</v>
      </c>
      <c r="BH739" s="179" t="str">
        <f t="shared" si="960"/>
        <v>BH$17</v>
      </c>
      <c r="BI739" s="179" t="str">
        <f t="shared" si="960"/>
        <v>BI$17</v>
      </c>
      <c r="BJ739" s="179" t="str">
        <f t="shared" si="960"/>
        <v>BJ$17</v>
      </c>
      <c r="BK739" s="179" t="str">
        <f t="shared" si="960"/>
        <v>BK$17</v>
      </c>
      <c r="BL739" s="179" t="str">
        <f t="shared" si="960"/>
        <v>BL$17</v>
      </c>
      <c r="BM739" s="179" t="str">
        <f t="shared" si="960"/>
        <v>BM$17</v>
      </c>
      <c r="BN739" s="179" t="str">
        <f t="shared" si="960"/>
        <v>BN$17</v>
      </c>
      <c r="BO739" s="179" t="str">
        <f t="shared" si="960"/>
        <v>BO$17</v>
      </c>
      <c r="BP739" s="179" t="str">
        <f t="shared" si="960"/>
        <v>BP$17</v>
      </c>
      <c r="BQ739" s="179" t="str">
        <f t="shared" si="960"/>
        <v>BQ$17</v>
      </c>
      <c r="BR739" s="179" t="str">
        <f t="shared" si="960"/>
        <v>BR$17</v>
      </c>
      <c r="BS739" s="179" t="str">
        <f t="shared" si="960"/>
        <v>BS$17</v>
      </c>
      <c r="BT739" s="179" t="str">
        <f t="shared" si="960"/>
        <v>BT$17</v>
      </c>
      <c r="BU739" s="179" t="str">
        <f t="shared" si="960"/>
        <v>BU$17</v>
      </c>
      <c r="BV739" s="179" t="str">
        <f t="shared" si="960"/>
        <v>BV$17</v>
      </c>
      <c r="BW739" s="179" t="str">
        <f t="shared" si="960"/>
        <v>BW$17</v>
      </c>
      <c r="BX739" s="179" t="str">
        <f t="shared" si="960"/>
        <v>BX$17</v>
      </c>
      <c r="BY739" s="179" t="str">
        <f t="shared" si="960"/>
        <v>BY$17</v>
      </c>
      <c r="BZ739" s="179" t="str">
        <f t="shared" si="960"/>
        <v>BZ$17</v>
      </c>
      <c r="CA739" s="179" t="str">
        <f t="shared" si="960"/>
        <v>CA$17</v>
      </c>
      <c r="CB739" s="179" t="str">
        <f t="shared" si="960"/>
        <v>CB$17</v>
      </c>
      <c r="CC739" s="179" t="str">
        <f t="shared" si="960"/>
        <v>CC$17</v>
      </c>
      <c r="CD739" s="179" t="str">
        <f t="shared" si="960"/>
        <v>CD$17</v>
      </c>
      <c r="CE739" s="179" t="str">
        <f t="shared" ref="CE739:CL739" si="961">CE724</f>
        <v>CE$17</v>
      </c>
      <c r="CF739" s="179" t="str">
        <f t="shared" si="961"/>
        <v>CF$17</v>
      </c>
      <c r="CG739" s="179" t="str">
        <f t="shared" si="961"/>
        <v>CG$17</v>
      </c>
      <c r="CH739" s="179" t="str">
        <f t="shared" si="961"/>
        <v>CH$17</v>
      </c>
      <c r="CI739" s="179" t="str">
        <f t="shared" si="961"/>
        <v>CI$17</v>
      </c>
      <c r="CJ739" s="179" t="str">
        <f t="shared" si="961"/>
        <v>CJ$17</v>
      </c>
      <c r="CK739" s="179" t="str">
        <f t="shared" si="961"/>
        <v>CK$17</v>
      </c>
      <c r="CL739" s="179" t="str">
        <f t="shared" si="961"/>
        <v>CL$17</v>
      </c>
      <c r="CN739" s="60"/>
      <c r="CO739" s="179" t="str">
        <f t="shared" ref="CO739:DK739" si="962">CO724</f>
        <v>CO$17</v>
      </c>
      <c r="CP739" s="179" t="str">
        <f t="shared" si="962"/>
        <v>CP$17</v>
      </c>
      <c r="CQ739" s="179" t="str">
        <f t="shared" si="962"/>
        <v>CQ$17</v>
      </c>
      <c r="CR739" s="179" t="str">
        <f t="shared" si="962"/>
        <v>CR$17</v>
      </c>
      <c r="CS739" s="179" t="str">
        <f t="shared" si="962"/>
        <v>CS$17</v>
      </c>
      <c r="CT739" s="179" t="str">
        <f t="shared" si="962"/>
        <v>CT$17</v>
      </c>
      <c r="CU739" s="179" t="str">
        <f t="shared" si="962"/>
        <v>CU$17</v>
      </c>
      <c r="CV739" s="179" t="str">
        <f t="shared" si="962"/>
        <v>CV$17</v>
      </c>
      <c r="CW739" s="179" t="str">
        <f t="shared" si="962"/>
        <v>CW$17</v>
      </c>
      <c r="CX739" s="179" t="str">
        <f t="shared" si="962"/>
        <v>CX$17</v>
      </c>
      <c r="CY739" s="179" t="str">
        <f t="shared" si="962"/>
        <v>CY$17</v>
      </c>
      <c r="CZ739" s="179" t="str">
        <f t="shared" si="962"/>
        <v>CZ$17</v>
      </c>
      <c r="DA739" s="179" t="str">
        <f t="shared" si="962"/>
        <v>DA$17</v>
      </c>
      <c r="DB739" s="179" t="str">
        <f t="shared" si="962"/>
        <v>DB$17</v>
      </c>
      <c r="DC739" s="179" t="str">
        <f t="shared" si="962"/>
        <v>DC$17</v>
      </c>
      <c r="DD739" s="179" t="str">
        <f t="shared" si="962"/>
        <v>DD$17</v>
      </c>
      <c r="DE739" s="179" t="str">
        <f t="shared" si="962"/>
        <v>DE$17</v>
      </c>
      <c r="DF739" s="179" t="str">
        <f t="shared" si="962"/>
        <v>DF$17</v>
      </c>
      <c r="DG739" s="179" t="str">
        <f t="shared" si="962"/>
        <v>DG$17</v>
      </c>
      <c r="DH739" s="179" t="str">
        <f t="shared" si="962"/>
        <v>DH$17</v>
      </c>
      <c r="DI739" s="179" t="str">
        <f t="shared" si="962"/>
        <v>DI$17</v>
      </c>
      <c r="DJ739" s="179" t="str">
        <f t="shared" si="962"/>
        <v>DJ$17</v>
      </c>
      <c r="DK739" s="179" t="str">
        <f t="shared" si="962"/>
        <v>DK$17</v>
      </c>
      <c r="DL739" s="179" t="str">
        <f t="shared" ref="DL739" si="963">DL724</f>
        <v>DL$17</v>
      </c>
    </row>
    <row r="740" spans="1:116" x14ac:dyDescent="0.4">
      <c r="B740" t="s">
        <v>332</v>
      </c>
      <c r="D740" t="s">
        <v>272</v>
      </c>
      <c r="E740" s="8" t="str">
        <f t="shared" ref="E740:E743" si="964">ROW()&amp;" "&amp;D740</f>
        <v>740 GMV-PV</v>
      </c>
      <c r="G740" s="136" t="str">
        <f>G725</f>
        <v>(Secondary label)</v>
      </c>
      <c r="H740" s="12"/>
      <c r="I740" s="60"/>
      <c r="J740" s="60"/>
      <c r="K740" s="15"/>
      <c r="L740" s="15"/>
      <c r="M740" s="15"/>
      <c r="N740" s="15"/>
      <c r="O740" s="15"/>
      <c r="P740" s="15"/>
      <c r="R740" s="15"/>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N740" s="60"/>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row>
    <row r="741" spans="1:116" x14ac:dyDescent="0.4">
      <c r="B741" t="s">
        <v>332</v>
      </c>
      <c r="D741" t="s">
        <v>272</v>
      </c>
      <c r="E741" s="8" t="str">
        <f t="shared" ref="E741" si="965">ROW()&amp;" "&amp;D741</f>
        <v>741 GMV-PV</v>
      </c>
      <c r="G741" s="136" t="str">
        <f>G726</f>
        <v xml:space="preserve">secondary unit </v>
      </c>
      <c r="H741" s="12"/>
      <c r="I741" s="60"/>
      <c r="J741" s="60"/>
      <c r="K741" s="15"/>
      <c r="L741" s="15"/>
      <c r="M741" s="15"/>
      <c r="N741" s="15"/>
      <c r="O741" s="15"/>
      <c r="P741" s="15"/>
      <c r="R741" s="15"/>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N741" s="60"/>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row>
    <row r="742" spans="1:116" x14ac:dyDescent="0.4">
      <c r="B742" t="s">
        <v>332</v>
      </c>
      <c r="D742" t="s">
        <v>272</v>
      </c>
      <c r="E742" s="8" t="str">
        <f t="shared" si="964"/>
        <v>742 GMV-PV</v>
      </c>
      <c r="G742" s="8" t="s">
        <v>463</v>
      </c>
      <c r="H742" s="12"/>
      <c r="I742" s="60"/>
      <c r="J742" s="60"/>
      <c r="K742" s="15"/>
      <c r="L742" s="15"/>
      <c r="M742" s="15"/>
      <c r="N742" s="15"/>
      <c r="O742" s="15"/>
      <c r="P742" s="15"/>
      <c r="R742" s="15"/>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N742" s="60"/>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row>
    <row r="743" spans="1:116" x14ac:dyDescent="0.4">
      <c r="B743" t="s">
        <v>332</v>
      </c>
      <c r="D743" t="s">
        <v>272</v>
      </c>
      <c r="E743" s="8" t="str">
        <f t="shared" si="964"/>
        <v>743 GMV-PV</v>
      </c>
      <c r="G743" s="8" t="s">
        <v>464</v>
      </c>
      <c r="H743" s="12"/>
      <c r="I743" s="60"/>
      <c r="J743" s="60"/>
      <c r="K743" s="15"/>
      <c r="L743" s="15"/>
      <c r="M743" s="15"/>
      <c r="N743" s="15"/>
      <c r="O743" s="15"/>
      <c r="P743" s="15"/>
      <c r="R743" s="15"/>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N743" s="60"/>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row>
    <row r="744" spans="1:116" x14ac:dyDescent="0.4">
      <c r="E744" s="8"/>
      <c r="H744" s="12"/>
      <c r="I744" s="60"/>
      <c r="J744" s="60"/>
      <c r="K744" s="15"/>
      <c r="L744" s="15"/>
      <c r="M744" s="15"/>
      <c r="N744" s="15"/>
      <c r="O744" s="15"/>
      <c r="P744" s="15"/>
      <c r="R744" s="15"/>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N744" s="60"/>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row>
    <row r="745" spans="1:116" x14ac:dyDescent="0.4">
      <c r="A745" s="174"/>
      <c r="E745" s="8"/>
      <c r="G745" s="175" t="s">
        <v>490</v>
      </c>
      <c r="H745" s="174"/>
      <c r="I745" s="176"/>
      <c r="J745" s="176"/>
      <c r="K745" s="197"/>
      <c r="L745" s="197"/>
      <c r="M745" s="197"/>
      <c r="N745" s="197"/>
      <c r="O745" s="197"/>
      <c r="P745" s="197"/>
      <c r="R745" s="198"/>
      <c r="S745" s="174"/>
      <c r="T745" s="174"/>
      <c r="U745" s="174"/>
      <c r="V745" s="174"/>
      <c r="W745" s="174"/>
      <c r="X745" s="174"/>
      <c r="Y745" s="174"/>
      <c r="Z745" s="174"/>
      <c r="AA745" s="174"/>
      <c r="AB745" s="174"/>
      <c r="AC745" s="174"/>
      <c r="AD745" s="174"/>
      <c r="AE745" s="174"/>
      <c r="AF745" s="174"/>
      <c r="AG745" s="174"/>
      <c r="AH745" s="174"/>
      <c r="AI745" s="174"/>
      <c r="AJ745" s="174"/>
      <c r="AK745" s="174"/>
      <c r="AL745" s="174"/>
      <c r="AM745" s="174"/>
      <c r="AN745" s="174"/>
      <c r="AO745" s="174"/>
      <c r="AP745" s="174"/>
      <c r="AQ745" s="174"/>
      <c r="AR745" s="174"/>
      <c r="AS745" s="174"/>
      <c r="AT745" s="174"/>
      <c r="AU745" s="174"/>
      <c r="AV745" s="174"/>
      <c r="AW745" s="174"/>
      <c r="AX745" s="174"/>
      <c r="AY745" s="174"/>
      <c r="AZ745" s="174"/>
      <c r="BA745" s="174"/>
      <c r="BB745" s="174"/>
      <c r="BC745" s="174"/>
      <c r="BD745" s="174"/>
      <c r="BE745" s="174"/>
      <c r="BF745" s="174"/>
      <c r="BG745" s="174"/>
      <c r="BH745" s="174"/>
      <c r="BI745" s="174"/>
      <c r="BJ745" s="174"/>
      <c r="BK745" s="174"/>
      <c r="BL745" s="174"/>
      <c r="BM745" s="174"/>
      <c r="BN745" s="174"/>
      <c r="BO745" s="174"/>
      <c r="BP745" s="174"/>
      <c r="BQ745" s="174"/>
      <c r="BR745" s="174"/>
      <c r="BS745" s="174"/>
      <c r="BT745" s="174"/>
      <c r="BU745" s="174"/>
      <c r="BV745" s="174"/>
      <c r="BW745" s="174"/>
      <c r="BX745" s="174"/>
      <c r="BY745" s="174"/>
      <c r="BZ745" s="174"/>
      <c r="CA745" s="174"/>
      <c r="CB745" s="174"/>
      <c r="CC745" s="174"/>
      <c r="CD745" s="174"/>
      <c r="CE745" s="174"/>
      <c r="CF745" s="174"/>
      <c r="CG745" s="174"/>
      <c r="CH745" s="174"/>
      <c r="CI745" s="174"/>
      <c r="CJ745" s="174"/>
      <c r="CK745" s="174"/>
      <c r="CL745" s="174"/>
      <c r="CN745" s="176"/>
      <c r="CO745" s="174"/>
      <c r="CP745" s="174"/>
      <c r="CQ745" s="174"/>
      <c r="CR745" s="174"/>
      <c r="CS745" s="174"/>
      <c r="CT745" s="174"/>
      <c r="CU745" s="174"/>
      <c r="CV745" s="174"/>
      <c r="CW745" s="174"/>
      <c r="CX745" s="174"/>
      <c r="CY745" s="174"/>
      <c r="CZ745" s="174"/>
      <c r="DA745" s="174"/>
      <c r="DB745" s="174"/>
      <c r="DC745" s="174"/>
      <c r="DD745" s="174"/>
      <c r="DE745" s="174"/>
      <c r="DF745" s="174"/>
      <c r="DG745" s="174"/>
      <c r="DH745" s="174"/>
      <c r="DI745" s="174"/>
      <c r="DJ745" s="174"/>
      <c r="DK745" s="174"/>
      <c r="DL745" s="174"/>
    </row>
    <row r="746" spans="1:116" x14ac:dyDescent="0.4">
      <c r="A746" s="174"/>
      <c r="E746" s="8"/>
      <c r="G746" s="175" t="s">
        <v>492</v>
      </c>
      <c r="H746" s="174"/>
      <c r="I746" s="176"/>
      <c r="J746" s="176"/>
      <c r="K746" s="197"/>
      <c r="L746" s="197"/>
      <c r="M746" s="197"/>
      <c r="N746" s="197"/>
      <c r="O746" s="197"/>
      <c r="P746" s="197"/>
      <c r="R746" s="198"/>
      <c r="S746" s="174"/>
      <c r="T746" s="174"/>
      <c r="U746" s="174"/>
      <c r="V746" s="174"/>
      <c r="W746" s="174"/>
      <c r="X746" s="174"/>
      <c r="Y746" s="174"/>
      <c r="Z746" s="174"/>
      <c r="AA746" s="174"/>
      <c r="AB746" s="174"/>
      <c r="AC746" s="174"/>
      <c r="AD746" s="174"/>
      <c r="AE746" s="174"/>
      <c r="AF746" s="174"/>
      <c r="AG746" s="174"/>
      <c r="AH746" s="174"/>
      <c r="AI746" s="174"/>
      <c r="AJ746" s="174"/>
      <c r="AK746" s="174"/>
      <c r="AL746" s="174"/>
      <c r="AM746" s="174"/>
      <c r="AN746" s="174"/>
      <c r="AO746" s="174"/>
      <c r="AP746" s="174"/>
      <c r="AQ746" s="174"/>
      <c r="AR746" s="174"/>
      <c r="AS746" s="174"/>
      <c r="AT746" s="174"/>
      <c r="AU746" s="174"/>
      <c r="AV746" s="174"/>
      <c r="AW746" s="174"/>
      <c r="AX746" s="174"/>
      <c r="AY746" s="174"/>
      <c r="AZ746" s="174"/>
      <c r="BA746" s="174"/>
      <c r="BB746" s="174"/>
      <c r="BC746" s="174"/>
      <c r="BD746" s="174"/>
      <c r="BE746" s="174"/>
      <c r="BF746" s="174"/>
      <c r="BG746" s="174"/>
      <c r="BH746" s="174"/>
      <c r="BI746" s="174"/>
      <c r="BJ746" s="174"/>
      <c r="BK746" s="174"/>
      <c r="BL746" s="174"/>
      <c r="BM746" s="174"/>
      <c r="BN746" s="174"/>
      <c r="BO746" s="174"/>
      <c r="BP746" s="174"/>
      <c r="BQ746" s="174"/>
      <c r="BR746" s="174"/>
      <c r="BS746" s="174"/>
      <c r="BT746" s="174"/>
      <c r="BU746" s="174"/>
      <c r="BV746" s="174"/>
      <c r="BW746" s="174"/>
      <c r="BX746" s="174"/>
      <c r="BY746" s="174"/>
      <c r="BZ746" s="174"/>
      <c r="CA746" s="174"/>
      <c r="CB746" s="174"/>
      <c r="CC746" s="174"/>
      <c r="CD746" s="174"/>
      <c r="CE746" s="174"/>
      <c r="CF746" s="174"/>
      <c r="CG746" s="174"/>
      <c r="CH746" s="174"/>
      <c r="CI746" s="174"/>
      <c r="CJ746" s="174"/>
      <c r="CK746" s="174"/>
      <c r="CL746" s="174"/>
      <c r="CN746" s="176"/>
      <c r="CO746" s="174"/>
      <c r="CP746" s="174"/>
      <c r="CQ746" s="174"/>
      <c r="CR746" s="174"/>
      <c r="CS746" s="174"/>
      <c r="CT746" s="174"/>
      <c r="CU746" s="174"/>
      <c r="CV746" s="174"/>
      <c r="CW746" s="174"/>
      <c r="CX746" s="174"/>
      <c r="CY746" s="174"/>
      <c r="CZ746" s="174"/>
      <c r="DA746" s="174"/>
      <c r="DB746" s="174"/>
      <c r="DC746" s="174"/>
      <c r="DD746" s="174"/>
      <c r="DE746" s="174"/>
      <c r="DF746" s="174"/>
      <c r="DG746" s="174"/>
      <c r="DH746" s="174"/>
      <c r="DI746" s="174"/>
      <c r="DJ746" s="174"/>
      <c r="DK746" s="174"/>
      <c r="DL746" s="174"/>
    </row>
    <row r="747" spans="1:116" x14ac:dyDescent="0.4">
      <c r="A747" s="174"/>
      <c r="E747" s="8"/>
      <c r="G747" s="175" t="s">
        <v>461</v>
      </c>
      <c r="H747" s="174"/>
      <c r="I747" s="176"/>
      <c r="J747" s="176"/>
      <c r="K747" s="197"/>
      <c r="L747" s="197"/>
      <c r="M747" s="197"/>
      <c r="N747" s="197"/>
      <c r="O747" s="197"/>
      <c r="P747" s="197"/>
      <c r="R747" s="198"/>
      <c r="S747" s="199" t="str">
        <f t="shared" ref="S747:AX747" si="966">S$20</f>
        <v>S$16</v>
      </c>
      <c r="T747" s="199" t="str">
        <f t="shared" si="966"/>
        <v>T$16</v>
      </c>
      <c r="U747" s="199" t="str">
        <f t="shared" si="966"/>
        <v>U$16</v>
      </c>
      <c r="V747" s="199" t="str">
        <f t="shared" si="966"/>
        <v>V$16</v>
      </c>
      <c r="W747" s="199" t="str">
        <f t="shared" si="966"/>
        <v>W$16</v>
      </c>
      <c r="X747" s="199" t="str">
        <f t="shared" si="966"/>
        <v>X$16</v>
      </c>
      <c r="Y747" s="199" t="str">
        <f t="shared" si="966"/>
        <v>Y$16</v>
      </c>
      <c r="Z747" s="199" t="str">
        <f t="shared" si="966"/>
        <v>Z$16</v>
      </c>
      <c r="AA747" s="199" t="str">
        <f t="shared" si="966"/>
        <v>AA$16</v>
      </c>
      <c r="AB747" s="199" t="str">
        <f t="shared" si="966"/>
        <v>AB$16</v>
      </c>
      <c r="AC747" s="199" t="str">
        <f t="shared" si="966"/>
        <v>AC$16</v>
      </c>
      <c r="AD747" s="199" t="str">
        <f t="shared" si="966"/>
        <v>AD$16</v>
      </c>
      <c r="AE747" s="199" t="str">
        <f t="shared" si="966"/>
        <v>AE$16</v>
      </c>
      <c r="AF747" s="199" t="str">
        <f t="shared" si="966"/>
        <v>AF$16</v>
      </c>
      <c r="AG747" s="199" t="str">
        <f t="shared" si="966"/>
        <v>AG$16</v>
      </c>
      <c r="AH747" s="199" t="str">
        <f t="shared" si="966"/>
        <v>AH$16</v>
      </c>
      <c r="AI747" s="199" t="str">
        <f t="shared" si="966"/>
        <v>AI$16</v>
      </c>
      <c r="AJ747" s="199" t="str">
        <f t="shared" si="966"/>
        <v>AJ$16</v>
      </c>
      <c r="AK747" s="199" t="str">
        <f t="shared" si="966"/>
        <v>AK$16</v>
      </c>
      <c r="AL747" s="199" t="str">
        <f t="shared" si="966"/>
        <v>AL$16</v>
      </c>
      <c r="AM747" s="199" t="str">
        <f t="shared" si="966"/>
        <v>AM$16</v>
      </c>
      <c r="AN747" s="199" t="str">
        <f t="shared" si="966"/>
        <v>AN$16</v>
      </c>
      <c r="AO747" s="199" t="str">
        <f t="shared" si="966"/>
        <v>AO$16</v>
      </c>
      <c r="AP747" s="199" t="str">
        <f t="shared" si="966"/>
        <v>AP$16</v>
      </c>
      <c r="AQ747" s="199" t="str">
        <f t="shared" si="966"/>
        <v>AQ$16</v>
      </c>
      <c r="AR747" s="199" t="str">
        <f t="shared" si="966"/>
        <v>AR$16</v>
      </c>
      <c r="AS747" s="199" t="str">
        <f t="shared" si="966"/>
        <v>AS$16</v>
      </c>
      <c r="AT747" s="199" t="str">
        <f t="shared" si="966"/>
        <v>AT$16</v>
      </c>
      <c r="AU747" s="199" t="str">
        <f t="shared" si="966"/>
        <v>AU$16</v>
      </c>
      <c r="AV747" s="199" t="str">
        <f t="shared" si="966"/>
        <v>AV$16</v>
      </c>
      <c r="AW747" s="199" t="str">
        <f t="shared" si="966"/>
        <v>AW$16</v>
      </c>
      <c r="AX747" s="199" t="str">
        <f t="shared" si="966"/>
        <v>AX$16</v>
      </c>
      <c r="AY747" s="199" t="str">
        <f t="shared" ref="AY747:CD747" si="967">AY$20</f>
        <v>AY$16</v>
      </c>
      <c r="AZ747" s="199" t="str">
        <f t="shared" si="967"/>
        <v>AZ$16</v>
      </c>
      <c r="BA747" s="199" t="str">
        <f t="shared" si="967"/>
        <v>BA$16</v>
      </c>
      <c r="BB747" s="199" t="str">
        <f t="shared" si="967"/>
        <v>BB$16</v>
      </c>
      <c r="BC747" s="199" t="str">
        <f t="shared" si="967"/>
        <v>BC$16</v>
      </c>
      <c r="BD747" s="199" t="str">
        <f t="shared" si="967"/>
        <v>BD$16</v>
      </c>
      <c r="BE747" s="199" t="str">
        <f t="shared" si="967"/>
        <v>BE$16</v>
      </c>
      <c r="BF747" s="199" t="str">
        <f t="shared" si="967"/>
        <v>BF$16</v>
      </c>
      <c r="BG747" s="199" t="str">
        <f t="shared" si="967"/>
        <v>BG$16</v>
      </c>
      <c r="BH747" s="199" t="str">
        <f t="shared" si="967"/>
        <v>BH$16</v>
      </c>
      <c r="BI747" s="199" t="str">
        <f t="shared" si="967"/>
        <v>BI$16</v>
      </c>
      <c r="BJ747" s="199" t="str">
        <f t="shared" si="967"/>
        <v>BJ$16</v>
      </c>
      <c r="BK747" s="199" t="str">
        <f t="shared" si="967"/>
        <v>BK$16</v>
      </c>
      <c r="BL747" s="199" t="str">
        <f t="shared" si="967"/>
        <v>BL$16</v>
      </c>
      <c r="BM747" s="199" t="str">
        <f t="shared" si="967"/>
        <v>BM$16</v>
      </c>
      <c r="BN747" s="199" t="str">
        <f t="shared" si="967"/>
        <v>BN$16</v>
      </c>
      <c r="BO747" s="199" t="str">
        <f t="shared" si="967"/>
        <v>BO$16</v>
      </c>
      <c r="BP747" s="199" t="str">
        <f t="shared" si="967"/>
        <v>BP$16</v>
      </c>
      <c r="BQ747" s="199" t="str">
        <f t="shared" si="967"/>
        <v>BQ$16</v>
      </c>
      <c r="BR747" s="199" t="str">
        <f t="shared" si="967"/>
        <v>BR$16</v>
      </c>
      <c r="BS747" s="199" t="str">
        <f t="shared" si="967"/>
        <v>BS$16</v>
      </c>
      <c r="BT747" s="199" t="str">
        <f t="shared" si="967"/>
        <v>BT$16</v>
      </c>
      <c r="BU747" s="199" t="str">
        <f t="shared" si="967"/>
        <v>BU$16</v>
      </c>
      <c r="BV747" s="199" t="str">
        <f t="shared" si="967"/>
        <v>BV$16</v>
      </c>
      <c r="BW747" s="199" t="str">
        <f t="shared" si="967"/>
        <v>BW$16</v>
      </c>
      <c r="BX747" s="199" t="str">
        <f t="shared" si="967"/>
        <v>BX$16</v>
      </c>
      <c r="BY747" s="199" t="str">
        <f t="shared" si="967"/>
        <v>BY$16</v>
      </c>
      <c r="BZ747" s="199" t="str">
        <f t="shared" si="967"/>
        <v>BZ$16</v>
      </c>
      <c r="CA747" s="199" t="str">
        <f t="shared" si="967"/>
        <v>CA$16</v>
      </c>
      <c r="CB747" s="199" t="str">
        <f t="shared" si="967"/>
        <v>CB$16</v>
      </c>
      <c r="CC747" s="199" t="str">
        <f t="shared" si="967"/>
        <v>CC$16</v>
      </c>
      <c r="CD747" s="199" t="str">
        <f t="shared" si="967"/>
        <v>CD$16</v>
      </c>
      <c r="CE747" s="199" t="str">
        <f t="shared" ref="CE747:CL747" si="968">CE$20</f>
        <v>CE$16</v>
      </c>
      <c r="CF747" s="199" t="str">
        <f t="shared" si="968"/>
        <v>CF$16</v>
      </c>
      <c r="CG747" s="199" t="str">
        <f t="shared" si="968"/>
        <v>CG$16</v>
      </c>
      <c r="CH747" s="199" t="str">
        <f t="shared" si="968"/>
        <v>CH$16</v>
      </c>
      <c r="CI747" s="199" t="str">
        <f t="shared" si="968"/>
        <v>CI$16</v>
      </c>
      <c r="CJ747" s="199" t="str">
        <f t="shared" si="968"/>
        <v>CJ$16</v>
      </c>
      <c r="CK747" s="199" t="str">
        <f t="shared" si="968"/>
        <v>CK$16</v>
      </c>
      <c r="CL747" s="199" t="str">
        <f t="shared" si="968"/>
        <v>CL$16</v>
      </c>
      <c r="CN747" s="176"/>
      <c r="CO747" s="199" t="str">
        <f t="shared" ref="CO747:DL747" si="969">CO$20</f>
        <v>CO$16</v>
      </c>
      <c r="CP747" s="199" t="str">
        <f t="shared" si="969"/>
        <v>CP$16</v>
      </c>
      <c r="CQ747" s="199" t="str">
        <f t="shared" si="969"/>
        <v>CQ$16</v>
      </c>
      <c r="CR747" s="199" t="str">
        <f t="shared" si="969"/>
        <v>CR$16</v>
      </c>
      <c r="CS747" s="199" t="str">
        <f t="shared" si="969"/>
        <v>CS$16</v>
      </c>
      <c r="CT747" s="199" t="str">
        <f t="shared" si="969"/>
        <v>CT$16</v>
      </c>
      <c r="CU747" s="199" t="str">
        <f t="shared" si="969"/>
        <v>CU$16</v>
      </c>
      <c r="CV747" s="199" t="str">
        <f t="shared" si="969"/>
        <v>CV$16</v>
      </c>
      <c r="CW747" s="199" t="str">
        <f t="shared" si="969"/>
        <v>CW$16</v>
      </c>
      <c r="CX747" s="199" t="str">
        <f t="shared" si="969"/>
        <v>CX$16</v>
      </c>
      <c r="CY747" s="199" t="str">
        <f t="shared" si="969"/>
        <v>CY$16</v>
      </c>
      <c r="CZ747" s="199" t="str">
        <f t="shared" si="969"/>
        <v>CZ$16</v>
      </c>
      <c r="DA747" s="199" t="str">
        <f t="shared" si="969"/>
        <v>DA$16</v>
      </c>
      <c r="DB747" s="199" t="str">
        <f t="shared" si="969"/>
        <v>DB$16</v>
      </c>
      <c r="DC747" s="199" t="str">
        <f t="shared" si="969"/>
        <v>DC$16</v>
      </c>
      <c r="DD747" s="199" t="str">
        <f t="shared" si="969"/>
        <v>DD$16</v>
      </c>
      <c r="DE747" s="199" t="str">
        <f t="shared" si="969"/>
        <v>DE$16</v>
      </c>
      <c r="DF747" s="199" t="str">
        <f t="shared" si="969"/>
        <v>DF$16</v>
      </c>
      <c r="DG747" s="199" t="str">
        <f t="shared" si="969"/>
        <v>DG$16</v>
      </c>
      <c r="DH747" s="199" t="str">
        <f t="shared" si="969"/>
        <v>DH$16</v>
      </c>
      <c r="DI747" s="199" t="str">
        <f t="shared" si="969"/>
        <v>DI$16</v>
      </c>
      <c r="DJ747" s="199" t="str">
        <f t="shared" si="969"/>
        <v>DJ$16</v>
      </c>
      <c r="DK747" s="199" t="str">
        <f t="shared" si="969"/>
        <v>DK$16</v>
      </c>
      <c r="DL747" s="199" t="str">
        <f t="shared" si="969"/>
        <v>DL$16</v>
      </c>
    </row>
    <row r="748" spans="1:116" x14ac:dyDescent="0.4">
      <c r="A748" s="174"/>
      <c r="E748" s="8"/>
      <c r="G748" s="175" t="s">
        <v>462</v>
      </c>
      <c r="H748" s="200"/>
      <c r="I748" s="201"/>
      <c r="J748" s="201"/>
      <c r="K748" s="202"/>
      <c r="L748" s="202"/>
      <c r="M748" s="202"/>
      <c r="N748" s="202"/>
      <c r="O748" s="202"/>
      <c r="P748" s="202"/>
      <c r="R748" s="202"/>
      <c r="S748" s="199" t="str">
        <f t="shared" ref="S748:AX748" si="970">S$21</f>
        <v>S$17</v>
      </c>
      <c r="T748" s="199" t="str">
        <f t="shared" si="970"/>
        <v>T$17</v>
      </c>
      <c r="U748" s="199" t="str">
        <f t="shared" si="970"/>
        <v>U$17</v>
      </c>
      <c r="V748" s="199" t="str">
        <f t="shared" si="970"/>
        <v>V$17</v>
      </c>
      <c r="W748" s="199" t="str">
        <f t="shared" si="970"/>
        <v>W$17</v>
      </c>
      <c r="X748" s="199" t="str">
        <f t="shared" si="970"/>
        <v>X$17</v>
      </c>
      <c r="Y748" s="199" t="str">
        <f t="shared" si="970"/>
        <v>Y$17</v>
      </c>
      <c r="Z748" s="199" t="str">
        <f t="shared" si="970"/>
        <v>Z$17</v>
      </c>
      <c r="AA748" s="199" t="str">
        <f t="shared" si="970"/>
        <v>AA$17</v>
      </c>
      <c r="AB748" s="199" t="str">
        <f t="shared" si="970"/>
        <v>AB$17</v>
      </c>
      <c r="AC748" s="199" t="str">
        <f t="shared" si="970"/>
        <v>AC$17</v>
      </c>
      <c r="AD748" s="199" t="str">
        <f t="shared" si="970"/>
        <v>AD$17</v>
      </c>
      <c r="AE748" s="199" t="str">
        <f t="shared" si="970"/>
        <v>AE$17</v>
      </c>
      <c r="AF748" s="199" t="str">
        <f t="shared" si="970"/>
        <v>AF$17</v>
      </c>
      <c r="AG748" s="199" t="str">
        <f t="shared" si="970"/>
        <v>AG$17</v>
      </c>
      <c r="AH748" s="199" t="str">
        <f t="shared" si="970"/>
        <v>AH$17</v>
      </c>
      <c r="AI748" s="199" t="str">
        <f t="shared" si="970"/>
        <v>AI$17</v>
      </c>
      <c r="AJ748" s="199" t="str">
        <f t="shared" si="970"/>
        <v>AJ$17</v>
      </c>
      <c r="AK748" s="199" t="str">
        <f t="shared" si="970"/>
        <v>AK$17</v>
      </c>
      <c r="AL748" s="199" t="str">
        <f t="shared" si="970"/>
        <v>AL$17</v>
      </c>
      <c r="AM748" s="199" t="str">
        <f t="shared" si="970"/>
        <v>AM$17</v>
      </c>
      <c r="AN748" s="199" t="str">
        <f t="shared" si="970"/>
        <v>AN$17</v>
      </c>
      <c r="AO748" s="199" t="str">
        <f t="shared" si="970"/>
        <v>AO$17</v>
      </c>
      <c r="AP748" s="199" t="str">
        <f t="shared" si="970"/>
        <v>AP$17</v>
      </c>
      <c r="AQ748" s="199" t="str">
        <f t="shared" si="970"/>
        <v>AQ$17</v>
      </c>
      <c r="AR748" s="199" t="str">
        <f t="shared" si="970"/>
        <v>AR$17</v>
      </c>
      <c r="AS748" s="199" t="str">
        <f t="shared" si="970"/>
        <v>AS$17</v>
      </c>
      <c r="AT748" s="199" t="str">
        <f t="shared" si="970"/>
        <v>AT$17</v>
      </c>
      <c r="AU748" s="199" t="str">
        <f t="shared" si="970"/>
        <v>AU$17</v>
      </c>
      <c r="AV748" s="199" t="str">
        <f t="shared" si="970"/>
        <v>AV$17</v>
      </c>
      <c r="AW748" s="199" t="str">
        <f t="shared" si="970"/>
        <v>AW$17</v>
      </c>
      <c r="AX748" s="199" t="str">
        <f t="shared" si="970"/>
        <v>AX$17</v>
      </c>
      <c r="AY748" s="199" t="str">
        <f t="shared" ref="AY748:CD748" si="971">AY$21</f>
        <v>AY$17</v>
      </c>
      <c r="AZ748" s="199" t="str">
        <f t="shared" si="971"/>
        <v>AZ$17</v>
      </c>
      <c r="BA748" s="199" t="str">
        <f t="shared" si="971"/>
        <v>BA$17</v>
      </c>
      <c r="BB748" s="199" t="str">
        <f t="shared" si="971"/>
        <v>BB$17</v>
      </c>
      <c r="BC748" s="199" t="str">
        <f t="shared" si="971"/>
        <v>BC$17</v>
      </c>
      <c r="BD748" s="199" t="str">
        <f t="shared" si="971"/>
        <v>BD$17</v>
      </c>
      <c r="BE748" s="199" t="str">
        <f t="shared" si="971"/>
        <v>BE$17</v>
      </c>
      <c r="BF748" s="199" t="str">
        <f t="shared" si="971"/>
        <v>BF$17</v>
      </c>
      <c r="BG748" s="199" t="str">
        <f t="shared" si="971"/>
        <v>BG$17</v>
      </c>
      <c r="BH748" s="199" t="str">
        <f t="shared" si="971"/>
        <v>BH$17</v>
      </c>
      <c r="BI748" s="199" t="str">
        <f t="shared" si="971"/>
        <v>BI$17</v>
      </c>
      <c r="BJ748" s="199" t="str">
        <f t="shared" si="971"/>
        <v>BJ$17</v>
      </c>
      <c r="BK748" s="199" t="str">
        <f t="shared" si="971"/>
        <v>BK$17</v>
      </c>
      <c r="BL748" s="199" t="str">
        <f t="shared" si="971"/>
        <v>BL$17</v>
      </c>
      <c r="BM748" s="199" t="str">
        <f t="shared" si="971"/>
        <v>BM$17</v>
      </c>
      <c r="BN748" s="199" t="str">
        <f t="shared" si="971"/>
        <v>BN$17</v>
      </c>
      <c r="BO748" s="199" t="str">
        <f t="shared" si="971"/>
        <v>BO$17</v>
      </c>
      <c r="BP748" s="199" t="str">
        <f t="shared" si="971"/>
        <v>BP$17</v>
      </c>
      <c r="BQ748" s="199" t="str">
        <f t="shared" si="971"/>
        <v>BQ$17</v>
      </c>
      <c r="BR748" s="199" t="str">
        <f t="shared" si="971"/>
        <v>BR$17</v>
      </c>
      <c r="BS748" s="199" t="str">
        <f t="shared" si="971"/>
        <v>BS$17</v>
      </c>
      <c r="BT748" s="199" t="str">
        <f t="shared" si="971"/>
        <v>BT$17</v>
      </c>
      <c r="BU748" s="199" t="str">
        <f t="shared" si="971"/>
        <v>BU$17</v>
      </c>
      <c r="BV748" s="199" t="str">
        <f t="shared" si="971"/>
        <v>BV$17</v>
      </c>
      <c r="BW748" s="199" t="str">
        <f t="shared" si="971"/>
        <v>BW$17</v>
      </c>
      <c r="BX748" s="199" t="str">
        <f t="shared" si="971"/>
        <v>BX$17</v>
      </c>
      <c r="BY748" s="199" t="str">
        <f t="shared" si="971"/>
        <v>BY$17</v>
      </c>
      <c r="BZ748" s="199" t="str">
        <f t="shared" si="971"/>
        <v>BZ$17</v>
      </c>
      <c r="CA748" s="199" t="str">
        <f t="shared" si="971"/>
        <v>CA$17</v>
      </c>
      <c r="CB748" s="199" t="str">
        <f t="shared" si="971"/>
        <v>CB$17</v>
      </c>
      <c r="CC748" s="199" t="str">
        <f t="shared" si="971"/>
        <v>CC$17</v>
      </c>
      <c r="CD748" s="199" t="str">
        <f t="shared" si="971"/>
        <v>CD$17</v>
      </c>
      <c r="CE748" s="199" t="str">
        <f t="shared" ref="CE748:CL748" si="972">CE$21</f>
        <v>CE$17</v>
      </c>
      <c r="CF748" s="199" t="str">
        <f t="shared" si="972"/>
        <v>CF$17</v>
      </c>
      <c r="CG748" s="199" t="str">
        <f t="shared" si="972"/>
        <v>CG$17</v>
      </c>
      <c r="CH748" s="199" t="str">
        <f t="shared" si="972"/>
        <v>CH$17</v>
      </c>
      <c r="CI748" s="199" t="str">
        <f t="shared" si="972"/>
        <v>CI$17</v>
      </c>
      <c r="CJ748" s="199" t="str">
        <f t="shared" si="972"/>
        <v>CJ$17</v>
      </c>
      <c r="CK748" s="199" t="str">
        <f t="shared" si="972"/>
        <v>CK$17</v>
      </c>
      <c r="CL748" s="199" t="str">
        <f t="shared" si="972"/>
        <v>CL$17</v>
      </c>
      <c r="CN748" s="201"/>
      <c r="CO748" s="199" t="str">
        <f t="shared" ref="CO748:DL748" si="973">CO$21</f>
        <v>CO$17</v>
      </c>
      <c r="CP748" s="199" t="str">
        <f t="shared" si="973"/>
        <v>CP$17</v>
      </c>
      <c r="CQ748" s="199" t="str">
        <f t="shared" si="973"/>
        <v>CQ$17</v>
      </c>
      <c r="CR748" s="199" t="str">
        <f t="shared" si="973"/>
        <v>CR$17</v>
      </c>
      <c r="CS748" s="199" t="str">
        <f t="shared" si="973"/>
        <v>CS$17</v>
      </c>
      <c r="CT748" s="199" t="str">
        <f t="shared" si="973"/>
        <v>CT$17</v>
      </c>
      <c r="CU748" s="199" t="str">
        <f t="shared" si="973"/>
        <v>CU$17</v>
      </c>
      <c r="CV748" s="199" t="str">
        <f t="shared" si="973"/>
        <v>CV$17</v>
      </c>
      <c r="CW748" s="199" t="str">
        <f t="shared" si="973"/>
        <v>CW$17</v>
      </c>
      <c r="CX748" s="199" t="str">
        <f t="shared" si="973"/>
        <v>CX$17</v>
      </c>
      <c r="CY748" s="199" t="str">
        <f t="shared" si="973"/>
        <v>CY$17</v>
      </c>
      <c r="CZ748" s="199" t="str">
        <f t="shared" si="973"/>
        <v>CZ$17</v>
      </c>
      <c r="DA748" s="199" t="str">
        <f t="shared" si="973"/>
        <v>DA$17</v>
      </c>
      <c r="DB748" s="199" t="str">
        <f t="shared" si="973"/>
        <v>DB$17</v>
      </c>
      <c r="DC748" s="199" t="str">
        <f t="shared" si="973"/>
        <v>DC$17</v>
      </c>
      <c r="DD748" s="199" t="str">
        <f t="shared" si="973"/>
        <v>DD$17</v>
      </c>
      <c r="DE748" s="199" t="str">
        <f t="shared" si="973"/>
        <v>DE$17</v>
      </c>
      <c r="DF748" s="199" t="str">
        <f t="shared" si="973"/>
        <v>DF$17</v>
      </c>
      <c r="DG748" s="199" t="str">
        <f t="shared" si="973"/>
        <v>DG$17</v>
      </c>
      <c r="DH748" s="199" t="str">
        <f t="shared" si="973"/>
        <v>DH$17</v>
      </c>
      <c r="DI748" s="199" t="str">
        <f t="shared" si="973"/>
        <v>DI$17</v>
      </c>
      <c r="DJ748" s="199" t="str">
        <f t="shared" si="973"/>
        <v>DJ$17</v>
      </c>
      <c r="DK748" s="199" t="str">
        <f t="shared" si="973"/>
        <v>DK$17</v>
      </c>
      <c r="DL748" s="199" t="str">
        <f t="shared" si="973"/>
        <v>DL$17</v>
      </c>
    </row>
    <row r="749" spans="1:116" x14ac:dyDescent="0.4">
      <c r="A749" s="174"/>
      <c r="E749" s="8"/>
      <c r="G749" s="175" t="s">
        <v>491</v>
      </c>
      <c r="H749" s="200"/>
      <c r="I749" s="201"/>
      <c r="J749" s="201"/>
      <c r="K749" s="202"/>
      <c r="L749" s="202"/>
      <c r="M749" s="202"/>
      <c r="N749" s="202"/>
      <c r="O749" s="202"/>
      <c r="P749" s="202"/>
      <c r="R749" s="202"/>
      <c r="S749" s="190"/>
      <c r="T749" s="190"/>
      <c r="U749" s="190"/>
      <c r="V749" s="190"/>
      <c r="W749" s="190"/>
      <c r="X749" s="190"/>
      <c r="Y749" s="190"/>
      <c r="Z749" s="190"/>
      <c r="AA749" s="190"/>
      <c r="AB749" s="190"/>
      <c r="AC749" s="190"/>
      <c r="AD749" s="190"/>
      <c r="AE749" s="190"/>
      <c r="AF749" s="190"/>
      <c r="AG749" s="190"/>
      <c r="AH749" s="190"/>
      <c r="AI749" s="190"/>
      <c r="AJ749" s="190"/>
      <c r="AK749" s="190"/>
      <c r="AL749" s="190"/>
      <c r="AM749" s="190"/>
      <c r="AN749" s="190"/>
      <c r="AO749" s="190"/>
      <c r="AP749" s="190"/>
      <c r="AQ749" s="190"/>
      <c r="AR749" s="190"/>
      <c r="AS749" s="190"/>
      <c r="AT749" s="190"/>
      <c r="AU749" s="190"/>
      <c r="AV749" s="190"/>
      <c r="AW749" s="190"/>
      <c r="AX749" s="190"/>
      <c r="AY749" s="190"/>
      <c r="AZ749" s="190"/>
      <c r="BA749" s="190"/>
      <c r="BB749" s="190"/>
      <c r="BC749" s="190"/>
      <c r="BD749" s="190"/>
      <c r="BE749" s="190"/>
      <c r="BF749" s="190"/>
      <c r="BG749" s="190"/>
      <c r="BH749" s="190"/>
      <c r="BI749" s="190"/>
      <c r="BJ749" s="190"/>
      <c r="BK749" s="190"/>
      <c r="BL749" s="190"/>
      <c r="BM749" s="190"/>
      <c r="BN749" s="190"/>
      <c r="BO749" s="190"/>
      <c r="BP749" s="190"/>
      <c r="BQ749" s="190"/>
      <c r="BR749" s="190"/>
      <c r="BS749" s="190"/>
      <c r="BT749" s="190"/>
      <c r="BU749" s="190"/>
      <c r="BV749" s="190"/>
      <c r="BW749" s="190"/>
      <c r="BX749" s="190"/>
      <c r="BY749" s="190"/>
      <c r="BZ749" s="190"/>
      <c r="CA749" s="190"/>
      <c r="CB749" s="190"/>
      <c r="CC749" s="190"/>
      <c r="CD749" s="190"/>
      <c r="CE749" s="190"/>
      <c r="CF749" s="190"/>
      <c r="CG749" s="190"/>
      <c r="CH749" s="190"/>
      <c r="CI749" s="190"/>
      <c r="CJ749" s="190"/>
      <c r="CK749" s="190"/>
      <c r="CL749" s="190"/>
      <c r="CN749" s="201"/>
      <c r="CO749" s="190"/>
      <c r="CP749" s="190"/>
      <c r="CQ749" s="190"/>
      <c r="CR749" s="190"/>
      <c r="CS749" s="190"/>
      <c r="CT749" s="190"/>
      <c r="CU749" s="190"/>
      <c r="CV749" s="190"/>
      <c r="CW749" s="190"/>
      <c r="CX749" s="190"/>
      <c r="CY749" s="190"/>
      <c r="CZ749" s="190"/>
      <c r="DA749" s="190"/>
      <c r="DB749" s="190"/>
      <c r="DC749" s="190"/>
      <c r="DD749" s="190"/>
      <c r="DE749" s="190"/>
      <c r="DF749" s="190"/>
      <c r="DG749" s="190"/>
      <c r="DH749" s="190"/>
      <c r="DI749" s="190"/>
      <c r="DJ749" s="190"/>
      <c r="DK749" s="190"/>
      <c r="DL749" s="190"/>
    </row>
    <row r="750" spans="1:116" x14ac:dyDescent="0.4">
      <c r="A750" s="174"/>
      <c r="E750" s="8"/>
      <c r="G750" s="175" t="s">
        <v>505</v>
      </c>
      <c r="H750" s="200"/>
      <c r="I750" s="201"/>
      <c r="J750" s="201"/>
      <c r="K750" s="202"/>
      <c r="L750" s="202"/>
      <c r="M750" s="202"/>
      <c r="N750" s="202"/>
      <c r="O750" s="202"/>
      <c r="P750" s="202"/>
      <c r="R750" s="202"/>
      <c r="S750" s="190"/>
      <c r="T750" s="190"/>
      <c r="U750" s="190"/>
      <c r="V750" s="190"/>
      <c r="W750" s="190"/>
      <c r="X750" s="190"/>
      <c r="Y750" s="190"/>
      <c r="Z750" s="190"/>
      <c r="AA750" s="190"/>
      <c r="AB750" s="190"/>
      <c r="AC750" s="190"/>
      <c r="AD750" s="190"/>
      <c r="AE750" s="190"/>
      <c r="AF750" s="190"/>
      <c r="AG750" s="190"/>
      <c r="AH750" s="190"/>
      <c r="AI750" s="190"/>
      <c r="AJ750" s="190"/>
      <c r="AK750" s="190"/>
      <c r="AL750" s="190"/>
      <c r="AM750" s="190"/>
      <c r="AN750" s="190"/>
      <c r="AO750" s="190"/>
      <c r="AP750" s="190"/>
      <c r="AQ750" s="190"/>
      <c r="AR750" s="190"/>
      <c r="AS750" s="190"/>
      <c r="AT750" s="190"/>
      <c r="AU750" s="190"/>
      <c r="AV750" s="190"/>
      <c r="AW750" s="190"/>
      <c r="AX750" s="190"/>
      <c r="AY750" s="190"/>
      <c r="AZ750" s="190"/>
      <c r="BA750" s="190"/>
      <c r="BB750" s="190"/>
      <c r="BC750" s="190"/>
      <c r="BD750" s="190"/>
      <c r="BE750" s="190"/>
      <c r="BF750" s="190"/>
      <c r="BG750" s="190"/>
      <c r="BH750" s="190"/>
      <c r="BI750" s="190"/>
      <c r="BJ750" s="190"/>
      <c r="BK750" s="190"/>
      <c r="BL750" s="190"/>
      <c r="BM750" s="190"/>
      <c r="BN750" s="190"/>
      <c r="BO750" s="190"/>
      <c r="BP750" s="190"/>
      <c r="BQ750" s="190"/>
      <c r="BR750" s="190"/>
      <c r="BS750" s="190"/>
      <c r="BT750" s="190"/>
      <c r="BU750" s="190"/>
      <c r="BV750" s="190"/>
      <c r="BW750" s="190"/>
      <c r="BX750" s="190"/>
      <c r="BY750" s="190"/>
      <c r="BZ750" s="190"/>
      <c r="CA750" s="190"/>
      <c r="CB750" s="190"/>
      <c r="CC750" s="190"/>
      <c r="CD750" s="190"/>
      <c r="CE750" s="190"/>
      <c r="CF750" s="190"/>
      <c r="CG750" s="190"/>
      <c r="CH750" s="190"/>
      <c r="CI750" s="190"/>
      <c r="CJ750" s="190"/>
      <c r="CK750" s="190"/>
      <c r="CL750" s="190"/>
      <c r="CN750" s="201"/>
      <c r="CO750" s="190"/>
      <c r="CP750" s="190"/>
      <c r="CQ750" s="190"/>
      <c r="CR750" s="190"/>
      <c r="CS750" s="190"/>
      <c r="CT750" s="190"/>
      <c r="CU750" s="190"/>
      <c r="CV750" s="190"/>
      <c r="CW750" s="190"/>
      <c r="CX750" s="190"/>
      <c r="CY750" s="190"/>
      <c r="CZ750" s="190"/>
      <c r="DA750" s="190"/>
      <c r="DB750" s="190"/>
      <c r="DC750" s="190"/>
      <c r="DD750" s="190"/>
      <c r="DE750" s="190"/>
      <c r="DF750" s="190"/>
      <c r="DG750" s="190"/>
      <c r="DH750" s="190"/>
      <c r="DI750" s="190"/>
      <c r="DJ750" s="190"/>
      <c r="DK750" s="190"/>
      <c r="DL750" s="190"/>
    </row>
    <row r="751" spans="1:116" x14ac:dyDescent="0.4">
      <c r="A751" s="174"/>
      <c r="E751" s="8"/>
      <c r="G751" s="175" t="s">
        <v>463</v>
      </c>
      <c r="H751" s="200"/>
      <c r="I751" s="201"/>
      <c r="J751" s="201"/>
      <c r="K751" s="202"/>
      <c r="L751" s="202"/>
      <c r="M751" s="202"/>
      <c r="N751" s="202"/>
      <c r="O751" s="202"/>
      <c r="P751" s="202"/>
      <c r="R751" s="202"/>
      <c r="S751" s="190" t="str">
        <f t="shared" ref="S751:AX751" si="974">S$22</f>
        <v>S$18</v>
      </c>
      <c r="T751" s="190" t="str">
        <f t="shared" si="974"/>
        <v>T$18</v>
      </c>
      <c r="U751" s="190" t="str">
        <f t="shared" si="974"/>
        <v>U$18</v>
      </c>
      <c r="V751" s="190" t="str">
        <f t="shared" si="974"/>
        <v>V$18</v>
      </c>
      <c r="W751" s="190" t="str">
        <f t="shared" si="974"/>
        <v>W$18</v>
      </c>
      <c r="X751" s="190" t="str">
        <f t="shared" si="974"/>
        <v>X$18</v>
      </c>
      <c r="Y751" s="190" t="str">
        <f t="shared" si="974"/>
        <v>Y$18</v>
      </c>
      <c r="Z751" s="190" t="str">
        <f t="shared" si="974"/>
        <v>Z$18</v>
      </c>
      <c r="AA751" s="190" t="str">
        <f t="shared" si="974"/>
        <v>AA$18</v>
      </c>
      <c r="AB751" s="190" t="str">
        <f t="shared" si="974"/>
        <v>AB$18</v>
      </c>
      <c r="AC751" s="190" t="str">
        <f t="shared" si="974"/>
        <v>AC$18</v>
      </c>
      <c r="AD751" s="190" t="str">
        <f t="shared" si="974"/>
        <v>AD$18</v>
      </c>
      <c r="AE751" s="190" t="str">
        <f t="shared" si="974"/>
        <v>AE$18</v>
      </c>
      <c r="AF751" s="190" t="str">
        <f t="shared" si="974"/>
        <v>AF$18</v>
      </c>
      <c r="AG751" s="190" t="str">
        <f t="shared" si="974"/>
        <v>AG$18</v>
      </c>
      <c r="AH751" s="190" t="str">
        <f t="shared" si="974"/>
        <v>AH$18</v>
      </c>
      <c r="AI751" s="190" t="str">
        <f t="shared" si="974"/>
        <v>AI$18</v>
      </c>
      <c r="AJ751" s="190" t="str">
        <f t="shared" si="974"/>
        <v>AJ$18</v>
      </c>
      <c r="AK751" s="190" t="str">
        <f t="shared" si="974"/>
        <v>AK$18</v>
      </c>
      <c r="AL751" s="190" t="str">
        <f t="shared" si="974"/>
        <v>AL$18</v>
      </c>
      <c r="AM751" s="190" t="str">
        <f t="shared" si="974"/>
        <v>AM$18</v>
      </c>
      <c r="AN751" s="190" t="str">
        <f t="shared" si="974"/>
        <v>AN$18</v>
      </c>
      <c r="AO751" s="190" t="str">
        <f t="shared" si="974"/>
        <v>AO$18</v>
      </c>
      <c r="AP751" s="190" t="str">
        <f t="shared" si="974"/>
        <v>AP$18</v>
      </c>
      <c r="AQ751" s="190" t="str">
        <f t="shared" si="974"/>
        <v>AQ$18</v>
      </c>
      <c r="AR751" s="190" t="str">
        <f t="shared" si="974"/>
        <v>AR$18</v>
      </c>
      <c r="AS751" s="190" t="str">
        <f t="shared" si="974"/>
        <v>AS$18</v>
      </c>
      <c r="AT751" s="190" t="str">
        <f t="shared" si="974"/>
        <v>AT$18</v>
      </c>
      <c r="AU751" s="190" t="str">
        <f t="shared" si="974"/>
        <v>AU$18</v>
      </c>
      <c r="AV751" s="190" t="str">
        <f t="shared" si="974"/>
        <v>AV$18</v>
      </c>
      <c r="AW751" s="190" t="str">
        <f t="shared" si="974"/>
        <v>AW$18</v>
      </c>
      <c r="AX751" s="190" t="str">
        <f t="shared" si="974"/>
        <v>AX$18</v>
      </c>
      <c r="AY751" s="190" t="str">
        <f t="shared" ref="AY751:CD751" si="975">AY$22</f>
        <v>AY$18</v>
      </c>
      <c r="AZ751" s="190" t="str">
        <f t="shared" si="975"/>
        <v>AZ$18</v>
      </c>
      <c r="BA751" s="190" t="str">
        <f t="shared" si="975"/>
        <v>BA$18</v>
      </c>
      <c r="BB751" s="190" t="str">
        <f t="shared" si="975"/>
        <v>BB$18</v>
      </c>
      <c r="BC751" s="190" t="str">
        <f t="shared" si="975"/>
        <v>BC$18</v>
      </c>
      <c r="BD751" s="190" t="str">
        <f t="shared" si="975"/>
        <v>BD$18</v>
      </c>
      <c r="BE751" s="190" t="str">
        <f t="shared" si="975"/>
        <v>BE$18</v>
      </c>
      <c r="BF751" s="190" t="str">
        <f t="shared" si="975"/>
        <v>BF$18</v>
      </c>
      <c r="BG751" s="190" t="str">
        <f t="shared" si="975"/>
        <v>BG$18</v>
      </c>
      <c r="BH751" s="190" t="str">
        <f t="shared" si="975"/>
        <v>BH$18</v>
      </c>
      <c r="BI751" s="190" t="str">
        <f t="shared" si="975"/>
        <v>BI$18</v>
      </c>
      <c r="BJ751" s="190" t="str">
        <f t="shared" si="975"/>
        <v>BJ$18</v>
      </c>
      <c r="BK751" s="190" t="str">
        <f t="shared" si="975"/>
        <v>BK$18</v>
      </c>
      <c r="BL751" s="190" t="str">
        <f t="shared" si="975"/>
        <v>BL$18</v>
      </c>
      <c r="BM751" s="190" t="str">
        <f t="shared" si="975"/>
        <v>BM$18</v>
      </c>
      <c r="BN751" s="190" t="str">
        <f t="shared" si="975"/>
        <v>BN$18</v>
      </c>
      <c r="BO751" s="190" t="str">
        <f t="shared" si="975"/>
        <v>BO$18</v>
      </c>
      <c r="BP751" s="190" t="str">
        <f t="shared" si="975"/>
        <v>BP$18</v>
      </c>
      <c r="BQ751" s="190" t="str">
        <f t="shared" si="975"/>
        <v>BQ$18</v>
      </c>
      <c r="BR751" s="190" t="str">
        <f t="shared" si="975"/>
        <v>BR$18</v>
      </c>
      <c r="BS751" s="190" t="str">
        <f t="shared" si="975"/>
        <v>BS$18</v>
      </c>
      <c r="BT751" s="190" t="str">
        <f t="shared" si="975"/>
        <v>BT$18</v>
      </c>
      <c r="BU751" s="190" t="str">
        <f t="shared" si="975"/>
        <v>BU$18</v>
      </c>
      <c r="BV751" s="190" t="str">
        <f t="shared" si="975"/>
        <v>BV$18</v>
      </c>
      <c r="BW751" s="190" t="str">
        <f t="shared" si="975"/>
        <v>BW$18</v>
      </c>
      <c r="BX751" s="190" t="str">
        <f t="shared" si="975"/>
        <v>BX$18</v>
      </c>
      <c r="BY751" s="190" t="str">
        <f t="shared" si="975"/>
        <v>BY$18</v>
      </c>
      <c r="BZ751" s="190" t="str">
        <f t="shared" si="975"/>
        <v>BZ$18</v>
      </c>
      <c r="CA751" s="190" t="str">
        <f t="shared" si="975"/>
        <v>CA$18</v>
      </c>
      <c r="CB751" s="190" t="str">
        <f t="shared" si="975"/>
        <v>CB$18</v>
      </c>
      <c r="CC751" s="190" t="str">
        <f t="shared" si="975"/>
        <v>CC$18</v>
      </c>
      <c r="CD751" s="190" t="str">
        <f t="shared" si="975"/>
        <v>CD$18</v>
      </c>
      <c r="CE751" s="190" t="str">
        <f t="shared" ref="CE751:CL751" si="976">CE$22</f>
        <v>CE$18</v>
      </c>
      <c r="CF751" s="190" t="str">
        <f t="shared" si="976"/>
        <v>CF$18</v>
      </c>
      <c r="CG751" s="190" t="str">
        <f t="shared" si="976"/>
        <v>CG$18</v>
      </c>
      <c r="CH751" s="190" t="str">
        <f t="shared" si="976"/>
        <v>CH$18</v>
      </c>
      <c r="CI751" s="190" t="str">
        <f t="shared" si="976"/>
        <v>CI$18</v>
      </c>
      <c r="CJ751" s="190" t="str">
        <f t="shared" si="976"/>
        <v>CJ$18</v>
      </c>
      <c r="CK751" s="190" t="str">
        <f t="shared" si="976"/>
        <v>CK$18</v>
      </c>
      <c r="CL751" s="190" t="str">
        <f t="shared" si="976"/>
        <v>CL$18</v>
      </c>
      <c r="CN751" s="201"/>
      <c r="CO751" s="190" t="str">
        <f t="shared" ref="CO751:DL751" si="977">CO$22</f>
        <v>CO$18</v>
      </c>
      <c r="CP751" s="190" t="str">
        <f t="shared" si="977"/>
        <v>CP$18</v>
      </c>
      <c r="CQ751" s="190" t="str">
        <f t="shared" si="977"/>
        <v>CQ$18</v>
      </c>
      <c r="CR751" s="190" t="str">
        <f t="shared" si="977"/>
        <v>CR$18</v>
      </c>
      <c r="CS751" s="190" t="str">
        <f t="shared" si="977"/>
        <v>CS$18</v>
      </c>
      <c r="CT751" s="190" t="str">
        <f t="shared" si="977"/>
        <v>CT$18</v>
      </c>
      <c r="CU751" s="190" t="str">
        <f t="shared" si="977"/>
        <v>CU$18</v>
      </c>
      <c r="CV751" s="190" t="str">
        <f t="shared" si="977"/>
        <v>CV$18</v>
      </c>
      <c r="CW751" s="190" t="str">
        <f t="shared" si="977"/>
        <v>CW$18</v>
      </c>
      <c r="CX751" s="190" t="str">
        <f t="shared" si="977"/>
        <v>CX$18</v>
      </c>
      <c r="CY751" s="190" t="str">
        <f t="shared" si="977"/>
        <v>CY$18</v>
      </c>
      <c r="CZ751" s="190" t="str">
        <f t="shared" si="977"/>
        <v>CZ$18</v>
      </c>
      <c r="DA751" s="190" t="str">
        <f t="shared" si="977"/>
        <v>DA$18</v>
      </c>
      <c r="DB751" s="190" t="str">
        <f t="shared" si="977"/>
        <v>DB$18</v>
      </c>
      <c r="DC751" s="190" t="str">
        <f t="shared" si="977"/>
        <v>DC$18</v>
      </c>
      <c r="DD751" s="190" t="str">
        <f t="shared" si="977"/>
        <v>DD$18</v>
      </c>
      <c r="DE751" s="190" t="str">
        <f t="shared" si="977"/>
        <v>DE$18</v>
      </c>
      <c r="DF751" s="190" t="str">
        <f t="shared" si="977"/>
        <v>DF$18</v>
      </c>
      <c r="DG751" s="190" t="str">
        <f t="shared" si="977"/>
        <v>DG$18</v>
      </c>
      <c r="DH751" s="190" t="str">
        <f t="shared" si="977"/>
        <v>DH$18</v>
      </c>
      <c r="DI751" s="190" t="str">
        <f t="shared" si="977"/>
        <v>DI$18</v>
      </c>
      <c r="DJ751" s="190" t="str">
        <f t="shared" si="977"/>
        <v>DJ$18</v>
      </c>
      <c r="DK751" s="190" t="str">
        <f t="shared" si="977"/>
        <v>DK$18</v>
      </c>
      <c r="DL751" s="190" t="str">
        <f t="shared" si="977"/>
        <v>DL$18</v>
      </c>
    </row>
    <row r="752" spans="1:116" x14ac:dyDescent="0.4">
      <c r="A752" s="174"/>
      <c r="E752" s="8"/>
      <c r="G752" s="175" t="s">
        <v>464</v>
      </c>
      <c r="H752" s="200"/>
      <c r="I752" s="201"/>
      <c r="J752" s="201"/>
      <c r="K752" s="202"/>
      <c r="L752" s="202"/>
      <c r="M752" s="202"/>
      <c r="N752" s="202"/>
      <c r="O752" s="202"/>
      <c r="P752" s="202"/>
      <c r="R752" s="202"/>
      <c r="S752" s="190" t="str">
        <f t="shared" ref="S752:AX752" si="978">S$23</f>
        <v>S$19</v>
      </c>
      <c r="T752" s="190" t="str">
        <f t="shared" si="978"/>
        <v>T$19</v>
      </c>
      <c r="U752" s="190" t="str">
        <f t="shared" si="978"/>
        <v>U$19</v>
      </c>
      <c r="V752" s="190" t="str">
        <f t="shared" si="978"/>
        <v>V$19</v>
      </c>
      <c r="W752" s="190" t="str">
        <f t="shared" si="978"/>
        <v>W$19</v>
      </c>
      <c r="X752" s="190" t="str">
        <f t="shared" si="978"/>
        <v>X$19</v>
      </c>
      <c r="Y752" s="190" t="str">
        <f t="shared" si="978"/>
        <v>Y$19</v>
      </c>
      <c r="Z752" s="190" t="str">
        <f t="shared" si="978"/>
        <v>Z$19</v>
      </c>
      <c r="AA752" s="190" t="str">
        <f t="shared" si="978"/>
        <v>AA$19</v>
      </c>
      <c r="AB752" s="190" t="str">
        <f t="shared" si="978"/>
        <v>AB$19</v>
      </c>
      <c r="AC752" s="190" t="str">
        <f t="shared" si="978"/>
        <v>AC$19</v>
      </c>
      <c r="AD752" s="190" t="str">
        <f t="shared" si="978"/>
        <v>AD$19</v>
      </c>
      <c r="AE752" s="190" t="str">
        <f t="shared" si="978"/>
        <v>AE$19</v>
      </c>
      <c r="AF752" s="190" t="str">
        <f t="shared" si="978"/>
        <v>AF$19</v>
      </c>
      <c r="AG752" s="190" t="str">
        <f t="shared" si="978"/>
        <v>AG$19</v>
      </c>
      <c r="AH752" s="190" t="str">
        <f t="shared" si="978"/>
        <v>AH$19</v>
      </c>
      <c r="AI752" s="190" t="str">
        <f t="shared" si="978"/>
        <v>AI$19</v>
      </c>
      <c r="AJ752" s="190" t="str">
        <f t="shared" si="978"/>
        <v>AJ$19</v>
      </c>
      <c r="AK752" s="190" t="str">
        <f t="shared" si="978"/>
        <v>AK$19</v>
      </c>
      <c r="AL752" s="190" t="str">
        <f t="shared" si="978"/>
        <v>AL$19</v>
      </c>
      <c r="AM752" s="190" t="str">
        <f t="shared" si="978"/>
        <v>AM$19</v>
      </c>
      <c r="AN752" s="190" t="str">
        <f t="shared" si="978"/>
        <v>AN$19</v>
      </c>
      <c r="AO752" s="190" t="str">
        <f t="shared" si="978"/>
        <v>AO$19</v>
      </c>
      <c r="AP752" s="190" t="str">
        <f t="shared" si="978"/>
        <v>AP$19</v>
      </c>
      <c r="AQ752" s="190" t="str">
        <f t="shared" si="978"/>
        <v>AQ$19</v>
      </c>
      <c r="AR752" s="190" t="str">
        <f t="shared" si="978"/>
        <v>AR$19</v>
      </c>
      <c r="AS752" s="190" t="str">
        <f t="shared" si="978"/>
        <v>AS$19</v>
      </c>
      <c r="AT752" s="190" t="str">
        <f t="shared" si="978"/>
        <v>AT$19</v>
      </c>
      <c r="AU752" s="190" t="str">
        <f t="shared" si="978"/>
        <v>AU$19</v>
      </c>
      <c r="AV752" s="190" t="str">
        <f t="shared" si="978"/>
        <v>AV$19</v>
      </c>
      <c r="AW752" s="190" t="str">
        <f t="shared" si="978"/>
        <v>AW$19</v>
      </c>
      <c r="AX752" s="190" t="str">
        <f t="shared" si="978"/>
        <v>AX$19</v>
      </c>
      <c r="AY752" s="190" t="str">
        <f t="shared" ref="AY752:CD752" si="979">AY$23</f>
        <v>AY$19</v>
      </c>
      <c r="AZ752" s="190" t="str">
        <f t="shared" si="979"/>
        <v>AZ$19</v>
      </c>
      <c r="BA752" s="190" t="str">
        <f t="shared" si="979"/>
        <v>BA$19</v>
      </c>
      <c r="BB752" s="190" t="str">
        <f t="shared" si="979"/>
        <v>BB$19</v>
      </c>
      <c r="BC752" s="190" t="str">
        <f t="shared" si="979"/>
        <v>BC$19</v>
      </c>
      <c r="BD752" s="190" t="str">
        <f t="shared" si="979"/>
        <v>BD$19</v>
      </c>
      <c r="BE752" s="190" t="str">
        <f t="shared" si="979"/>
        <v>BE$19</v>
      </c>
      <c r="BF752" s="190" t="str">
        <f t="shared" si="979"/>
        <v>BF$19</v>
      </c>
      <c r="BG752" s="190" t="str">
        <f t="shared" si="979"/>
        <v>BG$19</v>
      </c>
      <c r="BH752" s="190" t="str">
        <f t="shared" si="979"/>
        <v>BH$19</v>
      </c>
      <c r="BI752" s="190" t="str">
        <f t="shared" si="979"/>
        <v>BI$19</v>
      </c>
      <c r="BJ752" s="190" t="str">
        <f t="shared" si="979"/>
        <v>BJ$19</v>
      </c>
      <c r="BK752" s="190" t="str">
        <f t="shared" si="979"/>
        <v>BK$19</v>
      </c>
      <c r="BL752" s="190" t="str">
        <f t="shared" si="979"/>
        <v>BL$19</v>
      </c>
      <c r="BM752" s="190" t="str">
        <f t="shared" si="979"/>
        <v>BM$19</v>
      </c>
      <c r="BN752" s="190" t="str">
        <f t="shared" si="979"/>
        <v>BN$19</v>
      </c>
      <c r="BO752" s="190" t="str">
        <f t="shared" si="979"/>
        <v>BO$19</v>
      </c>
      <c r="BP752" s="190" t="str">
        <f t="shared" si="979"/>
        <v>BP$19</v>
      </c>
      <c r="BQ752" s="190" t="str">
        <f t="shared" si="979"/>
        <v>BQ$19</v>
      </c>
      <c r="BR752" s="190" t="str">
        <f t="shared" si="979"/>
        <v>BR$19</v>
      </c>
      <c r="BS752" s="190" t="str">
        <f t="shared" si="979"/>
        <v>BS$19</v>
      </c>
      <c r="BT752" s="190" t="str">
        <f t="shared" si="979"/>
        <v>BT$19</v>
      </c>
      <c r="BU752" s="190" t="str">
        <f t="shared" si="979"/>
        <v>BU$19</v>
      </c>
      <c r="BV752" s="190" t="str">
        <f t="shared" si="979"/>
        <v>BV$19</v>
      </c>
      <c r="BW752" s="190" t="str">
        <f t="shared" si="979"/>
        <v>BW$19</v>
      </c>
      <c r="BX752" s="190" t="str">
        <f t="shared" si="979"/>
        <v>BX$19</v>
      </c>
      <c r="BY752" s="190" t="str">
        <f t="shared" si="979"/>
        <v>BY$19</v>
      </c>
      <c r="BZ752" s="190" t="str">
        <f t="shared" si="979"/>
        <v>BZ$19</v>
      </c>
      <c r="CA752" s="190" t="str">
        <f t="shared" si="979"/>
        <v>CA$19</v>
      </c>
      <c r="CB752" s="190" t="str">
        <f t="shared" si="979"/>
        <v>CB$19</v>
      </c>
      <c r="CC752" s="190" t="str">
        <f t="shared" si="979"/>
        <v>CC$19</v>
      </c>
      <c r="CD752" s="190" t="str">
        <f t="shared" si="979"/>
        <v>CD$19</v>
      </c>
      <c r="CE752" s="190" t="str">
        <f t="shared" ref="CE752:CL752" si="980">CE$23</f>
        <v>CE$19</v>
      </c>
      <c r="CF752" s="190" t="str">
        <f t="shared" si="980"/>
        <v>CF$19</v>
      </c>
      <c r="CG752" s="190" t="str">
        <f t="shared" si="980"/>
        <v>CG$19</v>
      </c>
      <c r="CH752" s="190" t="str">
        <f t="shared" si="980"/>
        <v>CH$19</v>
      </c>
      <c r="CI752" s="190" t="str">
        <f t="shared" si="980"/>
        <v>CI$19</v>
      </c>
      <c r="CJ752" s="190" t="str">
        <f t="shared" si="980"/>
        <v>CJ$19</v>
      </c>
      <c r="CK752" s="190" t="str">
        <f t="shared" si="980"/>
        <v>CK$19</v>
      </c>
      <c r="CL752" s="190" t="str">
        <f t="shared" si="980"/>
        <v>CL$19</v>
      </c>
      <c r="CN752" s="201"/>
      <c r="CO752" s="190" t="str">
        <f t="shared" ref="CO752:DL752" si="981">CO$23</f>
        <v>CO$19</v>
      </c>
      <c r="CP752" s="190" t="str">
        <f t="shared" si="981"/>
        <v>CP$19</v>
      </c>
      <c r="CQ752" s="190" t="str">
        <f t="shared" si="981"/>
        <v>CQ$19</v>
      </c>
      <c r="CR752" s="190" t="str">
        <f t="shared" si="981"/>
        <v>CR$19</v>
      </c>
      <c r="CS752" s="190" t="str">
        <f t="shared" si="981"/>
        <v>CS$19</v>
      </c>
      <c r="CT752" s="190" t="str">
        <f t="shared" si="981"/>
        <v>CT$19</v>
      </c>
      <c r="CU752" s="190" t="str">
        <f t="shared" si="981"/>
        <v>CU$19</v>
      </c>
      <c r="CV752" s="190" t="str">
        <f t="shared" si="981"/>
        <v>CV$19</v>
      </c>
      <c r="CW752" s="190" t="str">
        <f t="shared" si="981"/>
        <v>CW$19</v>
      </c>
      <c r="CX752" s="190" t="str">
        <f t="shared" si="981"/>
        <v>CX$19</v>
      </c>
      <c r="CY752" s="190" t="str">
        <f t="shared" si="981"/>
        <v>CY$19</v>
      </c>
      <c r="CZ752" s="190" t="str">
        <f t="shared" si="981"/>
        <v>CZ$19</v>
      </c>
      <c r="DA752" s="190" t="str">
        <f t="shared" si="981"/>
        <v>DA$19</v>
      </c>
      <c r="DB752" s="190" t="str">
        <f t="shared" si="981"/>
        <v>DB$19</v>
      </c>
      <c r="DC752" s="190" t="str">
        <f t="shared" si="981"/>
        <v>DC$19</v>
      </c>
      <c r="DD752" s="190" t="str">
        <f t="shared" si="981"/>
        <v>DD$19</v>
      </c>
      <c r="DE752" s="190" t="str">
        <f t="shared" si="981"/>
        <v>DE$19</v>
      </c>
      <c r="DF752" s="190" t="str">
        <f t="shared" si="981"/>
        <v>DF$19</v>
      </c>
      <c r="DG752" s="190" t="str">
        <f t="shared" si="981"/>
        <v>DG$19</v>
      </c>
      <c r="DH752" s="190" t="str">
        <f t="shared" si="981"/>
        <v>DH$19</v>
      </c>
      <c r="DI752" s="190" t="str">
        <f t="shared" si="981"/>
        <v>DI$19</v>
      </c>
      <c r="DJ752" s="190" t="str">
        <f t="shared" si="981"/>
        <v>DJ$19</v>
      </c>
      <c r="DK752" s="190" t="str">
        <f t="shared" si="981"/>
        <v>DK$19</v>
      </c>
      <c r="DL752" s="190" t="str">
        <f t="shared" si="981"/>
        <v>DL$19</v>
      </c>
    </row>
    <row r="753" spans="1:116" x14ac:dyDescent="0.4">
      <c r="A753" s="48" t="s">
        <v>218</v>
      </c>
      <c r="B753" s="31" t="s">
        <v>81</v>
      </c>
      <c r="C753" s="31"/>
      <c r="D753" t="s">
        <v>758</v>
      </c>
      <c r="E753" s="8" t="str">
        <f t="shared" ref="E753:E765" si="982">ROW()&amp;" "&amp;D753</f>
        <v>753 SALES-PV</v>
      </c>
      <c r="F753" t="s">
        <v>413</v>
      </c>
      <c r="G753" s="70" t="s">
        <v>777</v>
      </c>
      <c r="H753" s="48"/>
      <c r="I753" s="297"/>
      <c r="J753" s="297"/>
      <c r="K753" s="48"/>
      <c r="L753" s="48"/>
      <c r="M753" s="48"/>
      <c r="N753" s="48"/>
      <c r="O753" s="48"/>
      <c r="P753" s="48"/>
      <c r="R753" s="70"/>
      <c r="S753" s="70"/>
      <c r="T753" s="70"/>
      <c r="U753" s="70"/>
      <c r="V753" s="70"/>
      <c r="W753" s="70"/>
      <c r="X753" s="70"/>
      <c r="Y753" s="70"/>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N753" s="297"/>
      <c r="CO753" s="70"/>
      <c r="CP753" s="70"/>
      <c r="CQ753" s="70"/>
      <c r="CR753" s="70"/>
      <c r="CS753" s="70"/>
      <c r="CT753" s="70"/>
      <c r="CU753" s="70"/>
      <c r="CV753" s="70"/>
      <c r="CW753" s="70"/>
      <c r="CX753" s="70"/>
      <c r="CY753" s="70"/>
      <c r="CZ753" s="70"/>
      <c r="DA753" s="70"/>
      <c r="DB753" s="70"/>
      <c r="DC753" s="70"/>
      <c r="DD753" s="70"/>
      <c r="DE753" s="70"/>
      <c r="DF753" s="70"/>
      <c r="DG753" s="70"/>
      <c r="DH753" s="70"/>
      <c r="DI753" s="70"/>
      <c r="DJ753" s="70"/>
      <c r="DK753" s="70"/>
      <c r="DL753" s="70"/>
    </row>
    <row r="754" spans="1:116" x14ac:dyDescent="0.4">
      <c r="B754" t="s">
        <v>332</v>
      </c>
      <c r="C754" t="s">
        <v>80</v>
      </c>
      <c r="D754" t="s">
        <v>758</v>
      </c>
      <c r="E754" s="8" t="str">
        <f t="shared" si="982"/>
        <v>754 SALES-PV</v>
      </c>
      <c r="G754" s="145" t="str">
        <f>"# of "&amp;G759&amp;"s"</f>
        <v># of units</v>
      </c>
      <c r="H754" s="12"/>
      <c r="I754" s="60"/>
      <c r="J754" s="60"/>
      <c r="K754" s="15">
        <f t="shared" ref="K754:P754" si="983">SUMIF($3:$3,K$2,754:754)</f>
        <v>0</v>
      </c>
      <c r="L754" s="15">
        <f t="shared" si="983"/>
        <v>0</v>
      </c>
      <c r="M754" s="15">
        <f t="shared" si="983"/>
        <v>0</v>
      </c>
      <c r="N754" s="15">
        <f t="shared" si="983"/>
        <v>0</v>
      </c>
      <c r="O754" s="15">
        <f t="shared" si="983"/>
        <v>0</v>
      </c>
      <c r="P754" s="15">
        <f t="shared" si="983"/>
        <v>0</v>
      </c>
      <c r="R754" s="15"/>
      <c r="S754" s="15">
        <f t="shared" ref="S754:AX754" si="984">S194</f>
        <v>0</v>
      </c>
      <c r="T754" s="15">
        <f t="shared" si="984"/>
        <v>0</v>
      </c>
      <c r="U754" s="15">
        <f t="shared" si="984"/>
        <v>0</v>
      </c>
      <c r="V754" s="15">
        <f t="shared" si="984"/>
        <v>0</v>
      </c>
      <c r="W754" s="15">
        <f t="shared" si="984"/>
        <v>0</v>
      </c>
      <c r="X754" s="15">
        <f t="shared" si="984"/>
        <v>0</v>
      </c>
      <c r="Y754" s="15">
        <f t="shared" si="984"/>
        <v>0</v>
      </c>
      <c r="Z754" s="15">
        <f t="shared" si="984"/>
        <v>0</v>
      </c>
      <c r="AA754" s="15">
        <f t="shared" si="984"/>
        <v>0</v>
      </c>
      <c r="AB754" s="15">
        <f t="shared" si="984"/>
        <v>0</v>
      </c>
      <c r="AC754" s="15">
        <f t="shared" si="984"/>
        <v>0</v>
      </c>
      <c r="AD754" s="15">
        <f t="shared" si="984"/>
        <v>0</v>
      </c>
      <c r="AE754" s="15">
        <f t="shared" si="984"/>
        <v>0</v>
      </c>
      <c r="AF754" s="15">
        <f t="shared" si="984"/>
        <v>0</v>
      </c>
      <c r="AG754" s="15">
        <f t="shared" si="984"/>
        <v>0</v>
      </c>
      <c r="AH754" s="15">
        <f t="shared" si="984"/>
        <v>0</v>
      </c>
      <c r="AI754" s="15">
        <f t="shared" si="984"/>
        <v>0</v>
      </c>
      <c r="AJ754" s="15">
        <f t="shared" si="984"/>
        <v>0</v>
      </c>
      <c r="AK754" s="15">
        <f t="shared" si="984"/>
        <v>0</v>
      </c>
      <c r="AL754" s="15">
        <f t="shared" si="984"/>
        <v>0</v>
      </c>
      <c r="AM754" s="15">
        <f t="shared" si="984"/>
        <v>0</v>
      </c>
      <c r="AN754" s="15">
        <f t="shared" si="984"/>
        <v>0</v>
      </c>
      <c r="AO754" s="15">
        <f t="shared" si="984"/>
        <v>0</v>
      </c>
      <c r="AP754" s="15">
        <f t="shared" si="984"/>
        <v>0</v>
      </c>
      <c r="AQ754" s="15">
        <f t="shared" si="984"/>
        <v>0</v>
      </c>
      <c r="AR754" s="15">
        <f t="shared" si="984"/>
        <v>0</v>
      </c>
      <c r="AS754" s="15">
        <f t="shared" si="984"/>
        <v>0</v>
      </c>
      <c r="AT754" s="15">
        <f t="shared" si="984"/>
        <v>0</v>
      </c>
      <c r="AU754" s="15">
        <f t="shared" si="984"/>
        <v>0</v>
      </c>
      <c r="AV754" s="15">
        <f t="shared" si="984"/>
        <v>0</v>
      </c>
      <c r="AW754" s="15">
        <f t="shared" si="984"/>
        <v>0</v>
      </c>
      <c r="AX754" s="15">
        <f t="shared" si="984"/>
        <v>0</v>
      </c>
      <c r="AY754" s="15">
        <f t="shared" ref="AY754:CD754" si="985">AY194</f>
        <v>0</v>
      </c>
      <c r="AZ754" s="15">
        <f t="shared" si="985"/>
        <v>0</v>
      </c>
      <c r="BA754" s="15">
        <f t="shared" si="985"/>
        <v>0</v>
      </c>
      <c r="BB754" s="15">
        <f t="shared" si="985"/>
        <v>0</v>
      </c>
      <c r="BC754" s="15">
        <f t="shared" si="985"/>
        <v>0</v>
      </c>
      <c r="BD754" s="15">
        <f t="shared" si="985"/>
        <v>0</v>
      </c>
      <c r="BE754" s="15">
        <f t="shared" si="985"/>
        <v>0</v>
      </c>
      <c r="BF754" s="15">
        <f t="shared" si="985"/>
        <v>0</v>
      </c>
      <c r="BG754" s="15">
        <f t="shared" si="985"/>
        <v>0</v>
      </c>
      <c r="BH754" s="15">
        <f t="shared" si="985"/>
        <v>0</v>
      </c>
      <c r="BI754" s="15">
        <f t="shared" si="985"/>
        <v>0</v>
      </c>
      <c r="BJ754" s="15">
        <f t="shared" si="985"/>
        <v>0</v>
      </c>
      <c r="BK754" s="15">
        <f t="shared" si="985"/>
        <v>0</v>
      </c>
      <c r="BL754" s="15">
        <f t="shared" si="985"/>
        <v>0</v>
      </c>
      <c r="BM754" s="15">
        <f t="shared" si="985"/>
        <v>0</v>
      </c>
      <c r="BN754" s="15">
        <f t="shared" si="985"/>
        <v>0</v>
      </c>
      <c r="BO754" s="15">
        <f t="shared" si="985"/>
        <v>0</v>
      </c>
      <c r="BP754" s="15">
        <f t="shared" si="985"/>
        <v>0</v>
      </c>
      <c r="BQ754" s="15">
        <f t="shared" si="985"/>
        <v>0</v>
      </c>
      <c r="BR754" s="15">
        <f t="shared" si="985"/>
        <v>0</v>
      </c>
      <c r="BS754" s="15">
        <f t="shared" si="985"/>
        <v>0</v>
      </c>
      <c r="BT754" s="15">
        <f t="shared" si="985"/>
        <v>0</v>
      </c>
      <c r="BU754" s="15">
        <f t="shared" si="985"/>
        <v>0</v>
      </c>
      <c r="BV754" s="15">
        <f t="shared" si="985"/>
        <v>0</v>
      </c>
      <c r="BW754" s="15">
        <f t="shared" si="985"/>
        <v>0</v>
      </c>
      <c r="BX754" s="15">
        <f t="shared" si="985"/>
        <v>0</v>
      </c>
      <c r="BY754" s="15">
        <f t="shared" si="985"/>
        <v>0</v>
      </c>
      <c r="BZ754" s="15">
        <f t="shared" si="985"/>
        <v>0</v>
      </c>
      <c r="CA754" s="15">
        <f t="shared" si="985"/>
        <v>0</v>
      </c>
      <c r="CB754" s="15">
        <f t="shared" si="985"/>
        <v>0</v>
      </c>
      <c r="CC754" s="15">
        <f t="shared" si="985"/>
        <v>0</v>
      </c>
      <c r="CD754" s="15">
        <f t="shared" si="985"/>
        <v>0</v>
      </c>
      <c r="CE754" s="15">
        <f t="shared" ref="CE754:CL754" si="986">CE194</f>
        <v>0</v>
      </c>
      <c r="CF754" s="15">
        <f t="shared" si="986"/>
        <v>0</v>
      </c>
      <c r="CG754" s="15">
        <f t="shared" si="986"/>
        <v>0</v>
      </c>
      <c r="CH754" s="15">
        <f t="shared" si="986"/>
        <v>0</v>
      </c>
      <c r="CI754" s="15">
        <f t="shared" si="986"/>
        <v>0</v>
      </c>
      <c r="CJ754" s="15">
        <f t="shared" si="986"/>
        <v>0</v>
      </c>
      <c r="CK754" s="15">
        <f t="shared" si="986"/>
        <v>0</v>
      </c>
      <c r="CL754" s="15">
        <f t="shared" si="986"/>
        <v>0</v>
      </c>
      <c r="CN754" s="60"/>
      <c r="CO754" s="15" t="e">
        <f t="shared" ref="CO754:DL754" si="987">CO40</f>
        <v>#N/A</v>
      </c>
      <c r="CP754" s="15" t="e">
        <f t="shared" si="987"/>
        <v>#N/A</v>
      </c>
      <c r="CQ754" s="15" t="e">
        <f t="shared" si="987"/>
        <v>#N/A</v>
      </c>
      <c r="CR754" s="15" t="e">
        <f t="shared" si="987"/>
        <v>#N/A</v>
      </c>
      <c r="CS754" s="15" t="e">
        <f t="shared" si="987"/>
        <v>#N/A</v>
      </c>
      <c r="CT754" s="15" t="e">
        <f t="shared" si="987"/>
        <v>#N/A</v>
      </c>
      <c r="CU754" s="15" t="e">
        <f t="shared" si="987"/>
        <v>#N/A</v>
      </c>
      <c r="CV754" s="15" t="e">
        <f t="shared" si="987"/>
        <v>#N/A</v>
      </c>
      <c r="CW754" s="15" t="e">
        <f t="shared" si="987"/>
        <v>#N/A</v>
      </c>
      <c r="CX754" s="15" t="e">
        <f t="shared" si="987"/>
        <v>#N/A</v>
      </c>
      <c r="CY754" s="15" t="e">
        <f t="shared" si="987"/>
        <v>#N/A</v>
      </c>
      <c r="CZ754" s="15" t="e">
        <f t="shared" si="987"/>
        <v>#N/A</v>
      </c>
      <c r="DA754" s="15" t="e">
        <f t="shared" si="987"/>
        <v>#N/A</v>
      </c>
      <c r="DB754" s="15" t="e">
        <f t="shared" si="987"/>
        <v>#N/A</v>
      </c>
      <c r="DC754" s="15" t="e">
        <f t="shared" si="987"/>
        <v>#N/A</v>
      </c>
      <c r="DD754" s="15" t="e">
        <f t="shared" si="987"/>
        <v>#N/A</v>
      </c>
      <c r="DE754" s="15" t="e">
        <f t="shared" si="987"/>
        <v>#N/A</v>
      </c>
      <c r="DF754" s="15" t="e">
        <f t="shared" si="987"/>
        <v>#N/A</v>
      </c>
      <c r="DG754" s="15" t="e">
        <f t="shared" si="987"/>
        <v>#N/A</v>
      </c>
      <c r="DH754" s="15" t="e">
        <f t="shared" si="987"/>
        <v>#N/A</v>
      </c>
      <c r="DI754" s="15" t="e">
        <f t="shared" si="987"/>
        <v>#N/A</v>
      </c>
      <c r="DJ754" s="15" t="e">
        <f t="shared" si="987"/>
        <v>#N/A</v>
      </c>
      <c r="DK754" s="15" t="e">
        <f t="shared" si="987"/>
        <v>#N/A</v>
      </c>
      <c r="DL754" s="15" t="e">
        <f t="shared" si="987"/>
        <v>#N/A</v>
      </c>
    </row>
    <row r="755" spans="1:116" x14ac:dyDescent="0.4">
      <c r="B755" t="str">
        <f>E755</f>
        <v>755 SALES-PV</v>
      </c>
      <c r="D755" t="s">
        <v>758</v>
      </c>
      <c r="E755" s="8" t="str">
        <f t="shared" si="982"/>
        <v>755 SALES-PV</v>
      </c>
      <c r="G755" s="145" t="str">
        <f>"Avg. "&amp;G759&amp;" value"</f>
        <v>Avg. unit value</v>
      </c>
      <c r="H755" s="12"/>
      <c r="I755" s="60"/>
      <c r="J755" s="60"/>
      <c r="K755" s="139">
        <v>10</v>
      </c>
      <c r="L755" s="139">
        <v>10</v>
      </c>
      <c r="M755" s="139">
        <v>10</v>
      </c>
      <c r="N755" s="139">
        <v>10</v>
      </c>
      <c r="O755" s="139">
        <v>10</v>
      </c>
      <c r="P755" s="139">
        <v>10</v>
      </c>
      <c r="R755" s="19"/>
      <c r="S755" s="140" cm="1">
        <f t="array" ref="S755">INDEX($K:$P,ROW(),MATCH(S$3,$K$2:$P$2,0))</f>
        <v>10</v>
      </c>
      <c r="T755" s="140" cm="1">
        <f t="array" ref="T755">INDEX($K:$P,ROW(),MATCH(T$3,$K$2:$P$2,0))</f>
        <v>10</v>
      </c>
      <c r="U755" s="140" cm="1">
        <f t="array" ref="U755">INDEX($K:$P,ROW(),MATCH(U$3,$K$2:$P$2,0))</f>
        <v>10</v>
      </c>
      <c r="V755" s="140" cm="1">
        <f t="array" ref="V755">INDEX($K:$P,ROW(),MATCH(V$3,$K$2:$P$2,0))</f>
        <v>10</v>
      </c>
      <c r="W755" s="140" cm="1">
        <f t="array" ref="W755">INDEX($K:$P,ROW(),MATCH(W$3,$K$2:$P$2,0))</f>
        <v>10</v>
      </c>
      <c r="X755" s="140" cm="1">
        <f t="array" ref="X755">INDEX($K:$P,ROW(),MATCH(X$3,$K$2:$P$2,0))</f>
        <v>10</v>
      </c>
      <c r="Y755" s="140" cm="1">
        <f t="array" ref="Y755">INDEX($K:$P,ROW(),MATCH(Y$3,$K$2:$P$2,0))</f>
        <v>10</v>
      </c>
      <c r="Z755" s="140" cm="1">
        <f t="array" ref="Z755">INDEX($K:$P,ROW(),MATCH(Z$3,$K$2:$P$2,0))</f>
        <v>10</v>
      </c>
      <c r="AA755" s="140" cm="1">
        <f t="array" ref="AA755">INDEX($K:$P,ROW(),MATCH(AA$3,$K$2:$P$2,0))</f>
        <v>10</v>
      </c>
      <c r="AB755" s="140" cm="1">
        <f t="array" ref="AB755">INDEX($K:$P,ROW(),MATCH(AB$3,$K$2:$P$2,0))</f>
        <v>10</v>
      </c>
      <c r="AC755" s="140" cm="1">
        <f t="array" ref="AC755">INDEX($K:$P,ROW(),MATCH(AC$3,$K$2:$P$2,0))</f>
        <v>10</v>
      </c>
      <c r="AD755" s="140" cm="1">
        <f t="array" ref="AD755">INDEX($K:$P,ROW(),MATCH(AD$3,$K$2:$P$2,0))</f>
        <v>10</v>
      </c>
      <c r="AE755" s="140" cm="1">
        <f t="array" ref="AE755">INDEX($K:$P,ROW(),MATCH(AE$3,$K$2:$P$2,0))</f>
        <v>10</v>
      </c>
      <c r="AF755" s="140" cm="1">
        <f t="array" ref="AF755">INDEX($K:$P,ROW(),MATCH(AF$3,$K$2:$P$2,0))</f>
        <v>10</v>
      </c>
      <c r="AG755" s="140" cm="1">
        <f t="array" ref="AG755">INDEX($K:$P,ROW(),MATCH(AG$3,$K$2:$P$2,0))</f>
        <v>10</v>
      </c>
      <c r="AH755" s="140" cm="1">
        <f t="array" ref="AH755">INDEX($K:$P,ROW(),MATCH(AH$3,$K$2:$P$2,0))</f>
        <v>10</v>
      </c>
      <c r="AI755" s="140" cm="1">
        <f t="array" ref="AI755">INDEX($K:$P,ROW(),MATCH(AI$3,$K$2:$P$2,0))</f>
        <v>10</v>
      </c>
      <c r="AJ755" s="140" cm="1">
        <f t="array" ref="AJ755">INDEX($K:$P,ROW(),MATCH(AJ$3,$K$2:$P$2,0))</f>
        <v>10</v>
      </c>
      <c r="AK755" s="140" cm="1">
        <f t="array" ref="AK755">INDEX($K:$P,ROW(),MATCH(AK$3,$K$2:$P$2,0))</f>
        <v>10</v>
      </c>
      <c r="AL755" s="140" cm="1">
        <f t="array" ref="AL755">INDEX($K:$P,ROW(),MATCH(AL$3,$K$2:$P$2,0))</f>
        <v>10</v>
      </c>
      <c r="AM755" s="140" cm="1">
        <f t="array" ref="AM755">INDEX($K:$P,ROW(),MATCH(AM$3,$K$2:$P$2,0))</f>
        <v>10</v>
      </c>
      <c r="AN755" s="140" cm="1">
        <f t="array" ref="AN755">INDEX($K:$P,ROW(),MATCH(AN$3,$K$2:$P$2,0))</f>
        <v>10</v>
      </c>
      <c r="AO755" s="140" cm="1">
        <f t="array" ref="AO755">INDEX($K:$P,ROW(),MATCH(AO$3,$K$2:$P$2,0))</f>
        <v>10</v>
      </c>
      <c r="AP755" s="140" cm="1">
        <f t="array" ref="AP755">INDEX($K:$P,ROW(),MATCH(AP$3,$K$2:$P$2,0))</f>
        <v>10</v>
      </c>
      <c r="AQ755" s="140" cm="1">
        <f t="array" ref="AQ755">INDEX($K:$P,ROW(),MATCH(AQ$3,$K$2:$P$2,0))</f>
        <v>10</v>
      </c>
      <c r="AR755" s="140" cm="1">
        <f t="array" ref="AR755">INDEX($K:$P,ROW(),MATCH(AR$3,$K$2:$P$2,0))</f>
        <v>10</v>
      </c>
      <c r="AS755" s="140" cm="1">
        <f t="array" ref="AS755">INDEX($K:$P,ROW(),MATCH(AS$3,$K$2:$P$2,0))</f>
        <v>10</v>
      </c>
      <c r="AT755" s="140" cm="1">
        <f t="array" ref="AT755">INDEX($K:$P,ROW(),MATCH(AT$3,$K$2:$P$2,0))</f>
        <v>10</v>
      </c>
      <c r="AU755" s="140" cm="1">
        <f t="array" ref="AU755">INDEX($K:$P,ROW(),MATCH(AU$3,$K$2:$P$2,0))</f>
        <v>10</v>
      </c>
      <c r="AV755" s="140" cm="1">
        <f t="array" ref="AV755">INDEX($K:$P,ROW(),MATCH(AV$3,$K$2:$P$2,0))</f>
        <v>10</v>
      </c>
      <c r="AW755" s="140" cm="1">
        <f t="array" ref="AW755">INDEX($K:$P,ROW(),MATCH(AW$3,$K$2:$P$2,0))</f>
        <v>10</v>
      </c>
      <c r="AX755" s="140" cm="1">
        <f t="array" ref="AX755">INDEX($K:$P,ROW(),MATCH(AX$3,$K$2:$P$2,0))</f>
        <v>10</v>
      </c>
      <c r="AY755" s="140" cm="1">
        <f t="array" ref="AY755">INDEX($K:$P,ROW(),MATCH(AY$3,$K$2:$P$2,0))</f>
        <v>10</v>
      </c>
      <c r="AZ755" s="140" cm="1">
        <f t="array" ref="AZ755">INDEX($K:$P,ROW(),MATCH(AZ$3,$K$2:$P$2,0))</f>
        <v>10</v>
      </c>
      <c r="BA755" s="140" cm="1">
        <f t="array" ref="BA755">INDEX($K:$P,ROW(),MATCH(BA$3,$K$2:$P$2,0))</f>
        <v>10</v>
      </c>
      <c r="BB755" s="140" cm="1">
        <f t="array" ref="BB755">INDEX($K:$P,ROW(),MATCH(BB$3,$K$2:$P$2,0))</f>
        <v>10</v>
      </c>
      <c r="BC755" s="140" cm="1">
        <f t="array" ref="BC755">INDEX($K:$P,ROW(),MATCH(BC$3,$K$2:$P$2,0))</f>
        <v>10</v>
      </c>
      <c r="BD755" s="140" cm="1">
        <f t="array" ref="BD755">INDEX($K:$P,ROW(),MATCH(BD$3,$K$2:$P$2,0))</f>
        <v>10</v>
      </c>
      <c r="BE755" s="140" cm="1">
        <f t="array" ref="BE755">INDEX($K:$P,ROW(),MATCH(BE$3,$K$2:$P$2,0))</f>
        <v>10</v>
      </c>
      <c r="BF755" s="140" cm="1">
        <f t="array" ref="BF755">INDEX($K:$P,ROW(),MATCH(BF$3,$K$2:$P$2,0))</f>
        <v>10</v>
      </c>
      <c r="BG755" s="140" cm="1">
        <f t="array" ref="BG755">INDEX($K:$P,ROW(),MATCH(BG$3,$K$2:$P$2,0))</f>
        <v>10</v>
      </c>
      <c r="BH755" s="140" cm="1">
        <f t="array" ref="BH755">INDEX($K:$P,ROW(),MATCH(BH$3,$K$2:$P$2,0))</f>
        <v>10</v>
      </c>
      <c r="BI755" s="140" cm="1">
        <f t="array" ref="BI755">INDEX($K:$P,ROW(),MATCH(BI$3,$K$2:$P$2,0))</f>
        <v>10</v>
      </c>
      <c r="BJ755" s="140" cm="1">
        <f t="array" ref="BJ755">INDEX($K:$P,ROW(),MATCH(BJ$3,$K$2:$P$2,0))</f>
        <v>10</v>
      </c>
      <c r="BK755" s="140" cm="1">
        <f t="array" ref="BK755">INDEX($K:$P,ROW(),MATCH(BK$3,$K$2:$P$2,0))</f>
        <v>10</v>
      </c>
      <c r="BL755" s="140" cm="1">
        <f t="array" ref="BL755">INDEX($K:$P,ROW(),MATCH(BL$3,$K$2:$P$2,0))</f>
        <v>10</v>
      </c>
      <c r="BM755" s="140" cm="1">
        <f t="array" ref="BM755">INDEX($K:$P,ROW(),MATCH(BM$3,$K$2:$P$2,0))</f>
        <v>10</v>
      </c>
      <c r="BN755" s="140" cm="1">
        <f t="array" ref="BN755">INDEX($K:$P,ROW(),MATCH(BN$3,$K$2:$P$2,0))</f>
        <v>10</v>
      </c>
      <c r="BO755" s="140" cm="1">
        <f t="array" ref="BO755">INDEX($K:$P,ROW(),MATCH(BO$3,$K$2:$P$2,0))</f>
        <v>10</v>
      </c>
      <c r="BP755" s="140" cm="1">
        <f t="array" ref="BP755">INDEX($K:$P,ROW(),MATCH(BP$3,$K$2:$P$2,0))</f>
        <v>10</v>
      </c>
      <c r="BQ755" s="140" cm="1">
        <f t="array" ref="BQ755">INDEX($K:$P,ROW(),MATCH(BQ$3,$K$2:$P$2,0))</f>
        <v>10</v>
      </c>
      <c r="BR755" s="140" cm="1">
        <f t="array" ref="BR755">INDEX($K:$P,ROW(),MATCH(BR$3,$K$2:$P$2,0))</f>
        <v>10</v>
      </c>
      <c r="BS755" s="140" cm="1">
        <f t="array" ref="BS755">INDEX($K:$P,ROW(),MATCH(BS$3,$K$2:$P$2,0))</f>
        <v>10</v>
      </c>
      <c r="BT755" s="140" cm="1">
        <f t="array" ref="BT755">INDEX($K:$P,ROW(),MATCH(BT$3,$K$2:$P$2,0))</f>
        <v>10</v>
      </c>
      <c r="BU755" s="140" cm="1">
        <f t="array" ref="BU755">INDEX($K:$P,ROW(),MATCH(BU$3,$K$2:$P$2,0))</f>
        <v>10</v>
      </c>
      <c r="BV755" s="140" cm="1">
        <f t="array" ref="BV755">INDEX($K:$P,ROW(),MATCH(BV$3,$K$2:$P$2,0))</f>
        <v>10</v>
      </c>
      <c r="BW755" s="140" cm="1">
        <f t="array" ref="BW755">INDEX($K:$P,ROW(),MATCH(BW$3,$K$2:$P$2,0))</f>
        <v>10</v>
      </c>
      <c r="BX755" s="140" cm="1">
        <f t="array" ref="BX755">INDEX($K:$P,ROW(),MATCH(BX$3,$K$2:$P$2,0))</f>
        <v>10</v>
      </c>
      <c r="BY755" s="140" cm="1">
        <f t="array" ref="BY755">INDEX($K:$P,ROW(),MATCH(BY$3,$K$2:$P$2,0))</f>
        <v>10</v>
      </c>
      <c r="BZ755" s="140" cm="1">
        <f t="array" ref="BZ755">INDEX($K:$P,ROW(),MATCH(BZ$3,$K$2:$P$2,0))</f>
        <v>10</v>
      </c>
      <c r="CA755" s="140" cm="1">
        <f t="array" ref="CA755">INDEX($K:$P,ROW(),MATCH(CA$3,$K$2:$P$2,0))</f>
        <v>10</v>
      </c>
      <c r="CB755" s="140" cm="1">
        <f t="array" ref="CB755">INDEX($K:$P,ROW(),MATCH(CB$3,$K$2:$P$2,0))</f>
        <v>10</v>
      </c>
      <c r="CC755" s="140" cm="1">
        <f t="array" ref="CC755">INDEX($K:$P,ROW(),MATCH(CC$3,$K$2:$P$2,0))</f>
        <v>10</v>
      </c>
      <c r="CD755" s="140" cm="1">
        <f t="array" ref="CD755">INDEX($K:$P,ROW(),MATCH(CD$3,$K$2:$P$2,0))</f>
        <v>10</v>
      </c>
      <c r="CE755" s="140" cm="1">
        <f t="array" ref="CE755">INDEX($K:$P,ROW(),MATCH(CE$3,$K$2:$P$2,0))</f>
        <v>10</v>
      </c>
      <c r="CF755" s="140" cm="1">
        <f t="array" ref="CF755">INDEX($K:$P,ROW(),MATCH(CF$3,$K$2:$P$2,0))</f>
        <v>10</v>
      </c>
      <c r="CG755" s="140" cm="1">
        <f t="array" ref="CG755">INDEX($K:$P,ROW(),MATCH(CG$3,$K$2:$P$2,0))</f>
        <v>10</v>
      </c>
      <c r="CH755" s="140" cm="1">
        <f t="array" ref="CH755">INDEX($K:$P,ROW(),MATCH(CH$3,$K$2:$P$2,0))</f>
        <v>10</v>
      </c>
      <c r="CI755" s="140" cm="1">
        <f t="array" ref="CI755">INDEX($K:$P,ROW(),MATCH(CI$3,$K$2:$P$2,0))</f>
        <v>10</v>
      </c>
      <c r="CJ755" s="140" cm="1">
        <f t="array" ref="CJ755">INDEX($K:$P,ROW(),MATCH(CJ$3,$K$2:$P$2,0))</f>
        <v>10</v>
      </c>
      <c r="CK755" s="140" cm="1">
        <f t="array" ref="CK755">INDEX($K:$P,ROW(),MATCH(CK$3,$K$2:$P$2,0))</f>
        <v>10</v>
      </c>
      <c r="CL755" s="140" cm="1">
        <f t="array" ref="CL755">INDEX($K:$P,ROW(),MATCH(CL$3,$K$2:$P$2,0))</f>
        <v>10</v>
      </c>
      <c r="CN755" s="60"/>
      <c r="CO755" s="140" t="e" cm="1">
        <f t="array" ref="CO755">INDEX($K:$P,ROW(),MATCH(CO$3,$K$2:$P$2,0))</f>
        <v>#N/A</v>
      </c>
      <c r="CP755" s="140" t="e" cm="1">
        <f t="array" ref="CP755">INDEX($K:$P,ROW(),MATCH(CP$3,$K$2:$P$2,0))</f>
        <v>#N/A</v>
      </c>
      <c r="CQ755" s="140" t="e" cm="1">
        <f t="array" ref="CQ755">INDEX($K:$P,ROW(),MATCH(CQ$3,$K$2:$P$2,0))</f>
        <v>#N/A</v>
      </c>
      <c r="CR755" s="140" t="e" cm="1">
        <f t="array" ref="CR755">INDEX($K:$P,ROW(),MATCH(CR$3,$K$2:$P$2,0))</f>
        <v>#N/A</v>
      </c>
      <c r="CS755" s="140" t="e" cm="1">
        <f t="array" ref="CS755">INDEX($K:$P,ROW(),MATCH(CS$3,$K$2:$P$2,0))</f>
        <v>#N/A</v>
      </c>
      <c r="CT755" s="140" t="e" cm="1">
        <f t="array" ref="CT755">INDEX($K:$P,ROW(),MATCH(CT$3,$K$2:$P$2,0))</f>
        <v>#N/A</v>
      </c>
      <c r="CU755" s="140" t="e" cm="1">
        <f t="array" ref="CU755">INDEX($K:$P,ROW(),MATCH(CU$3,$K$2:$P$2,0))</f>
        <v>#N/A</v>
      </c>
      <c r="CV755" s="140" t="e" cm="1">
        <f t="array" ref="CV755">INDEX($K:$P,ROW(),MATCH(CV$3,$K$2:$P$2,0))</f>
        <v>#N/A</v>
      </c>
      <c r="CW755" s="140" t="e" cm="1">
        <f t="array" ref="CW755">INDEX($K:$P,ROW(),MATCH(CW$3,$K$2:$P$2,0))</f>
        <v>#N/A</v>
      </c>
      <c r="CX755" s="140" t="e" cm="1">
        <f t="array" ref="CX755">INDEX($K:$P,ROW(),MATCH(CX$3,$K$2:$P$2,0))</f>
        <v>#N/A</v>
      </c>
      <c r="CY755" s="140" t="e" cm="1">
        <f t="array" ref="CY755">INDEX($K:$P,ROW(),MATCH(CY$3,$K$2:$P$2,0))</f>
        <v>#N/A</v>
      </c>
      <c r="CZ755" s="140" t="e" cm="1">
        <f t="array" ref="CZ755">INDEX($K:$P,ROW(),MATCH(CZ$3,$K$2:$P$2,0))</f>
        <v>#N/A</v>
      </c>
      <c r="DA755" s="140" t="e" cm="1">
        <f t="array" ref="DA755">INDEX($K:$P,ROW(),MATCH(DA$3,$K$2:$P$2,0))</f>
        <v>#N/A</v>
      </c>
      <c r="DB755" s="140" t="e" cm="1">
        <f t="array" ref="DB755">INDEX($K:$P,ROW(),MATCH(DB$3,$K$2:$P$2,0))</f>
        <v>#N/A</v>
      </c>
      <c r="DC755" s="140" t="e" cm="1">
        <f t="array" ref="DC755">INDEX($K:$P,ROW(),MATCH(DC$3,$K$2:$P$2,0))</f>
        <v>#N/A</v>
      </c>
      <c r="DD755" s="140" t="e" cm="1">
        <f t="array" ref="DD755">INDEX($K:$P,ROW(),MATCH(DD$3,$K$2:$P$2,0))</f>
        <v>#N/A</v>
      </c>
      <c r="DE755" s="140" t="e" cm="1">
        <f t="array" ref="DE755">INDEX($K:$P,ROW(),MATCH(DE$3,$K$2:$P$2,0))</f>
        <v>#N/A</v>
      </c>
      <c r="DF755" s="140" t="e" cm="1">
        <f t="array" ref="DF755">INDEX($K:$P,ROW(),MATCH(DF$3,$K$2:$P$2,0))</f>
        <v>#N/A</v>
      </c>
      <c r="DG755" s="140" t="e" cm="1">
        <f t="array" ref="DG755">INDEX($K:$P,ROW(),MATCH(DG$3,$K$2:$P$2,0))</f>
        <v>#N/A</v>
      </c>
      <c r="DH755" s="140" t="e" cm="1">
        <f t="array" ref="DH755">INDEX($K:$P,ROW(),MATCH(DH$3,$K$2:$P$2,0))</f>
        <v>#N/A</v>
      </c>
      <c r="DI755" s="140" t="e" cm="1">
        <f t="array" ref="DI755">INDEX($K:$P,ROW(),MATCH(DI$3,$K$2:$P$2,0))</f>
        <v>#N/A</v>
      </c>
      <c r="DJ755" s="140" t="e" cm="1">
        <f t="array" ref="DJ755">INDEX($K:$P,ROW(),MATCH(DJ$3,$K$2:$P$2,0))</f>
        <v>#N/A</v>
      </c>
      <c r="DK755" s="140" t="e" cm="1">
        <f t="array" ref="DK755">INDEX($K:$P,ROW(),MATCH(DK$3,$K$2:$P$2,0))</f>
        <v>#N/A</v>
      </c>
      <c r="DL755" s="140" t="e" cm="1">
        <f t="array" ref="DL755">INDEX($K:$P,ROW(),MATCH(DL$3,$K$2:$P$2,0))</f>
        <v>#N/A</v>
      </c>
    </row>
    <row r="756" spans="1:116" x14ac:dyDescent="0.4">
      <c r="C756" t="s">
        <v>198</v>
      </c>
      <c r="D756" t="s">
        <v>758</v>
      </c>
      <c r="E756" s="8" t="str">
        <f t="shared" si="982"/>
        <v>756 SALES-PV</v>
      </c>
      <c r="G756" s="126" t="str">
        <f>"Revenue - "&amp;G758</f>
        <v>Revenue - (Primary label)</v>
      </c>
      <c r="H756" s="27"/>
      <c r="I756" s="78"/>
      <c r="J756" s="78"/>
      <c r="K756" s="33">
        <f t="shared" ref="K756:P756" ca="1" si="988">SUMIF($3:$3,K$2,756:756)</f>
        <v>600000</v>
      </c>
      <c r="L756" s="33">
        <f t="shared" ca="1" si="988"/>
        <v>600000</v>
      </c>
      <c r="M756" s="33">
        <f t="shared" ca="1" si="988"/>
        <v>600000</v>
      </c>
      <c r="N756" s="33">
        <f t="shared" ca="1" si="988"/>
        <v>600000</v>
      </c>
      <c r="O756" s="33">
        <f t="shared" ca="1" si="988"/>
        <v>600000</v>
      </c>
      <c r="P756" s="33">
        <f t="shared" ca="1" si="988"/>
        <v>600000</v>
      </c>
      <c r="R756" s="33"/>
      <c r="S756" s="33" cm="1">
        <f t="array" aca="1" ref="S756" ca="1">S755*INDIRECT(S748)</f>
        <v>50000</v>
      </c>
      <c r="T756" s="33" cm="1">
        <f t="array" aca="1" ref="T756" ca="1">T755*INDIRECT(T748)</f>
        <v>50000</v>
      </c>
      <c r="U756" s="33" cm="1">
        <f t="array" aca="1" ref="U756" ca="1">U755*INDIRECT(U748)</f>
        <v>50000</v>
      </c>
      <c r="V756" s="33" cm="1">
        <f t="array" aca="1" ref="V756" ca="1">V755*INDIRECT(V748)</f>
        <v>50000</v>
      </c>
      <c r="W756" s="33" cm="1">
        <f t="array" aca="1" ref="W756" ca="1">W755*INDIRECT(W748)</f>
        <v>50000</v>
      </c>
      <c r="X756" s="33" cm="1">
        <f t="array" aca="1" ref="X756" ca="1">X755*INDIRECT(X748)</f>
        <v>50000</v>
      </c>
      <c r="Y756" s="33" cm="1">
        <f t="array" aca="1" ref="Y756" ca="1">Y755*INDIRECT(Y748)</f>
        <v>50000</v>
      </c>
      <c r="Z756" s="33" cm="1">
        <f t="array" aca="1" ref="Z756" ca="1">Z755*INDIRECT(Z748)</f>
        <v>50000</v>
      </c>
      <c r="AA756" s="33" cm="1">
        <f t="array" aca="1" ref="AA756" ca="1">AA755*INDIRECT(AA748)</f>
        <v>50000</v>
      </c>
      <c r="AB756" s="33" cm="1">
        <f t="array" aca="1" ref="AB756" ca="1">AB755*INDIRECT(AB748)</f>
        <v>50000</v>
      </c>
      <c r="AC756" s="33" cm="1">
        <f t="array" aca="1" ref="AC756" ca="1">AC755*INDIRECT(AC748)</f>
        <v>50000</v>
      </c>
      <c r="AD756" s="33" cm="1">
        <f t="array" aca="1" ref="AD756" ca="1">AD755*INDIRECT(AD748)</f>
        <v>50000</v>
      </c>
      <c r="AE756" s="33" cm="1">
        <f t="array" aca="1" ref="AE756" ca="1">AE755*INDIRECT(AE748)</f>
        <v>50000</v>
      </c>
      <c r="AF756" s="33" cm="1">
        <f t="array" aca="1" ref="AF756" ca="1">AF755*INDIRECT(AF748)</f>
        <v>50000</v>
      </c>
      <c r="AG756" s="33" cm="1">
        <f t="array" aca="1" ref="AG756" ca="1">AG755*INDIRECT(AG748)</f>
        <v>50000</v>
      </c>
      <c r="AH756" s="33" cm="1">
        <f t="array" aca="1" ref="AH756" ca="1">AH755*INDIRECT(AH748)</f>
        <v>50000</v>
      </c>
      <c r="AI756" s="33" cm="1">
        <f t="array" aca="1" ref="AI756" ca="1">AI755*INDIRECT(AI748)</f>
        <v>50000</v>
      </c>
      <c r="AJ756" s="33" cm="1">
        <f t="array" aca="1" ref="AJ756" ca="1">AJ755*INDIRECT(AJ748)</f>
        <v>50000</v>
      </c>
      <c r="AK756" s="33" cm="1">
        <f t="array" aca="1" ref="AK756" ca="1">AK755*INDIRECT(AK748)</f>
        <v>50000</v>
      </c>
      <c r="AL756" s="33" cm="1">
        <f t="array" aca="1" ref="AL756" ca="1">AL755*INDIRECT(AL748)</f>
        <v>50000</v>
      </c>
      <c r="AM756" s="33" cm="1">
        <f t="array" aca="1" ref="AM756" ca="1">AM755*INDIRECT(AM748)</f>
        <v>50000</v>
      </c>
      <c r="AN756" s="33" cm="1">
        <f t="array" aca="1" ref="AN756" ca="1">AN755*INDIRECT(AN748)</f>
        <v>50000</v>
      </c>
      <c r="AO756" s="33" cm="1">
        <f t="array" aca="1" ref="AO756" ca="1">AO755*INDIRECT(AO748)</f>
        <v>50000</v>
      </c>
      <c r="AP756" s="33" cm="1">
        <f t="array" aca="1" ref="AP756" ca="1">AP755*INDIRECT(AP748)</f>
        <v>50000</v>
      </c>
      <c r="AQ756" s="33" cm="1">
        <f t="array" aca="1" ref="AQ756" ca="1">AQ755*INDIRECT(AQ748)</f>
        <v>50000</v>
      </c>
      <c r="AR756" s="33" cm="1">
        <f t="array" aca="1" ref="AR756" ca="1">AR755*INDIRECT(AR748)</f>
        <v>50000</v>
      </c>
      <c r="AS756" s="33" cm="1">
        <f t="array" aca="1" ref="AS756" ca="1">AS755*INDIRECT(AS748)</f>
        <v>50000</v>
      </c>
      <c r="AT756" s="33" cm="1">
        <f t="array" aca="1" ref="AT756" ca="1">AT755*INDIRECT(AT748)</f>
        <v>50000</v>
      </c>
      <c r="AU756" s="33" cm="1">
        <f t="array" aca="1" ref="AU756" ca="1">AU755*INDIRECT(AU748)</f>
        <v>50000</v>
      </c>
      <c r="AV756" s="33" cm="1">
        <f t="array" aca="1" ref="AV756" ca="1">AV755*INDIRECT(AV748)</f>
        <v>50000</v>
      </c>
      <c r="AW756" s="33" cm="1">
        <f t="array" aca="1" ref="AW756" ca="1">AW755*INDIRECT(AW748)</f>
        <v>50000</v>
      </c>
      <c r="AX756" s="33" cm="1">
        <f t="array" aca="1" ref="AX756" ca="1">AX755*INDIRECT(AX748)</f>
        <v>50000</v>
      </c>
      <c r="AY756" s="33" cm="1">
        <f t="array" aca="1" ref="AY756" ca="1">AY755*INDIRECT(AY748)</f>
        <v>50000</v>
      </c>
      <c r="AZ756" s="33" cm="1">
        <f t="array" aca="1" ref="AZ756" ca="1">AZ755*INDIRECT(AZ748)</f>
        <v>50000</v>
      </c>
      <c r="BA756" s="33" cm="1">
        <f t="array" aca="1" ref="BA756" ca="1">BA755*INDIRECT(BA748)</f>
        <v>50000</v>
      </c>
      <c r="BB756" s="33" cm="1">
        <f t="array" aca="1" ref="BB756" ca="1">BB755*INDIRECT(BB748)</f>
        <v>50000</v>
      </c>
      <c r="BC756" s="33" cm="1">
        <f t="array" aca="1" ref="BC756" ca="1">BC755*INDIRECT(BC748)</f>
        <v>50000</v>
      </c>
      <c r="BD756" s="33" cm="1">
        <f t="array" aca="1" ref="BD756" ca="1">BD755*INDIRECT(BD748)</f>
        <v>50000</v>
      </c>
      <c r="BE756" s="33" cm="1">
        <f t="array" aca="1" ref="BE756" ca="1">BE755*INDIRECT(BE748)</f>
        <v>50000</v>
      </c>
      <c r="BF756" s="33" cm="1">
        <f t="array" aca="1" ref="BF756" ca="1">BF755*INDIRECT(BF748)</f>
        <v>50000</v>
      </c>
      <c r="BG756" s="33" cm="1">
        <f t="array" aca="1" ref="BG756" ca="1">BG755*INDIRECT(BG748)</f>
        <v>50000</v>
      </c>
      <c r="BH756" s="33" cm="1">
        <f t="array" aca="1" ref="BH756" ca="1">BH755*INDIRECT(BH748)</f>
        <v>50000</v>
      </c>
      <c r="BI756" s="33" cm="1">
        <f t="array" aca="1" ref="BI756" ca="1">BI755*INDIRECT(BI748)</f>
        <v>50000</v>
      </c>
      <c r="BJ756" s="33" cm="1">
        <f t="array" aca="1" ref="BJ756" ca="1">BJ755*INDIRECT(BJ748)</f>
        <v>50000</v>
      </c>
      <c r="BK756" s="33" cm="1">
        <f t="array" aca="1" ref="BK756" ca="1">BK755*INDIRECT(BK748)</f>
        <v>50000</v>
      </c>
      <c r="BL756" s="33" cm="1">
        <f t="array" aca="1" ref="BL756" ca="1">BL755*INDIRECT(BL748)</f>
        <v>50000</v>
      </c>
      <c r="BM756" s="33" cm="1">
        <f t="array" aca="1" ref="BM756" ca="1">BM755*INDIRECT(BM748)</f>
        <v>50000</v>
      </c>
      <c r="BN756" s="33" cm="1">
        <f t="array" aca="1" ref="BN756" ca="1">BN755*INDIRECT(BN748)</f>
        <v>50000</v>
      </c>
      <c r="BO756" s="33" cm="1">
        <f t="array" aca="1" ref="BO756" ca="1">BO755*INDIRECT(BO748)</f>
        <v>50000</v>
      </c>
      <c r="BP756" s="33" cm="1">
        <f t="array" aca="1" ref="BP756" ca="1">BP755*INDIRECT(BP748)</f>
        <v>50000</v>
      </c>
      <c r="BQ756" s="33" cm="1">
        <f t="array" aca="1" ref="BQ756" ca="1">BQ755*INDIRECT(BQ748)</f>
        <v>50000</v>
      </c>
      <c r="BR756" s="33" cm="1">
        <f t="array" aca="1" ref="BR756" ca="1">BR755*INDIRECT(BR748)</f>
        <v>50000</v>
      </c>
      <c r="BS756" s="33" cm="1">
        <f t="array" aca="1" ref="BS756" ca="1">BS755*INDIRECT(BS748)</f>
        <v>50000</v>
      </c>
      <c r="BT756" s="33" cm="1">
        <f t="array" aca="1" ref="BT756" ca="1">BT755*INDIRECT(BT748)</f>
        <v>50000</v>
      </c>
      <c r="BU756" s="33" cm="1">
        <f t="array" aca="1" ref="BU756" ca="1">BU755*INDIRECT(BU748)</f>
        <v>50000</v>
      </c>
      <c r="BV756" s="33" cm="1">
        <f t="array" aca="1" ref="BV756" ca="1">BV755*INDIRECT(BV748)</f>
        <v>50000</v>
      </c>
      <c r="BW756" s="33" cm="1">
        <f t="array" aca="1" ref="BW756" ca="1">BW755*INDIRECT(BW748)</f>
        <v>50000</v>
      </c>
      <c r="BX756" s="33" cm="1">
        <f t="array" aca="1" ref="BX756" ca="1">BX755*INDIRECT(BX748)</f>
        <v>50000</v>
      </c>
      <c r="BY756" s="33" cm="1">
        <f t="array" aca="1" ref="BY756" ca="1">BY755*INDIRECT(BY748)</f>
        <v>50000</v>
      </c>
      <c r="BZ756" s="33" cm="1">
        <f t="array" aca="1" ref="BZ756" ca="1">BZ755*INDIRECT(BZ748)</f>
        <v>50000</v>
      </c>
      <c r="CA756" s="33" cm="1">
        <f t="array" aca="1" ref="CA756" ca="1">CA755*INDIRECT(CA748)</f>
        <v>50000</v>
      </c>
      <c r="CB756" s="33" cm="1">
        <f t="array" aca="1" ref="CB756" ca="1">CB755*INDIRECT(CB748)</f>
        <v>50000</v>
      </c>
      <c r="CC756" s="33" cm="1">
        <f t="array" aca="1" ref="CC756" ca="1">CC755*INDIRECT(CC748)</f>
        <v>50000</v>
      </c>
      <c r="CD756" s="33" cm="1">
        <f t="array" aca="1" ref="CD756" ca="1">CD755*INDIRECT(CD748)</f>
        <v>50000</v>
      </c>
      <c r="CE756" s="33" cm="1">
        <f t="array" aca="1" ref="CE756" ca="1">CE755*INDIRECT(CE748)</f>
        <v>50000</v>
      </c>
      <c r="CF756" s="33" cm="1">
        <f t="array" aca="1" ref="CF756" ca="1">CF755*INDIRECT(CF748)</f>
        <v>50000</v>
      </c>
      <c r="CG756" s="33" cm="1">
        <f t="array" aca="1" ref="CG756" ca="1">CG755*INDIRECT(CG748)</f>
        <v>50000</v>
      </c>
      <c r="CH756" s="33" cm="1">
        <f t="array" aca="1" ref="CH756" ca="1">CH755*INDIRECT(CH748)</f>
        <v>50000</v>
      </c>
      <c r="CI756" s="33" cm="1">
        <f t="array" aca="1" ref="CI756" ca="1">CI755*INDIRECT(CI748)</f>
        <v>50000</v>
      </c>
      <c r="CJ756" s="33" cm="1">
        <f t="array" aca="1" ref="CJ756" ca="1">CJ755*INDIRECT(CJ748)</f>
        <v>50000</v>
      </c>
      <c r="CK756" s="33" cm="1">
        <f t="array" aca="1" ref="CK756" ca="1">CK755*INDIRECT(CK748)</f>
        <v>50000</v>
      </c>
      <c r="CL756" s="33" cm="1">
        <f t="array" aca="1" ref="CL756" ca="1">CL755*INDIRECT(CL748)</f>
        <v>50000</v>
      </c>
      <c r="CN756" s="78"/>
      <c r="CO756" s="33" t="e" cm="1">
        <f t="array" aca="1" ref="CO756" ca="1">CO755*INDIRECT(CO748)</f>
        <v>#N/A</v>
      </c>
      <c r="CP756" s="33" t="e" cm="1">
        <f t="array" aca="1" ref="CP756" ca="1">CP755*INDIRECT(CP748)</f>
        <v>#N/A</v>
      </c>
      <c r="CQ756" s="33" t="e" cm="1">
        <f t="array" aca="1" ref="CQ756" ca="1">CQ755*INDIRECT(CQ748)</f>
        <v>#N/A</v>
      </c>
      <c r="CR756" s="33" t="e" cm="1">
        <f t="array" aca="1" ref="CR756" ca="1">CR755*INDIRECT(CR748)</f>
        <v>#N/A</v>
      </c>
      <c r="CS756" s="33" t="e" cm="1">
        <f t="array" aca="1" ref="CS756" ca="1">CS755*INDIRECT(CS748)</f>
        <v>#N/A</v>
      </c>
      <c r="CT756" s="33" t="e" cm="1">
        <f t="array" aca="1" ref="CT756" ca="1">CT755*INDIRECT(CT748)</f>
        <v>#N/A</v>
      </c>
      <c r="CU756" s="33" t="e" cm="1">
        <f t="array" aca="1" ref="CU756" ca="1">CU755*INDIRECT(CU748)</f>
        <v>#N/A</v>
      </c>
      <c r="CV756" s="33" t="e" cm="1">
        <f t="array" aca="1" ref="CV756" ca="1">CV755*INDIRECT(CV748)</f>
        <v>#N/A</v>
      </c>
      <c r="CW756" s="33" t="e" cm="1">
        <f t="array" aca="1" ref="CW756" ca="1">CW755*INDIRECT(CW748)</f>
        <v>#N/A</v>
      </c>
      <c r="CX756" s="33" t="e" cm="1">
        <f t="array" aca="1" ref="CX756" ca="1">CX755*INDIRECT(CX748)</f>
        <v>#N/A</v>
      </c>
      <c r="CY756" s="33" t="e" cm="1">
        <f t="array" aca="1" ref="CY756" ca="1">CY755*INDIRECT(CY748)</f>
        <v>#N/A</v>
      </c>
      <c r="CZ756" s="33" t="e" cm="1">
        <f t="array" aca="1" ref="CZ756" ca="1">CZ755*INDIRECT(CZ748)</f>
        <v>#N/A</v>
      </c>
      <c r="DA756" s="33" t="e" cm="1">
        <f t="array" aca="1" ref="DA756" ca="1">DA755*INDIRECT(DA748)</f>
        <v>#N/A</v>
      </c>
      <c r="DB756" s="33" t="e" cm="1">
        <f t="array" aca="1" ref="DB756" ca="1">DB755*INDIRECT(DB748)</f>
        <v>#N/A</v>
      </c>
      <c r="DC756" s="33" t="e" cm="1">
        <f t="array" aca="1" ref="DC756" ca="1">DC755*INDIRECT(DC748)</f>
        <v>#N/A</v>
      </c>
      <c r="DD756" s="33" t="e" cm="1">
        <f t="array" aca="1" ref="DD756" ca="1">DD755*INDIRECT(DD748)</f>
        <v>#N/A</v>
      </c>
      <c r="DE756" s="33" t="e" cm="1">
        <f t="array" aca="1" ref="DE756" ca="1">DE755*INDIRECT(DE748)</f>
        <v>#N/A</v>
      </c>
      <c r="DF756" s="33" t="e" cm="1">
        <f t="array" aca="1" ref="DF756" ca="1">DF755*INDIRECT(DF748)</f>
        <v>#N/A</v>
      </c>
      <c r="DG756" s="33" t="e" cm="1">
        <f t="array" aca="1" ref="DG756" ca="1">DG755*INDIRECT(DG748)</f>
        <v>#N/A</v>
      </c>
      <c r="DH756" s="33" t="e" cm="1">
        <f t="array" aca="1" ref="DH756" ca="1">DH755*INDIRECT(DH748)</f>
        <v>#N/A</v>
      </c>
      <c r="DI756" s="33" t="e" cm="1">
        <f t="array" aca="1" ref="DI756" ca="1">DI755*INDIRECT(DI748)</f>
        <v>#N/A</v>
      </c>
      <c r="DJ756" s="33" t="e" cm="1">
        <f t="array" aca="1" ref="DJ756" ca="1">DJ755*INDIRECT(DJ748)</f>
        <v>#N/A</v>
      </c>
      <c r="DK756" s="33" t="e" cm="1">
        <f t="array" aca="1" ref="DK756" ca="1">DK755*INDIRECT(DK748)</f>
        <v>#N/A</v>
      </c>
      <c r="DL756" s="33" t="e" cm="1">
        <f t="array" aca="1" ref="DL756" ca="1">DL755*INDIRECT(DL748)</f>
        <v>#N/A</v>
      </c>
    </row>
    <row r="757" spans="1:116" x14ac:dyDescent="0.4">
      <c r="D757" t="s">
        <v>758</v>
      </c>
      <c r="E757" s="8" t="str">
        <f t="shared" ref="E757" si="989">ROW()&amp;" "&amp;D757</f>
        <v>757 SALES-PV</v>
      </c>
      <c r="G757" s="126"/>
      <c r="H757" s="27"/>
      <c r="I757" s="78"/>
      <c r="J757" s="78"/>
      <c r="K757" s="33"/>
      <c r="L757" s="33"/>
      <c r="M757" s="33"/>
      <c r="N757" s="33"/>
      <c r="O757" s="33"/>
      <c r="P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3"/>
      <c r="AV757" s="33"/>
      <c r="AW757" s="33"/>
      <c r="AX757" s="33"/>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c r="BV757" s="33"/>
      <c r="BW757" s="33"/>
      <c r="BX757" s="33"/>
      <c r="BY757" s="33"/>
      <c r="BZ757" s="33"/>
      <c r="CA757" s="33"/>
      <c r="CB757" s="33"/>
      <c r="CC757" s="33"/>
      <c r="CD757" s="33"/>
      <c r="CE757" s="33"/>
      <c r="CF757" s="33"/>
      <c r="CG757" s="33"/>
      <c r="CH757" s="33"/>
      <c r="CI757" s="33"/>
      <c r="CJ757" s="33"/>
      <c r="CK757" s="33"/>
      <c r="CL757" s="33"/>
      <c r="CN757" s="78"/>
      <c r="CO757" s="33"/>
      <c r="CP757" s="33"/>
      <c r="CQ757" s="33"/>
      <c r="CR757" s="33"/>
      <c r="CS757" s="33"/>
      <c r="CT757" s="33"/>
      <c r="CU757" s="33"/>
      <c r="CV757" s="33"/>
      <c r="CW757" s="33"/>
      <c r="CX757" s="33"/>
      <c r="CY757" s="33"/>
      <c r="CZ757" s="33"/>
      <c r="DA757" s="33"/>
      <c r="DB757" s="33"/>
      <c r="DC757" s="33"/>
      <c r="DD757" s="33"/>
      <c r="DE757" s="33"/>
      <c r="DF757" s="33"/>
      <c r="DG757" s="33"/>
      <c r="DH757" s="33"/>
      <c r="DI757" s="33"/>
      <c r="DJ757" s="33"/>
      <c r="DK757" s="33"/>
      <c r="DL757" s="33"/>
    </row>
    <row r="758" spans="1:116" x14ac:dyDescent="0.4">
      <c r="B758" t="s">
        <v>332</v>
      </c>
      <c r="D758" t="s">
        <v>758</v>
      </c>
      <c r="E758" s="8" t="str">
        <f t="shared" si="982"/>
        <v>758 SALES-PV</v>
      </c>
      <c r="G758" s="8" t="str">
        <f>G745</f>
        <v>(Primary label)</v>
      </c>
      <c r="H758" s="27"/>
      <c r="I758" s="78"/>
      <c r="J758" s="78"/>
      <c r="K758" s="33"/>
      <c r="L758" s="33"/>
      <c r="M758" s="33"/>
      <c r="N758" s="33"/>
      <c r="O758" s="33"/>
      <c r="P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c r="BV758" s="33"/>
      <c r="BW758" s="33"/>
      <c r="BX758" s="33"/>
      <c r="BY758" s="33"/>
      <c r="BZ758" s="33"/>
      <c r="CA758" s="33"/>
      <c r="CB758" s="33"/>
      <c r="CC758" s="33"/>
      <c r="CD758" s="33"/>
      <c r="CE758" s="33"/>
      <c r="CF758" s="33"/>
      <c r="CG758" s="33"/>
      <c r="CH758" s="33"/>
      <c r="CI758" s="33"/>
      <c r="CJ758" s="33"/>
      <c r="CK758" s="33"/>
      <c r="CL758" s="33"/>
      <c r="CN758" s="78"/>
      <c r="CO758" s="33"/>
      <c r="CP758" s="33"/>
      <c r="CQ758" s="33"/>
      <c r="CR758" s="33"/>
      <c r="CS758" s="33"/>
      <c r="CT758" s="33"/>
      <c r="CU758" s="33"/>
      <c r="CV758" s="33"/>
      <c r="CW758" s="33"/>
      <c r="CX758" s="33"/>
      <c r="CY758" s="33"/>
      <c r="CZ758" s="33"/>
      <c r="DA758" s="33"/>
      <c r="DB758" s="33"/>
      <c r="DC758" s="33"/>
      <c r="DD758" s="33"/>
      <c r="DE758" s="33"/>
      <c r="DF758" s="33"/>
      <c r="DG758" s="33"/>
      <c r="DH758" s="33"/>
      <c r="DI758" s="33"/>
      <c r="DJ758" s="33"/>
      <c r="DK758" s="33"/>
      <c r="DL758" s="33"/>
    </row>
    <row r="759" spans="1:116" x14ac:dyDescent="0.4">
      <c r="B759" t="s">
        <v>332</v>
      </c>
      <c r="D759" t="s">
        <v>758</v>
      </c>
      <c r="E759" s="8" t="str">
        <f>ROW()&amp;" "&amp;D759</f>
        <v>759 SALES-PV</v>
      </c>
      <c r="G759" s="241" t="str">
        <f>IFERROR(SUBSTITUTE(G753,":",""),"no unit")</f>
        <v>unit</v>
      </c>
      <c r="H759" s="27"/>
      <c r="I759" s="78"/>
      <c r="J759" s="78"/>
      <c r="K759" s="33"/>
      <c r="L759" s="33"/>
      <c r="M759" s="33"/>
      <c r="N759" s="33"/>
      <c r="O759" s="33"/>
      <c r="P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3"/>
      <c r="AV759" s="33"/>
      <c r="AW759" s="33"/>
      <c r="AX759" s="33"/>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c r="BV759" s="33"/>
      <c r="BW759" s="33"/>
      <c r="BX759" s="33"/>
      <c r="BY759" s="33"/>
      <c r="BZ759" s="33"/>
      <c r="CA759" s="33"/>
      <c r="CB759" s="33"/>
      <c r="CC759" s="33"/>
      <c r="CD759" s="33"/>
      <c r="CE759" s="33"/>
      <c r="CF759" s="33"/>
      <c r="CG759" s="33"/>
      <c r="CH759" s="33"/>
      <c r="CI759" s="33"/>
      <c r="CJ759" s="33"/>
      <c r="CK759" s="33"/>
      <c r="CL759" s="33"/>
      <c r="CN759" s="78"/>
      <c r="CO759" s="33"/>
      <c r="CP759" s="33"/>
      <c r="CQ759" s="33"/>
      <c r="CR759" s="33"/>
      <c r="CS759" s="33"/>
      <c r="CT759" s="33"/>
      <c r="CU759" s="33"/>
      <c r="CV759" s="33"/>
      <c r="CW759" s="33"/>
      <c r="CX759" s="33"/>
      <c r="CY759" s="33"/>
      <c r="CZ759" s="33"/>
      <c r="DA759" s="33"/>
      <c r="DB759" s="33"/>
      <c r="DC759" s="33"/>
      <c r="DD759" s="33"/>
      <c r="DE759" s="33"/>
      <c r="DF759" s="33"/>
      <c r="DG759" s="33"/>
      <c r="DH759" s="33"/>
      <c r="DI759" s="33"/>
      <c r="DJ759" s="33"/>
      <c r="DK759" s="33"/>
      <c r="DL759" s="33"/>
    </row>
    <row r="760" spans="1:116" x14ac:dyDescent="0.4">
      <c r="B760" t="s">
        <v>332</v>
      </c>
      <c r="D760" t="s">
        <v>758</v>
      </c>
      <c r="E760" s="8" t="str">
        <f t="shared" si="982"/>
        <v>760 SALES-PV</v>
      </c>
      <c r="G760" s="8" t="s">
        <v>334</v>
      </c>
      <c r="H760" s="27"/>
      <c r="I760" s="78"/>
      <c r="J760" s="78"/>
      <c r="K760" s="33"/>
      <c r="L760" s="33"/>
      <c r="M760" s="33"/>
      <c r="N760" s="33"/>
      <c r="O760" s="33"/>
      <c r="P760" s="33"/>
      <c r="R760" s="33"/>
      <c r="S760" s="4" t="str">
        <f t="shared" ref="S760:AX760" si="990">ADDRESS(ROW(S756),COLUMN(S756),2)</f>
        <v>S$756</v>
      </c>
      <c r="T760" s="4" t="str">
        <f t="shared" si="990"/>
        <v>T$756</v>
      </c>
      <c r="U760" s="4" t="str">
        <f t="shared" si="990"/>
        <v>U$756</v>
      </c>
      <c r="V760" s="4" t="str">
        <f t="shared" si="990"/>
        <v>V$756</v>
      </c>
      <c r="W760" s="4" t="str">
        <f t="shared" si="990"/>
        <v>W$756</v>
      </c>
      <c r="X760" s="4" t="str">
        <f t="shared" si="990"/>
        <v>X$756</v>
      </c>
      <c r="Y760" s="4" t="str">
        <f t="shared" si="990"/>
        <v>Y$756</v>
      </c>
      <c r="Z760" s="4" t="str">
        <f t="shared" si="990"/>
        <v>Z$756</v>
      </c>
      <c r="AA760" s="4" t="str">
        <f t="shared" si="990"/>
        <v>AA$756</v>
      </c>
      <c r="AB760" s="4" t="str">
        <f t="shared" si="990"/>
        <v>AB$756</v>
      </c>
      <c r="AC760" s="4" t="str">
        <f t="shared" si="990"/>
        <v>AC$756</v>
      </c>
      <c r="AD760" s="4" t="str">
        <f t="shared" si="990"/>
        <v>AD$756</v>
      </c>
      <c r="AE760" s="4" t="str">
        <f t="shared" si="990"/>
        <v>AE$756</v>
      </c>
      <c r="AF760" s="4" t="str">
        <f t="shared" si="990"/>
        <v>AF$756</v>
      </c>
      <c r="AG760" s="4" t="str">
        <f t="shared" si="990"/>
        <v>AG$756</v>
      </c>
      <c r="AH760" s="4" t="str">
        <f t="shared" si="990"/>
        <v>AH$756</v>
      </c>
      <c r="AI760" s="4" t="str">
        <f t="shared" si="990"/>
        <v>AI$756</v>
      </c>
      <c r="AJ760" s="4" t="str">
        <f t="shared" si="990"/>
        <v>AJ$756</v>
      </c>
      <c r="AK760" s="4" t="str">
        <f t="shared" si="990"/>
        <v>AK$756</v>
      </c>
      <c r="AL760" s="4" t="str">
        <f t="shared" si="990"/>
        <v>AL$756</v>
      </c>
      <c r="AM760" s="4" t="str">
        <f t="shared" si="990"/>
        <v>AM$756</v>
      </c>
      <c r="AN760" s="4" t="str">
        <f t="shared" si="990"/>
        <v>AN$756</v>
      </c>
      <c r="AO760" s="4" t="str">
        <f t="shared" si="990"/>
        <v>AO$756</v>
      </c>
      <c r="AP760" s="4" t="str">
        <f t="shared" si="990"/>
        <v>AP$756</v>
      </c>
      <c r="AQ760" s="4" t="str">
        <f t="shared" si="990"/>
        <v>AQ$756</v>
      </c>
      <c r="AR760" s="4" t="str">
        <f t="shared" si="990"/>
        <v>AR$756</v>
      </c>
      <c r="AS760" s="4" t="str">
        <f t="shared" si="990"/>
        <v>AS$756</v>
      </c>
      <c r="AT760" s="4" t="str">
        <f t="shared" si="990"/>
        <v>AT$756</v>
      </c>
      <c r="AU760" s="4" t="str">
        <f t="shared" si="990"/>
        <v>AU$756</v>
      </c>
      <c r="AV760" s="4" t="str">
        <f t="shared" si="990"/>
        <v>AV$756</v>
      </c>
      <c r="AW760" s="4" t="str">
        <f t="shared" si="990"/>
        <v>AW$756</v>
      </c>
      <c r="AX760" s="4" t="str">
        <f t="shared" si="990"/>
        <v>AX$756</v>
      </c>
      <c r="AY760" s="4" t="str">
        <f t="shared" ref="AY760:CD760" si="991">ADDRESS(ROW(AY756),COLUMN(AY756),2)</f>
        <v>AY$756</v>
      </c>
      <c r="AZ760" s="4" t="str">
        <f t="shared" si="991"/>
        <v>AZ$756</v>
      </c>
      <c r="BA760" s="4" t="str">
        <f t="shared" si="991"/>
        <v>BA$756</v>
      </c>
      <c r="BB760" s="4" t="str">
        <f t="shared" si="991"/>
        <v>BB$756</v>
      </c>
      <c r="BC760" s="4" t="str">
        <f t="shared" si="991"/>
        <v>BC$756</v>
      </c>
      <c r="BD760" s="4" t="str">
        <f t="shared" si="991"/>
        <v>BD$756</v>
      </c>
      <c r="BE760" s="4" t="str">
        <f t="shared" si="991"/>
        <v>BE$756</v>
      </c>
      <c r="BF760" s="4" t="str">
        <f t="shared" si="991"/>
        <v>BF$756</v>
      </c>
      <c r="BG760" s="4" t="str">
        <f t="shared" si="991"/>
        <v>BG$756</v>
      </c>
      <c r="BH760" s="4" t="str">
        <f t="shared" si="991"/>
        <v>BH$756</v>
      </c>
      <c r="BI760" s="4" t="str">
        <f t="shared" si="991"/>
        <v>BI$756</v>
      </c>
      <c r="BJ760" s="4" t="str">
        <f t="shared" si="991"/>
        <v>BJ$756</v>
      </c>
      <c r="BK760" s="4" t="str">
        <f t="shared" si="991"/>
        <v>BK$756</v>
      </c>
      <c r="BL760" s="4" t="str">
        <f t="shared" si="991"/>
        <v>BL$756</v>
      </c>
      <c r="BM760" s="4" t="str">
        <f t="shared" si="991"/>
        <v>BM$756</v>
      </c>
      <c r="BN760" s="4" t="str">
        <f t="shared" si="991"/>
        <v>BN$756</v>
      </c>
      <c r="BO760" s="4" t="str">
        <f t="shared" si="991"/>
        <v>BO$756</v>
      </c>
      <c r="BP760" s="4" t="str">
        <f t="shared" si="991"/>
        <v>BP$756</v>
      </c>
      <c r="BQ760" s="4" t="str">
        <f t="shared" si="991"/>
        <v>BQ$756</v>
      </c>
      <c r="BR760" s="4" t="str">
        <f t="shared" si="991"/>
        <v>BR$756</v>
      </c>
      <c r="BS760" s="4" t="str">
        <f t="shared" si="991"/>
        <v>BS$756</v>
      </c>
      <c r="BT760" s="4" t="str">
        <f t="shared" si="991"/>
        <v>BT$756</v>
      </c>
      <c r="BU760" s="4" t="str">
        <f t="shared" si="991"/>
        <v>BU$756</v>
      </c>
      <c r="BV760" s="4" t="str">
        <f t="shared" si="991"/>
        <v>BV$756</v>
      </c>
      <c r="BW760" s="4" t="str">
        <f t="shared" si="991"/>
        <v>BW$756</v>
      </c>
      <c r="BX760" s="4" t="str">
        <f t="shared" si="991"/>
        <v>BX$756</v>
      </c>
      <c r="BY760" s="4" t="str">
        <f t="shared" si="991"/>
        <v>BY$756</v>
      </c>
      <c r="BZ760" s="4" t="str">
        <f t="shared" si="991"/>
        <v>BZ$756</v>
      </c>
      <c r="CA760" s="4" t="str">
        <f t="shared" si="991"/>
        <v>CA$756</v>
      </c>
      <c r="CB760" s="4" t="str">
        <f t="shared" si="991"/>
        <v>CB$756</v>
      </c>
      <c r="CC760" s="4" t="str">
        <f t="shared" si="991"/>
        <v>CC$756</v>
      </c>
      <c r="CD760" s="4" t="str">
        <f t="shared" si="991"/>
        <v>CD$756</v>
      </c>
      <c r="CE760" s="4" t="str">
        <f t="shared" ref="CE760:CL760" si="992">ADDRESS(ROW(CE756),COLUMN(CE756),2)</f>
        <v>CE$756</v>
      </c>
      <c r="CF760" s="4" t="str">
        <f t="shared" si="992"/>
        <v>CF$756</v>
      </c>
      <c r="CG760" s="4" t="str">
        <f t="shared" si="992"/>
        <v>CG$756</v>
      </c>
      <c r="CH760" s="4" t="str">
        <f t="shared" si="992"/>
        <v>CH$756</v>
      </c>
      <c r="CI760" s="4" t="str">
        <f t="shared" si="992"/>
        <v>CI$756</v>
      </c>
      <c r="CJ760" s="4" t="str">
        <f t="shared" si="992"/>
        <v>CJ$756</v>
      </c>
      <c r="CK760" s="4" t="str">
        <f t="shared" si="992"/>
        <v>CK$756</v>
      </c>
      <c r="CL760" s="4" t="str">
        <f t="shared" si="992"/>
        <v>CL$756</v>
      </c>
      <c r="CN760" s="78"/>
      <c r="CO760" s="4" t="str">
        <f t="shared" ref="CO760:DK760" si="993">ADDRESS(ROW(CO756),COLUMN(CO756),2)</f>
        <v>CO$756</v>
      </c>
      <c r="CP760" s="4" t="str">
        <f t="shared" si="993"/>
        <v>CP$756</v>
      </c>
      <c r="CQ760" s="4" t="str">
        <f t="shared" si="993"/>
        <v>CQ$756</v>
      </c>
      <c r="CR760" s="4" t="str">
        <f t="shared" si="993"/>
        <v>CR$756</v>
      </c>
      <c r="CS760" s="4" t="str">
        <f t="shared" si="993"/>
        <v>CS$756</v>
      </c>
      <c r="CT760" s="4" t="str">
        <f t="shared" si="993"/>
        <v>CT$756</v>
      </c>
      <c r="CU760" s="4" t="str">
        <f t="shared" si="993"/>
        <v>CU$756</v>
      </c>
      <c r="CV760" s="4" t="str">
        <f t="shared" si="993"/>
        <v>CV$756</v>
      </c>
      <c r="CW760" s="4" t="str">
        <f t="shared" si="993"/>
        <v>CW$756</v>
      </c>
      <c r="CX760" s="4" t="str">
        <f t="shared" si="993"/>
        <v>CX$756</v>
      </c>
      <c r="CY760" s="4" t="str">
        <f t="shared" si="993"/>
        <v>CY$756</v>
      </c>
      <c r="CZ760" s="4" t="str">
        <f t="shared" si="993"/>
        <v>CZ$756</v>
      </c>
      <c r="DA760" s="4" t="str">
        <f t="shared" si="993"/>
        <v>DA$756</v>
      </c>
      <c r="DB760" s="4" t="str">
        <f t="shared" si="993"/>
        <v>DB$756</v>
      </c>
      <c r="DC760" s="4" t="str">
        <f t="shared" si="993"/>
        <v>DC$756</v>
      </c>
      <c r="DD760" s="4" t="str">
        <f t="shared" si="993"/>
        <v>DD$756</v>
      </c>
      <c r="DE760" s="4" t="str">
        <f t="shared" si="993"/>
        <v>DE$756</v>
      </c>
      <c r="DF760" s="4" t="str">
        <f t="shared" si="993"/>
        <v>DF$756</v>
      </c>
      <c r="DG760" s="4" t="str">
        <f t="shared" si="993"/>
        <v>DG$756</v>
      </c>
      <c r="DH760" s="4" t="str">
        <f t="shared" si="993"/>
        <v>DH$756</v>
      </c>
      <c r="DI760" s="4" t="str">
        <f t="shared" si="993"/>
        <v>DI$756</v>
      </c>
      <c r="DJ760" s="4" t="str">
        <f t="shared" si="993"/>
        <v>DJ$756</v>
      </c>
      <c r="DK760" s="4" t="str">
        <f t="shared" si="993"/>
        <v>DK$756</v>
      </c>
      <c r="DL760" s="4" t="str">
        <f t="shared" ref="DL760" si="994">ADDRESS(ROW(DL756),COLUMN(DL756),2)</f>
        <v>DL$756</v>
      </c>
    </row>
    <row r="761" spans="1:116" x14ac:dyDescent="0.4">
      <c r="B761" t="s">
        <v>332</v>
      </c>
      <c r="D761" t="s">
        <v>758</v>
      </c>
      <c r="E761" s="8" t="str">
        <f t="shared" si="982"/>
        <v>761 SALES-PV</v>
      </c>
      <c r="G761" s="128" t="s">
        <v>333</v>
      </c>
      <c r="H761" s="56"/>
      <c r="I761" s="79"/>
      <c r="J761" s="79"/>
      <c r="K761" s="15"/>
      <c r="L761" s="15"/>
      <c r="M761" s="15"/>
      <c r="N761" s="15"/>
      <c r="O761" s="15"/>
      <c r="P761" s="15"/>
      <c r="R761" s="15"/>
      <c r="S761" s="179" t="str">
        <f t="shared" ref="S761:AX761" si="995">S748</f>
        <v>S$17</v>
      </c>
      <c r="T761" s="179" t="str">
        <f t="shared" si="995"/>
        <v>T$17</v>
      </c>
      <c r="U761" s="179" t="str">
        <f t="shared" si="995"/>
        <v>U$17</v>
      </c>
      <c r="V761" s="179" t="str">
        <f t="shared" si="995"/>
        <v>V$17</v>
      </c>
      <c r="W761" s="179" t="str">
        <f t="shared" si="995"/>
        <v>W$17</v>
      </c>
      <c r="X761" s="179" t="str">
        <f t="shared" si="995"/>
        <v>X$17</v>
      </c>
      <c r="Y761" s="179" t="str">
        <f t="shared" si="995"/>
        <v>Y$17</v>
      </c>
      <c r="Z761" s="179" t="str">
        <f t="shared" si="995"/>
        <v>Z$17</v>
      </c>
      <c r="AA761" s="179" t="str">
        <f t="shared" si="995"/>
        <v>AA$17</v>
      </c>
      <c r="AB761" s="179" t="str">
        <f t="shared" si="995"/>
        <v>AB$17</v>
      </c>
      <c r="AC761" s="179" t="str">
        <f t="shared" si="995"/>
        <v>AC$17</v>
      </c>
      <c r="AD761" s="179" t="str">
        <f t="shared" si="995"/>
        <v>AD$17</v>
      </c>
      <c r="AE761" s="179" t="str">
        <f t="shared" si="995"/>
        <v>AE$17</v>
      </c>
      <c r="AF761" s="179" t="str">
        <f t="shared" si="995"/>
        <v>AF$17</v>
      </c>
      <c r="AG761" s="179" t="str">
        <f t="shared" si="995"/>
        <v>AG$17</v>
      </c>
      <c r="AH761" s="179" t="str">
        <f t="shared" si="995"/>
        <v>AH$17</v>
      </c>
      <c r="AI761" s="179" t="str">
        <f t="shared" si="995"/>
        <v>AI$17</v>
      </c>
      <c r="AJ761" s="179" t="str">
        <f t="shared" si="995"/>
        <v>AJ$17</v>
      </c>
      <c r="AK761" s="179" t="str">
        <f t="shared" si="995"/>
        <v>AK$17</v>
      </c>
      <c r="AL761" s="179" t="str">
        <f t="shared" si="995"/>
        <v>AL$17</v>
      </c>
      <c r="AM761" s="179" t="str">
        <f t="shared" si="995"/>
        <v>AM$17</v>
      </c>
      <c r="AN761" s="179" t="str">
        <f t="shared" si="995"/>
        <v>AN$17</v>
      </c>
      <c r="AO761" s="179" t="str">
        <f t="shared" si="995"/>
        <v>AO$17</v>
      </c>
      <c r="AP761" s="179" t="str">
        <f t="shared" si="995"/>
        <v>AP$17</v>
      </c>
      <c r="AQ761" s="179" t="str">
        <f t="shared" si="995"/>
        <v>AQ$17</v>
      </c>
      <c r="AR761" s="179" t="str">
        <f t="shared" si="995"/>
        <v>AR$17</v>
      </c>
      <c r="AS761" s="179" t="str">
        <f t="shared" si="995"/>
        <v>AS$17</v>
      </c>
      <c r="AT761" s="179" t="str">
        <f t="shared" si="995"/>
        <v>AT$17</v>
      </c>
      <c r="AU761" s="179" t="str">
        <f t="shared" si="995"/>
        <v>AU$17</v>
      </c>
      <c r="AV761" s="179" t="str">
        <f t="shared" si="995"/>
        <v>AV$17</v>
      </c>
      <c r="AW761" s="179" t="str">
        <f t="shared" si="995"/>
        <v>AW$17</v>
      </c>
      <c r="AX761" s="179" t="str">
        <f t="shared" si="995"/>
        <v>AX$17</v>
      </c>
      <c r="AY761" s="179" t="str">
        <f t="shared" ref="AY761:CD761" si="996">AY748</f>
        <v>AY$17</v>
      </c>
      <c r="AZ761" s="179" t="str">
        <f t="shared" si="996"/>
        <v>AZ$17</v>
      </c>
      <c r="BA761" s="179" t="str">
        <f t="shared" si="996"/>
        <v>BA$17</v>
      </c>
      <c r="BB761" s="179" t="str">
        <f t="shared" si="996"/>
        <v>BB$17</v>
      </c>
      <c r="BC761" s="179" t="str">
        <f t="shared" si="996"/>
        <v>BC$17</v>
      </c>
      <c r="BD761" s="179" t="str">
        <f t="shared" si="996"/>
        <v>BD$17</v>
      </c>
      <c r="BE761" s="179" t="str">
        <f t="shared" si="996"/>
        <v>BE$17</v>
      </c>
      <c r="BF761" s="179" t="str">
        <f t="shared" si="996"/>
        <v>BF$17</v>
      </c>
      <c r="BG761" s="179" t="str">
        <f t="shared" si="996"/>
        <v>BG$17</v>
      </c>
      <c r="BH761" s="179" t="str">
        <f t="shared" si="996"/>
        <v>BH$17</v>
      </c>
      <c r="BI761" s="179" t="str">
        <f t="shared" si="996"/>
        <v>BI$17</v>
      </c>
      <c r="BJ761" s="179" t="str">
        <f t="shared" si="996"/>
        <v>BJ$17</v>
      </c>
      <c r="BK761" s="179" t="str">
        <f t="shared" si="996"/>
        <v>BK$17</v>
      </c>
      <c r="BL761" s="179" t="str">
        <f t="shared" si="996"/>
        <v>BL$17</v>
      </c>
      <c r="BM761" s="179" t="str">
        <f t="shared" si="996"/>
        <v>BM$17</v>
      </c>
      <c r="BN761" s="179" t="str">
        <f t="shared" si="996"/>
        <v>BN$17</v>
      </c>
      <c r="BO761" s="179" t="str">
        <f t="shared" si="996"/>
        <v>BO$17</v>
      </c>
      <c r="BP761" s="179" t="str">
        <f t="shared" si="996"/>
        <v>BP$17</v>
      </c>
      <c r="BQ761" s="179" t="str">
        <f t="shared" si="996"/>
        <v>BQ$17</v>
      </c>
      <c r="BR761" s="179" t="str">
        <f t="shared" si="996"/>
        <v>BR$17</v>
      </c>
      <c r="BS761" s="179" t="str">
        <f t="shared" si="996"/>
        <v>BS$17</v>
      </c>
      <c r="BT761" s="179" t="str">
        <f t="shared" si="996"/>
        <v>BT$17</v>
      </c>
      <c r="BU761" s="179" t="str">
        <f t="shared" si="996"/>
        <v>BU$17</v>
      </c>
      <c r="BV761" s="179" t="str">
        <f t="shared" si="996"/>
        <v>BV$17</v>
      </c>
      <c r="BW761" s="179" t="str">
        <f t="shared" si="996"/>
        <v>BW$17</v>
      </c>
      <c r="BX761" s="179" t="str">
        <f t="shared" si="996"/>
        <v>BX$17</v>
      </c>
      <c r="BY761" s="179" t="str">
        <f t="shared" si="996"/>
        <v>BY$17</v>
      </c>
      <c r="BZ761" s="179" t="str">
        <f t="shared" si="996"/>
        <v>BZ$17</v>
      </c>
      <c r="CA761" s="179" t="str">
        <f t="shared" si="996"/>
        <v>CA$17</v>
      </c>
      <c r="CB761" s="179" t="str">
        <f t="shared" si="996"/>
        <v>CB$17</v>
      </c>
      <c r="CC761" s="179" t="str">
        <f t="shared" si="996"/>
        <v>CC$17</v>
      </c>
      <c r="CD761" s="179" t="str">
        <f t="shared" si="996"/>
        <v>CD$17</v>
      </c>
      <c r="CE761" s="179" t="str">
        <f t="shared" ref="CE761:CL761" si="997">CE748</f>
        <v>CE$17</v>
      </c>
      <c r="CF761" s="179" t="str">
        <f t="shared" si="997"/>
        <v>CF$17</v>
      </c>
      <c r="CG761" s="179" t="str">
        <f t="shared" si="997"/>
        <v>CG$17</v>
      </c>
      <c r="CH761" s="179" t="str">
        <f t="shared" si="997"/>
        <v>CH$17</v>
      </c>
      <c r="CI761" s="179" t="str">
        <f t="shared" si="997"/>
        <v>CI$17</v>
      </c>
      <c r="CJ761" s="179" t="str">
        <f t="shared" si="997"/>
        <v>CJ$17</v>
      </c>
      <c r="CK761" s="179" t="str">
        <f t="shared" si="997"/>
        <v>CK$17</v>
      </c>
      <c r="CL761" s="179" t="str">
        <f t="shared" si="997"/>
        <v>CL$17</v>
      </c>
      <c r="CN761" s="79"/>
      <c r="CO761" s="179" t="str">
        <f t="shared" ref="CO761:DK761" si="998">CO748</f>
        <v>CO$17</v>
      </c>
      <c r="CP761" s="179" t="str">
        <f t="shared" si="998"/>
        <v>CP$17</v>
      </c>
      <c r="CQ761" s="179" t="str">
        <f t="shared" si="998"/>
        <v>CQ$17</v>
      </c>
      <c r="CR761" s="179" t="str">
        <f t="shared" si="998"/>
        <v>CR$17</v>
      </c>
      <c r="CS761" s="179" t="str">
        <f t="shared" si="998"/>
        <v>CS$17</v>
      </c>
      <c r="CT761" s="179" t="str">
        <f t="shared" si="998"/>
        <v>CT$17</v>
      </c>
      <c r="CU761" s="179" t="str">
        <f t="shared" si="998"/>
        <v>CU$17</v>
      </c>
      <c r="CV761" s="179" t="str">
        <f t="shared" si="998"/>
        <v>CV$17</v>
      </c>
      <c r="CW761" s="179" t="str">
        <f t="shared" si="998"/>
        <v>CW$17</v>
      </c>
      <c r="CX761" s="179" t="str">
        <f t="shared" si="998"/>
        <v>CX$17</v>
      </c>
      <c r="CY761" s="179" t="str">
        <f t="shared" si="998"/>
        <v>CY$17</v>
      </c>
      <c r="CZ761" s="179" t="str">
        <f t="shared" si="998"/>
        <v>CZ$17</v>
      </c>
      <c r="DA761" s="179" t="str">
        <f t="shared" si="998"/>
        <v>DA$17</v>
      </c>
      <c r="DB761" s="179" t="str">
        <f t="shared" si="998"/>
        <v>DB$17</v>
      </c>
      <c r="DC761" s="179" t="str">
        <f t="shared" si="998"/>
        <v>DC$17</v>
      </c>
      <c r="DD761" s="179" t="str">
        <f t="shared" si="998"/>
        <v>DD$17</v>
      </c>
      <c r="DE761" s="179" t="str">
        <f t="shared" si="998"/>
        <v>DE$17</v>
      </c>
      <c r="DF761" s="179" t="str">
        <f t="shared" si="998"/>
        <v>DF$17</v>
      </c>
      <c r="DG761" s="179" t="str">
        <f t="shared" si="998"/>
        <v>DG$17</v>
      </c>
      <c r="DH761" s="179" t="str">
        <f t="shared" si="998"/>
        <v>DH$17</v>
      </c>
      <c r="DI761" s="179" t="str">
        <f t="shared" si="998"/>
        <v>DI$17</v>
      </c>
      <c r="DJ761" s="179" t="str">
        <f t="shared" si="998"/>
        <v>DJ$17</v>
      </c>
      <c r="DK761" s="179" t="str">
        <f t="shared" si="998"/>
        <v>DK$17</v>
      </c>
      <c r="DL761" s="179" t="str">
        <f t="shared" ref="DL761" si="999">DL748</f>
        <v>DL$17</v>
      </c>
    </row>
    <row r="762" spans="1:116" x14ac:dyDescent="0.4">
      <c r="B762" t="s">
        <v>332</v>
      </c>
      <c r="D762" t="s">
        <v>758</v>
      </c>
      <c r="E762" s="8" t="str">
        <f t="shared" si="982"/>
        <v>762 SALES-PV</v>
      </c>
      <c r="G762" s="8" t="str">
        <f>G749</f>
        <v>(Secondary label)</v>
      </c>
      <c r="H762" s="12"/>
      <c r="I762" s="60"/>
      <c r="J762" s="60"/>
      <c r="K762" s="15"/>
      <c r="L762" s="15"/>
      <c r="M762" s="15"/>
      <c r="N762" s="15"/>
      <c r="O762" s="15"/>
      <c r="P762" s="15"/>
      <c r="R762" s="15"/>
      <c r="S762" s="179">
        <f t="shared" ref="S762:AX762" si="1000">S749</f>
        <v>0</v>
      </c>
      <c r="T762" s="179">
        <f t="shared" si="1000"/>
        <v>0</v>
      </c>
      <c r="U762" s="179">
        <f t="shared" si="1000"/>
        <v>0</v>
      </c>
      <c r="V762" s="179">
        <f t="shared" si="1000"/>
        <v>0</v>
      </c>
      <c r="W762" s="179">
        <f t="shared" si="1000"/>
        <v>0</v>
      </c>
      <c r="X762" s="179">
        <f t="shared" si="1000"/>
        <v>0</v>
      </c>
      <c r="Y762" s="179">
        <f t="shared" si="1000"/>
        <v>0</v>
      </c>
      <c r="Z762" s="179">
        <f t="shared" si="1000"/>
        <v>0</v>
      </c>
      <c r="AA762" s="179">
        <f t="shared" si="1000"/>
        <v>0</v>
      </c>
      <c r="AB762" s="179">
        <f t="shared" si="1000"/>
        <v>0</v>
      </c>
      <c r="AC762" s="179">
        <f t="shared" si="1000"/>
        <v>0</v>
      </c>
      <c r="AD762" s="179">
        <f t="shared" si="1000"/>
        <v>0</v>
      </c>
      <c r="AE762" s="179">
        <f t="shared" si="1000"/>
        <v>0</v>
      </c>
      <c r="AF762" s="179">
        <f t="shared" si="1000"/>
        <v>0</v>
      </c>
      <c r="AG762" s="179">
        <f t="shared" si="1000"/>
        <v>0</v>
      </c>
      <c r="AH762" s="179">
        <f t="shared" si="1000"/>
        <v>0</v>
      </c>
      <c r="AI762" s="179">
        <f t="shared" si="1000"/>
        <v>0</v>
      </c>
      <c r="AJ762" s="179">
        <f t="shared" si="1000"/>
        <v>0</v>
      </c>
      <c r="AK762" s="179">
        <f t="shared" si="1000"/>
        <v>0</v>
      </c>
      <c r="AL762" s="179">
        <f t="shared" si="1000"/>
        <v>0</v>
      </c>
      <c r="AM762" s="179">
        <f t="shared" si="1000"/>
        <v>0</v>
      </c>
      <c r="AN762" s="179">
        <f t="shared" si="1000"/>
        <v>0</v>
      </c>
      <c r="AO762" s="179">
        <f t="shared" si="1000"/>
        <v>0</v>
      </c>
      <c r="AP762" s="179">
        <f t="shared" si="1000"/>
        <v>0</v>
      </c>
      <c r="AQ762" s="179">
        <f t="shared" si="1000"/>
        <v>0</v>
      </c>
      <c r="AR762" s="179">
        <f t="shared" si="1000"/>
        <v>0</v>
      </c>
      <c r="AS762" s="179">
        <f t="shared" si="1000"/>
        <v>0</v>
      </c>
      <c r="AT762" s="179">
        <f t="shared" si="1000"/>
        <v>0</v>
      </c>
      <c r="AU762" s="179">
        <f t="shared" si="1000"/>
        <v>0</v>
      </c>
      <c r="AV762" s="179">
        <f t="shared" si="1000"/>
        <v>0</v>
      </c>
      <c r="AW762" s="179">
        <f t="shared" si="1000"/>
        <v>0</v>
      </c>
      <c r="AX762" s="179">
        <f t="shared" si="1000"/>
        <v>0</v>
      </c>
      <c r="AY762" s="179">
        <f t="shared" ref="AY762:CD762" si="1001">AY749</f>
        <v>0</v>
      </c>
      <c r="AZ762" s="179">
        <f t="shared" si="1001"/>
        <v>0</v>
      </c>
      <c r="BA762" s="179">
        <f t="shared" si="1001"/>
        <v>0</v>
      </c>
      <c r="BB762" s="179">
        <f t="shared" si="1001"/>
        <v>0</v>
      </c>
      <c r="BC762" s="179">
        <f t="shared" si="1001"/>
        <v>0</v>
      </c>
      <c r="BD762" s="179">
        <f t="shared" si="1001"/>
        <v>0</v>
      </c>
      <c r="BE762" s="179">
        <f t="shared" si="1001"/>
        <v>0</v>
      </c>
      <c r="BF762" s="179">
        <f t="shared" si="1001"/>
        <v>0</v>
      </c>
      <c r="BG762" s="179">
        <f t="shared" si="1001"/>
        <v>0</v>
      </c>
      <c r="BH762" s="179">
        <f t="shared" si="1001"/>
        <v>0</v>
      </c>
      <c r="BI762" s="179">
        <f t="shared" si="1001"/>
        <v>0</v>
      </c>
      <c r="BJ762" s="179">
        <f t="shared" si="1001"/>
        <v>0</v>
      </c>
      <c r="BK762" s="179">
        <f t="shared" si="1001"/>
        <v>0</v>
      </c>
      <c r="BL762" s="179">
        <f t="shared" si="1001"/>
        <v>0</v>
      </c>
      <c r="BM762" s="179">
        <f t="shared" si="1001"/>
        <v>0</v>
      </c>
      <c r="BN762" s="179">
        <f t="shared" si="1001"/>
        <v>0</v>
      </c>
      <c r="BO762" s="179">
        <f t="shared" si="1001"/>
        <v>0</v>
      </c>
      <c r="BP762" s="179">
        <f t="shared" si="1001"/>
        <v>0</v>
      </c>
      <c r="BQ762" s="179">
        <f t="shared" si="1001"/>
        <v>0</v>
      </c>
      <c r="BR762" s="179">
        <f t="shared" si="1001"/>
        <v>0</v>
      </c>
      <c r="BS762" s="179">
        <f t="shared" si="1001"/>
        <v>0</v>
      </c>
      <c r="BT762" s="179">
        <f t="shared" si="1001"/>
        <v>0</v>
      </c>
      <c r="BU762" s="179">
        <f t="shared" si="1001"/>
        <v>0</v>
      </c>
      <c r="BV762" s="179">
        <f t="shared" si="1001"/>
        <v>0</v>
      </c>
      <c r="BW762" s="179">
        <f t="shared" si="1001"/>
        <v>0</v>
      </c>
      <c r="BX762" s="179">
        <f t="shared" si="1001"/>
        <v>0</v>
      </c>
      <c r="BY762" s="179">
        <f t="shared" si="1001"/>
        <v>0</v>
      </c>
      <c r="BZ762" s="179">
        <f t="shared" si="1001"/>
        <v>0</v>
      </c>
      <c r="CA762" s="179">
        <f t="shared" si="1001"/>
        <v>0</v>
      </c>
      <c r="CB762" s="179">
        <f t="shared" si="1001"/>
        <v>0</v>
      </c>
      <c r="CC762" s="179">
        <f t="shared" si="1001"/>
        <v>0</v>
      </c>
      <c r="CD762" s="179">
        <f t="shared" si="1001"/>
        <v>0</v>
      </c>
      <c r="CE762" s="179">
        <f t="shared" ref="CE762:CL762" si="1002">CE749</f>
        <v>0</v>
      </c>
      <c r="CF762" s="179">
        <f t="shared" si="1002"/>
        <v>0</v>
      </c>
      <c r="CG762" s="179">
        <f t="shared" si="1002"/>
        <v>0</v>
      </c>
      <c r="CH762" s="179">
        <f t="shared" si="1002"/>
        <v>0</v>
      </c>
      <c r="CI762" s="179">
        <f t="shared" si="1002"/>
        <v>0</v>
      </c>
      <c r="CJ762" s="179">
        <f t="shared" si="1002"/>
        <v>0</v>
      </c>
      <c r="CK762" s="179">
        <f t="shared" si="1002"/>
        <v>0</v>
      </c>
      <c r="CL762" s="179">
        <f t="shared" si="1002"/>
        <v>0</v>
      </c>
      <c r="CN762" s="60"/>
      <c r="CO762" s="179">
        <f t="shared" ref="CO762:DK762" si="1003">CO749</f>
        <v>0</v>
      </c>
      <c r="CP762" s="179">
        <f t="shared" si="1003"/>
        <v>0</v>
      </c>
      <c r="CQ762" s="179">
        <f t="shared" si="1003"/>
        <v>0</v>
      </c>
      <c r="CR762" s="179">
        <f t="shared" si="1003"/>
        <v>0</v>
      </c>
      <c r="CS762" s="179">
        <f t="shared" si="1003"/>
        <v>0</v>
      </c>
      <c r="CT762" s="179">
        <f t="shared" si="1003"/>
        <v>0</v>
      </c>
      <c r="CU762" s="179">
        <f t="shared" si="1003"/>
        <v>0</v>
      </c>
      <c r="CV762" s="179">
        <f t="shared" si="1003"/>
        <v>0</v>
      </c>
      <c r="CW762" s="179">
        <f t="shared" si="1003"/>
        <v>0</v>
      </c>
      <c r="CX762" s="179">
        <f t="shared" si="1003"/>
        <v>0</v>
      </c>
      <c r="CY762" s="179">
        <f t="shared" si="1003"/>
        <v>0</v>
      </c>
      <c r="CZ762" s="179">
        <f t="shared" si="1003"/>
        <v>0</v>
      </c>
      <c r="DA762" s="179">
        <f t="shared" si="1003"/>
        <v>0</v>
      </c>
      <c r="DB762" s="179">
        <f t="shared" si="1003"/>
        <v>0</v>
      </c>
      <c r="DC762" s="179">
        <f t="shared" si="1003"/>
        <v>0</v>
      </c>
      <c r="DD762" s="179">
        <f t="shared" si="1003"/>
        <v>0</v>
      </c>
      <c r="DE762" s="179">
        <f t="shared" si="1003"/>
        <v>0</v>
      </c>
      <c r="DF762" s="179">
        <f t="shared" si="1003"/>
        <v>0</v>
      </c>
      <c r="DG762" s="179">
        <f t="shared" si="1003"/>
        <v>0</v>
      </c>
      <c r="DH762" s="179">
        <f t="shared" si="1003"/>
        <v>0</v>
      </c>
      <c r="DI762" s="179">
        <f t="shared" si="1003"/>
        <v>0</v>
      </c>
      <c r="DJ762" s="179">
        <f t="shared" si="1003"/>
        <v>0</v>
      </c>
      <c r="DK762" s="179">
        <f t="shared" si="1003"/>
        <v>0</v>
      </c>
      <c r="DL762" s="179">
        <f t="shared" ref="DL762" si="1004">DL749</f>
        <v>0</v>
      </c>
    </row>
    <row r="763" spans="1:116" x14ac:dyDescent="0.4">
      <c r="B763" t="s">
        <v>332</v>
      </c>
      <c r="D763" t="s">
        <v>758</v>
      </c>
      <c r="E763" s="8" t="str">
        <f t="shared" ref="E763" si="1005">ROW()&amp;" "&amp;D763</f>
        <v>763 SALES-PV</v>
      </c>
      <c r="G763" s="8" t="str">
        <f>G750</f>
        <v xml:space="preserve">secondary unit </v>
      </c>
      <c r="H763" s="12"/>
      <c r="I763" s="60"/>
      <c r="J763" s="60"/>
      <c r="K763" s="15"/>
      <c r="L763" s="15"/>
      <c r="M763" s="15"/>
      <c r="N763" s="15"/>
      <c r="O763" s="15"/>
      <c r="P763" s="15"/>
      <c r="R763" s="15"/>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N763" s="60"/>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row>
    <row r="764" spans="1:116" x14ac:dyDescent="0.4">
      <c r="B764" t="s">
        <v>332</v>
      </c>
      <c r="D764" t="s">
        <v>758</v>
      </c>
      <c r="E764" s="8" t="str">
        <f t="shared" si="982"/>
        <v>764 SALES-PV</v>
      </c>
      <c r="G764" s="8" t="str">
        <f>G751</f>
        <v>Secondary revenue driver</v>
      </c>
      <c r="H764" s="12"/>
      <c r="I764" s="60"/>
      <c r="J764" s="60"/>
      <c r="K764" s="15"/>
      <c r="L764" s="15"/>
      <c r="M764" s="15"/>
      <c r="N764" s="15"/>
      <c r="O764" s="15"/>
      <c r="P764" s="15"/>
      <c r="R764" s="15"/>
      <c r="S764" s="179" t="str">
        <f t="shared" ref="S764:AX764" si="1006">S751</f>
        <v>S$18</v>
      </c>
      <c r="T764" s="179" t="str">
        <f t="shared" si="1006"/>
        <v>T$18</v>
      </c>
      <c r="U764" s="179" t="str">
        <f t="shared" si="1006"/>
        <v>U$18</v>
      </c>
      <c r="V764" s="179" t="str">
        <f t="shared" si="1006"/>
        <v>V$18</v>
      </c>
      <c r="W764" s="179" t="str">
        <f t="shared" si="1006"/>
        <v>W$18</v>
      </c>
      <c r="X764" s="179" t="str">
        <f t="shared" si="1006"/>
        <v>X$18</v>
      </c>
      <c r="Y764" s="179" t="str">
        <f t="shared" si="1006"/>
        <v>Y$18</v>
      </c>
      <c r="Z764" s="179" t="str">
        <f t="shared" si="1006"/>
        <v>Z$18</v>
      </c>
      <c r="AA764" s="179" t="str">
        <f t="shared" si="1006"/>
        <v>AA$18</v>
      </c>
      <c r="AB764" s="179" t="str">
        <f t="shared" si="1006"/>
        <v>AB$18</v>
      </c>
      <c r="AC764" s="179" t="str">
        <f t="shared" si="1006"/>
        <v>AC$18</v>
      </c>
      <c r="AD764" s="179" t="str">
        <f t="shared" si="1006"/>
        <v>AD$18</v>
      </c>
      <c r="AE764" s="179" t="str">
        <f t="shared" si="1006"/>
        <v>AE$18</v>
      </c>
      <c r="AF764" s="179" t="str">
        <f t="shared" si="1006"/>
        <v>AF$18</v>
      </c>
      <c r="AG764" s="179" t="str">
        <f t="shared" si="1006"/>
        <v>AG$18</v>
      </c>
      <c r="AH764" s="179" t="str">
        <f t="shared" si="1006"/>
        <v>AH$18</v>
      </c>
      <c r="AI764" s="179" t="str">
        <f t="shared" si="1006"/>
        <v>AI$18</v>
      </c>
      <c r="AJ764" s="179" t="str">
        <f t="shared" si="1006"/>
        <v>AJ$18</v>
      </c>
      <c r="AK764" s="179" t="str">
        <f t="shared" si="1006"/>
        <v>AK$18</v>
      </c>
      <c r="AL764" s="179" t="str">
        <f t="shared" si="1006"/>
        <v>AL$18</v>
      </c>
      <c r="AM764" s="179" t="str">
        <f t="shared" si="1006"/>
        <v>AM$18</v>
      </c>
      <c r="AN764" s="179" t="str">
        <f t="shared" si="1006"/>
        <v>AN$18</v>
      </c>
      <c r="AO764" s="179" t="str">
        <f t="shared" si="1006"/>
        <v>AO$18</v>
      </c>
      <c r="AP764" s="179" t="str">
        <f t="shared" si="1006"/>
        <v>AP$18</v>
      </c>
      <c r="AQ764" s="179" t="str">
        <f t="shared" si="1006"/>
        <v>AQ$18</v>
      </c>
      <c r="AR764" s="179" t="str">
        <f t="shared" si="1006"/>
        <v>AR$18</v>
      </c>
      <c r="AS764" s="179" t="str">
        <f t="shared" si="1006"/>
        <v>AS$18</v>
      </c>
      <c r="AT764" s="179" t="str">
        <f t="shared" si="1006"/>
        <v>AT$18</v>
      </c>
      <c r="AU764" s="179" t="str">
        <f t="shared" si="1006"/>
        <v>AU$18</v>
      </c>
      <c r="AV764" s="179" t="str">
        <f t="shared" si="1006"/>
        <v>AV$18</v>
      </c>
      <c r="AW764" s="179" t="str">
        <f t="shared" si="1006"/>
        <v>AW$18</v>
      </c>
      <c r="AX764" s="179" t="str">
        <f t="shared" si="1006"/>
        <v>AX$18</v>
      </c>
      <c r="AY764" s="179" t="str">
        <f t="shared" ref="AY764:CD764" si="1007">AY751</f>
        <v>AY$18</v>
      </c>
      <c r="AZ764" s="179" t="str">
        <f t="shared" si="1007"/>
        <v>AZ$18</v>
      </c>
      <c r="BA764" s="179" t="str">
        <f t="shared" si="1007"/>
        <v>BA$18</v>
      </c>
      <c r="BB764" s="179" t="str">
        <f t="shared" si="1007"/>
        <v>BB$18</v>
      </c>
      <c r="BC764" s="179" t="str">
        <f t="shared" si="1007"/>
        <v>BC$18</v>
      </c>
      <c r="BD764" s="179" t="str">
        <f t="shared" si="1007"/>
        <v>BD$18</v>
      </c>
      <c r="BE764" s="179" t="str">
        <f t="shared" si="1007"/>
        <v>BE$18</v>
      </c>
      <c r="BF764" s="179" t="str">
        <f t="shared" si="1007"/>
        <v>BF$18</v>
      </c>
      <c r="BG764" s="179" t="str">
        <f t="shared" si="1007"/>
        <v>BG$18</v>
      </c>
      <c r="BH764" s="179" t="str">
        <f t="shared" si="1007"/>
        <v>BH$18</v>
      </c>
      <c r="BI764" s="179" t="str">
        <f t="shared" si="1007"/>
        <v>BI$18</v>
      </c>
      <c r="BJ764" s="179" t="str">
        <f t="shared" si="1007"/>
        <v>BJ$18</v>
      </c>
      <c r="BK764" s="179" t="str">
        <f t="shared" si="1007"/>
        <v>BK$18</v>
      </c>
      <c r="BL764" s="179" t="str">
        <f t="shared" si="1007"/>
        <v>BL$18</v>
      </c>
      <c r="BM764" s="179" t="str">
        <f t="shared" si="1007"/>
        <v>BM$18</v>
      </c>
      <c r="BN764" s="179" t="str">
        <f t="shared" si="1007"/>
        <v>BN$18</v>
      </c>
      <c r="BO764" s="179" t="str">
        <f t="shared" si="1007"/>
        <v>BO$18</v>
      </c>
      <c r="BP764" s="179" t="str">
        <f t="shared" si="1007"/>
        <v>BP$18</v>
      </c>
      <c r="BQ764" s="179" t="str">
        <f t="shared" si="1007"/>
        <v>BQ$18</v>
      </c>
      <c r="BR764" s="179" t="str">
        <f t="shared" si="1007"/>
        <v>BR$18</v>
      </c>
      <c r="BS764" s="179" t="str">
        <f t="shared" si="1007"/>
        <v>BS$18</v>
      </c>
      <c r="BT764" s="179" t="str">
        <f t="shared" si="1007"/>
        <v>BT$18</v>
      </c>
      <c r="BU764" s="179" t="str">
        <f t="shared" si="1007"/>
        <v>BU$18</v>
      </c>
      <c r="BV764" s="179" t="str">
        <f t="shared" si="1007"/>
        <v>BV$18</v>
      </c>
      <c r="BW764" s="179" t="str">
        <f t="shared" si="1007"/>
        <v>BW$18</v>
      </c>
      <c r="BX764" s="179" t="str">
        <f t="shared" si="1007"/>
        <v>BX$18</v>
      </c>
      <c r="BY764" s="179" t="str">
        <f t="shared" si="1007"/>
        <v>BY$18</v>
      </c>
      <c r="BZ764" s="179" t="str">
        <f t="shared" si="1007"/>
        <v>BZ$18</v>
      </c>
      <c r="CA764" s="179" t="str">
        <f t="shared" si="1007"/>
        <v>CA$18</v>
      </c>
      <c r="CB764" s="179" t="str">
        <f t="shared" si="1007"/>
        <v>CB$18</v>
      </c>
      <c r="CC764" s="179" t="str">
        <f t="shared" si="1007"/>
        <v>CC$18</v>
      </c>
      <c r="CD764" s="179" t="str">
        <f t="shared" si="1007"/>
        <v>CD$18</v>
      </c>
      <c r="CE764" s="179" t="str">
        <f t="shared" ref="CE764:CL764" si="1008">CE751</f>
        <v>CE$18</v>
      </c>
      <c r="CF764" s="179" t="str">
        <f t="shared" si="1008"/>
        <v>CF$18</v>
      </c>
      <c r="CG764" s="179" t="str">
        <f t="shared" si="1008"/>
        <v>CG$18</v>
      </c>
      <c r="CH764" s="179" t="str">
        <f t="shared" si="1008"/>
        <v>CH$18</v>
      </c>
      <c r="CI764" s="179" t="str">
        <f t="shared" si="1008"/>
        <v>CI$18</v>
      </c>
      <c r="CJ764" s="179" t="str">
        <f t="shared" si="1008"/>
        <v>CJ$18</v>
      </c>
      <c r="CK764" s="179" t="str">
        <f t="shared" si="1008"/>
        <v>CK$18</v>
      </c>
      <c r="CL764" s="179" t="str">
        <f t="shared" si="1008"/>
        <v>CL$18</v>
      </c>
      <c r="CN764" s="60"/>
      <c r="CO764" s="179" t="str">
        <f t="shared" ref="CO764:DK764" si="1009">CO751</f>
        <v>CO$18</v>
      </c>
      <c r="CP764" s="179" t="str">
        <f t="shared" si="1009"/>
        <v>CP$18</v>
      </c>
      <c r="CQ764" s="179" t="str">
        <f t="shared" si="1009"/>
        <v>CQ$18</v>
      </c>
      <c r="CR764" s="179" t="str">
        <f t="shared" si="1009"/>
        <v>CR$18</v>
      </c>
      <c r="CS764" s="179" t="str">
        <f t="shared" si="1009"/>
        <v>CS$18</v>
      </c>
      <c r="CT764" s="179" t="str">
        <f t="shared" si="1009"/>
        <v>CT$18</v>
      </c>
      <c r="CU764" s="179" t="str">
        <f t="shared" si="1009"/>
        <v>CU$18</v>
      </c>
      <c r="CV764" s="179" t="str">
        <f t="shared" si="1009"/>
        <v>CV$18</v>
      </c>
      <c r="CW764" s="179" t="str">
        <f t="shared" si="1009"/>
        <v>CW$18</v>
      </c>
      <c r="CX764" s="179" t="str">
        <f t="shared" si="1009"/>
        <v>CX$18</v>
      </c>
      <c r="CY764" s="179" t="str">
        <f t="shared" si="1009"/>
        <v>CY$18</v>
      </c>
      <c r="CZ764" s="179" t="str">
        <f t="shared" si="1009"/>
        <v>CZ$18</v>
      </c>
      <c r="DA764" s="179" t="str">
        <f t="shared" si="1009"/>
        <v>DA$18</v>
      </c>
      <c r="DB764" s="179" t="str">
        <f t="shared" si="1009"/>
        <v>DB$18</v>
      </c>
      <c r="DC764" s="179" t="str">
        <f t="shared" si="1009"/>
        <v>DC$18</v>
      </c>
      <c r="DD764" s="179" t="str">
        <f t="shared" si="1009"/>
        <v>DD$18</v>
      </c>
      <c r="DE764" s="179" t="str">
        <f t="shared" si="1009"/>
        <v>DE$18</v>
      </c>
      <c r="DF764" s="179" t="str">
        <f t="shared" si="1009"/>
        <v>DF$18</v>
      </c>
      <c r="DG764" s="179" t="str">
        <f t="shared" si="1009"/>
        <v>DG$18</v>
      </c>
      <c r="DH764" s="179" t="str">
        <f t="shared" si="1009"/>
        <v>DH$18</v>
      </c>
      <c r="DI764" s="179" t="str">
        <f t="shared" si="1009"/>
        <v>DI$18</v>
      </c>
      <c r="DJ764" s="179" t="str">
        <f t="shared" si="1009"/>
        <v>DJ$18</v>
      </c>
      <c r="DK764" s="179" t="str">
        <f t="shared" si="1009"/>
        <v>DK$18</v>
      </c>
      <c r="DL764" s="179" t="str">
        <f t="shared" ref="DL764" si="1010">DL751</f>
        <v>DL$18</v>
      </c>
    </row>
    <row r="765" spans="1:116" x14ac:dyDescent="0.4">
      <c r="B765" t="s">
        <v>332</v>
      </c>
      <c r="D765" t="s">
        <v>758</v>
      </c>
      <c r="E765" s="8" t="str">
        <f t="shared" si="982"/>
        <v>765 SALES-PV</v>
      </c>
      <c r="G765" s="8" t="str">
        <f>G752</f>
        <v>Secondary volume driver</v>
      </c>
      <c r="H765" s="12"/>
      <c r="I765" s="60"/>
      <c r="J765" s="60"/>
      <c r="K765" s="15"/>
      <c r="L765" s="15"/>
      <c r="M765" s="15"/>
      <c r="N765" s="15"/>
      <c r="O765" s="15"/>
      <c r="P765" s="15"/>
      <c r="R765" s="15"/>
      <c r="S765" s="179" t="str">
        <f t="shared" ref="S765:AX765" si="1011">S752</f>
        <v>S$19</v>
      </c>
      <c r="T765" s="179" t="str">
        <f t="shared" si="1011"/>
        <v>T$19</v>
      </c>
      <c r="U765" s="179" t="str">
        <f t="shared" si="1011"/>
        <v>U$19</v>
      </c>
      <c r="V765" s="179" t="str">
        <f t="shared" si="1011"/>
        <v>V$19</v>
      </c>
      <c r="W765" s="179" t="str">
        <f t="shared" si="1011"/>
        <v>W$19</v>
      </c>
      <c r="X765" s="179" t="str">
        <f t="shared" si="1011"/>
        <v>X$19</v>
      </c>
      <c r="Y765" s="179" t="str">
        <f t="shared" si="1011"/>
        <v>Y$19</v>
      </c>
      <c r="Z765" s="179" t="str">
        <f t="shared" si="1011"/>
        <v>Z$19</v>
      </c>
      <c r="AA765" s="179" t="str">
        <f t="shared" si="1011"/>
        <v>AA$19</v>
      </c>
      <c r="AB765" s="179" t="str">
        <f t="shared" si="1011"/>
        <v>AB$19</v>
      </c>
      <c r="AC765" s="179" t="str">
        <f t="shared" si="1011"/>
        <v>AC$19</v>
      </c>
      <c r="AD765" s="179" t="str">
        <f t="shared" si="1011"/>
        <v>AD$19</v>
      </c>
      <c r="AE765" s="179" t="str">
        <f t="shared" si="1011"/>
        <v>AE$19</v>
      </c>
      <c r="AF765" s="179" t="str">
        <f t="shared" si="1011"/>
        <v>AF$19</v>
      </c>
      <c r="AG765" s="179" t="str">
        <f t="shared" si="1011"/>
        <v>AG$19</v>
      </c>
      <c r="AH765" s="179" t="str">
        <f t="shared" si="1011"/>
        <v>AH$19</v>
      </c>
      <c r="AI765" s="179" t="str">
        <f t="shared" si="1011"/>
        <v>AI$19</v>
      </c>
      <c r="AJ765" s="179" t="str">
        <f t="shared" si="1011"/>
        <v>AJ$19</v>
      </c>
      <c r="AK765" s="179" t="str">
        <f t="shared" si="1011"/>
        <v>AK$19</v>
      </c>
      <c r="AL765" s="179" t="str">
        <f t="shared" si="1011"/>
        <v>AL$19</v>
      </c>
      <c r="AM765" s="179" t="str">
        <f t="shared" si="1011"/>
        <v>AM$19</v>
      </c>
      <c r="AN765" s="179" t="str">
        <f t="shared" si="1011"/>
        <v>AN$19</v>
      </c>
      <c r="AO765" s="179" t="str">
        <f t="shared" si="1011"/>
        <v>AO$19</v>
      </c>
      <c r="AP765" s="179" t="str">
        <f t="shared" si="1011"/>
        <v>AP$19</v>
      </c>
      <c r="AQ765" s="179" t="str">
        <f t="shared" si="1011"/>
        <v>AQ$19</v>
      </c>
      <c r="AR765" s="179" t="str">
        <f t="shared" si="1011"/>
        <v>AR$19</v>
      </c>
      <c r="AS765" s="179" t="str">
        <f t="shared" si="1011"/>
        <v>AS$19</v>
      </c>
      <c r="AT765" s="179" t="str">
        <f t="shared" si="1011"/>
        <v>AT$19</v>
      </c>
      <c r="AU765" s="179" t="str">
        <f t="shared" si="1011"/>
        <v>AU$19</v>
      </c>
      <c r="AV765" s="179" t="str">
        <f t="shared" si="1011"/>
        <v>AV$19</v>
      </c>
      <c r="AW765" s="179" t="str">
        <f t="shared" si="1011"/>
        <v>AW$19</v>
      </c>
      <c r="AX765" s="179" t="str">
        <f t="shared" si="1011"/>
        <v>AX$19</v>
      </c>
      <c r="AY765" s="179" t="str">
        <f t="shared" ref="AY765:CD765" si="1012">AY752</f>
        <v>AY$19</v>
      </c>
      <c r="AZ765" s="179" t="str">
        <f t="shared" si="1012"/>
        <v>AZ$19</v>
      </c>
      <c r="BA765" s="179" t="str">
        <f t="shared" si="1012"/>
        <v>BA$19</v>
      </c>
      <c r="BB765" s="179" t="str">
        <f t="shared" si="1012"/>
        <v>BB$19</v>
      </c>
      <c r="BC765" s="179" t="str">
        <f t="shared" si="1012"/>
        <v>BC$19</v>
      </c>
      <c r="BD765" s="179" t="str">
        <f t="shared" si="1012"/>
        <v>BD$19</v>
      </c>
      <c r="BE765" s="179" t="str">
        <f t="shared" si="1012"/>
        <v>BE$19</v>
      </c>
      <c r="BF765" s="179" t="str">
        <f t="shared" si="1012"/>
        <v>BF$19</v>
      </c>
      <c r="BG765" s="179" t="str">
        <f t="shared" si="1012"/>
        <v>BG$19</v>
      </c>
      <c r="BH765" s="179" t="str">
        <f t="shared" si="1012"/>
        <v>BH$19</v>
      </c>
      <c r="BI765" s="179" t="str">
        <f t="shared" si="1012"/>
        <v>BI$19</v>
      </c>
      <c r="BJ765" s="179" t="str">
        <f t="shared" si="1012"/>
        <v>BJ$19</v>
      </c>
      <c r="BK765" s="179" t="str">
        <f t="shared" si="1012"/>
        <v>BK$19</v>
      </c>
      <c r="BL765" s="179" t="str">
        <f t="shared" si="1012"/>
        <v>BL$19</v>
      </c>
      <c r="BM765" s="179" t="str">
        <f t="shared" si="1012"/>
        <v>BM$19</v>
      </c>
      <c r="BN765" s="179" t="str">
        <f t="shared" si="1012"/>
        <v>BN$19</v>
      </c>
      <c r="BO765" s="179" t="str">
        <f t="shared" si="1012"/>
        <v>BO$19</v>
      </c>
      <c r="BP765" s="179" t="str">
        <f t="shared" si="1012"/>
        <v>BP$19</v>
      </c>
      <c r="BQ765" s="179" t="str">
        <f t="shared" si="1012"/>
        <v>BQ$19</v>
      </c>
      <c r="BR765" s="179" t="str">
        <f t="shared" si="1012"/>
        <v>BR$19</v>
      </c>
      <c r="BS765" s="179" t="str">
        <f t="shared" si="1012"/>
        <v>BS$19</v>
      </c>
      <c r="BT765" s="179" t="str">
        <f t="shared" si="1012"/>
        <v>BT$19</v>
      </c>
      <c r="BU765" s="179" t="str">
        <f t="shared" si="1012"/>
        <v>BU$19</v>
      </c>
      <c r="BV765" s="179" t="str">
        <f t="shared" si="1012"/>
        <v>BV$19</v>
      </c>
      <c r="BW765" s="179" t="str">
        <f t="shared" si="1012"/>
        <v>BW$19</v>
      </c>
      <c r="BX765" s="179" t="str">
        <f t="shared" si="1012"/>
        <v>BX$19</v>
      </c>
      <c r="BY765" s="179" t="str">
        <f t="shared" si="1012"/>
        <v>BY$19</v>
      </c>
      <c r="BZ765" s="179" t="str">
        <f t="shared" si="1012"/>
        <v>BZ$19</v>
      </c>
      <c r="CA765" s="179" t="str">
        <f t="shared" si="1012"/>
        <v>CA$19</v>
      </c>
      <c r="CB765" s="179" t="str">
        <f t="shared" si="1012"/>
        <v>CB$19</v>
      </c>
      <c r="CC765" s="179" t="str">
        <f t="shared" si="1012"/>
        <v>CC$19</v>
      </c>
      <c r="CD765" s="179" t="str">
        <f t="shared" si="1012"/>
        <v>CD$19</v>
      </c>
      <c r="CE765" s="179" t="str">
        <f t="shared" ref="CE765:CL765" si="1013">CE752</f>
        <v>CE$19</v>
      </c>
      <c r="CF765" s="179" t="str">
        <f t="shared" si="1013"/>
        <v>CF$19</v>
      </c>
      <c r="CG765" s="179" t="str">
        <f t="shared" si="1013"/>
        <v>CG$19</v>
      </c>
      <c r="CH765" s="179" t="str">
        <f t="shared" si="1013"/>
        <v>CH$19</v>
      </c>
      <c r="CI765" s="179" t="str">
        <f t="shared" si="1013"/>
        <v>CI$19</v>
      </c>
      <c r="CJ765" s="179" t="str">
        <f t="shared" si="1013"/>
        <v>CJ$19</v>
      </c>
      <c r="CK765" s="179" t="str">
        <f t="shared" si="1013"/>
        <v>CK$19</v>
      </c>
      <c r="CL765" s="179" t="str">
        <f t="shared" si="1013"/>
        <v>CL$19</v>
      </c>
      <c r="CN765" s="60"/>
      <c r="CO765" s="179" t="str">
        <f t="shared" ref="CO765:DK765" si="1014">CO752</f>
        <v>CO$19</v>
      </c>
      <c r="CP765" s="179" t="str">
        <f t="shared" si="1014"/>
        <v>CP$19</v>
      </c>
      <c r="CQ765" s="179" t="str">
        <f t="shared" si="1014"/>
        <v>CQ$19</v>
      </c>
      <c r="CR765" s="179" t="str">
        <f t="shared" si="1014"/>
        <v>CR$19</v>
      </c>
      <c r="CS765" s="179" t="str">
        <f t="shared" si="1014"/>
        <v>CS$19</v>
      </c>
      <c r="CT765" s="179" t="str">
        <f t="shared" si="1014"/>
        <v>CT$19</v>
      </c>
      <c r="CU765" s="179" t="str">
        <f t="shared" si="1014"/>
        <v>CU$19</v>
      </c>
      <c r="CV765" s="179" t="str">
        <f t="shared" si="1014"/>
        <v>CV$19</v>
      </c>
      <c r="CW765" s="179" t="str">
        <f t="shared" si="1014"/>
        <v>CW$19</v>
      </c>
      <c r="CX765" s="179" t="str">
        <f t="shared" si="1014"/>
        <v>CX$19</v>
      </c>
      <c r="CY765" s="179" t="str">
        <f t="shared" si="1014"/>
        <v>CY$19</v>
      </c>
      <c r="CZ765" s="179" t="str">
        <f t="shared" si="1014"/>
        <v>CZ$19</v>
      </c>
      <c r="DA765" s="179" t="str">
        <f t="shared" si="1014"/>
        <v>DA$19</v>
      </c>
      <c r="DB765" s="179" t="str">
        <f t="shared" si="1014"/>
        <v>DB$19</v>
      </c>
      <c r="DC765" s="179" t="str">
        <f t="shared" si="1014"/>
        <v>DC$19</v>
      </c>
      <c r="DD765" s="179" t="str">
        <f t="shared" si="1014"/>
        <v>DD$19</v>
      </c>
      <c r="DE765" s="179" t="str">
        <f t="shared" si="1014"/>
        <v>DE$19</v>
      </c>
      <c r="DF765" s="179" t="str">
        <f t="shared" si="1014"/>
        <v>DF$19</v>
      </c>
      <c r="DG765" s="179" t="str">
        <f t="shared" si="1014"/>
        <v>DG$19</v>
      </c>
      <c r="DH765" s="179" t="str">
        <f t="shared" si="1014"/>
        <v>DH$19</v>
      </c>
      <c r="DI765" s="179" t="str">
        <f t="shared" si="1014"/>
        <v>DI$19</v>
      </c>
      <c r="DJ765" s="179" t="str">
        <f t="shared" si="1014"/>
        <v>DJ$19</v>
      </c>
      <c r="DK765" s="179" t="str">
        <f t="shared" si="1014"/>
        <v>DK$19</v>
      </c>
      <c r="DL765" s="179" t="str">
        <f t="shared" ref="DL765" si="1015">DL752</f>
        <v>DL$19</v>
      </c>
    </row>
    <row r="766" spans="1:116" x14ac:dyDescent="0.4">
      <c r="E766" s="8"/>
      <c r="H766" s="12"/>
      <c r="I766" s="60"/>
      <c r="J766" s="60"/>
      <c r="K766" s="15"/>
      <c r="L766" s="15"/>
      <c r="M766" s="15"/>
      <c r="N766" s="15"/>
      <c r="O766" s="15"/>
      <c r="P766" s="15"/>
      <c r="R766" s="15"/>
      <c r="S766" s="179">
        <v>20</v>
      </c>
      <c r="T766" s="179">
        <v>20</v>
      </c>
      <c r="U766" s="179">
        <v>20</v>
      </c>
      <c r="V766" s="179">
        <v>20</v>
      </c>
      <c r="W766" s="179">
        <v>20</v>
      </c>
      <c r="X766" s="179">
        <v>20</v>
      </c>
      <c r="Y766" s="179">
        <v>20</v>
      </c>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N766" s="60"/>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row>
    <row r="767" spans="1:116" x14ac:dyDescent="0.4">
      <c r="A767" s="174"/>
      <c r="E767" s="8"/>
      <c r="G767" s="175" t="s">
        <v>490</v>
      </c>
      <c r="H767" s="174"/>
      <c r="I767" s="176"/>
      <c r="J767" s="176"/>
      <c r="K767" s="197"/>
      <c r="L767" s="197"/>
      <c r="M767" s="197"/>
      <c r="N767" s="197"/>
      <c r="O767" s="197"/>
      <c r="P767" s="197"/>
      <c r="R767" s="198"/>
      <c r="S767" s="174"/>
      <c r="T767" s="174"/>
      <c r="U767" s="174"/>
      <c r="V767" s="174"/>
      <c r="W767" s="174"/>
      <c r="X767" s="174"/>
      <c r="Y767" s="174"/>
      <c r="Z767" s="174"/>
      <c r="AA767" s="174"/>
      <c r="AB767" s="174"/>
      <c r="AC767" s="174"/>
      <c r="AD767" s="174"/>
      <c r="AE767" s="174"/>
      <c r="AF767" s="174"/>
      <c r="AG767" s="174"/>
      <c r="AH767" s="174"/>
      <c r="AI767" s="174"/>
      <c r="AJ767" s="174"/>
      <c r="AK767" s="174"/>
      <c r="AL767" s="174"/>
      <c r="AM767" s="174"/>
      <c r="AN767" s="174"/>
      <c r="AO767" s="174"/>
      <c r="AP767" s="174"/>
      <c r="AQ767" s="174"/>
      <c r="AR767" s="174"/>
      <c r="AS767" s="174"/>
      <c r="AT767" s="174"/>
      <c r="AU767" s="174"/>
      <c r="AV767" s="174"/>
      <c r="AW767" s="174"/>
      <c r="AX767" s="174"/>
      <c r="AY767" s="174"/>
      <c r="AZ767" s="174"/>
      <c r="BA767" s="174"/>
      <c r="BB767" s="174"/>
      <c r="BC767" s="174"/>
      <c r="BD767" s="174"/>
      <c r="BE767" s="174"/>
      <c r="BF767" s="174"/>
      <c r="BG767" s="174"/>
      <c r="BH767" s="174"/>
      <c r="BI767" s="174"/>
      <c r="BJ767" s="174"/>
      <c r="BK767" s="174"/>
      <c r="BL767" s="174"/>
      <c r="BM767" s="174"/>
      <c r="BN767" s="174"/>
      <c r="BO767" s="174"/>
      <c r="BP767" s="174"/>
      <c r="BQ767" s="174"/>
      <c r="BR767" s="174"/>
      <c r="BS767" s="174"/>
      <c r="BT767" s="174"/>
      <c r="BU767" s="174"/>
      <c r="BV767" s="174"/>
      <c r="BW767" s="174"/>
      <c r="BX767" s="174"/>
      <c r="BY767" s="174"/>
      <c r="BZ767" s="174"/>
      <c r="CA767" s="174"/>
      <c r="CB767" s="174"/>
      <c r="CC767" s="174"/>
      <c r="CD767" s="174"/>
      <c r="CE767" s="174"/>
      <c r="CF767" s="174"/>
      <c r="CG767" s="174"/>
      <c r="CH767" s="174"/>
      <c r="CI767" s="174"/>
      <c r="CJ767" s="174"/>
      <c r="CK767" s="174"/>
      <c r="CL767" s="174"/>
      <c r="CN767" s="176"/>
      <c r="CO767" s="174"/>
      <c r="CP767" s="174"/>
      <c r="CQ767" s="174"/>
      <c r="CR767" s="174"/>
      <c r="CS767" s="174"/>
      <c r="CT767" s="174"/>
      <c r="CU767" s="174"/>
      <c r="CV767" s="174"/>
      <c r="CW767" s="174"/>
      <c r="CX767" s="174"/>
      <c r="CY767" s="174"/>
      <c r="CZ767" s="174"/>
      <c r="DA767" s="174"/>
      <c r="DB767" s="174"/>
      <c r="DC767" s="174"/>
      <c r="DD767" s="174"/>
      <c r="DE767" s="174"/>
      <c r="DF767" s="174"/>
      <c r="DG767" s="174"/>
      <c r="DH767" s="174"/>
      <c r="DI767" s="174"/>
      <c r="DJ767" s="174"/>
      <c r="DK767" s="174"/>
      <c r="DL767" s="174"/>
    </row>
    <row r="768" spans="1:116" x14ac:dyDescent="0.4">
      <c r="A768" s="174"/>
      <c r="E768" s="8"/>
      <c r="G768" s="175" t="s">
        <v>492</v>
      </c>
      <c r="H768" s="174"/>
      <c r="I768" s="176"/>
      <c r="J768" s="176"/>
      <c r="K768" s="197"/>
      <c r="L768" s="197"/>
      <c r="M768" s="197"/>
      <c r="N768" s="197"/>
      <c r="O768" s="197"/>
      <c r="P768" s="197"/>
      <c r="R768" s="198"/>
      <c r="S768" s="174"/>
      <c r="T768" s="174"/>
      <c r="U768" s="174"/>
      <c r="V768" s="174"/>
      <c r="W768" s="174"/>
      <c r="X768" s="174"/>
      <c r="Y768" s="174"/>
      <c r="Z768" s="174"/>
      <c r="AA768" s="174"/>
      <c r="AB768" s="174"/>
      <c r="AC768" s="174"/>
      <c r="AD768" s="174"/>
      <c r="AE768" s="174"/>
      <c r="AF768" s="174"/>
      <c r="AG768" s="174"/>
      <c r="AH768" s="174"/>
      <c r="AI768" s="174"/>
      <c r="AJ768" s="174"/>
      <c r="AK768" s="174"/>
      <c r="AL768" s="174"/>
      <c r="AM768" s="174"/>
      <c r="AN768" s="174"/>
      <c r="AO768" s="174"/>
      <c r="AP768" s="174"/>
      <c r="AQ768" s="174"/>
      <c r="AR768" s="174"/>
      <c r="AS768" s="174"/>
      <c r="AT768" s="174"/>
      <c r="AU768" s="174"/>
      <c r="AV768" s="174"/>
      <c r="AW768" s="174"/>
      <c r="AX768" s="174"/>
      <c r="AY768" s="174"/>
      <c r="AZ768" s="174"/>
      <c r="BA768" s="174"/>
      <c r="BB768" s="174"/>
      <c r="BC768" s="174"/>
      <c r="BD768" s="174"/>
      <c r="BE768" s="174"/>
      <c r="BF768" s="174"/>
      <c r="BG768" s="174"/>
      <c r="BH768" s="174"/>
      <c r="BI768" s="174"/>
      <c r="BJ768" s="174"/>
      <c r="BK768" s="174"/>
      <c r="BL768" s="174"/>
      <c r="BM768" s="174"/>
      <c r="BN768" s="174"/>
      <c r="BO768" s="174"/>
      <c r="BP768" s="174"/>
      <c r="BQ768" s="174"/>
      <c r="BR768" s="174"/>
      <c r="BS768" s="174"/>
      <c r="BT768" s="174"/>
      <c r="BU768" s="174"/>
      <c r="BV768" s="174"/>
      <c r="BW768" s="174"/>
      <c r="BX768" s="174"/>
      <c r="BY768" s="174"/>
      <c r="BZ768" s="174"/>
      <c r="CA768" s="174"/>
      <c r="CB768" s="174"/>
      <c r="CC768" s="174"/>
      <c r="CD768" s="174"/>
      <c r="CE768" s="174"/>
      <c r="CF768" s="174"/>
      <c r="CG768" s="174"/>
      <c r="CH768" s="174"/>
      <c r="CI768" s="174"/>
      <c r="CJ768" s="174"/>
      <c r="CK768" s="174"/>
      <c r="CL768" s="174"/>
      <c r="CN768" s="176"/>
      <c r="CO768" s="174"/>
      <c r="CP768" s="174"/>
      <c r="CQ768" s="174"/>
      <c r="CR768" s="174"/>
      <c r="CS768" s="174"/>
      <c r="CT768" s="174"/>
      <c r="CU768" s="174"/>
      <c r="CV768" s="174"/>
      <c r="CW768" s="174"/>
      <c r="CX768" s="174"/>
      <c r="CY768" s="174"/>
      <c r="CZ768" s="174"/>
      <c r="DA768" s="174"/>
      <c r="DB768" s="174"/>
      <c r="DC768" s="174"/>
      <c r="DD768" s="174"/>
      <c r="DE768" s="174"/>
      <c r="DF768" s="174"/>
      <c r="DG768" s="174"/>
      <c r="DH768" s="174"/>
      <c r="DI768" s="174"/>
      <c r="DJ768" s="174"/>
      <c r="DK768" s="174"/>
      <c r="DL768" s="174"/>
    </row>
    <row r="769" spans="1:116" x14ac:dyDescent="0.4">
      <c r="A769" s="174"/>
      <c r="E769" s="8"/>
      <c r="G769" s="175" t="s">
        <v>461</v>
      </c>
      <c r="H769" s="174"/>
      <c r="I769" s="176"/>
      <c r="J769" s="176"/>
      <c r="K769" s="197"/>
      <c r="L769" s="197"/>
      <c r="M769" s="197"/>
      <c r="N769" s="197"/>
      <c r="O769" s="197"/>
      <c r="P769" s="197"/>
      <c r="R769" s="198"/>
      <c r="S769" s="199" t="str">
        <f t="shared" ref="S769:CD769" si="1016">S$20</f>
        <v>S$16</v>
      </c>
      <c r="T769" s="199" t="str">
        <f t="shared" si="1016"/>
        <v>T$16</v>
      </c>
      <c r="U769" s="199" t="str">
        <f t="shared" si="1016"/>
        <v>U$16</v>
      </c>
      <c r="V769" s="199" t="str">
        <f t="shared" si="1016"/>
        <v>V$16</v>
      </c>
      <c r="W769" s="199" t="str">
        <f t="shared" si="1016"/>
        <v>W$16</v>
      </c>
      <c r="X769" s="199" t="str">
        <f t="shared" si="1016"/>
        <v>X$16</v>
      </c>
      <c r="Y769" s="199" t="str">
        <f t="shared" si="1016"/>
        <v>Y$16</v>
      </c>
      <c r="Z769" s="199" t="str">
        <f t="shared" si="1016"/>
        <v>Z$16</v>
      </c>
      <c r="AA769" s="199" t="str">
        <f t="shared" si="1016"/>
        <v>AA$16</v>
      </c>
      <c r="AB769" s="199" t="str">
        <f t="shared" si="1016"/>
        <v>AB$16</v>
      </c>
      <c r="AC769" s="199" t="str">
        <f t="shared" si="1016"/>
        <v>AC$16</v>
      </c>
      <c r="AD769" s="199" t="str">
        <f t="shared" si="1016"/>
        <v>AD$16</v>
      </c>
      <c r="AE769" s="199" t="str">
        <f t="shared" si="1016"/>
        <v>AE$16</v>
      </c>
      <c r="AF769" s="199" t="str">
        <f t="shared" si="1016"/>
        <v>AF$16</v>
      </c>
      <c r="AG769" s="199" t="str">
        <f t="shared" si="1016"/>
        <v>AG$16</v>
      </c>
      <c r="AH769" s="199" t="str">
        <f t="shared" si="1016"/>
        <v>AH$16</v>
      </c>
      <c r="AI769" s="199" t="str">
        <f t="shared" si="1016"/>
        <v>AI$16</v>
      </c>
      <c r="AJ769" s="199" t="str">
        <f t="shared" si="1016"/>
        <v>AJ$16</v>
      </c>
      <c r="AK769" s="199" t="str">
        <f t="shared" si="1016"/>
        <v>AK$16</v>
      </c>
      <c r="AL769" s="199" t="str">
        <f t="shared" si="1016"/>
        <v>AL$16</v>
      </c>
      <c r="AM769" s="199" t="str">
        <f t="shared" si="1016"/>
        <v>AM$16</v>
      </c>
      <c r="AN769" s="199" t="str">
        <f t="shared" si="1016"/>
        <v>AN$16</v>
      </c>
      <c r="AO769" s="199" t="str">
        <f t="shared" si="1016"/>
        <v>AO$16</v>
      </c>
      <c r="AP769" s="199" t="str">
        <f t="shared" si="1016"/>
        <v>AP$16</v>
      </c>
      <c r="AQ769" s="199" t="str">
        <f t="shared" si="1016"/>
        <v>AQ$16</v>
      </c>
      <c r="AR769" s="199" t="str">
        <f t="shared" si="1016"/>
        <v>AR$16</v>
      </c>
      <c r="AS769" s="199" t="str">
        <f t="shared" si="1016"/>
        <v>AS$16</v>
      </c>
      <c r="AT769" s="199" t="str">
        <f t="shared" si="1016"/>
        <v>AT$16</v>
      </c>
      <c r="AU769" s="199" t="str">
        <f t="shared" si="1016"/>
        <v>AU$16</v>
      </c>
      <c r="AV769" s="199" t="str">
        <f t="shared" si="1016"/>
        <v>AV$16</v>
      </c>
      <c r="AW769" s="199" t="str">
        <f t="shared" si="1016"/>
        <v>AW$16</v>
      </c>
      <c r="AX769" s="199" t="str">
        <f t="shared" si="1016"/>
        <v>AX$16</v>
      </c>
      <c r="AY769" s="199" t="str">
        <f t="shared" si="1016"/>
        <v>AY$16</v>
      </c>
      <c r="AZ769" s="199" t="str">
        <f t="shared" si="1016"/>
        <v>AZ$16</v>
      </c>
      <c r="BA769" s="199" t="str">
        <f t="shared" si="1016"/>
        <v>BA$16</v>
      </c>
      <c r="BB769" s="199" t="str">
        <f t="shared" si="1016"/>
        <v>BB$16</v>
      </c>
      <c r="BC769" s="199" t="str">
        <f t="shared" si="1016"/>
        <v>BC$16</v>
      </c>
      <c r="BD769" s="199" t="str">
        <f t="shared" si="1016"/>
        <v>BD$16</v>
      </c>
      <c r="BE769" s="199" t="str">
        <f t="shared" si="1016"/>
        <v>BE$16</v>
      </c>
      <c r="BF769" s="199" t="str">
        <f t="shared" si="1016"/>
        <v>BF$16</v>
      </c>
      <c r="BG769" s="199" t="str">
        <f t="shared" si="1016"/>
        <v>BG$16</v>
      </c>
      <c r="BH769" s="199" t="str">
        <f t="shared" si="1016"/>
        <v>BH$16</v>
      </c>
      <c r="BI769" s="199" t="str">
        <f t="shared" si="1016"/>
        <v>BI$16</v>
      </c>
      <c r="BJ769" s="199" t="str">
        <f t="shared" si="1016"/>
        <v>BJ$16</v>
      </c>
      <c r="BK769" s="199" t="str">
        <f t="shared" si="1016"/>
        <v>BK$16</v>
      </c>
      <c r="BL769" s="199" t="str">
        <f t="shared" si="1016"/>
        <v>BL$16</v>
      </c>
      <c r="BM769" s="199" t="str">
        <f t="shared" si="1016"/>
        <v>BM$16</v>
      </c>
      <c r="BN769" s="199" t="str">
        <f t="shared" si="1016"/>
        <v>BN$16</v>
      </c>
      <c r="BO769" s="199" t="str">
        <f t="shared" si="1016"/>
        <v>BO$16</v>
      </c>
      <c r="BP769" s="199" t="str">
        <f t="shared" si="1016"/>
        <v>BP$16</v>
      </c>
      <c r="BQ769" s="199" t="str">
        <f t="shared" si="1016"/>
        <v>BQ$16</v>
      </c>
      <c r="BR769" s="199" t="str">
        <f t="shared" si="1016"/>
        <v>BR$16</v>
      </c>
      <c r="BS769" s="199" t="str">
        <f t="shared" si="1016"/>
        <v>BS$16</v>
      </c>
      <c r="BT769" s="199" t="str">
        <f t="shared" si="1016"/>
        <v>BT$16</v>
      </c>
      <c r="BU769" s="199" t="str">
        <f t="shared" si="1016"/>
        <v>BU$16</v>
      </c>
      <c r="BV769" s="199" t="str">
        <f t="shared" si="1016"/>
        <v>BV$16</v>
      </c>
      <c r="BW769" s="199" t="str">
        <f t="shared" si="1016"/>
        <v>BW$16</v>
      </c>
      <c r="BX769" s="199" t="str">
        <f t="shared" si="1016"/>
        <v>BX$16</v>
      </c>
      <c r="BY769" s="199" t="str">
        <f t="shared" si="1016"/>
        <v>BY$16</v>
      </c>
      <c r="BZ769" s="199" t="str">
        <f t="shared" si="1016"/>
        <v>BZ$16</v>
      </c>
      <c r="CA769" s="199" t="str">
        <f t="shared" si="1016"/>
        <v>CA$16</v>
      </c>
      <c r="CB769" s="199" t="str">
        <f t="shared" si="1016"/>
        <v>CB$16</v>
      </c>
      <c r="CC769" s="199" t="str">
        <f t="shared" si="1016"/>
        <v>CC$16</v>
      </c>
      <c r="CD769" s="199" t="str">
        <f t="shared" si="1016"/>
        <v>CD$16</v>
      </c>
      <c r="CE769" s="199" t="str">
        <f t="shared" ref="CE769:CL769" si="1017">CE$20</f>
        <v>CE$16</v>
      </c>
      <c r="CF769" s="199" t="str">
        <f t="shared" si="1017"/>
        <v>CF$16</v>
      </c>
      <c r="CG769" s="199" t="str">
        <f t="shared" si="1017"/>
        <v>CG$16</v>
      </c>
      <c r="CH769" s="199" t="str">
        <f t="shared" si="1017"/>
        <v>CH$16</v>
      </c>
      <c r="CI769" s="199" t="str">
        <f t="shared" si="1017"/>
        <v>CI$16</v>
      </c>
      <c r="CJ769" s="199" t="str">
        <f t="shared" si="1017"/>
        <v>CJ$16</v>
      </c>
      <c r="CK769" s="199" t="str">
        <f t="shared" si="1017"/>
        <v>CK$16</v>
      </c>
      <c r="CL769" s="199" t="str">
        <f t="shared" si="1017"/>
        <v>CL$16</v>
      </c>
      <c r="CN769" s="176"/>
      <c r="CO769" s="199" t="str">
        <f t="shared" ref="CO769:DL769" si="1018">CO$20</f>
        <v>CO$16</v>
      </c>
      <c r="CP769" s="199" t="str">
        <f t="shared" si="1018"/>
        <v>CP$16</v>
      </c>
      <c r="CQ769" s="199" t="str">
        <f t="shared" si="1018"/>
        <v>CQ$16</v>
      </c>
      <c r="CR769" s="199" t="str">
        <f t="shared" si="1018"/>
        <v>CR$16</v>
      </c>
      <c r="CS769" s="199" t="str">
        <f t="shared" si="1018"/>
        <v>CS$16</v>
      </c>
      <c r="CT769" s="199" t="str">
        <f t="shared" si="1018"/>
        <v>CT$16</v>
      </c>
      <c r="CU769" s="199" t="str">
        <f t="shared" si="1018"/>
        <v>CU$16</v>
      </c>
      <c r="CV769" s="199" t="str">
        <f t="shared" si="1018"/>
        <v>CV$16</v>
      </c>
      <c r="CW769" s="199" t="str">
        <f t="shared" si="1018"/>
        <v>CW$16</v>
      </c>
      <c r="CX769" s="199" t="str">
        <f t="shared" si="1018"/>
        <v>CX$16</v>
      </c>
      <c r="CY769" s="199" t="str">
        <f t="shared" si="1018"/>
        <v>CY$16</v>
      </c>
      <c r="CZ769" s="199" t="str">
        <f t="shared" si="1018"/>
        <v>CZ$16</v>
      </c>
      <c r="DA769" s="199" t="str">
        <f t="shared" si="1018"/>
        <v>DA$16</v>
      </c>
      <c r="DB769" s="199" t="str">
        <f t="shared" si="1018"/>
        <v>DB$16</v>
      </c>
      <c r="DC769" s="199" t="str">
        <f t="shared" si="1018"/>
        <v>DC$16</v>
      </c>
      <c r="DD769" s="199" t="str">
        <f t="shared" si="1018"/>
        <v>DD$16</v>
      </c>
      <c r="DE769" s="199" t="str">
        <f t="shared" si="1018"/>
        <v>DE$16</v>
      </c>
      <c r="DF769" s="199" t="str">
        <f t="shared" si="1018"/>
        <v>DF$16</v>
      </c>
      <c r="DG769" s="199" t="str">
        <f t="shared" si="1018"/>
        <v>DG$16</v>
      </c>
      <c r="DH769" s="199" t="str">
        <f t="shared" si="1018"/>
        <v>DH$16</v>
      </c>
      <c r="DI769" s="199" t="str">
        <f t="shared" si="1018"/>
        <v>DI$16</v>
      </c>
      <c r="DJ769" s="199" t="str">
        <f t="shared" si="1018"/>
        <v>DJ$16</v>
      </c>
      <c r="DK769" s="199" t="str">
        <f t="shared" si="1018"/>
        <v>DK$16</v>
      </c>
      <c r="DL769" s="199" t="str">
        <f t="shared" si="1018"/>
        <v>DL$16</v>
      </c>
    </row>
    <row r="770" spans="1:116" x14ac:dyDescent="0.4">
      <c r="A770" s="174"/>
      <c r="E770" s="8"/>
      <c r="G770" s="175" t="s">
        <v>462</v>
      </c>
      <c r="H770" s="200"/>
      <c r="I770" s="201"/>
      <c r="J770" s="201"/>
      <c r="K770" s="202"/>
      <c r="L770" s="202"/>
      <c r="M770" s="202"/>
      <c r="N770" s="202"/>
      <c r="O770" s="202"/>
      <c r="P770" s="202"/>
      <c r="R770" s="199" t="str">
        <f>ADDRESS(ROW(R766),COLUMN(R766),4)</f>
        <v>R766</v>
      </c>
      <c r="S770" s="199" t="str">
        <f>ADDRESS(ROW(S766),COLUMN(S766),4)</f>
        <v>S766</v>
      </c>
      <c r="T770" s="199" t="str">
        <f t="shared" ref="T770:CE770" si="1019">ADDRESS(ROW(T766),COLUMN(T766),4)</f>
        <v>T766</v>
      </c>
      <c r="U770" s="199" t="str">
        <f t="shared" si="1019"/>
        <v>U766</v>
      </c>
      <c r="V770" s="199" t="str">
        <f t="shared" si="1019"/>
        <v>V766</v>
      </c>
      <c r="W770" s="199" t="str">
        <f t="shared" si="1019"/>
        <v>W766</v>
      </c>
      <c r="X770" s="199" t="str">
        <f t="shared" si="1019"/>
        <v>X766</v>
      </c>
      <c r="Y770" s="199" t="str">
        <f t="shared" si="1019"/>
        <v>Y766</v>
      </c>
      <c r="Z770" s="199" t="str">
        <f t="shared" si="1019"/>
        <v>Z766</v>
      </c>
      <c r="AA770" s="199" t="str">
        <f t="shared" si="1019"/>
        <v>AA766</v>
      </c>
      <c r="AB770" s="199" t="str">
        <f t="shared" si="1019"/>
        <v>AB766</v>
      </c>
      <c r="AC770" s="199" t="str">
        <f t="shared" si="1019"/>
        <v>AC766</v>
      </c>
      <c r="AD770" s="199" t="str">
        <f t="shared" si="1019"/>
        <v>AD766</v>
      </c>
      <c r="AE770" s="199" t="str">
        <f t="shared" si="1019"/>
        <v>AE766</v>
      </c>
      <c r="AF770" s="199" t="str">
        <f t="shared" si="1019"/>
        <v>AF766</v>
      </c>
      <c r="AG770" s="199" t="str">
        <f t="shared" si="1019"/>
        <v>AG766</v>
      </c>
      <c r="AH770" s="199" t="str">
        <f t="shared" si="1019"/>
        <v>AH766</v>
      </c>
      <c r="AI770" s="199" t="str">
        <f t="shared" si="1019"/>
        <v>AI766</v>
      </c>
      <c r="AJ770" s="199" t="str">
        <f t="shared" si="1019"/>
        <v>AJ766</v>
      </c>
      <c r="AK770" s="199" t="str">
        <f t="shared" si="1019"/>
        <v>AK766</v>
      </c>
      <c r="AL770" s="199" t="str">
        <f t="shared" si="1019"/>
        <v>AL766</v>
      </c>
      <c r="AM770" s="199" t="str">
        <f t="shared" si="1019"/>
        <v>AM766</v>
      </c>
      <c r="AN770" s="199" t="str">
        <f t="shared" si="1019"/>
        <v>AN766</v>
      </c>
      <c r="AO770" s="199" t="str">
        <f t="shared" si="1019"/>
        <v>AO766</v>
      </c>
      <c r="AP770" s="199" t="str">
        <f t="shared" si="1019"/>
        <v>AP766</v>
      </c>
      <c r="AQ770" s="199" t="str">
        <f t="shared" si="1019"/>
        <v>AQ766</v>
      </c>
      <c r="AR770" s="199" t="str">
        <f t="shared" si="1019"/>
        <v>AR766</v>
      </c>
      <c r="AS770" s="199" t="str">
        <f t="shared" si="1019"/>
        <v>AS766</v>
      </c>
      <c r="AT770" s="199" t="str">
        <f t="shared" si="1019"/>
        <v>AT766</v>
      </c>
      <c r="AU770" s="199" t="str">
        <f t="shared" si="1019"/>
        <v>AU766</v>
      </c>
      <c r="AV770" s="199" t="str">
        <f t="shared" si="1019"/>
        <v>AV766</v>
      </c>
      <c r="AW770" s="199" t="str">
        <f t="shared" si="1019"/>
        <v>AW766</v>
      </c>
      <c r="AX770" s="199" t="str">
        <f t="shared" si="1019"/>
        <v>AX766</v>
      </c>
      <c r="AY770" s="199" t="str">
        <f t="shared" si="1019"/>
        <v>AY766</v>
      </c>
      <c r="AZ770" s="199" t="str">
        <f t="shared" si="1019"/>
        <v>AZ766</v>
      </c>
      <c r="BA770" s="199" t="str">
        <f t="shared" si="1019"/>
        <v>BA766</v>
      </c>
      <c r="BB770" s="199" t="str">
        <f t="shared" si="1019"/>
        <v>BB766</v>
      </c>
      <c r="BC770" s="199" t="str">
        <f t="shared" si="1019"/>
        <v>BC766</v>
      </c>
      <c r="BD770" s="199" t="str">
        <f t="shared" si="1019"/>
        <v>BD766</v>
      </c>
      <c r="BE770" s="199" t="str">
        <f t="shared" si="1019"/>
        <v>BE766</v>
      </c>
      <c r="BF770" s="199" t="str">
        <f t="shared" si="1019"/>
        <v>BF766</v>
      </c>
      <c r="BG770" s="199" t="str">
        <f t="shared" si="1019"/>
        <v>BG766</v>
      </c>
      <c r="BH770" s="199" t="str">
        <f t="shared" si="1019"/>
        <v>BH766</v>
      </c>
      <c r="BI770" s="199" t="str">
        <f t="shared" si="1019"/>
        <v>BI766</v>
      </c>
      <c r="BJ770" s="199" t="str">
        <f t="shared" si="1019"/>
        <v>BJ766</v>
      </c>
      <c r="BK770" s="199" t="str">
        <f t="shared" si="1019"/>
        <v>BK766</v>
      </c>
      <c r="BL770" s="199" t="str">
        <f t="shared" si="1019"/>
        <v>BL766</v>
      </c>
      <c r="BM770" s="199" t="str">
        <f t="shared" si="1019"/>
        <v>BM766</v>
      </c>
      <c r="BN770" s="199" t="str">
        <f t="shared" si="1019"/>
        <v>BN766</v>
      </c>
      <c r="BO770" s="199" t="str">
        <f t="shared" si="1019"/>
        <v>BO766</v>
      </c>
      <c r="BP770" s="199" t="str">
        <f t="shared" si="1019"/>
        <v>BP766</v>
      </c>
      <c r="BQ770" s="199" t="str">
        <f t="shared" si="1019"/>
        <v>BQ766</v>
      </c>
      <c r="BR770" s="199" t="str">
        <f t="shared" si="1019"/>
        <v>BR766</v>
      </c>
      <c r="BS770" s="199" t="str">
        <f t="shared" si="1019"/>
        <v>BS766</v>
      </c>
      <c r="BT770" s="199" t="str">
        <f t="shared" si="1019"/>
        <v>BT766</v>
      </c>
      <c r="BU770" s="199" t="str">
        <f t="shared" si="1019"/>
        <v>BU766</v>
      </c>
      <c r="BV770" s="199" t="str">
        <f t="shared" si="1019"/>
        <v>BV766</v>
      </c>
      <c r="BW770" s="199" t="str">
        <f t="shared" si="1019"/>
        <v>BW766</v>
      </c>
      <c r="BX770" s="199" t="str">
        <f t="shared" si="1019"/>
        <v>BX766</v>
      </c>
      <c r="BY770" s="199" t="str">
        <f t="shared" si="1019"/>
        <v>BY766</v>
      </c>
      <c r="BZ770" s="199" t="str">
        <f t="shared" si="1019"/>
        <v>BZ766</v>
      </c>
      <c r="CA770" s="199" t="str">
        <f t="shared" si="1019"/>
        <v>CA766</v>
      </c>
      <c r="CB770" s="199" t="str">
        <f t="shared" si="1019"/>
        <v>CB766</v>
      </c>
      <c r="CC770" s="199" t="str">
        <f t="shared" si="1019"/>
        <v>CC766</v>
      </c>
      <c r="CD770" s="199" t="str">
        <f t="shared" si="1019"/>
        <v>CD766</v>
      </c>
      <c r="CE770" s="199" t="str">
        <f t="shared" si="1019"/>
        <v>CE766</v>
      </c>
      <c r="CF770" s="199" t="str">
        <f t="shared" ref="CF770:CL770" si="1020">ADDRESS(ROW(CF766),COLUMN(CF766),4)</f>
        <v>CF766</v>
      </c>
      <c r="CG770" s="199" t="str">
        <f t="shared" si="1020"/>
        <v>CG766</v>
      </c>
      <c r="CH770" s="199" t="str">
        <f t="shared" si="1020"/>
        <v>CH766</v>
      </c>
      <c r="CI770" s="199" t="str">
        <f t="shared" si="1020"/>
        <v>CI766</v>
      </c>
      <c r="CJ770" s="199" t="str">
        <f t="shared" si="1020"/>
        <v>CJ766</v>
      </c>
      <c r="CK770" s="199" t="str">
        <f t="shared" si="1020"/>
        <v>CK766</v>
      </c>
      <c r="CL770" s="199" t="str">
        <f t="shared" si="1020"/>
        <v>CL766</v>
      </c>
      <c r="CN770" s="201"/>
      <c r="CO770" s="199" t="str">
        <f t="shared" ref="CO770:DL770" si="1021">CO$21</f>
        <v>CO$17</v>
      </c>
      <c r="CP770" s="199" t="str">
        <f t="shared" si="1021"/>
        <v>CP$17</v>
      </c>
      <c r="CQ770" s="199" t="str">
        <f t="shared" si="1021"/>
        <v>CQ$17</v>
      </c>
      <c r="CR770" s="199" t="str">
        <f t="shared" si="1021"/>
        <v>CR$17</v>
      </c>
      <c r="CS770" s="199" t="str">
        <f t="shared" si="1021"/>
        <v>CS$17</v>
      </c>
      <c r="CT770" s="199" t="str">
        <f t="shared" si="1021"/>
        <v>CT$17</v>
      </c>
      <c r="CU770" s="199" t="str">
        <f t="shared" si="1021"/>
        <v>CU$17</v>
      </c>
      <c r="CV770" s="199" t="str">
        <f t="shared" si="1021"/>
        <v>CV$17</v>
      </c>
      <c r="CW770" s="199" t="str">
        <f t="shared" si="1021"/>
        <v>CW$17</v>
      </c>
      <c r="CX770" s="199" t="str">
        <f t="shared" si="1021"/>
        <v>CX$17</v>
      </c>
      <c r="CY770" s="199" t="str">
        <f t="shared" si="1021"/>
        <v>CY$17</v>
      </c>
      <c r="CZ770" s="199" t="str">
        <f t="shared" si="1021"/>
        <v>CZ$17</v>
      </c>
      <c r="DA770" s="199" t="str">
        <f t="shared" si="1021"/>
        <v>DA$17</v>
      </c>
      <c r="DB770" s="199" t="str">
        <f t="shared" si="1021"/>
        <v>DB$17</v>
      </c>
      <c r="DC770" s="199" t="str">
        <f t="shared" si="1021"/>
        <v>DC$17</v>
      </c>
      <c r="DD770" s="199" t="str">
        <f t="shared" si="1021"/>
        <v>DD$17</v>
      </c>
      <c r="DE770" s="199" t="str">
        <f t="shared" si="1021"/>
        <v>DE$17</v>
      </c>
      <c r="DF770" s="199" t="str">
        <f t="shared" si="1021"/>
        <v>DF$17</v>
      </c>
      <c r="DG770" s="199" t="str">
        <f t="shared" si="1021"/>
        <v>DG$17</v>
      </c>
      <c r="DH770" s="199" t="str">
        <f t="shared" si="1021"/>
        <v>DH$17</v>
      </c>
      <c r="DI770" s="199" t="str">
        <f t="shared" si="1021"/>
        <v>DI$17</v>
      </c>
      <c r="DJ770" s="199" t="str">
        <f t="shared" si="1021"/>
        <v>DJ$17</v>
      </c>
      <c r="DK770" s="199" t="str">
        <f t="shared" si="1021"/>
        <v>DK$17</v>
      </c>
      <c r="DL770" s="199" t="str">
        <f t="shared" si="1021"/>
        <v>DL$17</v>
      </c>
    </row>
    <row r="771" spans="1:116" x14ac:dyDescent="0.4">
      <c r="A771" s="174"/>
      <c r="E771" s="8"/>
      <c r="G771" s="175" t="s">
        <v>491</v>
      </c>
      <c r="H771" s="200"/>
      <c r="I771" s="201"/>
      <c r="J771" s="201"/>
      <c r="K771" s="202"/>
      <c r="L771" s="202"/>
      <c r="M771" s="202"/>
      <c r="N771" s="202"/>
      <c r="O771" s="202"/>
      <c r="P771" s="202"/>
      <c r="R771" s="202"/>
      <c r="S771" s="190"/>
      <c r="T771" s="190"/>
      <c r="U771" s="190"/>
      <c r="V771" s="190"/>
      <c r="W771" s="190"/>
      <c r="X771" s="190"/>
      <c r="Y771" s="190"/>
      <c r="Z771" s="190"/>
      <c r="AA771" s="190"/>
      <c r="AB771" s="190"/>
      <c r="AC771" s="190"/>
      <c r="AD771" s="190"/>
      <c r="AE771" s="190"/>
      <c r="AF771" s="190"/>
      <c r="AG771" s="190"/>
      <c r="AH771" s="190"/>
      <c r="AI771" s="190"/>
      <c r="AJ771" s="190"/>
      <c r="AK771" s="190"/>
      <c r="AL771" s="190"/>
      <c r="AM771" s="190"/>
      <c r="AN771" s="190"/>
      <c r="AO771" s="190"/>
      <c r="AP771" s="190"/>
      <c r="AQ771" s="190"/>
      <c r="AR771" s="190"/>
      <c r="AS771" s="190"/>
      <c r="AT771" s="190"/>
      <c r="AU771" s="190"/>
      <c r="AV771" s="190"/>
      <c r="AW771" s="190"/>
      <c r="AX771" s="190"/>
      <c r="AY771" s="190"/>
      <c r="AZ771" s="190"/>
      <c r="BA771" s="190"/>
      <c r="BB771" s="190"/>
      <c r="BC771" s="190"/>
      <c r="BD771" s="190"/>
      <c r="BE771" s="190"/>
      <c r="BF771" s="190"/>
      <c r="BG771" s="190"/>
      <c r="BH771" s="190"/>
      <c r="BI771" s="190"/>
      <c r="BJ771" s="190"/>
      <c r="BK771" s="190"/>
      <c r="BL771" s="190"/>
      <c r="BM771" s="190"/>
      <c r="BN771" s="190"/>
      <c r="BO771" s="190"/>
      <c r="BP771" s="190"/>
      <c r="BQ771" s="190"/>
      <c r="BR771" s="190"/>
      <c r="BS771" s="190"/>
      <c r="BT771" s="190"/>
      <c r="BU771" s="190"/>
      <c r="BV771" s="190"/>
      <c r="BW771" s="190"/>
      <c r="BX771" s="190"/>
      <c r="BY771" s="190"/>
      <c r="BZ771" s="190"/>
      <c r="CA771" s="190"/>
      <c r="CB771" s="190"/>
      <c r="CC771" s="190"/>
      <c r="CD771" s="190"/>
      <c r="CE771" s="190"/>
      <c r="CF771" s="190"/>
      <c r="CG771" s="190"/>
      <c r="CH771" s="190"/>
      <c r="CI771" s="190"/>
      <c r="CJ771" s="190"/>
      <c r="CK771" s="190"/>
      <c r="CL771" s="190"/>
      <c r="CN771" s="201"/>
      <c r="CO771" s="190"/>
      <c r="CP771" s="190"/>
      <c r="CQ771" s="190"/>
      <c r="CR771" s="190"/>
      <c r="CS771" s="190"/>
      <c r="CT771" s="190"/>
      <c r="CU771" s="190"/>
      <c r="CV771" s="190"/>
      <c r="CW771" s="190"/>
      <c r="CX771" s="190"/>
      <c r="CY771" s="190"/>
      <c r="CZ771" s="190"/>
      <c r="DA771" s="190"/>
      <c r="DB771" s="190"/>
      <c r="DC771" s="190"/>
      <c r="DD771" s="190"/>
      <c r="DE771" s="190"/>
      <c r="DF771" s="190"/>
      <c r="DG771" s="190"/>
      <c r="DH771" s="190"/>
      <c r="DI771" s="190"/>
      <c r="DJ771" s="190"/>
      <c r="DK771" s="190"/>
      <c r="DL771" s="190"/>
    </row>
    <row r="772" spans="1:116" x14ac:dyDescent="0.4">
      <c r="A772" s="174"/>
      <c r="E772" s="8"/>
      <c r="G772" s="175" t="s">
        <v>505</v>
      </c>
      <c r="H772" s="200"/>
      <c r="I772" s="201"/>
      <c r="J772" s="201"/>
      <c r="K772" s="202"/>
      <c r="L772" s="202"/>
      <c r="M772" s="202"/>
      <c r="N772" s="202"/>
      <c r="O772" s="202"/>
      <c r="P772" s="202"/>
      <c r="R772" s="202"/>
      <c r="S772" s="190"/>
      <c r="T772" s="190"/>
      <c r="U772" s="190"/>
      <c r="V772" s="190"/>
      <c r="W772" s="190"/>
      <c r="X772" s="190"/>
      <c r="Y772" s="190"/>
      <c r="Z772" s="190"/>
      <c r="AA772" s="190"/>
      <c r="AB772" s="190"/>
      <c r="AC772" s="190"/>
      <c r="AD772" s="190"/>
      <c r="AE772" s="190"/>
      <c r="AF772" s="190"/>
      <c r="AG772" s="190"/>
      <c r="AH772" s="190"/>
      <c r="AI772" s="190"/>
      <c r="AJ772" s="190"/>
      <c r="AK772" s="190"/>
      <c r="AL772" s="190"/>
      <c r="AM772" s="190"/>
      <c r="AN772" s="190"/>
      <c r="AO772" s="190"/>
      <c r="AP772" s="190"/>
      <c r="AQ772" s="190"/>
      <c r="AR772" s="190"/>
      <c r="AS772" s="190"/>
      <c r="AT772" s="190"/>
      <c r="AU772" s="190"/>
      <c r="AV772" s="190"/>
      <c r="AW772" s="190"/>
      <c r="AX772" s="190"/>
      <c r="AY772" s="190"/>
      <c r="AZ772" s="190"/>
      <c r="BA772" s="190"/>
      <c r="BB772" s="190"/>
      <c r="BC772" s="190"/>
      <c r="BD772" s="190"/>
      <c r="BE772" s="190"/>
      <c r="BF772" s="190"/>
      <c r="BG772" s="190"/>
      <c r="BH772" s="190"/>
      <c r="BI772" s="190"/>
      <c r="BJ772" s="190"/>
      <c r="BK772" s="190"/>
      <c r="BL772" s="190"/>
      <c r="BM772" s="190"/>
      <c r="BN772" s="190"/>
      <c r="BO772" s="190"/>
      <c r="BP772" s="190"/>
      <c r="BQ772" s="190"/>
      <c r="BR772" s="190"/>
      <c r="BS772" s="190"/>
      <c r="BT772" s="190"/>
      <c r="BU772" s="190"/>
      <c r="BV772" s="190"/>
      <c r="BW772" s="190"/>
      <c r="BX772" s="190"/>
      <c r="BY772" s="190"/>
      <c r="BZ772" s="190"/>
      <c r="CA772" s="190"/>
      <c r="CB772" s="190"/>
      <c r="CC772" s="190"/>
      <c r="CD772" s="190"/>
      <c r="CE772" s="190"/>
      <c r="CF772" s="190"/>
      <c r="CG772" s="190"/>
      <c r="CH772" s="190"/>
      <c r="CI772" s="190"/>
      <c r="CJ772" s="190"/>
      <c r="CK772" s="190"/>
      <c r="CL772" s="190"/>
      <c r="CN772" s="201"/>
      <c r="CO772" s="190"/>
      <c r="CP772" s="190"/>
      <c r="CQ772" s="190"/>
      <c r="CR772" s="190"/>
      <c r="CS772" s="190"/>
      <c r="CT772" s="190"/>
      <c r="CU772" s="190"/>
      <c r="CV772" s="190"/>
      <c r="CW772" s="190"/>
      <c r="CX772" s="190"/>
      <c r="CY772" s="190"/>
      <c r="CZ772" s="190"/>
      <c r="DA772" s="190"/>
      <c r="DB772" s="190"/>
      <c r="DC772" s="190"/>
      <c r="DD772" s="190"/>
      <c r="DE772" s="190"/>
      <c r="DF772" s="190"/>
      <c r="DG772" s="190"/>
      <c r="DH772" s="190"/>
      <c r="DI772" s="190"/>
      <c r="DJ772" s="190"/>
      <c r="DK772" s="190"/>
      <c r="DL772" s="190"/>
    </row>
    <row r="773" spans="1:116" x14ac:dyDescent="0.4">
      <c r="A773" s="174"/>
      <c r="E773" s="8"/>
      <c r="G773" s="175" t="s">
        <v>463</v>
      </c>
      <c r="H773" s="200"/>
      <c r="I773" s="201"/>
      <c r="J773" s="201"/>
      <c r="K773" s="202"/>
      <c r="L773" s="202"/>
      <c r="M773" s="202"/>
      <c r="N773" s="202"/>
      <c r="O773" s="202"/>
      <c r="P773" s="202"/>
      <c r="R773" s="202"/>
      <c r="S773" s="190" t="str">
        <f t="shared" ref="S773:CD773" si="1022">S$22</f>
        <v>S$18</v>
      </c>
      <c r="T773" s="190" t="str">
        <f t="shared" si="1022"/>
        <v>T$18</v>
      </c>
      <c r="U773" s="190" t="str">
        <f t="shared" si="1022"/>
        <v>U$18</v>
      </c>
      <c r="V773" s="190" t="str">
        <f t="shared" si="1022"/>
        <v>V$18</v>
      </c>
      <c r="W773" s="190" t="str">
        <f t="shared" si="1022"/>
        <v>W$18</v>
      </c>
      <c r="X773" s="190" t="str">
        <f t="shared" si="1022"/>
        <v>X$18</v>
      </c>
      <c r="Y773" s="190" t="str">
        <f t="shared" si="1022"/>
        <v>Y$18</v>
      </c>
      <c r="Z773" s="190" t="str">
        <f t="shared" si="1022"/>
        <v>Z$18</v>
      </c>
      <c r="AA773" s="190" t="str">
        <f t="shared" si="1022"/>
        <v>AA$18</v>
      </c>
      <c r="AB773" s="190" t="str">
        <f t="shared" si="1022"/>
        <v>AB$18</v>
      </c>
      <c r="AC773" s="190" t="str">
        <f t="shared" si="1022"/>
        <v>AC$18</v>
      </c>
      <c r="AD773" s="190" t="str">
        <f t="shared" si="1022"/>
        <v>AD$18</v>
      </c>
      <c r="AE773" s="190" t="str">
        <f t="shared" si="1022"/>
        <v>AE$18</v>
      </c>
      <c r="AF773" s="190" t="str">
        <f t="shared" si="1022"/>
        <v>AF$18</v>
      </c>
      <c r="AG773" s="190" t="str">
        <f t="shared" si="1022"/>
        <v>AG$18</v>
      </c>
      <c r="AH773" s="190" t="str">
        <f t="shared" si="1022"/>
        <v>AH$18</v>
      </c>
      <c r="AI773" s="190" t="str">
        <f t="shared" si="1022"/>
        <v>AI$18</v>
      </c>
      <c r="AJ773" s="190" t="str">
        <f t="shared" si="1022"/>
        <v>AJ$18</v>
      </c>
      <c r="AK773" s="190" t="str">
        <f t="shared" si="1022"/>
        <v>AK$18</v>
      </c>
      <c r="AL773" s="190" t="str">
        <f t="shared" si="1022"/>
        <v>AL$18</v>
      </c>
      <c r="AM773" s="190" t="str">
        <f t="shared" si="1022"/>
        <v>AM$18</v>
      </c>
      <c r="AN773" s="190" t="str">
        <f t="shared" si="1022"/>
        <v>AN$18</v>
      </c>
      <c r="AO773" s="190" t="str">
        <f t="shared" si="1022"/>
        <v>AO$18</v>
      </c>
      <c r="AP773" s="190" t="str">
        <f t="shared" si="1022"/>
        <v>AP$18</v>
      </c>
      <c r="AQ773" s="190" t="str">
        <f t="shared" si="1022"/>
        <v>AQ$18</v>
      </c>
      <c r="AR773" s="190" t="str">
        <f t="shared" si="1022"/>
        <v>AR$18</v>
      </c>
      <c r="AS773" s="190" t="str">
        <f t="shared" si="1022"/>
        <v>AS$18</v>
      </c>
      <c r="AT773" s="190" t="str">
        <f t="shared" si="1022"/>
        <v>AT$18</v>
      </c>
      <c r="AU773" s="190" t="str">
        <f t="shared" si="1022"/>
        <v>AU$18</v>
      </c>
      <c r="AV773" s="190" t="str">
        <f t="shared" si="1022"/>
        <v>AV$18</v>
      </c>
      <c r="AW773" s="190" t="str">
        <f t="shared" si="1022"/>
        <v>AW$18</v>
      </c>
      <c r="AX773" s="190" t="str">
        <f t="shared" si="1022"/>
        <v>AX$18</v>
      </c>
      <c r="AY773" s="190" t="str">
        <f t="shared" si="1022"/>
        <v>AY$18</v>
      </c>
      <c r="AZ773" s="190" t="str">
        <f t="shared" si="1022"/>
        <v>AZ$18</v>
      </c>
      <c r="BA773" s="190" t="str">
        <f t="shared" si="1022"/>
        <v>BA$18</v>
      </c>
      <c r="BB773" s="190" t="str">
        <f t="shared" si="1022"/>
        <v>BB$18</v>
      </c>
      <c r="BC773" s="190" t="str">
        <f t="shared" si="1022"/>
        <v>BC$18</v>
      </c>
      <c r="BD773" s="190" t="str">
        <f t="shared" si="1022"/>
        <v>BD$18</v>
      </c>
      <c r="BE773" s="190" t="str">
        <f t="shared" si="1022"/>
        <v>BE$18</v>
      </c>
      <c r="BF773" s="190" t="str">
        <f t="shared" si="1022"/>
        <v>BF$18</v>
      </c>
      <c r="BG773" s="190" t="str">
        <f t="shared" si="1022"/>
        <v>BG$18</v>
      </c>
      <c r="BH773" s="190" t="str">
        <f t="shared" si="1022"/>
        <v>BH$18</v>
      </c>
      <c r="BI773" s="190" t="str">
        <f t="shared" si="1022"/>
        <v>BI$18</v>
      </c>
      <c r="BJ773" s="190" t="str">
        <f t="shared" si="1022"/>
        <v>BJ$18</v>
      </c>
      <c r="BK773" s="190" t="str">
        <f t="shared" si="1022"/>
        <v>BK$18</v>
      </c>
      <c r="BL773" s="190" t="str">
        <f t="shared" si="1022"/>
        <v>BL$18</v>
      </c>
      <c r="BM773" s="190" t="str">
        <f t="shared" si="1022"/>
        <v>BM$18</v>
      </c>
      <c r="BN773" s="190" t="str">
        <f t="shared" si="1022"/>
        <v>BN$18</v>
      </c>
      <c r="BO773" s="190" t="str">
        <f t="shared" si="1022"/>
        <v>BO$18</v>
      </c>
      <c r="BP773" s="190" t="str">
        <f t="shared" si="1022"/>
        <v>BP$18</v>
      </c>
      <c r="BQ773" s="190" t="str">
        <f t="shared" si="1022"/>
        <v>BQ$18</v>
      </c>
      <c r="BR773" s="190" t="str">
        <f t="shared" si="1022"/>
        <v>BR$18</v>
      </c>
      <c r="BS773" s="190" t="str">
        <f t="shared" si="1022"/>
        <v>BS$18</v>
      </c>
      <c r="BT773" s="190" t="str">
        <f t="shared" si="1022"/>
        <v>BT$18</v>
      </c>
      <c r="BU773" s="190" t="str">
        <f t="shared" si="1022"/>
        <v>BU$18</v>
      </c>
      <c r="BV773" s="190" t="str">
        <f t="shared" si="1022"/>
        <v>BV$18</v>
      </c>
      <c r="BW773" s="190" t="str">
        <f t="shared" si="1022"/>
        <v>BW$18</v>
      </c>
      <c r="BX773" s="190" t="str">
        <f t="shared" si="1022"/>
        <v>BX$18</v>
      </c>
      <c r="BY773" s="190" t="str">
        <f t="shared" si="1022"/>
        <v>BY$18</v>
      </c>
      <c r="BZ773" s="190" t="str">
        <f t="shared" si="1022"/>
        <v>BZ$18</v>
      </c>
      <c r="CA773" s="190" t="str">
        <f t="shared" si="1022"/>
        <v>CA$18</v>
      </c>
      <c r="CB773" s="190" t="str">
        <f t="shared" si="1022"/>
        <v>CB$18</v>
      </c>
      <c r="CC773" s="190" t="str">
        <f t="shared" si="1022"/>
        <v>CC$18</v>
      </c>
      <c r="CD773" s="190" t="str">
        <f t="shared" si="1022"/>
        <v>CD$18</v>
      </c>
      <c r="CE773" s="190" t="str">
        <f t="shared" ref="CE773:CL773" si="1023">CE$22</f>
        <v>CE$18</v>
      </c>
      <c r="CF773" s="190" t="str">
        <f t="shared" si="1023"/>
        <v>CF$18</v>
      </c>
      <c r="CG773" s="190" t="str">
        <f t="shared" si="1023"/>
        <v>CG$18</v>
      </c>
      <c r="CH773" s="190" t="str">
        <f t="shared" si="1023"/>
        <v>CH$18</v>
      </c>
      <c r="CI773" s="190" t="str">
        <f t="shared" si="1023"/>
        <v>CI$18</v>
      </c>
      <c r="CJ773" s="190" t="str">
        <f t="shared" si="1023"/>
        <v>CJ$18</v>
      </c>
      <c r="CK773" s="190" t="str">
        <f t="shared" si="1023"/>
        <v>CK$18</v>
      </c>
      <c r="CL773" s="190" t="str">
        <f t="shared" si="1023"/>
        <v>CL$18</v>
      </c>
      <c r="CN773" s="201"/>
      <c r="CO773" s="190" t="str">
        <f t="shared" ref="CO773:DL773" si="1024">CO$22</f>
        <v>CO$18</v>
      </c>
      <c r="CP773" s="190" t="str">
        <f t="shared" si="1024"/>
        <v>CP$18</v>
      </c>
      <c r="CQ773" s="190" t="str">
        <f t="shared" si="1024"/>
        <v>CQ$18</v>
      </c>
      <c r="CR773" s="190" t="str">
        <f t="shared" si="1024"/>
        <v>CR$18</v>
      </c>
      <c r="CS773" s="190" t="str">
        <f t="shared" si="1024"/>
        <v>CS$18</v>
      </c>
      <c r="CT773" s="190" t="str">
        <f t="shared" si="1024"/>
        <v>CT$18</v>
      </c>
      <c r="CU773" s="190" t="str">
        <f t="shared" si="1024"/>
        <v>CU$18</v>
      </c>
      <c r="CV773" s="190" t="str">
        <f t="shared" si="1024"/>
        <v>CV$18</v>
      </c>
      <c r="CW773" s="190" t="str">
        <f t="shared" si="1024"/>
        <v>CW$18</v>
      </c>
      <c r="CX773" s="190" t="str">
        <f t="shared" si="1024"/>
        <v>CX$18</v>
      </c>
      <c r="CY773" s="190" t="str">
        <f t="shared" si="1024"/>
        <v>CY$18</v>
      </c>
      <c r="CZ773" s="190" t="str">
        <f t="shared" si="1024"/>
        <v>CZ$18</v>
      </c>
      <c r="DA773" s="190" t="str">
        <f t="shared" si="1024"/>
        <v>DA$18</v>
      </c>
      <c r="DB773" s="190" t="str">
        <f t="shared" si="1024"/>
        <v>DB$18</v>
      </c>
      <c r="DC773" s="190" t="str">
        <f t="shared" si="1024"/>
        <v>DC$18</v>
      </c>
      <c r="DD773" s="190" t="str">
        <f t="shared" si="1024"/>
        <v>DD$18</v>
      </c>
      <c r="DE773" s="190" t="str">
        <f t="shared" si="1024"/>
        <v>DE$18</v>
      </c>
      <c r="DF773" s="190" t="str">
        <f t="shared" si="1024"/>
        <v>DF$18</v>
      </c>
      <c r="DG773" s="190" t="str">
        <f t="shared" si="1024"/>
        <v>DG$18</v>
      </c>
      <c r="DH773" s="190" t="str">
        <f t="shared" si="1024"/>
        <v>DH$18</v>
      </c>
      <c r="DI773" s="190" t="str">
        <f t="shared" si="1024"/>
        <v>DI$18</v>
      </c>
      <c r="DJ773" s="190" t="str">
        <f t="shared" si="1024"/>
        <v>DJ$18</v>
      </c>
      <c r="DK773" s="190" t="str">
        <f t="shared" si="1024"/>
        <v>DK$18</v>
      </c>
      <c r="DL773" s="190" t="str">
        <f t="shared" si="1024"/>
        <v>DL$18</v>
      </c>
    </row>
    <row r="774" spans="1:116" x14ac:dyDescent="0.4">
      <c r="A774" s="174"/>
      <c r="E774" s="8"/>
      <c r="G774" s="175" t="s">
        <v>464</v>
      </c>
      <c r="H774" s="200"/>
      <c r="I774" s="201"/>
      <c r="J774" s="201"/>
      <c r="K774" s="202"/>
      <c r="L774" s="202"/>
      <c r="M774" s="202"/>
      <c r="N774" s="202"/>
      <c r="O774" s="202"/>
      <c r="P774" s="202"/>
      <c r="R774" s="202"/>
      <c r="S774" s="190" t="str">
        <f t="shared" ref="S774:CD774" si="1025">S$23</f>
        <v>S$19</v>
      </c>
      <c r="T774" s="190" t="str">
        <f t="shared" si="1025"/>
        <v>T$19</v>
      </c>
      <c r="U774" s="190" t="str">
        <f t="shared" si="1025"/>
        <v>U$19</v>
      </c>
      <c r="V774" s="190" t="str">
        <f t="shared" si="1025"/>
        <v>V$19</v>
      </c>
      <c r="W774" s="190" t="str">
        <f t="shared" si="1025"/>
        <v>W$19</v>
      </c>
      <c r="X774" s="190" t="str">
        <f t="shared" si="1025"/>
        <v>X$19</v>
      </c>
      <c r="Y774" s="190" t="str">
        <f t="shared" si="1025"/>
        <v>Y$19</v>
      </c>
      <c r="Z774" s="190" t="str">
        <f t="shared" si="1025"/>
        <v>Z$19</v>
      </c>
      <c r="AA774" s="190" t="str">
        <f t="shared" si="1025"/>
        <v>AA$19</v>
      </c>
      <c r="AB774" s="190" t="str">
        <f t="shared" si="1025"/>
        <v>AB$19</v>
      </c>
      <c r="AC774" s="190" t="str">
        <f t="shared" si="1025"/>
        <v>AC$19</v>
      </c>
      <c r="AD774" s="190" t="str">
        <f t="shared" si="1025"/>
        <v>AD$19</v>
      </c>
      <c r="AE774" s="190" t="str">
        <f t="shared" si="1025"/>
        <v>AE$19</v>
      </c>
      <c r="AF774" s="190" t="str">
        <f t="shared" si="1025"/>
        <v>AF$19</v>
      </c>
      <c r="AG774" s="190" t="str">
        <f t="shared" si="1025"/>
        <v>AG$19</v>
      </c>
      <c r="AH774" s="190" t="str">
        <f t="shared" si="1025"/>
        <v>AH$19</v>
      </c>
      <c r="AI774" s="190" t="str">
        <f t="shared" si="1025"/>
        <v>AI$19</v>
      </c>
      <c r="AJ774" s="190" t="str">
        <f t="shared" si="1025"/>
        <v>AJ$19</v>
      </c>
      <c r="AK774" s="190" t="str">
        <f t="shared" si="1025"/>
        <v>AK$19</v>
      </c>
      <c r="AL774" s="190" t="str">
        <f t="shared" si="1025"/>
        <v>AL$19</v>
      </c>
      <c r="AM774" s="190" t="str">
        <f t="shared" si="1025"/>
        <v>AM$19</v>
      </c>
      <c r="AN774" s="190" t="str">
        <f t="shared" si="1025"/>
        <v>AN$19</v>
      </c>
      <c r="AO774" s="190" t="str">
        <f t="shared" si="1025"/>
        <v>AO$19</v>
      </c>
      <c r="AP774" s="190" t="str">
        <f t="shared" si="1025"/>
        <v>AP$19</v>
      </c>
      <c r="AQ774" s="190" t="str">
        <f t="shared" si="1025"/>
        <v>AQ$19</v>
      </c>
      <c r="AR774" s="190" t="str">
        <f t="shared" si="1025"/>
        <v>AR$19</v>
      </c>
      <c r="AS774" s="190" t="str">
        <f t="shared" si="1025"/>
        <v>AS$19</v>
      </c>
      <c r="AT774" s="190" t="str">
        <f t="shared" si="1025"/>
        <v>AT$19</v>
      </c>
      <c r="AU774" s="190" t="str">
        <f t="shared" si="1025"/>
        <v>AU$19</v>
      </c>
      <c r="AV774" s="190" t="str">
        <f t="shared" si="1025"/>
        <v>AV$19</v>
      </c>
      <c r="AW774" s="190" t="str">
        <f t="shared" si="1025"/>
        <v>AW$19</v>
      </c>
      <c r="AX774" s="190" t="str">
        <f t="shared" si="1025"/>
        <v>AX$19</v>
      </c>
      <c r="AY774" s="190" t="str">
        <f t="shared" si="1025"/>
        <v>AY$19</v>
      </c>
      <c r="AZ774" s="190" t="str">
        <f t="shared" si="1025"/>
        <v>AZ$19</v>
      </c>
      <c r="BA774" s="190" t="str">
        <f t="shared" si="1025"/>
        <v>BA$19</v>
      </c>
      <c r="BB774" s="190" t="str">
        <f t="shared" si="1025"/>
        <v>BB$19</v>
      </c>
      <c r="BC774" s="190" t="str">
        <f t="shared" si="1025"/>
        <v>BC$19</v>
      </c>
      <c r="BD774" s="190" t="str">
        <f t="shared" si="1025"/>
        <v>BD$19</v>
      </c>
      <c r="BE774" s="190" t="str">
        <f t="shared" si="1025"/>
        <v>BE$19</v>
      </c>
      <c r="BF774" s="190" t="str">
        <f t="shared" si="1025"/>
        <v>BF$19</v>
      </c>
      <c r="BG774" s="190" t="str">
        <f t="shared" si="1025"/>
        <v>BG$19</v>
      </c>
      <c r="BH774" s="190" t="str">
        <f t="shared" si="1025"/>
        <v>BH$19</v>
      </c>
      <c r="BI774" s="190" t="str">
        <f t="shared" si="1025"/>
        <v>BI$19</v>
      </c>
      <c r="BJ774" s="190" t="str">
        <f t="shared" si="1025"/>
        <v>BJ$19</v>
      </c>
      <c r="BK774" s="190" t="str">
        <f t="shared" si="1025"/>
        <v>BK$19</v>
      </c>
      <c r="BL774" s="190" t="str">
        <f t="shared" si="1025"/>
        <v>BL$19</v>
      </c>
      <c r="BM774" s="190" t="str">
        <f t="shared" si="1025"/>
        <v>BM$19</v>
      </c>
      <c r="BN774" s="190" t="str">
        <f t="shared" si="1025"/>
        <v>BN$19</v>
      </c>
      <c r="BO774" s="190" t="str">
        <f t="shared" si="1025"/>
        <v>BO$19</v>
      </c>
      <c r="BP774" s="190" t="str">
        <f t="shared" si="1025"/>
        <v>BP$19</v>
      </c>
      <c r="BQ774" s="190" t="str">
        <f t="shared" si="1025"/>
        <v>BQ$19</v>
      </c>
      <c r="BR774" s="190" t="str">
        <f t="shared" si="1025"/>
        <v>BR$19</v>
      </c>
      <c r="BS774" s="190" t="str">
        <f t="shared" si="1025"/>
        <v>BS$19</v>
      </c>
      <c r="BT774" s="190" t="str">
        <f t="shared" si="1025"/>
        <v>BT$19</v>
      </c>
      <c r="BU774" s="190" t="str">
        <f t="shared" si="1025"/>
        <v>BU$19</v>
      </c>
      <c r="BV774" s="190" t="str">
        <f t="shared" si="1025"/>
        <v>BV$19</v>
      </c>
      <c r="BW774" s="190" t="str">
        <f t="shared" si="1025"/>
        <v>BW$19</v>
      </c>
      <c r="BX774" s="190" t="str">
        <f t="shared" si="1025"/>
        <v>BX$19</v>
      </c>
      <c r="BY774" s="190" t="str">
        <f t="shared" si="1025"/>
        <v>BY$19</v>
      </c>
      <c r="BZ774" s="190" t="str">
        <f t="shared" si="1025"/>
        <v>BZ$19</v>
      </c>
      <c r="CA774" s="190" t="str">
        <f t="shared" si="1025"/>
        <v>CA$19</v>
      </c>
      <c r="CB774" s="190" t="str">
        <f t="shared" si="1025"/>
        <v>CB$19</v>
      </c>
      <c r="CC774" s="190" t="str">
        <f t="shared" si="1025"/>
        <v>CC$19</v>
      </c>
      <c r="CD774" s="190" t="str">
        <f t="shared" si="1025"/>
        <v>CD$19</v>
      </c>
      <c r="CE774" s="190" t="str">
        <f t="shared" ref="CE774:CL774" si="1026">CE$23</f>
        <v>CE$19</v>
      </c>
      <c r="CF774" s="190" t="str">
        <f t="shared" si="1026"/>
        <v>CF$19</v>
      </c>
      <c r="CG774" s="190" t="str">
        <f t="shared" si="1026"/>
        <v>CG$19</v>
      </c>
      <c r="CH774" s="190" t="str">
        <f t="shared" si="1026"/>
        <v>CH$19</v>
      </c>
      <c r="CI774" s="190" t="str">
        <f t="shared" si="1026"/>
        <v>CI$19</v>
      </c>
      <c r="CJ774" s="190" t="str">
        <f t="shared" si="1026"/>
        <v>CJ$19</v>
      </c>
      <c r="CK774" s="190" t="str">
        <f t="shared" si="1026"/>
        <v>CK$19</v>
      </c>
      <c r="CL774" s="190" t="str">
        <f t="shared" si="1026"/>
        <v>CL$19</v>
      </c>
      <c r="CN774" s="201"/>
      <c r="CO774" s="190" t="str">
        <f t="shared" ref="CO774:DL774" si="1027">CO$23</f>
        <v>CO$19</v>
      </c>
      <c r="CP774" s="190" t="str">
        <f t="shared" si="1027"/>
        <v>CP$19</v>
      </c>
      <c r="CQ774" s="190" t="str">
        <f t="shared" si="1027"/>
        <v>CQ$19</v>
      </c>
      <c r="CR774" s="190" t="str">
        <f t="shared" si="1027"/>
        <v>CR$19</v>
      </c>
      <c r="CS774" s="190" t="str">
        <f t="shared" si="1027"/>
        <v>CS$19</v>
      </c>
      <c r="CT774" s="190" t="str">
        <f t="shared" si="1027"/>
        <v>CT$19</v>
      </c>
      <c r="CU774" s="190" t="str">
        <f t="shared" si="1027"/>
        <v>CU$19</v>
      </c>
      <c r="CV774" s="190" t="str">
        <f t="shared" si="1027"/>
        <v>CV$19</v>
      </c>
      <c r="CW774" s="190" t="str">
        <f t="shared" si="1027"/>
        <v>CW$19</v>
      </c>
      <c r="CX774" s="190" t="str">
        <f t="shared" si="1027"/>
        <v>CX$19</v>
      </c>
      <c r="CY774" s="190" t="str">
        <f t="shared" si="1027"/>
        <v>CY$19</v>
      </c>
      <c r="CZ774" s="190" t="str">
        <f t="shared" si="1027"/>
        <v>CZ$19</v>
      </c>
      <c r="DA774" s="190" t="str">
        <f t="shared" si="1027"/>
        <v>DA$19</v>
      </c>
      <c r="DB774" s="190" t="str">
        <f t="shared" si="1027"/>
        <v>DB$19</v>
      </c>
      <c r="DC774" s="190" t="str">
        <f t="shared" si="1027"/>
        <v>DC$19</v>
      </c>
      <c r="DD774" s="190" t="str">
        <f t="shared" si="1027"/>
        <v>DD$19</v>
      </c>
      <c r="DE774" s="190" t="str">
        <f t="shared" si="1027"/>
        <v>DE$19</v>
      </c>
      <c r="DF774" s="190" t="str">
        <f t="shared" si="1027"/>
        <v>DF$19</v>
      </c>
      <c r="DG774" s="190" t="str">
        <f t="shared" si="1027"/>
        <v>DG$19</v>
      </c>
      <c r="DH774" s="190" t="str">
        <f t="shared" si="1027"/>
        <v>DH$19</v>
      </c>
      <c r="DI774" s="190" t="str">
        <f t="shared" si="1027"/>
        <v>DI$19</v>
      </c>
      <c r="DJ774" s="190" t="str">
        <f t="shared" si="1027"/>
        <v>DJ$19</v>
      </c>
      <c r="DK774" s="190" t="str">
        <f t="shared" si="1027"/>
        <v>DK$19</v>
      </c>
      <c r="DL774" s="190" t="str">
        <f t="shared" si="1027"/>
        <v>DL$19</v>
      </c>
    </row>
    <row r="775" spans="1:116" x14ac:dyDescent="0.4">
      <c r="A775" s="48" t="s">
        <v>218</v>
      </c>
      <c r="B775" s="31" t="s">
        <v>81</v>
      </c>
      <c r="C775" s="31"/>
      <c r="D775" t="s">
        <v>759</v>
      </c>
      <c r="E775" s="8" t="str">
        <f t="shared" ref="E775:E796" si="1028">ROW()&amp;" "&amp;D775</f>
        <v>775 ASSETSALE-PV</v>
      </c>
      <c r="F775" t="s">
        <v>575</v>
      </c>
      <c r="G775" s="70" t="s">
        <v>561</v>
      </c>
      <c r="H775" s="48"/>
      <c r="I775" s="297"/>
      <c r="J775" s="297"/>
      <c r="K775" s="48"/>
      <c r="L775" s="48"/>
      <c r="M775" s="48"/>
      <c r="N775" s="48"/>
      <c r="O775" s="48"/>
      <c r="P775" s="48"/>
      <c r="R775" s="70"/>
      <c r="S775" s="70"/>
      <c r="T775" s="70"/>
      <c r="U775" s="70"/>
      <c r="V775" s="70"/>
      <c r="W775" s="70"/>
      <c r="X775" s="70"/>
      <c r="Y775" s="70"/>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N775" s="297"/>
      <c r="CO775" s="70"/>
      <c r="CP775" s="70"/>
      <c r="CQ775" s="70"/>
      <c r="CR775" s="70"/>
      <c r="CS775" s="70"/>
      <c r="CT775" s="70"/>
      <c r="CU775" s="70"/>
      <c r="CV775" s="70"/>
      <c r="CW775" s="70"/>
      <c r="CX775" s="70"/>
      <c r="CY775" s="70"/>
      <c r="CZ775" s="70"/>
      <c r="DA775" s="70"/>
      <c r="DB775" s="70"/>
      <c r="DC775" s="70"/>
      <c r="DD775" s="70"/>
      <c r="DE775" s="70"/>
      <c r="DF775" s="70"/>
      <c r="DG775" s="70"/>
      <c r="DH775" s="70"/>
      <c r="DI775" s="70"/>
      <c r="DJ775" s="70"/>
      <c r="DK775" s="70"/>
      <c r="DL775" s="70"/>
    </row>
    <row r="776" spans="1:116" x14ac:dyDescent="0.4">
      <c r="C776" t="s">
        <v>80</v>
      </c>
      <c r="D776" t="s">
        <v>759</v>
      </c>
      <c r="E776" s="8" t="str">
        <f t="shared" ref="E776" si="1029">ROW()&amp;" "&amp;D776</f>
        <v>776 ASSETSALE-PV</v>
      </c>
      <c r="G776" s="129" t="str">
        <f>"Assumptions - "&amp;G796</f>
        <v>Assumptions - (Primary label)</v>
      </c>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1:116" x14ac:dyDescent="0.4">
      <c r="B777" t="s">
        <v>332</v>
      </c>
      <c r="C777" t="s">
        <v>80</v>
      </c>
      <c r="D777" t="s">
        <v>759</v>
      </c>
      <c r="E777" s="8" t="str">
        <f t="shared" si="1028"/>
        <v>777 ASSETSALE-PV</v>
      </c>
      <c r="G777" s="145" t="str">
        <f>"# of "&amp;G797&amp;"s constructed"</f>
        <v># of Units constructed</v>
      </c>
      <c r="H777" s="12"/>
      <c r="I777" s="60"/>
      <c r="J777" s="60"/>
      <c r="K777" s="15">
        <f t="shared" ref="K777:P777" ca="1" si="1030">SUMIF($3:$3,K$2,777:777)</f>
        <v>140</v>
      </c>
      <c r="L777" s="15">
        <f t="shared" ca="1" si="1030"/>
        <v>0</v>
      </c>
      <c r="M777" s="15">
        <f t="shared" ca="1" si="1030"/>
        <v>0</v>
      </c>
      <c r="N777" s="15">
        <f t="shared" ca="1" si="1030"/>
        <v>0</v>
      </c>
      <c r="O777" s="15">
        <f t="shared" ca="1" si="1030"/>
        <v>0</v>
      </c>
      <c r="P777" s="15">
        <f t="shared" ca="1" si="1030"/>
        <v>0</v>
      </c>
      <c r="R777" s="15"/>
      <c r="S777" s="15" cm="1">
        <f t="array" aca="1" ref="S777" ca="1">INDIRECT(S770)</f>
        <v>20</v>
      </c>
      <c r="T777" s="15" cm="1">
        <f t="array" aca="1" ref="T777" ca="1">INDIRECT(T770)</f>
        <v>20</v>
      </c>
      <c r="U777" s="15" cm="1">
        <f t="array" aca="1" ref="U777" ca="1">INDIRECT(U770)</f>
        <v>20</v>
      </c>
      <c r="V777" s="15" cm="1">
        <f t="array" aca="1" ref="V777" ca="1">INDIRECT(V770)</f>
        <v>20</v>
      </c>
      <c r="W777" s="15" cm="1">
        <f t="array" aca="1" ref="W777" ca="1">INDIRECT(W770)</f>
        <v>20</v>
      </c>
      <c r="X777" s="15" cm="1">
        <f t="array" aca="1" ref="X777" ca="1">INDIRECT(X770)</f>
        <v>20</v>
      </c>
      <c r="Y777" s="15" cm="1">
        <f t="array" aca="1" ref="Y777" ca="1">INDIRECT(Y770)</f>
        <v>20</v>
      </c>
      <c r="Z777" s="15" cm="1">
        <f t="array" aca="1" ref="Z777" ca="1">INDIRECT(Z770)</f>
        <v>0</v>
      </c>
      <c r="AA777" s="15" cm="1">
        <f t="array" aca="1" ref="AA777" ca="1">INDIRECT(AA770)</f>
        <v>0</v>
      </c>
      <c r="AB777" s="15" cm="1">
        <f t="array" aca="1" ref="AB777" ca="1">INDIRECT(AB770)</f>
        <v>0</v>
      </c>
      <c r="AC777" s="15" cm="1">
        <f t="array" aca="1" ref="AC777" ca="1">INDIRECT(AC770)</f>
        <v>0</v>
      </c>
      <c r="AD777" s="15" cm="1">
        <f t="array" aca="1" ref="AD777" ca="1">INDIRECT(AD770)</f>
        <v>0</v>
      </c>
      <c r="AE777" s="15" cm="1">
        <f t="array" aca="1" ref="AE777" ca="1">INDIRECT(AE770)</f>
        <v>0</v>
      </c>
      <c r="AF777" s="15" cm="1">
        <f t="array" aca="1" ref="AF777" ca="1">INDIRECT(AF770)</f>
        <v>0</v>
      </c>
      <c r="AG777" s="15" cm="1">
        <f t="array" aca="1" ref="AG777" ca="1">INDIRECT(AG770)</f>
        <v>0</v>
      </c>
      <c r="AH777" s="15" cm="1">
        <f t="array" aca="1" ref="AH777" ca="1">INDIRECT(AH770)</f>
        <v>0</v>
      </c>
      <c r="AI777" s="15" cm="1">
        <f t="array" aca="1" ref="AI777" ca="1">INDIRECT(AI770)</f>
        <v>0</v>
      </c>
      <c r="AJ777" s="15" cm="1">
        <f t="array" aca="1" ref="AJ777" ca="1">INDIRECT(AJ770)</f>
        <v>0</v>
      </c>
      <c r="AK777" s="15" cm="1">
        <f t="array" aca="1" ref="AK777" ca="1">INDIRECT(AK770)</f>
        <v>0</v>
      </c>
      <c r="AL777" s="15" cm="1">
        <f t="array" aca="1" ref="AL777" ca="1">INDIRECT(AL770)</f>
        <v>0</v>
      </c>
      <c r="AM777" s="15" cm="1">
        <f t="array" aca="1" ref="AM777" ca="1">INDIRECT(AM770)</f>
        <v>0</v>
      </c>
      <c r="AN777" s="15" cm="1">
        <f t="array" aca="1" ref="AN777" ca="1">INDIRECT(AN770)</f>
        <v>0</v>
      </c>
      <c r="AO777" s="15" cm="1">
        <f t="array" aca="1" ref="AO777" ca="1">INDIRECT(AO770)</f>
        <v>0</v>
      </c>
      <c r="AP777" s="15" cm="1">
        <f t="array" aca="1" ref="AP777" ca="1">INDIRECT(AP770)</f>
        <v>0</v>
      </c>
      <c r="AQ777" s="15" cm="1">
        <f t="array" aca="1" ref="AQ777" ca="1">INDIRECT(AQ770)</f>
        <v>0</v>
      </c>
      <c r="AR777" s="15" cm="1">
        <f t="array" aca="1" ref="AR777" ca="1">INDIRECT(AR770)</f>
        <v>0</v>
      </c>
      <c r="AS777" s="15" cm="1">
        <f t="array" aca="1" ref="AS777" ca="1">INDIRECT(AS770)</f>
        <v>0</v>
      </c>
      <c r="AT777" s="15" cm="1">
        <f t="array" aca="1" ref="AT777" ca="1">INDIRECT(AT770)</f>
        <v>0</v>
      </c>
      <c r="AU777" s="15" cm="1">
        <f t="array" aca="1" ref="AU777" ca="1">INDIRECT(AU770)</f>
        <v>0</v>
      </c>
      <c r="AV777" s="15" cm="1">
        <f t="array" aca="1" ref="AV777" ca="1">INDIRECT(AV770)</f>
        <v>0</v>
      </c>
      <c r="AW777" s="15" cm="1">
        <f t="array" aca="1" ref="AW777" ca="1">INDIRECT(AW770)</f>
        <v>0</v>
      </c>
      <c r="AX777" s="15" cm="1">
        <f t="array" aca="1" ref="AX777" ca="1">INDIRECT(AX770)</f>
        <v>0</v>
      </c>
      <c r="AY777" s="15" cm="1">
        <f t="array" aca="1" ref="AY777" ca="1">INDIRECT(AY770)</f>
        <v>0</v>
      </c>
      <c r="AZ777" s="15" cm="1">
        <f t="array" aca="1" ref="AZ777" ca="1">INDIRECT(AZ770)</f>
        <v>0</v>
      </c>
      <c r="BA777" s="15" cm="1">
        <f t="array" aca="1" ref="BA777" ca="1">INDIRECT(BA770)</f>
        <v>0</v>
      </c>
      <c r="BB777" s="15" cm="1">
        <f t="array" aca="1" ref="BB777" ca="1">INDIRECT(BB770)</f>
        <v>0</v>
      </c>
      <c r="BC777" s="15" cm="1">
        <f t="array" aca="1" ref="BC777" ca="1">INDIRECT(BC770)</f>
        <v>0</v>
      </c>
      <c r="BD777" s="15" cm="1">
        <f t="array" aca="1" ref="BD777" ca="1">INDIRECT(BD770)</f>
        <v>0</v>
      </c>
      <c r="BE777" s="15" cm="1">
        <f t="array" aca="1" ref="BE777" ca="1">INDIRECT(BE770)</f>
        <v>0</v>
      </c>
      <c r="BF777" s="15" cm="1">
        <f t="array" aca="1" ref="BF777" ca="1">INDIRECT(BF770)</f>
        <v>0</v>
      </c>
      <c r="BG777" s="15" cm="1">
        <f t="array" aca="1" ref="BG777" ca="1">INDIRECT(BG770)</f>
        <v>0</v>
      </c>
      <c r="BH777" s="15" cm="1">
        <f t="array" aca="1" ref="BH777" ca="1">INDIRECT(BH770)</f>
        <v>0</v>
      </c>
      <c r="BI777" s="15" cm="1">
        <f t="array" aca="1" ref="BI777" ca="1">INDIRECT(BI770)</f>
        <v>0</v>
      </c>
      <c r="BJ777" s="15" cm="1">
        <f t="array" aca="1" ref="BJ777" ca="1">INDIRECT(BJ770)</f>
        <v>0</v>
      </c>
      <c r="BK777" s="15" cm="1">
        <f t="array" aca="1" ref="BK777" ca="1">INDIRECT(BK770)</f>
        <v>0</v>
      </c>
      <c r="BL777" s="15" cm="1">
        <f t="array" aca="1" ref="BL777" ca="1">INDIRECT(BL770)</f>
        <v>0</v>
      </c>
      <c r="BM777" s="15" cm="1">
        <f t="array" aca="1" ref="BM777" ca="1">INDIRECT(BM770)</f>
        <v>0</v>
      </c>
      <c r="BN777" s="15" cm="1">
        <f t="array" aca="1" ref="BN777" ca="1">INDIRECT(BN770)</f>
        <v>0</v>
      </c>
      <c r="BO777" s="15" cm="1">
        <f t="array" aca="1" ref="BO777" ca="1">INDIRECT(BO770)</f>
        <v>0</v>
      </c>
      <c r="BP777" s="15" cm="1">
        <f t="array" aca="1" ref="BP777" ca="1">INDIRECT(BP770)</f>
        <v>0</v>
      </c>
      <c r="BQ777" s="15" cm="1">
        <f t="array" aca="1" ref="BQ777" ca="1">INDIRECT(BQ770)</f>
        <v>0</v>
      </c>
      <c r="BR777" s="15" cm="1">
        <f t="array" aca="1" ref="BR777" ca="1">INDIRECT(BR770)</f>
        <v>0</v>
      </c>
      <c r="BS777" s="15" cm="1">
        <f t="array" aca="1" ref="BS777" ca="1">INDIRECT(BS770)</f>
        <v>0</v>
      </c>
      <c r="BT777" s="15" cm="1">
        <f t="array" aca="1" ref="BT777" ca="1">INDIRECT(BT770)</f>
        <v>0</v>
      </c>
      <c r="BU777" s="15" cm="1">
        <f t="array" aca="1" ref="BU777" ca="1">INDIRECT(BU770)</f>
        <v>0</v>
      </c>
      <c r="BV777" s="15" cm="1">
        <f t="array" aca="1" ref="BV777" ca="1">INDIRECT(BV770)</f>
        <v>0</v>
      </c>
      <c r="BW777" s="15" cm="1">
        <f t="array" aca="1" ref="BW777" ca="1">INDIRECT(BW770)</f>
        <v>0</v>
      </c>
      <c r="BX777" s="15" cm="1">
        <f t="array" aca="1" ref="BX777" ca="1">INDIRECT(BX770)</f>
        <v>0</v>
      </c>
      <c r="BY777" s="15" cm="1">
        <f t="array" aca="1" ref="BY777" ca="1">INDIRECT(BY770)</f>
        <v>0</v>
      </c>
      <c r="BZ777" s="15" cm="1">
        <f t="array" aca="1" ref="BZ777" ca="1">INDIRECT(BZ770)</f>
        <v>0</v>
      </c>
      <c r="CA777" s="15" cm="1">
        <f t="array" aca="1" ref="CA777" ca="1">INDIRECT(CA770)</f>
        <v>0</v>
      </c>
      <c r="CB777" s="15" cm="1">
        <f t="array" aca="1" ref="CB777" ca="1">INDIRECT(CB770)</f>
        <v>0</v>
      </c>
      <c r="CC777" s="15" cm="1">
        <f t="array" aca="1" ref="CC777" ca="1">INDIRECT(CC770)</f>
        <v>0</v>
      </c>
      <c r="CD777" s="15" cm="1">
        <f t="array" aca="1" ref="CD777" ca="1">INDIRECT(CD770)</f>
        <v>0</v>
      </c>
      <c r="CE777" s="15" cm="1">
        <f t="array" aca="1" ref="CE777" ca="1">INDIRECT(CE770)</f>
        <v>0</v>
      </c>
      <c r="CF777" s="15" cm="1">
        <f t="array" aca="1" ref="CF777" ca="1">INDIRECT(CF770)</f>
        <v>0</v>
      </c>
      <c r="CG777" s="15" cm="1">
        <f t="array" aca="1" ref="CG777" ca="1">INDIRECT(CG770)</f>
        <v>0</v>
      </c>
      <c r="CH777" s="15" cm="1">
        <f t="array" aca="1" ref="CH777" ca="1">INDIRECT(CH770)</f>
        <v>0</v>
      </c>
      <c r="CI777" s="15" cm="1">
        <f t="array" aca="1" ref="CI777" ca="1">INDIRECT(CI770)</f>
        <v>0</v>
      </c>
      <c r="CJ777" s="15" cm="1">
        <f t="array" aca="1" ref="CJ777" ca="1">INDIRECT(CJ770)</f>
        <v>0</v>
      </c>
      <c r="CK777" s="15" cm="1">
        <f t="array" aca="1" ref="CK777" ca="1">INDIRECT(CK770)</f>
        <v>0</v>
      </c>
      <c r="CL777" s="15" cm="1">
        <f t="array" aca="1" ref="CL777" ca="1">INDIRECT(CL770)</f>
        <v>0</v>
      </c>
      <c r="CN777" s="15" t="e" cm="1">
        <f t="array" aca="1" ref="CN777" ca="1">INDIRECT(CN770)</f>
        <v>#REF!</v>
      </c>
      <c r="CO777" s="15" cm="1">
        <f t="array" aca="1" ref="CO777" ca="1">INDIRECT(CO770)</f>
        <v>5000</v>
      </c>
      <c r="CP777" s="15" cm="1">
        <f t="array" aca="1" ref="CP777" ca="1">INDIRECT(CP770)</f>
        <v>5000</v>
      </c>
      <c r="CQ777" s="15" cm="1">
        <f t="array" aca="1" ref="CQ777" ca="1">INDIRECT(CQ770)</f>
        <v>5000</v>
      </c>
      <c r="CR777" s="15" cm="1">
        <f t="array" aca="1" ref="CR777" ca="1">INDIRECT(CR770)</f>
        <v>5000</v>
      </c>
      <c r="CS777" s="15" cm="1">
        <f t="array" aca="1" ref="CS777" ca="1">INDIRECT(CS770)</f>
        <v>5000</v>
      </c>
      <c r="CT777" s="15" cm="1">
        <f t="array" aca="1" ref="CT777" ca="1">INDIRECT(CT770)</f>
        <v>5000</v>
      </c>
      <c r="CU777" s="15" cm="1">
        <f t="array" aca="1" ref="CU777" ca="1">INDIRECT(CU770)</f>
        <v>5000</v>
      </c>
      <c r="CV777" s="15" cm="1">
        <f t="array" aca="1" ref="CV777" ca="1">INDIRECT(CV770)</f>
        <v>5000</v>
      </c>
      <c r="CW777" s="15" cm="1">
        <f t="array" aca="1" ref="CW777" ca="1">INDIRECT(CW770)</f>
        <v>5000</v>
      </c>
      <c r="CX777" s="15" cm="1">
        <f t="array" aca="1" ref="CX777" ca="1">INDIRECT(CX770)</f>
        <v>5000</v>
      </c>
      <c r="CY777" s="15" cm="1">
        <f t="array" aca="1" ref="CY777" ca="1">INDIRECT(CY770)</f>
        <v>5000</v>
      </c>
      <c r="CZ777" s="15" cm="1">
        <f t="array" aca="1" ref="CZ777" ca="1">INDIRECT(CZ770)</f>
        <v>5000</v>
      </c>
      <c r="DA777" s="15" cm="1">
        <f t="array" aca="1" ref="DA777" ca="1">INDIRECT(DA770)</f>
        <v>5000</v>
      </c>
      <c r="DB777" s="15" cm="1">
        <f t="array" aca="1" ref="DB777" ca="1">INDIRECT(DB770)</f>
        <v>5000</v>
      </c>
      <c r="DC777" s="15" cm="1">
        <f t="array" aca="1" ref="DC777" ca="1">INDIRECT(DC770)</f>
        <v>5000</v>
      </c>
      <c r="DD777" s="15" cm="1">
        <f t="array" aca="1" ref="DD777" ca="1">INDIRECT(DD770)</f>
        <v>5000</v>
      </c>
      <c r="DE777" s="15" cm="1">
        <f t="array" aca="1" ref="DE777" ca="1">INDIRECT(DE770)</f>
        <v>5000</v>
      </c>
      <c r="DF777" s="15" cm="1">
        <f t="array" aca="1" ref="DF777" ca="1">INDIRECT(DF770)</f>
        <v>5000</v>
      </c>
      <c r="DG777" s="15" cm="1">
        <f t="array" aca="1" ref="DG777" ca="1">INDIRECT(DG770)</f>
        <v>5000</v>
      </c>
      <c r="DH777" s="15" cm="1">
        <f t="array" aca="1" ref="DH777" ca="1">INDIRECT(DH770)</f>
        <v>5000</v>
      </c>
      <c r="DI777" s="15" cm="1">
        <f t="array" aca="1" ref="DI777" ca="1">INDIRECT(DI770)</f>
        <v>5000</v>
      </c>
      <c r="DJ777" s="15" cm="1">
        <f t="array" aca="1" ref="DJ777" ca="1">INDIRECT(DJ770)</f>
        <v>5000</v>
      </c>
      <c r="DK777" s="15" cm="1">
        <f t="array" aca="1" ref="DK777" ca="1">INDIRECT(DK770)</f>
        <v>5000</v>
      </c>
      <c r="DL777" s="15" cm="1">
        <f t="array" aca="1" ref="DL777" ca="1">INDIRECT(DL770)</f>
        <v>5000</v>
      </c>
    </row>
    <row r="778" spans="1:116" x14ac:dyDescent="0.4">
      <c r="D778" t="s">
        <v>759</v>
      </c>
      <c r="E778" s="8" t="str">
        <f t="shared" ref="E778" si="1031">ROW()&amp;" "&amp;D778</f>
        <v>778 ASSETSALE-PV</v>
      </c>
      <c r="G778" s="145" t="s">
        <v>687</v>
      </c>
      <c r="H778" s="64">
        <v>12</v>
      </c>
      <c r="I778" s="60"/>
      <c r="J778" s="60"/>
      <c r="K778" s="15"/>
      <c r="L778" s="15"/>
      <c r="M778" s="15"/>
      <c r="N778" s="15"/>
      <c r="O778" s="15"/>
      <c r="P778" s="15"/>
      <c r="R778" s="15"/>
      <c r="S778" s="15"/>
      <c r="T778" s="15"/>
      <c r="U778" s="15"/>
      <c r="V778" s="76"/>
      <c r="W778" s="76"/>
      <c r="X778" s="76"/>
      <c r="Y778" s="76"/>
      <c r="Z778" s="76"/>
      <c r="AA778" s="76"/>
      <c r="AB778" s="76"/>
      <c r="AC778" s="76"/>
      <c r="AD778" s="76"/>
      <c r="AE778" s="76"/>
      <c r="AF778" s="76"/>
      <c r="AG778" s="76"/>
      <c r="AH778" s="76"/>
      <c r="AI778" s="76"/>
      <c r="AJ778" s="76"/>
      <c r="AK778" s="76"/>
      <c r="AL778" s="76"/>
      <c r="AM778" s="76"/>
      <c r="AN778" s="76"/>
      <c r="AO778" s="76"/>
      <c r="AP778" s="76"/>
      <c r="AQ778" s="76"/>
      <c r="AR778" s="76"/>
      <c r="AS778" s="76"/>
      <c r="AT778" s="76"/>
      <c r="AU778" s="76"/>
      <c r="AV778" s="76"/>
      <c r="AW778" s="76"/>
      <c r="AX778" s="76"/>
      <c r="AY778" s="76"/>
      <c r="AZ778" s="76"/>
      <c r="BA778" s="76"/>
      <c r="BB778" s="76"/>
      <c r="BC778" s="76"/>
      <c r="BD778" s="76"/>
      <c r="BE778" s="76"/>
      <c r="BF778" s="76"/>
      <c r="BG778" s="76"/>
      <c r="BH778" s="76"/>
      <c r="BI778" s="76"/>
      <c r="BJ778" s="76"/>
      <c r="BK778" s="76"/>
      <c r="BL778" s="76"/>
      <c r="BM778" s="76"/>
      <c r="BN778" s="76"/>
      <c r="BO778" s="76"/>
      <c r="BP778" s="76"/>
      <c r="BQ778" s="76"/>
      <c r="BR778" s="76"/>
      <c r="BS778" s="76"/>
      <c r="BT778" s="76"/>
      <c r="BU778" s="76"/>
      <c r="BV778" s="76"/>
      <c r="BW778" s="76"/>
      <c r="BX778" s="76"/>
      <c r="BY778" s="76"/>
      <c r="BZ778" s="76"/>
      <c r="CA778" s="76"/>
      <c r="CB778" s="76"/>
      <c r="CC778" s="76"/>
      <c r="CD778" s="76"/>
      <c r="CE778" s="76"/>
      <c r="CF778" s="76"/>
      <c r="CG778" s="76"/>
      <c r="CH778" s="76"/>
      <c r="CI778" s="76"/>
      <c r="CJ778" s="76"/>
      <c r="CK778" s="76"/>
      <c r="CL778" s="76"/>
      <c r="CN778" s="76"/>
      <c r="CO778" s="76"/>
      <c r="CP778" s="76"/>
      <c r="CQ778" s="76"/>
      <c r="CR778" s="76"/>
      <c r="CS778" s="76"/>
      <c r="CT778" s="76"/>
      <c r="CU778" s="76"/>
      <c r="CV778" s="76"/>
      <c r="CW778" s="76"/>
      <c r="CX778" s="76"/>
      <c r="CY778" s="76"/>
      <c r="CZ778" s="76"/>
      <c r="DA778" s="76"/>
      <c r="DB778" s="76"/>
      <c r="DC778" s="76"/>
      <c r="DD778" s="76"/>
      <c r="DE778" s="76"/>
      <c r="DF778" s="76"/>
      <c r="DG778" s="76"/>
      <c r="DH778" s="76"/>
      <c r="DI778" s="76"/>
      <c r="DJ778" s="76"/>
      <c r="DK778" s="76"/>
      <c r="DL778" s="76"/>
    </row>
    <row r="779" spans="1:116" x14ac:dyDescent="0.4">
      <c r="D779" t="s">
        <v>759</v>
      </c>
      <c r="E779" s="8" t="str">
        <f t="shared" ref="E779" si="1032">ROW()&amp;" "&amp;D779</f>
        <v>779 ASSETSALE-PV</v>
      </c>
      <c r="G779" s="145" t="str">
        <f>"# of "&amp;G797&amp;"s sold"</f>
        <v># of Units sold</v>
      </c>
      <c r="H779" s="12"/>
      <c r="I779" s="60"/>
      <c r="J779" s="60"/>
      <c r="K779" s="15"/>
      <c r="L779" s="15"/>
      <c r="M779" s="15"/>
      <c r="N779" s="15"/>
      <c r="O779" s="15"/>
      <c r="P779" s="15"/>
      <c r="R779" s="15"/>
      <c r="S779" s="76" cm="1">
        <f t="array" aca="1" ref="S779" ca="1">-IFERROR(OFFSET(INDIRECT(S770),0,-$H778)*(COUNT(S779:$S779)&gt;$H778),0)</f>
        <v>0</v>
      </c>
      <c r="T779" s="76" cm="1">
        <f t="array" aca="1" ref="T779" ca="1">-IFERROR(OFFSET(INDIRECT(T770),0,-$H778)*(COUNT($S779:T779)&gt;$H778),0)</f>
        <v>0</v>
      </c>
      <c r="U779" s="76" cm="1">
        <f t="array" aca="1" ref="U779" ca="1">-IFERROR(OFFSET(INDIRECT(U770),0,-$H778)*(COUNT($S779:U779)&gt;$H778),0)</f>
        <v>0</v>
      </c>
      <c r="V779" s="76" cm="1">
        <f t="array" aca="1" ref="V779" ca="1">-IFERROR(OFFSET(INDIRECT(V770),0,-$H778)*(COUNT($S779:V779)&gt;$H778),0)</f>
        <v>0</v>
      </c>
      <c r="W779" s="76" cm="1">
        <f t="array" aca="1" ref="W779" ca="1">-IFERROR(OFFSET(INDIRECT(W770),0,-$H778)*(COUNT($S779:W779)&gt;$H778),0)</f>
        <v>0</v>
      </c>
      <c r="X779" s="76" cm="1">
        <f t="array" aca="1" ref="X779" ca="1">-IFERROR(OFFSET(INDIRECT(X770),0,-$H778)*(COUNT($S779:X779)&gt;$H778),0)</f>
        <v>0</v>
      </c>
      <c r="Y779" s="76" cm="1">
        <f t="array" aca="1" ref="Y779" ca="1">-IFERROR(OFFSET(INDIRECT(Y770),0,-$H778)*(COUNT($S779:Y779)&gt;$H778),0)</f>
        <v>0</v>
      </c>
      <c r="Z779" s="76" cm="1">
        <f t="array" aca="1" ref="Z779" ca="1">-IFERROR(OFFSET(INDIRECT(Z770),0,-$H778)*(COUNT($S779:Z779)&gt;$H778),0)</f>
        <v>0</v>
      </c>
      <c r="AA779" s="76" cm="1">
        <f t="array" aca="1" ref="AA779" ca="1">-IFERROR(OFFSET(INDIRECT(AA770),0,-$H778)*(COUNT($S779:AA779)&gt;$H778),0)</f>
        <v>0</v>
      </c>
      <c r="AB779" s="76" cm="1">
        <f t="array" aca="1" ref="AB779" ca="1">-IFERROR(OFFSET(INDIRECT(AB770),0,-$H778)*(COUNT($S779:AB779)&gt;$H778),0)</f>
        <v>0</v>
      </c>
      <c r="AC779" s="76" cm="1">
        <f t="array" aca="1" ref="AC779" ca="1">-IFERROR(OFFSET(INDIRECT(AC770),0,-$H778)*(COUNT($S779:AC779)&gt;$H778),0)</f>
        <v>0</v>
      </c>
      <c r="AD779" s="76" cm="1">
        <f t="array" aca="1" ref="AD779" ca="1">-IFERROR(OFFSET(INDIRECT(AD770),0,-$H778)*(COUNT($S779:AD779)&gt;$H778),0)</f>
        <v>0</v>
      </c>
      <c r="AE779" s="76" cm="1">
        <f t="array" aca="1" ref="AE779" ca="1">-IFERROR(OFFSET(INDIRECT(AE770),0,-$H778)*(COUNT($S779:AE779)&gt;$H778),0)</f>
        <v>-20</v>
      </c>
      <c r="AF779" s="76" cm="1">
        <f t="array" aca="1" ref="AF779" ca="1">-IFERROR(OFFSET(INDIRECT(AF770),0,-$H778)*(COUNT($S779:AF779)&gt;$H778),0)</f>
        <v>-20</v>
      </c>
      <c r="AG779" s="76" cm="1">
        <f t="array" aca="1" ref="AG779" ca="1">-IFERROR(OFFSET(INDIRECT(AG770),0,-$H778)*(COUNT($S779:AG779)&gt;$H778),0)</f>
        <v>-20</v>
      </c>
      <c r="AH779" s="76" cm="1">
        <f t="array" aca="1" ref="AH779" ca="1">-IFERROR(OFFSET(INDIRECT(AH770),0,-$H778)*(COUNT($S779:AH779)&gt;$H778),0)</f>
        <v>-20</v>
      </c>
      <c r="AI779" s="76" cm="1">
        <f t="array" aca="1" ref="AI779" ca="1">-IFERROR(OFFSET(INDIRECT(AI770),0,-$H778)*(COUNT($S779:AI779)&gt;$H778),0)</f>
        <v>-20</v>
      </c>
      <c r="AJ779" s="76" cm="1">
        <f t="array" aca="1" ref="AJ779" ca="1">-IFERROR(OFFSET(INDIRECT(AJ770),0,-$H778)*(COUNT($S779:AJ779)&gt;$H778),0)</f>
        <v>-20</v>
      </c>
      <c r="AK779" s="76" cm="1">
        <f t="array" aca="1" ref="AK779" ca="1">-IFERROR(OFFSET(INDIRECT(AK770),0,-$H778)*(COUNT($S779:AK779)&gt;$H778),0)</f>
        <v>-20</v>
      </c>
      <c r="AL779" s="76" cm="1">
        <f t="array" aca="1" ref="AL779" ca="1">-IFERROR(OFFSET(INDIRECT(AL770),0,-$H778)*(COUNT($S779:AL779)&gt;$H778),0)</f>
        <v>0</v>
      </c>
      <c r="AM779" s="76" cm="1">
        <f t="array" aca="1" ref="AM779" ca="1">-IFERROR(OFFSET(INDIRECT(AM770),0,-$H778)*(COUNT($S779:AM779)&gt;$H778),0)</f>
        <v>0</v>
      </c>
      <c r="AN779" s="76" cm="1">
        <f t="array" aca="1" ref="AN779" ca="1">-IFERROR(OFFSET(INDIRECT(AN770),0,-$H778)*(COUNT($S779:AN779)&gt;$H778),0)</f>
        <v>0</v>
      </c>
      <c r="AO779" s="76" cm="1">
        <f t="array" aca="1" ref="AO779" ca="1">-IFERROR(OFFSET(INDIRECT(AO770),0,-$H778)*(COUNT($S779:AO779)&gt;$H778),0)</f>
        <v>0</v>
      </c>
      <c r="AP779" s="76" cm="1">
        <f t="array" aca="1" ref="AP779" ca="1">-IFERROR(OFFSET(INDIRECT(AP770),0,-$H778)*(COUNT($S779:AP779)&gt;$H778),0)</f>
        <v>0</v>
      </c>
      <c r="AQ779" s="76" cm="1">
        <f t="array" aca="1" ref="AQ779" ca="1">-IFERROR(OFFSET(INDIRECT(AQ770),0,-$H778)*(COUNT($S779:AQ779)&gt;$H778),0)</f>
        <v>0</v>
      </c>
      <c r="AR779" s="76" cm="1">
        <f t="array" aca="1" ref="AR779" ca="1">-IFERROR(OFFSET(INDIRECT(AR770),0,-$H778)*(COUNT($S779:AR779)&gt;$H778),0)</f>
        <v>0</v>
      </c>
      <c r="AS779" s="76" cm="1">
        <f t="array" aca="1" ref="AS779" ca="1">-IFERROR(OFFSET(INDIRECT(AS770),0,-$H778)*(COUNT($S779:AS779)&gt;$H778),0)</f>
        <v>0</v>
      </c>
      <c r="AT779" s="76" cm="1">
        <f t="array" aca="1" ref="AT779" ca="1">-IFERROR(OFFSET(INDIRECT(AT770),0,-$H778)*(COUNT($S779:AT779)&gt;$H778),0)</f>
        <v>0</v>
      </c>
      <c r="AU779" s="76" cm="1">
        <f t="array" aca="1" ref="AU779" ca="1">-IFERROR(OFFSET(INDIRECT(AU770),0,-$H778)*(COUNT($S779:AU779)&gt;$H778),0)</f>
        <v>0</v>
      </c>
      <c r="AV779" s="76" cm="1">
        <f t="array" aca="1" ref="AV779" ca="1">-IFERROR(OFFSET(INDIRECT(AV770),0,-$H778)*(COUNT($S779:AV779)&gt;$H778),0)</f>
        <v>0</v>
      </c>
      <c r="AW779" s="76" cm="1">
        <f t="array" aca="1" ref="AW779" ca="1">-IFERROR(OFFSET(INDIRECT(AW770),0,-$H778)*(COUNT($S779:AW779)&gt;$H778),0)</f>
        <v>0</v>
      </c>
      <c r="AX779" s="76" cm="1">
        <f t="array" aca="1" ref="AX779" ca="1">-IFERROR(OFFSET(INDIRECT(AX770),0,-$H778)*(COUNT($S779:AX779)&gt;$H778),0)</f>
        <v>0</v>
      </c>
      <c r="AY779" s="76" cm="1">
        <f t="array" aca="1" ref="AY779" ca="1">-IFERROR(OFFSET(INDIRECT(AY770),0,-$H778)*(COUNT($S779:AY779)&gt;$H778),0)</f>
        <v>0</v>
      </c>
      <c r="AZ779" s="76" cm="1">
        <f t="array" aca="1" ref="AZ779" ca="1">-IFERROR(OFFSET(INDIRECT(AZ770),0,-$H778)*(COUNT($S779:AZ779)&gt;$H778),0)</f>
        <v>0</v>
      </c>
      <c r="BA779" s="76" cm="1">
        <f t="array" aca="1" ref="BA779" ca="1">-IFERROR(OFFSET(INDIRECT(BA770),0,-$H778)*(COUNT($S779:BA779)&gt;$H778),0)</f>
        <v>0</v>
      </c>
      <c r="BB779" s="76" cm="1">
        <f t="array" aca="1" ref="BB779" ca="1">-IFERROR(OFFSET(INDIRECT(BB770),0,-$H778)*(COUNT($S779:BB779)&gt;$H778),0)</f>
        <v>0</v>
      </c>
      <c r="BC779" s="76" cm="1">
        <f t="array" aca="1" ref="BC779" ca="1">-IFERROR(OFFSET(INDIRECT(BC770),0,-$H778)*(COUNT($S779:BC779)&gt;$H778),0)</f>
        <v>0</v>
      </c>
      <c r="BD779" s="76" cm="1">
        <f t="array" aca="1" ref="BD779" ca="1">-IFERROR(OFFSET(INDIRECT(BD770),0,-$H778)*(COUNT($S779:BD779)&gt;$H778),0)</f>
        <v>0</v>
      </c>
      <c r="BE779" s="76" cm="1">
        <f t="array" aca="1" ref="BE779" ca="1">-IFERROR(OFFSET(INDIRECT(BE770),0,-$H778)*(COUNT($S779:BE779)&gt;$H778),0)</f>
        <v>0</v>
      </c>
      <c r="BF779" s="76" cm="1">
        <f t="array" aca="1" ref="BF779" ca="1">-IFERROR(OFFSET(INDIRECT(BF770),0,-$H778)*(COUNT($S779:BF779)&gt;$H778),0)</f>
        <v>0</v>
      </c>
      <c r="BG779" s="76" cm="1">
        <f t="array" aca="1" ref="BG779" ca="1">-IFERROR(OFFSET(INDIRECT(BG770),0,-$H778)*(COUNT($S779:BG779)&gt;$H778),0)</f>
        <v>0</v>
      </c>
      <c r="BH779" s="76" cm="1">
        <f t="array" aca="1" ref="BH779" ca="1">-IFERROR(OFFSET(INDIRECT(BH770),0,-$H778)*(COUNT($S779:BH779)&gt;$H778),0)</f>
        <v>0</v>
      </c>
      <c r="BI779" s="76" cm="1">
        <f t="array" aca="1" ref="BI779" ca="1">-IFERROR(OFFSET(INDIRECT(BI770),0,-$H778)*(COUNT($S779:BI779)&gt;$H778),0)</f>
        <v>0</v>
      </c>
      <c r="BJ779" s="76" cm="1">
        <f t="array" aca="1" ref="BJ779" ca="1">-IFERROR(OFFSET(INDIRECT(BJ770),0,-$H778)*(COUNT($S779:BJ779)&gt;$H778),0)</f>
        <v>0</v>
      </c>
      <c r="BK779" s="76" cm="1">
        <f t="array" aca="1" ref="BK779" ca="1">-IFERROR(OFFSET(INDIRECT(BK770),0,-$H778)*(COUNT($S779:BK779)&gt;$H778),0)</f>
        <v>0</v>
      </c>
      <c r="BL779" s="76" cm="1">
        <f t="array" aca="1" ref="BL779" ca="1">-IFERROR(OFFSET(INDIRECT(BL770),0,-$H778)*(COUNT($S779:BL779)&gt;$H778),0)</f>
        <v>0</v>
      </c>
      <c r="BM779" s="76" cm="1">
        <f t="array" aca="1" ref="BM779" ca="1">-IFERROR(OFFSET(INDIRECT(BM770),0,-$H778)*(COUNT($S779:BM779)&gt;$H778),0)</f>
        <v>0</v>
      </c>
      <c r="BN779" s="76" cm="1">
        <f t="array" aca="1" ref="BN779" ca="1">-IFERROR(OFFSET(INDIRECT(BN770),0,-$H778)*(COUNT($S779:BN779)&gt;$H778),0)</f>
        <v>0</v>
      </c>
      <c r="BO779" s="76" cm="1">
        <f t="array" aca="1" ref="BO779" ca="1">-IFERROR(OFFSET(INDIRECT(BO770),0,-$H778)*(COUNT($S779:BO779)&gt;$H778),0)</f>
        <v>0</v>
      </c>
      <c r="BP779" s="76" cm="1">
        <f t="array" aca="1" ref="BP779" ca="1">-IFERROR(OFFSET(INDIRECT(BP770),0,-$H778)*(COUNT($S779:BP779)&gt;$H778),0)</f>
        <v>0</v>
      </c>
      <c r="BQ779" s="76" cm="1">
        <f t="array" aca="1" ref="BQ779" ca="1">-IFERROR(OFFSET(INDIRECT(BQ770),0,-$H778)*(COUNT($S779:BQ779)&gt;$H778),0)</f>
        <v>0</v>
      </c>
      <c r="BR779" s="76" cm="1">
        <f t="array" aca="1" ref="BR779" ca="1">-IFERROR(OFFSET(INDIRECT(BR770),0,-$H778)*(COUNT($S779:BR779)&gt;$H778),0)</f>
        <v>0</v>
      </c>
      <c r="BS779" s="76" cm="1">
        <f t="array" aca="1" ref="BS779" ca="1">-IFERROR(OFFSET(INDIRECT(BS770),0,-$H778)*(COUNT($S779:BS779)&gt;$H778),0)</f>
        <v>0</v>
      </c>
      <c r="BT779" s="76" cm="1">
        <f t="array" aca="1" ref="BT779" ca="1">-IFERROR(OFFSET(INDIRECT(BT770),0,-$H778)*(COUNT($S779:BT779)&gt;$H778),0)</f>
        <v>0</v>
      </c>
      <c r="BU779" s="76" cm="1">
        <f t="array" aca="1" ref="BU779" ca="1">-IFERROR(OFFSET(INDIRECT(BU770),0,-$H778)*(COUNT($S779:BU779)&gt;$H778),0)</f>
        <v>0</v>
      </c>
      <c r="BV779" s="76" cm="1">
        <f t="array" aca="1" ref="BV779" ca="1">-IFERROR(OFFSET(INDIRECT(BV770),0,-$H778)*(COUNT($S779:BV779)&gt;$H778),0)</f>
        <v>0</v>
      </c>
      <c r="BW779" s="76" cm="1">
        <f t="array" aca="1" ref="BW779" ca="1">-IFERROR(OFFSET(INDIRECT(BW770),0,-$H778)*(COUNT($S779:BW779)&gt;$H778),0)</f>
        <v>0</v>
      </c>
      <c r="BX779" s="76" cm="1">
        <f t="array" aca="1" ref="BX779" ca="1">-IFERROR(OFFSET(INDIRECT(BX770),0,-$H778)*(COUNT($S779:BX779)&gt;$H778),0)</f>
        <v>0</v>
      </c>
      <c r="BY779" s="76" cm="1">
        <f t="array" aca="1" ref="BY779" ca="1">-IFERROR(OFFSET(INDIRECT(BY770),0,-$H778)*(COUNT($S779:BY779)&gt;$H778),0)</f>
        <v>0</v>
      </c>
      <c r="BZ779" s="76" cm="1">
        <f t="array" aca="1" ref="BZ779" ca="1">-IFERROR(OFFSET(INDIRECT(BZ770),0,-$H778)*(COUNT($S779:BZ779)&gt;$H778),0)</f>
        <v>0</v>
      </c>
      <c r="CA779" s="76" cm="1">
        <f t="array" aca="1" ref="CA779" ca="1">-IFERROR(OFFSET(INDIRECT(CA770),0,-$H778)*(COUNT($S779:CA779)&gt;$H778),0)</f>
        <v>0</v>
      </c>
      <c r="CB779" s="76" cm="1">
        <f t="array" aca="1" ref="CB779" ca="1">-IFERROR(OFFSET(INDIRECT(CB770),0,-$H778)*(COUNT($S779:CB779)&gt;$H778),0)</f>
        <v>0</v>
      </c>
      <c r="CC779" s="76" cm="1">
        <f t="array" aca="1" ref="CC779" ca="1">-IFERROR(OFFSET(INDIRECT(CC770),0,-$H778)*(COUNT($S779:CC779)&gt;$H778),0)</f>
        <v>0</v>
      </c>
      <c r="CD779" s="76" cm="1">
        <f t="array" aca="1" ref="CD779" ca="1">-IFERROR(OFFSET(INDIRECT(CD770),0,-$H778)*(COUNT($S779:CD779)&gt;$H778),0)</f>
        <v>0</v>
      </c>
      <c r="CE779" s="76" cm="1">
        <f t="array" aca="1" ref="CE779" ca="1">-IFERROR(OFFSET(INDIRECT(CE770),0,-$H778)*(COUNT($S779:CE779)&gt;$H778),0)</f>
        <v>0</v>
      </c>
      <c r="CF779" s="76" cm="1">
        <f t="array" aca="1" ref="CF779" ca="1">-IFERROR(OFFSET(INDIRECT(CF770),0,-$H778)*(COUNT($S779:CF779)&gt;$H778),0)</f>
        <v>0</v>
      </c>
      <c r="CG779" s="76" cm="1">
        <f t="array" aca="1" ref="CG779" ca="1">-IFERROR(OFFSET(INDIRECT(CG770),0,-$H778)*(COUNT($S779:CG779)&gt;$H778),0)</f>
        <v>0</v>
      </c>
      <c r="CH779" s="76" cm="1">
        <f t="array" aca="1" ref="CH779" ca="1">-IFERROR(OFFSET(INDIRECT(CH770),0,-$H778)*(COUNT($S779:CH779)&gt;$H778),0)</f>
        <v>0</v>
      </c>
      <c r="CI779" s="76" cm="1">
        <f t="array" aca="1" ref="CI779" ca="1">-IFERROR(OFFSET(INDIRECT(CI770),0,-$H778)*(COUNT($S779:CI779)&gt;$H778),0)</f>
        <v>0</v>
      </c>
      <c r="CJ779" s="76" cm="1">
        <f t="array" aca="1" ref="CJ779" ca="1">-IFERROR(OFFSET(INDIRECT(CJ770),0,-$H778)*(COUNT($S779:CJ779)&gt;$H778),0)</f>
        <v>0</v>
      </c>
      <c r="CK779" s="76" cm="1">
        <f t="array" aca="1" ref="CK779" ca="1">-IFERROR(OFFSET(INDIRECT(CK770),0,-$H778)*(COUNT($S779:CK779)&gt;$H778),0)</f>
        <v>0</v>
      </c>
      <c r="CL779" s="76" cm="1">
        <f t="array" aca="1" ref="CL779" ca="1">-IFERROR(OFFSET(INDIRECT(CL770),0,-$H778)*(COUNT($S779:CL779)&gt;$H778),0)</f>
        <v>0</v>
      </c>
      <c r="CN779" s="76" t="e" cm="1">
        <f t="array" aca="1" ref="CN779" ca="1">-OFFSET(INDIRECT(CN770),0,-$H778)</f>
        <v>#REF!</v>
      </c>
      <c r="CO779" s="76" cm="1">
        <f t="array" aca="1" ref="CO779" ca="1">-OFFSET(INDIRECT(CO770),0,-$H778)</f>
        <v>-5000</v>
      </c>
      <c r="CP779" s="76" cm="1">
        <f t="array" aca="1" ref="CP779" ca="1">-OFFSET(INDIRECT(CP770),0,-$H778)</f>
        <v>-5000</v>
      </c>
      <c r="CQ779" s="76" cm="1">
        <f t="array" aca="1" ref="CQ779" ca="1">-OFFSET(INDIRECT(CQ770),0,-$H778)</f>
        <v>-5000</v>
      </c>
      <c r="CR779" s="76" cm="1">
        <f t="array" aca="1" ref="CR779" ca="1">-OFFSET(INDIRECT(CR770),0,-$H778)</f>
        <v>-5000</v>
      </c>
      <c r="CS779" s="76" cm="1">
        <f t="array" aca="1" ref="CS779" ca="1">-OFFSET(INDIRECT(CS770),0,-$H778)</f>
        <v>-5000</v>
      </c>
      <c r="CT779" s="76" cm="1">
        <f t="array" aca="1" ref="CT779" ca="1">-OFFSET(INDIRECT(CT770),0,-$H778)</f>
        <v>-5000</v>
      </c>
      <c r="CU779" s="76" cm="1">
        <f t="array" aca="1" ref="CU779" ca="1">-OFFSET(INDIRECT(CU770),0,-$H778)</f>
        <v>-5000</v>
      </c>
      <c r="CV779" s="76" cm="1">
        <f t="array" aca="1" ref="CV779" ca="1">-OFFSET(INDIRECT(CV770),0,-$H778)</f>
        <v>-5000</v>
      </c>
      <c r="CW779" s="76" cm="1">
        <f t="array" aca="1" ref="CW779" ca="1">-OFFSET(INDIRECT(CW770),0,-$H778)</f>
        <v>-5000</v>
      </c>
      <c r="CX779" s="76" cm="1">
        <f t="array" aca="1" ref="CX779" ca="1">-OFFSET(INDIRECT(CX770),0,-$H778)</f>
        <v>-5000</v>
      </c>
      <c r="CY779" s="76" cm="1">
        <f t="array" aca="1" ref="CY779" ca="1">-OFFSET(INDIRECT(CY770),0,-$H778)</f>
        <v>0</v>
      </c>
      <c r="CZ779" s="76" cm="1">
        <f t="array" aca="1" ref="CZ779" ca="1">-OFFSET(INDIRECT(CZ770),0,-$H778)</f>
        <v>0</v>
      </c>
      <c r="DA779" s="76" cm="1">
        <f t="array" aca="1" ref="DA779" ca="1">-OFFSET(INDIRECT(DA770),0,-$H778)</f>
        <v>-5000</v>
      </c>
      <c r="DB779" s="76" cm="1">
        <f t="array" aca="1" ref="DB779" ca="1">-OFFSET(INDIRECT(DB770),0,-$H778)</f>
        <v>-5000</v>
      </c>
      <c r="DC779" s="76" cm="1">
        <f t="array" aca="1" ref="DC779" ca="1">-OFFSET(INDIRECT(DC770),0,-$H778)</f>
        <v>-5000</v>
      </c>
      <c r="DD779" s="76" cm="1">
        <f t="array" aca="1" ref="DD779" ca="1">-OFFSET(INDIRECT(DD770),0,-$H778)</f>
        <v>-5000</v>
      </c>
      <c r="DE779" s="76" cm="1">
        <f t="array" aca="1" ref="DE779" ca="1">-OFFSET(INDIRECT(DE770),0,-$H778)</f>
        <v>-5000</v>
      </c>
      <c r="DF779" s="76" cm="1">
        <f t="array" aca="1" ref="DF779" ca="1">-OFFSET(INDIRECT(DF770),0,-$H778)</f>
        <v>-5000</v>
      </c>
      <c r="DG779" s="76" cm="1">
        <f t="array" aca="1" ref="DG779" ca="1">-OFFSET(INDIRECT(DG770),0,-$H778)</f>
        <v>-5000</v>
      </c>
      <c r="DH779" s="76" cm="1">
        <f t="array" aca="1" ref="DH779" ca="1">-OFFSET(INDIRECT(DH770),0,-$H778)</f>
        <v>-5000</v>
      </c>
      <c r="DI779" s="76" cm="1">
        <f t="array" aca="1" ref="DI779" ca="1">-OFFSET(INDIRECT(DI770),0,-$H778)</f>
        <v>-5000</v>
      </c>
      <c r="DJ779" s="76" cm="1">
        <f t="array" aca="1" ref="DJ779" ca="1">-OFFSET(INDIRECT(DJ770),0,-$H778)</f>
        <v>-5000</v>
      </c>
      <c r="DK779" s="76" cm="1">
        <f t="array" aca="1" ref="DK779" ca="1">-OFFSET(INDIRECT(DK770),0,-$H778)</f>
        <v>-5000</v>
      </c>
      <c r="DL779" s="76" cm="1">
        <f t="array" aca="1" ref="DL779" ca="1">-OFFSET(INDIRECT(DL770),0,-$H778)</f>
        <v>-5000</v>
      </c>
    </row>
    <row r="780" spans="1:116" x14ac:dyDescent="0.4">
      <c r="D780" t="s">
        <v>759</v>
      </c>
      <c r="E780" s="8" t="str">
        <f t="shared" ref="E780:E788" si="1033">ROW()&amp;" "&amp;D780</f>
        <v>780 ASSETSALE-PV</v>
      </c>
      <c r="G780" s="126"/>
      <c r="H780" s="27"/>
      <c r="I780" s="78"/>
      <c r="J780" s="78"/>
      <c r="K780" s="33"/>
      <c r="L780" s="24"/>
      <c r="M780" s="24"/>
      <c r="N780" s="24"/>
      <c r="O780" s="24"/>
      <c r="P780" s="24"/>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3"/>
      <c r="AV780" s="33"/>
      <c r="AW780" s="33"/>
      <c r="AX780" s="33"/>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c r="BV780" s="33"/>
      <c r="BW780" s="33"/>
      <c r="BX780" s="33"/>
      <c r="BY780" s="33"/>
      <c r="BZ780" s="33"/>
      <c r="CA780" s="33"/>
      <c r="CB780" s="33"/>
      <c r="CC780" s="33"/>
      <c r="CD780" s="33"/>
      <c r="CE780" s="33"/>
      <c r="CF780" s="33"/>
      <c r="CG780" s="33"/>
      <c r="CH780" s="33"/>
      <c r="CI780" s="33"/>
      <c r="CJ780" s="33"/>
      <c r="CK780" s="33"/>
      <c r="CL780" s="33"/>
      <c r="CN780" s="33"/>
      <c r="CO780" s="33"/>
      <c r="CP780" s="33"/>
      <c r="CQ780" s="33"/>
      <c r="CR780" s="33"/>
      <c r="CS780" s="33"/>
      <c r="CT780" s="33"/>
      <c r="CU780" s="33"/>
      <c r="CV780" s="33"/>
      <c r="CW780" s="33"/>
      <c r="CX780" s="33"/>
      <c r="CY780" s="33"/>
      <c r="CZ780" s="33"/>
      <c r="DA780" s="33"/>
      <c r="DB780" s="33"/>
      <c r="DC780" s="33"/>
      <c r="DD780" s="33"/>
      <c r="DE780" s="33"/>
      <c r="DF780" s="33"/>
      <c r="DG780" s="33"/>
      <c r="DH780" s="33"/>
      <c r="DI780" s="33"/>
      <c r="DJ780" s="33"/>
      <c r="DK780" s="33"/>
      <c r="DL780" s="33"/>
    </row>
    <row r="781" spans="1:116" x14ac:dyDescent="0.4">
      <c r="D781" t="s">
        <v>759</v>
      </c>
      <c r="E781" s="8" t="str">
        <f t="shared" si="1033"/>
        <v>781 ASSETSALE-PV</v>
      </c>
      <c r="G781" s="95" t="s">
        <v>290</v>
      </c>
      <c r="K781" s="24"/>
      <c r="L781" s="24"/>
      <c r="M781" s="24"/>
      <c r="N781" s="24"/>
      <c r="O781" s="24"/>
      <c r="P781" s="24"/>
      <c r="R781" s="24"/>
      <c r="S781" s="24"/>
      <c r="T781" s="24"/>
      <c r="U781" s="24"/>
      <c r="V781" s="24"/>
      <c r="W781" s="24"/>
      <c r="X781" s="24"/>
      <c r="Y781" s="24"/>
      <c r="Z781" s="24"/>
      <c r="AA781" s="24"/>
      <c r="AB781" s="24"/>
      <c r="AC781" s="24"/>
      <c r="AD781" s="24"/>
      <c r="AE781" s="24"/>
      <c r="AF781" s="24"/>
      <c r="AG781" s="24"/>
      <c r="AH781" s="24"/>
      <c r="AI781" s="24"/>
      <c r="AJ781" s="24"/>
      <c r="AK781" s="24"/>
      <c r="AL781" s="24"/>
      <c r="AM781" s="24"/>
      <c r="AN781" s="24"/>
      <c r="AO781" s="24"/>
      <c r="AP781" s="24"/>
      <c r="AQ781" s="24"/>
      <c r="AR781" s="24"/>
      <c r="AS781" s="24"/>
      <c r="AT781" s="24"/>
      <c r="AU781" s="24"/>
      <c r="AV781" s="24"/>
      <c r="AW781" s="24"/>
      <c r="AX781" s="24"/>
      <c r="AY781" s="24"/>
      <c r="AZ781" s="24"/>
      <c r="BA781" s="24"/>
      <c r="BB781" s="24"/>
      <c r="BC781" s="24"/>
      <c r="BD781" s="24"/>
      <c r="BE781" s="24"/>
      <c r="BF781" s="24"/>
      <c r="BG781" s="24"/>
      <c r="BH781" s="24"/>
      <c r="BI781" s="24"/>
      <c r="BJ781" s="24"/>
      <c r="BK781" s="24"/>
      <c r="BL781" s="24"/>
      <c r="BM781" s="24"/>
      <c r="BN781" s="24"/>
      <c r="BO781" s="24"/>
      <c r="BP781" s="24"/>
      <c r="BQ781" s="24"/>
      <c r="BR781" s="24"/>
      <c r="BS781" s="24"/>
      <c r="BT781" s="24"/>
      <c r="BU781" s="24"/>
      <c r="BV781" s="24"/>
      <c r="BW781" s="24"/>
      <c r="BX781" s="24"/>
      <c r="BY781" s="24"/>
      <c r="BZ781" s="24"/>
      <c r="CA781" s="24"/>
      <c r="CB781" s="24"/>
      <c r="CC781" s="24"/>
      <c r="CD781" s="24"/>
      <c r="CE781" s="24"/>
      <c r="CF781" s="24"/>
      <c r="CG781" s="24"/>
      <c r="CH781" s="24"/>
      <c r="CI781" s="24"/>
      <c r="CJ781" s="24"/>
      <c r="CK781" s="24"/>
      <c r="CL781" s="24"/>
      <c r="CN781" s="24"/>
      <c r="CO781" s="24"/>
      <c r="CP781" s="24"/>
      <c r="CQ781" s="24"/>
      <c r="CR781" s="24"/>
      <c r="CS781" s="24"/>
      <c r="CT781" s="24"/>
      <c r="CU781" s="24"/>
      <c r="CV781" s="24"/>
      <c r="CW781" s="24"/>
      <c r="CX781" s="24"/>
      <c r="CY781" s="24"/>
      <c r="CZ781" s="24"/>
      <c r="DA781" s="24"/>
      <c r="DB781" s="24"/>
      <c r="DC781" s="24"/>
      <c r="DD781" s="24"/>
      <c r="DE781" s="24"/>
      <c r="DF781" s="24"/>
      <c r="DG781" s="24"/>
      <c r="DH781" s="24"/>
      <c r="DI781" s="24"/>
      <c r="DJ781" s="24"/>
      <c r="DK781" s="24"/>
      <c r="DL781" s="24"/>
    </row>
    <row r="782" spans="1:116" x14ac:dyDescent="0.4">
      <c r="D782" t="s">
        <v>759</v>
      </c>
      <c r="E782" s="8" t="str">
        <f t="shared" si="1033"/>
        <v>782 ASSETSALE-PV</v>
      </c>
      <c r="G782" s="158" t="s">
        <v>71</v>
      </c>
      <c r="H782" s="27"/>
      <c r="I782" s="78"/>
      <c r="J782" s="78"/>
      <c r="K782" s="24">
        <v>0</v>
      </c>
      <c r="L782" s="24">
        <f ca="1">K786</f>
        <v>14000000</v>
      </c>
      <c r="M782" s="24">
        <f t="shared" ref="M782:P782" ca="1" si="1034">L789</f>
        <v>28000000</v>
      </c>
      <c r="N782" s="24">
        <f t="shared" ca="1" si="1034"/>
        <v>0</v>
      </c>
      <c r="O782" s="24">
        <f t="shared" ca="1" si="1034"/>
        <v>0</v>
      </c>
      <c r="P782" s="24">
        <f t="shared" ca="1" si="1034"/>
        <v>0</v>
      </c>
      <c r="R782" s="33"/>
      <c r="S782" s="33"/>
      <c r="T782" s="24">
        <f ca="1">S786</f>
        <v>2000000</v>
      </c>
      <c r="U782" s="24">
        <f t="shared" ref="U782:X782" ca="1" si="1035">T786</f>
        <v>4000000</v>
      </c>
      <c r="V782" s="24">
        <f t="shared" ca="1" si="1035"/>
        <v>6000000</v>
      </c>
      <c r="W782" s="24">
        <f t="shared" ca="1" si="1035"/>
        <v>8000000</v>
      </c>
      <c r="X782" s="24">
        <f t="shared" ca="1" si="1035"/>
        <v>10000000</v>
      </c>
      <c r="Y782" s="24">
        <f t="shared" ref="Y782:CJ782" ca="1" si="1036">X786</f>
        <v>12000000</v>
      </c>
      <c r="Z782" s="24">
        <f t="shared" ca="1" si="1036"/>
        <v>14000000</v>
      </c>
      <c r="AA782" s="24">
        <f t="shared" ca="1" si="1036"/>
        <v>14000000</v>
      </c>
      <c r="AB782" s="24">
        <f t="shared" ca="1" si="1036"/>
        <v>14000000</v>
      </c>
      <c r="AC782" s="24">
        <f t="shared" ca="1" si="1036"/>
        <v>14000000</v>
      </c>
      <c r="AD782" s="24">
        <f t="shared" ca="1" si="1036"/>
        <v>14000000</v>
      </c>
      <c r="AE782" s="24">
        <f t="shared" ca="1" si="1036"/>
        <v>14000000</v>
      </c>
      <c r="AF782" s="24">
        <f t="shared" ca="1" si="1036"/>
        <v>12000000</v>
      </c>
      <c r="AG782" s="24">
        <f t="shared" ca="1" si="1036"/>
        <v>10000000</v>
      </c>
      <c r="AH782" s="24">
        <f t="shared" ca="1" si="1036"/>
        <v>8000000</v>
      </c>
      <c r="AI782" s="24">
        <f t="shared" ca="1" si="1036"/>
        <v>6000000</v>
      </c>
      <c r="AJ782" s="24">
        <f t="shared" ca="1" si="1036"/>
        <v>4000000</v>
      </c>
      <c r="AK782" s="24">
        <f t="shared" ca="1" si="1036"/>
        <v>2000000</v>
      </c>
      <c r="AL782" s="24">
        <f t="shared" ca="1" si="1036"/>
        <v>0</v>
      </c>
      <c r="AM782" s="24">
        <f t="shared" ca="1" si="1036"/>
        <v>0</v>
      </c>
      <c r="AN782" s="24">
        <f t="shared" ca="1" si="1036"/>
        <v>0</v>
      </c>
      <c r="AO782" s="24">
        <f t="shared" ca="1" si="1036"/>
        <v>0</v>
      </c>
      <c r="AP782" s="24">
        <f t="shared" ca="1" si="1036"/>
        <v>0</v>
      </c>
      <c r="AQ782" s="24">
        <f t="shared" ca="1" si="1036"/>
        <v>0</v>
      </c>
      <c r="AR782" s="24">
        <f t="shared" ca="1" si="1036"/>
        <v>0</v>
      </c>
      <c r="AS782" s="24">
        <f t="shared" ca="1" si="1036"/>
        <v>0</v>
      </c>
      <c r="AT782" s="24">
        <f t="shared" ca="1" si="1036"/>
        <v>0</v>
      </c>
      <c r="AU782" s="24">
        <f t="shared" ca="1" si="1036"/>
        <v>0</v>
      </c>
      <c r="AV782" s="24">
        <f t="shared" ca="1" si="1036"/>
        <v>0</v>
      </c>
      <c r="AW782" s="24">
        <f t="shared" ca="1" si="1036"/>
        <v>0</v>
      </c>
      <c r="AX782" s="24">
        <f t="shared" ca="1" si="1036"/>
        <v>0</v>
      </c>
      <c r="AY782" s="24">
        <f t="shared" ca="1" si="1036"/>
        <v>0</v>
      </c>
      <c r="AZ782" s="24">
        <f t="shared" ca="1" si="1036"/>
        <v>0</v>
      </c>
      <c r="BA782" s="24">
        <f t="shared" ca="1" si="1036"/>
        <v>0</v>
      </c>
      <c r="BB782" s="24">
        <f t="shared" ca="1" si="1036"/>
        <v>0</v>
      </c>
      <c r="BC782" s="24">
        <f t="shared" ca="1" si="1036"/>
        <v>0</v>
      </c>
      <c r="BD782" s="24">
        <f t="shared" ca="1" si="1036"/>
        <v>0</v>
      </c>
      <c r="BE782" s="24">
        <f t="shared" ca="1" si="1036"/>
        <v>0</v>
      </c>
      <c r="BF782" s="24">
        <f t="shared" ca="1" si="1036"/>
        <v>0</v>
      </c>
      <c r="BG782" s="24">
        <f t="shared" ca="1" si="1036"/>
        <v>0</v>
      </c>
      <c r="BH782" s="24">
        <f t="shared" ca="1" si="1036"/>
        <v>0</v>
      </c>
      <c r="BI782" s="24">
        <f t="shared" ca="1" si="1036"/>
        <v>0</v>
      </c>
      <c r="BJ782" s="24">
        <f t="shared" ca="1" si="1036"/>
        <v>0</v>
      </c>
      <c r="BK782" s="24">
        <f t="shared" ca="1" si="1036"/>
        <v>0</v>
      </c>
      <c r="BL782" s="24">
        <f t="shared" ca="1" si="1036"/>
        <v>0</v>
      </c>
      <c r="BM782" s="24">
        <f t="shared" ca="1" si="1036"/>
        <v>0</v>
      </c>
      <c r="BN782" s="24">
        <f t="shared" ca="1" si="1036"/>
        <v>0</v>
      </c>
      <c r="BO782" s="24">
        <f t="shared" ca="1" si="1036"/>
        <v>0</v>
      </c>
      <c r="BP782" s="24">
        <f t="shared" ca="1" si="1036"/>
        <v>0</v>
      </c>
      <c r="BQ782" s="24">
        <f t="shared" ca="1" si="1036"/>
        <v>0</v>
      </c>
      <c r="BR782" s="24">
        <f t="shared" ca="1" si="1036"/>
        <v>0</v>
      </c>
      <c r="BS782" s="24">
        <f t="shared" ca="1" si="1036"/>
        <v>0</v>
      </c>
      <c r="BT782" s="24">
        <f t="shared" ca="1" si="1036"/>
        <v>0</v>
      </c>
      <c r="BU782" s="24">
        <f t="shared" ca="1" si="1036"/>
        <v>0</v>
      </c>
      <c r="BV782" s="24">
        <f t="shared" ca="1" si="1036"/>
        <v>0</v>
      </c>
      <c r="BW782" s="24">
        <f t="shared" ca="1" si="1036"/>
        <v>0</v>
      </c>
      <c r="BX782" s="24">
        <f t="shared" ca="1" si="1036"/>
        <v>0</v>
      </c>
      <c r="BY782" s="24">
        <f t="shared" ca="1" si="1036"/>
        <v>0</v>
      </c>
      <c r="BZ782" s="24">
        <f t="shared" ca="1" si="1036"/>
        <v>0</v>
      </c>
      <c r="CA782" s="24">
        <f t="shared" ca="1" si="1036"/>
        <v>0</v>
      </c>
      <c r="CB782" s="24">
        <f t="shared" ca="1" si="1036"/>
        <v>0</v>
      </c>
      <c r="CC782" s="24">
        <f t="shared" ca="1" si="1036"/>
        <v>0</v>
      </c>
      <c r="CD782" s="24">
        <f t="shared" ca="1" si="1036"/>
        <v>0</v>
      </c>
      <c r="CE782" s="24">
        <f t="shared" ca="1" si="1036"/>
        <v>0</v>
      </c>
      <c r="CF782" s="24">
        <f t="shared" ca="1" si="1036"/>
        <v>0</v>
      </c>
      <c r="CG782" s="24">
        <f t="shared" ca="1" si="1036"/>
        <v>0</v>
      </c>
      <c r="CH782" s="24">
        <f t="shared" ca="1" si="1036"/>
        <v>0</v>
      </c>
      <c r="CI782" s="24">
        <f t="shared" ca="1" si="1036"/>
        <v>0</v>
      </c>
      <c r="CJ782" s="24">
        <f t="shared" ca="1" si="1036"/>
        <v>0</v>
      </c>
      <c r="CK782" s="24">
        <f t="shared" ref="CK782:CL782" ca="1" si="1037">CJ786</f>
        <v>0</v>
      </c>
      <c r="CL782" s="24">
        <f t="shared" ca="1" si="1037"/>
        <v>0</v>
      </c>
      <c r="CN782" s="24">
        <f>CM786</f>
        <v>0</v>
      </c>
      <c r="CO782" s="24" t="e">
        <f t="shared" ref="CO782:DL782" ca="1" si="1038">CN786</f>
        <v>#REF!</v>
      </c>
      <c r="CP782" s="24" t="e">
        <f t="shared" ca="1" si="1038"/>
        <v>#N/A</v>
      </c>
      <c r="CQ782" s="24" t="e">
        <f t="shared" ca="1" si="1038"/>
        <v>#N/A</v>
      </c>
      <c r="CR782" s="24" t="e">
        <f t="shared" ca="1" si="1038"/>
        <v>#N/A</v>
      </c>
      <c r="CS782" s="24" t="e">
        <f t="shared" ca="1" si="1038"/>
        <v>#N/A</v>
      </c>
      <c r="CT782" s="24" t="e">
        <f t="shared" ca="1" si="1038"/>
        <v>#N/A</v>
      </c>
      <c r="CU782" s="24" t="e">
        <f t="shared" ca="1" si="1038"/>
        <v>#N/A</v>
      </c>
      <c r="CV782" s="24" t="e">
        <f t="shared" ca="1" si="1038"/>
        <v>#N/A</v>
      </c>
      <c r="CW782" s="24" t="e">
        <f t="shared" ca="1" si="1038"/>
        <v>#N/A</v>
      </c>
      <c r="CX782" s="24" t="e">
        <f t="shared" ca="1" si="1038"/>
        <v>#N/A</v>
      </c>
      <c r="CY782" s="24" t="e">
        <f t="shared" ca="1" si="1038"/>
        <v>#N/A</v>
      </c>
      <c r="CZ782" s="24" t="e">
        <f t="shared" ca="1" si="1038"/>
        <v>#N/A</v>
      </c>
      <c r="DA782" s="24" t="e">
        <f t="shared" ca="1" si="1038"/>
        <v>#N/A</v>
      </c>
      <c r="DB782" s="24" t="e">
        <f t="shared" ca="1" si="1038"/>
        <v>#N/A</v>
      </c>
      <c r="DC782" s="24" t="e">
        <f t="shared" ca="1" si="1038"/>
        <v>#N/A</v>
      </c>
      <c r="DD782" s="24" t="e">
        <f t="shared" ca="1" si="1038"/>
        <v>#N/A</v>
      </c>
      <c r="DE782" s="24" t="e">
        <f t="shared" ca="1" si="1038"/>
        <v>#N/A</v>
      </c>
      <c r="DF782" s="24" t="e">
        <f t="shared" ca="1" si="1038"/>
        <v>#N/A</v>
      </c>
      <c r="DG782" s="24" t="e">
        <f t="shared" ca="1" si="1038"/>
        <v>#N/A</v>
      </c>
      <c r="DH782" s="24" t="e">
        <f t="shared" ca="1" si="1038"/>
        <v>#N/A</v>
      </c>
      <c r="DI782" s="24" t="e">
        <f t="shared" ca="1" si="1038"/>
        <v>#N/A</v>
      </c>
      <c r="DJ782" s="24" t="e">
        <f t="shared" ca="1" si="1038"/>
        <v>#N/A</v>
      </c>
      <c r="DK782" s="24" t="e">
        <f t="shared" ca="1" si="1038"/>
        <v>#N/A</v>
      </c>
      <c r="DL782" s="24" t="e">
        <f t="shared" ca="1" si="1038"/>
        <v>#N/A</v>
      </c>
    </row>
    <row r="783" spans="1:116" x14ac:dyDescent="0.4">
      <c r="D783" t="s">
        <v>759</v>
      </c>
      <c r="E783" s="8" t="str">
        <f t="shared" si="1033"/>
        <v>783 ASSETSALE-PV</v>
      </c>
      <c r="G783" s="145" t="s">
        <v>574</v>
      </c>
      <c r="H783" s="27"/>
      <c r="I783" s="78"/>
      <c r="J783" s="78"/>
      <c r="K783" s="19">
        <v>100000</v>
      </c>
      <c r="L783" s="19">
        <v>100000</v>
      </c>
      <c r="M783" s="19">
        <v>100000</v>
      </c>
      <c r="N783" s="19">
        <v>100000</v>
      </c>
      <c r="O783" s="19">
        <v>100000</v>
      </c>
      <c r="P783" s="19">
        <v>100000</v>
      </c>
      <c r="R783" s="33"/>
      <c r="S783" s="19" cm="1">
        <f t="array" ref="S783">INDEX($K:$P,ROW(),MATCH(S$3,$K$2:$P$2,0))</f>
        <v>100000</v>
      </c>
      <c r="T783" s="19" cm="1">
        <f t="array" ref="T783">INDEX($K:$P,ROW(),MATCH(T$3,$K$2:$P$2,0))</f>
        <v>100000</v>
      </c>
      <c r="U783" s="19" cm="1">
        <f t="array" ref="U783">INDEX($K:$P,ROW(),MATCH(U$3,$K$2:$P$2,0))</f>
        <v>100000</v>
      </c>
      <c r="V783" s="19" cm="1">
        <f t="array" ref="V783">INDEX($K:$P,ROW(),MATCH(V$3,$K$2:$P$2,0))</f>
        <v>100000</v>
      </c>
      <c r="W783" s="19" cm="1">
        <f t="array" ref="W783">INDEX($K:$P,ROW(),MATCH(W$3,$K$2:$P$2,0))</f>
        <v>100000</v>
      </c>
      <c r="X783" s="19" cm="1">
        <f t="array" ref="X783">INDEX($K:$P,ROW(),MATCH(X$3,$K$2:$P$2,0))</f>
        <v>100000</v>
      </c>
      <c r="Y783" s="19" cm="1">
        <f t="array" ref="Y783">INDEX($K:$P,ROW(),MATCH(Y$3,$K$2:$P$2,0))</f>
        <v>100000</v>
      </c>
      <c r="Z783" s="19" cm="1">
        <f t="array" ref="Z783">INDEX($K:$P,ROW(),MATCH(Z$3,$K$2:$P$2,0))</f>
        <v>100000</v>
      </c>
      <c r="AA783" s="19" cm="1">
        <f t="array" ref="AA783">INDEX($K:$P,ROW(),MATCH(AA$3,$K$2:$P$2,0))</f>
        <v>100000</v>
      </c>
      <c r="AB783" s="19" cm="1">
        <f t="array" ref="AB783">INDEX($K:$P,ROW(),MATCH(AB$3,$K$2:$P$2,0))</f>
        <v>100000</v>
      </c>
      <c r="AC783" s="19" cm="1">
        <f t="array" ref="AC783">INDEX($K:$P,ROW(),MATCH(AC$3,$K$2:$P$2,0))</f>
        <v>100000</v>
      </c>
      <c r="AD783" s="19" cm="1">
        <f t="array" ref="AD783">INDEX($K:$P,ROW(),MATCH(AD$3,$K$2:$P$2,0))</f>
        <v>100000</v>
      </c>
      <c r="AE783" s="19" cm="1">
        <f t="array" ref="AE783">INDEX($K:$P,ROW(),MATCH(AE$3,$K$2:$P$2,0))</f>
        <v>100000</v>
      </c>
      <c r="AF783" s="19" cm="1">
        <f t="array" ref="AF783">INDEX($K:$P,ROW(),MATCH(AF$3,$K$2:$P$2,0))</f>
        <v>100000</v>
      </c>
      <c r="AG783" s="19" cm="1">
        <f t="array" ref="AG783">INDEX($K:$P,ROW(),MATCH(AG$3,$K$2:$P$2,0))</f>
        <v>100000</v>
      </c>
      <c r="AH783" s="19" cm="1">
        <f t="array" ref="AH783">INDEX($K:$P,ROW(),MATCH(AH$3,$K$2:$P$2,0))</f>
        <v>100000</v>
      </c>
      <c r="AI783" s="19" cm="1">
        <f t="array" ref="AI783">INDEX($K:$P,ROW(),MATCH(AI$3,$K$2:$P$2,0))</f>
        <v>100000</v>
      </c>
      <c r="AJ783" s="19" cm="1">
        <f t="array" ref="AJ783">INDEX($K:$P,ROW(),MATCH(AJ$3,$K$2:$P$2,0))</f>
        <v>100000</v>
      </c>
      <c r="AK783" s="19" cm="1">
        <f t="array" ref="AK783">INDEX($K:$P,ROW(),MATCH(AK$3,$K$2:$P$2,0))</f>
        <v>100000</v>
      </c>
      <c r="AL783" s="19" cm="1">
        <f t="array" ref="AL783">INDEX($K:$P,ROW(),MATCH(AL$3,$K$2:$P$2,0))</f>
        <v>100000</v>
      </c>
      <c r="AM783" s="19" cm="1">
        <f t="array" ref="AM783">INDEX($K:$P,ROW(),MATCH(AM$3,$K$2:$P$2,0))</f>
        <v>100000</v>
      </c>
      <c r="AN783" s="19" cm="1">
        <f t="array" ref="AN783">INDEX($K:$P,ROW(),MATCH(AN$3,$K$2:$P$2,0))</f>
        <v>100000</v>
      </c>
      <c r="AO783" s="19" cm="1">
        <f t="array" ref="AO783">INDEX($K:$P,ROW(),MATCH(AO$3,$K$2:$P$2,0))</f>
        <v>100000</v>
      </c>
      <c r="AP783" s="19" cm="1">
        <f t="array" ref="AP783">INDEX($K:$P,ROW(),MATCH(AP$3,$K$2:$P$2,0))</f>
        <v>100000</v>
      </c>
      <c r="AQ783" s="19" cm="1">
        <f t="array" ref="AQ783">INDEX($K:$P,ROW(),MATCH(AQ$3,$K$2:$P$2,0))</f>
        <v>100000</v>
      </c>
      <c r="AR783" s="19" cm="1">
        <f t="array" ref="AR783">INDEX($K:$P,ROW(),MATCH(AR$3,$K$2:$P$2,0))</f>
        <v>100000</v>
      </c>
      <c r="AS783" s="19" cm="1">
        <f t="array" ref="AS783">INDEX($K:$P,ROW(),MATCH(AS$3,$K$2:$P$2,0))</f>
        <v>100000</v>
      </c>
      <c r="AT783" s="19" cm="1">
        <f t="array" ref="AT783">INDEX($K:$P,ROW(),MATCH(AT$3,$K$2:$P$2,0))</f>
        <v>100000</v>
      </c>
      <c r="AU783" s="19" cm="1">
        <f t="array" ref="AU783">INDEX($K:$P,ROW(),MATCH(AU$3,$K$2:$P$2,0))</f>
        <v>100000</v>
      </c>
      <c r="AV783" s="19" cm="1">
        <f t="array" ref="AV783">INDEX($K:$P,ROW(),MATCH(AV$3,$K$2:$P$2,0))</f>
        <v>100000</v>
      </c>
      <c r="AW783" s="19" cm="1">
        <f t="array" ref="AW783">INDEX($K:$P,ROW(),MATCH(AW$3,$K$2:$P$2,0))</f>
        <v>100000</v>
      </c>
      <c r="AX783" s="19" cm="1">
        <f t="array" ref="AX783">INDEX($K:$P,ROW(),MATCH(AX$3,$K$2:$P$2,0))</f>
        <v>100000</v>
      </c>
      <c r="AY783" s="19" cm="1">
        <f t="array" ref="AY783">INDEX($K:$P,ROW(),MATCH(AY$3,$K$2:$P$2,0))</f>
        <v>100000</v>
      </c>
      <c r="AZ783" s="19" cm="1">
        <f t="array" ref="AZ783">INDEX($K:$P,ROW(),MATCH(AZ$3,$K$2:$P$2,0))</f>
        <v>100000</v>
      </c>
      <c r="BA783" s="19" cm="1">
        <f t="array" ref="BA783">INDEX($K:$P,ROW(),MATCH(BA$3,$K$2:$P$2,0))</f>
        <v>100000</v>
      </c>
      <c r="BB783" s="19" cm="1">
        <f t="array" ref="BB783">INDEX($K:$P,ROW(),MATCH(BB$3,$K$2:$P$2,0))</f>
        <v>100000</v>
      </c>
      <c r="BC783" s="19" cm="1">
        <f t="array" ref="BC783">INDEX($K:$P,ROW(),MATCH(BC$3,$K$2:$P$2,0))</f>
        <v>100000</v>
      </c>
      <c r="BD783" s="19" cm="1">
        <f t="array" ref="BD783">INDEX($K:$P,ROW(),MATCH(BD$3,$K$2:$P$2,0))</f>
        <v>100000</v>
      </c>
      <c r="BE783" s="19" cm="1">
        <f t="array" ref="BE783">INDEX($K:$P,ROW(),MATCH(BE$3,$K$2:$P$2,0))</f>
        <v>100000</v>
      </c>
      <c r="BF783" s="19" cm="1">
        <f t="array" ref="BF783">INDEX($K:$P,ROW(),MATCH(BF$3,$K$2:$P$2,0))</f>
        <v>100000</v>
      </c>
      <c r="BG783" s="19" cm="1">
        <f t="array" ref="BG783">INDEX($K:$P,ROW(),MATCH(BG$3,$K$2:$P$2,0))</f>
        <v>100000</v>
      </c>
      <c r="BH783" s="19" cm="1">
        <f t="array" ref="BH783">INDEX($K:$P,ROW(),MATCH(BH$3,$K$2:$P$2,0))</f>
        <v>100000</v>
      </c>
      <c r="BI783" s="19" cm="1">
        <f t="array" ref="BI783">INDEX($K:$P,ROW(),MATCH(BI$3,$K$2:$P$2,0))</f>
        <v>100000</v>
      </c>
      <c r="BJ783" s="19" cm="1">
        <f t="array" ref="BJ783">INDEX($K:$P,ROW(),MATCH(BJ$3,$K$2:$P$2,0))</f>
        <v>100000</v>
      </c>
      <c r="BK783" s="19" cm="1">
        <f t="array" ref="BK783">INDEX($K:$P,ROW(),MATCH(BK$3,$K$2:$P$2,0))</f>
        <v>100000</v>
      </c>
      <c r="BL783" s="19" cm="1">
        <f t="array" ref="BL783">INDEX($K:$P,ROW(),MATCH(BL$3,$K$2:$P$2,0))</f>
        <v>100000</v>
      </c>
      <c r="BM783" s="19" cm="1">
        <f t="array" ref="BM783">INDEX($K:$P,ROW(),MATCH(BM$3,$K$2:$P$2,0))</f>
        <v>100000</v>
      </c>
      <c r="BN783" s="19" cm="1">
        <f t="array" ref="BN783">INDEX($K:$P,ROW(),MATCH(BN$3,$K$2:$P$2,0))</f>
        <v>100000</v>
      </c>
      <c r="BO783" s="19" cm="1">
        <f t="array" ref="BO783">INDEX($K:$P,ROW(),MATCH(BO$3,$K$2:$P$2,0))</f>
        <v>100000</v>
      </c>
      <c r="BP783" s="19" cm="1">
        <f t="array" ref="BP783">INDEX($K:$P,ROW(),MATCH(BP$3,$K$2:$P$2,0))</f>
        <v>100000</v>
      </c>
      <c r="BQ783" s="19" cm="1">
        <f t="array" ref="BQ783">INDEX($K:$P,ROW(),MATCH(BQ$3,$K$2:$P$2,0))</f>
        <v>100000</v>
      </c>
      <c r="BR783" s="19" cm="1">
        <f t="array" ref="BR783">INDEX($K:$P,ROW(),MATCH(BR$3,$K$2:$P$2,0))</f>
        <v>100000</v>
      </c>
      <c r="BS783" s="19" cm="1">
        <f t="array" ref="BS783">INDEX($K:$P,ROW(),MATCH(BS$3,$K$2:$P$2,0))</f>
        <v>100000</v>
      </c>
      <c r="BT783" s="19" cm="1">
        <f t="array" ref="BT783">INDEX($K:$P,ROW(),MATCH(BT$3,$K$2:$P$2,0))</f>
        <v>100000</v>
      </c>
      <c r="BU783" s="19" cm="1">
        <f t="array" ref="BU783">INDEX($K:$P,ROW(),MATCH(BU$3,$K$2:$P$2,0))</f>
        <v>100000</v>
      </c>
      <c r="BV783" s="19" cm="1">
        <f t="array" ref="BV783">INDEX($K:$P,ROW(),MATCH(BV$3,$K$2:$P$2,0))</f>
        <v>100000</v>
      </c>
      <c r="BW783" s="19" cm="1">
        <f t="array" ref="BW783">INDEX($K:$P,ROW(),MATCH(BW$3,$K$2:$P$2,0))</f>
        <v>100000</v>
      </c>
      <c r="BX783" s="19" cm="1">
        <f t="array" ref="BX783">INDEX($K:$P,ROW(),MATCH(BX$3,$K$2:$P$2,0))</f>
        <v>100000</v>
      </c>
      <c r="BY783" s="19" cm="1">
        <f t="array" ref="BY783">INDEX($K:$P,ROW(),MATCH(BY$3,$K$2:$P$2,0))</f>
        <v>100000</v>
      </c>
      <c r="BZ783" s="19" cm="1">
        <f t="array" ref="BZ783">INDEX($K:$P,ROW(),MATCH(BZ$3,$K$2:$P$2,0))</f>
        <v>100000</v>
      </c>
      <c r="CA783" s="19" cm="1">
        <f t="array" ref="CA783">INDEX($K:$P,ROW(),MATCH(CA$3,$K$2:$P$2,0))</f>
        <v>100000</v>
      </c>
      <c r="CB783" s="19" cm="1">
        <f t="array" ref="CB783">INDEX($K:$P,ROW(),MATCH(CB$3,$K$2:$P$2,0))</f>
        <v>100000</v>
      </c>
      <c r="CC783" s="19" cm="1">
        <f t="array" ref="CC783">INDEX($K:$P,ROW(),MATCH(CC$3,$K$2:$P$2,0))</f>
        <v>100000</v>
      </c>
      <c r="CD783" s="19" cm="1">
        <f t="array" ref="CD783">INDEX($K:$P,ROW(),MATCH(CD$3,$K$2:$P$2,0))</f>
        <v>100000</v>
      </c>
      <c r="CE783" s="19" cm="1">
        <f t="array" ref="CE783">INDEX($K:$P,ROW(),MATCH(CE$3,$K$2:$P$2,0))</f>
        <v>100000</v>
      </c>
      <c r="CF783" s="19" cm="1">
        <f t="array" ref="CF783">INDEX($K:$P,ROW(),MATCH(CF$3,$K$2:$P$2,0))</f>
        <v>100000</v>
      </c>
      <c r="CG783" s="19" cm="1">
        <f t="array" ref="CG783">INDEX($K:$P,ROW(),MATCH(CG$3,$K$2:$P$2,0))</f>
        <v>100000</v>
      </c>
      <c r="CH783" s="19" cm="1">
        <f t="array" ref="CH783">INDEX($K:$P,ROW(),MATCH(CH$3,$K$2:$P$2,0))</f>
        <v>100000</v>
      </c>
      <c r="CI783" s="19" cm="1">
        <f t="array" ref="CI783">INDEX($K:$P,ROW(),MATCH(CI$3,$K$2:$P$2,0))</f>
        <v>100000</v>
      </c>
      <c r="CJ783" s="19" cm="1">
        <f t="array" ref="CJ783">INDEX($K:$P,ROW(),MATCH(CJ$3,$K$2:$P$2,0))</f>
        <v>100000</v>
      </c>
      <c r="CK783" s="19" cm="1">
        <f t="array" ref="CK783">INDEX($K:$P,ROW(),MATCH(CK$3,$K$2:$P$2,0))</f>
        <v>100000</v>
      </c>
      <c r="CL783" s="19" cm="1">
        <f t="array" ref="CL783">INDEX($K:$P,ROW(),MATCH(CL$3,$K$2:$P$2,0))</f>
        <v>100000</v>
      </c>
      <c r="CN783" s="19" t="e" cm="1">
        <f t="array" ref="CN783">INDEX($K:$P,ROW(),MATCH(CN$3,$K$2:$P$2,0))</f>
        <v>#N/A</v>
      </c>
      <c r="CO783" s="19" t="e" cm="1">
        <f t="array" ref="CO783">INDEX($K:$P,ROW(),MATCH(CO$3,$K$2:$P$2,0))</f>
        <v>#N/A</v>
      </c>
      <c r="CP783" s="19" t="e" cm="1">
        <f t="array" ref="CP783">INDEX($K:$P,ROW(),MATCH(CP$3,$K$2:$P$2,0))</f>
        <v>#N/A</v>
      </c>
      <c r="CQ783" s="19" t="e" cm="1">
        <f t="array" ref="CQ783">INDEX($K:$P,ROW(),MATCH(CQ$3,$K$2:$P$2,0))</f>
        <v>#N/A</v>
      </c>
      <c r="CR783" s="19" t="e" cm="1">
        <f t="array" ref="CR783">INDEX($K:$P,ROW(),MATCH(CR$3,$K$2:$P$2,0))</f>
        <v>#N/A</v>
      </c>
      <c r="CS783" s="19" t="e" cm="1">
        <f t="array" ref="CS783">INDEX($K:$P,ROW(),MATCH(CS$3,$K$2:$P$2,0))</f>
        <v>#N/A</v>
      </c>
      <c r="CT783" s="19" t="e" cm="1">
        <f t="array" ref="CT783">INDEX($K:$P,ROW(),MATCH(CT$3,$K$2:$P$2,0))</f>
        <v>#N/A</v>
      </c>
      <c r="CU783" s="19" t="e" cm="1">
        <f t="array" ref="CU783">INDEX($K:$P,ROW(),MATCH(CU$3,$K$2:$P$2,0))</f>
        <v>#N/A</v>
      </c>
      <c r="CV783" s="19" t="e" cm="1">
        <f t="array" ref="CV783">INDEX($K:$P,ROW(),MATCH(CV$3,$K$2:$P$2,0))</f>
        <v>#N/A</v>
      </c>
      <c r="CW783" s="19" t="e" cm="1">
        <f t="array" ref="CW783">INDEX($K:$P,ROW(),MATCH(CW$3,$K$2:$P$2,0))</f>
        <v>#N/A</v>
      </c>
      <c r="CX783" s="19" t="e" cm="1">
        <f t="array" ref="CX783">INDEX($K:$P,ROW(),MATCH(CX$3,$K$2:$P$2,0))</f>
        <v>#N/A</v>
      </c>
      <c r="CY783" s="19" t="e" cm="1">
        <f t="array" ref="CY783">INDEX($K:$P,ROW(),MATCH(CY$3,$K$2:$P$2,0))</f>
        <v>#N/A</v>
      </c>
      <c r="CZ783" s="19" t="e" cm="1">
        <f t="array" ref="CZ783">INDEX($K:$P,ROW(),MATCH(CZ$3,$K$2:$P$2,0))</f>
        <v>#N/A</v>
      </c>
      <c r="DA783" s="19" t="e" cm="1">
        <f t="array" ref="DA783">INDEX($K:$P,ROW(),MATCH(DA$3,$K$2:$P$2,0))</f>
        <v>#N/A</v>
      </c>
      <c r="DB783" s="19" t="e" cm="1">
        <f t="array" ref="DB783">INDEX($K:$P,ROW(),MATCH(DB$3,$K$2:$P$2,0))</f>
        <v>#N/A</v>
      </c>
      <c r="DC783" s="19" t="e" cm="1">
        <f t="array" ref="DC783">INDEX($K:$P,ROW(),MATCH(DC$3,$K$2:$P$2,0))</f>
        <v>#N/A</v>
      </c>
      <c r="DD783" s="19" t="e" cm="1">
        <f t="array" ref="DD783">INDEX($K:$P,ROW(),MATCH(DD$3,$K$2:$P$2,0))</f>
        <v>#N/A</v>
      </c>
      <c r="DE783" s="19" t="e" cm="1">
        <f t="array" ref="DE783">INDEX($K:$P,ROW(),MATCH(DE$3,$K$2:$P$2,0))</f>
        <v>#N/A</v>
      </c>
      <c r="DF783" s="19" t="e" cm="1">
        <f t="array" ref="DF783">INDEX($K:$P,ROW(),MATCH(DF$3,$K$2:$P$2,0))</f>
        <v>#N/A</v>
      </c>
      <c r="DG783" s="19" t="e" cm="1">
        <f t="array" ref="DG783">INDEX($K:$P,ROW(),MATCH(DG$3,$K$2:$P$2,0))</f>
        <v>#N/A</v>
      </c>
      <c r="DH783" s="19" t="e" cm="1">
        <f t="array" ref="DH783">INDEX($K:$P,ROW(),MATCH(DH$3,$K$2:$P$2,0))</f>
        <v>#N/A</v>
      </c>
      <c r="DI783" s="19" t="e" cm="1">
        <f t="array" ref="DI783">INDEX($K:$P,ROW(),MATCH(DI$3,$K$2:$P$2,0))</f>
        <v>#N/A</v>
      </c>
      <c r="DJ783" s="19" t="e" cm="1">
        <f t="array" ref="DJ783">INDEX($K:$P,ROW(),MATCH(DJ$3,$K$2:$P$2,0))</f>
        <v>#N/A</v>
      </c>
      <c r="DK783" s="19" t="e" cm="1">
        <f t="array" ref="DK783">INDEX($K:$P,ROW(),MATCH(DK$3,$K$2:$P$2,0))</f>
        <v>#N/A</v>
      </c>
      <c r="DL783" s="19" t="e" cm="1">
        <f t="array" ref="DL783">INDEX($K:$P,ROW(),MATCH(DL$3,$K$2:$P$2,0))</f>
        <v>#N/A</v>
      </c>
    </row>
    <row r="784" spans="1:116" x14ac:dyDescent="0.4">
      <c r="D784" t="s">
        <v>759</v>
      </c>
      <c r="E784" s="8" t="str">
        <f t="shared" si="1033"/>
        <v>784 ASSETSALE-PV</v>
      </c>
      <c r="G784" s="158" t="str">
        <f>PROPER(G797&amp;"s constructed")</f>
        <v>Units Constructed</v>
      </c>
      <c r="H784" s="27"/>
      <c r="I784" s="78"/>
      <c r="J784" s="78"/>
      <c r="K784" s="24">
        <f ca="1">SUMIF($3:$3,K$2,784:784)</f>
        <v>14000000</v>
      </c>
      <c r="L784" s="24">
        <f ca="1">SUMIF($3:$3,L$2,784:784)</f>
        <v>0</v>
      </c>
      <c r="M784" s="24">
        <f ca="1">SUMIF($3:$3,M$2,784:784)</f>
        <v>0</v>
      </c>
      <c r="N784" s="24">
        <f ca="1">SUMIF($3:$3,N$2,784:784)</f>
        <v>0</v>
      </c>
      <c r="O784" s="24">
        <f ca="1">SUMIF($3:$3,O$2,784:784)</f>
        <v>0</v>
      </c>
      <c r="P784" s="24">
        <f ca="1">SUMIF($3:$3,P$2,784:784)</f>
        <v>0</v>
      </c>
      <c r="R784" s="33"/>
      <c r="S784" s="24" cm="1">
        <f t="array" aca="1" ref="S784" ca="1">INDIRECT(S770)*S783</f>
        <v>2000000</v>
      </c>
      <c r="T784" s="24" cm="1">
        <f t="array" aca="1" ref="T784" ca="1">INDIRECT(T770)*T783</f>
        <v>2000000</v>
      </c>
      <c r="U784" s="24" cm="1">
        <f t="array" aca="1" ref="U784" ca="1">INDIRECT(U770)*U783</f>
        <v>2000000</v>
      </c>
      <c r="V784" s="24" cm="1">
        <f t="array" aca="1" ref="V784" ca="1">INDIRECT(V770)*V783</f>
        <v>2000000</v>
      </c>
      <c r="W784" s="24" cm="1">
        <f t="array" aca="1" ref="W784" ca="1">INDIRECT(W770)*W783</f>
        <v>2000000</v>
      </c>
      <c r="X784" s="24" cm="1">
        <f t="array" aca="1" ref="X784" ca="1">INDIRECT(X770)*X783</f>
        <v>2000000</v>
      </c>
      <c r="Y784" s="24" cm="1">
        <f t="array" aca="1" ref="Y784" ca="1">INDIRECT(Y770)*Y783</f>
        <v>2000000</v>
      </c>
      <c r="Z784" s="24" cm="1">
        <f t="array" aca="1" ref="Z784" ca="1">INDIRECT(Z770)*Z783</f>
        <v>0</v>
      </c>
      <c r="AA784" s="24" cm="1">
        <f t="array" aca="1" ref="AA784" ca="1">INDIRECT(AA770)*AA783</f>
        <v>0</v>
      </c>
      <c r="AB784" s="24" cm="1">
        <f t="array" aca="1" ref="AB784" ca="1">INDIRECT(AB770)*AB783</f>
        <v>0</v>
      </c>
      <c r="AC784" s="24" cm="1">
        <f t="array" aca="1" ref="AC784" ca="1">INDIRECT(AC770)*AC783</f>
        <v>0</v>
      </c>
      <c r="AD784" s="24" cm="1">
        <f t="array" aca="1" ref="AD784" ca="1">INDIRECT(AD770)*AD783</f>
        <v>0</v>
      </c>
      <c r="AE784" s="24" cm="1">
        <f t="array" aca="1" ref="AE784" ca="1">INDIRECT(AE770)*AE783</f>
        <v>0</v>
      </c>
      <c r="AF784" s="24" cm="1">
        <f t="array" aca="1" ref="AF784" ca="1">INDIRECT(AF770)*AF783</f>
        <v>0</v>
      </c>
      <c r="AG784" s="24" cm="1">
        <f t="array" aca="1" ref="AG784" ca="1">INDIRECT(AG770)*AG783</f>
        <v>0</v>
      </c>
      <c r="AH784" s="24" cm="1">
        <f t="array" aca="1" ref="AH784" ca="1">INDIRECT(AH770)*AH783</f>
        <v>0</v>
      </c>
      <c r="AI784" s="24" cm="1">
        <f t="array" aca="1" ref="AI784" ca="1">INDIRECT(AI770)*AI783</f>
        <v>0</v>
      </c>
      <c r="AJ784" s="24" cm="1">
        <f t="array" aca="1" ref="AJ784" ca="1">INDIRECT(AJ770)*AJ783</f>
        <v>0</v>
      </c>
      <c r="AK784" s="24" cm="1">
        <f t="array" aca="1" ref="AK784" ca="1">INDIRECT(AK770)*AK783</f>
        <v>0</v>
      </c>
      <c r="AL784" s="24" cm="1">
        <f t="array" aca="1" ref="AL784" ca="1">INDIRECT(AL770)*AL783</f>
        <v>0</v>
      </c>
      <c r="AM784" s="24" cm="1">
        <f t="array" aca="1" ref="AM784" ca="1">INDIRECT(AM770)*AM783</f>
        <v>0</v>
      </c>
      <c r="AN784" s="24" cm="1">
        <f t="array" aca="1" ref="AN784" ca="1">INDIRECT(AN770)*AN783</f>
        <v>0</v>
      </c>
      <c r="AO784" s="24" cm="1">
        <f t="array" aca="1" ref="AO784" ca="1">INDIRECT(AO770)*AO783</f>
        <v>0</v>
      </c>
      <c r="AP784" s="24" cm="1">
        <f t="array" aca="1" ref="AP784" ca="1">INDIRECT(AP770)*AP783</f>
        <v>0</v>
      </c>
      <c r="AQ784" s="24" cm="1">
        <f t="array" aca="1" ref="AQ784" ca="1">INDIRECT(AQ770)*AQ783</f>
        <v>0</v>
      </c>
      <c r="AR784" s="24" cm="1">
        <f t="array" aca="1" ref="AR784" ca="1">INDIRECT(AR770)*AR783</f>
        <v>0</v>
      </c>
      <c r="AS784" s="24" cm="1">
        <f t="array" aca="1" ref="AS784" ca="1">INDIRECT(AS770)*AS783</f>
        <v>0</v>
      </c>
      <c r="AT784" s="24" cm="1">
        <f t="array" aca="1" ref="AT784" ca="1">INDIRECT(AT770)*AT783</f>
        <v>0</v>
      </c>
      <c r="AU784" s="24" cm="1">
        <f t="array" aca="1" ref="AU784" ca="1">INDIRECT(AU770)*AU783</f>
        <v>0</v>
      </c>
      <c r="AV784" s="24" cm="1">
        <f t="array" aca="1" ref="AV784" ca="1">INDIRECT(AV770)*AV783</f>
        <v>0</v>
      </c>
      <c r="AW784" s="24" cm="1">
        <f t="array" aca="1" ref="AW784" ca="1">INDIRECT(AW770)*AW783</f>
        <v>0</v>
      </c>
      <c r="AX784" s="24" cm="1">
        <f t="array" aca="1" ref="AX784" ca="1">INDIRECT(AX770)*AX783</f>
        <v>0</v>
      </c>
      <c r="AY784" s="24" cm="1">
        <f t="array" aca="1" ref="AY784" ca="1">INDIRECT(AY770)*AY783</f>
        <v>0</v>
      </c>
      <c r="AZ784" s="24" cm="1">
        <f t="array" aca="1" ref="AZ784" ca="1">INDIRECT(AZ770)*AZ783</f>
        <v>0</v>
      </c>
      <c r="BA784" s="24" cm="1">
        <f t="array" aca="1" ref="BA784" ca="1">INDIRECT(BA770)*BA783</f>
        <v>0</v>
      </c>
      <c r="BB784" s="24" cm="1">
        <f t="array" aca="1" ref="BB784" ca="1">INDIRECT(BB770)*BB783</f>
        <v>0</v>
      </c>
      <c r="BC784" s="24" cm="1">
        <f t="array" aca="1" ref="BC784" ca="1">INDIRECT(BC770)*BC783</f>
        <v>0</v>
      </c>
      <c r="BD784" s="24" cm="1">
        <f t="array" aca="1" ref="BD784" ca="1">INDIRECT(BD770)*BD783</f>
        <v>0</v>
      </c>
      <c r="BE784" s="24" cm="1">
        <f t="array" aca="1" ref="BE784" ca="1">INDIRECT(BE770)*BE783</f>
        <v>0</v>
      </c>
      <c r="BF784" s="24" cm="1">
        <f t="array" aca="1" ref="BF784" ca="1">INDIRECT(BF770)*BF783</f>
        <v>0</v>
      </c>
      <c r="BG784" s="24" cm="1">
        <f t="array" aca="1" ref="BG784" ca="1">INDIRECT(BG770)*BG783</f>
        <v>0</v>
      </c>
      <c r="BH784" s="24" cm="1">
        <f t="array" aca="1" ref="BH784" ca="1">INDIRECT(BH770)*BH783</f>
        <v>0</v>
      </c>
      <c r="BI784" s="24" cm="1">
        <f t="array" aca="1" ref="BI784" ca="1">INDIRECT(BI770)*BI783</f>
        <v>0</v>
      </c>
      <c r="BJ784" s="24" cm="1">
        <f t="array" aca="1" ref="BJ784" ca="1">INDIRECT(BJ770)*BJ783</f>
        <v>0</v>
      </c>
      <c r="BK784" s="24" cm="1">
        <f t="array" aca="1" ref="BK784" ca="1">INDIRECT(BK770)*BK783</f>
        <v>0</v>
      </c>
      <c r="BL784" s="24" cm="1">
        <f t="array" aca="1" ref="BL784" ca="1">INDIRECT(BL770)*BL783</f>
        <v>0</v>
      </c>
      <c r="BM784" s="24" cm="1">
        <f t="array" aca="1" ref="BM784" ca="1">INDIRECT(BM770)*BM783</f>
        <v>0</v>
      </c>
      <c r="BN784" s="24" cm="1">
        <f t="array" aca="1" ref="BN784" ca="1">INDIRECT(BN770)*BN783</f>
        <v>0</v>
      </c>
      <c r="BO784" s="24" cm="1">
        <f t="array" aca="1" ref="BO784" ca="1">INDIRECT(BO770)*BO783</f>
        <v>0</v>
      </c>
      <c r="BP784" s="24" cm="1">
        <f t="array" aca="1" ref="BP784" ca="1">INDIRECT(BP770)*BP783</f>
        <v>0</v>
      </c>
      <c r="BQ784" s="24" cm="1">
        <f t="array" aca="1" ref="BQ784" ca="1">INDIRECT(BQ770)*BQ783</f>
        <v>0</v>
      </c>
      <c r="BR784" s="24" cm="1">
        <f t="array" aca="1" ref="BR784" ca="1">INDIRECT(BR770)*BR783</f>
        <v>0</v>
      </c>
      <c r="BS784" s="24" cm="1">
        <f t="array" aca="1" ref="BS784" ca="1">INDIRECT(BS770)*BS783</f>
        <v>0</v>
      </c>
      <c r="BT784" s="24" cm="1">
        <f t="array" aca="1" ref="BT784" ca="1">INDIRECT(BT770)*BT783</f>
        <v>0</v>
      </c>
      <c r="BU784" s="24" cm="1">
        <f t="array" aca="1" ref="BU784" ca="1">INDIRECT(BU770)*BU783</f>
        <v>0</v>
      </c>
      <c r="BV784" s="24" cm="1">
        <f t="array" aca="1" ref="BV784" ca="1">INDIRECT(BV770)*BV783</f>
        <v>0</v>
      </c>
      <c r="BW784" s="24" cm="1">
        <f t="array" aca="1" ref="BW784" ca="1">INDIRECT(BW770)*BW783</f>
        <v>0</v>
      </c>
      <c r="BX784" s="24" cm="1">
        <f t="array" aca="1" ref="BX784" ca="1">INDIRECT(BX770)*BX783</f>
        <v>0</v>
      </c>
      <c r="BY784" s="24" cm="1">
        <f t="array" aca="1" ref="BY784" ca="1">INDIRECT(BY770)*BY783</f>
        <v>0</v>
      </c>
      <c r="BZ784" s="24" cm="1">
        <f t="array" aca="1" ref="BZ784" ca="1">INDIRECT(BZ770)*BZ783</f>
        <v>0</v>
      </c>
      <c r="CA784" s="24" cm="1">
        <f t="array" aca="1" ref="CA784" ca="1">INDIRECT(CA770)*CA783</f>
        <v>0</v>
      </c>
      <c r="CB784" s="24" cm="1">
        <f t="array" aca="1" ref="CB784" ca="1">INDIRECT(CB770)*CB783</f>
        <v>0</v>
      </c>
      <c r="CC784" s="24" cm="1">
        <f t="array" aca="1" ref="CC784" ca="1">INDIRECT(CC770)*CC783</f>
        <v>0</v>
      </c>
      <c r="CD784" s="24" cm="1">
        <f t="array" aca="1" ref="CD784" ca="1">INDIRECT(CD770)*CD783</f>
        <v>0</v>
      </c>
      <c r="CE784" s="24" cm="1">
        <f t="array" aca="1" ref="CE784" ca="1">INDIRECT(CE770)*CE783</f>
        <v>0</v>
      </c>
      <c r="CF784" s="24" cm="1">
        <f t="array" aca="1" ref="CF784" ca="1">INDIRECT(CF770)*CF783</f>
        <v>0</v>
      </c>
      <c r="CG784" s="24" cm="1">
        <f t="array" aca="1" ref="CG784" ca="1">INDIRECT(CG770)*CG783</f>
        <v>0</v>
      </c>
      <c r="CH784" s="24" cm="1">
        <f t="array" aca="1" ref="CH784" ca="1">INDIRECT(CH770)*CH783</f>
        <v>0</v>
      </c>
      <c r="CI784" s="24" cm="1">
        <f t="array" aca="1" ref="CI784" ca="1">INDIRECT(CI770)*CI783</f>
        <v>0</v>
      </c>
      <c r="CJ784" s="24" cm="1">
        <f t="array" aca="1" ref="CJ784" ca="1">INDIRECT(CJ770)*CJ783</f>
        <v>0</v>
      </c>
      <c r="CK784" s="24" cm="1">
        <f t="array" aca="1" ref="CK784" ca="1">INDIRECT(CK770)*CK783</f>
        <v>0</v>
      </c>
      <c r="CL784" s="24" cm="1">
        <f t="array" aca="1" ref="CL784" ca="1">INDIRECT(CL770)*CL783</f>
        <v>0</v>
      </c>
      <c r="CN784" s="24" t="e" cm="1">
        <f t="array" aca="1" ref="CN784" ca="1">INDIRECT(CN770)*CN783</f>
        <v>#REF!</v>
      </c>
      <c r="CO784" s="24" t="e" cm="1">
        <f t="array" aca="1" ref="CO784" ca="1">INDIRECT(CO770)*CO783</f>
        <v>#N/A</v>
      </c>
      <c r="CP784" s="24" t="e" cm="1">
        <f t="array" aca="1" ref="CP784" ca="1">INDIRECT(CP770)*CP783</f>
        <v>#N/A</v>
      </c>
      <c r="CQ784" s="24" t="e" cm="1">
        <f t="array" aca="1" ref="CQ784" ca="1">INDIRECT(CQ770)*CQ783</f>
        <v>#N/A</v>
      </c>
      <c r="CR784" s="24" t="e" cm="1">
        <f t="array" aca="1" ref="CR784" ca="1">INDIRECT(CR770)*CR783</f>
        <v>#N/A</v>
      </c>
      <c r="CS784" s="24" t="e" cm="1">
        <f t="array" aca="1" ref="CS784" ca="1">INDIRECT(CS770)*CS783</f>
        <v>#N/A</v>
      </c>
      <c r="CT784" s="24" t="e" cm="1">
        <f t="array" aca="1" ref="CT784" ca="1">INDIRECT(CT770)*CT783</f>
        <v>#N/A</v>
      </c>
      <c r="CU784" s="24" t="e" cm="1">
        <f t="array" aca="1" ref="CU784" ca="1">INDIRECT(CU770)*CU783</f>
        <v>#N/A</v>
      </c>
      <c r="CV784" s="24" t="e" cm="1">
        <f t="array" aca="1" ref="CV784" ca="1">INDIRECT(CV770)*CV783</f>
        <v>#N/A</v>
      </c>
      <c r="CW784" s="24" t="e" cm="1">
        <f t="array" aca="1" ref="CW784" ca="1">INDIRECT(CW770)*CW783</f>
        <v>#N/A</v>
      </c>
      <c r="CX784" s="24" t="e" cm="1">
        <f t="array" aca="1" ref="CX784" ca="1">INDIRECT(CX770)*CX783</f>
        <v>#N/A</v>
      </c>
      <c r="CY784" s="24" t="e" cm="1">
        <f t="array" aca="1" ref="CY784" ca="1">INDIRECT(CY770)*CY783</f>
        <v>#N/A</v>
      </c>
      <c r="CZ784" s="24" t="e" cm="1">
        <f t="array" aca="1" ref="CZ784" ca="1">INDIRECT(CZ770)*CZ783</f>
        <v>#N/A</v>
      </c>
      <c r="DA784" s="24" t="e" cm="1">
        <f t="array" aca="1" ref="DA784" ca="1">INDIRECT(DA770)*DA783</f>
        <v>#N/A</v>
      </c>
      <c r="DB784" s="24" t="e" cm="1">
        <f t="array" aca="1" ref="DB784" ca="1">INDIRECT(DB770)*DB783</f>
        <v>#N/A</v>
      </c>
      <c r="DC784" s="24" t="e" cm="1">
        <f t="array" aca="1" ref="DC784" ca="1">INDIRECT(DC770)*DC783</f>
        <v>#N/A</v>
      </c>
      <c r="DD784" s="24" t="e" cm="1">
        <f t="array" aca="1" ref="DD784" ca="1">INDIRECT(DD770)*DD783</f>
        <v>#N/A</v>
      </c>
      <c r="DE784" s="24" t="e" cm="1">
        <f t="array" aca="1" ref="DE784" ca="1">INDIRECT(DE770)*DE783</f>
        <v>#N/A</v>
      </c>
      <c r="DF784" s="24" t="e" cm="1">
        <f t="array" aca="1" ref="DF784" ca="1">INDIRECT(DF770)*DF783</f>
        <v>#N/A</v>
      </c>
      <c r="DG784" s="24" t="e" cm="1">
        <f t="array" aca="1" ref="DG784" ca="1">INDIRECT(DG770)*DG783</f>
        <v>#N/A</v>
      </c>
      <c r="DH784" s="24" t="e" cm="1">
        <f t="array" aca="1" ref="DH784" ca="1">INDIRECT(DH770)*DH783</f>
        <v>#N/A</v>
      </c>
      <c r="DI784" s="24" t="e" cm="1">
        <f t="array" aca="1" ref="DI784" ca="1">INDIRECT(DI770)*DI783</f>
        <v>#N/A</v>
      </c>
      <c r="DJ784" s="24" t="e" cm="1">
        <f t="array" aca="1" ref="DJ784" ca="1">INDIRECT(DJ770)*DJ783</f>
        <v>#N/A</v>
      </c>
      <c r="DK784" s="24" t="e" cm="1">
        <f t="array" aca="1" ref="DK784" ca="1">INDIRECT(DK770)*DK783</f>
        <v>#N/A</v>
      </c>
      <c r="DL784" s="24" t="e" cm="1">
        <f t="array" aca="1" ref="DL784" ca="1">INDIRECT(DL770)*DL783</f>
        <v>#N/A</v>
      </c>
    </row>
    <row r="785" spans="2:116" x14ac:dyDescent="0.4">
      <c r="D785" t="s">
        <v>759</v>
      </c>
      <c r="E785" s="8" t="str">
        <f t="shared" si="1033"/>
        <v>785 ASSETSALE-PV</v>
      </c>
      <c r="G785" s="158" t="str">
        <f>PROPER(G797)&amp;"s sold"</f>
        <v>Units sold</v>
      </c>
      <c r="H785" s="27"/>
      <c r="I785" s="78"/>
      <c r="J785" s="78"/>
      <c r="K785" s="24">
        <f ca="1">SUMIF($3:$3,K$2,785:785)</f>
        <v>0</v>
      </c>
      <c r="L785" s="24">
        <f ca="1">SUMIF($3:$3,L$2,785:785)</f>
        <v>-14000000</v>
      </c>
      <c r="M785" s="24">
        <f ca="1">SUMIF($3:$3,M$2,785:785)</f>
        <v>0</v>
      </c>
      <c r="N785" s="24">
        <f ca="1">SUMIF($3:$3,N$2,785:785)</f>
        <v>0</v>
      </c>
      <c r="O785" s="24">
        <f ca="1">SUMIF($3:$3,O$2,785:785)</f>
        <v>0</v>
      </c>
      <c r="P785" s="24">
        <f ca="1">SUMIF($3:$3,P$2,785:785)</f>
        <v>0</v>
      </c>
      <c r="R785" s="33"/>
      <c r="S785" s="251">
        <f t="shared" ref="S785:W785" ca="1" si="1039">OFFSET(S783,0,-$H784)*S779</f>
        <v>0</v>
      </c>
      <c r="T785" s="251">
        <f t="shared" ca="1" si="1039"/>
        <v>0</v>
      </c>
      <c r="U785" s="251">
        <f t="shared" ca="1" si="1039"/>
        <v>0</v>
      </c>
      <c r="V785" s="251">
        <f t="shared" ca="1" si="1039"/>
        <v>0</v>
      </c>
      <c r="W785" s="251">
        <f t="shared" ca="1" si="1039"/>
        <v>0</v>
      </c>
      <c r="X785" s="251">
        <f ca="1">OFFSET(X783,0,-$H784)*X779</f>
        <v>0</v>
      </c>
      <c r="Y785" s="251">
        <f t="shared" ref="Y785:CJ785" ca="1" si="1040">OFFSET(Y783,0,-$H784)*Y779</f>
        <v>0</v>
      </c>
      <c r="Z785" s="251">
        <f t="shared" ca="1" si="1040"/>
        <v>0</v>
      </c>
      <c r="AA785" s="251">
        <f t="shared" ca="1" si="1040"/>
        <v>0</v>
      </c>
      <c r="AB785" s="251">
        <f t="shared" ca="1" si="1040"/>
        <v>0</v>
      </c>
      <c r="AC785" s="251">
        <f t="shared" ca="1" si="1040"/>
        <v>0</v>
      </c>
      <c r="AD785" s="251">
        <f t="shared" ca="1" si="1040"/>
        <v>0</v>
      </c>
      <c r="AE785" s="251">
        <f t="shared" ca="1" si="1040"/>
        <v>-2000000</v>
      </c>
      <c r="AF785" s="251">
        <f t="shared" ca="1" si="1040"/>
        <v>-2000000</v>
      </c>
      <c r="AG785" s="251">
        <f t="shared" ca="1" si="1040"/>
        <v>-2000000</v>
      </c>
      <c r="AH785" s="251">
        <f t="shared" ca="1" si="1040"/>
        <v>-2000000</v>
      </c>
      <c r="AI785" s="251">
        <f t="shared" ca="1" si="1040"/>
        <v>-2000000</v>
      </c>
      <c r="AJ785" s="251">
        <f t="shared" ca="1" si="1040"/>
        <v>-2000000</v>
      </c>
      <c r="AK785" s="251">
        <f t="shared" ca="1" si="1040"/>
        <v>-2000000</v>
      </c>
      <c r="AL785" s="251">
        <f t="shared" ca="1" si="1040"/>
        <v>0</v>
      </c>
      <c r="AM785" s="251">
        <f t="shared" ca="1" si="1040"/>
        <v>0</v>
      </c>
      <c r="AN785" s="251">
        <f t="shared" ca="1" si="1040"/>
        <v>0</v>
      </c>
      <c r="AO785" s="251">
        <f t="shared" ca="1" si="1040"/>
        <v>0</v>
      </c>
      <c r="AP785" s="251">
        <f t="shared" ca="1" si="1040"/>
        <v>0</v>
      </c>
      <c r="AQ785" s="251">
        <f t="shared" ca="1" si="1040"/>
        <v>0</v>
      </c>
      <c r="AR785" s="251">
        <f t="shared" ca="1" si="1040"/>
        <v>0</v>
      </c>
      <c r="AS785" s="251">
        <f t="shared" ca="1" si="1040"/>
        <v>0</v>
      </c>
      <c r="AT785" s="251">
        <f t="shared" ca="1" si="1040"/>
        <v>0</v>
      </c>
      <c r="AU785" s="251">
        <f t="shared" ca="1" si="1040"/>
        <v>0</v>
      </c>
      <c r="AV785" s="251">
        <f t="shared" ca="1" si="1040"/>
        <v>0</v>
      </c>
      <c r="AW785" s="251">
        <f t="shared" ca="1" si="1040"/>
        <v>0</v>
      </c>
      <c r="AX785" s="251">
        <f t="shared" ca="1" si="1040"/>
        <v>0</v>
      </c>
      <c r="AY785" s="251">
        <f t="shared" ca="1" si="1040"/>
        <v>0</v>
      </c>
      <c r="AZ785" s="251">
        <f t="shared" ca="1" si="1040"/>
        <v>0</v>
      </c>
      <c r="BA785" s="251">
        <f t="shared" ca="1" si="1040"/>
        <v>0</v>
      </c>
      <c r="BB785" s="251">
        <f t="shared" ca="1" si="1040"/>
        <v>0</v>
      </c>
      <c r="BC785" s="251">
        <f t="shared" ca="1" si="1040"/>
        <v>0</v>
      </c>
      <c r="BD785" s="251">
        <f t="shared" ca="1" si="1040"/>
        <v>0</v>
      </c>
      <c r="BE785" s="251">
        <f t="shared" ca="1" si="1040"/>
        <v>0</v>
      </c>
      <c r="BF785" s="251">
        <f t="shared" ca="1" si="1040"/>
        <v>0</v>
      </c>
      <c r="BG785" s="251">
        <f t="shared" ca="1" si="1040"/>
        <v>0</v>
      </c>
      <c r="BH785" s="251">
        <f t="shared" ca="1" si="1040"/>
        <v>0</v>
      </c>
      <c r="BI785" s="251">
        <f t="shared" ca="1" si="1040"/>
        <v>0</v>
      </c>
      <c r="BJ785" s="251">
        <f t="shared" ca="1" si="1040"/>
        <v>0</v>
      </c>
      <c r="BK785" s="251">
        <f t="shared" ca="1" si="1040"/>
        <v>0</v>
      </c>
      <c r="BL785" s="251">
        <f t="shared" ca="1" si="1040"/>
        <v>0</v>
      </c>
      <c r="BM785" s="251">
        <f t="shared" ca="1" si="1040"/>
        <v>0</v>
      </c>
      <c r="BN785" s="251">
        <f t="shared" ca="1" si="1040"/>
        <v>0</v>
      </c>
      <c r="BO785" s="251">
        <f t="shared" ca="1" si="1040"/>
        <v>0</v>
      </c>
      <c r="BP785" s="251">
        <f t="shared" ca="1" si="1040"/>
        <v>0</v>
      </c>
      <c r="BQ785" s="251">
        <f t="shared" ca="1" si="1040"/>
        <v>0</v>
      </c>
      <c r="BR785" s="251">
        <f t="shared" ca="1" si="1040"/>
        <v>0</v>
      </c>
      <c r="BS785" s="251">
        <f t="shared" ca="1" si="1040"/>
        <v>0</v>
      </c>
      <c r="BT785" s="251">
        <f t="shared" ca="1" si="1040"/>
        <v>0</v>
      </c>
      <c r="BU785" s="251">
        <f t="shared" ca="1" si="1040"/>
        <v>0</v>
      </c>
      <c r="BV785" s="251">
        <f t="shared" ca="1" si="1040"/>
        <v>0</v>
      </c>
      <c r="BW785" s="251">
        <f t="shared" ca="1" si="1040"/>
        <v>0</v>
      </c>
      <c r="BX785" s="251">
        <f t="shared" ca="1" si="1040"/>
        <v>0</v>
      </c>
      <c r="BY785" s="251">
        <f t="shared" ca="1" si="1040"/>
        <v>0</v>
      </c>
      <c r="BZ785" s="251">
        <f t="shared" ca="1" si="1040"/>
        <v>0</v>
      </c>
      <c r="CA785" s="251">
        <f t="shared" ca="1" si="1040"/>
        <v>0</v>
      </c>
      <c r="CB785" s="251">
        <f t="shared" ca="1" si="1040"/>
        <v>0</v>
      </c>
      <c r="CC785" s="251">
        <f t="shared" ca="1" si="1040"/>
        <v>0</v>
      </c>
      <c r="CD785" s="251">
        <f t="shared" ca="1" si="1040"/>
        <v>0</v>
      </c>
      <c r="CE785" s="251">
        <f t="shared" ca="1" si="1040"/>
        <v>0</v>
      </c>
      <c r="CF785" s="251">
        <f t="shared" ca="1" si="1040"/>
        <v>0</v>
      </c>
      <c r="CG785" s="251">
        <f t="shared" ca="1" si="1040"/>
        <v>0</v>
      </c>
      <c r="CH785" s="251">
        <f t="shared" ca="1" si="1040"/>
        <v>0</v>
      </c>
      <c r="CI785" s="251">
        <f t="shared" ca="1" si="1040"/>
        <v>0</v>
      </c>
      <c r="CJ785" s="251">
        <f t="shared" ca="1" si="1040"/>
        <v>0</v>
      </c>
      <c r="CK785" s="251">
        <f t="shared" ref="CK785:CL785" ca="1" si="1041">OFFSET(CK783,0,-$H784)*CK779</f>
        <v>0</v>
      </c>
      <c r="CL785" s="251">
        <f t="shared" ca="1" si="1041"/>
        <v>0</v>
      </c>
      <c r="CN785" s="251" t="e">
        <f t="shared" ref="CN785" ca="1" si="1042">OFFSET(CN783,0,-$H784)*CN779</f>
        <v>#N/A</v>
      </c>
      <c r="CO785" s="251" t="e">
        <f t="shared" ref="CO785" ca="1" si="1043">OFFSET(CO783,0,-$H784)*CO779</f>
        <v>#N/A</v>
      </c>
      <c r="CP785" s="251" t="e">
        <f t="shared" ref="CP785" ca="1" si="1044">OFFSET(CP783,0,-$H784)*CP779</f>
        <v>#N/A</v>
      </c>
      <c r="CQ785" s="251" t="e">
        <f t="shared" ref="CQ785" ca="1" si="1045">OFFSET(CQ783,0,-$H784)*CQ779</f>
        <v>#N/A</v>
      </c>
      <c r="CR785" s="251" t="e">
        <f t="shared" ref="CR785" ca="1" si="1046">OFFSET(CR783,0,-$H784)*CR779</f>
        <v>#N/A</v>
      </c>
      <c r="CS785" s="251" t="e">
        <f t="shared" ref="CS785" ca="1" si="1047">OFFSET(CS783,0,-$H784)*CS779</f>
        <v>#N/A</v>
      </c>
      <c r="CT785" s="251" t="e">
        <f t="shared" ref="CT785" ca="1" si="1048">OFFSET(CT783,0,-$H784)*CT779</f>
        <v>#N/A</v>
      </c>
      <c r="CU785" s="251" t="e">
        <f t="shared" ref="CU785" ca="1" si="1049">OFFSET(CU783,0,-$H784)*CU779</f>
        <v>#N/A</v>
      </c>
      <c r="CV785" s="251" t="e">
        <f t="shared" ref="CV785" ca="1" si="1050">OFFSET(CV783,0,-$H784)*CV779</f>
        <v>#N/A</v>
      </c>
      <c r="CW785" s="251" t="e">
        <f t="shared" ref="CW785" ca="1" si="1051">OFFSET(CW783,0,-$H784)*CW779</f>
        <v>#N/A</v>
      </c>
      <c r="CX785" s="251" t="e">
        <f t="shared" ref="CX785" ca="1" si="1052">OFFSET(CX783,0,-$H784)*CX779</f>
        <v>#N/A</v>
      </c>
      <c r="CY785" s="251" t="e">
        <f t="shared" ref="CY785" ca="1" si="1053">OFFSET(CY783,0,-$H784)*CY779</f>
        <v>#N/A</v>
      </c>
      <c r="CZ785" s="251" t="e">
        <f t="shared" ref="CZ785" ca="1" si="1054">OFFSET(CZ783,0,-$H784)*CZ779</f>
        <v>#N/A</v>
      </c>
      <c r="DA785" s="251" t="e">
        <f t="shared" ref="DA785" ca="1" si="1055">OFFSET(DA783,0,-$H784)*DA779</f>
        <v>#N/A</v>
      </c>
      <c r="DB785" s="251" t="e">
        <f t="shared" ref="DB785" ca="1" si="1056">OFFSET(DB783,0,-$H784)*DB779</f>
        <v>#N/A</v>
      </c>
      <c r="DC785" s="251" t="e">
        <f t="shared" ref="DC785" ca="1" si="1057">OFFSET(DC783,0,-$H784)*DC779</f>
        <v>#N/A</v>
      </c>
      <c r="DD785" s="251" t="e">
        <f t="shared" ref="DD785" ca="1" si="1058">OFFSET(DD783,0,-$H784)*DD779</f>
        <v>#N/A</v>
      </c>
      <c r="DE785" s="251" t="e">
        <f t="shared" ref="DE785" ca="1" si="1059">OFFSET(DE783,0,-$H784)*DE779</f>
        <v>#N/A</v>
      </c>
      <c r="DF785" s="251" t="e">
        <f t="shared" ref="DF785" ca="1" si="1060">OFFSET(DF783,0,-$H784)*DF779</f>
        <v>#N/A</v>
      </c>
      <c r="DG785" s="251" t="e">
        <f t="shared" ref="DG785" ca="1" si="1061">OFFSET(DG783,0,-$H784)*DG779</f>
        <v>#N/A</v>
      </c>
      <c r="DH785" s="251" t="e">
        <f t="shared" ref="DH785" ca="1" si="1062">OFFSET(DH783,0,-$H784)*DH779</f>
        <v>#N/A</v>
      </c>
      <c r="DI785" s="251" t="e">
        <f t="shared" ref="DI785" ca="1" si="1063">OFFSET(DI783,0,-$H784)*DI779</f>
        <v>#N/A</v>
      </c>
      <c r="DJ785" s="251" t="e">
        <f t="shared" ref="DJ785" ca="1" si="1064">OFFSET(DJ783,0,-$H784)*DJ779</f>
        <v>#N/A</v>
      </c>
      <c r="DK785" s="251" t="e">
        <f t="shared" ref="DK785" ca="1" si="1065">OFFSET(DK783,0,-$H784)*DK779</f>
        <v>#N/A</v>
      </c>
      <c r="DL785" s="251" t="e">
        <f t="shared" ref="DL785" ca="1" si="1066">OFFSET(DL783,0,-$H784)*DL779</f>
        <v>#N/A</v>
      </c>
    </row>
    <row r="786" spans="2:116" x14ac:dyDescent="0.4">
      <c r="C786" t="s">
        <v>240</v>
      </c>
      <c r="D786" t="s">
        <v>759</v>
      </c>
      <c r="E786" s="8" t="str">
        <f t="shared" si="1033"/>
        <v>786 ASSETSALE-PV</v>
      </c>
      <c r="G786" s="126" t="str">
        <f>"Net fixed assets - "&amp;SUBSTITUTE(G796,":","")</f>
        <v>Net fixed assets - (Primary label)</v>
      </c>
      <c r="H786" s="27"/>
      <c r="I786" s="78"/>
      <c r="J786" s="78"/>
      <c r="K786" s="118">
        <f t="shared" ref="K786:P786" ca="1" si="1067">SUMIF($4:$4,K$2,786:786)</f>
        <v>14000000</v>
      </c>
      <c r="L786" s="118">
        <f t="shared" ca="1" si="1067"/>
        <v>0</v>
      </c>
      <c r="M786" s="118">
        <f t="shared" ca="1" si="1067"/>
        <v>0</v>
      </c>
      <c r="N786" s="118">
        <f t="shared" ca="1" si="1067"/>
        <v>0</v>
      </c>
      <c r="O786" s="118">
        <f t="shared" ca="1" si="1067"/>
        <v>0</v>
      </c>
      <c r="P786" s="118">
        <f t="shared" ca="1" si="1067"/>
        <v>0</v>
      </c>
      <c r="R786" s="33"/>
      <c r="S786" s="118">
        <f ca="1">SUM(S784:S785,S782)</f>
        <v>2000000</v>
      </c>
      <c r="T786" s="118">
        <f t="shared" ref="T786:CE786" ca="1" si="1068">SUM(T784:T785,T782)</f>
        <v>4000000</v>
      </c>
      <c r="U786" s="118">
        <f t="shared" ca="1" si="1068"/>
        <v>6000000</v>
      </c>
      <c r="V786" s="118">
        <f t="shared" ca="1" si="1068"/>
        <v>8000000</v>
      </c>
      <c r="W786" s="118">
        <f t="shared" ca="1" si="1068"/>
        <v>10000000</v>
      </c>
      <c r="X786" s="118">
        <f t="shared" ca="1" si="1068"/>
        <v>12000000</v>
      </c>
      <c r="Y786" s="118">
        <f t="shared" ca="1" si="1068"/>
        <v>14000000</v>
      </c>
      <c r="Z786" s="118">
        <f t="shared" ca="1" si="1068"/>
        <v>14000000</v>
      </c>
      <c r="AA786" s="118">
        <f t="shared" ca="1" si="1068"/>
        <v>14000000</v>
      </c>
      <c r="AB786" s="118">
        <f t="shared" ca="1" si="1068"/>
        <v>14000000</v>
      </c>
      <c r="AC786" s="118">
        <f t="shared" ca="1" si="1068"/>
        <v>14000000</v>
      </c>
      <c r="AD786" s="118">
        <f t="shared" ca="1" si="1068"/>
        <v>14000000</v>
      </c>
      <c r="AE786" s="118">
        <f t="shared" ca="1" si="1068"/>
        <v>12000000</v>
      </c>
      <c r="AF786" s="118">
        <f t="shared" ca="1" si="1068"/>
        <v>10000000</v>
      </c>
      <c r="AG786" s="118">
        <f t="shared" ca="1" si="1068"/>
        <v>8000000</v>
      </c>
      <c r="AH786" s="118">
        <f t="shared" ca="1" si="1068"/>
        <v>6000000</v>
      </c>
      <c r="AI786" s="118">
        <f t="shared" ca="1" si="1068"/>
        <v>4000000</v>
      </c>
      <c r="AJ786" s="118">
        <f t="shared" ca="1" si="1068"/>
        <v>2000000</v>
      </c>
      <c r="AK786" s="118">
        <f t="shared" ca="1" si="1068"/>
        <v>0</v>
      </c>
      <c r="AL786" s="118">
        <f t="shared" ca="1" si="1068"/>
        <v>0</v>
      </c>
      <c r="AM786" s="118">
        <f t="shared" ca="1" si="1068"/>
        <v>0</v>
      </c>
      <c r="AN786" s="118">
        <f t="shared" ca="1" si="1068"/>
        <v>0</v>
      </c>
      <c r="AO786" s="118">
        <f t="shared" ca="1" si="1068"/>
        <v>0</v>
      </c>
      <c r="AP786" s="118">
        <f t="shared" ca="1" si="1068"/>
        <v>0</v>
      </c>
      <c r="AQ786" s="118">
        <f t="shared" ca="1" si="1068"/>
        <v>0</v>
      </c>
      <c r="AR786" s="118">
        <f t="shared" ca="1" si="1068"/>
        <v>0</v>
      </c>
      <c r="AS786" s="118">
        <f t="shared" ca="1" si="1068"/>
        <v>0</v>
      </c>
      <c r="AT786" s="118">
        <f t="shared" ca="1" si="1068"/>
        <v>0</v>
      </c>
      <c r="AU786" s="118">
        <f t="shared" ca="1" si="1068"/>
        <v>0</v>
      </c>
      <c r="AV786" s="118">
        <f t="shared" ca="1" si="1068"/>
        <v>0</v>
      </c>
      <c r="AW786" s="118">
        <f t="shared" ca="1" si="1068"/>
        <v>0</v>
      </c>
      <c r="AX786" s="118">
        <f t="shared" ca="1" si="1068"/>
        <v>0</v>
      </c>
      <c r="AY786" s="118">
        <f t="shared" ca="1" si="1068"/>
        <v>0</v>
      </c>
      <c r="AZ786" s="118">
        <f t="shared" ca="1" si="1068"/>
        <v>0</v>
      </c>
      <c r="BA786" s="118">
        <f t="shared" ca="1" si="1068"/>
        <v>0</v>
      </c>
      <c r="BB786" s="118">
        <f t="shared" ca="1" si="1068"/>
        <v>0</v>
      </c>
      <c r="BC786" s="118">
        <f t="shared" ca="1" si="1068"/>
        <v>0</v>
      </c>
      <c r="BD786" s="118">
        <f t="shared" ca="1" si="1068"/>
        <v>0</v>
      </c>
      <c r="BE786" s="118">
        <f t="shared" ca="1" si="1068"/>
        <v>0</v>
      </c>
      <c r="BF786" s="118">
        <f t="shared" ca="1" si="1068"/>
        <v>0</v>
      </c>
      <c r="BG786" s="118">
        <f t="shared" ca="1" si="1068"/>
        <v>0</v>
      </c>
      <c r="BH786" s="118">
        <f t="shared" ca="1" si="1068"/>
        <v>0</v>
      </c>
      <c r="BI786" s="118">
        <f t="shared" ca="1" si="1068"/>
        <v>0</v>
      </c>
      <c r="BJ786" s="118">
        <f t="shared" ca="1" si="1068"/>
        <v>0</v>
      </c>
      <c r="BK786" s="118">
        <f t="shared" ca="1" si="1068"/>
        <v>0</v>
      </c>
      <c r="BL786" s="118">
        <f t="shared" ca="1" si="1068"/>
        <v>0</v>
      </c>
      <c r="BM786" s="118">
        <f t="shared" ca="1" si="1068"/>
        <v>0</v>
      </c>
      <c r="BN786" s="118">
        <f t="shared" ca="1" si="1068"/>
        <v>0</v>
      </c>
      <c r="BO786" s="118">
        <f t="shared" ca="1" si="1068"/>
        <v>0</v>
      </c>
      <c r="BP786" s="118">
        <f t="shared" ca="1" si="1068"/>
        <v>0</v>
      </c>
      <c r="BQ786" s="118">
        <f t="shared" ca="1" si="1068"/>
        <v>0</v>
      </c>
      <c r="BR786" s="118">
        <f t="shared" ca="1" si="1068"/>
        <v>0</v>
      </c>
      <c r="BS786" s="118">
        <f t="shared" ca="1" si="1068"/>
        <v>0</v>
      </c>
      <c r="BT786" s="118">
        <f t="shared" ca="1" si="1068"/>
        <v>0</v>
      </c>
      <c r="BU786" s="118">
        <f t="shared" ca="1" si="1068"/>
        <v>0</v>
      </c>
      <c r="BV786" s="118">
        <f t="shared" ca="1" si="1068"/>
        <v>0</v>
      </c>
      <c r="BW786" s="118">
        <f t="shared" ca="1" si="1068"/>
        <v>0</v>
      </c>
      <c r="BX786" s="118">
        <f t="shared" ca="1" si="1068"/>
        <v>0</v>
      </c>
      <c r="BY786" s="118">
        <f t="shared" ca="1" si="1068"/>
        <v>0</v>
      </c>
      <c r="BZ786" s="118">
        <f t="shared" ca="1" si="1068"/>
        <v>0</v>
      </c>
      <c r="CA786" s="118">
        <f t="shared" ca="1" si="1068"/>
        <v>0</v>
      </c>
      <c r="CB786" s="118">
        <f t="shared" ca="1" si="1068"/>
        <v>0</v>
      </c>
      <c r="CC786" s="118">
        <f t="shared" ca="1" si="1068"/>
        <v>0</v>
      </c>
      <c r="CD786" s="118">
        <f t="shared" ca="1" si="1068"/>
        <v>0</v>
      </c>
      <c r="CE786" s="118">
        <f t="shared" ca="1" si="1068"/>
        <v>0</v>
      </c>
      <c r="CF786" s="118">
        <f t="shared" ref="CF786:CL786" ca="1" si="1069">SUM(CF784:CF785,CF782)</f>
        <v>0</v>
      </c>
      <c r="CG786" s="118">
        <f t="shared" ca="1" si="1069"/>
        <v>0</v>
      </c>
      <c r="CH786" s="118">
        <f t="shared" ca="1" si="1069"/>
        <v>0</v>
      </c>
      <c r="CI786" s="118">
        <f t="shared" ca="1" si="1069"/>
        <v>0</v>
      </c>
      <c r="CJ786" s="118">
        <f t="shared" ca="1" si="1069"/>
        <v>0</v>
      </c>
      <c r="CK786" s="118">
        <f t="shared" ca="1" si="1069"/>
        <v>0</v>
      </c>
      <c r="CL786" s="118">
        <f t="shared" ca="1" si="1069"/>
        <v>0</v>
      </c>
      <c r="CN786" s="118" t="e">
        <f t="shared" ref="CN786" ca="1" si="1070">SUM(CN784:CN785,CN782)</f>
        <v>#REF!</v>
      </c>
      <c r="CO786" s="118" t="e">
        <f t="shared" ref="CO786" ca="1" si="1071">SUM(CO784:CO785,CO782)</f>
        <v>#N/A</v>
      </c>
      <c r="CP786" s="118" t="e">
        <f t="shared" ref="CP786" ca="1" si="1072">SUM(CP784:CP785,CP782)</f>
        <v>#N/A</v>
      </c>
      <c r="CQ786" s="118" t="e">
        <f t="shared" ref="CQ786" ca="1" si="1073">SUM(CQ784:CQ785,CQ782)</f>
        <v>#N/A</v>
      </c>
      <c r="CR786" s="118" t="e">
        <f t="shared" ref="CR786" ca="1" si="1074">SUM(CR784:CR785,CR782)</f>
        <v>#N/A</v>
      </c>
      <c r="CS786" s="118" t="e">
        <f t="shared" ref="CS786" ca="1" si="1075">SUM(CS784:CS785,CS782)</f>
        <v>#N/A</v>
      </c>
      <c r="CT786" s="118" t="e">
        <f t="shared" ref="CT786" ca="1" si="1076">SUM(CT784:CT785,CT782)</f>
        <v>#N/A</v>
      </c>
      <c r="CU786" s="118" t="e">
        <f t="shared" ref="CU786" ca="1" si="1077">SUM(CU784:CU785,CU782)</f>
        <v>#N/A</v>
      </c>
      <c r="CV786" s="118" t="e">
        <f t="shared" ref="CV786" ca="1" si="1078">SUM(CV784:CV785,CV782)</f>
        <v>#N/A</v>
      </c>
      <c r="CW786" s="118" t="e">
        <f t="shared" ref="CW786" ca="1" si="1079">SUM(CW784:CW785,CW782)</f>
        <v>#N/A</v>
      </c>
      <c r="CX786" s="118" t="e">
        <f t="shared" ref="CX786" ca="1" si="1080">SUM(CX784:CX785,CX782)</f>
        <v>#N/A</v>
      </c>
      <c r="CY786" s="118" t="e">
        <f t="shared" ref="CY786" ca="1" si="1081">SUM(CY784:CY785,CY782)</f>
        <v>#N/A</v>
      </c>
      <c r="CZ786" s="118" t="e">
        <f t="shared" ref="CZ786" ca="1" si="1082">SUM(CZ784:CZ785,CZ782)</f>
        <v>#N/A</v>
      </c>
      <c r="DA786" s="118" t="e">
        <f t="shared" ref="DA786" ca="1" si="1083">SUM(DA784:DA785,DA782)</f>
        <v>#N/A</v>
      </c>
      <c r="DB786" s="118" t="e">
        <f t="shared" ref="DB786" ca="1" si="1084">SUM(DB784:DB785,DB782)</f>
        <v>#N/A</v>
      </c>
      <c r="DC786" s="118" t="e">
        <f t="shared" ref="DC786" ca="1" si="1085">SUM(DC784:DC785,DC782)</f>
        <v>#N/A</v>
      </c>
      <c r="DD786" s="118" t="e">
        <f t="shared" ref="DD786" ca="1" si="1086">SUM(DD784:DD785,DD782)</f>
        <v>#N/A</v>
      </c>
      <c r="DE786" s="118" t="e">
        <f t="shared" ref="DE786" ca="1" si="1087">SUM(DE784:DE785,DE782)</f>
        <v>#N/A</v>
      </c>
      <c r="DF786" s="118" t="e">
        <f t="shared" ref="DF786" ca="1" si="1088">SUM(DF784:DF785,DF782)</f>
        <v>#N/A</v>
      </c>
      <c r="DG786" s="118" t="e">
        <f t="shared" ref="DG786" ca="1" si="1089">SUM(DG784:DG785,DG782)</f>
        <v>#N/A</v>
      </c>
      <c r="DH786" s="118" t="e">
        <f t="shared" ref="DH786" ca="1" si="1090">SUM(DH784:DH785,DH782)</f>
        <v>#N/A</v>
      </c>
      <c r="DI786" s="118" t="e">
        <f t="shared" ref="DI786" ca="1" si="1091">SUM(DI784:DI785,DI782)</f>
        <v>#N/A</v>
      </c>
      <c r="DJ786" s="118" t="e">
        <f t="shared" ref="DJ786" ca="1" si="1092">SUM(DJ784:DJ785,DJ782)</f>
        <v>#N/A</v>
      </c>
      <c r="DK786" s="118" t="e">
        <f t="shared" ref="DK786" ca="1" si="1093">SUM(DK784:DK785,DK782)</f>
        <v>#N/A</v>
      </c>
      <c r="DL786" s="118" t="e">
        <f t="shared" ref="DL786" ca="1" si="1094">SUM(DL784:DL785,DL782)</f>
        <v>#N/A</v>
      </c>
    </row>
    <row r="787" spans="2:116" x14ac:dyDescent="0.4">
      <c r="D787" t="s">
        <v>759</v>
      </c>
      <c r="E787" s="8" t="str">
        <f t="shared" si="1033"/>
        <v>787 ASSETSALE-PV</v>
      </c>
      <c r="G787" s="126"/>
      <c r="H787" s="27"/>
      <c r="I787" s="78"/>
      <c r="J787" s="78"/>
      <c r="K787" s="33"/>
      <c r="L787" s="33"/>
      <c r="M787" s="33"/>
      <c r="N787" s="33"/>
      <c r="O787" s="33"/>
      <c r="P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3"/>
      <c r="AV787" s="33"/>
      <c r="AW787" s="33"/>
      <c r="AX787" s="33"/>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c r="BV787" s="33"/>
      <c r="BW787" s="33"/>
      <c r="BX787" s="33"/>
      <c r="BY787" s="33"/>
      <c r="BZ787" s="33"/>
      <c r="CA787" s="33"/>
      <c r="CB787" s="33"/>
      <c r="CC787" s="33"/>
      <c r="CD787" s="33"/>
      <c r="CE787" s="33"/>
      <c r="CF787" s="33"/>
      <c r="CG787" s="33"/>
      <c r="CH787" s="33"/>
      <c r="CI787" s="33"/>
      <c r="CJ787" s="33"/>
      <c r="CK787" s="33"/>
      <c r="CL787" s="33"/>
      <c r="CN787" s="33"/>
      <c r="CO787" s="33"/>
      <c r="CP787" s="33"/>
      <c r="CQ787" s="33"/>
      <c r="CR787" s="33"/>
      <c r="CS787" s="33"/>
      <c r="CT787" s="33"/>
      <c r="CU787" s="33"/>
      <c r="CV787" s="33"/>
      <c r="CW787" s="33"/>
      <c r="CX787" s="33"/>
      <c r="CY787" s="33"/>
      <c r="CZ787" s="33"/>
      <c r="DA787" s="33"/>
      <c r="DB787" s="33"/>
      <c r="DC787" s="33"/>
      <c r="DD787" s="33"/>
      <c r="DE787" s="33"/>
      <c r="DF787" s="33"/>
      <c r="DG787" s="33"/>
      <c r="DH787" s="33"/>
      <c r="DI787" s="33"/>
      <c r="DJ787" s="33"/>
      <c r="DK787" s="33"/>
      <c r="DL787" s="33"/>
    </row>
    <row r="788" spans="2:116" x14ac:dyDescent="0.4">
      <c r="B788" t="str">
        <f>E788</f>
        <v>788 ASSETSALE-PV</v>
      </c>
      <c r="D788" t="s">
        <v>759</v>
      </c>
      <c r="E788" s="8" t="str">
        <f t="shared" si="1033"/>
        <v>788 ASSETSALE-PV</v>
      </c>
      <c r="G788" s="145" t="str">
        <f>"Sales price per "&amp;G797</f>
        <v>Sales price per Unit</v>
      </c>
      <c r="H788" s="12"/>
      <c r="I788" s="60"/>
      <c r="J788" s="60"/>
      <c r="K788" s="139">
        <v>200000</v>
      </c>
      <c r="L788" s="139">
        <v>200000</v>
      </c>
      <c r="M788" s="139">
        <v>200000</v>
      </c>
      <c r="N788" s="139">
        <v>200000</v>
      </c>
      <c r="O788" s="139">
        <v>200000</v>
      </c>
      <c r="P788" s="139">
        <v>200000</v>
      </c>
      <c r="R788" s="19"/>
      <c r="S788" s="140" cm="1">
        <f t="array" ref="S788">INDEX($K:$P,ROW(),MATCH(S$3,$K$2:$P$2,0))</f>
        <v>200000</v>
      </c>
      <c r="T788" s="140" cm="1">
        <f t="array" ref="T788">INDEX($K:$P,ROW(),MATCH(T$3,$K$2:$P$2,0))</f>
        <v>200000</v>
      </c>
      <c r="U788" s="140" cm="1">
        <f t="array" ref="U788">INDEX($K:$P,ROW(),MATCH(U$3,$K$2:$P$2,0))</f>
        <v>200000</v>
      </c>
      <c r="V788" s="140" cm="1">
        <f t="array" ref="V788">INDEX($K:$P,ROW(),MATCH(V$3,$K$2:$P$2,0))</f>
        <v>200000</v>
      </c>
      <c r="W788" s="140" cm="1">
        <f t="array" ref="W788">INDEX($K:$P,ROW(),MATCH(W$3,$K$2:$P$2,0))</f>
        <v>200000</v>
      </c>
      <c r="X788" s="140" cm="1">
        <f t="array" ref="X788">INDEX($K:$P,ROW(),MATCH(X$3,$K$2:$P$2,0))</f>
        <v>200000</v>
      </c>
      <c r="Y788" s="140" cm="1">
        <f t="array" ref="Y788">INDEX($K:$P,ROW(),MATCH(Y$3,$K$2:$P$2,0))</f>
        <v>200000</v>
      </c>
      <c r="Z788" s="140" cm="1">
        <f t="array" ref="Z788">INDEX($K:$P,ROW(),MATCH(Z$3,$K$2:$P$2,0))</f>
        <v>200000</v>
      </c>
      <c r="AA788" s="140" cm="1">
        <f t="array" ref="AA788">INDEX($K:$P,ROW(),MATCH(AA$3,$K$2:$P$2,0))</f>
        <v>200000</v>
      </c>
      <c r="AB788" s="140" cm="1">
        <f t="array" ref="AB788">INDEX($K:$P,ROW(),MATCH(AB$3,$K$2:$P$2,0))</f>
        <v>200000</v>
      </c>
      <c r="AC788" s="140" cm="1">
        <f t="array" ref="AC788">INDEX($K:$P,ROW(),MATCH(AC$3,$K$2:$P$2,0))</f>
        <v>200000</v>
      </c>
      <c r="AD788" s="140" cm="1">
        <f t="array" ref="AD788">INDEX($K:$P,ROW(),MATCH(AD$3,$K$2:$P$2,0))</f>
        <v>200000</v>
      </c>
      <c r="AE788" s="140" cm="1">
        <f t="array" ref="AE788">INDEX($K:$P,ROW(),MATCH(AE$3,$K$2:$P$2,0))</f>
        <v>200000</v>
      </c>
      <c r="AF788" s="140" cm="1">
        <f t="array" ref="AF788">INDEX($K:$P,ROW(),MATCH(AF$3,$K$2:$P$2,0))</f>
        <v>200000</v>
      </c>
      <c r="AG788" s="140" cm="1">
        <f t="array" ref="AG788">INDEX($K:$P,ROW(),MATCH(AG$3,$K$2:$P$2,0))</f>
        <v>200000</v>
      </c>
      <c r="AH788" s="140" cm="1">
        <f t="array" ref="AH788">INDEX($K:$P,ROW(),MATCH(AH$3,$K$2:$P$2,0))</f>
        <v>200000</v>
      </c>
      <c r="AI788" s="140" cm="1">
        <f t="array" ref="AI788">INDEX($K:$P,ROW(),MATCH(AI$3,$K$2:$P$2,0))</f>
        <v>200000</v>
      </c>
      <c r="AJ788" s="140" cm="1">
        <f t="array" ref="AJ788">INDEX($K:$P,ROW(),MATCH(AJ$3,$K$2:$P$2,0))</f>
        <v>200000</v>
      </c>
      <c r="AK788" s="140" cm="1">
        <f t="array" ref="AK788">INDEX($K:$P,ROW(),MATCH(AK$3,$K$2:$P$2,0))</f>
        <v>200000</v>
      </c>
      <c r="AL788" s="140" cm="1">
        <f t="array" ref="AL788">INDEX($K:$P,ROW(),MATCH(AL$3,$K$2:$P$2,0))</f>
        <v>200000</v>
      </c>
      <c r="AM788" s="140" cm="1">
        <f t="array" ref="AM788">INDEX($K:$P,ROW(),MATCH(AM$3,$K$2:$P$2,0))</f>
        <v>200000</v>
      </c>
      <c r="AN788" s="140" cm="1">
        <f t="array" ref="AN788">INDEX($K:$P,ROW(),MATCH(AN$3,$K$2:$P$2,0))</f>
        <v>200000</v>
      </c>
      <c r="AO788" s="140" cm="1">
        <f t="array" ref="AO788">INDEX($K:$P,ROW(),MATCH(AO$3,$K$2:$P$2,0))</f>
        <v>200000</v>
      </c>
      <c r="AP788" s="140" cm="1">
        <f t="array" ref="AP788">INDEX($K:$P,ROW(),MATCH(AP$3,$K$2:$P$2,0))</f>
        <v>200000</v>
      </c>
      <c r="AQ788" s="140" cm="1">
        <f t="array" ref="AQ788">INDEX($K:$P,ROW(),MATCH(AQ$3,$K$2:$P$2,0))</f>
        <v>200000</v>
      </c>
      <c r="AR788" s="140" cm="1">
        <f t="array" ref="AR788">INDEX($K:$P,ROW(),MATCH(AR$3,$K$2:$P$2,0))</f>
        <v>200000</v>
      </c>
      <c r="AS788" s="140" cm="1">
        <f t="array" ref="AS788">INDEX($K:$P,ROW(),MATCH(AS$3,$K$2:$P$2,0))</f>
        <v>200000</v>
      </c>
      <c r="AT788" s="140" cm="1">
        <f t="array" ref="AT788">INDEX($K:$P,ROW(),MATCH(AT$3,$K$2:$P$2,0))</f>
        <v>200000</v>
      </c>
      <c r="AU788" s="140" cm="1">
        <f t="array" ref="AU788">INDEX($K:$P,ROW(),MATCH(AU$3,$K$2:$P$2,0))</f>
        <v>200000</v>
      </c>
      <c r="AV788" s="140" cm="1">
        <f t="array" ref="AV788">INDEX($K:$P,ROW(),MATCH(AV$3,$K$2:$P$2,0))</f>
        <v>200000</v>
      </c>
      <c r="AW788" s="140" cm="1">
        <f t="array" ref="AW788">INDEX($K:$P,ROW(),MATCH(AW$3,$K$2:$P$2,0))</f>
        <v>200000</v>
      </c>
      <c r="AX788" s="140" cm="1">
        <f t="array" ref="AX788">INDEX($K:$P,ROW(),MATCH(AX$3,$K$2:$P$2,0))</f>
        <v>200000</v>
      </c>
      <c r="AY788" s="140" cm="1">
        <f t="array" ref="AY788">INDEX($K:$P,ROW(),MATCH(AY$3,$K$2:$P$2,0))</f>
        <v>200000</v>
      </c>
      <c r="AZ788" s="140" cm="1">
        <f t="array" ref="AZ788">INDEX($K:$P,ROW(),MATCH(AZ$3,$K$2:$P$2,0))</f>
        <v>200000</v>
      </c>
      <c r="BA788" s="140" cm="1">
        <f t="array" ref="BA788">INDEX($K:$P,ROW(),MATCH(BA$3,$K$2:$P$2,0))</f>
        <v>200000</v>
      </c>
      <c r="BB788" s="140" cm="1">
        <f t="array" ref="BB788">INDEX($K:$P,ROW(),MATCH(BB$3,$K$2:$P$2,0))</f>
        <v>200000</v>
      </c>
      <c r="BC788" s="140" cm="1">
        <f t="array" ref="BC788">INDEX($K:$P,ROW(),MATCH(BC$3,$K$2:$P$2,0))</f>
        <v>200000</v>
      </c>
      <c r="BD788" s="140" cm="1">
        <f t="array" ref="BD788">INDEX($K:$P,ROW(),MATCH(BD$3,$K$2:$P$2,0))</f>
        <v>200000</v>
      </c>
      <c r="BE788" s="140" cm="1">
        <f t="array" ref="BE788">INDEX($K:$P,ROW(),MATCH(BE$3,$K$2:$P$2,0))</f>
        <v>200000</v>
      </c>
      <c r="BF788" s="140" cm="1">
        <f t="array" ref="BF788">INDEX($K:$P,ROW(),MATCH(BF$3,$K$2:$P$2,0))</f>
        <v>200000</v>
      </c>
      <c r="BG788" s="140" cm="1">
        <f t="array" ref="BG788">INDEX($K:$P,ROW(),MATCH(BG$3,$K$2:$P$2,0))</f>
        <v>200000</v>
      </c>
      <c r="BH788" s="140" cm="1">
        <f t="array" ref="BH788">INDEX($K:$P,ROW(),MATCH(BH$3,$K$2:$P$2,0))</f>
        <v>200000</v>
      </c>
      <c r="BI788" s="140" cm="1">
        <f t="array" ref="BI788">INDEX($K:$P,ROW(),MATCH(BI$3,$K$2:$P$2,0))</f>
        <v>200000</v>
      </c>
      <c r="BJ788" s="140" cm="1">
        <f t="array" ref="BJ788">INDEX($K:$P,ROW(),MATCH(BJ$3,$K$2:$P$2,0))</f>
        <v>200000</v>
      </c>
      <c r="BK788" s="140" cm="1">
        <f t="array" ref="BK788">INDEX($K:$P,ROW(),MATCH(BK$3,$K$2:$P$2,0))</f>
        <v>200000</v>
      </c>
      <c r="BL788" s="140" cm="1">
        <f t="array" ref="BL788">INDEX($K:$P,ROW(),MATCH(BL$3,$K$2:$P$2,0))</f>
        <v>200000</v>
      </c>
      <c r="BM788" s="140" cm="1">
        <f t="array" ref="BM788">INDEX($K:$P,ROW(),MATCH(BM$3,$K$2:$P$2,0))</f>
        <v>200000</v>
      </c>
      <c r="BN788" s="140" cm="1">
        <f t="array" ref="BN788">INDEX($K:$P,ROW(),MATCH(BN$3,$K$2:$P$2,0))</f>
        <v>200000</v>
      </c>
      <c r="BO788" s="140" cm="1">
        <f t="array" ref="BO788">INDEX($K:$P,ROW(),MATCH(BO$3,$K$2:$P$2,0))</f>
        <v>200000</v>
      </c>
      <c r="BP788" s="140" cm="1">
        <f t="array" ref="BP788">INDEX($K:$P,ROW(),MATCH(BP$3,$K$2:$P$2,0))</f>
        <v>200000</v>
      </c>
      <c r="BQ788" s="140" cm="1">
        <f t="array" ref="BQ788">INDEX($K:$P,ROW(),MATCH(BQ$3,$K$2:$P$2,0))</f>
        <v>200000</v>
      </c>
      <c r="BR788" s="140" cm="1">
        <f t="array" ref="BR788">INDEX($K:$P,ROW(),MATCH(BR$3,$K$2:$P$2,0))</f>
        <v>200000</v>
      </c>
      <c r="BS788" s="140" cm="1">
        <f t="array" ref="BS788">INDEX($K:$P,ROW(),MATCH(BS$3,$K$2:$P$2,0))</f>
        <v>200000</v>
      </c>
      <c r="BT788" s="140" cm="1">
        <f t="array" ref="BT788">INDEX($K:$P,ROW(),MATCH(BT$3,$K$2:$P$2,0))</f>
        <v>200000</v>
      </c>
      <c r="BU788" s="140" cm="1">
        <f t="array" ref="BU788">INDEX($K:$P,ROW(),MATCH(BU$3,$K$2:$P$2,0))</f>
        <v>200000</v>
      </c>
      <c r="BV788" s="140" cm="1">
        <f t="array" ref="BV788">INDEX($K:$P,ROW(),MATCH(BV$3,$K$2:$P$2,0))</f>
        <v>200000</v>
      </c>
      <c r="BW788" s="140" cm="1">
        <f t="array" ref="BW788">INDEX($K:$P,ROW(),MATCH(BW$3,$K$2:$P$2,0))</f>
        <v>200000</v>
      </c>
      <c r="BX788" s="140" cm="1">
        <f t="array" ref="BX788">INDEX($K:$P,ROW(),MATCH(BX$3,$K$2:$P$2,0))</f>
        <v>200000</v>
      </c>
      <c r="BY788" s="140" cm="1">
        <f t="array" ref="BY788">INDEX($K:$P,ROW(),MATCH(BY$3,$K$2:$P$2,0))</f>
        <v>200000</v>
      </c>
      <c r="BZ788" s="140" cm="1">
        <f t="array" ref="BZ788">INDEX($K:$P,ROW(),MATCH(BZ$3,$K$2:$P$2,0))</f>
        <v>200000</v>
      </c>
      <c r="CA788" s="140" cm="1">
        <f t="array" ref="CA788">INDEX($K:$P,ROW(),MATCH(CA$3,$K$2:$P$2,0))</f>
        <v>200000</v>
      </c>
      <c r="CB788" s="140" cm="1">
        <f t="array" ref="CB788">INDEX($K:$P,ROW(),MATCH(CB$3,$K$2:$P$2,0))</f>
        <v>200000</v>
      </c>
      <c r="CC788" s="140" cm="1">
        <f t="array" ref="CC788">INDEX($K:$P,ROW(),MATCH(CC$3,$K$2:$P$2,0))</f>
        <v>200000</v>
      </c>
      <c r="CD788" s="140" cm="1">
        <f t="array" ref="CD788">INDEX($K:$P,ROW(),MATCH(CD$3,$K$2:$P$2,0))</f>
        <v>200000</v>
      </c>
      <c r="CE788" s="140" cm="1">
        <f t="array" ref="CE788">INDEX($K:$P,ROW(),MATCH(CE$3,$K$2:$P$2,0))</f>
        <v>200000</v>
      </c>
      <c r="CF788" s="140" cm="1">
        <f t="array" ref="CF788">INDEX($K:$P,ROW(),MATCH(CF$3,$K$2:$P$2,0))</f>
        <v>200000</v>
      </c>
      <c r="CG788" s="140" cm="1">
        <f t="array" ref="CG788">INDEX($K:$P,ROW(),MATCH(CG$3,$K$2:$P$2,0))</f>
        <v>200000</v>
      </c>
      <c r="CH788" s="140" cm="1">
        <f t="array" ref="CH788">INDEX($K:$P,ROW(),MATCH(CH$3,$K$2:$P$2,0))</f>
        <v>200000</v>
      </c>
      <c r="CI788" s="140" cm="1">
        <f t="array" ref="CI788">INDEX($K:$P,ROW(),MATCH(CI$3,$K$2:$P$2,0))</f>
        <v>200000</v>
      </c>
      <c r="CJ788" s="140" cm="1">
        <f t="array" ref="CJ788">INDEX($K:$P,ROW(),MATCH(CJ$3,$K$2:$P$2,0))</f>
        <v>200000</v>
      </c>
      <c r="CK788" s="140" cm="1">
        <f t="array" ref="CK788">INDEX($K:$P,ROW(),MATCH(CK$3,$K$2:$P$2,0))</f>
        <v>200000</v>
      </c>
      <c r="CL788" s="140" cm="1">
        <f t="array" ref="CL788">INDEX($K:$P,ROW(),MATCH(CL$3,$K$2:$P$2,0))</f>
        <v>200000</v>
      </c>
      <c r="CN788" s="140" t="e" cm="1">
        <f t="array" ref="CN788">INDEX($K:$P,ROW(),MATCH(CN$3,$K$2:$P$2,0))</f>
        <v>#N/A</v>
      </c>
      <c r="CO788" s="140" t="e" cm="1">
        <f t="array" ref="CO788">INDEX($K:$P,ROW(),MATCH(CO$3,$K$2:$P$2,0))</f>
        <v>#N/A</v>
      </c>
      <c r="CP788" s="140" t="e" cm="1">
        <f t="array" ref="CP788">INDEX($K:$P,ROW(),MATCH(CP$3,$K$2:$P$2,0))</f>
        <v>#N/A</v>
      </c>
      <c r="CQ788" s="140" t="e" cm="1">
        <f t="array" ref="CQ788">INDEX($K:$P,ROW(),MATCH(CQ$3,$K$2:$P$2,0))</f>
        <v>#N/A</v>
      </c>
      <c r="CR788" s="140" t="e" cm="1">
        <f t="array" ref="CR788">INDEX($K:$P,ROW(),MATCH(CR$3,$K$2:$P$2,0))</f>
        <v>#N/A</v>
      </c>
      <c r="CS788" s="140" t="e" cm="1">
        <f t="array" ref="CS788">INDEX($K:$P,ROW(),MATCH(CS$3,$K$2:$P$2,0))</f>
        <v>#N/A</v>
      </c>
      <c r="CT788" s="140" t="e" cm="1">
        <f t="array" ref="CT788">INDEX($K:$P,ROW(),MATCH(CT$3,$K$2:$P$2,0))</f>
        <v>#N/A</v>
      </c>
      <c r="CU788" s="140" t="e" cm="1">
        <f t="array" ref="CU788">INDEX($K:$P,ROW(),MATCH(CU$3,$K$2:$P$2,0))</f>
        <v>#N/A</v>
      </c>
      <c r="CV788" s="140" t="e" cm="1">
        <f t="array" ref="CV788">INDEX($K:$P,ROW(),MATCH(CV$3,$K$2:$P$2,0))</f>
        <v>#N/A</v>
      </c>
      <c r="CW788" s="140" t="e" cm="1">
        <f t="array" ref="CW788">INDEX($K:$P,ROW(),MATCH(CW$3,$K$2:$P$2,0))</f>
        <v>#N/A</v>
      </c>
      <c r="CX788" s="140" t="e" cm="1">
        <f t="array" ref="CX788">INDEX($K:$P,ROW(),MATCH(CX$3,$K$2:$P$2,0))</f>
        <v>#N/A</v>
      </c>
      <c r="CY788" s="140" t="e" cm="1">
        <f t="array" ref="CY788">INDEX($K:$P,ROW(),MATCH(CY$3,$K$2:$P$2,0))</f>
        <v>#N/A</v>
      </c>
      <c r="CZ788" s="140" t="e" cm="1">
        <f t="array" ref="CZ788">INDEX($K:$P,ROW(),MATCH(CZ$3,$K$2:$P$2,0))</f>
        <v>#N/A</v>
      </c>
      <c r="DA788" s="140" t="e" cm="1">
        <f t="array" ref="DA788">INDEX($K:$P,ROW(),MATCH(DA$3,$K$2:$P$2,0))</f>
        <v>#N/A</v>
      </c>
      <c r="DB788" s="140" t="e" cm="1">
        <f t="array" ref="DB788">INDEX($K:$P,ROW(),MATCH(DB$3,$K$2:$P$2,0))</f>
        <v>#N/A</v>
      </c>
      <c r="DC788" s="140" t="e" cm="1">
        <f t="array" ref="DC788">INDEX($K:$P,ROW(),MATCH(DC$3,$K$2:$P$2,0))</f>
        <v>#N/A</v>
      </c>
      <c r="DD788" s="140" t="e" cm="1">
        <f t="array" ref="DD788">INDEX($K:$P,ROW(),MATCH(DD$3,$K$2:$P$2,0))</f>
        <v>#N/A</v>
      </c>
      <c r="DE788" s="140" t="e" cm="1">
        <f t="array" ref="DE788">INDEX($K:$P,ROW(),MATCH(DE$3,$K$2:$P$2,0))</f>
        <v>#N/A</v>
      </c>
      <c r="DF788" s="140" t="e" cm="1">
        <f t="array" ref="DF788">INDEX($K:$P,ROW(),MATCH(DF$3,$K$2:$P$2,0))</f>
        <v>#N/A</v>
      </c>
      <c r="DG788" s="140" t="e" cm="1">
        <f t="array" ref="DG788">INDEX($K:$P,ROW(),MATCH(DG$3,$K$2:$P$2,0))</f>
        <v>#N/A</v>
      </c>
      <c r="DH788" s="140" t="e" cm="1">
        <f t="array" ref="DH788">INDEX($K:$P,ROW(),MATCH(DH$3,$K$2:$P$2,0))</f>
        <v>#N/A</v>
      </c>
      <c r="DI788" s="140" t="e" cm="1">
        <f t="array" ref="DI788">INDEX($K:$P,ROW(),MATCH(DI$3,$K$2:$P$2,0))</f>
        <v>#N/A</v>
      </c>
      <c r="DJ788" s="140" t="e" cm="1">
        <f t="array" ref="DJ788">INDEX($K:$P,ROW(),MATCH(DJ$3,$K$2:$P$2,0))</f>
        <v>#N/A</v>
      </c>
      <c r="DK788" s="140" t="e" cm="1">
        <f t="array" ref="DK788">INDEX($K:$P,ROW(),MATCH(DK$3,$K$2:$P$2,0))</f>
        <v>#N/A</v>
      </c>
      <c r="DL788" s="140" t="e" cm="1">
        <f t="array" ref="DL788">INDEX($K:$P,ROW(),MATCH(DL$3,$K$2:$P$2,0))</f>
        <v>#N/A</v>
      </c>
    </row>
    <row r="789" spans="2:116" x14ac:dyDescent="0.4">
      <c r="C789" t="s">
        <v>235</v>
      </c>
      <c r="D789" t="s">
        <v>759</v>
      </c>
      <c r="E789" s="8" t="str">
        <f>ROW()&amp;" "&amp;D789</f>
        <v>789 ASSETSALE-PV</v>
      </c>
      <c r="G789" s="126" t="str">
        <f>"Proceeds on sale of "&amp;G797&amp;"s - "&amp;G796</f>
        <v>Proceeds on sale of Units - (Primary label)</v>
      </c>
      <c r="H789" s="27"/>
      <c r="I789" s="78"/>
      <c r="J789" s="78"/>
      <c r="K789" s="33">
        <f t="shared" ref="K789:P789" ca="1" si="1095">SUMIF($3:$3,K$2,789:789)</f>
        <v>0</v>
      </c>
      <c r="L789" s="33">
        <f t="shared" ca="1" si="1095"/>
        <v>28000000</v>
      </c>
      <c r="M789" s="33">
        <f t="shared" ca="1" si="1095"/>
        <v>0</v>
      </c>
      <c r="N789" s="33">
        <f t="shared" ca="1" si="1095"/>
        <v>0</v>
      </c>
      <c r="O789" s="33">
        <f t="shared" ca="1" si="1095"/>
        <v>0</v>
      </c>
      <c r="P789" s="33">
        <f t="shared" ca="1" si="1095"/>
        <v>0</v>
      </c>
      <c r="R789" s="33"/>
      <c r="S789" s="33">
        <f ca="1">-S788*S779</f>
        <v>0</v>
      </c>
      <c r="T789" s="33">
        <f t="shared" ref="T789:CE789" ca="1" si="1096">-T788*T779</f>
        <v>0</v>
      </c>
      <c r="U789" s="33">
        <f t="shared" ca="1" si="1096"/>
        <v>0</v>
      </c>
      <c r="V789" s="33">
        <f t="shared" ca="1" si="1096"/>
        <v>0</v>
      </c>
      <c r="W789" s="33">
        <f t="shared" ca="1" si="1096"/>
        <v>0</v>
      </c>
      <c r="X789" s="33">
        <f t="shared" ca="1" si="1096"/>
        <v>0</v>
      </c>
      <c r="Y789" s="33">
        <f t="shared" ca="1" si="1096"/>
        <v>0</v>
      </c>
      <c r="Z789" s="33">
        <f t="shared" ca="1" si="1096"/>
        <v>0</v>
      </c>
      <c r="AA789" s="33">
        <f t="shared" ca="1" si="1096"/>
        <v>0</v>
      </c>
      <c r="AB789" s="33">
        <f t="shared" ca="1" si="1096"/>
        <v>0</v>
      </c>
      <c r="AC789" s="33">
        <f t="shared" ca="1" si="1096"/>
        <v>0</v>
      </c>
      <c r="AD789" s="33">
        <f t="shared" ca="1" si="1096"/>
        <v>0</v>
      </c>
      <c r="AE789" s="33">
        <f t="shared" ca="1" si="1096"/>
        <v>4000000</v>
      </c>
      <c r="AF789" s="33">
        <f t="shared" ca="1" si="1096"/>
        <v>4000000</v>
      </c>
      <c r="AG789" s="33">
        <f t="shared" ca="1" si="1096"/>
        <v>4000000</v>
      </c>
      <c r="AH789" s="33">
        <f t="shared" ca="1" si="1096"/>
        <v>4000000</v>
      </c>
      <c r="AI789" s="33">
        <f t="shared" ca="1" si="1096"/>
        <v>4000000</v>
      </c>
      <c r="AJ789" s="33">
        <f t="shared" ca="1" si="1096"/>
        <v>4000000</v>
      </c>
      <c r="AK789" s="33">
        <f t="shared" ca="1" si="1096"/>
        <v>4000000</v>
      </c>
      <c r="AL789" s="33">
        <f t="shared" ca="1" si="1096"/>
        <v>0</v>
      </c>
      <c r="AM789" s="33">
        <f t="shared" ca="1" si="1096"/>
        <v>0</v>
      </c>
      <c r="AN789" s="33">
        <f t="shared" ca="1" si="1096"/>
        <v>0</v>
      </c>
      <c r="AO789" s="33">
        <f t="shared" ca="1" si="1096"/>
        <v>0</v>
      </c>
      <c r="AP789" s="33">
        <f t="shared" ca="1" si="1096"/>
        <v>0</v>
      </c>
      <c r="AQ789" s="33">
        <f t="shared" ca="1" si="1096"/>
        <v>0</v>
      </c>
      <c r="AR789" s="33">
        <f t="shared" ca="1" si="1096"/>
        <v>0</v>
      </c>
      <c r="AS789" s="33">
        <f t="shared" ca="1" si="1096"/>
        <v>0</v>
      </c>
      <c r="AT789" s="33">
        <f t="shared" ca="1" si="1096"/>
        <v>0</v>
      </c>
      <c r="AU789" s="33">
        <f t="shared" ca="1" si="1096"/>
        <v>0</v>
      </c>
      <c r="AV789" s="33">
        <f t="shared" ca="1" si="1096"/>
        <v>0</v>
      </c>
      <c r="AW789" s="33">
        <f t="shared" ca="1" si="1096"/>
        <v>0</v>
      </c>
      <c r="AX789" s="33">
        <f t="shared" ca="1" si="1096"/>
        <v>0</v>
      </c>
      <c r="AY789" s="33">
        <f t="shared" ca="1" si="1096"/>
        <v>0</v>
      </c>
      <c r="AZ789" s="33">
        <f t="shared" ca="1" si="1096"/>
        <v>0</v>
      </c>
      <c r="BA789" s="33">
        <f t="shared" ca="1" si="1096"/>
        <v>0</v>
      </c>
      <c r="BB789" s="33">
        <f t="shared" ca="1" si="1096"/>
        <v>0</v>
      </c>
      <c r="BC789" s="33">
        <f t="shared" ca="1" si="1096"/>
        <v>0</v>
      </c>
      <c r="BD789" s="33">
        <f t="shared" ca="1" si="1096"/>
        <v>0</v>
      </c>
      <c r="BE789" s="33">
        <f t="shared" ca="1" si="1096"/>
        <v>0</v>
      </c>
      <c r="BF789" s="33">
        <f t="shared" ca="1" si="1096"/>
        <v>0</v>
      </c>
      <c r="BG789" s="33">
        <f t="shared" ca="1" si="1096"/>
        <v>0</v>
      </c>
      <c r="BH789" s="33">
        <f t="shared" ca="1" si="1096"/>
        <v>0</v>
      </c>
      <c r="BI789" s="33">
        <f t="shared" ca="1" si="1096"/>
        <v>0</v>
      </c>
      <c r="BJ789" s="33">
        <f t="shared" ca="1" si="1096"/>
        <v>0</v>
      </c>
      <c r="BK789" s="33">
        <f t="shared" ca="1" si="1096"/>
        <v>0</v>
      </c>
      <c r="BL789" s="33">
        <f t="shared" ca="1" si="1096"/>
        <v>0</v>
      </c>
      <c r="BM789" s="33">
        <f t="shared" ca="1" si="1096"/>
        <v>0</v>
      </c>
      <c r="BN789" s="33">
        <f t="shared" ca="1" si="1096"/>
        <v>0</v>
      </c>
      <c r="BO789" s="33">
        <f t="shared" ca="1" si="1096"/>
        <v>0</v>
      </c>
      <c r="BP789" s="33">
        <f t="shared" ca="1" si="1096"/>
        <v>0</v>
      </c>
      <c r="BQ789" s="33">
        <f t="shared" ca="1" si="1096"/>
        <v>0</v>
      </c>
      <c r="BR789" s="33">
        <f t="shared" ca="1" si="1096"/>
        <v>0</v>
      </c>
      <c r="BS789" s="33">
        <f t="shared" ca="1" si="1096"/>
        <v>0</v>
      </c>
      <c r="BT789" s="33">
        <f t="shared" ca="1" si="1096"/>
        <v>0</v>
      </c>
      <c r="BU789" s="33">
        <f t="shared" ca="1" si="1096"/>
        <v>0</v>
      </c>
      <c r="BV789" s="33">
        <f t="shared" ca="1" si="1096"/>
        <v>0</v>
      </c>
      <c r="BW789" s="33">
        <f t="shared" ca="1" si="1096"/>
        <v>0</v>
      </c>
      <c r="BX789" s="33">
        <f t="shared" ca="1" si="1096"/>
        <v>0</v>
      </c>
      <c r="BY789" s="33">
        <f t="shared" ca="1" si="1096"/>
        <v>0</v>
      </c>
      <c r="BZ789" s="33">
        <f t="shared" ca="1" si="1096"/>
        <v>0</v>
      </c>
      <c r="CA789" s="33">
        <f t="shared" ca="1" si="1096"/>
        <v>0</v>
      </c>
      <c r="CB789" s="33">
        <f t="shared" ca="1" si="1096"/>
        <v>0</v>
      </c>
      <c r="CC789" s="33">
        <f t="shared" ca="1" si="1096"/>
        <v>0</v>
      </c>
      <c r="CD789" s="33">
        <f t="shared" ca="1" si="1096"/>
        <v>0</v>
      </c>
      <c r="CE789" s="33">
        <f t="shared" ca="1" si="1096"/>
        <v>0</v>
      </c>
      <c r="CF789" s="33">
        <f t="shared" ref="CF789:CL789" ca="1" si="1097">-CF788*CF779</f>
        <v>0</v>
      </c>
      <c r="CG789" s="33">
        <f t="shared" ca="1" si="1097"/>
        <v>0</v>
      </c>
      <c r="CH789" s="33">
        <f t="shared" ca="1" si="1097"/>
        <v>0</v>
      </c>
      <c r="CI789" s="33">
        <f t="shared" ca="1" si="1097"/>
        <v>0</v>
      </c>
      <c r="CJ789" s="33">
        <f t="shared" ca="1" si="1097"/>
        <v>0</v>
      </c>
      <c r="CK789" s="33">
        <f t="shared" ca="1" si="1097"/>
        <v>0</v>
      </c>
      <c r="CL789" s="33">
        <f t="shared" ca="1" si="1097"/>
        <v>0</v>
      </c>
      <c r="CN789" s="33" t="e">
        <f t="shared" ref="CN789" ca="1" si="1098">-CN788*CN779</f>
        <v>#N/A</v>
      </c>
      <c r="CO789" s="33" t="e">
        <f t="shared" ref="CO789" ca="1" si="1099">-CO788*CO779</f>
        <v>#N/A</v>
      </c>
      <c r="CP789" s="33" t="e">
        <f t="shared" ref="CP789" ca="1" si="1100">-CP788*CP779</f>
        <v>#N/A</v>
      </c>
      <c r="CQ789" s="33" t="e">
        <f t="shared" ref="CQ789" ca="1" si="1101">-CQ788*CQ779</f>
        <v>#N/A</v>
      </c>
      <c r="CR789" s="33" t="e">
        <f t="shared" ref="CR789" ca="1" si="1102">-CR788*CR779</f>
        <v>#N/A</v>
      </c>
      <c r="CS789" s="33" t="e">
        <f t="shared" ref="CS789" ca="1" si="1103">-CS788*CS779</f>
        <v>#N/A</v>
      </c>
      <c r="CT789" s="33" t="e">
        <f t="shared" ref="CT789" ca="1" si="1104">-CT788*CT779</f>
        <v>#N/A</v>
      </c>
      <c r="CU789" s="33" t="e">
        <f t="shared" ref="CU789" ca="1" si="1105">-CU788*CU779</f>
        <v>#N/A</v>
      </c>
      <c r="CV789" s="33" t="e">
        <f t="shared" ref="CV789" ca="1" si="1106">-CV788*CV779</f>
        <v>#N/A</v>
      </c>
      <c r="CW789" s="33" t="e">
        <f t="shared" ref="CW789" ca="1" si="1107">-CW788*CW779</f>
        <v>#N/A</v>
      </c>
      <c r="CX789" s="33" t="e">
        <f t="shared" ref="CX789" ca="1" si="1108">-CX788*CX779</f>
        <v>#N/A</v>
      </c>
      <c r="CY789" s="33" t="e">
        <f t="shared" ref="CY789" ca="1" si="1109">-CY788*CY779</f>
        <v>#N/A</v>
      </c>
      <c r="CZ789" s="33" t="e">
        <f t="shared" ref="CZ789" ca="1" si="1110">-CZ788*CZ779</f>
        <v>#N/A</v>
      </c>
      <c r="DA789" s="33" t="e">
        <f t="shared" ref="DA789" ca="1" si="1111">-DA788*DA779</f>
        <v>#N/A</v>
      </c>
      <c r="DB789" s="33" t="e">
        <f t="shared" ref="DB789" ca="1" si="1112">-DB788*DB779</f>
        <v>#N/A</v>
      </c>
      <c r="DC789" s="33" t="e">
        <f t="shared" ref="DC789" ca="1" si="1113">-DC788*DC779</f>
        <v>#N/A</v>
      </c>
      <c r="DD789" s="33" t="e">
        <f t="shared" ref="DD789" ca="1" si="1114">-DD788*DD779</f>
        <v>#N/A</v>
      </c>
      <c r="DE789" s="33" t="e">
        <f t="shared" ref="DE789" ca="1" si="1115">-DE788*DE779</f>
        <v>#N/A</v>
      </c>
      <c r="DF789" s="33" t="e">
        <f t="shared" ref="DF789" ca="1" si="1116">-DF788*DF779</f>
        <v>#N/A</v>
      </c>
      <c r="DG789" s="33" t="e">
        <f t="shared" ref="DG789" ca="1" si="1117">-DG788*DG779</f>
        <v>#N/A</v>
      </c>
      <c r="DH789" s="33" t="e">
        <f t="shared" ref="DH789" ca="1" si="1118">-DH788*DH779</f>
        <v>#N/A</v>
      </c>
      <c r="DI789" s="33" t="e">
        <f t="shared" ref="DI789" ca="1" si="1119">-DI788*DI779</f>
        <v>#N/A</v>
      </c>
      <c r="DJ789" s="33" t="e">
        <f t="shared" ref="DJ789" ca="1" si="1120">-DJ788*DJ779</f>
        <v>#N/A</v>
      </c>
      <c r="DK789" s="33" t="e">
        <f t="shared" ref="DK789" ca="1" si="1121">-DK788*DK779</f>
        <v>#N/A</v>
      </c>
      <c r="DL789" s="33" t="e">
        <f t="shared" ref="DL789" ca="1" si="1122">-DL788*DL779</f>
        <v>#N/A</v>
      </c>
    </row>
    <row r="790" spans="2:116" x14ac:dyDescent="0.4">
      <c r="D790" t="s">
        <v>759</v>
      </c>
      <c r="E790" s="8"/>
      <c r="G790" s="126"/>
      <c r="H790" s="27"/>
      <c r="I790" s="78"/>
      <c r="J790" s="78"/>
      <c r="K790" s="33"/>
      <c r="L790" s="33"/>
      <c r="M790" s="33"/>
      <c r="N790" s="33"/>
      <c r="O790" s="33"/>
      <c r="P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3"/>
      <c r="AV790" s="33"/>
      <c r="AW790" s="33"/>
      <c r="AX790" s="33"/>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c r="BV790" s="33"/>
      <c r="BW790" s="33"/>
      <c r="BX790" s="33"/>
      <c r="BY790" s="33"/>
      <c r="BZ790" s="33"/>
      <c r="CA790" s="33"/>
      <c r="CB790" s="33"/>
      <c r="CC790" s="33"/>
      <c r="CD790" s="33"/>
      <c r="CE790" s="33"/>
      <c r="CF790" s="33"/>
      <c r="CG790" s="33"/>
      <c r="CH790" s="33"/>
      <c r="CI790" s="33"/>
      <c r="CJ790" s="33"/>
      <c r="CK790" s="33"/>
      <c r="CL790" s="33"/>
      <c r="CN790" s="33"/>
      <c r="CO790" s="33"/>
      <c r="CP790" s="33"/>
      <c r="CQ790" s="33"/>
      <c r="CR790" s="33"/>
      <c r="CS790" s="33"/>
      <c r="CT790" s="33"/>
      <c r="CU790" s="33"/>
      <c r="CV790" s="33"/>
      <c r="CW790" s="33"/>
      <c r="CX790" s="33"/>
      <c r="CY790" s="33"/>
      <c r="CZ790" s="33"/>
      <c r="DA790" s="33"/>
      <c r="DB790" s="33"/>
      <c r="DC790" s="33"/>
      <c r="DD790" s="33"/>
      <c r="DE790" s="33"/>
      <c r="DF790" s="33"/>
      <c r="DG790" s="33"/>
      <c r="DH790" s="33"/>
      <c r="DI790" s="33"/>
      <c r="DJ790" s="33"/>
      <c r="DK790" s="33"/>
      <c r="DL790" s="33"/>
    </row>
    <row r="791" spans="2:116" x14ac:dyDescent="0.4">
      <c r="D791" t="s">
        <v>759</v>
      </c>
      <c r="E791" s="8"/>
      <c r="G791" s="95" t="s">
        <v>576</v>
      </c>
      <c r="H791" s="27"/>
      <c r="I791" s="78"/>
      <c r="J791" s="78"/>
      <c r="K791" s="33"/>
      <c r="L791" s="33"/>
      <c r="M791" s="33"/>
      <c r="N791" s="33"/>
      <c r="O791" s="33"/>
      <c r="P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3"/>
      <c r="AV791" s="33"/>
      <c r="AW791" s="33"/>
      <c r="AX791" s="33"/>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c r="BV791" s="33"/>
      <c r="BW791" s="33"/>
      <c r="BX791" s="33"/>
      <c r="BY791" s="33"/>
      <c r="BZ791" s="33"/>
      <c r="CA791" s="33"/>
      <c r="CB791" s="33"/>
      <c r="CC791" s="33"/>
      <c r="CD791" s="33"/>
      <c r="CE791" s="33"/>
      <c r="CF791" s="33"/>
      <c r="CG791" s="33"/>
      <c r="CH791" s="33"/>
      <c r="CI791" s="33"/>
      <c r="CJ791" s="33"/>
      <c r="CK791" s="33"/>
      <c r="CL791" s="33"/>
      <c r="CN791" s="33"/>
      <c r="CO791" s="33"/>
      <c r="CP791" s="33"/>
      <c r="CQ791" s="33"/>
      <c r="CR791" s="33"/>
      <c r="CS791" s="33"/>
      <c r="CT791" s="33"/>
      <c r="CU791" s="33"/>
      <c r="CV791" s="33"/>
      <c r="CW791" s="33"/>
      <c r="CX791" s="33"/>
      <c r="CY791" s="33"/>
      <c r="CZ791" s="33"/>
      <c r="DA791" s="33"/>
      <c r="DB791" s="33"/>
      <c r="DC791" s="33"/>
      <c r="DD791" s="33"/>
      <c r="DE791" s="33"/>
      <c r="DF791" s="33"/>
      <c r="DG791" s="33"/>
      <c r="DH791" s="33"/>
      <c r="DI791" s="33"/>
      <c r="DJ791" s="33"/>
      <c r="DK791" s="33"/>
      <c r="DL791" s="33"/>
    </row>
    <row r="792" spans="2:116" x14ac:dyDescent="0.4">
      <c r="C792" t="s">
        <v>198</v>
      </c>
      <c r="D792" t="s">
        <v>759</v>
      </c>
      <c r="E792" s="8"/>
      <c r="G792" s="158" t="str">
        <f>"Gain on sale of "&amp;G797&amp;"s - "&amp;G796</f>
        <v>Gain on sale of Units - (Primary label)</v>
      </c>
      <c r="K792" s="24">
        <f ca="1">SUMIF($3:$3,K$2,792:792)</f>
        <v>0</v>
      </c>
      <c r="L792" s="24">
        <f ca="1">SUMIF($3:$3,L$2,792:792)</f>
        <v>14000000</v>
      </c>
      <c r="M792" s="24">
        <f ca="1">SUMIF($3:$3,M$2,792:792)</f>
        <v>0</v>
      </c>
      <c r="N792" s="24">
        <f ca="1">SUMIF($3:$3,N$2,792:792)</f>
        <v>0</v>
      </c>
      <c r="O792" s="24">
        <f ca="1">SUMIF($3:$3,O$2,792:792)</f>
        <v>0</v>
      </c>
      <c r="P792" s="24">
        <f ca="1">SUMIF($3:$3,P$2,792:792)</f>
        <v>0</v>
      </c>
      <c r="R792" s="24"/>
      <c r="S792" s="24">
        <f ca="1">S789+S785</f>
        <v>0</v>
      </c>
      <c r="T792" s="24">
        <f t="shared" ref="T792:CE792" ca="1" si="1123">T789+T785</f>
        <v>0</v>
      </c>
      <c r="U792" s="24">
        <f t="shared" ca="1" si="1123"/>
        <v>0</v>
      </c>
      <c r="V792" s="24">
        <f t="shared" ca="1" si="1123"/>
        <v>0</v>
      </c>
      <c r="W792" s="24">
        <f t="shared" ca="1" si="1123"/>
        <v>0</v>
      </c>
      <c r="X792" s="24">
        <f t="shared" ca="1" si="1123"/>
        <v>0</v>
      </c>
      <c r="Y792" s="24">
        <f t="shared" ca="1" si="1123"/>
        <v>0</v>
      </c>
      <c r="Z792" s="24">
        <f t="shared" ca="1" si="1123"/>
        <v>0</v>
      </c>
      <c r="AA792" s="24">
        <f t="shared" ca="1" si="1123"/>
        <v>0</v>
      </c>
      <c r="AB792" s="24">
        <f t="shared" ca="1" si="1123"/>
        <v>0</v>
      </c>
      <c r="AC792" s="24">
        <f t="shared" ca="1" si="1123"/>
        <v>0</v>
      </c>
      <c r="AD792" s="24">
        <f t="shared" ca="1" si="1123"/>
        <v>0</v>
      </c>
      <c r="AE792" s="24">
        <f t="shared" ca="1" si="1123"/>
        <v>2000000</v>
      </c>
      <c r="AF792" s="24">
        <f t="shared" ca="1" si="1123"/>
        <v>2000000</v>
      </c>
      <c r="AG792" s="24">
        <f t="shared" ca="1" si="1123"/>
        <v>2000000</v>
      </c>
      <c r="AH792" s="24">
        <f t="shared" ca="1" si="1123"/>
        <v>2000000</v>
      </c>
      <c r="AI792" s="24">
        <f t="shared" ca="1" si="1123"/>
        <v>2000000</v>
      </c>
      <c r="AJ792" s="24">
        <f t="shared" ca="1" si="1123"/>
        <v>2000000</v>
      </c>
      <c r="AK792" s="24">
        <f t="shared" ca="1" si="1123"/>
        <v>2000000</v>
      </c>
      <c r="AL792" s="24">
        <f t="shared" ca="1" si="1123"/>
        <v>0</v>
      </c>
      <c r="AM792" s="24">
        <f t="shared" ca="1" si="1123"/>
        <v>0</v>
      </c>
      <c r="AN792" s="24">
        <f t="shared" ca="1" si="1123"/>
        <v>0</v>
      </c>
      <c r="AO792" s="24">
        <f t="shared" ca="1" si="1123"/>
        <v>0</v>
      </c>
      <c r="AP792" s="24">
        <f t="shared" ca="1" si="1123"/>
        <v>0</v>
      </c>
      <c r="AQ792" s="24">
        <f t="shared" ca="1" si="1123"/>
        <v>0</v>
      </c>
      <c r="AR792" s="24">
        <f t="shared" ca="1" si="1123"/>
        <v>0</v>
      </c>
      <c r="AS792" s="24">
        <f t="shared" ca="1" si="1123"/>
        <v>0</v>
      </c>
      <c r="AT792" s="24">
        <f t="shared" ca="1" si="1123"/>
        <v>0</v>
      </c>
      <c r="AU792" s="24">
        <f t="shared" ca="1" si="1123"/>
        <v>0</v>
      </c>
      <c r="AV792" s="24">
        <f t="shared" ca="1" si="1123"/>
        <v>0</v>
      </c>
      <c r="AW792" s="24">
        <f t="shared" ca="1" si="1123"/>
        <v>0</v>
      </c>
      <c r="AX792" s="24">
        <f t="shared" ca="1" si="1123"/>
        <v>0</v>
      </c>
      <c r="AY792" s="24">
        <f t="shared" ca="1" si="1123"/>
        <v>0</v>
      </c>
      <c r="AZ792" s="24">
        <f t="shared" ca="1" si="1123"/>
        <v>0</v>
      </c>
      <c r="BA792" s="24">
        <f t="shared" ca="1" si="1123"/>
        <v>0</v>
      </c>
      <c r="BB792" s="24">
        <f t="shared" ca="1" si="1123"/>
        <v>0</v>
      </c>
      <c r="BC792" s="24">
        <f t="shared" ca="1" si="1123"/>
        <v>0</v>
      </c>
      <c r="BD792" s="24">
        <f t="shared" ca="1" si="1123"/>
        <v>0</v>
      </c>
      <c r="BE792" s="24">
        <f t="shared" ca="1" si="1123"/>
        <v>0</v>
      </c>
      <c r="BF792" s="24">
        <f t="shared" ca="1" si="1123"/>
        <v>0</v>
      </c>
      <c r="BG792" s="24">
        <f t="shared" ca="1" si="1123"/>
        <v>0</v>
      </c>
      <c r="BH792" s="24">
        <f t="shared" ca="1" si="1123"/>
        <v>0</v>
      </c>
      <c r="BI792" s="24">
        <f t="shared" ca="1" si="1123"/>
        <v>0</v>
      </c>
      <c r="BJ792" s="24">
        <f t="shared" ca="1" si="1123"/>
        <v>0</v>
      </c>
      <c r="BK792" s="24">
        <f t="shared" ca="1" si="1123"/>
        <v>0</v>
      </c>
      <c r="BL792" s="24">
        <f t="shared" ca="1" si="1123"/>
        <v>0</v>
      </c>
      <c r="BM792" s="24">
        <f t="shared" ca="1" si="1123"/>
        <v>0</v>
      </c>
      <c r="BN792" s="24">
        <f t="shared" ca="1" si="1123"/>
        <v>0</v>
      </c>
      <c r="BO792" s="24">
        <f t="shared" ca="1" si="1123"/>
        <v>0</v>
      </c>
      <c r="BP792" s="24">
        <f t="shared" ca="1" si="1123"/>
        <v>0</v>
      </c>
      <c r="BQ792" s="24">
        <f t="shared" ca="1" si="1123"/>
        <v>0</v>
      </c>
      <c r="BR792" s="24">
        <f t="shared" ca="1" si="1123"/>
        <v>0</v>
      </c>
      <c r="BS792" s="24">
        <f t="shared" ca="1" si="1123"/>
        <v>0</v>
      </c>
      <c r="BT792" s="24">
        <f t="shared" ca="1" si="1123"/>
        <v>0</v>
      </c>
      <c r="BU792" s="24">
        <f t="shared" ca="1" si="1123"/>
        <v>0</v>
      </c>
      <c r="BV792" s="24">
        <f t="shared" ca="1" si="1123"/>
        <v>0</v>
      </c>
      <c r="BW792" s="24">
        <f t="shared" ca="1" si="1123"/>
        <v>0</v>
      </c>
      <c r="BX792" s="24">
        <f t="shared" ca="1" si="1123"/>
        <v>0</v>
      </c>
      <c r="BY792" s="24">
        <f t="shared" ca="1" si="1123"/>
        <v>0</v>
      </c>
      <c r="BZ792" s="24">
        <f t="shared" ca="1" si="1123"/>
        <v>0</v>
      </c>
      <c r="CA792" s="24">
        <f t="shared" ca="1" si="1123"/>
        <v>0</v>
      </c>
      <c r="CB792" s="24">
        <f t="shared" ca="1" si="1123"/>
        <v>0</v>
      </c>
      <c r="CC792" s="24">
        <f t="shared" ca="1" si="1123"/>
        <v>0</v>
      </c>
      <c r="CD792" s="24">
        <f t="shared" ca="1" si="1123"/>
        <v>0</v>
      </c>
      <c r="CE792" s="24">
        <f t="shared" ca="1" si="1123"/>
        <v>0</v>
      </c>
      <c r="CF792" s="24">
        <f t="shared" ref="CF792:CL792" ca="1" si="1124">CF789+CF785</f>
        <v>0</v>
      </c>
      <c r="CG792" s="24">
        <f t="shared" ca="1" si="1124"/>
        <v>0</v>
      </c>
      <c r="CH792" s="24">
        <f t="shared" ca="1" si="1124"/>
        <v>0</v>
      </c>
      <c r="CI792" s="24">
        <f t="shared" ca="1" si="1124"/>
        <v>0</v>
      </c>
      <c r="CJ792" s="24">
        <f t="shared" ca="1" si="1124"/>
        <v>0</v>
      </c>
      <c r="CK792" s="24">
        <f t="shared" ca="1" si="1124"/>
        <v>0</v>
      </c>
      <c r="CL792" s="24">
        <f t="shared" ca="1" si="1124"/>
        <v>0</v>
      </c>
      <c r="CN792" s="24" t="e">
        <f t="shared" ref="CN792:DL792" ca="1" si="1125">CN789+CN785</f>
        <v>#N/A</v>
      </c>
      <c r="CO792" s="24" t="e">
        <f t="shared" ca="1" si="1125"/>
        <v>#N/A</v>
      </c>
      <c r="CP792" s="24" t="e">
        <f t="shared" ca="1" si="1125"/>
        <v>#N/A</v>
      </c>
      <c r="CQ792" s="24" t="e">
        <f t="shared" ca="1" si="1125"/>
        <v>#N/A</v>
      </c>
      <c r="CR792" s="24" t="e">
        <f t="shared" ca="1" si="1125"/>
        <v>#N/A</v>
      </c>
      <c r="CS792" s="24" t="e">
        <f t="shared" ca="1" si="1125"/>
        <v>#N/A</v>
      </c>
      <c r="CT792" s="24" t="e">
        <f t="shared" ca="1" si="1125"/>
        <v>#N/A</v>
      </c>
      <c r="CU792" s="24" t="e">
        <f t="shared" ca="1" si="1125"/>
        <v>#N/A</v>
      </c>
      <c r="CV792" s="24" t="e">
        <f t="shared" ca="1" si="1125"/>
        <v>#N/A</v>
      </c>
      <c r="CW792" s="24" t="e">
        <f t="shared" ca="1" si="1125"/>
        <v>#N/A</v>
      </c>
      <c r="CX792" s="24" t="e">
        <f t="shared" ca="1" si="1125"/>
        <v>#N/A</v>
      </c>
      <c r="CY792" s="24" t="e">
        <f t="shared" ca="1" si="1125"/>
        <v>#N/A</v>
      </c>
      <c r="CZ792" s="24" t="e">
        <f t="shared" ca="1" si="1125"/>
        <v>#N/A</v>
      </c>
      <c r="DA792" s="24" t="e">
        <f t="shared" ca="1" si="1125"/>
        <v>#N/A</v>
      </c>
      <c r="DB792" s="24" t="e">
        <f t="shared" ca="1" si="1125"/>
        <v>#N/A</v>
      </c>
      <c r="DC792" s="24" t="e">
        <f t="shared" ca="1" si="1125"/>
        <v>#N/A</v>
      </c>
      <c r="DD792" s="24" t="e">
        <f t="shared" ca="1" si="1125"/>
        <v>#N/A</v>
      </c>
      <c r="DE792" s="24" t="e">
        <f t="shared" ca="1" si="1125"/>
        <v>#N/A</v>
      </c>
      <c r="DF792" s="24" t="e">
        <f t="shared" ca="1" si="1125"/>
        <v>#N/A</v>
      </c>
      <c r="DG792" s="24" t="e">
        <f t="shared" ca="1" si="1125"/>
        <v>#N/A</v>
      </c>
      <c r="DH792" s="24" t="e">
        <f t="shared" ca="1" si="1125"/>
        <v>#N/A</v>
      </c>
      <c r="DI792" s="24" t="e">
        <f t="shared" ca="1" si="1125"/>
        <v>#N/A</v>
      </c>
      <c r="DJ792" s="24" t="e">
        <f t="shared" ca="1" si="1125"/>
        <v>#N/A</v>
      </c>
      <c r="DK792" s="24" t="e">
        <f t="shared" ca="1" si="1125"/>
        <v>#N/A</v>
      </c>
      <c r="DL792" s="24" t="e">
        <f t="shared" ca="1" si="1125"/>
        <v>#N/A</v>
      </c>
    </row>
    <row r="793" spans="2:116" x14ac:dyDescent="0.4">
      <c r="C793" t="s">
        <v>577</v>
      </c>
      <c r="D793" t="s">
        <v>759</v>
      </c>
      <c r="E793" s="8"/>
      <c r="G793" s="158" t="str">
        <f>"Gain on sale of "&amp;G797&amp;"s - "&amp;G796</f>
        <v>Gain on sale of Units - (Primary label)</v>
      </c>
      <c r="K793" s="24">
        <f ca="1">SUMIF($3:$3,K$2,793:793)</f>
        <v>0</v>
      </c>
      <c r="L793" s="24">
        <f ca="1">SUMIF($3:$3,L$2,793:793)</f>
        <v>-14000000</v>
      </c>
      <c r="M793" s="24">
        <f ca="1">SUMIF($3:$3,M$2,793:793)</f>
        <v>0</v>
      </c>
      <c r="N793" s="24">
        <f ca="1">SUMIF($3:$3,N$2,793:793)</f>
        <v>0</v>
      </c>
      <c r="O793" s="24">
        <f ca="1">SUMIF($3:$3,O$2,793:793)</f>
        <v>0</v>
      </c>
      <c r="P793" s="24">
        <f ca="1">SUMIF($3:$3,P$2,793:793)</f>
        <v>0</v>
      </c>
      <c r="R793" s="24"/>
      <c r="S793" s="24">
        <f ca="1">-S789+S785</f>
        <v>0</v>
      </c>
      <c r="T793" s="24">
        <f t="shared" ref="T793:W793" ca="1" si="1126">-T789+T785</f>
        <v>0</v>
      </c>
      <c r="U793" s="24">
        <f t="shared" ca="1" si="1126"/>
        <v>0</v>
      </c>
      <c r="V793" s="24">
        <f t="shared" ca="1" si="1126"/>
        <v>0</v>
      </c>
      <c r="W793" s="24">
        <f t="shared" ca="1" si="1126"/>
        <v>0</v>
      </c>
      <c r="X793" s="24">
        <f ca="1">-(X789+X785)</f>
        <v>0</v>
      </c>
      <c r="Y793" s="24">
        <f t="shared" ref="Y793:CJ793" ca="1" si="1127">-(Y789+Y785)</f>
        <v>0</v>
      </c>
      <c r="Z793" s="24">
        <f t="shared" ca="1" si="1127"/>
        <v>0</v>
      </c>
      <c r="AA793" s="24">
        <f t="shared" ca="1" si="1127"/>
        <v>0</v>
      </c>
      <c r="AB793" s="24">
        <f t="shared" ca="1" si="1127"/>
        <v>0</v>
      </c>
      <c r="AC793" s="24">
        <f t="shared" ca="1" si="1127"/>
        <v>0</v>
      </c>
      <c r="AD793" s="24">
        <f t="shared" ca="1" si="1127"/>
        <v>0</v>
      </c>
      <c r="AE793" s="24">
        <f t="shared" ca="1" si="1127"/>
        <v>-2000000</v>
      </c>
      <c r="AF793" s="24">
        <f t="shared" ca="1" si="1127"/>
        <v>-2000000</v>
      </c>
      <c r="AG793" s="24">
        <f t="shared" ca="1" si="1127"/>
        <v>-2000000</v>
      </c>
      <c r="AH793" s="24">
        <f t="shared" ca="1" si="1127"/>
        <v>-2000000</v>
      </c>
      <c r="AI793" s="24">
        <f t="shared" ca="1" si="1127"/>
        <v>-2000000</v>
      </c>
      <c r="AJ793" s="24">
        <f t="shared" ca="1" si="1127"/>
        <v>-2000000</v>
      </c>
      <c r="AK793" s="24">
        <f t="shared" ca="1" si="1127"/>
        <v>-2000000</v>
      </c>
      <c r="AL793" s="24">
        <f t="shared" ca="1" si="1127"/>
        <v>0</v>
      </c>
      <c r="AM793" s="24">
        <f t="shared" ca="1" si="1127"/>
        <v>0</v>
      </c>
      <c r="AN793" s="24">
        <f t="shared" ca="1" si="1127"/>
        <v>0</v>
      </c>
      <c r="AO793" s="24">
        <f t="shared" ca="1" si="1127"/>
        <v>0</v>
      </c>
      <c r="AP793" s="24">
        <f t="shared" ca="1" si="1127"/>
        <v>0</v>
      </c>
      <c r="AQ793" s="24">
        <f t="shared" ca="1" si="1127"/>
        <v>0</v>
      </c>
      <c r="AR793" s="24">
        <f t="shared" ca="1" si="1127"/>
        <v>0</v>
      </c>
      <c r="AS793" s="24">
        <f t="shared" ca="1" si="1127"/>
        <v>0</v>
      </c>
      <c r="AT793" s="24">
        <f t="shared" ca="1" si="1127"/>
        <v>0</v>
      </c>
      <c r="AU793" s="24">
        <f t="shared" ca="1" si="1127"/>
        <v>0</v>
      </c>
      <c r="AV793" s="24">
        <f t="shared" ca="1" si="1127"/>
        <v>0</v>
      </c>
      <c r="AW793" s="24">
        <f t="shared" ca="1" si="1127"/>
        <v>0</v>
      </c>
      <c r="AX793" s="24">
        <f t="shared" ca="1" si="1127"/>
        <v>0</v>
      </c>
      <c r="AY793" s="24">
        <f t="shared" ca="1" si="1127"/>
        <v>0</v>
      </c>
      <c r="AZ793" s="24">
        <f t="shared" ca="1" si="1127"/>
        <v>0</v>
      </c>
      <c r="BA793" s="24">
        <f t="shared" ca="1" si="1127"/>
        <v>0</v>
      </c>
      <c r="BB793" s="24">
        <f t="shared" ca="1" si="1127"/>
        <v>0</v>
      </c>
      <c r="BC793" s="24">
        <f t="shared" ca="1" si="1127"/>
        <v>0</v>
      </c>
      <c r="BD793" s="24">
        <f t="shared" ca="1" si="1127"/>
        <v>0</v>
      </c>
      <c r="BE793" s="24">
        <f t="shared" ca="1" si="1127"/>
        <v>0</v>
      </c>
      <c r="BF793" s="24">
        <f t="shared" ca="1" si="1127"/>
        <v>0</v>
      </c>
      <c r="BG793" s="24">
        <f t="shared" ca="1" si="1127"/>
        <v>0</v>
      </c>
      <c r="BH793" s="24">
        <f t="shared" ca="1" si="1127"/>
        <v>0</v>
      </c>
      <c r="BI793" s="24">
        <f t="shared" ca="1" si="1127"/>
        <v>0</v>
      </c>
      <c r="BJ793" s="24">
        <f t="shared" ca="1" si="1127"/>
        <v>0</v>
      </c>
      <c r="BK793" s="24">
        <f t="shared" ca="1" si="1127"/>
        <v>0</v>
      </c>
      <c r="BL793" s="24">
        <f t="shared" ca="1" si="1127"/>
        <v>0</v>
      </c>
      <c r="BM793" s="24">
        <f t="shared" ca="1" si="1127"/>
        <v>0</v>
      </c>
      <c r="BN793" s="24">
        <f t="shared" ca="1" si="1127"/>
        <v>0</v>
      </c>
      <c r="BO793" s="24">
        <f t="shared" ca="1" si="1127"/>
        <v>0</v>
      </c>
      <c r="BP793" s="24">
        <f t="shared" ca="1" si="1127"/>
        <v>0</v>
      </c>
      <c r="BQ793" s="24">
        <f t="shared" ca="1" si="1127"/>
        <v>0</v>
      </c>
      <c r="BR793" s="24">
        <f t="shared" ca="1" si="1127"/>
        <v>0</v>
      </c>
      <c r="BS793" s="24">
        <f t="shared" ca="1" si="1127"/>
        <v>0</v>
      </c>
      <c r="BT793" s="24">
        <f t="shared" ca="1" si="1127"/>
        <v>0</v>
      </c>
      <c r="BU793" s="24">
        <f t="shared" ca="1" si="1127"/>
        <v>0</v>
      </c>
      <c r="BV793" s="24">
        <f t="shared" ca="1" si="1127"/>
        <v>0</v>
      </c>
      <c r="BW793" s="24">
        <f t="shared" ca="1" si="1127"/>
        <v>0</v>
      </c>
      <c r="BX793" s="24">
        <f t="shared" ca="1" si="1127"/>
        <v>0</v>
      </c>
      <c r="BY793" s="24">
        <f t="shared" ca="1" si="1127"/>
        <v>0</v>
      </c>
      <c r="BZ793" s="24">
        <f t="shared" ca="1" si="1127"/>
        <v>0</v>
      </c>
      <c r="CA793" s="24">
        <f t="shared" ca="1" si="1127"/>
        <v>0</v>
      </c>
      <c r="CB793" s="24">
        <f t="shared" ca="1" si="1127"/>
        <v>0</v>
      </c>
      <c r="CC793" s="24">
        <f t="shared" ca="1" si="1127"/>
        <v>0</v>
      </c>
      <c r="CD793" s="24">
        <f t="shared" ca="1" si="1127"/>
        <v>0</v>
      </c>
      <c r="CE793" s="24">
        <f t="shared" ca="1" si="1127"/>
        <v>0</v>
      </c>
      <c r="CF793" s="24">
        <f t="shared" ca="1" si="1127"/>
        <v>0</v>
      </c>
      <c r="CG793" s="24">
        <f t="shared" ca="1" si="1127"/>
        <v>0</v>
      </c>
      <c r="CH793" s="24">
        <f t="shared" ca="1" si="1127"/>
        <v>0</v>
      </c>
      <c r="CI793" s="24">
        <f t="shared" ca="1" si="1127"/>
        <v>0</v>
      </c>
      <c r="CJ793" s="24">
        <f t="shared" ca="1" si="1127"/>
        <v>0</v>
      </c>
      <c r="CK793" s="24">
        <f t="shared" ref="CK793:CL793" ca="1" si="1128">-(CK789+CK785)</f>
        <v>0</v>
      </c>
      <c r="CL793" s="24">
        <f t="shared" ca="1" si="1128"/>
        <v>0</v>
      </c>
      <c r="CN793" s="24" t="e">
        <f t="shared" ref="CN793:DL793" ca="1" si="1129">-(CN789+CN785)</f>
        <v>#N/A</v>
      </c>
      <c r="CO793" s="24" t="e">
        <f t="shared" ca="1" si="1129"/>
        <v>#N/A</v>
      </c>
      <c r="CP793" s="24" t="e">
        <f t="shared" ca="1" si="1129"/>
        <v>#N/A</v>
      </c>
      <c r="CQ793" s="24" t="e">
        <f t="shared" ca="1" si="1129"/>
        <v>#N/A</v>
      </c>
      <c r="CR793" s="24" t="e">
        <f t="shared" ca="1" si="1129"/>
        <v>#N/A</v>
      </c>
      <c r="CS793" s="24" t="e">
        <f t="shared" ca="1" si="1129"/>
        <v>#N/A</v>
      </c>
      <c r="CT793" s="24" t="e">
        <f t="shared" ca="1" si="1129"/>
        <v>#N/A</v>
      </c>
      <c r="CU793" s="24" t="e">
        <f t="shared" ca="1" si="1129"/>
        <v>#N/A</v>
      </c>
      <c r="CV793" s="24" t="e">
        <f t="shared" ca="1" si="1129"/>
        <v>#N/A</v>
      </c>
      <c r="CW793" s="24" t="e">
        <f t="shared" ca="1" si="1129"/>
        <v>#N/A</v>
      </c>
      <c r="CX793" s="24" t="e">
        <f t="shared" ca="1" si="1129"/>
        <v>#N/A</v>
      </c>
      <c r="CY793" s="24" t="e">
        <f t="shared" ca="1" si="1129"/>
        <v>#N/A</v>
      </c>
      <c r="CZ793" s="24" t="e">
        <f t="shared" ca="1" si="1129"/>
        <v>#N/A</v>
      </c>
      <c r="DA793" s="24" t="e">
        <f t="shared" ca="1" si="1129"/>
        <v>#N/A</v>
      </c>
      <c r="DB793" s="24" t="e">
        <f t="shared" ca="1" si="1129"/>
        <v>#N/A</v>
      </c>
      <c r="DC793" s="24" t="e">
        <f t="shared" ca="1" si="1129"/>
        <v>#N/A</v>
      </c>
      <c r="DD793" s="24" t="e">
        <f t="shared" ca="1" si="1129"/>
        <v>#N/A</v>
      </c>
      <c r="DE793" s="24" t="e">
        <f t="shared" ca="1" si="1129"/>
        <v>#N/A</v>
      </c>
      <c r="DF793" s="24" t="e">
        <f t="shared" ca="1" si="1129"/>
        <v>#N/A</v>
      </c>
      <c r="DG793" s="24" t="e">
        <f t="shared" ca="1" si="1129"/>
        <v>#N/A</v>
      </c>
      <c r="DH793" s="24" t="e">
        <f t="shared" ca="1" si="1129"/>
        <v>#N/A</v>
      </c>
      <c r="DI793" s="24" t="e">
        <f t="shared" ca="1" si="1129"/>
        <v>#N/A</v>
      </c>
      <c r="DJ793" s="24" t="e">
        <f t="shared" ca="1" si="1129"/>
        <v>#N/A</v>
      </c>
      <c r="DK793" s="24" t="e">
        <f t="shared" ca="1" si="1129"/>
        <v>#N/A</v>
      </c>
      <c r="DL793" s="24" t="e">
        <f t="shared" ca="1" si="1129"/>
        <v>#N/A</v>
      </c>
    </row>
    <row r="794" spans="2:116" x14ac:dyDescent="0.4">
      <c r="C794" t="s">
        <v>235</v>
      </c>
      <c r="D794" t="s">
        <v>759</v>
      </c>
      <c r="E794" s="8"/>
      <c r="G794" s="158" t="str">
        <f>G784&amp;" - "&amp;G767</f>
        <v>Units Constructed - (Primary label)</v>
      </c>
      <c r="H794" s="27"/>
      <c r="I794" s="78"/>
      <c r="J794" s="78"/>
      <c r="K794" s="24">
        <f ca="1">SUMIF($3:$3,K$2,794:794)</f>
        <v>-14000000</v>
      </c>
      <c r="L794" s="24">
        <f ca="1">SUMIF($3:$3,L$2,794:794)</f>
        <v>0</v>
      </c>
      <c r="M794" s="24">
        <f ca="1">SUMIF($3:$3,M$2,794:794)</f>
        <v>0</v>
      </c>
      <c r="N794" s="24">
        <f ca="1">SUMIF($3:$3,N$2,794:794)</f>
        <v>0</v>
      </c>
      <c r="O794" s="24">
        <f ca="1">SUMIF($3:$3,O$2,794:794)</f>
        <v>0</v>
      </c>
      <c r="P794" s="24">
        <f ca="1">SUMIF($3:$3,P$2,794:794)</f>
        <v>0</v>
      </c>
      <c r="R794" s="33"/>
      <c r="S794" s="24">
        <f ca="1">-S784</f>
        <v>-2000000</v>
      </c>
      <c r="T794" s="24">
        <f t="shared" ref="T794:CE794" ca="1" si="1130">-T784</f>
        <v>-2000000</v>
      </c>
      <c r="U794" s="24">
        <f t="shared" ca="1" si="1130"/>
        <v>-2000000</v>
      </c>
      <c r="V794" s="24">
        <f t="shared" ca="1" si="1130"/>
        <v>-2000000</v>
      </c>
      <c r="W794" s="24">
        <f t="shared" ca="1" si="1130"/>
        <v>-2000000</v>
      </c>
      <c r="X794" s="24">
        <f t="shared" ca="1" si="1130"/>
        <v>-2000000</v>
      </c>
      <c r="Y794" s="24">
        <f t="shared" ca="1" si="1130"/>
        <v>-2000000</v>
      </c>
      <c r="Z794" s="24">
        <f t="shared" ca="1" si="1130"/>
        <v>0</v>
      </c>
      <c r="AA794" s="24">
        <f t="shared" ca="1" si="1130"/>
        <v>0</v>
      </c>
      <c r="AB794" s="24">
        <f t="shared" ca="1" si="1130"/>
        <v>0</v>
      </c>
      <c r="AC794" s="24">
        <f t="shared" ca="1" si="1130"/>
        <v>0</v>
      </c>
      <c r="AD794" s="24">
        <f t="shared" ca="1" si="1130"/>
        <v>0</v>
      </c>
      <c r="AE794" s="24">
        <f t="shared" ca="1" si="1130"/>
        <v>0</v>
      </c>
      <c r="AF794" s="24">
        <f t="shared" ca="1" si="1130"/>
        <v>0</v>
      </c>
      <c r="AG794" s="24">
        <f t="shared" ca="1" si="1130"/>
        <v>0</v>
      </c>
      <c r="AH794" s="24">
        <f t="shared" ca="1" si="1130"/>
        <v>0</v>
      </c>
      <c r="AI794" s="24">
        <f t="shared" ca="1" si="1130"/>
        <v>0</v>
      </c>
      <c r="AJ794" s="24">
        <f t="shared" ca="1" si="1130"/>
        <v>0</v>
      </c>
      <c r="AK794" s="24">
        <f t="shared" ca="1" si="1130"/>
        <v>0</v>
      </c>
      <c r="AL794" s="24">
        <f t="shared" ca="1" si="1130"/>
        <v>0</v>
      </c>
      <c r="AM794" s="24">
        <f t="shared" ca="1" si="1130"/>
        <v>0</v>
      </c>
      <c r="AN794" s="24">
        <f t="shared" ca="1" si="1130"/>
        <v>0</v>
      </c>
      <c r="AO794" s="24">
        <f t="shared" ca="1" si="1130"/>
        <v>0</v>
      </c>
      <c r="AP794" s="24">
        <f t="shared" ca="1" si="1130"/>
        <v>0</v>
      </c>
      <c r="AQ794" s="24">
        <f t="shared" ca="1" si="1130"/>
        <v>0</v>
      </c>
      <c r="AR794" s="24">
        <f t="shared" ca="1" si="1130"/>
        <v>0</v>
      </c>
      <c r="AS794" s="24">
        <f t="shared" ca="1" si="1130"/>
        <v>0</v>
      </c>
      <c r="AT794" s="24">
        <f t="shared" ca="1" si="1130"/>
        <v>0</v>
      </c>
      <c r="AU794" s="24">
        <f t="shared" ca="1" si="1130"/>
        <v>0</v>
      </c>
      <c r="AV794" s="24">
        <f t="shared" ca="1" si="1130"/>
        <v>0</v>
      </c>
      <c r="AW794" s="24">
        <f t="shared" ca="1" si="1130"/>
        <v>0</v>
      </c>
      <c r="AX794" s="24">
        <f t="shared" ca="1" si="1130"/>
        <v>0</v>
      </c>
      <c r="AY794" s="24">
        <f t="shared" ca="1" si="1130"/>
        <v>0</v>
      </c>
      <c r="AZ794" s="24">
        <f t="shared" ca="1" si="1130"/>
        <v>0</v>
      </c>
      <c r="BA794" s="24">
        <f t="shared" ca="1" si="1130"/>
        <v>0</v>
      </c>
      <c r="BB794" s="24">
        <f t="shared" ca="1" si="1130"/>
        <v>0</v>
      </c>
      <c r="BC794" s="24">
        <f t="shared" ca="1" si="1130"/>
        <v>0</v>
      </c>
      <c r="BD794" s="24">
        <f t="shared" ca="1" si="1130"/>
        <v>0</v>
      </c>
      <c r="BE794" s="24">
        <f t="shared" ca="1" si="1130"/>
        <v>0</v>
      </c>
      <c r="BF794" s="24">
        <f t="shared" ca="1" si="1130"/>
        <v>0</v>
      </c>
      <c r="BG794" s="24">
        <f t="shared" ca="1" si="1130"/>
        <v>0</v>
      </c>
      <c r="BH794" s="24">
        <f t="shared" ca="1" si="1130"/>
        <v>0</v>
      </c>
      <c r="BI794" s="24">
        <f t="shared" ca="1" si="1130"/>
        <v>0</v>
      </c>
      <c r="BJ794" s="24">
        <f t="shared" ca="1" si="1130"/>
        <v>0</v>
      </c>
      <c r="BK794" s="24">
        <f t="shared" ca="1" si="1130"/>
        <v>0</v>
      </c>
      <c r="BL794" s="24">
        <f t="shared" ca="1" si="1130"/>
        <v>0</v>
      </c>
      <c r="BM794" s="24">
        <f t="shared" ca="1" si="1130"/>
        <v>0</v>
      </c>
      <c r="BN794" s="24">
        <f t="shared" ca="1" si="1130"/>
        <v>0</v>
      </c>
      <c r="BO794" s="24">
        <f t="shared" ca="1" si="1130"/>
        <v>0</v>
      </c>
      <c r="BP794" s="24">
        <f t="shared" ca="1" si="1130"/>
        <v>0</v>
      </c>
      <c r="BQ794" s="24">
        <f t="shared" ca="1" si="1130"/>
        <v>0</v>
      </c>
      <c r="BR794" s="24">
        <f t="shared" ca="1" si="1130"/>
        <v>0</v>
      </c>
      <c r="BS794" s="24">
        <f t="shared" ca="1" si="1130"/>
        <v>0</v>
      </c>
      <c r="BT794" s="24">
        <f t="shared" ca="1" si="1130"/>
        <v>0</v>
      </c>
      <c r="BU794" s="24">
        <f t="shared" ca="1" si="1130"/>
        <v>0</v>
      </c>
      <c r="BV794" s="24">
        <f t="shared" ca="1" si="1130"/>
        <v>0</v>
      </c>
      <c r="BW794" s="24">
        <f t="shared" ca="1" si="1130"/>
        <v>0</v>
      </c>
      <c r="BX794" s="24">
        <f t="shared" ca="1" si="1130"/>
        <v>0</v>
      </c>
      <c r="BY794" s="24">
        <f t="shared" ca="1" si="1130"/>
        <v>0</v>
      </c>
      <c r="BZ794" s="24">
        <f t="shared" ca="1" si="1130"/>
        <v>0</v>
      </c>
      <c r="CA794" s="24">
        <f t="shared" ca="1" si="1130"/>
        <v>0</v>
      </c>
      <c r="CB794" s="24">
        <f t="shared" ca="1" si="1130"/>
        <v>0</v>
      </c>
      <c r="CC794" s="24">
        <f t="shared" ca="1" si="1130"/>
        <v>0</v>
      </c>
      <c r="CD794" s="24">
        <f t="shared" ca="1" si="1130"/>
        <v>0</v>
      </c>
      <c r="CE794" s="24">
        <f t="shared" ca="1" si="1130"/>
        <v>0</v>
      </c>
      <c r="CF794" s="24">
        <f t="shared" ref="CF794:CL794" ca="1" si="1131">-CF784</f>
        <v>0</v>
      </c>
      <c r="CG794" s="24">
        <f t="shared" ca="1" si="1131"/>
        <v>0</v>
      </c>
      <c r="CH794" s="24">
        <f t="shared" ca="1" si="1131"/>
        <v>0</v>
      </c>
      <c r="CI794" s="24">
        <f t="shared" ca="1" si="1131"/>
        <v>0</v>
      </c>
      <c r="CJ794" s="24">
        <f t="shared" ca="1" si="1131"/>
        <v>0</v>
      </c>
      <c r="CK794" s="24">
        <f t="shared" ca="1" si="1131"/>
        <v>0</v>
      </c>
      <c r="CL794" s="24">
        <f t="shared" ca="1" si="1131"/>
        <v>0</v>
      </c>
      <c r="CN794" s="24" t="e">
        <f t="shared" ref="CN794:DL794" ca="1" si="1132">-CN784</f>
        <v>#REF!</v>
      </c>
      <c r="CO794" s="24" t="e">
        <f t="shared" ca="1" si="1132"/>
        <v>#N/A</v>
      </c>
      <c r="CP794" s="24" t="e">
        <f t="shared" ca="1" si="1132"/>
        <v>#N/A</v>
      </c>
      <c r="CQ794" s="24" t="e">
        <f t="shared" ca="1" si="1132"/>
        <v>#N/A</v>
      </c>
      <c r="CR794" s="24" t="e">
        <f t="shared" ca="1" si="1132"/>
        <v>#N/A</v>
      </c>
      <c r="CS794" s="24" t="e">
        <f t="shared" ca="1" si="1132"/>
        <v>#N/A</v>
      </c>
      <c r="CT794" s="24" t="e">
        <f t="shared" ca="1" si="1132"/>
        <v>#N/A</v>
      </c>
      <c r="CU794" s="24" t="e">
        <f t="shared" ca="1" si="1132"/>
        <v>#N/A</v>
      </c>
      <c r="CV794" s="24" t="e">
        <f t="shared" ca="1" si="1132"/>
        <v>#N/A</v>
      </c>
      <c r="CW794" s="24" t="e">
        <f t="shared" ca="1" si="1132"/>
        <v>#N/A</v>
      </c>
      <c r="CX794" s="24" t="e">
        <f t="shared" ca="1" si="1132"/>
        <v>#N/A</v>
      </c>
      <c r="CY794" s="24" t="e">
        <f t="shared" ca="1" si="1132"/>
        <v>#N/A</v>
      </c>
      <c r="CZ794" s="24" t="e">
        <f t="shared" ca="1" si="1132"/>
        <v>#N/A</v>
      </c>
      <c r="DA794" s="24" t="e">
        <f t="shared" ca="1" si="1132"/>
        <v>#N/A</v>
      </c>
      <c r="DB794" s="24" t="e">
        <f t="shared" ca="1" si="1132"/>
        <v>#N/A</v>
      </c>
      <c r="DC794" s="24" t="e">
        <f t="shared" ca="1" si="1132"/>
        <v>#N/A</v>
      </c>
      <c r="DD794" s="24" t="e">
        <f t="shared" ca="1" si="1132"/>
        <v>#N/A</v>
      </c>
      <c r="DE794" s="24" t="e">
        <f t="shared" ca="1" si="1132"/>
        <v>#N/A</v>
      </c>
      <c r="DF794" s="24" t="e">
        <f t="shared" ca="1" si="1132"/>
        <v>#N/A</v>
      </c>
      <c r="DG794" s="24" t="e">
        <f t="shared" ca="1" si="1132"/>
        <v>#N/A</v>
      </c>
      <c r="DH794" s="24" t="e">
        <f t="shared" ca="1" si="1132"/>
        <v>#N/A</v>
      </c>
      <c r="DI794" s="24" t="e">
        <f t="shared" ca="1" si="1132"/>
        <v>#N/A</v>
      </c>
      <c r="DJ794" s="24" t="e">
        <f t="shared" ca="1" si="1132"/>
        <v>#N/A</v>
      </c>
      <c r="DK794" s="24" t="e">
        <f t="shared" ca="1" si="1132"/>
        <v>#N/A</v>
      </c>
      <c r="DL794" s="24" t="e">
        <f t="shared" ca="1" si="1132"/>
        <v>#N/A</v>
      </c>
    </row>
    <row r="795" spans="2:116" x14ac:dyDescent="0.4">
      <c r="D795" t="s">
        <v>759</v>
      </c>
      <c r="E795" s="8"/>
      <c r="G795" s="125"/>
      <c r="H795" s="27"/>
      <c r="I795" s="78"/>
      <c r="J795" s="78"/>
      <c r="K795" s="24"/>
      <c r="L795" s="24"/>
      <c r="M795" s="24"/>
      <c r="N795" s="24"/>
      <c r="O795" s="24"/>
      <c r="P795" s="24"/>
      <c r="R795" s="33"/>
      <c r="S795" s="24"/>
      <c r="T795" s="24"/>
      <c r="U795" s="24"/>
      <c r="V795" s="24"/>
      <c r="W795" s="24"/>
      <c r="X795" s="24"/>
      <c r="Y795" s="24"/>
      <c r="Z795" s="24"/>
      <c r="AA795" s="24"/>
      <c r="AB795" s="24"/>
      <c r="AC795" s="24"/>
      <c r="AD795" s="24"/>
      <c r="AE795" s="24"/>
      <c r="AF795" s="24"/>
      <c r="AG795" s="24"/>
      <c r="AH795" s="24"/>
      <c r="AI795" s="24"/>
      <c r="AJ795" s="24"/>
      <c r="AK795" s="24"/>
      <c r="AL795" s="24"/>
      <c r="AM795" s="24"/>
      <c r="AN795" s="24"/>
      <c r="AO795" s="24"/>
      <c r="AP795" s="24"/>
      <c r="AQ795" s="24"/>
      <c r="AR795" s="24"/>
      <c r="AS795" s="24"/>
      <c r="AT795" s="24"/>
      <c r="AU795" s="24"/>
      <c r="AV795" s="24"/>
      <c r="AW795" s="24"/>
      <c r="AX795" s="24"/>
      <c r="AY795" s="24"/>
      <c r="AZ795" s="24"/>
      <c r="BA795" s="24"/>
      <c r="BB795" s="24"/>
      <c r="BC795" s="24"/>
      <c r="BD795" s="24"/>
      <c r="BE795" s="24"/>
      <c r="BF795" s="24"/>
      <c r="BG795" s="24"/>
      <c r="BH795" s="24"/>
      <c r="BI795" s="24"/>
      <c r="BJ795" s="24"/>
      <c r="BK795" s="24"/>
      <c r="BL795" s="24"/>
      <c r="BM795" s="24"/>
      <c r="BN795" s="24"/>
      <c r="BO795" s="24"/>
      <c r="BP795" s="24"/>
      <c r="BQ795" s="24"/>
      <c r="BR795" s="24"/>
      <c r="BS795" s="24"/>
      <c r="BT795" s="24"/>
      <c r="BU795" s="24"/>
      <c r="BV795" s="24"/>
      <c r="BW795" s="24"/>
      <c r="BX795" s="24"/>
      <c r="BY795" s="24"/>
      <c r="BZ795" s="24"/>
      <c r="CA795" s="24"/>
      <c r="CB795" s="24"/>
      <c r="CC795" s="24"/>
      <c r="CD795" s="24"/>
      <c r="CE795" s="24"/>
      <c r="CF795" s="24"/>
      <c r="CG795" s="24"/>
      <c r="CH795" s="24"/>
      <c r="CI795" s="24"/>
      <c r="CJ795" s="24"/>
      <c r="CK795" s="24"/>
      <c r="CL795" s="24"/>
      <c r="CN795" s="24"/>
      <c r="CO795" s="24"/>
      <c r="CP795" s="24"/>
      <c r="CQ795" s="24"/>
      <c r="CR795" s="24"/>
      <c r="CS795" s="24"/>
      <c r="CT795" s="24"/>
      <c r="CU795" s="24"/>
      <c r="CV795" s="24"/>
      <c r="CW795" s="24"/>
      <c r="CX795" s="24"/>
      <c r="CY795" s="24"/>
      <c r="CZ795" s="24"/>
      <c r="DA795" s="24"/>
      <c r="DB795" s="24"/>
      <c r="DC795" s="24"/>
      <c r="DD795" s="24"/>
      <c r="DE795" s="24"/>
      <c r="DF795" s="24"/>
      <c r="DG795" s="24"/>
      <c r="DH795" s="24"/>
      <c r="DI795" s="24"/>
      <c r="DJ795" s="24"/>
      <c r="DK795" s="24"/>
      <c r="DL795" s="24"/>
    </row>
    <row r="796" spans="2:116" x14ac:dyDescent="0.4">
      <c r="B796" t="s">
        <v>332</v>
      </c>
      <c r="D796" t="s">
        <v>759</v>
      </c>
      <c r="E796" s="8" t="str">
        <f t="shared" si="1028"/>
        <v>796 ASSETSALE-PV</v>
      </c>
      <c r="G796" s="8" t="str">
        <f>G767</f>
        <v>(Primary label)</v>
      </c>
      <c r="H796" s="27"/>
      <c r="I796" s="78"/>
      <c r="J796" s="78"/>
      <c r="K796" s="33"/>
      <c r="L796" s="33"/>
      <c r="M796" s="33"/>
      <c r="N796" s="33"/>
      <c r="O796" s="33"/>
      <c r="P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3"/>
      <c r="AV796" s="33"/>
      <c r="AW796" s="33"/>
      <c r="AX796" s="33"/>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c r="BV796" s="33"/>
      <c r="BW796" s="33"/>
      <c r="BX796" s="33"/>
      <c r="BY796" s="33"/>
      <c r="BZ796" s="33"/>
      <c r="CA796" s="33"/>
      <c r="CB796" s="33"/>
      <c r="CC796" s="33"/>
      <c r="CD796" s="33"/>
      <c r="CE796" s="33"/>
      <c r="CF796" s="33"/>
      <c r="CG796" s="33"/>
      <c r="CH796" s="33"/>
      <c r="CI796" s="33"/>
      <c r="CJ796" s="33"/>
      <c r="CK796" s="33"/>
      <c r="CL796" s="33"/>
      <c r="CN796" s="78"/>
      <c r="CO796" s="33"/>
      <c r="CP796" s="33"/>
      <c r="CQ796" s="33"/>
      <c r="CR796" s="33"/>
      <c r="CS796" s="33"/>
      <c r="CT796" s="33"/>
      <c r="CU796" s="33"/>
      <c r="CV796" s="33"/>
      <c r="CW796" s="33"/>
      <c r="CX796" s="33"/>
      <c r="CY796" s="33"/>
      <c r="CZ796" s="33"/>
      <c r="DA796" s="33"/>
      <c r="DB796" s="33"/>
      <c r="DC796" s="33"/>
      <c r="DD796" s="33"/>
      <c r="DE796" s="33"/>
      <c r="DF796" s="33"/>
      <c r="DG796" s="33"/>
      <c r="DH796" s="33"/>
      <c r="DI796" s="33"/>
      <c r="DJ796" s="33"/>
      <c r="DK796" s="33"/>
      <c r="DL796" s="33"/>
    </row>
    <row r="797" spans="2:116" x14ac:dyDescent="0.4">
      <c r="B797" t="s">
        <v>332</v>
      </c>
      <c r="D797" t="s">
        <v>759</v>
      </c>
      <c r="E797" s="8" t="str">
        <f>ROW()&amp;" "&amp;D797</f>
        <v>797 ASSETSALE-PV</v>
      </c>
      <c r="G797" s="241" t="str">
        <f>IFERROR(SUBSTITUTE(G775,":",""),"no unit")</f>
        <v>Unit</v>
      </c>
      <c r="H797" s="27"/>
      <c r="I797" s="78"/>
      <c r="J797" s="78"/>
      <c r="K797" s="33"/>
      <c r="L797" s="33"/>
      <c r="M797" s="33"/>
      <c r="N797" s="33"/>
      <c r="O797" s="33"/>
      <c r="P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3"/>
      <c r="AV797" s="33"/>
      <c r="AW797" s="33"/>
      <c r="AX797" s="33"/>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c r="BV797" s="33"/>
      <c r="BW797" s="33"/>
      <c r="BX797" s="33"/>
      <c r="BY797" s="33"/>
      <c r="BZ797" s="33"/>
      <c r="CA797" s="33"/>
      <c r="CB797" s="33"/>
      <c r="CC797" s="33"/>
      <c r="CD797" s="33"/>
      <c r="CE797" s="33"/>
      <c r="CF797" s="33"/>
      <c r="CG797" s="33"/>
      <c r="CH797" s="33"/>
      <c r="CI797" s="33"/>
      <c r="CJ797" s="33"/>
      <c r="CK797" s="33"/>
      <c r="CL797" s="33"/>
      <c r="CN797" s="78"/>
      <c r="CO797" s="33"/>
      <c r="CP797" s="33"/>
      <c r="CQ797" s="33"/>
      <c r="CR797" s="33"/>
      <c r="CS797" s="33"/>
      <c r="CT797" s="33"/>
      <c r="CU797" s="33"/>
      <c r="CV797" s="33"/>
      <c r="CW797" s="33"/>
      <c r="CX797" s="33"/>
      <c r="CY797" s="33"/>
      <c r="CZ797" s="33"/>
      <c r="DA797" s="33"/>
      <c r="DB797" s="33"/>
      <c r="DC797" s="33"/>
      <c r="DD797" s="33"/>
      <c r="DE797" s="33"/>
      <c r="DF797" s="33"/>
      <c r="DG797" s="33"/>
      <c r="DH797" s="33"/>
      <c r="DI797" s="33"/>
      <c r="DJ797" s="33"/>
      <c r="DK797" s="33"/>
      <c r="DL797" s="33"/>
    </row>
    <row r="798" spans="2:116" x14ac:dyDescent="0.4">
      <c r="B798" t="s">
        <v>332</v>
      </c>
      <c r="D798" t="s">
        <v>759</v>
      </c>
      <c r="E798" s="8" t="str">
        <f t="shared" ref="E798:E803" si="1133">ROW()&amp;" "&amp;D798</f>
        <v>798 ASSETSALE-PV</v>
      </c>
      <c r="G798" s="8" t="s">
        <v>334</v>
      </c>
      <c r="H798" s="27"/>
      <c r="I798" s="78"/>
      <c r="J798" s="78"/>
      <c r="K798" s="33"/>
      <c r="L798" s="33"/>
      <c r="M798" s="33"/>
      <c r="N798" s="33"/>
      <c r="O798" s="33"/>
      <c r="P798" s="33"/>
      <c r="R798" s="33"/>
      <c r="S798" s="4" t="str">
        <f t="shared" ref="S798:AX798" si="1134">ADDRESS(ROW(S789),COLUMN(S789),2)</f>
        <v>S$789</v>
      </c>
      <c r="T798" s="4" t="str">
        <f t="shared" si="1134"/>
        <v>T$789</v>
      </c>
      <c r="U798" s="4" t="str">
        <f t="shared" si="1134"/>
        <v>U$789</v>
      </c>
      <c r="V798" s="4" t="str">
        <f t="shared" si="1134"/>
        <v>V$789</v>
      </c>
      <c r="W798" s="4" t="str">
        <f t="shared" si="1134"/>
        <v>W$789</v>
      </c>
      <c r="X798" s="4" t="str">
        <f t="shared" si="1134"/>
        <v>X$789</v>
      </c>
      <c r="Y798" s="4" t="str">
        <f t="shared" si="1134"/>
        <v>Y$789</v>
      </c>
      <c r="Z798" s="4" t="str">
        <f t="shared" si="1134"/>
        <v>Z$789</v>
      </c>
      <c r="AA798" s="4" t="str">
        <f t="shared" si="1134"/>
        <v>AA$789</v>
      </c>
      <c r="AB798" s="4" t="str">
        <f t="shared" si="1134"/>
        <v>AB$789</v>
      </c>
      <c r="AC798" s="4" t="str">
        <f t="shared" si="1134"/>
        <v>AC$789</v>
      </c>
      <c r="AD798" s="4" t="str">
        <f t="shared" si="1134"/>
        <v>AD$789</v>
      </c>
      <c r="AE798" s="4" t="str">
        <f t="shared" si="1134"/>
        <v>AE$789</v>
      </c>
      <c r="AF798" s="4" t="str">
        <f t="shared" si="1134"/>
        <v>AF$789</v>
      </c>
      <c r="AG798" s="4" t="str">
        <f t="shared" si="1134"/>
        <v>AG$789</v>
      </c>
      <c r="AH798" s="4" t="str">
        <f t="shared" si="1134"/>
        <v>AH$789</v>
      </c>
      <c r="AI798" s="4" t="str">
        <f t="shared" si="1134"/>
        <v>AI$789</v>
      </c>
      <c r="AJ798" s="4" t="str">
        <f t="shared" si="1134"/>
        <v>AJ$789</v>
      </c>
      <c r="AK798" s="4" t="str">
        <f t="shared" si="1134"/>
        <v>AK$789</v>
      </c>
      <c r="AL798" s="4" t="str">
        <f t="shared" si="1134"/>
        <v>AL$789</v>
      </c>
      <c r="AM798" s="4" t="str">
        <f t="shared" si="1134"/>
        <v>AM$789</v>
      </c>
      <c r="AN798" s="4" t="str">
        <f t="shared" si="1134"/>
        <v>AN$789</v>
      </c>
      <c r="AO798" s="4" t="str">
        <f t="shared" si="1134"/>
        <v>AO$789</v>
      </c>
      <c r="AP798" s="4" t="str">
        <f t="shared" si="1134"/>
        <v>AP$789</v>
      </c>
      <c r="AQ798" s="4" t="str">
        <f t="shared" si="1134"/>
        <v>AQ$789</v>
      </c>
      <c r="AR798" s="4" t="str">
        <f t="shared" si="1134"/>
        <v>AR$789</v>
      </c>
      <c r="AS798" s="4" t="str">
        <f t="shared" si="1134"/>
        <v>AS$789</v>
      </c>
      <c r="AT798" s="4" t="str">
        <f t="shared" si="1134"/>
        <v>AT$789</v>
      </c>
      <c r="AU798" s="4" t="str">
        <f t="shared" si="1134"/>
        <v>AU$789</v>
      </c>
      <c r="AV798" s="4" t="str">
        <f t="shared" si="1134"/>
        <v>AV$789</v>
      </c>
      <c r="AW798" s="4" t="str">
        <f t="shared" si="1134"/>
        <v>AW$789</v>
      </c>
      <c r="AX798" s="4" t="str">
        <f t="shared" si="1134"/>
        <v>AX$789</v>
      </c>
      <c r="AY798" s="4" t="str">
        <f t="shared" ref="AY798:CD798" si="1135">ADDRESS(ROW(AY789),COLUMN(AY789),2)</f>
        <v>AY$789</v>
      </c>
      <c r="AZ798" s="4" t="str">
        <f t="shared" si="1135"/>
        <v>AZ$789</v>
      </c>
      <c r="BA798" s="4" t="str">
        <f t="shared" si="1135"/>
        <v>BA$789</v>
      </c>
      <c r="BB798" s="4" t="str">
        <f t="shared" si="1135"/>
        <v>BB$789</v>
      </c>
      <c r="BC798" s="4" t="str">
        <f t="shared" si="1135"/>
        <v>BC$789</v>
      </c>
      <c r="BD798" s="4" t="str">
        <f t="shared" si="1135"/>
        <v>BD$789</v>
      </c>
      <c r="BE798" s="4" t="str">
        <f t="shared" si="1135"/>
        <v>BE$789</v>
      </c>
      <c r="BF798" s="4" t="str">
        <f t="shared" si="1135"/>
        <v>BF$789</v>
      </c>
      <c r="BG798" s="4" t="str">
        <f t="shared" si="1135"/>
        <v>BG$789</v>
      </c>
      <c r="BH798" s="4" t="str">
        <f t="shared" si="1135"/>
        <v>BH$789</v>
      </c>
      <c r="BI798" s="4" t="str">
        <f t="shared" si="1135"/>
        <v>BI$789</v>
      </c>
      <c r="BJ798" s="4" t="str">
        <f t="shared" si="1135"/>
        <v>BJ$789</v>
      </c>
      <c r="BK798" s="4" t="str">
        <f t="shared" si="1135"/>
        <v>BK$789</v>
      </c>
      <c r="BL798" s="4" t="str">
        <f t="shared" si="1135"/>
        <v>BL$789</v>
      </c>
      <c r="BM798" s="4" t="str">
        <f t="shared" si="1135"/>
        <v>BM$789</v>
      </c>
      <c r="BN798" s="4" t="str">
        <f t="shared" si="1135"/>
        <v>BN$789</v>
      </c>
      <c r="BO798" s="4" t="str">
        <f t="shared" si="1135"/>
        <v>BO$789</v>
      </c>
      <c r="BP798" s="4" t="str">
        <f t="shared" si="1135"/>
        <v>BP$789</v>
      </c>
      <c r="BQ798" s="4" t="str">
        <f t="shared" si="1135"/>
        <v>BQ$789</v>
      </c>
      <c r="BR798" s="4" t="str">
        <f t="shared" si="1135"/>
        <v>BR$789</v>
      </c>
      <c r="BS798" s="4" t="str">
        <f t="shared" si="1135"/>
        <v>BS$789</v>
      </c>
      <c r="BT798" s="4" t="str">
        <f t="shared" si="1135"/>
        <v>BT$789</v>
      </c>
      <c r="BU798" s="4" t="str">
        <f t="shared" si="1135"/>
        <v>BU$789</v>
      </c>
      <c r="BV798" s="4" t="str">
        <f t="shared" si="1135"/>
        <v>BV$789</v>
      </c>
      <c r="BW798" s="4" t="str">
        <f t="shared" si="1135"/>
        <v>BW$789</v>
      </c>
      <c r="BX798" s="4" t="str">
        <f t="shared" si="1135"/>
        <v>BX$789</v>
      </c>
      <c r="BY798" s="4" t="str">
        <f t="shared" si="1135"/>
        <v>BY$789</v>
      </c>
      <c r="BZ798" s="4" t="str">
        <f t="shared" si="1135"/>
        <v>BZ$789</v>
      </c>
      <c r="CA798" s="4" t="str">
        <f t="shared" si="1135"/>
        <v>CA$789</v>
      </c>
      <c r="CB798" s="4" t="str">
        <f t="shared" si="1135"/>
        <v>CB$789</v>
      </c>
      <c r="CC798" s="4" t="str">
        <f t="shared" si="1135"/>
        <v>CC$789</v>
      </c>
      <c r="CD798" s="4" t="str">
        <f t="shared" si="1135"/>
        <v>CD$789</v>
      </c>
      <c r="CE798" s="4" t="str">
        <f t="shared" ref="CE798:CL798" si="1136">ADDRESS(ROW(CE789),COLUMN(CE789),2)</f>
        <v>CE$789</v>
      </c>
      <c r="CF798" s="4" t="str">
        <f t="shared" si="1136"/>
        <v>CF$789</v>
      </c>
      <c r="CG798" s="4" t="str">
        <f t="shared" si="1136"/>
        <v>CG$789</v>
      </c>
      <c r="CH798" s="4" t="str">
        <f t="shared" si="1136"/>
        <v>CH$789</v>
      </c>
      <c r="CI798" s="4" t="str">
        <f t="shared" si="1136"/>
        <v>CI$789</v>
      </c>
      <c r="CJ798" s="4" t="str">
        <f t="shared" si="1136"/>
        <v>CJ$789</v>
      </c>
      <c r="CK798" s="4" t="str">
        <f t="shared" si="1136"/>
        <v>CK$789</v>
      </c>
      <c r="CL798" s="4" t="str">
        <f t="shared" si="1136"/>
        <v>CL$789</v>
      </c>
      <c r="CN798" s="78"/>
      <c r="CO798" s="4" t="str">
        <f t="shared" ref="CO798:DL798" si="1137">ADDRESS(ROW(CO789),COLUMN(CO789),2)</f>
        <v>CO$789</v>
      </c>
      <c r="CP798" s="4" t="str">
        <f t="shared" si="1137"/>
        <v>CP$789</v>
      </c>
      <c r="CQ798" s="4" t="str">
        <f t="shared" si="1137"/>
        <v>CQ$789</v>
      </c>
      <c r="CR798" s="4" t="str">
        <f t="shared" si="1137"/>
        <v>CR$789</v>
      </c>
      <c r="CS798" s="4" t="str">
        <f t="shared" si="1137"/>
        <v>CS$789</v>
      </c>
      <c r="CT798" s="4" t="str">
        <f t="shared" si="1137"/>
        <v>CT$789</v>
      </c>
      <c r="CU798" s="4" t="str">
        <f t="shared" si="1137"/>
        <v>CU$789</v>
      </c>
      <c r="CV798" s="4" t="str">
        <f t="shared" si="1137"/>
        <v>CV$789</v>
      </c>
      <c r="CW798" s="4" t="str">
        <f t="shared" si="1137"/>
        <v>CW$789</v>
      </c>
      <c r="CX798" s="4" t="str">
        <f t="shared" si="1137"/>
        <v>CX$789</v>
      </c>
      <c r="CY798" s="4" t="str">
        <f t="shared" si="1137"/>
        <v>CY$789</v>
      </c>
      <c r="CZ798" s="4" t="str">
        <f t="shared" si="1137"/>
        <v>CZ$789</v>
      </c>
      <c r="DA798" s="4" t="str">
        <f t="shared" si="1137"/>
        <v>DA$789</v>
      </c>
      <c r="DB798" s="4" t="str">
        <f t="shared" si="1137"/>
        <v>DB$789</v>
      </c>
      <c r="DC798" s="4" t="str">
        <f t="shared" si="1137"/>
        <v>DC$789</v>
      </c>
      <c r="DD798" s="4" t="str">
        <f t="shared" si="1137"/>
        <v>DD$789</v>
      </c>
      <c r="DE798" s="4" t="str">
        <f t="shared" si="1137"/>
        <v>DE$789</v>
      </c>
      <c r="DF798" s="4" t="str">
        <f t="shared" si="1137"/>
        <v>DF$789</v>
      </c>
      <c r="DG798" s="4" t="str">
        <f t="shared" si="1137"/>
        <v>DG$789</v>
      </c>
      <c r="DH798" s="4" t="str">
        <f t="shared" si="1137"/>
        <v>DH$789</v>
      </c>
      <c r="DI798" s="4" t="str">
        <f t="shared" si="1137"/>
        <v>DI$789</v>
      </c>
      <c r="DJ798" s="4" t="str">
        <f t="shared" si="1137"/>
        <v>DJ$789</v>
      </c>
      <c r="DK798" s="4" t="str">
        <f t="shared" si="1137"/>
        <v>DK$789</v>
      </c>
      <c r="DL798" s="4" t="str">
        <f t="shared" si="1137"/>
        <v>DL$789</v>
      </c>
    </row>
    <row r="799" spans="2:116" x14ac:dyDescent="0.4">
      <c r="B799" t="s">
        <v>332</v>
      </c>
      <c r="D799" t="s">
        <v>759</v>
      </c>
      <c r="E799" s="8" t="str">
        <f t="shared" si="1133"/>
        <v>799 ASSETSALE-PV</v>
      </c>
      <c r="G799" s="128" t="s">
        <v>333</v>
      </c>
      <c r="H799" s="56"/>
      <c r="I799" s="79"/>
      <c r="J799" s="79"/>
      <c r="K799" s="15"/>
      <c r="L799" s="15"/>
      <c r="M799" s="15"/>
      <c r="N799" s="15"/>
      <c r="O799" s="15"/>
      <c r="P799" s="15"/>
      <c r="R799" s="15"/>
      <c r="S799" s="179" t="str">
        <f t="shared" ref="S799:AX799" si="1138">S770</f>
        <v>S766</v>
      </c>
      <c r="T799" s="179" t="str">
        <f t="shared" si="1138"/>
        <v>T766</v>
      </c>
      <c r="U799" s="179" t="str">
        <f t="shared" si="1138"/>
        <v>U766</v>
      </c>
      <c r="V799" s="179" t="str">
        <f t="shared" si="1138"/>
        <v>V766</v>
      </c>
      <c r="W799" s="179" t="str">
        <f t="shared" si="1138"/>
        <v>W766</v>
      </c>
      <c r="X799" s="179" t="str">
        <f t="shared" si="1138"/>
        <v>X766</v>
      </c>
      <c r="Y799" s="179" t="str">
        <f t="shared" si="1138"/>
        <v>Y766</v>
      </c>
      <c r="Z799" s="179" t="str">
        <f t="shared" si="1138"/>
        <v>Z766</v>
      </c>
      <c r="AA799" s="179" t="str">
        <f t="shared" si="1138"/>
        <v>AA766</v>
      </c>
      <c r="AB799" s="179" t="str">
        <f t="shared" si="1138"/>
        <v>AB766</v>
      </c>
      <c r="AC799" s="179" t="str">
        <f t="shared" si="1138"/>
        <v>AC766</v>
      </c>
      <c r="AD799" s="179" t="str">
        <f t="shared" si="1138"/>
        <v>AD766</v>
      </c>
      <c r="AE799" s="179" t="str">
        <f t="shared" si="1138"/>
        <v>AE766</v>
      </c>
      <c r="AF799" s="179" t="str">
        <f t="shared" si="1138"/>
        <v>AF766</v>
      </c>
      <c r="AG799" s="179" t="str">
        <f t="shared" si="1138"/>
        <v>AG766</v>
      </c>
      <c r="AH799" s="179" t="str">
        <f t="shared" si="1138"/>
        <v>AH766</v>
      </c>
      <c r="AI799" s="179" t="str">
        <f t="shared" si="1138"/>
        <v>AI766</v>
      </c>
      <c r="AJ799" s="179" t="str">
        <f t="shared" si="1138"/>
        <v>AJ766</v>
      </c>
      <c r="AK799" s="179" t="str">
        <f t="shared" si="1138"/>
        <v>AK766</v>
      </c>
      <c r="AL799" s="179" t="str">
        <f t="shared" si="1138"/>
        <v>AL766</v>
      </c>
      <c r="AM799" s="179" t="str">
        <f t="shared" si="1138"/>
        <v>AM766</v>
      </c>
      <c r="AN799" s="179" t="str">
        <f t="shared" si="1138"/>
        <v>AN766</v>
      </c>
      <c r="AO799" s="179" t="str">
        <f t="shared" si="1138"/>
        <v>AO766</v>
      </c>
      <c r="AP799" s="179" t="str">
        <f t="shared" si="1138"/>
        <v>AP766</v>
      </c>
      <c r="AQ799" s="179" t="str">
        <f t="shared" si="1138"/>
        <v>AQ766</v>
      </c>
      <c r="AR799" s="179" t="str">
        <f t="shared" si="1138"/>
        <v>AR766</v>
      </c>
      <c r="AS799" s="179" t="str">
        <f t="shared" si="1138"/>
        <v>AS766</v>
      </c>
      <c r="AT799" s="179" t="str">
        <f t="shared" si="1138"/>
        <v>AT766</v>
      </c>
      <c r="AU799" s="179" t="str">
        <f t="shared" si="1138"/>
        <v>AU766</v>
      </c>
      <c r="AV799" s="179" t="str">
        <f t="shared" si="1138"/>
        <v>AV766</v>
      </c>
      <c r="AW799" s="179" t="str">
        <f t="shared" si="1138"/>
        <v>AW766</v>
      </c>
      <c r="AX799" s="179" t="str">
        <f t="shared" si="1138"/>
        <v>AX766</v>
      </c>
      <c r="AY799" s="179" t="str">
        <f t="shared" ref="AY799:CD799" si="1139">AY770</f>
        <v>AY766</v>
      </c>
      <c r="AZ799" s="179" t="str">
        <f t="shared" si="1139"/>
        <v>AZ766</v>
      </c>
      <c r="BA799" s="179" t="str">
        <f t="shared" si="1139"/>
        <v>BA766</v>
      </c>
      <c r="BB799" s="179" t="str">
        <f t="shared" si="1139"/>
        <v>BB766</v>
      </c>
      <c r="BC799" s="179" t="str">
        <f t="shared" si="1139"/>
        <v>BC766</v>
      </c>
      <c r="BD799" s="179" t="str">
        <f t="shared" si="1139"/>
        <v>BD766</v>
      </c>
      <c r="BE799" s="179" t="str">
        <f t="shared" si="1139"/>
        <v>BE766</v>
      </c>
      <c r="BF799" s="179" t="str">
        <f t="shared" si="1139"/>
        <v>BF766</v>
      </c>
      <c r="BG799" s="179" t="str">
        <f t="shared" si="1139"/>
        <v>BG766</v>
      </c>
      <c r="BH799" s="179" t="str">
        <f t="shared" si="1139"/>
        <v>BH766</v>
      </c>
      <c r="BI799" s="179" t="str">
        <f t="shared" si="1139"/>
        <v>BI766</v>
      </c>
      <c r="BJ799" s="179" t="str">
        <f t="shared" si="1139"/>
        <v>BJ766</v>
      </c>
      <c r="BK799" s="179" t="str">
        <f t="shared" si="1139"/>
        <v>BK766</v>
      </c>
      <c r="BL799" s="179" t="str">
        <f t="shared" si="1139"/>
        <v>BL766</v>
      </c>
      <c r="BM799" s="179" t="str">
        <f t="shared" si="1139"/>
        <v>BM766</v>
      </c>
      <c r="BN799" s="179" t="str">
        <f t="shared" si="1139"/>
        <v>BN766</v>
      </c>
      <c r="BO799" s="179" t="str">
        <f t="shared" si="1139"/>
        <v>BO766</v>
      </c>
      <c r="BP799" s="179" t="str">
        <f t="shared" si="1139"/>
        <v>BP766</v>
      </c>
      <c r="BQ799" s="179" t="str">
        <f t="shared" si="1139"/>
        <v>BQ766</v>
      </c>
      <c r="BR799" s="179" t="str">
        <f t="shared" si="1139"/>
        <v>BR766</v>
      </c>
      <c r="BS799" s="179" t="str">
        <f t="shared" si="1139"/>
        <v>BS766</v>
      </c>
      <c r="BT799" s="179" t="str">
        <f t="shared" si="1139"/>
        <v>BT766</v>
      </c>
      <c r="BU799" s="179" t="str">
        <f t="shared" si="1139"/>
        <v>BU766</v>
      </c>
      <c r="BV799" s="179" t="str">
        <f t="shared" si="1139"/>
        <v>BV766</v>
      </c>
      <c r="BW799" s="179" t="str">
        <f t="shared" si="1139"/>
        <v>BW766</v>
      </c>
      <c r="BX799" s="179" t="str">
        <f t="shared" si="1139"/>
        <v>BX766</v>
      </c>
      <c r="BY799" s="179" t="str">
        <f t="shared" si="1139"/>
        <v>BY766</v>
      </c>
      <c r="BZ799" s="179" t="str">
        <f t="shared" si="1139"/>
        <v>BZ766</v>
      </c>
      <c r="CA799" s="179" t="str">
        <f t="shared" si="1139"/>
        <v>CA766</v>
      </c>
      <c r="CB799" s="179" t="str">
        <f t="shared" si="1139"/>
        <v>CB766</v>
      </c>
      <c r="CC799" s="179" t="str">
        <f t="shared" si="1139"/>
        <v>CC766</v>
      </c>
      <c r="CD799" s="179" t="str">
        <f t="shared" si="1139"/>
        <v>CD766</v>
      </c>
      <c r="CE799" s="179" t="str">
        <f t="shared" ref="CE799:CL799" si="1140">CE770</f>
        <v>CE766</v>
      </c>
      <c r="CF799" s="179" t="str">
        <f t="shared" si="1140"/>
        <v>CF766</v>
      </c>
      <c r="CG799" s="179" t="str">
        <f t="shared" si="1140"/>
        <v>CG766</v>
      </c>
      <c r="CH799" s="179" t="str">
        <f t="shared" si="1140"/>
        <v>CH766</v>
      </c>
      <c r="CI799" s="179" t="str">
        <f t="shared" si="1140"/>
        <v>CI766</v>
      </c>
      <c r="CJ799" s="179" t="str">
        <f t="shared" si="1140"/>
        <v>CJ766</v>
      </c>
      <c r="CK799" s="179" t="str">
        <f t="shared" si="1140"/>
        <v>CK766</v>
      </c>
      <c r="CL799" s="179" t="str">
        <f t="shared" si="1140"/>
        <v>CL766</v>
      </c>
      <c r="CN799" s="79"/>
      <c r="CO799" s="179" t="str">
        <f t="shared" ref="CO799:DL799" si="1141">CO770</f>
        <v>CO$17</v>
      </c>
      <c r="CP799" s="179" t="str">
        <f t="shared" si="1141"/>
        <v>CP$17</v>
      </c>
      <c r="CQ799" s="179" t="str">
        <f t="shared" si="1141"/>
        <v>CQ$17</v>
      </c>
      <c r="CR799" s="179" t="str">
        <f t="shared" si="1141"/>
        <v>CR$17</v>
      </c>
      <c r="CS799" s="179" t="str">
        <f t="shared" si="1141"/>
        <v>CS$17</v>
      </c>
      <c r="CT799" s="179" t="str">
        <f t="shared" si="1141"/>
        <v>CT$17</v>
      </c>
      <c r="CU799" s="179" t="str">
        <f t="shared" si="1141"/>
        <v>CU$17</v>
      </c>
      <c r="CV799" s="179" t="str">
        <f t="shared" si="1141"/>
        <v>CV$17</v>
      </c>
      <c r="CW799" s="179" t="str">
        <f t="shared" si="1141"/>
        <v>CW$17</v>
      </c>
      <c r="CX799" s="179" t="str">
        <f t="shared" si="1141"/>
        <v>CX$17</v>
      </c>
      <c r="CY799" s="179" t="str">
        <f t="shared" si="1141"/>
        <v>CY$17</v>
      </c>
      <c r="CZ799" s="179" t="str">
        <f t="shared" si="1141"/>
        <v>CZ$17</v>
      </c>
      <c r="DA799" s="179" t="str">
        <f t="shared" si="1141"/>
        <v>DA$17</v>
      </c>
      <c r="DB799" s="179" t="str">
        <f t="shared" si="1141"/>
        <v>DB$17</v>
      </c>
      <c r="DC799" s="179" t="str">
        <f t="shared" si="1141"/>
        <v>DC$17</v>
      </c>
      <c r="DD799" s="179" t="str">
        <f t="shared" si="1141"/>
        <v>DD$17</v>
      </c>
      <c r="DE799" s="179" t="str">
        <f t="shared" si="1141"/>
        <v>DE$17</v>
      </c>
      <c r="DF799" s="179" t="str">
        <f t="shared" si="1141"/>
        <v>DF$17</v>
      </c>
      <c r="DG799" s="179" t="str">
        <f t="shared" si="1141"/>
        <v>DG$17</v>
      </c>
      <c r="DH799" s="179" t="str">
        <f t="shared" si="1141"/>
        <v>DH$17</v>
      </c>
      <c r="DI799" s="179" t="str">
        <f t="shared" si="1141"/>
        <v>DI$17</v>
      </c>
      <c r="DJ799" s="179" t="str">
        <f t="shared" si="1141"/>
        <v>DJ$17</v>
      </c>
      <c r="DK799" s="179" t="str">
        <f t="shared" si="1141"/>
        <v>DK$17</v>
      </c>
      <c r="DL799" s="179" t="str">
        <f t="shared" si="1141"/>
        <v>DL$17</v>
      </c>
    </row>
    <row r="800" spans="2:116" x14ac:dyDescent="0.4">
      <c r="B800" t="s">
        <v>332</v>
      </c>
      <c r="D800" t="s">
        <v>759</v>
      </c>
      <c r="E800" s="8" t="str">
        <f t="shared" si="1133"/>
        <v>800 ASSETSALE-PV</v>
      </c>
      <c r="G800" s="8" t="str">
        <f>G771</f>
        <v>(Secondary label)</v>
      </c>
      <c r="H800" s="12"/>
      <c r="I800" s="60"/>
      <c r="J800" s="60"/>
      <c r="K800" s="15"/>
      <c r="L800" s="15"/>
      <c r="M800" s="15"/>
      <c r="N800" s="15"/>
      <c r="O800" s="15"/>
      <c r="P800" s="15"/>
      <c r="R800" s="15"/>
      <c r="S800" s="179">
        <f t="shared" ref="S800:AX800" si="1142">S771</f>
        <v>0</v>
      </c>
      <c r="T800" s="179">
        <f t="shared" si="1142"/>
        <v>0</v>
      </c>
      <c r="U800" s="179">
        <f t="shared" si="1142"/>
        <v>0</v>
      </c>
      <c r="V800" s="179">
        <f t="shared" si="1142"/>
        <v>0</v>
      </c>
      <c r="W800" s="179">
        <f t="shared" si="1142"/>
        <v>0</v>
      </c>
      <c r="X800" s="179">
        <f t="shared" si="1142"/>
        <v>0</v>
      </c>
      <c r="Y800" s="179">
        <f t="shared" si="1142"/>
        <v>0</v>
      </c>
      <c r="Z800" s="179">
        <f t="shared" si="1142"/>
        <v>0</v>
      </c>
      <c r="AA800" s="179">
        <f t="shared" si="1142"/>
        <v>0</v>
      </c>
      <c r="AB800" s="179">
        <f t="shared" si="1142"/>
        <v>0</v>
      </c>
      <c r="AC800" s="179">
        <f t="shared" si="1142"/>
        <v>0</v>
      </c>
      <c r="AD800" s="179">
        <f t="shared" si="1142"/>
        <v>0</v>
      </c>
      <c r="AE800" s="179">
        <f t="shared" si="1142"/>
        <v>0</v>
      </c>
      <c r="AF800" s="179">
        <f t="shared" si="1142"/>
        <v>0</v>
      </c>
      <c r="AG800" s="179">
        <f t="shared" si="1142"/>
        <v>0</v>
      </c>
      <c r="AH800" s="179">
        <f t="shared" si="1142"/>
        <v>0</v>
      </c>
      <c r="AI800" s="179">
        <f t="shared" si="1142"/>
        <v>0</v>
      </c>
      <c r="AJ800" s="179">
        <f t="shared" si="1142"/>
        <v>0</v>
      </c>
      <c r="AK800" s="179">
        <f t="shared" si="1142"/>
        <v>0</v>
      </c>
      <c r="AL800" s="179">
        <f t="shared" si="1142"/>
        <v>0</v>
      </c>
      <c r="AM800" s="179">
        <f t="shared" si="1142"/>
        <v>0</v>
      </c>
      <c r="AN800" s="179">
        <f t="shared" si="1142"/>
        <v>0</v>
      </c>
      <c r="AO800" s="179">
        <f t="shared" si="1142"/>
        <v>0</v>
      </c>
      <c r="AP800" s="179">
        <f t="shared" si="1142"/>
        <v>0</v>
      </c>
      <c r="AQ800" s="179">
        <f t="shared" si="1142"/>
        <v>0</v>
      </c>
      <c r="AR800" s="179">
        <f t="shared" si="1142"/>
        <v>0</v>
      </c>
      <c r="AS800" s="179">
        <f t="shared" si="1142"/>
        <v>0</v>
      </c>
      <c r="AT800" s="179">
        <f t="shared" si="1142"/>
        <v>0</v>
      </c>
      <c r="AU800" s="179">
        <f t="shared" si="1142"/>
        <v>0</v>
      </c>
      <c r="AV800" s="179">
        <f t="shared" si="1142"/>
        <v>0</v>
      </c>
      <c r="AW800" s="179">
        <f t="shared" si="1142"/>
        <v>0</v>
      </c>
      <c r="AX800" s="179">
        <f t="shared" si="1142"/>
        <v>0</v>
      </c>
      <c r="AY800" s="179">
        <f t="shared" ref="AY800:CD800" si="1143">AY771</f>
        <v>0</v>
      </c>
      <c r="AZ800" s="179">
        <f t="shared" si="1143"/>
        <v>0</v>
      </c>
      <c r="BA800" s="179">
        <f t="shared" si="1143"/>
        <v>0</v>
      </c>
      <c r="BB800" s="179">
        <f t="shared" si="1143"/>
        <v>0</v>
      </c>
      <c r="BC800" s="179">
        <f t="shared" si="1143"/>
        <v>0</v>
      </c>
      <c r="BD800" s="179">
        <f t="shared" si="1143"/>
        <v>0</v>
      </c>
      <c r="BE800" s="179">
        <f t="shared" si="1143"/>
        <v>0</v>
      </c>
      <c r="BF800" s="179">
        <f t="shared" si="1143"/>
        <v>0</v>
      </c>
      <c r="BG800" s="179">
        <f t="shared" si="1143"/>
        <v>0</v>
      </c>
      <c r="BH800" s="179">
        <f t="shared" si="1143"/>
        <v>0</v>
      </c>
      <c r="BI800" s="179">
        <f t="shared" si="1143"/>
        <v>0</v>
      </c>
      <c r="BJ800" s="179">
        <f t="shared" si="1143"/>
        <v>0</v>
      </c>
      <c r="BK800" s="179">
        <f t="shared" si="1143"/>
        <v>0</v>
      </c>
      <c r="BL800" s="179">
        <f t="shared" si="1143"/>
        <v>0</v>
      </c>
      <c r="BM800" s="179">
        <f t="shared" si="1143"/>
        <v>0</v>
      </c>
      <c r="BN800" s="179">
        <f t="shared" si="1143"/>
        <v>0</v>
      </c>
      <c r="BO800" s="179">
        <f t="shared" si="1143"/>
        <v>0</v>
      </c>
      <c r="BP800" s="179">
        <f t="shared" si="1143"/>
        <v>0</v>
      </c>
      <c r="BQ800" s="179">
        <f t="shared" si="1143"/>
        <v>0</v>
      </c>
      <c r="BR800" s="179">
        <f t="shared" si="1143"/>
        <v>0</v>
      </c>
      <c r="BS800" s="179">
        <f t="shared" si="1143"/>
        <v>0</v>
      </c>
      <c r="BT800" s="179">
        <f t="shared" si="1143"/>
        <v>0</v>
      </c>
      <c r="BU800" s="179">
        <f t="shared" si="1143"/>
        <v>0</v>
      </c>
      <c r="BV800" s="179">
        <f t="shared" si="1143"/>
        <v>0</v>
      </c>
      <c r="BW800" s="179">
        <f t="shared" si="1143"/>
        <v>0</v>
      </c>
      <c r="BX800" s="179">
        <f t="shared" si="1143"/>
        <v>0</v>
      </c>
      <c r="BY800" s="179">
        <f t="shared" si="1143"/>
        <v>0</v>
      </c>
      <c r="BZ800" s="179">
        <f t="shared" si="1143"/>
        <v>0</v>
      </c>
      <c r="CA800" s="179">
        <f t="shared" si="1143"/>
        <v>0</v>
      </c>
      <c r="CB800" s="179">
        <f t="shared" si="1143"/>
        <v>0</v>
      </c>
      <c r="CC800" s="179">
        <f t="shared" si="1143"/>
        <v>0</v>
      </c>
      <c r="CD800" s="179">
        <f t="shared" si="1143"/>
        <v>0</v>
      </c>
      <c r="CE800" s="179">
        <f t="shared" ref="CE800:CL800" si="1144">CE771</f>
        <v>0</v>
      </c>
      <c r="CF800" s="179">
        <f t="shared" si="1144"/>
        <v>0</v>
      </c>
      <c r="CG800" s="179">
        <f t="shared" si="1144"/>
        <v>0</v>
      </c>
      <c r="CH800" s="179">
        <f t="shared" si="1144"/>
        <v>0</v>
      </c>
      <c r="CI800" s="179">
        <f t="shared" si="1144"/>
        <v>0</v>
      </c>
      <c r="CJ800" s="179">
        <f t="shared" si="1144"/>
        <v>0</v>
      </c>
      <c r="CK800" s="179">
        <f t="shared" si="1144"/>
        <v>0</v>
      </c>
      <c r="CL800" s="179">
        <f t="shared" si="1144"/>
        <v>0</v>
      </c>
      <c r="CN800" s="60"/>
      <c r="CO800" s="179">
        <f t="shared" ref="CO800:DL800" si="1145">CO771</f>
        <v>0</v>
      </c>
      <c r="CP800" s="179">
        <f t="shared" si="1145"/>
        <v>0</v>
      </c>
      <c r="CQ800" s="179">
        <f t="shared" si="1145"/>
        <v>0</v>
      </c>
      <c r="CR800" s="179">
        <f t="shared" si="1145"/>
        <v>0</v>
      </c>
      <c r="CS800" s="179">
        <f t="shared" si="1145"/>
        <v>0</v>
      </c>
      <c r="CT800" s="179">
        <f t="shared" si="1145"/>
        <v>0</v>
      </c>
      <c r="CU800" s="179">
        <f t="shared" si="1145"/>
        <v>0</v>
      </c>
      <c r="CV800" s="179">
        <f t="shared" si="1145"/>
        <v>0</v>
      </c>
      <c r="CW800" s="179">
        <f t="shared" si="1145"/>
        <v>0</v>
      </c>
      <c r="CX800" s="179">
        <f t="shared" si="1145"/>
        <v>0</v>
      </c>
      <c r="CY800" s="179">
        <f t="shared" si="1145"/>
        <v>0</v>
      </c>
      <c r="CZ800" s="179">
        <f t="shared" si="1145"/>
        <v>0</v>
      </c>
      <c r="DA800" s="179">
        <f t="shared" si="1145"/>
        <v>0</v>
      </c>
      <c r="DB800" s="179">
        <f t="shared" si="1145"/>
        <v>0</v>
      </c>
      <c r="DC800" s="179">
        <f t="shared" si="1145"/>
        <v>0</v>
      </c>
      <c r="DD800" s="179">
        <f t="shared" si="1145"/>
        <v>0</v>
      </c>
      <c r="DE800" s="179">
        <f t="shared" si="1145"/>
        <v>0</v>
      </c>
      <c r="DF800" s="179">
        <f t="shared" si="1145"/>
        <v>0</v>
      </c>
      <c r="DG800" s="179">
        <f t="shared" si="1145"/>
        <v>0</v>
      </c>
      <c r="DH800" s="179">
        <f t="shared" si="1145"/>
        <v>0</v>
      </c>
      <c r="DI800" s="179">
        <f t="shared" si="1145"/>
        <v>0</v>
      </c>
      <c r="DJ800" s="179">
        <f t="shared" si="1145"/>
        <v>0</v>
      </c>
      <c r="DK800" s="179">
        <f t="shared" si="1145"/>
        <v>0</v>
      </c>
      <c r="DL800" s="179">
        <f t="shared" si="1145"/>
        <v>0</v>
      </c>
    </row>
    <row r="801" spans="1:116" x14ac:dyDescent="0.4">
      <c r="B801" t="s">
        <v>332</v>
      </c>
      <c r="D801" t="s">
        <v>759</v>
      </c>
      <c r="E801" s="8" t="str">
        <f t="shared" si="1133"/>
        <v>801 ASSETSALE-PV</v>
      </c>
      <c r="G801" s="8" t="str">
        <f>G772</f>
        <v xml:space="preserve">secondary unit </v>
      </c>
      <c r="H801" s="12"/>
      <c r="I801" s="60"/>
      <c r="J801" s="60"/>
      <c r="K801" s="15"/>
      <c r="L801" s="15"/>
      <c r="M801" s="15"/>
      <c r="N801" s="15"/>
      <c r="O801" s="15"/>
      <c r="P801" s="15"/>
      <c r="R801" s="15"/>
      <c r="S801" s="179"/>
      <c r="T801" s="179"/>
      <c r="U801" s="179"/>
      <c r="V801" s="179"/>
      <c r="W801" s="179"/>
      <c r="X801" s="179"/>
      <c r="Y801" s="179"/>
      <c r="Z801" s="179"/>
      <c r="AA801" s="179"/>
      <c r="AB801" s="179"/>
      <c r="AC801" s="179"/>
      <c r="AD801" s="179"/>
      <c r="AE801" s="179"/>
      <c r="AF801" s="179"/>
      <c r="AG801" s="179"/>
      <c r="AH801" s="179"/>
      <c r="AI801" s="179"/>
      <c r="AJ801" s="179"/>
      <c r="AK801" s="179"/>
      <c r="AL801" s="179"/>
      <c r="AM801" s="179"/>
      <c r="AN801" s="179"/>
      <c r="AO801" s="179"/>
      <c r="AP801" s="179"/>
      <c r="AQ801" s="179"/>
      <c r="AR801" s="179"/>
      <c r="AS801" s="179"/>
      <c r="AT801" s="179"/>
      <c r="AU801" s="179"/>
      <c r="AV801" s="179"/>
      <c r="AW801" s="179"/>
      <c r="AX801" s="179"/>
      <c r="AY801" s="179"/>
      <c r="AZ801" s="179"/>
      <c r="BA801" s="179"/>
      <c r="BB801" s="179"/>
      <c r="BC801" s="179"/>
      <c r="BD801" s="179"/>
      <c r="BE801" s="179"/>
      <c r="BF801" s="179"/>
      <c r="BG801" s="179"/>
      <c r="BH801" s="179"/>
      <c r="BI801" s="179"/>
      <c r="BJ801" s="179"/>
      <c r="BK801" s="179"/>
      <c r="BL801" s="179"/>
      <c r="BM801" s="179"/>
      <c r="BN801" s="179"/>
      <c r="BO801" s="179"/>
      <c r="BP801" s="179"/>
      <c r="BQ801" s="179"/>
      <c r="BR801" s="179"/>
      <c r="BS801" s="179"/>
      <c r="BT801" s="179"/>
      <c r="BU801" s="179"/>
      <c r="BV801" s="179"/>
      <c r="BW801" s="179"/>
      <c r="BX801" s="179"/>
      <c r="BY801" s="179"/>
      <c r="BZ801" s="179"/>
      <c r="CA801" s="179"/>
      <c r="CB801" s="179"/>
      <c r="CC801" s="179"/>
      <c r="CD801" s="179"/>
      <c r="CE801" s="179"/>
      <c r="CF801" s="179"/>
      <c r="CG801" s="179"/>
      <c r="CH801" s="179"/>
      <c r="CI801" s="179"/>
      <c r="CJ801" s="179"/>
      <c r="CK801" s="179"/>
      <c r="CL801" s="179"/>
      <c r="CN801" s="60"/>
      <c r="CO801" s="179"/>
      <c r="CP801" s="179"/>
      <c r="CQ801" s="179"/>
      <c r="CR801" s="179"/>
      <c r="CS801" s="179"/>
      <c r="CT801" s="179"/>
      <c r="CU801" s="179"/>
      <c r="CV801" s="179"/>
      <c r="CW801" s="179"/>
      <c r="CX801" s="179"/>
      <c r="CY801" s="179"/>
      <c r="CZ801" s="179"/>
      <c r="DA801" s="179"/>
      <c r="DB801" s="179"/>
      <c r="DC801" s="179"/>
      <c r="DD801" s="179"/>
      <c r="DE801" s="179"/>
      <c r="DF801" s="179"/>
      <c r="DG801" s="179"/>
      <c r="DH801" s="179"/>
      <c r="DI801" s="179"/>
      <c r="DJ801" s="179"/>
      <c r="DK801" s="179"/>
      <c r="DL801" s="179"/>
    </row>
    <row r="802" spans="1:116" x14ac:dyDescent="0.4">
      <c r="B802" t="s">
        <v>332</v>
      </c>
      <c r="D802" t="s">
        <v>759</v>
      </c>
      <c r="E802" s="8" t="str">
        <f t="shared" si="1133"/>
        <v>802 ASSETSALE-PV</v>
      </c>
      <c r="G802" s="8" t="str">
        <f>G773</f>
        <v>Secondary revenue driver</v>
      </c>
      <c r="H802" s="12"/>
      <c r="I802" s="60"/>
      <c r="J802" s="60"/>
      <c r="K802" s="15"/>
      <c r="L802" s="15"/>
      <c r="M802" s="15"/>
      <c r="N802" s="15"/>
      <c r="O802" s="15"/>
      <c r="P802" s="15"/>
      <c r="R802" s="15"/>
      <c r="S802" s="179" t="str">
        <f t="shared" ref="S802:AX802" si="1146">S773</f>
        <v>S$18</v>
      </c>
      <c r="T802" s="179" t="str">
        <f t="shared" si="1146"/>
        <v>T$18</v>
      </c>
      <c r="U802" s="179" t="str">
        <f t="shared" si="1146"/>
        <v>U$18</v>
      </c>
      <c r="V802" s="179" t="str">
        <f t="shared" si="1146"/>
        <v>V$18</v>
      </c>
      <c r="W802" s="179" t="str">
        <f t="shared" si="1146"/>
        <v>W$18</v>
      </c>
      <c r="X802" s="179" t="str">
        <f t="shared" si="1146"/>
        <v>X$18</v>
      </c>
      <c r="Y802" s="179" t="str">
        <f t="shared" si="1146"/>
        <v>Y$18</v>
      </c>
      <c r="Z802" s="179" t="str">
        <f t="shared" si="1146"/>
        <v>Z$18</v>
      </c>
      <c r="AA802" s="179" t="str">
        <f t="shared" si="1146"/>
        <v>AA$18</v>
      </c>
      <c r="AB802" s="179" t="str">
        <f t="shared" si="1146"/>
        <v>AB$18</v>
      </c>
      <c r="AC802" s="179" t="str">
        <f t="shared" si="1146"/>
        <v>AC$18</v>
      </c>
      <c r="AD802" s="179" t="str">
        <f t="shared" si="1146"/>
        <v>AD$18</v>
      </c>
      <c r="AE802" s="179" t="str">
        <f t="shared" si="1146"/>
        <v>AE$18</v>
      </c>
      <c r="AF802" s="179" t="str">
        <f t="shared" si="1146"/>
        <v>AF$18</v>
      </c>
      <c r="AG802" s="179" t="str">
        <f t="shared" si="1146"/>
        <v>AG$18</v>
      </c>
      <c r="AH802" s="179" t="str">
        <f t="shared" si="1146"/>
        <v>AH$18</v>
      </c>
      <c r="AI802" s="179" t="str">
        <f t="shared" si="1146"/>
        <v>AI$18</v>
      </c>
      <c r="AJ802" s="179" t="str">
        <f t="shared" si="1146"/>
        <v>AJ$18</v>
      </c>
      <c r="AK802" s="179" t="str">
        <f t="shared" si="1146"/>
        <v>AK$18</v>
      </c>
      <c r="AL802" s="179" t="str">
        <f t="shared" si="1146"/>
        <v>AL$18</v>
      </c>
      <c r="AM802" s="179" t="str">
        <f t="shared" si="1146"/>
        <v>AM$18</v>
      </c>
      <c r="AN802" s="179" t="str">
        <f t="shared" si="1146"/>
        <v>AN$18</v>
      </c>
      <c r="AO802" s="179" t="str">
        <f t="shared" si="1146"/>
        <v>AO$18</v>
      </c>
      <c r="AP802" s="179" t="str">
        <f t="shared" si="1146"/>
        <v>AP$18</v>
      </c>
      <c r="AQ802" s="179" t="str">
        <f t="shared" si="1146"/>
        <v>AQ$18</v>
      </c>
      <c r="AR802" s="179" t="str">
        <f t="shared" si="1146"/>
        <v>AR$18</v>
      </c>
      <c r="AS802" s="179" t="str">
        <f t="shared" si="1146"/>
        <v>AS$18</v>
      </c>
      <c r="AT802" s="179" t="str">
        <f t="shared" si="1146"/>
        <v>AT$18</v>
      </c>
      <c r="AU802" s="179" t="str">
        <f t="shared" si="1146"/>
        <v>AU$18</v>
      </c>
      <c r="AV802" s="179" t="str">
        <f t="shared" si="1146"/>
        <v>AV$18</v>
      </c>
      <c r="AW802" s="179" t="str">
        <f t="shared" si="1146"/>
        <v>AW$18</v>
      </c>
      <c r="AX802" s="179" t="str">
        <f t="shared" si="1146"/>
        <v>AX$18</v>
      </c>
      <c r="AY802" s="179" t="str">
        <f t="shared" ref="AY802:CD802" si="1147">AY773</f>
        <v>AY$18</v>
      </c>
      <c r="AZ802" s="179" t="str">
        <f t="shared" si="1147"/>
        <v>AZ$18</v>
      </c>
      <c r="BA802" s="179" t="str">
        <f t="shared" si="1147"/>
        <v>BA$18</v>
      </c>
      <c r="BB802" s="179" t="str">
        <f t="shared" si="1147"/>
        <v>BB$18</v>
      </c>
      <c r="BC802" s="179" t="str">
        <f t="shared" si="1147"/>
        <v>BC$18</v>
      </c>
      <c r="BD802" s="179" t="str">
        <f t="shared" si="1147"/>
        <v>BD$18</v>
      </c>
      <c r="BE802" s="179" t="str">
        <f t="shared" si="1147"/>
        <v>BE$18</v>
      </c>
      <c r="BF802" s="179" t="str">
        <f t="shared" si="1147"/>
        <v>BF$18</v>
      </c>
      <c r="BG802" s="179" t="str">
        <f t="shared" si="1147"/>
        <v>BG$18</v>
      </c>
      <c r="BH802" s="179" t="str">
        <f t="shared" si="1147"/>
        <v>BH$18</v>
      </c>
      <c r="BI802" s="179" t="str">
        <f t="shared" si="1147"/>
        <v>BI$18</v>
      </c>
      <c r="BJ802" s="179" t="str">
        <f t="shared" si="1147"/>
        <v>BJ$18</v>
      </c>
      <c r="BK802" s="179" t="str">
        <f t="shared" si="1147"/>
        <v>BK$18</v>
      </c>
      <c r="BL802" s="179" t="str">
        <f t="shared" si="1147"/>
        <v>BL$18</v>
      </c>
      <c r="BM802" s="179" t="str">
        <f t="shared" si="1147"/>
        <v>BM$18</v>
      </c>
      <c r="BN802" s="179" t="str">
        <f t="shared" si="1147"/>
        <v>BN$18</v>
      </c>
      <c r="BO802" s="179" t="str">
        <f t="shared" si="1147"/>
        <v>BO$18</v>
      </c>
      <c r="BP802" s="179" t="str">
        <f t="shared" si="1147"/>
        <v>BP$18</v>
      </c>
      <c r="BQ802" s="179" t="str">
        <f t="shared" si="1147"/>
        <v>BQ$18</v>
      </c>
      <c r="BR802" s="179" t="str">
        <f t="shared" si="1147"/>
        <v>BR$18</v>
      </c>
      <c r="BS802" s="179" t="str">
        <f t="shared" si="1147"/>
        <v>BS$18</v>
      </c>
      <c r="BT802" s="179" t="str">
        <f t="shared" si="1147"/>
        <v>BT$18</v>
      </c>
      <c r="BU802" s="179" t="str">
        <f t="shared" si="1147"/>
        <v>BU$18</v>
      </c>
      <c r="BV802" s="179" t="str">
        <f t="shared" si="1147"/>
        <v>BV$18</v>
      </c>
      <c r="BW802" s="179" t="str">
        <f t="shared" si="1147"/>
        <v>BW$18</v>
      </c>
      <c r="BX802" s="179" t="str">
        <f t="shared" si="1147"/>
        <v>BX$18</v>
      </c>
      <c r="BY802" s="179" t="str">
        <f t="shared" si="1147"/>
        <v>BY$18</v>
      </c>
      <c r="BZ802" s="179" t="str">
        <f t="shared" si="1147"/>
        <v>BZ$18</v>
      </c>
      <c r="CA802" s="179" t="str">
        <f t="shared" si="1147"/>
        <v>CA$18</v>
      </c>
      <c r="CB802" s="179" t="str">
        <f t="shared" si="1147"/>
        <v>CB$18</v>
      </c>
      <c r="CC802" s="179" t="str">
        <f t="shared" si="1147"/>
        <v>CC$18</v>
      </c>
      <c r="CD802" s="179" t="str">
        <f t="shared" si="1147"/>
        <v>CD$18</v>
      </c>
      <c r="CE802" s="179" t="str">
        <f t="shared" ref="CE802:CL802" si="1148">CE773</f>
        <v>CE$18</v>
      </c>
      <c r="CF802" s="179" t="str">
        <f t="shared" si="1148"/>
        <v>CF$18</v>
      </c>
      <c r="CG802" s="179" t="str">
        <f t="shared" si="1148"/>
        <v>CG$18</v>
      </c>
      <c r="CH802" s="179" t="str">
        <f t="shared" si="1148"/>
        <v>CH$18</v>
      </c>
      <c r="CI802" s="179" t="str">
        <f t="shared" si="1148"/>
        <v>CI$18</v>
      </c>
      <c r="CJ802" s="179" t="str">
        <f t="shared" si="1148"/>
        <v>CJ$18</v>
      </c>
      <c r="CK802" s="179" t="str">
        <f t="shared" si="1148"/>
        <v>CK$18</v>
      </c>
      <c r="CL802" s="179" t="str">
        <f t="shared" si="1148"/>
        <v>CL$18</v>
      </c>
      <c r="CN802" s="60"/>
      <c r="CO802" s="179" t="str">
        <f t="shared" ref="CO802:DL802" si="1149">CO773</f>
        <v>CO$18</v>
      </c>
      <c r="CP802" s="179" t="str">
        <f t="shared" si="1149"/>
        <v>CP$18</v>
      </c>
      <c r="CQ802" s="179" t="str">
        <f t="shared" si="1149"/>
        <v>CQ$18</v>
      </c>
      <c r="CR802" s="179" t="str">
        <f t="shared" si="1149"/>
        <v>CR$18</v>
      </c>
      <c r="CS802" s="179" t="str">
        <f t="shared" si="1149"/>
        <v>CS$18</v>
      </c>
      <c r="CT802" s="179" t="str">
        <f t="shared" si="1149"/>
        <v>CT$18</v>
      </c>
      <c r="CU802" s="179" t="str">
        <f t="shared" si="1149"/>
        <v>CU$18</v>
      </c>
      <c r="CV802" s="179" t="str">
        <f t="shared" si="1149"/>
        <v>CV$18</v>
      </c>
      <c r="CW802" s="179" t="str">
        <f t="shared" si="1149"/>
        <v>CW$18</v>
      </c>
      <c r="CX802" s="179" t="str">
        <f t="shared" si="1149"/>
        <v>CX$18</v>
      </c>
      <c r="CY802" s="179" t="str">
        <f t="shared" si="1149"/>
        <v>CY$18</v>
      </c>
      <c r="CZ802" s="179" t="str">
        <f t="shared" si="1149"/>
        <v>CZ$18</v>
      </c>
      <c r="DA802" s="179" t="str">
        <f t="shared" si="1149"/>
        <v>DA$18</v>
      </c>
      <c r="DB802" s="179" t="str">
        <f t="shared" si="1149"/>
        <v>DB$18</v>
      </c>
      <c r="DC802" s="179" t="str">
        <f t="shared" si="1149"/>
        <v>DC$18</v>
      </c>
      <c r="DD802" s="179" t="str">
        <f t="shared" si="1149"/>
        <v>DD$18</v>
      </c>
      <c r="DE802" s="179" t="str">
        <f t="shared" si="1149"/>
        <v>DE$18</v>
      </c>
      <c r="DF802" s="179" t="str">
        <f t="shared" si="1149"/>
        <v>DF$18</v>
      </c>
      <c r="DG802" s="179" t="str">
        <f t="shared" si="1149"/>
        <v>DG$18</v>
      </c>
      <c r="DH802" s="179" t="str">
        <f t="shared" si="1149"/>
        <v>DH$18</v>
      </c>
      <c r="DI802" s="179" t="str">
        <f t="shared" si="1149"/>
        <v>DI$18</v>
      </c>
      <c r="DJ802" s="179" t="str">
        <f t="shared" si="1149"/>
        <v>DJ$18</v>
      </c>
      <c r="DK802" s="179" t="str">
        <f t="shared" si="1149"/>
        <v>DK$18</v>
      </c>
      <c r="DL802" s="179" t="str">
        <f t="shared" si="1149"/>
        <v>DL$18</v>
      </c>
    </row>
    <row r="803" spans="1:116" x14ac:dyDescent="0.4">
      <c r="B803" t="s">
        <v>332</v>
      </c>
      <c r="D803" t="s">
        <v>759</v>
      </c>
      <c r="E803" s="8" t="str">
        <f t="shared" si="1133"/>
        <v>803 ASSETSALE-PV</v>
      </c>
      <c r="G803" s="8" t="str">
        <f>G774</f>
        <v>Secondary volume driver</v>
      </c>
      <c r="H803" s="12"/>
      <c r="I803" s="60"/>
      <c r="J803" s="60"/>
      <c r="K803" s="15"/>
      <c r="L803" s="15"/>
      <c r="M803" s="15"/>
      <c r="N803" s="15"/>
      <c r="O803" s="15"/>
      <c r="P803" s="15"/>
      <c r="R803" s="15"/>
      <c r="S803" s="179" t="str">
        <f t="shared" ref="S803:AX803" si="1150">S774</f>
        <v>S$19</v>
      </c>
      <c r="T803" s="179" t="str">
        <f t="shared" si="1150"/>
        <v>T$19</v>
      </c>
      <c r="U803" s="179" t="str">
        <f t="shared" si="1150"/>
        <v>U$19</v>
      </c>
      <c r="V803" s="179" t="str">
        <f t="shared" si="1150"/>
        <v>V$19</v>
      </c>
      <c r="W803" s="179" t="str">
        <f t="shared" si="1150"/>
        <v>W$19</v>
      </c>
      <c r="X803" s="179" t="str">
        <f t="shared" si="1150"/>
        <v>X$19</v>
      </c>
      <c r="Y803" s="179" t="str">
        <f t="shared" si="1150"/>
        <v>Y$19</v>
      </c>
      <c r="Z803" s="179" t="str">
        <f t="shared" si="1150"/>
        <v>Z$19</v>
      </c>
      <c r="AA803" s="179" t="str">
        <f t="shared" si="1150"/>
        <v>AA$19</v>
      </c>
      <c r="AB803" s="179" t="str">
        <f t="shared" si="1150"/>
        <v>AB$19</v>
      </c>
      <c r="AC803" s="179" t="str">
        <f t="shared" si="1150"/>
        <v>AC$19</v>
      </c>
      <c r="AD803" s="179" t="str">
        <f t="shared" si="1150"/>
        <v>AD$19</v>
      </c>
      <c r="AE803" s="179" t="str">
        <f t="shared" si="1150"/>
        <v>AE$19</v>
      </c>
      <c r="AF803" s="179" t="str">
        <f t="shared" si="1150"/>
        <v>AF$19</v>
      </c>
      <c r="AG803" s="179" t="str">
        <f t="shared" si="1150"/>
        <v>AG$19</v>
      </c>
      <c r="AH803" s="179" t="str">
        <f t="shared" si="1150"/>
        <v>AH$19</v>
      </c>
      <c r="AI803" s="179" t="str">
        <f t="shared" si="1150"/>
        <v>AI$19</v>
      </c>
      <c r="AJ803" s="179" t="str">
        <f t="shared" si="1150"/>
        <v>AJ$19</v>
      </c>
      <c r="AK803" s="179" t="str">
        <f t="shared" si="1150"/>
        <v>AK$19</v>
      </c>
      <c r="AL803" s="179" t="str">
        <f t="shared" si="1150"/>
        <v>AL$19</v>
      </c>
      <c r="AM803" s="179" t="str">
        <f t="shared" si="1150"/>
        <v>AM$19</v>
      </c>
      <c r="AN803" s="179" t="str">
        <f t="shared" si="1150"/>
        <v>AN$19</v>
      </c>
      <c r="AO803" s="179" t="str">
        <f t="shared" si="1150"/>
        <v>AO$19</v>
      </c>
      <c r="AP803" s="179" t="str">
        <f t="shared" si="1150"/>
        <v>AP$19</v>
      </c>
      <c r="AQ803" s="179" t="str">
        <f t="shared" si="1150"/>
        <v>AQ$19</v>
      </c>
      <c r="AR803" s="179" t="str">
        <f t="shared" si="1150"/>
        <v>AR$19</v>
      </c>
      <c r="AS803" s="179" t="str">
        <f t="shared" si="1150"/>
        <v>AS$19</v>
      </c>
      <c r="AT803" s="179" t="str">
        <f t="shared" si="1150"/>
        <v>AT$19</v>
      </c>
      <c r="AU803" s="179" t="str">
        <f t="shared" si="1150"/>
        <v>AU$19</v>
      </c>
      <c r="AV803" s="179" t="str">
        <f t="shared" si="1150"/>
        <v>AV$19</v>
      </c>
      <c r="AW803" s="179" t="str">
        <f t="shared" si="1150"/>
        <v>AW$19</v>
      </c>
      <c r="AX803" s="179" t="str">
        <f t="shared" si="1150"/>
        <v>AX$19</v>
      </c>
      <c r="AY803" s="179" t="str">
        <f t="shared" ref="AY803:CD803" si="1151">AY774</f>
        <v>AY$19</v>
      </c>
      <c r="AZ803" s="179" t="str">
        <f t="shared" si="1151"/>
        <v>AZ$19</v>
      </c>
      <c r="BA803" s="179" t="str">
        <f t="shared" si="1151"/>
        <v>BA$19</v>
      </c>
      <c r="BB803" s="179" t="str">
        <f t="shared" si="1151"/>
        <v>BB$19</v>
      </c>
      <c r="BC803" s="179" t="str">
        <f t="shared" si="1151"/>
        <v>BC$19</v>
      </c>
      <c r="BD803" s="179" t="str">
        <f t="shared" si="1151"/>
        <v>BD$19</v>
      </c>
      <c r="BE803" s="179" t="str">
        <f t="shared" si="1151"/>
        <v>BE$19</v>
      </c>
      <c r="BF803" s="179" t="str">
        <f t="shared" si="1151"/>
        <v>BF$19</v>
      </c>
      <c r="BG803" s="179" t="str">
        <f t="shared" si="1151"/>
        <v>BG$19</v>
      </c>
      <c r="BH803" s="179" t="str">
        <f t="shared" si="1151"/>
        <v>BH$19</v>
      </c>
      <c r="BI803" s="179" t="str">
        <f t="shared" si="1151"/>
        <v>BI$19</v>
      </c>
      <c r="BJ803" s="179" t="str">
        <f t="shared" si="1151"/>
        <v>BJ$19</v>
      </c>
      <c r="BK803" s="179" t="str">
        <f t="shared" si="1151"/>
        <v>BK$19</v>
      </c>
      <c r="BL803" s="179" t="str">
        <f t="shared" si="1151"/>
        <v>BL$19</v>
      </c>
      <c r="BM803" s="179" t="str">
        <f t="shared" si="1151"/>
        <v>BM$19</v>
      </c>
      <c r="BN803" s="179" t="str">
        <f t="shared" si="1151"/>
        <v>BN$19</v>
      </c>
      <c r="BO803" s="179" t="str">
        <f t="shared" si="1151"/>
        <v>BO$19</v>
      </c>
      <c r="BP803" s="179" t="str">
        <f t="shared" si="1151"/>
        <v>BP$19</v>
      </c>
      <c r="BQ803" s="179" t="str">
        <f t="shared" si="1151"/>
        <v>BQ$19</v>
      </c>
      <c r="BR803" s="179" t="str">
        <f t="shared" si="1151"/>
        <v>BR$19</v>
      </c>
      <c r="BS803" s="179" t="str">
        <f t="shared" si="1151"/>
        <v>BS$19</v>
      </c>
      <c r="BT803" s="179" t="str">
        <f t="shared" si="1151"/>
        <v>BT$19</v>
      </c>
      <c r="BU803" s="179" t="str">
        <f t="shared" si="1151"/>
        <v>BU$19</v>
      </c>
      <c r="BV803" s="179" t="str">
        <f t="shared" si="1151"/>
        <v>BV$19</v>
      </c>
      <c r="BW803" s="179" t="str">
        <f t="shared" si="1151"/>
        <v>BW$19</v>
      </c>
      <c r="BX803" s="179" t="str">
        <f t="shared" si="1151"/>
        <v>BX$19</v>
      </c>
      <c r="BY803" s="179" t="str">
        <f t="shared" si="1151"/>
        <v>BY$19</v>
      </c>
      <c r="BZ803" s="179" t="str">
        <f t="shared" si="1151"/>
        <v>BZ$19</v>
      </c>
      <c r="CA803" s="179" t="str">
        <f t="shared" si="1151"/>
        <v>CA$19</v>
      </c>
      <c r="CB803" s="179" t="str">
        <f t="shared" si="1151"/>
        <v>CB$19</v>
      </c>
      <c r="CC803" s="179" t="str">
        <f t="shared" si="1151"/>
        <v>CC$19</v>
      </c>
      <c r="CD803" s="179" t="str">
        <f t="shared" si="1151"/>
        <v>CD$19</v>
      </c>
      <c r="CE803" s="179" t="str">
        <f t="shared" ref="CE803:CL803" si="1152">CE774</f>
        <v>CE$19</v>
      </c>
      <c r="CF803" s="179" t="str">
        <f t="shared" si="1152"/>
        <v>CF$19</v>
      </c>
      <c r="CG803" s="179" t="str">
        <f t="shared" si="1152"/>
        <v>CG$19</v>
      </c>
      <c r="CH803" s="179" t="str">
        <f t="shared" si="1152"/>
        <v>CH$19</v>
      </c>
      <c r="CI803" s="179" t="str">
        <f t="shared" si="1152"/>
        <v>CI$19</v>
      </c>
      <c r="CJ803" s="179" t="str">
        <f t="shared" si="1152"/>
        <v>CJ$19</v>
      </c>
      <c r="CK803" s="179" t="str">
        <f t="shared" si="1152"/>
        <v>CK$19</v>
      </c>
      <c r="CL803" s="179" t="str">
        <f t="shared" si="1152"/>
        <v>CL$19</v>
      </c>
      <c r="CN803" s="60"/>
      <c r="CO803" s="179" t="str">
        <f t="shared" ref="CO803:DL803" si="1153">CO774</f>
        <v>CO$19</v>
      </c>
      <c r="CP803" s="179" t="str">
        <f t="shared" si="1153"/>
        <v>CP$19</v>
      </c>
      <c r="CQ803" s="179" t="str">
        <f t="shared" si="1153"/>
        <v>CQ$19</v>
      </c>
      <c r="CR803" s="179" t="str">
        <f t="shared" si="1153"/>
        <v>CR$19</v>
      </c>
      <c r="CS803" s="179" t="str">
        <f t="shared" si="1153"/>
        <v>CS$19</v>
      </c>
      <c r="CT803" s="179" t="str">
        <f t="shared" si="1153"/>
        <v>CT$19</v>
      </c>
      <c r="CU803" s="179" t="str">
        <f t="shared" si="1153"/>
        <v>CU$19</v>
      </c>
      <c r="CV803" s="179" t="str">
        <f t="shared" si="1153"/>
        <v>CV$19</v>
      </c>
      <c r="CW803" s="179" t="str">
        <f t="shared" si="1153"/>
        <v>CW$19</v>
      </c>
      <c r="CX803" s="179" t="str">
        <f t="shared" si="1153"/>
        <v>CX$19</v>
      </c>
      <c r="CY803" s="179" t="str">
        <f t="shared" si="1153"/>
        <v>CY$19</v>
      </c>
      <c r="CZ803" s="179" t="str">
        <f t="shared" si="1153"/>
        <v>CZ$19</v>
      </c>
      <c r="DA803" s="179" t="str">
        <f t="shared" si="1153"/>
        <v>DA$19</v>
      </c>
      <c r="DB803" s="179" t="str">
        <f t="shared" si="1153"/>
        <v>DB$19</v>
      </c>
      <c r="DC803" s="179" t="str">
        <f t="shared" si="1153"/>
        <v>DC$19</v>
      </c>
      <c r="DD803" s="179" t="str">
        <f t="shared" si="1153"/>
        <v>DD$19</v>
      </c>
      <c r="DE803" s="179" t="str">
        <f t="shared" si="1153"/>
        <v>DE$19</v>
      </c>
      <c r="DF803" s="179" t="str">
        <f t="shared" si="1153"/>
        <v>DF$19</v>
      </c>
      <c r="DG803" s="179" t="str">
        <f t="shared" si="1153"/>
        <v>DG$19</v>
      </c>
      <c r="DH803" s="179" t="str">
        <f t="shared" si="1153"/>
        <v>DH$19</v>
      </c>
      <c r="DI803" s="179" t="str">
        <f t="shared" si="1153"/>
        <v>DI$19</v>
      </c>
      <c r="DJ803" s="179" t="str">
        <f t="shared" si="1153"/>
        <v>DJ$19</v>
      </c>
      <c r="DK803" s="179" t="str">
        <f t="shared" si="1153"/>
        <v>DK$19</v>
      </c>
      <c r="DL803" s="179" t="str">
        <f t="shared" si="1153"/>
        <v>DL$19</v>
      </c>
    </row>
    <row r="804" spans="1:116" x14ac:dyDescent="0.4">
      <c r="E804" s="8"/>
      <c r="H804" s="12"/>
      <c r="I804" s="60"/>
      <c r="J804" s="60"/>
      <c r="K804" s="15"/>
      <c r="L804" s="15"/>
      <c r="M804" s="15"/>
      <c r="N804" s="15"/>
      <c r="O804" s="15"/>
      <c r="P804" s="15"/>
      <c r="R804" s="15"/>
      <c r="S804" s="179"/>
      <c r="T804" s="179"/>
      <c r="U804" s="179"/>
      <c r="V804" s="179"/>
      <c r="W804" s="179"/>
      <c r="X804" s="179"/>
      <c r="Y804" s="179"/>
      <c r="Z804" s="179"/>
      <c r="AA804" s="179"/>
      <c r="AB804" s="179"/>
      <c r="AC804" s="179"/>
      <c r="AD804" s="179"/>
      <c r="AE804" s="179"/>
      <c r="AF804" s="179"/>
      <c r="AG804" s="179"/>
      <c r="AH804" s="179"/>
      <c r="AI804" s="179"/>
      <c r="AJ804" s="179"/>
      <c r="AK804" s="179"/>
      <c r="AL804" s="179"/>
      <c r="AM804" s="179"/>
      <c r="AN804" s="179"/>
      <c r="AO804" s="179"/>
      <c r="AP804" s="179"/>
      <c r="AQ804" s="179"/>
      <c r="AR804" s="179"/>
      <c r="AS804" s="179"/>
      <c r="AT804" s="179"/>
      <c r="AU804" s="179"/>
      <c r="AV804" s="179"/>
      <c r="AW804" s="179"/>
      <c r="AX804" s="179"/>
      <c r="AY804" s="179"/>
      <c r="AZ804" s="179"/>
      <c r="BA804" s="179"/>
      <c r="BB804" s="179"/>
      <c r="BC804" s="179"/>
      <c r="BD804" s="179"/>
      <c r="BE804" s="179"/>
      <c r="BF804" s="179"/>
      <c r="BG804" s="179"/>
      <c r="BH804" s="179"/>
      <c r="BI804" s="179"/>
      <c r="BJ804" s="179"/>
      <c r="BK804" s="179"/>
      <c r="BL804" s="179"/>
      <c r="BM804" s="179"/>
      <c r="BN804" s="179"/>
      <c r="BO804" s="179"/>
      <c r="BP804" s="179"/>
      <c r="BQ804" s="179"/>
      <c r="BR804" s="179"/>
      <c r="BS804" s="179"/>
      <c r="BT804" s="179"/>
      <c r="BU804" s="179"/>
      <c r="BV804" s="179"/>
      <c r="BW804" s="179"/>
      <c r="BX804" s="179"/>
      <c r="BY804" s="179"/>
      <c r="BZ804" s="179"/>
      <c r="CA804" s="179"/>
      <c r="CB804" s="179"/>
      <c r="CC804" s="179"/>
      <c r="CD804" s="179"/>
      <c r="CE804" s="179"/>
      <c r="CF804" s="179"/>
      <c r="CG804" s="179"/>
      <c r="CH804" s="179"/>
      <c r="CI804" s="179"/>
      <c r="CJ804" s="179"/>
      <c r="CK804" s="179"/>
      <c r="CL804" s="179"/>
      <c r="CN804" s="60"/>
      <c r="CO804" s="179"/>
      <c r="CP804" s="179"/>
      <c r="CQ804" s="179"/>
      <c r="CR804" s="179"/>
      <c r="CS804" s="179"/>
      <c r="CT804" s="179"/>
      <c r="CU804" s="179"/>
      <c r="CV804" s="179"/>
      <c r="CW804" s="179"/>
      <c r="CX804" s="179"/>
      <c r="CY804" s="179"/>
      <c r="CZ804" s="179"/>
      <c r="DA804" s="179"/>
      <c r="DB804" s="179"/>
      <c r="DC804" s="179"/>
      <c r="DD804" s="179"/>
      <c r="DE804" s="179"/>
      <c r="DF804" s="179"/>
      <c r="DG804" s="179"/>
      <c r="DH804" s="179"/>
      <c r="DI804" s="179"/>
      <c r="DJ804" s="179"/>
      <c r="DK804" s="179"/>
      <c r="DL804" s="179"/>
    </row>
    <row r="805" spans="1:116" x14ac:dyDescent="0.4">
      <c r="E805" s="8"/>
      <c r="H805" s="12"/>
      <c r="I805" s="60"/>
      <c r="J805" s="60"/>
      <c r="K805" s="15"/>
      <c r="L805" s="15"/>
      <c r="M805" s="15"/>
      <c r="N805" s="15"/>
      <c r="O805" s="15"/>
      <c r="P805" s="15"/>
      <c r="R805" s="15"/>
      <c r="S805" s="179"/>
      <c r="T805" s="179"/>
      <c r="U805" s="179"/>
      <c r="V805" s="179"/>
      <c r="W805" s="179"/>
      <c r="X805" s="179"/>
      <c r="Y805" s="179"/>
      <c r="Z805" s="179"/>
      <c r="AA805" s="179"/>
      <c r="AB805" s="179"/>
      <c r="AC805" s="179"/>
      <c r="AD805" s="179"/>
      <c r="AE805" s="179"/>
      <c r="AF805" s="179"/>
      <c r="AG805" s="179"/>
      <c r="AH805" s="179"/>
      <c r="AI805" s="179"/>
      <c r="AJ805" s="179"/>
      <c r="AK805" s="179"/>
      <c r="AL805" s="179"/>
      <c r="AM805" s="179"/>
      <c r="AN805" s="179"/>
      <c r="AO805" s="179"/>
      <c r="AP805" s="179"/>
      <c r="AQ805" s="179"/>
      <c r="AR805" s="179"/>
      <c r="AS805" s="179"/>
      <c r="AT805" s="179"/>
      <c r="AU805" s="179"/>
      <c r="AV805" s="179"/>
      <c r="AW805" s="179"/>
      <c r="AX805" s="179"/>
      <c r="AY805" s="179"/>
      <c r="AZ805" s="179"/>
      <c r="BA805" s="179"/>
      <c r="BB805" s="179"/>
      <c r="BC805" s="179"/>
      <c r="BD805" s="179"/>
      <c r="BE805" s="179"/>
      <c r="BF805" s="179"/>
      <c r="BG805" s="179"/>
      <c r="BH805" s="179"/>
      <c r="BI805" s="179"/>
      <c r="BJ805" s="179"/>
      <c r="BK805" s="179"/>
      <c r="BL805" s="179"/>
      <c r="BM805" s="179"/>
      <c r="BN805" s="179"/>
      <c r="BO805" s="179"/>
      <c r="BP805" s="179"/>
      <c r="BQ805" s="179"/>
      <c r="BR805" s="179"/>
      <c r="BS805" s="179"/>
      <c r="BT805" s="179"/>
      <c r="BU805" s="179"/>
      <c r="BV805" s="179"/>
      <c r="BW805" s="179"/>
      <c r="BX805" s="179"/>
      <c r="BY805" s="179"/>
      <c r="BZ805" s="179"/>
      <c r="CA805" s="179"/>
      <c r="CB805" s="179"/>
      <c r="CC805" s="179"/>
      <c r="CD805" s="179"/>
      <c r="CE805" s="179"/>
      <c r="CF805" s="179"/>
      <c r="CG805" s="179"/>
      <c r="CH805" s="179"/>
      <c r="CI805" s="179"/>
      <c r="CJ805" s="179"/>
      <c r="CK805" s="179"/>
      <c r="CL805" s="179"/>
      <c r="CN805" s="60"/>
      <c r="CO805" s="179"/>
      <c r="CP805" s="179"/>
      <c r="CQ805" s="179"/>
      <c r="CR805" s="179"/>
      <c r="CS805" s="179"/>
      <c r="CT805" s="179"/>
      <c r="CU805" s="179"/>
      <c r="CV805" s="179"/>
      <c r="CW805" s="179"/>
      <c r="CX805" s="179"/>
      <c r="CY805" s="179"/>
      <c r="CZ805" s="179"/>
      <c r="DA805" s="179"/>
      <c r="DB805" s="179"/>
      <c r="DC805" s="179"/>
      <c r="DD805" s="179"/>
      <c r="DE805" s="179"/>
      <c r="DF805" s="179"/>
      <c r="DG805" s="179"/>
      <c r="DH805" s="179"/>
      <c r="DI805" s="179"/>
      <c r="DJ805" s="179"/>
      <c r="DK805" s="179"/>
      <c r="DL805" s="179"/>
    </row>
    <row r="806" spans="1:116" x14ac:dyDescent="0.4">
      <c r="E806" s="8"/>
      <c r="H806" s="12"/>
      <c r="I806" s="60"/>
      <c r="J806" s="60"/>
      <c r="K806" s="15"/>
      <c r="L806" s="15"/>
      <c r="M806" s="15"/>
      <c r="N806" s="15"/>
      <c r="O806" s="15"/>
      <c r="P806" s="15"/>
      <c r="R806" s="15"/>
      <c r="S806" s="179"/>
      <c r="T806" s="179"/>
      <c r="U806" s="179"/>
      <c r="V806" s="179"/>
      <c r="W806" s="179"/>
      <c r="X806" s="179"/>
      <c r="Y806" s="179"/>
      <c r="Z806" s="179"/>
      <c r="AA806" s="179"/>
      <c r="AB806" s="179"/>
      <c r="AC806" s="179"/>
      <c r="AD806" s="179"/>
      <c r="AE806" s="179"/>
      <c r="AF806" s="179"/>
      <c r="AG806" s="179"/>
      <c r="AH806" s="179"/>
      <c r="AI806" s="179"/>
      <c r="AJ806" s="179"/>
      <c r="AK806" s="179"/>
      <c r="AL806" s="179"/>
      <c r="AM806" s="179"/>
      <c r="AN806" s="179"/>
      <c r="AO806" s="179"/>
      <c r="AP806" s="179"/>
      <c r="AQ806" s="179"/>
      <c r="AR806" s="179"/>
      <c r="AS806" s="179"/>
      <c r="AT806" s="179"/>
      <c r="AU806" s="179"/>
      <c r="AV806" s="179"/>
      <c r="AW806" s="179"/>
      <c r="AX806" s="179"/>
      <c r="AY806" s="179"/>
      <c r="AZ806" s="179"/>
      <c r="BA806" s="179"/>
      <c r="BB806" s="179"/>
      <c r="BC806" s="179"/>
      <c r="BD806" s="179"/>
      <c r="BE806" s="179"/>
      <c r="BF806" s="179"/>
      <c r="BG806" s="179"/>
      <c r="BH806" s="179"/>
      <c r="BI806" s="179"/>
      <c r="BJ806" s="179"/>
      <c r="BK806" s="179"/>
      <c r="BL806" s="179"/>
      <c r="BM806" s="179"/>
      <c r="BN806" s="179"/>
      <c r="BO806" s="179"/>
      <c r="BP806" s="179"/>
      <c r="BQ806" s="179"/>
      <c r="BR806" s="179"/>
      <c r="BS806" s="179"/>
      <c r="BT806" s="179"/>
      <c r="BU806" s="179"/>
      <c r="BV806" s="179"/>
      <c r="BW806" s="179"/>
      <c r="BX806" s="179"/>
      <c r="BY806" s="179"/>
      <c r="BZ806" s="179"/>
      <c r="CA806" s="179"/>
      <c r="CB806" s="179"/>
      <c r="CC806" s="179"/>
      <c r="CD806" s="179"/>
      <c r="CE806" s="179"/>
      <c r="CF806" s="179"/>
      <c r="CG806" s="179"/>
      <c r="CH806" s="179"/>
      <c r="CI806" s="179"/>
      <c r="CJ806" s="179"/>
      <c r="CK806" s="179"/>
      <c r="CL806" s="179"/>
      <c r="CN806" s="60"/>
      <c r="CO806" s="179"/>
      <c r="CP806" s="179"/>
      <c r="CQ806" s="179"/>
      <c r="CR806" s="179"/>
      <c r="CS806" s="179"/>
      <c r="CT806" s="179"/>
      <c r="CU806" s="179"/>
      <c r="CV806" s="179"/>
      <c r="CW806" s="179"/>
      <c r="CX806" s="179"/>
      <c r="CY806" s="179"/>
      <c r="CZ806" s="179"/>
      <c r="DA806" s="179"/>
      <c r="DB806" s="179"/>
      <c r="DC806" s="179"/>
      <c r="DD806" s="179"/>
      <c r="DE806" s="179"/>
      <c r="DF806" s="179"/>
      <c r="DG806" s="179"/>
      <c r="DH806" s="179"/>
      <c r="DI806" s="179"/>
      <c r="DJ806" s="179"/>
      <c r="DK806" s="179"/>
      <c r="DL806" s="179"/>
    </row>
    <row r="807" spans="1:116" x14ac:dyDescent="0.4">
      <c r="A807" s="174"/>
      <c r="E807" s="8"/>
      <c r="G807" s="175" t="s">
        <v>490</v>
      </c>
      <c r="H807" s="174"/>
      <c r="I807" s="176"/>
      <c r="J807" s="176"/>
      <c r="K807" s="197"/>
      <c r="L807" s="197"/>
      <c r="M807" s="197"/>
      <c r="N807" s="197"/>
      <c r="O807" s="197"/>
      <c r="P807" s="197"/>
      <c r="R807" s="198"/>
      <c r="S807" s="174"/>
      <c r="T807" s="174"/>
      <c r="U807" s="174"/>
      <c r="V807" s="174"/>
      <c r="W807" s="174"/>
      <c r="X807" s="174"/>
      <c r="Y807" s="174"/>
      <c r="Z807" s="174"/>
      <c r="AA807" s="174"/>
      <c r="AB807" s="174"/>
      <c r="AC807" s="174"/>
      <c r="AD807" s="174"/>
      <c r="AE807" s="174"/>
      <c r="AF807" s="174"/>
      <c r="AG807" s="174"/>
      <c r="AH807" s="174"/>
      <c r="AI807" s="174"/>
      <c r="AJ807" s="174"/>
      <c r="AK807" s="174"/>
      <c r="AL807" s="174"/>
      <c r="AM807" s="174"/>
      <c r="AN807" s="174"/>
      <c r="AO807" s="174"/>
      <c r="AP807" s="174"/>
      <c r="AQ807" s="174"/>
      <c r="AR807" s="174"/>
      <c r="AS807" s="174"/>
      <c r="AT807" s="174"/>
      <c r="AU807" s="174"/>
      <c r="AV807" s="174"/>
      <c r="AW807" s="174"/>
      <c r="AX807" s="174"/>
      <c r="AY807" s="174"/>
      <c r="AZ807" s="174"/>
      <c r="BA807" s="174"/>
      <c r="BB807" s="174"/>
      <c r="BC807" s="174"/>
      <c r="BD807" s="174"/>
      <c r="BE807" s="174"/>
      <c r="BF807" s="174"/>
      <c r="BG807" s="174"/>
      <c r="BH807" s="174"/>
      <c r="BI807" s="174"/>
      <c r="BJ807" s="174"/>
      <c r="BK807" s="174"/>
      <c r="BL807" s="174"/>
      <c r="BM807" s="174"/>
      <c r="BN807" s="174"/>
      <c r="BO807" s="174"/>
      <c r="BP807" s="174"/>
      <c r="BQ807" s="174"/>
      <c r="BR807" s="174"/>
      <c r="BS807" s="174"/>
      <c r="BT807" s="174"/>
      <c r="BU807" s="174"/>
      <c r="BV807" s="174"/>
      <c r="BW807" s="174"/>
      <c r="BX807" s="174"/>
      <c r="BY807" s="174"/>
      <c r="BZ807" s="174"/>
      <c r="CA807" s="174"/>
      <c r="CB807" s="174"/>
      <c r="CC807" s="174"/>
      <c r="CD807" s="174"/>
      <c r="CE807" s="174"/>
      <c r="CF807" s="174"/>
      <c r="CG807" s="174"/>
      <c r="CH807" s="174"/>
      <c r="CI807" s="174"/>
      <c r="CJ807" s="174"/>
      <c r="CK807" s="174"/>
      <c r="CL807" s="174"/>
      <c r="CN807" s="176"/>
      <c r="CO807" s="174"/>
      <c r="CP807" s="174"/>
      <c r="CQ807" s="174"/>
      <c r="CR807" s="174"/>
      <c r="CS807" s="174"/>
      <c r="CT807" s="174"/>
      <c r="CU807" s="174"/>
      <c r="CV807" s="174"/>
      <c r="CW807" s="174"/>
      <c r="CX807" s="174"/>
      <c r="CY807" s="174"/>
      <c r="CZ807" s="174"/>
      <c r="DA807" s="174"/>
      <c r="DB807" s="174"/>
      <c r="DC807" s="174"/>
      <c r="DD807" s="174"/>
      <c r="DE807" s="174"/>
      <c r="DF807" s="174"/>
      <c r="DG807" s="174"/>
      <c r="DH807" s="174"/>
      <c r="DI807" s="174"/>
      <c r="DJ807" s="174"/>
      <c r="DK807" s="174"/>
      <c r="DL807" s="174"/>
    </row>
    <row r="808" spans="1:116" x14ac:dyDescent="0.4">
      <c r="A808" s="174"/>
      <c r="E808" s="8"/>
      <c r="G808" s="175" t="s">
        <v>492</v>
      </c>
      <c r="H808" s="174"/>
      <c r="I808" s="176"/>
      <c r="J808" s="176"/>
      <c r="K808" s="197"/>
      <c r="L808" s="197"/>
      <c r="M808" s="197"/>
      <c r="N808" s="197"/>
      <c r="O808" s="197"/>
      <c r="P808" s="197"/>
      <c r="R808" s="198"/>
      <c r="S808" s="174"/>
      <c r="T808" s="174"/>
      <c r="U808" s="174"/>
      <c r="V808" s="174"/>
      <c r="W808" s="174"/>
      <c r="X808" s="174"/>
      <c r="Y808" s="174"/>
      <c r="Z808" s="174"/>
      <c r="AA808" s="174"/>
      <c r="AB808" s="174"/>
      <c r="AC808" s="174"/>
      <c r="AD808" s="174"/>
      <c r="AE808" s="174"/>
      <c r="AF808" s="174"/>
      <c r="AG808" s="174"/>
      <c r="AH808" s="174"/>
      <c r="AI808" s="174"/>
      <c r="AJ808" s="174"/>
      <c r="AK808" s="174"/>
      <c r="AL808" s="174"/>
      <c r="AM808" s="174"/>
      <c r="AN808" s="174"/>
      <c r="AO808" s="174"/>
      <c r="AP808" s="174"/>
      <c r="AQ808" s="174"/>
      <c r="AR808" s="174"/>
      <c r="AS808" s="174"/>
      <c r="AT808" s="174"/>
      <c r="AU808" s="174"/>
      <c r="AV808" s="174"/>
      <c r="AW808" s="174"/>
      <c r="AX808" s="174"/>
      <c r="AY808" s="174"/>
      <c r="AZ808" s="174"/>
      <c r="BA808" s="174"/>
      <c r="BB808" s="174"/>
      <c r="BC808" s="174"/>
      <c r="BD808" s="174"/>
      <c r="BE808" s="174"/>
      <c r="BF808" s="174"/>
      <c r="BG808" s="174"/>
      <c r="BH808" s="174"/>
      <c r="BI808" s="174"/>
      <c r="BJ808" s="174"/>
      <c r="BK808" s="174"/>
      <c r="BL808" s="174"/>
      <c r="BM808" s="174"/>
      <c r="BN808" s="174"/>
      <c r="BO808" s="174"/>
      <c r="BP808" s="174"/>
      <c r="BQ808" s="174"/>
      <c r="BR808" s="174"/>
      <c r="BS808" s="174"/>
      <c r="BT808" s="174"/>
      <c r="BU808" s="174"/>
      <c r="BV808" s="174"/>
      <c r="BW808" s="174"/>
      <c r="BX808" s="174"/>
      <c r="BY808" s="174"/>
      <c r="BZ808" s="174"/>
      <c r="CA808" s="174"/>
      <c r="CB808" s="174"/>
      <c r="CC808" s="174"/>
      <c r="CD808" s="174"/>
      <c r="CE808" s="174"/>
      <c r="CF808" s="174"/>
      <c r="CG808" s="174"/>
      <c r="CH808" s="174"/>
      <c r="CI808" s="174"/>
      <c r="CJ808" s="174"/>
      <c r="CK808" s="174"/>
      <c r="CL808" s="174"/>
      <c r="CN808" s="176"/>
      <c r="CO808" s="174"/>
      <c r="CP808" s="174"/>
      <c r="CQ808" s="174"/>
      <c r="CR808" s="174"/>
      <c r="CS808" s="174"/>
      <c r="CT808" s="174"/>
      <c r="CU808" s="174"/>
      <c r="CV808" s="174"/>
      <c r="CW808" s="174"/>
      <c r="CX808" s="174"/>
      <c r="CY808" s="174"/>
      <c r="CZ808" s="174"/>
      <c r="DA808" s="174"/>
      <c r="DB808" s="174"/>
      <c r="DC808" s="174"/>
      <c r="DD808" s="174"/>
      <c r="DE808" s="174"/>
      <c r="DF808" s="174"/>
      <c r="DG808" s="174"/>
      <c r="DH808" s="174"/>
      <c r="DI808" s="174"/>
      <c r="DJ808" s="174"/>
      <c r="DK808" s="174"/>
      <c r="DL808" s="174"/>
    </row>
    <row r="809" spans="1:116" x14ac:dyDescent="0.4">
      <c r="A809" s="174"/>
      <c r="E809" s="8"/>
      <c r="G809" s="175" t="s">
        <v>461</v>
      </c>
      <c r="H809" s="174"/>
      <c r="I809" s="176"/>
      <c r="J809" s="176"/>
      <c r="K809" s="197"/>
      <c r="L809" s="197"/>
      <c r="M809" s="197"/>
      <c r="N809" s="197"/>
      <c r="O809" s="197"/>
      <c r="P809" s="197"/>
      <c r="R809" s="198"/>
      <c r="S809" s="199" t="str">
        <f t="shared" ref="S809:CD809" si="1154">S$20</f>
        <v>S$16</v>
      </c>
      <c r="T809" s="199" t="str">
        <f t="shared" si="1154"/>
        <v>T$16</v>
      </c>
      <c r="U809" s="199" t="str">
        <f t="shared" si="1154"/>
        <v>U$16</v>
      </c>
      <c r="V809" s="199" t="str">
        <f t="shared" si="1154"/>
        <v>V$16</v>
      </c>
      <c r="W809" s="199" t="str">
        <f t="shared" si="1154"/>
        <v>W$16</v>
      </c>
      <c r="X809" s="199" t="str">
        <f t="shared" si="1154"/>
        <v>X$16</v>
      </c>
      <c r="Y809" s="199" t="str">
        <f t="shared" si="1154"/>
        <v>Y$16</v>
      </c>
      <c r="Z809" s="199" t="str">
        <f t="shared" si="1154"/>
        <v>Z$16</v>
      </c>
      <c r="AA809" s="199" t="str">
        <f t="shared" si="1154"/>
        <v>AA$16</v>
      </c>
      <c r="AB809" s="199" t="str">
        <f t="shared" si="1154"/>
        <v>AB$16</v>
      </c>
      <c r="AC809" s="199" t="str">
        <f t="shared" si="1154"/>
        <v>AC$16</v>
      </c>
      <c r="AD809" s="199" t="str">
        <f t="shared" si="1154"/>
        <v>AD$16</v>
      </c>
      <c r="AE809" s="199" t="str">
        <f t="shared" si="1154"/>
        <v>AE$16</v>
      </c>
      <c r="AF809" s="199" t="str">
        <f t="shared" si="1154"/>
        <v>AF$16</v>
      </c>
      <c r="AG809" s="199" t="str">
        <f t="shared" si="1154"/>
        <v>AG$16</v>
      </c>
      <c r="AH809" s="199" t="str">
        <f t="shared" si="1154"/>
        <v>AH$16</v>
      </c>
      <c r="AI809" s="199" t="str">
        <f t="shared" si="1154"/>
        <v>AI$16</v>
      </c>
      <c r="AJ809" s="199" t="str">
        <f t="shared" si="1154"/>
        <v>AJ$16</v>
      </c>
      <c r="AK809" s="199" t="str">
        <f t="shared" si="1154"/>
        <v>AK$16</v>
      </c>
      <c r="AL809" s="199" t="str">
        <f t="shared" si="1154"/>
        <v>AL$16</v>
      </c>
      <c r="AM809" s="199" t="str">
        <f t="shared" si="1154"/>
        <v>AM$16</v>
      </c>
      <c r="AN809" s="199" t="str">
        <f t="shared" si="1154"/>
        <v>AN$16</v>
      </c>
      <c r="AO809" s="199" t="str">
        <f t="shared" si="1154"/>
        <v>AO$16</v>
      </c>
      <c r="AP809" s="199" t="str">
        <f t="shared" si="1154"/>
        <v>AP$16</v>
      </c>
      <c r="AQ809" s="199" t="str">
        <f t="shared" si="1154"/>
        <v>AQ$16</v>
      </c>
      <c r="AR809" s="199" t="str">
        <f t="shared" si="1154"/>
        <v>AR$16</v>
      </c>
      <c r="AS809" s="199" t="str">
        <f t="shared" si="1154"/>
        <v>AS$16</v>
      </c>
      <c r="AT809" s="199" t="str">
        <f t="shared" si="1154"/>
        <v>AT$16</v>
      </c>
      <c r="AU809" s="199" t="str">
        <f t="shared" si="1154"/>
        <v>AU$16</v>
      </c>
      <c r="AV809" s="199" t="str">
        <f t="shared" si="1154"/>
        <v>AV$16</v>
      </c>
      <c r="AW809" s="199" t="str">
        <f t="shared" si="1154"/>
        <v>AW$16</v>
      </c>
      <c r="AX809" s="199" t="str">
        <f t="shared" si="1154"/>
        <v>AX$16</v>
      </c>
      <c r="AY809" s="199" t="str">
        <f t="shared" si="1154"/>
        <v>AY$16</v>
      </c>
      <c r="AZ809" s="199" t="str">
        <f t="shared" si="1154"/>
        <v>AZ$16</v>
      </c>
      <c r="BA809" s="199" t="str">
        <f t="shared" si="1154"/>
        <v>BA$16</v>
      </c>
      <c r="BB809" s="199" t="str">
        <f t="shared" si="1154"/>
        <v>BB$16</v>
      </c>
      <c r="BC809" s="199" t="str">
        <f t="shared" si="1154"/>
        <v>BC$16</v>
      </c>
      <c r="BD809" s="199" t="str">
        <f t="shared" si="1154"/>
        <v>BD$16</v>
      </c>
      <c r="BE809" s="199" t="str">
        <f t="shared" si="1154"/>
        <v>BE$16</v>
      </c>
      <c r="BF809" s="199" t="str">
        <f t="shared" si="1154"/>
        <v>BF$16</v>
      </c>
      <c r="BG809" s="199" t="str">
        <f t="shared" si="1154"/>
        <v>BG$16</v>
      </c>
      <c r="BH809" s="199" t="str">
        <f t="shared" si="1154"/>
        <v>BH$16</v>
      </c>
      <c r="BI809" s="199" t="str">
        <f t="shared" si="1154"/>
        <v>BI$16</v>
      </c>
      <c r="BJ809" s="199" t="str">
        <f t="shared" si="1154"/>
        <v>BJ$16</v>
      </c>
      <c r="BK809" s="199" t="str">
        <f t="shared" si="1154"/>
        <v>BK$16</v>
      </c>
      <c r="BL809" s="199" t="str">
        <f t="shared" si="1154"/>
        <v>BL$16</v>
      </c>
      <c r="BM809" s="199" t="str">
        <f t="shared" si="1154"/>
        <v>BM$16</v>
      </c>
      <c r="BN809" s="199" t="str">
        <f t="shared" si="1154"/>
        <v>BN$16</v>
      </c>
      <c r="BO809" s="199" t="str">
        <f t="shared" si="1154"/>
        <v>BO$16</v>
      </c>
      <c r="BP809" s="199" t="str">
        <f t="shared" si="1154"/>
        <v>BP$16</v>
      </c>
      <c r="BQ809" s="199" t="str">
        <f t="shared" si="1154"/>
        <v>BQ$16</v>
      </c>
      <c r="BR809" s="199" t="str">
        <f t="shared" si="1154"/>
        <v>BR$16</v>
      </c>
      <c r="BS809" s="199" t="str">
        <f t="shared" si="1154"/>
        <v>BS$16</v>
      </c>
      <c r="BT809" s="199" t="str">
        <f t="shared" si="1154"/>
        <v>BT$16</v>
      </c>
      <c r="BU809" s="199" t="str">
        <f t="shared" si="1154"/>
        <v>BU$16</v>
      </c>
      <c r="BV809" s="199" t="str">
        <f t="shared" si="1154"/>
        <v>BV$16</v>
      </c>
      <c r="BW809" s="199" t="str">
        <f t="shared" si="1154"/>
        <v>BW$16</v>
      </c>
      <c r="BX809" s="199" t="str">
        <f t="shared" si="1154"/>
        <v>BX$16</v>
      </c>
      <c r="BY809" s="199" t="str">
        <f t="shared" si="1154"/>
        <v>BY$16</v>
      </c>
      <c r="BZ809" s="199" t="str">
        <f t="shared" si="1154"/>
        <v>BZ$16</v>
      </c>
      <c r="CA809" s="199" t="str">
        <f t="shared" si="1154"/>
        <v>CA$16</v>
      </c>
      <c r="CB809" s="199" t="str">
        <f t="shared" si="1154"/>
        <v>CB$16</v>
      </c>
      <c r="CC809" s="199" t="str">
        <f t="shared" si="1154"/>
        <v>CC$16</v>
      </c>
      <c r="CD809" s="199" t="str">
        <f t="shared" si="1154"/>
        <v>CD$16</v>
      </c>
      <c r="CE809" s="199" t="str">
        <f t="shared" ref="CE809:CL809" si="1155">CE$20</f>
        <v>CE$16</v>
      </c>
      <c r="CF809" s="199" t="str">
        <f t="shared" si="1155"/>
        <v>CF$16</v>
      </c>
      <c r="CG809" s="199" t="str">
        <f t="shared" si="1155"/>
        <v>CG$16</v>
      </c>
      <c r="CH809" s="199" t="str">
        <f t="shared" si="1155"/>
        <v>CH$16</v>
      </c>
      <c r="CI809" s="199" t="str">
        <f t="shared" si="1155"/>
        <v>CI$16</v>
      </c>
      <c r="CJ809" s="199" t="str">
        <f t="shared" si="1155"/>
        <v>CJ$16</v>
      </c>
      <c r="CK809" s="199" t="str">
        <f t="shared" si="1155"/>
        <v>CK$16</v>
      </c>
      <c r="CL809" s="199" t="str">
        <f t="shared" si="1155"/>
        <v>CL$16</v>
      </c>
      <c r="CN809" s="176"/>
      <c r="CO809" s="199" t="str">
        <f t="shared" ref="CO809:DL809" si="1156">CO$20</f>
        <v>CO$16</v>
      </c>
      <c r="CP809" s="199" t="str">
        <f t="shared" si="1156"/>
        <v>CP$16</v>
      </c>
      <c r="CQ809" s="199" t="str">
        <f t="shared" si="1156"/>
        <v>CQ$16</v>
      </c>
      <c r="CR809" s="199" t="str">
        <f t="shared" si="1156"/>
        <v>CR$16</v>
      </c>
      <c r="CS809" s="199" t="str">
        <f t="shared" si="1156"/>
        <v>CS$16</v>
      </c>
      <c r="CT809" s="199" t="str">
        <f t="shared" si="1156"/>
        <v>CT$16</v>
      </c>
      <c r="CU809" s="199" t="str">
        <f t="shared" si="1156"/>
        <v>CU$16</v>
      </c>
      <c r="CV809" s="199" t="str">
        <f t="shared" si="1156"/>
        <v>CV$16</v>
      </c>
      <c r="CW809" s="199" t="str">
        <f t="shared" si="1156"/>
        <v>CW$16</v>
      </c>
      <c r="CX809" s="199" t="str">
        <f t="shared" si="1156"/>
        <v>CX$16</v>
      </c>
      <c r="CY809" s="199" t="str">
        <f t="shared" si="1156"/>
        <v>CY$16</v>
      </c>
      <c r="CZ809" s="199" t="str">
        <f t="shared" si="1156"/>
        <v>CZ$16</v>
      </c>
      <c r="DA809" s="199" t="str">
        <f t="shared" si="1156"/>
        <v>DA$16</v>
      </c>
      <c r="DB809" s="199" t="str">
        <f t="shared" si="1156"/>
        <v>DB$16</v>
      </c>
      <c r="DC809" s="199" t="str">
        <f t="shared" si="1156"/>
        <v>DC$16</v>
      </c>
      <c r="DD809" s="199" t="str">
        <f t="shared" si="1156"/>
        <v>DD$16</v>
      </c>
      <c r="DE809" s="199" t="str">
        <f t="shared" si="1156"/>
        <v>DE$16</v>
      </c>
      <c r="DF809" s="199" t="str">
        <f t="shared" si="1156"/>
        <v>DF$16</v>
      </c>
      <c r="DG809" s="199" t="str">
        <f t="shared" si="1156"/>
        <v>DG$16</v>
      </c>
      <c r="DH809" s="199" t="str">
        <f t="shared" si="1156"/>
        <v>DH$16</v>
      </c>
      <c r="DI809" s="199" t="str">
        <f t="shared" si="1156"/>
        <v>DI$16</v>
      </c>
      <c r="DJ809" s="199" t="str">
        <f t="shared" si="1156"/>
        <v>DJ$16</v>
      </c>
      <c r="DK809" s="199" t="str">
        <f t="shared" si="1156"/>
        <v>DK$16</v>
      </c>
      <c r="DL809" s="199" t="str">
        <f t="shared" si="1156"/>
        <v>DL$16</v>
      </c>
    </row>
    <row r="810" spans="1:116" x14ac:dyDescent="0.4">
      <c r="A810" s="174"/>
      <c r="E810" s="8"/>
      <c r="G810" s="175" t="s">
        <v>462</v>
      </c>
      <c r="H810" s="200"/>
      <c r="I810" s="201"/>
      <c r="J810" s="201"/>
      <c r="K810" s="202"/>
      <c r="L810" s="202"/>
      <c r="M810" s="202"/>
      <c r="N810" s="202"/>
      <c r="O810" s="202"/>
      <c r="P810" s="202"/>
      <c r="R810" s="202"/>
      <c r="S810" s="199" t="str">
        <f t="shared" ref="S810:CD810" si="1157">S$21</f>
        <v>S$17</v>
      </c>
      <c r="T810" s="199" t="str">
        <f t="shared" si="1157"/>
        <v>T$17</v>
      </c>
      <c r="U810" s="199" t="str">
        <f t="shared" si="1157"/>
        <v>U$17</v>
      </c>
      <c r="V810" s="199" t="str">
        <f t="shared" si="1157"/>
        <v>V$17</v>
      </c>
      <c r="W810" s="199" t="str">
        <f t="shared" si="1157"/>
        <v>W$17</v>
      </c>
      <c r="X810" s="199" t="str">
        <f t="shared" si="1157"/>
        <v>X$17</v>
      </c>
      <c r="Y810" s="199" t="str">
        <f t="shared" si="1157"/>
        <v>Y$17</v>
      </c>
      <c r="Z810" s="199" t="str">
        <f t="shared" si="1157"/>
        <v>Z$17</v>
      </c>
      <c r="AA810" s="199" t="str">
        <f t="shared" si="1157"/>
        <v>AA$17</v>
      </c>
      <c r="AB810" s="199" t="str">
        <f t="shared" si="1157"/>
        <v>AB$17</v>
      </c>
      <c r="AC810" s="199" t="str">
        <f t="shared" si="1157"/>
        <v>AC$17</v>
      </c>
      <c r="AD810" s="199" t="str">
        <f t="shared" si="1157"/>
        <v>AD$17</v>
      </c>
      <c r="AE810" s="199" t="str">
        <f t="shared" si="1157"/>
        <v>AE$17</v>
      </c>
      <c r="AF810" s="199" t="str">
        <f t="shared" si="1157"/>
        <v>AF$17</v>
      </c>
      <c r="AG810" s="199" t="str">
        <f t="shared" si="1157"/>
        <v>AG$17</v>
      </c>
      <c r="AH810" s="199" t="str">
        <f t="shared" si="1157"/>
        <v>AH$17</v>
      </c>
      <c r="AI810" s="199" t="str">
        <f t="shared" si="1157"/>
        <v>AI$17</v>
      </c>
      <c r="AJ810" s="199" t="str">
        <f t="shared" si="1157"/>
        <v>AJ$17</v>
      </c>
      <c r="AK810" s="199" t="str">
        <f t="shared" si="1157"/>
        <v>AK$17</v>
      </c>
      <c r="AL810" s="199" t="str">
        <f t="shared" si="1157"/>
        <v>AL$17</v>
      </c>
      <c r="AM810" s="199" t="str">
        <f t="shared" si="1157"/>
        <v>AM$17</v>
      </c>
      <c r="AN810" s="199" t="str">
        <f t="shared" si="1157"/>
        <v>AN$17</v>
      </c>
      <c r="AO810" s="199" t="str">
        <f t="shared" si="1157"/>
        <v>AO$17</v>
      </c>
      <c r="AP810" s="199" t="str">
        <f t="shared" si="1157"/>
        <v>AP$17</v>
      </c>
      <c r="AQ810" s="199" t="str">
        <f t="shared" si="1157"/>
        <v>AQ$17</v>
      </c>
      <c r="AR810" s="199" t="str">
        <f t="shared" si="1157"/>
        <v>AR$17</v>
      </c>
      <c r="AS810" s="199" t="str">
        <f t="shared" si="1157"/>
        <v>AS$17</v>
      </c>
      <c r="AT810" s="199" t="str">
        <f t="shared" si="1157"/>
        <v>AT$17</v>
      </c>
      <c r="AU810" s="199" t="str">
        <f t="shared" si="1157"/>
        <v>AU$17</v>
      </c>
      <c r="AV810" s="199" t="str">
        <f t="shared" si="1157"/>
        <v>AV$17</v>
      </c>
      <c r="AW810" s="199" t="str">
        <f t="shared" si="1157"/>
        <v>AW$17</v>
      </c>
      <c r="AX810" s="199" t="str">
        <f t="shared" si="1157"/>
        <v>AX$17</v>
      </c>
      <c r="AY810" s="199" t="str">
        <f t="shared" si="1157"/>
        <v>AY$17</v>
      </c>
      <c r="AZ810" s="199" t="str">
        <f t="shared" si="1157"/>
        <v>AZ$17</v>
      </c>
      <c r="BA810" s="199" t="str">
        <f t="shared" si="1157"/>
        <v>BA$17</v>
      </c>
      <c r="BB810" s="199" t="str">
        <f t="shared" si="1157"/>
        <v>BB$17</v>
      </c>
      <c r="BC810" s="199" t="str">
        <f t="shared" si="1157"/>
        <v>BC$17</v>
      </c>
      <c r="BD810" s="199" t="str">
        <f t="shared" si="1157"/>
        <v>BD$17</v>
      </c>
      <c r="BE810" s="199" t="str">
        <f t="shared" si="1157"/>
        <v>BE$17</v>
      </c>
      <c r="BF810" s="199" t="str">
        <f t="shared" si="1157"/>
        <v>BF$17</v>
      </c>
      <c r="BG810" s="199" t="str">
        <f t="shared" si="1157"/>
        <v>BG$17</v>
      </c>
      <c r="BH810" s="199" t="str">
        <f t="shared" si="1157"/>
        <v>BH$17</v>
      </c>
      <c r="BI810" s="199" t="str">
        <f t="shared" si="1157"/>
        <v>BI$17</v>
      </c>
      <c r="BJ810" s="199" t="str">
        <f t="shared" si="1157"/>
        <v>BJ$17</v>
      </c>
      <c r="BK810" s="199" t="str">
        <f t="shared" si="1157"/>
        <v>BK$17</v>
      </c>
      <c r="BL810" s="199" t="str">
        <f t="shared" si="1157"/>
        <v>BL$17</v>
      </c>
      <c r="BM810" s="199" t="str">
        <f t="shared" si="1157"/>
        <v>BM$17</v>
      </c>
      <c r="BN810" s="199" t="str">
        <f t="shared" si="1157"/>
        <v>BN$17</v>
      </c>
      <c r="BO810" s="199" t="str">
        <f t="shared" si="1157"/>
        <v>BO$17</v>
      </c>
      <c r="BP810" s="199" t="str">
        <f t="shared" si="1157"/>
        <v>BP$17</v>
      </c>
      <c r="BQ810" s="199" t="str">
        <f t="shared" si="1157"/>
        <v>BQ$17</v>
      </c>
      <c r="BR810" s="199" t="str">
        <f t="shared" si="1157"/>
        <v>BR$17</v>
      </c>
      <c r="BS810" s="199" t="str">
        <f t="shared" si="1157"/>
        <v>BS$17</v>
      </c>
      <c r="BT810" s="199" t="str">
        <f t="shared" si="1157"/>
        <v>BT$17</v>
      </c>
      <c r="BU810" s="199" t="str">
        <f t="shared" si="1157"/>
        <v>BU$17</v>
      </c>
      <c r="BV810" s="199" t="str">
        <f t="shared" si="1157"/>
        <v>BV$17</v>
      </c>
      <c r="BW810" s="199" t="str">
        <f t="shared" si="1157"/>
        <v>BW$17</v>
      </c>
      <c r="BX810" s="199" t="str">
        <f t="shared" si="1157"/>
        <v>BX$17</v>
      </c>
      <c r="BY810" s="199" t="str">
        <f t="shared" si="1157"/>
        <v>BY$17</v>
      </c>
      <c r="BZ810" s="199" t="str">
        <f t="shared" si="1157"/>
        <v>BZ$17</v>
      </c>
      <c r="CA810" s="199" t="str">
        <f t="shared" si="1157"/>
        <v>CA$17</v>
      </c>
      <c r="CB810" s="199" t="str">
        <f t="shared" si="1157"/>
        <v>CB$17</v>
      </c>
      <c r="CC810" s="199" t="str">
        <f t="shared" si="1157"/>
        <v>CC$17</v>
      </c>
      <c r="CD810" s="199" t="str">
        <f t="shared" si="1157"/>
        <v>CD$17</v>
      </c>
      <c r="CE810" s="199" t="str">
        <f t="shared" ref="CE810:CL810" si="1158">CE$21</f>
        <v>CE$17</v>
      </c>
      <c r="CF810" s="199" t="str">
        <f t="shared" si="1158"/>
        <v>CF$17</v>
      </c>
      <c r="CG810" s="199" t="str">
        <f t="shared" si="1158"/>
        <v>CG$17</v>
      </c>
      <c r="CH810" s="199" t="str">
        <f t="shared" si="1158"/>
        <v>CH$17</v>
      </c>
      <c r="CI810" s="199" t="str">
        <f t="shared" si="1158"/>
        <v>CI$17</v>
      </c>
      <c r="CJ810" s="199" t="str">
        <f t="shared" si="1158"/>
        <v>CJ$17</v>
      </c>
      <c r="CK810" s="199" t="str">
        <f t="shared" si="1158"/>
        <v>CK$17</v>
      </c>
      <c r="CL810" s="199" t="str">
        <f t="shared" si="1158"/>
        <v>CL$17</v>
      </c>
      <c r="CN810" s="201"/>
      <c r="CO810" s="199" t="str">
        <f t="shared" ref="CO810:DL810" si="1159">CO$21</f>
        <v>CO$17</v>
      </c>
      <c r="CP810" s="199" t="str">
        <f t="shared" si="1159"/>
        <v>CP$17</v>
      </c>
      <c r="CQ810" s="199" t="str">
        <f t="shared" si="1159"/>
        <v>CQ$17</v>
      </c>
      <c r="CR810" s="199" t="str">
        <f t="shared" si="1159"/>
        <v>CR$17</v>
      </c>
      <c r="CS810" s="199" t="str">
        <f t="shared" si="1159"/>
        <v>CS$17</v>
      </c>
      <c r="CT810" s="199" t="str">
        <f t="shared" si="1159"/>
        <v>CT$17</v>
      </c>
      <c r="CU810" s="199" t="str">
        <f t="shared" si="1159"/>
        <v>CU$17</v>
      </c>
      <c r="CV810" s="199" t="str">
        <f t="shared" si="1159"/>
        <v>CV$17</v>
      </c>
      <c r="CW810" s="199" t="str">
        <f t="shared" si="1159"/>
        <v>CW$17</v>
      </c>
      <c r="CX810" s="199" t="str">
        <f t="shared" si="1159"/>
        <v>CX$17</v>
      </c>
      <c r="CY810" s="199" t="str">
        <f t="shared" si="1159"/>
        <v>CY$17</v>
      </c>
      <c r="CZ810" s="199" t="str">
        <f t="shared" si="1159"/>
        <v>CZ$17</v>
      </c>
      <c r="DA810" s="199" t="str">
        <f t="shared" si="1159"/>
        <v>DA$17</v>
      </c>
      <c r="DB810" s="199" t="str">
        <f t="shared" si="1159"/>
        <v>DB$17</v>
      </c>
      <c r="DC810" s="199" t="str">
        <f t="shared" si="1159"/>
        <v>DC$17</v>
      </c>
      <c r="DD810" s="199" t="str">
        <f t="shared" si="1159"/>
        <v>DD$17</v>
      </c>
      <c r="DE810" s="199" t="str">
        <f t="shared" si="1159"/>
        <v>DE$17</v>
      </c>
      <c r="DF810" s="199" t="str">
        <f t="shared" si="1159"/>
        <v>DF$17</v>
      </c>
      <c r="DG810" s="199" t="str">
        <f t="shared" si="1159"/>
        <v>DG$17</v>
      </c>
      <c r="DH810" s="199" t="str">
        <f t="shared" si="1159"/>
        <v>DH$17</v>
      </c>
      <c r="DI810" s="199" t="str">
        <f t="shared" si="1159"/>
        <v>DI$17</v>
      </c>
      <c r="DJ810" s="199" t="str">
        <f t="shared" si="1159"/>
        <v>DJ$17</v>
      </c>
      <c r="DK810" s="199" t="str">
        <f t="shared" si="1159"/>
        <v>DK$17</v>
      </c>
      <c r="DL810" s="199" t="str">
        <f t="shared" si="1159"/>
        <v>DL$17</v>
      </c>
    </row>
    <row r="811" spans="1:116" x14ac:dyDescent="0.4">
      <c r="A811" s="174"/>
      <c r="E811" s="8"/>
      <c r="G811" s="175" t="s">
        <v>491</v>
      </c>
      <c r="H811" s="200"/>
      <c r="I811" s="201"/>
      <c r="J811" s="201"/>
      <c r="K811" s="202"/>
      <c r="L811" s="202"/>
      <c r="M811" s="202"/>
      <c r="N811" s="202"/>
      <c r="O811" s="202"/>
      <c r="P811" s="202"/>
      <c r="R811" s="202"/>
      <c r="S811" s="190"/>
      <c r="T811" s="190"/>
      <c r="U811" s="190"/>
      <c r="V811" s="190"/>
      <c r="W811" s="190"/>
      <c r="X811" s="190"/>
      <c r="Y811" s="190"/>
      <c r="Z811" s="190"/>
      <c r="AA811" s="190"/>
      <c r="AB811" s="190"/>
      <c r="AC811" s="190"/>
      <c r="AD811" s="190"/>
      <c r="AE811" s="190"/>
      <c r="AF811" s="190"/>
      <c r="AG811" s="190"/>
      <c r="AH811" s="190"/>
      <c r="AI811" s="190"/>
      <c r="AJ811" s="190"/>
      <c r="AK811" s="190"/>
      <c r="AL811" s="190"/>
      <c r="AM811" s="190"/>
      <c r="AN811" s="190"/>
      <c r="AO811" s="190"/>
      <c r="AP811" s="190"/>
      <c r="AQ811" s="190"/>
      <c r="AR811" s="190"/>
      <c r="AS811" s="190"/>
      <c r="AT811" s="190"/>
      <c r="AU811" s="190"/>
      <c r="AV811" s="190"/>
      <c r="AW811" s="190"/>
      <c r="AX811" s="190"/>
      <c r="AY811" s="190"/>
      <c r="AZ811" s="190"/>
      <c r="BA811" s="190"/>
      <c r="BB811" s="190"/>
      <c r="BC811" s="190"/>
      <c r="BD811" s="190"/>
      <c r="BE811" s="190"/>
      <c r="BF811" s="190"/>
      <c r="BG811" s="190"/>
      <c r="BH811" s="190"/>
      <c r="BI811" s="190"/>
      <c r="BJ811" s="190"/>
      <c r="BK811" s="190"/>
      <c r="BL811" s="190"/>
      <c r="BM811" s="190"/>
      <c r="BN811" s="190"/>
      <c r="BO811" s="190"/>
      <c r="BP811" s="190"/>
      <c r="BQ811" s="190"/>
      <c r="BR811" s="190"/>
      <c r="BS811" s="190"/>
      <c r="BT811" s="190"/>
      <c r="BU811" s="190"/>
      <c r="BV811" s="190"/>
      <c r="BW811" s="190"/>
      <c r="BX811" s="190"/>
      <c r="BY811" s="190"/>
      <c r="BZ811" s="190"/>
      <c r="CA811" s="190"/>
      <c r="CB811" s="190"/>
      <c r="CC811" s="190"/>
      <c r="CD811" s="190"/>
      <c r="CE811" s="190"/>
      <c r="CF811" s="190"/>
      <c r="CG811" s="190"/>
      <c r="CH811" s="190"/>
      <c r="CI811" s="190"/>
      <c r="CJ811" s="190"/>
      <c r="CK811" s="190"/>
      <c r="CL811" s="190"/>
      <c r="CN811" s="201"/>
      <c r="CO811" s="190"/>
      <c r="CP811" s="190"/>
      <c r="CQ811" s="190"/>
      <c r="CR811" s="190"/>
      <c r="CS811" s="190"/>
      <c r="CT811" s="190"/>
      <c r="CU811" s="190"/>
      <c r="CV811" s="190"/>
      <c r="CW811" s="190"/>
      <c r="CX811" s="190"/>
      <c r="CY811" s="190"/>
      <c r="CZ811" s="190"/>
      <c r="DA811" s="190"/>
      <c r="DB811" s="190"/>
      <c r="DC811" s="190"/>
      <c r="DD811" s="190"/>
      <c r="DE811" s="190"/>
      <c r="DF811" s="190"/>
      <c r="DG811" s="190"/>
      <c r="DH811" s="190"/>
      <c r="DI811" s="190"/>
      <c r="DJ811" s="190"/>
      <c r="DK811" s="190"/>
      <c r="DL811" s="190"/>
    </row>
    <row r="812" spans="1:116" x14ac:dyDescent="0.4">
      <c r="A812" s="174"/>
      <c r="E812" s="8"/>
      <c r="G812" s="175" t="s">
        <v>505</v>
      </c>
      <c r="H812" s="200"/>
      <c r="I812" s="201"/>
      <c r="J812" s="201"/>
      <c r="K812" s="202"/>
      <c r="L812" s="202"/>
      <c r="M812" s="202"/>
      <c r="N812" s="202"/>
      <c r="O812" s="202"/>
      <c r="P812" s="202"/>
      <c r="R812" s="202"/>
      <c r="S812" s="190"/>
      <c r="T812" s="190"/>
      <c r="U812" s="190"/>
      <c r="V812" s="190"/>
      <c r="W812" s="190"/>
      <c r="X812" s="190"/>
      <c r="Y812" s="190"/>
      <c r="Z812" s="190"/>
      <c r="AA812" s="190"/>
      <c r="AB812" s="190"/>
      <c r="AC812" s="190"/>
      <c r="AD812" s="190"/>
      <c r="AE812" s="190"/>
      <c r="AF812" s="190"/>
      <c r="AG812" s="190"/>
      <c r="AH812" s="190"/>
      <c r="AI812" s="190"/>
      <c r="AJ812" s="190"/>
      <c r="AK812" s="190"/>
      <c r="AL812" s="190"/>
      <c r="AM812" s="190"/>
      <c r="AN812" s="190"/>
      <c r="AO812" s="190"/>
      <c r="AP812" s="190"/>
      <c r="AQ812" s="190"/>
      <c r="AR812" s="190"/>
      <c r="AS812" s="190"/>
      <c r="AT812" s="190"/>
      <c r="AU812" s="190"/>
      <c r="AV812" s="190"/>
      <c r="AW812" s="190"/>
      <c r="AX812" s="190"/>
      <c r="AY812" s="190"/>
      <c r="AZ812" s="190"/>
      <c r="BA812" s="190"/>
      <c r="BB812" s="190"/>
      <c r="BC812" s="190"/>
      <c r="BD812" s="190"/>
      <c r="BE812" s="190"/>
      <c r="BF812" s="190"/>
      <c r="BG812" s="190"/>
      <c r="BH812" s="190"/>
      <c r="BI812" s="190"/>
      <c r="BJ812" s="190"/>
      <c r="BK812" s="190"/>
      <c r="BL812" s="190"/>
      <c r="BM812" s="190"/>
      <c r="BN812" s="190"/>
      <c r="BO812" s="190"/>
      <c r="BP812" s="190"/>
      <c r="BQ812" s="190"/>
      <c r="BR812" s="190"/>
      <c r="BS812" s="190"/>
      <c r="BT812" s="190"/>
      <c r="BU812" s="190"/>
      <c r="BV812" s="190"/>
      <c r="BW812" s="190"/>
      <c r="BX812" s="190"/>
      <c r="BY812" s="190"/>
      <c r="BZ812" s="190"/>
      <c r="CA812" s="190"/>
      <c r="CB812" s="190"/>
      <c r="CC812" s="190"/>
      <c r="CD812" s="190"/>
      <c r="CE812" s="190"/>
      <c r="CF812" s="190"/>
      <c r="CG812" s="190"/>
      <c r="CH812" s="190"/>
      <c r="CI812" s="190"/>
      <c r="CJ812" s="190"/>
      <c r="CK812" s="190"/>
      <c r="CL812" s="190"/>
      <c r="CN812" s="201"/>
      <c r="CO812" s="190"/>
      <c r="CP812" s="190"/>
      <c r="CQ812" s="190"/>
      <c r="CR812" s="190"/>
      <c r="CS812" s="190"/>
      <c r="CT812" s="190"/>
      <c r="CU812" s="190"/>
      <c r="CV812" s="190"/>
      <c r="CW812" s="190"/>
      <c r="CX812" s="190"/>
      <c r="CY812" s="190"/>
      <c r="CZ812" s="190"/>
      <c r="DA812" s="190"/>
      <c r="DB812" s="190"/>
      <c r="DC812" s="190"/>
      <c r="DD812" s="190"/>
      <c r="DE812" s="190"/>
      <c r="DF812" s="190"/>
      <c r="DG812" s="190"/>
      <c r="DH812" s="190"/>
      <c r="DI812" s="190"/>
      <c r="DJ812" s="190"/>
      <c r="DK812" s="190"/>
      <c r="DL812" s="190"/>
    </row>
    <row r="813" spans="1:116" x14ac:dyDescent="0.4">
      <c r="A813" s="174"/>
      <c r="E813" s="8"/>
      <c r="G813" s="175" t="s">
        <v>463</v>
      </c>
      <c r="H813" s="200"/>
      <c r="I813" s="201"/>
      <c r="J813" s="201"/>
      <c r="K813" s="202"/>
      <c r="L813" s="202"/>
      <c r="M813" s="202"/>
      <c r="N813" s="202"/>
      <c r="O813" s="202"/>
      <c r="P813" s="202"/>
      <c r="R813" s="202"/>
      <c r="S813" s="190" t="str">
        <f t="shared" ref="S813:CD813" si="1160">S$22</f>
        <v>S$18</v>
      </c>
      <c r="T813" s="190" t="str">
        <f t="shared" si="1160"/>
        <v>T$18</v>
      </c>
      <c r="U813" s="190" t="str">
        <f t="shared" si="1160"/>
        <v>U$18</v>
      </c>
      <c r="V813" s="190" t="str">
        <f t="shared" si="1160"/>
        <v>V$18</v>
      </c>
      <c r="W813" s="190" t="str">
        <f t="shared" si="1160"/>
        <v>W$18</v>
      </c>
      <c r="X813" s="190" t="str">
        <f t="shared" si="1160"/>
        <v>X$18</v>
      </c>
      <c r="Y813" s="190" t="str">
        <f t="shared" si="1160"/>
        <v>Y$18</v>
      </c>
      <c r="Z813" s="190" t="str">
        <f t="shared" si="1160"/>
        <v>Z$18</v>
      </c>
      <c r="AA813" s="190" t="str">
        <f t="shared" si="1160"/>
        <v>AA$18</v>
      </c>
      <c r="AB813" s="190" t="str">
        <f t="shared" si="1160"/>
        <v>AB$18</v>
      </c>
      <c r="AC813" s="190" t="str">
        <f t="shared" si="1160"/>
        <v>AC$18</v>
      </c>
      <c r="AD813" s="190" t="str">
        <f t="shared" si="1160"/>
        <v>AD$18</v>
      </c>
      <c r="AE813" s="190" t="str">
        <f t="shared" si="1160"/>
        <v>AE$18</v>
      </c>
      <c r="AF813" s="190" t="str">
        <f t="shared" si="1160"/>
        <v>AF$18</v>
      </c>
      <c r="AG813" s="190" t="str">
        <f t="shared" si="1160"/>
        <v>AG$18</v>
      </c>
      <c r="AH813" s="190" t="str">
        <f t="shared" si="1160"/>
        <v>AH$18</v>
      </c>
      <c r="AI813" s="190" t="str">
        <f t="shared" si="1160"/>
        <v>AI$18</v>
      </c>
      <c r="AJ813" s="190" t="str">
        <f t="shared" si="1160"/>
        <v>AJ$18</v>
      </c>
      <c r="AK813" s="190" t="str">
        <f t="shared" si="1160"/>
        <v>AK$18</v>
      </c>
      <c r="AL813" s="190" t="str">
        <f t="shared" si="1160"/>
        <v>AL$18</v>
      </c>
      <c r="AM813" s="190" t="str">
        <f t="shared" si="1160"/>
        <v>AM$18</v>
      </c>
      <c r="AN813" s="190" t="str">
        <f t="shared" si="1160"/>
        <v>AN$18</v>
      </c>
      <c r="AO813" s="190" t="str">
        <f t="shared" si="1160"/>
        <v>AO$18</v>
      </c>
      <c r="AP813" s="190" t="str">
        <f t="shared" si="1160"/>
        <v>AP$18</v>
      </c>
      <c r="AQ813" s="190" t="str">
        <f t="shared" si="1160"/>
        <v>AQ$18</v>
      </c>
      <c r="AR813" s="190" t="str">
        <f t="shared" si="1160"/>
        <v>AR$18</v>
      </c>
      <c r="AS813" s="190" t="str">
        <f t="shared" si="1160"/>
        <v>AS$18</v>
      </c>
      <c r="AT813" s="190" t="str">
        <f t="shared" si="1160"/>
        <v>AT$18</v>
      </c>
      <c r="AU813" s="190" t="str">
        <f t="shared" si="1160"/>
        <v>AU$18</v>
      </c>
      <c r="AV813" s="190" t="str">
        <f t="shared" si="1160"/>
        <v>AV$18</v>
      </c>
      <c r="AW813" s="190" t="str">
        <f t="shared" si="1160"/>
        <v>AW$18</v>
      </c>
      <c r="AX813" s="190" t="str">
        <f t="shared" si="1160"/>
        <v>AX$18</v>
      </c>
      <c r="AY813" s="190" t="str">
        <f t="shared" si="1160"/>
        <v>AY$18</v>
      </c>
      <c r="AZ813" s="190" t="str">
        <f t="shared" si="1160"/>
        <v>AZ$18</v>
      </c>
      <c r="BA813" s="190" t="str">
        <f t="shared" si="1160"/>
        <v>BA$18</v>
      </c>
      <c r="BB813" s="190" t="str">
        <f t="shared" si="1160"/>
        <v>BB$18</v>
      </c>
      <c r="BC813" s="190" t="str">
        <f t="shared" si="1160"/>
        <v>BC$18</v>
      </c>
      <c r="BD813" s="190" t="str">
        <f t="shared" si="1160"/>
        <v>BD$18</v>
      </c>
      <c r="BE813" s="190" t="str">
        <f t="shared" si="1160"/>
        <v>BE$18</v>
      </c>
      <c r="BF813" s="190" t="str">
        <f t="shared" si="1160"/>
        <v>BF$18</v>
      </c>
      <c r="BG813" s="190" t="str">
        <f t="shared" si="1160"/>
        <v>BG$18</v>
      </c>
      <c r="BH813" s="190" t="str">
        <f t="shared" si="1160"/>
        <v>BH$18</v>
      </c>
      <c r="BI813" s="190" t="str">
        <f t="shared" si="1160"/>
        <v>BI$18</v>
      </c>
      <c r="BJ813" s="190" t="str">
        <f t="shared" si="1160"/>
        <v>BJ$18</v>
      </c>
      <c r="BK813" s="190" t="str">
        <f t="shared" si="1160"/>
        <v>BK$18</v>
      </c>
      <c r="BL813" s="190" t="str">
        <f t="shared" si="1160"/>
        <v>BL$18</v>
      </c>
      <c r="BM813" s="190" t="str">
        <f t="shared" si="1160"/>
        <v>BM$18</v>
      </c>
      <c r="BN813" s="190" t="str">
        <f t="shared" si="1160"/>
        <v>BN$18</v>
      </c>
      <c r="BO813" s="190" t="str">
        <f t="shared" si="1160"/>
        <v>BO$18</v>
      </c>
      <c r="BP813" s="190" t="str">
        <f t="shared" si="1160"/>
        <v>BP$18</v>
      </c>
      <c r="BQ813" s="190" t="str">
        <f t="shared" si="1160"/>
        <v>BQ$18</v>
      </c>
      <c r="BR813" s="190" t="str">
        <f t="shared" si="1160"/>
        <v>BR$18</v>
      </c>
      <c r="BS813" s="190" t="str">
        <f t="shared" si="1160"/>
        <v>BS$18</v>
      </c>
      <c r="BT813" s="190" t="str">
        <f t="shared" si="1160"/>
        <v>BT$18</v>
      </c>
      <c r="BU813" s="190" t="str">
        <f t="shared" si="1160"/>
        <v>BU$18</v>
      </c>
      <c r="BV813" s="190" t="str">
        <f t="shared" si="1160"/>
        <v>BV$18</v>
      </c>
      <c r="BW813" s="190" t="str">
        <f t="shared" si="1160"/>
        <v>BW$18</v>
      </c>
      <c r="BX813" s="190" t="str">
        <f t="shared" si="1160"/>
        <v>BX$18</v>
      </c>
      <c r="BY813" s="190" t="str">
        <f t="shared" si="1160"/>
        <v>BY$18</v>
      </c>
      <c r="BZ813" s="190" t="str">
        <f t="shared" si="1160"/>
        <v>BZ$18</v>
      </c>
      <c r="CA813" s="190" t="str">
        <f t="shared" si="1160"/>
        <v>CA$18</v>
      </c>
      <c r="CB813" s="190" t="str">
        <f t="shared" si="1160"/>
        <v>CB$18</v>
      </c>
      <c r="CC813" s="190" t="str">
        <f t="shared" si="1160"/>
        <v>CC$18</v>
      </c>
      <c r="CD813" s="190" t="str">
        <f t="shared" si="1160"/>
        <v>CD$18</v>
      </c>
      <c r="CE813" s="190" t="str">
        <f t="shared" ref="CE813:CL813" si="1161">CE$22</f>
        <v>CE$18</v>
      </c>
      <c r="CF813" s="190" t="str">
        <f t="shared" si="1161"/>
        <v>CF$18</v>
      </c>
      <c r="CG813" s="190" t="str">
        <f t="shared" si="1161"/>
        <v>CG$18</v>
      </c>
      <c r="CH813" s="190" t="str">
        <f t="shared" si="1161"/>
        <v>CH$18</v>
      </c>
      <c r="CI813" s="190" t="str">
        <f t="shared" si="1161"/>
        <v>CI$18</v>
      </c>
      <c r="CJ813" s="190" t="str">
        <f t="shared" si="1161"/>
        <v>CJ$18</v>
      </c>
      <c r="CK813" s="190" t="str">
        <f t="shared" si="1161"/>
        <v>CK$18</v>
      </c>
      <c r="CL813" s="190" t="str">
        <f t="shared" si="1161"/>
        <v>CL$18</v>
      </c>
      <c r="CN813" s="201"/>
      <c r="CO813" s="190" t="str">
        <f t="shared" ref="CO813:DL813" si="1162">CO$22</f>
        <v>CO$18</v>
      </c>
      <c r="CP813" s="190" t="str">
        <f t="shared" si="1162"/>
        <v>CP$18</v>
      </c>
      <c r="CQ813" s="190" t="str">
        <f t="shared" si="1162"/>
        <v>CQ$18</v>
      </c>
      <c r="CR813" s="190" t="str">
        <f t="shared" si="1162"/>
        <v>CR$18</v>
      </c>
      <c r="CS813" s="190" t="str">
        <f t="shared" si="1162"/>
        <v>CS$18</v>
      </c>
      <c r="CT813" s="190" t="str">
        <f t="shared" si="1162"/>
        <v>CT$18</v>
      </c>
      <c r="CU813" s="190" t="str">
        <f t="shared" si="1162"/>
        <v>CU$18</v>
      </c>
      <c r="CV813" s="190" t="str">
        <f t="shared" si="1162"/>
        <v>CV$18</v>
      </c>
      <c r="CW813" s="190" t="str">
        <f t="shared" si="1162"/>
        <v>CW$18</v>
      </c>
      <c r="CX813" s="190" t="str">
        <f t="shared" si="1162"/>
        <v>CX$18</v>
      </c>
      <c r="CY813" s="190" t="str">
        <f t="shared" si="1162"/>
        <v>CY$18</v>
      </c>
      <c r="CZ813" s="190" t="str">
        <f t="shared" si="1162"/>
        <v>CZ$18</v>
      </c>
      <c r="DA813" s="190" t="str">
        <f t="shared" si="1162"/>
        <v>DA$18</v>
      </c>
      <c r="DB813" s="190" t="str">
        <f t="shared" si="1162"/>
        <v>DB$18</v>
      </c>
      <c r="DC813" s="190" t="str">
        <f t="shared" si="1162"/>
        <v>DC$18</v>
      </c>
      <c r="DD813" s="190" t="str">
        <f t="shared" si="1162"/>
        <v>DD$18</v>
      </c>
      <c r="DE813" s="190" t="str">
        <f t="shared" si="1162"/>
        <v>DE$18</v>
      </c>
      <c r="DF813" s="190" t="str">
        <f t="shared" si="1162"/>
        <v>DF$18</v>
      </c>
      <c r="DG813" s="190" t="str">
        <f t="shared" si="1162"/>
        <v>DG$18</v>
      </c>
      <c r="DH813" s="190" t="str">
        <f t="shared" si="1162"/>
        <v>DH$18</v>
      </c>
      <c r="DI813" s="190" t="str">
        <f t="shared" si="1162"/>
        <v>DI$18</v>
      </c>
      <c r="DJ813" s="190" t="str">
        <f t="shared" si="1162"/>
        <v>DJ$18</v>
      </c>
      <c r="DK813" s="190" t="str">
        <f t="shared" si="1162"/>
        <v>DK$18</v>
      </c>
      <c r="DL813" s="190" t="str">
        <f t="shared" si="1162"/>
        <v>DL$18</v>
      </c>
    </row>
    <row r="814" spans="1:116" x14ac:dyDescent="0.4">
      <c r="A814" s="174"/>
      <c r="E814" s="8"/>
      <c r="G814" s="175" t="s">
        <v>464</v>
      </c>
      <c r="H814" s="200"/>
      <c r="I814" s="201"/>
      <c r="J814" s="201"/>
      <c r="K814" s="202"/>
      <c r="L814" s="202"/>
      <c r="M814" s="202"/>
      <c r="N814" s="202"/>
      <c r="O814" s="202"/>
      <c r="P814" s="202"/>
      <c r="R814" s="202"/>
      <c r="S814" s="190" t="str">
        <f t="shared" ref="S814:CD814" si="1163">S$23</f>
        <v>S$19</v>
      </c>
      <c r="T814" s="190" t="str">
        <f t="shared" si="1163"/>
        <v>T$19</v>
      </c>
      <c r="U814" s="190" t="str">
        <f t="shared" si="1163"/>
        <v>U$19</v>
      </c>
      <c r="V814" s="190" t="str">
        <f t="shared" si="1163"/>
        <v>V$19</v>
      </c>
      <c r="W814" s="190" t="str">
        <f t="shared" si="1163"/>
        <v>W$19</v>
      </c>
      <c r="X814" s="190" t="str">
        <f t="shared" si="1163"/>
        <v>X$19</v>
      </c>
      <c r="Y814" s="190" t="str">
        <f t="shared" si="1163"/>
        <v>Y$19</v>
      </c>
      <c r="Z814" s="190" t="str">
        <f t="shared" si="1163"/>
        <v>Z$19</v>
      </c>
      <c r="AA814" s="190" t="str">
        <f t="shared" si="1163"/>
        <v>AA$19</v>
      </c>
      <c r="AB814" s="190" t="str">
        <f t="shared" si="1163"/>
        <v>AB$19</v>
      </c>
      <c r="AC814" s="190" t="str">
        <f t="shared" si="1163"/>
        <v>AC$19</v>
      </c>
      <c r="AD814" s="190" t="str">
        <f t="shared" si="1163"/>
        <v>AD$19</v>
      </c>
      <c r="AE814" s="190" t="str">
        <f t="shared" si="1163"/>
        <v>AE$19</v>
      </c>
      <c r="AF814" s="190" t="str">
        <f t="shared" si="1163"/>
        <v>AF$19</v>
      </c>
      <c r="AG814" s="190" t="str">
        <f t="shared" si="1163"/>
        <v>AG$19</v>
      </c>
      <c r="AH814" s="190" t="str">
        <f t="shared" si="1163"/>
        <v>AH$19</v>
      </c>
      <c r="AI814" s="190" t="str">
        <f t="shared" si="1163"/>
        <v>AI$19</v>
      </c>
      <c r="AJ814" s="190" t="str">
        <f t="shared" si="1163"/>
        <v>AJ$19</v>
      </c>
      <c r="AK814" s="190" t="str">
        <f t="shared" si="1163"/>
        <v>AK$19</v>
      </c>
      <c r="AL814" s="190" t="str">
        <f t="shared" si="1163"/>
        <v>AL$19</v>
      </c>
      <c r="AM814" s="190" t="str">
        <f t="shared" si="1163"/>
        <v>AM$19</v>
      </c>
      <c r="AN814" s="190" t="str">
        <f t="shared" si="1163"/>
        <v>AN$19</v>
      </c>
      <c r="AO814" s="190" t="str">
        <f t="shared" si="1163"/>
        <v>AO$19</v>
      </c>
      <c r="AP814" s="190" t="str">
        <f t="shared" si="1163"/>
        <v>AP$19</v>
      </c>
      <c r="AQ814" s="190" t="str">
        <f t="shared" si="1163"/>
        <v>AQ$19</v>
      </c>
      <c r="AR814" s="190" t="str">
        <f t="shared" si="1163"/>
        <v>AR$19</v>
      </c>
      <c r="AS814" s="190" t="str">
        <f t="shared" si="1163"/>
        <v>AS$19</v>
      </c>
      <c r="AT814" s="190" t="str">
        <f t="shared" si="1163"/>
        <v>AT$19</v>
      </c>
      <c r="AU814" s="190" t="str">
        <f t="shared" si="1163"/>
        <v>AU$19</v>
      </c>
      <c r="AV814" s="190" t="str">
        <f t="shared" si="1163"/>
        <v>AV$19</v>
      </c>
      <c r="AW814" s="190" t="str">
        <f t="shared" si="1163"/>
        <v>AW$19</v>
      </c>
      <c r="AX814" s="190" t="str">
        <f t="shared" si="1163"/>
        <v>AX$19</v>
      </c>
      <c r="AY814" s="190" t="str">
        <f t="shared" si="1163"/>
        <v>AY$19</v>
      </c>
      <c r="AZ814" s="190" t="str">
        <f t="shared" si="1163"/>
        <v>AZ$19</v>
      </c>
      <c r="BA814" s="190" t="str">
        <f t="shared" si="1163"/>
        <v>BA$19</v>
      </c>
      <c r="BB814" s="190" t="str">
        <f t="shared" si="1163"/>
        <v>BB$19</v>
      </c>
      <c r="BC814" s="190" t="str">
        <f t="shared" si="1163"/>
        <v>BC$19</v>
      </c>
      <c r="BD814" s="190" t="str">
        <f t="shared" si="1163"/>
        <v>BD$19</v>
      </c>
      <c r="BE814" s="190" t="str">
        <f t="shared" si="1163"/>
        <v>BE$19</v>
      </c>
      <c r="BF814" s="190" t="str">
        <f t="shared" si="1163"/>
        <v>BF$19</v>
      </c>
      <c r="BG814" s="190" t="str">
        <f t="shared" si="1163"/>
        <v>BG$19</v>
      </c>
      <c r="BH814" s="190" t="str">
        <f t="shared" si="1163"/>
        <v>BH$19</v>
      </c>
      <c r="BI814" s="190" t="str">
        <f t="shared" si="1163"/>
        <v>BI$19</v>
      </c>
      <c r="BJ814" s="190" t="str">
        <f t="shared" si="1163"/>
        <v>BJ$19</v>
      </c>
      <c r="BK814" s="190" t="str">
        <f t="shared" si="1163"/>
        <v>BK$19</v>
      </c>
      <c r="BL814" s="190" t="str">
        <f t="shared" si="1163"/>
        <v>BL$19</v>
      </c>
      <c r="BM814" s="190" t="str">
        <f t="shared" si="1163"/>
        <v>BM$19</v>
      </c>
      <c r="BN814" s="190" t="str">
        <f t="shared" si="1163"/>
        <v>BN$19</v>
      </c>
      <c r="BO814" s="190" t="str">
        <f t="shared" si="1163"/>
        <v>BO$19</v>
      </c>
      <c r="BP814" s="190" t="str">
        <f t="shared" si="1163"/>
        <v>BP$19</v>
      </c>
      <c r="BQ814" s="190" t="str">
        <f t="shared" si="1163"/>
        <v>BQ$19</v>
      </c>
      <c r="BR814" s="190" t="str">
        <f t="shared" si="1163"/>
        <v>BR$19</v>
      </c>
      <c r="BS814" s="190" t="str">
        <f t="shared" si="1163"/>
        <v>BS$19</v>
      </c>
      <c r="BT814" s="190" t="str">
        <f t="shared" si="1163"/>
        <v>BT$19</v>
      </c>
      <c r="BU814" s="190" t="str">
        <f t="shared" si="1163"/>
        <v>BU$19</v>
      </c>
      <c r="BV814" s="190" t="str">
        <f t="shared" si="1163"/>
        <v>BV$19</v>
      </c>
      <c r="BW814" s="190" t="str">
        <f t="shared" si="1163"/>
        <v>BW$19</v>
      </c>
      <c r="BX814" s="190" t="str">
        <f t="shared" si="1163"/>
        <v>BX$19</v>
      </c>
      <c r="BY814" s="190" t="str">
        <f t="shared" si="1163"/>
        <v>BY$19</v>
      </c>
      <c r="BZ814" s="190" t="str">
        <f t="shared" si="1163"/>
        <v>BZ$19</v>
      </c>
      <c r="CA814" s="190" t="str">
        <f t="shared" si="1163"/>
        <v>CA$19</v>
      </c>
      <c r="CB814" s="190" t="str">
        <f t="shared" si="1163"/>
        <v>CB$19</v>
      </c>
      <c r="CC814" s="190" t="str">
        <f t="shared" si="1163"/>
        <v>CC$19</v>
      </c>
      <c r="CD814" s="190" t="str">
        <f t="shared" si="1163"/>
        <v>CD$19</v>
      </c>
      <c r="CE814" s="190" t="str">
        <f t="shared" ref="CE814:CL814" si="1164">CE$23</f>
        <v>CE$19</v>
      </c>
      <c r="CF814" s="190" t="str">
        <f t="shared" si="1164"/>
        <v>CF$19</v>
      </c>
      <c r="CG814" s="190" t="str">
        <f t="shared" si="1164"/>
        <v>CG$19</v>
      </c>
      <c r="CH814" s="190" t="str">
        <f t="shared" si="1164"/>
        <v>CH$19</v>
      </c>
      <c r="CI814" s="190" t="str">
        <f t="shared" si="1164"/>
        <v>CI$19</v>
      </c>
      <c r="CJ814" s="190" t="str">
        <f t="shared" si="1164"/>
        <v>CJ$19</v>
      </c>
      <c r="CK814" s="190" t="str">
        <f t="shared" si="1164"/>
        <v>CK$19</v>
      </c>
      <c r="CL814" s="190" t="str">
        <f t="shared" si="1164"/>
        <v>CL$19</v>
      </c>
      <c r="CN814" s="201"/>
      <c r="CO814" s="190" t="str">
        <f t="shared" ref="CO814:DL814" si="1165">CO$23</f>
        <v>CO$19</v>
      </c>
      <c r="CP814" s="190" t="str">
        <f t="shared" si="1165"/>
        <v>CP$19</v>
      </c>
      <c r="CQ814" s="190" t="str">
        <f t="shared" si="1165"/>
        <v>CQ$19</v>
      </c>
      <c r="CR814" s="190" t="str">
        <f t="shared" si="1165"/>
        <v>CR$19</v>
      </c>
      <c r="CS814" s="190" t="str">
        <f t="shared" si="1165"/>
        <v>CS$19</v>
      </c>
      <c r="CT814" s="190" t="str">
        <f t="shared" si="1165"/>
        <v>CT$19</v>
      </c>
      <c r="CU814" s="190" t="str">
        <f t="shared" si="1165"/>
        <v>CU$19</v>
      </c>
      <c r="CV814" s="190" t="str">
        <f t="shared" si="1165"/>
        <v>CV$19</v>
      </c>
      <c r="CW814" s="190" t="str">
        <f t="shared" si="1165"/>
        <v>CW$19</v>
      </c>
      <c r="CX814" s="190" t="str">
        <f t="shared" si="1165"/>
        <v>CX$19</v>
      </c>
      <c r="CY814" s="190" t="str">
        <f t="shared" si="1165"/>
        <v>CY$19</v>
      </c>
      <c r="CZ814" s="190" t="str">
        <f t="shared" si="1165"/>
        <v>CZ$19</v>
      </c>
      <c r="DA814" s="190" t="str">
        <f t="shared" si="1165"/>
        <v>DA$19</v>
      </c>
      <c r="DB814" s="190" t="str">
        <f t="shared" si="1165"/>
        <v>DB$19</v>
      </c>
      <c r="DC814" s="190" t="str">
        <f t="shared" si="1165"/>
        <v>DC$19</v>
      </c>
      <c r="DD814" s="190" t="str">
        <f t="shared" si="1165"/>
        <v>DD$19</v>
      </c>
      <c r="DE814" s="190" t="str">
        <f t="shared" si="1165"/>
        <v>DE$19</v>
      </c>
      <c r="DF814" s="190" t="str">
        <f t="shared" si="1165"/>
        <v>DF$19</v>
      </c>
      <c r="DG814" s="190" t="str">
        <f t="shared" si="1165"/>
        <v>DG$19</v>
      </c>
      <c r="DH814" s="190" t="str">
        <f t="shared" si="1165"/>
        <v>DH$19</v>
      </c>
      <c r="DI814" s="190" t="str">
        <f t="shared" si="1165"/>
        <v>DI$19</v>
      </c>
      <c r="DJ814" s="190" t="str">
        <f t="shared" si="1165"/>
        <v>DJ$19</v>
      </c>
      <c r="DK814" s="190" t="str">
        <f t="shared" si="1165"/>
        <v>DK$19</v>
      </c>
      <c r="DL814" s="190" t="str">
        <f t="shared" si="1165"/>
        <v>DL$19</v>
      </c>
    </row>
    <row r="815" spans="1:116" x14ac:dyDescent="0.4">
      <c r="A815" s="48" t="s">
        <v>218</v>
      </c>
      <c r="B815" s="31" t="s">
        <v>81</v>
      </c>
      <c r="C815" s="31"/>
      <c r="D815" t="s">
        <v>784</v>
      </c>
      <c r="E815" s="8" t="str">
        <f t="shared" ref="E815:E828" si="1166">ROW()&amp;" "&amp;D815</f>
        <v>815 HOURLY-PV</v>
      </c>
      <c r="F815" t="s">
        <v>413</v>
      </c>
      <c r="G815" s="70" t="s">
        <v>785</v>
      </c>
      <c r="H815" s="48"/>
      <c r="I815" s="297"/>
      <c r="J815" s="297"/>
      <c r="K815" s="48"/>
      <c r="L815" s="48"/>
      <c r="M815" s="48"/>
      <c r="N815" s="48"/>
      <c r="O815" s="48"/>
      <c r="P815" s="48"/>
      <c r="R815" s="70"/>
      <c r="S815" s="70"/>
      <c r="T815" s="70"/>
      <c r="U815" s="70"/>
      <c r="V815" s="70"/>
      <c r="W815" s="70"/>
      <c r="X815" s="70"/>
      <c r="Y815" s="70"/>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c r="CO815" s="70"/>
      <c r="CP815" s="70"/>
      <c r="CQ815" s="70"/>
      <c r="CR815" s="70"/>
      <c r="CS815" s="70"/>
      <c r="CT815" s="70"/>
      <c r="CU815" s="70"/>
      <c r="CV815" s="70"/>
      <c r="CW815" s="70"/>
      <c r="CX815" s="70"/>
      <c r="CY815" s="70"/>
      <c r="CZ815" s="70"/>
      <c r="DA815" s="70"/>
      <c r="DB815" s="70"/>
      <c r="DC815" s="70"/>
      <c r="DD815" s="70"/>
      <c r="DE815" s="70"/>
      <c r="DF815" s="70"/>
      <c r="DG815" s="70"/>
      <c r="DH815" s="70"/>
      <c r="DI815" s="70"/>
      <c r="DJ815" s="70"/>
      <c r="DK815" s="70"/>
      <c r="DL815" s="70"/>
    </row>
    <row r="816" spans="1:116" x14ac:dyDescent="0.4">
      <c r="B816" t="s">
        <v>332</v>
      </c>
      <c r="C816" t="s">
        <v>80</v>
      </c>
      <c r="D816" t="s">
        <v>784</v>
      </c>
      <c r="E816" s="8" t="str">
        <f t="shared" si="1166"/>
        <v>816 HOURLY-PV</v>
      </c>
      <c r="G816" s="145" t="str">
        <f>"# of "&amp;G829&amp;"s"</f>
        <v># of projects</v>
      </c>
      <c r="H816" s="12"/>
      <c r="I816" s="60"/>
      <c r="J816" s="60"/>
      <c r="K816" s="15">
        <f t="shared" ref="K816:P816" ca="1" si="1167">SUMIF($3:$3,K$2,816:816)</f>
        <v>60000</v>
      </c>
      <c r="L816" s="15">
        <f t="shared" ca="1" si="1167"/>
        <v>60000</v>
      </c>
      <c r="M816" s="15">
        <f t="shared" ca="1" si="1167"/>
        <v>60000</v>
      </c>
      <c r="N816" s="15">
        <f t="shared" ca="1" si="1167"/>
        <v>60000</v>
      </c>
      <c r="O816" s="15">
        <f t="shared" ca="1" si="1167"/>
        <v>60000</v>
      </c>
      <c r="P816" s="15">
        <f t="shared" ca="1" si="1167"/>
        <v>60000</v>
      </c>
      <c r="R816" s="15"/>
      <c r="S816" s="15" cm="1">
        <f t="array" aca="1" ref="S816" ca="1">INDIRECT(S810)</f>
        <v>5000</v>
      </c>
      <c r="T816" s="15" cm="1">
        <f t="array" aca="1" ref="T816" ca="1">INDIRECT(T810)</f>
        <v>5000</v>
      </c>
      <c r="U816" s="15" cm="1">
        <f t="array" aca="1" ref="U816" ca="1">INDIRECT(U810)</f>
        <v>5000</v>
      </c>
      <c r="V816" s="15" cm="1">
        <f t="array" aca="1" ref="V816" ca="1">INDIRECT(V810)</f>
        <v>5000</v>
      </c>
      <c r="W816" s="15" cm="1">
        <f t="array" aca="1" ref="W816" ca="1">INDIRECT(W810)</f>
        <v>5000</v>
      </c>
      <c r="X816" s="15" cm="1">
        <f t="array" aca="1" ref="X816" ca="1">INDIRECT(X810)</f>
        <v>5000</v>
      </c>
      <c r="Y816" s="15" cm="1">
        <f t="array" aca="1" ref="Y816" ca="1">INDIRECT(Y810)</f>
        <v>5000</v>
      </c>
      <c r="Z816" s="15" cm="1">
        <f t="array" aca="1" ref="Z816" ca="1">INDIRECT(Z810)</f>
        <v>5000</v>
      </c>
      <c r="AA816" s="15" cm="1">
        <f t="array" aca="1" ref="AA816" ca="1">INDIRECT(AA810)</f>
        <v>5000</v>
      </c>
      <c r="AB816" s="15" cm="1">
        <f t="array" aca="1" ref="AB816" ca="1">INDIRECT(AB810)</f>
        <v>5000</v>
      </c>
      <c r="AC816" s="15" cm="1">
        <f t="array" aca="1" ref="AC816" ca="1">INDIRECT(AC810)</f>
        <v>5000</v>
      </c>
      <c r="AD816" s="15" cm="1">
        <f t="array" aca="1" ref="AD816" ca="1">INDIRECT(AD810)</f>
        <v>5000</v>
      </c>
      <c r="AE816" s="15" cm="1">
        <f t="array" aca="1" ref="AE816" ca="1">INDIRECT(AE810)</f>
        <v>5000</v>
      </c>
      <c r="AF816" s="15" cm="1">
        <f t="array" aca="1" ref="AF816" ca="1">INDIRECT(AF810)</f>
        <v>5000</v>
      </c>
      <c r="AG816" s="15" cm="1">
        <f t="array" aca="1" ref="AG816" ca="1">INDIRECT(AG810)</f>
        <v>5000</v>
      </c>
      <c r="AH816" s="15" cm="1">
        <f t="array" aca="1" ref="AH816" ca="1">INDIRECT(AH810)</f>
        <v>5000</v>
      </c>
      <c r="AI816" s="15" cm="1">
        <f t="array" aca="1" ref="AI816" ca="1">INDIRECT(AI810)</f>
        <v>5000</v>
      </c>
      <c r="AJ816" s="15" cm="1">
        <f t="array" aca="1" ref="AJ816" ca="1">INDIRECT(AJ810)</f>
        <v>5000</v>
      </c>
      <c r="AK816" s="15" cm="1">
        <f t="array" aca="1" ref="AK816" ca="1">INDIRECT(AK810)</f>
        <v>5000</v>
      </c>
      <c r="AL816" s="15" cm="1">
        <f t="array" aca="1" ref="AL816" ca="1">INDIRECT(AL810)</f>
        <v>5000</v>
      </c>
      <c r="AM816" s="15" cm="1">
        <f t="array" aca="1" ref="AM816" ca="1">INDIRECT(AM810)</f>
        <v>5000</v>
      </c>
      <c r="AN816" s="15" cm="1">
        <f t="array" aca="1" ref="AN816" ca="1">INDIRECT(AN810)</f>
        <v>5000</v>
      </c>
      <c r="AO816" s="15" cm="1">
        <f t="array" aca="1" ref="AO816" ca="1">INDIRECT(AO810)</f>
        <v>5000</v>
      </c>
      <c r="AP816" s="15" cm="1">
        <f t="array" aca="1" ref="AP816" ca="1">INDIRECT(AP810)</f>
        <v>5000</v>
      </c>
      <c r="AQ816" s="15" cm="1">
        <f t="array" aca="1" ref="AQ816" ca="1">INDIRECT(AQ810)</f>
        <v>5000</v>
      </c>
      <c r="AR816" s="15" cm="1">
        <f t="array" aca="1" ref="AR816" ca="1">INDIRECT(AR810)</f>
        <v>5000</v>
      </c>
      <c r="AS816" s="15" cm="1">
        <f t="array" aca="1" ref="AS816" ca="1">INDIRECT(AS810)</f>
        <v>5000</v>
      </c>
      <c r="AT816" s="15" cm="1">
        <f t="array" aca="1" ref="AT816" ca="1">INDIRECT(AT810)</f>
        <v>5000</v>
      </c>
      <c r="AU816" s="15" cm="1">
        <f t="array" aca="1" ref="AU816" ca="1">INDIRECT(AU810)</f>
        <v>5000</v>
      </c>
      <c r="AV816" s="15" cm="1">
        <f t="array" aca="1" ref="AV816" ca="1">INDIRECT(AV810)</f>
        <v>5000</v>
      </c>
      <c r="AW816" s="15" cm="1">
        <f t="array" aca="1" ref="AW816" ca="1">INDIRECT(AW810)</f>
        <v>5000</v>
      </c>
      <c r="AX816" s="15" cm="1">
        <f t="array" aca="1" ref="AX816" ca="1">INDIRECT(AX810)</f>
        <v>5000</v>
      </c>
      <c r="AY816" s="15" cm="1">
        <f t="array" aca="1" ref="AY816" ca="1">INDIRECT(AY810)</f>
        <v>5000</v>
      </c>
      <c r="AZ816" s="15" cm="1">
        <f t="array" aca="1" ref="AZ816" ca="1">INDIRECT(AZ810)</f>
        <v>5000</v>
      </c>
      <c r="BA816" s="15" cm="1">
        <f t="array" aca="1" ref="BA816" ca="1">INDIRECT(BA810)</f>
        <v>5000</v>
      </c>
      <c r="BB816" s="15" cm="1">
        <f t="array" aca="1" ref="BB816" ca="1">INDIRECT(BB810)</f>
        <v>5000</v>
      </c>
      <c r="BC816" s="15" cm="1">
        <f t="array" aca="1" ref="BC816" ca="1">INDIRECT(BC810)</f>
        <v>5000</v>
      </c>
      <c r="BD816" s="15" cm="1">
        <f t="array" aca="1" ref="BD816" ca="1">INDIRECT(BD810)</f>
        <v>5000</v>
      </c>
      <c r="BE816" s="15" cm="1">
        <f t="array" aca="1" ref="BE816" ca="1">INDIRECT(BE810)</f>
        <v>5000</v>
      </c>
      <c r="BF816" s="15" cm="1">
        <f t="array" aca="1" ref="BF816" ca="1">INDIRECT(BF810)</f>
        <v>5000</v>
      </c>
      <c r="BG816" s="15" cm="1">
        <f t="array" aca="1" ref="BG816" ca="1">INDIRECT(BG810)</f>
        <v>5000</v>
      </c>
      <c r="BH816" s="15" cm="1">
        <f t="array" aca="1" ref="BH816" ca="1">INDIRECT(BH810)</f>
        <v>5000</v>
      </c>
      <c r="BI816" s="15" cm="1">
        <f t="array" aca="1" ref="BI816" ca="1">INDIRECT(BI810)</f>
        <v>5000</v>
      </c>
      <c r="BJ816" s="15" cm="1">
        <f t="array" aca="1" ref="BJ816" ca="1">INDIRECT(BJ810)</f>
        <v>5000</v>
      </c>
      <c r="BK816" s="15" cm="1">
        <f t="array" aca="1" ref="BK816" ca="1">INDIRECT(BK810)</f>
        <v>5000</v>
      </c>
      <c r="BL816" s="15" cm="1">
        <f t="array" aca="1" ref="BL816" ca="1">INDIRECT(BL810)</f>
        <v>5000</v>
      </c>
      <c r="BM816" s="15" cm="1">
        <f t="array" aca="1" ref="BM816" ca="1">INDIRECT(BM810)</f>
        <v>5000</v>
      </c>
      <c r="BN816" s="15" cm="1">
        <f t="array" aca="1" ref="BN816" ca="1">INDIRECT(BN810)</f>
        <v>5000</v>
      </c>
      <c r="BO816" s="15" cm="1">
        <f t="array" aca="1" ref="BO816" ca="1">INDIRECT(BO810)</f>
        <v>5000</v>
      </c>
      <c r="BP816" s="15" cm="1">
        <f t="array" aca="1" ref="BP816" ca="1">INDIRECT(BP810)</f>
        <v>5000</v>
      </c>
      <c r="BQ816" s="15" cm="1">
        <f t="array" aca="1" ref="BQ816" ca="1">INDIRECT(BQ810)</f>
        <v>5000</v>
      </c>
      <c r="BR816" s="15" cm="1">
        <f t="array" aca="1" ref="BR816" ca="1">INDIRECT(BR810)</f>
        <v>5000</v>
      </c>
      <c r="BS816" s="15" cm="1">
        <f t="array" aca="1" ref="BS816" ca="1">INDIRECT(BS810)</f>
        <v>5000</v>
      </c>
      <c r="BT816" s="15" cm="1">
        <f t="array" aca="1" ref="BT816" ca="1">INDIRECT(BT810)</f>
        <v>5000</v>
      </c>
      <c r="BU816" s="15" cm="1">
        <f t="array" aca="1" ref="BU816" ca="1">INDIRECT(BU810)</f>
        <v>5000</v>
      </c>
      <c r="BV816" s="15" cm="1">
        <f t="array" aca="1" ref="BV816" ca="1">INDIRECT(BV810)</f>
        <v>5000</v>
      </c>
      <c r="BW816" s="15" cm="1">
        <f t="array" aca="1" ref="BW816" ca="1">INDIRECT(BW810)</f>
        <v>5000</v>
      </c>
      <c r="BX816" s="15" cm="1">
        <f t="array" aca="1" ref="BX816" ca="1">INDIRECT(BX810)</f>
        <v>5000</v>
      </c>
      <c r="BY816" s="15" cm="1">
        <f t="array" aca="1" ref="BY816" ca="1">INDIRECT(BY810)</f>
        <v>5000</v>
      </c>
      <c r="BZ816" s="15" cm="1">
        <f t="array" aca="1" ref="BZ816" ca="1">INDIRECT(BZ810)</f>
        <v>5000</v>
      </c>
      <c r="CA816" s="15" cm="1">
        <f t="array" aca="1" ref="CA816" ca="1">INDIRECT(CA810)</f>
        <v>5000</v>
      </c>
      <c r="CB816" s="15" cm="1">
        <f t="array" aca="1" ref="CB816" ca="1">INDIRECT(CB810)</f>
        <v>5000</v>
      </c>
      <c r="CC816" s="15" cm="1">
        <f t="array" aca="1" ref="CC816" ca="1">INDIRECT(CC810)</f>
        <v>5000</v>
      </c>
      <c r="CD816" s="15" cm="1">
        <f t="array" aca="1" ref="CD816" ca="1">INDIRECT(CD810)</f>
        <v>5000</v>
      </c>
      <c r="CE816" s="15" cm="1">
        <f t="array" aca="1" ref="CE816" ca="1">INDIRECT(CE810)</f>
        <v>5000</v>
      </c>
      <c r="CF816" s="15" cm="1">
        <f t="array" aca="1" ref="CF816" ca="1">INDIRECT(CF810)</f>
        <v>5000</v>
      </c>
      <c r="CG816" s="15" cm="1">
        <f t="array" aca="1" ref="CG816" ca="1">INDIRECT(CG810)</f>
        <v>5000</v>
      </c>
      <c r="CH816" s="15" cm="1">
        <f t="array" aca="1" ref="CH816" ca="1">INDIRECT(CH810)</f>
        <v>5000</v>
      </c>
      <c r="CI816" s="15" cm="1">
        <f t="array" aca="1" ref="CI816" ca="1">INDIRECT(CI810)</f>
        <v>5000</v>
      </c>
      <c r="CJ816" s="15" cm="1">
        <f t="array" aca="1" ref="CJ816" ca="1">INDIRECT(CJ810)</f>
        <v>5000</v>
      </c>
      <c r="CK816" s="15" cm="1">
        <f t="array" aca="1" ref="CK816" ca="1">INDIRECT(CK810)</f>
        <v>5000</v>
      </c>
      <c r="CL816" s="15" cm="1">
        <f t="array" aca="1" ref="CL816" ca="1">INDIRECT(CL810)</f>
        <v>5000</v>
      </c>
      <c r="CM816" s="15" t="e" cm="1">
        <f t="array" aca="1" ref="CM816" ca="1">INDIRECT(CM810)</f>
        <v>#REF!</v>
      </c>
      <c r="CN816" s="15" t="e" cm="1">
        <f t="array" aca="1" ref="CN816" ca="1">INDIRECT(CN810)</f>
        <v>#REF!</v>
      </c>
      <c r="CO816" s="15" cm="1">
        <f t="array" aca="1" ref="CO816" ca="1">INDIRECT(CO810)</f>
        <v>5000</v>
      </c>
      <c r="CP816" s="15" cm="1">
        <f t="array" aca="1" ref="CP816" ca="1">INDIRECT(CP810)</f>
        <v>5000</v>
      </c>
      <c r="CQ816" s="15" cm="1">
        <f t="array" aca="1" ref="CQ816" ca="1">INDIRECT(CQ810)</f>
        <v>5000</v>
      </c>
      <c r="CR816" s="15" cm="1">
        <f t="array" aca="1" ref="CR816" ca="1">INDIRECT(CR810)</f>
        <v>5000</v>
      </c>
      <c r="CS816" s="15" cm="1">
        <f t="array" aca="1" ref="CS816" ca="1">INDIRECT(CS810)</f>
        <v>5000</v>
      </c>
      <c r="CT816" s="15" cm="1">
        <f t="array" aca="1" ref="CT816" ca="1">INDIRECT(CT810)</f>
        <v>5000</v>
      </c>
      <c r="CU816" s="15" cm="1">
        <f t="array" aca="1" ref="CU816" ca="1">INDIRECT(CU810)</f>
        <v>5000</v>
      </c>
      <c r="CV816" s="15" cm="1">
        <f t="array" aca="1" ref="CV816" ca="1">INDIRECT(CV810)</f>
        <v>5000</v>
      </c>
      <c r="CW816" s="15" cm="1">
        <f t="array" aca="1" ref="CW816" ca="1">INDIRECT(CW810)</f>
        <v>5000</v>
      </c>
      <c r="CX816" s="15" cm="1">
        <f t="array" aca="1" ref="CX816" ca="1">INDIRECT(CX810)</f>
        <v>5000</v>
      </c>
      <c r="CY816" s="15" cm="1">
        <f t="array" aca="1" ref="CY816" ca="1">INDIRECT(CY810)</f>
        <v>5000</v>
      </c>
      <c r="CZ816" s="15" cm="1">
        <f t="array" aca="1" ref="CZ816" ca="1">INDIRECT(CZ810)</f>
        <v>5000</v>
      </c>
      <c r="DA816" s="15" cm="1">
        <f t="array" aca="1" ref="DA816" ca="1">INDIRECT(DA810)</f>
        <v>5000</v>
      </c>
      <c r="DB816" s="15" cm="1">
        <f t="array" aca="1" ref="DB816" ca="1">INDIRECT(DB810)</f>
        <v>5000</v>
      </c>
      <c r="DC816" s="15" cm="1">
        <f t="array" aca="1" ref="DC816" ca="1">INDIRECT(DC810)</f>
        <v>5000</v>
      </c>
      <c r="DD816" s="15" cm="1">
        <f t="array" aca="1" ref="DD816" ca="1">INDIRECT(DD810)</f>
        <v>5000</v>
      </c>
      <c r="DE816" s="15" cm="1">
        <f t="array" aca="1" ref="DE816" ca="1">INDIRECT(DE810)</f>
        <v>5000</v>
      </c>
      <c r="DF816" s="15" cm="1">
        <f t="array" aca="1" ref="DF816" ca="1">INDIRECT(DF810)</f>
        <v>5000</v>
      </c>
      <c r="DG816" s="15" cm="1">
        <f t="array" aca="1" ref="DG816" ca="1">INDIRECT(DG810)</f>
        <v>5000</v>
      </c>
      <c r="DH816" s="15" cm="1">
        <f t="array" aca="1" ref="DH816" ca="1">INDIRECT(DH810)</f>
        <v>5000</v>
      </c>
      <c r="DI816" s="15" cm="1">
        <f t="array" aca="1" ref="DI816" ca="1">INDIRECT(DI810)</f>
        <v>5000</v>
      </c>
      <c r="DJ816" s="15" cm="1">
        <f t="array" aca="1" ref="DJ816" ca="1">INDIRECT(DJ810)</f>
        <v>5000</v>
      </c>
      <c r="DK816" s="15" cm="1">
        <f t="array" aca="1" ref="DK816" ca="1">INDIRECT(DK810)</f>
        <v>5000</v>
      </c>
      <c r="DL816" s="15" cm="1">
        <f t="array" aca="1" ref="DL816" ca="1">INDIRECT(DL810)</f>
        <v>5000</v>
      </c>
    </row>
    <row r="817" spans="2:116" x14ac:dyDescent="0.4">
      <c r="B817" t="str">
        <f>E817</f>
        <v>817 HOURLY-PV</v>
      </c>
      <c r="D817" t="s">
        <v>784</v>
      </c>
      <c r="E817" s="8" t="str">
        <f t="shared" si="1166"/>
        <v>817 HOURLY-PV</v>
      </c>
      <c r="G817" s="145" t="str">
        <f>"Avg. # of billable hours/"&amp;G829</f>
        <v>Avg. # of billable hours/project</v>
      </c>
      <c r="H817" s="12"/>
      <c r="I817" s="60"/>
      <c r="J817" s="60"/>
      <c r="K817" s="256">
        <v>100</v>
      </c>
      <c r="L817" s="256">
        <v>100</v>
      </c>
      <c r="M817" s="256">
        <v>100</v>
      </c>
      <c r="N817" s="256">
        <v>100</v>
      </c>
      <c r="O817" s="256">
        <v>100</v>
      </c>
      <c r="P817" s="256">
        <v>100</v>
      </c>
      <c r="R817" s="19"/>
      <c r="S817" s="257" cm="1">
        <f t="array" ref="S817">INDEX($K:$P,ROW(),MATCH(S$3,$K$2:$P$2,0))</f>
        <v>100</v>
      </c>
      <c r="T817" s="257" cm="1">
        <f t="array" ref="T817">INDEX($K:$P,ROW(),MATCH(T$3,$K$2:$P$2,0))</f>
        <v>100</v>
      </c>
      <c r="U817" s="257" cm="1">
        <f t="array" ref="U817">INDEX($K:$P,ROW(),MATCH(U$3,$K$2:$P$2,0))</f>
        <v>100</v>
      </c>
      <c r="V817" s="257" cm="1">
        <f t="array" ref="V817">INDEX($K:$P,ROW(),MATCH(V$3,$K$2:$P$2,0))</f>
        <v>100</v>
      </c>
      <c r="W817" s="257" cm="1">
        <f t="array" ref="W817">INDEX($K:$P,ROW(),MATCH(W$3,$K$2:$P$2,0))</f>
        <v>100</v>
      </c>
      <c r="X817" s="257" cm="1">
        <f t="array" ref="X817">INDEX($K:$P,ROW(),MATCH(X$3,$K$2:$P$2,0))</f>
        <v>100</v>
      </c>
      <c r="Y817" s="257" cm="1">
        <f t="array" ref="Y817">INDEX($K:$P,ROW(),MATCH(Y$3,$K$2:$P$2,0))</f>
        <v>100</v>
      </c>
      <c r="Z817" s="257" cm="1">
        <f t="array" ref="Z817">INDEX($K:$P,ROW(),MATCH(Z$3,$K$2:$P$2,0))</f>
        <v>100</v>
      </c>
      <c r="AA817" s="257" cm="1">
        <f t="array" ref="AA817">INDEX($K:$P,ROW(),MATCH(AA$3,$K$2:$P$2,0))</f>
        <v>100</v>
      </c>
      <c r="AB817" s="257" cm="1">
        <f t="array" ref="AB817">INDEX($K:$P,ROW(),MATCH(AB$3,$K$2:$P$2,0))</f>
        <v>100</v>
      </c>
      <c r="AC817" s="257" cm="1">
        <f t="array" ref="AC817">INDEX($K:$P,ROW(),MATCH(AC$3,$K$2:$P$2,0))</f>
        <v>100</v>
      </c>
      <c r="AD817" s="257" cm="1">
        <f t="array" ref="AD817">INDEX($K:$P,ROW(),MATCH(AD$3,$K$2:$P$2,0))</f>
        <v>100</v>
      </c>
      <c r="AE817" s="257" cm="1">
        <f t="array" ref="AE817">INDEX($K:$P,ROW(),MATCH(AE$3,$K$2:$P$2,0))</f>
        <v>100</v>
      </c>
      <c r="AF817" s="257" cm="1">
        <f t="array" ref="AF817">INDEX($K:$P,ROW(),MATCH(AF$3,$K$2:$P$2,0))</f>
        <v>100</v>
      </c>
      <c r="AG817" s="257" cm="1">
        <f t="array" ref="AG817">INDEX($K:$P,ROW(),MATCH(AG$3,$K$2:$P$2,0))</f>
        <v>100</v>
      </c>
      <c r="AH817" s="257" cm="1">
        <f t="array" ref="AH817">INDEX($K:$P,ROW(),MATCH(AH$3,$K$2:$P$2,0))</f>
        <v>100</v>
      </c>
      <c r="AI817" s="257" cm="1">
        <f t="array" ref="AI817">INDEX($K:$P,ROW(),MATCH(AI$3,$K$2:$P$2,0))</f>
        <v>100</v>
      </c>
      <c r="AJ817" s="257" cm="1">
        <f t="array" ref="AJ817">INDEX($K:$P,ROW(),MATCH(AJ$3,$K$2:$P$2,0))</f>
        <v>100</v>
      </c>
      <c r="AK817" s="257" cm="1">
        <f t="array" ref="AK817">INDEX($K:$P,ROW(),MATCH(AK$3,$K$2:$P$2,0))</f>
        <v>100</v>
      </c>
      <c r="AL817" s="257" cm="1">
        <f t="array" ref="AL817">INDEX($K:$P,ROW(),MATCH(AL$3,$K$2:$P$2,0))</f>
        <v>100</v>
      </c>
      <c r="AM817" s="257" cm="1">
        <f t="array" ref="AM817">INDEX($K:$P,ROW(),MATCH(AM$3,$K$2:$P$2,0))</f>
        <v>100</v>
      </c>
      <c r="AN817" s="257" cm="1">
        <f t="array" ref="AN817">INDEX($K:$P,ROW(),MATCH(AN$3,$K$2:$P$2,0))</f>
        <v>100</v>
      </c>
      <c r="AO817" s="257" cm="1">
        <f t="array" ref="AO817">INDEX($K:$P,ROW(),MATCH(AO$3,$K$2:$P$2,0))</f>
        <v>100</v>
      </c>
      <c r="AP817" s="257" cm="1">
        <f t="array" ref="AP817">INDEX($K:$P,ROW(),MATCH(AP$3,$K$2:$P$2,0))</f>
        <v>100</v>
      </c>
      <c r="AQ817" s="257" cm="1">
        <f t="array" ref="AQ817">INDEX($K:$P,ROW(),MATCH(AQ$3,$K$2:$P$2,0))</f>
        <v>100</v>
      </c>
      <c r="AR817" s="257" cm="1">
        <f t="array" ref="AR817">INDEX($K:$P,ROW(),MATCH(AR$3,$K$2:$P$2,0))</f>
        <v>100</v>
      </c>
      <c r="AS817" s="257" cm="1">
        <f t="array" ref="AS817">INDEX($K:$P,ROW(),MATCH(AS$3,$K$2:$P$2,0))</f>
        <v>100</v>
      </c>
      <c r="AT817" s="257" cm="1">
        <f t="array" ref="AT817">INDEX($K:$P,ROW(),MATCH(AT$3,$K$2:$P$2,0))</f>
        <v>100</v>
      </c>
      <c r="AU817" s="257" cm="1">
        <f t="array" ref="AU817">INDEX($K:$P,ROW(),MATCH(AU$3,$K$2:$P$2,0))</f>
        <v>100</v>
      </c>
      <c r="AV817" s="257" cm="1">
        <f t="array" ref="AV817">INDEX($K:$P,ROW(),MATCH(AV$3,$K$2:$P$2,0))</f>
        <v>100</v>
      </c>
      <c r="AW817" s="257" cm="1">
        <f t="array" ref="AW817">INDEX($K:$P,ROW(),MATCH(AW$3,$K$2:$P$2,0))</f>
        <v>100</v>
      </c>
      <c r="AX817" s="257" cm="1">
        <f t="array" ref="AX817">INDEX($K:$P,ROW(),MATCH(AX$3,$K$2:$P$2,0))</f>
        <v>100</v>
      </c>
      <c r="AY817" s="257" cm="1">
        <f t="array" ref="AY817">INDEX($K:$P,ROW(),MATCH(AY$3,$K$2:$P$2,0))</f>
        <v>100</v>
      </c>
      <c r="AZ817" s="257" cm="1">
        <f t="array" ref="AZ817">INDEX($K:$P,ROW(),MATCH(AZ$3,$K$2:$P$2,0))</f>
        <v>100</v>
      </c>
      <c r="BA817" s="257" cm="1">
        <f t="array" ref="BA817">INDEX($K:$P,ROW(),MATCH(BA$3,$K$2:$P$2,0))</f>
        <v>100</v>
      </c>
      <c r="BB817" s="257" cm="1">
        <f t="array" ref="BB817">INDEX($K:$P,ROW(),MATCH(BB$3,$K$2:$P$2,0))</f>
        <v>100</v>
      </c>
      <c r="BC817" s="257" cm="1">
        <f t="array" ref="BC817">INDEX($K:$P,ROW(),MATCH(BC$3,$K$2:$P$2,0))</f>
        <v>100</v>
      </c>
      <c r="BD817" s="257" cm="1">
        <f t="array" ref="BD817">INDEX($K:$P,ROW(),MATCH(BD$3,$K$2:$P$2,0))</f>
        <v>100</v>
      </c>
      <c r="BE817" s="257" cm="1">
        <f t="array" ref="BE817">INDEX($K:$P,ROW(),MATCH(BE$3,$K$2:$P$2,0))</f>
        <v>100</v>
      </c>
      <c r="BF817" s="257" cm="1">
        <f t="array" ref="BF817">INDEX($K:$P,ROW(),MATCH(BF$3,$K$2:$P$2,0))</f>
        <v>100</v>
      </c>
      <c r="BG817" s="257" cm="1">
        <f t="array" ref="BG817">INDEX($K:$P,ROW(),MATCH(BG$3,$K$2:$P$2,0))</f>
        <v>100</v>
      </c>
      <c r="BH817" s="257" cm="1">
        <f t="array" ref="BH817">INDEX($K:$P,ROW(),MATCH(BH$3,$K$2:$P$2,0))</f>
        <v>100</v>
      </c>
      <c r="BI817" s="257" cm="1">
        <f t="array" ref="BI817">INDEX($K:$P,ROW(),MATCH(BI$3,$K$2:$P$2,0))</f>
        <v>100</v>
      </c>
      <c r="BJ817" s="257" cm="1">
        <f t="array" ref="BJ817">INDEX($K:$P,ROW(),MATCH(BJ$3,$K$2:$P$2,0))</f>
        <v>100</v>
      </c>
      <c r="BK817" s="257" cm="1">
        <f t="array" ref="BK817">INDEX($K:$P,ROW(),MATCH(BK$3,$K$2:$P$2,0))</f>
        <v>100</v>
      </c>
      <c r="BL817" s="257" cm="1">
        <f t="array" ref="BL817">INDEX($K:$P,ROW(),MATCH(BL$3,$K$2:$P$2,0))</f>
        <v>100</v>
      </c>
      <c r="BM817" s="257" cm="1">
        <f t="array" ref="BM817">INDEX($K:$P,ROW(),MATCH(BM$3,$K$2:$P$2,0))</f>
        <v>100</v>
      </c>
      <c r="BN817" s="257" cm="1">
        <f t="array" ref="BN817">INDEX($K:$P,ROW(),MATCH(BN$3,$K$2:$P$2,0))</f>
        <v>100</v>
      </c>
      <c r="BO817" s="257" cm="1">
        <f t="array" ref="BO817">INDEX($K:$P,ROW(),MATCH(BO$3,$K$2:$P$2,0))</f>
        <v>100</v>
      </c>
      <c r="BP817" s="257" cm="1">
        <f t="array" ref="BP817">INDEX($K:$P,ROW(),MATCH(BP$3,$K$2:$P$2,0))</f>
        <v>100</v>
      </c>
      <c r="BQ817" s="257" cm="1">
        <f t="array" ref="BQ817">INDEX($K:$P,ROW(),MATCH(BQ$3,$K$2:$P$2,0))</f>
        <v>100</v>
      </c>
      <c r="BR817" s="257" cm="1">
        <f t="array" ref="BR817">INDEX($K:$P,ROW(),MATCH(BR$3,$K$2:$P$2,0))</f>
        <v>100</v>
      </c>
      <c r="BS817" s="257" cm="1">
        <f t="array" ref="BS817">INDEX($K:$P,ROW(),MATCH(BS$3,$K$2:$P$2,0))</f>
        <v>100</v>
      </c>
      <c r="BT817" s="257" cm="1">
        <f t="array" ref="BT817">INDEX($K:$P,ROW(),MATCH(BT$3,$K$2:$P$2,0))</f>
        <v>100</v>
      </c>
      <c r="BU817" s="257" cm="1">
        <f t="array" ref="BU817">INDEX($K:$P,ROW(),MATCH(BU$3,$K$2:$P$2,0))</f>
        <v>100</v>
      </c>
      <c r="BV817" s="257" cm="1">
        <f t="array" ref="BV817">INDEX($K:$P,ROW(),MATCH(BV$3,$K$2:$P$2,0))</f>
        <v>100</v>
      </c>
      <c r="BW817" s="257" cm="1">
        <f t="array" ref="BW817">INDEX($K:$P,ROW(),MATCH(BW$3,$K$2:$P$2,0))</f>
        <v>100</v>
      </c>
      <c r="BX817" s="257" cm="1">
        <f t="array" ref="BX817">INDEX($K:$P,ROW(),MATCH(BX$3,$K$2:$P$2,0))</f>
        <v>100</v>
      </c>
      <c r="BY817" s="257" cm="1">
        <f t="array" ref="BY817">INDEX($K:$P,ROW(),MATCH(BY$3,$K$2:$P$2,0))</f>
        <v>100</v>
      </c>
      <c r="BZ817" s="257" cm="1">
        <f t="array" ref="BZ817">INDEX($K:$P,ROW(),MATCH(BZ$3,$K$2:$P$2,0))</f>
        <v>100</v>
      </c>
      <c r="CA817" s="257" cm="1">
        <f t="array" ref="CA817">INDEX($K:$P,ROW(),MATCH(CA$3,$K$2:$P$2,0))</f>
        <v>100</v>
      </c>
      <c r="CB817" s="257" cm="1">
        <f t="array" ref="CB817">INDEX($K:$P,ROW(),MATCH(CB$3,$K$2:$P$2,0))</f>
        <v>100</v>
      </c>
      <c r="CC817" s="257" cm="1">
        <f t="array" ref="CC817">INDEX($K:$P,ROW(),MATCH(CC$3,$K$2:$P$2,0))</f>
        <v>100</v>
      </c>
      <c r="CD817" s="257" cm="1">
        <f t="array" ref="CD817">INDEX($K:$P,ROW(),MATCH(CD$3,$K$2:$P$2,0))</f>
        <v>100</v>
      </c>
      <c r="CE817" s="257" cm="1">
        <f t="array" ref="CE817">INDEX($K:$P,ROW(),MATCH(CE$3,$K$2:$P$2,0))</f>
        <v>100</v>
      </c>
      <c r="CF817" s="257" cm="1">
        <f t="array" ref="CF817">INDEX($K:$P,ROW(),MATCH(CF$3,$K$2:$P$2,0))</f>
        <v>100</v>
      </c>
      <c r="CG817" s="257" cm="1">
        <f t="array" ref="CG817">INDEX($K:$P,ROW(),MATCH(CG$3,$K$2:$P$2,0))</f>
        <v>100</v>
      </c>
      <c r="CH817" s="257" cm="1">
        <f t="array" ref="CH817">INDEX($K:$P,ROW(),MATCH(CH$3,$K$2:$P$2,0))</f>
        <v>100</v>
      </c>
      <c r="CI817" s="257" cm="1">
        <f t="array" ref="CI817">INDEX($K:$P,ROW(),MATCH(CI$3,$K$2:$P$2,0))</f>
        <v>100</v>
      </c>
      <c r="CJ817" s="257" cm="1">
        <f t="array" ref="CJ817">INDEX($K:$P,ROW(),MATCH(CJ$3,$K$2:$P$2,0))</f>
        <v>100</v>
      </c>
      <c r="CK817" s="257" cm="1">
        <f t="array" ref="CK817">INDEX($K:$P,ROW(),MATCH(CK$3,$K$2:$P$2,0))</f>
        <v>100</v>
      </c>
      <c r="CL817" s="257" cm="1">
        <f t="array" ref="CL817">INDEX($K:$P,ROW(),MATCH(CL$3,$K$2:$P$2,0))</f>
        <v>100</v>
      </c>
      <c r="CM817" s="334"/>
      <c r="CN817" s="335"/>
      <c r="CO817" s="257" t="e" cm="1">
        <f t="array" ref="CO817">INDEX($K:$P,ROW(),MATCH(CO$3,$K$2:$P$2,0))</f>
        <v>#N/A</v>
      </c>
      <c r="CP817" s="257" t="e" cm="1">
        <f t="array" ref="CP817">INDEX($K:$P,ROW(),MATCH(CP$3,$K$2:$P$2,0))</f>
        <v>#N/A</v>
      </c>
      <c r="CQ817" s="257" t="e" cm="1">
        <f t="array" ref="CQ817">INDEX($K:$P,ROW(),MATCH(CQ$3,$K$2:$P$2,0))</f>
        <v>#N/A</v>
      </c>
      <c r="CR817" s="257" t="e" cm="1">
        <f t="array" ref="CR817">INDEX($K:$P,ROW(),MATCH(CR$3,$K$2:$P$2,0))</f>
        <v>#N/A</v>
      </c>
      <c r="CS817" s="257" t="e" cm="1">
        <f t="array" ref="CS817">INDEX($K:$P,ROW(),MATCH(CS$3,$K$2:$P$2,0))</f>
        <v>#N/A</v>
      </c>
      <c r="CT817" s="257" t="e" cm="1">
        <f t="array" ref="CT817">INDEX($K:$P,ROW(),MATCH(CT$3,$K$2:$P$2,0))</f>
        <v>#N/A</v>
      </c>
      <c r="CU817" s="257" t="e" cm="1">
        <f t="array" ref="CU817">INDEX($K:$P,ROW(),MATCH(CU$3,$K$2:$P$2,0))</f>
        <v>#N/A</v>
      </c>
      <c r="CV817" s="257" t="e" cm="1">
        <f t="array" ref="CV817">INDEX($K:$P,ROW(),MATCH(CV$3,$K$2:$P$2,0))</f>
        <v>#N/A</v>
      </c>
      <c r="CW817" s="257" t="e" cm="1">
        <f t="array" ref="CW817">INDEX($K:$P,ROW(),MATCH(CW$3,$K$2:$P$2,0))</f>
        <v>#N/A</v>
      </c>
      <c r="CX817" s="257" t="e" cm="1">
        <f t="array" ref="CX817">INDEX($K:$P,ROW(),MATCH(CX$3,$K$2:$P$2,0))</f>
        <v>#N/A</v>
      </c>
      <c r="CY817" s="257" t="e" cm="1">
        <f t="array" ref="CY817">INDEX($K:$P,ROW(),MATCH(CY$3,$K$2:$P$2,0))</f>
        <v>#N/A</v>
      </c>
      <c r="CZ817" s="257" t="e" cm="1">
        <f t="array" ref="CZ817">INDEX($K:$P,ROW(),MATCH(CZ$3,$K$2:$P$2,0))</f>
        <v>#N/A</v>
      </c>
      <c r="DA817" s="257" t="e" cm="1">
        <f t="array" ref="DA817">INDEX($K:$P,ROW(),MATCH(DA$3,$K$2:$P$2,0))</f>
        <v>#N/A</v>
      </c>
      <c r="DB817" s="257" t="e" cm="1">
        <f t="array" ref="DB817">INDEX($K:$P,ROW(),MATCH(DB$3,$K$2:$P$2,0))</f>
        <v>#N/A</v>
      </c>
      <c r="DC817" s="257" t="e" cm="1">
        <f t="array" ref="DC817">INDEX($K:$P,ROW(),MATCH(DC$3,$K$2:$P$2,0))</f>
        <v>#N/A</v>
      </c>
      <c r="DD817" s="257" t="e" cm="1">
        <f t="array" ref="DD817">INDEX($K:$P,ROW(),MATCH(DD$3,$K$2:$P$2,0))</f>
        <v>#N/A</v>
      </c>
      <c r="DE817" s="257" t="e" cm="1">
        <f t="array" ref="DE817">INDEX($K:$P,ROW(),MATCH(DE$3,$K$2:$P$2,0))</f>
        <v>#N/A</v>
      </c>
      <c r="DF817" s="257" t="e" cm="1">
        <f t="array" ref="DF817">INDEX($K:$P,ROW(),MATCH(DF$3,$K$2:$P$2,0))</f>
        <v>#N/A</v>
      </c>
      <c r="DG817" s="257" t="e" cm="1">
        <f t="array" ref="DG817">INDEX($K:$P,ROW(),MATCH(DG$3,$K$2:$P$2,0))</f>
        <v>#N/A</v>
      </c>
      <c r="DH817" s="257" t="e" cm="1">
        <f t="array" ref="DH817">INDEX($K:$P,ROW(),MATCH(DH$3,$K$2:$P$2,0))</f>
        <v>#N/A</v>
      </c>
      <c r="DI817" s="257" t="e" cm="1">
        <f t="array" ref="DI817">INDEX($K:$P,ROW(),MATCH(DI$3,$K$2:$P$2,0))</f>
        <v>#N/A</v>
      </c>
      <c r="DJ817" s="257" t="e" cm="1">
        <f t="array" ref="DJ817">INDEX($K:$P,ROW(),MATCH(DJ$3,$K$2:$P$2,0))</f>
        <v>#N/A</v>
      </c>
      <c r="DK817" s="257" t="e" cm="1">
        <f t="array" ref="DK817">INDEX($K:$P,ROW(),MATCH(DK$3,$K$2:$P$2,0))</f>
        <v>#N/A</v>
      </c>
      <c r="DL817" s="257" t="e" cm="1">
        <f t="array" ref="DL817">INDEX($K:$P,ROW(),MATCH(DL$3,$K$2:$P$2,0))</f>
        <v>#N/A</v>
      </c>
    </row>
    <row r="818" spans="2:116" x14ac:dyDescent="0.4">
      <c r="D818" t="s">
        <v>784</v>
      </c>
      <c r="E818" s="8" t="str">
        <f t="shared" ref="E818:E821" si="1168">ROW()&amp;" "&amp;D818</f>
        <v>818 HOURLY-PV</v>
      </c>
      <c r="G818" s="127" t="s">
        <v>786</v>
      </c>
      <c r="H818" s="12"/>
      <c r="I818" s="60"/>
      <c r="J818" s="60"/>
      <c r="K818" s="38">
        <f t="shared" ref="K818:P818" ca="1" si="1169">SUMIF($3:$3,K$2,818:818)</f>
        <v>6000000</v>
      </c>
      <c r="L818" s="38">
        <f t="shared" ca="1" si="1169"/>
        <v>6000000</v>
      </c>
      <c r="M818" s="38">
        <f t="shared" ca="1" si="1169"/>
        <v>6000000</v>
      </c>
      <c r="N818" s="38">
        <f t="shared" ca="1" si="1169"/>
        <v>6000000</v>
      </c>
      <c r="O818" s="38">
        <f t="shared" ca="1" si="1169"/>
        <v>6000000</v>
      </c>
      <c r="P818" s="38">
        <f t="shared" ca="1" si="1169"/>
        <v>6000000</v>
      </c>
      <c r="R818" s="19"/>
      <c r="S818" s="38" cm="1">
        <f t="array" aca="1" ref="S818" ca="1">S817*INDIRECT(S810)</f>
        <v>500000</v>
      </c>
      <c r="T818" s="38" cm="1">
        <f t="array" aca="1" ref="T818" ca="1">T817*INDIRECT(T810)</f>
        <v>500000</v>
      </c>
      <c r="U818" s="38" cm="1">
        <f t="array" aca="1" ref="U818" ca="1">U817*INDIRECT(U810)</f>
        <v>500000</v>
      </c>
      <c r="V818" s="38" cm="1">
        <f t="array" aca="1" ref="V818" ca="1">V817*INDIRECT(V810)</f>
        <v>500000</v>
      </c>
      <c r="W818" s="38" cm="1">
        <f t="array" aca="1" ref="W818" ca="1">W817*INDIRECT(W810)</f>
        <v>500000</v>
      </c>
      <c r="X818" s="38" cm="1">
        <f t="array" aca="1" ref="X818" ca="1">X817*INDIRECT(X810)</f>
        <v>500000</v>
      </c>
      <c r="Y818" s="38" cm="1">
        <f t="array" aca="1" ref="Y818" ca="1">Y817*INDIRECT(Y810)</f>
        <v>500000</v>
      </c>
      <c r="Z818" s="38" cm="1">
        <f t="array" aca="1" ref="Z818" ca="1">Z817*INDIRECT(Z810)</f>
        <v>500000</v>
      </c>
      <c r="AA818" s="38" cm="1">
        <f t="array" aca="1" ref="AA818" ca="1">AA817*INDIRECT(AA810)</f>
        <v>500000</v>
      </c>
      <c r="AB818" s="38" cm="1">
        <f t="array" aca="1" ref="AB818" ca="1">AB817*INDIRECT(AB810)</f>
        <v>500000</v>
      </c>
      <c r="AC818" s="38" cm="1">
        <f t="array" aca="1" ref="AC818" ca="1">AC817*INDIRECT(AC810)</f>
        <v>500000</v>
      </c>
      <c r="AD818" s="38" cm="1">
        <f t="array" aca="1" ref="AD818" ca="1">AD817*INDIRECT(AD810)</f>
        <v>500000</v>
      </c>
      <c r="AE818" s="38" cm="1">
        <f t="array" aca="1" ref="AE818" ca="1">AE817*INDIRECT(AE810)</f>
        <v>500000</v>
      </c>
      <c r="AF818" s="38" cm="1">
        <f t="array" aca="1" ref="AF818" ca="1">AF817*INDIRECT(AF810)</f>
        <v>500000</v>
      </c>
      <c r="AG818" s="38" cm="1">
        <f t="array" aca="1" ref="AG818" ca="1">AG817*INDIRECT(AG810)</f>
        <v>500000</v>
      </c>
      <c r="AH818" s="38" cm="1">
        <f t="array" aca="1" ref="AH818" ca="1">AH817*INDIRECT(AH810)</f>
        <v>500000</v>
      </c>
      <c r="AI818" s="38" cm="1">
        <f t="array" aca="1" ref="AI818" ca="1">AI817*INDIRECT(AI810)</f>
        <v>500000</v>
      </c>
      <c r="AJ818" s="38" cm="1">
        <f t="array" aca="1" ref="AJ818" ca="1">AJ817*INDIRECT(AJ810)</f>
        <v>500000</v>
      </c>
      <c r="AK818" s="38" cm="1">
        <f t="array" aca="1" ref="AK818" ca="1">AK817*INDIRECT(AK810)</f>
        <v>500000</v>
      </c>
      <c r="AL818" s="38" cm="1">
        <f t="array" aca="1" ref="AL818" ca="1">AL817*INDIRECT(AL810)</f>
        <v>500000</v>
      </c>
      <c r="AM818" s="38" cm="1">
        <f t="array" aca="1" ref="AM818" ca="1">AM817*INDIRECT(AM810)</f>
        <v>500000</v>
      </c>
      <c r="AN818" s="38" cm="1">
        <f t="array" aca="1" ref="AN818" ca="1">AN817*INDIRECT(AN810)</f>
        <v>500000</v>
      </c>
      <c r="AO818" s="38" cm="1">
        <f t="array" aca="1" ref="AO818" ca="1">AO817*INDIRECT(AO810)</f>
        <v>500000</v>
      </c>
      <c r="AP818" s="38" cm="1">
        <f t="array" aca="1" ref="AP818" ca="1">AP817*INDIRECT(AP810)</f>
        <v>500000</v>
      </c>
      <c r="AQ818" s="38" cm="1">
        <f t="array" aca="1" ref="AQ818" ca="1">AQ817*INDIRECT(AQ810)</f>
        <v>500000</v>
      </c>
      <c r="AR818" s="38" cm="1">
        <f t="array" aca="1" ref="AR818" ca="1">AR817*INDIRECT(AR810)</f>
        <v>500000</v>
      </c>
      <c r="AS818" s="38" cm="1">
        <f t="array" aca="1" ref="AS818" ca="1">AS817*INDIRECT(AS810)</f>
        <v>500000</v>
      </c>
      <c r="AT818" s="38" cm="1">
        <f t="array" aca="1" ref="AT818" ca="1">AT817*INDIRECT(AT810)</f>
        <v>500000</v>
      </c>
      <c r="AU818" s="38" cm="1">
        <f t="array" aca="1" ref="AU818" ca="1">AU817*INDIRECT(AU810)</f>
        <v>500000</v>
      </c>
      <c r="AV818" s="38" cm="1">
        <f t="array" aca="1" ref="AV818" ca="1">AV817*INDIRECT(AV810)</f>
        <v>500000</v>
      </c>
      <c r="AW818" s="38" cm="1">
        <f t="array" aca="1" ref="AW818" ca="1">AW817*INDIRECT(AW810)</f>
        <v>500000</v>
      </c>
      <c r="AX818" s="38" cm="1">
        <f t="array" aca="1" ref="AX818" ca="1">AX817*INDIRECT(AX810)</f>
        <v>500000</v>
      </c>
      <c r="AY818" s="38" cm="1">
        <f t="array" aca="1" ref="AY818" ca="1">AY817*INDIRECT(AY810)</f>
        <v>500000</v>
      </c>
      <c r="AZ818" s="38" cm="1">
        <f t="array" aca="1" ref="AZ818" ca="1">AZ817*INDIRECT(AZ810)</f>
        <v>500000</v>
      </c>
      <c r="BA818" s="38" cm="1">
        <f t="array" aca="1" ref="BA818" ca="1">BA817*INDIRECT(BA810)</f>
        <v>500000</v>
      </c>
      <c r="BB818" s="38" cm="1">
        <f t="array" aca="1" ref="BB818" ca="1">BB817*INDIRECT(BB810)</f>
        <v>500000</v>
      </c>
      <c r="BC818" s="38" cm="1">
        <f t="array" aca="1" ref="BC818" ca="1">BC817*INDIRECT(BC810)</f>
        <v>500000</v>
      </c>
      <c r="BD818" s="38" cm="1">
        <f t="array" aca="1" ref="BD818" ca="1">BD817*INDIRECT(BD810)</f>
        <v>500000</v>
      </c>
      <c r="BE818" s="38" cm="1">
        <f t="array" aca="1" ref="BE818" ca="1">BE817*INDIRECT(BE810)</f>
        <v>500000</v>
      </c>
      <c r="BF818" s="38" cm="1">
        <f t="array" aca="1" ref="BF818" ca="1">BF817*INDIRECT(BF810)</f>
        <v>500000</v>
      </c>
      <c r="BG818" s="38" cm="1">
        <f t="array" aca="1" ref="BG818" ca="1">BG817*INDIRECT(BG810)</f>
        <v>500000</v>
      </c>
      <c r="BH818" s="38" cm="1">
        <f t="array" aca="1" ref="BH818" ca="1">BH817*INDIRECT(BH810)</f>
        <v>500000</v>
      </c>
      <c r="BI818" s="38" cm="1">
        <f t="array" aca="1" ref="BI818" ca="1">BI817*INDIRECT(BI810)</f>
        <v>500000</v>
      </c>
      <c r="BJ818" s="38" cm="1">
        <f t="array" aca="1" ref="BJ818" ca="1">BJ817*INDIRECT(BJ810)</f>
        <v>500000</v>
      </c>
      <c r="BK818" s="38" cm="1">
        <f t="array" aca="1" ref="BK818" ca="1">BK817*INDIRECT(BK810)</f>
        <v>500000</v>
      </c>
      <c r="BL818" s="38" cm="1">
        <f t="array" aca="1" ref="BL818" ca="1">BL817*INDIRECT(BL810)</f>
        <v>500000</v>
      </c>
      <c r="BM818" s="38" cm="1">
        <f t="array" aca="1" ref="BM818" ca="1">BM817*INDIRECT(BM810)</f>
        <v>500000</v>
      </c>
      <c r="BN818" s="38" cm="1">
        <f t="array" aca="1" ref="BN818" ca="1">BN817*INDIRECT(BN810)</f>
        <v>500000</v>
      </c>
      <c r="BO818" s="38" cm="1">
        <f t="array" aca="1" ref="BO818" ca="1">BO817*INDIRECT(BO810)</f>
        <v>500000</v>
      </c>
      <c r="BP818" s="38" cm="1">
        <f t="array" aca="1" ref="BP818" ca="1">BP817*INDIRECT(BP810)</f>
        <v>500000</v>
      </c>
      <c r="BQ818" s="38" cm="1">
        <f t="array" aca="1" ref="BQ818" ca="1">BQ817*INDIRECT(BQ810)</f>
        <v>500000</v>
      </c>
      <c r="BR818" s="38" cm="1">
        <f t="array" aca="1" ref="BR818" ca="1">BR817*INDIRECT(BR810)</f>
        <v>500000</v>
      </c>
      <c r="BS818" s="38" cm="1">
        <f t="array" aca="1" ref="BS818" ca="1">BS817*INDIRECT(BS810)</f>
        <v>500000</v>
      </c>
      <c r="BT818" s="38" cm="1">
        <f t="array" aca="1" ref="BT818" ca="1">BT817*INDIRECT(BT810)</f>
        <v>500000</v>
      </c>
      <c r="BU818" s="38" cm="1">
        <f t="array" aca="1" ref="BU818" ca="1">BU817*INDIRECT(BU810)</f>
        <v>500000</v>
      </c>
      <c r="BV818" s="38" cm="1">
        <f t="array" aca="1" ref="BV818" ca="1">BV817*INDIRECT(BV810)</f>
        <v>500000</v>
      </c>
      <c r="BW818" s="38" cm="1">
        <f t="array" aca="1" ref="BW818" ca="1">BW817*INDIRECT(BW810)</f>
        <v>500000</v>
      </c>
      <c r="BX818" s="38" cm="1">
        <f t="array" aca="1" ref="BX818" ca="1">BX817*INDIRECT(BX810)</f>
        <v>500000</v>
      </c>
      <c r="BY818" s="38" cm="1">
        <f t="array" aca="1" ref="BY818" ca="1">BY817*INDIRECT(BY810)</f>
        <v>500000</v>
      </c>
      <c r="BZ818" s="38" cm="1">
        <f t="array" aca="1" ref="BZ818" ca="1">BZ817*INDIRECT(BZ810)</f>
        <v>500000</v>
      </c>
      <c r="CA818" s="38" cm="1">
        <f t="array" aca="1" ref="CA818" ca="1">CA817*INDIRECT(CA810)</f>
        <v>500000</v>
      </c>
      <c r="CB818" s="38" cm="1">
        <f t="array" aca="1" ref="CB818" ca="1">CB817*INDIRECT(CB810)</f>
        <v>500000</v>
      </c>
      <c r="CC818" s="38" cm="1">
        <f t="array" aca="1" ref="CC818" ca="1">CC817*INDIRECT(CC810)</f>
        <v>500000</v>
      </c>
      <c r="CD818" s="38" cm="1">
        <f t="array" aca="1" ref="CD818" ca="1">CD817*INDIRECT(CD810)</f>
        <v>500000</v>
      </c>
      <c r="CE818" s="38" cm="1">
        <f t="array" aca="1" ref="CE818" ca="1">CE817*INDIRECT(CE810)</f>
        <v>500000</v>
      </c>
      <c r="CF818" s="38" cm="1">
        <f t="array" aca="1" ref="CF818" ca="1">CF817*INDIRECT(CF810)</f>
        <v>500000</v>
      </c>
      <c r="CG818" s="38" cm="1">
        <f t="array" aca="1" ref="CG818" ca="1">CG817*INDIRECT(CG810)</f>
        <v>500000</v>
      </c>
      <c r="CH818" s="38" cm="1">
        <f t="array" aca="1" ref="CH818" ca="1">CH817*INDIRECT(CH810)</f>
        <v>500000</v>
      </c>
      <c r="CI818" s="38" cm="1">
        <f t="array" aca="1" ref="CI818" ca="1">CI817*INDIRECT(CI810)</f>
        <v>500000</v>
      </c>
      <c r="CJ818" s="38" cm="1">
        <f t="array" aca="1" ref="CJ818" ca="1">CJ817*INDIRECT(CJ810)</f>
        <v>500000</v>
      </c>
      <c r="CK818" s="38" cm="1">
        <f t="array" aca="1" ref="CK818" ca="1">CK817*INDIRECT(CK810)</f>
        <v>500000</v>
      </c>
      <c r="CL818" s="38" cm="1">
        <f t="array" aca="1" ref="CL818" ca="1">CL817*INDIRECT(CL810)</f>
        <v>500000</v>
      </c>
      <c r="CM818" s="38" t="e" cm="1">
        <f t="array" aca="1" ref="CM818" ca="1">CM817*INDIRECT(CM810)</f>
        <v>#REF!</v>
      </c>
      <c r="CN818" s="38" t="e" cm="1">
        <f t="array" aca="1" ref="CN818" ca="1">CN817*INDIRECT(CN810)</f>
        <v>#REF!</v>
      </c>
      <c r="CO818" s="38" t="e" cm="1">
        <f t="array" aca="1" ref="CO818" ca="1">CO817*INDIRECT(CO810)</f>
        <v>#N/A</v>
      </c>
      <c r="CP818" s="38" t="e" cm="1">
        <f t="array" aca="1" ref="CP818" ca="1">CP817*INDIRECT(CP810)</f>
        <v>#N/A</v>
      </c>
      <c r="CQ818" s="38" t="e" cm="1">
        <f t="array" aca="1" ref="CQ818" ca="1">CQ817*INDIRECT(CQ810)</f>
        <v>#N/A</v>
      </c>
      <c r="CR818" s="38" t="e" cm="1">
        <f t="array" aca="1" ref="CR818" ca="1">CR817*INDIRECT(CR810)</f>
        <v>#N/A</v>
      </c>
      <c r="CS818" s="38" t="e" cm="1">
        <f t="array" aca="1" ref="CS818" ca="1">CS817*INDIRECT(CS810)</f>
        <v>#N/A</v>
      </c>
      <c r="CT818" s="38" t="e" cm="1">
        <f t="array" aca="1" ref="CT818" ca="1">CT817*INDIRECT(CT810)</f>
        <v>#N/A</v>
      </c>
      <c r="CU818" s="38" t="e" cm="1">
        <f t="array" aca="1" ref="CU818" ca="1">CU817*INDIRECT(CU810)</f>
        <v>#N/A</v>
      </c>
      <c r="CV818" s="38" t="e" cm="1">
        <f t="array" aca="1" ref="CV818" ca="1">CV817*INDIRECT(CV810)</f>
        <v>#N/A</v>
      </c>
      <c r="CW818" s="38" t="e" cm="1">
        <f t="array" aca="1" ref="CW818" ca="1">CW817*INDIRECT(CW810)</f>
        <v>#N/A</v>
      </c>
      <c r="CX818" s="38" t="e" cm="1">
        <f t="array" aca="1" ref="CX818" ca="1">CX817*INDIRECT(CX810)</f>
        <v>#N/A</v>
      </c>
      <c r="CY818" s="38" t="e" cm="1">
        <f t="array" aca="1" ref="CY818" ca="1">CY817*INDIRECT(CY810)</f>
        <v>#N/A</v>
      </c>
      <c r="CZ818" s="38" t="e" cm="1">
        <f t="array" aca="1" ref="CZ818" ca="1">CZ817*INDIRECT(CZ810)</f>
        <v>#N/A</v>
      </c>
      <c r="DA818" s="38" t="e" cm="1">
        <f t="array" aca="1" ref="DA818" ca="1">DA817*INDIRECT(DA810)</f>
        <v>#N/A</v>
      </c>
      <c r="DB818" s="38" t="e" cm="1">
        <f t="array" aca="1" ref="DB818" ca="1">DB817*INDIRECT(DB810)</f>
        <v>#N/A</v>
      </c>
      <c r="DC818" s="38" t="e" cm="1">
        <f t="array" aca="1" ref="DC818" ca="1">DC817*INDIRECT(DC810)</f>
        <v>#N/A</v>
      </c>
      <c r="DD818" s="38" t="e" cm="1">
        <f t="array" aca="1" ref="DD818" ca="1">DD817*INDIRECT(DD810)</f>
        <v>#N/A</v>
      </c>
      <c r="DE818" s="38" t="e" cm="1">
        <f t="array" aca="1" ref="DE818" ca="1">DE817*INDIRECT(DE810)</f>
        <v>#N/A</v>
      </c>
      <c r="DF818" s="38" t="e" cm="1">
        <f t="array" aca="1" ref="DF818" ca="1">DF817*INDIRECT(DF810)</f>
        <v>#N/A</v>
      </c>
      <c r="DG818" s="38" t="e" cm="1">
        <f t="array" aca="1" ref="DG818" ca="1">DG817*INDIRECT(DG810)</f>
        <v>#N/A</v>
      </c>
      <c r="DH818" s="38" t="e" cm="1">
        <f t="array" aca="1" ref="DH818" ca="1">DH817*INDIRECT(DH810)</f>
        <v>#N/A</v>
      </c>
      <c r="DI818" s="38" t="e" cm="1">
        <f t="array" aca="1" ref="DI818" ca="1">DI817*INDIRECT(DI810)</f>
        <v>#N/A</v>
      </c>
      <c r="DJ818" s="38" t="e" cm="1">
        <f t="array" aca="1" ref="DJ818" ca="1">DJ817*INDIRECT(DJ810)</f>
        <v>#N/A</v>
      </c>
      <c r="DK818" s="38" t="e" cm="1">
        <f t="array" aca="1" ref="DK818" ca="1">DK817*INDIRECT(DK810)</f>
        <v>#N/A</v>
      </c>
      <c r="DL818" s="38" t="e" cm="1">
        <f t="array" aca="1" ref="DL818" ca="1">DL817*INDIRECT(DL810)</f>
        <v>#N/A</v>
      </c>
    </row>
    <row r="819" spans="2:116" x14ac:dyDescent="0.4">
      <c r="D819" t="s">
        <v>784</v>
      </c>
      <c r="E819" s="8" t="str">
        <f t="shared" si="1168"/>
        <v>819 HOURLY-PV</v>
      </c>
      <c r="G819" s="145"/>
      <c r="H819" s="12"/>
      <c r="I819" s="60"/>
      <c r="J819" s="60"/>
      <c r="K819" s="8"/>
      <c r="L819" s="8"/>
      <c r="M819" s="8"/>
      <c r="N819" s="8"/>
      <c r="O819" s="8"/>
      <c r="P819" s="8"/>
      <c r="R819" s="19"/>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N819" s="60"/>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2:116" x14ac:dyDescent="0.4">
      <c r="D820" t="s">
        <v>784</v>
      </c>
      <c r="E820" s="8" t="str">
        <f t="shared" si="1168"/>
        <v>820 HOURLY-PV</v>
      </c>
      <c r="G820" s="95" t="str">
        <f>"Revenue - "&amp;G828&amp;":"</f>
        <v>Revenue - (Primary label):</v>
      </c>
      <c r="H820" s="12"/>
      <c r="I820" s="60"/>
      <c r="J820" s="60"/>
      <c r="K820" s="8"/>
      <c r="L820" s="8"/>
      <c r="M820" s="8"/>
      <c r="N820" s="8"/>
      <c r="O820" s="8"/>
      <c r="P820" s="8"/>
      <c r="R820" s="19"/>
      <c r="S820" s="19"/>
      <c r="T820" s="19"/>
      <c r="U820" s="19"/>
      <c r="V820" s="19"/>
      <c r="W820" s="19"/>
      <c r="X820" s="19"/>
      <c r="Y820" s="19"/>
      <c r="Z820" s="19"/>
      <c r="AA820" s="19"/>
      <c r="AB820" s="19"/>
      <c r="AC820" s="19"/>
      <c r="AD820" s="19"/>
      <c r="AE820" s="19"/>
      <c r="AF820" s="19"/>
      <c r="AG820" s="19"/>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c r="CK820" s="19"/>
      <c r="CL820" s="19"/>
      <c r="CN820" s="60"/>
      <c r="CO820" s="19"/>
      <c r="CP820" s="19"/>
      <c r="CQ820" s="19"/>
      <c r="CR820" s="19"/>
      <c r="CS820" s="19"/>
      <c r="CT820" s="19"/>
      <c r="CU820" s="19"/>
      <c r="CV820" s="19"/>
      <c r="CW820" s="19"/>
      <c r="CX820" s="19"/>
      <c r="CY820" s="19"/>
      <c r="CZ820" s="19"/>
      <c r="DA820" s="19"/>
      <c r="DB820" s="19"/>
      <c r="DC820" s="19"/>
      <c r="DD820" s="19"/>
      <c r="DE820" s="19"/>
      <c r="DF820" s="19"/>
      <c r="DG820" s="19"/>
      <c r="DH820" s="19"/>
      <c r="DI820" s="19"/>
      <c r="DJ820" s="19"/>
      <c r="DK820" s="19"/>
      <c r="DL820" s="19"/>
    </row>
    <row r="821" spans="2:116" x14ac:dyDescent="0.4">
      <c r="D821" t="s">
        <v>784</v>
      </c>
      <c r="E821" s="8" t="str">
        <f t="shared" si="1168"/>
        <v>821 HOURLY-PV</v>
      </c>
      <c r="G821" s="145" t="s">
        <v>787</v>
      </c>
      <c r="H821" s="12"/>
      <c r="I821" s="60"/>
      <c r="J821" s="60"/>
      <c r="K821" s="139">
        <v>50</v>
      </c>
      <c r="L821" s="139">
        <v>50</v>
      </c>
      <c r="M821" s="139">
        <v>50</v>
      </c>
      <c r="N821" s="139">
        <v>50</v>
      </c>
      <c r="O821" s="139">
        <v>50</v>
      </c>
      <c r="P821" s="139">
        <v>50</v>
      </c>
      <c r="R821" s="19"/>
      <c r="S821" s="140" cm="1">
        <f t="array" ref="S821">INDEX($K:$P,ROW(),MATCH(S$3,$K$2:$P$2,0))</f>
        <v>50</v>
      </c>
      <c r="T821" s="140" cm="1">
        <f t="array" ref="T821">INDEX($K:$P,ROW(),MATCH(T$3,$K$2:$P$2,0))</f>
        <v>50</v>
      </c>
      <c r="U821" s="140" cm="1">
        <f t="array" ref="U821">INDEX($K:$P,ROW(),MATCH(U$3,$K$2:$P$2,0))</f>
        <v>50</v>
      </c>
      <c r="V821" s="140" cm="1">
        <f t="array" ref="V821">INDEX($K:$P,ROW(),MATCH(V$3,$K$2:$P$2,0))</f>
        <v>50</v>
      </c>
      <c r="W821" s="140" cm="1">
        <f t="array" ref="W821">INDEX($K:$P,ROW(),MATCH(W$3,$K$2:$P$2,0))</f>
        <v>50</v>
      </c>
      <c r="X821" s="140" cm="1">
        <f t="array" ref="X821">INDEX($K:$P,ROW(),MATCH(X$3,$K$2:$P$2,0))</f>
        <v>50</v>
      </c>
      <c r="Y821" s="140" cm="1">
        <f t="array" ref="Y821">INDEX($K:$P,ROW(),MATCH(Y$3,$K$2:$P$2,0))</f>
        <v>50</v>
      </c>
      <c r="Z821" s="140" cm="1">
        <f t="array" ref="Z821">INDEX($K:$P,ROW(),MATCH(Z$3,$K$2:$P$2,0))</f>
        <v>50</v>
      </c>
      <c r="AA821" s="140" cm="1">
        <f t="array" ref="AA821">INDEX($K:$P,ROW(),MATCH(AA$3,$K$2:$P$2,0))</f>
        <v>50</v>
      </c>
      <c r="AB821" s="140" cm="1">
        <f t="array" ref="AB821">INDEX($K:$P,ROW(),MATCH(AB$3,$K$2:$P$2,0))</f>
        <v>50</v>
      </c>
      <c r="AC821" s="140" cm="1">
        <f t="array" ref="AC821">INDEX($K:$P,ROW(),MATCH(AC$3,$K$2:$P$2,0))</f>
        <v>50</v>
      </c>
      <c r="AD821" s="140" cm="1">
        <f t="array" ref="AD821">INDEX($K:$P,ROW(),MATCH(AD$3,$K$2:$P$2,0))</f>
        <v>50</v>
      </c>
      <c r="AE821" s="140" cm="1">
        <f t="array" ref="AE821">INDEX($K:$P,ROW(),MATCH(AE$3,$K$2:$P$2,0))</f>
        <v>50</v>
      </c>
      <c r="AF821" s="140" cm="1">
        <f t="array" ref="AF821">INDEX($K:$P,ROW(),MATCH(AF$3,$K$2:$P$2,0))</f>
        <v>50</v>
      </c>
      <c r="AG821" s="140" cm="1">
        <f t="array" ref="AG821">INDEX($K:$P,ROW(),MATCH(AG$3,$K$2:$P$2,0))</f>
        <v>50</v>
      </c>
      <c r="AH821" s="140" cm="1">
        <f t="array" ref="AH821">INDEX($K:$P,ROW(),MATCH(AH$3,$K$2:$P$2,0))</f>
        <v>50</v>
      </c>
      <c r="AI821" s="140" cm="1">
        <f t="array" ref="AI821">INDEX($K:$P,ROW(),MATCH(AI$3,$K$2:$P$2,0))</f>
        <v>50</v>
      </c>
      <c r="AJ821" s="140" cm="1">
        <f t="array" ref="AJ821">INDEX($K:$P,ROW(),MATCH(AJ$3,$K$2:$P$2,0))</f>
        <v>50</v>
      </c>
      <c r="AK821" s="140" cm="1">
        <f t="array" ref="AK821">INDEX($K:$P,ROW(),MATCH(AK$3,$K$2:$P$2,0))</f>
        <v>50</v>
      </c>
      <c r="AL821" s="140" cm="1">
        <f t="array" ref="AL821">INDEX($K:$P,ROW(),MATCH(AL$3,$K$2:$P$2,0))</f>
        <v>50</v>
      </c>
      <c r="AM821" s="140" cm="1">
        <f t="array" ref="AM821">INDEX($K:$P,ROW(),MATCH(AM$3,$K$2:$P$2,0))</f>
        <v>50</v>
      </c>
      <c r="AN821" s="140" cm="1">
        <f t="array" ref="AN821">INDEX($K:$P,ROW(),MATCH(AN$3,$K$2:$P$2,0))</f>
        <v>50</v>
      </c>
      <c r="AO821" s="140" cm="1">
        <f t="array" ref="AO821">INDEX($K:$P,ROW(),MATCH(AO$3,$K$2:$P$2,0))</f>
        <v>50</v>
      </c>
      <c r="AP821" s="140" cm="1">
        <f t="array" ref="AP821">INDEX($K:$P,ROW(),MATCH(AP$3,$K$2:$P$2,0))</f>
        <v>50</v>
      </c>
      <c r="AQ821" s="140" cm="1">
        <f t="array" ref="AQ821">INDEX($K:$P,ROW(),MATCH(AQ$3,$K$2:$P$2,0))</f>
        <v>50</v>
      </c>
      <c r="AR821" s="140" cm="1">
        <f t="array" ref="AR821">INDEX($K:$P,ROW(),MATCH(AR$3,$K$2:$P$2,0))</f>
        <v>50</v>
      </c>
      <c r="AS821" s="140" cm="1">
        <f t="array" ref="AS821">INDEX($K:$P,ROW(),MATCH(AS$3,$K$2:$P$2,0))</f>
        <v>50</v>
      </c>
      <c r="AT821" s="140" cm="1">
        <f t="array" ref="AT821">INDEX($K:$P,ROW(),MATCH(AT$3,$K$2:$P$2,0))</f>
        <v>50</v>
      </c>
      <c r="AU821" s="140" cm="1">
        <f t="array" ref="AU821">INDEX($K:$P,ROW(),MATCH(AU$3,$K$2:$P$2,0))</f>
        <v>50</v>
      </c>
      <c r="AV821" s="140" cm="1">
        <f t="array" ref="AV821">INDEX($K:$P,ROW(),MATCH(AV$3,$K$2:$P$2,0))</f>
        <v>50</v>
      </c>
      <c r="AW821" s="140" cm="1">
        <f t="array" ref="AW821">INDEX($K:$P,ROW(),MATCH(AW$3,$K$2:$P$2,0))</f>
        <v>50</v>
      </c>
      <c r="AX821" s="140" cm="1">
        <f t="array" ref="AX821">INDEX($K:$P,ROW(),MATCH(AX$3,$K$2:$P$2,0))</f>
        <v>50</v>
      </c>
      <c r="AY821" s="140" cm="1">
        <f t="array" ref="AY821">INDEX($K:$P,ROW(),MATCH(AY$3,$K$2:$P$2,0))</f>
        <v>50</v>
      </c>
      <c r="AZ821" s="140" cm="1">
        <f t="array" ref="AZ821">INDEX($K:$P,ROW(),MATCH(AZ$3,$K$2:$P$2,0))</f>
        <v>50</v>
      </c>
      <c r="BA821" s="140" cm="1">
        <f t="array" ref="BA821">INDEX($K:$P,ROW(),MATCH(BA$3,$K$2:$P$2,0))</f>
        <v>50</v>
      </c>
      <c r="BB821" s="140" cm="1">
        <f t="array" ref="BB821">INDEX($K:$P,ROW(),MATCH(BB$3,$K$2:$P$2,0))</f>
        <v>50</v>
      </c>
      <c r="BC821" s="140" cm="1">
        <f t="array" ref="BC821">INDEX($K:$P,ROW(),MATCH(BC$3,$K$2:$P$2,0))</f>
        <v>50</v>
      </c>
      <c r="BD821" s="140" cm="1">
        <f t="array" ref="BD821">INDEX($K:$P,ROW(),MATCH(BD$3,$K$2:$P$2,0))</f>
        <v>50</v>
      </c>
      <c r="BE821" s="140" cm="1">
        <f t="array" ref="BE821">INDEX($K:$P,ROW(),MATCH(BE$3,$K$2:$P$2,0))</f>
        <v>50</v>
      </c>
      <c r="BF821" s="140" cm="1">
        <f t="array" ref="BF821">INDEX($K:$P,ROW(),MATCH(BF$3,$K$2:$P$2,0))</f>
        <v>50</v>
      </c>
      <c r="BG821" s="140" cm="1">
        <f t="array" ref="BG821">INDEX($K:$P,ROW(),MATCH(BG$3,$K$2:$P$2,0))</f>
        <v>50</v>
      </c>
      <c r="BH821" s="140" cm="1">
        <f t="array" ref="BH821">INDEX($K:$P,ROW(),MATCH(BH$3,$K$2:$P$2,0))</f>
        <v>50</v>
      </c>
      <c r="BI821" s="140" cm="1">
        <f t="array" ref="BI821">INDEX($K:$P,ROW(),MATCH(BI$3,$K$2:$P$2,0))</f>
        <v>50</v>
      </c>
      <c r="BJ821" s="140" cm="1">
        <f t="array" ref="BJ821">INDEX($K:$P,ROW(),MATCH(BJ$3,$K$2:$P$2,0))</f>
        <v>50</v>
      </c>
      <c r="BK821" s="140" cm="1">
        <f t="array" ref="BK821">INDEX($K:$P,ROW(),MATCH(BK$3,$K$2:$P$2,0))</f>
        <v>50</v>
      </c>
      <c r="BL821" s="140" cm="1">
        <f t="array" ref="BL821">INDEX($K:$P,ROW(),MATCH(BL$3,$K$2:$P$2,0))</f>
        <v>50</v>
      </c>
      <c r="BM821" s="140" cm="1">
        <f t="array" ref="BM821">INDEX($K:$P,ROW(),MATCH(BM$3,$K$2:$P$2,0))</f>
        <v>50</v>
      </c>
      <c r="BN821" s="140" cm="1">
        <f t="array" ref="BN821">INDEX($K:$P,ROW(),MATCH(BN$3,$K$2:$P$2,0))</f>
        <v>50</v>
      </c>
      <c r="BO821" s="140" cm="1">
        <f t="array" ref="BO821">INDEX($K:$P,ROW(),MATCH(BO$3,$K$2:$P$2,0))</f>
        <v>50</v>
      </c>
      <c r="BP821" s="140" cm="1">
        <f t="array" ref="BP821">INDEX($K:$P,ROW(),MATCH(BP$3,$K$2:$P$2,0))</f>
        <v>50</v>
      </c>
      <c r="BQ821" s="140" cm="1">
        <f t="array" ref="BQ821">INDEX($K:$P,ROW(),MATCH(BQ$3,$K$2:$P$2,0))</f>
        <v>50</v>
      </c>
      <c r="BR821" s="140" cm="1">
        <f t="array" ref="BR821">INDEX($K:$P,ROW(),MATCH(BR$3,$K$2:$P$2,0))</f>
        <v>50</v>
      </c>
      <c r="BS821" s="140" cm="1">
        <f t="array" ref="BS821">INDEX($K:$P,ROW(),MATCH(BS$3,$K$2:$P$2,0))</f>
        <v>50</v>
      </c>
      <c r="BT821" s="140" cm="1">
        <f t="array" ref="BT821">INDEX($K:$P,ROW(),MATCH(BT$3,$K$2:$P$2,0))</f>
        <v>50</v>
      </c>
      <c r="BU821" s="140" cm="1">
        <f t="array" ref="BU821">INDEX($K:$P,ROW(),MATCH(BU$3,$K$2:$P$2,0))</f>
        <v>50</v>
      </c>
      <c r="BV821" s="140" cm="1">
        <f t="array" ref="BV821">INDEX($K:$P,ROW(),MATCH(BV$3,$K$2:$P$2,0))</f>
        <v>50</v>
      </c>
      <c r="BW821" s="140" cm="1">
        <f t="array" ref="BW821">INDEX($K:$P,ROW(),MATCH(BW$3,$K$2:$P$2,0))</f>
        <v>50</v>
      </c>
      <c r="BX821" s="140" cm="1">
        <f t="array" ref="BX821">INDEX($K:$P,ROW(),MATCH(BX$3,$K$2:$P$2,0))</f>
        <v>50</v>
      </c>
      <c r="BY821" s="140" cm="1">
        <f t="array" ref="BY821">INDEX($K:$P,ROW(),MATCH(BY$3,$K$2:$P$2,0))</f>
        <v>50</v>
      </c>
      <c r="BZ821" s="140" cm="1">
        <f t="array" ref="BZ821">INDEX($K:$P,ROW(),MATCH(BZ$3,$K$2:$P$2,0))</f>
        <v>50</v>
      </c>
      <c r="CA821" s="140" cm="1">
        <f t="array" ref="CA821">INDEX($K:$P,ROW(),MATCH(CA$3,$K$2:$P$2,0))</f>
        <v>50</v>
      </c>
      <c r="CB821" s="140" cm="1">
        <f t="array" ref="CB821">INDEX($K:$P,ROW(),MATCH(CB$3,$K$2:$P$2,0))</f>
        <v>50</v>
      </c>
      <c r="CC821" s="140" cm="1">
        <f t="array" ref="CC821">INDEX($K:$P,ROW(),MATCH(CC$3,$K$2:$P$2,0))</f>
        <v>50</v>
      </c>
      <c r="CD821" s="140" cm="1">
        <f t="array" ref="CD821">INDEX($K:$P,ROW(),MATCH(CD$3,$K$2:$P$2,0))</f>
        <v>50</v>
      </c>
      <c r="CE821" s="140" cm="1">
        <f t="array" ref="CE821">INDEX($K:$P,ROW(),MATCH(CE$3,$K$2:$P$2,0))</f>
        <v>50</v>
      </c>
      <c r="CF821" s="140" cm="1">
        <f t="array" ref="CF821">INDEX($K:$P,ROW(),MATCH(CF$3,$K$2:$P$2,0))</f>
        <v>50</v>
      </c>
      <c r="CG821" s="140" cm="1">
        <f t="array" ref="CG821">INDEX($K:$P,ROW(),MATCH(CG$3,$K$2:$P$2,0))</f>
        <v>50</v>
      </c>
      <c r="CH821" s="140" cm="1">
        <f t="array" ref="CH821">INDEX($K:$P,ROW(),MATCH(CH$3,$K$2:$P$2,0))</f>
        <v>50</v>
      </c>
      <c r="CI821" s="140" cm="1">
        <f t="array" ref="CI821">INDEX($K:$P,ROW(),MATCH(CI$3,$K$2:$P$2,0))</f>
        <v>50</v>
      </c>
      <c r="CJ821" s="140" cm="1">
        <f t="array" ref="CJ821">INDEX($K:$P,ROW(),MATCH(CJ$3,$K$2:$P$2,0))</f>
        <v>50</v>
      </c>
      <c r="CK821" s="140" cm="1">
        <f t="array" ref="CK821">INDEX($K:$P,ROW(),MATCH(CK$3,$K$2:$P$2,0))</f>
        <v>50</v>
      </c>
      <c r="CL821" s="140" cm="1">
        <f t="array" ref="CL821">INDEX($K:$P,ROW(),MATCH(CL$3,$K$2:$P$2,0))</f>
        <v>50</v>
      </c>
      <c r="CM821" s="238"/>
      <c r="CN821" s="336"/>
      <c r="CO821" s="140" t="e" cm="1">
        <f t="array" ref="CO821">INDEX($K:$P,ROW(),MATCH(CO$3,$K$2:$P$2,0))</f>
        <v>#N/A</v>
      </c>
      <c r="CP821" s="140" t="e" cm="1">
        <f t="array" ref="CP821">INDEX($K:$P,ROW(),MATCH(CP$3,$K$2:$P$2,0))</f>
        <v>#N/A</v>
      </c>
      <c r="CQ821" s="140" t="e" cm="1">
        <f t="array" ref="CQ821">INDEX($K:$P,ROW(),MATCH(CQ$3,$K$2:$P$2,0))</f>
        <v>#N/A</v>
      </c>
      <c r="CR821" s="140" t="e" cm="1">
        <f t="array" ref="CR821">INDEX($K:$P,ROW(),MATCH(CR$3,$K$2:$P$2,0))</f>
        <v>#N/A</v>
      </c>
      <c r="CS821" s="140" t="e" cm="1">
        <f t="array" ref="CS821">INDEX($K:$P,ROW(),MATCH(CS$3,$K$2:$P$2,0))</f>
        <v>#N/A</v>
      </c>
      <c r="CT821" s="140" t="e" cm="1">
        <f t="array" ref="CT821">INDEX($K:$P,ROW(),MATCH(CT$3,$K$2:$P$2,0))</f>
        <v>#N/A</v>
      </c>
      <c r="CU821" s="140" t="e" cm="1">
        <f t="array" ref="CU821">INDEX($K:$P,ROW(),MATCH(CU$3,$K$2:$P$2,0))</f>
        <v>#N/A</v>
      </c>
      <c r="CV821" s="140" t="e" cm="1">
        <f t="array" ref="CV821">INDEX($K:$P,ROW(),MATCH(CV$3,$K$2:$P$2,0))</f>
        <v>#N/A</v>
      </c>
      <c r="CW821" s="140" t="e" cm="1">
        <f t="array" ref="CW821">INDEX($K:$P,ROW(),MATCH(CW$3,$K$2:$P$2,0))</f>
        <v>#N/A</v>
      </c>
      <c r="CX821" s="140" t="e" cm="1">
        <f t="array" ref="CX821">INDEX($K:$P,ROW(),MATCH(CX$3,$K$2:$P$2,0))</f>
        <v>#N/A</v>
      </c>
      <c r="CY821" s="140" t="e" cm="1">
        <f t="array" ref="CY821">INDEX($K:$P,ROW(),MATCH(CY$3,$K$2:$P$2,0))</f>
        <v>#N/A</v>
      </c>
      <c r="CZ821" s="140" t="e" cm="1">
        <f t="array" ref="CZ821">INDEX($K:$P,ROW(),MATCH(CZ$3,$K$2:$P$2,0))</f>
        <v>#N/A</v>
      </c>
      <c r="DA821" s="140" t="e" cm="1">
        <f t="array" ref="DA821">INDEX($K:$P,ROW(),MATCH(DA$3,$K$2:$P$2,0))</f>
        <v>#N/A</v>
      </c>
      <c r="DB821" s="140" t="e" cm="1">
        <f t="array" ref="DB821">INDEX($K:$P,ROW(),MATCH(DB$3,$K$2:$P$2,0))</f>
        <v>#N/A</v>
      </c>
      <c r="DC821" s="140" t="e" cm="1">
        <f t="array" ref="DC821">INDEX($K:$P,ROW(),MATCH(DC$3,$K$2:$P$2,0))</f>
        <v>#N/A</v>
      </c>
      <c r="DD821" s="140" t="e" cm="1">
        <f t="array" ref="DD821">INDEX($K:$P,ROW(),MATCH(DD$3,$K$2:$P$2,0))</f>
        <v>#N/A</v>
      </c>
      <c r="DE821" s="140" t="e" cm="1">
        <f t="array" ref="DE821">INDEX($K:$P,ROW(),MATCH(DE$3,$K$2:$P$2,0))</f>
        <v>#N/A</v>
      </c>
      <c r="DF821" s="140" t="e" cm="1">
        <f t="array" ref="DF821">INDEX($K:$P,ROW(),MATCH(DF$3,$K$2:$P$2,0))</f>
        <v>#N/A</v>
      </c>
      <c r="DG821" s="140" t="e" cm="1">
        <f t="array" ref="DG821">INDEX($K:$P,ROW(),MATCH(DG$3,$K$2:$P$2,0))</f>
        <v>#N/A</v>
      </c>
      <c r="DH821" s="140" t="e" cm="1">
        <f t="array" ref="DH821">INDEX($K:$P,ROW(),MATCH(DH$3,$K$2:$P$2,0))</f>
        <v>#N/A</v>
      </c>
      <c r="DI821" s="140" t="e" cm="1">
        <f t="array" ref="DI821">INDEX($K:$P,ROW(),MATCH(DI$3,$K$2:$P$2,0))</f>
        <v>#N/A</v>
      </c>
      <c r="DJ821" s="140" t="e" cm="1">
        <f t="array" ref="DJ821">INDEX($K:$P,ROW(),MATCH(DJ$3,$K$2:$P$2,0))</f>
        <v>#N/A</v>
      </c>
      <c r="DK821" s="140" t="e" cm="1">
        <f t="array" ref="DK821">INDEX($K:$P,ROW(),MATCH(DK$3,$K$2:$P$2,0))</f>
        <v>#N/A</v>
      </c>
      <c r="DL821" s="140" t="e" cm="1">
        <f t="array" ref="DL821">INDEX($K:$P,ROW(),MATCH(DL$3,$K$2:$P$2,0))</f>
        <v>#N/A</v>
      </c>
    </row>
    <row r="822" spans="2:116" x14ac:dyDescent="0.4">
      <c r="C822" t="s">
        <v>198</v>
      </c>
      <c r="D822" t="s">
        <v>784</v>
      </c>
      <c r="E822" s="8" t="str">
        <f t="shared" si="1166"/>
        <v>822 HOURLY-PV</v>
      </c>
      <c r="G822" s="126" t="str">
        <f>"Revenue - "&amp;G828</f>
        <v>Revenue - (Primary label)</v>
      </c>
      <c r="H822" s="27"/>
      <c r="I822" s="78"/>
      <c r="J822" s="78"/>
      <c r="K822" s="33">
        <f t="shared" ref="K822:P822" ca="1" si="1170">SUMIF($3:$3,K$2,822:822)</f>
        <v>300000000</v>
      </c>
      <c r="L822" s="33">
        <f t="shared" ca="1" si="1170"/>
        <v>300000000</v>
      </c>
      <c r="M822" s="33">
        <f t="shared" ca="1" si="1170"/>
        <v>300000000</v>
      </c>
      <c r="N822" s="33">
        <f t="shared" ca="1" si="1170"/>
        <v>300000000</v>
      </c>
      <c r="O822" s="33">
        <f t="shared" ca="1" si="1170"/>
        <v>300000000</v>
      </c>
      <c r="P822" s="33">
        <f t="shared" ca="1" si="1170"/>
        <v>300000000</v>
      </c>
      <c r="R822" s="33"/>
      <c r="S822" s="33">
        <f ca="1">S818*S821</f>
        <v>25000000</v>
      </c>
      <c r="T822" s="33">
        <f t="shared" ref="T822:CE822" ca="1" si="1171">T818*T821</f>
        <v>25000000</v>
      </c>
      <c r="U822" s="33">
        <f t="shared" ca="1" si="1171"/>
        <v>25000000</v>
      </c>
      <c r="V822" s="33">
        <f t="shared" ca="1" si="1171"/>
        <v>25000000</v>
      </c>
      <c r="W822" s="33">
        <f t="shared" ca="1" si="1171"/>
        <v>25000000</v>
      </c>
      <c r="X822" s="33">
        <f t="shared" ca="1" si="1171"/>
        <v>25000000</v>
      </c>
      <c r="Y822" s="33">
        <f t="shared" ca="1" si="1171"/>
        <v>25000000</v>
      </c>
      <c r="Z822" s="33">
        <f t="shared" ca="1" si="1171"/>
        <v>25000000</v>
      </c>
      <c r="AA822" s="33">
        <f t="shared" ca="1" si="1171"/>
        <v>25000000</v>
      </c>
      <c r="AB822" s="33">
        <f t="shared" ca="1" si="1171"/>
        <v>25000000</v>
      </c>
      <c r="AC822" s="33">
        <f t="shared" ca="1" si="1171"/>
        <v>25000000</v>
      </c>
      <c r="AD822" s="33">
        <f t="shared" ca="1" si="1171"/>
        <v>25000000</v>
      </c>
      <c r="AE822" s="33">
        <f t="shared" ca="1" si="1171"/>
        <v>25000000</v>
      </c>
      <c r="AF822" s="33">
        <f t="shared" ca="1" si="1171"/>
        <v>25000000</v>
      </c>
      <c r="AG822" s="33">
        <f t="shared" ca="1" si="1171"/>
        <v>25000000</v>
      </c>
      <c r="AH822" s="33">
        <f t="shared" ca="1" si="1171"/>
        <v>25000000</v>
      </c>
      <c r="AI822" s="33">
        <f t="shared" ca="1" si="1171"/>
        <v>25000000</v>
      </c>
      <c r="AJ822" s="33">
        <f t="shared" ca="1" si="1171"/>
        <v>25000000</v>
      </c>
      <c r="AK822" s="33">
        <f t="shared" ca="1" si="1171"/>
        <v>25000000</v>
      </c>
      <c r="AL822" s="33">
        <f t="shared" ca="1" si="1171"/>
        <v>25000000</v>
      </c>
      <c r="AM822" s="33">
        <f t="shared" ca="1" si="1171"/>
        <v>25000000</v>
      </c>
      <c r="AN822" s="33">
        <f t="shared" ca="1" si="1171"/>
        <v>25000000</v>
      </c>
      <c r="AO822" s="33">
        <f t="shared" ca="1" si="1171"/>
        <v>25000000</v>
      </c>
      <c r="AP822" s="33">
        <f t="shared" ca="1" si="1171"/>
        <v>25000000</v>
      </c>
      <c r="AQ822" s="33">
        <f t="shared" ca="1" si="1171"/>
        <v>25000000</v>
      </c>
      <c r="AR822" s="33">
        <f t="shared" ca="1" si="1171"/>
        <v>25000000</v>
      </c>
      <c r="AS822" s="33">
        <f t="shared" ca="1" si="1171"/>
        <v>25000000</v>
      </c>
      <c r="AT822" s="33">
        <f t="shared" ca="1" si="1171"/>
        <v>25000000</v>
      </c>
      <c r="AU822" s="33">
        <f t="shared" ca="1" si="1171"/>
        <v>25000000</v>
      </c>
      <c r="AV822" s="33">
        <f t="shared" ca="1" si="1171"/>
        <v>25000000</v>
      </c>
      <c r="AW822" s="33">
        <f t="shared" ca="1" si="1171"/>
        <v>25000000</v>
      </c>
      <c r="AX822" s="33">
        <f t="shared" ca="1" si="1171"/>
        <v>25000000</v>
      </c>
      <c r="AY822" s="33">
        <f t="shared" ca="1" si="1171"/>
        <v>25000000</v>
      </c>
      <c r="AZ822" s="33">
        <f t="shared" ca="1" si="1171"/>
        <v>25000000</v>
      </c>
      <c r="BA822" s="33">
        <f t="shared" ca="1" si="1171"/>
        <v>25000000</v>
      </c>
      <c r="BB822" s="33">
        <f t="shared" ca="1" si="1171"/>
        <v>25000000</v>
      </c>
      <c r="BC822" s="33">
        <f t="shared" ca="1" si="1171"/>
        <v>25000000</v>
      </c>
      <c r="BD822" s="33">
        <f t="shared" ca="1" si="1171"/>
        <v>25000000</v>
      </c>
      <c r="BE822" s="33">
        <f t="shared" ca="1" si="1171"/>
        <v>25000000</v>
      </c>
      <c r="BF822" s="33">
        <f t="shared" ca="1" si="1171"/>
        <v>25000000</v>
      </c>
      <c r="BG822" s="33">
        <f t="shared" ca="1" si="1171"/>
        <v>25000000</v>
      </c>
      <c r="BH822" s="33">
        <f t="shared" ca="1" si="1171"/>
        <v>25000000</v>
      </c>
      <c r="BI822" s="33">
        <f t="shared" ca="1" si="1171"/>
        <v>25000000</v>
      </c>
      <c r="BJ822" s="33">
        <f t="shared" ca="1" si="1171"/>
        <v>25000000</v>
      </c>
      <c r="BK822" s="33">
        <f t="shared" ca="1" si="1171"/>
        <v>25000000</v>
      </c>
      <c r="BL822" s="33">
        <f t="shared" ca="1" si="1171"/>
        <v>25000000</v>
      </c>
      <c r="BM822" s="33">
        <f t="shared" ca="1" si="1171"/>
        <v>25000000</v>
      </c>
      <c r="BN822" s="33">
        <f t="shared" ca="1" si="1171"/>
        <v>25000000</v>
      </c>
      <c r="BO822" s="33">
        <f t="shared" ca="1" si="1171"/>
        <v>25000000</v>
      </c>
      <c r="BP822" s="33">
        <f t="shared" ca="1" si="1171"/>
        <v>25000000</v>
      </c>
      <c r="BQ822" s="33">
        <f t="shared" ca="1" si="1171"/>
        <v>25000000</v>
      </c>
      <c r="BR822" s="33">
        <f t="shared" ca="1" si="1171"/>
        <v>25000000</v>
      </c>
      <c r="BS822" s="33">
        <f t="shared" ca="1" si="1171"/>
        <v>25000000</v>
      </c>
      <c r="BT822" s="33">
        <f t="shared" ca="1" si="1171"/>
        <v>25000000</v>
      </c>
      <c r="BU822" s="33">
        <f t="shared" ca="1" si="1171"/>
        <v>25000000</v>
      </c>
      <c r="BV822" s="33">
        <f t="shared" ca="1" si="1171"/>
        <v>25000000</v>
      </c>
      <c r="BW822" s="33">
        <f t="shared" ca="1" si="1171"/>
        <v>25000000</v>
      </c>
      <c r="BX822" s="33">
        <f t="shared" ca="1" si="1171"/>
        <v>25000000</v>
      </c>
      <c r="BY822" s="33">
        <f t="shared" ca="1" si="1171"/>
        <v>25000000</v>
      </c>
      <c r="BZ822" s="33">
        <f t="shared" ca="1" si="1171"/>
        <v>25000000</v>
      </c>
      <c r="CA822" s="33">
        <f t="shared" ca="1" si="1171"/>
        <v>25000000</v>
      </c>
      <c r="CB822" s="33">
        <f t="shared" ca="1" si="1171"/>
        <v>25000000</v>
      </c>
      <c r="CC822" s="33">
        <f t="shared" ca="1" si="1171"/>
        <v>25000000</v>
      </c>
      <c r="CD822" s="33">
        <f t="shared" ca="1" si="1171"/>
        <v>25000000</v>
      </c>
      <c r="CE822" s="33">
        <f t="shared" ca="1" si="1171"/>
        <v>25000000</v>
      </c>
      <c r="CF822" s="33">
        <f t="shared" ref="CF822:DL822" ca="1" si="1172">CF818*CF821</f>
        <v>25000000</v>
      </c>
      <c r="CG822" s="33">
        <f t="shared" ca="1" si="1172"/>
        <v>25000000</v>
      </c>
      <c r="CH822" s="33">
        <f t="shared" ca="1" si="1172"/>
        <v>25000000</v>
      </c>
      <c r="CI822" s="33">
        <f t="shared" ca="1" si="1172"/>
        <v>25000000</v>
      </c>
      <c r="CJ822" s="33">
        <f t="shared" ca="1" si="1172"/>
        <v>25000000</v>
      </c>
      <c r="CK822" s="33">
        <f t="shared" ca="1" si="1172"/>
        <v>25000000</v>
      </c>
      <c r="CL822" s="33">
        <f t="shared" ca="1" si="1172"/>
        <v>25000000</v>
      </c>
      <c r="CM822" s="33" t="e">
        <f t="shared" ca="1" si="1172"/>
        <v>#REF!</v>
      </c>
      <c r="CN822" s="33" t="e">
        <f t="shared" ca="1" si="1172"/>
        <v>#REF!</v>
      </c>
      <c r="CO822" s="33" t="e">
        <f t="shared" ca="1" si="1172"/>
        <v>#N/A</v>
      </c>
      <c r="CP822" s="33" t="e">
        <f t="shared" ca="1" si="1172"/>
        <v>#N/A</v>
      </c>
      <c r="CQ822" s="33" t="e">
        <f t="shared" ca="1" si="1172"/>
        <v>#N/A</v>
      </c>
      <c r="CR822" s="33" t="e">
        <f t="shared" ca="1" si="1172"/>
        <v>#N/A</v>
      </c>
      <c r="CS822" s="33" t="e">
        <f t="shared" ca="1" si="1172"/>
        <v>#N/A</v>
      </c>
      <c r="CT822" s="33" t="e">
        <f t="shared" ca="1" si="1172"/>
        <v>#N/A</v>
      </c>
      <c r="CU822" s="33" t="e">
        <f t="shared" ca="1" si="1172"/>
        <v>#N/A</v>
      </c>
      <c r="CV822" s="33" t="e">
        <f t="shared" ca="1" si="1172"/>
        <v>#N/A</v>
      </c>
      <c r="CW822" s="33" t="e">
        <f t="shared" ca="1" si="1172"/>
        <v>#N/A</v>
      </c>
      <c r="CX822" s="33" t="e">
        <f t="shared" ca="1" si="1172"/>
        <v>#N/A</v>
      </c>
      <c r="CY822" s="33" t="e">
        <f t="shared" ca="1" si="1172"/>
        <v>#N/A</v>
      </c>
      <c r="CZ822" s="33" t="e">
        <f t="shared" ca="1" si="1172"/>
        <v>#N/A</v>
      </c>
      <c r="DA822" s="33" t="e">
        <f t="shared" ca="1" si="1172"/>
        <v>#N/A</v>
      </c>
      <c r="DB822" s="33" t="e">
        <f t="shared" ca="1" si="1172"/>
        <v>#N/A</v>
      </c>
      <c r="DC822" s="33" t="e">
        <f t="shared" ca="1" si="1172"/>
        <v>#N/A</v>
      </c>
      <c r="DD822" s="33" t="e">
        <f t="shared" ca="1" si="1172"/>
        <v>#N/A</v>
      </c>
      <c r="DE822" s="33" t="e">
        <f t="shared" ca="1" si="1172"/>
        <v>#N/A</v>
      </c>
      <c r="DF822" s="33" t="e">
        <f t="shared" ca="1" si="1172"/>
        <v>#N/A</v>
      </c>
      <c r="DG822" s="33" t="e">
        <f t="shared" ca="1" si="1172"/>
        <v>#N/A</v>
      </c>
      <c r="DH822" s="33" t="e">
        <f t="shared" ca="1" si="1172"/>
        <v>#N/A</v>
      </c>
      <c r="DI822" s="33" t="e">
        <f t="shared" ca="1" si="1172"/>
        <v>#N/A</v>
      </c>
      <c r="DJ822" s="33" t="e">
        <f t="shared" ca="1" si="1172"/>
        <v>#N/A</v>
      </c>
      <c r="DK822" s="33" t="e">
        <f t="shared" ca="1" si="1172"/>
        <v>#N/A</v>
      </c>
      <c r="DL822" s="33" t="e">
        <f t="shared" ca="1" si="1172"/>
        <v>#N/A</v>
      </c>
    </row>
    <row r="823" spans="2:116" x14ac:dyDescent="0.4">
      <c r="D823" t="s">
        <v>784</v>
      </c>
      <c r="E823" s="8" t="str">
        <f t="shared" si="1166"/>
        <v>823 HOURLY-PV</v>
      </c>
      <c r="G823" s="126"/>
      <c r="H823" s="27"/>
      <c r="I823" s="78"/>
      <c r="J823" s="78"/>
      <c r="K823" s="33"/>
      <c r="L823" s="33"/>
      <c r="M823" s="33"/>
      <c r="N823" s="33"/>
      <c r="O823" s="33"/>
      <c r="P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3"/>
      <c r="AV823" s="33"/>
      <c r="AW823" s="33"/>
      <c r="AX823" s="33"/>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c r="BV823" s="33"/>
      <c r="BW823" s="33"/>
      <c r="BX823" s="33"/>
      <c r="BY823" s="33"/>
      <c r="BZ823" s="33"/>
      <c r="CA823" s="33"/>
      <c r="CB823" s="33"/>
      <c r="CC823" s="33"/>
      <c r="CD823" s="33"/>
      <c r="CE823" s="33"/>
      <c r="CF823" s="33"/>
      <c r="CG823" s="33"/>
      <c r="CH823" s="33"/>
      <c r="CI823" s="33"/>
      <c r="CJ823" s="33"/>
      <c r="CK823" s="33"/>
      <c r="CL823" s="33"/>
      <c r="CN823" s="78"/>
      <c r="CO823" s="33"/>
      <c r="CP823" s="33"/>
      <c r="CQ823" s="33"/>
      <c r="CR823" s="33"/>
      <c r="CS823" s="33"/>
      <c r="CT823" s="33"/>
      <c r="CU823" s="33"/>
      <c r="CV823" s="33"/>
      <c r="CW823" s="33"/>
      <c r="CX823" s="33"/>
      <c r="CY823" s="33"/>
      <c r="CZ823" s="33"/>
      <c r="DA823" s="33"/>
      <c r="DB823" s="33"/>
      <c r="DC823" s="33"/>
      <c r="DD823" s="33"/>
      <c r="DE823" s="33"/>
      <c r="DF823" s="33"/>
      <c r="DG823" s="33"/>
      <c r="DH823" s="33"/>
      <c r="DI823" s="33"/>
      <c r="DJ823" s="33"/>
      <c r="DK823" s="33"/>
      <c r="DL823" s="33"/>
    </row>
    <row r="824" spans="2:116" x14ac:dyDescent="0.4">
      <c r="D824" t="s">
        <v>784</v>
      </c>
      <c r="E824" s="8" t="str">
        <f t="shared" si="1166"/>
        <v>824 HOURLY-PV</v>
      </c>
      <c r="G824" s="95" t="str">
        <f>"COGS - "&amp;G832&amp;":"</f>
        <v>COGS - (Secondary label):</v>
      </c>
      <c r="H824" s="12"/>
      <c r="I824" s="60"/>
      <c r="J824" s="60"/>
      <c r="K824" s="17"/>
      <c r="L824" s="17"/>
      <c r="M824" s="17"/>
      <c r="N824" s="17"/>
      <c r="O824" s="17"/>
      <c r="P824" s="17"/>
      <c r="R824" s="19"/>
      <c r="S824" s="19"/>
      <c r="T824" s="19"/>
      <c r="U824" s="19"/>
      <c r="V824" s="19"/>
      <c r="W824" s="19"/>
      <c r="X824" s="19"/>
      <c r="Y824" s="19"/>
      <c r="Z824" s="19"/>
      <c r="AA824" s="19"/>
      <c r="AB824" s="19"/>
      <c r="AC824" s="19"/>
      <c r="AD824" s="19"/>
      <c r="AE824" s="19"/>
      <c r="AF824" s="19"/>
      <c r="AG824" s="19"/>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c r="CK824" s="19"/>
      <c r="CL824" s="19"/>
      <c r="CN824" s="60"/>
      <c r="CO824" s="19"/>
      <c r="CP824" s="19"/>
      <c r="CQ824" s="19"/>
      <c r="CR824" s="19"/>
      <c r="CS824" s="19"/>
      <c r="CT824" s="19"/>
      <c r="CU824" s="19"/>
      <c r="CV824" s="19"/>
      <c r="CW824" s="19"/>
      <c r="CX824" s="19"/>
      <c r="CY824" s="19"/>
      <c r="CZ824" s="19"/>
      <c r="DA824" s="19"/>
      <c r="DB824" s="19"/>
      <c r="DC824" s="19"/>
      <c r="DD824" s="19"/>
      <c r="DE824" s="19"/>
      <c r="DF824" s="19"/>
      <c r="DG824" s="19"/>
      <c r="DH824" s="19"/>
      <c r="DI824" s="19"/>
      <c r="DJ824" s="19"/>
      <c r="DK824" s="19"/>
      <c r="DL824" s="19"/>
    </row>
    <row r="825" spans="2:116" x14ac:dyDescent="0.4">
      <c r="D825" t="s">
        <v>784</v>
      </c>
      <c r="E825" s="8" t="str">
        <f t="shared" si="1166"/>
        <v>825 HOURLY-PV</v>
      </c>
      <c r="G825" s="145" t="s">
        <v>787</v>
      </c>
      <c r="H825" s="12"/>
      <c r="I825" s="60"/>
      <c r="J825" s="60"/>
      <c r="K825" s="139">
        <v>25</v>
      </c>
      <c r="L825" s="139">
        <v>25</v>
      </c>
      <c r="M825" s="139">
        <v>25</v>
      </c>
      <c r="N825" s="139">
        <v>25</v>
      </c>
      <c r="O825" s="139">
        <v>25</v>
      </c>
      <c r="P825" s="139">
        <v>25</v>
      </c>
      <c r="R825" s="19"/>
      <c r="S825" s="140" cm="1">
        <f t="array" ref="S825">INDEX($K:$P,ROW(),MATCH(S$3,$K$2:$P$2,0))</f>
        <v>25</v>
      </c>
      <c r="T825" s="140" cm="1">
        <f t="array" ref="T825">INDEX($K:$P,ROW(),MATCH(T$3,$K$2:$P$2,0))</f>
        <v>25</v>
      </c>
      <c r="U825" s="140" cm="1">
        <f t="array" ref="U825">INDEX($K:$P,ROW(),MATCH(U$3,$K$2:$P$2,0))</f>
        <v>25</v>
      </c>
      <c r="V825" s="140" cm="1">
        <f t="array" ref="V825">INDEX($K:$P,ROW(),MATCH(V$3,$K$2:$P$2,0))</f>
        <v>25</v>
      </c>
      <c r="W825" s="140" cm="1">
        <f t="array" ref="W825">INDEX($K:$P,ROW(),MATCH(W$3,$K$2:$P$2,0))</f>
        <v>25</v>
      </c>
      <c r="X825" s="140" cm="1">
        <f t="array" ref="X825">INDEX($K:$P,ROW(),MATCH(X$3,$K$2:$P$2,0))</f>
        <v>25</v>
      </c>
      <c r="Y825" s="140" cm="1">
        <f t="array" ref="Y825">INDEX($K:$P,ROW(),MATCH(Y$3,$K$2:$P$2,0))</f>
        <v>25</v>
      </c>
      <c r="Z825" s="140" cm="1">
        <f t="array" ref="Z825">INDEX($K:$P,ROW(),MATCH(Z$3,$K$2:$P$2,0))</f>
        <v>25</v>
      </c>
      <c r="AA825" s="140" cm="1">
        <f t="array" ref="AA825">INDEX($K:$P,ROW(),MATCH(AA$3,$K$2:$P$2,0))</f>
        <v>25</v>
      </c>
      <c r="AB825" s="140" cm="1">
        <f t="array" ref="AB825">INDEX($K:$P,ROW(),MATCH(AB$3,$K$2:$P$2,0))</f>
        <v>25</v>
      </c>
      <c r="AC825" s="140" cm="1">
        <f t="array" ref="AC825">INDEX($K:$P,ROW(),MATCH(AC$3,$K$2:$P$2,0))</f>
        <v>25</v>
      </c>
      <c r="AD825" s="140" cm="1">
        <f t="array" ref="AD825">INDEX($K:$P,ROW(),MATCH(AD$3,$K$2:$P$2,0))</f>
        <v>25</v>
      </c>
      <c r="AE825" s="140" cm="1">
        <f t="array" ref="AE825">INDEX($K:$P,ROW(),MATCH(AE$3,$K$2:$P$2,0))</f>
        <v>25</v>
      </c>
      <c r="AF825" s="140" cm="1">
        <f t="array" ref="AF825">INDEX($K:$P,ROW(),MATCH(AF$3,$K$2:$P$2,0))</f>
        <v>25</v>
      </c>
      <c r="AG825" s="140" cm="1">
        <f t="array" ref="AG825">INDEX($K:$P,ROW(),MATCH(AG$3,$K$2:$P$2,0))</f>
        <v>25</v>
      </c>
      <c r="AH825" s="140" cm="1">
        <f t="array" ref="AH825">INDEX($K:$P,ROW(),MATCH(AH$3,$K$2:$P$2,0))</f>
        <v>25</v>
      </c>
      <c r="AI825" s="140" cm="1">
        <f t="array" ref="AI825">INDEX($K:$P,ROW(),MATCH(AI$3,$K$2:$P$2,0))</f>
        <v>25</v>
      </c>
      <c r="AJ825" s="140" cm="1">
        <f t="array" ref="AJ825">INDEX($K:$P,ROW(),MATCH(AJ$3,$K$2:$P$2,0))</f>
        <v>25</v>
      </c>
      <c r="AK825" s="140" cm="1">
        <f t="array" ref="AK825">INDEX($K:$P,ROW(),MATCH(AK$3,$K$2:$P$2,0))</f>
        <v>25</v>
      </c>
      <c r="AL825" s="140" cm="1">
        <f t="array" ref="AL825">INDEX($K:$P,ROW(),MATCH(AL$3,$K$2:$P$2,0))</f>
        <v>25</v>
      </c>
      <c r="AM825" s="140" cm="1">
        <f t="array" ref="AM825">INDEX($K:$P,ROW(),MATCH(AM$3,$K$2:$P$2,0))</f>
        <v>25</v>
      </c>
      <c r="AN825" s="140" cm="1">
        <f t="array" ref="AN825">INDEX($K:$P,ROW(),MATCH(AN$3,$K$2:$P$2,0))</f>
        <v>25</v>
      </c>
      <c r="AO825" s="140" cm="1">
        <f t="array" ref="AO825">INDEX($K:$P,ROW(),MATCH(AO$3,$K$2:$P$2,0))</f>
        <v>25</v>
      </c>
      <c r="AP825" s="140" cm="1">
        <f t="array" ref="AP825">INDEX($K:$P,ROW(),MATCH(AP$3,$K$2:$P$2,0))</f>
        <v>25</v>
      </c>
      <c r="AQ825" s="140" cm="1">
        <f t="array" ref="AQ825">INDEX($K:$P,ROW(),MATCH(AQ$3,$K$2:$P$2,0))</f>
        <v>25</v>
      </c>
      <c r="AR825" s="140" cm="1">
        <f t="array" ref="AR825">INDEX($K:$P,ROW(),MATCH(AR$3,$K$2:$P$2,0))</f>
        <v>25</v>
      </c>
      <c r="AS825" s="140" cm="1">
        <f t="array" ref="AS825">INDEX($K:$P,ROW(),MATCH(AS$3,$K$2:$P$2,0))</f>
        <v>25</v>
      </c>
      <c r="AT825" s="140" cm="1">
        <f t="array" ref="AT825">INDEX($K:$P,ROW(),MATCH(AT$3,$K$2:$P$2,0))</f>
        <v>25</v>
      </c>
      <c r="AU825" s="140" cm="1">
        <f t="array" ref="AU825">INDEX($K:$P,ROW(),MATCH(AU$3,$K$2:$P$2,0))</f>
        <v>25</v>
      </c>
      <c r="AV825" s="140" cm="1">
        <f t="array" ref="AV825">INDEX($K:$P,ROW(),MATCH(AV$3,$K$2:$P$2,0))</f>
        <v>25</v>
      </c>
      <c r="AW825" s="140" cm="1">
        <f t="array" ref="AW825">INDEX($K:$P,ROW(),MATCH(AW$3,$K$2:$P$2,0))</f>
        <v>25</v>
      </c>
      <c r="AX825" s="140" cm="1">
        <f t="array" ref="AX825">INDEX($K:$P,ROW(),MATCH(AX$3,$K$2:$P$2,0))</f>
        <v>25</v>
      </c>
      <c r="AY825" s="140" cm="1">
        <f t="array" ref="AY825">INDEX($K:$P,ROW(),MATCH(AY$3,$K$2:$P$2,0))</f>
        <v>25</v>
      </c>
      <c r="AZ825" s="140" cm="1">
        <f t="array" ref="AZ825">INDEX($K:$P,ROW(),MATCH(AZ$3,$K$2:$P$2,0))</f>
        <v>25</v>
      </c>
      <c r="BA825" s="140" cm="1">
        <f t="array" ref="BA825">INDEX($K:$P,ROW(),MATCH(BA$3,$K$2:$P$2,0))</f>
        <v>25</v>
      </c>
      <c r="BB825" s="140" cm="1">
        <f t="array" ref="BB825">INDEX($K:$P,ROW(),MATCH(BB$3,$K$2:$P$2,0))</f>
        <v>25</v>
      </c>
      <c r="BC825" s="140" cm="1">
        <f t="array" ref="BC825">INDEX($K:$P,ROW(),MATCH(BC$3,$K$2:$P$2,0))</f>
        <v>25</v>
      </c>
      <c r="BD825" s="140" cm="1">
        <f t="array" ref="BD825">INDEX($K:$P,ROW(),MATCH(BD$3,$K$2:$P$2,0))</f>
        <v>25</v>
      </c>
      <c r="BE825" s="140" cm="1">
        <f t="array" ref="BE825">INDEX($K:$P,ROW(),MATCH(BE$3,$K$2:$P$2,0))</f>
        <v>25</v>
      </c>
      <c r="BF825" s="140" cm="1">
        <f t="array" ref="BF825">INDEX($K:$P,ROW(),MATCH(BF$3,$K$2:$P$2,0))</f>
        <v>25</v>
      </c>
      <c r="BG825" s="140" cm="1">
        <f t="array" ref="BG825">INDEX($K:$P,ROW(),MATCH(BG$3,$K$2:$P$2,0))</f>
        <v>25</v>
      </c>
      <c r="BH825" s="140" cm="1">
        <f t="array" ref="BH825">INDEX($K:$P,ROW(),MATCH(BH$3,$K$2:$P$2,0))</f>
        <v>25</v>
      </c>
      <c r="BI825" s="140" cm="1">
        <f t="array" ref="BI825">INDEX($K:$P,ROW(),MATCH(BI$3,$K$2:$P$2,0))</f>
        <v>25</v>
      </c>
      <c r="BJ825" s="140" cm="1">
        <f t="array" ref="BJ825">INDEX($K:$P,ROW(),MATCH(BJ$3,$K$2:$P$2,0))</f>
        <v>25</v>
      </c>
      <c r="BK825" s="140" cm="1">
        <f t="array" ref="BK825">INDEX($K:$P,ROW(),MATCH(BK$3,$K$2:$P$2,0))</f>
        <v>25</v>
      </c>
      <c r="BL825" s="140" cm="1">
        <f t="array" ref="BL825">INDEX($K:$P,ROW(),MATCH(BL$3,$K$2:$P$2,0))</f>
        <v>25</v>
      </c>
      <c r="BM825" s="140" cm="1">
        <f t="array" ref="BM825">INDEX($K:$P,ROW(),MATCH(BM$3,$K$2:$P$2,0))</f>
        <v>25</v>
      </c>
      <c r="BN825" s="140" cm="1">
        <f t="array" ref="BN825">INDEX($K:$P,ROW(),MATCH(BN$3,$K$2:$P$2,0))</f>
        <v>25</v>
      </c>
      <c r="BO825" s="140" cm="1">
        <f t="array" ref="BO825">INDEX($K:$P,ROW(),MATCH(BO$3,$K$2:$P$2,0))</f>
        <v>25</v>
      </c>
      <c r="BP825" s="140" cm="1">
        <f t="array" ref="BP825">INDEX($K:$P,ROW(),MATCH(BP$3,$K$2:$P$2,0))</f>
        <v>25</v>
      </c>
      <c r="BQ825" s="140" cm="1">
        <f t="array" ref="BQ825">INDEX($K:$P,ROW(),MATCH(BQ$3,$K$2:$P$2,0))</f>
        <v>25</v>
      </c>
      <c r="BR825" s="140" cm="1">
        <f t="array" ref="BR825">INDEX($K:$P,ROW(),MATCH(BR$3,$K$2:$P$2,0))</f>
        <v>25</v>
      </c>
      <c r="BS825" s="140" cm="1">
        <f t="array" ref="BS825">INDEX($K:$P,ROW(),MATCH(BS$3,$K$2:$P$2,0))</f>
        <v>25</v>
      </c>
      <c r="BT825" s="140" cm="1">
        <f t="array" ref="BT825">INDEX($K:$P,ROW(),MATCH(BT$3,$K$2:$P$2,0))</f>
        <v>25</v>
      </c>
      <c r="BU825" s="140" cm="1">
        <f t="array" ref="BU825">INDEX($K:$P,ROW(),MATCH(BU$3,$K$2:$P$2,0))</f>
        <v>25</v>
      </c>
      <c r="BV825" s="140" cm="1">
        <f t="array" ref="BV825">INDEX($K:$P,ROW(),MATCH(BV$3,$K$2:$P$2,0))</f>
        <v>25</v>
      </c>
      <c r="BW825" s="140" cm="1">
        <f t="array" ref="BW825">INDEX($K:$P,ROW(),MATCH(BW$3,$K$2:$P$2,0))</f>
        <v>25</v>
      </c>
      <c r="BX825" s="140" cm="1">
        <f t="array" ref="BX825">INDEX($K:$P,ROW(),MATCH(BX$3,$K$2:$P$2,0))</f>
        <v>25</v>
      </c>
      <c r="BY825" s="140" cm="1">
        <f t="array" ref="BY825">INDEX($K:$P,ROW(),MATCH(BY$3,$K$2:$P$2,0))</f>
        <v>25</v>
      </c>
      <c r="BZ825" s="140" cm="1">
        <f t="array" ref="BZ825">INDEX($K:$P,ROW(),MATCH(BZ$3,$K$2:$P$2,0))</f>
        <v>25</v>
      </c>
      <c r="CA825" s="140" cm="1">
        <f t="array" ref="CA825">INDEX($K:$P,ROW(),MATCH(CA$3,$K$2:$P$2,0))</f>
        <v>25</v>
      </c>
      <c r="CB825" s="140" cm="1">
        <f t="array" ref="CB825">INDEX($K:$P,ROW(),MATCH(CB$3,$K$2:$P$2,0))</f>
        <v>25</v>
      </c>
      <c r="CC825" s="140" cm="1">
        <f t="array" ref="CC825">INDEX($K:$P,ROW(),MATCH(CC$3,$K$2:$P$2,0))</f>
        <v>25</v>
      </c>
      <c r="CD825" s="140" cm="1">
        <f t="array" ref="CD825">INDEX($K:$P,ROW(),MATCH(CD$3,$K$2:$P$2,0))</f>
        <v>25</v>
      </c>
      <c r="CE825" s="140" cm="1">
        <f t="array" ref="CE825">INDEX($K:$P,ROW(),MATCH(CE$3,$K$2:$P$2,0))</f>
        <v>25</v>
      </c>
      <c r="CF825" s="140" cm="1">
        <f t="array" ref="CF825">INDEX($K:$P,ROW(),MATCH(CF$3,$K$2:$P$2,0))</f>
        <v>25</v>
      </c>
      <c r="CG825" s="140" cm="1">
        <f t="array" ref="CG825">INDEX($K:$P,ROW(),MATCH(CG$3,$K$2:$P$2,0))</f>
        <v>25</v>
      </c>
      <c r="CH825" s="140" cm="1">
        <f t="array" ref="CH825">INDEX($K:$P,ROW(),MATCH(CH$3,$K$2:$P$2,0))</f>
        <v>25</v>
      </c>
      <c r="CI825" s="140" cm="1">
        <f t="array" ref="CI825">INDEX($K:$P,ROW(),MATCH(CI$3,$K$2:$P$2,0))</f>
        <v>25</v>
      </c>
      <c r="CJ825" s="140" cm="1">
        <f t="array" ref="CJ825">INDEX($K:$P,ROW(),MATCH(CJ$3,$K$2:$P$2,0))</f>
        <v>25</v>
      </c>
      <c r="CK825" s="140" cm="1">
        <f t="array" ref="CK825">INDEX($K:$P,ROW(),MATCH(CK$3,$K$2:$P$2,0))</f>
        <v>25</v>
      </c>
      <c r="CL825" s="140" cm="1">
        <f t="array" ref="CL825">INDEX($K:$P,ROW(),MATCH(CL$3,$K$2:$P$2,0))</f>
        <v>25</v>
      </c>
      <c r="CM825" s="238"/>
      <c r="CN825" s="336"/>
      <c r="CO825" s="140" t="e" cm="1">
        <f t="array" ref="CO825">INDEX($K:$P,ROW(),MATCH(CO$3,$K$2:$P$2,0))</f>
        <v>#N/A</v>
      </c>
      <c r="CP825" s="140" t="e" cm="1">
        <f t="array" ref="CP825">INDEX($K:$P,ROW(),MATCH(CP$3,$K$2:$P$2,0))</f>
        <v>#N/A</v>
      </c>
      <c r="CQ825" s="140" t="e" cm="1">
        <f t="array" ref="CQ825">INDEX($K:$P,ROW(),MATCH(CQ$3,$K$2:$P$2,0))</f>
        <v>#N/A</v>
      </c>
      <c r="CR825" s="140" t="e" cm="1">
        <f t="array" ref="CR825">INDEX($K:$P,ROW(),MATCH(CR$3,$K$2:$P$2,0))</f>
        <v>#N/A</v>
      </c>
      <c r="CS825" s="140" t="e" cm="1">
        <f t="array" ref="CS825">INDEX($K:$P,ROW(),MATCH(CS$3,$K$2:$P$2,0))</f>
        <v>#N/A</v>
      </c>
      <c r="CT825" s="140" t="e" cm="1">
        <f t="array" ref="CT825">INDEX($K:$P,ROW(),MATCH(CT$3,$K$2:$P$2,0))</f>
        <v>#N/A</v>
      </c>
      <c r="CU825" s="140" t="e" cm="1">
        <f t="array" ref="CU825">INDEX($K:$P,ROW(),MATCH(CU$3,$K$2:$P$2,0))</f>
        <v>#N/A</v>
      </c>
      <c r="CV825" s="140" t="e" cm="1">
        <f t="array" ref="CV825">INDEX($K:$P,ROW(),MATCH(CV$3,$K$2:$P$2,0))</f>
        <v>#N/A</v>
      </c>
      <c r="CW825" s="140" t="e" cm="1">
        <f t="array" ref="CW825">INDEX($K:$P,ROW(),MATCH(CW$3,$K$2:$P$2,0))</f>
        <v>#N/A</v>
      </c>
      <c r="CX825" s="140" t="e" cm="1">
        <f t="array" ref="CX825">INDEX($K:$P,ROW(),MATCH(CX$3,$K$2:$P$2,0))</f>
        <v>#N/A</v>
      </c>
      <c r="CY825" s="140" t="e" cm="1">
        <f t="array" ref="CY825">INDEX($K:$P,ROW(),MATCH(CY$3,$K$2:$P$2,0))</f>
        <v>#N/A</v>
      </c>
      <c r="CZ825" s="140" t="e" cm="1">
        <f t="array" ref="CZ825">INDEX($K:$P,ROW(),MATCH(CZ$3,$K$2:$P$2,0))</f>
        <v>#N/A</v>
      </c>
      <c r="DA825" s="140" t="e" cm="1">
        <f t="array" ref="DA825">INDEX($K:$P,ROW(),MATCH(DA$3,$K$2:$P$2,0))</f>
        <v>#N/A</v>
      </c>
      <c r="DB825" s="140" t="e" cm="1">
        <f t="array" ref="DB825">INDEX($K:$P,ROW(),MATCH(DB$3,$K$2:$P$2,0))</f>
        <v>#N/A</v>
      </c>
      <c r="DC825" s="140" t="e" cm="1">
        <f t="array" ref="DC825">INDEX($K:$P,ROW(),MATCH(DC$3,$K$2:$P$2,0))</f>
        <v>#N/A</v>
      </c>
      <c r="DD825" s="140" t="e" cm="1">
        <f t="array" ref="DD825">INDEX($K:$P,ROW(),MATCH(DD$3,$K$2:$P$2,0))</f>
        <v>#N/A</v>
      </c>
      <c r="DE825" s="140" t="e" cm="1">
        <f t="array" ref="DE825">INDEX($K:$P,ROW(),MATCH(DE$3,$K$2:$P$2,0))</f>
        <v>#N/A</v>
      </c>
      <c r="DF825" s="140" t="e" cm="1">
        <f t="array" ref="DF825">INDEX($K:$P,ROW(),MATCH(DF$3,$K$2:$P$2,0))</f>
        <v>#N/A</v>
      </c>
      <c r="DG825" s="140" t="e" cm="1">
        <f t="array" ref="DG825">INDEX($K:$P,ROW(),MATCH(DG$3,$K$2:$P$2,0))</f>
        <v>#N/A</v>
      </c>
      <c r="DH825" s="140" t="e" cm="1">
        <f t="array" ref="DH825">INDEX($K:$P,ROW(),MATCH(DH$3,$K$2:$P$2,0))</f>
        <v>#N/A</v>
      </c>
      <c r="DI825" s="140" t="e" cm="1">
        <f t="array" ref="DI825">INDEX($K:$P,ROW(),MATCH(DI$3,$K$2:$P$2,0))</f>
        <v>#N/A</v>
      </c>
      <c r="DJ825" s="140" t="e" cm="1">
        <f t="array" ref="DJ825">INDEX($K:$P,ROW(),MATCH(DJ$3,$K$2:$P$2,0))</f>
        <v>#N/A</v>
      </c>
      <c r="DK825" s="140" t="e" cm="1">
        <f t="array" ref="DK825">INDEX($K:$P,ROW(),MATCH(DK$3,$K$2:$P$2,0))</f>
        <v>#N/A</v>
      </c>
      <c r="DL825" s="140" t="e" cm="1">
        <f t="array" ref="DL825">INDEX($K:$P,ROW(),MATCH(DL$3,$K$2:$P$2,0))</f>
        <v>#N/A</v>
      </c>
    </row>
    <row r="826" spans="2:116" x14ac:dyDescent="0.4">
      <c r="C826" t="s">
        <v>203</v>
      </c>
      <c r="D826" t="s">
        <v>784</v>
      </c>
      <c r="E826" s="8" t="str">
        <f t="shared" ref="E826" si="1173">ROW()&amp;" "&amp;D826</f>
        <v>826 HOURLY-PV</v>
      </c>
      <c r="G826" s="126" t="str">
        <f>"COGS - "&amp;G828</f>
        <v>COGS - (Primary label)</v>
      </c>
      <c r="H826" s="27"/>
      <c r="I826" s="78"/>
      <c r="J826" s="78"/>
      <c r="K826" s="33">
        <f t="shared" ref="K826:P826" ca="1" si="1174">SUMIF($3:$3,K$2,826:826)</f>
        <v>-150000000</v>
      </c>
      <c r="L826" s="33">
        <f t="shared" ca="1" si="1174"/>
        <v>-150000000</v>
      </c>
      <c r="M826" s="33">
        <f t="shared" ca="1" si="1174"/>
        <v>-150000000</v>
      </c>
      <c r="N826" s="33">
        <f t="shared" ca="1" si="1174"/>
        <v>-150000000</v>
      </c>
      <c r="O826" s="33">
        <f t="shared" ca="1" si="1174"/>
        <v>-150000000</v>
      </c>
      <c r="P826" s="33">
        <f t="shared" ca="1" si="1174"/>
        <v>-150000000</v>
      </c>
      <c r="R826" s="33"/>
      <c r="S826" s="33">
        <f ca="1">-S818*S825</f>
        <v>-12500000</v>
      </c>
      <c r="T826" s="33">
        <f t="shared" ref="T826:CE826" ca="1" si="1175">-T818*T825</f>
        <v>-12500000</v>
      </c>
      <c r="U826" s="33">
        <f t="shared" ca="1" si="1175"/>
        <v>-12500000</v>
      </c>
      <c r="V826" s="33">
        <f t="shared" ca="1" si="1175"/>
        <v>-12500000</v>
      </c>
      <c r="W826" s="33">
        <f t="shared" ca="1" si="1175"/>
        <v>-12500000</v>
      </c>
      <c r="X826" s="33">
        <f t="shared" ca="1" si="1175"/>
        <v>-12500000</v>
      </c>
      <c r="Y826" s="33">
        <f t="shared" ca="1" si="1175"/>
        <v>-12500000</v>
      </c>
      <c r="Z826" s="33">
        <f t="shared" ca="1" si="1175"/>
        <v>-12500000</v>
      </c>
      <c r="AA826" s="33">
        <f t="shared" ca="1" si="1175"/>
        <v>-12500000</v>
      </c>
      <c r="AB826" s="33">
        <f t="shared" ca="1" si="1175"/>
        <v>-12500000</v>
      </c>
      <c r="AC826" s="33">
        <f t="shared" ca="1" si="1175"/>
        <v>-12500000</v>
      </c>
      <c r="AD826" s="33">
        <f t="shared" ca="1" si="1175"/>
        <v>-12500000</v>
      </c>
      <c r="AE826" s="33">
        <f t="shared" ca="1" si="1175"/>
        <v>-12500000</v>
      </c>
      <c r="AF826" s="33">
        <f t="shared" ca="1" si="1175"/>
        <v>-12500000</v>
      </c>
      <c r="AG826" s="33">
        <f t="shared" ca="1" si="1175"/>
        <v>-12500000</v>
      </c>
      <c r="AH826" s="33">
        <f t="shared" ca="1" si="1175"/>
        <v>-12500000</v>
      </c>
      <c r="AI826" s="33">
        <f t="shared" ca="1" si="1175"/>
        <v>-12500000</v>
      </c>
      <c r="AJ826" s="33">
        <f t="shared" ca="1" si="1175"/>
        <v>-12500000</v>
      </c>
      <c r="AK826" s="33">
        <f t="shared" ca="1" si="1175"/>
        <v>-12500000</v>
      </c>
      <c r="AL826" s="33">
        <f t="shared" ca="1" si="1175"/>
        <v>-12500000</v>
      </c>
      <c r="AM826" s="33">
        <f t="shared" ca="1" si="1175"/>
        <v>-12500000</v>
      </c>
      <c r="AN826" s="33">
        <f t="shared" ca="1" si="1175"/>
        <v>-12500000</v>
      </c>
      <c r="AO826" s="33">
        <f t="shared" ca="1" si="1175"/>
        <v>-12500000</v>
      </c>
      <c r="AP826" s="33">
        <f t="shared" ca="1" si="1175"/>
        <v>-12500000</v>
      </c>
      <c r="AQ826" s="33">
        <f t="shared" ca="1" si="1175"/>
        <v>-12500000</v>
      </c>
      <c r="AR826" s="33">
        <f t="shared" ca="1" si="1175"/>
        <v>-12500000</v>
      </c>
      <c r="AS826" s="33">
        <f t="shared" ca="1" si="1175"/>
        <v>-12500000</v>
      </c>
      <c r="AT826" s="33">
        <f t="shared" ca="1" si="1175"/>
        <v>-12500000</v>
      </c>
      <c r="AU826" s="33">
        <f t="shared" ca="1" si="1175"/>
        <v>-12500000</v>
      </c>
      <c r="AV826" s="33">
        <f t="shared" ca="1" si="1175"/>
        <v>-12500000</v>
      </c>
      <c r="AW826" s="33">
        <f t="shared" ca="1" si="1175"/>
        <v>-12500000</v>
      </c>
      <c r="AX826" s="33">
        <f t="shared" ca="1" si="1175"/>
        <v>-12500000</v>
      </c>
      <c r="AY826" s="33">
        <f t="shared" ca="1" si="1175"/>
        <v>-12500000</v>
      </c>
      <c r="AZ826" s="33">
        <f t="shared" ca="1" si="1175"/>
        <v>-12500000</v>
      </c>
      <c r="BA826" s="33">
        <f t="shared" ca="1" si="1175"/>
        <v>-12500000</v>
      </c>
      <c r="BB826" s="33">
        <f t="shared" ca="1" si="1175"/>
        <v>-12500000</v>
      </c>
      <c r="BC826" s="33">
        <f t="shared" ca="1" si="1175"/>
        <v>-12500000</v>
      </c>
      <c r="BD826" s="33">
        <f t="shared" ca="1" si="1175"/>
        <v>-12500000</v>
      </c>
      <c r="BE826" s="33">
        <f t="shared" ca="1" si="1175"/>
        <v>-12500000</v>
      </c>
      <c r="BF826" s="33">
        <f t="shared" ca="1" si="1175"/>
        <v>-12500000</v>
      </c>
      <c r="BG826" s="33">
        <f t="shared" ca="1" si="1175"/>
        <v>-12500000</v>
      </c>
      <c r="BH826" s="33">
        <f t="shared" ca="1" si="1175"/>
        <v>-12500000</v>
      </c>
      <c r="BI826" s="33">
        <f t="shared" ca="1" si="1175"/>
        <v>-12500000</v>
      </c>
      <c r="BJ826" s="33">
        <f t="shared" ca="1" si="1175"/>
        <v>-12500000</v>
      </c>
      <c r="BK826" s="33">
        <f t="shared" ca="1" si="1175"/>
        <v>-12500000</v>
      </c>
      <c r="BL826" s="33">
        <f t="shared" ca="1" si="1175"/>
        <v>-12500000</v>
      </c>
      <c r="BM826" s="33">
        <f t="shared" ca="1" si="1175"/>
        <v>-12500000</v>
      </c>
      <c r="BN826" s="33">
        <f t="shared" ca="1" si="1175"/>
        <v>-12500000</v>
      </c>
      <c r="BO826" s="33">
        <f t="shared" ca="1" si="1175"/>
        <v>-12500000</v>
      </c>
      <c r="BP826" s="33">
        <f t="shared" ca="1" si="1175"/>
        <v>-12500000</v>
      </c>
      <c r="BQ826" s="33">
        <f t="shared" ca="1" si="1175"/>
        <v>-12500000</v>
      </c>
      <c r="BR826" s="33">
        <f t="shared" ca="1" si="1175"/>
        <v>-12500000</v>
      </c>
      <c r="BS826" s="33">
        <f t="shared" ca="1" si="1175"/>
        <v>-12500000</v>
      </c>
      <c r="BT826" s="33">
        <f t="shared" ca="1" si="1175"/>
        <v>-12500000</v>
      </c>
      <c r="BU826" s="33">
        <f t="shared" ca="1" si="1175"/>
        <v>-12500000</v>
      </c>
      <c r="BV826" s="33">
        <f t="shared" ca="1" si="1175"/>
        <v>-12500000</v>
      </c>
      <c r="BW826" s="33">
        <f t="shared" ca="1" si="1175"/>
        <v>-12500000</v>
      </c>
      <c r="BX826" s="33">
        <f t="shared" ca="1" si="1175"/>
        <v>-12500000</v>
      </c>
      <c r="BY826" s="33">
        <f t="shared" ca="1" si="1175"/>
        <v>-12500000</v>
      </c>
      <c r="BZ826" s="33">
        <f t="shared" ca="1" si="1175"/>
        <v>-12500000</v>
      </c>
      <c r="CA826" s="33">
        <f t="shared" ca="1" si="1175"/>
        <v>-12500000</v>
      </c>
      <c r="CB826" s="33">
        <f t="shared" ca="1" si="1175"/>
        <v>-12500000</v>
      </c>
      <c r="CC826" s="33">
        <f t="shared" ca="1" si="1175"/>
        <v>-12500000</v>
      </c>
      <c r="CD826" s="33">
        <f t="shared" ca="1" si="1175"/>
        <v>-12500000</v>
      </c>
      <c r="CE826" s="33">
        <f t="shared" ca="1" si="1175"/>
        <v>-12500000</v>
      </c>
      <c r="CF826" s="33">
        <f t="shared" ref="CF826:DL826" ca="1" si="1176">-CF818*CF825</f>
        <v>-12500000</v>
      </c>
      <c r="CG826" s="33">
        <f t="shared" ca="1" si="1176"/>
        <v>-12500000</v>
      </c>
      <c r="CH826" s="33">
        <f t="shared" ca="1" si="1176"/>
        <v>-12500000</v>
      </c>
      <c r="CI826" s="33">
        <f t="shared" ca="1" si="1176"/>
        <v>-12500000</v>
      </c>
      <c r="CJ826" s="33">
        <f t="shared" ca="1" si="1176"/>
        <v>-12500000</v>
      </c>
      <c r="CK826" s="33">
        <f t="shared" ca="1" si="1176"/>
        <v>-12500000</v>
      </c>
      <c r="CL826" s="33">
        <f t="shared" ca="1" si="1176"/>
        <v>-12500000</v>
      </c>
      <c r="CM826" s="33" t="e">
        <f t="shared" ca="1" si="1176"/>
        <v>#REF!</v>
      </c>
      <c r="CN826" s="33" t="e">
        <f t="shared" ca="1" si="1176"/>
        <v>#REF!</v>
      </c>
      <c r="CO826" s="33" t="e">
        <f t="shared" ca="1" si="1176"/>
        <v>#N/A</v>
      </c>
      <c r="CP826" s="33" t="e">
        <f t="shared" ca="1" si="1176"/>
        <v>#N/A</v>
      </c>
      <c r="CQ826" s="33" t="e">
        <f t="shared" ca="1" si="1176"/>
        <v>#N/A</v>
      </c>
      <c r="CR826" s="33" t="e">
        <f t="shared" ca="1" si="1176"/>
        <v>#N/A</v>
      </c>
      <c r="CS826" s="33" t="e">
        <f t="shared" ca="1" si="1176"/>
        <v>#N/A</v>
      </c>
      <c r="CT826" s="33" t="e">
        <f t="shared" ca="1" si="1176"/>
        <v>#N/A</v>
      </c>
      <c r="CU826" s="33" t="e">
        <f t="shared" ca="1" si="1176"/>
        <v>#N/A</v>
      </c>
      <c r="CV826" s="33" t="e">
        <f t="shared" ca="1" si="1176"/>
        <v>#N/A</v>
      </c>
      <c r="CW826" s="33" t="e">
        <f t="shared" ca="1" si="1176"/>
        <v>#N/A</v>
      </c>
      <c r="CX826" s="33" t="e">
        <f t="shared" ca="1" si="1176"/>
        <v>#N/A</v>
      </c>
      <c r="CY826" s="33" t="e">
        <f t="shared" ca="1" si="1176"/>
        <v>#N/A</v>
      </c>
      <c r="CZ826" s="33" t="e">
        <f t="shared" ca="1" si="1176"/>
        <v>#N/A</v>
      </c>
      <c r="DA826" s="33" t="e">
        <f t="shared" ca="1" si="1176"/>
        <v>#N/A</v>
      </c>
      <c r="DB826" s="33" t="e">
        <f t="shared" ca="1" si="1176"/>
        <v>#N/A</v>
      </c>
      <c r="DC826" s="33" t="e">
        <f t="shared" ca="1" si="1176"/>
        <v>#N/A</v>
      </c>
      <c r="DD826" s="33" t="e">
        <f t="shared" ca="1" si="1176"/>
        <v>#N/A</v>
      </c>
      <c r="DE826" s="33" t="e">
        <f t="shared" ca="1" si="1176"/>
        <v>#N/A</v>
      </c>
      <c r="DF826" s="33" t="e">
        <f t="shared" ca="1" si="1176"/>
        <v>#N/A</v>
      </c>
      <c r="DG826" s="33" t="e">
        <f t="shared" ca="1" si="1176"/>
        <v>#N/A</v>
      </c>
      <c r="DH826" s="33" t="e">
        <f t="shared" ca="1" si="1176"/>
        <v>#N/A</v>
      </c>
      <c r="DI826" s="33" t="e">
        <f t="shared" ca="1" si="1176"/>
        <v>#N/A</v>
      </c>
      <c r="DJ826" s="33" t="e">
        <f t="shared" ca="1" si="1176"/>
        <v>#N/A</v>
      </c>
      <c r="DK826" s="33" t="e">
        <f t="shared" ca="1" si="1176"/>
        <v>#N/A</v>
      </c>
      <c r="DL826" s="33" t="e">
        <f t="shared" ca="1" si="1176"/>
        <v>#N/A</v>
      </c>
    </row>
    <row r="827" spans="2:116" x14ac:dyDescent="0.4">
      <c r="D827" t="s">
        <v>784</v>
      </c>
      <c r="E827" s="8" t="str">
        <f t="shared" ref="E827" si="1177">ROW()&amp;" "&amp;D827</f>
        <v>827 HOURLY-PV</v>
      </c>
      <c r="G827" s="126"/>
      <c r="H827" s="27"/>
      <c r="I827" s="78"/>
      <c r="J827" s="78"/>
      <c r="K827" s="33"/>
      <c r="L827" s="33"/>
      <c r="M827" s="33"/>
      <c r="N827" s="33"/>
      <c r="O827" s="33"/>
      <c r="P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3"/>
      <c r="AV827" s="33"/>
      <c r="AW827" s="33"/>
      <c r="AX827" s="33"/>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c r="BV827" s="33"/>
      <c r="BW827" s="33"/>
      <c r="BX827" s="33"/>
      <c r="BY827" s="33"/>
      <c r="BZ827" s="33"/>
      <c r="CA827" s="33"/>
      <c r="CB827" s="33"/>
      <c r="CC827" s="33"/>
      <c r="CD827" s="33"/>
      <c r="CE827" s="33"/>
      <c r="CF827" s="33"/>
      <c r="CG827" s="33"/>
      <c r="CH827" s="33"/>
      <c r="CI827" s="33"/>
      <c r="CJ827" s="33"/>
      <c r="CK827" s="33"/>
      <c r="CL827" s="33"/>
      <c r="CN827" s="78"/>
      <c r="CO827" s="33"/>
      <c r="CP827" s="33"/>
      <c r="CQ827" s="33"/>
      <c r="CR827" s="33"/>
      <c r="CS827" s="33"/>
      <c r="CT827" s="33"/>
      <c r="CU827" s="33"/>
      <c r="CV827" s="33"/>
      <c r="CW827" s="33"/>
      <c r="CX827" s="33"/>
      <c r="CY827" s="33"/>
      <c r="CZ827" s="33"/>
      <c r="DA827" s="33"/>
      <c r="DB827" s="33"/>
      <c r="DC827" s="33"/>
      <c r="DD827" s="33"/>
      <c r="DE827" s="33"/>
      <c r="DF827" s="33"/>
      <c r="DG827" s="33"/>
      <c r="DH827" s="33"/>
      <c r="DI827" s="33"/>
      <c r="DJ827" s="33"/>
      <c r="DK827" s="33"/>
      <c r="DL827" s="33"/>
    </row>
    <row r="828" spans="2:116" x14ac:dyDescent="0.4">
      <c r="B828" t="s">
        <v>332</v>
      </c>
      <c r="D828" t="s">
        <v>784</v>
      </c>
      <c r="E828" s="8" t="str">
        <f t="shared" si="1166"/>
        <v>828 HOURLY-PV</v>
      </c>
      <c r="G828" s="8" t="str">
        <f>G807</f>
        <v>(Primary label)</v>
      </c>
      <c r="H828" s="27"/>
      <c r="I828" s="78"/>
      <c r="J828" s="78"/>
      <c r="K828" s="33"/>
      <c r="L828" s="33"/>
      <c r="M828" s="33"/>
      <c r="N828" s="33"/>
      <c r="O828" s="33"/>
      <c r="P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3"/>
      <c r="AV828" s="33"/>
      <c r="AW828" s="33"/>
      <c r="AX828" s="33"/>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c r="BV828" s="33"/>
      <c r="BW828" s="33"/>
      <c r="BX828" s="33"/>
      <c r="BY828" s="33"/>
      <c r="BZ828" s="33"/>
      <c r="CA828" s="33"/>
      <c r="CB828" s="33"/>
      <c r="CC828" s="33"/>
      <c r="CD828" s="33"/>
      <c r="CE828" s="33"/>
      <c r="CF828" s="33"/>
      <c r="CG828" s="33"/>
      <c r="CH828" s="33"/>
      <c r="CI828" s="33"/>
      <c r="CJ828" s="33"/>
      <c r="CK828" s="33"/>
      <c r="CL828" s="33"/>
      <c r="CN828" s="78"/>
      <c r="CO828" s="33"/>
      <c r="CP828" s="33"/>
      <c r="CQ828" s="33"/>
      <c r="CR828" s="33"/>
      <c r="CS828" s="33"/>
      <c r="CT828" s="33"/>
      <c r="CU828" s="33"/>
      <c r="CV828" s="33"/>
      <c r="CW828" s="33"/>
      <c r="CX828" s="33"/>
      <c r="CY828" s="33"/>
      <c r="CZ828" s="33"/>
      <c r="DA828" s="33"/>
      <c r="DB828" s="33"/>
      <c r="DC828" s="33"/>
      <c r="DD828" s="33"/>
      <c r="DE828" s="33"/>
      <c r="DF828" s="33"/>
      <c r="DG828" s="33"/>
      <c r="DH828" s="33"/>
      <c r="DI828" s="33"/>
      <c r="DJ828" s="33"/>
      <c r="DK828" s="33"/>
      <c r="DL828" s="33"/>
    </row>
    <row r="829" spans="2:116" x14ac:dyDescent="0.4">
      <c r="B829" t="s">
        <v>332</v>
      </c>
      <c r="D829" t="s">
        <v>784</v>
      </c>
      <c r="E829" s="8" t="str">
        <f>ROW()&amp;" "&amp;D829</f>
        <v>829 HOURLY-PV</v>
      </c>
      <c r="G829" s="241" t="str">
        <f>IFERROR(SUBSTITUTE(G815,":",""),"no unit")</f>
        <v>project</v>
      </c>
      <c r="H829" s="27"/>
      <c r="I829" s="78"/>
      <c r="J829" s="78"/>
      <c r="K829" s="33"/>
      <c r="L829" s="33"/>
      <c r="M829" s="33"/>
      <c r="N829" s="33"/>
      <c r="O829" s="33"/>
      <c r="P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3"/>
      <c r="AV829" s="33"/>
      <c r="AW829" s="33"/>
      <c r="AX829" s="33"/>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c r="BV829" s="33"/>
      <c r="BW829" s="33"/>
      <c r="BX829" s="33"/>
      <c r="BY829" s="33"/>
      <c r="BZ829" s="33"/>
      <c r="CA829" s="33"/>
      <c r="CB829" s="33"/>
      <c r="CC829" s="33"/>
      <c r="CD829" s="33"/>
      <c r="CE829" s="33"/>
      <c r="CF829" s="33"/>
      <c r="CG829" s="33"/>
      <c r="CH829" s="33"/>
      <c r="CI829" s="33"/>
      <c r="CJ829" s="33"/>
      <c r="CK829" s="33"/>
      <c r="CL829" s="33"/>
      <c r="CN829" s="78"/>
      <c r="CO829" s="33"/>
      <c r="CP829" s="33"/>
      <c r="CQ829" s="33"/>
      <c r="CR829" s="33"/>
      <c r="CS829" s="33"/>
      <c r="CT829" s="33"/>
      <c r="CU829" s="33"/>
      <c r="CV829" s="33"/>
      <c r="CW829" s="33"/>
      <c r="CX829" s="33"/>
      <c r="CY829" s="33"/>
      <c r="CZ829" s="33"/>
      <c r="DA829" s="33"/>
      <c r="DB829" s="33"/>
      <c r="DC829" s="33"/>
      <c r="DD829" s="33"/>
      <c r="DE829" s="33"/>
      <c r="DF829" s="33"/>
      <c r="DG829" s="33"/>
      <c r="DH829" s="33"/>
      <c r="DI829" s="33"/>
      <c r="DJ829" s="33"/>
      <c r="DK829" s="33"/>
      <c r="DL829" s="33"/>
    </row>
    <row r="830" spans="2:116" x14ac:dyDescent="0.4">
      <c r="B830" t="s">
        <v>332</v>
      </c>
      <c r="D830" t="s">
        <v>784</v>
      </c>
      <c r="E830" s="8" t="str">
        <f t="shared" ref="E830:E835" si="1178">ROW()&amp;" "&amp;D830</f>
        <v>830 HOURLY-PV</v>
      </c>
      <c r="G830" s="8" t="s">
        <v>334</v>
      </c>
      <c r="H830" s="27"/>
      <c r="I830" s="78"/>
      <c r="J830" s="78"/>
      <c r="K830" s="33"/>
      <c r="L830" s="33"/>
      <c r="M830" s="33"/>
      <c r="N830" s="33"/>
      <c r="O830" s="33"/>
      <c r="P830" s="33"/>
      <c r="R830" s="33"/>
      <c r="S830" s="4" t="str">
        <f t="shared" ref="S830:CD830" si="1179">ADDRESS(ROW(S822),COLUMN(S822),2)</f>
        <v>S$822</v>
      </c>
      <c r="T830" s="4" t="str">
        <f t="shared" si="1179"/>
        <v>T$822</v>
      </c>
      <c r="U830" s="4" t="str">
        <f t="shared" si="1179"/>
        <v>U$822</v>
      </c>
      <c r="V830" s="4" t="str">
        <f t="shared" si="1179"/>
        <v>V$822</v>
      </c>
      <c r="W830" s="4" t="str">
        <f t="shared" si="1179"/>
        <v>W$822</v>
      </c>
      <c r="X830" s="4" t="str">
        <f t="shared" si="1179"/>
        <v>X$822</v>
      </c>
      <c r="Y830" s="4" t="str">
        <f t="shared" si="1179"/>
        <v>Y$822</v>
      </c>
      <c r="Z830" s="4" t="str">
        <f t="shared" si="1179"/>
        <v>Z$822</v>
      </c>
      <c r="AA830" s="4" t="str">
        <f t="shared" si="1179"/>
        <v>AA$822</v>
      </c>
      <c r="AB830" s="4" t="str">
        <f t="shared" si="1179"/>
        <v>AB$822</v>
      </c>
      <c r="AC830" s="4" t="str">
        <f t="shared" si="1179"/>
        <v>AC$822</v>
      </c>
      <c r="AD830" s="4" t="str">
        <f t="shared" si="1179"/>
        <v>AD$822</v>
      </c>
      <c r="AE830" s="4" t="str">
        <f t="shared" si="1179"/>
        <v>AE$822</v>
      </c>
      <c r="AF830" s="4" t="str">
        <f t="shared" si="1179"/>
        <v>AF$822</v>
      </c>
      <c r="AG830" s="4" t="str">
        <f t="shared" si="1179"/>
        <v>AG$822</v>
      </c>
      <c r="AH830" s="4" t="str">
        <f t="shared" si="1179"/>
        <v>AH$822</v>
      </c>
      <c r="AI830" s="4" t="str">
        <f t="shared" si="1179"/>
        <v>AI$822</v>
      </c>
      <c r="AJ830" s="4" t="str">
        <f t="shared" si="1179"/>
        <v>AJ$822</v>
      </c>
      <c r="AK830" s="4" t="str">
        <f t="shared" si="1179"/>
        <v>AK$822</v>
      </c>
      <c r="AL830" s="4" t="str">
        <f t="shared" si="1179"/>
        <v>AL$822</v>
      </c>
      <c r="AM830" s="4" t="str">
        <f t="shared" si="1179"/>
        <v>AM$822</v>
      </c>
      <c r="AN830" s="4" t="str">
        <f t="shared" si="1179"/>
        <v>AN$822</v>
      </c>
      <c r="AO830" s="4" t="str">
        <f t="shared" si="1179"/>
        <v>AO$822</v>
      </c>
      <c r="AP830" s="4" t="str">
        <f t="shared" si="1179"/>
        <v>AP$822</v>
      </c>
      <c r="AQ830" s="4" t="str">
        <f t="shared" si="1179"/>
        <v>AQ$822</v>
      </c>
      <c r="AR830" s="4" t="str">
        <f t="shared" si="1179"/>
        <v>AR$822</v>
      </c>
      <c r="AS830" s="4" t="str">
        <f t="shared" si="1179"/>
        <v>AS$822</v>
      </c>
      <c r="AT830" s="4" t="str">
        <f t="shared" si="1179"/>
        <v>AT$822</v>
      </c>
      <c r="AU830" s="4" t="str">
        <f t="shared" si="1179"/>
        <v>AU$822</v>
      </c>
      <c r="AV830" s="4" t="str">
        <f t="shared" si="1179"/>
        <v>AV$822</v>
      </c>
      <c r="AW830" s="4" t="str">
        <f t="shared" si="1179"/>
        <v>AW$822</v>
      </c>
      <c r="AX830" s="4" t="str">
        <f t="shared" si="1179"/>
        <v>AX$822</v>
      </c>
      <c r="AY830" s="4" t="str">
        <f t="shared" si="1179"/>
        <v>AY$822</v>
      </c>
      <c r="AZ830" s="4" t="str">
        <f t="shared" si="1179"/>
        <v>AZ$822</v>
      </c>
      <c r="BA830" s="4" t="str">
        <f t="shared" si="1179"/>
        <v>BA$822</v>
      </c>
      <c r="BB830" s="4" t="str">
        <f t="shared" si="1179"/>
        <v>BB$822</v>
      </c>
      <c r="BC830" s="4" t="str">
        <f t="shared" si="1179"/>
        <v>BC$822</v>
      </c>
      <c r="BD830" s="4" t="str">
        <f t="shared" si="1179"/>
        <v>BD$822</v>
      </c>
      <c r="BE830" s="4" t="str">
        <f t="shared" si="1179"/>
        <v>BE$822</v>
      </c>
      <c r="BF830" s="4" t="str">
        <f t="shared" si="1179"/>
        <v>BF$822</v>
      </c>
      <c r="BG830" s="4" t="str">
        <f t="shared" si="1179"/>
        <v>BG$822</v>
      </c>
      <c r="BH830" s="4" t="str">
        <f t="shared" si="1179"/>
        <v>BH$822</v>
      </c>
      <c r="BI830" s="4" t="str">
        <f t="shared" si="1179"/>
        <v>BI$822</v>
      </c>
      <c r="BJ830" s="4" t="str">
        <f t="shared" si="1179"/>
        <v>BJ$822</v>
      </c>
      <c r="BK830" s="4" t="str">
        <f t="shared" si="1179"/>
        <v>BK$822</v>
      </c>
      <c r="BL830" s="4" t="str">
        <f t="shared" si="1179"/>
        <v>BL$822</v>
      </c>
      <c r="BM830" s="4" t="str">
        <f t="shared" si="1179"/>
        <v>BM$822</v>
      </c>
      <c r="BN830" s="4" t="str">
        <f t="shared" si="1179"/>
        <v>BN$822</v>
      </c>
      <c r="BO830" s="4" t="str">
        <f t="shared" si="1179"/>
        <v>BO$822</v>
      </c>
      <c r="BP830" s="4" t="str">
        <f t="shared" si="1179"/>
        <v>BP$822</v>
      </c>
      <c r="BQ830" s="4" t="str">
        <f t="shared" si="1179"/>
        <v>BQ$822</v>
      </c>
      <c r="BR830" s="4" t="str">
        <f t="shared" si="1179"/>
        <v>BR$822</v>
      </c>
      <c r="BS830" s="4" t="str">
        <f t="shared" si="1179"/>
        <v>BS$822</v>
      </c>
      <c r="BT830" s="4" t="str">
        <f t="shared" si="1179"/>
        <v>BT$822</v>
      </c>
      <c r="BU830" s="4" t="str">
        <f t="shared" si="1179"/>
        <v>BU$822</v>
      </c>
      <c r="BV830" s="4" t="str">
        <f t="shared" si="1179"/>
        <v>BV$822</v>
      </c>
      <c r="BW830" s="4" t="str">
        <f t="shared" si="1179"/>
        <v>BW$822</v>
      </c>
      <c r="BX830" s="4" t="str">
        <f t="shared" si="1179"/>
        <v>BX$822</v>
      </c>
      <c r="BY830" s="4" t="str">
        <f t="shared" si="1179"/>
        <v>BY$822</v>
      </c>
      <c r="BZ830" s="4" t="str">
        <f t="shared" si="1179"/>
        <v>BZ$822</v>
      </c>
      <c r="CA830" s="4" t="str">
        <f t="shared" si="1179"/>
        <v>CA$822</v>
      </c>
      <c r="CB830" s="4" t="str">
        <f t="shared" si="1179"/>
        <v>CB$822</v>
      </c>
      <c r="CC830" s="4" t="str">
        <f t="shared" si="1179"/>
        <v>CC$822</v>
      </c>
      <c r="CD830" s="4" t="str">
        <f t="shared" si="1179"/>
        <v>CD$822</v>
      </c>
      <c r="CE830" s="4" t="str">
        <f t="shared" ref="CE830:CL830" si="1180">ADDRESS(ROW(CE822),COLUMN(CE822),2)</f>
        <v>CE$822</v>
      </c>
      <c r="CF830" s="4" t="str">
        <f t="shared" si="1180"/>
        <v>CF$822</v>
      </c>
      <c r="CG830" s="4" t="str">
        <f t="shared" si="1180"/>
        <v>CG$822</v>
      </c>
      <c r="CH830" s="4" t="str">
        <f t="shared" si="1180"/>
        <v>CH$822</v>
      </c>
      <c r="CI830" s="4" t="str">
        <f t="shared" si="1180"/>
        <v>CI$822</v>
      </c>
      <c r="CJ830" s="4" t="str">
        <f t="shared" si="1180"/>
        <v>CJ$822</v>
      </c>
      <c r="CK830" s="4" t="str">
        <f t="shared" si="1180"/>
        <v>CK$822</v>
      </c>
      <c r="CL830" s="4" t="str">
        <f t="shared" si="1180"/>
        <v>CL$822</v>
      </c>
      <c r="CN830" s="78"/>
      <c r="CO830" s="4" t="str">
        <f t="shared" ref="CO830:DL830" si="1181">ADDRESS(ROW(CO822),COLUMN(CO822),2)</f>
        <v>CO$822</v>
      </c>
      <c r="CP830" s="4" t="str">
        <f t="shared" si="1181"/>
        <v>CP$822</v>
      </c>
      <c r="CQ830" s="4" t="str">
        <f t="shared" si="1181"/>
        <v>CQ$822</v>
      </c>
      <c r="CR830" s="4" t="str">
        <f t="shared" si="1181"/>
        <v>CR$822</v>
      </c>
      <c r="CS830" s="4" t="str">
        <f t="shared" si="1181"/>
        <v>CS$822</v>
      </c>
      <c r="CT830" s="4" t="str">
        <f t="shared" si="1181"/>
        <v>CT$822</v>
      </c>
      <c r="CU830" s="4" t="str">
        <f t="shared" si="1181"/>
        <v>CU$822</v>
      </c>
      <c r="CV830" s="4" t="str">
        <f t="shared" si="1181"/>
        <v>CV$822</v>
      </c>
      <c r="CW830" s="4" t="str">
        <f t="shared" si="1181"/>
        <v>CW$822</v>
      </c>
      <c r="CX830" s="4" t="str">
        <f t="shared" si="1181"/>
        <v>CX$822</v>
      </c>
      <c r="CY830" s="4" t="str">
        <f t="shared" si="1181"/>
        <v>CY$822</v>
      </c>
      <c r="CZ830" s="4" t="str">
        <f t="shared" si="1181"/>
        <v>CZ$822</v>
      </c>
      <c r="DA830" s="4" t="str">
        <f t="shared" si="1181"/>
        <v>DA$822</v>
      </c>
      <c r="DB830" s="4" t="str">
        <f t="shared" si="1181"/>
        <v>DB$822</v>
      </c>
      <c r="DC830" s="4" t="str">
        <f t="shared" si="1181"/>
        <v>DC$822</v>
      </c>
      <c r="DD830" s="4" t="str">
        <f t="shared" si="1181"/>
        <v>DD$822</v>
      </c>
      <c r="DE830" s="4" t="str">
        <f t="shared" si="1181"/>
        <v>DE$822</v>
      </c>
      <c r="DF830" s="4" t="str">
        <f t="shared" si="1181"/>
        <v>DF$822</v>
      </c>
      <c r="DG830" s="4" t="str">
        <f t="shared" si="1181"/>
        <v>DG$822</v>
      </c>
      <c r="DH830" s="4" t="str">
        <f t="shared" si="1181"/>
        <v>DH$822</v>
      </c>
      <c r="DI830" s="4" t="str">
        <f t="shared" si="1181"/>
        <v>DI$822</v>
      </c>
      <c r="DJ830" s="4" t="str">
        <f t="shared" si="1181"/>
        <v>DJ$822</v>
      </c>
      <c r="DK830" s="4" t="str">
        <f t="shared" si="1181"/>
        <v>DK$822</v>
      </c>
      <c r="DL830" s="4" t="str">
        <f t="shared" si="1181"/>
        <v>DL$822</v>
      </c>
    </row>
    <row r="831" spans="2:116" x14ac:dyDescent="0.4">
      <c r="B831" t="s">
        <v>332</v>
      </c>
      <c r="D831" t="s">
        <v>784</v>
      </c>
      <c r="E831" s="8" t="str">
        <f t="shared" si="1178"/>
        <v>831 HOURLY-PV</v>
      </c>
      <c r="G831" s="128" t="s">
        <v>333</v>
      </c>
      <c r="H831" s="56"/>
      <c r="I831" s="79"/>
      <c r="J831" s="79"/>
      <c r="K831" s="15"/>
      <c r="L831" s="15"/>
      <c r="M831" s="15"/>
      <c r="N831" s="15"/>
      <c r="O831" s="15"/>
      <c r="P831" s="15"/>
      <c r="R831" s="15"/>
      <c r="S831" s="179" t="str">
        <f t="shared" ref="S831:AX831" si="1182">S810</f>
        <v>S$17</v>
      </c>
      <c r="T831" s="179" t="str">
        <f t="shared" si="1182"/>
        <v>T$17</v>
      </c>
      <c r="U831" s="179" t="str">
        <f t="shared" si="1182"/>
        <v>U$17</v>
      </c>
      <c r="V831" s="179" t="str">
        <f t="shared" si="1182"/>
        <v>V$17</v>
      </c>
      <c r="W831" s="179" t="str">
        <f t="shared" si="1182"/>
        <v>W$17</v>
      </c>
      <c r="X831" s="179" t="str">
        <f t="shared" si="1182"/>
        <v>X$17</v>
      </c>
      <c r="Y831" s="179" t="str">
        <f t="shared" si="1182"/>
        <v>Y$17</v>
      </c>
      <c r="Z831" s="179" t="str">
        <f t="shared" si="1182"/>
        <v>Z$17</v>
      </c>
      <c r="AA831" s="179" t="str">
        <f t="shared" si="1182"/>
        <v>AA$17</v>
      </c>
      <c r="AB831" s="179" t="str">
        <f t="shared" si="1182"/>
        <v>AB$17</v>
      </c>
      <c r="AC831" s="179" t="str">
        <f t="shared" si="1182"/>
        <v>AC$17</v>
      </c>
      <c r="AD831" s="179" t="str">
        <f t="shared" si="1182"/>
        <v>AD$17</v>
      </c>
      <c r="AE831" s="179" t="str">
        <f t="shared" si="1182"/>
        <v>AE$17</v>
      </c>
      <c r="AF831" s="179" t="str">
        <f t="shared" si="1182"/>
        <v>AF$17</v>
      </c>
      <c r="AG831" s="179" t="str">
        <f t="shared" si="1182"/>
        <v>AG$17</v>
      </c>
      <c r="AH831" s="179" t="str">
        <f t="shared" si="1182"/>
        <v>AH$17</v>
      </c>
      <c r="AI831" s="179" t="str">
        <f t="shared" si="1182"/>
        <v>AI$17</v>
      </c>
      <c r="AJ831" s="179" t="str">
        <f t="shared" si="1182"/>
        <v>AJ$17</v>
      </c>
      <c r="AK831" s="179" t="str">
        <f t="shared" si="1182"/>
        <v>AK$17</v>
      </c>
      <c r="AL831" s="179" t="str">
        <f t="shared" si="1182"/>
        <v>AL$17</v>
      </c>
      <c r="AM831" s="179" t="str">
        <f t="shared" si="1182"/>
        <v>AM$17</v>
      </c>
      <c r="AN831" s="179" t="str">
        <f t="shared" si="1182"/>
        <v>AN$17</v>
      </c>
      <c r="AO831" s="179" t="str">
        <f t="shared" si="1182"/>
        <v>AO$17</v>
      </c>
      <c r="AP831" s="179" t="str">
        <f t="shared" si="1182"/>
        <v>AP$17</v>
      </c>
      <c r="AQ831" s="179" t="str">
        <f t="shared" si="1182"/>
        <v>AQ$17</v>
      </c>
      <c r="AR831" s="179" t="str">
        <f t="shared" si="1182"/>
        <v>AR$17</v>
      </c>
      <c r="AS831" s="179" t="str">
        <f t="shared" si="1182"/>
        <v>AS$17</v>
      </c>
      <c r="AT831" s="179" t="str">
        <f t="shared" si="1182"/>
        <v>AT$17</v>
      </c>
      <c r="AU831" s="179" t="str">
        <f t="shared" si="1182"/>
        <v>AU$17</v>
      </c>
      <c r="AV831" s="179" t="str">
        <f t="shared" si="1182"/>
        <v>AV$17</v>
      </c>
      <c r="AW831" s="179" t="str">
        <f t="shared" si="1182"/>
        <v>AW$17</v>
      </c>
      <c r="AX831" s="179" t="str">
        <f t="shared" si="1182"/>
        <v>AX$17</v>
      </c>
      <c r="AY831" s="179" t="str">
        <f t="shared" ref="AY831:CD831" si="1183">AY810</f>
        <v>AY$17</v>
      </c>
      <c r="AZ831" s="179" t="str">
        <f t="shared" si="1183"/>
        <v>AZ$17</v>
      </c>
      <c r="BA831" s="179" t="str">
        <f t="shared" si="1183"/>
        <v>BA$17</v>
      </c>
      <c r="BB831" s="179" t="str">
        <f t="shared" si="1183"/>
        <v>BB$17</v>
      </c>
      <c r="BC831" s="179" t="str">
        <f t="shared" si="1183"/>
        <v>BC$17</v>
      </c>
      <c r="BD831" s="179" t="str">
        <f t="shared" si="1183"/>
        <v>BD$17</v>
      </c>
      <c r="BE831" s="179" t="str">
        <f t="shared" si="1183"/>
        <v>BE$17</v>
      </c>
      <c r="BF831" s="179" t="str">
        <f t="shared" si="1183"/>
        <v>BF$17</v>
      </c>
      <c r="BG831" s="179" t="str">
        <f t="shared" si="1183"/>
        <v>BG$17</v>
      </c>
      <c r="BH831" s="179" t="str">
        <f t="shared" si="1183"/>
        <v>BH$17</v>
      </c>
      <c r="BI831" s="179" t="str">
        <f t="shared" si="1183"/>
        <v>BI$17</v>
      </c>
      <c r="BJ831" s="179" t="str">
        <f t="shared" si="1183"/>
        <v>BJ$17</v>
      </c>
      <c r="BK831" s="179" t="str">
        <f t="shared" si="1183"/>
        <v>BK$17</v>
      </c>
      <c r="BL831" s="179" t="str">
        <f t="shared" si="1183"/>
        <v>BL$17</v>
      </c>
      <c r="BM831" s="179" t="str">
        <f t="shared" si="1183"/>
        <v>BM$17</v>
      </c>
      <c r="BN831" s="179" t="str">
        <f t="shared" si="1183"/>
        <v>BN$17</v>
      </c>
      <c r="BO831" s="179" t="str">
        <f t="shared" si="1183"/>
        <v>BO$17</v>
      </c>
      <c r="BP831" s="179" t="str">
        <f t="shared" si="1183"/>
        <v>BP$17</v>
      </c>
      <c r="BQ831" s="179" t="str">
        <f t="shared" si="1183"/>
        <v>BQ$17</v>
      </c>
      <c r="BR831" s="179" t="str">
        <f t="shared" si="1183"/>
        <v>BR$17</v>
      </c>
      <c r="BS831" s="179" t="str">
        <f t="shared" si="1183"/>
        <v>BS$17</v>
      </c>
      <c r="BT831" s="179" t="str">
        <f t="shared" si="1183"/>
        <v>BT$17</v>
      </c>
      <c r="BU831" s="179" t="str">
        <f t="shared" si="1183"/>
        <v>BU$17</v>
      </c>
      <c r="BV831" s="179" t="str">
        <f t="shared" si="1183"/>
        <v>BV$17</v>
      </c>
      <c r="BW831" s="179" t="str">
        <f t="shared" si="1183"/>
        <v>BW$17</v>
      </c>
      <c r="BX831" s="179" t="str">
        <f t="shared" si="1183"/>
        <v>BX$17</v>
      </c>
      <c r="BY831" s="179" t="str">
        <f t="shared" si="1183"/>
        <v>BY$17</v>
      </c>
      <c r="BZ831" s="179" t="str">
        <f t="shared" si="1183"/>
        <v>BZ$17</v>
      </c>
      <c r="CA831" s="179" t="str">
        <f t="shared" si="1183"/>
        <v>CA$17</v>
      </c>
      <c r="CB831" s="179" t="str">
        <f t="shared" si="1183"/>
        <v>CB$17</v>
      </c>
      <c r="CC831" s="179" t="str">
        <f t="shared" si="1183"/>
        <v>CC$17</v>
      </c>
      <c r="CD831" s="179" t="str">
        <f t="shared" si="1183"/>
        <v>CD$17</v>
      </c>
      <c r="CE831" s="179" t="str">
        <f t="shared" ref="CE831:CL831" si="1184">CE810</f>
        <v>CE$17</v>
      </c>
      <c r="CF831" s="179" t="str">
        <f t="shared" si="1184"/>
        <v>CF$17</v>
      </c>
      <c r="CG831" s="179" t="str">
        <f t="shared" si="1184"/>
        <v>CG$17</v>
      </c>
      <c r="CH831" s="179" t="str">
        <f t="shared" si="1184"/>
        <v>CH$17</v>
      </c>
      <c r="CI831" s="179" t="str">
        <f t="shared" si="1184"/>
        <v>CI$17</v>
      </c>
      <c r="CJ831" s="179" t="str">
        <f t="shared" si="1184"/>
        <v>CJ$17</v>
      </c>
      <c r="CK831" s="179" t="str">
        <f t="shared" si="1184"/>
        <v>CK$17</v>
      </c>
      <c r="CL831" s="179" t="str">
        <f t="shared" si="1184"/>
        <v>CL$17</v>
      </c>
      <c r="CN831" s="79"/>
      <c r="CO831" s="179" t="str">
        <f t="shared" ref="CO831:DL831" si="1185">CO810</f>
        <v>CO$17</v>
      </c>
      <c r="CP831" s="179" t="str">
        <f t="shared" si="1185"/>
        <v>CP$17</v>
      </c>
      <c r="CQ831" s="179" t="str">
        <f t="shared" si="1185"/>
        <v>CQ$17</v>
      </c>
      <c r="CR831" s="179" t="str">
        <f t="shared" si="1185"/>
        <v>CR$17</v>
      </c>
      <c r="CS831" s="179" t="str">
        <f t="shared" si="1185"/>
        <v>CS$17</v>
      </c>
      <c r="CT831" s="179" t="str">
        <f t="shared" si="1185"/>
        <v>CT$17</v>
      </c>
      <c r="CU831" s="179" t="str">
        <f t="shared" si="1185"/>
        <v>CU$17</v>
      </c>
      <c r="CV831" s="179" t="str">
        <f t="shared" si="1185"/>
        <v>CV$17</v>
      </c>
      <c r="CW831" s="179" t="str">
        <f t="shared" si="1185"/>
        <v>CW$17</v>
      </c>
      <c r="CX831" s="179" t="str">
        <f t="shared" si="1185"/>
        <v>CX$17</v>
      </c>
      <c r="CY831" s="179" t="str">
        <f t="shared" si="1185"/>
        <v>CY$17</v>
      </c>
      <c r="CZ831" s="179" t="str">
        <f t="shared" si="1185"/>
        <v>CZ$17</v>
      </c>
      <c r="DA831" s="179" t="str">
        <f t="shared" si="1185"/>
        <v>DA$17</v>
      </c>
      <c r="DB831" s="179" t="str">
        <f t="shared" si="1185"/>
        <v>DB$17</v>
      </c>
      <c r="DC831" s="179" t="str">
        <f t="shared" si="1185"/>
        <v>DC$17</v>
      </c>
      <c r="DD831" s="179" t="str">
        <f t="shared" si="1185"/>
        <v>DD$17</v>
      </c>
      <c r="DE831" s="179" t="str">
        <f t="shared" si="1185"/>
        <v>DE$17</v>
      </c>
      <c r="DF831" s="179" t="str">
        <f t="shared" si="1185"/>
        <v>DF$17</v>
      </c>
      <c r="DG831" s="179" t="str">
        <f t="shared" si="1185"/>
        <v>DG$17</v>
      </c>
      <c r="DH831" s="179" t="str">
        <f t="shared" si="1185"/>
        <v>DH$17</v>
      </c>
      <c r="DI831" s="179" t="str">
        <f t="shared" si="1185"/>
        <v>DI$17</v>
      </c>
      <c r="DJ831" s="179" t="str">
        <f t="shared" si="1185"/>
        <v>DJ$17</v>
      </c>
      <c r="DK831" s="179" t="str">
        <f t="shared" si="1185"/>
        <v>DK$17</v>
      </c>
      <c r="DL831" s="179" t="str">
        <f t="shared" si="1185"/>
        <v>DL$17</v>
      </c>
    </row>
    <row r="832" spans="2:116" x14ac:dyDescent="0.4">
      <c r="B832" t="s">
        <v>332</v>
      </c>
      <c r="D832" t="s">
        <v>784</v>
      </c>
      <c r="E832" s="8" t="str">
        <f t="shared" si="1178"/>
        <v>832 HOURLY-PV</v>
      </c>
      <c r="G832" s="8" t="str">
        <f>G811</f>
        <v>(Secondary label)</v>
      </c>
      <c r="H832" s="12"/>
      <c r="I832" s="60"/>
      <c r="J832" s="60"/>
      <c r="K832" s="15"/>
      <c r="L832" s="15"/>
      <c r="M832" s="15"/>
      <c r="N832" s="15"/>
      <c r="O832" s="15"/>
      <c r="P832" s="15"/>
      <c r="R832" s="15"/>
      <c r="S832" s="179">
        <f t="shared" ref="S832:AX832" si="1186">S811</f>
        <v>0</v>
      </c>
      <c r="T832" s="179">
        <f t="shared" si="1186"/>
        <v>0</v>
      </c>
      <c r="U832" s="179">
        <f t="shared" si="1186"/>
        <v>0</v>
      </c>
      <c r="V832" s="179">
        <f t="shared" si="1186"/>
        <v>0</v>
      </c>
      <c r="W832" s="179">
        <f t="shared" si="1186"/>
        <v>0</v>
      </c>
      <c r="X832" s="179">
        <f t="shared" si="1186"/>
        <v>0</v>
      </c>
      <c r="Y832" s="179">
        <f t="shared" si="1186"/>
        <v>0</v>
      </c>
      <c r="Z832" s="179">
        <f t="shared" si="1186"/>
        <v>0</v>
      </c>
      <c r="AA832" s="179">
        <f t="shared" si="1186"/>
        <v>0</v>
      </c>
      <c r="AB832" s="179">
        <f t="shared" si="1186"/>
        <v>0</v>
      </c>
      <c r="AC832" s="179">
        <f t="shared" si="1186"/>
        <v>0</v>
      </c>
      <c r="AD832" s="179">
        <f t="shared" si="1186"/>
        <v>0</v>
      </c>
      <c r="AE832" s="179">
        <f t="shared" si="1186"/>
        <v>0</v>
      </c>
      <c r="AF832" s="179">
        <f t="shared" si="1186"/>
        <v>0</v>
      </c>
      <c r="AG832" s="179">
        <f t="shared" si="1186"/>
        <v>0</v>
      </c>
      <c r="AH832" s="179">
        <f t="shared" si="1186"/>
        <v>0</v>
      </c>
      <c r="AI832" s="179">
        <f t="shared" si="1186"/>
        <v>0</v>
      </c>
      <c r="AJ832" s="179">
        <f t="shared" si="1186"/>
        <v>0</v>
      </c>
      <c r="AK832" s="179">
        <f t="shared" si="1186"/>
        <v>0</v>
      </c>
      <c r="AL832" s="179">
        <f t="shared" si="1186"/>
        <v>0</v>
      </c>
      <c r="AM832" s="179">
        <f t="shared" si="1186"/>
        <v>0</v>
      </c>
      <c r="AN832" s="179">
        <f t="shared" si="1186"/>
        <v>0</v>
      </c>
      <c r="AO832" s="179">
        <f t="shared" si="1186"/>
        <v>0</v>
      </c>
      <c r="AP832" s="179">
        <f t="shared" si="1186"/>
        <v>0</v>
      </c>
      <c r="AQ832" s="179">
        <f t="shared" si="1186"/>
        <v>0</v>
      </c>
      <c r="AR832" s="179">
        <f t="shared" si="1186"/>
        <v>0</v>
      </c>
      <c r="AS832" s="179">
        <f t="shared" si="1186"/>
        <v>0</v>
      </c>
      <c r="AT832" s="179">
        <f t="shared" si="1186"/>
        <v>0</v>
      </c>
      <c r="AU832" s="179">
        <f t="shared" si="1186"/>
        <v>0</v>
      </c>
      <c r="AV832" s="179">
        <f t="shared" si="1186"/>
        <v>0</v>
      </c>
      <c r="AW832" s="179">
        <f t="shared" si="1186"/>
        <v>0</v>
      </c>
      <c r="AX832" s="179">
        <f t="shared" si="1186"/>
        <v>0</v>
      </c>
      <c r="AY832" s="179">
        <f t="shared" ref="AY832:CD832" si="1187">AY811</f>
        <v>0</v>
      </c>
      <c r="AZ832" s="179">
        <f t="shared" si="1187"/>
        <v>0</v>
      </c>
      <c r="BA832" s="179">
        <f t="shared" si="1187"/>
        <v>0</v>
      </c>
      <c r="BB832" s="179">
        <f t="shared" si="1187"/>
        <v>0</v>
      </c>
      <c r="BC832" s="179">
        <f t="shared" si="1187"/>
        <v>0</v>
      </c>
      <c r="BD832" s="179">
        <f t="shared" si="1187"/>
        <v>0</v>
      </c>
      <c r="BE832" s="179">
        <f t="shared" si="1187"/>
        <v>0</v>
      </c>
      <c r="BF832" s="179">
        <f t="shared" si="1187"/>
        <v>0</v>
      </c>
      <c r="BG832" s="179">
        <f t="shared" si="1187"/>
        <v>0</v>
      </c>
      <c r="BH832" s="179">
        <f t="shared" si="1187"/>
        <v>0</v>
      </c>
      <c r="BI832" s="179">
        <f t="shared" si="1187"/>
        <v>0</v>
      </c>
      <c r="BJ832" s="179">
        <f t="shared" si="1187"/>
        <v>0</v>
      </c>
      <c r="BK832" s="179">
        <f t="shared" si="1187"/>
        <v>0</v>
      </c>
      <c r="BL832" s="179">
        <f t="shared" si="1187"/>
        <v>0</v>
      </c>
      <c r="BM832" s="179">
        <f t="shared" si="1187"/>
        <v>0</v>
      </c>
      <c r="BN832" s="179">
        <f t="shared" si="1187"/>
        <v>0</v>
      </c>
      <c r="BO832" s="179">
        <f t="shared" si="1187"/>
        <v>0</v>
      </c>
      <c r="BP832" s="179">
        <f t="shared" si="1187"/>
        <v>0</v>
      </c>
      <c r="BQ832" s="179">
        <f t="shared" si="1187"/>
        <v>0</v>
      </c>
      <c r="BR832" s="179">
        <f t="shared" si="1187"/>
        <v>0</v>
      </c>
      <c r="BS832" s="179">
        <f t="shared" si="1187"/>
        <v>0</v>
      </c>
      <c r="BT832" s="179">
        <f t="shared" si="1187"/>
        <v>0</v>
      </c>
      <c r="BU832" s="179">
        <f t="shared" si="1187"/>
        <v>0</v>
      </c>
      <c r="BV832" s="179">
        <f t="shared" si="1187"/>
        <v>0</v>
      </c>
      <c r="BW832" s="179">
        <f t="shared" si="1187"/>
        <v>0</v>
      </c>
      <c r="BX832" s="179">
        <f t="shared" si="1187"/>
        <v>0</v>
      </c>
      <c r="BY832" s="179">
        <f t="shared" si="1187"/>
        <v>0</v>
      </c>
      <c r="BZ832" s="179">
        <f t="shared" si="1187"/>
        <v>0</v>
      </c>
      <c r="CA832" s="179">
        <f t="shared" si="1187"/>
        <v>0</v>
      </c>
      <c r="CB832" s="179">
        <f t="shared" si="1187"/>
        <v>0</v>
      </c>
      <c r="CC832" s="179">
        <f t="shared" si="1187"/>
        <v>0</v>
      </c>
      <c r="CD832" s="179">
        <f t="shared" si="1187"/>
        <v>0</v>
      </c>
      <c r="CE832" s="179">
        <f t="shared" ref="CE832:CL832" si="1188">CE811</f>
        <v>0</v>
      </c>
      <c r="CF832" s="179">
        <f t="shared" si="1188"/>
        <v>0</v>
      </c>
      <c r="CG832" s="179">
        <f t="shared" si="1188"/>
        <v>0</v>
      </c>
      <c r="CH832" s="179">
        <f t="shared" si="1188"/>
        <v>0</v>
      </c>
      <c r="CI832" s="179">
        <f t="shared" si="1188"/>
        <v>0</v>
      </c>
      <c r="CJ832" s="179">
        <f t="shared" si="1188"/>
        <v>0</v>
      </c>
      <c r="CK832" s="179">
        <f t="shared" si="1188"/>
        <v>0</v>
      </c>
      <c r="CL832" s="179">
        <f t="shared" si="1188"/>
        <v>0</v>
      </c>
      <c r="CN832" s="60"/>
      <c r="CO832" s="179">
        <f t="shared" ref="CO832:DL832" si="1189">CO811</f>
        <v>0</v>
      </c>
      <c r="CP832" s="179">
        <f t="shared" si="1189"/>
        <v>0</v>
      </c>
      <c r="CQ832" s="179">
        <f t="shared" si="1189"/>
        <v>0</v>
      </c>
      <c r="CR832" s="179">
        <f t="shared" si="1189"/>
        <v>0</v>
      </c>
      <c r="CS832" s="179">
        <f t="shared" si="1189"/>
        <v>0</v>
      </c>
      <c r="CT832" s="179">
        <f t="shared" si="1189"/>
        <v>0</v>
      </c>
      <c r="CU832" s="179">
        <f t="shared" si="1189"/>
        <v>0</v>
      </c>
      <c r="CV832" s="179">
        <f t="shared" si="1189"/>
        <v>0</v>
      </c>
      <c r="CW832" s="179">
        <f t="shared" si="1189"/>
        <v>0</v>
      </c>
      <c r="CX832" s="179">
        <f t="shared" si="1189"/>
        <v>0</v>
      </c>
      <c r="CY832" s="179">
        <f t="shared" si="1189"/>
        <v>0</v>
      </c>
      <c r="CZ832" s="179">
        <f t="shared" si="1189"/>
        <v>0</v>
      </c>
      <c r="DA832" s="179">
        <f t="shared" si="1189"/>
        <v>0</v>
      </c>
      <c r="DB832" s="179">
        <f t="shared" si="1189"/>
        <v>0</v>
      </c>
      <c r="DC832" s="179">
        <f t="shared" si="1189"/>
        <v>0</v>
      </c>
      <c r="DD832" s="179">
        <f t="shared" si="1189"/>
        <v>0</v>
      </c>
      <c r="DE832" s="179">
        <f t="shared" si="1189"/>
        <v>0</v>
      </c>
      <c r="DF832" s="179">
        <f t="shared" si="1189"/>
        <v>0</v>
      </c>
      <c r="DG832" s="179">
        <f t="shared" si="1189"/>
        <v>0</v>
      </c>
      <c r="DH832" s="179">
        <f t="shared" si="1189"/>
        <v>0</v>
      </c>
      <c r="DI832" s="179">
        <f t="shared" si="1189"/>
        <v>0</v>
      </c>
      <c r="DJ832" s="179">
        <f t="shared" si="1189"/>
        <v>0</v>
      </c>
      <c r="DK832" s="179">
        <f t="shared" si="1189"/>
        <v>0</v>
      </c>
      <c r="DL832" s="179">
        <f t="shared" si="1189"/>
        <v>0</v>
      </c>
    </row>
    <row r="833" spans="1:116" x14ac:dyDescent="0.4">
      <c r="B833" t="s">
        <v>332</v>
      </c>
      <c r="D833" t="s">
        <v>784</v>
      </c>
      <c r="E833" s="8" t="str">
        <f t="shared" si="1178"/>
        <v>833 HOURLY-PV</v>
      </c>
      <c r="G833" s="8" t="str">
        <f>G812</f>
        <v xml:space="preserve">secondary unit </v>
      </c>
      <c r="H833" s="12"/>
      <c r="I833" s="60"/>
      <c r="J833" s="60"/>
      <c r="K833" s="15"/>
      <c r="L833" s="15"/>
      <c r="M833" s="15"/>
      <c r="N833" s="15"/>
      <c r="O833" s="15"/>
      <c r="P833" s="15"/>
      <c r="R833" s="15"/>
      <c r="S833" s="179"/>
      <c r="T833" s="179"/>
      <c r="U833" s="179"/>
      <c r="V833" s="179"/>
      <c r="W833" s="179"/>
      <c r="X833" s="179"/>
      <c r="Y833" s="179"/>
      <c r="Z833" s="179"/>
      <c r="AA833" s="179"/>
      <c r="AB833" s="179"/>
      <c r="AC833" s="179"/>
      <c r="AD833" s="179"/>
      <c r="AE833" s="179"/>
      <c r="AF833" s="179"/>
      <c r="AG833" s="179"/>
      <c r="AH833" s="179"/>
      <c r="AI833" s="179"/>
      <c r="AJ833" s="179"/>
      <c r="AK833" s="179"/>
      <c r="AL833" s="179"/>
      <c r="AM833" s="179"/>
      <c r="AN833" s="179"/>
      <c r="AO833" s="179"/>
      <c r="AP833" s="179"/>
      <c r="AQ833" s="179"/>
      <c r="AR833" s="179"/>
      <c r="AS833" s="179"/>
      <c r="AT833" s="179"/>
      <c r="AU833" s="179"/>
      <c r="AV833" s="179"/>
      <c r="AW833" s="179"/>
      <c r="AX833" s="179"/>
      <c r="AY833" s="179"/>
      <c r="AZ833" s="179"/>
      <c r="BA833" s="179"/>
      <c r="BB833" s="179"/>
      <c r="BC833" s="179"/>
      <c r="BD833" s="179"/>
      <c r="BE833" s="179"/>
      <c r="BF833" s="179"/>
      <c r="BG833" s="179"/>
      <c r="BH833" s="179"/>
      <c r="BI833" s="179"/>
      <c r="BJ833" s="179"/>
      <c r="BK833" s="179"/>
      <c r="BL833" s="179"/>
      <c r="BM833" s="179"/>
      <c r="BN833" s="179"/>
      <c r="BO833" s="179"/>
      <c r="BP833" s="179"/>
      <c r="BQ833" s="179"/>
      <c r="BR833" s="179"/>
      <c r="BS833" s="179"/>
      <c r="BT833" s="179"/>
      <c r="BU833" s="179"/>
      <c r="BV833" s="179"/>
      <c r="BW833" s="179"/>
      <c r="BX833" s="179"/>
      <c r="BY833" s="179"/>
      <c r="BZ833" s="179"/>
      <c r="CA833" s="179"/>
      <c r="CB833" s="179"/>
      <c r="CC833" s="179"/>
      <c r="CD833" s="179"/>
      <c r="CE833" s="179"/>
      <c r="CF833" s="179"/>
      <c r="CG833" s="179"/>
      <c r="CH833" s="179"/>
      <c r="CI833" s="179"/>
      <c r="CJ833" s="179"/>
      <c r="CK833" s="179"/>
      <c r="CL833" s="179"/>
      <c r="CN833" s="60"/>
      <c r="CO833" s="179"/>
      <c r="CP833" s="179"/>
      <c r="CQ833" s="179"/>
      <c r="CR833" s="179"/>
      <c r="CS833" s="179"/>
      <c r="CT833" s="179"/>
      <c r="CU833" s="179"/>
      <c r="CV833" s="179"/>
      <c r="CW833" s="179"/>
      <c r="CX833" s="179"/>
      <c r="CY833" s="179"/>
      <c r="CZ833" s="179"/>
      <c r="DA833" s="179"/>
      <c r="DB833" s="179"/>
      <c r="DC833" s="179"/>
      <c r="DD833" s="179"/>
      <c r="DE833" s="179"/>
      <c r="DF833" s="179"/>
      <c r="DG833" s="179"/>
      <c r="DH833" s="179"/>
      <c r="DI833" s="179"/>
      <c r="DJ833" s="179"/>
      <c r="DK833" s="179"/>
      <c r="DL833" s="179"/>
    </row>
    <row r="834" spans="1:116" x14ac:dyDescent="0.4">
      <c r="B834" t="s">
        <v>332</v>
      </c>
      <c r="D834" t="s">
        <v>784</v>
      </c>
      <c r="E834" s="8" t="str">
        <f t="shared" si="1178"/>
        <v>834 HOURLY-PV</v>
      </c>
      <c r="G834" s="8" t="str">
        <f>G813</f>
        <v>Secondary revenue driver</v>
      </c>
      <c r="H834" s="12"/>
      <c r="I834" s="60"/>
      <c r="J834" s="60"/>
      <c r="K834" s="15"/>
      <c r="L834" s="15"/>
      <c r="M834" s="15"/>
      <c r="N834" s="15"/>
      <c r="O834" s="15"/>
      <c r="P834" s="15"/>
      <c r="R834" s="15"/>
      <c r="S834" s="179" t="str">
        <f t="shared" ref="S834:AX834" si="1190">S813</f>
        <v>S$18</v>
      </c>
      <c r="T834" s="179" t="str">
        <f t="shared" si="1190"/>
        <v>T$18</v>
      </c>
      <c r="U834" s="179" t="str">
        <f t="shared" si="1190"/>
        <v>U$18</v>
      </c>
      <c r="V834" s="179" t="str">
        <f t="shared" si="1190"/>
        <v>V$18</v>
      </c>
      <c r="W834" s="179" t="str">
        <f t="shared" si="1190"/>
        <v>W$18</v>
      </c>
      <c r="X834" s="179" t="str">
        <f t="shared" si="1190"/>
        <v>X$18</v>
      </c>
      <c r="Y834" s="179" t="str">
        <f t="shared" si="1190"/>
        <v>Y$18</v>
      </c>
      <c r="Z834" s="179" t="str">
        <f t="shared" si="1190"/>
        <v>Z$18</v>
      </c>
      <c r="AA834" s="179" t="str">
        <f t="shared" si="1190"/>
        <v>AA$18</v>
      </c>
      <c r="AB834" s="179" t="str">
        <f t="shared" si="1190"/>
        <v>AB$18</v>
      </c>
      <c r="AC834" s="179" t="str">
        <f t="shared" si="1190"/>
        <v>AC$18</v>
      </c>
      <c r="AD834" s="179" t="str">
        <f t="shared" si="1190"/>
        <v>AD$18</v>
      </c>
      <c r="AE834" s="179" t="str">
        <f t="shared" si="1190"/>
        <v>AE$18</v>
      </c>
      <c r="AF834" s="179" t="str">
        <f t="shared" si="1190"/>
        <v>AF$18</v>
      </c>
      <c r="AG834" s="179" t="str">
        <f t="shared" si="1190"/>
        <v>AG$18</v>
      </c>
      <c r="AH834" s="179" t="str">
        <f t="shared" si="1190"/>
        <v>AH$18</v>
      </c>
      <c r="AI834" s="179" t="str">
        <f t="shared" si="1190"/>
        <v>AI$18</v>
      </c>
      <c r="AJ834" s="179" t="str">
        <f t="shared" si="1190"/>
        <v>AJ$18</v>
      </c>
      <c r="AK834" s="179" t="str">
        <f t="shared" si="1190"/>
        <v>AK$18</v>
      </c>
      <c r="AL834" s="179" t="str">
        <f t="shared" si="1190"/>
        <v>AL$18</v>
      </c>
      <c r="AM834" s="179" t="str">
        <f t="shared" si="1190"/>
        <v>AM$18</v>
      </c>
      <c r="AN834" s="179" t="str">
        <f t="shared" si="1190"/>
        <v>AN$18</v>
      </c>
      <c r="AO834" s="179" t="str">
        <f t="shared" si="1190"/>
        <v>AO$18</v>
      </c>
      <c r="AP834" s="179" t="str">
        <f t="shared" si="1190"/>
        <v>AP$18</v>
      </c>
      <c r="AQ834" s="179" t="str">
        <f t="shared" si="1190"/>
        <v>AQ$18</v>
      </c>
      <c r="AR834" s="179" t="str">
        <f t="shared" si="1190"/>
        <v>AR$18</v>
      </c>
      <c r="AS834" s="179" t="str">
        <f t="shared" si="1190"/>
        <v>AS$18</v>
      </c>
      <c r="AT834" s="179" t="str">
        <f t="shared" si="1190"/>
        <v>AT$18</v>
      </c>
      <c r="AU834" s="179" t="str">
        <f t="shared" si="1190"/>
        <v>AU$18</v>
      </c>
      <c r="AV834" s="179" t="str">
        <f t="shared" si="1190"/>
        <v>AV$18</v>
      </c>
      <c r="AW834" s="179" t="str">
        <f t="shared" si="1190"/>
        <v>AW$18</v>
      </c>
      <c r="AX834" s="179" t="str">
        <f t="shared" si="1190"/>
        <v>AX$18</v>
      </c>
      <c r="AY834" s="179" t="str">
        <f t="shared" ref="AY834:CD834" si="1191">AY813</f>
        <v>AY$18</v>
      </c>
      <c r="AZ834" s="179" t="str">
        <f t="shared" si="1191"/>
        <v>AZ$18</v>
      </c>
      <c r="BA834" s="179" t="str">
        <f t="shared" si="1191"/>
        <v>BA$18</v>
      </c>
      <c r="BB834" s="179" t="str">
        <f t="shared" si="1191"/>
        <v>BB$18</v>
      </c>
      <c r="BC834" s="179" t="str">
        <f t="shared" si="1191"/>
        <v>BC$18</v>
      </c>
      <c r="BD834" s="179" t="str">
        <f t="shared" si="1191"/>
        <v>BD$18</v>
      </c>
      <c r="BE834" s="179" t="str">
        <f t="shared" si="1191"/>
        <v>BE$18</v>
      </c>
      <c r="BF834" s="179" t="str">
        <f t="shared" si="1191"/>
        <v>BF$18</v>
      </c>
      <c r="BG834" s="179" t="str">
        <f t="shared" si="1191"/>
        <v>BG$18</v>
      </c>
      <c r="BH834" s="179" t="str">
        <f t="shared" si="1191"/>
        <v>BH$18</v>
      </c>
      <c r="BI834" s="179" t="str">
        <f t="shared" si="1191"/>
        <v>BI$18</v>
      </c>
      <c r="BJ834" s="179" t="str">
        <f t="shared" si="1191"/>
        <v>BJ$18</v>
      </c>
      <c r="BK834" s="179" t="str">
        <f t="shared" si="1191"/>
        <v>BK$18</v>
      </c>
      <c r="BL834" s="179" t="str">
        <f t="shared" si="1191"/>
        <v>BL$18</v>
      </c>
      <c r="BM834" s="179" t="str">
        <f t="shared" si="1191"/>
        <v>BM$18</v>
      </c>
      <c r="BN834" s="179" t="str">
        <f t="shared" si="1191"/>
        <v>BN$18</v>
      </c>
      <c r="BO834" s="179" t="str">
        <f t="shared" si="1191"/>
        <v>BO$18</v>
      </c>
      <c r="BP834" s="179" t="str">
        <f t="shared" si="1191"/>
        <v>BP$18</v>
      </c>
      <c r="BQ834" s="179" t="str">
        <f t="shared" si="1191"/>
        <v>BQ$18</v>
      </c>
      <c r="BR834" s="179" t="str">
        <f t="shared" si="1191"/>
        <v>BR$18</v>
      </c>
      <c r="BS834" s="179" t="str">
        <f t="shared" si="1191"/>
        <v>BS$18</v>
      </c>
      <c r="BT834" s="179" t="str">
        <f t="shared" si="1191"/>
        <v>BT$18</v>
      </c>
      <c r="BU834" s="179" t="str">
        <f t="shared" si="1191"/>
        <v>BU$18</v>
      </c>
      <c r="BV834" s="179" t="str">
        <f t="shared" si="1191"/>
        <v>BV$18</v>
      </c>
      <c r="BW834" s="179" t="str">
        <f t="shared" si="1191"/>
        <v>BW$18</v>
      </c>
      <c r="BX834" s="179" t="str">
        <f t="shared" si="1191"/>
        <v>BX$18</v>
      </c>
      <c r="BY834" s="179" t="str">
        <f t="shared" si="1191"/>
        <v>BY$18</v>
      </c>
      <c r="BZ834" s="179" t="str">
        <f t="shared" si="1191"/>
        <v>BZ$18</v>
      </c>
      <c r="CA834" s="179" t="str">
        <f t="shared" si="1191"/>
        <v>CA$18</v>
      </c>
      <c r="CB834" s="179" t="str">
        <f t="shared" si="1191"/>
        <v>CB$18</v>
      </c>
      <c r="CC834" s="179" t="str">
        <f t="shared" si="1191"/>
        <v>CC$18</v>
      </c>
      <c r="CD834" s="179" t="str">
        <f t="shared" si="1191"/>
        <v>CD$18</v>
      </c>
      <c r="CE834" s="179" t="str">
        <f t="shared" ref="CE834:CL834" si="1192">CE813</f>
        <v>CE$18</v>
      </c>
      <c r="CF834" s="179" t="str">
        <f t="shared" si="1192"/>
        <v>CF$18</v>
      </c>
      <c r="CG834" s="179" t="str">
        <f t="shared" si="1192"/>
        <v>CG$18</v>
      </c>
      <c r="CH834" s="179" t="str">
        <f t="shared" si="1192"/>
        <v>CH$18</v>
      </c>
      <c r="CI834" s="179" t="str">
        <f t="shared" si="1192"/>
        <v>CI$18</v>
      </c>
      <c r="CJ834" s="179" t="str">
        <f t="shared" si="1192"/>
        <v>CJ$18</v>
      </c>
      <c r="CK834" s="179" t="str">
        <f t="shared" si="1192"/>
        <v>CK$18</v>
      </c>
      <c r="CL834" s="179" t="str">
        <f t="shared" si="1192"/>
        <v>CL$18</v>
      </c>
      <c r="CN834" s="60"/>
      <c r="CO834" s="179" t="str">
        <f t="shared" ref="CO834:DL834" si="1193">CO813</f>
        <v>CO$18</v>
      </c>
      <c r="CP834" s="179" t="str">
        <f t="shared" si="1193"/>
        <v>CP$18</v>
      </c>
      <c r="CQ834" s="179" t="str">
        <f t="shared" si="1193"/>
        <v>CQ$18</v>
      </c>
      <c r="CR834" s="179" t="str">
        <f t="shared" si="1193"/>
        <v>CR$18</v>
      </c>
      <c r="CS834" s="179" t="str">
        <f t="shared" si="1193"/>
        <v>CS$18</v>
      </c>
      <c r="CT834" s="179" t="str">
        <f t="shared" si="1193"/>
        <v>CT$18</v>
      </c>
      <c r="CU834" s="179" t="str">
        <f t="shared" si="1193"/>
        <v>CU$18</v>
      </c>
      <c r="CV834" s="179" t="str">
        <f t="shared" si="1193"/>
        <v>CV$18</v>
      </c>
      <c r="CW834" s="179" t="str">
        <f t="shared" si="1193"/>
        <v>CW$18</v>
      </c>
      <c r="CX834" s="179" t="str">
        <f t="shared" si="1193"/>
        <v>CX$18</v>
      </c>
      <c r="CY834" s="179" t="str">
        <f t="shared" si="1193"/>
        <v>CY$18</v>
      </c>
      <c r="CZ834" s="179" t="str">
        <f t="shared" si="1193"/>
        <v>CZ$18</v>
      </c>
      <c r="DA834" s="179" t="str">
        <f t="shared" si="1193"/>
        <v>DA$18</v>
      </c>
      <c r="DB834" s="179" t="str">
        <f t="shared" si="1193"/>
        <v>DB$18</v>
      </c>
      <c r="DC834" s="179" t="str">
        <f t="shared" si="1193"/>
        <v>DC$18</v>
      </c>
      <c r="DD834" s="179" t="str">
        <f t="shared" si="1193"/>
        <v>DD$18</v>
      </c>
      <c r="DE834" s="179" t="str">
        <f t="shared" si="1193"/>
        <v>DE$18</v>
      </c>
      <c r="DF834" s="179" t="str">
        <f t="shared" si="1193"/>
        <v>DF$18</v>
      </c>
      <c r="DG834" s="179" t="str">
        <f t="shared" si="1193"/>
        <v>DG$18</v>
      </c>
      <c r="DH834" s="179" t="str">
        <f t="shared" si="1193"/>
        <v>DH$18</v>
      </c>
      <c r="DI834" s="179" t="str">
        <f t="shared" si="1193"/>
        <v>DI$18</v>
      </c>
      <c r="DJ834" s="179" t="str">
        <f t="shared" si="1193"/>
        <v>DJ$18</v>
      </c>
      <c r="DK834" s="179" t="str">
        <f t="shared" si="1193"/>
        <v>DK$18</v>
      </c>
      <c r="DL834" s="179" t="str">
        <f t="shared" si="1193"/>
        <v>DL$18</v>
      </c>
    </row>
    <row r="835" spans="1:116" x14ac:dyDescent="0.4">
      <c r="B835" t="s">
        <v>332</v>
      </c>
      <c r="D835" t="s">
        <v>784</v>
      </c>
      <c r="E835" s="8" t="str">
        <f t="shared" si="1178"/>
        <v>835 HOURLY-PV</v>
      </c>
      <c r="G835" s="8" t="str">
        <f>G814</f>
        <v>Secondary volume driver</v>
      </c>
      <c r="H835" s="12"/>
      <c r="I835" s="60"/>
      <c r="J835" s="60"/>
      <c r="K835" s="15"/>
      <c r="L835" s="15"/>
      <c r="M835" s="15"/>
      <c r="N835" s="15"/>
      <c r="O835" s="15"/>
      <c r="P835" s="15"/>
      <c r="R835" s="15"/>
      <c r="S835" s="179" t="str">
        <f t="shared" ref="S835:AX835" si="1194">S814</f>
        <v>S$19</v>
      </c>
      <c r="T835" s="179" t="str">
        <f t="shared" si="1194"/>
        <v>T$19</v>
      </c>
      <c r="U835" s="179" t="str">
        <f t="shared" si="1194"/>
        <v>U$19</v>
      </c>
      <c r="V835" s="179" t="str">
        <f t="shared" si="1194"/>
        <v>V$19</v>
      </c>
      <c r="W835" s="179" t="str">
        <f t="shared" si="1194"/>
        <v>W$19</v>
      </c>
      <c r="X835" s="179" t="str">
        <f t="shared" si="1194"/>
        <v>X$19</v>
      </c>
      <c r="Y835" s="179" t="str">
        <f t="shared" si="1194"/>
        <v>Y$19</v>
      </c>
      <c r="Z835" s="179" t="str">
        <f t="shared" si="1194"/>
        <v>Z$19</v>
      </c>
      <c r="AA835" s="179" t="str">
        <f t="shared" si="1194"/>
        <v>AA$19</v>
      </c>
      <c r="AB835" s="179" t="str">
        <f t="shared" si="1194"/>
        <v>AB$19</v>
      </c>
      <c r="AC835" s="179" t="str">
        <f t="shared" si="1194"/>
        <v>AC$19</v>
      </c>
      <c r="AD835" s="179" t="str">
        <f t="shared" si="1194"/>
        <v>AD$19</v>
      </c>
      <c r="AE835" s="179" t="str">
        <f t="shared" si="1194"/>
        <v>AE$19</v>
      </c>
      <c r="AF835" s="179" t="str">
        <f t="shared" si="1194"/>
        <v>AF$19</v>
      </c>
      <c r="AG835" s="179" t="str">
        <f t="shared" si="1194"/>
        <v>AG$19</v>
      </c>
      <c r="AH835" s="179" t="str">
        <f t="shared" si="1194"/>
        <v>AH$19</v>
      </c>
      <c r="AI835" s="179" t="str">
        <f t="shared" si="1194"/>
        <v>AI$19</v>
      </c>
      <c r="AJ835" s="179" t="str">
        <f t="shared" si="1194"/>
        <v>AJ$19</v>
      </c>
      <c r="AK835" s="179" t="str">
        <f t="shared" si="1194"/>
        <v>AK$19</v>
      </c>
      <c r="AL835" s="179" t="str">
        <f t="shared" si="1194"/>
        <v>AL$19</v>
      </c>
      <c r="AM835" s="179" t="str">
        <f t="shared" si="1194"/>
        <v>AM$19</v>
      </c>
      <c r="AN835" s="179" t="str">
        <f t="shared" si="1194"/>
        <v>AN$19</v>
      </c>
      <c r="AO835" s="179" t="str">
        <f t="shared" si="1194"/>
        <v>AO$19</v>
      </c>
      <c r="AP835" s="179" t="str">
        <f t="shared" si="1194"/>
        <v>AP$19</v>
      </c>
      <c r="AQ835" s="179" t="str">
        <f t="shared" si="1194"/>
        <v>AQ$19</v>
      </c>
      <c r="AR835" s="179" t="str">
        <f t="shared" si="1194"/>
        <v>AR$19</v>
      </c>
      <c r="AS835" s="179" t="str">
        <f t="shared" si="1194"/>
        <v>AS$19</v>
      </c>
      <c r="AT835" s="179" t="str">
        <f t="shared" si="1194"/>
        <v>AT$19</v>
      </c>
      <c r="AU835" s="179" t="str">
        <f t="shared" si="1194"/>
        <v>AU$19</v>
      </c>
      <c r="AV835" s="179" t="str">
        <f t="shared" si="1194"/>
        <v>AV$19</v>
      </c>
      <c r="AW835" s="179" t="str">
        <f t="shared" si="1194"/>
        <v>AW$19</v>
      </c>
      <c r="AX835" s="179" t="str">
        <f t="shared" si="1194"/>
        <v>AX$19</v>
      </c>
      <c r="AY835" s="179" t="str">
        <f t="shared" ref="AY835:CD835" si="1195">AY814</f>
        <v>AY$19</v>
      </c>
      <c r="AZ835" s="179" t="str">
        <f t="shared" si="1195"/>
        <v>AZ$19</v>
      </c>
      <c r="BA835" s="179" t="str">
        <f t="shared" si="1195"/>
        <v>BA$19</v>
      </c>
      <c r="BB835" s="179" t="str">
        <f t="shared" si="1195"/>
        <v>BB$19</v>
      </c>
      <c r="BC835" s="179" t="str">
        <f t="shared" si="1195"/>
        <v>BC$19</v>
      </c>
      <c r="BD835" s="179" t="str">
        <f t="shared" si="1195"/>
        <v>BD$19</v>
      </c>
      <c r="BE835" s="179" t="str">
        <f t="shared" si="1195"/>
        <v>BE$19</v>
      </c>
      <c r="BF835" s="179" t="str">
        <f t="shared" si="1195"/>
        <v>BF$19</v>
      </c>
      <c r="BG835" s="179" t="str">
        <f t="shared" si="1195"/>
        <v>BG$19</v>
      </c>
      <c r="BH835" s="179" t="str">
        <f t="shared" si="1195"/>
        <v>BH$19</v>
      </c>
      <c r="BI835" s="179" t="str">
        <f t="shared" si="1195"/>
        <v>BI$19</v>
      </c>
      <c r="BJ835" s="179" t="str">
        <f t="shared" si="1195"/>
        <v>BJ$19</v>
      </c>
      <c r="BK835" s="179" t="str">
        <f t="shared" si="1195"/>
        <v>BK$19</v>
      </c>
      <c r="BL835" s="179" t="str">
        <f t="shared" si="1195"/>
        <v>BL$19</v>
      </c>
      <c r="BM835" s="179" t="str">
        <f t="shared" si="1195"/>
        <v>BM$19</v>
      </c>
      <c r="BN835" s="179" t="str">
        <f t="shared" si="1195"/>
        <v>BN$19</v>
      </c>
      <c r="BO835" s="179" t="str">
        <f t="shared" si="1195"/>
        <v>BO$19</v>
      </c>
      <c r="BP835" s="179" t="str">
        <f t="shared" si="1195"/>
        <v>BP$19</v>
      </c>
      <c r="BQ835" s="179" t="str">
        <f t="shared" si="1195"/>
        <v>BQ$19</v>
      </c>
      <c r="BR835" s="179" t="str">
        <f t="shared" si="1195"/>
        <v>BR$19</v>
      </c>
      <c r="BS835" s="179" t="str">
        <f t="shared" si="1195"/>
        <v>BS$19</v>
      </c>
      <c r="BT835" s="179" t="str">
        <f t="shared" si="1195"/>
        <v>BT$19</v>
      </c>
      <c r="BU835" s="179" t="str">
        <f t="shared" si="1195"/>
        <v>BU$19</v>
      </c>
      <c r="BV835" s="179" t="str">
        <f t="shared" si="1195"/>
        <v>BV$19</v>
      </c>
      <c r="BW835" s="179" t="str">
        <f t="shared" si="1195"/>
        <v>BW$19</v>
      </c>
      <c r="BX835" s="179" t="str">
        <f t="shared" si="1195"/>
        <v>BX$19</v>
      </c>
      <c r="BY835" s="179" t="str">
        <f t="shared" si="1195"/>
        <v>BY$19</v>
      </c>
      <c r="BZ835" s="179" t="str">
        <f t="shared" si="1195"/>
        <v>BZ$19</v>
      </c>
      <c r="CA835" s="179" t="str">
        <f t="shared" si="1195"/>
        <v>CA$19</v>
      </c>
      <c r="CB835" s="179" t="str">
        <f t="shared" si="1195"/>
        <v>CB$19</v>
      </c>
      <c r="CC835" s="179" t="str">
        <f t="shared" si="1195"/>
        <v>CC$19</v>
      </c>
      <c r="CD835" s="179" t="str">
        <f t="shared" si="1195"/>
        <v>CD$19</v>
      </c>
      <c r="CE835" s="179" t="str">
        <f t="shared" ref="CE835:CL835" si="1196">CE814</f>
        <v>CE$19</v>
      </c>
      <c r="CF835" s="179" t="str">
        <f t="shared" si="1196"/>
        <v>CF$19</v>
      </c>
      <c r="CG835" s="179" t="str">
        <f t="shared" si="1196"/>
        <v>CG$19</v>
      </c>
      <c r="CH835" s="179" t="str">
        <f t="shared" si="1196"/>
        <v>CH$19</v>
      </c>
      <c r="CI835" s="179" t="str">
        <f t="shared" si="1196"/>
        <v>CI$19</v>
      </c>
      <c r="CJ835" s="179" t="str">
        <f t="shared" si="1196"/>
        <v>CJ$19</v>
      </c>
      <c r="CK835" s="179" t="str">
        <f t="shared" si="1196"/>
        <v>CK$19</v>
      </c>
      <c r="CL835" s="179" t="str">
        <f t="shared" si="1196"/>
        <v>CL$19</v>
      </c>
      <c r="CN835" s="60"/>
      <c r="CO835" s="179" t="str">
        <f t="shared" ref="CO835:DL835" si="1197">CO814</f>
        <v>CO$19</v>
      </c>
      <c r="CP835" s="179" t="str">
        <f t="shared" si="1197"/>
        <v>CP$19</v>
      </c>
      <c r="CQ835" s="179" t="str">
        <f t="shared" si="1197"/>
        <v>CQ$19</v>
      </c>
      <c r="CR835" s="179" t="str">
        <f t="shared" si="1197"/>
        <v>CR$19</v>
      </c>
      <c r="CS835" s="179" t="str">
        <f t="shared" si="1197"/>
        <v>CS$19</v>
      </c>
      <c r="CT835" s="179" t="str">
        <f t="shared" si="1197"/>
        <v>CT$19</v>
      </c>
      <c r="CU835" s="179" t="str">
        <f t="shared" si="1197"/>
        <v>CU$19</v>
      </c>
      <c r="CV835" s="179" t="str">
        <f t="shared" si="1197"/>
        <v>CV$19</v>
      </c>
      <c r="CW835" s="179" t="str">
        <f t="shared" si="1197"/>
        <v>CW$19</v>
      </c>
      <c r="CX835" s="179" t="str">
        <f t="shared" si="1197"/>
        <v>CX$19</v>
      </c>
      <c r="CY835" s="179" t="str">
        <f t="shared" si="1197"/>
        <v>CY$19</v>
      </c>
      <c r="CZ835" s="179" t="str">
        <f t="shared" si="1197"/>
        <v>CZ$19</v>
      </c>
      <c r="DA835" s="179" t="str">
        <f t="shared" si="1197"/>
        <v>DA$19</v>
      </c>
      <c r="DB835" s="179" t="str">
        <f t="shared" si="1197"/>
        <v>DB$19</v>
      </c>
      <c r="DC835" s="179" t="str">
        <f t="shared" si="1197"/>
        <v>DC$19</v>
      </c>
      <c r="DD835" s="179" t="str">
        <f t="shared" si="1197"/>
        <v>DD$19</v>
      </c>
      <c r="DE835" s="179" t="str">
        <f t="shared" si="1197"/>
        <v>DE$19</v>
      </c>
      <c r="DF835" s="179" t="str">
        <f t="shared" si="1197"/>
        <v>DF$19</v>
      </c>
      <c r="DG835" s="179" t="str">
        <f t="shared" si="1197"/>
        <v>DG$19</v>
      </c>
      <c r="DH835" s="179" t="str">
        <f t="shared" si="1197"/>
        <v>DH$19</v>
      </c>
      <c r="DI835" s="179" t="str">
        <f t="shared" si="1197"/>
        <v>DI$19</v>
      </c>
      <c r="DJ835" s="179" t="str">
        <f t="shared" si="1197"/>
        <v>DJ$19</v>
      </c>
      <c r="DK835" s="179" t="str">
        <f t="shared" si="1197"/>
        <v>DK$19</v>
      </c>
      <c r="DL835" s="179" t="str">
        <f t="shared" si="1197"/>
        <v>DL$19</v>
      </c>
    </row>
    <row r="836" spans="1:116" x14ac:dyDescent="0.4">
      <c r="E836" s="8"/>
      <c r="H836" s="12"/>
      <c r="I836" s="60"/>
      <c r="J836" s="60"/>
      <c r="K836" s="15"/>
      <c r="L836" s="15"/>
      <c r="M836" s="15"/>
      <c r="N836" s="15"/>
      <c r="O836" s="15"/>
      <c r="P836" s="15"/>
      <c r="R836" s="15"/>
      <c r="S836" s="179"/>
      <c r="T836" s="179"/>
      <c r="U836" s="179"/>
      <c r="V836" s="179"/>
      <c r="W836" s="179"/>
      <c r="X836" s="179"/>
      <c r="Y836" s="179"/>
      <c r="Z836" s="179"/>
      <c r="AA836" s="179"/>
      <c r="AB836" s="179"/>
      <c r="AC836" s="179"/>
      <c r="AD836" s="179"/>
      <c r="AE836" s="179"/>
      <c r="AF836" s="179"/>
      <c r="AG836" s="179"/>
      <c r="AH836" s="179"/>
      <c r="AI836" s="179"/>
      <c r="AJ836" s="179"/>
      <c r="AK836" s="179"/>
      <c r="AL836" s="179"/>
      <c r="AM836" s="179"/>
      <c r="AN836" s="179"/>
      <c r="AO836" s="179"/>
      <c r="AP836" s="179"/>
      <c r="AQ836" s="179"/>
      <c r="AR836" s="179"/>
      <c r="AS836" s="179"/>
      <c r="AT836" s="179"/>
      <c r="AU836" s="179"/>
      <c r="AV836" s="179"/>
      <c r="AW836" s="179"/>
      <c r="AX836" s="179"/>
      <c r="AY836" s="179"/>
      <c r="AZ836" s="179"/>
      <c r="BA836" s="179"/>
      <c r="BB836" s="179"/>
      <c r="BC836" s="179"/>
      <c r="BD836" s="179"/>
      <c r="BE836" s="179"/>
      <c r="BF836" s="179"/>
      <c r="BG836" s="179"/>
      <c r="BH836" s="179"/>
      <c r="BI836" s="179"/>
      <c r="BJ836" s="179"/>
      <c r="BK836" s="179"/>
      <c r="BL836" s="179"/>
      <c r="BM836" s="179"/>
      <c r="BN836" s="179"/>
      <c r="BO836" s="179"/>
      <c r="BP836" s="179"/>
      <c r="BQ836" s="179"/>
      <c r="BR836" s="179"/>
      <c r="BS836" s="179"/>
      <c r="BT836" s="179"/>
      <c r="BU836" s="179"/>
      <c r="BV836" s="179"/>
      <c r="BW836" s="179"/>
      <c r="BX836" s="179"/>
      <c r="BY836" s="179"/>
      <c r="BZ836" s="179"/>
      <c r="CA836" s="179"/>
      <c r="CB836" s="179"/>
      <c r="CC836" s="179"/>
      <c r="CD836" s="179"/>
      <c r="CE836" s="179"/>
      <c r="CF836" s="179"/>
      <c r="CG836" s="179"/>
      <c r="CH836" s="179"/>
      <c r="CI836" s="179"/>
      <c r="CJ836" s="179"/>
      <c r="CK836" s="179"/>
      <c r="CL836" s="179"/>
      <c r="CM836" s="179"/>
      <c r="CN836" s="179"/>
      <c r="CO836" s="179"/>
      <c r="CP836" s="179"/>
      <c r="CQ836" s="179"/>
      <c r="CR836" s="179"/>
      <c r="CS836" s="179"/>
      <c r="CT836" s="179"/>
      <c r="CU836" s="179"/>
      <c r="CV836" s="179"/>
      <c r="CW836" s="179"/>
      <c r="CX836" s="179"/>
      <c r="CY836" s="179"/>
      <c r="CZ836" s="179"/>
      <c r="DA836" s="179"/>
      <c r="DB836" s="179"/>
      <c r="DC836" s="179"/>
      <c r="DD836" s="179"/>
      <c r="DE836" s="179"/>
      <c r="DF836" s="179"/>
      <c r="DG836" s="179"/>
      <c r="DH836" s="179"/>
      <c r="DI836" s="179"/>
      <c r="DJ836" s="179"/>
      <c r="DK836" s="179"/>
      <c r="DL836" s="179"/>
    </row>
    <row r="837" spans="1:116" x14ac:dyDescent="0.4">
      <c r="E837" s="8"/>
      <c r="H837" s="12"/>
      <c r="I837" s="60"/>
      <c r="J837" s="60"/>
      <c r="K837" s="15"/>
      <c r="L837" s="15"/>
      <c r="M837" s="15"/>
      <c r="N837" s="15"/>
      <c r="O837" s="15"/>
      <c r="P837" s="15"/>
      <c r="R837" s="15"/>
      <c r="S837" s="179"/>
      <c r="T837" s="179"/>
      <c r="U837" s="179"/>
      <c r="V837" s="179"/>
      <c r="W837" s="179"/>
      <c r="X837" s="179"/>
      <c r="Y837" s="179"/>
      <c r="Z837" s="179"/>
      <c r="AA837" s="179"/>
      <c r="AB837" s="179"/>
      <c r="AC837" s="179"/>
      <c r="AD837" s="179"/>
      <c r="AE837" s="179"/>
      <c r="AF837" s="179"/>
      <c r="AG837" s="179"/>
      <c r="AH837" s="179"/>
      <c r="AI837" s="179"/>
      <c r="AJ837" s="179"/>
      <c r="AK837" s="179"/>
      <c r="AL837" s="179"/>
      <c r="AM837" s="179"/>
      <c r="AN837" s="179"/>
      <c r="AO837" s="179"/>
      <c r="AP837" s="179"/>
      <c r="AQ837" s="179"/>
      <c r="AR837" s="179"/>
      <c r="AS837" s="179"/>
      <c r="AT837" s="179"/>
      <c r="AU837" s="179"/>
      <c r="AV837" s="179"/>
      <c r="AW837" s="179"/>
      <c r="AX837" s="179"/>
      <c r="AY837" s="179"/>
      <c r="AZ837" s="179"/>
      <c r="BA837" s="179"/>
      <c r="BB837" s="179"/>
      <c r="BC837" s="179"/>
      <c r="BD837" s="179"/>
      <c r="BE837" s="179"/>
      <c r="BF837" s="179"/>
      <c r="BG837" s="179"/>
      <c r="BH837" s="179"/>
      <c r="BI837" s="179"/>
      <c r="BJ837" s="179"/>
      <c r="BK837" s="179"/>
      <c r="BL837" s="179"/>
      <c r="BM837" s="179"/>
      <c r="BN837" s="179"/>
      <c r="BO837" s="179"/>
      <c r="BP837" s="179"/>
      <c r="BQ837" s="179"/>
      <c r="BR837" s="179"/>
      <c r="BS837" s="179"/>
      <c r="BT837" s="179"/>
      <c r="BU837" s="179"/>
      <c r="BV837" s="179"/>
      <c r="BW837" s="179"/>
      <c r="BX837" s="179"/>
      <c r="BY837" s="179"/>
      <c r="BZ837" s="179"/>
      <c r="CA837" s="179"/>
      <c r="CB837" s="179"/>
      <c r="CC837" s="179"/>
      <c r="CD837" s="179"/>
      <c r="CE837" s="179"/>
      <c r="CF837" s="179"/>
      <c r="CG837" s="179"/>
      <c r="CH837" s="179"/>
      <c r="CI837" s="179"/>
      <c r="CJ837" s="179"/>
      <c r="CK837" s="179"/>
      <c r="CL837" s="179"/>
      <c r="CM837" s="179"/>
      <c r="CN837" s="179"/>
      <c r="CO837" s="179"/>
      <c r="CP837" s="179"/>
      <c r="CQ837" s="179"/>
      <c r="CR837" s="179"/>
      <c r="CS837" s="179"/>
      <c r="CT837" s="179"/>
      <c r="CU837" s="179"/>
      <c r="CV837" s="179"/>
      <c r="CW837" s="179"/>
      <c r="CX837" s="179"/>
      <c r="CY837" s="179"/>
      <c r="CZ837" s="179"/>
      <c r="DA837" s="179"/>
      <c r="DB837" s="179"/>
      <c r="DC837" s="179"/>
      <c r="DD837" s="179"/>
      <c r="DE837" s="179"/>
      <c r="DF837" s="179"/>
      <c r="DG837" s="179"/>
      <c r="DH837" s="179"/>
      <c r="DI837" s="179"/>
      <c r="DJ837" s="179"/>
      <c r="DK837" s="179"/>
      <c r="DL837" s="179"/>
    </row>
    <row r="838" spans="1:116" x14ac:dyDescent="0.4">
      <c r="E838" s="8"/>
      <c r="H838" s="12"/>
      <c r="I838" s="60"/>
      <c r="J838" s="60"/>
      <c r="K838" s="15"/>
      <c r="L838" s="15"/>
      <c r="M838" s="15"/>
      <c r="N838" s="15"/>
      <c r="O838" s="15"/>
      <c r="P838" s="15"/>
      <c r="R838" s="15"/>
      <c r="S838" s="179"/>
      <c r="T838" s="179"/>
      <c r="U838" s="179"/>
      <c r="V838" s="179"/>
      <c r="W838" s="179"/>
      <c r="X838" s="179"/>
      <c r="Y838" s="179"/>
      <c r="Z838" s="179"/>
      <c r="AA838" s="179"/>
      <c r="AB838" s="179"/>
      <c r="AC838" s="179"/>
      <c r="AD838" s="179"/>
      <c r="AE838" s="179"/>
      <c r="AF838" s="179"/>
      <c r="AG838" s="179"/>
      <c r="AH838" s="179"/>
      <c r="AI838" s="179"/>
      <c r="AJ838" s="179"/>
      <c r="AK838" s="179"/>
      <c r="AL838" s="179"/>
      <c r="AM838" s="179"/>
      <c r="AN838" s="179"/>
      <c r="AO838" s="179"/>
      <c r="AP838" s="179"/>
      <c r="AQ838" s="179"/>
      <c r="AR838" s="179"/>
      <c r="AS838" s="179"/>
      <c r="AT838" s="179"/>
      <c r="AU838" s="179"/>
      <c r="AV838" s="179"/>
      <c r="AW838" s="179"/>
      <c r="AX838" s="179"/>
      <c r="AY838" s="179"/>
      <c r="AZ838" s="179"/>
      <c r="BA838" s="179"/>
      <c r="BB838" s="179"/>
      <c r="BC838" s="179"/>
      <c r="BD838" s="179"/>
      <c r="BE838" s="179"/>
      <c r="BF838" s="179"/>
      <c r="BG838" s="179"/>
      <c r="BH838" s="179"/>
      <c r="BI838" s="179"/>
      <c r="BJ838" s="179"/>
      <c r="BK838" s="179"/>
      <c r="BL838" s="179"/>
      <c r="BM838" s="179"/>
      <c r="BN838" s="179"/>
      <c r="BO838" s="179"/>
      <c r="BP838" s="179"/>
      <c r="BQ838" s="179"/>
      <c r="BR838" s="179"/>
      <c r="BS838" s="179"/>
      <c r="BT838" s="179"/>
      <c r="BU838" s="179"/>
      <c r="BV838" s="179"/>
      <c r="BW838" s="179"/>
      <c r="BX838" s="179"/>
      <c r="BY838" s="179"/>
      <c r="BZ838" s="179"/>
      <c r="CA838" s="179"/>
      <c r="CB838" s="179"/>
      <c r="CC838" s="179"/>
      <c r="CD838" s="179"/>
      <c r="CE838" s="179"/>
      <c r="CF838" s="179"/>
      <c r="CG838" s="179"/>
      <c r="CH838" s="179"/>
      <c r="CI838" s="179"/>
      <c r="CJ838" s="179"/>
      <c r="CK838" s="179"/>
      <c r="CL838" s="179"/>
      <c r="CM838" s="179"/>
      <c r="CN838" s="179"/>
      <c r="CO838" s="179"/>
      <c r="CP838" s="179"/>
      <c r="CQ838" s="179"/>
      <c r="CR838" s="179"/>
      <c r="CS838" s="179"/>
      <c r="CT838" s="179"/>
      <c r="CU838" s="179"/>
      <c r="CV838" s="179"/>
      <c r="CW838" s="179"/>
      <c r="CX838" s="179"/>
      <c r="CY838" s="179"/>
      <c r="CZ838" s="179"/>
      <c r="DA838" s="179"/>
      <c r="DB838" s="179"/>
      <c r="DC838" s="179"/>
      <c r="DD838" s="179"/>
      <c r="DE838" s="179"/>
      <c r="DF838" s="179"/>
      <c r="DG838" s="179"/>
      <c r="DH838" s="179"/>
      <c r="DI838" s="179"/>
      <c r="DJ838" s="179"/>
      <c r="DK838" s="179"/>
      <c r="DL838" s="179"/>
    </row>
    <row r="839" spans="1:116" x14ac:dyDescent="0.4">
      <c r="E839" s="8"/>
      <c r="H839" s="12"/>
      <c r="I839" s="60"/>
      <c r="J839" s="60"/>
      <c r="K839" s="15"/>
      <c r="L839" s="15"/>
      <c r="M839" s="15"/>
      <c r="N839" s="15"/>
      <c r="O839" s="15"/>
      <c r="P839" s="15"/>
      <c r="R839" s="15"/>
      <c r="S839" s="179"/>
      <c r="T839" s="179"/>
      <c r="U839" s="179"/>
      <c r="V839" s="179"/>
      <c r="W839" s="179"/>
      <c r="X839" s="179"/>
      <c r="Y839" s="179"/>
      <c r="Z839" s="179"/>
      <c r="AA839" s="179"/>
      <c r="AB839" s="179"/>
      <c r="AC839" s="179"/>
      <c r="AD839" s="179"/>
      <c r="AE839" s="179"/>
      <c r="AF839" s="179"/>
      <c r="AG839" s="179"/>
      <c r="AH839" s="179"/>
      <c r="AI839" s="179"/>
      <c r="AJ839" s="179"/>
      <c r="AK839" s="179"/>
      <c r="AL839" s="179"/>
      <c r="AM839" s="179"/>
      <c r="AN839" s="179"/>
      <c r="AO839" s="179"/>
      <c r="AP839" s="179"/>
      <c r="AQ839" s="179"/>
      <c r="AR839" s="179"/>
      <c r="AS839" s="179"/>
      <c r="AT839" s="179"/>
      <c r="AU839" s="179"/>
      <c r="AV839" s="179"/>
      <c r="AW839" s="179"/>
      <c r="AX839" s="179"/>
      <c r="AY839" s="179"/>
      <c r="AZ839" s="179"/>
      <c r="BA839" s="179"/>
      <c r="BB839" s="179"/>
      <c r="BC839" s="179"/>
      <c r="BD839" s="179"/>
      <c r="BE839" s="179"/>
      <c r="BF839" s="179"/>
      <c r="BG839" s="179"/>
      <c r="BH839" s="179"/>
      <c r="BI839" s="179"/>
      <c r="BJ839" s="179"/>
      <c r="BK839" s="179"/>
      <c r="BL839" s="179"/>
      <c r="BM839" s="179"/>
      <c r="BN839" s="179"/>
      <c r="BO839" s="179"/>
      <c r="BP839" s="179"/>
      <c r="BQ839" s="179"/>
      <c r="BR839" s="179"/>
      <c r="BS839" s="179"/>
      <c r="BT839" s="179"/>
      <c r="BU839" s="179"/>
      <c r="BV839" s="179"/>
      <c r="BW839" s="179"/>
      <c r="BX839" s="179"/>
      <c r="BY839" s="179"/>
      <c r="BZ839" s="179"/>
      <c r="CA839" s="179"/>
      <c r="CB839" s="179"/>
      <c r="CC839" s="179"/>
      <c r="CD839" s="179"/>
      <c r="CE839" s="179"/>
      <c r="CF839" s="179"/>
      <c r="CG839" s="179"/>
      <c r="CH839" s="179"/>
      <c r="CI839" s="179"/>
      <c r="CJ839" s="179"/>
      <c r="CK839" s="179"/>
      <c r="CL839" s="179"/>
      <c r="CM839" s="179"/>
      <c r="CN839" s="179"/>
      <c r="CO839" s="179"/>
      <c r="CP839" s="179"/>
      <c r="CQ839" s="179"/>
      <c r="CR839" s="179"/>
      <c r="CS839" s="179"/>
      <c r="CT839" s="179"/>
      <c r="CU839" s="179"/>
      <c r="CV839" s="179"/>
      <c r="CW839" s="179"/>
      <c r="CX839" s="179"/>
      <c r="CY839" s="179"/>
      <c r="CZ839" s="179"/>
      <c r="DA839" s="179"/>
      <c r="DB839" s="179"/>
      <c r="DC839" s="179"/>
      <c r="DD839" s="179"/>
      <c r="DE839" s="179"/>
      <c r="DF839" s="179"/>
      <c r="DG839" s="179"/>
      <c r="DH839" s="179"/>
      <c r="DI839" s="179"/>
      <c r="DJ839" s="179"/>
      <c r="DK839" s="179"/>
      <c r="DL839" s="179"/>
    </row>
    <row r="840" spans="1:116" x14ac:dyDescent="0.4">
      <c r="E840" s="8"/>
      <c r="H840" s="12"/>
      <c r="I840" s="60"/>
      <c r="J840" s="60"/>
      <c r="K840" s="15"/>
      <c r="L840" s="15"/>
      <c r="M840" s="15"/>
      <c r="N840" s="15"/>
      <c r="O840" s="15"/>
      <c r="P840" s="15"/>
      <c r="R840" s="15"/>
      <c r="S840" s="179"/>
      <c r="T840" s="179"/>
      <c r="U840" s="179"/>
      <c r="V840" s="179"/>
      <c r="W840" s="179"/>
      <c r="X840" s="179"/>
      <c r="Y840" s="179"/>
      <c r="Z840" s="179"/>
      <c r="AA840" s="179"/>
      <c r="AB840" s="179"/>
      <c r="AC840" s="179"/>
      <c r="AD840" s="179"/>
      <c r="AE840" s="179"/>
      <c r="AF840" s="179"/>
      <c r="AG840" s="179"/>
      <c r="AH840" s="179"/>
      <c r="AI840" s="179"/>
      <c r="AJ840" s="179"/>
      <c r="AK840" s="179"/>
      <c r="AL840" s="179"/>
      <c r="AM840" s="179"/>
      <c r="AN840" s="179"/>
      <c r="AO840" s="179"/>
      <c r="AP840" s="179"/>
      <c r="AQ840" s="179"/>
      <c r="AR840" s="179"/>
      <c r="AS840" s="179"/>
      <c r="AT840" s="179"/>
      <c r="AU840" s="179"/>
      <c r="AV840" s="179"/>
      <c r="AW840" s="179"/>
      <c r="AX840" s="179"/>
      <c r="AY840" s="179"/>
      <c r="AZ840" s="179"/>
      <c r="BA840" s="179"/>
      <c r="BB840" s="179"/>
      <c r="BC840" s="179"/>
      <c r="BD840" s="179"/>
      <c r="BE840" s="179"/>
      <c r="BF840" s="179"/>
      <c r="BG840" s="179"/>
      <c r="BH840" s="179"/>
      <c r="BI840" s="179"/>
      <c r="BJ840" s="179"/>
      <c r="BK840" s="179"/>
      <c r="BL840" s="179"/>
      <c r="BM840" s="179"/>
      <c r="BN840" s="179"/>
      <c r="BO840" s="179"/>
      <c r="BP840" s="179"/>
      <c r="BQ840" s="179"/>
      <c r="BR840" s="179"/>
      <c r="BS840" s="179"/>
      <c r="BT840" s="179"/>
      <c r="BU840" s="179"/>
      <c r="BV840" s="179"/>
      <c r="BW840" s="179"/>
      <c r="BX840" s="179"/>
      <c r="BY840" s="179"/>
      <c r="BZ840" s="179"/>
      <c r="CA840" s="179"/>
      <c r="CB840" s="179"/>
      <c r="CC840" s="179"/>
      <c r="CD840" s="179"/>
      <c r="CE840" s="179"/>
      <c r="CF840" s="179"/>
      <c r="CG840" s="179"/>
      <c r="CH840" s="179"/>
      <c r="CI840" s="179"/>
      <c r="CJ840" s="179"/>
      <c r="CK840" s="179"/>
      <c r="CL840" s="179"/>
      <c r="CM840" s="179"/>
      <c r="CN840" s="179"/>
      <c r="CO840" s="179"/>
      <c r="CP840" s="179"/>
      <c r="CQ840" s="179"/>
      <c r="CR840" s="179"/>
      <c r="CS840" s="179"/>
      <c r="CT840" s="179"/>
      <c r="CU840" s="179"/>
      <c r="CV840" s="179"/>
      <c r="CW840" s="179"/>
      <c r="CX840" s="179"/>
      <c r="CY840" s="179"/>
      <c r="CZ840" s="179"/>
      <c r="DA840" s="179"/>
      <c r="DB840" s="179"/>
      <c r="DC840" s="179"/>
      <c r="DD840" s="179"/>
      <c r="DE840" s="179"/>
      <c r="DF840" s="179"/>
      <c r="DG840" s="179"/>
      <c r="DH840" s="179"/>
      <c r="DI840" s="179"/>
      <c r="DJ840" s="179"/>
      <c r="DK840" s="179"/>
      <c r="DL840" s="179"/>
    </row>
    <row r="841" spans="1:116" x14ac:dyDescent="0.4">
      <c r="E841" s="8"/>
      <c r="H841" s="12"/>
      <c r="I841" s="60"/>
      <c r="J841" s="60"/>
      <c r="K841" s="15"/>
      <c r="L841" s="15"/>
      <c r="M841" s="15"/>
      <c r="N841" s="15"/>
      <c r="O841" s="15"/>
      <c r="P841" s="15"/>
      <c r="R841" s="15"/>
      <c r="S841" s="179"/>
      <c r="T841" s="179"/>
      <c r="U841" s="179"/>
      <c r="V841" s="179"/>
      <c r="W841" s="179"/>
      <c r="X841" s="179"/>
      <c r="Y841" s="179"/>
      <c r="Z841" s="179"/>
      <c r="AA841" s="179"/>
      <c r="AB841" s="179"/>
      <c r="AC841" s="179"/>
      <c r="AD841" s="179"/>
      <c r="AE841" s="179"/>
      <c r="AF841" s="179"/>
      <c r="AG841" s="179"/>
      <c r="AH841" s="179"/>
      <c r="AI841" s="179"/>
      <c r="AJ841" s="179"/>
      <c r="AK841" s="179"/>
      <c r="AL841" s="179"/>
      <c r="AM841" s="179"/>
      <c r="AN841" s="179"/>
      <c r="AO841" s="179"/>
      <c r="AP841" s="179"/>
      <c r="AQ841" s="179"/>
      <c r="AR841" s="179"/>
      <c r="AS841" s="179"/>
      <c r="AT841" s="179"/>
      <c r="AU841" s="179"/>
      <c r="AV841" s="179"/>
      <c r="AW841" s="179"/>
      <c r="AX841" s="179"/>
      <c r="AY841" s="179"/>
      <c r="AZ841" s="179"/>
      <c r="BA841" s="179"/>
      <c r="BB841" s="179"/>
      <c r="BC841" s="179"/>
      <c r="BD841" s="179"/>
      <c r="BE841" s="179"/>
      <c r="BF841" s="179"/>
      <c r="BG841" s="179"/>
      <c r="BH841" s="179"/>
      <c r="BI841" s="179"/>
      <c r="BJ841" s="179"/>
      <c r="BK841" s="179"/>
      <c r="BL841" s="179"/>
      <c r="BM841" s="179"/>
      <c r="BN841" s="179"/>
      <c r="BO841" s="179"/>
      <c r="BP841" s="179"/>
      <c r="BQ841" s="179"/>
      <c r="BR841" s="179"/>
      <c r="BS841" s="179"/>
      <c r="BT841" s="179"/>
      <c r="BU841" s="179"/>
      <c r="BV841" s="179"/>
      <c r="BW841" s="179"/>
      <c r="BX841" s="179"/>
      <c r="BY841" s="179"/>
      <c r="BZ841" s="179"/>
      <c r="CA841" s="179"/>
      <c r="CB841" s="179"/>
      <c r="CC841" s="179"/>
      <c r="CD841" s="179"/>
      <c r="CE841" s="179"/>
      <c r="CF841" s="179"/>
      <c r="CG841" s="179"/>
      <c r="CH841" s="179"/>
      <c r="CI841" s="179"/>
      <c r="CJ841" s="179"/>
      <c r="CK841" s="179"/>
      <c r="CL841" s="179"/>
      <c r="CM841" s="179"/>
      <c r="CN841" s="179"/>
      <c r="CO841" s="179"/>
      <c r="CP841" s="179"/>
      <c r="CQ841" s="179"/>
      <c r="CR841" s="179"/>
      <c r="CS841" s="179"/>
      <c r="CT841" s="179"/>
      <c r="CU841" s="179"/>
      <c r="CV841" s="179"/>
      <c r="CW841" s="179"/>
      <c r="CX841" s="179"/>
      <c r="CY841" s="179"/>
      <c r="CZ841" s="179"/>
      <c r="DA841" s="179"/>
      <c r="DB841" s="179"/>
      <c r="DC841" s="179"/>
      <c r="DD841" s="179"/>
      <c r="DE841" s="179"/>
      <c r="DF841" s="179"/>
      <c r="DG841" s="179"/>
      <c r="DH841" s="179"/>
      <c r="DI841" s="179"/>
      <c r="DJ841" s="179"/>
      <c r="DK841" s="179"/>
      <c r="DL841" s="179"/>
    </row>
    <row r="842" spans="1:116" x14ac:dyDescent="0.4">
      <c r="E842" s="8"/>
      <c r="H842" s="12"/>
      <c r="I842" s="60"/>
      <c r="J842" s="60"/>
      <c r="K842" s="15"/>
      <c r="L842" s="15"/>
      <c r="M842" s="15"/>
      <c r="N842" s="15"/>
      <c r="O842" s="15"/>
      <c r="P842" s="15"/>
      <c r="R842" s="15"/>
      <c r="S842" s="179"/>
      <c r="T842" s="179"/>
      <c r="U842" s="179"/>
      <c r="V842" s="179"/>
      <c r="W842" s="179"/>
      <c r="X842" s="179"/>
      <c r="Y842" s="179"/>
      <c r="Z842" s="179"/>
      <c r="AA842" s="179"/>
      <c r="AB842" s="179"/>
      <c r="AC842" s="179"/>
      <c r="AD842" s="179"/>
      <c r="AE842" s="179"/>
      <c r="AF842" s="179"/>
      <c r="AG842" s="179"/>
      <c r="AH842" s="179"/>
      <c r="AI842" s="179"/>
      <c r="AJ842" s="179"/>
      <c r="AK842" s="179"/>
      <c r="AL842" s="179"/>
      <c r="AM842" s="179"/>
      <c r="AN842" s="179"/>
      <c r="AO842" s="179"/>
      <c r="AP842" s="179"/>
      <c r="AQ842" s="179"/>
      <c r="AR842" s="179"/>
      <c r="AS842" s="179"/>
      <c r="AT842" s="179"/>
      <c r="AU842" s="179"/>
      <c r="AV842" s="179"/>
      <c r="AW842" s="179"/>
      <c r="AX842" s="179"/>
      <c r="AY842" s="179"/>
      <c r="AZ842" s="179"/>
      <c r="BA842" s="179"/>
      <c r="BB842" s="179"/>
      <c r="BC842" s="179"/>
      <c r="BD842" s="179"/>
      <c r="BE842" s="179"/>
      <c r="BF842" s="179"/>
      <c r="BG842" s="179"/>
      <c r="BH842" s="179"/>
      <c r="BI842" s="179"/>
      <c r="BJ842" s="179"/>
      <c r="BK842" s="179"/>
      <c r="BL842" s="179"/>
      <c r="BM842" s="179"/>
      <c r="BN842" s="179"/>
      <c r="BO842" s="179"/>
      <c r="BP842" s="179"/>
      <c r="BQ842" s="179"/>
      <c r="BR842" s="179"/>
      <c r="BS842" s="179"/>
      <c r="BT842" s="179"/>
      <c r="BU842" s="179"/>
      <c r="BV842" s="179"/>
      <c r="BW842" s="179"/>
      <c r="BX842" s="179"/>
      <c r="BY842" s="179"/>
      <c r="BZ842" s="179"/>
      <c r="CA842" s="179"/>
      <c r="CB842" s="179"/>
      <c r="CC842" s="179"/>
      <c r="CD842" s="179"/>
      <c r="CE842" s="179"/>
      <c r="CF842" s="179"/>
      <c r="CG842" s="179"/>
      <c r="CH842" s="179"/>
      <c r="CI842" s="179"/>
      <c r="CJ842" s="179"/>
      <c r="CK842" s="179"/>
      <c r="CL842" s="179"/>
      <c r="CM842" s="179"/>
      <c r="CN842" s="179"/>
      <c r="CO842" s="179"/>
      <c r="CP842" s="179"/>
      <c r="CQ842" s="179"/>
      <c r="CR842" s="179"/>
      <c r="CS842" s="179"/>
      <c r="CT842" s="179"/>
      <c r="CU842" s="179"/>
      <c r="CV842" s="179"/>
      <c r="CW842" s="179"/>
      <c r="CX842" s="179"/>
      <c r="CY842" s="179"/>
      <c r="CZ842" s="179"/>
      <c r="DA842" s="179"/>
      <c r="DB842" s="179"/>
      <c r="DC842" s="179"/>
      <c r="DD842" s="179"/>
      <c r="DE842" s="179"/>
      <c r="DF842" s="179"/>
      <c r="DG842" s="179"/>
      <c r="DH842" s="179"/>
      <c r="DI842" s="179"/>
      <c r="DJ842" s="179"/>
      <c r="DK842" s="179"/>
      <c r="DL842" s="179"/>
    </row>
    <row r="843" spans="1:116" x14ac:dyDescent="0.4">
      <c r="E843" s="8"/>
      <c r="H843" s="12"/>
      <c r="I843" s="60"/>
      <c r="J843" s="60"/>
      <c r="K843" s="15"/>
      <c r="L843" s="15"/>
      <c r="M843" s="15"/>
      <c r="N843" s="15"/>
      <c r="O843" s="15"/>
      <c r="P843" s="15"/>
      <c r="R843" s="15"/>
      <c r="S843" s="179"/>
      <c r="T843" s="179"/>
      <c r="U843" s="179"/>
      <c r="V843" s="179"/>
      <c r="W843" s="179"/>
      <c r="X843" s="179"/>
      <c r="Y843" s="179"/>
      <c r="Z843" s="179"/>
      <c r="AA843" s="179"/>
      <c r="AB843" s="179"/>
      <c r="AC843" s="179"/>
      <c r="AD843" s="179"/>
      <c r="AE843" s="179"/>
      <c r="AF843" s="179"/>
      <c r="AG843" s="179"/>
      <c r="AH843" s="179"/>
      <c r="AI843" s="179"/>
      <c r="AJ843" s="179"/>
      <c r="AK843" s="179"/>
      <c r="AL843" s="179"/>
      <c r="AM843" s="179"/>
      <c r="AN843" s="179"/>
      <c r="AO843" s="179"/>
      <c r="AP843" s="179"/>
      <c r="AQ843" s="179"/>
      <c r="AR843" s="179"/>
      <c r="AS843" s="179"/>
      <c r="AT843" s="179"/>
      <c r="AU843" s="179"/>
      <c r="AV843" s="179"/>
      <c r="AW843" s="179"/>
      <c r="AX843" s="179"/>
      <c r="AY843" s="179"/>
      <c r="AZ843" s="179"/>
      <c r="BA843" s="179"/>
      <c r="BB843" s="179"/>
      <c r="BC843" s="179"/>
      <c r="BD843" s="179"/>
      <c r="BE843" s="179"/>
      <c r="BF843" s="179"/>
      <c r="BG843" s="179"/>
      <c r="BH843" s="179"/>
      <c r="BI843" s="179"/>
      <c r="BJ843" s="179"/>
      <c r="BK843" s="179"/>
      <c r="BL843" s="179"/>
      <c r="BM843" s="179"/>
      <c r="BN843" s="179"/>
      <c r="BO843" s="179"/>
      <c r="BP843" s="179"/>
      <c r="BQ843" s="179"/>
      <c r="BR843" s="179"/>
      <c r="BS843" s="179"/>
      <c r="BT843" s="179"/>
      <c r="BU843" s="179"/>
      <c r="BV843" s="179"/>
      <c r="BW843" s="179"/>
      <c r="BX843" s="179"/>
      <c r="BY843" s="179"/>
      <c r="BZ843" s="179"/>
      <c r="CA843" s="179"/>
      <c r="CB843" s="179"/>
      <c r="CC843" s="179"/>
      <c r="CD843" s="179"/>
      <c r="CE843" s="179"/>
      <c r="CF843" s="179"/>
      <c r="CG843" s="179"/>
      <c r="CH843" s="179"/>
      <c r="CI843" s="179"/>
      <c r="CJ843" s="179"/>
      <c r="CK843" s="179"/>
      <c r="CL843" s="179"/>
      <c r="CM843" s="179"/>
      <c r="CN843" s="179"/>
      <c r="CO843" s="179"/>
      <c r="CP843" s="179"/>
      <c r="CQ843" s="179"/>
      <c r="CR843" s="179"/>
      <c r="CS843" s="179"/>
      <c r="CT843" s="179"/>
      <c r="CU843" s="179"/>
      <c r="CV843" s="179"/>
      <c r="CW843" s="179"/>
      <c r="CX843" s="179"/>
      <c r="CY843" s="179"/>
      <c r="CZ843" s="179"/>
      <c r="DA843" s="179"/>
      <c r="DB843" s="179"/>
      <c r="DC843" s="179"/>
      <c r="DD843" s="179"/>
      <c r="DE843" s="179"/>
      <c r="DF843" s="179"/>
      <c r="DG843" s="179"/>
      <c r="DH843" s="179"/>
      <c r="DI843" s="179"/>
      <c r="DJ843" s="179"/>
      <c r="DK843" s="179"/>
      <c r="DL843" s="179"/>
    </row>
    <row r="844" spans="1:116" x14ac:dyDescent="0.4">
      <c r="E844" s="8"/>
      <c r="H844" s="12"/>
      <c r="I844" s="60"/>
      <c r="J844" s="60"/>
      <c r="K844" s="15"/>
      <c r="L844" s="15"/>
      <c r="M844" s="15"/>
      <c r="N844" s="15"/>
      <c r="O844" s="15"/>
      <c r="P844" s="15"/>
      <c r="R844" s="15"/>
      <c r="S844" s="179"/>
      <c r="T844" s="179"/>
      <c r="U844" s="179"/>
      <c r="V844" s="179"/>
      <c r="W844" s="179"/>
      <c r="X844" s="179"/>
      <c r="Y844" s="179"/>
      <c r="Z844" s="179"/>
      <c r="AA844" s="179"/>
      <c r="AB844" s="179"/>
      <c r="AC844" s="179"/>
      <c r="AD844" s="179"/>
      <c r="AE844" s="179"/>
      <c r="AF844" s="179"/>
      <c r="AG844" s="179"/>
      <c r="AH844" s="179"/>
      <c r="AI844" s="179"/>
      <c r="AJ844" s="179"/>
      <c r="AK844" s="179"/>
      <c r="AL844" s="179"/>
      <c r="AM844" s="179"/>
      <c r="AN844" s="179"/>
      <c r="AO844" s="179"/>
      <c r="AP844" s="179"/>
      <c r="AQ844" s="179"/>
      <c r="AR844" s="179"/>
      <c r="AS844" s="179"/>
      <c r="AT844" s="179"/>
      <c r="AU844" s="179"/>
      <c r="AV844" s="179"/>
      <c r="AW844" s="179"/>
      <c r="AX844" s="179"/>
      <c r="AY844" s="179"/>
      <c r="AZ844" s="179"/>
      <c r="BA844" s="179"/>
      <c r="BB844" s="179"/>
      <c r="BC844" s="179"/>
      <c r="BD844" s="179"/>
      <c r="BE844" s="179"/>
      <c r="BF844" s="179"/>
      <c r="BG844" s="179"/>
      <c r="BH844" s="179"/>
      <c r="BI844" s="179"/>
      <c r="BJ844" s="179"/>
      <c r="BK844" s="179"/>
      <c r="BL844" s="179"/>
      <c r="BM844" s="179"/>
      <c r="BN844" s="179"/>
      <c r="BO844" s="179"/>
      <c r="BP844" s="179"/>
      <c r="BQ844" s="179"/>
      <c r="BR844" s="179"/>
      <c r="BS844" s="179"/>
      <c r="BT844" s="179"/>
      <c r="BU844" s="179"/>
      <c r="BV844" s="179"/>
      <c r="BW844" s="179"/>
      <c r="BX844" s="179"/>
      <c r="BY844" s="179"/>
      <c r="BZ844" s="179"/>
      <c r="CA844" s="179"/>
      <c r="CB844" s="179"/>
      <c r="CC844" s="179"/>
      <c r="CD844" s="179"/>
      <c r="CE844" s="179"/>
      <c r="CF844" s="179"/>
      <c r="CG844" s="179"/>
      <c r="CH844" s="179"/>
      <c r="CI844" s="179"/>
      <c r="CJ844" s="179"/>
      <c r="CK844" s="179"/>
      <c r="CL844" s="179"/>
      <c r="CM844" s="179"/>
      <c r="CN844" s="179"/>
      <c r="CO844" s="179"/>
      <c r="CP844" s="179"/>
      <c r="CQ844" s="179"/>
      <c r="CR844" s="179"/>
      <c r="CS844" s="179"/>
      <c r="CT844" s="179"/>
      <c r="CU844" s="179"/>
      <c r="CV844" s="179"/>
      <c r="CW844" s="179"/>
      <c r="CX844" s="179"/>
      <c r="CY844" s="179"/>
      <c r="CZ844" s="179"/>
      <c r="DA844" s="179"/>
      <c r="DB844" s="179"/>
      <c r="DC844" s="179"/>
      <c r="DD844" s="179"/>
      <c r="DE844" s="179"/>
      <c r="DF844" s="179"/>
      <c r="DG844" s="179"/>
      <c r="DH844" s="179"/>
      <c r="DI844" s="179"/>
      <c r="DJ844" s="179"/>
      <c r="DK844" s="179"/>
      <c r="DL844" s="179"/>
    </row>
    <row r="845" spans="1:116" x14ac:dyDescent="0.4">
      <c r="E845" s="8"/>
      <c r="H845" s="12"/>
      <c r="I845" s="60"/>
      <c r="J845" s="60"/>
      <c r="K845" s="15"/>
      <c r="L845" s="15"/>
      <c r="M845" s="15"/>
      <c r="N845" s="15"/>
      <c r="O845" s="15"/>
      <c r="P845" s="15"/>
      <c r="R845" s="15"/>
      <c r="S845" s="179"/>
      <c r="T845" s="179"/>
      <c r="U845" s="179"/>
      <c r="V845" s="179"/>
      <c r="W845" s="179"/>
      <c r="X845" s="179"/>
      <c r="Y845" s="179"/>
      <c r="Z845" s="179"/>
      <c r="AA845" s="179"/>
      <c r="AB845" s="179"/>
      <c r="AC845" s="179"/>
      <c r="AD845" s="179"/>
      <c r="AE845" s="179"/>
      <c r="AF845" s="179"/>
      <c r="AG845" s="179"/>
      <c r="AH845" s="179"/>
      <c r="AI845" s="179"/>
      <c r="AJ845" s="179"/>
      <c r="AK845" s="179"/>
      <c r="AL845" s="179"/>
      <c r="AM845" s="179"/>
      <c r="AN845" s="179"/>
      <c r="AO845" s="179"/>
      <c r="AP845" s="179"/>
      <c r="AQ845" s="179"/>
      <c r="AR845" s="179"/>
      <c r="AS845" s="179"/>
      <c r="AT845" s="179"/>
      <c r="AU845" s="179"/>
      <c r="AV845" s="179"/>
      <c r="AW845" s="179"/>
      <c r="AX845" s="179"/>
      <c r="AY845" s="179"/>
      <c r="AZ845" s="179"/>
      <c r="BA845" s="179"/>
      <c r="BB845" s="179"/>
      <c r="BC845" s="179"/>
      <c r="BD845" s="179"/>
      <c r="BE845" s="179"/>
      <c r="BF845" s="179"/>
      <c r="BG845" s="179"/>
      <c r="BH845" s="179"/>
      <c r="BI845" s="179"/>
      <c r="BJ845" s="179"/>
      <c r="BK845" s="179"/>
      <c r="BL845" s="179"/>
      <c r="BM845" s="179"/>
      <c r="BN845" s="179"/>
      <c r="BO845" s="179"/>
      <c r="BP845" s="179"/>
      <c r="BQ845" s="179"/>
      <c r="BR845" s="179"/>
      <c r="BS845" s="179"/>
      <c r="BT845" s="179"/>
      <c r="BU845" s="179"/>
      <c r="BV845" s="179"/>
      <c r="BW845" s="179"/>
      <c r="BX845" s="179"/>
      <c r="BY845" s="179"/>
      <c r="BZ845" s="179"/>
      <c r="CA845" s="179"/>
      <c r="CB845" s="179"/>
      <c r="CC845" s="179"/>
      <c r="CD845" s="179"/>
      <c r="CE845" s="179"/>
      <c r="CF845" s="179"/>
      <c r="CG845" s="179"/>
      <c r="CH845" s="179"/>
      <c r="CI845" s="179"/>
      <c r="CJ845" s="179"/>
      <c r="CK845" s="179"/>
      <c r="CL845" s="179"/>
      <c r="CM845" s="179"/>
      <c r="CN845" s="179"/>
      <c r="CO845" s="179"/>
      <c r="CP845" s="179"/>
      <c r="CQ845" s="179"/>
      <c r="CR845" s="179"/>
      <c r="CS845" s="179"/>
      <c r="CT845" s="179"/>
      <c r="CU845" s="179"/>
      <c r="CV845" s="179"/>
      <c r="CW845" s="179"/>
      <c r="CX845" s="179"/>
      <c r="CY845" s="179"/>
      <c r="CZ845" s="179"/>
      <c r="DA845" s="179"/>
      <c r="DB845" s="179"/>
      <c r="DC845" s="179"/>
      <c r="DD845" s="179"/>
      <c r="DE845" s="179"/>
      <c r="DF845" s="179"/>
      <c r="DG845" s="179"/>
      <c r="DH845" s="179"/>
      <c r="DI845" s="179"/>
      <c r="DJ845" s="179"/>
      <c r="DK845" s="179"/>
      <c r="DL845" s="179"/>
    </row>
    <row r="846" spans="1:116" x14ac:dyDescent="0.4">
      <c r="A846" s="174"/>
      <c r="E846" s="8"/>
      <c r="G846" s="175" t="s">
        <v>490</v>
      </c>
      <c r="H846" s="174"/>
      <c r="I846" s="176"/>
      <c r="J846" s="176"/>
      <c r="K846" s="197"/>
      <c r="L846" s="197"/>
      <c r="M846" s="197"/>
      <c r="N846" s="197"/>
      <c r="O846" s="197"/>
      <c r="P846" s="197"/>
      <c r="R846" s="198"/>
      <c r="S846" s="174"/>
      <c r="T846" s="174"/>
      <c r="U846" s="174"/>
      <c r="V846" s="174"/>
      <c r="W846" s="174"/>
      <c r="X846" s="174"/>
      <c r="Y846" s="174"/>
      <c r="Z846" s="174"/>
      <c r="AA846" s="174"/>
      <c r="AB846" s="174"/>
      <c r="AC846" s="174"/>
      <c r="AD846" s="174"/>
      <c r="AE846" s="174"/>
      <c r="AF846" s="174"/>
      <c r="AG846" s="174"/>
      <c r="AH846" s="174"/>
      <c r="AI846" s="174"/>
      <c r="AJ846" s="174"/>
      <c r="AK846" s="174"/>
      <c r="AL846" s="174"/>
      <c r="AM846" s="174"/>
      <c r="AN846" s="174"/>
      <c r="AO846" s="174"/>
      <c r="AP846" s="174"/>
      <c r="AQ846" s="174"/>
      <c r="AR846" s="174"/>
      <c r="AS846" s="174"/>
      <c r="AT846" s="174"/>
      <c r="AU846" s="174"/>
      <c r="AV846" s="174"/>
      <c r="AW846" s="174"/>
      <c r="AX846" s="174"/>
      <c r="AY846" s="174"/>
      <c r="AZ846" s="174"/>
      <c r="BA846" s="174"/>
      <c r="BB846" s="174"/>
      <c r="BC846" s="174"/>
      <c r="BD846" s="174"/>
      <c r="BE846" s="174"/>
      <c r="BF846" s="174"/>
      <c r="BG846" s="174"/>
      <c r="BH846" s="174"/>
      <c r="BI846" s="174"/>
      <c r="BJ846" s="174"/>
      <c r="BK846" s="174"/>
      <c r="BL846" s="174"/>
      <c r="BM846" s="174"/>
      <c r="BN846" s="174"/>
      <c r="BO846" s="174"/>
      <c r="BP846" s="174"/>
      <c r="BQ846" s="174"/>
      <c r="BR846" s="174"/>
      <c r="BS846" s="174"/>
      <c r="BT846" s="174"/>
      <c r="BU846" s="174"/>
      <c r="BV846" s="174"/>
      <c r="BW846" s="174"/>
      <c r="BX846" s="174"/>
      <c r="BY846" s="174"/>
      <c r="BZ846" s="174"/>
      <c r="CA846" s="174"/>
      <c r="CB846" s="174"/>
      <c r="CC846" s="174"/>
      <c r="CD846" s="174"/>
      <c r="CE846" s="174"/>
      <c r="CF846" s="174"/>
      <c r="CG846" s="174"/>
      <c r="CH846" s="174"/>
      <c r="CI846" s="174"/>
      <c r="CJ846" s="174"/>
      <c r="CK846" s="174"/>
      <c r="CL846" s="174"/>
      <c r="CN846" s="176"/>
      <c r="CO846" s="174"/>
      <c r="CP846" s="174"/>
      <c r="CQ846" s="174"/>
      <c r="CR846" s="174"/>
      <c r="CS846" s="174"/>
      <c r="CT846" s="174"/>
      <c r="CU846" s="174"/>
      <c r="CV846" s="174"/>
      <c r="CW846" s="174"/>
      <c r="CX846" s="174"/>
      <c r="CY846" s="174"/>
      <c r="CZ846" s="174"/>
      <c r="DA846" s="174"/>
      <c r="DB846" s="174"/>
      <c r="DC846" s="174"/>
      <c r="DD846" s="174"/>
      <c r="DE846" s="174"/>
      <c r="DF846" s="174"/>
      <c r="DG846" s="174"/>
      <c r="DH846" s="174"/>
      <c r="DI846" s="174"/>
      <c r="DJ846" s="174"/>
      <c r="DK846" s="174"/>
      <c r="DL846" s="174"/>
    </row>
    <row r="847" spans="1:116" x14ac:dyDescent="0.4">
      <c r="A847" s="174"/>
      <c r="E847" s="8"/>
      <c r="G847" s="175" t="s">
        <v>492</v>
      </c>
      <c r="H847" s="174"/>
      <c r="I847" s="176"/>
      <c r="J847" s="176"/>
      <c r="K847" s="197"/>
      <c r="L847" s="197"/>
      <c r="M847" s="197"/>
      <c r="N847" s="197"/>
      <c r="O847" s="197"/>
      <c r="P847" s="197"/>
      <c r="R847" s="198"/>
      <c r="S847" s="174"/>
      <c r="T847" s="174"/>
      <c r="U847" s="174"/>
      <c r="V847" s="174"/>
      <c r="W847" s="174"/>
      <c r="X847" s="174"/>
      <c r="Y847" s="174"/>
      <c r="Z847" s="174"/>
      <c r="AA847" s="174"/>
      <c r="AB847" s="174"/>
      <c r="AC847" s="174"/>
      <c r="AD847" s="174"/>
      <c r="AE847" s="174"/>
      <c r="AF847" s="174"/>
      <c r="AG847" s="174"/>
      <c r="AH847" s="174"/>
      <c r="AI847" s="174"/>
      <c r="AJ847" s="174"/>
      <c r="AK847" s="174"/>
      <c r="AL847" s="174"/>
      <c r="AM847" s="174"/>
      <c r="AN847" s="174"/>
      <c r="AO847" s="174"/>
      <c r="AP847" s="174"/>
      <c r="AQ847" s="174"/>
      <c r="AR847" s="174"/>
      <c r="AS847" s="174"/>
      <c r="AT847" s="174"/>
      <c r="AU847" s="174"/>
      <c r="AV847" s="174"/>
      <c r="AW847" s="174"/>
      <c r="AX847" s="174"/>
      <c r="AY847" s="174"/>
      <c r="AZ847" s="174"/>
      <c r="BA847" s="174"/>
      <c r="BB847" s="174"/>
      <c r="BC847" s="174"/>
      <c r="BD847" s="174"/>
      <c r="BE847" s="174"/>
      <c r="BF847" s="174"/>
      <c r="BG847" s="174"/>
      <c r="BH847" s="174"/>
      <c r="BI847" s="174"/>
      <c r="BJ847" s="174"/>
      <c r="BK847" s="174"/>
      <c r="BL847" s="174"/>
      <c r="BM847" s="174"/>
      <c r="BN847" s="174"/>
      <c r="BO847" s="174"/>
      <c r="BP847" s="174"/>
      <c r="BQ847" s="174"/>
      <c r="BR847" s="174"/>
      <c r="BS847" s="174"/>
      <c r="BT847" s="174"/>
      <c r="BU847" s="174"/>
      <c r="BV847" s="174"/>
      <c r="BW847" s="174"/>
      <c r="BX847" s="174"/>
      <c r="BY847" s="174"/>
      <c r="BZ847" s="174"/>
      <c r="CA847" s="174"/>
      <c r="CB847" s="174"/>
      <c r="CC847" s="174"/>
      <c r="CD847" s="174"/>
      <c r="CE847" s="174"/>
      <c r="CF847" s="174"/>
      <c r="CG847" s="174"/>
      <c r="CH847" s="174"/>
      <c r="CI847" s="174"/>
      <c r="CJ847" s="174"/>
      <c r="CK847" s="174"/>
      <c r="CL847" s="174"/>
      <c r="CN847" s="176"/>
      <c r="CO847" s="174"/>
      <c r="CP847" s="174"/>
      <c r="CQ847" s="174"/>
      <c r="CR847" s="174"/>
      <c r="CS847" s="174"/>
      <c r="CT847" s="174"/>
      <c r="CU847" s="174"/>
      <c r="CV847" s="174"/>
      <c r="CW847" s="174"/>
      <c r="CX847" s="174"/>
      <c r="CY847" s="174"/>
      <c r="CZ847" s="174"/>
      <c r="DA847" s="174"/>
      <c r="DB847" s="174"/>
      <c r="DC847" s="174"/>
      <c r="DD847" s="174"/>
      <c r="DE847" s="174"/>
      <c r="DF847" s="174"/>
      <c r="DG847" s="174"/>
      <c r="DH847" s="174"/>
      <c r="DI847" s="174"/>
      <c r="DJ847" s="174"/>
      <c r="DK847" s="174"/>
      <c r="DL847" s="174"/>
    </row>
    <row r="848" spans="1:116" x14ac:dyDescent="0.4">
      <c r="A848" s="174"/>
      <c r="E848" s="8"/>
      <c r="G848" s="175" t="s">
        <v>461</v>
      </c>
      <c r="H848" s="174"/>
      <c r="I848" s="176"/>
      <c r="J848" s="176"/>
      <c r="K848" s="199"/>
      <c r="L848" s="199"/>
      <c r="M848" s="199"/>
      <c r="N848" s="199"/>
      <c r="O848" s="199"/>
      <c r="P848" s="199"/>
      <c r="R848" s="198"/>
      <c r="S848" s="199" t="str">
        <f t="shared" ref="S848:AX848" si="1198">ADDRESS(ROW(S328),COLUMN(S328),2)</f>
        <v>S$328</v>
      </c>
      <c r="T848" s="199" t="str">
        <f t="shared" si="1198"/>
        <v>T$328</v>
      </c>
      <c r="U848" s="199" t="str">
        <f t="shared" si="1198"/>
        <v>U$328</v>
      </c>
      <c r="V848" s="199" t="str">
        <f t="shared" si="1198"/>
        <v>V$328</v>
      </c>
      <c r="W848" s="199" t="str">
        <f t="shared" si="1198"/>
        <v>W$328</v>
      </c>
      <c r="X848" s="199" t="str">
        <f t="shared" si="1198"/>
        <v>X$328</v>
      </c>
      <c r="Y848" s="199" t="str">
        <f t="shared" si="1198"/>
        <v>Y$328</v>
      </c>
      <c r="Z848" s="199" t="str">
        <f t="shared" si="1198"/>
        <v>Z$328</v>
      </c>
      <c r="AA848" s="199" t="str">
        <f t="shared" si="1198"/>
        <v>AA$328</v>
      </c>
      <c r="AB848" s="199" t="str">
        <f t="shared" si="1198"/>
        <v>AB$328</v>
      </c>
      <c r="AC848" s="199" t="str">
        <f t="shared" si="1198"/>
        <v>AC$328</v>
      </c>
      <c r="AD848" s="199" t="str">
        <f t="shared" si="1198"/>
        <v>AD$328</v>
      </c>
      <c r="AE848" s="199" t="str">
        <f t="shared" si="1198"/>
        <v>AE$328</v>
      </c>
      <c r="AF848" s="199" t="str">
        <f t="shared" si="1198"/>
        <v>AF$328</v>
      </c>
      <c r="AG848" s="199" t="str">
        <f t="shared" si="1198"/>
        <v>AG$328</v>
      </c>
      <c r="AH848" s="199" t="str">
        <f t="shared" si="1198"/>
        <v>AH$328</v>
      </c>
      <c r="AI848" s="199" t="str">
        <f t="shared" si="1198"/>
        <v>AI$328</v>
      </c>
      <c r="AJ848" s="199" t="str">
        <f t="shared" si="1198"/>
        <v>AJ$328</v>
      </c>
      <c r="AK848" s="199" t="str">
        <f t="shared" si="1198"/>
        <v>AK$328</v>
      </c>
      <c r="AL848" s="199" t="str">
        <f t="shared" si="1198"/>
        <v>AL$328</v>
      </c>
      <c r="AM848" s="199" t="str">
        <f t="shared" si="1198"/>
        <v>AM$328</v>
      </c>
      <c r="AN848" s="199" t="str">
        <f t="shared" si="1198"/>
        <v>AN$328</v>
      </c>
      <c r="AO848" s="199" t="str">
        <f t="shared" si="1198"/>
        <v>AO$328</v>
      </c>
      <c r="AP848" s="199" t="str">
        <f t="shared" si="1198"/>
        <v>AP$328</v>
      </c>
      <c r="AQ848" s="199" t="str">
        <f t="shared" si="1198"/>
        <v>AQ$328</v>
      </c>
      <c r="AR848" s="199" t="str">
        <f t="shared" si="1198"/>
        <v>AR$328</v>
      </c>
      <c r="AS848" s="199" t="str">
        <f t="shared" si="1198"/>
        <v>AS$328</v>
      </c>
      <c r="AT848" s="199" t="str">
        <f t="shared" si="1198"/>
        <v>AT$328</v>
      </c>
      <c r="AU848" s="199" t="str">
        <f t="shared" si="1198"/>
        <v>AU$328</v>
      </c>
      <c r="AV848" s="199" t="str">
        <f t="shared" si="1198"/>
        <v>AV$328</v>
      </c>
      <c r="AW848" s="199" t="str">
        <f t="shared" si="1198"/>
        <v>AW$328</v>
      </c>
      <c r="AX848" s="199" t="str">
        <f t="shared" si="1198"/>
        <v>AX$328</v>
      </c>
      <c r="AY848" s="199" t="str">
        <f t="shared" ref="AY848:CD848" si="1199">ADDRESS(ROW(AY328),COLUMN(AY328),2)</f>
        <v>AY$328</v>
      </c>
      <c r="AZ848" s="199" t="str">
        <f t="shared" si="1199"/>
        <v>AZ$328</v>
      </c>
      <c r="BA848" s="199" t="str">
        <f t="shared" si="1199"/>
        <v>BA$328</v>
      </c>
      <c r="BB848" s="199" t="str">
        <f t="shared" si="1199"/>
        <v>BB$328</v>
      </c>
      <c r="BC848" s="199" t="str">
        <f t="shared" si="1199"/>
        <v>BC$328</v>
      </c>
      <c r="BD848" s="199" t="str">
        <f t="shared" si="1199"/>
        <v>BD$328</v>
      </c>
      <c r="BE848" s="199" t="str">
        <f t="shared" si="1199"/>
        <v>BE$328</v>
      </c>
      <c r="BF848" s="199" t="str">
        <f t="shared" si="1199"/>
        <v>BF$328</v>
      </c>
      <c r="BG848" s="199" t="str">
        <f t="shared" si="1199"/>
        <v>BG$328</v>
      </c>
      <c r="BH848" s="199" t="str">
        <f t="shared" si="1199"/>
        <v>BH$328</v>
      </c>
      <c r="BI848" s="199" t="str">
        <f t="shared" si="1199"/>
        <v>BI$328</v>
      </c>
      <c r="BJ848" s="199" t="str">
        <f t="shared" si="1199"/>
        <v>BJ$328</v>
      </c>
      <c r="BK848" s="199" t="str">
        <f t="shared" si="1199"/>
        <v>BK$328</v>
      </c>
      <c r="BL848" s="199" t="str">
        <f t="shared" si="1199"/>
        <v>BL$328</v>
      </c>
      <c r="BM848" s="199" t="str">
        <f t="shared" si="1199"/>
        <v>BM$328</v>
      </c>
      <c r="BN848" s="199" t="str">
        <f t="shared" si="1199"/>
        <v>BN$328</v>
      </c>
      <c r="BO848" s="199" t="str">
        <f t="shared" si="1199"/>
        <v>BO$328</v>
      </c>
      <c r="BP848" s="199" t="str">
        <f t="shared" si="1199"/>
        <v>BP$328</v>
      </c>
      <c r="BQ848" s="199" t="str">
        <f t="shared" si="1199"/>
        <v>BQ$328</v>
      </c>
      <c r="BR848" s="199" t="str">
        <f t="shared" si="1199"/>
        <v>BR$328</v>
      </c>
      <c r="BS848" s="199" t="str">
        <f t="shared" si="1199"/>
        <v>BS$328</v>
      </c>
      <c r="BT848" s="199" t="str">
        <f t="shared" si="1199"/>
        <v>BT$328</v>
      </c>
      <c r="BU848" s="199" t="str">
        <f t="shared" si="1199"/>
        <v>BU$328</v>
      </c>
      <c r="BV848" s="199" t="str">
        <f t="shared" si="1199"/>
        <v>BV$328</v>
      </c>
      <c r="BW848" s="199" t="str">
        <f t="shared" si="1199"/>
        <v>BW$328</v>
      </c>
      <c r="BX848" s="199" t="str">
        <f t="shared" si="1199"/>
        <v>BX$328</v>
      </c>
      <c r="BY848" s="199" t="str">
        <f t="shared" si="1199"/>
        <v>BY$328</v>
      </c>
      <c r="BZ848" s="199" t="str">
        <f t="shared" si="1199"/>
        <v>BZ$328</v>
      </c>
      <c r="CA848" s="199" t="str">
        <f t="shared" si="1199"/>
        <v>CA$328</v>
      </c>
      <c r="CB848" s="199" t="str">
        <f t="shared" si="1199"/>
        <v>CB$328</v>
      </c>
      <c r="CC848" s="199" t="str">
        <f t="shared" si="1199"/>
        <v>CC$328</v>
      </c>
      <c r="CD848" s="199" t="str">
        <f t="shared" si="1199"/>
        <v>CD$328</v>
      </c>
      <c r="CE848" s="199" t="str">
        <f t="shared" ref="CE848:DL848" si="1200">ADDRESS(ROW(CE328),COLUMN(CE328),2)</f>
        <v>CE$328</v>
      </c>
      <c r="CF848" s="199" t="str">
        <f t="shared" si="1200"/>
        <v>CF$328</v>
      </c>
      <c r="CG848" s="199" t="str">
        <f t="shared" si="1200"/>
        <v>CG$328</v>
      </c>
      <c r="CH848" s="199" t="str">
        <f t="shared" si="1200"/>
        <v>CH$328</v>
      </c>
      <c r="CI848" s="199" t="str">
        <f t="shared" si="1200"/>
        <v>CI$328</v>
      </c>
      <c r="CJ848" s="199" t="str">
        <f t="shared" si="1200"/>
        <v>CJ$328</v>
      </c>
      <c r="CK848" s="199" t="str">
        <f t="shared" si="1200"/>
        <v>CK$328</v>
      </c>
      <c r="CL848" s="199" t="str">
        <f t="shared" si="1200"/>
        <v>CL$328</v>
      </c>
      <c r="CM848" s="199" t="str">
        <f t="shared" si="1200"/>
        <v>CM$328</v>
      </c>
      <c r="CN848" s="199" t="str">
        <f t="shared" si="1200"/>
        <v>CN$328</v>
      </c>
      <c r="CO848" s="199" t="str">
        <f t="shared" si="1200"/>
        <v>CO$328</v>
      </c>
      <c r="CP848" s="199" t="str">
        <f t="shared" si="1200"/>
        <v>CP$328</v>
      </c>
      <c r="CQ848" s="199" t="str">
        <f t="shared" si="1200"/>
        <v>CQ$328</v>
      </c>
      <c r="CR848" s="199" t="str">
        <f t="shared" si="1200"/>
        <v>CR$328</v>
      </c>
      <c r="CS848" s="199" t="str">
        <f t="shared" si="1200"/>
        <v>CS$328</v>
      </c>
      <c r="CT848" s="199" t="str">
        <f t="shared" si="1200"/>
        <v>CT$328</v>
      </c>
      <c r="CU848" s="199" t="str">
        <f t="shared" si="1200"/>
        <v>CU$328</v>
      </c>
      <c r="CV848" s="199" t="str">
        <f t="shared" si="1200"/>
        <v>CV$328</v>
      </c>
      <c r="CW848" s="199" t="str">
        <f t="shared" si="1200"/>
        <v>CW$328</v>
      </c>
      <c r="CX848" s="199" t="str">
        <f t="shared" si="1200"/>
        <v>CX$328</v>
      </c>
      <c r="CY848" s="199" t="str">
        <f t="shared" si="1200"/>
        <v>CY$328</v>
      </c>
      <c r="CZ848" s="199" t="str">
        <f t="shared" si="1200"/>
        <v>CZ$328</v>
      </c>
      <c r="DA848" s="199" t="str">
        <f t="shared" si="1200"/>
        <v>DA$328</v>
      </c>
      <c r="DB848" s="199" t="str">
        <f t="shared" si="1200"/>
        <v>DB$328</v>
      </c>
      <c r="DC848" s="199" t="str">
        <f t="shared" si="1200"/>
        <v>DC$328</v>
      </c>
      <c r="DD848" s="199" t="str">
        <f t="shared" si="1200"/>
        <v>DD$328</v>
      </c>
      <c r="DE848" s="199" t="str">
        <f t="shared" si="1200"/>
        <v>DE$328</v>
      </c>
      <c r="DF848" s="199" t="str">
        <f t="shared" si="1200"/>
        <v>DF$328</v>
      </c>
      <c r="DG848" s="199" t="str">
        <f t="shared" si="1200"/>
        <v>DG$328</v>
      </c>
      <c r="DH848" s="199" t="str">
        <f t="shared" si="1200"/>
        <v>DH$328</v>
      </c>
      <c r="DI848" s="199" t="str">
        <f t="shared" si="1200"/>
        <v>DI$328</v>
      </c>
      <c r="DJ848" s="199" t="str">
        <f t="shared" si="1200"/>
        <v>DJ$328</v>
      </c>
      <c r="DK848" s="199" t="str">
        <f t="shared" si="1200"/>
        <v>DK$328</v>
      </c>
      <c r="DL848" s="199" t="str">
        <f t="shared" si="1200"/>
        <v>DL$328</v>
      </c>
    </row>
    <row r="849" spans="1:116" x14ac:dyDescent="0.4">
      <c r="A849" s="174"/>
      <c r="E849" s="8"/>
      <c r="G849" s="175" t="s">
        <v>462</v>
      </c>
      <c r="H849" s="200"/>
      <c r="I849" s="201"/>
      <c r="J849" s="201"/>
      <c r="K849" s="199"/>
      <c r="L849" s="199"/>
      <c r="M849" s="199"/>
      <c r="N849" s="199"/>
      <c r="O849" s="199"/>
      <c r="P849" s="199"/>
      <c r="R849" s="202"/>
      <c r="S849" s="339" t="str">
        <f t="shared" ref="S849:CE849" si="1201">S848</f>
        <v>S$328</v>
      </c>
      <c r="T849" s="339" t="str">
        <f t="shared" si="1201"/>
        <v>T$328</v>
      </c>
      <c r="U849" s="339" t="str">
        <f t="shared" si="1201"/>
        <v>U$328</v>
      </c>
      <c r="V849" s="339" t="str">
        <f t="shared" si="1201"/>
        <v>V$328</v>
      </c>
      <c r="W849" s="339" t="str">
        <f t="shared" si="1201"/>
        <v>W$328</v>
      </c>
      <c r="X849" s="339" t="str">
        <f t="shared" si="1201"/>
        <v>X$328</v>
      </c>
      <c r="Y849" s="339" t="str">
        <f t="shared" si="1201"/>
        <v>Y$328</v>
      </c>
      <c r="Z849" s="339" t="str">
        <f t="shared" si="1201"/>
        <v>Z$328</v>
      </c>
      <c r="AA849" s="339" t="str">
        <f t="shared" si="1201"/>
        <v>AA$328</v>
      </c>
      <c r="AB849" s="339" t="str">
        <f t="shared" si="1201"/>
        <v>AB$328</v>
      </c>
      <c r="AC849" s="339" t="str">
        <f t="shared" si="1201"/>
        <v>AC$328</v>
      </c>
      <c r="AD849" s="339" t="str">
        <f t="shared" si="1201"/>
        <v>AD$328</v>
      </c>
      <c r="AE849" s="339" t="str">
        <f t="shared" si="1201"/>
        <v>AE$328</v>
      </c>
      <c r="AF849" s="339" t="str">
        <f t="shared" si="1201"/>
        <v>AF$328</v>
      </c>
      <c r="AG849" s="339" t="str">
        <f t="shared" si="1201"/>
        <v>AG$328</v>
      </c>
      <c r="AH849" s="339" t="str">
        <f t="shared" si="1201"/>
        <v>AH$328</v>
      </c>
      <c r="AI849" s="339" t="str">
        <f t="shared" si="1201"/>
        <v>AI$328</v>
      </c>
      <c r="AJ849" s="339" t="str">
        <f t="shared" si="1201"/>
        <v>AJ$328</v>
      </c>
      <c r="AK849" s="339" t="str">
        <f t="shared" si="1201"/>
        <v>AK$328</v>
      </c>
      <c r="AL849" s="339" t="str">
        <f t="shared" si="1201"/>
        <v>AL$328</v>
      </c>
      <c r="AM849" s="339" t="str">
        <f t="shared" si="1201"/>
        <v>AM$328</v>
      </c>
      <c r="AN849" s="339" t="str">
        <f t="shared" si="1201"/>
        <v>AN$328</v>
      </c>
      <c r="AO849" s="339" t="str">
        <f t="shared" si="1201"/>
        <v>AO$328</v>
      </c>
      <c r="AP849" s="339" t="str">
        <f t="shared" si="1201"/>
        <v>AP$328</v>
      </c>
      <c r="AQ849" s="339" t="str">
        <f t="shared" si="1201"/>
        <v>AQ$328</v>
      </c>
      <c r="AR849" s="339" t="str">
        <f t="shared" si="1201"/>
        <v>AR$328</v>
      </c>
      <c r="AS849" s="339" t="str">
        <f t="shared" si="1201"/>
        <v>AS$328</v>
      </c>
      <c r="AT849" s="339" t="str">
        <f t="shared" si="1201"/>
        <v>AT$328</v>
      </c>
      <c r="AU849" s="339" t="str">
        <f t="shared" si="1201"/>
        <v>AU$328</v>
      </c>
      <c r="AV849" s="339" t="str">
        <f t="shared" si="1201"/>
        <v>AV$328</v>
      </c>
      <c r="AW849" s="339" t="str">
        <f t="shared" si="1201"/>
        <v>AW$328</v>
      </c>
      <c r="AX849" s="339" t="str">
        <f t="shared" si="1201"/>
        <v>AX$328</v>
      </c>
      <c r="AY849" s="339" t="str">
        <f t="shared" si="1201"/>
        <v>AY$328</v>
      </c>
      <c r="AZ849" s="339" t="str">
        <f t="shared" si="1201"/>
        <v>AZ$328</v>
      </c>
      <c r="BA849" s="339" t="str">
        <f t="shared" si="1201"/>
        <v>BA$328</v>
      </c>
      <c r="BB849" s="339" t="str">
        <f t="shared" si="1201"/>
        <v>BB$328</v>
      </c>
      <c r="BC849" s="339" t="str">
        <f t="shared" si="1201"/>
        <v>BC$328</v>
      </c>
      <c r="BD849" s="339" t="str">
        <f t="shared" si="1201"/>
        <v>BD$328</v>
      </c>
      <c r="BE849" s="339" t="str">
        <f t="shared" si="1201"/>
        <v>BE$328</v>
      </c>
      <c r="BF849" s="339" t="str">
        <f t="shared" si="1201"/>
        <v>BF$328</v>
      </c>
      <c r="BG849" s="339" t="str">
        <f t="shared" si="1201"/>
        <v>BG$328</v>
      </c>
      <c r="BH849" s="339" t="str">
        <f t="shared" si="1201"/>
        <v>BH$328</v>
      </c>
      <c r="BI849" s="339" t="str">
        <f t="shared" si="1201"/>
        <v>BI$328</v>
      </c>
      <c r="BJ849" s="339" t="str">
        <f t="shared" si="1201"/>
        <v>BJ$328</v>
      </c>
      <c r="BK849" s="339" t="str">
        <f t="shared" si="1201"/>
        <v>BK$328</v>
      </c>
      <c r="BL849" s="339" t="str">
        <f t="shared" si="1201"/>
        <v>BL$328</v>
      </c>
      <c r="BM849" s="339" t="str">
        <f t="shared" si="1201"/>
        <v>BM$328</v>
      </c>
      <c r="BN849" s="339" t="str">
        <f t="shared" si="1201"/>
        <v>BN$328</v>
      </c>
      <c r="BO849" s="339" t="str">
        <f t="shared" si="1201"/>
        <v>BO$328</v>
      </c>
      <c r="BP849" s="339" t="str">
        <f t="shared" si="1201"/>
        <v>BP$328</v>
      </c>
      <c r="BQ849" s="339" t="str">
        <f t="shared" si="1201"/>
        <v>BQ$328</v>
      </c>
      <c r="BR849" s="339" t="str">
        <f t="shared" si="1201"/>
        <v>BR$328</v>
      </c>
      <c r="BS849" s="339" t="str">
        <f t="shared" si="1201"/>
        <v>BS$328</v>
      </c>
      <c r="BT849" s="339" t="str">
        <f t="shared" si="1201"/>
        <v>BT$328</v>
      </c>
      <c r="BU849" s="339" t="str">
        <f t="shared" si="1201"/>
        <v>BU$328</v>
      </c>
      <c r="BV849" s="339" t="str">
        <f t="shared" si="1201"/>
        <v>BV$328</v>
      </c>
      <c r="BW849" s="339" t="str">
        <f t="shared" si="1201"/>
        <v>BW$328</v>
      </c>
      <c r="BX849" s="339" t="str">
        <f t="shared" si="1201"/>
        <v>BX$328</v>
      </c>
      <c r="BY849" s="339" t="str">
        <f t="shared" si="1201"/>
        <v>BY$328</v>
      </c>
      <c r="BZ849" s="339" t="str">
        <f t="shared" si="1201"/>
        <v>BZ$328</v>
      </c>
      <c r="CA849" s="339" t="str">
        <f t="shared" si="1201"/>
        <v>CA$328</v>
      </c>
      <c r="CB849" s="339" t="str">
        <f t="shared" si="1201"/>
        <v>CB$328</v>
      </c>
      <c r="CC849" s="339" t="str">
        <f t="shared" si="1201"/>
        <v>CC$328</v>
      </c>
      <c r="CD849" s="339" t="str">
        <f t="shared" si="1201"/>
        <v>CD$328</v>
      </c>
      <c r="CE849" s="339" t="str">
        <f t="shared" si="1201"/>
        <v>CE$328</v>
      </c>
      <c r="CF849" s="339" t="str">
        <f t="shared" ref="CF849:DL849" si="1202">CF848</f>
        <v>CF$328</v>
      </c>
      <c r="CG849" s="339" t="str">
        <f t="shared" si="1202"/>
        <v>CG$328</v>
      </c>
      <c r="CH849" s="339" t="str">
        <f t="shared" si="1202"/>
        <v>CH$328</v>
      </c>
      <c r="CI849" s="339" t="str">
        <f t="shared" si="1202"/>
        <v>CI$328</v>
      </c>
      <c r="CJ849" s="339" t="str">
        <f t="shared" si="1202"/>
        <v>CJ$328</v>
      </c>
      <c r="CK849" s="339" t="str">
        <f t="shared" si="1202"/>
        <v>CK$328</v>
      </c>
      <c r="CL849" s="339" t="str">
        <f t="shared" si="1202"/>
        <v>CL$328</v>
      </c>
      <c r="CM849" s="339" t="str">
        <f t="shared" si="1202"/>
        <v>CM$328</v>
      </c>
      <c r="CN849" s="339" t="str">
        <f t="shared" si="1202"/>
        <v>CN$328</v>
      </c>
      <c r="CO849" s="339" t="str">
        <f t="shared" si="1202"/>
        <v>CO$328</v>
      </c>
      <c r="CP849" s="339" t="str">
        <f t="shared" si="1202"/>
        <v>CP$328</v>
      </c>
      <c r="CQ849" s="339" t="str">
        <f t="shared" si="1202"/>
        <v>CQ$328</v>
      </c>
      <c r="CR849" s="339" t="str">
        <f t="shared" si="1202"/>
        <v>CR$328</v>
      </c>
      <c r="CS849" s="339" t="str">
        <f t="shared" si="1202"/>
        <v>CS$328</v>
      </c>
      <c r="CT849" s="339" t="str">
        <f t="shared" si="1202"/>
        <v>CT$328</v>
      </c>
      <c r="CU849" s="339" t="str">
        <f t="shared" si="1202"/>
        <v>CU$328</v>
      </c>
      <c r="CV849" s="339" t="str">
        <f t="shared" si="1202"/>
        <v>CV$328</v>
      </c>
      <c r="CW849" s="339" t="str">
        <f t="shared" si="1202"/>
        <v>CW$328</v>
      </c>
      <c r="CX849" s="339" t="str">
        <f t="shared" si="1202"/>
        <v>CX$328</v>
      </c>
      <c r="CY849" s="339" t="str">
        <f t="shared" si="1202"/>
        <v>CY$328</v>
      </c>
      <c r="CZ849" s="339" t="str">
        <f t="shared" si="1202"/>
        <v>CZ$328</v>
      </c>
      <c r="DA849" s="339" t="str">
        <f t="shared" si="1202"/>
        <v>DA$328</v>
      </c>
      <c r="DB849" s="339" t="str">
        <f t="shared" si="1202"/>
        <v>DB$328</v>
      </c>
      <c r="DC849" s="339" t="str">
        <f t="shared" si="1202"/>
        <v>DC$328</v>
      </c>
      <c r="DD849" s="339" t="str">
        <f t="shared" si="1202"/>
        <v>DD$328</v>
      </c>
      <c r="DE849" s="339" t="str">
        <f t="shared" si="1202"/>
        <v>DE$328</v>
      </c>
      <c r="DF849" s="339" t="str">
        <f t="shared" si="1202"/>
        <v>DF$328</v>
      </c>
      <c r="DG849" s="339" t="str">
        <f t="shared" si="1202"/>
        <v>DG$328</v>
      </c>
      <c r="DH849" s="339" t="str">
        <f t="shared" si="1202"/>
        <v>DH$328</v>
      </c>
      <c r="DI849" s="339" t="str">
        <f t="shared" si="1202"/>
        <v>DI$328</v>
      </c>
      <c r="DJ849" s="339" t="str">
        <f t="shared" si="1202"/>
        <v>DJ$328</v>
      </c>
      <c r="DK849" s="339" t="str">
        <f t="shared" si="1202"/>
        <v>DK$328</v>
      </c>
      <c r="DL849" s="339" t="str">
        <f t="shared" si="1202"/>
        <v>DL$328</v>
      </c>
    </row>
    <row r="850" spans="1:116" x14ac:dyDescent="0.4">
      <c r="A850" s="174"/>
      <c r="E850" s="8"/>
      <c r="G850" s="175" t="s">
        <v>491</v>
      </c>
      <c r="H850" s="200"/>
      <c r="I850" s="201"/>
      <c r="J850" s="201"/>
      <c r="K850" s="202"/>
      <c r="L850" s="202"/>
      <c r="M850" s="202"/>
      <c r="N850" s="202"/>
      <c r="O850" s="202"/>
      <c r="P850" s="202"/>
      <c r="R850" s="202"/>
      <c r="S850" s="199"/>
      <c r="T850" s="199"/>
      <c r="U850" s="199"/>
      <c r="V850" s="199"/>
      <c r="W850" s="199"/>
      <c r="X850" s="199"/>
      <c r="Y850" s="199"/>
      <c r="Z850" s="199"/>
      <c r="AA850" s="199"/>
      <c r="AB850" s="199"/>
      <c r="AC850" s="199"/>
      <c r="AD850" s="199"/>
      <c r="AE850" s="199"/>
      <c r="AF850" s="199"/>
      <c r="AG850" s="199"/>
      <c r="AH850" s="199"/>
      <c r="AI850" s="199"/>
      <c r="AJ850" s="199"/>
      <c r="AK850" s="199"/>
      <c r="AL850" s="199"/>
      <c r="AM850" s="199"/>
      <c r="AN850" s="199"/>
      <c r="AO850" s="199"/>
      <c r="AP850" s="199"/>
      <c r="AQ850" s="199"/>
      <c r="AR850" s="199"/>
      <c r="AS850" s="199"/>
      <c r="AT850" s="199"/>
      <c r="AU850" s="199"/>
      <c r="AV850" s="199"/>
      <c r="AW850" s="199"/>
      <c r="AX850" s="199"/>
      <c r="AY850" s="199"/>
      <c r="AZ850" s="199"/>
      <c r="BA850" s="199"/>
      <c r="BB850" s="199"/>
      <c r="BC850" s="199"/>
      <c r="BD850" s="199"/>
      <c r="BE850" s="199"/>
      <c r="BF850" s="199"/>
      <c r="BG850" s="199"/>
      <c r="BH850" s="199"/>
      <c r="BI850" s="199"/>
      <c r="BJ850" s="199"/>
      <c r="BK850" s="199"/>
      <c r="BL850" s="199"/>
      <c r="BM850" s="199"/>
      <c r="BN850" s="199"/>
      <c r="BO850" s="199"/>
      <c r="BP850" s="199"/>
      <c r="BQ850" s="199"/>
      <c r="BR850" s="199"/>
      <c r="BS850" s="199"/>
      <c r="BT850" s="199"/>
      <c r="BU850" s="199"/>
      <c r="BV850" s="199"/>
      <c r="BW850" s="199"/>
      <c r="BX850" s="199"/>
      <c r="BY850" s="199"/>
      <c r="BZ850" s="199"/>
      <c r="CA850" s="199"/>
      <c r="CB850" s="199"/>
      <c r="CC850" s="199"/>
      <c r="CD850" s="199"/>
      <c r="CE850" s="199"/>
      <c r="CF850" s="199"/>
      <c r="CG850" s="199"/>
      <c r="CH850" s="199"/>
      <c r="CI850" s="199"/>
      <c r="CJ850" s="199"/>
      <c r="CK850" s="199"/>
      <c r="CL850" s="199"/>
      <c r="CN850" s="201"/>
      <c r="CO850" s="199"/>
      <c r="CP850" s="199"/>
      <c r="CQ850" s="199"/>
      <c r="CR850" s="199"/>
      <c r="CS850" s="199"/>
      <c r="CT850" s="199"/>
      <c r="CU850" s="199"/>
      <c r="CV850" s="199"/>
      <c r="CW850" s="199"/>
      <c r="CX850" s="199"/>
      <c r="CY850" s="199"/>
      <c r="CZ850" s="199"/>
      <c r="DA850" s="199"/>
      <c r="DB850" s="199"/>
      <c r="DC850" s="199"/>
      <c r="DD850" s="199"/>
      <c r="DE850" s="199"/>
      <c r="DF850" s="199"/>
      <c r="DG850" s="199"/>
      <c r="DH850" s="199"/>
      <c r="DI850" s="199"/>
      <c r="DJ850" s="199"/>
      <c r="DK850" s="199"/>
      <c r="DL850" s="199"/>
    </row>
    <row r="851" spans="1:116" x14ac:dyDescent="0.4">
      <c r="A851" s="174"/>
      <c r="E851" s="8"/>
      <c r="G851" s="175" t="s">
        <v>505</v>
      </c>
      <c r="H851" s="200"/>
      <c r="I851" s="201"/>
      <c r="J851" s="201"/>
      <c r="K851" s="202"/>
      <c r="L851" s="202"/>
      <c r="M851" s="202"/>
      <c r="N851" s="202"/>
      <c r="O851" s="202"/>
      <c r="P851" s="202"/>
      <c r="R851" s="202"/>
      <c r="S851" s="190"/>
      <c r="T851" s="190"/>
      <c r="U851" s="190"/>
      <c r="V851" s="190"/>
      <c r="W851" s="190"/>
      <c r="X851" s="190"/>
      <c r="Y851" s="190"/>
      <c r="Z851" s="190"/>
      <c r="AA851" s="190"/>
      <c r="AB851" s="190"/>
      <c r="AC851" s="190"/>
      <c r="AD851" s="190"/>
      <c r="AE851" s="190"/>
      <c r="AF851" s="190"/>
      <c r="AG851" s="190"/>
      <c r="AH851" s="190"/>
      <c r="AI851" s="190"/>
      <c r="AJ851" s="190"/>
      <c r="AK851" s="190"/>
      <c r="AL851" s="190"/>
      <c r="AM851" s="190"/>
      <c r="AN851" s="190"/>
      <c r="AO851" s="190"/>
      <c r="AP851" s="190"/>
      <c r="AQ851" s="190"/>
      <c r="AR851" s="190"/>
      <c r="AS851" s="190"/>
      <c r="AT851" s="190"/>
      <c r="AU851" s="190"/>
      <c r="AV851" s="190"/>
      <c r="AW851" s="190"/>
      <c r="AX851" s="190"/>
      <c r="AY851" s="190"/>
      <c r="AZ851" s="190"/>
      <c r="BA851" s="190"/>
      <c r="BB851" s="190"/>
      <c r="BC851" s="190"/>
      <c r="BD851" s="190"/>
      <c r="BE851" s="190"/>
      <c r="BF851" s="190"/>
      <c r="BG851" s="190"/>
      <c r="BH851" s="190"/>
      <c r="BI851" s="190"/>
      <c r="BJ851" s="190"/>
      <c r="BK851" s="190"/>
      <c r="BL851" s="190"/>
      <c r="BM851" s="190"/>
      <c r="BN851" s="190"/>
      <c r="BO851" s="190"/>
      <c r="BP851" s="190"/>
      <c r="BQ851" s="190"/>
      <c r="BR851" s="190"/>
      <c r="BS851" s="190"/>
      <c r="BT851" s="190"/>
      <c r="BU851" s="190"/>
      <c r="BV851" s="190"/>
      <c r="BW851" s="190"/>
      <c r="BX851" s="190"/>
      <c r="BY851" s="190"/>
      <c r="BZ851" s="190"/>
      <c r="CA851" s="190"/>
      <c r="CB851" s="190"/>
      <c r="CC851" s="190"/>
      <c r="CD851" s="190"/>
      <c r="CE851" s="190"/>
      <c r="CF851" s="190"/>
      <c r="CG851" s="190"/>
      <c r="CH851" s="190"/>
      <c r="CI851" s="190"/>
      <c r="CJ851" s="190"/>
      <c r="CK851" s="190"/>
      <c r="CL851" s="190"/>
      <c r="CN851" s="201"/>
      <c r="CO851" s="190"/>
      <c r="CP851" s="190"/>
      <c r="CQ851" s="190"/>
      <c r="CR851" s="190"/>
      <c r="CS851" s="190"/>
      <c r="CT851" s="190"/>
      <c r="CU851" s="190"/>
      <c r="CV851" s="190"/>
      <c r="CW851" s="190"/>
      <c r="CX851" s="190"/>
      <c r="CY851" s="190"/>
      <c r="CZ851" s="190"/>
      <c r="DA851" s="190"/>
      <c r="DB851" s="190"/>
      <c r="DC851" s="190"/>
      <c r="DD851" s="190"/>
      <c r="DE851" s="190"/>
      <c r="DF851" s="190"/>
      <c r="DG851" s="190"/>
      <c r="DH851" s="190"/>
      <c r="DI851" s="190"/>
      <c r="DJ851" s="190"/>
      <c r="DK851" s="190"/>
      <c r="DL851" s="190"/>
    </row>
    <row r="852" spans="1:116" x14ac:dyDescent="0.4">
      <c r="A852" s="174"/>
      <c r="E852" s="8"/>
      <c r="G852" s="175" t="s">
        <v>463</v>
      </c>
      <c r="H852" s="200"/>
      <c r="I852" s="201"/>
      <c r="J852" s="201"/>
      <c r="K852" s="202"/>
      <c r="L852" s="202"/>
      <c r="M852" s="202"/>
      <c r="N852" s="202"/>
      <c r="O852" s="202"/>
      <c r="P852" s="202"/>
      <c r="R852" s="202"/>
      <c r="S852" s="190" t="str">
        <f t="shared" ref="S852:CD852" si="1203">S$22</f>
        <v>S$18</v>
      </c>
      <c r="T852" s="190" t="str">
        <f t="shared" si="1203"/>
        <v>T$18</v>
      </c>
      <c r="U852" s="190" t="str">
        <f t="shared" si="1203"/>
        <v>U$18</v>
      </c>
      <c r="V852" s="190" t="str">
        <f t="shared" si="1203"/>
        <v>V$18</v>
      </c>
      <c r="W852" s="190" t="str">
        <f t="shared" si="1203"/>
        <v>W$18</v>
      </c>
      <c r="X852" s="190" t="str">
        <f t="shared" si="1203"/>
        <v>X$18</v>
      </c>
      <c r="Y852" s="190" t="str">
        <f t="shared" si="1203"/>
        <v>Y$18</v>
      </c>
      <c r="Z852" s="190" t="str">
        <f t="shared" si="1203"/>
        <v>Z$18</v>
      </c>
      <c r="AA852" s="190" t="str">
        <f t="shared" si="1203"/>
        <v>AA$18</v>
      </c>
      <c r="AB852" s="190" t="str">
        <f t="shared" si="1203"/>
        <v>AB$18</v>
      </c>
      <c r="AC852" s="190" t="str">
        <f t="shared" si="1203"/>
        <v>AC$18</v>
      </c>
      <c r="AD852" s="190" t="str">
        <f t="shared" si="1203"/>
        <v>AD$18</v>
      </c>
      <c r="AE852" s="190" t="str">
        <f t="shared" si="1203"/>
        <v>AE$18</v>
      </c>
      <c r="AF852" s="190" t="str">
        <f t="shared" si="1203"/>
        <v>AF$18</v>
      </c>
      <c r="AG852" s="190" t="str">
        <f t="shared" si="1203"/>
        <v>AG$18</v>
      </c>
      <c r="AH852" s="190" t="str">
        <f t="shared" si="1203"/>
        <v>AH$18</v>
      </c>
      <c r="AI852" s="190" t="str">
        <f t="shared" si="1203"/>
        <v>AI$18</v>
      </c>
      <c r="AJ852" s="190" t="str">
        <f t="shared" si="1203"/>
        <v>AJ$18</v>
      </c>
      <c r="AK852" s="190" t="str">
        <f t="shared" si="1203"/>
        <v>AK$18</v>
      </c>
      <c r="AL852" s="190" t="str">
        <f t="shared" si="1203"/>
        <v>AL$18</v>
      </c>
      <c r="AM852" s="190" t="str">
        <f t="shared" si="1203"/>
        <v>AM$18</v>
      </c>
      <c r="AN852" s="190" t="str">
        <f t="shared" si="1203"/>
        <v>AN$18</v>
      </c>
      <c r="AO852" s="190" t="str">
        <f t="shared" si="1203"/>
        <v>AO$18</v>
      </c>
      <c r="AP852" s="190" t="str">
        <f t="shared" si="1203"/>
        <v>AP$18</v>
      </c>
      <c r="AQ852" s="190" t="str">
        <f t="shared" si="1203"/>
        <v>AQ$18</v>
      </c>
      <c r="AR852" s="190" t="str">
        <f t="shared" si="1203"/>
        <v>AR$18</v>
      </c>
      <c r="AS852" s="190" t="str">
        <f t="shared" si="1203"/>
        <v>AS$18</v>
      </c>
      <c r="AT852" s="190" t="str">
        <f t="shared" si="1203"/>
        <v>AT$18</v>
      </c>
      <c r="AU852" s="190" t="str">
        <f t="shared" si="1203"/>
        <v>AU$18</v>
      </c>
      <c r="AV852" s="190" t="str">
        <f t="shared" si="1203"/>
        <v>AV$18</v>
      </c>
      <c r="AW852" s="190" t="str">
        <f t="shared" si="1203"/>
        <v>AW$18</v>
      </c>
      <c r="AX852" s="190" t="str">
        <f t="shared" si="1203"/>
        <v>AX$18</v>
      </c>
      <c r="AY852" s="190" t="str">
        <f t="shared" si="1203"/>
        <v>AY$18</v>
      </c>
      <c r="AZ852" s="190" t="str">
        <f t="shared" si="1203"/>
        <v>AZ$18</v>
      </c>
      <c r="BA852" s="190" t="str">
        <f t="shared" si="1203"/>
        <v>BA$18</v>
      </c>
      <c r="BB852" s="190" t="str">
        <f t="shared" si="1203"/>
        <v>BB$18</v>
      </c>
      <c r="BC852" s="190" t="str">
        <f t="shared" si="1203"/>
        <v>BC$18</v>
      </c>
      <c r="BD852" s="190" t="str">
        <f t="shared" si="1203"/>
        <v>BD$18</v>
      </c>
      <c r="BE852" s="190" t="str">
        <f t="shared" si="1203"/>
        <v>BE$18</v>
      </c>
      <c r="BF852" s="190" t="str">
        <f t="shared" si="1203"/>
        <v>BF$18</v>
      </c>
      <c r="BG852" s="190" t="str">
        <f t="shared" si="1203"/>
        <v>BG$18</v>
      </c>
      <c r="BH852" s="190" t="str">
        <f t="shared" si="1203"/>
        <v>BH$18</v>
      </c>
      <c r="BI852" s="190" t="str">
        <f t="shared" si="1203"/>
        <v>BI$18</v>
      </c>
      <c r="BJ852" s="190" t="str">
        <f t="shared" si="1203"/>
        <v>BJ$18</v>
      </c>
      <c r="BK852" s="190" t="str">
        <f t="shared" si="1203"/>
        <v>BK$18</v>
      </c>
      <c r="BL852" s="190" t="str">
        <f t="shared" si="1203"/>
        <v>BL$18</v>
      </c>
      <c r="BM852" s="190" t="str">
        <f t="shared" si="1203"/>
        <v>BM$18</v>
      </c>
      <c r="BN852" s="190" t="str">
        <f t="shared" si="1203"/>
        <v>BN$18</v>
      </c>
      <c r="BO852" s="190" t="str">
        <f t="shared" si="1203"/>
        <v>BO$18</v>
      </c>
      <c r="BP852" s="190" t="str">
        <f t="shared" si="1203"/>
        <v>BP$18</v>
      </c>
      <c r="BQ852" s="190" t="str">
        <f t="shared" si="1203"/>
        <v>BQ$18</v>
      </c>
      <c r="BR852" s="190" t="str">
        <f t="shared" si="1203"/>
        <v>BR$18</v>
      </c>
      <c r="BS852" s="190" t="str">
        <f t="shared" si="1203"/>
        <v>BS$18</v>
      </c>
      <c r="BT852" s="190" t="str">
        <f t="shared" si="1203"/>
        <v>BT$18</v>
      </c>
      <c r="BU852" s="190" t="str">
        <f t="shared" si="1203"/>
        <v>BU$18</v>
      </c>
      <c r="BV852" s="190" t="str">
        <f t="shared" si="1203"/>
        <v>BV$18</v>
      </c>
      <c r="BW852" s="190" t="str">
        <f t="shared" si="1203"/>
        <v>BW$18</v>
      </c>
      <c r="BX852" s="190" t="str">
        <f t="shared" si="1203"/>
        <v>BX$18</v>
      </c>
      <c r="BY852" s="190" t="str">
        <f t="shared" si="1203"/>
        <v>BY$18</v>
      </c>
      <c r="BZ852" s="190" t="str">
        <f t="shared" si="1203"/>
        <v>BZ$18</v>
      </c>
      <c r="CA852" s="190" t="str">
        <f t="shared" si="1203"/>
        <v>CA$18</v>
      </c>
      <c r="CB852" s="190" t="str">
        <f t="shared" si="1203"/>
        <v>CB$18</v>
      </c>
      <c r="CC852" s="190" t="str">
        <f t="shared" si="1203"/>
        <v>CC$18</v>
      </c>
      <c r="CD852" s="190" t="str">
        <f t="shared" si="1203"/>
        <v>CD$18</v>
      </c>
      <c r="CE852" s="190" t="str">
        <f t="shared" ref="CE852:CL852" si="1204">CE$22</f>
        <v>CE$18</v>
      </c>
      <c r="CF852" s="190" t="str">
        <f t="shared" si="1204"/>
        <v>CF$18</v>
      </c>
      <c r="CG852" s="190" t="str">
        <f t="shared" si="1204"/>
        <v>CG$18</v>
      </c>
      <c r="CH852" s="190" t="str">
        <f t="shared" si="1204"/>
        <v>CH$18</v>
      </c>
      <c r="CI852" s="190" t="str">
        <f t="shared" si="1204"/>
        <v>CI$18</v>
      </c>
      <c r="CJ852" s="190" t="str">
        <f t="shared" si="1204"/>
        <v>CJ$18</v>
      </c>
      <c r="CK852" s="190" t="str">
        <f t="shared" si="1204"/>
        <v>CK$18</v>
      </c>
      <c r="CL852" s="190" t="str">
        <f t="shared" si="1204"/>
        <v>CL$18</v>
      </c>
      <c r="CN852" s="201"/>
      <c r="CO852" s="190" t="str">
        <f t="shared" ref="CO852:DL852" si="1205">CO$22</f>
        <v>CO$18</v>
      </c>
      <c r="CP852" s="190" t="str">
        <f t="shared" si="1205"/>
        <v>CP$18</v>
      </c>
      <c r="CQ852" s="190" t="str">
        <f t="shared" si="1205"/>
        <v>CQ$18</v>
      </c>
      <c r="CR852" s="190" t="str">
        <f t="shared" si="1205"/>
        <v>CR$18</v>
      </c>
      <c r="CS852" s="190" t="str">
        <f t="shared" si="1205"/>
        <v>CS$18</v>
      </c>
      <c r="CT852" s="190" t="str">
        <f t="shared" si="1205"/>
        <v>CT$18</v>
      </c>
      <c r="CU852" s="190" t="str">
        <f t="shared" si="1205"/>
        <v>CU$18</v>
      </c>
      <c r="CV852" s="190" t="str">
        <f t="shared" si="1205"/>
        <v>CV$18</v>
      </c>
      <c r="CW852" s="190" t="str">
        <f t="shared" si="1205"/>
        <v>CW$18</v>
      </c>
      <c r="CX852" s="190" t="str">
        <f t="shared" si="1205"/>
        <v>CX$18</v>
      </c>
      <c r="CY852" s="190" t="str">
        <f t="shared" si="1205"/>
        <v>CY$18</v>
      </c>
      <c r="CZ852" s="190" t="str">
        <f t="shared" si="1205"/>
        <v>CZ$18</v>
      </c>
      <c r="DA852" s="190" t="str">
        <f t="shared" si="1205"/>
        <v>DA$18</v>
      </c>
      <c r="DB852" s="190" t="str">
        <f t="shared" si="1205"/>
        <v>DB$18</v>
      </c>
      <c r="DC852" s="190" t="str">
        <f t="shared" si="1205"/>
        <v>DC$18</v>
      </c>
      <c r="DD852" s="190" t="str">
        <f t="shared" si="1205"/>
        <v>DD$18</v>
      </c>
      <c r="DE852" s="190" t="str">
        <f t="shared" si="1205"/>
        <v>DE$18</v>
      </c>
      <c r="DF852" s="190" t="str">
        <f t="shared" si="1205"/>
        <v>DF$18</v>
      </c>
      <c r="DG852" s="190" t="str">
        <f t="shared" si="1205"/>
        <v>DG$18</v>
      </c>
      <c r="DH852" s="190" t="str">
        <f t="shared" si="1205"/>
        <v>DH$18</v>
      </c>
      <c r="DI852" s="190" t="str">
        <f t="shared" si="1205"/>
        <v>DI$18</v>
      </c>
      <c r="DJ852" s="190" t="str">
        <f t="shared" si="1205"/>
        <v>DJ$18</v>
      </c>
      <c r="DK852" s="190" t="str">
        <f t="shared" si="1205"/>
        <v>DK$18</v>
      </c>
      <c r="DL852" s="190" t="str">
        <f t="shared" si="1205"/>
        <v>DL$18</v>
      </c>
    </row>
    <row r="853" spans="1:116" x14ac:dyDescent="0.4">
      <c r="A853" s="174"/>
      <c r="E853" s="8"/>
      <c r="G853" s="175" t="s">
        <v>464</v>
      </c>
      <c r="H853" s="200"/>
      <c r="I853" s="201"/>
      <c r="J853" s="201"/>
      <c r="K853" s="202"/>
      <c r="L853" s="202"/>
      <c r="M853" s="202"/>
      <c r="N853" s="202"/>
      <c r="O853" s="202"/>
      <c r="P853" s="202"/>
      <c r="R853" s="202"/>
      <c r="S853" s="190" t="str">
        <f t="shared" ref="S853:CD853" si="1206">S$23</f>
        <v>S$19</v>
      </c>
      <c r="T853" s="190" t="str">
        <f t="shared" si="1206"/>
        <v>T$19</v>
      </c>
      <c r="U853" s="190" t="str">
        <f t="shared" si="1206"/>
        <v>U$19</v>
      </c>
      <c r="V853" s="190" t="str">
        <f t="shared" si="1206"/>
        <v>V$19</v>
      </c>
      <c r="W853" s="190" t="str">
        <f t="shared" si="1206"/>
        <v>W$19</v>
      </c>
      <c r="X853" s="190" t="str">
        <f t="shared" si="1206"/>
        <v>X$19</v>
      </c>
      <c r="Y853" s="190" t="str">
        <f t="shared" si="1206"/>
        <v>Y$19</v>
      </c>
      <c r="Z853" s="190" t="str">
        <f t="shared" si="1206"/>
        <v>Z$19</v>
      </c>
      <c r="AA853" s="190" t="str">
        <f t="shared" si="1206"/>
        <v>AA$19</v>
      </c>
      <c r="AB853" s="190" t="str">
        <f t="shared" si="1206"/>
        <v>AB$19</v>
      </c>
      <c r="AC853" s="190" t="str">
        <f t="shared" si="1206"/>
        <v>AC$19</v>
      </c>
      <c r="AD853" s="190" t="str">
        <f t="shared" si="1206"/>
        <v>AD$19</v>
      </c>
      <c r="AE853" s="190" t="str">
        <f t="shared" si="1206"/>
        <v>AE$19</v>
      </c>
      <c r="AF853" s="190" t="str">
        <f t="shared" si="1206"/>
        <v>AF$19</v>
      </c>
      <c r="AG853" s="190" t="str">
        <f t="shared" si="1206"/>
        <v>AG$19</v>
      </c>
      <c r="AH853" s="190" t="str">
        <f t="shared" si="1206"/>
        <v>AH$19</v>
      </c>
      <c r="AI853" s="190" t="str">
        <f t="shared" si="1206"/>
        <v>AI$19</v>
      </c>
      <c r="AJ853" s="190" t="str">
        <f t="shared" si="1206"/>
        <v>AJ$19</v>
      </c>
      <c r="AK853" s="190" t="str">
        <f t="shared" si="1206"/>
        <v>AK$19</v>
      </c>
      <c r="AL853" s="190" t="str">
        <f t="shared" si="1206"/>
        <v>AL$19</v>
      </c>
      <c r="AM853" s="190" t="str">
        <f t="shared" si="1206"/>
        <v>AM$19</v>
      </c>
      <c r="AN853" s="190" t="str">
        <f t="shared" si="1206"/>
        <v>AN$19</v>
      </c>
      <c r="AO853" s="190" t="str">
        <f t="shared" si="1206"/>
        <v>AO$19</v>
      </c>
      <c r="AP853" s="190" t="str">
        <f t="shared" si="1206"/>
        <v>AP$19</v>
      </c>
      <c r="AQ853" s="190" t="str">
        <f t="shared" si="1206"/>
        <v>AQ$19</v>
      </c>
      <c r="AR853" s="190" t="str">
        <f t="shared" si="1206"/>
        <v>AR$19</v>
      </c>
      <c r="AS853" s="190" t="str">
        <f t="shared" si="1206"/>
        <v>AS$19</v>
      </c>
      <c r="AT853" s="190" t="str">
        <f t="shared" si="1206"/>
        <v>AT$19</v>
      </c>
      <c r="AU853" s="190" t="str">
        <f t="shared" si="1206"/>
        <v>AU$19</v>
      </c>
      <c r="AV853" s="190" t="str">
        <f t="shared" si="1206"/>
        <v>AV$19</v>
      </c>
      <c r="AW853" s="190" t="str">
        <f t="shared" si="1206"/>
        <v>AW$19</v>
      </c>
      <c r="AX853" s="190" t="str">
        <f t="shared" si="1206"/>
        <v>AX$19</v>
      </c>
      <c r="AY853" s="190" t="str">
        <f t="shared" si="1206"/>
        <v>AY$19</v>
      </c>
      <c r="AZ853" s="190" t="str">
        <f t="shared" si="1206"/>
        <v>AZ$19</v>
      </c>
      <c r="BA853" s="190" t="str">
        <f t="shared" si="1206"/>
        <v>BA$19</v>
      </c>
      <c r="BB853" s="190" t="str">
        <f t="shared" si="1206"/>
        <v>BB$19</v>
      </c>
      <c r="BC853" s="190" t="str">
        <f t="shared" si="1206"/>
        <v>BC$19</v>
      </c>
      <c r="BD853" s="190" t="str">
        <f t="shared" si="1206"/>
        <v>BD$19</v>
      </c>
      <c r="BE853" s="190" t="str">
        <f t="shared" si="1206"/>
        <v>BE$19</v>
      </c>
      <c r="BF853" s="190" t="str">
        <f t="shared" si="1206"/>
        <v>BF$19</v>
      </c>
      <c r="BG853" s="190" t="str">
        <f t="shared" si="1206"/>
        <v>BG$19</v>
      </c>
      <c r="BH853" s="190" t="str">
        <f t="shared" si="1206"/>
        <v>BH$19</v>
      </c>
      <c r="BI853" s="190" t="str">
        <f t="shared" si="1206"/>
        <v>BI$19</v>
      </c>
      <c r="BJ853" s="190" t="str">
        <f t="shared" si="1206"/>
        <v>BJ$19</v>
      </c>
      <c r="BK853" s="190" t="str">
        <f t="shared" si="1206"/>
        <v>BK$19</v>
      </c>
      <c r="BL853" s="190" t="str">
        <f t="shared" si="1206"/>
        <v>BL$19</v>
      </c>
      <c r="BM853" s="190" t="str">
        <f t="shared" si="1206"/>
        <v>BM$19</v>
      </c>
      <c r="BN853" s="190" t="str">
        <f t="shared" si="1206"/>
        <v>BN$19</v>
      </c>
      <c r="BO853" s="190" t="str">
        <f t="shared" si="1206"/>
        <v>BO$19</v>
      </c>
      <c r="BP853" s="190" t="str">
        <f t="shared" si="1206"/>
        <v>BP$19</v>
      </c>
      <c r="BQ853" s="190" t="str">
        <f t="shared" si="1206"/>
        <v>BQ$19</v>
      </c>
      <c r="BR853" s="190" t="str">
        <f t="shared" si="1206"/>
        <v>BR$19</v>
      </c>
      <c r="BS853" s="190" t="str">
        <f t="shared" si="1206"/>
        <v>BS$19</v>
      </c>
      <c r="BT853" s="190" t="str">
        <f t="shared" si="1206"/>
        <v>BT$19</v>
      </c>
      <c r="BU853" s="190" t="str">
        <f t="shared" si="1206"/>
        <v>BU$19</v>
      </c>
      <c r="BV853" s="190" t="str">
        <f t="shared" si="1206"/>
        <v>BV$19</v>
      </c>
      <c r="BW853" s="190" t="str">
        <f t="shared" si="1206"/>
        <v>BW$19</v>
      </c>
      <c r="BX853" s="190" t="str">
        <f t="shared" si="1206"/>
        <v>BX$19</v>
      </c>
      <c r="BY853" s="190" t="str">
        <f t="shared" si="1206"/>
        <v>BY$19</v>
      </c>
      <c r="BZ853" s="190" t="str">
        <f t="shared" si="1206"/>
        <v>BZ$19</v>
      </c>
      <c r="CA853" s="190" t="str">
        <f t="shared" si="1206"/>
        <v>CA$19</v>
      </c>
      <c r="CB853" s="190" t="str">
        <f t="shared" si="1206"/>
        <v>CB$19</v>
      </c>
      <c r="CC853" s="190" t="str">
        <f t="shared" si="1206"/>
        <v>CC$19</v>
      </c>
      <c r="CD853" s="190" t="str">
        <f t="shared" si="1206"/>
        <v>CD$19</v>
      </c>
      <c r="CE853" s="190" t="str">
        <f t="shared" ref="CE853:CL853" si="1207">CE$23</f>
        <v>CE$19</v>
      </c>
      <c r="CF853" s="190" t="str">
        <f t="shared" si="1207"/>
        <v>CF$19</v>
      </c>
      <c r="CG853" s="190" t="str">
        <f t="shared" si="1207"/>
        <v>CG$19</v>
      </c>
      <c r="CH853" s="190" t="str">
        <f t="shared" si="1207"/>
        <v>CH$19</v>
      </c>
      <c r="CI853" s="190" t="str">
        <f t="shared" si="1207"/>
        <v>CI$19</v>
      </c>
      <c r="CJ853" s="190" t="str">
        <f t="shared" si="1207"/>
        <v>CJ$19</v>
      </c>
      <c r="CK853" s="190" t="str">
        <f t="shared" si="1207"/>
        <v>CK$19</v>
      </c>
      <c r="CL853" s="190" t="str">
        <f t="shared" si="1207"/>
        <v>CL$19</v>
      </c>
      <c r="CN853" s="201"/>
      <c r="CO853" s="190" t="str">
        <f t="shared" ref="CO853:DL853" si="1208">CO$23</f>
        <v>CO$19</v>
      </c>
      <c r="CP853" s="190" t="str">
        <f t="shared" si="1208"/>
        <v>CP$19</v>
      </c>
      <c r="CQ853" s="190" t="str">
        <f t="shared" si="1208"/>
        <v>CQ$19</v>
      </c>
      <c r="CR853" s="190" t="str">
        <f t="shared" si="1208"/>
        <v>CR$19</v>
      </c>
      <c r="CS853" s="190" t="str">
        <f t="shared" si="1208"/>
        <v>CS$19</v>
      </c>
      <c r="CT853" s="190" t="str">
        <f t="shared" si="1208"/>
        <v>CT$19</v>
      </c>
      <c r="CU853" s="190" t="str">
        <f t="shared" si="1208"/>
        <v>CU$19</v>
      </c>
      <c r="CV853" s="190" t="str">
        <f t="shared" si="1208"/>
        <v>CV$19</v>
      </c>
      <c r="CW853" s="190" t="str">
        <f t="shared" si="1208"/>
        <v>CW$19</v>
      </c>
      <c r="CX853" s="190" t="str">
        <f t="shared" si="1208"/>
        <v>CX$19</v>
      </c>
      <c r="CY853" s="190" t="str">
        <f t="shared" si="1208"/>
        <v>CY$19</v>
      </c>
      <c r="CZ853" s="190" t="str">
        <f t="shared" si="1208"/>
        <v>CZ$19</v>
      </c>
      <c r="DA853" s="190" t="str">
        <f t="shared" si="1208"/>
        <v>DA$19</v>
      </c>
      <c r="DB853" s="190" t="str">
        <f t="shared" si="1208"/>
        <v>DB$19</v>
      </c>
      <c r="DC853" s="190" t="str">
        <f t="shared" si="1208"/>
        <v>DC$19</v>
      </c>
      <c r="DD853" s="190" t="str">
        <f t="shared" si="1208"/>
        <v>DD$19</v>
      </c>
      <c r="DE853" s="190" t="str">
        <f t="shared" si="1208"/>
        <v>DE$19</v>
      </c>
      <c r="DF853" s="190" t="str">
        <f t="shared" si="1208"/>
        <v>DF$19</v>
      </c>
      <c r="DG853" s="190" t="str">
        <f t="shared" si="1208"/>
        <v>DG$19</v>
      </c>
      <c r="DH853" s="190" t="str">
        <f t="shared" si="1208"/>
        <v>DH$19</v>
      </c>
      <c r="DI853" s="190" t="str">
        <f t="shared" si="1208"/>
        <v>DI$19</v>
      </c>
      <c r="DJ853" s="190" t="str">
        <f t="shared" si="1208"/>
        <v>DJ$19</v>
      </c>
      <c r="DK853" s="190" t="str">
        <f t="shared" si="1208"/>
        <v>DK$19</v>
      </c>
      <c r="DL853" s="190" t="str">
        <f t="shared" si="1208"/>
        <v>DL$19</v>
      </c>
    </row>
    <row r="854" spans="1:116" x14ac:dyDescent="0.4">
      <c r="A854" s="31" t="s">
        <v>218</v>
      </c>
      <c r="B854" s="31" t="s">
        <v>81</v>
      </c>
      <c r="C854" s="31"/>
      <c r="D854" t="s">
        <v>796</v>
      </c>
      <c r="E854" s="8" t="str">
        <f t="shared" ref="E854:E861" si="1209">ROW()&amp;" "&amp;D854</f>
        <v>854 ORIGINATIONS-PP</v>
      </c>
      <c r="F854" t="s">
        <v>795</v>
      </c>
      <c r="G854" s="66" t="s">
        <v>777</v>
      </c>
      <c r="H854" s="22"/>
      <c r="I854" s="299"/>
      <c r="J854" s="299"/>
      <c r="K854" s="22"/>
      <c r="L854" s="22"/>
      <c r="M854" s="22"/>
      <c r="N854" s="22"/>
      <c r="O854" s="22"/>
      <c r="P854" s="22"/>
      <c r="R854" s="66"/>
      <c r="S854" s="66"/>
      <c r="T854" s="66"/>
      <c r="U854" s="66"/>
      <c r="V854" s="66"/>
      <c r="W854" s="66"/>
      <c r="X854" s="66"/>
      <c r="Y854" s="66"/>
      <c r="Z854" s="66"/>
      <c r="AA854" s="66"/>
      <c r="AB854" s="66"/>
      <c r="AC854" s="66"/>
      <c r="AD854" s="66"/>
      <c r="AE854" s="66"/>
      <c r="AF854" s="66"/>
      <c r="AG854" s="66"/>
      <c r="AH854" s="66"/>
      <c r="AI854" s="66"/>
      <c r="AJ854" s="66"/>
      <c r="AK854" s="66"/>
      <c r="AL854" s="66"/>
      <c r="AM854" s="66"/>
      <c r="AN854" s="66"/>
      <c r="AO854" s="66"/>
      <c r="AP854" s="66"/>
      <c r="AQ854" s="66"/>
      <c r="AR854" s="66"/>
      <c r="AS854" s="66"/>
      <c r="AT854" s="66"/>
      <c r="AU854" s="66"/>
      <c r="AV854" s="66"/>
      <c r="AW854" s="66"/>
      <c r="AX854" s="66"/>
      <c r="AY854" s="66"/>
      <c r="AZ854" s="66"/>
      <c r="BA854" s="66"/>
      <c r="BB854" s="66"/>
      <c r="BC854" s="66"/>
      <c r="BD854" s="66"/>
      <c r="BE854" s="66"/>
      <c r="BF854" s="66"/>
      <c r="BG854" s="66"/>
      <c r="BH854" s="66"/>
      <c r="BI854" s="66"/>
      <c r="BJ854" s="66"/>
      <c r="BK854" s="66"/>
      <c r="BL854" s="66"/>
      <c r="BM854" s="66"/>
      <c r="BN854" s="66"/>
      <c r="BO854" s="66"/>
      <c r="BP854" s="66"/>
      <c r="BQ854" s="66"/>
      <c r="BR854" s="66"/>
      <c r="BS854" s="66"/>
      <c r="BT854" s="66"/>
      <c r="BU854" s="66"/>
      <c r="BV854" s="66"/>
      <c r="BW854" s="66"/>
      <c r="BX854" s="66"/>
      <c r="BY854" s="66"/>
      <c r="BZ854" s="66"/>
      <c r="CA854" s="66"/>
      <c r="CB854" s="66"/>
      <c r="CC854" s="66"/>
      <c r="CD854" s="66"/>
      <c r="CE854" s="66"/>
      <c r="CF854" s="66"/>
      <c r="CG854" s="66"/>
      <c r="CH854" s="66"/>
      <c r="CI854" s="66"/>
      <c r="CJ854" s="66"/>
      <c r="CK854" s="66"/>
      <c r="CL854" s="66"/>
      <c r="CM854" s="66"/>
      <c r="CN854" s="66"/>
      <c r="CO854" s="66"/>
      <c r="CP854" s="66"/>
      <c r="CQ854" s="66"/>
      <c r="CR854" s="66"/>
      <c r="CS854" s="66"/>
      <c r="CT854" s="66"/>
      <c r="CU854" s="66"/>
      <c r="CV854" s="66"/>
      <c r="CW854" s="66"/>
      <c r="CX854" s="66"/>
      <c r="CY854" s="66"/>
      <c r="CZ854" s="66"/>
      <c r="DA854" s="66"/>
      <c r="DB854" s="66"/>
      <c r="DC854" s="66"/>
      <c r="DD854" s="66"/>
      <c r="DE854" s="66"/>
      <c r="DF854" s="66"/>
      <c r="DG854" s="66"/>
      <c r="DH854" s="66"/>
      <c r="DI854" s="66"/>
      <c r="DJ854" s="66"/>
      <c r="DK854" s="66"/>
      <c r="DL854" s="66"/>
    </row>
    <row r="855" spans="1:116" x14ac:dyDescent="0.4">
      <c r="B855" t="s">
        <v>332</v>
      </c>
      <c r="D855" t="s">
        <v>796</v>
      </c>
      <c r="E855" s="8" t="str">
        <f t="shared" si="1209"/>
        <v>855 ORIGINATIONS-PP</v>
      </c>
      <c r="G855" s="95" t="str">
        <f>"% CAGR - "&amp;G862</f>
        <v>% CAGR - (Primary label)</v>
      </c>
      <c r="H855" s="31"/>
      <c r="I855" s="73"/>
      <c r="J855" s="73"/>
      <c r="K855" s="58"/>
      <c r="L855" s="58"/>
      <c r="M855" s="58"/>
      <c r="N855" s="58"/>
      <c r="O855" s="58"/>
      <c r="P855" s="58"/>
      <c r="R855" s="33"/>
      <c r="CM855" s="8"/>
      <c r="CN855" s="8"/>
      <c r="CO855" s="8"/>
      <c r="CP855" s="8"/>
      <c r="CQ855" s="8"/>
      <c r="CR855" s="8"/>
      <c r="CS855" s="8"/>
      <c r="CT855" s="8"/>
      <c r="CU855" s="8"/>
      <c r="CV855" s="8"/>
      <c r="CW855" s="8"/>
      <c r="CX855" s="8"/>
      <c r="CY855" s="8"/>
      <c r="CZ855" s="8"/>
      <c r="DA855" s="8"/>
      <c r="DB855" s="8"/>
      <c r="DC855" s="8"/>
      <c r="DD855" s="8"/>
      <c r="DE855" s="8"/>
      <c r="DF855" s="8"/>
      <c r="DG855" s="8"/>
      <c r="DH855" s="8"/>
      <c r="DI855" s="8"/>
      <c r="DJ855" s="8"/>
      <c r="DK855" s="8"/>
      <c r="DL855" s="8"/>
    </row>
    <row r="856" spans="1:116" x14ac:dyDescent="0.4">
      <c r="D856" t="s">
        <v>796</v>
      </c>
      <c r="E856" s="8" t="str">
        <f t="shared" si="1209"/>
        <v>856 ORIGINATIONS-PP</v>
      </c>
      <c r="G856" s="125"/>
      <c r="H856" s="31"/>
      <c r="I856" s="73"/>
      <c r="J856" s="73"/>
      <c r="K856" s="58"/>
      <c r="L856" s="58"/>
      <c r="M856" s="58"/>
      <c r="N856" s="58"/>
      <c r="O856" s="58"/>
      <c r="P856" s="58"/>
      <c r="R856" s="33"/>
      <c r="CM856" s="8"/>
      <c r="CN856" s="8"/>
      <c r="CO856" s="8"/>
      <c r="CP856" s="8"/>
      <c r="CQ856" s="8"/>
      <c r="CR856" s="8"/>
      <c r="CS856" s="8"/>
      <c r="CT856" s="8"/>
      <c r="CU856" s="8"/>
      <c r="CV856" s="8"/>
      <c r="CW856" s="8"/>
      <c r="CX856" s="8"/>
      <c r="CY856" s="8"/>
      <c r="CZ856" s="8"/>
      <c r="DA856" s="8"/>
      <c r="DB856" s="8"/>
      <c r="DC856" s="8"/>
      <c r="DD856" s="8"/>
      <c r="DE856" s="8"/>
      <c r="DF856" s="8"/>
      <c r="DG856" s="8"/>
      <c r="DH856" s="8"/>
      <c r="DI856" s="8"/>
      <c r="DJ856" s="8"/>
      <c r="DK856" s="8"/>
      <c r="DL856" s="8"/>
    </row>
    <row r="857" spans="1:116" x14ac:dyDescent="0.4">
      <c r="D857" t="s">
        <v>796</v>
      </c>
      <c r="E857" s="8" t="str">
        <f t="shared" si="1209"/>
        <v>857 ORIGINATIONS-PP</v>
      </c>
      <c r="G857" s="95" t="s">
        <v>343</v>
      </c>
      <c r="H857" s="31"/>
      <c r="I857" s="73"/>
      <c r="J857" s="73"/>
      <c r="K857" s="58"/>
      <c r="L857" s="58"/>
      <c r="M857" s="58"/>
      <c r="N857" s="58"/>
      <c r="O857" s="58"/>
      <c r="P857" s="58"/>
      <c r="R857" s="33"/>
      <c r="CM857" s="8"/>
      <c r="CN857" s="8"/>
      <c r="CO857" s="8"/>
      <c r="CP857" s="8"/>
      <c r="CQ857" s="8"/>
      <c r="CR857" s="8"/>
      <c r="CS857" s="8"/>
      <c r="CT857" s="8"/>
      <c r="CU857" s="8"/>
      <c r="CV857" s="8"/>
      <c r="CW857" s="8"/>
      <c r="CX857" s="8"/>
      <c r="CY857" s="8"/>
      <c r="CZ857" s="8"/>
      <c r="DA857" s="8"/>
      <c r="DB857" s="8"/>
      <c r="DC857" s="8"/>
      <c r="DD857" s="8"/>
      <c r="DE857" s="8"/>
      <c r="DF857" s="8"/>
      <c r="DG857" s="8"/>
      <c r="DH857" s="8"/>
      <c r="DI857" s="8"/>
      <c r="DJ857" s="8"/>
      <c r="DK857" s="8"/>
      <c r="DL857" s="8"/>
    </row>
    <row r="858" spans="1:116" x14ac:dyDescent="0.4">
      <c r="A858" s="27"/>
      <c r="B858" s="27"/>
      <c r="C858" s="27"/>
      <c r="D858" t="s">
        <v>796</v>
      </c>
      <c r="E858" s="9" t="str">
        <f t="shared" ref="E858" si="1210">ROW()&amp;" "&amp;D858</f>
        <v>858 ORIGINATIONS-PP</v>
      </c>
      <c r="F858" s="27"/>
      <c r="G858" s="145" t="str">
        <f>"# of "&amp;G863&amp;"s originated"</f>
        <v># of units originated</v>
      </c>
      <c r="H858" s="31"/>
      <c r="I858" s="73"/>
      <c r="J858" s="73"/>
      <c r="K858" s="15">
        <v>100</v>
      </c>
      <c r="L858" s="15">
        <f ca="1">SUMIF($3:$3,L$2,858:858)</f>
        <v>99.999999999999986</v>
      </c>
      <c r="M858" s="15">
        <f ca="1">SUMIF($3:$3,M$2,858:858)</f>
        <v>99.999999999999986</v>
      </c>
      <c r="N858" s="15">
        <f ca="1">SUMIF($3:$3,N$2,858:858)</f>
        <v>99.999999999999986</v>
      </c>
      <c r="O858" s="15">
        <f ca="1">SUMIF($3:$3,O$2,858:858)</f>
        <v>99.999999999999986</v>
      </c>
      <c r="P858" s="15">
        <f ca="1">SUMIF($3:$3,P$2,858:858)</f>
        <v>99.999999999999986</v>
      </c>
      <c r="R858" s="33"/>
      <c r="S858" s="15" cm="1">
        <f t="array" aca="1" ref="S858" ca="1">INDEX($K:$P,ROW(),MATCH($S$3,$K$2:$P$2,0))*(1+INDIRECT(S849))^(YEAR(S$1)-YEAR($S$1))/S$5</f>
        <v>8.3333333333333339</v>
      </c>
      <c r="T858" s="15" cm="1">
        <f t="array" aca="1" ref="T858" ca="1">INDEX($K:$P,ROW(),MATCH($S$3,$K$2:$P$2,0))*(1+INDIRECT(T849))^(YEAR(T$1)-YEAR($S$1))/T$5</f>
        <v>8.3333333333333339</v>
      </c>
      <c r="U858" s="15" cm="1">
        <f t="array" aca="1" ref="U858" ca="1">INDEX($K:$P,ROW(),MATCH($S$3,$K$2:$P$2,0))*(1+INDIRECT(U849))^(YEAR(U$1)-YEAR($S$1))/U$5</f>
        <v>8.3333333333333339</v>
      </c>
      <c r="V858" s="15" cm="1">
        <f t="array" aca="1" ref="V858" ca="1">INDEX($K:$P,ROW(),MATCH($S$3,$K$2:$P$2,0))*(1+INDIRECT(V849))^(YEAR(V$1)-YEAR($S$1))/V$5</f>
        <v>8.3333333333333339</v>
      </c>
      <c r="W858" s="15" cm="1">
        <f t="array" aca="1" ref="W858" ca="1">INDEX($K:$P,ROW(),MATCH($S$3,$K$2:$P$2,0))*(1+INDIRECT(W849))^(YEAR(W$1)-YEAR($S$1))/W$5</f>
        <v>8.3333333333333339</v>
      </c>
      <c r="X858" s="15" cm="1">
        <f t="array" aca="1" ref="X858" ca="1">INDEX($K:$P,ROW(),MATCH($S$3,$K$2:$P$2,0))*(1+INDIRECT(X849))^(YEAR(X$1)-YEAR($S$1))/X$5</f>
        <v>8.3333333333333339</v>
      </c>
      <c r="Y858" s="15" cm="1">
        <f t="array" aca="1" ref="Y858" ca="1">INDEX($K:$P,ROW(),MATCH($S$3,$K$2:$P$2,0))*(1+INDIRECT(Y849))^(YEAR(Y$1)-YEAR($S$1))/Y$5</f>
        <v>8.3333333333333339</v>
      </c>
      <c r="Z858" s="15" cm="1">
        <f t="array" aca="1" ref="Z858" ca="1">INDEX($K:$P,ROW(),MATCH($S$3,$K$2:$P$2,0))*(1+INDIRECT(Z849))^(YEAR(Z$1)-YEAR($S$1))/Z$5</f>
        <v>8.3333333333333339</v>
      </c>
      <c r="AA858" s="15" cm="1">
        <f t="array" aca="1" ref="AA858" ca="1">INDEX($K:$P,ROW(),MATCH($S$3,$K$2:$P$2,0))*(1+INDIRECT(AA849))^(YEAR(AA$1)-YEAR($S$1))/AA$5</f>
        <v>8.3333333333333339</v>
      </c>
      <c r="AB858" s="15" cm="1">
        <f t="array" aca="1" ref="AB858" ca="1">INDEX($K:$P,ROW(),MATCH($S$3,$K$2:$P$2,0))*(1+INDIRECT(AB849))^(YEAR(AB$1)-YEAR($S$1))/AB$5</f>
        <v>8.3333333333333339</v>
      </c>
      <c r="AC858" s="15" cm="1">
        <f t="array" aca="1" ref="AC858" ca="1">INDEX($K:$P,ROW(),MATCH($S$3,$K$2:$P$2,0))*(1+INDIRECT(AC849))^(YEAR(AC$1)-YEAR($S$1))/AC$5</f>
        <v>8.3333333333333339</v>
      </c>
      <c r="AD858" s="15" cm="1">
        <f t="array" aca="1" ref="AD858" ca="1">INDEX($K:$P,ROW(),MATCH($S$3,$K$2:$P$2,0))*(1+INDIRECT(AD849))^(YEAR(AD$1)-YEAR($S$1))/AD$5</f>
        <v>8.3333333333333339</v>
      </c>
      <c r="AE858" s="15" cm="1">
        <f t="array" aca="1" ref="AE858" ca="1">INDEX($K:$P,ROW(),MATCH($S$3,$K$2:$P$2,0))*(1+INDIRECT(AE849))^(YEAR(AE$1)-YEAR($S$1))/AE$5</f>
        <v>8.3333333333333339</v>
      </c>
      <c r="AF858" s="15" cm="1">
        <f t="array" aca="1" ref="AF858" ca="1">INDEX($K:$P,ROW(),MATCH($S$3,$K$2:$P$2,0))*(1+INDIRECT(AF849))^(YEAR(AF$1)-YEAR($S$1))/AF$5</f>
        <v>8.3333333333333339</v>
      </c>
      <c r="AG858" s="15" cm="1">
        <f t="array" aca="1" ref="AG858" ca="1">INDEX($K:$P,ROW(),MATCH($S$3,$K$2:$P$2,0))*(1+INDIRECT(AG849))^(YEAR(AG$1)-YEAR($S$1))/AG$5</f>
        <v>8.3333333333333339</v>
      </c>
      <c r="AH858" s="15" cm="1">
        <f t="array" aca="1" ref="AH858" ca="1">INDEX($K:$P,ROW(),MATCH($S$3,$K$2:$P$2,0))*(1+INDIRECT(AH849))^(YEAR(AH$1)-YEAR($S$1))/AH$5</f>
        <v>8.3333333333333339</v>
      </c>
      <c r="AI858" s="15" cm="1">
        <f t="array" aca="1" ref="AI858" ca="1">INDEX($K:$P,ROW(),MATCH($S$3,$K$2:$P$2,0))*(1+INDIRECT(AI849))^(YEAR(AI$1)-YEAR($S$1))/AI$5</f>
        <v>8.3333333333333339</v>
      </c>
      <c r="AJ858" s="15" cm="1">
        <f t="array" aca="1" ref="AJ858" ca="1">INDEX($K:$P,ROW(),MATCH($S$3,$K$2:$P$2,0))*(1+INDIRECT(AJ849))^(YEAR(AJ$1)-YEAR($S$1))/AJ$5</f>
        <v>8.3333333333333339</v>
      </c>
      <c r="AK858" s="15" cm="1">
        <f t="array" aca="1" ref="AK858" ca="1">INDEX($K:$P,ROW(),MATCH($S$3,$K$2:$P$2,0))*(1+INDIRECT(AK849))^(YEAR(AK$1)-YEAR($S$1))/AK$5</f>
        <v>8.3333333333333339</v>
      </c>
      <c r="AL858" s="15" cm="1">
        <f t="array" aca="1" ref="AL858" ca="1">INDEX($K:$P,ROW(),MATCH($S$3,$K$2:$P$2,0))*(1+INDIRECT(AL849))^(YEAR(AL$1)-YEAR($S$1))/AL$5</f>
        <v>8.3333333333333339</v>
      </c>
      <c r="AM858" s="15" cm="1">
        <f t="array" aca="1" ref="AM858" ca="1">INDEX($K:$P,ROW(),MATCH($S$3,$K$2:$P$2,0))*(1+INDIRECT(AM849))^(YEAR(AM$1)-YEAR($S$1))/AM$5</f>
        <v>8.3333333333333339</v>
      </c>
      <c r="AN858" s="15" cm="1">
        <f t="array" aca="1" ref="AN858" ca="1">INDEX($K:$P,ROW(),MATCH($S$3,$K$2:$P$2,0))*(1+INDIRECT(AN849))^(YEAR(AN$1)-YEAR($S$1))/AN$5</f>
        <v>8.3333333333333339</v>
      </c>
      <c r="AO858" s="15" cm="1">
        <f t="array" aca="1" ref="AO858" ca="1">INDEX($K:$P,ROW(),MATCH($S$3,$K$2:$P$2,0))*(1+INDIRECT(AO849))^(YEAR(AO$1)-YEAR($S$1))/AO$5</f>
        <v>8.3333333333333339</v>
      </c>
      <c r="AP858" s="15" cm="1">
        <f t="array" aca="1" ref="AP858" ca="1">INDEX($K:$P,ROW(),MATCH($S$3,$K$2:$P$2,0))*(1+INDIRECT(AP849))^(YEAR(AP$1)-YEAR($S$1))/AP$5</f>
        <v>8.3333333333333339</v>
      </c>
      <c r="AQ858" s="15" cm="1">
        <f t="array" aca="1" ref="AQ858" ca="1">INDEX($K:$P,ROW(),MATCH($S$3,$K$2:$P$2,0))*(1+INDIRECT(AQ849))^(YEAR(AQ$1)-YEAR($S$1))/AQ$5</f>
        <v>8.3333333333333339</v>
      </c>
      <c r="AR858" s="15" cm="1">
        <f t="array" aca="1" ref="AR858" ca="1">INDEX($K:$P,ROW(),MATCH($S$3,$K$2:$P$2,0))*(1+INDIRECT(AR849))^(YEAR(AR$1)-YEAR($S$1))/AR$5</f>
        <v>8.3333333333333339</v>
      </c>
      <c r="AS858" s="15" cm="1">
        <f t="array" aca="1" ref="AS858" ca="1">INDEX($K:$P,ROW(),MATCH($S$3,$K$2:$P$2,0))*(1+INDIRECT(AS849))^(YEAR(AS$1)-YEAR($S$1))/AS$5</f>
        <v>8.3333333333333339</v>
      </c>
      <c r="AT858" s="15" cm="1">
        <f t="array" aca="1" ref="AT858" ca="1">INDEX($K:$P,ROW(),MATCH($S$3,$K$2:$P$2,0))*(1+INDIRECT(AT849))^(YEAR(AT$1)-YEAR($S$1))/AT$5</f>
        <v>8.3333333333333339</v>
      </c>
      <c r="AU858" s="15" cm="1">
        <f t="array" aca="1" ref="AU858" ca="1">INDEX($K:$P,ROW(),MATCH($S$3,$K$2:$P$2,0))*(1+INDIRECT(AU849))^(YEAR(AU$1)-YEAR($S$1))/AU$5</f>
        <v>8.3333333333333339</v>
      </c>
      <c r="AV858" s="15" cm="1">
        <f t="array" aca="1" ref="AV858" ca="1">INDEX($K:$P,ROW(),MATCH($S$3,$K$2:$P$2,0))*(1+INDIRECT(AV849))^(YEAR(AV$1)-YEAR($S$1))/AV$5</f>
        <v>8.3333333333333339</v>
      </c>
      <c r="AW858" s="15" cm="1">
        <f t="array" aca="1" ref="AW858" ca="1">INDEX($K:$P,ROW(),MATCH($S$3,$K$2:$P$2,0))*(1+INDIRECT(AW849))^(YEAR(AW$1)-YEAR($S$1))/AW$5</f>
        <v>8.3333333333333339</v>
      </c>
      <c r="AX858" s="15" cm="1">
        <f t="array" aca="1" ref="AX858" ca="1">INDEX($K:$P,ROW(),MATCH($S$3,$K$2:$P$2,0))*(1+INDIRECT(AX849))^(YEAR(AX$1)-YEAR($S$1))/AX$5</f>
        <v>8.3333333333333339</v>
      </c>
      <c r="AY858" s="15" cm="1">
        <f t="array" aca="1" ref="AY858" ca="1">INDEX($K:$P,ROW(),MATCH($S$3,$K$2:$P$2,0))*(1+INDIRECT(AY849))^(YEAR(AY$1)-YEAR($S$1))/AY$5</f>
        <v>8.3333333333333339</v>
      </c>
      <c r="AZ858" s="15" cm="1">
        <f t="array" aca="1" ref="AZ858" ca="1">INDEX($K:$P,ROW(),MATCH($S$3,$K$2:$P$2,0))*(1+INDIRECT(AZ849))^(YEAR(AZ$1)-YEAR($S$1))/AZ$5</f>
        <v>8.3333333333333339</v>
      </c>
      <c r="BA858" s="15" cm="1">
        <f t="array" aca="1" ref="BA858" ca="1">INDEX($K:$P,ROW(),MATCH($S$3,$K$2:$P$2,0))*(1+INDIRECT(BA849))^(YEAR(BA$1)-YEAR($S$1))/BA$5</f>
        <v>8.3333333333333339</v>
      </c>
      <c r="BB858" s="15" cm="1">
        <f t="array" aca="1" ref="BB858" ca="1">INDEX($K:$P,ROW(),MATCH($S$3,$K$2:$P$2,0))*(1+INDIRECT(BB849))^(YEAR(BB$1)-YEAR($S$1))/BB$5</f>
        <v>8.3333333333333339</v>
      </c>
      <c r="BC858" s="15" cm="1">
        <f t="array" aca="1" ref="BC858" ca="1">INDEX($K:$P,ROW(),MATCH($S$3,$K$2:$P$2,0))*(1+INDIRECT(BC849))^(YEAR(BC$1)-YEAR($S$1))/BC$5</f>
        <v>8.3333333333333339</v>
      </c>
      <c r="BD858" s="15" cm="1">
        <f t="array" aca="1" ref="BD858" ca="1">INDEX($K:$P,ROW(),MATCH($S$3,$K$2:$P$2,0))*(1+INDIRECT(BD849))^(YEAR(BD$1)-YEAR($S$1))/BD$5</f>
        <v>8.3333333333333339</v>
      </c>
      <c r="BE858" s="15" cm="1">
        <f t="array" aca="1" ref="BE858" ca="1">INDEX($K:$P,ROW(),MATCH($S$3,$K$2:$P$2,0))*(1+INDIRECT(BE849))^(YEAR(BE$1)-YEAR($S$1))/BE$5</f>
        <v>8.3333333333333339</v>
      </c>
      <c r="BF858" s="15" cm="1">
        <f t="array" aca="1" ref="BF858" ca="1">INDEX($K:$P,ROW(),MATCH($S$3,$K$2:$P$2,0))*(1+INDIRECT(BF849))^(YEAR(BF$1)-YEAR($S$1))/BF$5</f>
        <v>8.3333333333333339</v>
      </c>
      <c r="BG858" s="15" cm="1">
        <f t="array" aca="1" ref="BG858" ca="1">INDEX($K:$P,ROW(),MATCH($S$3,$K$2:$P$2,0))*(1+INDIRECT(BG849))^(YEAR(BG$1)-YEAR($S$1))/BG$5</f>
        <v>8.3333333333333339</v>
      </c>
      <c r="BH858" s="15" cm="1">
        <f t="array" aca="1" ref="BH858" ca="1">INDEX($K:$P,ROW(),MATCH($S$3,$K$2:$P$2,0))*(1+INDIRECT(BH849))^(YEAR(BH$1)-YEAR($S$1))/BH$5</f>
        <v>8.3333333333333339</v>
      </c>
      <c r="BI858" s="15" cm="1">
        <f t="array" aca="1" ref="BI858" ca="1">INDEX($K:$P,ROW(),MATCH($S$3,$K$2:$P$2,0))*(1+INDIRECT(BI849))^(YEAR(BI$1)-YEAR($S$1))/BI$5</f>
        <v>8.3333333333333339</v>
      </c>
      <c r="BJ858" s="15" cm="1">
        <f t="array" aca="1" ref="BJ858" ca="1">INDEX($K:$P,ROW(),MATCH($S$3,$K$2:$P$2,0))*(1+INDIRECT(BJ849))^(YEAR(BJ$1)-YEAR($S$1))/BJ$5</f>
        <v>8.3333333333333339</v>
      </c>
      <c r="BK858" s="15" cm="1">
        <f t="array" aca="1" ref="BK858" ca="1">INDEX($K:$P,ROW(),MATCH($S$3,$K$2:$P$2,0))*(1+INDIRECT(BK849))^(YEAR(BK$1)-YEAR($S$1))/BK$5</f>
        <v>8.3333333333333339</v>
      </c>
      <c r="BL858" s="15" cm="1">
        <f t="array" aca="1" ref="BL858" ca="1">INDEX($K:$P,ROW(),MATCH($S$3,$K$2:$P$2,0))*(1+INDIRECT(BL849))^(YEAR(BL$1)-YEAR($S$1))/BL$5</f>
        <v>8.3333333333333339</v>
      </c>
      <c r="BM858" s="15" cm="1">
        <f t="array" aca="1" ref="BM858" ca="1">INDEX($K:$P,ROW(),MATCH($S$3,$K$2:$P$2,0))*(1+INDIRECT(BM849))^(YEAR(BM$1)-YEAR($S$1))/BM$5</f>
        <v>8.3333333333333339</v>
      </c>
      <c r="BN858" s="15" cm="1">
        <f t="array" aca="1" ref="BN858" ca="1">INDEX($K:$P,ROW(),MATCH($S$3,$K$2:$P$2,0))*(1+INDIRECT(BN849))^(YEAR(BN$1)-YEAR($S$1))/BN$5</f>
        <v>8.3333333333333339</v>
      </c>
      <c r="BO858" s="15" cm="1">
        <f t="array" aca="1" ref="BO858" ca="1">INDEX($K:$P,ROW(),MATCH($S$3,$K$2:$P$2,0))*(1+INDIRECT(BO849))^(YEAR(BO$1)-YEAR($S$1))/BO$5</f>
        <v>8.3333333333333339</v>
      </c>
      <c r="BP858" s="15" cm="1">
        <f t="array" aca="1" ref="BP858" ca="1">INDEX($K:$P,ROW(),MATCH($S$3,$K$2:$P$2,0))*(1+INDIRECT(BP849))^(YEAR(BP$1)-YEAR($S$1))/BP$5</f>
        <v>8.3333333333333339</v>
      </c>
      <c r="BQ858" s="15" cm="1">
        <f t="array" aca="1" ref="BQ858" ca="1">INDEX($K:$P,ROW(),MATCH($S$3,$K$2:$P$2,0))*(1+INDIRECT(BQ849))^(YEAR(BQ$1)-YEAR($S$1))/BQ$5</f>
        <v>8.3333333333333339</v>
      </c>
      <c r="BR858" s="15" cm="1">
        <f t="array" aca="1" ref="BR858" ca="1">INDEX($K:$P,ROW(),MATCH($S$3,$K$2:$P$2,0))*(1+INDIRECT(BR849))^(YEAR(BR$1)-YEAR($S$1))/BR$5</f>
        <v>8.3333333333333339</v>
      </c>
      <c r="BS858" s="15" cm="1">
        <f t="array" aca="1" ref="BS858" ca="1">INDEX($K:$P,ROW(),MATCH($S$3,$K$2:$P$2,0))*(1+INDIRECT(BS849))^(YEAR(BS$1)-YEAR($S$1))/BS$5</f>
        <v>8.3333333333333339</v>
      </c>
      <c r="BT858" s="15" cm="1">
        <f t="array" aca="1" ref="BT858" ca="1">INDEX($K:$P,ROW(),MATCH($S$3,$K$2:$P$2,0))*(1+INDIRECT(BT849))^(YEAR(BT$1)-YEAR($S$1))/BT$5</f>
        <v>8.3333333333333339</v>
      </c>
      <c r="BU858" s="15" cm="1">
        <f t="array" aca="1" ref="BU858" ca="1">INDEX($K:$P,ROW(),MATCH($S$3,$K$2:$P$2,0))*(1+INDIRECT(BU849))^(YEAR(BU$1)-YEAR($S$1))/BU$5</f>
        <v>8.3333333333333339</v>
      </c>
      <c r="BV858" s="15" cm="1">
        <f t="array" aca="1" ref="BV858" ca="1">INDEX($K:$P,ROW(),MATCH($S$3,$K$2:$P$2,0))*(1+INDIRECT(BV849))^(YEAR(BV$1)-YEAR($S$1))/BV$5</f>
        <v>8.3333333333333339</v>
      </c>
      <c r="BW858" s="15" cm="1">
        <f t="array" aca="1" ref="BW858" ca="1">INDEX($K:$P,ROW(),MATCH($S$3,$K$2:$P$2,0))*(1+INDIRECT(BW849))^(YEAR(BW$1)-YEAR($S$1))/BW$5</f>
        <v>8.3333333333333339</v>
      </c>
      <c r="BX858" s="15" cm="1">
        <f t="array" aca="1" ref="BX858" ca="1">INDEX($K:$P,ROW(),MATCH($S$3,$K$2:$P$2,0))*(1+INDIRECT(BX849))^(YEAR(BX$1)-YEAR($S$1))/BX$5</f>
        <v>8.3333333333333339</v>
      </c>
      <c r="BY858" s="15" cm="1">
        <f t="array" aca="1" ref="BY858" ca="1">INDEX($K:$P,ROW(),MATCH($S$3,$K$2:$P$2,0))*(1+INDIRECT(BY849))^(YEAR(BY$1)-YEAR($S$1))/BY$5</f>
        <v>8.3333333333333339</v>
      </c>
      <c r="BZ858" s="15" cm="1">
        <f t="array" aca="1" ref="BZ858" ca="1">INDEX($K:$P,ROW(),MATCH($S$3,$K$2:$P$2,0))*(1+INDIRECT(BZ849))^(YEAR(BZ$1)-YEAR($S$1))/BZ$5</f>
        <v>8.3333333333333339</v>
      </c>
      <c r="CA858" s="15" cm="1">
        <f t="array" aca="1" ref="CA858" ca="1">INDEX($K:$P,ROW(),MATCH($S$3,$K$2:$P$2,0))*(1+INDIRECT(CA849))^(YEAR(CA$1)-YEAR($S$1))/CA$5</f>
        <v>8.3333333333333339</v>
      </c>
      <c r="CB858" s="15" cm="1">
        <f t="array" aca="1" ref="CB858" ca="1">INDEX($K:$P,ROW(),MATCH($S$3,$K$2:$P$2,0))*(1+INDIRECT(CB849))^(YEAR(CB$1)-YEAR($S$1))/CB$5</f>
        <v>8.3333333333333339</v>
      </c>
      <c r="CC858" s="15" cm="1">
        <f t="array" aca="1" ref="CC858" ca="1">INDEX($K:$P,ROW(),MATCH($S$3,$K$2:$P$2,0))*(1+INDIRECT(CC849))^(YEAR(CC$1)-YEAR($S$1))/CC$5</f>
        <v>8.3333333333333339</v>
      </c>
      <c r="CD858" s="15" cm="1">
        <f t="array" aca="1" ref="CD858" ca="1">INDEX($K:$P,ROW(),MATCH($S$3,$K$2:$P$2,0))*(1+INDIRECT(CD849))^(YEAR(CD$1)-YEAR($S$1))/CD$5</f>
        <v>8.3333333333333339</v>
      </c>
      <c r="CE858" s="15" cm="1">
        <f t="array" aca="1" ref="CE858" ca="1">INDEX($K:$P,ROW(),MATCH($S$3,$K$2:$P$2,0))*(1+INDIRECT(CE849))^(YEAR(CE$1)-YEAR($S$1))/CE$5</f>
        <v>8.3333333333333339</v>
      </c>
      <c r="CF858" s="15" cm="1">
        <f t="array" aca="1" ref="CF858" ca="1">INDEX($K:$P,ROW(),MATCH($S$3,$K$2:$P$2,0))*(1+INDIRECT(CF849))^(YEAR(CF$1)-YEAR($S$1))/CF$5</f>
        <v>8.3333333333333339</v>
      </c>
      <c r="CG858" s="15" cm="1">
        <f t="array" aca="1" ref="CG858" ca="1">INDEX($K:$P,ROW(),MATCH($S$3,$K$2:$P$2,0))*(1+INDIRECT(CG849))^(YEAR(CG$1)-YEAR($S$1))/CG$5</f>
        <v>8.3333333333333339</v>
      </c>
      <c r="CH858" s="15" cm="1">
        <f t="array" aca="1" ref="CH858" ca="1">INDEX($K:$P,ROW(),MATCH($S$3,$K$2:$P$2,0))*(1+INDIRECT(CH849))^(YEAR(CH$1)-YEAR($S$1))/CH$5</f>
        <v>8.3333333333333339</v>
      </c>
      <c r="CI858" s="15" cm="1">
        <f t="array" aca="1" ref="CI858" ca="1">INDEX($K:$P,ROW(),MATCH($S$3,$K$2:$P$2,0))*(1+INDIRECT(CI849))^(YEAR(CI$1)-YEAR($S$1))/CI$5</f>
        <v>8.3333333333333339</v>
      </c>
      <c r="CJ858" s="15" cm="1">
        <f t="array" aca="1" ref="CJ858" ca="1">INDEX($K:$P,ROW(),MATCH($S$3,$K$2:$P$2,0))*(1+INDIRECT(CJ849))^(YEAR(CJ$1)-YEAR($S$1))/CJ$5</f>
        <v>8.3333333333333339</v>
      </c>
      <c r="CK858" s="15" cm="1">
        <f t="array" aca="1" ref="CK858" ca="1">INDEX($K:$P,ROW(),MATCH($S$3,$K$2:$P$2,0))*(1+INDIRECT(CK849))^(YEAR(CK$1)-YEAR($S$1))/CK$5</f>
        <v>8.3333333333333339</v>
      </c>
      <c r="CL858" s="15" cm="1">
        <f t="array" aca="1" ref="CL858" ca="1">INDEX($K:$P,ROW(),MATCH($S$3,$K$2:$P$2,0))*(1+INDIRECT(CL849))^(YEAR(CL$1)-YEAR($S$1))/CL$5</f>
        <v>8.3333333333333339</v>
      </c>
      <c r="CM858" s="15" t="e" cm="1">
        <f t="array" aca="1" ref="CM858" ca="1">INDEX($K:$P,ROW(),MATCH($S$3,$K$2:$P$2,0))*(1+INDIRECT(CM849))^(YEAR(CM$1)-YEAR($S$1))/CM$5</f>
        <v>#DIV/0!</v>
      </c>
      <c r="CN858" s="15" t="e" cm="1">
        <f t="array" aca="1" ref="CN858" ca="1">INDEX($K:$P,ROW(),MATCH($S$3,$K$2:$P$2,0))*(1+INDIRECT(CN849))^(YEAR(CN$1)-YEAR($S$1))/CN$5</f>
        <v>#VALUE!</v>
      </c>
      <c r="CO858" s="15" t="e" cm="1">
        <f t="array" aca="1" ref="CO858" ca="1">INDEX($K:$P,ROW(),MATCH($S$3,$K$2:$P$2,0))*(1+INDIRECT(CO849))^(YEAR(CO$1)-YEAR($S$1))/CO$5</f>
        <v>#VALUE!</v>
      </c>
      <c r="CP858" s="15" t="e" cm="1">
        <f t="array" aca="1" ref="CP858" ca="1">INDEX($K:$P,ROW(),MATCH($S$3,$K$2:$P$2,0))*(1+INDIRECT(CP849))^(YEAR(CP$1)-YEAR($S$1))/CP$5</f>
        <v>#VALUE!</v>
      </c>
      <c r="CQ858" s="15" t="e" cm="1">
        <f t="array" aca="1" ref="CQ858" ca="1">INDEX($K:$P,ROW(),MATCH($S$3,$K$2:$P$2,0))*(1+INDIRECT(CQ849))^(YEAR(CQ$1)-YEAR($S$1))/CQ$5</f>
        <v>#VALUE!</v>
      </c>
      <c r="CR858" s="15" t="e" cm="1">
        <f t="array" aca="1" ref="CR858" ca="1">INDEX($K:$P,ROW(),MATCH($S$3,$K$2:$P$2,0))*(1+INDIRECT(CR849))^(YEAR(CR$1)-YEAR($S$1))/CR$5</f>
        <v>#VALUE!</v>
      </c>
      <c r="CS858" s="15" t="e" cm="1">
        <f t="array" aca="1" ref="CS858" ca="1">INDEX($K:$P,ROW(),MATCH($S$3,$K$2:$P$2,0))*(1+INDIRECT(CS849))^(YEAR(CS$1)-YEAR($S$1))/CS$5</f>
        <v>#VALUE!</v>
      </c>
      <c r="CT858" s="15" t="e" cm="1">
        <f t="array" aca="1" ref="CT858" ca="1">INDEX($K:$P,ROW(),MATCH($S$3,$K$2:$P$2,0))*(1+INDIRECT(CT849))^(YEAR(CT$1)-YEAR($S$1))/CT$5</f>
        <v>#VALUE!</v>
      </c>
      <c r="CU858" s="15" t="e" cm="1">
        <f t="array" aca="1" ref="CU858" ca="1">INDEX($K:$P,ROW(),MATCH($S$3,$K$2:$P$2,0))*(1+INDIRECT(CU849))^(YEAR(CU$1)-YEAR($S$1))/CU$5</f>
        <v>#VALUE!</v>
      </c>
      <c r="CV858" s="15" t="e" cm="1">
        <f t="array" aca="1" ref="CV858" ca="1">INDEX($K:$P,ROW(),MATCH($S$3,$K$2:$P$2,0))*(1+INDIRECT(CV849))^(YEAR(CV$1)-YEAR($S$1))/CV$5</f>
        <v>#VALUE!</v>
      </c>
      <c r="CW858" s="15" t="e" cm="1">
        <f t="array" aca="1" ref="CW858" ca="1">INDEX($K:$P,ROW(),MATCH($S$3,$K$2:$P$2,0))*(1+INDIRECT(CW849))^(YEAR(CW$1)-YEAR($S$1))/CW$5</f>
        <v>#VALUE!</v>
      </c>
      <c r="CX858" s="15" t="e" cm="1">
        <f t="array" aca="1" ref="CX858" ca="1">INDEX($K:$P,ROW(),MATCH($S$3,$K$2:$P$2,0))*(1+INDIRECT(CX849))^(YEAR(CX$1)-YEAR($S$1))/CX$5</f>
        <v>#VALUE!</v>
      </c>
      <c r="CY858" s="15" t="e" cm="1">
        <f t="array" aca="1" ref="CY858" ca="1">INDEX($K:$P,ROW(),MATCH($S$3,$K$2:$P$2,0))*(1+INDIRECT(CY849))^(YEAR(CY$1)-YEAR($S$1))/CY$5</f>
        <v>#VALUE!</v>
      </c>
      <c r="CZ858" s="15" t="e" cm="1">
        <f t="array" aca="1" ref="CZ858" ca="1">INDEX($K:$P,ROW(),MATCH($S$3,$K$2:$P$2,0))*(1+INDIRECT(CZ849))^(YEAR(CZ$1)-YEAR($S$1))/CZ$5</f>
        <v>#VALUE!</v>
      </c>
      <c r="DA858" s="15" t="e" cm="1">
        <f t="array" aca="1" ref="DA858" ca="1">INDEX($K:$P,ROW(),MATCH($S$3,$K$2:$P$2,0))*(1+INDIRECT(DA849))^(YEAR(DA$1)-YEAR($S$1))/DA$5</f>
        <v>#VALUE!</v>
      </c>
      <c r="DB858" s="15" t="e" cm="1">
        <f t="array" aca="1" ref="DB858" ca="1">INDEX($K:$P,ROW(),MATCH($S$3,$K$2:$P$2,0))*(1+INDIRECT(DB849))^(YEAR(DB$1)-YEAR($S$1))/DB$5</f>
        <v>#VALUE!</v>
      </c>
      <c r="DC858" s="15" t="e" cm="1">
        <f t="array" aca="1" ref="DC858" ca="1">INDEX($K:$P,ROW(),MATCH($S$3,$K$2:$P$2,0))*(1+INDIRECT(DC849))^(YEAR(DC$1)-YEAR($S$1))/DC$5</f>
        <v>#VALUE!</v>
      </c>
      <c r="DD858" s="15" t="e" cm="1">
        <f t="array" aca="1" ref="DD858" ca="1">INDEX($K:$P,ROW(),MATCH($S$3,$K$2:$P$2,0))*(1+INDIRECT(DD849))^(YEAR(DD$1)-YEAR($S$1))/DD$5</f>
        <v>#VALUE!</v>
      </c>
      <c r="DE858" s="15" t="e" cm="1">
        <f t="array" aca="1" ref="DE858" ca="1">INDEX($K:$P,ROW(),MATCH($S$3,$K$2:$P$2,0))*(1+INDIRECT(DE849))^(YEAR(DE$1)-YEAR($S$1))/DE$5</f>
        <v>#VALUE!</v>
      </c>
      <c r="DF858" s="15" t="e" cm="1">
        <f t="array" aca="1" ref="DF858" ca="1">INDEX($K:$P,ROW(),MATCH($S$3,$K$2:$P$2,0))*(1+INDIRECT(DF849))^(YEAR(DF$1)-YEAR($S$1))/DF$5</f>
        <v>#VALUE!</v>
      </c>
      <c r="DG858" s="15" t="e" cm="1">
        <f t="array" aca="1" ref="DG858" ca="1">INDEX($K:$P,ROW(),MATCH($S$3,$K$2:$P$2,0))*(1+INDIRECT(DG849))^(YEAR(DG$1)-YEAR($S$1))/DG$5</f>
        <v>#VALUE!</v>
      </c>
      <c r="DH858" s="15" t="e" cm="1">
        <f t="array" aca="1" ref="DH858" ca="1">INDEX($K:$P,ROW(),MATCH($S$3,$K$2:$P$2,0))*(1+INDIRECT(DH849))^(YEAR(DH$1)-YEAR($S$1))/DH$5</f>
        <v>#VALUE!</v>
      </c>
      <c r="DI858" s="15" t="e" cm="1">
        <f t="array" aca="1" ref="DI858" ca="1">INDEX($K:$P,ROW(),MATCH($S$3,$K$2:$P$2,0))*(1+INDIRECT(DI849))^(YEAR(DI$1)-YEAR($S$1))/DI$5</f>
        <v>#VALUE!</v>
      </c>
      <c r="DJ858" s="15" t="e" cm="1">
        <f t="array" aca="1" ref="DJ858" ca="1">INDEX($K:$P,ROW(),MATCH($S$3,$K$2:$P$2,0))*(1+INDIRECT(DJ849))^(YEAR(DJ$1)-YEAR($S$1))/DJ$5</f>
        <v>#VALUE!</v>
      </c>
      <c r="DK858" s="15" t="e" cm="1">
        <f t="array" aca="1" ref="DK858" ca="1">INDEX($K:$P,ROW(),MATCH($S$3,$K$2:$P$2,0))*(1+INDIRECT(DK849))^(YEAR(DK$1)-YEAR($S$1))/DK$5</f>
        <v>#VALUE!</v>
      </c>
      <c r="DL858" s="15" t="e" cm="1">
        <f t="array" aca="1" ref="DL858" ca="1">INDEX($K:$P,ROW(),MATCH($S$3,$K$2:$P$2,0))*(1+INDIRECT(DL849))^(YEAR(DL$1)-YEAR($S$1))/DL$5</f>
        <v>#VALUE!</v>
      </c>
    </row>
    <row r="859" spans="1:116" x14ac:dyDescent="0.4">
      <c r="D859" t="s">
        <v>796</v>
      </c>
      <c r="E859" s="8" t="str">
        <f t="shared" si="1209"/>
        <v>859 ORIGINATIONS-PP</v>
      </c>
      <c r="G859" s="145" t="str">
        <f>"Price/"&amp;G863</f>
        <v>Price/unit</v>
      </c>
      <c r="H859" s="31"/>
      <c r="I859" s="73"/>
      <c r="J859" s="73"/>
      <c r="K859" s="139">
        <v>20</v>
      </c>
      <c r="L859" s="139">
        <v>20</v>
      </c>
      <c r="M859" s="139">
        <v>20</v>
      </c>
      <c r="N859" s="139">
        <v>20</v>
      </c>
      <c r="O859" s="139">
        <v>20</v>
      </c>
      <c r="P859" s="139">
        <v>20</v>
      </c>
      <c r="R859" s="33"/>
      <c r="S859" s="140" cm="1">
        <f t="array" ref="S859">INDEX($K:$P,ROW(),MATCH(S$3,$K$2:$P$2,0))</f>
        <v>20</v>
      </c>
      <c r="T859" s="140" cm="1">
        <f t="array" ref="T859">INDEX($K:$P,ROW(),MATCH(T$3,$K$2:$P$2,0))</f>
        <v>20</v>
      </c>
      <c r="U859" s="140" cm="1">
        <f t="array" ref="U859">INDEX($K:$P,ROW(),MATCH(U$3,$K$2:$P$2,0))</f>
        <v>20</v>
      </c>
      <c r="V859" s="140" cm="1">
        <f t="array" ref="V859">INDEX($K:$P,ROW(),MATCH(V$3,$K$2:$P$2,0))</f>
        <v>20</v>
      </c>
      <c r="W859" s="140" cm="1">
        <f t="array" ref="W859">INDEX($K:$P,ROW(),MATCH(W$3,$K$2:$P$2,0))</f>
        <v>20</v>
      </c>
      <c r="X859" s="140" cm="1">
        <f t="array" ref="X859">INDEX($K:$P,ROW(),MATCH(X$3,$K$2:$P$2,0))</f>
        <v>20</v>
      </c>
      <c r="Y859" s="140" cm="1">
        <f t="array" ref="Y859">INDEX($K:$P,ROW(),MATCH(Y$3,$K$2:$P$2,0))</f>
        <v>20</v>
      </c>
      <c r="Z859" s="140" cm="1">
        <f t="array" ref="Z859">INDEX($K:$P,ROW(),MATCH(Z$3,$K$2:$P$2,0))</f>
        <v>20</v>
      </c>
      <c r="AA859" s="140" cm="1">
        <f t="array" ref="AA859">INDEX($K:$P,ROW(),MATCH(AA$3,$K$2:$P$2,0))</f>
        <v>20</v>
      </c>
      <c r="AB859" s="140" cm="1">
        <f t="array" ref="AB859">INDEX($K:$P,ROW(),MATCH(AB$3,$K$2:$P$2,0))</f>
        <v>20</v>
      </c>
      <c r="AC859" s="140" cm="1">
        <f t="array" ref="AC859">INDEX($K:$P,ROW(),MATCH(AC$3,$K$2:$P$2,0))</f>
        <v>20</v>
      </c>
      <c r="AD859" s="140" cm="1">
        <f t="array" ref="AD859">INDEX($K:$P,ROW(),MATCH(AD$3,$K$2:$P$2,0))</f>
        <v>20</v>
      </c>
      <c r="AE859" s="140" cm="1">
        <f t="array" ref="AE859">INDEX($K:$P,ROW(),MATCH(AE$3,$K$2:$P$2,0))</f>
        <v>20</v>
      </c>
      <c r="AF859" s="140" cm="1">
        <f t="array" ref="AF859">INDEX($K:$P,ROW(),MATCH(AF$3,$K$2:$P$2,0))</f>
        <v>20</v>
      </c>
      <c r="AG859" s="140" cm="1">
        <f t="array" ref="AG859">INDEX($K:$P,ROW(),MATCH(AG$3,$K$2:$P$2,0))</f>
        <v>20</v>
      </c>
      <c r="AH859" s="140" cm="1">
        <f t="array" ref="AH859">INDEX($K:$P,ROW(),MATCH(AH$3,$K$2:$P$2,0))</f>
        <v>20</v>
      </c>
      <c r="AI859" s="140" cm="1">
        <f t="array" ref="AI859">INDEX($K:$P,ROW(),MATCH(AI$3,$K$2:$P$2,0))</f>
        <v>20</v>
      </c>
      <c r="AJ859" s="140" cm="1">
        <f t="array" ref="AJ859">INDEX($K:$P,ROW(),MATCH(AJ$3,$K$2:$P$2,0))</f>
        <v>20</v>
      </c>
      <c r="AK859" s="140" cm="1">
        <f t="array" ref="AK859">INDEX($K:$P,ROW(),MATCH(AK$3,$K$2:$P$2,0))</f>
        <v>20</v>
      </c>
      <c r="AL859" s="140" cm="1">
        <f t="array" ref="AL859">INDEX($K:$P,ROW(),MATCH(AL$3,$K$2:$P$2,0))</f>
        <v>20</v>
      </c>
      <c r="AM859" s="140" cm="1">
        <f t="array" ref="AM859">INDEX($K:$P,ROW(),MATCH(AM$3,$K$2:$P$2,0))</f>
        <v>20</v>
      </c>
      <c r="AN859" s="140" cm="1">
        <f t="array" ref="AN859">INDEX($K:$P,ROW(),MATCH(AN$3,$K$2:$P$2,0))</f>
        <v>20</v>
      </c>
      <c r="AO859" s="140" cm="1">
        <f t="array" ref="AO859">INDEX($K:$P,ROW(),MATCH(AO$3,$K$2:$P$2,0))</f>
        <v>20</v>
      </c>
      <c r="AP859" s="140" cm="1">
        <f t="array" ref="AP859">INDEX($K:$P,ROW(),MATCH(AP$3,$K$2:$P$2,0))</f>
        <v>20</v>
      </c>
      <c r="AQ859" s="140" cm="1">
        <f t="array" ref="AQ859">INDEX($K:$P,ROW(),MATCH(AQ$3,$K$2:$P$2,0))</f>
        <v>20</v>
      </c>
      <c r="AR859" s="140" cm="1">
        <f t="array" ref="AR859">INDEX($K:$P,ROW(),MATCH(AR$3,$K$2:$P$2,0))</f>
        <v>20</v>
      </c>
      <c r="AS859" s="140" cm="1">
        <f t="array" ref="AS859">INDEX($K:$P,ROW(),MATCH(AS$3,$K$2:$P$2,0))</f>
        <v>20</v>
      </c>
      <c r="AT859" s="140" cm="1">
        <f t="array" ref="AT859">INDEX($K:$P,ROW(),MATCH(AT$3,$K$2:$P$2,0))</f>
        <v>20</v>
      </c>
      <c r="AU859" s="140" cm="1">
        <f t="array" ref="AU859">INDEX($K:$P,ROW(),MATCH(AU$3,$K$2:$P$2,0))</f>
        <v>20</v>
      </c>
      <c r="AV859" s="140" cm="1">
        <f t="array" ref="AV859">INDEX($K:$P,ROW(),MATCH(AV$3,$K$2:$P$2,0))</f>
        <v>20</v>
      </c>
      <c r="AW859" s="140" cm="1">
        <f t="array" ref="AW859">INDEX($K:$P,ROW(),MATCH(AW$3,$K$2:$P$2,0))</f>
        <v>20</v>
      </c>
      <c r="AX859" s="140" cm="1">
        <f t="array" ref="AX859">INDEX($K:$P,ROW(),MATCH(AX$3,$K$2:$P$2,0))</f>
        <v>20</v>
      </c>
      <c r="AY859" s="140" cm="1">
        <f t="array" ref="AY859">INDEX($K:$P,ROW(),MATCH(AY$3,$K$2:$P$2,0))</f>
        <v>20</v>
      </c>
      <c r="AZ859" s="140" cm="1">
        <f t="array" ref="AZ859">INDEX($K:$P,ROW(),MATCH(AZ$3,$K$2:$P$2,0))</f>
        <v>20</v>
      </c>
      <c r="BA859" s="140" cm="1">
        <f t="array" ref="BA859">INDEX($K:$P,ROW(),MATCH(BA$3,$K$2:$P$2,0))</f>
        <v>20</v>
      </c>
      <c r="BB859" s="140" cm="1">
        <f t="array" ref="BB859">INDEX($K:$P,ROW(),MATCH(BB$3,$K$2:$P$2,0))</f>
        <v>20</v>
      </c>
      <c r="BC859" s="140" cm="1">
        <f t="array" ref="BC859">INDEX($K:$P,ROW(),MATCH(BC$3,$K$2:$P$2,0))</f>
        <v>20</v>
      </c>
      <c r="BD859" s="140" cm="1">
        <f t="array" ref="BD859">INDEX($K:$P,ROW(),MATCH(BD$3,$K$2:$P$2,0))</f>
        <v>20</v>
      </c>
      <c r="BE859" s="140" cm="1">
        <f t="array" ref="BE859">INDEX($K:$P,ROW(),MATCH(BE$3,$K$2:$P$2,0))</f>
        <v>20</v>
      </c>
      <c r="BF859" s="140" cm="1">
        <f t="array" ref="BF859">INDEX($K:$P,ROW(),MATCH(BF$3,$K$2:$P$2,0))</f>
        <v>20</v>
      </c>
      <c r="BG859" s="140" cm="1">
        <f t="array" ref="BG859">INDEX($K:$P,ROW(),MATCH(BG$3,$K$2:$P$2,0))</f>
        <v>20</v>
      </c>
      <c r="BH859" s="140" cm="1">
        <f t="array" ref="BH859">INDEX($K:$P,ROW(),MATCH(BH$3,$K$2:$P$2,0))</f>
        <v>20</v>
      </c>
      <c r="BI859" s="140" cm="1">
        <f t="array" ref="BI859">INDEX($K:$P,ROW(),MATCH(BI$3,$K$2:$P$2,0))</f>
        <v>20</v>
      </c>
      <c r="BJ859" s="140" cm="1">
        <f t="array" ref="BJ859">INDEX($K:$P,ROW(),MATCH(BJ$3,$K$2:$P$2,0))</f>
        <v>20</v>
      </c>
      <c r="BK859" s="140" cm="1">
        <f t="array" ref="BK859">INDEX($K:$P,ROW(),MATCH(BK$3,$K$2:$P$2,0))</f>
        <v>20</v>
      </c>
      <c r="BL859" s="140" cm="1">
        <f t="array" ref="BL859">INDEX($K:$P,ROW(),MATCH(BL$3,$K$2:$P$2,0))</f>
        <v>20</v>
      </c>
      <c r="BM859" s="140" cm="1">
        <f t="array" ref="BM859">INDEX($K:$P,ROW(),MATCH(BM$3,$K$2:$P$2,0))</f>
        <v>20</v>
      </c>
      <c r="BN859" s="140" cm="1">
        <f t="array" ref="BN859">INDEX($K:$P,ROW(),MATCH(BN$3,$K$2:$P$2,0))</f>
        <v>20</v>
      </c>
      <c r="BO859" s="140" cm="1">
        <f t="array" ref="BO859">INDEX($K:$P,ROW(),MATCH(BO$3,$K$2:$P$2,0))</f>
        <v>20</v>
      </c>
      <c r="BP859" s="140" cm="1">
        <f t="array" ref="BP859">INDEX($K:$P,ROW(),MATCH(BP$3,$K$2:$P$2,0))</f>
        <v>20</v>
      </c>
      <c r="BQ859" s="140" cm="1">
        <f t="array" ref="BQ859">INDEX($K:$P,ROW(),MATCH(BQ$3,$K$2:$P$2,0))</f>
        <v>20</v>
      </c>
      <c r="BR859" s="140" cm="1">
        <f t="array" ref="BR859">INDEX($K:$P,ROW(),MATCH(BR$3,$K$2:$P$2,0))</f>
        <v>20</v>
      </c>
      <c r="BS859" s="140" cm="1">
        <f t="array" ref="BS859">INDEX($K:$P,ROW(),MATCH(BS$3,$K$2:$P$2,0))</f>
        <v>20</v>
      </c>
      <c r="BT859" s="140" cm="1">
        <f t="array" ref="BT859">INDEX($K:$P,ROW(),MATCH(BT$3,$K$2:$P$2,0))</f>
        <v>20</v>
      </c>
      <c r="BU859" s="140" cm="1">
        <f t="array" ref="BU859">INDEX($K:$P,ROW(),MATCH(BU$3,$K$2:$P$2,0))</f>
        <v>20</v>
      </c>
      <c r="BV859" s="140" cm="1">
        <f t="array" ref="BV859">INDEX($K:$P,ROW(),MATCH(BV$3,$K$2:$P$2,0))</f>
        <v>20</v>
      </c>
      <c r="BW859" s="140" cm="1">
        <f t="array" ref="BW859">INDEX($K:$P,ROW(),MATCH(BW$3,$K$2:$P$2,0))</f>
        <v>20</v>
      </c>
      <c r="BX859" s="140" cm="1">
        <f t="array" ref="BX859">INDEX($K:$P,ROW(),MATCH(BX$3,$K$2:$P$2,0))</f>
        <v>20</v>
      </c>
      <c r="BY859" s="140" cm="1">
        <f t="array" ref="BY859">INDEX($K:$P,ROW(),MATCH(BY$3,$K$2:$P$2,0))</f>
        <v>20</v>
      </c>
      <c r="BZ859" s="140" cm="1">
        <f t="array" ref="BZ859">INDEX($K:$P,ROW(),MATCH(BZ$3,$K$2:$P$2,0))</f>
        <v>20</v>
      </c>
      <c r="CA859" s="140" cm="1">
        <f t="array" ref="CA859">INDEX($K:$P,ROW(),MATCH(CA$3,$K$2:$P$2,0))</f>
        <v>20</v>
      </c>
      <c r="CB859" s="140" cm="1">
        <f t="array" ref="CB859">INDEX($K:$P,ROW(),MATCH(CB$3,$K$2:$P$2,0))</f>
        <v>20</v>
      </c>
      <c r="CC859" s="140" cm="1">
        <f t="array" ref="CC859">INDEX($K:$P,ROW(),MATCH(CC$3,$K$2:$P$2,0))</f>
        <v>20</v>
      </c>
      <c r="CD859" s="140" cm="1">
        <f t="array" ref="CD859">INDEX($K:$P,ROW(),MATCH(CD$3,$K$2:$P$2,0))</f>
        <v>20</v>
      </c>
      <c r="CE859" s="140" cm="1">
        <f t="array" ref="CE859">INDEX($K:$P,ROW(),MATCH(CE$3,$K$2:$P$2,0))</f>
        <v>20</v>
      </c>
      <c r="CF859" s="140" cm="1">
        <f t="array" ref="CF859">INDEX($K:$P,ROW(),MATCH(CF$3,$K$2:$P$2,0))</f>
        <v>20</v>
      </c>
      <c r="CG859" s="140" cm="1">
        <f t="array" ref="CG859">INDEX($K:$P,ROW(),MATCH(CG$3,$K$2:$P$2,0))</f>
        <v>20</v>
      </c>
      <c r="CH859" s="140" cm="1">
        <f t="array" ref="CH859">INDEX($K:$P,ROW(),MATCH(CH$3,$K$2:$P$2,0))</f>
        <v>20</v>
      </c>
      <c r="CI859" s="140" cm="1">
        <f t="array" ref="CI859">INDEX($K:$P,ROW(),MATCH(CI$3,$K$2:$P$2,0))</f>
        <v>20</v>
      </c>
      <c r="CJ859" s="140" cm="1">
        <f t="array" ref="CJ859">INDEX($K:$P,ROW(),MATCH(CJ$3,$K$2:$P$2,0))</f>
        <v>20</v>
      </c>
      <c r="CK859" s="140" cm="1">
        <f t="array" ref="CK859">INDEX($K:$P,ROW(),MATCH(CK$3,$K$2:$P$2,0))</f>
        <v>20</v>
      </c>
      <c r="CL859" s="140" cm="1">
        <f t="array" ref="CL859">INDEX($K:$P,ROW(),MATCH(CL$3,$K$2:$P$2,0))</f>
        <v>20</v>
      </c>
      <c r="CM859" s="225"/>
      <c r="CN859" s="338"/>
      <c r="CO859" s="140" t="e" cm="1">
        <f t="array" ref="CO859">INDEX($K:$P,ROW(),MATCH(CO$3,$K$2:$P$2,0))</f>
        <v>#N/A</v>
      </c>
      <c r="CP859" s="140" t="e" cm="1">
        <f t="array" ref="CP859">INDEX($K:$P,ROW(),MATCH(CP$3,$K$2:$P$2,0))</f>
        <v>#N/A</v>
      </c>
      <c r="CQ859" s="140" t="e" cm="1">
        <f t="array" ref="CQ859">INDEX($K:$P,ROW(),MATCH(CQ$3,$K$2:$P$2,0))</f>
        <v>#N/A</v>
      </c>
      <c r="CR859" s="140" t="e" cm="1">
        <f t="array" ref="CR859">INDEX($K:$P,ROW(),MATCH(CR$3,$K$2:$P$2,0))</f>
        <v>#N/A</v>
      </c>
      <c r="CS859" s="140" t="e" cm="1">
        <f t="array" ref="CS859">INDEX($K:$P,ROW(),MATCH(CS$3,$K$2:$P$2,0))</f>
        <v>#N/A</v>
      </c>
      <c r="CT859" s="140" t="e" cm="1">
        <f t="array" ref="CT859">INDEX($K:$P,ROW(),MATCH(CT$3,$K$2:$P$2,0))</f>
        <v>#N/A</v>
      </c>
      <c r="CU859" s="140" t="e" cm="1">
        <f t="array" ref="CU859">INDEX($K:$P,ROW(),MATCH(CU$3,$K$2:$P$2,0))</f>
        <v>#N/A</v>
      </c>
      <c r="CV859" s="140" t="e" cm="1">
        <f t="array" ref="CV859">INDEX($K:$P,ROW(),MATCH(CV$3,$K$2:$P$2,0))</f>
        <v>#N/A</v>
      </c>
      <c r="CW859" s="140" t="e" cm="1">
        <f t="array" ref="CW859">INDEX($K:$P,ROW(),MATCH(CW$3,$K$2:$P$2,0))</f>
        <v>#N/A</v>
      </c>
      <c r="CX859" s="140" t="e" cm="1">
        <f t="array" ref="CX859">INDEX($K:$P,ROW(),MATCH(CX$3,$K$2:$P$2,0))</f>
        <v>#N/A</v>
      </c>
      <c r="CY859" s="140" t="e" cm="1">
        <f t="array" ref="CY859">INDEX($K:$P,ROW(),MATCH(CY$3,$K$2:$P$2,0))</f>
        <v>#N/A</v>
      </c>
      <c r="CZ859" s="140" t="e" cm="1">
        <f t="array" ref="CZ859">INDEX($K:$P,ROW(),MATCH(CZ$3,$K$2:$P$2,0))</f>
        <v>#N/A</v>
      </c>
      <c r="DA859" s="140" t="e" cm="1">
        <f t="array" ref="DA859">INDEX($K:$P,ROW(),MATCH(DA$3,$K$2:$P$2,0))</f>
        <v>#N/A</v>
      </c>
      <c r="DB859" s="140" t="e" cm="1">
        <f t="array" ref="DB859">INDEX($K:$P,ROW(),MATCH(DB$3,$K$2:$P$2,0))</f>
        <v>#N/A</v>
      </c>
      <c r="DC859" s="140" t="e" cm="1">
        <f t="array" ref="DC859">INDEX($K:$P,ROW(),MATCH(DC$3,$K$2:$P$2,0))</f>
        <v>#N/A</v>
      </c>
      <c r="DD859" s="140" t="e" cm="1">
        <f t="array" ref="DD859">INDEX($K:$P,ROW(),MATCH(DD$3,$K$2:$P$2,0))</f>
        <v>#N/A</v>
      </c>
      <c r="DE859" s="140" t="e" cm="1">
        <f t="array" ref="DE859">INDEX($K:$P,ROW(),MATCH(DE$3,$K$2:$P$2,0))</f>
        <v>#N/A</v>
      </c>
      <c r="DF859" s="140" t="e" cm="1">
        <f t="array" ref="DF859">INDEX($K:$P,ROW(),MATCH(DF$3,$K$2:$P$2,0))</f>
        <v>#N/A</v>
      </c>
      <c r="DG859" s="140" t="e" cm="1">
        <f t="array" ref="DG859">INDEX($K:$P,ROW(),MATCH(DG$3,$K$2:$P$2,0))</f>
        <v>#N/A</v>
      </c>
      <c r="DH859" s="140" t="e" cm="1">
        <f t="array" ref="DH859">INDEX($K:$P,ROW(),MATCH(DH$3,$K$2:$P$2,0))</f>
        <v>#N/A</v>
      </c>
      <c r="DI859" s="140" t="e" cm="1">
        <f t="array" ref="DI859">INDEX($K:$P,ROW(),MATCH(DI$3,$K$2:$P$2,0))</f>
        <v>#N/A</v>
      </c>
      <c r="DJ859" s="140" t="e" cm="1">
        <f t="array" ref="DJ859">INDEX($K:$P,ROW(),MATCH(DJ$3,$K$2:$P$2,0))</f>
        <v>#N/A</v>
      </c>
      <c r="DK859" s="140" t="e" cm="1">
        <f t="array" ref="DK859">INDEX($K:$P,ROW(),MATCH(DK$3,$K$2:$P$2,0))</f>
        <v>#N/A</v>
      </c>
      <c r="DL859" s="140" t="e" cm="1">
        <f t="array" ref="DL859">INDEX($K:$P,ROW(),MATCH(DL$3,$K$2:$P$2,0))</f>
        <v>#N/A</v>
      </c>
    </row>
    <row r="860" spans="1:116" x14ac:dyDescent="0.4">
      <c r="A860" s="27"/>
      <c r="B860" s="27"/>
      <c r="D860" t="s">
        <v>796</v>
      </c>
      <c r="E860" s="9" t="str">
        <f t="shared" si="1209"/>
        <v>860 ORIGINATIONS-PP</v>
      </c>
      <c r="F860" s="27"/>
      <c r="G860" s="125" t="str">
        <f>"New originations - "&amp;G862</f>
        <v>New originations - (Primary label)</v>
      </c>
      <c r="H860" s="31"/>
      <c r="I860" s="73"/>
      <c r="J860" s="73"/>
      <c r="K860" s="33">
        <f t="shared" ref="K860:P860" ca="1" si="1211">SUMIF($3:$3,K$2,860:860)</f>
        <v>2000.0000000000007</v>
      </c>
      <c r="L860" s="33">
        <f t="shared" ca="1" si="1211"/>
        <v>2000.0000000000007</v>
      </c>
      <c r="M860" s="33">
        <f t="shared" ca="1" si="1211"/>
        <v>2000.0000000000007</v>
      </c>
      <c r="N860" s="33">
        <f t="shared" ca="1" si="1211"/>
        <v>2000.0000000000007</v>
      </c>
      <c r="O860" s="33">
        <f t="shared" ca="1" si="1211"/>
        <v>2000.0000000000007</v>
      </c>
      <c r="P860" s="33">
        <f t="shared" ca="1" si="1211"/>
        <v>2000.0000000000007</v>
      </c>
      <c r="R860" s="33"/>
      <c r="S860" s="33">
        <f ca="1">S858*S859</f>
        <v>166.66666666666669</v>
      </c>
      <c r="T860" s="33">
        <f t="shared" ref="T860:CE860" ca="1" si="1212">T858*T859</f>
        <v>166.66666666666669</v>
      </c>
      <c r="U860" s="33">
        <f t="shared" ca="1" si="1212"/>
        <v>166.66666666666669</v>
      </c>
      <c r="V860" s="33">
        <f t="shared" ca="1" si="1212"/>
        <v>166.66666666666669</v>
      </c>
      <c r="W860" s="33">
        <f t="shared" ca="1" si="1212"/>
        <v>166.66666666666669</v>
      </c>
      <c r="X860" s="33">
        <f t="shared" ca="1" si="1212"/>
        <v>166.66666666666669</v>
      </c>
      <c r="Y860" s="33">
        <f t="shared" ca="1" si="1212"/>
        <v>166.66666666666669</v>
      </c>
      <c r="Z860" s="33">
        <f t="shared" ca="1" si="1212"/>
        <v>166.66666666666669</v>
      </c>
      <c r="AA860" s="33">
        <f t="shared" ca="1" si="1212"/>
        <v>166.66666666666669</v>
      </c>
      <c r="AB860" s="33">
        <f t="shared" ca="1" si="1212"/>
        <v>166.66666666666669</v>
      </c>
      <c r="AC860" s="33">
        <f t="shared" ca="1" si="1212"/>
        <v>166.66666666666669</v>
      </c>
      <c r="AD860" s="33">
        <f t="shared" ca="1" si="1212"/>
        <v>166.66666666666669</v>
      </c>
      <c r="AE860" s="33">
        <f t="shared" ca="1" si="1212"/>
        <v>166.66666666666669</v>
      </c>
      <c r="AF860" s="33">
        <f t="shared" ca="1" si="1212"/>
        <v>166.66666666666669</v>
      </c>
      <c r="AG860" s="33">
        <f t="shared" ca="1" si="1212"/>
        <v>166.66666666666669</v>
      </c>
      <c r="AH860" s="33">
        <f t="shared" ca="1" si="1212"/>
        <v>166.66666666666669</v>
      </c>
      <c r="AI860" s="33">
        <f t="shared" ca="1" si="1212"/>
        <v>166.66666666666669</v>
      </c>
      <c r="AJ860" s="33">
        <f t="shared" ca="1" si="1212"/>
        <v>166.66666666666669</v>
      </c>
      <c r="AK860" s="33">
        <f t="shared" ca="1" si="1212"/>
        <v>166.66666666666669</v>
      </c>
      <c r="AL860" s="33">
        <f t="shared" ca="1" si="1212"/>
        <v>166.66666666666669</v>
      </c>
      <c r="AM860" s="33">
        <f t="shared" ca="1" si="1212"/>
        <v>166.66666666666669</v>
      </c>
      <c r="AN860" s="33">
        <f t="shared" ca="1" si="1212"/>
        <v>166.66666666666669</v>
      </c>
      <c r="AO860" s="33">
        <f t="shared" ca="1" si="1212"/>
        <v>166.66666666666669</v>
      </c>
      <c r="AP860" s="33">
        <f t="shared" ca="1" si="1212"/>
        <v>166.66666666666669</v>
      </c>
      <c r="AQ860" s="33">
        <f t="shared" ca="1" si="1212"/>
        <v>166.66666666666669</v>
      </c>
      <c r="AR860" s="33">
        <f t="shared" ca="1" si="1212"/>
        <v>166.66666666666669</v>
      </c>
      <c r="AS860" s="33">
        <f t="shared" ca="1" si="1212"/>
        <v>166.66666666666669</v>
      </c>
      <c r="AT860" s="33">
        <f t="shared" ca="1" si="1212"/>
        <v>166.66666666666669</v>
      </c>
      <c r="AU860" s="33">
        <f t="shared" ca="1" si="1212"/>
        <v>166.66666666666669</v>
      </c>
      <c r="AV860" s="33">
        <f t="shared" ca="1" si="1212"/>
        <v>166.66666666666669</v>
      </c>
      <c r="AW860" s="33">
        <f t="shared" ca="1" si="1212"/>
        <v>166.66666666666669</v>
      </c>
      <c r="AX860" s="33">
        <f t="shared" ca="1" si="1212"/>
        <v>166.66666666666669</v>
      </c>
      <c r="AY860" s="33">
        <f t="shared" ca="1" si="1212"/>
        <v>166.66666666666669</v>
      </c>
      <c r="AZ860" s="33">
        <f t="shared" ca="1" si="1212"/>
        <v>166.66666666666669</v>
      </c>
      <c r="BA860" s="33">
        <f t="shared" ca="1" si="1212"/>
        <v>166.66666666666669</v>
      </c>
      <c r="BB860" s="33">
        <f t="shared" ca="1" si="1212"/>
        <v>166.66666666666669</v>
      </c>
      <c r="BC860" s="33">
        <f t="shared" ca="1" si="1212"/>
        <v>166.66666666666669</v>
      </c>
      <c r="BD860" s="33">
        <f t="shared" ca="1" si="1212"/>
        <v>166.66666666666669</v>
      </c>
      <c r="BE860" s="33">
        <f t="shared" ca="1" si="1212"/>
        <v>166.66666666666669</v>
      </c>
      <c r="BF860" s="33">
        <f t="shared" ca="1" si="1212"/>
        <v>166.66666666666669</v>
      </c>
      <c r="BG860" s="33">
        <f t="shared" ca="1" si="1212"/>
        <v>166.66666666666669</v>
      </c>
      <c r="BH860" s="33">
        <f t="shared" ca="1" si="1212"/>
        <v>166.66666666666669</v>
      </c>
      <c r="BI860" s="33">
        <f t="shared" ca="1" si="1212"/>
        <v>166.66666666666669</v>
      </c>
      <c r="BJ860" s="33">
        <f t="shared" ca="1" si="1212"/>
        <v>166.66666666666669</v>
      </c>
      <c r="BK860" s="33">
        <f t="shared" ca="1" si="1212"/>
        <v>166.66666666666669</v>
      </c>
      <c r="BL860" s="33">
        <f t="shared" ca="1" si="1212"/>
        <v>166.66666666666669</v>
      </c>
      <c r="BM860" s="33">
        <f t="shared" ca="1" si="1212"/>
        <v>166.66666666666669</v>
      </c>
      <c r="BN860" s="33">
        <f t="shared" ca="1" si="1212"/>
        <v>166.66666666666669</v>
      </c>
      <c r="BO860" s="33">
        <f t="shared" ca="1" si="1212"/>
        <v>166.66666666666669</v>
      </c>
      <c r="BP860" s="33">
        <f t="shared" ca="1" si="1212"/>
        <v>166.66666666666669</v>
      </c>
      <c r="BQ860" s="33">
        <f t="shared" ca="1" si="1212"/>
        <v>166.66666666666669</v>
      </c>
      <c r="BR860" s="33">
        <f t="shared" ca="1" si="1212"/>
        <v>166.66666666666669</v>
      </c>
      <c r="BS860" s="33">
        <f t="shared" ca="1" si="1212"/>
        <v>166.66666666666669</v>
      </c>
      <c r="BT860" s="33">
        <f t="shared" ca="1" si="1212"/>
        <v>166.66666666666669</v>
      </c>
      <c r="BU860" s="33">
        <f t="shared" ca="1" si="1212"/>
        <v>166.66666666666669</v>
      </c>
      <c r="BV860" s="33">
        <f t="shared" ca="1" si="1212"/>
        <v>166.66666666666669</v>
      </c>
      <c r="BW860" s="33">
        <f t="shared" ca="1" si="1212"/>
        <v>166.66666666666669</v>
      </c>
      <c r="BX860" s="33">
        <f t="shared" ca="1" si="1212"/>
        <v>166.66666666666669</v>
      </c>
      <c r="BY860" s="33">
        <f t="shared" ca="1" si="1212"/>
        <v>166.66666666666669</v>
      </c>
      <c r="BZ860" s="33">
        <f t="shared" ca="1" si="1212"/>
        <v>166.66666666666669</v>
      </c>
      <c r="CA860" s="33">
        <f t="shared" ca="1" si="1212"/>
        <v>166.66666666666669</v>
      </c>
      <c r="CB860" s="33">
        <f t="shared" ca="1" si="1212"/>
        <v>166.66666666666669</v>
      </c>
      <c r="CC860" s="33">
        <f t="shared" ca="1" si="1212"/>
        <v>166.66666666666669</v>
      </c>
      <c r="CD860" s="33">
        <f t="shared" ca="1" si="1212"/>
        <v>166.66666666666669</v>
      </c>
      <c r="CE860" s="33">
        <f t="shared" ca="1" si="1212"/>
        <v>166.66666666666669</v>
      </c>
      <c r="CF860" s="33">
        <f t="shared" ref="CF860:DL860" ca="1" si="1213">CF858*CF859</f>
        <v>166.66666666666669</v>
      </c>
      <c r="CG860" s="33">
        <f t="shared" ca="1" si="1213"/>
        <v>166.66666666666669</v>
      </c>
      <c r="CH860" s="33">
        <f t="shared" ca="1" si="1213"/>
        <v>166.66666666666669</v>
      </c>
      <c r="CI860" s="33">
        <f t="shared" ca="1" si="1213"/>
        <v>166.66666666666669</v>
      </c>
      <c r="CJ860" s="33">
        <f t="shared" ca="1" si="1213"/>
        <v>166.66666666666669</v>
      </c>
      <c r="CK860" s="33">
        <f t="shared" ca="1" si="1213"/>
        <v>166.66666666666669</v>
      </c>
      <c r="CL860" s="33">
        <f t="shared" ca="1" si="1213"/>
        <v>166.66666666666669</v>
      </c>
      <c r="CM860" s="33" t="e">
        <f t="shared" ca="1" si="1213"/>
        <v>#DIV/0!</v>
      </c>
      <c r="CN860" s="33" t="e">
        <f t="shared" ca="1" si="1213"/>
        <v>#VALUE!</v>
      </c>
      <c r="CO860" s="33" t="e">
        <f t="shared" ca="1" si="1213"/>
        <v>#VALUE!</v>
      </c>
      <c r="CP860" s="33" t="e">
        <f t="shared" ca="1" si="1213"/>
        <v>#VALUE!</v>
      </c>
      <c r="CQ860" s="33" t="e">
        <f t="shared" ca="1" si="1213"/>
        <v>#VALUE!</v>
      </c>
      <c r="CR860" s="33" t="e">
        <f t="shared" ca="1" si="1213"/>
        <v>#VALUE!</v>
      </c>
      <c r="CS860" s="33" t="e">
        <f t="shared" ca="1" si="1213"/>
        <v>#VALUE!</v>
      </c>
      <c r="CT860" s="33" t="e">
        <f t="shared" ca="1" si="1213"/>
        <v>#VALUE!</v>
      </c>
      <c r="CU860" s="33" t="e">
        <f t="shared" ca="1" si="1213"/>
        <v>#VALUE!</v>
      </c>
      <c r="CV860" s="33" t="e">
        <f t="shared" ca="1" si="1213"/>
        <v>#VALUE!</v>
      </c>
      <c r="CW860" s="33" t="e">
        <f t="shared" ca="1" si="1213"/>
        <v>#VALUE!</v>
      </c>
      <c r="CX860" s="33" t="e">
        <f t="shared" ca="1" si="1213"/>
        <v>#VALUE!</v>
      </c>
      <c r="CY860" s="33" t="e">
        <f t="shared" ca="1" si="1213"/>
        <v>#VALUE!</v>
      </c>
      <c r="CZ860" s="33" t="e">
        <f t="shared" ca="1" si="1213"/>
        <v>#VALUE!</v>
      </c>
      <c r="DA860" s="33" t="e">
        <f t="shared" ca="1" si="1213"/>
        <v>#VALUE!</v>
      </c>
      <c r="DB860" s="33" t="e">
        <f t="shared" ca="1" si="1213"/>
        <v>#VALUE!</v>
      </c>
      <c r="DC860" s="33" t="e">
        <f t="shared" ca="1" si="1213"/>
        <v>#VALUE!</v>
      </c>
      <c r="DD860" s="33" t="e">
        <f t="shared" ca="1" si="1213"/>
        <v>#VALUE!</v>
      </c>
      <c r="DE860" s="33" t="e">
        <f t="shared" ca="1" si="1213"/>
        <v>#VALUE!</v>
      </c>
      <c r="DF860" s="33" t="e">
        <f t="shared" ca="1" si="1213"/>
        <v>#VALUE!</v>
      </c>
      <c r="DG860" s="33" t="e">
        <f t="shared" ca="1" si="1213"/>
        <v>#VALUE!</v>
      </c>
      <c r="DH860" s="33" t="e">
        <f t="shared" ca="1" si="1213"/>
        <v>#VALUE!</v>
      </c>
      <c r="DI860" s="33" t="e">
        <f t="shared" ca="1" si="1213"/>
        <v>#VALUE!</v>
      </c>
      <c r="DJ860" s="33" t="e">
        <f t="shared" ca="1" si="1213"/>
        <v>#VALUE!</v>
      </c>
      <c r="DK860" s="33" t="e">
        <f t="shared" ca="1" si="1213"/>
        <v>#VALUE!</v>
      </c>
      <c r="DL860" s="33" t="e">
        <f t="shared" ca="1" si="1213"/>
        <v>#VALUE!</v>
      </c>
    </row>
    <row r="861" spans="1:116" x14ac:dyDescent="0.4">
      <c r="A861" s="27"/>
      <c r="B861" s="27"/>
      <c r="C861" s="27"/>
      <c r="D861" t="s">
        <v>796</v>
      </c>
      <c r="E861" s="9" t="str">
        <f t="shared" si="1209"/>
        <v>861 ORIGINATIONS-PP</v>
      </c>
      <c r="F861" s="27"/>
      <c r="G861" s="127"/>
      <c r="H861" s="31"/>
      <c r="I861" s="73"/>
      <c r="J861" s="73"/>
      <c r="K861" s="38"/>
      <c r="L861" s="38"/>
      <c r="M861" s="38"/>
      <c r="N861" s="38"/>
      <c r="O861" s="38"/>
      <c r="P861" s="38"/>
      <c r="R861" s="33"/>
      <c r="S861" s="38"/>
      <c r="T861" s="38"/>
      <c r="U861" s="38"/>
      <c r="V861" s="38"/>
      <c r="W861" s="38"/>
      <c r="X861" s="38"/>
      <c r="Y861" s="38"/>
      <c r="Z861" s="38"/>
      <c r="AA861" s="38"/>
      <c r="AB861" s="38"/>
      <c r="AC861" s="38"/>
      <c r="AD861" s="38"/>
      <c r="AE861" s="38"/>
      <c r="AF861" s="38"/>
      <c r="AG861" s="38"/>
      <c r="AH861" s="38"/>
      <c r="AI861" s="38"/>
      <c r="AJ861" s="38"/>
      <c r="AK861" s="38"/>
      <c r="AL861" s="38"/>
      <c r="AM861" s="38"/>
      <c r="AN861" s="38"/>
      <c r="AO861" s="38"/>
      <c r="AP861" s="38"/>
      <c r="AQ861" s="38"/>
      <c r="AR861" s="38"/>
      <c r="AS861" s="38"/>
      <c r="AT861" s="38"/>
      <c r="AU861" s="38"/>
      <c r="AV861" s="38"/>
      <c r="AW861" s="38"/>
      <c r="AX861" s="38"/>
      <c r="AY861" s="38"/>
      <c r="AZ861" s="38"/>
      <c r="BA861" s="38"/>
      <c r="BB861" s="38"/>
      <c r="BC861" s="38"/>
      <c r="BD861" s="38"/>
      <c r="BE861" s="38"/>
      <c r="BF861" s="38"/>
      <c r="BG861" s="38"/>
      <c r="BH861" s="38"/>
      <c r="BI861" s="38"/>
      <c r="BJ861" s="38"/>
      <c r="BK861" s="38"/>
      <c r="BL861" s="38"/>
      <c r="BM861" s="38"/>
      <c r="BN861" s="38"/>
      <c r="BO861" s="38"/>
      <c r="BP861" s="38"/>
      <c r="BQ861" s="38"/>
      <c r="BR861" s="38"/>
      <c r="BS861" s="38"/>
      <c r="BT861" s="38"/>
      <c r="BU861" s="38"/>
      <c r="BV861" s="38"/>
      <c r="BW861" s="38"/>
      <c r="BX861" s="38"/>
      <c r="BY861" s="38"/>
      <c r="BZ861" s="38"/>
      <c r="CA861" s="38"/>
      <c r="CB861" s="38"/>
      <c r="CC861" s="38"/>
      <c r="CD861" s="38"/>
      <c r="CE861" s="38"/>
      <c r="CF861" s="38"/>
      <c r="CG861" s="38"/>
      <c r="CH861" s="38"/>
      <c r="CI861" s="38"/>
      <c r="CJ861" s="38"/>
      <c r="CK861" s="38"/>
      <c r="CL861" s="38"/>
      <c r="CM861" s="38"/>
      <c r="CN861" s="38"/>
      <c r="CO861" s="38"/>
      <c r="CP861" s="38"/>
      <c r="CQ861" s="38"/>
      <c r="CR861" s="38"/>
      <c r="CS861" s="38"/>
      <c r="CT861" s="38"/>
      <c r="CU861" s="38"/>
      <c r="CV861" s="38"/>
      <c r="CW861" s="38"/>
      <c r="CX861" s="38"/>
      <c r="CY861" s="38"/>
      <c r="CZ861" s="38"/>
      <c r="DA861" s="38"/>
      <c r="DB861" s="38"/>
      <c r="DC861" s="38"/>
      <c r="DD861" s="38"/>
      <c r="DE861" s="38"/>
      <c r="DF861" s="38"/>
      <c r="DG861" s="38"/>
      <c r="DH861" s="38"/>
      <c r="DI861" s="38"/>
      <c r="DJ861" s="38"/>
      <c r="DK861" s="38"/>
      <c r="DL861" s="38"/>
    </row>
    <row r="862" spans="1:116" x14ac:dyDescent="0.4">
      <c r="B862" t="s">
        <v>332</v>
      </c>
      <c r="D862" t="s">
        <v>796</v>
      </c>
      <c r="E862" s="8" t="str">
        <f>ROW()&amp;" "&amp;D862</f>
        <v>862 ORIGINATIONS-PP</v>
      </c>
      <c r="G862" s="136" t="str">
        <f>G846</f>
        <v>(Primary label)</v>
      </c>
      <c r="H862" s="31"/>
      <c r="I862" s="73"/>
      <c r="J862" s="73"/>
      <c r="K862" s="58"/>
      <c r="L862" s="58"/>
      <c r="M862" s="58"/>
      <c r="N862" s="58"/>
      <c r="O862" s="58"/>
      <c r="P862" s="58"/>
      <c r="R862" s="33"/>
      <c r="CM862" s="8"/>
      <c r="CN862" s="8"/>
      <c r="CO862" s="8"/>
      <c r="CP862" s="8"/>
      <c r="CQ862" s="8"/>
      <c r="CR862" s="8"/>
      <c r="CS862" s="8"/>
      <c r="CT862" s="8"/>
      <c r="CU862" s="8"/>
      <c r="CV862" s="8"/>
      <c r="CW862" s="8"/>
      <c r="CX862" s="8"/>
      <c r="CY862" s="8"/>
      <c r="CZ862" s="8"/>
      <c r="DA862" s="8"/>
      <c r="DB862" s="8"/>
      <c r="DC862" s="8"/>
      <c r="DD862" s="8"/>
      <c r="DE862" s="8"/>
      <c r="DF862" s="8"/>
      <c r="DG862" s="8"/>
      <c r="DH862" s="8"/>
      <c r="DI862" s="8"/>
      <c r="DJ862" s="8"/>
      <c r="DK862" s="8"/>
      <c r="DL862" s="8"/>
    </row>
    <row r="863" spans="1:116" x14ac:dyDescent="0.4">
      <c r="B863" t="s">
        <v>332</v>
      </c>
      <c r="D863" t="s">
        <v>796</v>
      </c>
      <c r="E863" s="8" t="str">
        <f>ROW()&amp;" "&amp;D863</f>
        <v>863 ORIGINATIONS-PP</v>
      </c>
      <c r="G863" s="241" t="str">
        <f>IFERROR(SUBSTITUTE(G854,":",""),"no unit")</f>
        <v>unit</v>
      </c>
      <c r="H863" s="31"/>
      <c r="I863" s="73"/>
      <c r="J863" s="73"/>
      <c r="K863" s="58"/>
      <c r="L863" s="58"/>
      <c r="M863" s="58"/>
      <c r="N863" s="58"/>
      <c r="O863" s="58"/>
      <c r="P863" s="58"/>
      <c r="R863" s="33"/>
      <c r="CM863" s="8"/>
      <c r="CN863" s="8"/>
      <c r="CO863" s="8"/>
      <c r="CP863" s="8"/>
      <c r="CQ863" s="8"/>
      <c r="CR863" s="8"/>
      <c r="CS863" s="8"/>
      <c r="CT863" s="8"/>
      <c r="CU863" s="8"/>
      <c r="CV863" s="8"/>
      <c r="CW863" s="8"/>
      <c r="CX863" s="8"/>
      <c r="CY863" s="8"/>
      <c r="CZ863" s="8"/>
      <c r="DA863" s="8"/>
      <c r="DB863" s="8"/>
      <c r="DC863" s="8"/>
      <c r="DD863" s="8"/>
      <c r="DE863" s="8"/>
      <c r="DF863" s="8"/>
      <c r="DG863" s="8"/>
      <c r="DH863" s="8"/>
      <c r="DI863" s="8"/>
      <c r="DJ863" s="8"/>
      <c r="DK863" s="8"/>
      <c r="DL863" s="8"/>
    </row>
    <row r="864" spans="1:116" x14ac:dyDescent="0.4">
      <c r="B864" t="s">
        <v>332</v>
      </c>
      <c r="D864" t="s">
        <v>796</v>
      </c>
      <c r="E864" s="8" t="str">
        <f>ROW()&amp;" "&amp;D864</f>
        <v>864 ORIGINATIONS-PP</v>
      </c>
      <c r="G864" s="136" t="str">
        <f>G848</f>
        <v>Primary revenue driver</v>
      </c>
      <c r="H864" s="31"/>
      <c r="I864" s="73"/>
      <c r="J864" s="73"/>
      <c r="K864" s="58"/>
      <c r="L864" s="58"/>
      <c r="M864" s="58"/>
      <c r="N864" s="58"/>
      <c r="O864" s="58"/>
      <c r="P864" s="58"/>
      <c r="R864" s="33"/>
      <c r="S864" s="179" t="str">
        <f t="shared" ref="S864:AX864" si="1214">ADDRESS(ROW(S860),COLUMN(S860),2)</f>
        <v>S$860</v>
      </c>
      <c r="T864" s="179" t="str">
        <f t="shared" si="1214"/>
        <v>T$860</v>
      </c>
      <c r="U864" s="179" t="str">
        <f t="shared" si="1214"/>
        <v>U$860</v>
      </c>
      <c r="V864" s="179" t="str">
        <f t="shared" si="1214"/>
        <v>V$860</v>
      </c>
      <c r="W864" s="179" t="str">
        <f t="shared" si="1214"/>
        <v>W$860</v>
      </c>
      <c r="X864" s="179" t="str">
        <f t="shared" si="1214"/>
        <v>X$860</v>
      </c>
      <c r="Y864" s="179" t="str">
        <f t="shared" si="1214"/>
        <v>Y$860</v>
      </c>
      <c r="Z864" s="179" t="str">
        <f t="shared" si="1214"/>
        <v>Z$860</v>
      </c>
      <c r="AA864" s="179" t="str">
        <f t="shared" si="1214"/>
        <v>AA$860</v>
      </c>
      <c r="AB864" s="179" t="str">
        <f t="shared" si="1214"/>
        <v>AB$860</v>
      </c>
      <c r="AC864" s="179" t="str">
        <f t="shared" si="1214"/>
        <v>AC$860</v>
      </c>
      <c r="AD864" s="179" t="str">
        <f t="shared" si="1214"/>
        <v>AD$860</v>
      </c>
      <c r="AE864" s="179" t="str">
        <f t="shared" si="1214"/>
        <v>AE$860</v>
      </c>
      <c r="AF864" s="179" t="str">
        <f t="shared" si="1214"/>
        <v>AF$860</v>
      </c>
      <c r="AG864" s="179" t="str">
        <f t="shared" si="1214"/>
        <v>AG$860</v>
      </c>
      <c r="AH864" s="179" t="str">
        <f t="shared" si="1214"/>
        <v>AH$860</v>
      </c>
      <c r="AI864" s="179" t="str">
        <f t="shared" si="1214"/>
        <v>AI$860</v>
      </c>
      <c r="AJ864" s="179" t="str">
        <f t="shared" si="1214"/>
        <v>AJ$860</v>
      </c>
      <c r="AK864" s="179" t="str">
        <f t="shared" si="1214"/>
        <v>AK$860</v>
      </c>
      <c r="AL864" s="179" t="str">
        <f t="shared" si="1214"/>
        <v>AL$860</v>
      </c>
      <c r="AM864" s="179" t="str">
        <f t="shared" si="1214"/>
        <v>AM$860</v>
      </c>
      <c r="AN864" s="179" t="str">
        <f t="shared" si="1214"/>
        <v>AN$860</v>
      </c>
      <c r="AO864" s="179" t="str">
        <f t="shared" si="1214"/>
        <v>AO$860</v>
      </c>
      <c r="AP864" s="179" t="str">
        <f t="shared" si="1214"/>
        <v>AP$860</v>
      </c>
      <c r="AQ864" s="179" t="str">
        <f t="shared" si="1214"/>
        <v>AQ$860</v>
      </c>
      <c r="AR864" s="179" t="str">
        <f t="shared" si="1214"/>
        <v>AR$860</v>
      </c>
      <c r="AS864" s="179" t="str">
        <f t="shared" si="1214"/>
        <v>AS$860</v>
      </c>
      <c r="AT864" s="179" t="str">
        <f t="shared" si="1214"/>
        <v>AT$860</v>
      </c>
      <c r="AU864" s="179" t="str">
        <f t="shared" si="1214"/>
        <v>AU$860</v>
      </c>
      <c r="AV864" s="179" t="str">
        <f t="shared" si="1214"/>
        <v>AV$860</v>
      </c>
      <c r="AW864" s="179" t="str">
        <f t="shared" si="1214"/>
        <v>AW$860</v>
      </c>
      <c r="AX864" s="179" t="str">
        <f t="shared" si="1214"/>
        <v>AX$860</v>
      </c>
      <c r="AY864" s="179" t="str">
        <f t="shared" ref="AY864:CD864" si="1215">ADDRESS(ROW(AY860),COLUMN(AY860),2)</f>
        <v>AY$860</v>
      </c>
      <c r="AZ864" s="179" t="str">
        <f t="shared" si="1215"/>
        <v>AZ$860</v>
      </c>
      <c r="BA864" s="179" t="str">
        <f t="shared" si="1215"/>
        <v>BA$860</v>
      </c>
      <c r="BB864" s="179" t="str">
        <f t="shared" si="1215"/>
        <v>BB$860</v>
      </c>
      <c r="BC864" s="179" t="str">
        <f t="shared" si="1215"/>
        <v>BC$860</v>
      </c>
      <c r="BD864" s="179" t="str">
        <f t="shared" si="1215"/>
        <v>BD$860</v>
      </c>
      <c r="BE864" s="179" t="str">
        <f t="shared" si="1215"/>
        <v>BE$860</v>
      </c>
      <c r="BF864" s="179" t="str">
        <f t="shared" si="1215"/>
        <v>BF$860</v>
      </c>
      <c r="BG864" s="179" t="str">
        <f t="shared" si="1215"/>
        <v>BG$860</v>
      </c>
      <c r="BH864" s="179" t="str">
        <f t="shared" si="1215"/>
        <v>BH$860</v>
      </c>
      <c r="BI864" s="179" t="str">
        <f t="shared" si="1215"/>
        <v>BI$860</v>
      </c>
      <c r="BJ864" s="179" t="str">
        <f t="shared" si="1215"/>
        <v>BJ$860</v>
      </c>
      <c r="BK864" s="179" t="str">
        <f t="shared" si="1215"/>
        <v>BK$860</v>
      </c>
      <c r="BL864" s="179" t="str">
        <f t="shared" si="1215"/>
        <v>BL$860</v>
      </c>
      <c r="BM864" s="179" t="str">
        <f t="shared" si="1215"/>
        <v>BM$860</v>
      </c>
      <c r="BN864" s="179" t="str">
        <f t="shared" si="1215"/>
        <v>BN$860</v>
      </c>
      <c r="BO864" s="179" t="str">
        <f t="shared" si="1215"/>
        <v>BO$860</v>
      </c>
      <c r="BP864" s="179" t="str">
        <f t="shared" si="1215"/>
        <v>BP$860</v>
      </c>
      <c r="BQ864" s="179" t="str">
        <f t="shared" si="1215"/>
        <v>BQ$860</v>
      </c>
      <c r="BR864" s="179" t="str">
        <f t="shared" si="1215"/>
        <v>BR$860</v>
      </c>
      <c r="BS864" s="179" t="str">
        <f t="shared" si="1215"/>
        <v>BS$860</v>
      </c>
      <c r="BT864" s="179" t="str">
        <f t="shared" si="1215"/>
        <v>BT$860</v>
      </c>
      <c r="BU864" s="179" t="str">
        <f t="shared" si="1215"/>
        <v>BU$860</v>
      </c>
      <c r="BV864" s="179" t="str">
        <f t="shared" si="1215"/>
        <v>BV$860</v>
      </c>
      <c r="BW864" s="179" t="str">
        <f t="shared" si="1215"/>
        <v>BW$860</v>
      </c>
      <c r="BX864" s="179" t="str">
        <f t="shared" si="1215"/>
        <v>BX$860</v>
      </c>
      <c r="BY864" s="179" t="str">
        <f t="shared" si="1215"/>
        <v>BY$860</v>
      </c>
      <c r="BZ864" s="179" t="str">
        <f t="shared" si="1215"/>
        <v>BZ$860</v>
      </c>
      <c r="CA864" s="179" t="str">
        <f t="shared" si="1215"/>
        <v>CA$860</v>
      </c>
      <c r="CB864" s="179" t="str">
        <f t="shared" si="1215"/>
        <v>CB$860</v>
      </c>
      <c r="CC864" s="179" t="str">
        <f t="shared" si="1215"/>
        <v>CC$860</v>
      </c>
      <c r="CD864" s="179" t="str">
        <f t="shared" si="1215"/>
        <v>CD$860</v>
      </c>
      <c r="CE864" s="179" t="str">
        <f t="shared" ref="CE864:DL864" si="1216">ADDRESS(ROW(CE860),COLUMN(CE860),2)</f>
        <v>CE$860</v>
      </c>
      <c r="CF864" s="179" t="str">
        <f t="shared" si="1216"/>
        <v>CF$860</v>
      </c>
      <c r="CG864" s="179" t="str">
        <f t="shared" si="1216"/>
        <v>CG$860</v>
      </c>
      <c r="CH864" s="179" t="str">
        <f t="shared" si="1216"/>
        <v>CH$860</v>
      </c>
      <c r="CI864" s="179" t="str">
        <f t="shared" si="1216"/>
        <v>CI$860</v>
      </c>
      <c r="CJ864" s="179" t="str">
        <f t="shared" si="1216"/>
        <v>CJ$860</v>
      </c>
      <c r="CK864" s="179" t="str">
        <f t="shared" si="1216"/>
        <v>CK$860</v>
      </c>
      <c r="CL864" s="179" t="str">
        <f t="shared" si="1216"/>
        <v>CL$860</v>
      </c>
      <c r="CM864" s="179" t="str">
        <f t="shared" si="1216"/>
        <v>CM$860</v>
      </c>
      <c r="CN864" s="179" t="str">
        <f t="shared" si="1216"/>
        <v>CN$860</v>
      </c>
      <c r="CO864" s="179" t="str">
        <f t="shared" si="1216"/>
        <v>CO$860</v>
      </c>
      <c r="CP864" s="179" t="str">
        <f t="shared" si="1216"/>
        <v>CP$860</v>
      </c>
      <c r="CQ864" s="179" t="str">
        <f t="shared" si="1216"/>
        <v>CQ$860</v>
      </c>
      <c r="CR864" s="179" t="str">
        <f t="shared" si="1216"/>
        <v>CR$860</v>
      </c>
      <c r="CS864" s="179" t="str">
        <f t="shared" si="1216"/>
        <v>CS$860</v>
      </c>
      <c r="CT864" s="179" t="str">
        <f t="shared" si="1216"/>
        <v>CT$860</v>
      </c>
      <c r="CU864" s="179" t="str">
        <f t="shared" si="1216"/>
        <v>CU$860</v>
      </c>
      <c r="CV864" s="179" t="str">
        <f t="shared" si="1216"/>
        <v>CV$860</v>
      </c>
      <c r="CW864" s="179" t="str">
        <f t="shared" si="1216"/>
        <v>CW$860</v>
      </c>
      <c r="CX864" s="179" t="str">
        <f t="shared" si="1216"/>
        <v>CX$860</v>
      </c>
      <c r="CY864" s="179" t="str">
        <f t="shared" si="1216"/>
        <v>CY$860</v>
      </c>
      <c r="CZ864" s="179" t="str">
        <f t="shared" si="1216"/>
        <v>CZ$860</v>
      </c>
      <c r="DA864" s="179" t="str">
        <f t="shared" si="1216"/>
        <v>DA$860</v>
      </c>
      <c r="DB864" s="179" t="str">
        <f t="shared" si="1216"/>
        <v>DB$860</v>
      </c>
      <c r="DC864" s="179" t="str">
        <f t="shared" si="1216"/>
        <v>DC$860</v>
      </c>
      <c r="DD864" s="179" t="str">
        <f t="shared" si="1216"/>
        <v>DD$860</v>
      </c>
      <c r="DE864" s="179" t="str">
        <f t="shared" si="1216"/>
        <v>DE$860</v>
      </c>
      <c r="DF864" s="179" t="str">
        <f t="shared" si="1216"/>
        <v>DF$860</v>
      </c>
      <c r="DG864" s="179" t="str">
        <f t="shared" si="1216"/>
        <v>DG$860</v>
      </c>
      <c r="DH864" s="179" t="str">
        <f t="shared" si="1216"/>
        <v>DH$860</v>
      </c>
      <c r="DI864" s="179" t="str">
        <f t="shared" si="1216"/>
        <v>DI$860</v>
      </c>
      <c r="DJ864" s="179" t="str">
        <f t="shared" si="1216"/>
        <v>DJ$860</v>
      </c>
      <c r="DK864" s="179" t="str">
        <f t="shared" si="1216"/>
        <v>DK$860</v>
      </c>
      <c r="DL864" s="179" t="str">
        <f t="shared" si="1216"/>
        <v>DL$860</v>
      </c>
    </row>
    <row r="865" spans="1:116" x14ac:dyDescent="0.4">
      <c r="A865" s="3"/>
      <c r="B865" t="s">
        <v>332</v>
      </c>
      <c r="D865" t="s">
        <v>796</v>
      </c>
      <c r="E865" s="8" t="str">
        <f>ROW()&amp;" "&amp;D865</f>
        <v>865 ORIGINATIONS-PP</v>
      </c>
      <c r="G865" s="136" t="str">
        <f t="shared" ref="G865:G869" si="1217">G849</f>
        <v>Primary volume driver</v>
      </c>
      <c r="H865" s="208"/>
      <c r="I865" s="209"/>
      <c r="J865" s="209"/>
      <c r="K865" s="217"/>
      <c r="L865" s="217"/>
      <c r="M865" s="217"/>
      <c r="N865" s="217"/>
      <c r="O865" s="217"/>
      <c r="P865" s="217"/>
      <c r="R865" s="218"/>
      <c r="S865" s="212" t="str">
        <f>S849</f>
        <v>S$328</v>
      </c>
      <c r="T865" s="212" t="str">
        <f t="shared" ref="T865:CE865" si="1218">T849</f>
        <v>T$328</v>
      </c>
      <c r="U865" s="212" t="str">
        <f t="shared" si="1218"/>
        <v>U$328</v>
      </c>
      <c r="V865" s="212" t="str">
        <f t="shared" si="1218"/>
        <v>V$328</v>
      </c>
      <c r="W865" s="212" t="str">
        <f t="shared" si="1218"/>
        <v>W$328</v>
      </c>
      <c r="X865" s="212" t="str">
        <f t="shared" si="1218"/>
        <v>X$328</v>
      </c>
      <c r="Y865" s="212" t="str">
        <f t="shared" si="1218"/>
        <v>Y$328</v>
      </c>
      <c r="Z865" s="212" t="str">
        <f t="shared" si="1218"/>
        <v>Z$328</v>
      </c>
      <c r="AA865" s="212" t="str">
        <f t="shared" si="1218"/>
        <v>AA$328</v>
      </c>
      <c r="AB865" s="212" t="str">
        <f t="shared" si="1218"/>
        <v>AB$328</v>
      </c>
      <c r="AC865" s="212" t="str">
        <f t="shared" si="1218"/>
        <v>AC$328</v>
      </c>
      <c r="AD865" s="212" t="str">
        <f t="shared" si="1218"/>
        <v>AD$328</v>
      </c>
      <c r="AE865" s="212" t="str">
        <f t="shared" si="1218"/>
        <v>AE$328</v>
      </c>
      <c r="AF865" s="212" t="str">
        <f t="shared" si="1218"/>
        <v>AF$328</v>
      </c>
      <c r="AG865" s="212" t="str">
        <f t="shared" si="1218"/>
        <v>AG$328</v>
      </c>
      <c r="AH865" s="212" t="str">
        <f t="shared" si="1218"/>
        <v>AH$328</v>
      </c>
      <c r="AI865" s="212" t="str">
        <f t="shared" si="1218"/>
        <v>AI$328</v>
      </c>
      <c r="AJ865" s="212" t="str">
        <f t="shared" si="1218"/>
        <v>AJ$328</v>
      </c>
      <c r="AK865" s="212" t="str">
        <f t="shared" si="1218"/>
        <v>AK$328</v>
      </c>
      <c r="AL865" s="212" t="str">
        <f t="shared" si="1218"/>
        <v>AL$328</v>
      </c>
      <c r="AM865" s="212" t="str">
        <f t="shared" si="1218"/>
        <v>AM$328</v>
      </c>
      <c r="AN865" s="212" t="str">
        <f t="shared" si="1218"/>
        <v>AN$328</v>
      </c>
      <c r="AO865" s="212" t="str">
        <f t="shared" si="1218"/>
        <v>AO$328</v>
      </c>
      <c r="AP865" s="212" t="str">
        <f t="shared" si="1218"/>
        <v>AP$328</v>
      </c>
      <c r="AQ865" s="212" t="str">
        <f t="shared" si="1218"/>
        <v>AQ$328</v>
      </c>
      <c r="AR865" s="212" t="str">
        <f t="shared" si="1218"/>
        <v>AR$328</v>
      </c>
      <c r="AS865" s="212" t="str">
        <f t="shared" si="1218"/>
        <v>AS$328</v>
      </c>
      <c r="AT865" s="212" t="str">
        <f t="shared" si="1218"/>
        <v>AT$328</v>
      </c>
      <c r="AU865" s="212" t="str">
        <f t="shared" si="1218"/>
        <v>AU$328</v>
      </c>
      <c r="AV865" s="212" t="str">
        <f t="shared" si="1218"/>
        <v>AV$328</v>
      </c>
      <c r="AW865" s="212" t="str">
        <f t="shared" si="1218"/>
        <v>AW$328</v>
      </c>
      <c r="AX865" s="212" t="str">
        <f t="shared" si="1218"/>
        <v>AX$328</v>
      </c>
      <c r="AY865" s="212" t="str">
        <f t="shared" si="1218"/>
        <v>AY$328</v>
      </c>
      <c r="AZ865" s="212" t="str">
        <f t="shared" si="1218"/>
        <v>AZ$328</v>
      </c>
      <c r="BA865" s="212" t="str">
        <f t="shared" si="1218"/>
        <v>BA$328</v>
      </c>
      <c r="BB865" s="212" t="str">
        <f t="shared" si="1218"/>
        <v>BB$328</v>
      </c>
      <c r="BC865" s="212" t="str">
        <f t="shared" si="1218"/>
        <v>BC$328</v>
      </c>
      <c r="BD865" s="212" t="str">
        <f t="shared" si="1218"/>
        <v>BD$328</v>
      </c>
      <c r="BE865" s="212" t="str">
        <f t="shared" si="1218"/>
        <v>BE$328</v>
      </c>
      <c r="BF865" s="212" t="str">
        <f t="shared" si="1218"/>
        <v>BF$328</v>
      </c>
      <c r="BG865" s="212" t="str">
        <f t="shared" si="1218"/>
        <v>BG$328</v>
      </c>
      <c r="BH865" s="212" t="str">
        <f t="shared" si="1218"/>
        <v>BH$328</v>
      </c>
      <c r="BI865" s="212" t="str">
        <f t="shared" si="1218"/>
        <v>BI$328</v>
      </c>
      <c r="BJ865" s="212" t="str">
        <f t="shared" si="1218"/>
        <v>BJ$328</v>
      </c>
      <c r="BK865" s="212" t="str">
        <f t="shared" si="1218"/>
        <v>BK$328</v>
      </c>
      <c r="BL865" s="212" t="str">
        <f t="shared" si="1218"/>
        <v>BL$328</v>
      </c>
      <c r="BM865" s="212" t="str">
        <f t="shared" si="1218"/>
        <v>BM$328</v>
      </c>
      <c r="BN865" s="212" t="str">
        <f t="shared" si="1218"/>
        <v>BN$328</v>
      </c>
      <c r="BO865" s="212" t="str">
        <f t="shared" si="1218"/>
        <v>BO$328</v>
      </c>
      <c r="BP865" s="212" t="str">
        <f t="shared" si="1218"/>
        <v>BP$328</v>
      </c>
      <c r="BQ865" s="212" t="str">
        <f t="shared" si="1218"/>
        <v>BQ$328</v>
      </c>
      <c r="BR865" s="212" t="str">
        <f t="shared" si="1218"/>
        <v>BR$328</v>
      </c>
      <c r="BS865" s="212" t="str">
        <f t="shared" si="1218"/>
        <v>BS$328</v>
      </c>
      <c r="BT865" s="212" t="str">
        <f t="shared" si="1218"/>
        <v>BT$328</v>
      </c>
      <c r="BU865" s="212" t="str">
        <f t="shared" si="1218"/>
        <v>BU$328</v>
      </c>
      <c r="BV865" s="212" t="str">
        <f t="shared" si="1218"/>
        <v>BV$328</v>
      </c>
      <c r="BW865" s="212" t="str">
        <f t="shared" si="1218"/>
        <v>BW$328</v>
      </c>
      <c r="BX865" s="212" t="str">
        <f t="shared" si="1218"/>
        <v>BX$328</v>
      </c>
      <c r="BY865" s="212" t="str">
        <f t="shared" si="1218"/>
        <v>BY$328</v>
      </c>
      <c r="BZ865" s="212" t="str">
        <f t="shared" si="1218"/>
        <v>BZ$328</v>
      </c>
      <c r="CA865" s="212" t="str">
        <f t="shared" si="1218"/>
        <v>CA$328</v>
      </c>
      <c r="CB865" s="212" t="str">
        <f t="shared" si="1218"/>
        <v>CB$328</v>
      </c>
      <c r="CC865" s="212" t="str">
        <f t="shared" si="1218"/>
        <v>CC$328</v>
      </c>
      <c r="CD865" s="212" t="str">
        <f t="shared" si="1218"/>
        <v>CD$328</v>
      </c>
      <c r="CE865" s="212" t="str">
        <f t="shared" si="1218"/>
        <v>CE$328</v>
      </c>
      <c r="CF865" s="212" t="str">
        <f t="shared" ref="CF865:DL865" si="1219">CF849</f>
        <v>CF$328</v>
      </c>
      <c r="CG865" s="212" t="str">
        <f t="shared" si="1219"/>
        <v>CG$328</v>
      </c>
      <c r="CH865" s="212" t="str">
        <f t="shared" si="1219"/>
        <v>CH$328</v>
      </c>
      <c r="CI865" s="212" t="str">
        <f t="shared" si="1219"/>
        <v>CI$328</v>
      </c>
      <c r="CJ865" s="212" t="str">
        <f t="shared" si="1219"/>
        <v>CJ$328</v>
      </c>
      <c r="CK865" s="212" t="str">
        <f t="shared" si="1219"/>
        <v>CK$328</v>
      </c>
      <c r="CL865" s="212" t="str">
        <f t="shared" si="1219"/>
        <v>CL$328</v>
      </c>
      <c r="CM865" s="212" t="str">
        <f t="shared" si="1219"/>
        <v>CM$328</v>
      </c>
      <c r="CN865" s="212" t="str">
        <f t="shared" si="1219"/>
        <v>CN$328</v>
      </c>
      <c r="CO865" s="212" t="str">
        <f t="shared" si="1219"/>
        <v>CO$328</v>
      </c>
      <c r="CP865" s="212" t="str">
        <f t="shared" si="1219"/>
        <v>CP$328</v>
      </c>
      <c r="CQ865" s="212" t="str">
        <f t="shared" si="1219"/>
        <v>CQ$328</v>
      </c>
      <c r="CR865" s="212" t="str">
        <f t="shared" si="1219"/>
        <v>CR$328</v>
      </c>
      <c r="CS865" s="212" t="str">
        <f t="shared" si="1219"/>
        <v>CS$328</v>
      </c>
      <c r="CT865" s="212" t="str">
        <f t="shared" si="1219"/>
        <v>CT$328</v>
      </c>
      <c r="CU865" s="212" t="str">
        <f t="shared" si="1219"/>
        <v>CU$328</v>
      </c>
      <c r="CV865" s="212" t="str">
        <f t="shared" si="1219"/>
        <v>CV$328</v>
      </c>
      <c r="CW865" s="212" t="str">
        <f t="shared" si="1219"/>
        <v>CW$328</v>
      </c>
      <c r="CX865" s="212" t="str">
        <f t="shared" si="1219"/>
        <v>CX$328</v>
      </c>
      <c r="CY865" s="212" t="str">
        <f t="shared" si="1219"/>
        <v>CY$328</v>
      </c>
      <c r="CZ865" s="212" t="str">
        <f t="shared" si="1219"/>
        <v>CZ$328</v>
      </c>
      <c r="DA865" s="212" t="str">
        <f t="shared" si="1219"/>
        <v>DA$328</v>
      </c>
      <c r="DB865" s="212" t="str">
        <f t="shared" si="1219"/>
        <v>DB$328</v>
      </c>
      <c r="DC865" s="212" t="str">
        <f t="shared" si="1219"/>
        <v>DC$328</v>
      </c>
      <c r="DD865" s="212" t="str">
        <f t="shared" si="1219"/>
        <v>DD$328</v>
      </c>
      <c r="DE865" s="212" t="str">
        <f t="shared" si="1219"/>
        <v>DE$328</v>
      </c>
      <c r="DF865" s="212" t="str">
        <f t="shared" si="1219"/>
        <v>DF$328</v>
      </c>
      <c r="DG865" s="212" t="str">
        <f t="shared" si="1219"/>
        <v>DG$328</v>
      </c>
      <c r="DH865" s="212" t="str">
        <f t="shared" si="1219"/>
        <v>DH$328</v>
      </c>
      <c r="DI865" s="212" t="str">
        <f t="shared" si="1219"/>
        <v>DI$328</v>
      </c>
      <c r="DJ865" s="212" t="str">
        <f t="shared" si="1219"/>
        <v>DJ$328</v>
      </c>
      <c r="DK865" s="212" t="str">
        <f t="shared" si="1219"/>
        <v>DK$328</v>
      </c>
      <c r="DL865" s="212" t="str">
        <f t="shared" si="1219"/>
        <v>DL$328</v>
      </c>
    </row>
    <row r="866" spans="1:116" x14ac:dyDescent="0.4">
      <c r="B866" t="s">
        <v>332</v>
      </c>
      <c r="D866" t="s">
        <v>796</v>
      </c>
      <c r="E866" s="8" t="str">
        <f t="shared" ref="E866:E868" si="1220">ROW()&amp;" "&amp;D866</f>
        <v>866 ORIGINATIONS-PP</v>
      </c>
      <c r="G866" s="136" t="str">
        <f t="shared" si="1217"/>
        <v>(Secondary label)</v>
      </c>
      <c r="H866" s="12"/>
      <c r="I866" s="60"/>
      <c r="J866" s="60"/>
      <c r="K866" s="15"/>
      <c r="L866" s="15"/>
      <c r="M866" s="15"/>
      <c r="N866" s="15"/>
      <c r="O866" s="15"/>
      <c r="P866" s="15"/>
      <c r="R866" s="15"/>
      <c r="S866" s="179"/>
      <c r="T866" s="179"/>
      <c r="U866" s="179"/>
      <c r="V866" s="179"/>
      <c r="W866" s="179"/>
      <c r="X866" s="179"/>
      <c r="Y866" s="179"/>
      <c r="Z866" s="179"/>
      <c r="AA866" s="179"/>
      <c r="AB866" s="179"/>
      <c r="AC866" s="179"/>
      <c r="AD866" s="179"/>
      <c r="AE866" s="179"/>
      <c r="AF866" s="179"/>
      <c r="AG866" s="179"/>
      <c r="AH866" s="179"/>
      <c r="AI866" s="179"/>
      <c r="AJ866" s="179"/>
      <c r="AK866" s="179"/>
      <c r="AL866" s="179"/>
      <c r="AM866" s="179"/>
      <c r="AN866" s="179"/>
      <c r="AO866" s="179"/>
      <c r="AP866" s="179"/>
      <c r="AQ866" s="179"/>
      <c r="AR866" s="179"/>
      <c r="AS866" s="179"/>
      <c r="AT866" s="179"/>
      <c r="AU866" s="179"/>
      <c r="AV866" s="179"/>
      <c r="AW866" s="179"/>
      <c r="AX866" s="179"/>
      <c r="AY866" s="179"/>
      <c r="AZ866" s="179"/>
      <c r="BA866" s="179"/>
      <c r="BB866" s="179"/>
      <c r="BC866" s="179"/>
      <c r="BD866" s="179"/>
      <c r="BE866" s="179"/>
      <c r="BF866" s="179"/>
      <c r="BG866" s="179"/>
      <c r="BH866" s="179"/>
      <c r="BI866" s="179"/>
      <c r="BJ866" s="179"/>
      <c r="BK866" s="179"/>
      <c r="BL866" s="179"/>
      <c r="BM866" s="179"/>
      <c r="BN866" s="179"/>
      <c r="BO866" s="179"/>
      <c r="BP866" s="179"/>
      <c r="BQ866" s="179"/>
      <c r="BR866" s="179"/>
      <c r="BS866" s="179"/>
      <c r="BT866" s="179"/>
      <c r="BU866" s="179"/>
      <c r="BV866" s="179"/>
      <c r="BW866" s="179"/>
      <c r="BX866" s="179"/>
      <c r="BY866" s="179"/>
      <c r="BZ866" s="179"/>
      <c r="CA866" s="179"/>
      <c r="CB866" s="179"/>
      <c r="CC866" s="179"/>
      <c r="CD866" s="179"/>
      <c r="CE866" s="179"/>
      <c r="CF866" s="179"/>
      <c r="CG866" s="179"/>
      <c r="CH866" s="179"/>
      <c r="CI866" s="179"/>
      <c r="CJ866" s="179"/>
      <c r="CK866" s="179"/>
      <c r="CL866" s="179"/>
      <c r="CN866" s="60"/>
      <c r="CO866" s="179"/>
      <c r="CP866" s="179"/>
      <c r="CQ866" s="179"/>
      <c r="CR866" s="179"/>
      <c r="CS866" s="179"/>
      <c r="CT866" s="179"/>
      <c r="CU866" s="179"/>
      <c r="CV866" s="179"/>
      <c r="CW866" s="179"/>
      <c r="CX866" s="179"/>
      <c r="CY866" s="179"/>
      <c r="CZ866" s="179"/>
      <c r="DA866" s="179"/>
      <c r="DB866" s="179"/>
      <c r="DC866" s="179"/>
      <c r="DD866" s="179"/>
      <c r="DE866" s="179"/>
      <c r="DF866" s="179"/>
      <c r="DG866" s="179"/>
      <c r="DH866" s="179"/>
      <c r="DI866" s="179"/>
      <c r="DJ866" s="179"/>
      <c r="DK866" s="179"/>
      <c r="DL866" s="179"/>
    </row>
    <row r="867" spans="1:116" x14ac:dyDescent="0.4">
      <c r="B867" t="s">
        <v>332</v>
      </c>
      <c r="D867" t="s">
        <v>796</v>
      </c>
      <c r="E867" s="8" t="str">
        <f t="shared" si="1220"/>
        <v>867 ORIGINATIONS-PP</v>
      </c>
      <c r="G867" s="136" t="str">
        <f t="shared" si="1217"/>
        <v xml:space="preserve">secondary unit </v>
      </c>
      <c r="H867" s="12"/>
      <c r="I867" s="60"/>
      <c r="J867" s="60"/>
      <c r="K867" s="15"/>
      <c r="L867" s="15"/>
      <c r="M867" s="15"/>
      <c r="N867" s="15"/>
      <c r="O867" s="15"/>
      <c r="P867" s="15"/>
      <c r="R867" s="15"/>
      <c r="S867" s="179"/>
      <c r="T867" s="179"/>
      <c r="U867" s="179"/>
      <c r="V867" s="179"/>
      <c r="W867" s="179"/>
      <c r="X867" s="179"/>
      <c r="Y867" s="179"/>
      <c r="Z867" s="179"/>
      <c r="AA867" s="179"/>
      <c r="AB867" s="179"/>
      <c r="AC867" s="179"/>
      <c r="AD867" s="179"/>
      <c r="AE867" s="179"/>
      <c r="AF867" s="179"/>
      <c r="AG867" s="179"/>
      <c r="AH867" s="179"/>
      <c r="AI867" s="179"/>
      <c r="AJ867" s="179"/>
      <c r="AK867" s="179"/>
      <c r="AL867" s="179"/>
      <c r="AM867" s="179"/>
      <c r="AN867" s="179"/>
      <c r="AO867" s="179"/>
      <c r="AP867" s="179"/>
      <c r="AQ867" s="179"/>
      <c r="AR867" s="179"/>
      <c r="AS867" s="179"/>
      <c r="AT867" s="179"/>
      <c r="AU867" s="179"/>
      <c r="AV867" s="179"/>
      <c r="AW867" s="179"/>
      <c r="AX867" s="179"/>
      <c r="AY867" s="179"/>
      <c r="AZ867" s="179"/>
      <c r="BA867" s="179"/>
      <c r="BB867" s="179"/>
      <c r="BC867" s="179"/>
      <c r="BD867" s="179"/>
      <c r="BE867" s="179"/>
      <c r="BF867" s="179"/>
      <c r="BG867" s="179"/>
      <c r="BH867" s="179"/>
      <c r="BI867" s="179"/>
      <c r="BJ867" s="179"/>
      <c r="BK867" s="179"/>
      <c r="BL867" s="179"/>
      <c r="BM867" s="179"/>
      <c r="BN867" s="179"/>
      <c r="BO867" s="179"/>
      <c r="BP867" s="179"/>
      <c r="BQ867" s="179"/>
      <c r="BR867" s="179"/>
      <c r="BS867" s="179"/>
      <c r="BT867" s="179"/>
      <c r="BU867" s="179"/>
      <c r="BV867" s="179"/>
      <c r="BW867" s="179"/>
      <c r="BX867" s="179"/>
      <c r="BY867" s="179"/>
      <c r="BZ867" s="179"/>
      <c r="CA867" s="179"/>
      <c r="CB867" s="179"/>
      <c r="CC867" s="179"/>
      <c r="CD867" s="179"/>
      <c r="CE867" s="179"/>
      <c r="CF867" s="179"/>
      <c r="CG867" s="179"/>
      <c r="CH867" s="179"/>
      <c r="CI867" s="179"/>
      <c r="CJ867" s="179"/>
      <c r="CK867" s="179"/>
      <c r="CL867" s="179"/>
      <c r="CN867" s="60"/>
      <c r="CO867" s="179"/>
      <c r="CP867" s="179"/>
      <c r="CQ867" s="179"/>
      <c r="CR867" s="179"/>
      <c r="CS867" s="179"/>
      <c r="CT867" s="179"/>
      <c r="CU867" s="179"/>
      <c r="CV867" s="179"/>
      <c r="CW867" s="179"/>
      <c r="CX867" s="179"/>
      <c r="CY867" s="179"/>
      <c r="CZ867" s="179"/>
      <c r="DA867" s="179"/>
      <c r="DB867" s="179"/>
      <c r="DC867" s="179"/>
      <c r="DD867" s="179"/>
      <c r="DE867" s="179"/>
      <c r="DF867" s="179"/>
      <c r="DG867" s="179"/>
      <c r="DH867" s="179"/>
      <c r="DI867" s="179"/>
      <c r="DJ867" s="179"/>
      <c r="DK867" s="179"/>
      <c r="DL867" s="179"/>
    </row>
    <row r="868" spans="1:116" x14ac:dyDescent="0.4">
      <c r="B868" t="s">
        <v>332</v>
      </c>
      <c r="D868" t="s">
        <v>796</v>
      </c>
      <c r="E868" s="8" t="str">
        <f t="shared" si="1220"/>
        <v>868 ORIGINATIONS-PP</v>
      </c>
      <c r="G868" s="136" t="str">
        <f t="shared" si="1217"/>
        <v>Secondary revenue driver</v>
      </c>
      <c r="H868" s="12"/>
      <c r="I868" s="60"/>
      <c r="J868" s="60"/>
      <c r="K868" s="15"/>
      <c r="L868" s="15"/>
      <c r="M868" s="15"/>
      <c r="N868" s="15"/>
      <c r="O868" s="15"/>
      <c r="P868" s="15"/>
      <c r="R868" s="15"/>
      <c r="S868" s="179"/>
      <c r="T868" s="179"/>
      <c r="U868" s="179"/>
      <c r="V868" s="179"/>
      <c r="W868" s="179"/>
      <c r="X868" s="179"/>
      <c r="Y868" s="179"/>
      <c r="Z868" s="179"/>
      <c r="AA868" s="179"/>
      <c r="AB868" s="179"/>
      <c r="AC868" s="179"/>
      <c r="AD868" s="179"/>
      <c r="AE868" s="179"/>
      <c r="AF868" s="179"/>
      <c r="AG868" s="179"/>
      <c r="AH868" s="179"/>
      <c r="AI868" s="179"/>
      <c r="AJ868" s="179"/>
      <c r="AK868" s="179"/>
      <c r="AL868" s="179"/>
      <c r="AM868" s="179"/>
      <c r="AN868" s="179"/>
      <c r="AO868" s="179"/>
      <c r="AP868" s="179"/>
      <c r="AQ868" s="179"/>
      <c r="AR868" s="179"/>
      <c r="AS868" s="179"/>
      <c r="AT868" s="179"/>
      <c r="AU868" s="179"/>
      <c r="AV868" s="179"/>
      <c r="AW868" s="179"/>
      <c r="AX868" s="179"/>
      <c r="AY868" s="179"/>
      <c r="AZ868" s="179"/>
      <c r="BA868" s="179"/>
      <c r="BB868" s="179"/>
      <c r="BC868" s="179"/>
      <c r="BD868" s="179"/>
      <c r="BE868" s="179"/>
      <c r="BF868" s="179"/>
      <c r="BG868" s="179"/>
      <c r="BH868" s="179"/>
      <c r="BI868" s="179"/>
      <c r="BJ868" s="179"/>
      <c r="BK868" s="179"/>
      <c r="BL868" s="179"/>
      <c r="BM868" s="179"/>
      <c r="BN868" s="179"/>
      <c r="BO868" s="179"/>
      <c r="BP868" s="179"/>
      <c r="BQ868" s="179"/>
      <c r="BR868" s="179"/>
      <c r="BS868" s="179"/>
      <c r="BT868" s="179"/>
      <c r="BU868" s="179"/>
      <c r="BV868" s="179"/>
      <c r="BW868" s="179"/>
      <c r="BX868" s="179"/>
      <c r="BY868" s="179"/>
      <c r="BZ868" s="179"/>
      <c r="CA868" s="179"/>
      <c r="CB868" s="179"/>
      <c r="CC868" s="179"/>
      <c r="CD868" s="179"/>
      <c r="CE868" s="179"/>
      <c r="CF868" s="179"/>
      <c r="CG868" s="179"/>
      <c r="CH868" s="179"/>
      <c r="CI868" s="179"/>
      <c r="CJ868" s="179"/>
      <c r="CK868" s="179"/>
      <c r="CL868" s="179"/>
      <c r="CN868" s="60"/>
      <c r="CO868" s="179"/>
      <c r="CP868" s="179"/>
      <c r="CQ868" s="179"/>
      <c r="CR868" s="179"/>
      <c r="CS868" s="179"/>
      <c r="CT868" s="179"/>
      <c r="CU868" s="179"/>
      <c r="CV868" s="179"/>
      <c r="CW868" s="179"/>
      <c r="CX868" s="179"/>
      <c r="CY868" s="179"/>
      <c r="CZ868" s="179"/>
      <c r="DA868" s="179"/>
      <c r="DB868" s="179"/>
      <c r="DC868" s="179"/>
      <c r="DD868" s="179"/>
      <c r="DE868" s="179"/>
      <c r="DF868" s="179"/>
      <c r="DG868" s="179"/>
      <c r="DH868" s="179"/>
      <c r="DI868" s="179"/>
      <c r="DJ868" s="179"/>
      <c r="DK868" s="179"/>
      <c r="DL868" s="179"/>
    </row>
    <row r="869" spans="1:116" x14ac:dyDescent="0.4">
      <c r="B869" t="s">
        <v>332</v>
      </c>
      <c r="D869" t="s">
        <v>796</v>
      </c>
      <c r="E869" s="8" t="str">
        <f t="shared" ref="E869" si="1221">ROW()&amp;" "&amp;D869</f>
        <v>869 ORIGINATIONS-PP</v>
      </c>
      <c r="G869" s="136" t="str">
        <f t="shared" si="1217"/>
        <v>Secondary volume driver</v>
      </c>
    </row>
    <row r="871" spans="1:116" x14ac:dyDescent="0.4">
      <c r="A871" s="174"/>
      <c r="E871" s="8"/>
      <c r="G871" s="175" t="s">
        <v>490</v>
      </c>
      <c r="H871" s="174"/>
      <c r="I871" s="176"/>
      <c r="J871" s="176"/>
      <c r="K871" s="197"/>
      <c r="L871" s="197"/>
      <c r="M871" s="197"/>
      <c r="N871" s="197"/>
      <c r="O871" s="197"/>
      <c r="P871" s="197"/>
      <c r="R871" s="198"/>
      <c r="S871" s="174"/>
      <c r="T871" s="174"/>
      <c r="U871" s="174"/>
      <c r="V871" s="174"/>
      <c r="W871" s="174"/>
      <c r="X871" s="174"/>
      <c r="Y871" s="174"/>
      <c r="Z871" s="174"/>
      <c r="AA871" s="174"/>
      <c r="AB871" s="174"/>
      <c r="AC871" s="174"/>
      <c r="AD871" s="174"/>
      <c r="AE871" s="174"/>
      <c r="AF871" s="174"/>
      <c r="AG871" s="174"/>
      <c r="AH871" s="174"/>
      <c r="AI871" s="174"/>
      <c r="AJ871" s="174"/>
      <c r="AK871" s="174"/>
      <c r="AL871" s="174"/>
      <c r="AM871" s="174"/>
      <c r="AN871" s="174"/>
      <c r="AO871" s="174"/>
      <c r="AP871" s="174"/>
      <c r="AQ871" s="174"/>
      <c r="AR871" s="174"/>
      <c r="AS871" s="174"/>
      <c r="AT871" s="174"/>
      <c r="AU871" s="174"/>
      <c r="AV871" s="174"/>
      <c r="AW871" s="174"/>
      <c r="AX871" s="174"/>
      <c r="AY871" s="174"/>
      <c r="AZ871" s="174"/>
      <c r="BA871" s="174"/>
      <c r="BB871" s="174"/>
      <c r="BC871" s="174"/>
      <c r="BD871" s="174"/>
      <c r="BE871" s="174"/>
      <c r="BF871" s="174"/>
      <c r="BG871" s="174"/>
      <c r="BH871" s="174"/>
      <c r="BI871" s="174"/>
      <c r="BJ871" s="174"/>
      <c r="BK871" s="174"/>
      <c r="BL871" s="174"/>
      <c r="BM871" s="174"/>
      <c r="BN871" s="174"/>
      <c r="BO871" s="174"/>
      <c r="BP871" s="174"/>
      <c r="BQ871" s="174"/>
      <c r="BR871" s="174"/>
      <c r="BS871" s="174"/>
      <c r="BT871" s="174"/>
      <c r="BU871" s="174"/>
      <c r="BV871" s="174"/>
      <c r="BW871" s="174"/>
      <c r="BX871" s="174"/>
      <c r="BY871" s="174"/>
      <c r="BZ871" s="174"/>
      <c r="CA871" s="174"/>
      <c r="CB871" s="174"/>
      <c r="CC871" s="174"/>
      <c r="CD871" s="174"/>
      <c r="CE871" s="174"/>
      <c r="CF871" s="174"/>
      <c r="CG871" s="174"/>
      <c r="CH871" s="174"/>
      <c r="CI871" s="174"/>
      <c r="CJ871" s="174"/>
      <c r="CK871" s="174"/>
      <c r="CL871" s="174"/>
      <c r="CN871" s="176"/>
      <c r="CO871" s="174"/>
      <c r="CP871" s="174"/>
      <c r="CQ871" s="174"/>
      <c r="CR871" s="174"/>
      <c r="CS871" s="174"/>
      <c r="CT871" s="174"/>
      <c r="CU871" s="174"/>
      <c r="CV871" s="174"/>
      <c r="CW871" s="174"/>
      <c r="CX871" s="174"/>
      <c r="CY871" s="174"/>
      <c r="CZ871" s="174"/>
      <c r="DA871" s="174"/>
      <c r="DB871" s="174"/>
      <c r="DC871" s="174"/>
      <c r="DD871" s="174"/>
      <c r="DE871" s="174"/>
      <c r="DF871" s="174"/>
      <c r="DG871" s="174"/>
      <c r="DH871" s="174"/>
      <c r="DI871" s="174"/>
      <c r="DJ871" s="174"/>
      <c r="DK871" s="174"/>
      <c r="DL871" s="174"/>
    </row>
    <row r="872" spans="1:116" x14ac:dyDescent="0.4">
      <c r="A872" s="174"/>
      <c r="E872" s="8"/>
      <c r="G872" s="175" t="s">
        <v>492</v>
      </c>
      <c r="H872" s="174"/>
      <c r="I872" s="176"/>
      <c r="J872" s="176"/>
      <c r="K872" s="197"/>
      <c r="L872" s="197"/>
      <c r="M872" s="197"/>
      <c r="N872" s="197"/>
      <c r="O872" s="197"/>
      <c r="P872" s="197"/>
      <c r="R872" s="198"/>
      <c r="S872" s="174"/>
      <c r="T872" s="174"/>
      <c r="U872" s="174"/>
      <c r="V872" s="174"/>
      <c r="W872" s="174"/>
      <c r="X872" s="174"/>
      <c r="Y872" s="174"/>
      <c r="Z872" s="174"/>
      <c r="AA872" s="174"/>
      <c r="AB872" s="174"/>
      <c r="AC872" s="174"/>
      <c r="AD872" s="174"/>
      <c r="AE872" s="174"/>
      <c r="AF872" s="174"/>
      <c r="AG872" s="174"/>
      <c r="AH872" s="174"/>
      <c r="AI872" s="174"/>
      <c r="AJ872" s="174"/>
      <c r="AK872" s="174"/>
      <c r="AL872" s="174"/>
      <c r="AM872" s="174"/>
      <c r="AN872" s="174"/>
      <c r="AO872" s="174"/>
      <c r="AP872" s="174"/>
      <c r="AQ872" s="174"/>
      <c r="AR872" s="174"/>
      <c r="AS872" s="174"/>
      <c r="AT872" s="174"/>
      <c r="AU872" s="174"/>
      <c r="AV872" s="174"/>
      <c r="AW872" s="174"/>
      <c r="AX872" s="174"/>
      <c r="AY872" s="174"/>
      <c r="AZ872" s="174"/>
      <c r="BA872" s="174"/>
      <c r="BB872" s="174"/>
      <c r="BC872" s="174"/>
      <c r="BD872" s="174"/>
      <c r="BE872" s="174"/>
      <c r="BF872" s="174"/>
      <c r="BG872" s="174"/>
      <c r="BH872" s="174"/>
      <c r="BI872" s="174"/>
      <c r="BJ872" s="174"/>
      <c r="BK872" s="174"/>
      <c r="BL872" s="174"/>
      <c r="BM872" s="174"/>
      <c r="BN872" s="174"/>
      <c r="BO872" s="174"/>
      <c r="BP872" s="174"/>
      <c r="BQ872" s="174"/>
      <c r="BR872" s="174"/>
      <c r="BS872" s="174"/>
      <c r="BT872" s="174"/>
      <c r="BU872" s="174"/>
      <c r="BV872" s="174"/>
      <c r="BW872" s="174"/>
      <c r="BX872" s="174"/>
      <c r="BY872" s="174"/>
      <c r="BZ872" s="174"/>
      <c r="CA872" s="174"/>
      <c r="CB872" s="174"/>
      <c r="CC872" s="174"/>
      <c r="CD872" s="174"/>
      <c r="CE872" s="174"/>
      <c r="CF872" s="174"/>
      <c r="CG872" s="174"/>
      <c r="CH872" s="174"/>
      <c r="CI872" s="174"/>
      <c r="CJ872" s="174"/>
      <c r="CK872" s="174"/>
      <c r="CL872" s="174"/>
      <c r="CN872" s="176"/>
      <c r="CO872" s="174"/>
      <c r="CP872" s="174"/>
      <c r="CQ872" s="174"/>
      <c r="CR872" s="174"/>
      <c r="CS872" s="174"/>
      <c r="CT872" s="174"/>
      <c r="CU872" s="174"/>
      <c r="CV872" s="174"/>
      <c r="CW872" s="174"/>
      <c r="CX872" s="174"/>
      <c r="CY872" s="174"/>
      <c r="CZ872" s="174"/>
      <c r="DA872" s="174"/>
      <c r="DB872" s="174"/>
      <c r="DC872" s="174"/>
      <c r="DD872" s="174"/>
      <c r="DE872" s="174"/>
      <c r="DF872" s="174"/>
      <c r="DG872" s="174"/>
      <c r="DH872" s="174"/>
      <c r="DI872" s="174"/>
      <c r="DJ872" s="174"/>
      <c r="DK872" s="174"/>
      <c r="DL872" s="174"/>
    </row>
    <row r="873" spans="1:116" x14ac:dyDescent="0.4">
      <c r="A873" s="174"/>
      <c r="E873" s="8"/>
      <c r="G873" s="175" t="s">
        <v>461</v>
      </c>
      <c r="H873" s="174"/>
      <c r="I873" s="176"/>
      <c r="J873" s="176"/>
      <c r="K873" s="199"/>
      <c r="L873" s="199"/>
      <c r="M873" s="199"/>
      <c r="N873" s="199"/>
      <c r="O873" s="199"/>
      <c r="P873" s="199"/>
      <c r="R873" s="198"/>
      <c r="S873" s="199" t="str">
        <f t="shared" ref="S873:AX873" si="1222">ADDRESS(ROW(S354),COLUMN(S354),2)</f>
        <v>S$354</v>
      </c>
      <c r="T873" s="199" t="str">
        <f t="shared" si="1222"/>
        <v>T$354</v>
      </c>
      <c r="U873" s="199" t="str">
        <f t="shared" si="1222"/>
        <v>U$354</v>
      </c>
      <c r="V873" s="199" t="str">
        <f t="shared" si="1222"/>
        <v>V$354</v>
      </c>
      <c r="W873" s="199" t="str">
        <f t="shared" si="1222"/>
        <v>W$354</v>
      </c>
      <c r="X873" s="199" t="str">
        <f t="shared" si="1222"/>
        <v>X$354</v>
      </c>
      <c r="Y873" s="199" t="str">
        <f t="shared" si="1222"/>
        <v>Y$354</v>
      </c>
      <c r="Z873" s="199" t="str">
        <f t="shared" si="1222"/>
        <v>Z$354</v>
      </c>
      <c r="AA873" s="199" t="str">
        <f t="shared" si="1222"/>
        <v>AA$354</v>
      </c>
      <c r="AB873" s="199" t="str">
        <f t="shared" si="1222"/>
        <v>AB$354</v>
      </c>
      <c r="AC873" s="199" t="str">
        <f t="shared" si="1222"/>
        <v>AC$354</v>
      </c>
      <c r="AD873" s="199" t="str">
        <f t="shared" si="1222"/>
        <v>AD$354</v>
      </c>
      <c r="AE873" s="199" t="str">
        <f t="shared" si="1222"/>
        <v>AE$354</v>
      </c>
      <c r="AF873" s="199" t="str">
        <f t="shared" si="1222"/>
        <v>AF$354</v>
      </c>
      <c r="AG873" s="199" t="str">
        <f t="shared" si="1222"/>
        <v>AG$354</v>
      </c>
      <c r="AH873" s="199" t="str">
        <f t="shared" si="1222"/>
        <v>AH$354</v>
      </c>
      <c r="AI873" s="199" t="str">
        <f t="shared" si="1222"/>
        <v>AI$354</v>
      </c>
      <c r="AJ873" s="199" t="str">
        <f t="shared" si="1222"/>
        <v>AJ$354</v>
      </c>
      <c r="AK873" s="199" t="str">
        <f t="shared" si="1222"/>
        <v>AK$354</v>
      </c>
      <c r="AL873" s="199" t="str">
        <f t="shared" si="1222"/>
        <v>AL$354</v>
      </c>
      <c r="AM873" s="199" t="str">
        <f t="shared" si="1222"/>
        <v>AM$354</v>
      </c>
      <c r="AN873" s="199" t="str">
        <f t="shared" si="1222"/>
        <v>AN$354</v>
      </c>
      <c r="AO873" s="199" t="str">
        <f t="shared" si="1222"/>
        <v>AO$354</v>
      </c>
      <c r="AP873" s="199" t="str">
        <f t="shared" si="1222"/>
        <v>AP$354</v>
      </c>
      <c r="AQ873" s="199" t="str">
        <f t="shared" si="1222"/>
        <v>AQ$354</v>
      </c>
      <c r="AR873" s="199" t="str">
        <f t="shared" si="1222"/>
        <v>AR$354</v>
      </c>
      <c r="AS873" s="199" t="str">
        <f t="shared" si="1222"/>
        <v>AS$354</v>
      </c>
      <c r="AT873" s="199" t="str">
        <f t="shared" si="1222"/>
        <v>AT$354</v>
      </c>
      <c r="AU873" s="199" t="str">
        <f t="shared" si="1222"/>
        <v>AU$354</v>
      </c>
      <c r="AV873" s="199" t="str">
        <f t="shared" si="1222"/>
        <v>AV$354</v>
      </c>
      <c r="AW873" s="199" t="str">
        <f t="shared" si="1222"/>
        <v>AW$354</v>
      </c>
      <c r="AX873" s="199" t="str">
        <f t="shared" si="1222"/>
        <v>AX$354</v>
      </c>
      <c r="AY873" s="199" t="str">
        <f t="shared" ref="AY873:CD873" si="1223">ADDRESS(ROW(AY354),COLUMN(AY354),2)</f>
        <v>AY$354</v>
      </c>
      <c r="AZ873" s="199" t="str">
        <f t="shared" si="1223"/>
        <v>AZ$354</v>
      </c>
      <c r="BA873" s="199" t="str">
        <f t="shared" si="1223"/>
        <v>BA$354</v>
      </c>
      <c r="BB873" s="199" t="str">
        <f t="shared" si="1223"/>
        <v>BB$354</v>
      </c>
      <c r="BC873" s="199" t="str">
        <f t="shared" si="1223"/>
        <v>BC$354</v>
      </c>
      <c r="BD873" s="199" t="str">
        <f t="shared" si="1223"/>
        <v>BD$354</v>
      </c>
      <c r="BE873" s="199" t="str">
        <f t="shared" si="1223"/>
        <v>BE$354</v>
      </c>
      <c r="BF873" s="199" t="str">
        <f t="shared" si="1223"/>
        <v>BF$354</v>
      </c>
      <c r="BG873" s="199" t="str">
        <f t="shared" si="1223"/>
        <v>BG$354</v>
      </c>
      <c r="BH873" s="199" t="str">
        <f t="shared" si="1223"/>
        <v>BH$354</v>
      </c>
      <c r="BI873" s="199" t="str">
        <f t="shared" si="1223"/>
        <v>BI$354</v>
      </c>
      <c r="BJ873" s="199" t="str">
        <f t="shared" si="1223"/>
        <v>BJ$354</v>
      </c>
      <c r="BK873" s="199" t="str">
        <f t="shared" si="1223"/>
        <v>BK$354</v>
      </c>
      <c r="BL873" s="199" t="str">
        <f t="shared" si="1223"/>
        <v>BL$354</v>
      </c>
      <c r="BM873" s="199" t="str">
        <f t="shared" si="1223"/>
        <v>BM$354</v>
      </c>
      <c r="BN873" s="199" t="str">
        <f t="shared" si="1223"/>
        <v>BN$354</v>
      </c>
      <c r="BO873" s="199" t="str">
        <f t="shared" si="1223"/>
        <v>BO$354</v>
      </c>
      <c r="BP873" s="199" t="str">
        <f t="shared" si="1223"/>
        <v>BP$354</v>
      </c>
      <c r="BQ873" s="199" t="str">
        <f t="shared" si="1223"/>
        <v>BQ$354</v>
      </c>
      <c r="BR873" s="199" t="str">
        <f t="shared" si="1223"/>
        <v>BR$354</v>
      </c>
      <c r="BS873" s="199" t="str">
        <f t="shared" si="1223"/>
        <v>BS$354</v>
      </c>
      <c r="BT873" s="199" t="str">
        <f t="shared" si="1223"/>
        <v>BT$354</v>
      </c>
      <c r="BU873" s="199" t="str">
        <f t="shared" si="1223"/>
        <v>BU$354</v>
      </c>
      <c r="BV873" s="199" t="str">
        <f t="shared" si="1223"/>
        <v>BV$354</v>
      </c>
      <c r="BW873" s="199" t="str">
        <f t="shared" si="1223"/>
        <v>BW$354</v>
      </c>
      <c r="BX873" s="199" t="str">
        <f t="shared" si="1223"/>
        <v>BX$354</v>
      </c>
      <c r="BY873" s="199" t="str">
        <f t="shared" si="1223"/>
        <v>BY$354</v>
      </c>
      <c r="BZ873" s="199" t="str">
        <f t="shared" si="1223"/>
        <v>BZ$354</v>
      </c>
      <c r="CA873" s="199" t="str">
        <f t="shared" si="1223"/>
        <v>CA$354</v>
      </c>
      <c r="CB873" s="199" t="str">
        <f t="shared" si="1223"/>
        <v>CB$354</v>
      </c>
      <c r="CC873" s="199" t="str">
        <f t="shared" si="1223"/>
        <v>CC$354</v>
      </c>
      <c r="CD873" s="199" t="str">
        <f t="shared" si="1223"/>
        <v>CD$354</v>
      </c>
      <c r="CE873" s="199" t="str">
        <f t="shared" ref="CE873:DL873" si="1224">ADDRESS(ROW(CE354),COLUMN(CE354),2)</f>
        <v>CE$354</v>
      </c>
      <c r="CF873" s="199" t="str">
        <f t="shared" si="1224"/>
        <v>CF$354</v>
      </c>
      <c r="CG873" s="199" t="str">
        <f t="shared" si="1224"/>
        <v>CG$354</v>
      </c>
      <c r="CH873" s="199" t="str">
        <f t="shared" si="1224"/>
        <v>CH$354</v>
      </c>
      <c r="CI873" s="199" t="str">
        <f t="shared" si="1224"/>
        <v>CI$354</v>
      </c>
      <c r="CJ873" s="199" t="str">
        <f t="shared" si="1224"/>
        <v>CJ$354</v>
      </c>
      <c r="CK873" s="199" t="str">
        <f t="shared" si="1224"/>
        <v>CK$354</v>
      </c>
      <c r="CL873" s="199" t="str">
        <f t="shared" si="1224"/>
        <v>CL$354</v>
      </c>
      <c r="CM873" s="199" t="str">
        <f t="shared" si="1224"/>
        <v>CM$354</v>
      </c>
      <c r="CN873" s="199" t="str">
        <f t="shared" si="1224"/>
        <v>CN$354</v>
      </c>
      <c r="CO873" s="199" t="str">
        <f t="shared" si="1224"/>
        <v>CO$354</v>
      </c>
      <c r="CP873" s="199" t="str">
        <f t="shared" si="1224"/>
        <v>CP$354</v>
      </c>
      <c r="CQ873" s="199" t="str">
        <f t="shared" si="1224"/>
        <v>CQ$354</v>
      </c>
      <c r="CR873" s="199" t="str">
        <f t="shared" si="1224"/>
        <v>CR$354</v>
      </c>
      <c r="CS873" s="199" t="str">
        <f t="shared" si="1224"/>
        <v>CS$354</v>
      </c>
      <c r="CT873" s="199" t="str">
        <f t="shared" si="1224"/>
        <v>CT$354</v>
      </c>
      <c r="CU873" s="199" t="str">
        <f t="shared" si="1224"/>
        <v>CU$354</v>
      </c>
      <c r="CV873" s="199" t="str">
        <f t="shared" si="1224"/>
        <v>CV$354</v>
      </c>
      <c r="CW873" s="199" t="str">
        <f t="shared" si="1224"/>
        <v>CW$354</v>
      </c>
      <c r="CX873" s="199" t="str">
        <f t="shared" si="1224"/>
        <v>CX$354</v>
      </c>
      <c r="CY873" s="199" t="str">
        <f t="shared" si="1224"/>
        <v>CY$354</v>
      </c>
      <c r="CZ873" s="199" t="str">
        <f t="shared" si="1224"/>
        <v>CZ$354</v>
      </c>
      <c r="DA873" s="199" t="str">
        <f t="shared" si="1224"/>
        <v>DA$354</v>
      </c>
      <c r="DB873" s="199" t="str">
        <f t="shared" si="1224"/>
        <v>DB$354</v>
      </c>
      <c r="DC873" s="199" t="str">
        <f t="shared" si="1224"/>
        <v>DC$354</v>
      </c>
      <c r="DD873" s="199" t="str">
        <f t="shared" si="1224"/>
        <v>DD$354</v>
      </c>
      <c r="DE873" s="199" t="str">
        <f t="shared" si="1224"/>
        <v>DE$354</v>
      </c>
      <c r="DF873" s="199" t="str">
        <f t="shared" si="1224"/>
        <v>DF$354</v>
      </c>
      <c r="DG873" s="199" t="str">
        <f t="shared" si="1224"/>
        <v>DG$354</v>
      </c>
      <c r="DH873" s="199" t="str">
        <f t="shared" si="1224"/>
        <v>DH$354</v>
      </c>
      <c r="DI873" s="199" t="str">
        <f t="shared" si="1224"/>
        <v>DI$354</v>
      </c>
      <c r="DJ873" s="199" t="str">
        <f t="shared" si="1224"/>
        <v>DJ$354</v>
      </c>
      <c r="DK873" s="199" t="str">
        <f t="shared" si="1224"/>
        <v>DK$354</v>
      </c>
      <c r="DL873" s="199" t="str">
        <f t="shared" si="1224"/>
        <v>DL$354</v>
      </c>
    </row>
    <row r="874" spans="1:116" x14ac:dyDescent="0.4">
      <c r="A874" s="174"/>
      <c r="E874" s="8"/>
      <c r="G874" s="175" t="s">
        <v>462</v>
      </c>
      <c r="H874" s="200"/>
      <c r="I874" s="201"/>
      <c r="J874" s="201"/>
      <c r="K874" s="199"/>
      <c r="L874" s="199"/>
      <c r="M874" s="199"/>
      <c r="N874" s="199"/>
      <c r="O874" s="199"/>
      <c r="P874" s="199"/>
      <c r="R874" s="202"/>
      <c r="S874" s="339" t="str">
        <f>S810</f>
        <v>S$17</v>
      </c>
      <c r="T874" s="339" t="str">
        <f t="shared" ref="T874:CE874" si="1225">T810</f>
        <v>T$17</v>
      </c>
      <c r="U874" s="339" t="str">
        <f t="shared" si="1225"/>
        <v>U$17</v>
      </c>
      <c r="V874" s="339" t="str">
        <f t="shared" si="1225"/>
        <v>V$17</v>
      </c>
      <c r="W874" s="339" t="str">
        <f t="shared" si="1225"/>
        <v>W$17</v>
      </c>
      <c r="X874" s="339" t="str">
        <f t="shared" si="1225"/>
        <v>X$17</v>
      </c>
      <c r="Y874" s="339" t="str">
        <f t="shared" si="1225"/>
        <v>Y$17</v>
      </c>
      <c r="Z874" s="339" t="str">
        <f t="shared" si="1225"/>
        <v>Z$17</v>
      </c>
      <c r="AA874" s="339" t="str">
        <f t="shared" si="1225"/>
        <v>AA$17</v>
      </c>
      <c r="AB874" s="339" t="str">
        <f t="shared" si="1225"/>
        <v>AB$17</v>
      </c>
      <c r="AC874" s="339" t="str">
        <f t="shared" si="1225"/>
        <v>AC$17</v>
      </c>
      <c r="AD874" s="339" t="str">
        <f t="shared" si="1225"/>
        <v>AD$17</v>
      </c>
      <c r="AE874" s="339" t="str">
        <f t="shared" si="1225"/>
        <v>AE$17</v>
      </c>
      <c r="AF874" s="339" t="str">
        <f t="shared" si="1225"/>
        <v>AF$17</v>
      </c>
      <c r="AG874" s="339" t="str">
        <f t="shared" si="1225"/>
        <v>AG$17</v>
      </c>
      <c r="AH874" s="339" t="str">
        <f t="shared" si="1225"/>
        <v>AH$17</v>
      </c>
      <c r="AI874" s="339" t="str">
        <f t="shared" si="1225"/>
        <v>AI$17</v>
      </c>
      <c r="AJ874" s="339" t="str">
        <f t="shared" si="1225"/>
        <v>AJ$17</v>
      </c>
      <c r="AK874" s="339" t="str">
        <f t="shared" si="1225"/>
        <v>AK$17</v>
      </c>
      <c r="AL874" s="339" t="str">
        <f t="shared" si="1225"/>
        <v>AL$17</v>
      </c>
      <c r="AM874" s="339" t="str">
        <f t="shared" si="1225"/>
        <v>AM$17</v>
      </c>
      <c r="AN874" s="339" t="str">
        <f t="shared" si="1225"/>
        <v>AN$17</v>
      </c>
      <c r="AO874" s="339" t="str">
        <f t="shared" si="1225"/>
        <v>AO$17</v>
      </c>
      <c r="AP874" s="339" t="str">
        <f t="shared" si="1225"/>
        <v>AP$17</v>
      </c>
      <c r="AQ874" s="339" t="str">
        <f t="shared" si="1225"/>
        <v>AQ$17</v>
      </c>
      <c r="AR874" s="339" t="str">
        <f t="shared" si="1225"/>
        <v>AR$17</v>
      </c>
      <c r="AS874" s="339" t="str">
        <f t="shared" si="1225"/>
        <v>AS$17</v>
      </c>
      <c r="AT874" s="339" t="str">
        <f t="shared" si="1225"/>
        <v>AT$17</v>
      </c>
      <c r="AU874" s="339" t="str">
        <f t="shared" si="1225"/>
        <v>AU$17</v>
      </c>
      <c r="AV874" s="339" t="str">
        <f t="shared" si="1225"/>
        <v>AV$17</v>
      </c>
      <c r="AW874" s="339" t="str">
        <f t="shared" si="1225"/>
        <v>AW$17</v>
      </c>
      <c r="AX874" s="339" t="str">
        <f t="shared" si="1225"/>
        <v>AX$17</v>
      </c>
      <c r="AY874" s="339" t="str">
        <f t="shared" si="1225"/>
        <v>AY$17</v>
      </c>
      <c r="AZ874" s="339" t="str">
        <f t="shared" si="1225"/>
        <v>AZ$17</v>
      </c>
      <c r="BA874" s="339" t="str">
        <f t="shared" si="1225"/>
        <v>BA$17</v>
      </c>
      <c r="BB874" s="339" t="str">
        <f t="shared" si="1225"/>
        <v>BB$17</v>
      </c>
      <c r="BC874" s="339" t="str">
        <f t="shared" si="1225"/>
        <v>BC$17</v>
      </c>
      <c r="BD874" s="339" t="str">
        <f t="shared" si="1225"/>
        <v>BD$17</v>
      </c>
      <c r="BE874" s="339" t="str">
        <f t="shared" si="1225"/>
        <v>BE$17</v>
      </c>
      <c r="BF874" s="339" t="str">
        <f t="shared" si="1225"/>
        <v>BF$17</v>
      </c>
      <c r="BG874" s="339" t="str">
        <f t="shared" si="1225"/>
        <v>BG$17</v>
      </c>
      <c r="BH874" s="339" t="str">
        <f t="shared" si="1225"/>
        <v>BH$17</v>
      </c>
      <c r="BI874" s="339" t="str">
        <f t="shared" si="1225"/>
        <v>BI$17</v>
      </c>
      <c r="BJ874" s="339" t="str">
        <f t="shared" si="1225"/>
        <v>BJ$17</v>
      </c>
      <c r="BK874" s="339" t="str">
        <f t="shared" si="1225"/>
        <v>BK$17</v>
      </c>
      <c r="BL874" s="339" t="str">
        <f t="shared" si="1225"/>
        <v>BL$17</v>
      </c>
      <c r="BM874" s="339" t="str">
        <f t="shared" si="1225"/>
        <v>BM$17</v>
      </c>
      <c r="BN874" s="339" t="str">
        <f t="shared" si="1225"/>
        <v>BN$17</v>
      </c>
      <c r="BO874" s="339" t="str">
        <f t="shared" si="1225"/>
        <v>BO$17</v>
      </c>
      <c r="BP874" s="339" t="str">
        <f t="shared" si="1225"/>
        <v>BP$17</v>
      </c>
      <c r="BQ874" s="339" t="str">
        <f t="shared" si="1225"/>
        <v>BQ$17</v>
      </c>
      <c r="BR874" s="339" t="str">
        <f t="shared" si="1225"/>
        <v>BR$17</v>
      </c>
      <c r="BS874" s="339" t="str">
        <f t="shared" si="1225"/>
        <v>BS$17</v>
      </c>
      <c r="BT874" s="339" t="str">
        <f t="shared" si="1225"/>
        <v>BT$17</v>
      </c>
      <c r="BU874" s="339" t="str">
        <f t="shared" si="1225"/>
        <v>BU$17</v>
      </c>
      <c r="BV874" s="339" t="str">
        <f t="shared" si="1225"/>
        <v>BV$17</v>
      </c>
      <c r="BW874" s="339" t="str">
        <f t="shared" si="1225"/>
        <v>BW$17</v>
      </c>
      <c r="BX874" s="339" t="str">
        <f t="shared" si="1225"/>
        <v>BX$17</v>
      </c>
      <c r="BY874" s="339" t="str">
        <f t="shared" si="1225"/>
        <v>BY$17</v>
      </c>
      <c r="BZ874" s="339" t="str">
        <f t="shared" si="1225"/>
        <v>BZ$17</v>
      </c>
      <c r="CA874" s="339" t="str">
        <f t="shared" si="1225"/>
        <v>CA$17</v>
      </c>
      <c r="CB874" s="339" t="str">
        <f t="shared" si="1225"/>
        <v>CB$17</v>
      </c>
      <c r="CC874" s="339" t="str">
        <f t="shared" si="1225"/>
        <v>CC$17</v>
      </c>
      <c r="CD874" s="339" t="str">
        <f t="shared" si="1225"/>
        <v>CD$17</v>
      </c>
      <c r="CE874" s="339" t="str">
        <f t="shared" si="1225"/>
        <v>CE$17</v>
      </c>
      <c r="CF874" s="339" t="str">
        <f t="shared" ref="CF874:DL874" si="1226">CF810</f>
        <v>CF$17</v>
      </c>
      <c r="CG874" s="339" t="str">
        <f t="shared" si="1226"/>
        <v>CG$17</v>
      </c>
      <c r="CH874" s="339" t="str">
        <f t="shared" si="1226"/>
        <v>CH$17</v>
      </c>
      <c r="CI874" s="339" t="str">
        <f t="shared" si="1226"/>
        <v>CI$17</v>
      </c>
      <c r="CJ874" s="339" t="str">
        <f t="shared" si="1226"/>
        <v>CJ$17</v>
      </c>
      <c r="CK874" s="339" t="str">
        <f t="shared" si="1226"/>
        <v>CK$17</v>
      </c>
      <c r="CL874" s="339" t="str">
        <f t="shared" si="1226"/>
        <v>CL$17</v>
      </c>
      <c r="CM874" s="339">
        <f t="shared" si="1226"/>
        <v>0</v>
      </c>
      <c r="CN874" s="339">
        <f t="shared" si="1226"/>
        <v>0</v>
      </c>
      <c r="CO874" s="339" t="str">
        <f t="shared" si="1226"/>
        <v>CO$17</v>
      </c>
      <c r="CP874" s="339" t="str">
        <f t="shared" si="1226"/>
        <v>CP$17</v>
      </c>
      <c r="CQ874" s="339" t="str">
        <f t="shared" si="1226"/>
        <v>CQ$17</v>
      </c>
      <c r="CR874" s="339" t="str">
        <f t="shared" si="1226"/>
        <v>CR$17</v>
      </c>
      <c r="CS874" s="339" t="str">
        <f t="shared" si="1226"/>
        <v>CS$17</v>
      </c>
      <c r="CT874" s="339" t="str">
        <f t="shared" si="1226"/>
        <v>CT$17</v>
      </c>
      <c r="CU874" s="339" t="str">
        <f t="shared" si="1226"/>
        <v>CU$17</v>
      </c>
      <c r="CV874" s="339" t="str">
        <f t="shared" si="1226"/>
        <v>CV$17</v>
      </c>
      <c r="CW874" s="339" t="str">
        <f t="shared" si="1226"/>
        <v>CW$17</v>
      </c>
      <c r="CX874" s="339" t="str">
        <f t="shared" si="1226"/>
        <v>CX$17</v>
      </c>
      <c r="CY874" s="339" t="str">
        <f t="shared" si="1226"/>
        <v>CY$17</v>
      </c>
      <c r="CZ874" s="339" t="str">
        <f t="shared" si="1226"/>
        <v>CZ$17</v>
      </c>
      <c r="DA874" s="339" t="str">
        <f t="shared" si="1226"/>
        <v>DA$17</v>
      </c>
      <c r="DB874" s="339" t="str">
        <f t="shared" si="1226"/>
        <v>DB$17</v>
      </c>
      <c r="DC874" s="339" t="str">
        <f t="shared" si="1226"/>
        <v>DC$17</v>
      </c>
      <c r="DD874" s="339" t="str">
        <f t="shared" si="1226"/>
        <v>DD$17</v>
      </c>
      <c r="DE874" s="339" t="str">
        <f t="shared" si="1226"/>
        <v>DE$17</v>
      </c>
      <c r="DF874" s="339" t="str">
        <f t="shared" si="1226"/>
        <v>DF$17</v>
      </c>
      <c r="DG874" s="339" t="str">
        <f t="shared" si="1226"/>
        <v>DG$17</v>
      </c>
      <c r="DH874" s="339" t="str">
        <f t="shared" si="1226"/>
        <v>DH$17</v>
      </c>
      <c r="DI874" s="339" t="str">
        <f t="shared" si="1226"/>
        <v>DI$17</v>
      </c>
      <c r="DJ874" s="339" t="str">
        <f t="shared" si="1226"/>
        <v>DJ$17</v>
      </c>
      <c r="DK874" s="339" t="str">
        <f t="shared" si="1226"/>
        <v>DK$17</v>
      </c>
      <c r="DL874" s="339" t="str">
        <f t="shared" si="1226"/>
        <v>DL$17</v>
      </c>
    </row>
    <row r="875" spans="1:116" x14ac:dyDescent="0.4">
      <c r="A875" s="174"/>
      <c r="E875" s="8"/>
      <c r="G875" s="175" t="s">
        <v>491</v>
      </c>
      <c r="H875" s="200"/>
      <c r="I875" s="201"/>
      <c r="J875" s="201"/>
      <c r="K875" s="202"/>
      <c r="L875" s="202"/>
      <c r="M875" s="202"/>
      <c r="N875" s="202"/>
      <c r="O875" s="202"/>
      <c r="P875" s="202"/>
      <c r="R875" s="202"/>
      <c r="S875" s="199"/>
      <c r="T875" s="199"/>
      <c r="U875" s="199"/>
      <c r="V875" s="199"/>
      <c r="W875" s="199"/>
      <c r="X875" s="199"/>
      <c r="Y875" s="199"/>
      <c r="Z875" s="199"/>
      <c r="AA875" s="199"/>
      <c r="AB875" s="199"/>
      <c r="AC875" s="199"/>
      <c r="AD875" s="199"/>
      <c r="AE875" s="199"/>
      <c r="AF875" s="199"/>
      <c r="AG875" s="199"/>
      <c r="AH875" s="199"/>
      <c r="AI875" s="199"/>
      <c r="AJ875" s="199"/>
      <c r="AK875" s="199"/>
      <c r="AL875" s="199"/>
      <c r="AM875" s="199"/>
      <c r="AN875" s="199"/>
      <c r="AO875" s="199"/>
      <c r="AP875" s="199"/>
      <c r="AQ875" s="199"/>
      <c r="AR875" s="199"/>
      <c r="AS875" s="199"/>
      <c r="AT875" s="199"/>
      <c r="AU875" s="199"/>
      <c r="AV875" s="199"/>
      <c r="AW875" s="199"/>
      <c r="AX875" s="199"/>
      <c r="AY875" s="199"/>
      <c r="AZ875" s="199"/>
      <c r="BA875" s="199"/>
      <c r="BB875" s="199"/>
      <c r="BC875" s="199"/>
      <c r="BD875" s="199"/>
      <c r="BE875" s="199"/>
      <c r="BF875" s="199"/>
      <c r="BG875" s="199"/>
      <c r="BH875" s="199"/>
      <c r="BI875" s="199"/>
      <c r="BJ875" s="199"/>
      <c r="BK875" s="199"/>
      <c r="BL875" s="199"/>
      <c r="BM875" s="199"/>
      <c r="BN875" s="199"/>
      <c r="BO875" s="199"/>
      <c r="BP875" s="199"/>
      <c r="BQ875" s="199"/>
      <c r="BR875" s="199"/>
      <c r="BS875" s="199"/>
      <c r="BT875" s="199"/>
      <c r="BU875" s="199"/>
      <c r="BV875" s="199"/>
      <c r="BW875" s="199"/>
      <c r="BX875" s="199"/>
      <c r="BY875" s="199"/>
      <c r="BZ875" s="199"/>
      <c r="CA875" s="199"/>
      <c r="CB875" s="199"/>
      <c r="CC875" s="199"/>
      <c r="CD875" s="199"/>
      <c r="CE875" s="199"/>
      <c r="CF875" s="199"/>
      <c r="CG875" s="199"/>
      <c r="CH875" s="199"/>
      <c r="CI875" s="199"/>
      <c r="CJ875" s="199"/>
      <c r="CK875" s="199"/>
      <c r="CL875" s="199"/>
      <c r="CN875" s="201"/>
      <c r="CO875" s="199"/>
      <c r="CP875" s="199"/>
      <c r="CQ875" s="199"/>
      <c r="CR875" s="199"/>
      <c r="CS875" s="199"/>
      <c r="CT875" s="199"/>
      <c r="CU875" s="199"/>
      <c r="CV875" s="199"/>
      <c r="CW875" s="199"/>
      <c r="CX875" s="199"/>
      <c r="CY875" s="199"/>
      <c r="CZ875" s="199"/>
      <c r="DA875" s="199"/>
      <c r="DB875" s="199"/>
      <c r="DC875" s="199"/>
      <c r="DD875" s="199"/>
      <c r="DE875" s="199"/>
      <c r="DF875" s="199"/>
      <c r="DG875" s="199"/>
      <c r="DH875" s="199"/>
      <c r="DI875" s="199"/>
      <c r="DJ875" s="199"/>
      <c r="DK875" s="199"/>
      <c r="DL875" s="199"/>
    </row>
    <row r="876" spans="1:116" x14ac:dyDescent="0.4">
      <c r="A876" s="174"/>
      <c r="E876" s="8"/>
      <c r="G876" s="175" t="s">
        <v>505</v>
      </c>
      <c r="H876" s="200"/>
      <c r="I876" s="201"/>
      <c r="J876" s="201"/>
      <c r="K876" s="202"/>
      <c r="L876" s="202"/>
      <c r="M876" s="202"/>
      <c r="N876" s="202"/>
      <c r="O876" s="202"/>
      <c r="P876" s="202"/>
      <c r="R876" s="202"/>
      <c r="S876" s="190"/>
      <c r="T876" s="190"/>
      <c r="U876" s="190"/>
      <c r="V876" s="190"/>
      <c r="W876" s="190"/>
      <c r="X876" s="190"/>
      <c r="Y876" s="190"/>
      <c r="Z876" s="190"/>
      <c r="AA876" s="190"/>
      <c r="AB876" s="190"/>
      <c r="AC876" s="190"/>
      <c r="AD876" s="190"/>
      <c r="AE876" s="190"/>
      <c r="AF876" s="190"/>
      <c r="AG876" s="190"/>
      <c r="AH876" s="190"/>
      <c r="AI876" s="190"/>
      <c r="AJ876" s="190"/>
      <c r="AK876" s="190"/>
      <c r="AL876" s="190"/>
      <c r="AM876" s="190"/>
      <c r="AN876" s="190"/>
      <c r="AO876" s="190"/>
      <c r="AP876" s="190"/>
      <c r="AQ876" s="190"/>
      <c r="AR876" s="190"/>
      <c r="AS876" s="190"/>
      <c r="AT876" s="190"/>
      <c r="AU876" s="190"/>
      <c r="AV876" s="190"/>
      <c r="AW876" s="190"/>
      <c r="AX876" s="190"/>
      <c r="AY876" s="190"/>
      <c r="AZ876" s="190"/>
      <c r="BA876" s="190"/>
      <c r="BB876" s="190"/>
      <c r="BC876" s="190"/>
      <c r="BD876" s="190"/>
      <c r="BE876" s="190"/>
      <c r="BF876" s="190"/>
      <c r="BG876" s="190"/>
      <c r="BH876" s="190"/>
      <c r="BI876" s="190"/>
      <c r="BJ876" s="190"/>
      <c r="BK876" s="190"/>
      <c r="BL876" s="190"/>
      <c r="BM876" s="190"/>
      <c r="BN876" s="190"/>
      <c r="BO876" s="190"/>
      <c r="BP876" s="190"/>
      <c r="BQ876" s="190"/>
      <c r="BR876" s="190"/>
      <c r="BS876" s="190"/>
      <c r="BT876" s="190"/>
      <c r="BU876" s="190"/>
      <c r="BV876" s="190"/>
      <c r="BW876" s="190"/>
      <c r="BX876" s="190"/>
      <c r="BY876" s="190"/>
      <c r="BZ876" s="190"/>
      <c r="CA876" s="190"/>
      <c r="CB876" s="190"/>
      <c r="CC876" s="190"/>
      <c r="CD876" s="190"/>
      <c r="CE876" s="190"/>
      <c r="CF876" s="190"/>
      <c r="CG876" s="190"/>
      <c r="CH876" s="190"/>
      <c r="CI876" s="190"/>
      <c r="CJ876" s="190"/>
      <c r="CK876" s="190"/>
      <c r="CL876" s="190"/>
      <c r="CN876" s="201"/>
      <c r="CO876" s="190"/>
      <c r="CP876" s="190"/>
      <c r="CQ876" s="190"/>
      <c r="CR876" s="190"/>
      <c r="CS876" s="190"/>
      <c r="CT876" s="190"/>
      <c r="CU876" s="190"/>
      <c r="CV876" s="190"/>
      <c r="CW876" s="190"/>
      <c r="CX876" s="190"/>
      <c r="CY876" s="190"/>
      <c r="CZ876" s="190"/>
      <c r="DA876" s="190"/>
      <c r="DB876" s="190"/>
      <c r="DC876" s="190"/>
      <c r="DD876" s="190"/>
      <c r="DE876" s="190"/>
      <c r="DF876" s="190"/>
      <c r="DG876" s="190"/>
      <c r="DH876" s="190"/>
      <c r="DI876" s="190"/>
      <c r="DJ876" s="190"/>
      <c r="DK876" s="190"/>
      <c r="DL876" s="190"/>
    </row>
    <row r="877" spans="1:116" x14ac:dyDescent="0.4">
      <c r="A877" s="174"/>
      <c r="E877" s="8"/>
      <c r="G877" s="175" t="s">
        <v>463</v>
      </c>
      <c r="H877" s="200"/>
      <c r="I877" s="201"/>
      <c r="J877" s="201"/>
      <c r="K877" s="202"/>
      <c r="L877" s="202"/>
      <c r="M877" s="202"/>
      <c r="N877" s="202"/>
      <c r="O877" s="202"/>
      <c r="P877" s="202"/>
      <c r="R877" s="202"/>
      <c r="S877" s="190" t="str">
        <f t="shared" ref="S877:CD877" si="1227">S$22</f>
        <v>S$18</v>
      </c>
      <c r="T877" s="190" t="str">
        <f t="shared" si="1227"/>
        <v>T$18</v>
      </c>
      <c r="U877" s="190" t="str">
        <f t="shared" si="1227"/>
        <v>U$18</v>
      </c>
      <c r="V877" s="190" t="str">
        <f t="shared" si="1227"/>
        <v>V$18</v>
      </c>
      <c r="W877" s="190" t="str">
        <f t="shared" si="1227"/>
        <v>W$18</v>
      </c>
      <c r="X877" s="190" t="str">
        <f t="shared" si="1227"/>
        <v>X$18</v>
      </c>
      <c r="Y877" s="190" t="str">
        <f t="shared" si="1227"/>
        <v>Y$18</v>
      </c>
      <c r="Z877" s="190" t="str">
        <f t="shared" si="1227"/>
        <v>Z$18</v>
      </c>
      <c r="AA877" s="190" t="str">
        <f t="shared" si="1227"/>
        <v>AA$18</v>
      </c>
      <c r="AB877" s="190" t="str">
        <f t="shared" si="1227"/>
        <v>AB$18</v>
      </c>
      <c r="AC877" s="190" t="str">
        <f t="shared" si="1227"/>
        <v>AC$18</v>
      </c>
      <c r="AD877" s="190" t="str">
        <f t="shared" si="1227"/>
        <v>AD$18</v>
      </c>
      <c r="AE877" s="190" t="str">
        <f t="shared" si="1227"/>
        <v>AE$18</v>
      </c>
      <c r="AF877" s="190" t="str">
        <f t="shared" si="1227"/>
        <v>AF$18</v>
      </c>
      <c r="AG877" s="190" t="str">
        <f t="shared" si="1227"/>
        <v>AG$18</v>
      </c>
      <c r="AH877" s="190" t="str">
        <f t="shared" si="1227"/>
        <v>AH$18</v>
      </c>
      <c r="AI877" s="190" t="str">
        <f t="shared" si="1227"/>
        <v>AI$18</v>
      </c>
      <c r="AJ877" s="190" t="str">
        <f t="shared" si="1227"/>
        <v>AJ$18</v>
      </c>
      <c r="AK877" s="190" t="str">
        <f t="shared" si="1227"/>
        <v>AK$18</v>
      </c>
      <c r="AL877" s="190" t="str">
        <f t="shared" si="1227"/>
        <v>AL$18</v>
      </c>
      <c r="AM877" s="190" t="str">
        <f t="shared" si="1227"/>
        <v>AM$18</v>
      </c>
      <c r="AN877" s="190" t="str">
        <f t="shared" si="1227"/>
        <v>AN$18</v>
      </c>
      <c r="AO877" s="190" t="str">
        <f t="shared" si="1227"/>
        <v>AO$18</v>
      </c>
      <c r="AP877" s="190" t="str">
        <f t="shared" si="1227"/>
        <v>AP$18</v>
      </c>
      <c r="AQ877" s="190" t="str">
        <f t="shared" si="1227"/>
        <v>AQ$18</v>
      </c>
      <c r="AR877" s="190" t="str">
        <f t="shared" si="1227"/>
        <v>AR$18</v>
      </c>
      <c r="AS877" s="190" t="str">
        <f t="shared" si="1227"/>
        <v>AS$18</v>
      </c>
      <c r="AT877" s="190" t="str">
        <f t="shared" si="1227"/>
        <v>AT$18</v>
      </c>
      <c r="AU877" s="190" t="str">
        <f t="shared" si="1227"/>
        <v>AU$18</v>
      </c>
      <c r="AV877" s="190" t="str">
        <f t="shared" si="1227"/>
        <v>AV$18</v>
      </c>
      <c r="AW877" s="190" t="str">
        <f t="shared" si="1227"/>
        <v>AW$18</v>
      </c>
      <c r="AX877" s="190" t="str">
        <f t="shared" si="1227"/>
        <v>AX$18</v>
      </c>
      <c r="AY877" s="190" t="str">
        <f t="shared" si="1227"/>
        <v>AY$18</v>
      </c>
      <c r="AZ877" s="190" t="str">
        <f t="shared" si="1227"/>
        <v>AZ$18</v>
      </c>
      <c r="BA877" s="190" t="str">
        <f t="shared" si="1227"/>
        <v>BA$18</v>
      </c>
      <c r="BB877" s="190" t="str">
        <f t="shared" si="1227"/>
        <v>BB$18</v>
      </c>
      <c r="BC877" s="190" t="str">
        <f t="shared" si="1227"/>
        <v>BC$18</v>
      </c>
      <c r="BD877" s="190" t="str">
        <f t="shared" si="1227"/>
        <v>BD$18</v>
      </c>
      <c r="BE877" s="190" t="str">
        <f t="shared" si="1227"/>
        <v>BE$18</v>
      </c>
      <c r="BF877" s="190" t="str">
        <f t="shared" si="1227"/>
        <v>BF$18</v>
      </c>
      <c r="BG877" s="190" t="str">
        <f t="shared" si="1227"/>
        <v>BG$18</v>
      </c>
      <c r="BH877" s="190" t="str">
        <f t="shared" si="1227"/>
        <v>BH$18</v>
      </c>
      <c r="BI877" s="190" t="str">
        <f t="shared" si="1227"/>
        <v>BI$18</v>
      </c>
      <c r="BJ877" s="190" t="str">
        <f t="shared" si="1227"/>
        <v>BJ$18</v>
      </c>
      <c r="BK877" s="190" t="str">
        <f t="shared" si="1227"/>
        <v>BK$18</v>
      </c>
      <c r="BL877" s="190" t="str">
        <f t="shared" si="1227"/>
        <v>BL$18</v>
      </c>
      <c r="BM877" s="190" t="str">
        <f t="shared" si="1227"/>
        <v>BM$18</v>
      </c>
      <c r="BN877" s="190" t="str">
        <f t="shared" si="1227"/>
        <v>BN$18</v>
      </c>
      <c r="BO877" s="190" t="str">
        <f t="shared" si="1227"/>
        <v>BO$18</v>
      </c>
      <c r="BP877" s="190" t="str">
        <f t="shared" si="1227"/>
        <v>BP$18</v>
      </c>
      <c r="BQ877" s="190" t="str">
        <f t="shared" si="1227"/>
        <v>BQ$18</v>
      </c>
      <c r="BR877" s="190" t="str">
        <f t="shared" si="1227"/>
        <v>BR$18</v>
      </c>
      <c r="BS877" s="190" t="str">
        <f t="shared" si="1227"/>
        <v>BS$18</v>
      </c>
      <c r="BT877" s="190" t="str">
        <f t="shared" si="1227"/>
        <v>BT$18</v>
      </c>
      <c r="BU877" s="190" t="str">
        <f t="shared" si="1227"/>
        <v>BU$18</v>
      </c>
      <c r="BV877" s="190" t="str">
        <f t="shared" si="1227"/>
        <v>BV$18</v>
      </c>
      <c r="BW877" s="190" t="str">
        <f t="shared" si="1227"/>
        <v>BW$18</v>
      </c>
      <c r="BX877" s="190" t="str">
        <f t="shared" si="1227"/>
        <v>BX$18</v>
      </c>
      <c r="BY877" s="190" t="str">
        <f t="shared" si="1227"/>
        <v>BY$18</v>
      </c>
      <c r="BZ877" s="190" t="str">
        <f t="shared" si="1227"/>
        <v>BZ$18</v>
      </c>
      <c r="CA877" s="190" t="str">
        <f t="shared" si="1227"/>
        <v>CA$18</v>
      </c>
      <c r="CB877" s="190" t="str">
        <f t="shared" si="1227"/>
        <v>CB$18</v>
      </c>
      <c r="CC877" s="190" t="str">
        <f t="shared" si="1227"/>
        <v>CC$18</v>
      </c>
      <c r="CD877" s="190" t="str">
        <f t="shared" si="1227"/>
        <v>CD$18</v>
      </c>
      <c r="CE877" s="190" t="str">
        <f t="shared" ref="CE877:CL877" si="1228">CE$22</f>
        <v>CE$18</v>
      </c>
      <c r="CF877" s="190" t="str">
        <f t="shared" si="1228"/>
        <v>CF$18</v>
      </c>
      <c r="CG877" s="190" t="str">
        <f t="shared" si="1228"/>
        <v>CG$18</v>
      </c>
      <c r="CH877" s="190" t="str">
        <f t="shared" si="1228"/>
        <v>CH$18</v>
      </c>
      <c r="CI877" s="190" t="str">
        <f t="shared" si="1228"/>
        <v>CI$18</v>
      </c>
      <c r="CJ877" s="190" t="str">
        <f t="shared" si="1228"/>
        <v>CJ$18</v>
      </c>
      <c r="CK877" s="190" t="str">
        <f t="shared" si="1228"/>
        <v>CK$18</v>
      </c>
      <c r="CL877" s="190" t="str">
        <f t="shared" si="1228"/>
        <v>CL$18</v>
      </c>
      <c r="CN877" s="201"/>
      <c r="CO877" s="190" t="str">
        <f t="shared" ref="CO877:DL877" si="1229">CO$22</f>
        <v>CO$18</v>
      </c>
      <c r="CP877" s="190" t="str">
        <f t="shared" si="1229"/>
        <v>CP$18</v>
      </c>
      <c r="CQ877" s="190" t="str">
        <f t="shared" si="1229"/>
        <v>CQ$18</v>
      </c>
      <c r="CR877" s="190" t="str">
        <f t="shared" si="1229"/>
        <v>CR$18</v>
      </c>
      <c r="CS877" s="190" t="str">
        <f t="shared" si="1229"/>
        <v>CS$18</v>
      </c>
      <c r="CT877" s="190" t="str">
        <f t="shared" si="1229"/>
        <v>CT$18</v>
      </c>
      <c r="CU877" s="190" t="str">
        <f t="shared" si="1229"/>
        <v>CU$18</v>
      </c>
      <c r="CV877" s="190" t="str">
        <f t="shared" si="1229"/>
        <v>CV$18</v>
      </c>
      <c r="CW877" s="190" t="str">
        <f t="shared" si="1229"/>
        <v>CW$18</v>
      </c>
      <c r="CX877" s="190" t="str">
        <f t="shared" si="1229"/>
        <v>CX$18</v>
      </c>
      <c r="CY877" s="190" t="str">
        <f t="shared" si="1229"/>
        <v>CY$18</v>
      </c>
      <c r="CZ877" s="190" t="str">
        <f t="shared" si="1229"/>
        <v>CZ$18</v>
      </c>
      <c r="DA877" s="190" t="str">
        <f t="shared" si="1229"/>
        <v>DA$18</v>
      </c>
      <c r="DB877" s="190" t="str">
        <f t="shared" si="1229"/>
        <v>DB$18</v>
      </c>
      <c r="DC877" s="190" t="str">
        <f t="shared" si="1229"/>
        <v>DC$18</v>
      </c>
      <c r="DD877" s="190" t="str">
        <f t="shared" si="1229"/>
        <v>DD$18</v>
      </c>
      <c r="DE877" s="190" t="str">
        <f t="shared" si="1229"/>
        <v>DE$18</v>
      </c>
      <c r="DF877" s="190" t="str">
        <f t="shared" si="1229"/>
        <v>DF$18</v>
      </c>
      <c r="DG877" s="190" t="str">
        <f t="shared" si="1229"/>
        <v>DG$18</v>
      </c>
      <c r="DH877" s="190" t="str">
        <f t="shared" si="1229"/>
        <v>DH$18</v>
      </c>
      <c r="DI877" s="190" t="str">
        <f t="shared" si="1229"/>
        <v>DI$18</v>
      </c>
      <c r="DJ877" s="190" t="str">
        <f t="shared" si="1229"/>
        <v>DJ$18</v>
      </c>
      <c r="DK877" s="190" t="str">
        <f t="shared" si="1229"/>
        <v>DK$18</v>
      </c>
      <c r="DL877" s="190" t="str">
        <f t="shared" si="1229"/>
        <v>DL$18</v>
      </c>
    </row>
    <row r="878" spans="1:116" x14ac:dyDescent="0.4">
      <c r="A878" s="174"/>
      <c r="E878" s="8"/>
      <c r="G878" s="175" t="s">
        <v>464</v>
      </c>
      <c r="H878" s="200"/>
      <c r="I878" s="201"/>
      <c r="J878" s="201"/>
      <c r="K878" s="202"/>
      <c r="L878" s="202"/>
      <c r="M878" s="202"/>
      <c r="N878" s="202"/>
      <c r="O878" s="202"/>
      <c r="P878" s="202"/>
      <c r="R878" s="202"/>
      <c r="S878" s="190" t="str">
        <f t="shared" ref="S878:CD878" si="1230">S$23</f>
        <v>S$19</v>
      </c>
      <c r="T878" s="190" t="str">
        <f t="shared" si="1230"/>
        <v>T$19</v>
      </c>
      <c r="U878" s="190" t="str">
        <f t="shared" si="1230"/>
        <v>U$19</v>
      </c>
      <c r="V878" s="190" t="str">
        <f t="shared" si="1230"/>
        <v>V$19</v>
      </c>
      <c r="W878" s="190" t="str">
        <f t="shared" si="1230"/>
        <v>W$19</v>
      </c>
      <c r="X878" s="190" t="str">
        <f t="shared" si="1230"/>
        <v>X$19</v>
      </c>
      <c r="Y878" s="190" t="str">
        <f t="shared" si="1230"/>
        <v>Y$19</v>
      </c>
      <c r="Z878" s="190" t="str">
        <f t="shared" si="1230"/>
        <v>Z$19</v>
      </c>
      <c r="AA878" s="190" t="str">
        <f t="shared" si="1230"/>
        <v>AA$19</v>
      </c>
      <c r="AB878" s="190" t="str">
        <f t="shared" si="1230"/>
        <v>AB$19</v>
      </c>
      <c r="AC878" s="190" t="str">
        <f t="shared" si="1230"/>
        <v>AC$19</v>
      </c>
      <c r="AD878" s="190" t="str">
        <f t="shared" si="1230"/>
        <v>AD$19</v>
      </c>
      <c r="AE878" s="190" t="str">
        <f t="shared" si="1230"/>
        <v>AE$19</v>
      </c>
      <c r="AF878" s="190" t="str">
        <f t="shared" si="1230"/>
        <v>AF$19</v>
      </c>
      <c r="AG878" s="190" t="str">
        <f t="shared" si="1230"/>
        <v>AG$19</v>
      </c>
      <c r="AH878" s="190" t="str">
        <f t="shared" si="1230"/>
        <v>AH$19</v>
      </c>
      <c r="AI878" s="190" t="str">
        <f t="shared" si="1230"/>
        <v>AI$19</v>
      </c>
      <c r="AJ878" s="190" t="str">
        <f t="shared" si="1230"/>
        <v>AJ$19</v>
      </c>
      <c r="AK878" s="190" t="str">
        <f t="shared" si="1230"/>
        <v>AK$19</v>
      </c>
      <c r="AL878" s="190" t="str">
        <f t="shared" si="1230"/>
        <v>AL$19</v>
      </c>
      <c r="AM878" s="190" t="str">
        <f t="shared" si="1230"/>
        <v>AM$19</v>
      </c>
      <c r="AN878" s="190" t="str">
        <f t="shared" si="1230"/>
        <v>AN$19</v>
      </c>
      <c r="AO878" s="190" t="str">
        <f t="shared" si="1230"/>
        <v>AO$19</v>
      </c>
      <c r="AP878" s="190" t="str">
        <f t="shared" si="1230"/>
        <v>AP$19</v>
      </c>
      <c r="AQ878" s="190" t="str">
        <f t="shared" si="1230"/>
        <v>AQ$19</v>
      </c>
      <c r="AR878" s="190" t="str">
        <f t="shared" si="1230"/>
        <v>AR$19</v>
      </c>
      <c r="AS878" s="190" t="str">
        <f t="shared" si="1230"/>
        <v>AS$19</v>
      </c>
      <c r="AT878" s="190" t="str">
        <f t="shared" si="1230"/>
        <v>AT$19</v>
      </c>
      <c r="AU878" s="190" t="str">
        <f t="shared" si="1230"/>
        <v>AU$19</v>
      </c>
      <c r="AV878" s="190" t="str">
        <f t="shared" si="1230"/>
        <v>AV$19</v>
      </c>
      <c r="AW878" s="190" t="str">
        <f t="shared" si="1230"/>
        <v>AW$19</v>
      </c>
      <c r="AX878" s="190" t="str">
        <f t="shared" si="1230"/>
        <v>AX$19</v>
      </c>
      <c r="AY878" s="190" t="str">
        <f t="shared" si="1230"/>
        <v>AY$19</v>
      </c>
      <c r="AZ878" s="190" t="str">
        <f t="shared" si="1230"/>
        <v>AZ$19</v>
      </c>
      <c r="BA878" s="190" t="str">
        <f t="shared" si="1230"/>
        <v>BA$19</v>
      </c>
      <c r="BB878" s="190" t="str">
        <f t="shared" si="1230"/>
        <v>BB$19</v>
      </c>
      <c r="BC878" s="190" t="str">
        <f t="shared" si="1230"/>
        <v>BC$19</v>
      </c>
      <c r="BD878" s="190" t="str">
        <f t="shared" si="1230"/>
        <v>BD$19</v>
      </c>
      <c r="BE878" s="190" t="str">
        <f t="shared" si="1230"/>
        <v>BE$19</v>
      </c>
      <c r="BF878" s="190" t="str">
        <f t="shared" si="1230"/>
        <v>BF$19</v>
      </c>
      <c r="BG878" s="190" t="str">
        <f t="shared" si="1230"/>
        <v>BG$19</v>
      </c>
      <c r="BH878" s="190" t="str">
        <f t="shared" si="1230"/>
        <v>BH$19</v>
      </c>
      <c r="BI878" s="190" t="str">
        <f t="shared" si="1230"/>
        <v>BI$19</v>
      </c>
      <c r="BJ878" s="190" t="str">
        <f t="shared" si="1230"/>
        <v>BJ$19</v>
      </c>
      <c r="BK878" s="190" t="str">
        <f t="shared" si="1230"/>
        <v>BK$19</v>
      </c>
      <c r="BL878" s="190" t="str">
        <f t="shared" si="1230"/>
        <v>BL$19</v>
      </c>
      <c r="BM878" s="190" t="str">
        <f t="shared" si="1230"/>
        <v>BM$19</v>
      </c>
      <c r="BN878" s="190" t="str">
        <f t="shared" si="1230"/>
        <v>BN$19</v>
      </c>
      <c r="BO878" s="190" t="str">
        <f t="shared" si="1230"/>
        <v>BO$19</v>
      </c>
      <c r="BP878" s="190" t="str">
        <f t="shared" si="1230"/>
        <v>BP$19</v>
      </c>
      <c r="BQ878" s="190" t="str">
        <f t="shared" si="1230"/>
        <v>BQ$19</v>
      </c>
      <c r="BR878" s="190" t="str">
        <f t="shared" si="1230"/>
        <v>BR$19</v>
      </c>
      <c r="BS878" s="190" t="str">
        <f t="shared" si="1230"/>
        <v>BS$19</v>
      </c>
      <c r="BT878" s="190" t="str">
        <f t="shared" si="1230"/>
        <v>BT$19</v>
      </c>
      <c r="BU878" s="190" t="str">
        <f t="shared" si="1230"/>
        <v>BU$19</v>
      </c>
      <c r="BV878" s="190" t="str">
        <f t="shared" si="1230"/>
        <v>BV$19</v>
      </c>
      <c r="BW878" s="190" t="str">
        <f t="shared" si="1230"/>
        <v>BW$19</v>
      </c>
      <c r="BX878" s="190" t="str">
        <f t="shared" si="1230"/>
        <v>BX$19</v>
      </c>
      <c r="BY878" s="190" t="str">
        <f t="shared" si="1230"/>
        <v>BY$19</v>
      </c>
      <c r="BZ878" s="190" t="str">
        <f t="shared" si="1230"/>
        <v>BZ$19</v>
      </c>
      <c r="CA878" s="190" t="str">
        <f t="shared" si="1230"/>
        <v>CA$19</v>
      </c>
      <c r="CB878" s="190" t="str">
        <f t="shared" si="1230"/>
        <v>CB$19</v>
      </c>
      <c r="CC878" s="190" t="str">
        <f t="shared" si="1230"/>
        <v>CC$19</v>
      </c>
      <c r="CD878" s="190" t="str">
        <f t="shared" si="1230"/>
        <v>CD$19</v>
      </c>
      <c r="CE878" s="190" t="str">
        <f t="shared" ref="CE878:CL878" si="1231">CE$23</f>
        <v>CE$19</v>
      </c>
      <c r="CF878" s="190" t="str">
        <f t="shared" si="1231"/>
        <v>CF$19</v>
      </c>
      <c r="CG878" s="190" t="str">
        <f t="shared" si="1231"/>
        <v>CG$19</v>
      </c>
      <c r="CH878" s="190" t="str">
        <f t="shared" si="1231"/>
        <v>CH$19</v>
      </c>
      <c r="CI878" s="190" t="str">
        <f t="shared" si="1231"/>
        <v>CI$19</v>
      </c>
      <c r="CJ878" s="190" t="str">
        <f t="shared" si="1231"/>
        <v>CJ$19</v>
      </c>
      <c r="CK878" s="190" t="str">
        <f t="shared" si="1231"/>
        <v>CK$19</v>
      </c>
      <c r="CL878" s="190" t="str">
        <f t="shared" si="1231"/>
        <v>CL$19</v>
      </c>
      <c r="CN878" s="201"/>
      <c r="CO878" s="190" t="str">
        <f t="shared" ref="CO878:DL878" si="1232">CO$23</f>
        <v>CO$19</v>
      </c>
      <c r="CP878" s="190" t="str">
        <f t="shared" si="1232"/>
        <v>CP$19</v>
      </c>
      <c r="CQ878" s="190" t="str">
        <f t="shared" si="1232"/>
        <v>CQ$19</v>
      </c>
      <c r="CR878" s="190" t="str">
        <f t="shared" si="1232"/>
        <v>CR$19</v>
      </c>
      <c r="CS878" s="190" t="str">
        <f t="shared" si="1232"/>
        <v>CS$19</v>
      </c>
      <c r="CT878" s="190" t="str">
        <f t="shared" si="1232"/>
        <v>CT$19</v>
      </c>
      <c r="CU878" s="190" t="str">
        <f t="shared" si="1232"/>
        <v>CU$19</v>
      </c>
      <c r="CV878" s="190" t="str">
        <f t="shared" si="1232"/>
        <v>CV$19</v>
      </c>
      <c r="CW878" s="190" t="str">
        <f t="shared" si="1232"/>
        <v>CW$19</v>
      </c>
      <c r="CX878" s="190" t="str">
        <f t="shared" si="1232"/>
        <v>CX$19</v>
      </c>
      <c r="CY878" s="190" t="str">
        <f t="shared" si="1232"/>
        <v>CY$19</v>
      </c>
      <c r="CZ878" s="190" t="str">
        <f t="shared" si="1232"/>
        <v>CZ$19</v>
      </c>
      <c r="DA878" s="190" t="str">
        <f t="shared" si="1232"/>
        <v>DA$19</v>
      </c>
      <c r="DB878" s="190" t="str">
        <f t="shared" si="1232"/>
        <v>DB$19</v>
      </c>
      <c r="DC878" s="190" t="str">
        <f t="shared" si="1232"/>
        <v>DC$19</v>
      </c>
      <c r="DD878" s="190" t="str">
        <f t="shared" si="1232"/>
        <v>DD$19</v>
      </c>
      <c r="DE878" s="190" t="str">
        <f t="shared" si="1232"/>
        <v>DE$19</v>
      </c>
      <c r="DF878" s="190" t="str">
        <f t="shared" si="1232"/>
        <v>DF$19</v>
      </c>
      <c r="DG878" s="190" t="str">
        <f t="shared" si="1232"/>
        <v>DG$19</v>
      </c>
      <c r="DH878" s="190" t="str">
        <f t="shared" si="1232"/>
        <v>DH$19</v>
      </c>
      <c r="DI878" s="190" t="str">
        <f t="shared" si="1232"/>
        <v>DI$19</v>
      </c>
      <c r="DJ878" s="190" t="str">
        <f t="shared" si="1232"/>
        <v>DJ$19</v>
      </c>
      <c r="DK878" s="190" t="str">
        <f t="shared" si="1232"/>
        <v>DK$19</v>
      </c>
      <c r="DL878" s="190" t="str">
        <f t="shared" si="1232"/>
        <v>DL$19</v>
      </c>
    </row>
    <row r="879" spans="1:116" x14ac:dyDescent="0.4">
      <c r="A879" s="31" t="s">
        <v>218</v>
      </c>
      <c r="B879" s="31" t="s">
        <v>81</v>
      </c>
      <c r="C879" s="31"/>
      <c r="D879" t="s">
        <v>815</v>
      </c>
      <c r="E879" s="8" t="str">
        <f t="shared" ref="E879:E881" si="1233">ROW()&amp;" "&amp;D879</f>
        <v>879 LISTSALE-PV</v>
      </c>
      <c r="F879" t="s">
        <v>795</v>
      </c>
      <c r="G879" s="66" t="s">
        <v>777</v>
      </c>
      <c r="H879" s="22"/>
      <c r="I879" s="299"/>
      <c r="J879" s="299"/>
      <c r="K879" s="22"/>
      <c r="L879" s="22"/>
      <c r="M879" s="22"/>
      <c r="N879" s="22"/>
      <c r="O879" s="22"/>
      <c r="P879" s="22"/>
      <c r="R879" s="66"/>
      <c r="S879" s="66"/>
      <c r="T879" s="66"/>
      <c r="U879" s="66"/>
      <c r="V879" s="66"/>
      <c r="W879" s="66"/>
      <c r="X879" s="66"/>
      <c r="Y879" s="66"/>
      <c r="Z879" s="66"/>
      <c r="AA879" s="66"/>
      <c r="AB879" s="66"/>
      <c r="AC879" s="66"/>
      <c r="AD879" s="66"/>
      <c r="AE879" s="66"/>
      <c r="AF879" s="66"/>
      <c r="AG879" s="66"/>
      <c r="AH879" s="66"/>
      <c r="AI879" s="66"/>
      <c r="AJ879" s="66"/>
      <c r="AK879" s="66"/>
      <c r="AL879" s="66"/>
      <c r="AM879" s="66"/>
      <c r="AN879" s="66"/>
      <c r="AO879" s="66"/>
      <c r="AP879" s="66"/>
      <c r="AQ879" s="66"/>
      <c r="AR879" s="66"/>
      <c r="AS879" s="66"/>
      <c r="AT879" s="66"/>
      <c r="AU879" s="66"/>
      <c r="AV879" s="66"/>
      <c r="AW879" s="66"/>
      <c r="AX879" s="66"/>
      <c r="AY879" s="66"/>
      <c r="AZ879" s="66"/>
      <c r="BA879" s="66"/>
      <c r="BB879" s="66"/>
      <c r="BC879" s="66"/>
      <c r="BD879" s="66"/>
      <c r="BE879" s="66"/>
      <c r="BF879" s="66"/>
      <c r="BG879" s="66"/>
      <c r="BH879" s="66"/>
      <c r="BI879" s="66"/>
      <c r="BJ879" s="66"/>
      <c r="BK879" s="66"/>
      <c r="BL879" s="66"/>
      <c r="BM879" s="66"/>
      <c r="BN879" s="66"/>
      <c r="BO879" s="66"/>
      <c r="BP879" s="66"/>
      <c r="BQ879" s="66"/>
      <c r="BR879" s="66"/>
      <c r="BS879" s="66"/>
      <c r="BT879" s="66"/>
      <c r="BU879" s="66"/>
      <c r="BV879" s="66"/>
      <c r="BW879" s="66"/>
      <c r="BX879" s="66"/>
      <c r="BY879" s="66"/>
      <c r="BZ879" s="66"/>
      <c r="CA879" s="66"/>
      <c r="CB879" s="66"/>
      <c r="CC879" s="66"/>
      <c r="CD879" s="66"/>
      <c r="CE879" s="66"/>
      <c r="CF879" s="66"/>
      <c r="CG879" s="66"/>
      <c r="CH879" s="66"/>
      <c r="CI879" s="66"/>
      <c r="CJ879" s="66"/>
      <c r="CK879" s="66"/>
      <c r="CL879" s="66"/>
      <c r="CM879" s="66"/>
      <c r="CN879" s="66"/>
      <c r="CO879" s="66"/>
      <c r="CP879" s="66"/>
      <c r="CQ879" s="66"/>
      <c r="CR879" s="66"/>
      <c r="CS879" s="66"/>
      <c r="CT879" s="66"/>
      <c r="CU879" s="66"/>
      <c r="CV879" s="66"/>
      <c r="CW879" s="66"/>
      <c r="CX879" s="66"/>
      <c r="CY879" s="66"/>
      <c r="CZ879" s="66"/>
      <c r="DA879" s="66"/>
      <c r="DB879" s="66"/>
      <c r="DC879" s="66"/>
      <c r="DD879" s="66"/>
      <c r="DE879" s="66"/>
      <c r="DF879" s="66"/>
      <c r="DG879" s="66"/>
      <c r="DH879" s="66"/>
      <c r="DI879" s="66"/>
      <c r="DJ879" s="66"/>
      <c r="DK879" s="66"/>
      <c r="DL879" s="66"/>
    </row>
    <row r="880" spans="1:116" x14ac:dyDescent="0.4">
      <c r="B880" t="s">
        <v>332</v>
      </c>
      <c r="D880" t="s">
        <v>815</v>
      </c>
      <c r="E880" s="8" t="str">
        <f t="shared" si="1233"/>
        <v>880 LISTSALE-PV</v>
      </c>
      <c r="G880" s="95" t="s">
        <v>808</v>
      </c>
      <c r="H880" s="31"/>
      <c r="I880" s="73"/>
      <c r="J880" s="73"/>
      <c r="K880" s="58"/>
      <c r="L880" s="58"/>
      <c r="M880" s="58"/>
      <c r="N880" s="58"/>
      <c r="O880" s="58"/>
      <c r="P880" s="58"/>
      <c r="R880" s="33"/>
      <c r="CM880" s="8"/>
      <c r="CN880" s="8"/>
      <c r="CO880" s="8"/>
      <c r="CP880" s="8"/>
      <c r="CQ880" s="8"/>
      <c r="CR880" s="8"/>
      <c r="CS880" s="8"/>
      <c r="CT880" s="8"/>
      <c r="CU880" s="8"/>
      <c r="CV880" s="8"/>
      <c r="CW880" s="8"/>
      <c r="CX880" s="8"/>
      <c r="CY880" s="8"/>
      <c r="CZ880" s="8"/>
      <c r="DA880" s="8"/>
      <c r="DB880" s="8"/>
      <c r="DC880" s="8"/>
      <c r="DD880" s="8"/>
      <c r="DE880" s="8"/>
      <c r="DF880" s="8"/>
      <c r="DG880" s="8"/>
      <c r="DH880" s="8"/>
      <c r="DI880" s="8"/>
      <c r="DJ880" s="8"/>
      <c r="DK880" s="8"/>
      <c r="DL880" s="8"/>
    </row>
    <row r="881" spans="4:116" x14ac:dyDescent="0.4">
      <c r="D881" t="s">
        <v>815</v>
      </c>
      <c r="E881" s="8" t="str">
        <f t="shared" si="1233"/>
        <v>881 LISTSALE-PV</v>
      </c>
      <c r="G881" s="125"/>
      <c r="H881" s="31"/>
      <c r="I881" s="73"/>
      <c r="J881" s="73"/>
      <c r="K881" s="58"/>
      <c r="L881" s="58"/>
      <c r="M881" s="58"/>
      <c r="N881" s="58"/>
      <c r="O881" s="58"/>
      <c r="P881" s="58"/>
      <c r="R881" s="33"/>
      <c r="CM881" s="8"/>
      <c r="CN881" s="8"/>
      <c r="CO881" s="8"/>
      <c r="CP881" s="8"/>
      <c r="CQ881" s="8"/>
      <c r="CR881" s="8"/>
      <c r="CS881" s="8"/>
      <c r="CT881" s="8"/>
      <c r="CU881" s="8"/>
      <c r="CV881" s="8"/>
      <c r="CW881" s="8"/>
      <c r="CX881" s="8"/>
      <c r="CY881" s="8"/>
      <c r="CZ881" s="8"/>
      <c r="DA881" s="8"/>
      <c r="DB881" s="8"/>
      <c r="DC881" s="8"/>
      <c r="DD881" s="8"/>
      <c r="DE881" s="8"/>
      <c r="DF881" s="8"/>
      <c r="DG881" s="8"/>
      <c r="DH881" s="8"/>
      <c r="DI881" s="8"/>
      <c r="DJ881" s="8"/>
      <c r="DK881" s="8"/>
      <c r="DL881" s="8"/>
    </row>
    <row r="882" spans="4:116" x14ac:dyDescent="0.4">
      <c r="D882" t="s">
        <v>815</v>
      </c>
      <c r="E882" s="8" t="str">
        <f t="shared" ref="E882:E936" si="1234">ROW()&amp;" "&amp;D882</f>
        <v>882 LISTSALE-PV</v>
      </c>
      <c r="G882" s="95" t="s">
        <v>809</v>
      </c>
      <c r="H882" s="31"/>
      <c r="I882" s="73"/>
      <c r="J882" s="73"/>
      <c r="K882" s="58"/>
      <c r="L882" s="58"/>
      <c r="M882" s="58"/>
      <c r="N882" s="58"/>
      <c r="O882" s="58"/>
      <c r="P882" s="58"/>
      <c r="R882" s="33"/>
      <c r="CM882" s="8"/>
      <c r="CN882" s="8"/>
      <c r="CO882" s="8"/>
      <c r="CP882" s="8"/>
      <c r="CQ882" s="8"/>
      <c r="CR882" s="8"/>
      <c r="CS882" s="8"/>
      <c r="CT882" s="8"/>
      <c r="CU882" s="8"/>
      <c r="CV882" s="8"/>
      <c r="CW882" s="8"/>
      <c r="CX882" s="8"/>
      <c r="CY882" s="8"/>
      <c r="CZ882" s="8"/>
      <c r="DA882" s="8"/>
      <c r="DB882" s="8"/>
      <c r="DC882" s="8"/>
      <c r="DD882" s="8"/>
      <c r="DE882" s="8"/>
      <c r="DF882" s="8"/>
      <c r="DG882" s="8"/>
      <c r="DH882" s="8"/>
      <c r="DI882" s="8"/>
      <c r="DJ882" s="8"/>
      <c r="DK882" s="8"/>
      <c r="DL882" s="8"/>
    </row>
    <row r="883" spans="4:116" x14ac:dyDescent="0.4">
      <c r="D883" t="s">
        <v>815</v>
      </c>
      <c r="E883" s="8" t="str">
        <f t="shared" si="1234"/>
        <v>883 LISTSALE-PV</v>
      </c>
      <c r="G883" s="145" t="s">
        <v>519</v>
      </c>
      <c r="H883" s="31"/>
      <c r="I883" s="73"/>
      <c r="J883" s="342"/>
      <c r="K883" s="342">
        <v>0.2</v>
      </c>
      <c r="L883" s="342">
        <v>0.2</v>
      </c>
      <c r="M883" s="342">
        <v>0.2</v>
      </c>
      <c r="N883" s="342">
        <v>0.2</v>
      </c>
      <c r="O883" s="342">
        <v>0.2</v>
      </c>
      <c r="P883" s="342">
        <v>0.2</v>
      </c>
      <c r="R883" s="33"/>
      <c r="S883" s="20" cm="1">
        <f t="array" ref="S883">INDEX($K:$P,ROW(),MATCH(S$3,$K$2:$P$2,0))</f>
        <v>0.2</v>
      </c>
      <c r="T883" s="20" cm="1">
        <f t="array" ref="T883">INDEX($K:$P,ROW(),MATCH(T$3,$K$2:$P$2,0))</f>
        <v>0.2</v>
      </c>
      <c r="U883" s="20" cm="1">
        <f t="array" ref="U883">INDEX($K:$P,ROW(),MATCH(U$3,$K$2:$P$2,0))</f>
        <v>0.2</v>
      </c>
      <c r="V883" s="20" cm="1">
        <f t="array" ref="V883">INDEX($K:$P,ROW(),MATCH(V$3,$K$2:$P$2,0))</f>
        <v>0.2</v>
      </c>
      <c r="W883" s="20" cm="1">
        <f t="array" ref="W883">INDEX($K:$P,ROW(),MATCH(W$3,$K$2:$P$2,0))</f>
        <v>0.2</v>
      </c>
      <c r="X883" s="20" cm="1">
        <f t="array" ref="X883">INDEX($K:$P,ROW(),MATCH(X$3,$K$2:$P$2,0))</f>
        <v>0.2</v>
      </c>
      <c r="Y883" s="20" cm="1">
        <f t="array" ref="Y883">INDEX($K:$P,ROW(),MATCH(Y$3,$K$2:$P$2,0))</f>
        <v>0.2</v>
      </c>
      <c r="Z883" s="20" cm="1">
        <f t="array" ref="Z883">INDEX($K:$P,ROW(),MATCH(Z$3,$K$2:$P$2,0))</f>
        <v>0.2</v>
      </c>
      <c r="AA883" s="20" cm="1">
        <f t="array" ref="AA883">INDEX($K:$P,ROW(),MATCH(AA$3,$K$2:$P$2,0))</f>
        <v>0.2</v>
      </c>
      <c r="AB883" s="20" cm="1">
        <f t="array" ref="AB883">INDEX($K:$P,ROW(),MATCH(AB$3,$K$2:$P$2,0))</f>
        <v>0.2</v>
      </c>
      <c r="AC883" s="20" cm="1">
        <f t="array" ref="AC883">INDEX($K:$P,ROW(),MATCH(AC$3,$K$2:$P$2,0))</f>
        <v>0.2</v>
      </c>
      <c r="AD883" s="20" cm="1">
        <f t="array" ref="AD883">INDEX($K:$P,ROW(),MATCH(AD$3,$K$2:$P$2,0))</f>
        <v>0.2</v>
      </c>
      <c r="AE883" s="20" cm="1">
        <f t="array" ref="AE883">INDEX($K:$P,ROW(),MATCH(AE$3,$K$2:$P$2,0))</f>
        <v>0.2</v>
      </c>
      <c r="AF883" s="20" cm="1">
        <f t="array" ref="AF883">INDEX($K:$P,ROW(),MATCH(AF$3,$K$2:$P$2,0))</f>
        <v>0.2</v>
      </c>
      <c r="AG883" s="20" cm="1">
        <f t="array" ref="AG883">INDEX($K:$P,ROW(),MATCH(AG$3,$K$2:$P$2,0))</f>
        <v>0.2</v>
      </c>
      <c r="AH883" s="20" cm="1">
        <f t="array" ref="AH883">INDEX($K:$P,ROW(),MATCH(AH$3,$K$2:$P$2,0))</f>
        <v>0.2</v>
      </c>
      <c r="AI883" s="20" cm="1">
        <f t="array" ref="AI883">INDEX($K:$P,ROW(),MATCH(AI$3,$K$2:$P$2,0))</f>
        <v>0.2</v>
      </c>
      <c r="AJ883" s="20" cm="1">
        <f t="array" ref="AJ883">INDEX($K:$P,ROW(),MATCH(AJ$3,$K$2:$P$2,0))</f>
        <v>0.2</v>
      </c>
      <c r="AK883" s="20" cm="1">
        <f t="array" ref="AK883">INDEX($K:$P,ROW(),MATCH(AK$3,$K$2:$P$2,0))</f>
        <v>0.2</v>
      </c>
      <c r="AL883" s="20" cm="1">
        <f t="array" ref="AL883">INDEX($K:$P,ROW(),MATCH(AL$3,$K$2:$P$2,0))</f>
        <v>0.2</v>
      </c>
      <c r="AM883" s="20" cm="1">
        <f t="array" ref="AM883">INDEX($K:$P,ROW(),MATCH(AM$3,$K$2:$P$2,0))</f>
        <v>0.2</v>
      </c>
      <c r="AN883" s="20" cm="1">
        <f t="array" ref="AN883">INDEX($K:$P,ROW(),MATCH(AN$3,$K$2:$P$2,0))</f>
        <v>0.2</v>
      </c>
      <c r="AO883" s="20" cm="1">
        <f t="array" ref="AO883">INDEX($K:$P,ROW(),MATCH(AO$3,$K$2:$P$2,0))</f>
        <v>0.2</v>
      </c>
      <c r="AP883" s="20" cm="1">
        <f t="array" ref="AP883">INDEX($K:$P,ROW(),MATCH(AP$3,$K$2:$P$2,0))</f>
        <v>0.2</v>
      </c>
      <c r="AQ883" s="20" cm="1">
        <f t="array" ref="AQ883">INDEX($K:$P,ROW(),MATCH(AQ$3,$K$2:$P$2,0))</f>
        <v>0.2</v>
      </c>
      <c r="AR883" s="20" cm="1">
        <f t="array" ref="AR883">INDEX($K:$P,ROW(),MATCH(AR$3,$K$2:$P$2,0))</f>
        <v>0.2</v>
      </c>
      <c r="AS883" s="20" cm="1">
        <f t="array" ref="AS883">INDEX($K:$P,ROW(),MATCH(AS$3,$K$2:$P$2,0))</f>
        <v>0.2</v>
      </c>
      <c r="AT883" s="20" cm="1">
        <f t="array" ref="AT883">INDEX($K:$P,ROW(),MATCH(AT$3,$K$2:$P$2,0))</f>
        <v>0.2</v>
      </c>
      <c r="AU883" s="20" cm="1">
        <f t="array" ref="AU883">INDEX($K:$P,ROW(),MATCH(AU$3,$K$2:$P$2,0))</f>
        <v>0.2</v>
      </c>
      <c r="AV883" s="20" cm="1">
        <f t="array" ref="AV883">INDEX($K:$P,ROW(),MATCH(AV$3,$K$2:$P$2,0))</f>
        <v>0.2</v>
      </c>
      <c r="AW883" s="20" cm="1">
        <f t="array" ref="AW883">INDEX($K:$P,ROW(),MATCH(AW$3,$K$2:$P$2,0))</f>
        <v>0.2</v>
      </c>
      <c r="AX883" s="20" cm="1">
        <f t="array" ref="AX883">INDEX($K:$P,ROW(),MATCH(AX$3,$K$2:$P$2,0))</f>
        <v>0.2</v>
      </c>
      <c r="AY883" s="20" cm="1">
        <f t="array" ref="AY883">INDEX($K:$P,ROW(),MATCH(AY$3,$K$2:$P$2,0))</f>
        <v>0.2</v>
      </c>
      <c r="AZ883" s="20" cm="1">
        <f t="array" ref="AZ883">INDEX($K:$P,ROW(),MATCH(AZ$3,$K$2:$P$2,0))</f>
        <v>0.2</v>
      </c>
      <c r="BA883" s="20" cm="1">
        <f t="array" ref="BA883">INDEX($K:$P,ROW(),MATCH(BA$3,$K$2:$P$2,0))</f>
        <v>0.2</v>
      </c>
      <c r="BB883" s="20" cm="1">
        <f t="array" ref="BB883">INDEX($K:$P,ROW(),MATCH(BB$3,$K$2:$P$2,0))</f>
        <v>0.2</v>
      </c>
      <c r="BC883" s="20" cm="1">
        <f t="array" ref="BC883">INDEX($K:$P,ROW(),MATCH(BC$3,$K$2:$P$2,0))</f>
        <v>0.2</v>
      </c>
      <c r="BD883" s="20" cm="1">
        <f t="array" ref="BD883">INDEX($K:$P,ROW(),MATCH(BD$3,$K$2:$P$2,0))</f>
        <v>0.2</v>
      </c>
      <c r="BE883" s="20" cm="1">
        <f t="array" ref="BE883">INDEX($K:$P,ROW(),MATCH(BE$3,$K$2:$P$2,0))</f>
        <v>0.2</v>
      </c>
      <c r="BF883" s="20" cm="1">
        <f t="array" ref="BF883">INDEX($K:$P,ROW(),MATCH(BF$3,$K$2:$P$2,0))</f>
        <v>0.2</v>
      </c>
      <c r="BG883" s="20" cm="1">
        <f t="array" ref="BG883">INDEX($K:$P,ROW(),MATCH(BG$3,$K$2:$P$2,0))</f>
        <v>0.2</v>
      </c>
      <c r="BH883" s="20" cm="1">
        <f t="array" ref="BH883">INDEX($K:$P,ROW(),MATCH(BH$3,$K$2:$P$2,0))</f>
        <v>0.2</v>
      </c>
      <c r="BI883" s="20" cm="1">
        <f t="array" ref="BI883">INDEX($K:$P,ROW(),MATCH(BI$3,$K$2:$P$2,0))</f>
        <v>0.2</v>
      </c>
      <c r="BJ883" s="20" cm="1">
        <f t="array" ref="BJ883">INDEX($K:$P,ROW(),MATCH(BJ$3,$K$2:$P$2,0))</f>
        <v>0.2</v>
      </c>
      <c r="BK883" s="20" cm="1">
        <f t="array" ref="BK883">INDEX($K:$P,ROW(),MATCH(BK$3,$K$2:$P$2,0))</f>
        <v>0.2</v>
      </c>
      <c r="BL883" s="20" cm="1">
        <f t="array" ref="BL883">INDEX($K:$P,ROW(),MATCH(BL$3,$K$2:$P$2,0))</f>
        <v>0.2</v>
      </c>
      <c r="BM883" s="20" cm="1">
        <f t="array" ref="BM883">INDEX($K:$P,ROW(),MATCH(BM$3,$K$2:$P$2,0))</f>
        <v>0.2</v>
      </c>
      <c r="BN883" s="20" cm="1">
        <f t="array" ref="BN883">INDEX($K:$P,ROW(),MATCH(BN$3,$K$2:$P$2,0))</f>
        <v>0.2</v>
      </c>
      <c r="BO883" s="20" cm="1">
        <f t="array" ref="BO883">INDEX($K:$P,ROW(),MATCH(BO$3,$K$2:$P$2,0))</f>
        <v>0.2</v>
      </c>
      <c r="BP883" s="20" cm="1">
        <f t="array" ref="BP883">INDEX($K:$P,ROW(),MATCH(BP$3,$K$2:$P$2,0))</f>
        <v>0.2</v>
      </c>
      <c r="BQ883" s="20" cm="1">
        <f t="array" ref="BQ883">INDEX($K:$P,ROW(),MATCH(BQ$3,$K$2:$P$2,0))</f>
        <v>0.2</v>
      </c>
      <c r="BR883" s="20" cm="1">
        <f t="array" ref="BR883">INDEX($K:$P,ROW(),MATCH(BR$3,$K$2:$P$2,0))</f>
        <v>0.2</v>
      </c>
      <c r="BS883" s="20" cm="1">
        <f t="array" ref="BS883">INDEX($K:$P,ROW(),MATCH(BS$3,$K$2:$P$2,0))</f>
        <v>0.2</v>
      </c>
      <c r="BT883" s="20" cm="1">
        <f t="array" ref="BT883">INDEX($K:$P,ROW(),MATCH(BT$3,$K$2:$P$2,0))</f>
        <v>0.2</v>
      </c>
      <c r="BU883" s="20" cm="1">
        <f t="array" ref="BU883">INDEX($K:$P,ROW(),MATCH(BU$3,$K$2:$P$2,0))</f>
        <v>0.2</v>
      </c>
      <c r="BV883" s="20" cm="1">
        <f t="array" ref="BV883">INDEX($K:$P,ROW(),MATCH(BV$3,$K$2:$P$2,0))</f>
        <v>0.2</v>
      </c>
      <c r="BW883" s="20" cm="1">
        <f t="array" ref="BW883">INDEX($K:$P,ROW(),MATCH(BW$3,$K$2:$P$2,0))</f>
        <v>0.2</v>
      </c>
      <c r="BX883" s="20" cm="1">
        <f t="array" ref="BX883">INDEX($K:$P,ROW(),MATCH(BX$3,$K$2:$P$2,0))</f>
        <v>0.2</v>
      </c>
      <c r="BY883" s="20" cm="1">
        <f t="array" ref="BY883">INDEX($K:$P,ROW(),MATCH(BY$3,$K$2:$P$2,0))</f>
        <v>0.2</v>
      </c>
      <c r="BZ883" s="20" cm="1">
        <f t="array" ref="BZ883">INDEX($K:$P,ROW(),MATCH(BZ$3,$K$2:$P$2,0))</f>
        <v>0.2</v>
      </c>
      <c r="CA883" s="20" cm="1">
        <f t="array" ref="CA883">INDEX($K:$P,ROW(),MATCH(CA$3,$K$2:$P$2,0))</f>
        <v>0.2</v>
      </c>
      <c r="CB883" s="20" cm="1">
        <f t="array" ref="CB883">INDEX($K:$P,ROW(),MATCH(CB$3,$K$2:$P$2,0))</f>
        <v>0.2</v>
      </c>
      <c r="CC883" s="20" cm="1">
        <f t="array" ref="CC883">INDEX($K:$P,ROW(),MATCH(CC$3,$K$2:$P$2,0))</f>
        <v>0.2</v>
      </c>
      <c r="CD883" s="20" cm="1">
        <f t="array" ref="CD883">INDEX($K:$P,ROW(),MATCH(CD$3,$K$2:$P$2,0))</f>
        <v>0.2</v>
      </c>
      <c r="CE883" s="20" cm="1">
        <f t="array" ref="CE883">INDEX($K:$P,ROW(),MATCH(CE$3,$K$2:$P$2,0))</f>
        <v>0.2</v>
      </c>
      <c r="CF883" s="20" cm="1">
        <f t="array" ref="CF883">INDEX($K:$P,ROW(),MATCH(CF$3,$K$2:$P$2,0))</f>
        <v>0.2</v>
      </c>
      <c r="CG883" s="20" cm="1">
        <f t="array" ref="CG883">INDEX($K:$P,ROW(),MATCH(CG$3,$K$2:$P$2,0))</f>
        <v>0.2</v>
      </c>
      <c r="CH883" s="20" cm="1">
        <f t="array" ref="CH883">INDEX($K:$P,ROW(),MATCH(CH$3,$K$2:$P$2,0))</f>
        <v>0.2</v>
      </c>
      <c r="CI883" s="20" cm="1">
        <f t="array" ref="CI883">INDEX($K:$P,ROW(),MATCH(CI$3,$K$2:$P$2,0))</f>
        <v>0.2</v>
      </c>
      <c r="CJ883" s="20" cm="1">
        <f t="array" ref="CJ883">INDEX($K:$P,ROW(),MATCH(CJ$3,$K$2:$P$2,0))</f>
        <v>0.2</v>
      </c>
      <c r="CK883" s="20" cm="1">
        <f t="array" ref="CK883">INDEX($K:$P,ROW(),MATCH(CK$3,$K$2:$P$2,0))</f>
        <v>0.2</v>
      </c>
      <c r="CL883" s="20" cm="1">
        <f t="array" ref="CL883">INDEX($K:$P,ROW(),MATCH(CL$3,$K$2:$P$2,0))</f>
        <v>0.2</v>
      </c>
      <c r="CM883" s="20" t="e" cm="1">
        <f t="array" ref="CM883">INDEX($K:$P,ROW(),MATCH(CM$3,$K$2:$P$2,0))</f>
        <v>#N/A</v>
      </c>
      <c r="CN883" s="20" t="e" cm="1">
        <f t="array" ref="CN883">INDEX($K:$P,ROW(),MATCH(CN$3,$K$2:$P$2,0))</f>
        <v>#N/A</v>
      </c>
      <c r="CO883" s="20" t="e" cm="1">
        <f t="array" ref="CO883">INDEX($K:$P,ROW(),MATCH(CO$3,$K$2:$P$2,0))</f>
        <v>#N/A</v>
      </c>
      <c r="CP883" s="20" t="e" cm="1">
        <f t="array" ref="CP883">INDEX($K:$P,ROW(),MATCH(CP$3,$K$2:$P$2,0))</f>
        <v>#N/A</v>
      </c>
      <c r="CQ883" s="20" t="e" cm="1">
        <f t="array" ref="CQ883">INDEX($K:$P,ROW(),MATCH(CQ$3,$K$2:$P$2,0))</f>
        <v>#N/A</v>
      </c>
      <c r="CR883" s="20" t="e" cm="1">
        <f t="array" ref="CR883">INDEX($K:$P,ROW(),MATCH(CR$3,$K$2:$P$2,0))</f>
        <v>#N/A</v>
      </c>
      <c r="CS883" s="20" t="e" cm="1">
        <f t="array" ref="CS883">INDEX($K:$P,ROW(),MATCH(CS$3,$K$2:$P$2,0))</f>
        <v>#N/A</v>
      </c>
      <c r="CT883" s="20" t="e" cm="1">
        <f t="array" ref="CT883">INDEX($K:$P,ROW(),MATCH(CT$3,$K$2:$P$2,0))</f>
        <v>#N/A</v>
      </c>
      <c r="CU883" s="20" t="e" cm="1">
        <f t="array" ref="CU883">INDEX($K:$P,ROW(),MATCH(CU$3,$K$2:$P$2,0))</f>
        <v>#N/A</v>
      </c>
      <c r="CV883" s="20" t="e" cm="1">
        <f t="array" ref="CV883">INDEX($K:$P,ROW(),MATCH(CV$3,$K$2:$P$2,0))</f>
        <v>#N/A</v>
      </c>
      <c r="CW883" s="20" t="e" cm="1">
        <f t="array" ref="CW883">INDEX($K:$P,ROW(),MATCH(CW$3,$K$2:$P$2,0))</f>
        <v>#N/A</v>
      </c>
      <c r="CX883" s="20" t="e" cm="1">
        <f t="array" ref="CX883">INDEX($K:$P,ROW(),MATCH(CX$3,$K$2:$P$2,0))</f>
        <v>#N/A</v>
      </c>
      <c r="CY883" s="20" t="e" cm="1">
        <f t="array" ref="CY883">INDEX($K:$P,ROW(),MATCH(CY$3,$K$2:$P$2,0))</f>
        <v>#N/A</v>
      </c>
      <c r="CZ883" s="20" t="e" cm="1">
        <f t="array" ref="CZ883">INDEX($K:$P,ROW(),MATCH(CZ$3,$K$2:$P$2,0))</f>
        <v>#N/A</v>
      </c>
      <c r="DA883" s="20" t="e" cm="1">
        <f t="array" ref="DA883">INDEX($K:$P,ROW(),MATCH(DA$3,$K$2:$P$2,0))</f>
        <v>#N/A</v>
      </c>
      <c r="DB883" s="20" t="e" cm="1">
        <f t="array" ref="DB883">INDEX($K:$P,ROW(),MATCH(DB$3,$K$2:$P$2,0))</f>
        <v>#N/A</v>
      </c>
      <c r="DC883" s="20" t="e" cm="1">
        <f t="array" ref="DC883">INDEX($K:$P,ROW(),MATCH(DC$3,$K$2:$P$2,0))</f>
        <v>#N/A</v>
      </c>
      <c r="DD883" s="20" t="e" cm="1">
        <f t="array" ref="DD883">INDEX($K:$P,ROW(),MATCH(DD$3,$K$2:$P$2,0))</f>
        <v>#N/A</v>
      </c>
      <c r="DE883" s="20" t="e" cm="1">
        <f t="array" ref="DE883">INDEX($K:$P,ROW(),MATCH(DE$3,$K$2:$P$2,0))</f>
        <v>#N/A</v>
      </c>
      <c r="DF883" s="20" t="e" cm="1">
        <f t="array" ref="DF883">INDEX($K:$P,ROW(),MATCH(DF$3,$K$2:$P$2,0))</f>
        <v>#N/A</v>
      </c>
      <c r="DG883" s="20" t="e" cm="1">
        <f t="array" ref="DG883">INDEX($K:$P,ROW(),MATCH(DG$3,$K$2:$P$2,0))</f>
        <v>#N/A</v>
      </c>
      <c r="DH883" s="20" t="e" cm="1">
        <f t="array" ref="DH883">INDEX($K:$P,ROW(),MATCH(DH$3,$K$2:$P$2,0))</f>
        <v>#N/A</v>
      </c>
      <c r="DI883" s="20" t="e" cm="1">
        <f t="array" ref="DI883">INDEX($K:$P,ROW(),MATCH(DI$3,$K$2:$P$2,0))</f>
        <v>#N/A</v>
      </c>
      <c r="DJ883" s="20" t="e" cm="1">
        <f t="array" ref="DJ883">INDEX($K:$P,ROW(),MATCH(DJ$3,$K$2:$P$2,0))</f>
        <v>#N/A</v>
      </c>
      <c r="DK883" s="20" t="e" cm="1">
        <f t="array" ref="DK883">INDEX($K:$P,ROW(),MATCH(DK$3,$K$2:$P$2,0))</f>
        <v>#N/A</v>
      </c>
      <c r="DL883" s="20" t="e" cm="1">
        <f t="array" ref="DL883">INDEX($K:$P,ROW(),MATCH(DL$3,$K$2:$P$2,0))</f>
        <v>#N/A</v>
      </c>
    </row>
    <row r="884" spans="4:116" x14ac:dyDescent="0.4">
      <c r="D884" t="s">
        <v>815</v>
      </c>
      <c r="E884" s="8" t="str">
        <f t="shared" si="1234"/>
        <v>884 LISTSALE-PV</v>
      </c>
      <c r="G884" s="145" t="s">
        <v>520</v>
      </c>
      <c r="H884" s="31"/>
      <c r="I884" s="73"/>
      <c r="J884" s="342"/>
      <c r="K884" s="342">
        <v>0.2</v>
      </c>
      <c r="L884" s="342">
        <v>0.2</v>
      </c>
      <c r="M884" s="342">
        <v>0.2</v>
      </c>
      <c r="N884" s="342">
        <v>0.2</v>
      </c>
      <c r="O884" s="342">
        <v>0.2</v>
      </c>
      <c r="P884" s="342">
        <v>0.2</v>
      </c>
      <c r="R884" s="33"/>
      <c r="S884" s="20" cm="1">
        <f t="array" ref="S884">INDEX($K:$P,ROW(),MATCH(S$3,$K$2:$P$2,0))</f>
        <v>0.2</v>
      </c>
      <c r="T884" s="20" cm="1">
        <f t="array" ref="T884">INDEX($K:$P,ROW(),MATCH(T$3,$K$2:$P$2,0))</f>
        <v>0.2</v>
      </c>
      <c r="U884" s="20" cm="1">
        <f t="array" ref="U884">INDEX($K:$P,ROW(),MATCH(U$3,$K$2:$P$2,0))</f>
        <v>0.2</v>
      </c>
      <c r="V884" s="20" cm="1">
        <f t="array" ref="V884">INDEX($K:$P,ROW(),MATCH(V$3,$K$2:$P$2,0))</f>
        <v>0.2</v>
      </c>
      <c r="W884" s="20" cm="1">
        <f t="array" ref="W884">INDEX($K:$P,ROW(),MATCH(W$3,$K$2:$P$2,0))</f>
        <v>0.2</v>
      </c>
      <c r="X884" s="20" cm="1">
        <f t="array" ref="X884">INDEX($K:$P,ROW(),MATCH(X$3,$K$2:$P$2,0))</f>
        <v>0.2</v>
      </c>
      <c r="Y884" s="20" cm="1">
        <f t="array" ref="Y884">INDEX($K:$P,ROW(),MATCH(Y$3,$K$2:$P$2,0))</f>
        <v>0.2</v>
      </c>
      <c r="Z884" s="20" cm="1">
        <f t="array" ref="Z884">INDEX($K:$P,ROW(),MATCH(Z$3,$K$2:$P$2,0))</f>
        <v>0.2</v>
      </c>
      <c r="AA884" s="20" cm="1">
        <f t="array" ref="AA884">INDEX($K:$P,ROW(),MATCH(AA$3,$K$2:$P$2,0))</f>
        <v>0.2</v>
      </c>
      <c r="AB884" s="20" cm="1">
        <f t="array" ref="AB884">INDEX($K:$P,ROW(),MATCH(AB$3,$K$2:$P$2,0))</f>
        <v>0.2</v>
      </c>
      <c r="AC884" s="20" cm="1">
        <f t="array" ref="AC884">INDEX($K:$P,ROW(),MATCH(AC$3,$K$2:$P$2,0))</f>
        <v>0.2</v>
      </c>
      <c r="AD884" s="20" cm="1">
        <f t="array" ref="AD884">INDEX($K:$P,ROW(),MATCH(AD$3,$K$2:$P$2,0))</f>
        <v>0.2</v>
      </c>
      <c r="AE884" s="20" cm="1">
        <f t="array" ref="AE884">INDEX($K:$P,ROW(),MATCH(AE$3,$K$2:$P$2,0))</f>
        <v>0.2</v>
      </c>
      <c r="AF884" s="20" cm="1">
        <f t="array" ref="AF884">INDEX($K:$P,ROW(),MATCH(AF$3,$K$2:$P$2,0))</f>
        <v>0.2</v>
      </c>
      <c r="AG884" s="20" cm="1">
        <f t="array" ref="AG884">INDEX($K:$P,ROW(),MATCH(AG$3,$K$2:$P$2,0))</f>
        <v>0.2</v>
      </c>
      <c r="AH884" s="20" cm="1">
        <f t="array" ref="AH884">INDEX($K:$P,ROW(),MATCH(AH$3,$K$2:$P$2,0))</f>
        <v>0.2</v>
      </c>
      <c r="AI884" s="20" cm="1">
        <f t="array" ref="AI884">INDEX($K:$P,ROW(),MATCH(AI$3,$K$2:$P$2,0))</f>
        <v>0.2</v>
      </c>
      <c r="AJ884" s="20" cm="1">
        <f t="array" ref="AJ884">INDEX($K:$P,ROW(),MATCH(AJ$3,$K$2:$P$2,0))</f>
        <v>0.2</v>
      </c>
      <c r="AK884" s="20" cm="1">
        <f t="array" ref="AK884">INDEX($K:$P,ROW(),MATCH(AK$3,$K$2:$P$2,0))</f>
        <v>0.2</v>
      </c>
      <c r="AL884" s="20" cm="1">
        <f t="array" ref="AL884">INDEX($K:$P,ROW(),MATCH(AL$3,$K$2:$P$2,0))</f>
        <v>0.2</v>
      </c>
      <c r="AM884" s="20" cm="1">
        <f t="array" ref="AM884">INDEX($K:$P,ROW(),MATCH(AM$3,$K$2:$P$2,0))</f>
        <v>0.2</v>
      </c>
      <c r="AN884" s="20" cm="1">
        <f t="array" ref="AN884">INDEX($K:$P,ROW(),MATCH(AN$3,$K$2:$P$2,0))</f>
        <v>0.2</v>
      </c>
      <c r="AO884" s="20" cm="1">
        <f t="array" ref="AO884">INDEX($K:$P,ROW(),MATCH(AO$3,$K$2:$P$2,0))</f>
        <v>0.2</v>
      </c>
      <c r="AP884" s="20" cm="1">
        <f t="array" ref="AP884">INDEX($K:$P,ROW(),MATCH(AP$3,$K$2:$P$2,0))</f>
        <v>0.2</v>
      </c>
      <c r="AQ884" s="20" cm="1">
        <f t="array" ref="AQ884">INDEX($K:$P,ROW(),MATCH(AQ$3,$K$2:$P$2,0))</f>
        <v>0.2</v>
      </c>
      <c r="AR884" s="20" cm="1">
        <f t="array" ref="AR884">INDEX($K:$P,ROW(),MATCH(AR$3,$K$2:$P$2,0))</f>
        <v>0.2</v>
      </c>
      <c r="AS884" s="20" cm="1">
        <f t="array" ref="AS884">INDEX($K:$P,ROW(),MATCH(AS$3,$K$2:$P$2,0))</f>
        <v>0.2</v>
      </c>
      <c r="AT884" s="20" cm="1">
        <f t="array" ref="AT884">INDEX($K:$P,ROW(),MATCH(AT$3,$K$2:$P$2,0))</f>
        <v>0.2</v>
      </c>
      <c r="AU884" s="20" cm="1">
        <f t="array" ref="AU884">INDEX($K:$P,ROW(),MATCH(AU$3,$K$2:$P$2,0))</f>
        <v>0.2</v>
      </c>
      <c r="AV884" s="20" cm="1">
        <f t="array" ref="AV884">INDEX($K:$P,ROW(),MATCH(AV$3,$K$2:$P$2,0))</f>
        <v>0.2</v>
      </c>
      <c r="AW884" s="20" cm="1">
        <f t="array" ref="AW884">INDEX($K:$P,ROW(),MATCH(AW$3,$K$2:$P$2,0))</f>
        <v>0.2</v>
      </c>
      <c r="AX884" s="20" cm="1">
        <f t="array" ref="AX884">INDEX($K:$P,ROW(),MATCH(AX$3,$K$2:$P$2,0))</f>
        <v>0.2</v>
      </c>
      <c r="AY884" s="20" cm="1">
        <f t="array" ref="AY884">INDEX($K:$P,ROW(),MATCH(AY$3,$K$2:$P$2,0))</f>
        <v>0.2</v>
      </c>
      <c r="AZ884" s="20" cm="1">
        <f t="array" ref="AZ884">INDEX($K:$P,ROW(),MATCH(AZ$3,$K$2:$P$2,0))</f>
        <v>0.2</v>
      </c>
      <c r="BA884" s="20" cm="1">
        <f t="array" ref="BA884">INDEX($K:$P,ROW(),MATCH(BA$3,$K$2:$P$2,0))</f>
        <v>0.2</v>
      </c>
      <c r="BB884" s="20" cm="1">
        <f t="array" ref="BB884">INDEX($K:$P,ROW(),MATCH(BB$3,$K$2:$P$2,0))</f>
        <v>0.2</v>
      </c>
      <c r="BC884" s="20" cm="1">
        <f t="array" ref="BC884">INDEX($K:$P,ROW(),MATCH(BC$3,$K$2:$P$2,0))</f>
        <v>0.2</v>
      </c>
      <c r="BD884" s="20" cm="1">
        <f t="array" ref="BD884">INDEX($K:$P,ROW(),MATCH(BD$3,$K$2:$P$2,0))</f>
        <v>0.2</v>
      </c>
      <c r="BE884" s="20" cm="1">
        <f t="array" ref="BE884">INDEX($K:$P,ROW(),MATCH(BE$3,$K$2:$P$2,0))</f>
        <v>0.2</v>
      </c>
      <c r="BF884" s="20" cm="1">
        <f t="array" ref="BF884">INDEX($K:$P,ROW(),MATCH(BF$3,$K$2:$P$2,0))</f>
        <v>0.2</v>
      </c>
      <c r="BG884" s="20" cm="1">
        <f t="array" ref="BG884">INDEX($K:$P,ROW(),MATCH(BG$3,$K$2:$P$2,0))</f>
        <v>0.2</v>
      </c>
      <c r="BH884" s="20" cm="1">
        <f t="array" ref="BH884">INDEX($K:$P,ROW(),MATCH(BH$3,$K$2:$P$2,0))</f>
        <v>0.2</v>
      </c>
      <c r="BI884" s="20" cm="1">
        <f t="array" ref="BI884">INDEX($K:$P,ROW(),MATCH(BI$3,$K$2:$P$2,0))</f>
        <v>0.2</v>
      </c>
      <c r="BJ884" s="20" cm="1">
        <f t="array" ref="BJ884">INDEX($K:$P,ROW(),MATCH(BJ$3,$K$2:$P$2,0))</f>
        <v>0.2</v>
      </c>
      <c r="BK884" s="20" cm="1">
        <f t="array" ref="BK884">INDEX($K:$P,ROW(),MATCH(BK$3,$K$2:$P$2,0))</f>
        <v>0.2</v>
      </c>
      <c r="BL884" s="20" cm="1">
        <f t="array" ref="BL884">INDEX($K:$P,ROW(),MATCH(BL$3,$K$2:$P$2,0))</f>
        <v>0.2</v>
      </c>
      <c r="BM884" s="20" cm="1">
        <f t="array" ref="BM884">INDEX($K:$P,ROW(),MATCH(BM$3,$K$2:$P$2,0))</f>
        <v>0.2</v>
      </c>
      <c r="BN884" s="20" cm="1">
        <f t="array" ref="BN884">INDEX($K:$P,ROW(),MATCH(BN$3,$K$2:$P$2,0))</f>
        <v>0.2</v>
      </c>
      <c r="BO884" s="20" cm="1">
        <f t="array" ref="BO884">INDEX($K:$P,ROW(),MATCH(BO$3,$K$2:$P$2,0))</f>
        <v>0.2</v>
      </c>
      <c r="BP884" s="20" cm="1">
        <f t="array" ref="BP884">INDEX($K:$P,ROW(),MATCH(BP$3,$K$2:$P$2,0))</f>
        <v>0.2</v>
      </c>
      <c r="BQ884" s="20" cm="1">
        <f t="array" ref="BQ884">INDEX($K:$P,ROW(),MATCH(BQ$3,$K$2:$P$2,0))</f>
        <v>0.2</v>
      </c>
      <c r="BR884" s="20" cm="1">
        <f t="array" ref="BR884">INDEX($K:$P,ROW(),MATCH(BR$3,$K$2:$P$2,0))</f>
        <v>0.2</v>
      </c>
      <c r="BS884" s="20" cm="1">
        <f t="array" ref="BS884">INDEX($K:$P,ROW(),MATCH(BS$3,$K$2:$P$2,0))</f>
        <v>0.2</v>
      </c>
      <c r="BT884" s="20" cm="1">
        <f t="array" ref="BT884">INDEX($K:$P,ROW(),MATCH(BT$3,$K$2:$P$2,0))</f>
        <v>0.2</v>
      </c>
      <c r="BU884" s="20" cm="1">
        <f t="array" ref="BU884">INDEX($K:$P,ROW(),MATCH(BU$3,$K$2:$P$2,0))</f>
        <v>0.2</v>
      </c>
      <c r="BV884" s="20" cm="1">
        <f t="array" ref="BV884">INDEX($K:$P,ROW(),MATCH(BV$3,$K$2:$P$2,0))</f>
        <v>0.2</v>
      </c>
      <c r="BW884" s="20" cm="1">
        <f t="array" ref="BW884">INDEX($K:$P,ROW(),MATCH(BW$3,$K$2:$P$2,0))</f>
        <v>0.2</v>
      </c>
      <c r="BX884" s="20" cm="1">
        <f t="array" ref="BX884">INDEX($K:$P,ROW(),MATCH(BX$3,$K$2:$P$2,0))</f>
        <v>0.2</v>
      </c>
      <c r="BY884" s="20" cm="1">
        <f t="array" ref="BY884">INDEX($K:$P,ROW(),MATCH(BY$3,$K$2:$P$2,0))</f>
        <v>0.2</v>
      </c>
      <c r="BZ884" s="20" cm="1">
        <f t="array" ref="BZ884">INDEX($K:$P,ROW(),MATCH(BZ$3,$K$2:$P$2,0))</f>
        <v>0.2</v>
      </c>
      <c r="CA884" s="20" cm="1">
        <f t="array" ref="CA884">INDEX($K:$P,ROW(),MATCH(CA$3,$K$2:$P$2,0))</f>
        <v>0.2</v>
      </c>
      <c r="CB884" s="20" cm="1">
        <f t="array" ref="CB884">INDEX($K:$P,ROW(),MATCH(CB$3,$K$2:$P$2,0))</f>
        <v>0.2</v>
      </c>
      <c r="CC884" s="20" cm="1">
        <f t="array" ref="CC884">INDEX($K:$P,ROW(),MATCH(CC$3,$K$2:$P$2,0))</f>
        <v>0.2</v>
      </c>
      <c r="CD884" s="20" cm="1">
        <f t="array" ref="CD884">INDEX($K:$P,ROW(),MATCH(CD$3,$K$2:$P$2,0))</f>
        <v>0.2</v>
      </c>
      <c r="CE884" s="20" cm="1">
        <f t="array" ref="CE884">INDEX($K:$P,ROW(),MATCH(CE$3,$K$2:$P$2,0))</f>
        <v>0.2</v>
      </c>
      <c r="CF884" s="20" cm="1">
        <f t="array" ref="CF884">INDEX($K:$P,ROW(),MATCH(CF$3,$K$2:$P$2,0))</f>
        <v>0.2</v>
      </c>
      <c r="CG884" s="20" cm="1">
        <f t="array" ref="CG884">INDEX($K:$P,ROW(),MATCH(CG$3,$K$2:$P$2,0))</f>
        <v>0.2</v>
      </c>
      <c r="CH884" s="20" cm="1">
        <f t="array" ref="CH884">INDEX($K:$P,ROW(),MATCH(CH$3,$K$2:$P$2,0))</f>
        <v>0.2</v>
      </c>
      <c r="CI884" s="20" cm="1">
        <f t="array" ref="CI884">INDEX($K:$P,ROW(),MATCH(CI$3,$K$2:$P$2,0))</f>
        <v>0.2</v>
      </c>
      <c r="CJ884" s="20" cm="1">
        <f t="array" ref="CJ884">INDEX($K:$P,ROW(),MATCH(CJ$3,$K$2:$P$2,0))</f>
        <v>0.2</v>
      </c>
      <c r="CK884" s="20" cm="1">
        <f t="array" ref="CK884">INDEX($K:$P,ROW(),MATCH(CK$3,$K$2:$P$2,0))</f>
        <v>0.2</v>
      </c>
      <c r="CL884" s="20" cm="1">
        <f t="array" ref="CL884">INDEX($K:$P,ROW(),MATCH(CL$3,$K$2:$P$2,0))</f>
        <v>0.2</v>
      </c>
      <c r="CM884" s="20" t="e" cm="1">
        <f t="array" ref="CM884">INDEX($K:$P,ROW(),MATCH(CM$3,$K$2:$P$2,0))</f>
        <v>#N/A</v>
      </c>
      <c r="CN884" s="20" t="e" cm="1">
        <f t="array" ref="CN884">INDEX($K:$P,ROW(),MATCH(CN$3,$K$2:$P$2,0))</f>
        <v>#N/A</v>
      </c>
      <c r="CO884" s="20" t="e" cm="1">
        <f t="array" ref="CO884">INDEX($K:$P,ROW(),MATCH(CO$3,$K$2:$P$2,0))</f>
        <v>#N/A</v>
      </c>
      <c r="CP884" s="20" t="e" cm="1">
        <f t="array" ref="CP884">INDEX($K:$P,ROW(),MATCH(CP$3,$K$2:$P$2,0))</f>
        <v>#N/A</v>
      </c>
      <c r="CQ884" s="20" t="e" cm="1">
        <f t="array" ref="CQ884">INDEX($K:$P,ROW(),MATCH(CQ$3,$K$2:$P$2,0))</f>
        <v>#N/A</v>
      </c>
      <c r="CR884" s="20" t="e" cm="1">
        <f t="array" ref="CR884">INDEX($K:$P,ROW(),MATCH(CR$3,$K$2:$P$2,0))</f>
        <v>#N/A</v>
      </c>
      <c r="CS884" s="20" t="e" cm="1">
        <f t="array" ref="CS884">INDEX($K:$P,ROW(),MATCH(CS$3,$K$2:$P$2,0))</f>
        <v>#N/A</v>
      </c>
      <c r="CT884" s="20" t="e" cm="1">
        <f t="array" ref="CT884">INDEX($K:$P,ROW(),MATCH(CT$3,$K$2:$P$2,0))</f>
        <v>#N/A</v>
      </c>
      <c r="CU884" s="20" t="e" cm="1">
        <f t="array" ref="CU884">INDEX($K:$P,ROW(),MATCH(CU$3,$K$2:$P$2,0))</f>
        <v>#N/A</v>
      </c>
      <c r="CV884" s="20" t="e" cm="1">
        <f t="array" ref="CV884">INDEX($K:$P,ROW(),MATCH(CV$3,$K$2:$P$2,0))</f>
        <v>#N/A</v>
      </c>
      <c r="CW884" s="20" t="e" cm="1">
        <f t="array" ref="CW884">INDEX($K:$P,ROW(),MATCH(CW$3,$K$2:$P$2,0))</f>
        <v>#N/A</v>
      </c>
      <c r="CX884" s="20" t="e" cm="1">
        <f t="array" ref="CX884">INDEX($K:$P,ROW(),MATCH(CX$3,$K$2:$P$2,0))</f>
        <v>#N/A</v>
      </c>
      <c r="CY884" s="20" t="e" cm="1">
        <f t="array" ref="CY884">INDEX($K:$P,ROW(),MATCH(CY$3,$K$2:$P$2,0))</f>
        <v>#N/A</v>
      </c>
      <c r="CZ884" s="20" t="e" cm="1">
        <f t="array" ref="CZ884">INDEX($K:$P,ROW(),MATCH(CZ$3,$K$2:$P$2,0))</f>
        <v>#N/A</v>
      </c>
      <c r="DA884" s="20" t="e" cm="1">
        <f t="array" ref="DA884">INDEX($K:$P,ROW(),MATCH(DA$3,$K$2:$P$2,0))</f>
        <v>#N/A</v>
      </c>
      <c r="DB884" s="20" t="e" cm="1">
        <f t="array" ref="DB884">INDEX($K:$P,ROW(),MATCH(DB$3,$K$2:$P$2,0))</f>
        <v>#N/A</v>
      </c>
      <c r="DC884" s="20" t="e" cm="1">
        <f t="array" ref="DC884">INDEX($K:$P,ROW(),MATCH(DC$3,$K$2:$P$2,0))</f>
        <v>#N/A</v>
      </c>
      <c r="DD884" s="20" t="e" cm="1">
        <f t="array" ref="DD884">INDEX($K:$P,ROW(),MATCH(DD$3,$K$2:$P$2,0))</f>
        <v>#N/A</v>
      </c>
      <c r="DE884" s="20" t="e" cm="1">
        <f t="array" ref="DE884">INDEX($K:$P,ROW(),MATCH(DE$3,$K$2:$P$2,0))</f>
        <v>#N/A</v>
      </c>
      <c r="DF884" s="20" t="e" cm="1">
        <f t="array" ref="DF884">INDEX($K:$P,ROW(),MATCH(DF$3,$K$2:$P$2,0))</f>
        <v>#N/A</v>
      </c>
      <c r="DG884" s="20" t="e" cm="1">
        <f t="array" ref="DG884">INDEX($K:$P,ROW(),MATCH(DG$3,$K$2:$P$2,0))</f>
        <v>#N/A</v>
      </c>
      <c r="DH884" s="20" t="e" cm="1">
        <f t="array" ref="DH884">INDEX($K:$P,ROW(),MATCH(DH$3,$K$2:$P$2,0))</f>
        <v>#N/A</v>
      </c>
      <c r="DI884" s="20" t="e" cm="1">
        <f t="array" ref="DI884">INDEX($K:$P,ROW(),MATCH(DI$3,$K$2:$P$2,0))</f>
        <v>#N/A</v>
      </c>
      <c r="DJ884" s="20" t="e" cm="1">
        <f t="array" ref="DJ884">INDEX($K:$P,ROW(),MATCH(DJ$3,$K$2:$P$2,0))</f>
        <v>#N/A</v>
      </c>
      <c r="DK884" s="20" t="e" cm="1">
        <f t="array" ref="DK884">INDEX($K:$P,ROW(),MATCH(DK$3,$K$2:$P$2,0))</f>
        <v>#N/A</v>
      </c>
      <c r="DL884" s="20" t="e" cm="1">
        <f t="array" ref="DL884">INDEX($K:$P,ROW(),MATCH(DL$3,$K$2:$P$2,0))</f>
        <v>#N/A</v>
      </c>
    </row>
    <row r="885" spans="4:116" x14ac:dyDescent="0.4">
      <c r="D885" t="s">
        <v>815</v>
      </c>
      <c r="E885" s="8" t="str">
        <f t="shared" si="1234"/>
        <v>885 LISTSALE-PV</v>
      </c>
      <c r="G885" s="145" t="s">
        <v>804</v>
      </c>
      <c r="H885" s="31"/>
      <c r="I885" s="73"/>
      <c r="J885" s="342"/>
      <c r="K885" s="342">
        <v>0.1</v>
      </c>
      <c r="L885" s="342">
        <v>0.1</v>
      </c>
      <c r="M885" s="342">
        <v>0.1</v>
      </c>
      <c r="N885" s="342">
        <v>0.1</v>
      </c>
      <c r="O885" s="342">
        <v>0.1</v>
      </c>
      <c r="P885" s="342">
        <v>0.1</v>
      </c>
      <c r="R885" s="33"/>
      <c r="S885" s="20" cm="1">
        <f t="array" ref="S885">INDEX($K:$P,ROW(),MATCH(S$3,$K$2:$P$2,0))</f>
        <v>0.1</v>
      </c>
      <c r="T885" s="20" cm="1">
        <f t="array" ref="T885">INDEX($K:$P,ROW(),MATCH(T$3,$K$2:$P$2,0))</f>
        <v>0.1</v>
      </c>
      <c r="U885" s="20" cm="1">
        <f t="array" ref="U885">INDEX($K:$P,ROW(),MATCH(U$3,$K$2:$P$2,0))</f>
        <v>0.1</v>
      </c>
      <c r="V885" s="20" cm="1">
        <f t="array" ref="V885">INDEX($K:$P,ROW(),MATCH(V$3,$K$2:$P$2,0))</f>
        <v>0.1</v>
      </c>
      <c r="W885" s="20" cm="1">
        <f t="array" ref="W885">INDEX($K:$P,ROW(),MATCH(W$3,$K$2:$P$2,0))</f>
        <v>0.1</v>
      </c>
      <c r="X885" s="20" cm="1">
        <f t="array" ref="X885">INDEX($K:$P,ROW(),MATCH(X$3,$K$2:$P$2,0))</f>
        <v>0.1</v>
      </c>
      <c r="Y885" s="20" cm="1">
        <f t="array" ref="Y885">INDEX($K:$P,ROW(),MATCH(Y$3,$K$2:$P$2,0))</f>
        <v>0.1</v>
      </c>
      <c r="Z885" s="20" cm="1">
        <f t="array" ref="Z885">INDEX($K:$P,ROW(),MATCH(Z$3,$K$2:$P$2,0))</f>
        <v>0.1</v>
      </c>
      <c r="AA885" s="20" cm="1">
        <f t="array" ref="AA885">INDEX($K:$P,ROW(),MATCH(AA$3,$K$2:$P$2,0))</f>
        <v>0.1</v>
      </c>
      <c r="AB885" s="20" cm="1">
        <f t="array" ref="AB885">INDEX($K:$P,ROW(),MATCH(AB$3,$K$2:$P$2,0))</f>
        <v>0.1</v>
      </c>
      <c r="AC885" s="20" cm="1">
        <f t="array" ref="AC885">INDEX($K:$P,ROW(),MATCH(AC$3,$K$2:$P$2,0))</f>
        <v>0.1</v>
      </c>
      <c r="AD885" s="20" cm="1">
        <f t="array" ref="AD885">INDEX($K:$P,ROW(),MATCH(AD$3,$K$2:$P$2,0))</f>
        <v>0.1</v>
      </c>
      <c r="AE885" s="20" cm="1">
        <f t="array" ref="AE885">INDEX($K:$P,ROW(),MATCH(AE$3,$K$2:$P$2,0))</f>
        <v>0.1</v>
      </c>
      <c r="AF885" s="20" cm="1">
        <f t="array" ref="AF885">INDEX($K:$P,ROW(),MATCH(AF$3,$K$2:$P$2,0))</f>
        <v>0.1</v>
      </c>
      <c r="AG885" s="20" cm="1">
        <f t="array" ref="AG885">INDEX($K:$P,ROW(),MATCH(AG$3,$K$2:$P$2,0))</f>
        <v>0.1</v>
      </c>
      <c r="AH885" s="20" cm="1">
        <f t="array" ref="AH885">INDEX($K:$P,ROW(),MATCH(AH$3,$K$2:$P$2,0))</f>
        <v>0.1</v>
      </c>
      <c r="AI885" s="20" cm="1">
        <f t="array" ref="AI885">INDEX($K:$P,ROW(),MATCH(AI$3,$K$2:$P$2,0))</f>
        <v>0.1</v>
      </c>
      <c r="AJ885" s="20" cm="1">
        <f t="array" ref="AJ885">INDEX($K:$P,ROW(),MATCH(AJ$3,$K$2:$P$2,0))</f>
        <v>0.1</v>
      </c>
      <c r="AK885" s="20" cm="1">
        <f t="array" ref="AK885">INDEX($K:$P,ROW(),MATCH(AK$3,$K$2:$P$2,0))</f>
        <v>0.1</v>
      </c>
      <c r="AL885" s="20" cm="1">
        <f t="array" ref="AL885">INDEX($K:$P,ROW(),MATCH(AL$3,$K$2:$P$2,0))</f>
        <v>0.1</v>
      </c>
      <c r="AM885" s="20" cm="1">
        <f t="array" ref="AM885">INDEX($K:$P,ROW(),MATCH(AM$3,$K$2:$P$2,0))</f>
        <v>0.1</v>
      </c>
      <c r="AN885" s="20" cm="1">
        <f t="array" ref="AN885">INDEX($K:$P,ROW(),MATCH(AN$3,$K$2:$P$2,0))</f>
        <v>0.1</v>
      </c>
      <c r="AO885" s="20" cm="1">
        <f t="array" ref="AO885">INDEX($K:$P,ROW(),MATCH(AO$3,$K$2:$P$2,0))</f>
        <v>0.1</v>
      </c>
      <c r="AP885" s="20" cm="1">
        <f t="array" ref="AP885">INDEX($K:$P,ROW(),MATCH(AP$3,$K$2:$P$2,0))</f>
        <v>0.1</v>
      </c>
      <c r="AQ885" s="20" cm="1">
        <f t="array" ref="AQ885">INDEX($K:$P,ROW(),MATCH(AQ$3,$K$2:$P$2,0))</f>
        <v>0.1</v>
      </c>
      <c r="AR885" s="20" cm="1">
        <f t="array" ref="AR885">INDEX($K:$P,ROW(),MATCH(AR$3,$K$2:$P$2,0))</f>
        <v>0.1</v>
      </c>
      <c r="AS885" s="20" cm="1">
        <f t="array" ref="AS885">INDEX($K:$P,ROW(),MATCH(AS$3,$K$2:$P$2,0))</f>
        <v>0.1</v>
      </c>
      <c r="AT885" s="20" cm="1">
        <f t="array" ref="AT885">INDEX($K:$P,ROW(),MATCH(AT$3,$K$2:$P$2,0))</f>
        <v>0.1</v>
      </c>
      <c r="AU885" s="20" cm="1">
        <f t="array" ref="AU885">INDEX($K:$P,ROW(),MATCH(AU$3,$K$2:$P$2,0))</f>
        <v>0.1</v>
      </c>
      <c r="AV885" s="20" cm="1">
        <f t="array" ref="AV885">INDEX($K:$P,ROW(),MATCH(AV$3,$K$2:$P$2,0))</f>
        <v>0.1</v>
      </c>
      <c r="AW885" s="20" cm="1">
        <f t="array" ref="AW885">INDEX($K:$P,ROW(),MATCH(AW$3,$K$2:$P$2,0))</f>
        <v>0.1</v>
      </c>
      <c r="AX885" s="20" cm="1">
        <f t="array" ref="AX885">INDEX($K:$P,ROW(),MATCH(AX$3,$K$2:$P$2,0))</f>
        <v>0.1</v>
      </c>
      <c r="AY885" s="20" cm="1">
        <f t="array" ref="AY885">INDEX($K:$P,ROW(),MATCH(AY$3,$K$2:$P$2,0))</f>
        <v>0.1</v>
      </c>
      <c r="AZ885" s="20" cm="1">
        <f t="array" ref="AZ885">INDEX($K:$P,ROW(),MATCH(AZ$3,$K$2:$P$2,0))</f>
        <v>0.1</v>
      </c>
      <c r="BA885" s="20" cm="1">
        <f t="array" ref="BA885">INDEX($K:$P,ROW(),MATCH(BA$3,$K$2:$P$2,0))</f>
        <v>0.1</v>
      </c>
      <c r="BB885" s="20" cm="1">
        <f t="array" ref="BB885">INDEX($K:$P,ROW(),MATCH(BB$3,$K$2:$P$2,0))</f>
        <v>0.1</v>
      </c>
      <c r="BC885" s="20" cm="1">
        <f t="array" ref="BC885">INDEX($K:$P,ROW(),MATCH(BC$3,$K$2:$P$2,0))</f>
        <v>0.1</v>
      </c>
      <c r="BD885" s="20" cm="1">
        <f t="array" ref="BD885">INDEX($K:$P,ROW(),MATCH(BD$3,$K$2:$P$2,0))</f>
        <v>0.1</v>
      </c>
      <c r="BE885" s="20" cm="1">
        <f t="array" ref="BE885">INDEX($K:$P,ROW(),MATCH(BE$3,$K$2:$P$2,0))</f>
        <v>0.1</v>
      </c>
      <c r="BF885" s="20" cm="1">
        <f t="array" ref="BF885">INDEX($K:$P,ROW(),MATCH(BF$3,$K$2:$P$2,0))</f>
        <v>0.1</v>
      </c>
      <c r="BG885" s="20" cm="1">
        <f t="array" ref="BG885">INDEX($K:$P,ROW(),MATCH(BG$3,$K$2:$P$2,0))</f>
        <v>0.1</v>
      </c>
      <c r="BH885" s="20" cm="1">
        <f t="array" ref="BH885">INDEX($K:$P,ROW(),MATCH(BH$3,$K$2:$P$2,0))</f>
        <v>0.1</v>
      </c>
      <c r="BI885" s="20" cm="1">
        <f t="array" ref="BI885">INDEX($K:$P,ROW(),MATCH(BI$3,$K$2:$P$2,0))</f>
        <v>0.1</v>
      </c>
      <c r="BJ885" s="20" cm="1">
        <f t="array" ref="BJ885">INDEX($K:$P,ROW(),MATCH(BJ$3,$K$2:$P$2,0))</f>
        <v>0.1</v>
      </c>
      <c r="BK885" s="20" cm="1">
        <f t="array" ref="BK885">INDEX($K:$P,ROW(),MATCH(BK$3,$K$2:$P$2,0))</f>
        <v>0.1</v>
      </c>
      <c r="BL885" s="20" cm="1">
        <f t="array" ref="BL885">INDEX($K:$P,ROW(),MATCH(BL$3,$K$2:$P$2,0))</f>
        <v>0.1</v>
      </c>
      <c r="BM885" s="20" cm="1">
        <f t="array" ref="BM885">INDEX($K:$P,ROW(),MATCH(BM$3,$K$2:$P$2,0))</f>
        <v>0.1</v>
      </c>
      <c r="BN885" s="20" cm="1">
        <f t="array" ref="BN885">INDEX($K:$P,ROW(),MATCH(BN$3,$K$2:$P$2,0))</f>
        <v>0.1</v>
      </c>
      <c r="BO885" s="20" cm="1">
        <f t="array" ref="BO885">INDEX($K:$P,ROW(),MATCH(BO$3,$K$2:$P$2,0))</f>
        <v>0.1</v>
      </c>
      <c r="BP885" s="20" cm="1">
        <f t="array" ref="BP885">INDEX($K:$P,ROW(),MATCH(BP$3,$K$2:$P$2,0))</f>
        <v>0.1</v>
      </c>
      <c r="BQ885" s="20" cm="1">
        <f t="array" ref="BQ885">INDEX($K:$P,ROW(),MATCH(BQ$3,$K$2:$P$2,0))</f>
        <v>0.1</v>
      </c>
      <c r="BR885" s="20" cm="1">
        <f t="array" ref="BR885">INDEX($K:$P,ROW(),MATCH(BR$3,$K$2:$P$2,0))</f>
        <v>0.1</v>
      </c>
      <c r="BS885" s="20" cm="1">
        <f t="array" ref="BS885">INDEX($K:$P,ROW(),MATCH(BS$3,$K$2:$P$2,0))</f>
        <v>0.1</v>
      </c>
      <c r="BT885" s="20" cm="1">
        <f t="array" ref="BT885">INDEX($K:$P,ROW(),MATCH(BT$3,$K$2:$P$2,0))</f>
        <v>0.1</v>
      </c>
      <c r="BU885" s="20" cm="1">
        <f t="array" ref="BU885">INDEX($K:$P,ROW(),MATCH(BU$3,$K$2:$P$2,0))</f>
        <v>0.1</v>
      </c>
      <c r="BV885" s="20" cm="1">
        <f t="array" ref="BV885">INDEX($K:$P,ROW(),MATCH(BV$3,$K$2:$P$2,0))</f>
        <v>0.1</v>
      </c>
      <c r="BW885" s="20" cm="1">
        <f t="array" ref="BW885">INDEX($K:$P,ROW(),MATCH(BW$3,$K$2:$P$2,0))</f>
        <v>0.1</v>
      </c>
      <c r="BX885" s="20" cm="1">
        <f t="array" ref="BX885">INDEX($K:$P,ROW(),MATCH(BX$3,$K$2:$P$2,0))</f>
        <v>0.1</v>
      </c>
      <c r="BY885" s="20" cm="1">
        <f t="array" ref="BY885">INDEX($K:$P,ROW(),MATCH(BY$3,$K$2:$P$2,0))</f>
        <v>0.1</v>
      </c>
      <c r="BZ885" s="20" cm="1">
        <f t="array" ref="BZ885">INDEX($K:$P,ROW(),MATCH(BZ$3,$K$2:$P$2,0))</f>
        <v>0.1</v>
      </c>
      <c r="CA885" s="20" cm="1">
        <f t="array" ref="CA885">INDEX($K:$P,ROW(),MATCH(CA$3,$K$2:$P$2,0))</f>
        <v>0.1</v>
      </c>
      <c r="CB885" s="20" cm="1">
        <f t="array" ref="CB885">INDEX($K:$P,ROW(),MATCH(CB$3,$K$2:$P$2,0))</f>
        <v>0.1</v>
      </c>
      <c r="CC885" s="20" cm="1">
        <f t="array" ref="CC885">INDEX($K:$P,ROW(),MATCH(CC$3,$K$2:$P$2,0))</f>
        <v>0.1</v>
      </c>
      <c r="CD885" s="20" cm="1">
        <f t="array" ref="CD885">INDEX($K:$P,ROW(),MATCH(CD$3,$K$2:$P$2,0))</f>
        <v>0.1</v>
      </c>
      <c r="CE885" s="20" cm="1">
        <f t="array" ref="CE885">INDEX($K:$P,ROW(),MATCH(CE$3,$K$2:$P$2,0))</f>
        <v>0.1</v>
      </c>
      <c r="CF885" s="20" cm="1">
        <f t="array" ref="CF885">INDEX($K:$P,ROW(),MATCH(CF$3,$K$2:$P$2,0))</f>
        <v>0.1</v>
      </c>
      <c r="CG885" s="20" cm="1">
        <f t="array" ref="CG885">INDEX($K:$P,ROW(),MATCH(CG$3,$K$2:$P$2,0))</f>
        <v>0.1</v>
      </c>
      <c r="CH885" s="20" cm="1">
        <f t="array" ref="CH885">INDEX($K:$P,ROW(),MATCH(CH$3,$K$2:$P$2,0))</f>
        <v>0.1</v>
      </c>
      <c r="CI885" s="20" cm="1">
        <f t="array" ref="CI885">INDEX($K:$P,ROW(),MATCH(CI$3,$K$2:$P$2,0))</f>
        <v>0.1</v>
      </c>
      <c r="CJ885" s="20" cm="1">
        <f t="array" ref="CJ885">INDEX($K:$P,ROW(),MATCH(CJ$3,$K$2:$P$2,0))</f>
        <v>0.1</v>
      </c>
      <c r="CK885" s="20" cm="1">
        <f t="array" ref="CK885">INDEX($K:$P,ROW(),MATCH(CK$3,$K$2:$P$2,0))</f>
        <v>0.1</v>
      </c>
      <c r="CL885" s="20" cm="1">
        <f t="array" ref="CL885">INDEX($K:$P,ROW(),MATCH(CL$3,$K$2:$P$2,0))</f>
        <v>0.1</v>
      </c>
      <c r="CM885" s="20" t="e" cm="1">
        <f t="array" ref="CM885">INDEX($K:$P,ROW(),MATCH(CM$3,$K$2:$P$2,0))</f>
        <v>#N/A</v>
      </c>
      <c r="CN885" s="20" t="e" cm="1">
        <f t="array" ref="CN885">INDEX($K:$P,ROW(),MATCH(CN$3,$K$2:$P$2,0))</f>
        <v>#N/A</v>
      </c>
      <c r="CO885" s="20" t="e" cm="1">
        <f t="array" ref="CO885">INDEX($K:$P,ROW(),MATCH(CO$3,$K$2:$P$2,0))</f>
        <v>#N/A</v>
      </c>
      <c r="CP885" s="20" t="e" cm="1">
        <f t="array" ref="CP885">INDEX($K:$P,ROW(),MATCH(CP$3,$K$2:$P$2,0))</f>
        <v>#N/A</v>
      </c>
      <c r="CQ885" s="20" t="e" cm="1">
        <f t="array" ref="CQ885">INDEX($K:$P,ROW(),MATCH(CQ$3,$K$2:$P$2,0))</f>
        <v>#N/A</v>
      </c>
      <c r="CR885" s="20" t="e" cm="1">
        <f t="array" ref="CR885">INDEX($K:$P,ROW(),MATCH(CR$3,$K$2:$P$2,0))</f>
        <v>#N/A</v>
      </c>
      <c r="CS885" s="20" t="e" cm="1">
        <f t="array" ref="CS885">INDEX($K:$P,ROW(),MATCH(CS$3,$K$2:$P$2,0))</f>
        <v>#N/A</v>
      </c>
      <c r="CT885" s="20" t="e" cm="1">
        <f t="array" ref="CT885">INDEX($K:$P,ROW(),MATCH(CT$3,$K$2:$P$2,0))</f>
        <v>#N/A</v>
      </c>
      <c r="CU885" s="20" t="e" cm="1">
        <f t="array" ref="CU885">INDEX($K:$P,ROW(),MATCH(CU$3,$K$2:$P$2,0))</f>
        <v>#N/A</v>
      </c>
      <c r="CV885" s="20" t="e" cm="1">
        <f t="array" ref="CV885">INDEX($K:$P,ROW(),MATCH(CV$3,$K$2:$P$2,0))</f>
        <v>#N/A</v>
      </c>
      <c r="CW885" s="20" t="e" cm="1">
        <f t="array" ref="CW885">INDEX($K:$P,ROW(),MATCH(CW$3,$K$2:$P$2,0))</f>
        <v>#N/A</v>
      </c>
      <c r="CX885" s="20" t="e" cm="1">
        <f t="array" ref="CX885">INDEX($K:$P,ROW(),MATCH(CX$3,$K$2:$P$2,0))</f>
        <v>#N/A</v>
      </c>
      <c r="CY885" s="20" t="e" cm="1">
        <f t="array" ref="CY885">INDEX($K:$P,ROW(),MATCH(CY$3,$K$2:$P$2,0))</f>
        <v>#N/A</v>
      </c>
      <c r="CZ885" s="20" t="e" cm="1">
        <f t="array" ref="CZ885">INDEX($K:$P,ROW(),MATCH(CZ$3,$K$2:$P$2,0))</f>
        <v>#N/A</v>
      </c>
      <c r="DA885" s="20" t="e" cm="1">
        <f t="array" ref="DA885">INDEX($K:$P,ROW(),MATCH(DA$3,$K$2:$P$2,0))</f>
        <v>#N/A</v>
      </c>
      <c r="DB885" s="20" t="e" cm="1">
        <f t="array" ref="DB885">INDEX($K:$P,ROW(),MATCH(DB$3,$K$2:$P$2,0))</f>
        <v>#N/A</v>
      </c>
      <c r="DC885" s="20" t="e" cm="1">
        <f t="array" ref="DC885">INDEX($K:$P,ROW(),MATCH(DC$3,$K$2:$P$2,0))</f>
        <v>#N/A</v>
      </c>
      <c r="DD885" s="20" t="e" cm="1">
        <f t="array" ref="DD885">INDEX($K:$P,ROW(),MATCH(DD$3,$K$2:$P$2,0))</f>
        <v>#N/A</v>
      </c>
      <c r="DE885" s="20" t="e" cm="1">
        <f t="array" ref="DE885">INDEX($K:$P,ROW(),MATCH(DE$3,$K$2:$P$2,0))</f>
        <v>#N/A</v>
      </c>
      <c r="DF885" s="20" t="e" cm="1">
        <f t="array" ref="DF885">INDEX($K:$P,ROW(),MATCH(DF$3,$K$2:$P$2,0))</f>
        <v>#N/A</v>
      </c>
      <c r="DG885" s="20" t="e" cm="1">
        <f t="array" ref="DG885">INDEX($K:$P,ROW(),MATCH(DG$3,$K$2:$P$2,0))</f>
        <v>#N/A</v>
      </c>
      <c r="DH885" s="20" t="e" cm="1">
        <f t="array" ref="DH885">INDEX($K:$P,ROW(),MATCH(DH$3,$K$2:$P$2,0))</f>
        <v>#N/A</v>
      </c>
      <c r="DI885" s="20" t="e" cm="1">
        <f t="array" ref="DI885">INDEX($K:$P,ROW(),MATCH(DI$3,$K$2:$P$2,0))</f>
        <v>#N/A</v>
      </c>
      <c r="DJ885" s="20" t="e" cm="1">
        <f t="array" ref="DJ885">INDEX($K:$P,ROW(),MATCH(DJ$3,$K$2:$P$2,0))</f>
        <v>#N/A</v>
      </c>
      <c r="DK885" s="20" t="e" cm="1">
        <f t="array" ref="DK885">INDEX($K:$P,ROW(),MATCH(DK$3,$K$2:$P$2,0))</f>
        <v>#N/A</v>
      </c>
      <c r="DL885" s="20" t="e" cm="1">
        <f t="array" ref="DL885">INDEX($K:$P,ROW(),MATCH(DL$3,$K$2:$P$2,0))</f>
        <v>#N/A</v>
      </c>
    </row>
    <row r="886" spans="4:116" x14ac:dyDescent="0.4">
      <c r="D886" t="s">
        <v>815</v>
      </c>
      <c r="E886" s="8" t="str">
        <f t="shared" si="1234"/>
        <v>886 LISTSALE-PV</v>
      </c>
      <c r="G886" s="145" t="s">
        <v>805</v>
      </c>
      <c r="H886" s="31"/>
      <c r="I886" s="73"/>
      <c r="J886" s="342"/>
      <c r="K886" s="342">
        <v>0.3</v>
      </c>
      <c r="L886" s="342">
        <v>0.3</v>
      </c>
      <c r="M886" s="342">
        <v>0.3</v>
      </c>
      <c r="N886" s="342">
        <v>0.3</v>
      </c>
      <c r="O886" s="342">
        <v>0.3</v>
      </c>
      <c r="P886" s="342">
        <v>0.3</v>
      </c>
      <c r="R886" s="33"/>
      <c r="S886" s="20" cm="1">
        <f t="array" ref="S886">INDEX($K:$P,ROW(),MATCH(S$3,$K$2:$P$2,0))</f>
        <v>0.3</v>
      </c>
      <c r="T886" s="20" cm="1">
        <f t="array" ref="T886">INDEX($K:$P,ROW(),MATCH(T$3,$K$2:$P$2,0))</f>
        <v>0.3</v>
      </c>
      <c r="U886" s="20" cm="1">
        <f t="array" ref="U886">INDEX($K:$P,ROW(),MATCH(U$3,$K$2:$P$2,0))</f>
        <v>0.3</v>
      </c>
      <c r="V886" s="20" cm="1">
        <f t="array" ref="V886">INDEX($K:$P,ROW(),MATCH(V$3,$K$2:$P$2,0))</f>
        <v>0.3</v>
      </c>
      <c r="W886" s="20" cm="1">
        <f t="array" ref="W886">INDEX($K:$P,ROW(),MATCH(W$3,$K$2:$P$2,0))</f>
        <v>0.3</v>
      </c>
      <c r="X886" s="20" cm="1">
        <f t="array" ref="X886">INDEX($K:$P,ROW(),MATCH(X$3,$K$2:$P$2,0))</f>
        <v>0.3</v>
      </c>
      <c r="Y886" s="20" cm="1">
        <f t="array" ref="Y886">INDEX($K:$P,ROW(),MATCH(Y$3,$K$2:$P$2,0))</f>
        <v>0.3</v>
      </c>
      <c r="Z886" s="20" cm="1">
        <f t="array" ref="Z886">INDEX($K:$P,ROW(),MATCH(Z$3,$K$2:$P$2,0))</f>
        <v>0.3</v>
      </c>
      <c r="AA886" s="20" cm="1">
        <f t="array" ref="AA886">INDEX($K:$P,ROW(),MATCH(AA$3,$K$2:$P$2,0))</f>
        <v>0.3</v>
      </c>
      <c r="AB886" s="20" cm="1">
        <f t="array" ref="AB886">INDEX($K:$P,ROW(),MATCH(AB$3,$K$2:$P$2,0))</f>
        <v>0.3</v>
      </c>
      <c r="AC886" s="20" cm="1">
        <f t="array" ref="AC886">INDEX($K:$P,ROW(),MATCH(AC$3,$K$2:$P$2,0))</f>
        <v>0.3</v>
      </c>
      <c r="AD886" s="20" cm="1">
        <f t="array" ref="AD886">INDEX($K:$P,ROW(),MATCH(AD$3,$K$2:$P$2,0))</f>
        <v>0.3</v>
      </c>
      <c r="AE886" s="20" cm="1">
        <f t="array" ref="AE886">INDEX($K:$P,ROW(),MATCH(AE$3,$K$2:$P$2,0))</f>
        <v>0.3</v>
      </c>
      <c r="AF886" s="20" cm="1">
        <f t="array" ref="AF886">INDEX($K:$P,ROW(),MATCH(AF$3,$K$2:$P$2,0))</f>
        <v>0.3</v>
      </c>
      <c r="AG886" s="20" cm="1">
        <f t="array" ref="AG886">INDEX($K:$P,ROW(),MATCH(AG$3,$K$2:$P$2,0))</f>
        <v>0.3</v>
      </c>
      <c r="AH886" s="20" cm="1">
        <f t="array" ref="AH886">INDEX($K:$P,ROW(),MATCH(AH$3,$K$2:$P$2,0))</f>
        <v>0.3</v>
      </c>
      <c r="AI886" s="20" cm="1">
        <f t="array" ref="AI886">INDEX($K:$P,ROW(),MATCH(AI$3,$K$2:$P$2,0))</f>
        <v>0.3</v>
      </c>
      <c r="AJ886" s="20" cm="1">
        <f t="array" ref="AJ886">INDEX($K:$P,ROW(),MATCH(AJ$3,$K$2:$P$2,0))</f>
        <v>0.3</v>
      </c>
      <c r="AK886" s="20" cm="1">
        <f t="array" ref="AK886">INDEX($K:$P,ROW(),MATCH(AK$3,$K$2:$P$2,0))</f>
        <v>0.3</v>
      </c>
      <c r="AL886" s="20" cm="1">
        <f t="array" ref="AL886">INDEX($K:$P,ROW(),MATCH(AL$3,$K$2:$P$2,0))</f>
        <v>0.3</v>
      </c>
      <c r="AM886" s="20" cm="1">
        <f t="array" ref="AM886">INDEX($K:$P,ROW(),MATCH(AM$3,$K$2:$P$2,0))</f>
        <v>0.3</v>
      </c>
      <c r="AN886" s="20" cm="1">
        <f t="array" ref="AN886">INDEX($K:$P,ROW(),MATCH(AN$3,$K$2:$P$2,0))</f>
        <v>0.3</v>
      </c>
      <c r="AO886" s="20" cm="1">
        <f t="array" ref="AO886">INDEX($K:$P,ROW(),MATCH(AO$3,$K$2:$P$2,0))</f>
        <v>0.3</v>
      </c>
      <c r="AP886" s="20" cm="1">
        <f t="array" ref="AP886">INDEX($K:$P,ROW(),MATCH(AP$3,$K$2:$P$2,0))</f>
        <v>0.3</v>
      </c>
      <c r="AQ886" s="20" cm="1">
        <f t="array" ref="AQ886">INDEX($K:$P,ROW(),MATCH(AQ$3,$K$2:$P$2,0))</f>
        <v>0.3</v>
      </c>
      <c r="AR886" s="20" cm="1">
        <f t="array" ref="AR886">INDEX($K:$P,ROW(),MATCH(AR$3,$K$2:$P$2,0))</f>
        <v>0.3</v>
      </c>
      <c r="AS886" s="20" cm="1">
        <f t="array" ref="AS886">INDEX($K:$P,ROW(),MATCH(AS$3,$K$2:$P$2,0))</f>
        <v>0.3</v>
      </c>
      <c r="AT886" s="20" cm="1">
        <f t="array" ref="AT886">INDEX($K:$P,ROW(),MATCH(AT$3,$K$2:$P$2,0))</f>
        <v>0.3</v>
      </c>
      <c r="AU886" s="20" cm="1">
        <f t="array" ref="AU886">INDEX($K:$P,ROW(),MATCH(AU$3,$K$2:$P$2,0))</f>
        <v>0.3</v>
      </c>
      <c r="AV886" s="20" cm="1">
        <f t="array" ref="AV886">INDEX($K:$P,ROW(),MATCH(AV$3,$K$2:$P$2,0))</f>
        <v>0.3</v>
      </c>
      <c r="AW886" s="20" cm="1">
        <f t="array" ref="AW886">INDEX($K:$P,ROW(),MATCH(AW$3,$K$2:$P$2,0))</f>
        <v>0.3</v>
      </c>
      <c r="AX886" s="20" cm="1">
        <f t="array" ref="AX886">INDEX($K:$P,ROW(),MATCH(AX$3,$K$2:$P$2,0))</f>
        <v>0.3</v>
      </c>
      <c r="AY886" s="20" cm="1">
        <f t="array" ref="AY886">INDEX($K:$P,ROW(),MATCH(AY$3,$K$2:$P$2,0))</f>
        <v>0.3</v>
      </c>
      <c r="AZ886" s="20" cm="1">
        <f t="array" ref="AZ886">INDEX($K:$P,ROW(),MATCH(AZ$3,$K$2:$P$2,0))</f>
        <v>0.3</v>
      </c>
      <c r="BA886" s="20" cm="1">
        <f t="array" ref="BA886">INDEX($K:$P,ROW(),MATCH(BA$3,$K$2:$P$2,0))</f>
        <v>0.3</v>
      </c>
      <c r="BB886" s="20" cm="1">
        <f t="array" ref="BB886">INDEX($K:$P,ROW(),MATCH(BB$3,$K$2:$P$2,0))</f>
        <v>0.3</v>
      </c>
      <c r="BC886" s="20" cm="1">
        <f t="array" ref="BC886">INDEX($K:$P,ROW(),MATCH(BC$3,$K$2:$P$2,0))</f>
        <v>0.3</v>
      </c>
      <c r="BD886" s="20" cm="1">
        <f t="array" ref="BD886">INDEX($K:$P,ROW(),MATCH(BD$3,$K$2:$P$2,0))</f>
        <v>0.3</v>
      </c>
      <c r="BE886" s="20" cm="1">
        <f t="array" ref="BE886">INDEX($K:$P,ROW(),MATCH(BE$3,$K$2:$P$2,0))</f>
        <v>0.3</v>
      </c>
      <c r="BF886" s="20" cm="1">
        <f t="array" ref="BF886">INDEX($K:$P,ROW(),MATCH(BF$3,$K$2:$P$2,0))</f>
        <v>0.3</v>
      </c>
      <c r="BG886" s="20" cm="1">
        <f t="array" ref="BG886">INDEX($K:$P,ROW(),MATCH(BG$3,$K$2:$P$2,0))</f>
        <v>0.3</v>
      </c>
      <c r="BH886" s="20" cm="1">
        <f t="array" ref="BH886">INDEX($K:$P,ROW(),MATCH(BH$3,$K$2:$P$2,0))</f>
        <v>0.3</v>
      </c>
      <c r="BI886" s="20" cm="1">
        <f t="array" ref="BI886">INDEX($K:$P,ROW(),MATCH(BI$3,$K$2:$P$2,0))</f>
        <v>0.3</v>
      </c>
      <c r="BJ886" s="20" cm="1">
        <f t="array" ref="BJ886">INDEX($K:$P,ROW(),MATCH(BJ$3,$K$2:$P$2,0))</f>
        <v>0.3</v>
      </c>
      <c r="BK886" s="20" cm="1">
        <f t="array" ref="BK886">INDEX($K:$P,ROW(),MATCH(BK$3,$K$2:$P$2,0))</f>
        <v>0.3</v>
      </c>
      <c r="BL886" s="20" cm="1">
        <f t="array" ref="BL886">INDEX($K:$P,ROW(),MATCH(BL$3,$K$2:$P$2,0))</f>
        <v>0.3</v>
      </c>
      <c r="BM886" s="20" cm="1">
        <f t="array" ref="BM886">INDEX($K:$P,ROW(),MATCH(BM$3,$K$2:$P$2,0))</f>
        <v>0.3</v>
      </c>
      <c r="BN886" s="20" cm="1">
        <f t="array" ref="BN886">INDEX($K:$P,ROW(),MATCH(BN$3,$K$2:$P$2,0))</f>
        <v>0.3</v>
      </c>
      <c r="BO886" s="20" cm="1">
        <f t="array" ref="BO886">INDEX($K:$P,ROW(),MATCH(BO$3,$K$2:$P$2,0))</f>
        <v>0.3</v>
      </c>
      <c r="BP886" s="20" cm="1">
        <f t="array" ref="BP886">INDEX($K:$P,ROW(),MATCH(BP$3,$K$2:$P$2,0))</f>
        <v>0.3</v>
      </c>
      <c r="BQ886" s="20" cm="1">
        <f t="array" ref="BQ886">INDEX($K:$P,ROW(),MATCH(BQ$3,$K$2:$P$2,0))</f>
        <v>0.3</v>
      </c>
      <c r="BR886" s="20" cm="1">
        <f t="array" ref="BR886">INDEX($K:$P,ROW(),MATCH(BR$3,$K$2:$P$2,0))</f>
        <v>0.3</v>
      </c>
      <c r="BS886" s="20" cm="1">
        <f t="array" ref="BS886">INDEX($K:$P,ROW(),MATCH(BS$3,$K$2:$P$2,0))</f>
        <v>0.3</v>
      </c>
      <c r="BT886" s="20" cm="1">
        <f t="array" ref="BT886">INDEX($K:$P,ROW(),MATCH(BT$3,$K$2:$P$2,0))</f>
        <v>0.3</v>
      </c>
      <c r="BU886" s="20" cm="1">
        <f t="array" ref="BU886">INDEX($K:$P,ROW(),MATCH(BU$3,$K$2:$P$2,0))</f>
        <v>0.3</v>
      </c>
      <c r="BV886" s="20" cm="1">
        <f t="array" ref="BV886">INDEX($K:$P,ROW(),MATCH(BV$3,$K$2:$P$2,0))</f>
        <v>0.3</v>
      </c>
      <c r="BW886" s="20" cm="1">
        <f t="array" ref="BW886">INDEX($K:$P,ROW(),MATCH(BW$3,$K$2:$P$2,0))</f>
        <v>0.3</v>
      </c>
      <c r="BX886" s="20" cm="1">
        <f t="array" ref="BX886">INDEX($K:$P,ROW(),MATCH(BX$3,$K$2:$P$2,0))</f>
        <v>0.3</v>
      </c>
      <c r="BY886" s="20" cm="1">
        <f t="array" ref="BY886">INDEX($K:$P,ROW(),MATCH(BY$3,$K$2:$P$2,0))</f>
        <v>0.3</v>
      </c>
      <c r="BZ886" s="20" cm="1">
        <f t="array" ref="BZ886">INDEX($K:$P,ROW(),MATCH(BZ$3,$K$2:$P$2,0))</f>
        <v>0.3</v>
      </c>
      <c r="CA886" s="20" cm="1">
        <f t="array" ref="CA886">INDEX($K:$P,ROW(),MATCH(CA$3,$K$2:$P$2,0))</f>
        <v>0.3</v>
      </c>
      <c r="CB886" s="20" cm="1">
        <f t="array" ref="CB886">INDEX($K:$P,ROW(),MATCH(CB$3,$K$2:$P$2,0))</f>
        <v>0.3</v>
      </c>
      <c r="CC886" s="20" cm="1">
        <f t="array" ref="CC886">INDEX($K:$P,ROW(),MATCH(CC$3,$K$2:$P$2,0))</f>
        <v>0.3</v>
      </c>
      <c r="CD886" s="20" cm="1">
        <f t="array" ref="CD886">INDEX($K:$P,ROW(),MATCH(CD$3,$K$2:$P$2,0))</f>
        <v>0.3</v>
      </c>
      <c r="CE886" s="20" cm="1">
        <f t="array" ref="CE886">INDEX($K:$P,ROW(),MATCH(CE$3,$K$2:$P$2,0))</f>
        <v>0.3</v>
      </c>
      <c r="CF886" s="20" cm="1">
        <f t="array" ref="CF886">INDEX($K:$P,ROW(),MATCH(CF$3,$K$2:$P$2,0))</f>
        <v>0.3</v>
      </c>
      <c r="CG886" s="20" cm="1">
        <f t="array" ref="CG886">INDEX($K:$P,ROW(),MATCH(CG$3,$K$2:$P$2,0))</f>
        <v>0.3</v>
      </c>
      <c r="CH886" s="20" cm="1">
        <f t="array" ref="CH886">INDEX($K:$P,ROW(),MATCH(CH$3,$K$2:$P$2,0))</f>
        <v>0.3</v>
      </c>
      <c r="CI886" s="20" cm="1">
        <f t="array" ref="CI886">INDEX($K:$P,ROW(),MATCH(CI$3,$K$2:$P$2,0))</f>
        <v>0.3</v>
      </c>
      <c r="CJ886" s="20" cm="1">
        <f t="array" ref="CJ886">INDEX($K:$P,ROW(),MATCH(CJ$3,$K$2:$P$2,0))</f>
        <v>0.3</v>
      </c>
      <c r="CK886" s="20" cm="1">
        <f t="array" ref="CK886">INDEX($K:$P,ROW(),MATCH(CK$3,$K$2:$P$2,0))</f>
        <v>0.3</v>
      </c>
      <c r="CL886" s="20" cm="1">
        <f t="array" ref="CL886">INDEX($K:$P,ROW(),MATCH(CL$3,$K$2:$P$2,0))</f>
        <v>0.3</v>
      </c>
      <c r="CM886" s="20" t="e" cm="1">
        <f t="array" ref="CM886">INDEX($K:$P,ROW(),MATCH(CM$3,$K$2:$P$2,0))</f>
        <v>#N/A</v>
      </c>
      <c r="CN886" s="20" t="e" cm="1">
        <f t="array" ref="CN886">INDEX($K:$P,ROW(),MATCH(CN$3,$K$2:$P$2,0))</f>
        <v>#N/A</v>
      </c>
      <c r="CO886" s="20" t="e" cm="1">
        <f t="array" ref="CO886">INDEX($K:$P,ROW(),MATCH(CO$3,$K$2:$P$2,0))</f>
        <v>#N/A</v>
      </c>
      <c r="CP886" s="20" t="e" cm="1">
        <f t="array" ref="CP886">INDEX($K:$P,ROW(),MATCH(CP$3,$K$2:$P$2,0))</f>
        <v>#N/A</v>
      </c>
      <c r="CQ886" s="20" t="e" cm="1">
        <f t="array" ref="CQ886">INDEX($K:$P,ROW(),MATCH(CQ$3,$K$2:$P$2,0))</f>
        <v>#N/A</v>
      </c>
      <c r="CR886" s="20" t="e" cm="1">
        <f t="array" ref="CR886">INDEX($K:$P,ROW(),MATCH(CR$3,$K$2:$P$2,0))</f>
        <v>#N/A</v>
      </c>
      <c r="CS886" s="20" t="e" cm="1">
        <f t="array" ref="CS886">INDEX($K:$P,ROW(),MATCH(CS$3,$K$2:$P$2,0))</f>
        <v>#N/A</v>
      </c>
      <c r="CT886" s="20" t="e" cm="1">
        <f t="array" ref="CT886">INDEX($K:$P,ROW(),MATCH(CT$3,$K$2:$P$2,0))</f>
        <v>#N/A</v>
      </c>
      <c r="CU886" s="20" t="e" cm="1">
        <f t="array" ref="CU886">INDEX($K:$P,ROW(),MATCH(CU$3,$K$2:$P$2,0))</f>
        <v>#N/A</v>
      </c>
      <c r="CV886" s="20" t="e" cm="1">
        <f t="array" ref="CV886">INDEX($K:$P,ROW(),MATCH(CV$3,$K$2:$P$2,0))</f>
        <v>#N/A</v>
      </c>
      <c r="CW886" s="20" t="e" cm="1">
        <f t="array" ref="CW886">INDEX($K:$P,ROW(),MATCH(CW$3,$K$2:$P$2,0))</f>
        <v>#N/A</v>
      </c>
      <c r="CX886" s="20" t="e" cm="1">
        <f t="array" ref="CX886">INDEX($K:$P,ROW(),MATCH(CX$3,$K$2:$P$2,0))</f>
        <v>#N/A</v>
      </c>
      <c r="CY886" s="20" t="e" cm="1">
        <f t="array" ref="CY886">INDEX($K:$P,ROW(),MATCH(CY$3,$K$2:$P$2,0))</f>
        <v>#N/A</v>
      </c>
      <c r="CZ886" s="20" t="e" cm="1">
        <f t="array" ref="CZ886">INDEX($K:$P,ROW(),MATCH(CZ$3,$K$2:$P$2,0))</f>
        <v>#N/A</v>
      </c>
      <c r="DA886" s="20" t="e" cm="1">
        <f t="array" ref="DA886">INDEX($K:$P,ROW(),MATCH(DA$3,$K$2:$P$2,0))</f>
        <v>#N/A</v>
      </c>
      <c r="DB886" s="20" t="e" cm="1">
        <f t="array" ref="DB886">INDEX($K:$P,ROW(),MATCH(DB$3,$K$2:$P$2,0))</f>
        <v>#N/A</v>
      </c>
      <c r="DC886" s="20" t="e" cm="1">
        <f t="array" ref="DC886">INDEX($K:$P,ROW(),MATCH(DC$3,$K$2:$P$2,0))</f>
        <v>#N/A</v>
      </c>
      <c r="DD886" s="20" t="e" cm="1">
        <f t="array" ref="DD886">INDEX($K:$P,ROW(),MATCH(DD$3,$K$2:$P$2,0))</f>
        <v>#N/A</v>
      </c>
      <c r="DE886" s="20" t="e" cm="1">
        <f t="array" ref="DE886">INDEX($K:$P,ROW(),MATCH(DE$3,$K$2:$P$2,0))</f>
        <v>#N/A</v>
      </c>
      <c r="DF886" s="20" t="e" cm="1">
        <f t="array" ref="DF886">INDEX($K:$P,ROW(),MATCH(DF$3,$K$2:$P$2,0))</f>
        <v>#N/A</v>
      </c>
      <c r="DG886" s="20" t="e" cm="1">
        <f t="array" ref="DG886">INDEX($K:$P,ROW(),MATCH(DG$3,$K$2:$P$2,0))</f>
        <v>#N/A</v>
      </c>
      <c r="DH886" s="20" t="e" cm="1">
        <f t="array" ref="DH886">INDEX($K:$P,ROW(),MATCH(DH$3,$K$2:$P$2,0))</f>
        <v>#N/A</v>
      </c>
      <c r="DI886" s="20" t="e" cm="1">
        <f t="array" ref="DI886">INDEX($K:$P,ROW(),MATCH(DI$3,$K$2:$P$2,0))</f>
        <v>#N/A</v>
      </c>
      <c r="DJ886" s="20" t="e" cm="1">
        <f t="array" ref="DJ886">INDEX($K:$P,ROW(),MATCH(DJ$3,$K$2:$P$2,0))</f>
        <v>#N/A</v>
      </c>
      <c r="DK886" s="20" t="e" cm="1">
        <f t="array" ref="DK886">INDEX($K:$P,ROW(),MATCH(DK$3,$K$2:$P$2,0))</f>
        <v>#N/A</v>
      </c>
      <c r="DL886" s="20" t="e" cm="1">
        <f t="array" ref="DL886">INDEX($K:$P,ROW(),MATCH(DL$3,$K$2:$P$2,0))</f>
        <v>#N/A</v>
      </c>
    </row>
    <row r="887" spans="4:116" x14ac:dyDescent="0.4">
      <c r="D887" t="s">
        <v>815</v>
      </c>
      <c r="E887" s="8" t="str">
        <f t="shared" si="1234"/>
        <v>887 LISTSALE-PV</v>
      </c>
      <c r="G887" s="145" t="s">
        <v>806</v>
      </c>
      <c r="H887" s="31"/>
      <c r="I887" s="73"/>
      <c r="J887" s="342"/>
      <c r="K887" s="342">
        <v>0.2</v>
      </c>
      <c r="L887" s="342">
        <v>0.2</v>
      </c>
      <c r="M887" s="342">
        <v>0.2</v>
      </c>
      <c r="N887" s="342">
        <v>0.2</v>
      </c>
      <c r="O887" s="342">
        <v>0.2</v>
      </c>
      <c r="P887" s="342">
        <v>0.2</v>
      </c>
      <c r="R887" s="33"/>
      <c r="S887" s="20" cm="1">
        <f t="array" ref="S887">INDEX($K:$P,ROW(),MATCH(S$3,$K$2:$P$2,0))</f>
        <v>0.2</v>
      </c>
      <c r="T887" s="20" cm="1">
        <f t="array" ref="T887">INDEX($K:$P,ROW(),MATCH(T$3,$K$2:$P$2,0))</f>
        <v>0.2</v>
      </c>
      <c r="U887" s="20" cm="1">
        <f t="array" ref="U887">INDEX($K:$P,ROW(),MATCH(U$3,$K$2:$P$2,0))</f>
        <v>0.2</v>
      </c>
      <c r="V887" s="20" cm="1">
        <f t="array" ref="V887">INDEX($K:$P,ROW(),MATCH(V$3,$K$2:$P$2,0))</f>
        <v>0.2</v>
      </c>
      <c r="W887" s="20" cm="1">
        <f t="array" ref="W887">INDEX($K:$P,ROW(),MATCH(W$3,$K$2:$P$2,0))</f>
        <v>0.2</v>
      </c>
      <c r="X887" s="20" cm="1">
        <f t="array" ref="X887">INDEX($K:$P,ROW(),MATCH(X$3,$K$2:$P$2,0))</f>
        <v>0.2</v>
      </c>
      <c r="Y887" s="20" cm="1">
        <f t="array" ref="Y887">INDEX($K:$P,ROW(),MATCH(Y$3,$K$2:$P$2,0))</f>
        <v>0.2</v>
      </c>
      <c r="Z887" s="20" cm="1">
        <f t="array" ref="Z887">INDEX($K:$P,ROW(),MATCH(Z$3,$K$2:$P$2,0))</f>
        <v>0.2</v>
      </c>
      <c r="AA887" s="20" cm="1">
        <f t="array" ref="AA887">INDEX($K:$P,ROW(),MATCH(AA$3,$K$2:$P$2,0))</f>
        <v>0.2</v>
      </c>
      <c r="AB887" s="20" cm="1">
        <f t="array" ref="AB887">INDEX($K:$P,ROW(),MATCH(AB$3,$K$2:$P$2,0))</f>
        <v>0.2</v>
      </c>
      <c r="AC887" s="20" cm="1">
        <f t="array" ref="AC887">INDEX($K:$P,ROW(),MATCH(AC$3,$K$2:$P$2,0))</f>
        <v>0.2</v>
      </c>
      <c r="AD887" s="20" cm="1">
        <f t="array" ref="AD887">INDEX($K:$P,ROW(),MATCH(AD$3,$K$2:$P$2,0))</f>
        <v>0.2</v>
      </c>
      <c r="AE887" s="20" cm="1">
        <f t="array" ref="AE887">INDEX($K:$P,ROW(),MATCH(AE$3,$K$2:$P$2,0))</f>
        <v>0.2</v>
      </c>
      <c r="AF887" s="20" cm="1">
        <f t="array" ref="AF887">INDEX($K:$P,ROW(),MATCH(AF$3,$K$2:$P$2,0))</f>
        <v>0.2</v>
      </c>
      <c r="AG887" s="20" cm="1">
        <f t="array" ref="AG887">INDEX($K:$P,ROW(),MATCH(AG$3,$K$2:$P$2,0))</f>
        <v>0.2</v>
      </c>
      <c r="AH887" s="20" cm="1">
        <f t="array" ref="AH887">INDEX($K:$P,ROW(),MATCH(AH$3,$K$2:$P$2,0))</f>
        <v>0.2</v>
      </c>
      <c r="AI887" s="20" cm="1">
        <f t="array" ref="AI887">INDEX($K:$P,ROW(),MATCH(AI$3,$K$2:$P$2,0))</f>
        <v>0.2</v>
      </c>
      <c r="AJ887" s="20" cm="1">
        <f t="array" ref="AJ887">INDEX($K:$P,ROW(),MATCH(AJ$3,$K$2:$P$2,0))</f>
        <v>0.2</v>
      </c>
      <c r="AK887" s="20" cm="1">
        <f t="array" ref="AK887">INDEX($K:$P,ROW(),MATCH(AK$3,$K$2:$P$2,0))</f>
        <v>0.2</v>
      </c>
      <c r="AL887" s="20" cm="1">
        <f t="array" ref="AL887">INDEX($K:$P,ROW(),MATCH(AL$3,$K$2:$P$2,0))</f>
        <v>0.2</v>
      </c>
      <c r="AM887" s="20" cm="1">
        <f t="array" ref="AM887">INDEX($K:$P,ROW(),MATCH(AM$3,$K$2:$P$2,0))</f>
        <v>0.2</v>
      </c>
      <c r="AN887" s="20" cm="1">
        <f t="array" ref="AN887">INDEX($K:$P,ROW(),MATCH(AN$3,$K$2:$P$2,0))</f>
        <v>0.2</v>
      </c>
      <c r="AO887" s="20" cm="1">
        <f t="array" ref="AO887">INDEX($K:$P,ROW(),MATCH(AO$3,$K$2:$P$2,0))</f>
        <v>0.2</v>
      </c>
      <c r="AP887" s="20" cm="1">
        <f t="array" ref="AP887">INDEX($K:$P,ROW(),MATCH(AP$3,$K$2:$P$2,0))</f>
        <v>0.2</v>
      </c>
      <c r="AQ887" s="20" cm="1">
        <f t="array" ref="AQ887">INDEX($K:$P,ROW(),MATCH(AQ$3,$K$2:$P$2,0))</f>
        <v>0.2</v>
      </c>
      <c r="AR887" s="20" cm="1">
        <f t="array" ref="AR887">INDEX($K:$P,ROW(),MATCH(AR$3,$K$2:$P$2,0))</f>
        <v>0.2</v>
      </c>
      <c r="AS887" s="20" cm="1">
        <f t="array" ref="AS887">INDEX($K:$P,ROW(),MATCH(AS$3,$K$2:$P$2,0))</f>
        <v>0.2</v>
      </c>
      <c r="AT887" s="20" cm="1">
        <f t="array" ref="AT887">INDEX($K:$P,ROW(),MATCH(AT$3,$K$2:$P$2,0))</f>
        <v>0.2</v>
      </c>
      <c r="AU887" s="20" cm="1">
        <f t="array" ref="AU887">INDEX($K:$P,ROW(),MATCH(AU$3,$K$2:$P$2,0))</f>
        <v>0.2</v>
      </c>
      <c r="AV887" s="20" cm="1">
        <f t="array" ref="AV887">INDEX($K:$P,ROW(),MATCH(AV$3,$K$2:$P$2,0))</f>
        <v>0.2</v>
      </c>
      <c r="AW887" s="20" cm="1">
        <f t="array" ref="AW887">INDEX($K:$P,ROW(),MATCH(AW$3,$K$2:$P$2,0))</f>
        <v>0.2</v>
      </c>
      <c r="AX887" s="20" cm="1">
        <f t="array" ref="AX887">INDEX($K:$P,ROW(),MATCH(AX$3,$K$2:$P$2,0))</f>
        <v>0.2</v>
      </c>
      <c r="AY887" s="20" cm="1">
        <f t="array" ref="AY887">INDEX($K:$P,ROW(),MATCH(AY$3,$K$2:$P$2,0))</f>
        <v>0.2</v>
      </c>
      <c r="AZ887" s="20" cm="1">
        <f t="array" ref="AZ887">INDEX($K:$P,ROW(),MATCH(AZ$3,$K$2:$P$2,0))</f>
        <v>0.2</v>
      </c>
      <c r="BA887" s="20" cm="1">
        <f t="array" ref="BA887">INDEX($K:$P,ROW(),MATCH(BA$3,$K$2:$P$2,0))</f>
        <v>0.2</v>
      </c>
      <c r="BB887" s="20" cm="1">
        <f t="array" ref="BB887">INDEX($K:$P,ROW(),MATCH(BB$3,$K$2:$P$2,0))</f>
        <v>0.2</v>
      </c>
      <c r="BC887" s="20" cm="1">
        <f t="array" ref="BC887">INDEX($K:$P,ROW(),MATCH(BC$3,$K$2:$P$2,0))</f>
        <v>0.2</v>
      </c>
      <c r="BD887" s="20" cm="1">
        <f t="array" ref="BD887">INDEX($K:$P,ROW(),MATCH(BD$3,$K$2:$P$2,0))</f>
        <v>0.2</v>
      </c>
      <c r="BE887" s="20" cm="1">
        <f t="array" ref="BE887">INDEX($K:$P,ROW(),MATCH(BE$3,$K$2:$P$2,0))</f>
        <v>0.2</v>
      </c>
      <c r="BF887" s="20" cm="1">
        <f t="array" ref="BF887">INDEX($K:$P,ROW(),MATCH(BF$3,$K$2:$P$2,0))</f>
        <v>0.2</v>
      </c>
      <c r="BG887" s="20" cm="1">
        <f t="array" ref="BG887">INDEX($K:$P,ROW(),MATCH(BG$3,$K$2:$P$2,0))</f>
        <v>0.2</v>
      </c>
      <c r="BH887" s="20" cm="1">
        <f t="array" ref="BH887">INDEX($K:$P,ROW(),MATCH(BH$3,$K$2:$P$2,0))</f>
        <v>0.2</v>
      </c>
      <c r="BI887" s="20" cm="1">
        <f t="array" ref="BI887">INDEX($K:$P,ROW(),MATCH(BI$3,$K$2:$P$2,0))</f>
        <v>0.2</v>
      </c>
      <c r="BJ887" s="20" cm="1">
        <f t="array" ref="BJ887">INDEX($K:$P,ROW(),MATCH(BJ$3,$K$2:$P$2,0))</f>
        <v>0.2</v>
      </c>
      <c r="BK887" s="20" cm="1">
        <f t="array" ref="BK887">INDEX($K:$P,ROW(),MATCH(BK$3,$K$2:$P$2,0))</f>
        <v>0.2</v>
      </c>
      <c r="BL887" s="20" cm="1">
        <f t="array" ref="BL887">INDEX($K:$P,ROW(),MATCH(BL$3,$K$2:$P$2,0))</f>
        <v>0.2</v>
      </c>
      <c r="BM887" s="20" cm="1">
        <f t="array" ref="BM887">INDEX($K:$P,ROW(),MATCH(BM$3,$K$2:$P$2,0))</f>
        <v>0.2</v>
      </c>
      <c r="BN887" s="20" cm="1">
        <f t="array" ref="BN887">INDEX($K:$P,ROW(),MATCH(BN$3,$K$2:$P$2,0))</f>
        <v>0.2</v>
      </c>
      <c r="BO887" s="20" cm="1">
        <f t="array" ref="BO887">INDEX($K:$P,ROW(),MATCH(BO$3,$K$2:$P$2,0))</f>
        <v>0.2</v>
      </c>
      <c r="BP887" s="20" cm="1">
        <f t="array" ref="BP887">INDEX($K:$P,ROW(),MATCH(BP$3,$K$2:$P$2,0))</f>
        <v>0.2</v>
      </c>
      <c r="BQ887" s="20" cm="1">
        <f t="array" ref="BQ887">INDEX($K:$P,ROW(),MATCH(BQ$3,$K$2:$P$2,0))</f>
        <v>0.2</v>
      </c>
      <c r="BR887" s="20" cm="1">
        <f t="array" ref="BR887">INDEX($K:$P,ROW(),MATCH(BR$3,$K$2:$P$2,0))</f>
        <v>0.2</v>
      </c>
      <c r="BS887" s="20" cm="1">
        <f t="array" ref="BS887">INDEX($K:$P,ROW(),MATCH(BS$3,$K$2:$P$2,0))</f>
        <v>0.2</v>
      </c>
      <c r="BT887" s="20" cm="1">
        <f t="array" ref="BT887">INDEX($K:$P,ROW(),MATCH(BT$3,$K$2:$P$2,0))</f>
        <v>0.2</v>
      </c>
      <c r="BU887" s="20" cm="1">
        <f t="array" ref="BU887">INDEX($K:$P,ROW(),MATCH(BU$3,$K$2:$P$2,0))</f>
        <v>0.2</v>
      </c>
      <c r="BV887" s="20" cm="1">
        <f t="array" ref="BV887">INDEX($K:$P,ROW(),MATCH(BV$3,$K$2:$P$2,0))</f>
        <v>0.2</v>
      </c>
      <c r="BW887" s="20" cm="1">
        <f t="array" ref="BW887">INDEX($K:$P,ROW(),MATCH(BW$3,$K$2:$P$2,0))</f>
        <v>0.2</v>
      </c>
      <c r="BX887" s="20" cm="1">
        <f t="array" ref="BX887">INDEX($K:$P,ROW(),MATCH(BX$3,$K$2:$P$2,0))</f>
        <v>0.2</v>
      </c>
      <c r="BY887" s="20" cm="1">
        <f t="array" ref="BY887">INDEX($K:$P,ROW(),MATCH(BY$3,$K$2:$P$2,0))</f>
        <v>0.2</v>
      </c>
      <c r="BZ887" s="20" cm="1">
        <f t="array" ref="BZ887">INDEX($K:$P,ROW(),MATCH(BZ$3,$K$2:$P$2,0))</f>
        <v>0.2</v>
      </c>
      <c r="CA887" s="20" cm="1">
        <f t="array" ref="CA887">INDEX($K:$P,ROW(),MATCH(CA$3,$K$2:$P$2,0))</f>
        <v>0.2</v>
      </c>
      <c r="CB887" s="20" cm="1">
        <f t="array" ref="CB887">INDEX($K:$P,ROW(),MATCH(CB$3,$K$2:$P$2,0))</f>
        <v>0.2</v>
      </c>
      <c r="CC887" s="20" cm="1">
        <f t="array" ref="CC887">INDEX($K:$P,ROW(),MATCH(CC$3,$K$2:$P$2,0))</f>
        <v>0.2</v>
      </c>
      <c r="CD887" s="20" cm="1">
        <f t="array" ref="CD887">INDEX($K:$P,ROW(),MATCH(CD$3,$K$2:$P$2,0))</f>
        <v>0.2</v>
      </c>
      <c r="CE887" s="20" cm="1">
        <f t="array" ref="CE887">INDEX($K:$P,ROW(),MATCH(CE$3,$K$2:$P$2,0))</f>
        <v>0.2</v>
      </c>
      <c r="CF887" s="20" cm="1">
        <f t="array" ref="CF887">INDEX($K:$P,ROW(),MATCH(CF$3,$K$2:$P$2,0))</f>
        <v>0.2</v>
      </c>
      <c r="CG887" s="20" cm="1">
        <f t="array" ref="CG887">INDEX($K:$P,ROW(),MATCH(CG$3,$K$2:$P$2,0))</f>
        <v>0.2</v>
      </c>
      <c r="CH887" s="20" cm="1">
        <f t="array" ref="CH887">INDEX($K:$P,ROW(),MATCH(CH$3,$K$2:$P$2,0))</f>
        <v>0.2</v>
      </c>
      <c r="CI887" s="20" cm="1">
        <f t="array" ref="CI887">INDEX($K:$P,ROW(),MATCH(CI$3,$K$2:$P$2,0))</f>
        <v>0.2</v>
      </c>
      <c r="CJ887" s="20" cm="1">
        <f t="array" ref="CJ887">INDEX($K:$P,ROW(),MATCH(CJ$3,$K$2:$P$2,0))</f>
        <v>0.2</v>
      </c>
      <c r="CK887" s="20" cm="1">
        <f t="array" ref="CK887">INDEX($K:$P,ROW(),MATCH(CK$3,$K$2:$P$2,0))</f>
        <v>0.2</v>
      </c>
      <c r="CL887" s="20" cm="1">
        <f t="array" ref="CL887">INDEX($K:$P,ROW(),MATCH(CL$3,$K$2:$P$2,0))</f>
        <v>0.2</v>
      </c>
      <c r="CM887" s="20" t="e" cm="1">
        <f t="array" ref="CM887">INDEX($K:$P,ROW(),MATCH(CM$3,$K$2:$P$2,0))</f>
        <v>#N/A</v>
      </c>
      <c r="CN887" s="20" t="e" cm="1">
        <f t="array" ref="CN887">INDEX($K:$P,ROW(),MATCH(CN$3,$K$2:$P$2,0))</f>
        <v>#N/A</v>
      </c>
      <c r="CO887" s="20" t="e" cm="1">
        <f t="array" ref="CO887">INDEX($K:$P,ROW(),MATCH(CO$3,$K$2:$P$2,0))</f>
        <v>#N/A</v>
      </c>
      <c r="CP887" s="20" t="e" cm="1">
        <f t="array" ref="CP887">INDEX($K:$P,ROW(),MATCH(CP$3,$K$2:$P$2,0))</f>
        <v>#N/A</v>
      </c>
      <c r="CQ887" s="20" t="e" cm="1">
        <f t="array" ref="CQ887">INDEX($K:$P,ROW(),MATCH(CQ$3,$K$2:$P$2,0))</f>
        <v>#N/A</v>
      </c>
      <c r="CR887" s="20" t="e" cm="1">
        <f t="array" ref="CR887">INDEX($K:$P,ROW(),MATCH(CR$3,$K$2:$P$2,0))</f>
        <v>#N/A</v>
      </c>
      <c r="CS887" s="20" t="e" cm="1">
        <f t="array" ref="CS887">INDEX($K:$P,ROW(),MATCH(CS$3,$K$2:$P$2,0))</f>
        <v>#N/A</v>
      </c>
      <c r="CT887" s="20" t="e" cm="1">
        <f t="array" ref="CT887">INDEX($K:$P,ROW(),MATCH(CT$3,$K$2:$P$2,0))</f>
        <v>#N/A</v>
      </c>
      <c r="CU887" s="20" t="e" cm="1">
        <f t="array" ref="CU887">INDEX($K:$P,ROW(),MATCH(CU$3,$K$2:$P$2,0))</f>
        <v>#N/A</v>
      </c>
      <c r="CV887" s="20" t="e" cm="1">
        <f t="array" ref="CV887">INDEX($K:$P,ROW(),MATCH(CV$3,$K$2:$P$2,0))</f>
        <v>#N/A</v>
      </c>
      <c r="CW887" s="20" t="e" cm="1">
        <f t="array" ref="CW887">INDEX($K:$P,ROW(),MATCH(CW$3,$K$2:$P$2,0))</f>
        <v>#N/A</v>
      </c>
      <c r="CX887" s="20" t="e" cm="1">
        <f t="array" ref="CX887">INDEX($K:$P,ROW(),MATCH(CX$3,$K$2:$P$2,0))</f>
        <v>#N/A</v>
      </c>
      <c r="CY887" s="20" t="e" cm="1">
        <f t="array" ref="CY887">INDEX($K:$P,ROW(),MATCH(CY$3,$K$2:$P$2,0))</f>
        <v>#N/A</v>
      </c>
      <c r="CZ887" s="20" t="e" cm="1">
        <f t="array" ref="CZ887">INDEX($K:$P,ROW(),MATCH(CZ$3,$K$2:$P$2,0))</f>
        <v>#N/A</v>
      </c>
      <c r="DA887" s="20" t="e" cm="1">
        <f t="array" ref="DA887">INDEX($K:$P,ROW(),MATCH(DA$3,$K$2:$P$2,0))</f>
        <v>#N/A</v>
      </c>
      <c r="DB887" s="20" t="e" cm="1">
        <f t="array" ref="DB887">INDEX($K:$P,ROW(),MATCH(DB$3,$K$2:$P$2,0))</f>
        <v>#N/A</v>
      </c>
      <c r="DC887" s="20" t="e" cm="1">
        <f t="array" ref="DC887">INDEX($K:$P,ROW(),MATCH(DC$3,$K$2:$P$2,0))</f>
        <v>#N/A</v>
      </c>
      <c r="DD887" s="20" t="e" cm="1">
        <f t="array" ref="DD887">INDEX($K:$P,ROW(),MATCH(DD$3,$K$2:$P$2,0))</f>
        <v>#N/A</v>
      </c>
      <c r="DE887" s="20" t="e" cm="1">
        <f t="array" ref="DE887">INDEX($K:$P,ROW(),MATCH(DE$3,$K$2:$P$2,0))</f>
        <v>#N/A</v>
      </c>
      <c r="DF887" s="20" t="e" cm="1">
        <f t="array" ref="DF887">INDEX($K:$P,ROW(),MATCH(DF$3,$K$2:$P$2,0))</f>
        <v>#N/A</v>
      </c>
      <c r="DG887" s="20" t="e" cm="1">
        <f t="array" ref="DG887">INDEX($K:$P,ROW(),MATCH(DG$3,$K$2:$P$2,0))</f>
        <v>#N/A</v>
      </c>
      <c r="DH887" s="20" t="e" cm="1">
        <f t="array" ref="DH887">INDEX($K:$P,ROW(),MATCH(DH$3,$K$2:$P$2,0))</f>
        <v>#N/A</v>
      </c>
      <c r="DI887" s="20" t="e" cm="1">
        <f t="array" ref="DI887">INDEX($K:$P,ROW(),MATCH(DI$3,$K$2:$P$2,0))</f>
        <v>#N/A</v>
      </c>
      <c r="DJ887" s="20" t="e" cm="1">
        <f t="array" ref="DJ887">INDEX($K:$P,ROW(),MATCH(DJ$3,$K$2:$P$2,0))</f>
        <v>#N/A</v>
      </c>
      <c r="DK887" s="20" t="e" cm="1">
        <f t="array" ref="DK887">INDEX($K:$P,ROW(),MATCH(DK$3,$K$2:$P$2,0))</f>
        <v>#N/A</v>
      </c>
      <c r="DL887" s="20" t="e" cm="1">
        <f t="array" ref="DL887">INDEX($K:$P,ROW(),MATCH(DL$3,$K$2:$P$2,0))</f>
        <v>#N/A</v>
      </c>
    </row>
    <row r="888" spans="4:116" x14ac:dyDescent="0.4">
      <c r="D888" t="s">
        <v>815</v>
      </c>
      <c r="E888" s="8" t="str">
        <f t="shared" si="1234"/>
        <v>888 LISTSALE-PV</v>
      </c>
      <c r="G888" s="127" t="str">
        <f>"# of "&amp;G932&amp;"s sold"</f>
        <v># of units sold</v>
      </c>
      <c r="H888" s="31"/>
      <c r="I888" s="73"/>
      <c r="J888" s="73"/>
      <c r="K888" s="58"/>
      <c r="L888" s="58"/>
      <c r="M888" s="58"/>
      <c r="N888" s="58"/>
      <c r="O888" s="58"/>
      <c r="P888" s="58"/>
      <c r="R888" s="33"/>
      <c r="CM888" s="8"/>
      <c r="CN888" s="8"/>
      <c r="CO888" s="8"/>
      <c r="CP888" s="8"/>
      <c r="CQ888" s="8"/>
      <c r="CR888" s="8"/>
      <c r="CS888" s="8"/>
      <c r="CT888" s="8"/>
      <c r="CU888" s="8"/>
      <c r="CV888" s="8"/>
      <c r="CW888" s="8"/>
      <c r="CX888" s="8"/>
      <c r="CY888" s="8"/>
      <c r="CZ888" s="8"/>
      <c r="DA888" s="8"/>
      <c r="DB888" s="8"/>
      <c r="DC888" s="8"/>
      <c r="DD888" s="8"/>
      <c r="DE888" s="8"/>
      <c r="DF888" s="8"/>
      <c r="DG888" s="8"/>
      <c r="DH888" s="8"/>
      <c r="DI888" s="8"/>
      <c r="DJ888" s="8"/>
      <c r="DK888" s="8"/>
      <c r="DL888" s="8"/>
    </row>
    <row r="889" spans="4:116" x14ac:dyDescent="0.4">
      <c r="D889" t="s">
        <v>815</v>
      </c>
      <c r="E889" s="8" t="str">
        <f t="shared" si="1234"/>
        <v>889 LISTSALE-PV</v>
      </c>
      <c r="G889" s="125"/>
      <c r="H889" s="31"/>
      <c r="I889" s="73"/>
      <c r="J889" s="73"/>
      <c r="K889" s="58"/>
      <c r="L889" s="58"/>
      <c r="M889" s="58"/>
      <c r="N889" s="58"/>
      <c r="O889" s="58"/>
      <c r="P889" s="58"/>
      <c r="R889" s="33"/>
      <c r="CM889" s="8"/>
      <c r="CN889" s="8"/>
      <c r="CO889" s="8"/>
      <c r="CP889" s="8"/>
      <c r="CQ889" s="8"/>
      <c r="CR889" s="8"/>
      <c r="CS889" s="8"/>
      <c r="CT889" s="8"/>
      <c r="CU889" s="8"/>
      <c r="CV889" s="8"/>
      <c r="CW889" s="8"/>
      <c r="CX889" s="8"/>
      <c r="CY889" s="8"/>
      <c r="CZ889" s="8"/>
      <c r="DA889" s="8"/>
      <c r="DB889" s="8"/>
      <c r="DC889" s="8"/>
      <c r="DD889" s="8"/>
      <c r="DE889" s="8"/>
      <c r="DF889" s="8"/>
      <c r="DG889" s="8"/>
      <c r="DH889" s="8"/>
      <c r="DI889" s="8"/>
      <c r="DJ889" s="8"/>
      <c r="DK889" s="8"/>
      <c r="DL889" s="8"/>
    </row>
    <row r="890" spans="4:116" x14ac:dyDescent="0.4">
      <c r="D890" t="s">
        <v>815</v>
      </c>
      <c r="E890" s="8" t="str">
        <f t="shared" si="1234"/>
        <v>890 LISTSALE-PV</v>
      </c>
      <c r="G890" s="95" t="s">
        <v>343</v>
      </c>
      <c r="H890" s="31"/>
      <c r="I890" s="73"/>
      <c r="J890" s="73"/>
      <c r="K890" s="58"/>
      <c r="L890" s="58"/>
      <c r="M890" s="58"/>
      <c r="N890" s="58"/>
      <c r="O890" s="58"/>
      <c r="P890" s="58"/>
      <c r="R890" s="33"/>
      <c r="CM890" s="8"/>
      <c r="CN890" s="8"/>
      <c r="CO890" s="8"/>
      <c r="CP890" s="8"/>
      <c r="CQ890" s="8"/>
      <c r="CR890" s="8"/>
      <c r="CS890" s="8"/>
      <c r="CT890" s="8"/>
      <c r="CU890" s="8"/>
      <c r="CV890" s="8"/>
      <c r="CW890" s="8"/>
      <c r="CX890" s="8"/>
      <c r="CY890" s="8"/>
      <c r="CZ890" s="8"/>
      <c r="DA890" s="8"/>
      <c r="DB890" s="8"/>
      <c r="DC890" s="8"/>
      <c r="DD890" s="8"/>
      <c r="DE890" s="8"/>
      <c r="DF890" s="8"/>
      <c r="DG890" s="8"/>
      <c r="DH890" s="8"/>
      <c r="DI890" s="8"/>
      <c r="DJ890" s="8"/>
      <c r="DK890" s="8"/>
      <c r="DL890" s="8"/>
    </row>
    <row r="891" spans="4:116" x14ac:dyDescent="0.4">
      <c r="D891" t="s">
        <v>815</v>
      </c>
      <c r="E891" s="8" t="str">
        <f t="shared" si="1234"/>
        <v>891 LISTSALE-PV</v>
      </c>
      <c r="G891" s="145" t="s">
        <v>519</v>
      </c>
      <c r="H891" s="31"/>
      <c r="I891" s="73"/>
      <c r="J891" s="73"/>
      <c r="K891" s="17">
        <f ca="1">SUMIF($3:$3,K$2,891:891)</f>
        <v>12000</v>
      </c>
      <c r="L891" s="17">
        <f ca="1">SUMIF($3:$3,L$2,891:891)</f>
        <v>12000</v>
      </c>
      <c r="M891" s="17">
        <f ca="1">SUMIF($3:$3,M$2,891:891)</f>
        <v>12000</v>
      </c>
      <c r="N891" s="17">
        <f ca="1">SUMIF($3:$3,N$2,891:891)</f>
        <v>12000</v>
      </c>
      <c r="O891" s="17">
        <f ca="1">SUMIF($3:$3,O$2,891:891)</f>
        <v>12000</v>
      </c>
      <c r="P891" s="17">
        <f ca="1">SUMIF($3:$3,P$2,891:891)</f>
        <v>12000</v>
      </c>
      <c r="R891" s="33"/>
      <c r="S891" s="15">
        <f ca="1">S883*S896</f>
        <v>1000</v>
      </c>
      <c r="T891" s="15">
        <f t="shared" ref="T891:CE891" ca="1" si="1235">T883*T896</f>
        <v>1000</v>
      </c>
      <c r="U891" s="15">
        <f t="shared" ca="1" si="1235"/>
        <v>1000</v>
      </c>
      <c r="V891" s="15">
        <f t="shared" ca="1" si="1235"/>
        <v>1000</v>
      </c>
      <c r="W891" s="15">
        <f t="shared" ca="1" si="1235"/>
        <v>1000</v>
      </c>
      <c r="X891" s="15">
        <f t="shared" ca="1" si="1235"/>
        <v>1000</v>
      </c>
      <c r="Y891" s="15">
        <f t="shared" ca="1" si="1235"/>
        <v>1000</v>
      </c>
      <c r="Z891" s="15">
        <f t="shared" ca="1" si="1235"/>
        <v>1000</v>
      </c>
      <c r="AA891" s="15">
        <f t="shared" ca="1" si="1235"/>
        <v>1000</v>
      </c>
      <c r="AB891" s="15">
        <f t="shared" ca="1" si="1235"/>
        <v>1000</v>
      </c>
      <c r="AC891" s="15">
        <f t="shared" ca="1" si="1235"/>
        <v>1000</v>
      </c>
      <c r="AD891" s="15">
        <f t="shared" ca="1" si="1235"/>
        <v>1000</v>
      </c>
      <c r="AE891" s="15">
        <f t="shared" ca="1" si="1235"/>
        <v>1000</v>
      </c>
      <c r="AF891" s="15">
        <f t="shared" ca="1" si="1235"/>
        <v>1000</v>
      </c>
      <c r="AG891" s="15">
        <f t="shared" ca="1" si="1235"/>
        <v>1000</v>
      </c>
      <c r="AH891" s="15">
        <f t="shared" ca="1" si="1235"/>
        <v>1000</v>
      </c>
      <c r="AI891" s="15">
        <f t="shared" ca="1" si="1235"/>
        <v>1000</v>
      </c>
      <c r="AJ891" s="15">
        <f t="shared" ca="1" si="1235"/>
        <v>1000</v>
      </c>
      <c r="AK891" s="15">
        <f t="shared" ca="1" si="1235"/>
        <v>1000</v>
      </c>
      <c r="AL891" s="15">
        <f t="shared" ca="1" si="1235"/>
        <v>1000</v>
      </c>
      <c r="AM891" s="15">
        <f t="shared" ca="1" si="1235"/>
        <v>1000</v>
      </c>
      <c r="AN891" s="15">
        <f t="shared" ca="1" si="1235"/>
        <v>1000</v>
      </c>
      <c r="AO891" s="15">
        <f t="shared" ca="1" si="1235"/>
        <v>1000</v>
      </c>
      <c r="AP891" s="15">
        <f t="shared" ca="1" si="1235"/>
        <v>1000</v>
      </c>
      <c r="AQ891" s="15">
        <f t="shared" ca="1" si="1235"/>
        <v>1000</v>
      </c>
      <c r="AR891" s="15">
        <f t="shared" ca="1" si="1235"/>
        <v>1000</v>
      </c>
      <c r="AS891" s="15">
        <f t="shared" ca="1" si="1235"/>
        <v>1000</v>
      </c>
      <c r="AT891" s="15">
        <f t="shared" ca="1" si="1235"/>
        <v>1000</v>
      </c>
      <c r="AU891" s="15">
        <f t="shared" ca="1" si="1235"/>
        <v>1000</v>
      </c>
      <c r="AV891" s="15">
        <f t="shared" ca="1" si="1235"/>
        <v>1000</v>
      </c>
      <c r="AW891" s="15">
        <f t="shared" ca="1" si="1235"/>
        <v>1000</v>
      </c>
      <c r="AX891" s="15">
        <f t="shared" ca="1" si="1235"/>
        <v>1000</v>
      </c>
      <c r="AY891" s="15">
        <f t="shared" ca="1" si="1235"/>
        <v>1000</v>
      </c>
      <c r="AZ891" s="15">
        <f t="shared" ca="1" si="1235"/>
        <v>1000</v>
      </c>
      <c r="BA891" s="15">
        <f t="shared" ca="1" si="1235"/>
        <v>1000</v>
      </c>
      <c r="BB891" s="15">
        <f t="shared" ca="1" si="1235"/>
        <v>1000</v>
      </c>
      <c r="BC891" s="15">
        <f t="shared" ca="1" si="1235"/>
        <v>1000</v>
      </c>
      <c r="BD891" s="15">
        <f t="shared" ca="1" si="1235"/>
        <v>1000</v>
      </c>
      <c r="BE891" s="15">
        <f t="shared" ca="1" si="1235"/>
        <v>1000</v>
      </c>
      <c r="BF891" s="15">
        <f t="shared" ca="1" si="1235"/>
        <v>1000</v>
      </c>
      <c r="BG891" s="15">
        <f t="shared" ca="1" si="1235"/>
        <v>1000</v>
      </c>
      <c r="BH891" s="15">
        <f t="shared" ca="1" si="1235"/>
        <v>1000</v>
      </c>
      <c r="BI891" s="15">
        <f t="shared" ca="1" si="1235"/>
        <v>1000</v>
      </c>
      <c r="BJ891" s="15">
        <f t="shared" ca="1" si="1235"/>
        <v>1000</v>
      </c>
      <c r="BK891" s="15">
        <f t="shared" ca="1" si="1235"/>
        <v>1000</v>
      </c>
      <c r="BL891" s="15">
        <f t="shared" ca="1" si="1235"/>
        <v>1000</v>
      </c>
      <c r="BM891" s="15">
        <f t="shared" ca="1" si="1235"/>
        <v>1000</v>
      </c>
      <c r="BN891" s="15">
        <f t="shared" ca="1" si="1235"/>
        <v>1000</v>
      </c>
      <c r="BO891" s="15">
        <f t="shared" ca="1" si="1235"/>
        <v>1000</v>
      </c>
      <c r="BP891" s="15">
        <f t="shared" ca="1" si="1235"/>
        <v>1000</v>
      </c>
      <c r="BQ891" s="15">
        <f t="shared" ca="1" si="1235"/>
        <v>1000</v>
      </c>
      <c r="BR891" s="15">
        <f t="shared" ca="1" si="1235"/>
        <v>1000</v>
      </c>
      <c r="BS891" s="15">
        <f t="shared" ca="1" si="1235"/>
        <v>1000</v>
      </c>
      <c r="BT891" s="15">
        <f t="shared" ca="1" si="1235"/>
        <v>1000</v>
      </c>
      <c r="BU891" s="15">
        <f t="shared" ca="1" si="1235"/>
        <v>1000</v>
      </c>
      <c r="BV891" s="15">
        <f t="shared" ca="1" si="1235"/>
        <v>1000</v>
      </c>
      <c r="BW891" s="15">
        <f t="shared" ca="1" si="1235"/>
        <v>1000</v>
      </c>
      <c r="BX891" s="15">
        <f t="shared" ca="1" si="1235"/>
        <v>1000</v>
      </c>
      <c r="BY891" s="15">
        <f t="shared" ca="1" si="1235"/>
        <v>1000</v>
      </c>
      <c r="BZ891" s="15">
        <f t="shared" ca="1" si="1235"/>
        <v>1000</v>
      </c>
      <c r="CA891" s="15">
        <f t="shared" ca="1" si="1235"/>
        <v>1000</v>
      </c>
      <c r="CB891" s="15">
        <f t="shared" ca="1" si="1235"/>
        <v>1000</v>
      </c>
      <c r="CC891" s="15">
        <f t="shared" ca="1" si="1235"/>
        <v>1000</v>
      </c>
      <c r="CD891" s="15">
        <f t="shared" ca="1" si="1235"/>
        <v>1000</v>
      </c>
      <c r="CE891" s="15">
        <f t="shared" ca="1" si="1235"/>
        <v>1000</v>
      </c>
      <c r="CF891" s="15">
        <f t="shared" ref="CF891:DL891" ca="1" si="1236">CF883*CF896</f>
        <v>1000</v>
      </c>
      <c r="CG891" s="15">
        <f t="shared" ca="1" si="1236"/>
        <v>1000</v>
      </c>
      <c r="CH891" s="15">
        <f t="shared" ca="1" si="1236"/>
        <v>1000</v>
      </c>
      <c r="CI891" s="15">
        <f t="shared" ca="1" si="1236"/>
        <v>1000</v>
      </c>
      <c r="CJ891" s="15">
        <f t="shared" ca="1" si="1236"/>
        <v>1000</v>
      </c>
      <c r="CK891" s="15">
        <f t="shared" ca="1" si="1236"/>
        <v>1000</v>
      </c>
      <c r="CL891" s="15">
        <f t="shared" ca="1" si="1236"/>
        <v>1000</v>
      </c>
      <c r="CM891" s="15" t="e">
        <f t="shared" ca="1" si="1236"/>
        <v>#N/A</v>
      </c>
      <c r="CN891" s="15" t="e">
        <f t="shared" ca="1" si="1236"/>
        <v>#N/A</v>
      </c>
      <c r="CO891" s="15" t="e">
        <f t="shared" ca="1" si="1236"/>
        <v>#N/A</v>
      </c>
      <c r="CP891" s="15" t="e">
        <f t="shared" ca="1" si="1236"/>
        <v>#N/A</v>
      </c>
      <c r="CQ891" s="15" t="e">
        <f t="shared" ca="1" si="1236"/>
        <v>#N/A</v>
      </c>
      <c r="CR891" s="15" t="e">
        <f t="shared" ca="1" si="1236"/>
        <v>#N/A</v>
      </c>
      <c r="CS891" s="15" t="e">
        <f t="shared" ca="1" si="1236"/>
        <v>#N/A</v>
      </c>
      <c r="CT891" s="15" t="e">
        <f t="shared" ca="1" si="1236"/>
        <v>#N/A</v>
      </c>
      <c r="CU891" s="15" t="e">
        <f t="shared" ca="1" si="1236"/>
        <v>#N/A</v>
      </c>
      <c r="CV891" s="15" t="e">
        <f t="shared" ca="1" si="1236"/>
        <v>#N/A</v>
      </c>
      <c r="CW891" s="15" t="e">
        <f t="shared" ca="1" si="1236"/>
        <v>#N/A</v>
      </c>
      <c r="CX891" s="15" t="e">
        <f t="shared" ca="1" si="1236"/>
        <v>#N/A</v>
      </c>
      <c r="CY891" s="15" t="e">
        <f t="shared" ca="1" si="1236"/>
        <v>#N/A</v>
      </c>
      <c r="CZ891" s="15" t="e">
        <f t="shared" ca="1" si="1236"/>
        <v>#N/A</v>
      </c>
      <c r="DA891" s="15" t="e">
        <f t="shared" ca="1" si="1236"/>
        <v>#N/A</v>
      </c>
      <c r="DB891" s="15" t="e">
        <f t="shared" ca="1" si="1236"/>
        <v>#N/A</v>
      </c>
      <c r="DC891" s="15" t="e">
        <f t="shared" ca="1" si="1236"/>
        <v>#N/A</v>
      </c>
      <c r="DD891" s="15" t="e">
        <f t="shared" ca="1" si="1236"/>
        <v>#N/A</v>
      </c>
      <c r="DE891" s="15" t="e">
        <f t="shared" ca="1" si="1236"/>
        <v>#N/A</v>
      </c>
      <c r="DF891" s="15" t="e">
        <f t="shared" ca="1" si="1236"/>
        <v>#N/A</v>
      </c>
      <c r="DG891" s="15" t="e">
        <f t="shared" ca="1" si="1236"/>
        <v>#N/A</v>
      </c>
      <c r="DH891" s="15" t="e">
        <f t="shared" ca="1" si="1236"/>
        <v>#N/A</v>
      </c>
      <c r="DI891" s="15" t="e">
        <f t="shared" ca="1" si="1236"/>
        <v>#N/A</v>
      </c>
      <c r="DJ891" s="15" t="e">
        <f t="shared" ca="1" si="1236"/>
        <v>#N/A</v>
      </c>
      <c r="DK891" s="15" t="e">
        <f t="shared" ca="1" si="1236"/>
        <v>#N/A</v>
      </c>
      <c r="DL891" s="15" t="e">
        <f t="shared" ca="1" si="1236"/>
        <v>#N/A</v>
      </c>
    </row>
    <row r="892" spans="4:116" x14ac:dyDescent="0.4">
      <c r="D892" t="s">
        <v>815</v>
      </c>
      <c r="E892" s="8" t="str">
        <f t="shared" si="1234"/>
        <v>892 LISTSALE-PV</v>
      </c>
      <c r="G892" s="145" t="s">
        <v>520</v>
      </c>
      <c r="H892" s="31"/>
      <c r="I892" s="73"/>
      <c r="J892" s="73"/>
      <c r="K892" s="17">
        <f ca="1">SUMIF($3:$3,K$2,892:892)</f>
        <v>12000</v>
      </c>
      <c r="L892" s="17">
        <f ca="1">SUMIF($3:$3,L$2,892:892)</f>
        <v>12000</v>
      </c>
      <c r="M892" s="17">
        <f ca="1">SUMIF($3:$3,M$2,892:892)</f>
        <v>12000</v>
      </c>
      <c r="N892" s="17">
        <f ca="1">SUMIF($3:$3,N$2,892:892)</f>
        <v>12000</v>
      </c>
      <c r="O892" s="17">
        <f ca="1">SUMIF($3:$3,O$2,892:892)</f>
        <v>12000</v>
      </c>
      <c r="P892" s="17">
        <f ca="1">SUMIF($3:$3,P$2,892:892)</f>
        <v>12000</v>
      </c>
      <c r="R892" s="33"/>
      <c r="S892" s="15">
        <f ca="1">S884*S896</f>
        <v>1000</v>
      </c>
      <c r="T892" s="15">
        <f t="shared" ref="T892:CE892" ca="1" si="1237">T884*T896</f>
        <v>1000</v>
      </c>
      <c r="U892" s="15">
        <f t="shared" ca="1" si="1237"/>
        <v>1000</v>
      </c>
      <c r="V892" s="15">
        <f t="shared" ca="1" si="1237"/>
        <v>1000</v>
      </c>
      <c r="W892" s="15">
        <f t="shared" ca="1" si="1237"/>
        <v>1000</v>
      </c>
      <c r="X892" s="15">
        <f t="shared" ca="1" si="1237"/>
        <v>1000</v>
      </c>
      <c r="Y892" s="15">
        <f t="shared" ca="1" si="1237"/>
        <v>1000</v>
      </c>
      <c r="Z892" s="15">
        <f t="shared" ca="1" si="1237"/>
        <v>1000</v>
      </c>
      <c r="AA892" s="15">
        <f t="shared" ca="1" si="1237"/>
        <v>1000</v>
      </c>
      <c r="AB892" s="15">
        <f t="shared" ca="1" si="1237"/>
        <v>1000</v>
      </c>
      <c r="AC892" s="15">
        <f t="shared" ca="1" si="1237"/>
        <v>1000</v>
      </c>
      <c r="AD892" s="15">
        <f t="shared" ca="1" si="1237"/>
        <v>1000</v>
      </c>
      <c r="AE892" s="15">
        <f t="shared" ca="1" si="1237"/>
        <v>1000</v>
      </c>
      <c r="AF892" s="15">
        <f t="shared" ca="1" si="1237"/>
        <v>1000</v>
      </c>
      <c r="AG892" s="15">
        <f t="shared" ca="1" si="1237"/>
        <v>1000</v>
      </c>
      <c r="AH892" s="15">
        <f t="shared" ca="1" si="1237"/>
        <v>1000</v>
      </c>
      <c r="AI892" s="15">
        <f t="shared" ca="1" si="1237"/>
        <v>1000</v>
      </c>
      <c r="AJ892" s="15">
        <f t="shared" ca="1" si="1237"/>
        <v>1000</v>
      </c>
      <c r="AK892" s="15">
        <f t="shared" ca="1" si="1237"/>
        <v>1000</v>
      </c>
      <c r="AL892" s="15">
        <f t="shared" ca="1" si="1237"/>
        <v>1000</v>
      </c>
      <c r="AM892" s="15">
        <f t="shared" ca="1" si="1237"/>
        <v>1000</v>
      </c>
      <c r="AN892" s="15">
        <f t="shared" ca="1" si="1237"/>
        <v>1000</v>
      </c>
      <c r="AO892" s="15">
        <f t="shared" ca="1" si="1237"/>
        <v>1000</v>
      </c>
      <c r="AP892" s="15">
        <f t="shared" ca="1" si="1237"/>
        <v>1000</v>
      </c>
      <c r="AQ892" s="15">
        <f t="shared" ca="1" si="1237"/>
        <v>1000</v>
      </c>
      <c r="AR892" s="15">
        <f t="shared" ca="1" si="1237"/>
        <v>1000</v>
      </c>
      <c r="AS892" s="15">
        <f t="shared" ca="1" si="1237"/>
        <v>1000</v>
      </c>
      <c r="AT892" s="15">
        <f t="shared" ca="1" si="1237"/>
        <v>1000</v>
      </c>
      <c r="AU892" s="15">
        <f t="shared" ca="1" si="1237"/>
        <v>1000</v>
      </c>
      <c r="AV892" s="15">
        <f t="shared" ca="1" si="1237"/>
        <v>1000</v>
      </c>
      <c r="AW892" s="15">
        <f t="shared" ca="1" si="1237"/>
        <v>1000</v>
      </c>
      <c r="AX892" s="15">
        <f t="shared" ca="1" si="1237"/>
        <v>1000</v>
      </c>
      <c r="AY892" s="15">
        <f t="shared" ca="1" si="1237"/>
        <v>1000</v>
      </c>
      <c r="AZ892" s="15">
        <f t="shared" ca="1" si="1237"/>
        <v>1000</v>
      </c>
      <c r="BA892" s="15">
        <f t="shared" ca="1" si="1237"/>
        <v>1000</v>
      </c>
      <c r="BB892" s="15">
        <f t="shared" ca="1" si="1237"/>
        <v>1000</v>
      </c>
      <c r="BC892" s="15">
        <f t="shared" ca="1" si="1237"/>
        <v>1000</v>
      </c>
      <c r="BD892" s="15">
        <f t="shared" ca="1" si="1237"/>
        <v>1000</v>
      </c>
      <c r="BE892" s="15">
        <f t="shared" ca="1" si="1237"/>
        <v>1000</v>
      </c>
      <c r="BF892" s="15">
        <f t="shared" ca="1" si="1237"/>
        <v>1000</v>
      </c>
      <c r="BG892" s="15">
        <f t="shared" ca="1" si="1237"/>
        <v>1000</v>
      </c>
      <c r="BH892" s="15">
        <f t="shared" ca="1" si="1237"/>
        <v>1000</v>
      </c>
      <c r="BI892" s="15">
        <f t="shared" ca="1" si="1237"/>
        <v>1000</v>
      </c>
      <c r="BJ892" s="15">
        <f t="shared" ca="1" si="1237"/>
        <v>1000</v>
      </c>
      <c r="BK892" s="15">
        <f t="shared" ca="1" si="1237"/>
        <v>1000</v>
      </c>
      <c r="BL892" s="15">
        <f t="shared" ca="1" si="1237"/>
        <v>1000</v>
      </c>
      <c r="BM892" s="15">
        <f t="shared" ca="1" si="1237"/>
        <v>1000</v>
      </c>
      <c r="BN892" s="15">
        <f t="shared" ca="1" si="1237"/>
        <v>1000</v>
      </c>
      <c r="BO892" s="15">
        <f t="shared" ca="1" si="1237"/>
        <v>1000</v>
      </c>
      <c r="BP892" s="15">
        <f t="shared" ca="1" si="1237"/>
        <v>1000</v>
      </c>
      <c r="BQ892" s="15">
        <f t="shared" ca="1" si="1237"/>
        <v>1000</v>
      </c>
      <c r="BR892" s="15">
        <f t="shared" ca="1" si="1237"/>
        <v>1000</v>
      </c>
      <c r="BS892" s="15">
        <f t="shared" ca="1" si="1237"/>
        <v>1000</v>
      </c>
      <c r="BT892" s="15">
        <f t="shared" ca="1" si="1237"/>
        <v>1000</v>
      </c>
      <c r="BU892" s="15">
        <f t="shared" ca="1" si="1237"/>
        <v>1000</v>
      </c>
      <c r="BV892" s="15">
        <f t="shared" ca="1" si="1237"/>
        <v>1000</v>
      </c>
      <c r="BW892" s="15">
        <f t="shared" ca="1" si="1237"/>
        <v>1000</v>
      </c>
      <c r="BX892" s="15">
        <f t="shared" ca="1" si="1237"/>
        <v>1000</v>
      </c>
      <c r="BY892" s="15">
        <f t="shared" ca="1" si="1237"/>
        <v>1000</v>
      </c>
      <c r="BZ892" s="15">
        <f t="shared" ca="1" si="1237"/>
        <v>1000</v>
      </c>
      <c r="CA892" s="15">
        <f t="shared" ca="1" si="1237"/>
        <v>1000</v>
      </c>
      <c r="CB892" s="15">
        <f t="shared" ca="1" si="1237"/>
        <v>1000</v>
      </c>
      <c r="CC892" s="15">
        <f t="shared" ca="1" si="1237"/>
        <v>1000</v>
      </c>
      <c r="CD892" s="15">
        <f t="shared" ca="1" si="1237"/>
        <v>1000</v>
      </c>
      <c r="CE892" s="15">
        <f t="shared" ca="1" si="1237"/>
        <v>1000</v>
      </c>
      <c r="CF892" s="15">
        <f t="shared" ref="CF892:DL892" ca="1" si="1238">CF884*CF896</f>
        <v>1000</v>
      </c>
      <c r="CG892" s="15">
        <f t="shared" ca="1" si="1238"/>
        <v>1000</v>
      </c>
      <c r="CH892" s="15">
        <f t="shared" ca="1" si="1238"/>
        <v>1000</v>
      </c>
      <c r="CI892" s="15">
        <f t="shared" ca="1" si="1238"/>
        <v>1000</v>
      </c>
      <c r="CJ892" s="15">
        <f t="shared" ca="1" si="1238"/>
        <v>1000</v>
      </c>
      <c r="CK892" s="15">
        <f t="shared" ca="1" si="1238"/>
        <v>1000</v>
      </c>
      <c r="CL892" s="15">
        <f t="shared" ca="1" si="1238"/>
        <v>1000</v>
      </c>
      <c r="CM892" s="15" t="e">
        <f t="shared" ca="1" si="1238"/>
        <v>#N/A</v>
      </c>
      <c r="CN892" s="15" t="e">
        <f t="shared" ca="1" si="1238"/>
        <v>#N/A</v>
      </c>
      <c r="CO892" s="15" t="e">
        <f t="shared" ca="1" si="1238"/>
        <v>#N/A</v>
      </c>
      <c r="CP892" s="15" t="e">
        <f t="shared" ca="1" si="1238"/>
        <v>#N/A</v>
      </c>
      <c r="CQ892" s="15" t="e">
        <f t="shared" ca="1" si="1238"/>
        <v>#N/A</v>
      </c>
      <c r="CR892" s="15" t="e">
        <f t="shared" ca="1" si="1238"/>
        <v>#N/A</v>
      </c>
      <c r="CS892" s="15" t="e">
        <f t="shared" ca="1" si="1238"/>
        <v>#N/A</v>
      </c>
      <c r="CT892" s="15" t="e">
        <f t="shared" ca="1" si="1238"/>
        <v>#N/A</v>
      </c>
      <c r="CU892" s="15" t="e">
        <f t="shared" ca="1" si="1238"/>
        <v>#N/A</v>
      </c>
      <c r="CV892" s="15" t="e">
        <f t="shared" ca="1" si="1238"/>
        <v>#N/A</v>
      </c>
      <c r="CW892" s="15" t="e">
        <f t="shared" ca="1" si="1238"/>
        <v>#N/A</v>
      </c>
      <c r="CX892" s="15" t="e">
        <f t="shared" ca="1" si="1238"/>
        <v>#N/A</v>
      </c>
      <c r="CY892" s="15" t="e">
        <f t="shared" ca="1" si="1238"/>
        <v>#N/A</v>
      </c>
      <c r="CZ892" s="15" t="e">
        <f t="shared" ca="1" si="1238"/>
        <v>#N/A</v>
      </c>
      <c r="DA892" s="15" t="e">
        <f t="shared" ca="1" si="1238"/>
        <v>#N/A</v>
      </c>
      <c r="DB892" s="15" t="e">
        <f t="shared" ca="1" si="1238"/>
        <v>#N/A</v>
      </c>
      <c r="DC892" s="15" t="e">
        <f t="shared" ca="1" si="1238"/>
        <v>#N/A</v>
      </c>
      <c r="DD892" s="15" t="e">
        <f t="shared" ca="1" si="1238"/>
        <v>#N/A</v>
      </c>
      <c r="DE892" s="15" t="e">
        <f t="shared" ca="1" si="1238"/>
        <v>#N/A</v>
      </c>
      <c r="DF892" s="15" t="e">
        <f t="shared" ca="1" si="1238"/>
        <v>#N/A</v>
      </c>
      <c r="DG892" s="15" t="e">
        <f t="shared" ca="1" si="1238"/>
        <v>#N/A</v>
      </c>
      <c r="DH892" s="15" t="e">
        <f t="shared" ca="1" si="1238"/>
        <v>#N/A</v>
      </c>
      <c r="DI892" s="15" t="e">
        <f t="shared" ca="1" si="1238"/>
        <v>#N/A</v>
      </c>
      <c r="DJ892" s="15" t="e">
        <f t="shared" ca="1" si="1238"/>
        <v>#N/A</v>
      </c>
      <c r="DK892" s="15" t="e">
        <f t="shared" ca="1" si="1238"/>
        <v>#N/A</v>
      </c>
      <c r="DL892" s="15" t="e">
        <f t="shared" ca="1" si="1238"/>
        <v>#N/A</v>
      </c>
    </row>
    <row r="893" spans="4:116" x14ac:dyDescent="0.4">
      <c r="D893" t="s">
        <v>815</v>
      </c>
      <c r="E893" s="8" t="str">
        <f t="shared" si="1234"/>
        <v>893 LISTSALE-PV</v>
      </c>
      <c r="G893" s="145" t="s">
        <v>804</v>
      </c>
      <c r="H893" s="31"/>
      <c r="I893" s="73"/>
      <c r="J893" s="73"/>
      <c r="K893" s="17">
        <f ca="1">SUMIF($3:$3,K$2,893:893)</f>
        <v>6000</v>
      </c>
      <c r="L893" s="17">
        <f ca="1">SUMIF($3:$3,L$2,893:893)</f>
        <v>6000</v>
      </c>
      <c r="M893" s="17">
        <f ca="1">SUMIF($3:$3,M$2,893:893)</f>
        <v>6000</v>
      </c>
      <c r="N893" s="17">
        <f ca="1">SUMIF($3:$3,N$2,893:893)</f>
        <v>6000</v>
      </c>
      <c r="O893" s="17">
        <f ca="1">SUMIF($3:$3,O$2,893:893)</f>
        <v>6000</v>
      </c>
      <c r="P893" s="17">
        <f ca="1">SUMIF($3:$3,P$2,893:893)</f>
        <v>6000</v>
      </c>
      <c r="R893" s="33"/>
      <c r="S893" s="15">
        <f ca="1">S885*S896</f>
        <v>500</v>
      </c>
      <c r="T893" s="15">
        <f t="shared" ref="T893:CE893" ca="1" si="1239">T885*T896</f>
        <v>500</v>
      </c>
      <c r="U893" s="15">
        <f t="shared" ca="1" si="1239"/>
        <v>500</v>
      </c>
      <c r="V893" s="15">
        <f t="shared" ca="1" si="1239"/>
        <v>500</v>
      </c>
      <c r="W893" s="15">
        <f t="shared" ca="1" si="1239"/>
        <v>500</v>
      </c>
      <c r="X893" s="15">
        <f t="shared" ca="1" si="1239"/>
        <v>500</v>
      </c>
      <c r="Y893" s="15">
        <f t="shared" ca="1" si="1239"/>
        <v>500</v>
      </c>
      <c r="Z893" s="15">
        <f t="shared" ca="1" si="1239"/>
        <v>500</v>
      </c>
      <c r="AA893" s="15">
        <f t="shared" ca="1" si="1239"/>
        <v>500</v>
      </c>
      <c r="AB893" s="15">
        <f t="shared" ca="1" si="1239"/>
        <v>500</v>
      </c>
      <c r="AC893" s="15">
        <f t="shared" ca="1" si="1239"/>
        <v>500</v>
      </c>
      <c r="AD893" s="15">
        <f t="shared" ca="1" si="1239"/>
        <v>500</v>
      </c>
      <c r="AE893" s="15">
        <f t="shared" ca="1" si="1239"/>
        <v>500</v>
      </c>
      <c r="AF893" s="15">
        <f t="shared" ca="1" si="1239"/>
        <v>500</v>
      </c>
      <c r="AG893" s="15">
        <f t="shared" ca="1" si="1239"/>
        <v>500</v>
      </c>
      <c r="AH893" s="15">
        <f t="shared" ca="1" si="1239"/>
        <v>500</v>
      </c>
      <c r="AI893" s="15">
        <f t="shared" ca="1" si="1239"/>
        <v>500</v>
      </c>
      <c r="AJ893" s="15">
        <f t="shared" ca="1" si="1239"/>
        <v>500</v>
      </c>
      <c r="AK893" s="15">
        <f t="shared" ca="1" si="1239"/>
        <v>500</v>
      </c>
      <c r="AL893" s="15">
        <f t="shared" ca="1" si="1239"/>
        <v>500</v>
      </c>
      <c r="AM893" s="15">
        <f t="shared" ca="1" si="1239"/>
        <v>500</v>
      </c>
      <c r="AN893" s="15">
        <f t="shared" ca="1" si="1239"/>
        <v>500</v>
      </c>
      <c r="AO893" s="15">
        <f t="shared" ca="1" si="1239"/>
        <v>500</v>
      </c>
      <c r="AP893" s="15">
        <f t="shared" ca="1" si="1239"/>
        <v>500</v>
      </c>
      <c r="AQ893" s="15">
        <f t="shared" ca="1" si="1239"/>
        <v>500</v>
      </c>
      <c r="AR893" s="15">
        <f t="shared" ca="1" si="1239"/>
        <v>500</v>
      </c>
      <c r="AS893" s="15">
        <f t="shared" ca="1" si="1239"/>
        <v>500</v>
      </c>
      <c r="AT893" s="15">
        <f t="shared" ca="1" si="1239"/>
        <v>500</v>
      </c>
      <c r="AU893" s="15">
        <f t="shared" ca="1" si="1239"/>
        <v>500</v>
      </c>
      <c r="AV893" s="15">
        <f t="shared" ca="1" si="1239"/>
        <v>500</v>
      </c>
      <c r="AW893" s="15">
        <f t="shared" ca="1" si="1239"/>
        <v>500</v>
      </c>
      <c r="AX893" s="15">
        <f t="shared" ca="1" si="1239"/>
        <v>500</v>
      </c>
      <c r="AY893" s="15">
        <f t="shared" ca="1" si="1239"/>
        <v>500</v>
      </c>
      <c r="AZ893" s="15">
        <f t="shared" ca="1" si="1239"/>
        <v>500</v>
      </c>
      <c r="BA893" s="15">
        <f t="shared" ca="1" si="1239"/>
        <v>500</v>
      </c>
      <c r="BB893" s="15">
        <f t="shared" ca="1" si="1239"/>
        <v>500</v>
      </c>
      <c r="BC893" s="15">
        <f t="shared" ca="1" si="1239"/>
        <v>500</v>
      </c>
      <c r="BD893" s="15">
        <f t="shared" ca="1" si="1239"/>
        <v>500</v>
      </c>
      <c r="BE893" s="15">
        <f t="shared" ca="1" si="1239"/>
        <v>500</v>
      </c>
      <c r="BF893" s="15">
        <f t="shared" ca="1" si="1239"/>
        <v>500</v>
      </c>
      <c r="BG893" s="15">
        <f t="shared" ca="1" si="1239"/>
        <v>500</v>
      </c>
      <c r="BH893" s="15">
        <f t="shared" ca="1" si="1239"/>
        <v>500</v>
      </c>
      <c r="BI893" s="15">
        <f t="shared" ca="1" si="1239"/>
        <v>500</v>
      </c>
      <c r="BJ893" s="15">
        <f t="shared" ca="1" si="1239"/>
        <v>500</v>
      </c>
      <c r="BK893" s="15">
        <f t="shared" ca="1" si="1239"/>
        <v>500</v>
      </c>
      <c r="BL893" s="15">
        <f t="shared" ca="1" si="1239"/>
        <v>500</v>
      </c>
      <c r="BM893" s="15">
        <f t="shared" ca="1" si="1239"/>
        <v>500</v>
      </c>
      <c r="BN893" s="15">
        <f t="shared" ca="1" si="1239"/>
        <v>500</v>
      </c>
      <c r="BO893" s="15">
        <f t="shared" ca="1" si="1239"/>
        <v>500</v>
      </c>
      <c r="BP893" s="15">
        <f t="shared" ca="1" si="1239"/>
        <v>500</v>
      </c>
      <c r="BQ893" s="15">
        <f t="shared" ca="1" si="1239"/>
        <v>500</v>
      </c>
      <c r="BR893" s="15">
        <f t="shared" ca="1" si="1239"/>
        <v>500</v>
      </c>
      <c r="BS893" s="15">
        <f t="shared" ca="1" si="1239"/>
        <v>500</v>
      </c>
      <c r="BT893" s="15">
        <f t="shared" ca="1" si="1239"/>
        <v>500</v>
      </c>
      <c r="BU893" s="15">
        <f t="shared" ca="1" si="1239"/>
        <v>500</v>
      </c>
      <c r="BV893" s="15">
        <f t="shared" ca="1" si="1239"/>
        <v>500</v>
      </c>
      <c r="BW893" s="15">
        <f t="shared" ca="1" si="1239"/>
        <v>500</v>
      </c>
      <c r="BX893" s="15">
        <f t="shared" ca="1" si="1239"/>
        <v>500</v>
      </c>
      <c r="BY893" s="15">
        <f t="shared" ca="1" si="1239"/>
        <v>500</v>
      </c>
      <c r="BZ893" s="15">
        <f t="shared" ca="1" si="1239"/>
        <v>500</v>
      </c>
      <c r="CA893" s="15">
        <f t="shared" ca="1" si="1239"/>
        <v>500</v>
      </c>
      <c r="CB893" s="15">
        <f t="shared" ca="1" si="1239"/>
        <v>500</v>
      </c>
      <c r="CC893" s="15">
        <f t="shared" ca="1" si="1239"/>
        <v>500</v>
      </c>
      <c r="CD893" s="15">
        <f t="shared" ca="1" si="1239"/>
        <v>500</v>
      </c>
      <c r="CE893" s="15">
        <f t="shared" ca="1" si="1239"/>
        <v>500</v>
      </c>
      <c r="CF893" s="15">
        <f t="shared" ref="CF893:DL893" ca="1" si="1240">CF885*CF896</f>
        <v>500</v>
      </c>
      <c r="CG893" s="15">
        <f t="shared" ca="1" si="1240"/>
        <v>500</v>
      </c>
      <c r="CH893" s="15">
        <f t="shared" ca="1" si="1240"/>
        <v>500</v>
      </c>
      <c r="CI893" s="15">
        <f t="shared" ca="1" si="1240"/>
        <v>500</v>
      </c>
      <c r="CJ893" s="15">
        <f t="shared" ca="1" si="1240"/>
        <v>500</v>
      </c>
      <c r="CK893" s="15">
        <f t="shared" ca="1" si="1240"/>
        <v>500</v>
      </c>
      <c r="CL893" s="15">
        <f t="shared" ca="1" si="1240"/>
        <v>500</v>
      </c>
      <c r="CM893" s="15" t="e">
        <f t="shared" ca="1" si="1240"/>
        <v>#N/A</v>
      </c>
      <c r="CN893" s="15" t="e">
        <f t="shared" ca="1" si="1240"/>
        <v>#N/A</v>
      </c>
      <c r="CO893" s="15" t="e">
        <f t="shared" ca="1" si="1240"/>
        <v>#N/A</v>
      </c>
      <c r="CP893" s="15" t="e">
        <f t="shared" ca="1" si="1240"/>
        <v>#N/A</v>
      </c>
      <c r="CQ893" s="15" t="e">
        <f t="shared" ca="1" si="1240"/>
        <v>#N/A</v>
      </c>
      <c r="CR893" s="15" t="e">
        <f t="shared" ca="1" si="1240"/>
        <v>#N/A</v>
      </c>
      <c r="CS893" s="15" t="e">
        <f t="shared" ca="1" si="1240"/>
        <v>#N/A</v>
      </c>
      <c r="CT893" s="15" t="e">
        <f t="shared" ca="1" si="1240"/>
        <v>#N/A</v>
      </c>
      <c r="CU893" s="15" t="e">
        <f t="shared" ca="1" si="1240"/>
        <v>#N/A</v>
      </c>
      <c r="CV893" s="15" t="e">
        <f t="shared" ca="1" si="1240"/>
        <v>#N/A</v>
      </c>
      <c r="CW893" s="15" t="e">
        <f t="shared" ca="1" si="1240"/>
        <v>#N/A</v>
      </c>
      <c r="CX893" s="15" t="e">
        <f t="shared" ca="1" si="1240"/>
        <v>#N/A</v>
      </c>
      <c r="CY893" s="15" t="e">
        <f t="shared" ca="1" si="1240"/>
        <v>#N/A</v>
      </c>
      <c r="CZ893" s="15" t="e">
        <f t="shared" ca="1" si="1240"/>
        <v>#N/A</v>
      </c>
      <c r="DA893" s="15" t="e">
        <f t="shared" ca="1" si="1240"/>
        <v>#N/A</v>
      </c>
      <c r="DB893" s="15" t="e">
        <f t="shared" ca="1" si="1240"/>
        <v>#N/A</v>
      </c>
      <c r="DC893" s="15" t="e">
        <f t="shared" ca="1" si="1240"/>
        <v>#N/A</v>
      </c>
      <c r="DD893" s="15" t="e">
        <f t="shared" ca="1" si="1240"/>
        <v>#N/A</v>
      </c>
      <c r="DE893" s="15" t="e">
        <f t="shared" ca="1" si="1240"/>
        <v>#N/A</v>
      </c>
      <c r="DF893" s="15" t="e">
        <f t="shared" ca="1" si="1240"/>
        <v>#N/A</v>
      </c>
      <c r="DG893" s="15" t="e">
        <f t="shared" ca="1" si="1240"/>
        <v>#N/A</v>
      </c>
      <c r="DH893" s="15" t="e">
        <f t="shared" ca="1" si="1240"/>
        <v>#N/A</v>
      </c>
      <c r="DI893" s="15" t="e">
        <f t="shared" ca="1" si="1240"/>
        <v>#N/A</v>
      </c>
      <c r="DJ893" s="15" t="e">
        <f t="shared" ca="1" si="1240"/>
        <v>#N/A</v>
      </c>
      <c r="DK893" s="15" t="e">
        <f t="shared" ca="1" si="1240"/>
        <v>#N/A</v>
      </c>
      <c r="DL893" s="15" t="e">
        <f t="shared" ca="1" si="1240"/>
        <v>#N/A</v>
      </c>
    </row>
    <row r="894" spans="4:116" x14ac:dyDescent="0.4">
      <c r="D894" t="s">
        <v>815</v>
      </c>
      <c r="E894" s="8" t="str">
        <f t="shared" si="1234"/>
        <v>894 LISTSALE-PV</v>
      </c>
      <c r="G894" s="145" t="s">
        <v>805</v>
      </c>
      <c r="H894" s="31"/>
      <c r="I894" s="73"/>
      <c r="J894" s="73"/>
      <c r="K894" s="17">
        <f ca="1">SUMIF($3:$3,K$2,894:894)</f>
        <v>18000</v>
      </c>
      <c r="L894" s="17">
        <f ca="1">SUMIF($3:$3,L$2,894:894)</f>
        <v>18000</v>
      </c>
      <c r="M894" s="17">
        <f ca="1">SUMIF($3:$3,M$2,894:894)</f>
        <v>18000</v>
      </c>
      <c r="N894" s="17">
        <f ca="1">SUMIF($3:$3,N$2,894:894)</f>
        <v>18000</v>
      </c>
      <c r="O894" s="17">
        <f ca="1">SUMIF($3:$3,O$2,894:894)</f>
        <v>18000</v>
      </c>
      <c r="P894" s="17">
        <f ca="1">SUMIF($3:$3,P$2,894:894)</f>
        <v>18000</v>
      </c>
      <c r="R894" s="33"/>
      <c r="S894" s="15">
        <f ca="1">S886*S896</f>
        <v>1500</v>
      </c>
      <c r="T894" s="15">
        <f t="shared" ref="T894:CE894" ca="1" si="1241">T886*T896</f>
        <v>1500</v>
      </c>
      <c r="U894" s="15">
        <f t="shared" ca="1" si="1241"/>
        <v>1500</v>
      </c>
      <c r="V894" s="15">
        <f t="shared" ca="1" si="1241"/>
        <v>1500</v>
      </c>
      <c r="W894" s="15">
        <f t="shared" ca="1" si="1241"/>
        <v>1500</v>
      </c>
      <c r="X894" s="15">
        <f t="shared" ca="1" si="1241"/>
        <v>1500</v>
      </c>
      <c r="Y894" s="15">
        <f t="shared" ca="1" si="1241"/>
        <v>1500</v>
      </c>
      <c r="Z894" s="15">
        <f t="shared" ca="1" si="1241"/>
        <v>1500</v>
      </c>
      <c r="AA894" s="15">
        <f t="shared" ca="1" si="1241"/>
        <v>1500</v>
      </c>
      <c r="AB894" s="15">
        <f t="shared" ca="1" si="1241"/>
        <v>1500</v>
      </c>
      <c r="AC894" s="15">
        <f t="shared" ca="1" si="1241"/>
        <v>1500</v>
      </c>
      <c r="AD894" s="15">
        <f t="shared" ca="1" si="1241"/>
        <v>1500</v>
      </c>
      <c r="AE894" s="15">
        <f t="shared" ca="1" si="1241"/>
        <v>1500</v>
      </c>
      <c r="AF894" s="15">
        <f t="shared" ca="1" si="1241"/>
        <v>1500</v>
      </c>
      <c r="AG894" s="15">
        <f t="shared" ca="1" si="1241"/>
        <v>1500</v>
      </c>
      <c r="AH894" s="15">
        <f t="shared" ca="1" si="1241"/>
        <v>1500</v>
      </c>
      <c r="AI894" s="15">
        <f t="shared" ca="1" si="1241"/>
        <v>1500</v>
      </c>
      <c r="AJ894" s="15">
        <f t="shared" ca="1" si="1241"/>
        <v>1500</v>
      </c>
      <c r="AK894" s="15">
        <f t="shared" ca="1" si="1241"/>
        <v>1500</v>
      </c>
      <c r="AL894" s="15">
        <f t="shared" ca="1" si="1241"/>
        <v>1500</v>
      </c>
      <c r="AM894" s="15">
        <f t="shared" ca="1" si="1241"/>
        <v>1500</v>
      </c>
      <c r="AN894" s="15">
        <f t="shared" ca="1" si="1241"/>
        <v>1500</v>
      </c>
      <c r="AO894" s="15">
        <f t="shared" ca="1" si="1241"/>
        <v>1500</v>
      </c>
      <c r="AP894" s="15">
        <f t="shared" ca="1" si="1241"/>
        <v>1500</v>
      </c>
      <c r="AQ894" s="15">
        <f t="shared" ca="1" si="1241"/>
        <v>1500</v>
      </c>
      <c r="AR894" s="15">
        <f t="shared" ca="1" si="1241"/>
        <v>1500</v>
      </c>
      <c r="AS894" s="15">
        <f t="shared" ca="1" si="1241"/>
        <v>1500</v>
      </c>
      <c r="AT894" s="15">
        <f t="shared" ca="1" si="1241"/>
        <v>1500</v>
      </c>
      <c r="AU894" s="15">
        <f t="shared" ca="1" si="1241"/>
        <v>1500</v>
      </c>
      <c r="AV894" s="15">
        <f t="shared" ca="1" si="1241"/>
        <v>1500</v>
      </c>
      <c r="AW894" s="15">
        <f t="shared" ca="1" si="1241"/>
        <v>1500</v>
      </c>
      <c r="AX894" s="15">
        <f t="shared" ca="1" si="1241"/>
        <v>1500</v>
      </c>
      <c r="AY894" s="15">
        <f t="shared" ca="1" si="1241"/>
        <v>1500</v>
      </c>
      <c r="AZ894" s="15">
        <f t="shared" ca="1" si="1241"/>
        <v>1500</v>
      </c>
      <c r="BA894" s="15">
        <f t="shared" ca="1" si="1241"/>
        <v>1500</v>
      </c>
      <c r="BB894" s="15">
        <f t="shared" ca="1" si="1241"/>
        <v>1500</v>
      </c>
      <c r="BC894" s="15">
        <f t="shared" ca="1" si="1241"/>
        <v>1500</v>
      </c>
      <c r="BD894" s="15">
        <f t="shared" ca="1" si="1241"/>
        <v>1500</v>
      </c>
      <c r="BE894" s="15">
        <f t="shared" ca="1" si="1241"/>
        <v>1500</v>
      </c>
      <c r="BF894" s="15">
        <f t="shared" ca="1" si="1241"/>
        <v>1500</v>
      </c>
      <c r="BG894" s="15">
        <f t="shared" ca="1" si="1241"/>
        <v>1500</v>
      </c>
      <c r="BH894" s="15">
        <f t="shared" ca="1" si="1241"/>
        <v>1500</v>
      </c>
      <c r="BI894" s="15">
        <f t="shared" ca="1" si="1241"/>
        <v>1500</v>
      </c>
      <c r="BJ894" s="15">
        <f t="shared" ca="1" si="1241"/>
        <v>1500</v>
      </c>
      <c r="BK894" s="15">
        <f t="shared" ca="1" si="1241"/>
        <v>1500</v>
      </c>
      <c r="BL894" s="15">
        <f t="shared" ca="1" si="1241"/>
        <v>1500</v>
      </c>
      <c r="BM894" s="15">
        <f t="shared" ca="1" si="1241"/>
        <v>1500</v>
      </c>
      <c r="BN894" s="15">
        <f t="shared" ca="1" si="1241"/>
        <v>1500</v>
      </c>
      <c r="BO894" s="15">
        <f t="shared" ca="1" si="1241"/>
        <v>1500</v>
      </c>
      <c r="BP894" s="15">
        <f t="shared" ca="1" si="1241"/>
        <v>1500</v>
      </c>
      <c r="BQ894" s="15">
        <f t="shared" ca="1" si="1241"/>
        <v>1500</v>
      </c>
      <c r="BR894" s="15">
        <f t="shared" ca="1" si="1241"/>
        <v>1500</v>
      </c>
      <c r="BS894" s="15">
        <f t="shared" ca="1" si="1241"/>
        <v>1500</v>
      </c>
      <c r="BT894" s="15">
        <f t="shared" ca="1" si="1241"/>
        <v>1500</v>
      </c>
      <c r="BU894" s="15">
        <f t="shared" ca="1" si="1241"/>
        <v>1500</v>
      </c>
      <c r="BV894" s="15">
        <f t="shared" ca="1" si="1241"/>
        <v>1500</v>
      </c>
      <c r="BW894" s="15">
        <f t="shared" ca="1" si="1241"/>
        <v>1500</v>
      </c>
      <c r="BX894" s="15">
        <f t="shared" ca="1" si="1241"/>
        <v>1500</v>
      </c>
      <c r="BY894" s="15">
        <f t="shared" ca="1" si="1241"/>
        <v>1500</v>
      </c>
      <c r="BZ894" s="15">
        <f t="shared" ca="1" si="1241"/>
        <v>1500</v>
      </c>
      <c r="CA894" s="15">
        <f t="shared" ca="1" si="1241"/>
        <v>1500</v>
      </c>
      <c r="CB894" s="15">
        <f t="shared" ca="1" si="1241"/>
        <v>1500</v>
      </c>
      <c r="CC894" s="15">
        <f t="shared" ca="1" si="1241"/>
        <v>1500</v>
      </c>
      <c r="CD894" s="15">
        <f t="shared" ca="1" si="1241"/>
        <v>1500</v>
      </c>
      <c r="CE894" s="15">
        <f t="shared" ca="1" si="1241"/>
        <v>1500</v>
      </c>
      <c r="CF894" s="15">
        <f t="shared" ref="CF894:DL894" ca="1" si="1242">CF886*CF896</f>
        <v>1500</v>
      </c>
      <c r="CG894" s="15">
        <f t="shared" ca="1" si="1242"/>
        <v>1500</v>
      </c>
      <c r="CH894" s="15">
        <f t="shared" ca="1" si="1242"/>
        <v>1500</v>
      </c>
      <c r="CI894" s="15">
        <f t="shared" ca="1" si="1242"/>
        <v>1500</v>
      </c>
      <c r="CJ894" s="15">
        <f t="shared" ca="1" si="1242"/>
        <v>1500</v>
      </c>
      <c r="CK894" s="15">
        <f t="shared" ca="1" si="1242"/>
        <v>1500</v>
      </c>
      <c r="CL894" s="15">
        <f t="shared" ca="1" si="1242"/>
        <v>1500</v>
      </c>
      <c r="CM894" s="15" t="e">
        <f t="shared" ca="1" si="1242"/>
        <v>#N/A</v>
      </c>
      <c r="CN894" s="15" t="e">
        <f t="shared" ca="1" si="1242"/>
        <v>#N/A</v>
      </c>
      <c r="CO894" s="15" t="e">
        <f t="shared" ca="1" si="1242"/>
        <v>#N/A</v>
      </c>
      <c r="CP894" s="15" t="e">
        <f t="shared" ca="1" si="1242"/>
        <v>#N/A</v>
      </c>
      <c r="CQ894" s="15" t="e">
        <f t="shared" ca="1" si="1242"/>
        <v>#N/A</v>
      </c>
      <c r="CR894" s="15" t="e">
        <f t="shared" ca="1" si="1242"/>
        <v>#N/A</v>
      </c>
      <c r="CS894" s="15" t="e">
        <f t="shared" ca="1" si="1242"/>
        <v>#N/A</v>
      </c>
      <c r="CT894" s="15" t="e">
        <f t="shared" ca="1" si="1242"/>
        <v>#N/A</v>
      </c>
      <c r="CU894" s="15" t="e">
        <f t="shared" ca="1" si="1242"/>
        <v>#N/A</v>
      </c>
      <c r="CV894" s="15" t="e">
        <f t="shared" ca="1" si="1242"/>
        <v>#N/A</v>
      </c>
      <c r="CW894" s="15" t="e">
        <f t="shared" ca="1" si="1242"/>
        <v>#N/A</v>
      </c>
      <c r="CX894" s="15" t="e">
        <f t="shared" ca="1" si="1242"/>
        <v>#N/A</v>
      </c>
      <c r="CY894" s="15" t="e">
        <f t="shared" ca="1" si="1242"/>
        <v>#N/A</v>
      </c>
      <c r="CZ894" s="15" t="e">
        <f t="shared" ca="1" si="1242"/>
        <v>#N/A</v>
      </c>
      <c r="DA894" s="15" t="e">
        <f t="shared" ca="1" si="1242"/>
        <v>#N/A</v>
      </c>
      <c r="DB894" s="15" t="e">
        <f t="shared" ca="1" si="1242"/>
        <v>#N/A</v>
      </c>
      <c r="DC894" s="15" t="e">
        <f t="shared" ca="1" si="1242"/>
        <v>#N/A</v>
      </c>
      <c r="DD894" s="15" t="e">
        <f t="shared" ca="1" si="1242"/>
        <v>#N/A</v>
      </c>
      <c r="DE894" s="15" t="e">
        <f t="shared" ca="1" si="1242"/>
        <v>#N/A</v>
      </c>
      <c r="DF894" s="15" t="e">
        <f t="shared" ca="1" si="1242"/>
        <v>#N/A</v>
      </c>
      <c r="DG894" s="15" t="e">
        <f t="shared" ca="1" si="1242"/>
        <v>#N/A</v>
      </c>
      <c r="DH894" s="15" t="e">
        <f t="shared" ca="1" si="1242"/>
        <v>#N/A</v>
      </c>
      <c r="DI894" s="15" t="e">
        <f t="shared" ca="1" si="1242"/>
        <v>#N/A</v>
      </c>
      <c r="DJ894" s="15" t="e">
        <f t="shared" ca="1" si="1242"/>
        <v>#N/A</v>
      </c>
      <c r="DK894" s="15" t="e">
        <f t="shared" ca="1" si="1242"/>
        <v>#N/A</v>
      </c>
      <c r="DL894" s="15" t="e">
        <f t="shared" ca="1" si="1242"/>
        <v>#N/A</v>
      </c>
    </row>
    <row r="895" spans="4:116" x14ac:dyDescent="0.4">
      <c r="D895" t="s">
        <v>815</v>
      </c>
      <c r="E895" s="8" t="str">
        <f t="shared" si="1234"/>
        <v>895 LISTSALE-PV</v>
      </c>
      <c r="G895" s="145" t="s">
        <v>806</v>
      </c>
      <c r="H895" s="31"/>
      <c r="I895" s="73"/>
      <c r="J895" s="73"/>
      <c r="K895" s="256">
        <f ca="1">SUMIF($3:$3,K$2,895:895)</f>
        <v>12000</v>
      </c>
      <c r="L895" s="256">
        <f ca="1">SUMIF($3:$3,L$2,895:895)</f>
        <v>12000</v>
      </c>
      <c r="M895" s="256">
        <f ca="1">SUMIF($3:$3,M$2,895:895)</f>
        <v>12000</v>
      </c>
      <c r="N895" s="256">
        <f ca="1">SUMIF($3:$3,N$2,895:895)</f>
        <v>12000</v>
      </c>
      <c r="O895" s="256">
        <f ca="1">SUMIF($3:$3,O$2,895:895)</f>
        <v>12000</v>
      </c>
      <c r="P895" s="256">
        <f ca="1">SUMIF($3:$3,P$2,895:895)</f>
        <v>12000</v>
      </c>
      <c r="R895" s="33"/>
      <c r="S895" s="15">
        <f ca="1">S887*S896</f>
        <v>1000</v>
      </c>
      <c r="T895" s="15">
        <f t="shared" ref="T895:CE895" ca="1" si="1243">T887*T896</f>
        <v>1000</v>
      </c>
      <c r="U895" s="15">
        <f t="shared" ca="1" si="1243"/>
        <v>1000</v>
      </c>
      <c r="V895" s="15">
        <f t="shared" ca="1" si="1243"/>
        <v>1000</v>
      </c>
      <c r="W895" s="15">
        <f t="shared" ca="1" si="1243"/>
        <v>1000</v>
      </c>
      <c r="X895" s="15">
        <f t="shared" ca="1" si="1243"/>
        <v>1000</v>
      </c>
      <c r="Y895" s="15">
        <f t="shared" ca="1" si="1243"/>
        <v>1000</v>
      </c>
      <c r="Z895" s="15">
        <f t="shared" ca="1" si="1243"/>
        <v>1000</v>
      </c>
      <c r="AA895" s="15">
        <f t="shared" ca="1" si="1243"/>
        <v>1000</v>
      </c>
      <c r="AB895" s="15">
        <f t="shared" ca="1" si="1243"/>
        <v>1000</v>
      </c>
      <c r="AC895" s="15">
        <f t="shared" ca="1" si="1243"/>
        <v>1000</v>
      </c>
      <c r="AD895" s="15">
        <f t="shared" ca="1" si="1243"/>
        <v>1000</v>
      </c>
      <c r="AE895" s="15">
        <f t="shared" ca="1" si="1243"/>
        <v>1000</v>
      </c>
      <c r="AF895" s="15">
        <f t="shared" ca="1" si="1243"/>
        <v>1000</v>
      </c>
      <c r="AG895" s="15">
        <f t="shared" ca="1" si="1243"/>
        <v>1000</v>
      </c>
      <c r="AH895" s="15">
        <f t="shared" ca="1" si="1243"/>
        <v>1000</v>
      </c>
      <c r="AI895" s="15">
        <f t="shared" ca="1" si="1243"/>
        <v>1000</v>
      </c>
      <c r="AJ895" s="15">
        <f t="shared" ca="1" si="1243"/>
        <v>1000</v>
      </c>
      <c r="AK895" s="15">
        <f t="shared" ca="1" si="1243"/>
        <v>1000</v>
      </c>
      <c r="AL895" s="15">
        <f t="shared" ca="1" si="1243"/>
        <v>1000</v>
      </c>
      <c r="AM895" s="15">
        <f t="shared" ca="1" si="1243"/>
        <v>1000</v>
      </c>
      <c r="AN895" s="15">
        <f t="shared" ca="1" si="1243"/>
        <v>1000</v>
      </c>
      <c r="AO895" s="15">
        <f t="shared" ca="1" si="1243"/>
        <v>1000</v>
      </c>
      <c r="AP895" s="15">
        <f t="shared" ca="1" si="1243"/>
        <v>1000</v>
      </c>
      <c r="AQ895" s="15">
        <f t="shared" ca="1" si="1243"/>
        <v>1000</v>
      </c>
      <c r="AR895" s="15">
        <f t="shared" ca="1" si="1243"/>
        <v>1000</v>
      </c>
      <c r="AS895" s="15">
        <f t="shared" ca="1" si="1243"/>
        <v>1000</v>
      </c>
      <c r="AT895" s="15">
        <f t="shared" ca="1" si="1243"/>
        <v>1000</v>
      </c>
      <c r="AU895" s="15">
        <f t="shared" ca="1" si="1243"/>
        <v>1000</v>
      </c>
      <c r="AV895" s="15">
        <f t="shared" ca="1" si="1243"/>
        <v>1000</v>
      </c>
      <c r="AW895" s="15">
        <f t="shared" ca="1" si="1243"/>
        <v>1000</v>
      </c>
      <c r="AX895" s="15">
        <f t="shared" ca="1" si="1243"/>
        <v>1000</v>
      </c>
      <c r="AY895" s="15">
        <f t="shared" ca="1" si="1243"/>
        <v>1000</v>
      </c>
      <c r="AZ895" s="15">
        <f t="shared" ca="1" si="1243"/>
        <v>1000</v>
      </c>
      <c r="BA895" s="15">
        <f t="shared" ca="1" si="1243"/>
        <v>1000</v>
      </c>
      <c r="BB895" s="15">
        <f t="shared" ca="1" si="1243"/>
        <v>1000</v>
      </c>
      <c r="BC895" s="15">
        <f t="shared" ca="1" si="1243"/>
        <v>1000</v>
      </c>
      <c r="BD895" s="15">
        <f t="shared" ca="1" si="1243"/>
        <v>1000</v>
      </c>
      <c r="BE895" s="15">
        <f t="shared" ca="1" si="1243"/>
        <v>1000</v>
      </c>
      <c r="BF895" s="15">
        <f t="shared" ca="1" si="1243"/>
        <v>1000</v>
      </c>
      <c r="BG895" s="15">
        <f t="shared" ca="1" si="1243"/>
        <v>1000</v>
      </c>
      <c r="BH895" s="15">
        <f t="shared" ca="1" si="1243"/>
        <v>1000</v>
      </c>
      <c r="BI895" s="15">
        <f t="shared" ca="1" si="1243"/>
        <v>1000</v>
      </c>
      <c r="BJ895" s="15">
        <f t="shared" ca="1" si="1243"/>
        <v>1000</v>
      </c>
      <c r="BK895" s="15">
        <f t="shared" ca="1" si="1243"/>
        <v>1000</v>
      </c>
      <c r="BL895" s="15">
        <f t="shared" ca="1" si="1243"/>
        <v>1000</v>
      </c>
      <c r="BM895" s="15">
        <f t="shared" ca="1" si="1243"/>
        <v>1000</v>
      </c>
      <c r="BN895" s="15">
        <f t="shared" ca="1" si="1243"/>
        <v>1000</v>
      </c>
      <c r="BO895" s="15">
        <f t="shared" ca="1" si="1243"/>
        <v>1000</v>
      </c>
      <c r="BP895" s="15">
        <f t="shared" ca="1" si="1243"/>
        <v>1000</v>
      </c>
      <c r="BQ895" s="15">
        <f t="shared" ca="1" si="1243"/>
        <v>1000</v>
      </c>
      <c r="BR895" s="15">
        <f t="shared" ca="1" si="1243"/>
        <v>1000</v>
      </c>
      <c r="BS895" s="15">
        <f t="shared" ca="1" si="1243"/>
        <v>1000</v>
      </c>
      <c r="BT895" s="15">
        <f t="shared" ca="1" si="1243"/>
        <v>1000</v>
      </c>
      <c r="BU895" s="15">
        <f t="shared" ca="1" si="1243"/>
        <v>1000</v>
      </c>
      <c r="BV895" s="15">
        <f t="shared" ca="1" si="1243"/>
        <v>1000</v>
      </c>
      <c r="BW895" s="15">
        <f t="shared" ca="1" si="1243"/>
        <v>1000</v>
      </c>
      <c r="BX895" s="15">
        <f t="shared" ca="1" si="1243"/>
        <v>1000</v>
      </c>
      <c r="BY895" s="15">
        <f t="shared" ca="1" si="1243"/>
        <v>1000</v>
      </c>
      <c r="BZ895" s="15">
        <f t="shared" ca="1" si="1243"/>
        <v>1000</v>
      </c>
      <c r="CA895" s="15">
        <f t="shared" ca="1" si="1243"/>
        <v>1000</v>
      </c>
      <c r="CB895" s="15">
        <f t="shared" ca="1" si="1243"/>
        <v>1000</v>
      </c>
      <c r="CC895" s="15">
        <f t="shared" ca="1" si="1243"/>
        <v>1000</v>
      </c>
      <c r="CD895" s="15">
        <f t="shared" ca="1" si="1243"/>
        <v>1000</v>
      </c>
      <c r="CE895" s="15">
        <f t="shared" ca="1" si="1243"/>
        <v>1000</v>
      </c>
      <c r="CF895" s="15">
        <f t="shared" ref="CF895:DL895" ca="1" si="1244">CF887*CF896</f>
        <v>1000</v>
      </c>
      <c r="CG895" s="15">
        <f t="shared" ca="1" si="1244"/>
        <v>1000</v>
      </c>
      <c r="CH895" s="15">
        <f t="shared" ca="1" si="1244"/>
        <v>1000</v>
      </c>
      <c r="CI895" s="15">
        <f t="shared" ca="1" si="1244"/>
        <v>1000</v>
      </c>
      <c r="CJ895" s="15">
        <f t="shared" ca="1" si="1244"/>
        <v>1000</v>
      </c>
      <c r="CK895" s="15">
        <f t="shared" ca="1" si="1244"/>
        <v>1000</v>
      </c>
      <c r="CL895" s="15">
        <f t="shared" ca="1" si="1244"/>
        <v>1000</v>
      </c>
      <c r="CM895" s="15" t="e">
        <f t="shared" ca="1" si="1244"/>
        <v>#N/A</v>
      </c>
      <c r="CN895" s="15" t="e">
        <f t="shared" ca="1" si="1244"/>
        <v>#N/A</v>
      </c>
      <c r="CO895" s="15" t="e">
        <f t="shared" ca="1" si="1244"/>
        <v>#N/A</v>
      </c>
      <c r="CP895" s="15" t="e">
        <f t="shared" ca="1" si="1244"/>
        <v>#N/A</v>
      </c>
      <c r="CQ895" s="15" t="e">
        <f t="shared" ca="1" si="1244"/>
        <v>#N/A</v>
      </c>
      <c r="CR895" s="15" t="e">
        <f t="shared" ca="1" si="1244"/>
        <v>#N/A</v>
      </c>
      <c r="CS895" s="15" t="e">
        <f t="shared" ca="1" si="1244"/>
        <v>#N/A</v>
      </c>
      <c r="CT895" s="15" t="e">
        <f t="shared" ca="1" si="1244"/>
        <v>#N/A</v>
      </c>
      <c r="CU895" s="15" t="e">
        <f t="shared" ca="1" si="1244"/>
        <v>#N/A</v>
      </c>
      <c r="CV895" s="15" t="e">
        <f t="shared" ca="1" si="1244"/>
        <v>#N/A</v>
      </c>
      <c r="CW895" s="15" t="e">
        <f t="shared" ca="1" si="1244"/>
        <v>#N/A</v>
      </c>
      <c r="CX895" s="15" t="e">
        <f t="shared" ca="1" si="1244"/>
        <v>#N/A</v>
      </c>
      <c r="CY895" s="15" t="e">
        <f t="shared" ca="1" si="1244"/>
        <v>#N/A</v>
      </c>
      <c r="CZ895" s="15" t="e">
        <f t="shared" ca="1" si="1244"/>
        <v>#N/A</v>
      </c>
      <c r="DA895" s="15" t="e">
        <f t="shared" ca="1" si="1244"/>
        <v>#N/A</v>
      </c>
      <c r="DB895" s="15" t="e">
        <f t="shared" ca="1" si="1244"/>
        <v>#N/A</v>
      </c>
      <c r="DC895" s="15" t="e">
        <f t="shared" ca="1" si="1244"/>
        <v>#N/A</v>
      </c>
      <c r="DD895" s="15" t="e">
        <f t="shared" ca="1" si="1244"/>
        <v>#N/A</v>
      </c>
      <c r="DE895" s="15" t="e">
        <f t="shared" ca="1" si="1244"/>
        <v>#N/A</v>
      </c>
      <c r="DF895" s="15" t="e">
        <f t="shared" ca="1" si="1244"/>
        <v>#N/A</v>
      </c>
      <c r="DG895" s="15" t="e">
        <f t="shared" ca="1" si="1244"/>
        <v>#N/A</v>
      </c>
      <c r="DH895" s="15" t="e">
        <f t="shared" ca="1" si="1244"/>
        <v>#N/A</v>
      </c>
      <c r="DI895" s="15" t="e">
        <f t="shared" ca="1" si="1244"/>
        <v>#N/A</v>
      </c>
      <c r="DJ895" s="15" t="e">
        <f t="shared" ca="1" si="1244"/>
        <v>#N/A</v>
      </c>
      <c r="DK895" s="15" t="e">
        <f t="shared" ca="1" si="1244"/>
        <v>#N/A</v>
      </c>
      <c r="DL895" s="15" t="e">
        <f t="shared" ca="1" si="1244"/>
        <v>#N/A</v>
      </c>
    </row>
    <row r="896" spans="4:116" s="27" customFormat="1" x14ac:dyDescent="0.4">
      <c r="D896" t="s">
        <v>815</v>
      </c>
      <c r="E896" s="8" t="str">
        <f t="shared" si="1234"/>
        <v>896 LISTSALE-PV</v>
      </c>
      <c r="G896" s="127" t="str">
        <f>"# of "&amp;G932&amp;"s sold"</f>
        <v># of units sold</v>
      </c>
      <c r="H896" s="31"/>
      <c r="I896" s="73"/>
      <c r="J896" s="73"/>
      <c r="K896" s="38">
        <f ca="1">SUMIF($3:$3,K$2,896:896)</f>
        <v>60000</v>
      </c>
      <c r="L896" s="38">
        <f ca="1">SUMIF($3:$3,L$2,896:896)</f>
        <v>60000</v>
      </c>
      <c r="M896" s="38">
        <f ca="1">SUMIF($3:$3,M$2,896:896)</f>
        <v>60000</v>
      </c>
      <c r="N896" s="38">
        <f ca="1">SUMIF($3:$3,N$2,896:896)</f>
        <v>60000</v>
      </c>
      <c r="O896" s="38">
        <f ca="1">SUMIF($3:$3,O$2,896:896)</f>
        <v>60000</v>
      </c>
      <c r="P896" s="38">
        <f ca="1">SUMIF($3:$3,P$2,896:896)</f>
        <v>60000</v>
      </c>
      <c r="R896" s="118"/>
      <c r="S896" s="117" cm="1">
        <f t="array" aca="1" ref="S896" ca="1">INDIRECT(S874)</f>
        <v>5000</v>
      </c>
      <c r="T896" s="117" cm="1">
        <f t="array" aca="1" ref="T896" ca="1">INDIRECT(T874)</f>
        <v>5000</v>
      </c>
      <c r="U896" s="117" cm="1">
        <f t="array" aca="1" ref="U896" ca="1">INDIRECT(U874)</f>
        <v>5000</v>
      </c>
      <c r="V896" s="117" cm="1">
        <f t="array" aca="1" ref="V896" ca="1">INDIRECT(V874)</f>
        <v>5000</v>
      </c>
      <c r="W896" s="117" cm="1">
        <f t="array" aca="1" ref="W896" ca="1">INDIRECT(W874)</f>
        <v>5000</v>
      </c>
      <c r="X896" s="117" cm="1">
        <f t="array" aca="1" ref="X896" ca="1">INDIRECT(X874)</f>
        <v>5000</v>
      </c>
      <c r="Y896" s="117" cm="1">
        <f t="array" aca="1" ref="Y896" ca="1">INDIRECT(Y874)</f>
        <v>5000</v>
      </c>
      <c r="Z896" s="117" cm="1">
        <f t="array" aca="1" ref="Z896" ca="1">INDIRECT(Z874)</f>
        <v>5000</v>
      </c>
      <c r="AA896" s="117" cm="1">
        <f t="array" aca="1" ref="AA896" ca="1">INDIRECT(AA874)</f>
        <v>5000</v>
      </c>
      <c r="AB896" s="117" cm="1">
        <f t="array" aca="1" ref="AB896" ca="1">INDIRECT(AB874)</f>
        <v>5000</v>
      </c>
      <c r="AC896" s="117" cm="1">
        <f t="array" aca="1" ref="AC896" ca="1">INDIRECT(AC874)</f>
        <v>5000</v>
      </c>
      <c r="AD896" s="117" cm="1">
        <f t="array" aca="1" ref="AD896" ca="1">INDIRECT(AD874)</f>
        <v>5000</v>
      </c>
      <c r="AE896" s="117" cm="1">
        <f t="array" aca="1" ref="AE896" ca="1">INDIRECT(AE874)</f>
        <v>5000</v>
      </c>
      <c r="AF896" s="117" cm="1">
        <f t="array" aca="1" ref="AF896" ca="1">INDIRECT(AF874)</f>
        <v>5000</v>
      </c>
      <c r="AG896" s="117" cm="1">
        <f t="array" aca="1" ref="AG896" ca="1">INDIRECT(AG874)</f>
        <v>5000</v>
      </c>
      <c r="AH896" s="117" cm="1">
        <f t="array" aca="1" ref="AH896" ca="1">INDIRECT(AH874)</f>
        <v>5000</v>
      </c>
      <c r="AI896" s="117" cm="1">
        <f t="array" aca="1" ref="AI896" ca="1">INDIRECT(AI874)</f>
        <v>5000</v>
      </c>
      <c r="AJ896" s="117" cm="1">
        <f t="array" aca="1" ref="AJ896" ca="1">INDIRECT(AJ874)</f>
        <v>5000</v>
      </c>
      <c r="AK896" s="117" cm="1">
        <f t="array" aca="1" ref="AK896" ca="1">INDIRECT(AK874)</f>
        <v>5000</v>
      </c>
      <c r="AL896" s="117" cm="1">
        <f t="array" aca="1" ref="AL896" ca="1">INDIRECT(AL874)</f>
        <v>5000</v>
      </c>
      <c r="AM896" s="117" cm="1">
        <f t="array" aca="1" ref="AM896" ca="1">INDIRECT(AM874)</f>
        <v>5000</v>
      </c>
      <c r="AN896" s="117" cm="1">
        <f t="array" aca="1" ref="AN896" ca="1">INDIRECT(AN874)</f>
        <v>5000</v>
      </c>
      <c r="AO896" s="117" cm="1">
        <f t="array" aca="1" ref="AO896" ca="1">INDIRECT(AO874)</f>
        <v>5000</v>
      </c>
      <c r="AP896" s="117" cm="1">
        <f t="array" aca="1" ref="AP896" ca="1">INDIRECT(AP874)</f>
        <v>5000</v>
      </c>
      <c r="AQ896" s="117" cm="1">
        <f t="array" aca="1" ref="AQ896" ca="1">INDIRECT(AQ874)</f>
        <v>5000</v>
      </c>
      <c r="AR896" s="117" cm="1">
        <f t="array" aca="1" ref="AR896" ca="1">INDIRECT(AR874)</f>
        <v>5000</v>
      </c>
      <c r="AS896" s="117" cm="1">
        <f t="array" aca="1" ref="AS896" ca="1">INDIRECT(AS874)</f>
        <v>5000</v>
      </c>
      <c r="AT896" s="117" cm="1">
        <f t="array" aca="1" ref="AT896" ca="1">INDIRECT(AT874)</f>
        <v>5000</v>
      </c>
      <c r="AU896" s="117" cm="1">
        <f t="array" aca="1" ref="AU896" ca="1">INDIRECT(AU874)</f>
        <v>5000</v>
      </c>
      <c r="AV896" s="117" cm="1">
        <f t="array" aca="1" ref="AV896" ca="1">INDIRECT(AV874)</f>
        <v>5000</v>
      </c>
      <c r="AW896" s="117" cm="1">
        <f t="array" aca="1" ref="AW896" ca="1">INDIRECT(AW874)</f>
        <v>5000</v>
      </c>
      <c r="AX896" s="117" cm="1">
        <f t="array" aca="1" ref="AX896" ca="1">INDIRECT(AX874)</f>
        <v>5000</v>
      </c>
      <c r="AY896" s="117" cm="1">
        <f t="array" aca="1" ref="AY896" ca="1">INDIRECT(AY874)</f>
        <v>5000</v>
      </c>
      <c r="AZ896" s="117" cm="1">
        <f t="array" aca="1" ref="AZ896" ca="1">INDIRECT(AZ874)</f>
        <v>5000</v>
      </c>
      <c r="BA896" s="117" cm="1">
        <f t="array" aca="1" ref="BA896" ca="1">INDIRECT(BA874)</f>
        <v>5000</v>
      </c>
      <c r="BB896" s="117" cm="1">
        <f t="array" aca="1" ref="BB896" ca="1">INDIRECT(BB874)</f>
        <v>5000</v>
      </c>
      <c r="BC896" s="117" cm="1">
        <f t="array" aca="1" ref="BC896" ca="1">INDIRECT(BC874)</f>
        <v>5000</v>
      </c>
      <c r="BD896" s="117" cm="1">
        <f t="array" aca="1" ref="BD896" ca="1">INDIRECT(BD874)</f>
        <v>5000</v>
      </c>
      <c r="BE896" s="117" cm="1">
        <f t="array" aca="1" ref="BE896" ca="1">INDIRECT(BE874)</f>
        <v>5000</v>
      </c>
      <c r="BF896" s="117" cm="1">
        <f t="array" aca="1" ref="BF896" ca="1">INDIRECT(BF874)</f>
        <v>5000</v>
      </c>
      <c r="BG896" s="117" cm="1">
        <f t="array" aca="1" ref="BG896" ca="1">INDIRECT(BG874)</f>
        <v>5000</v>
      </c>
      <c r="BH896" s="117" cm="1">
        <f t="array" aca="1" ref="BH896" ca="1">INDIRECT(BH874)</f>
        <v>5000</v>
      </c>
      <c r="BI896" s="117" cm="1">
        <f t="array" aca="1" ref="BI896" ca="1">INDIRECT(BI874)</f>
        <v>5000</v>
      </c>
      <c r="BJ896" s="117" cm="1">
        <f t="array" aca="1" ref="BJ896" ca="1">INDIRECT(BJ874)</f>
        <v>5000</v>
      </c>
      <c r="BK896" s="117" cm="1">
        <f t="array" aca="1" ref="BK896" ca="1">INDIRECT(BK874)</f>
        <v>5000</v>
      </c>
      <c r="BL896" s="117" cm="1">
        <f t="array" aca="1" ref="BL896" ca="1">INDIRECT(BL874)</f>
        <v>5000</v>
      </c>
      <c r="BM896" s="117" cm="1">
        <f t="array" aca="1" ref="BM896" ca="1">INDIRECT(BM874)</f>
        <v>5000</v>
      </c>
      <c r="BN896" s="117" cm="1">
        <f t="array" aca="1" ref="BN896" ca="1">INDIRECT(BN874)</f>
        <v>5000</v>
      </c>
      <c r="BO896" s="117" cm="1">
        <f t="array" aca="1" ref="BO896" ca="1">INDIRECT(BO874)</f>
        <v>5000</v>
      </c>
      <c r="BP896" s="117" cm="1">
        <f t="array" aca="1" ref="BP896" ca="1">INDIRECT(BP874)</f>
        <v>5000</v>
      </c>
      <c r="BQ896" s="117" cm="1">
        <f t="array" aca="1" ref="BQ896" ca="1">INDIRECT(BQ874)</f>
        <v>5000</v>
      </c>
      <c r="BR896" s="117" cm="1">
        <f t="array" aca="1" ref="BR896" ca="1">INDIRECT(BR874)</f>
        <v>5000</v>
      </c>
      <c r="BS896" s="117" cm="1">
        <f t="array" aca="1" ref="BS896" ca="1">INDIRECT(BS874)</f>
        <v>5000</v>
      </c>
      <c r="BT896" s="117" cm="1">
        <f t="array" aca="1" ref="BT896" ca="1">INDIRECT(BT874)</f>
        <v>5000</v>
      </c>
      <c r="BU896" s="117" cm="1">
        <f t="array" aca="1" ref="BU896" ca="1">INDIRECT(BU874)</f>
        <v>5000</v>
      </c>
      <c r="BV896" s="117" cm="1">
        <f t="array" aca="1" ref="BV896" ca="1">INDIRECT(BV874)</f>
        <v>5000</v>
      </c>
      <c r="BW896" s="117" cm="1">
        <f t="array" aca="1" ref="BW896" ca="1">INDIRECT(BW874)</f>
        <v>5000</v>
      </c>
      <c r="BX896" s="117" cm="1">
        <f t="array" aca="1" ref="BX896" ca="1">INDIRECT(BX874)</f>
        <v>5000</v>
      </c>
      <c r="BY896" s="117" cm="1">
        <f t="array" aca="1" ref="BY896" ca="1">INDIRECT(BY874)</f>
        <v>5000</v>
      </c>
      <c r="BZ896" s="117" cm="1">
        <f t="array" aca="1" ref="BZ896" ca="1">INDIRECT(BZ874)</f>
        <v>5000</v>
      </c>
      <c r="CA896" s="117" cm="1">
        <f t="array" aca="1" ref="CA896" ca="1">INDIRECT(CA874)</f>
        <v>5000</v>
      </c>
      <c r="CB896" s="117" cm="1">
        <f t="array" aca="1" ref="CB896" ca="1">INDIRECT(CB874)</f>
        <v>5000</v>
      </c>
      <c r="CC896" s="117" cm="1">
        <f t="array" aca="1" ref="CC896" ca="1">INDIRECT(CC874)</f>
        <v>5000</v>
      </c>
      <c r="CD896" s="117" cm="1">
        <f t="array" aca="1" ref="CD896" ca="1">INDIRECT(CD874)</f>
        <v>5000</v>
      </c>
      <c r="CE896" s="117" cm="1">
        <f t="array" aca="1" ref="CE896" ca="1">INDIRECT(CE874)</f>
        <v>5000</v>
      </c>
      <c r="CF896" s="117" cm="1">
        <f t="array" aca="1" ref="CF896" ca="1">INDIRECT(CF874)</f>
        <v>5000</v>
      </c>
      <c r="CG896" s="117" cm="1">
        <f t="array" aca="1" ref="CG896" ca="1">INDIRECT(CG874)</f>
        <v>5000</v>
      </c>
      <c r="CH896" s="117" cm="1">
        <f t="array" aca="1" ref="CH896" ca="1">INDIRECT(CH874)</f>
        <v>5000</v>
      </c>
      <c r="CI896" s="117" cm="1">
        <f t="array" aca="1" ref="CI896" ca="1">INDIRECT(CI874)</f>
        <v>5000</v>
      </c>
      <c r="CJ896" s="117" cm="1">
        <f t="array" aca="1" ref="CJ896" ca="1">INDIRECT(CJ874)</f>
        <v>5000</v>
      </c>
      <c r="CK896" s="117" cm="1">
        <f t="array" aca="1" ref="CK896" ca="1">INDIRECT(CK874)</f>
        <v>5000</v>
      </c>
      <c r="CL896" s="117" cm="1">
        <f t="array" aca="1" ref="CL896" ca="1">INDIRECT(CL874)</f>
        <v>5000</v>
      </c>
      <c r="CM896" s="117" t="e" cm="1">
        <f t="array" aca="1" ref="CM896" ca="1">INDIRECT(CM874)</f>
        <v>#REF!</v>
      </c>
      <c r="CN896" s="117" t="e" cm="1">
        <f t="array" aca="1" ref="CN896" ca="1">INDIRECT(CN874)</f>
        <v>#REF!</v>
      </c>
      <c r="CO896" s="117" cm="1">
        <f t="array" aca="1" ref="CO896" ca="1">INDIRECT(CO874)</f>
        <v>5000</v>
      </c>
      <c r="CP896" s="117" cm="1">
        <f t="array" aca="1" ref="CP896" ca="1">INDIRECT(CP874)</f>
        <v>5000</v>
      </c>
      <c r="CQ896" s="117" cm="1">
        <f t="array" aca="1" ref="CQ896" ca="1">INDIRECT(CQ874)</f>
        <v>5000</v>
      </c>
      <c r="CR896" s="117" cm="1">
        <f t="array" aca="1" ref="CR896" ca="1">INDIRECT(CR874)</f>
        <v>5000</v>
      </c>
      <c r="CS896" s="117" cm="1">
        <f t="array" aca="1" ref="CS896" ca="1">INDIRECT(CS874)</f>
        <v>5000</v>
      </c>
      <c r="CT896" s="117" cm="1">
        <f t="array" aca="1" ref="CT896" ca="1">INDIRECT(CT874)</f>
        <v>5000</v>
      </c>
      <c r="CU896" s="117" cm="1">
        <f t="array" aca="1" ref="CU896" ca="1">INDIRECT(CU874)</f>
        <v>5000</v>
      </c>
      <c r="CV896" s="117" cm="1">
        <f t="array" aca="1" ref="CV896" ca="1">INDIRECT(CV874)</f>
        <v>5000</v>
      </c>
      <c r="CW896" s="117" cm="1">
        <f t="array" aca="1" ref="CW896" ca="1">INDIRECT(CW874)</f>
        <v>5000</v>
      </c>
      <c r="CX896" s="117" cm="1">
        <f t="array" aca="1" ref="CX896" ca="1">INDIRECT(CX874)</f>
        <v>5000</v>
      </c>
      <c r="CY896" s="117" cm="1">
        <f t="array" aca="1" ref="CY896" ca="1">INDIRECT(CY874)</f>
        <v>5000</v>
      </c>
      <c r="CZ896" s="117" cm="1">
        <f t="array" aca="1" ref="CZ896" ca="1">INDIRECT(CZ874)</f>
        <v>5000</v>
      </c>
      <c r="DA896" s="117" cm="1">
        <f t="array" aca="1" ref="DA896" ca="1">INDIRECT(DA874)</f>
        <v>5000</v>
      </c>
      <c r="DB896" s="117" cm="1">
        <f t="array" aca="1" ref="DB896" ca="1">INDIRECT(DB874)</f>
        <v>5000</v>
      </c>
      <c r="DC896" s="117" cm="1">
        <f t="array" aca="1" ref="DC896" ca="1">INDIRECT(DC874)</f>
        <v>5000</v>
      </c>
      <c r="DD896" s="117" cm="1">
        <f t="array" aca="1" ref="DD896" ca="1">INDIRECT(DD874)</f>
        <v>5000</v>
      </c>
      <c r="DE896" s="117" cm="1">
        <f t="array" aca="1" ref="DE896" ca="1">INDIRECT(DE874)</f>
        <v>5000</v>
      </c>
      <c r="DF896" s="117" cm="1">
        <f t="array" aca="1" ref="DF896" ca="1">INDIRECT(DF874)</f>
        <v>5000</v>
      </c>
      <c r="DG896" s="117" cm="1">
        <f t="array" aca="1" ref="DG896" ca="1">INDIRECT(DG874)</f>
        <v>5000</v>
      </c>
      <c r="DH896" s="117" cm="1">
        <f t="array" aca="1" ref="DH896" ca="1">INDIRECT(DH874)</f>
        <v>5000</v>
      </c>
      <c r="DI896" s="117" cm="1">
        <f t="array" aca="1" ref="DI896" ca="1">INDIRECT(DI874)</f>
        <v>5000</v>
      </c>
      <c r="DJ896" s="117" cm="1">
        <f t="array" aca="1" ref="DJ896" ca="1">INDIRECT(DJ874)</f>
        <v>5000</v>
      </c>
      <c r="DK896" s="117" cm="1">
        <f t="array" aca="1" ref="DK896" ca="1">INDIRECT(DK874)</f>
        <v>5000</v>
      </c>
      <c r="DL896" s="117" cm="1">
        <f t="array" aca="1" ref="DL896" ca="1">INDIRECT(DL874)</f>
        <v>5000</v>
      </c>
    </row>
    <row r="897" spans="1:116" x14ac:dyDescent="0.4">
      <c r="D897" t="s">
        <v>815</v>
      </c>
      <c r="E897" s="8" t="str">
        <f t="shared" si="1234"/>
        <v>897 LISTSALE-PV</v>
      </c>
      <c r="G897" s="145"/>
      <c r="H897" s="31"/>
      <c r="I897" s="73"/>
      <c r="J897" s="73"/>
      <c r="K897" s="18"/>
      <c r="L897" s="18"/>
      <c r="M897" s="18"/>
      <c r="N897" s="18"/>
      <c r="O897" s="18"/>
      <c r="P897" s="18"/>
      <c r="R897" s="33"/>
      <c r="S897" s="19"/>
      <c r="T897" s="19"/>
      <c r="U897" s="19"/>
      <c r="V897" s="19"/>
      <c r="W897" s="19"/>
      <c r="X897" s="19"/>
      <c r="Y897" s="19"/>
      <c r="Z897" s="19"/>
      <c r="AA897" s="19"/>
      <c r="AB897" s="19"/>
      <c r="AC897" s="19"/>
      <c r="AD897" s="19"/>
      <c r="AE897" s="19"/>
      <c r="AF897" s="19"/>
      <c r="AG897" s="19"/>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c r="CK897" s="19"/>
      <c r="CL897" s="19"/>
      <c r="CN897" s="73"/>
      <c r="CO897" s="19"/>
      <c r="CP897" s="19"/>
      <c r="CQ897" s="19"/>
      <c r="CR897" s="19"/>
      <c r="CS897" s="19"/>
      <c r="CT897" s="19"/>
      <c r="CU897" s="19"/>
      <c r="CV897" s="19"/>
      <c r="CW897" s="19"/>
      <c r="CX897" s="19"/>
      <c r="CY897" s="19"/>
      <c r="CZ897" s="19"/>
      <c r="DA897" s="19"/>
      <c r="DB897" s="19"/>
      <c r="DC897" s="19"/>
      <c r="DD897" s="19"/>
      <c r="DE897" s="19"/>
      <c r="DF897" s="19"/>
      <c r="DG897" s="19"/>
      <c r="DH897" s="19"/>
      <c r="DI897" s="19"/>
      <c r="DJ897" s="19"/>
      <c r="DK897" s="19"/>
      <c r="DL897" s="19"/>
    </row>
    <row r="898" spans="1:116" x14ac:dyDescent="0.4">
      <c r="D898" t="s">
        <v>815</v>
      </c>
      <c r="E898" s="8" t="str">
        <f t="shared" si="1234"/>
        <v>898 LISTSALE-PV</v>
      </c>
      <c r="G898" s="95" t="str">
        <f>"$ price/"&amp;G932</f>
        <v>$ price/unit</v>
      </c>
      <c r="H898" s="31"/>
      <c r="I898" s="73"/>
      <c r="J898" s="73"/>
      <c r="K898" s="18"/>
      <c r="L898" s="18"/>
      <c r="M898" s="18"/>
      <c r="N898" s="18"/>
      <c r="O898" s="18"/>
      <c r="P898" s="18"/>
      <c r="R898" s="33"/>
      <c r="S898" s="19"/>
      <c r="T898" s="19"/>
      <c r="U898" s="19"/>
      <c r="V898" s="19"/>
      <c r="W898" s="19"/>
      <c r="X898" s="19"/>
      <c r="Y898" s="19"/>
      <c r="Z898" s="19"/>
      <c r="AA898" s="19"/>
      <c r="AB898" s="19"/>
      <c r="AC898" s="19"/>
      <c r="AD898" s="19"/>
      <c r="AE898" s="19"/>
      <c r="AF898" s="19"/>
      <c r="AG898" s="19"/>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c r="CK898" s="19"/>
      <c r="CL898" s="19"/>
      <c r="CN898" s="73"/>
      <c r="CO898" s="19"/>
      <c r="CP898" s="19"/>
      <c r="CQ898" s="19"/>
      <c r="CR898" s="19"/>
      <c r="CS898" s="19"/>
      <c r="CT898" s="19"/>
      <c r="CU898" s="19"/>
      <c r="CV898" s="19"/>
      <c r="CW898" s="19"/>
      <c r="CX898" s="19"/>
      <c r="CY898" s="19"/>
      <c r="CZ898" s="19"/>
      <c r="DA898" s="19"/>
      <c r="DB898" s="19"/>
      <c r="DC898" s="19"/>
      <c r="DD898" s="19"/>
      <c r="DE898" s="19"/>
      <c r="DF898" s="19"/>
      <c r="DG898" s="19"/>
      <c r="DH898" s="19"/>
      <c r="DI898" s="19"/>
      <c r="DJ898" s="19"/>
      <c r="DK898" s="19"/>
      <c r="DL898" s="19"/>
    </row>
    <row r="899" spans="1:116" x14ac:dyDescent="0.4">
      <c r="D899" t="s">
        <v>815</v>
      </c>
      <c r="E899" s="8" t="str">
        <f t="shared" si="1234"/>
        <v>899 LISTSALE-PV</v>
      </c>
      <c r="G899" s="145" t="s">
        <v>519</v>
      </c>
      <c r="H899" s="31"/>
      <c r="I899" s="73"/>
      <c r="J899" s="73"/>
      <c r="K899" s="18">
        <v>10</v>
      </c>
      <c r="L899" s="18">
        <v>10</v>
      </c>
      <c r="M899" s="18">
        <v>10</v>
      </c>
      <c r="N899" s="18">
        <v>10</v>
      </c>
      <c r="O899" s="18">
        <v>10</v>
      </c>
      <c r="P899" s="18">
        <v>10</v>
      </c>
      <c r="R899" s="33"/>
      <c r="S899" s="19" cm="1">
        <f t="array" ref="S899">INDEX($K:$P,ROW(),MATCH(S$3,$K$2:$P$2,0))</f>
        <v>10</v>
      </c>
      <c r="T899" s="19" cm="1">
        <f t="array" ref="T899">INDEX($K:$P,ROW(),MATCH(T$3,$K$2:$P$2,0))</f>
        <v>10</v>
      </c>
      <c r="U899" s="19" cm="1">
        <f t="array" ref="U899">INDEX($K:$P,ROW(),MATCH(U$3,$K$2:$P$2,0))</f>
        <v>10</v>
      </c>
      <c r="V899" s="19" cm="1">
        <f t="array" ref="V899">INDEX($K:$P,ROW(),MATCH(V$3,$K$2:$P$2,0))</f>
        <v>10</v>
      </c>
      <c r="W899" s="19" cm="1">
        <f t="array" ref="W899">INDEX($K:$P,ROW(),MATCH(W$3,$K$2:$P$2,0))</f>
        <v>10</v>
      </c>
      <c r="X899" s="19" cm="1">
        <f t="array" ref="X899">INDEX($K:$P,ROW(),MATCH(X$3,$K$2:$P$2,0))</f>
        <v>10</v>
      </c>
      <c r="Y899" s="19" cm="1">
        <f t="array" ref="Y899">INDEX($K:$P,ROW(),MATCH(Y$3,$K$2:$P$2,0))</f>
        <v>10</v>
      </c>
      <c r="Z899" s="19" cm="1">
        <f t="array" ref="Z899">INDEX($K:$P,ROW(),MATCH(Z$3,$K$2:$P$2,0))</f>
        <v>10</v>
      </c>
      <c r="AA899" s="19" cm="1">
        <f t="array" ref="AA899">INDEX($K:$P,ROW(),MATCH(AA$3,$K$2:$P$2,0))</f>
        <v>10</v>
      </c>
      <c r="AB899" s="19" cm="1">
        <f t="array" ref="AB899">INDEX($K:$P,ROW(),MATCH(AB$3,$K$2:$P$2,0))</f>
        <v>10</v>
      </c>
      <c r="AC899" s="19" cm="1">
        <f t="array" ref="AC899">INDEX($K:$P,ROW(),MATCH(AC$3,$K$2:$P$2,0))</f>
        <v>10</v>
      </c>
      <c r="AD899" s="19" cm="1">
        <f t="array" ref="AD899">INDEX($K:$P,ROW(),MATCH(AD$3,$K$2:$P$2,0))</f>
        <v>10</v>
      </c>
      <c r="AE899" s="19" cm="1">
        <f t="array" ref="AE899">INDEX($K:$P,ROW(),MATCH(AE$3,$K$2:$P$2,0))</f>
        <v>10</v>
      </c>
      <c r="AF899" s="19" cm="1">
        <f t="array" ref="AF899">INDEX($K:$P,ROW(),MATCH(AF$3,$K$2:$P$2,0))</f>
        <v>10</v>
      </c>
      <c r="AG899" s="19" cm="1">
        <f t="array" ref="AG899">INDEX($K:$P,ROW(),MATCH(AG$3,$K$2:$P$2,0))</f>
        <v>10</v>
      </c>
      <c r="AH899" s="19" cm="1">
        <f t="array" ref="AH899">INDEX($K:$P,ROW(),MATCH(AH$3,$K$2:$P$2,0))</f>
        <v>10</v>
      </c>
      <c r="AI899" s="19" cm="1">
        <f t="array" ref="AI899">INDEX($K:$P,ROW(),MATCH(AI$3,$K$2:$P$2,0))</f>
        <v>10</v>
      </c>
      <c r="AJ899" s="19" cm="1">
        <f t="array" ref="AJ899">INDEX($K:$P,ROW(),MATCH(AJ$3,$K$2:$P$2,0))</f>
        <v>10</v>
      </c>
      <c r="AK899" s="19" cm="1">
        <f t="array" ref="AK899">INDEX($K:$P,ROW(),MATCH(AK$3,$K$2:$P$2,0))</f>
        <v>10</v>
      </c>
      <c r="AL899" s="19" cm="1">
        <f t="array" ref="AL899">INDEX($K:$P,ROW(),MATCH(AL$3,$K$2:$P$2,0))</f>
        <v>10</v>
      </c>
      <c r="AM899" s="19" cm="1">
        <f t="array" ref="AM899">INDEX($K:$P,ROW(),MATCH(AM$3,$K$2:$P$2,0))</f>
        <v>10</v>
      </c>
      <c r="AN899" s="19" cm="1">
        <f t="array" ref="AN899">INDEX($K:$P,ROW(),MATCH(AN$3,$K$2:$P$2,0))</f>
        <v>10</v>
      </c>
      <c r="AO899" s="19" cm="1">
        <f t="array" ref="AO899">INDEX($K:$P,ROW(),MATCH(AO$3,$K$2:$P$2,0))</f>
        <v>10</v>
      </c>
      <c r="AP899" s="19" cm="1">
        <f t="array" ref="AP899">INDEX($K:$P,ROW(),MATCH(AP$3,$K$2:$P$2,0))</f>
        <v>10</v>
      </c>
      <c r="AQ899" s="19" cm="1">
        <f t="array" ref="AQ899">INDEX($K:$P,ROW(),MATCH(AQ$3,$K$2:$P$2,0))</f>
        <v>10</v>
      </c>
      <c r="AR899" s="19" cm="1">
        <f t="array" ref="AR899">INDEX($K:$P,ROW(),MATCH(AR$3,$K$2:$P$2,0))</f>
        <v>10</v>
      </c>
      <c r="AS899" s="19" cm="1">
        <f t="array" ref="AS899">INDEX($K:$P,ROW(),MATCH(AS$3,$K$2:$P$2,0))</f>
        <v>10</v>
      </c>
      <c r="AT899" s="19" cm="1">
        <f t="array" ref="AT899">INDEX($K:$P,ROW(),MATCH(AT$3,$K$2:$P$2,0))</f>
        <v>10</v>
      </c>
      <c r="AU899" s="19" cm="1">
        <f t="array" ref="AU899">INDEX($K:$P,ROW(),MATCH(AU$3,$K$2:$P$2,0))</f>
        <v>10</v>
      </c>
      <c r="AV899" s="19" cm="1">
        <f t="array" ref="AV899">INDEX($K:$P,ROW(),MATCH(AV$3,$K$2:$P$2,0))</f>
        <v>10</v>
      </c>
      <c r="AW899" s="19" cm="1">
        <f t="array" ref="AW899">INDEX($K:$P,ROW(),MATCH(AW$3,$K$2:$P$2,0))</f>
        <v>10</v>
      </c>
      <c r="AX899" s="19" cm="1">
        <f t="array" ref="AX899">INDEX($K:$P,ROW(),MATCH(AX$3,$K$2:$P$2,0))</f>
        <v>10</v>
      </c>
      <c r="AY899" s="19" cm="1">
        <f t="array" ref="AY899">INDEX($K:$P,ROW(),MATCH(AY$3,$K$2:$P$2,0))</f>
        <v>10</v>
      </c>
      <c r="AZ899" s="19" cm="1">
        <f t="array" ref="AZ899">INDEX($K:$P,ROW(),MATCH(AZ$3,$K$2:$P$2,0))</f>
        <v>10</v>
      </c>
      <c r="BA899" s="19" cm="1">
        <f t="array" ref="BA899">INDEX($K:$P,ROW(),MATCH(BA$3,$K$2:$P$2,0))</f>
        <v>10</v>
      </c>
      <c r="BB899" s="19" cm="1">
        <f t="array" ref="BB899">INDEX($K:$P,ROW(),MATCH(BB$3,$K$2:$P$2,0))</f>
        <v>10</v>
      </c>
      <c r="BC899" s="19" cm="1">
        <f t="array" ref="BC899">INDEX($K:$P,ROW(),MATCH(BC$3,$K$2:$P$2,0))</f>
        <v>10</v>
      </c>
      <c r="BD899" s="19" cm="1">
        <f t="array" ref="BD899">INDEX($K:$P,ROW(),MATCH(BD$3,$K$2:$P$2,0))</f>
        <v>10</v>
      </c>
      <c r="BE899" s="19" cm="1">
        <f t="array" ref="BE899">INDEX($K:$P,ROW(),MATCH(BE$3,$K$2:$P$2,0))</f>
        <v>10</v>
      </c>
      <c r="BF899" s="19" cm="1">
        <f t="array" ref="BF899">INDEX($K:$P,ROW(),MATCH(BF$3,$K$2:$P$2,0))</f>
        <v>10</v>
      </c>
      <c r="BG899" s="19" cm="1">
        <f t="array" ref="BG899">INDEX($K:$P,ROW(),MATCH(BG$3,$K$2:$P$2,0))</f>
        <v>10</v>
      </c>
      <c r="BH899" s="19" cm="1">
        <f t="array" ref="BH899">INDEX($K:$P,ROW(),MATCH(BH$3,$K$2:$P$2,0))</f>
        <v>10</v>
      </c>
      <c r="BI899" s="19" cm="1">
        <f t="array" ref="BI899">INDEX($K:$P,ROW(),MATCH(BI$3,$K$2:$P$2,0))</f>
        <v>10</v>
      </c>
      <c r="BJ899" s="19" cm="1">
        <f t="array" ref="BJ899">INDEX($K:$P,ROW(),MATCH(BJ$3,$K$2:$P$2,0))</f>
        <v>10</v>
      </c>
      <c r="BK899" s="19" cm="1">
        <f t="array" ref="BK899">INDEX($K:$P,ROW(),MATCH(BK$3,$K$2:$P$2,0))</f>
        <v>10</v>
      </c>
      <c r="BL899" s="19" cm="1">
        <f t="array" ref="BL899">INDEX($K:$P,ROW(),MATCH(BL$3,$K$2:$P$2,0))</f>
        <v>10</v>
      </c>
      <c r="BM899" s="19" cm="1">
        <f t="array" ref="BM899">INDEX($K:$P,ROW(),MATCH(BM$3,$K$2:$P$2,0))</f>
        <v>10</v>
      </c>
      <c r="BN899" s="19" cm="1">
        <f t="array" ref="BN899">INDEX($K:$P,ROW(),MATCH(BN$3,$K$2:$P$2,0))</f>
        <v>10</v>
      </c>
      <c r="BO899" s="19" cm="1">
        <f t="array" ref="BO899">INDEX($K:$P,ROW(),MATCH(BO$3,$K$2:$P$2,0))</f>
        <v>10</v>
      </c>
      <c r="BP899" s="19" cm="1">
        <f t="array" ref="BP899">INDEX($K:$P,ROW(),MATCH(BP$3,$K$2:$P$2,0))</f>
        <v>10</v>
      </c>
      <c r="BQ899" s="19" cm="1">
        <f t="array" ref="BQ899">INDEX($K:$P,ROW(),MATCH(BQ$3,$K$2:$P$2,0))</f>
        <v>10</v>
      </c>
      <c r="BR899" s="19" cm="1">
        <f t="array" ref="BR899">INDEX($K:$P,ROW(),MATCH(BR$3,$K$2:$P$2,0))</f>
        <v>10</v>
      </c>
      <c r="BS899" s="19" cm="1">
        <f t="array" ref="BS899">INDEX($K:$P,ROW(),MATCH(BS$3,$K$2:$P$2,0))</f>
        <v>10</v>
      </c>
      <c r="BT899" s="19" cm="1">
        <f t="array" ref="BT899">INDEX($K:$P,ROW(),MATCH(BT$3,$K$2:$P$2,0))</f>
        <v>10</v>
      </c>
      <c r="BU899" s="19" cm="1">
        <f t="array" ref="BU899">INDEX($K:$P,ROW(),MATCH(BU$3,$K$2:$P$2,0))</f>
        <v>10</v>
      </c>
      <c r="BV899" s="19" cm="1">
        <f t="array" ref="BV899">INDEX($K:$P,ROW(),MATCH(BV$3,$K$2:$P$2,0))</f>
        <v>10</v>
      </c>
      <c r="BW899" s="19" cm="1">
        <f t="array" ref="BW899">INDEX($K:$P,ROW(),MATCH(BW$3,$K$2:$P$2,0))</f>
        <v>10</v>
      </c>
      <c r="BX899" s="19" cm="1">
        <f t="array" ref="BX899">INDEX($K:$P,ROW(),MATCH(BX$3,$K$2:$P$2,0))</f>
        <v>10</v>
      </c>
      <c r="BY899" s="19" cm="1">
        <f t="array" ref="BY899">INDEX($K:$P,ROW(),MATCH(BY$3,$K$2:$P$2,0))</f>
        <v>10</v>
      </c>
      <c r="BZ899" s="19" cm="1">
        <f t="array" ref="BZ899">INDEX($K:$P,ROW(),MATCH(BZ$3,$K$2:$P$2,0))</f>
        <v>10</v>
      </c>
      <c r="CA899" s="19" cm="1">
        <f t="array" ref="CA899">INDEX($K:$P,ROW(),MATCH(CA$3,$K$2:$P$2,0))</f>
        <v>10</v>
      </c>
      <c r="CB899" s="19" cm="1">
        <f t="array" ref="CB899">INDEX($K:$P,ROW(),MATCH(CB$3,$K$2:$P$2,0))</f>
        <v>10</v>
      </c>
      <c r="CC899" s="19" cm="1">
        <f t="array" ref="CC899">INDEX($K:$P,ROW(),MATCH(CC$3,$K$2:$P$2,0))</f>
        <v>10</v>
      </c>
      <c r="CD899" s="19" cm="1">
        <f t="array" ref="CD899">INDEX($K:$P,ROW(),MATCH(CD$3,$K$2:$P$2,0))</f>
        <v>10</v>
      </c>
      <c r="CE899" s="19" cm="1">
        <f t="array" ref="CE899">INDEX($K:$P,ROW(),MATCH(CE$3,$K$2:$P$2,0))</f>
        <v>10</v>
      </c>
      <c r="CF899" s="19" cm="1">
        <f t="array" ref="CF899">INDEX($K:$P,ROW(),MATCH(CF$3,$K$2:$P$2,0))</f>
        <v>10</v>
      </c>
      <c r="CG899" s="19" cm="1">
        <f t="array" ref="CG899">INDEX($K:$P,ROW(),MATCH(CG$3,$K$2:$P$2,0))</f>
        <v>10</v>
      </c>
      <c r="CH899" s="19" cm="1">
        <f t="array" ref="CH899">INDEX($K:$P,ROW(),MATCH(CH$3,$K$2:$P$2,0))</f>
        <v>10</v>
      </c>
      <c r="CI899" s="19" cm="1">
        <f t="array" ref="CI899">INDEX($K:$P,ROW(),MATCH(CI$3,$K$2:$P$2,0))</f>
        <v>10</v>
      </c>
      <c r="CJ899" s="19" cm="1">
        <f t="array" ref="CJ899">INDEX($K:$P,ROW(),MATCH(CJ$3,$K$2:$P$2,0))</f>
        <v>10</v>
      </c>
      <c r="CK899" s="19" cm="1">
        <f t="array" ref="CK899">INDEX($K:$P,ROW(),MATCH(CK$3,$K$2:$P$2,0))</f>
        <v>10</v>
      </c>
      <c r="CL899" s="19" cm="1">
        <f t="array" ref="CL899">INDEX($K:$P,ROW(),MATCH(CL$3,$K$2:$P$2,0))</f>
        <v>10</v>
      </c>
      <c r="CM899" s="19" t="e" cm="1">
        <f t="array" ref="CM899">INDEX($K:$P,ROW(),MATCH(CM$3,$K$2:$P$2,0))</f>
        <v>#N/A</v>
      </c>
      <c r="CN899" s="19" t="e" cm="1">
        <f t="array" ref="CN899">INDEX($K:$P,ROW(),MATCH(CN$3,$K$2:$P$2,0))</f>
        <v>#N/A</v>
      </c>
      <c r="CO899" s="19" t="e" cm="1">
        <f t="array" ref="CO899">INDEX($K:$P,ROW(),MATCH(CO$3,$K$2:$P$2,0))</f>
        <v>#N/A</v>
      </c>
      <c r="CP899" s="19" t="e" cm="1">
        <f t="array" ref="CP899">INDEX($K:$P,ROW(),MATCH(CP$3,$K$2:$P$2,0))</f>
        <v>#N/A</v>
      </c>
      <c r="CQ899" s="19" t="e" cm="1">
        <f t="array" ref="CQ899">INDEX($K:$P,ROW(),MATCH(CQ$3,$K$2:$P$2,0))</f>
        <v>#N/A</v>
      </c>
      <c r="CR899" s="19" t="e" cm="1">
        <f t="array" ref="CR899">INDEX($K:$P,ROW(),MATCH(CR$3,$K$2:$P$2,0))</f>
        <v>#N/A</v>
      </c>
      <c r="CS899" s="19" t="e" cm="1">
        <f t="array" ref="CS899">INDEX($K:$P,ROW(),MATCH(CS$3,$K$2:$P$2,0))</f>
        <v>#N/A</v>
      </c>
      <c r="CT899" s="19" t="e" cm="1">
        <f t="array" ref="CT899">INDEX($K:$P,ROW(),MATCH(CT$3,$K$2:$P$2,0))</f>
        <v>#N/A</v>
      </c>
      <c r="CU899" s="19" t="e" cm="1">
        <f t="array" ref="CU899">INDEX($K:$P,ROW(),MATCH(CU$3,$K$2:$P$2,0))</f>
        <v>#N/A</v>
      </c>
      <c r="CV899" s="19" t="e" cm="1">
        <f t="array" ref="CV899">INDEX($K:$P,ROW(),MATCH(CV$3,$K$2:$P$2,0))</f>
        <v>#N/A</v>
      </c>
      <c r="CW899" s="19" t="e" cm="1">
        <f t="array" ref="CW899">INDEX($K:$P,ROW(),MATCH(CW$3,$K$2:$P$2,0))</f>
        <v>#N/A</v>
      </c>
      <c r="CX899" s="19" t="e" cm="1">
        <f t="array" ref="CX899">INDEX($K:$P,ROW(),MATCH(CX$3,$K$2:$P$2,0))</f>
        <v>#N/A</v>
      </c>
      <c r="CY899" s="19" t="e" cm="1">
        <f t="array" ref="CY899">INDEX($K:$P,ROW(),MATCH(CY$3,$K$2:$P$2,0))</f>
        <v>#N/A</v>
      </c>
      <c r="CZ899" s="19" t="e" cm="1">
        <f t="array" ref="CZ899">INDEX($K:$P,ROW(),MATCH(CZ$3,$K$2:$P$2,0))</f>
        <v>#N/A</v>
      </c>
      <c r="DA899" s="19" t="e" cm="1">
        <f t="array" ref="DA899">INDEX($K:$P,ROW(),MATCH(DA$3,$K$2:$P$2,0))</f>
        <v>#N/A</v>
      </c>
      <c r="DB899" s="19" t="e" cm="1">
        <f t="array" ref="DB899">INDEX($K:$P,ROW(),MATCH(DB$3,$K$2:$P$2,0))</f>
        <v>#N/A</v>
      </c>
      <c r="DC899" s="19" t="e" cm="1">
        <f t="array" ref="DC899">INDEX($K:$P,ROW(),MATCH(DC$3,$K$2:$P$2,0))</f>
        <v>#N/A</v>
      </c>
      <c r="DD899" s="19" t="e" cm="1">
        <f t="array" ref="DD899">INDEX($K:$P,ROW(),MATCH(DD$3,$K$2:$P$2,0))</f>
        <v>#N/A</v>
      </c>
      <c r="DE899" s="19" t="e" cm="1">
        <f t="array" ref="DE899">INDEX($K:$P,ROW(),MATCH(DE$3,$K$2:$P$2,0))</f>
        <v>#N/A</v>
      </c>
      <c r="DF899" s="19" t="e" cm="1">
        <f t="array" ref="DF899">INDEX($K:$P,ROW(),MATCH(DF$3,$K$2:$P$2,0))</f>
        <v>#N/A</v>
      </c>
      <c r="DG899" s="19" t="e" cm="1">
        <f t="array" ref="DG899">INDEX($K:$P,ROW(),MATCH(DG$3,$K$2:$P$2,0))</f>
        <v>#N/A</v>
      </c>
      <c r="DH899" s="19" t="e" cm="1">
        <f t="array" ref="DH899">INDEX($K:$P,ROW(),MATCH(DH$3,$K$2:$P$2,0))</f>
        <v>#N/A</v>
      </c>
      <c r="DI899" s="19" t="e" cm="1">
        <f t="array" ref="DI899">INDEX($K:$P,ROW(),MATCH(DI$3,$K$2:$P$2,0))</f>
        <v>#N/A</v>
      </c>
      <c r="DJ899" s="19" t="e" cm="1">
        <f t="array" ref="DJ899">INDEX($K:$P,ROW(),MATCH(DJ$3,$K$2:$P$2,0))</f>
        <v>#N/A</v>
      </c>
      <c r="DK899" s="19" t="e" cm="1">
        <f t="array" ref="DK899">INDEX($K:$P,ROW(),MATCH(DK$3,$K$2:$P$2,0))</f>
        <v>#N/A</v>
      </c>
      <c r="DL899" s="19" t="e" cm="1">
        <f t="array" ref="DL899">INDEX($K:$P,ROW(),MATCH(DL$3,$K$2:$P$2,0))</f>
        <v>#N/A</v>
      </c>
    </row>
    <row r="900" spans="1:116" x14ac:dyDescent="0.4">
      <c r="D900" t="s">
        <v>815</v>
      </c>
      <c r="E900" s="8" t="str">
        <f t="shared" si="1234"/>
        <v>900 LISTSALE-PV</v>
      </c>
      <c r="G900" s="145" t="s">
        <v>520</v>
      </c>
      <c r="H900" s="31"/>
      <c r="I900" s="73"/>
      <c r="J900" s="73"/>
      <c r="K900" s="18">
        <v>10</v>
      </c>
      <c r="L900" s="18">
        <v>10</v>
      </c>
      <c r="M900" s="18">
        <v>10</v>
      </c>
      <c r="N900" s="18">
        <v>10</v>
      </c>
      <c r="O900" s="18">
        <v>10</v>
      </c>
      <c r="P900" s="18">
        <v>10</v>
      </c>
      <c r="R900" s="33"/>
      <c r="S900" s="19" cm="1">
        <f t="array" ref="S900">INDEX($K:$P,ROW(),MATCH(S$3,$K$2:$P$2,0))</f>
        <v>10</v>
      </c>
      <c r="T900" s="19" cm="1">
        <f t="array" ref="T900">INDEX($K:$P,ROW(),MATCH(T$3,$K$2:$P$2,0))</f>
        <v>10</v>
      </c>
      <c r="U900" s="19" cm="1">
        <f t="array" ref="U900">INDEX($K:$P,ROW(),MATCH(U$3,$K$2:$P$2,0))</f>
        <v>10</v>
      </c>
      <c r="V900" s="19" cm="1">
        <f t="array" ref="V900">INDEX($K:$P,ROW(),MATCH(V$3,$K$2:$P$2,0))</f>
        <v>10</v>
      </c>
      <c r="W900" s="19" cm="1">
        <f t="array" ref="W900">INDEX($K:$P,ROW(),MATCH(W$3,$K$2:$P$2,0))</f>
        <v>10</v>
      </c>
      <c r="X900" s="19" cm="1">
        <f t="array" ref="X900">INDEX($K:$P,ROW(),MATCH(X$3,$K$2:$P$2,0))</f>
        <v>10</v>
      </c>
      <c r="Y900" s="19" cm="1">
        <f t="array" ref="Y900">INDEX($K:$P,ROW(),MATCH(Y$3,$K$2:$P$2,0))</f>
        <v>10</v>
      </c>
      <c r="Z900" s="19" cm="1">
        <f t="array" ref="Z900">INDEX($K:$P,ROW(),MATCH(Z$3,$K$2:$P$2,0))</f>
        <v>10</v>
      </c>
      <c r="AA900" s="19" cm="1">
        <f t="array" ref="AA900">INDEX($K:$P,ROW(),MATCH(AA$3,$K$2:$P$2,0))</f>
        <v>10</v>
      </c>
      <c r="AB900" s="19" cm="1">
        <f t="array" ref="AB900">INDEX($K:$P,ROW(),MATCH(AB$3,$K$2:$P$2,0))</f>
        <v>10</v>
      </c>
      <c r="AC900" s="19" cm="1">
        <f t="array" ref="AC900">INDEX($K:$P,ROW(),MATCH(AC$3,$K$2:$P$2,0))</f>
        <v>10</v>
      </c>
      <c r="AD900" s="19" cm="1">
        <f t="array" ref="AD900">INDEX($K:$P,ROW(),MATCH(AD$3,$K$2:$P$2,0))</f>
        <v>10</v>
      </c>
      <c r="AE900" s="19" cm="1">
        <f t="array" ref="AE900">INDEX($K:$P,ROW(),MATCH(AE$3,$K$2:$P$2,0))</f>
        <v>10</v>
      </c>
      <c r="AF900" s="19" cm="1">
        <f t="array" ref="AF900">INDEX($K:$P,ROW(),MATCH(AF$3,$K$2:$P$2,0))</f>
        <v>10</v>
      </c>
      <c r="AG900" s="19" cm="1">
        <f t="array" ref="AG900">INDEX($K:$P,ROW(),MATCH(AG$3,$K$2:$P$2,0))</f>
        <v>10</v>
      </c>
      <c r="AH900" s="19" cm="1">
        <f t="array" ref="AH900">INDEX($K:$P,ROW(),MATCH(AH$3,$K$2:$P$2,0))</f>
        <v>10</v>
      </c>
      <c r="AI900" s="19" cm="1">
        <f t="array" ref="AI900">INDEX($K:$P,ROW(),MATCH(AI$3,$K$2:$P$2,0))</f>
        <v>10</v>
      </c>
      <c r="AJ900" s="19" cm="1">
        <f t="array" ref="AJ900">INDEX($K:$P,ROW(),MATCH(AJ$3,$K$2:$P$2,0))</f>
        <v>10</v>
      </c>
      <c r="AK900" s="19" cm="1">
        <f t="array" ref="AK900">INDEX($K:$P,ROW(),MATCH(AK$3,$K$2:$P$2,0))</f>
        <v>10</v>
      </c>
      <c r="AL900" s="19" cm="1">
        <f t="array" ref="AL900">INDEX($K:$P,ROW(),MATCH(AL$3,$K$2:$P$2,0))</f>
        <v>10</v>
      </c>
      <c r="AM900" s="19" cm="1">
        <f t="array" ref="AM900">INDEX($K:$P,ROW(),MATCH(AM$3,$K$2:$P$2,0))</f>
        <v>10</v>
      </c>
      <c r="AN900" s="19" cm="1">
        <f t="array" ref="AN900">INDEX($K:$P,ROW(),MATCH(AN$3,$K$2:$P$2,0))</f>
        <v>10</v>
      </c>
      <c r="AO900" s="19" cm="1">
        <f t="array" ref="AO900">INDEX($K:$P,ROW(),MATCH(AO$3,$K$2:$P$2,0))</f>
        <v>10</v>
      </c>
      <c r="AP900" s="19" cm="1">
        <f t="array" ref="AP900">INDEX($K:$P,ROW(),MATCH(AP$3,$K$2:$P$2,0))</f>
        <v>10</v>
      </c>
      <c r="AQ900" s="19" cm="1">
        <f t="array" ref="AQ900">INDEX($K:$P,ROW(),MATCH(AQ$3,$K$2:$P$2,0))</f>
        <v>10</v>
      </c>
      <c r="AR900" s="19" cm="1">
        <f t="array" ref="AR900">INDEX($K:$P,ROW(),MATCH(AR$3,$K$2:$P$2,0))</f>
        <v>10</v>
      </c>
      <c r="AS900" s="19" cm="1">
        <f t="array" ref="AS900">INDEX($K:$P,ROW(),MATCH(AS$3,$K$2:$P$2,0))</f>
        <v>10</v>
      </c>
      <c r="AT900" s="19" cm="1">
        <f t="array" ref="AT900">INDEX($K:$P,ROW(),MATCH(AT$3,$K$2:$P$2,0))</f>
        <v>10</v>
      </c>
      <c r="AU900" s="19" cm="1">
        <f t="array" ref="AU900">INDEX($K:$P,ROW(),MATCH(AU$3,$K$2:$P$2,0))</f>
        <v>10</v>
      </c>
      <c r="AV900" s="19" cm="1">
        <f t="array" ref="AV900">INDEX($K:$P,ROW(),MATCH(AV$3,$K$2:$P$2,0))</f>
        <v>10</v>
      </c>
      <c r="AW900" s="19" cm="1">
        <f t="array" ref="AW900">INDEX($K:$P,ROW(),MATCH(AW$3,$K$2:$P$2,0))</f>
        <v>10</v>
      </c>
      <c r="AX900" s="19" cm="1">
        <f t="array" ref="AX900">INDEX($K:$P,ROW(),MATCH(AX$3,$K$2:$P$2,0))</f>
        <v>10</v>
      </c>
      <c r="AY900" s="19" cm="1">
        <f t="array" ref="AY900">INDEX($K:$P,ROW(),MATCH(AY$3,$K$2:$P$2,0))</f>
        <v>10</v>
      </c>
      <c r="AZ900" s="19" cm="1">
        <f t="array" ref="AZ900">INDEX($K:$P,ROW(),MATCH(AZ$3,$K$2:$P$2,0))</f>
        <v>10</v>
      </c>
      <c r="BA900" s="19" cm="1">
        <f t="array" ref="BA900">INDEX($K:$P,ROW(),MATCH(BA$3,$K$2:$P$2,0))</f>
        <v>10</v>
      </c>
      <c r="BB900" s="19" cm="1">
        <f t="array" ref="BB900">INDEX($K:$P,ROW(),MATCH(BB$3,$K$2:$P$2,0))</f>
        <v>10</v>
      </c>
      <c r="BC900" s="19" cm="1">
        <f t="array" ref="BC900">INDEX($K:$P,ROW(),MATCH(BC$3,$K$2:$P$2,0))</f>
        <v>10</v>
      </c>
      <c r="BD900" s="19" cm="1">
        <f t="array" ref="BD900">INDEX($K:$P,ROW(),MATCH(BD$3,$K$2:$P$2,0))</f>
        <v>10</v>
      </c>
      <c r="BE900" s="19" cm="1">
        <f t="array" ref="BE900">INDEX($K:$P,ROW(),MATCH(BE$3,$K$2:$P$2,0))</f>
        <v>10</v>
      </c>
      <c r="BF900" s="19" cm="1">
        <f t="array" ref="BF900">INDEX($K:$P,ROW(),MATCH(BF$3,$K$2:$P$2,0))</f>
        <v>10</v>
      </c>
      <c r="BG900" s="19" cm="1">
        <f t="array" ref="BG900">INDEX($K:$P,ROW(),MATCH(BG$3,$K$2:$P$2,0))</f>
        <v>10</v>
      </c>
      <c r="BH900" s="19" cm="1">
        <f t="array" ref="BH900">INDEX($K:$P,ROW(),MATCH(BH$3,$K$2:$P$2,0))</f>
        <v>10</v>
      </c>
      <c r="BI900" s="19" cm="1">
        <f t="array" ref="BI900">INDEX($K:$P,ROW(),MATCH(BI$3,$K$2:$P$2,0))</f>
        <v>10</v>
      </c>
      <c r="BJ900" s="19" cm="1">
        <f t="array" ref="BJ900">INDEX($K:$P,ROW(),MATCH(BJ$3,$K$2:$P$2,0))</f>
        <v>10</v>
      </c>
      <c r="BK900" s="19" cm="1">
        <f t="array" ref="BK900">INDEX($K:$P,ROW(),MATCH(BK$3,$K$2:$P$2,0))</f>
        <v>10</v>
      </c>
      <c r="BL900" s="19" cm="1">
        <f t="array" ref="BL900">INDEX($K:$P,ROW(),MATCH(BL$3,$K$2:$P$2,0))</f>
        <v>10</v>
      </c>
      <c r="BM900" s="19" cm="1">
        <f t="array" ref="BM900">INDEX($K:$P,ROW(),MATCH(BM$3,$K$2:$P$2,0))</f>
        <v>10</v>
      </c>
      <c r="BN900" s="19" cm="1">
        <f t="array" ref="BN900">INDEX($K:$P,ROW(),MATCH(BN$3,$K$2:$P$2,0))</f>
        <v>10</v>
      </c>
      <c r="BO900" s="19" cm="1">
        <f t="array" ref="BO900">INDEX($K:$P,ROW(),MATCH(BO$3,$K$2:$P$2,0))</f>
        <v>10</v>
      </c>
      <c r="BP900" s="19" cm="1">
        <f t="array" ref="BP900">INDEX($K:$P,ROW(),MATCH(BP$3,$K$2:$P$2,0))</f>
        <v>10</v>
      </c>
      <c r="BQ900" s="19" cm="1">
        <f t="array" ref="BQ900">INDEX($K:$P,ROW(),MATCH(BQ$3,$K$2:$P$2,0))</f>
        <v>10</v>
      </c>
      <c r="BR900" s="19" cm="1">
        <f t="array" ref="BR900">INDEX($K:$P,ROW(),MATCH(BR$3,$K$2:$P$2,0))</f>
        <v>10</v>
      </c>
      <c r="BS900" s="19" cm="1">
        <f t="array" ref="BS900">INDEX($K:$P,ROW(),MATCH(BS$3,$K$2:$P$2,0))</f>
        <v>10</v>
      </c>
      <c r="BT900" s="19" cm="1">
        <f t="array" ref="BT900">INDEX($K:$P,ROW(),MATCH(BT$3,$K$2:$P$2,0))</f>
        <v>10</v>
      </c>
      <c r="BU900" s="19" cm="1">
        <f t="array" ref="BU900">INDEX($K:$P,ROW(),MATCH(BU$3,$K$2:$P$2,0))</f>
        <v>10</v>
      </c>
      <c r="BV900" s="19" cm="1">
        <f t="array" ref="BV900">INDEX($K:$P,ROW(),MATCH(BV$3,$K$2:$P$2,0))</f>
        <v>10</v>
      </c>
      <c r="BW900" s="19" cm="1">
        <f t="array" ref="BW900">INDEX($K:$P,ROW(),MATCH(BW$3,$K$2:$P$2,0))</f>
        <v>10</v>
      </c>
      <c r="BX900" s="19" cm="1">
        <f t="array" ref="BX900">INDEX($K:$P,ROW(),MATCH(BX$3,$K$2:$P$2,0))</f>
        <v>10</v>
      </c>
      <c r="BY900" s="19" cm="1">
        <f t="array" ref="BY900">INDEX($K:$P,ROW(),MATCH(BY$3,$K$2:$P$2,0))</f>
        <v>10</v>
      </c>
      <c r="BZ900" s="19" cm="1">
        <f t="array" ref="BZ900">INDEX($K:$P,ROW(),MATCH(BZ$3,$K$2:$P$2,0))</f>
        <v>10</v>
      </c>
      <c r="CA900" s="19" cm="1">
        <f t="array" ref="CA900">INDEX($K:$P,ROW(),MATCH(CA$3,$K$2:$P$2,0))</f>
        <v>10</v>
      </c>
      <c r="CB900" s="19" cm="1">
        <f t="array" ref="CB900">INDEX($K:$P,ROW(),MATCH(CB$3,$K$2:$P$2,0))</f>
        <v>10</v>
      </c>
      <c r="CC900" s="19" cm="1">
        <f t="array" ref="CC900">INDEX($K:$P,ROW(),MATCH(CC$3,$K$2:$P$2,0))</f>
        <v>10</v>
      </c>
      <c r="CD900" s="19" cm="1">
        <f t="array" ref="CD900">INDEX($K:$P,ROW(),MATCH(CD$3,$K$2:$P$2,0))</f>
        <v>10</v>
      </c>
      <c r="CE900" s="19" cm="1">
        <f t="array" ref="CE900">INDEX($K:$P,ROW(),MATCH(CE$3,$K$2:$P$2,0))</f>
        <v>10</v>
      </c>
      <c r="CF900" s="19" cm="1">
        <f t="array" ref="CF900">INDEX($K:$P,ROW(),MATCH(CF$3,$K$2:$P$2,0))</f>
        <v>10</v>
      </c>
      <c r="CG900" s="19" cm="1">
        <f t="array" ref="CG900">INDEX($K:$P,ROW(),MATCH(CG$3,$K$2:$P$2,0))</f>
        <v>10</v>
      </c>
      <c r="CH900" s="19" cm="1">
        <f t="array" ref="CH900">INDEX($K:$P,ROW(),MATCH(CH$3,$K$2:$P$2,0))</f>
        <v>10</v>
      </c>
      <c r="CI900" s="19" cm="1">
        <f t="array" ref="CI900">INDEX($K:$P,ROW(),MATCH(CI$3,$K$2:$P$2,0))</f>
        <v>10</v>
      </c>
      <c r="CJ900" s="19" cm="1">
        <f t="array" ref="CJ900">INDEX($K:$P,ROW(),MATCH(CJ$3,$K$2:$P$2,0))</f>
        <v>10</v>
      </c>
      <c r="CK900" s="19" cm="1">
        <f t="array" ref="CK900">INDEX($K:$P,ROW(),MATCH(CK$3,$K$2:$P$2,0))</f>
        <v>10</v>
      </c>
      <c r="CL900" s="19" cm="1">
        <f t="array" ref="CL900">INDEX($K:$P,ROW(),MATCH(CL$3,$K$2:$P$2,0))</f>
        <v>10</v>
      </c>
      <c r="CM900" s="19" t="e" cm="1">
        <f t="array" ref="CM900">INDEX($K:$P,ROW(),MATCH(CM$3,$K$2:$P$2,0))</f>
        <v>#N/A</v>
      </c>
      <c r="CN900" s="19" t="e" cm="1">
        <f t="array" ref="CN900">INDEX($K:$P,ROW(),MATCH(CN$3,$K$2:$P$2,0))</f>
        <v>#N/A</v>
      </c>
      <c r="CO900" s="19" t="e" cm="1">
        <f t="array" ref="CO900">INDEX($K:$P,ROW(),MATCH(CO$3,$K$2:$P$2,0))</f>
        <v>#N/A</v>
      </c>
      <c r="CP900" s="19" t="e" cm="1">
        <f t="array" ref="CP900">INDEX($K:$P,ROW(),MATCH(CP$3,$K$2:$P$2,0))</f>
        <v>#N/A</v>
      </c>
      <c r="CQ900" s="19" t="e" cm="1">
        <f t="array" ref="CQ900">INDEX($K:$P,ROW(),MATCH(CQ$3,$K$2:$P$2,0))</f>
        <v>#N/A</v>
      </c>
      <c r="CR900" s="19" t="e" cm="1">
        <f t="array" ref="CR900">INDEX($K:$P,ROW(),MATCH(CR$3,$K$2:$P$2,0))</f>
        <v>#N/A</v>
      </c>
      <c r="CS900" s="19" t="e" cm="1">
        <f t="array" ref="CS900">INDEX($K:$P,ROW(),MATCH(CS$3,$K$2:$P$2,0))</f>
        <v>#N/A</v>
      </c>
      <c r="CT900" s="19" t="e" cm="1">
        <f t="array" ref="CT900">INDEX($K:$P,ROW(),MATCH(CT$3,$K$2:$P$2,0))</f>
        <v>#N/A</v>
      </c>
      <c r="CU900" s="19" t="e" cm="1">
        <f t="array" ref="CU900">INDEX($K:$P,ROW(),MATCH(CU$3,$K$2:$P$2,0))</f>
        <v>#N/A</v>
      </c>
      <c r="CV900" s="19" t="e" cm="1">
        <f t="array" ref="CV900">INDEX($K:$P,ROW(),MATCH(CV$3,$K$2:$P$2,0))</f>
        <v>#N/A</v>
      </c>
      <c r="CW900" s="19" t="e" cm="1">
        <f t="array" ref="CW900">INDEX($K:$P,ROW(),MATCH(CW$3,$K$2:$P$2,0))</f>
        <v>#N/A</v>
      </c>
      <c r="CX900" s="19" t="e" cm="1">
        <f t="array" ref="CX900">INDEX($K:$P,ROW(),MATCH(CX$3,$K$2:$P$2,0))</f>
        <v>#N/A</v>
      </c>
      <c r="CY900" s="19" t="e" cm="1">
        <f t="array" ref="CY900">INDEX($K:$P,ROW(),MATCH(CY$3,$K$2:$P$2,0))</f>
        <v>#N/A</v>
      </c>
      <c r="CZ900" s="19" t="e" cm="1">
        <f t="array" ref="CZ900">INDEX($K:$P,ROW(),MATCH(CZ$3,$K$2:$P$2,0))</f>
        <v>#N/A</v>
      </c>
      <c r="DA900" s="19" t="e" cm="1">
        <f t="array" ref="DA900">INDEX($K:$P,ROW(),MATCH(DA$3,$K$2:$P$2,0))</f>
        <v>#N/A</v>
      </c>
      <c r="DB900" s="19" t="e" cm="1">
        <f t="array" ref="DB900">INDEX($K:$P,ROW(),MATCH(DB$3,$K$2:$P$2,0))</f>
        <v>#N/A</v>
      </c>
      <c r="DC900" s="19" t="e" cm="1">
        <f t="array" ref="DC900">INDEX($K:$P,ROW(),MATCH(DC$3,$K$2:$P$2,0))</f>
        <v>#N/A</v>
      </c>
      <c r="DD900" s="19" t="e" cm="1">
        <f t="array" ref="DD900">INDEX($K:$P,ROW(),MATCH(DD$3,$K$2:$P$2,0))</f>
        <v>#N/A</v>
      </c>
      <c r="DE900" s="19" t="e" cm="1">
        <f t="array" ref="DE900">INDEX($K:$P,ROW(),MATCH(DE$3,$K$2:$P$2,0))</f>
        <v>#N/A</v>
      </c>
      <c r="DF900" s="19" t="e" cm="1">
        <f t="array" ref="DF900">INDEX($K:$P,ROW(),MATCH(DF$3,$K$2:$P$2,0))</f>
        <v>#N/A</v>
      </c>
      <c r="DG900" s="19" t="e" cm="1">
        <f t="array" ref="DG900">INDEX($K:$P,ROW(),MATCH(DG$3,$K$2:$P$2,0))</f>
        <v>#N/A</v>
      </c>
      <c r="DH900" s="19" t="e" cm="1">
        <f t="array" ref="DH900">INDEX($K:$P,ROW(),MATCH(DH$3,$K$2:$P$2,0))</f>
        <v>#N/A</v>
      </c>
      <c r="DI900" s="19" t="e" cm="1">
        <f t="array" ref="DI900">INDEX($K:$P,ROW(),MATCH(DI$3,$K$2:$P$2,0))</f>
        <v>#N/A</v>
      </c>
      <c r="DJ900" s="19" t="e" cm="1">
        <f t="array" ref="DJ900">INDEX($K:$P,ROW(),MATCH(DJ$3,$K$2:$P$2,0))</f>
        <v>#N/A</v>
      </c>
      <c r="DK900" s="19" t="e" cm="1">
        <f t="array" ref="DK900">INDEX($K:$P,ROW(),MATCH(DK$3,$K$2:$P$2,0))</f>
        <v>#N/A</v>
      </c>
      <c r="DL900" s="19" t="e" cm="1">
        <f t="array" ref="DL900">INDEX($K:$P,ROW(),MATCH(DL$3,$K$2:$P$2,0))</f>
        <v>#N/A</v>
      </c>
    </row>
    <row r="901" spans="1:116" x14ac:dyDescent="0.4">
      <c r="D901" t="s">
        <v>815</v>
      </c>
      <c r="E901" s="8" t="str">
        <f t="shared" si="1234"/>
        <v>901 LISTSALE-PV</v>
      </c>
      <c r="G901" s="145" t="s">
        <v>804</v>
      </c>
      <c r="H901" s="31"/>
      <c r="I901" s="73"/>
      <c r="J901" s="73"/>
      <c r="K901" s="18">
        <v>10</v>
      </c>
      <c r="L901" s="18">
        <v>10</v>
      </c>
      <c r="M901" s="18">
        <v>10</v>
      </c>
      <c r="N901" s="18">
        <v>10</v>
      </c>
      <c r="O901" s="18">
        <v>10</v>
      </c>
      <c r="P901" s="18">
        <v>10</v>
      </c>
      <c r="R901" s="33"/>
      <c r="S901" s="19" cm="1">
        <f t="array" ref="S901">INDEX($K:$P,ROW(),MATCH(S$3,$K$2:$P$2,0))</f>
        <v>10</v>
      </c>
      <c r="T901" s="19" cm="1">
        <f t="array" ref="T901">INDEX($K:$P,ROW(),MATCH(T$3,$K$2:$P$2,0))</f>
        <v>10</v>
      </c>
      <c r="U901" s="19" cm="1">
        <f t="array" ref="U901">INDEX($K:$P,ROW(),MATCH(U$3,$K$2:$P$2,0))</f>
        <v>10</v>
      </c>
      <c r="V901" s="19" cm="1">
        <f t="array" ref="V901">INDEX($K:$P,ROW(),MATCH(V$3,$K$2:$P$2,0))</f>
        <v>10</v>
      </c>
      <c r="W901" s="19" cm="1">
        <f t="array" ref="W901">INDEX($K:$P,ROW(),MATCH(W$3,$K$2:$P$2,0))</f>
        <v>10</v>
      </c>
      <c r="X901" s="19" cm="1">
        <f t="array" ref="X901">INDEX($K:$P,ROW(),MATCH(X$3,$K$2:$P$2,0))</f>
        <v>10</v>
      </c>
      <c r="Y901" s="19" cm="1">
        <f t="array" ref="Y901">INDEX($K:$P,ROW(),MATCH(Y$3,$K$2:$P$2,0))</f>
        <v>10</v>
      </c>
      <c r="Z901" s="19" cm="1">
        <f t="array" ref="Z901">INDEX($K:$P,ROW(),MATCH(Z$3,$K$2:$P$2,0))</f>
        <v>10</v>
      </c>
      <c r="AA901" s="19" cm="1">
        <f t="array" ref="AA901">INDEX($K:$P,ROW(),MATCH(AA$3,$K$2:$P$2,0))</f>
        <v>10</v>
      </c>
      <c r="AB901" s="19" cm="1">
        <f t="array" ref="AB901">INDEX($K:$P,ROW(),MATCH(AB$3,$K$2:$P$2,0))</f>
        <v>10</v>
      </c>
      <c r="AC901" s="19" cm="1">
        <f t="array" ref="AC901">INDEX($K:$P,ROW(),MATCH(AC$3,$K$2:$P$2,0))</f>
        <v>10</v>
      </c>
      <c r="AD901" s="19" cm="1">
        <f t="array" ref="AD901">INDEX($K:$P,ROW(),MATCH(AD$3,$K$2:$P$2,0))</f>
        <v>10</v>
      </c>
      <c r="AE901" s="19" cm="1">
        <f t="array" ref="AE901">INDEX($K:$P,ROW(),MATCH(AE$3,$K$2:$P$2,0))</f>
        <v>10</v>
      </c>
      <c r="AF901" s="19" cm="1">
        <f t="array" ref="AF901">INDEX($K:$P,ROW(),MATCH(AF$3,$K$2:$P$2,0))</f>
        <v>10</v>
      </c>
      <c r="AG901" s="19" cm="1">
        <f t="array" ref="AG901">INDEX($K:$P,ROW(),MATCH(AG$3,$K$2:$P$2,0))</f>
        <v>10</v>
      </c>
      <c r="AH901" s="19" cm="1">
        <f t="array" ref="AH901">INDEX($K:$P,ROW(),MATCH(AH$3,$K$2:$P$2,0))</f>
        <v>10</v>
      </c>
      <c r="AI901" s="19" cm="1">
        <f t="array" ref="AI901">INDEX($K:$P,ROW(),MATCH(AI$3,$K$2:$P$2,0))</f>
        <v>10</v>
      </c>
      <c r="AJ901" s="19" cm="1">
        <f t="array" ref="AJ901">INDEX($K:$P,ROW(),MATCH(AJ$3,$K$2:$P$2,0))</f>
        <v>10</v>
      </c>
      <c r="AK901" s="19" cm="1">
        <f t="array" ref="AK901">INDEX($K:$P,ROW(),MATCH(AK$3,$K$2:$P$2,0))</f>
        <v>10</v>
      </c>
      <c r="AL901" s="19" cm="1">
        <f t="array" ref="AL901">INDEX($K:$P,ROW(),MATCH(AL$3,$K$2:$P$2,0))</f>
        <v>10</v>
      </c>
      <c r="AM901" s="19" cm="1">
        <f t="array" ref="AM901">INDEX($K:$P,ROW(),MATCH(AM$3,$K$2:$P$2,0))</f>
        <v>10</v>
      </c>
      <c r="AN901" s="19" cm="1">
        <f t="array" ref="AN901">INDEX($K:$P,ROW(),MATCH(AN$3,$K$2:$P$2,0))</f>
        <v>10</v>
      </c>
      <c r="AO901" s="19" cm="1">
        <f t="array" ref="AO901">INDEX($K:$P,ROW(),MATCH(AO$3,$K$2:$P$2,0))</f>
        <v>10</v>
      </c>
      <c r="AP901" s="19" cm="1">
        <f t="array" ref="AP901">INDEX($K:$P,ROW(),MATCH(AP$3,$K$2:$P$2,0))</f>
        <v>10</v>
      </c>
      <c r="AQ901" s="19" cm="1">
        <f t="array" ref="AQ901">INDEX($K:$P,ROW(),MATCH(AQ$3,$K$2:$P$2,0))</f>
        <v>10</v>
      </c>
      <c r="AR901" s="19" cm="1">
        <f t="array" ref="AR901">INDEX($K:$P,ROW(),MATCH(AR$3,$K$2:$P$2,0))</f>
        <v>10</v>
      </c>
      <c r="AS901" s="19" cm="1">
        <f t="array" ref="AS901">INDEX($K:$P,ROW(),MATCH(AS$3,$K$2:$P$2,0))</f>
        <v>10</v>
      </c>
      <c r="AT901" s="19" cm="1">
        <f t="array" ref="AT901">INDEX($K:$P,ROW(),MATCH(AT$3,$K$2:$P$2,0))</f>
        <v>10</v>
      </c>
      <c r="AU901" s="19" cm="1">
        <f t="array" ref="AU901">INDEX($K:$P,ROW(),MATCH(AU$3,$K$2:$P$2,0))</f>
        <v>10</v>
      </c>
      <c r="AV901" s="19" cm="1">
        <f t="array" ref="AV901">INDEX($K:$P,ROW(),MATCH(AV$3,$K$2:$P$2,0))</f>
        <v>10</v>
      </c>
      <c r="AW901" s="19" cm="1">
        <f t="array" ref="AW901">INDEX($K:$P,ROW(),MATCH(AW$3,$K$2:$P$2,0))</f>
        <v>10</v>
      </c>
      <c r="AX901" s="19" cm="1">
        <f t="array" ref="AX901">INDEX($K:$P,ROW(),MATCH(AX$3,$K$2:$P$2,0))</f>
        <v>10</v>
      </c>
      <c r="AY901" s="19" cm="1">
        <f t="array" ref="AY901">INDEX($K:$P,ROW(),MATCH(AY$3,$K$2:$P$2,0))</f>
        <v>10</v>
      </c>
      <c r="AZ901" s="19" cm="1">
        <f t="array" ref="AZ901">INDEX($K:$P,ROW(),MATCH(AZ$3,$K$2:$P$2,0))</f>
        <v>10</v>
      </c>
      <c r="BA901" s="19" cm="1">
        <f t="array" ref="BA901">INDEX($K:$P,ROW(),MATCH(BA$3,$K$2:$P$2,0))</f>
        <v>10</v>
      </c>
      <c r="BB901" s="19" cm="1">
        <f t="array" ref="BB901">INDEX($K:$P,ROW(),MATCH(BB$3,$K$2:$P$2,0))</f>
        <v>10</v>
      </c>
      <c r="BC901" s="19" cm="1">
        <f t="array" ref="BC901">INDEX($K:$P,ROW(),MATCH(BC$3,$K$2:$P$2,0))</f>
        <v>10</v>
      </c>
      <c r="BD901" s="19" cm="1">
        <f t="array" ref="BD901">INDEX($K:$P,ROW(),MATCH(BD$3,$K$2:$P$2,0))</f>
        <v>10</v>
      </c>
      <c r="BE901" s="19" cm="1">
        <f t="array" ref="BE901">INDEX($K:$P,ROW(),MATCH(BE$3,$K$2:$P$2,0))</f>
        <v>10</v>
      </c>
      <c r="BF901" s="19" cm="1">
        <f t="array" ref="BF901">INDEX($K:$P,ROW(),MATCH(BF$3,$K$2:$P$2,0))</f>
        <v>10</v>
      </c>
      <c r="BG901" s="19" cm="1">
        <f t="array" ref="BG901">INDEX($K:$P,ROW(),MATCH(BG$3,$K$2:$P$2,0))</f>
        <v>10</v>
      </c>
      <c r="BH901" s="19" cm="1">
        <f t="array" ref="BH901">INDEX($K:$P,ROW(),MATCH(BH$3,$K$2:$P$2,0))</f>
        <v>10</v>
      </c>
      <c r="BI901" s="19" cm="1">
        <f t="array" ref="BI901">INDEX($K:$P,ROW(),MATCH(BI$3,$K$2:$P$2,0))</f>
        <v>10</v>
      </c>
      <c r="BJ901" s="19" cm="1">
        <f t="array" ref="BJ901">INDEX($K:$P,ROW(),MATCH(BJ$3,$K$2:$P$2,0))</f>
        <v>10</v>
      </c>
      <c r="BK901" s="19" cm="1">
        <f t="array" ref="BK901">INDEX($K:$P,ROW(),MATCH(BK$3,$K$2:$P$2,0))</f>
        <v>10</v>
      </c>
      <c r="BL901" s="19" cm="1">
        <f t="array" ref="BL901">INDEX($K:$P,ROW(),MATCH(BL$3,$K$2:$P$2,0))</f>
        <v>10</v>
      </c>
      <c r="BM901" s="19" cm="1">
        <f t="array" ref="BM901">INDEX($K:$P,ROW(),MATCH(BM$3,$K$2:$P$2,0))</f>
        <v>10</v>
      </c>
      <c r="BN901" s="19" cm="1">
        <f t="array" ref="BN901">INDEX($K:$P,ROW(),MATCH(BN$3,$K$2:$P$2,0))</f>
        <v>10</v>
      </c>
      <c r="BO901" s="19" cm="1">
        <f t="array" ref="BO901">INDEX($K:$P,ROW(),MATCH(BO$3,$K$2:$P$2,0))</f>
        <v>10</v>
      </c>
      <c r="BP901" s="19" cm="1">
        <f t="array" ref="BP901">INDEX($K:$P,ROW(),MATCH(BP$3,$K$2:$P$2,0))</f>
        <v>10</v>
      </c>
      <c r="BQ901" s="19" cm="1">
        <f t="array" ref="BQ901">INDEX($K:$P,ROW(),MATCH(BQ$3,$K$2:$P$2,0))</f>
        <v>10</v>
      </c>
      <c r="BR901" s="19" cm="1">
        <f t="array" ref="BR901">INDEX($K:$P,ROW(),MATCH(BR$3,$K$2:$P$2,0))</f>
        <v>10</v>
      </c>
      <c r="BS901" s="19" cm="1">
        <f t="array" ref="BS901">INDEX($K:$P,ROW(),MATCH(BS$3,$K$2:$P$2,0))</f>
        <v>10</v>
      </c>
      <c r="BT901" s="19" cm="1">
        <f t="array" ref="BT901">INDEX($K:$P,ROW(),MATCH(BT$3,$K$2:$P$2,0))</f>
        <v>10</v>
      </c>
      <c r="BU901" s="19" cm="1">
        <f t="array" ref="BU901">INDEX($K:$P,ROW(),MATCH(BU$3,$K$2:$P$2,0))</f>
        <v>10</v>
      </c>
      <c r="BV901" s="19" cm="1">
        <f t="array" ref="BV901">INDEX($K:$P,ROW(),MATCH(BV$3,$K$2:$P$2,0))</f>
        <v>10</v>
      </c>
      <c r="BW901" s="19" cm="1">
        <f t="array" ref="BW901">INDEX($K:$P,ROW(),MATCH(BW$3,$K$2:$P$2,0))</f>
        <v>10</v>
      </c>
      <c r="BX901" s="19" cm="1">
        <f t="array" ref="BX901">INDEX($K:$P,ROW(),MATCH(BX$3,$K$2:$P$2,0))</f>
        <v>10</v>
      </c>
      <c r="BY901" s="19" cm="1">
        <f t="array" ref="BY901">INDEX($K:$P,ROW(),MATCH(BY$3,$K$2:$P$2,0))</f>
        <v>10</v>
      </c>
      <c r="BZ901" s="19" cm="1">
        <f t="array" ref="BZ901">INDEX($K:$P,ROW(),MATCH(BZ$3,$K$2:$P$2,0))</f>
        <v>10</v>
      </c>
      <c r="CA901" s="19" cm="1">
        <f t="array" ref="CA901">INDEX($K:$P,ROW(),MATCH(CA$3,$K$2:$P$2,0))</f>
        <v>10</v>
      </c>
      <c r="CB901" s="19" cm="1">
        <f t="array" ref="CB901">INDEX($K:$P,ROW(),MATCH(CB$3,$K$2:$P$2,0))</f>
        <v>10</v>
      </c>
      <c r="CC901" s="19" cm="1">
        <f t="array" ref="CC901">INDEX($K:$P,ROW(),MATCH(CC$3,$K$2:$P$2,0))</f>
        <v>10</v>
      </c>
      <c r="CD901" s="19" cm="1">
        <f t="array" ref="CD901">INDEX($K:$P,ROW(),MATCH(CD$3,$K$2:$P$2,0))</f>
        <v>10</v>
      </c>
      <c r="CE901" s="19" cm="1">
        <f t="array" ref="CE901">INDEX($K:$P,ROW(),MATCH(CE$3,$K$2:$P$2,0))</f>
        <v>10</v>
      </c>
      <c r="CF901" s="19" cm="1">
        <f t="array" ref="CF901">INDEX($K:$P,ROW(),MATCH(CF$3,$K$2:$P$2,0))</f>
        <v>10</v>
      </c>
      <c r="CG901" s="19" cm="1">
        <f t="array" ref="CG901">INDEX($K:$P,ROW(),MATCH(CG$3,$K$2:$P$2,0))</f>
        <v>10</v>
      </c>
      <c r="CH901" s="19" cm="1">
        <f t="array" ref="CH901">INDEX($K:$P,ROW(),MATCH(CH$3,$K$2:$P$2,0))</f>
        <v>10</v>
      </c>
      <c r="CI901" s="19" cm="1">
        <f t="array" ref="CI901">INDEX($K:$P,ROW(),MATCH(CI$3,$K$2:$P$2,0))</f>
        <v>10</v>
      </c>
      <c r="CJ901" s="19" cm="1">
        <f t="array" ref="CJ901">INDEX($K:$P,ROW(),MATCH(CJ$3,$K$2:$P$2,0))</f>
        <v>10</v>
      </c>
      <c r="CK901" s="19" cm="1">
        <f t="array" ref="CK901">INDEX($K:$P,ROW(),MATCH(CK$3,$K$2:$P$2,0))</f>
        <v>10</v>
      </c>
      <c r="CL901" s="19" cm="1">
        <f t="array" ref="CL901">INDEX($K:$P,ROW(),MATCH(CL$3,$K$2:$P$2,0))</f>
        <v>10</v>
      </c>
      <c r="CM901" s="19" t="e" cm="1">
        <f t="array" ref="CM901">INDEX($K:$P,ROW(),MATCH(CM$3,$K$2:$P$2,0))</f>
        <v>#N/A</v>
      </c>
      <c r="CN901" s="19" t="e" cm="1">
        <f t="array" ref="CN901">INDEX($K:$P,ROW(),MATCH(CN$3,$K$2:$P$2,0))</f>
        <v>#N/A</v>
      </c>
      <c r="CO901" s="19" t="e" cm="1">
        <f t="array" ref="CO901">INDEX($K:$P,ROW(),MATCH(CO$3,$K$2:$P$2,0))</f>
        <v>#N/A</v>
      </c>
      <c r="CP901" s="19" t="e" cm="1">
        <f t="array" ref="CP901">INDEX($K:$P,ROW(),MATCH(CP$3,$K$2:$P$2,0))</f>
        <v>#N/A</v>
      </c>
      <c r="CQ901" s="19" t="e" cm="1">
        <f t="array" ref="CQ901">INDEX($K:$P,ROW(),MATCH(CQ$3,$K$2:$P$2,0))</f>
        <v>#N/A</v>
      </c>
      <c r="CR901" s="19" t="e" cm="1">
        <f t="array" ref="CR901">INDEX($K:$P,ROW(),MATCH(CR$3,$K$2:$P$2,0))</f>
        <v>#N/A</v>
      </c>
      <c r="CS901" s="19" t="e" cm="1">
        <f t="array" ref="CS901">INDEX($K:$P,ROW(),MATCH(CS$3,$K$2:$P$2,0))</f>
        <v>#N/A</v>
      </c>
      <c r="CT901" s="19" t="e" cm="1">
        <f t="array" ref="CT901">INDEX($K:$P,ROW(),MATCH(CT$3,$K$2:$P$2,0))</f>
        <v>#N/A</v>
      </c>
      <c r="CU901" s="19" t="e" cm="1">
        <f t="array" ref="CU901">INDEX($K:$P,ROW(),MATCH(CU$3,$K$2:$P$2,0))</f>
        <v>#N/A</v>
      </c>
      <c r="CV901" s="19" t="e" cm="1">
        <f t="array" ref="CV901">INDEX($K:$P,ROW(),MATCH(CV$3,$K$2:$P$2,0))</f>
        <v>#N/A</v>
      </c>
      <c r="CW901" s="19" t="e" cm="1">
        <f t="array" ref="CW901">INDEX($K:$P,ROW(),MATCH(CW$3,$K$2:$P$2,0))</f>
        <v>#N/A</v>
      </c>
      <c r="CX901" s="19" t="e" cm="1">
        <f t="array" ref="CX901">INDEX($K:$P,ROW(),MATCH(CX$3,$K$2:$P$2,0))</f>
        <v>#N/A</v>
      </c>
      <c r="CY901" s="19" t="e" cm="1">
        <f t="array" ref="CY901">INDEX($K:$P,ROW(),MATCH(CY$3,$K$2:$P$2,0))</f>
        <v>#N/A</v>
      </c>
      <c r="CZ901" s="19" t="e" cm="1">
        <f t="array" ref="CZ901">INDEX($K:$P,ROW(),MATCH(CZ$3,$K$2:$P$2,0))</f>
        <v>#N/A</v>
      </c>
      <c r="DA901" s="19" t="e" cm="1">
        <f t="array" ref="DA901">INDEX($K:$P,ROW(),MATCH(DA$3,$K$2:$P$2,0))</f>
        <v>#N/A</v>
      </c>
      <c r="DB901" s="19" t="e" cm="1">
        <f t="array" ref="DB901">INDEX($K:$P,ROW(),MATCH(DB$3,$K$2:$P$2,0))</f>
        <v>#N/A</v>
      </c>
      <c r="DC901" s="19" t="e" cm="1">
        <f t="array" ref="DC901">INDEX($K:$P,ROW(),MATCH(DC$3,$K$2:$P$2,0))</f>
        <v>#N/A</v>
      </c>
      <c r="DD901" s="19" t="e" cm="1">
        <f t="array" ref="DD901">INDEX($K:$P,ROW(),MATCH(DD$3,$K$2:$P$2,0))</f>
        <v>#N/A</v>
      </c>
      <c r="DE901" s="19" t="e" cm="1">
        <f t="array" ref="DE901">INDEX($K:$P,ROW(),MATCH(DE$3,$K$2:$P$2,0))</f>
        <v>#N/A</v>
      </c>
      <c r="DF901" s="19" t="e" cm="1">
        <f t="array" ref="DF901">INDEX($K:$P,ROW(),MATCH(DF$3,$K$2:$P$2,0))</f>
        <v>#N/A</v>
      </c>
      <c r="DG901" s="19" t="e" cm="1">
        <f t="array" ref="DG901">INDEX($K:$P,ROW(),MATCH(DG$3,$K$2:$P$2,0))</f>
        <v>#N/A</v>
      </c>
      <c r="DH901" s="19" t="e" cm="1">
        <f t="array" ref="DH901">INDEX($K:$P,ROW(),MATCH(DH$3,$K$2:$P$2,0))</f>
        <v>#N/A</v>
      </c>
      <c r="DI901" s="19" t="e" cm="1">
        <f t="array" ref="DI901">INDEX($K:$P,ROW(),MATCH(DI$3,$K$2:$P$2,0))</f>
        <v>#N/A</v>
      </c>
      <c r="DJ901" s="19" t="e" cm="1">
        <f t="array" ref="DJ901">INDEX($K:$P,ROW(),MATCH(DJ$3,$K$2:$P$2,0))</f>
        <v>#N/A</v>
      </c>
      <c r="DK901" s="19" t="e" cm="1">
        <f t="array" ref="DK901">INDEX($K:$P,ROW(),MATCH(DK$3,$K$2:$P$2,0))</f>
        <v>#N/A</v>
      </c>
      <c r="DL901" s="19" t="e" cm="1">
        <f t="array" ref="DL901">INDEX($K:$P,ROW(),MATCH(DL$3,$K$2:$P$2,0))</f>
        <v>#N/A</v>
      </c>
    </row>
    <row r="902" spans="1:116" x14ac:dyDescent="0.4">
      <c r="D902" t="s">
        <v>815</v>
      </c>
      <c r="E902" s="8" t="str">
        <f t="shared" si="1234"/>
        <v>902 LISTSALE-PV</v>
      </c>
      <c r="G902" s="145" t="s">
        <v>805</v>
      </c>
      <c r="H902" s="31"/>
      <c r="I902" s="73"/>
      <c r="J902" s="73"/>
      <c r="K902" s="18">
        <v>10</v>
      </c>
      <c r="L902" s="18">
        <v>10</v>
      </c>
      <c r="M902" s="18">
        <v>10</v>
      </c>
      <c r="N902" s="18">
        <v>10</v>
      </c>
      <c r="O902" s="18">
        <v>10</v>
      </c>
      <c r="P902" s="18">
        <v>10</v>
      </c>
      <c r="R902" s="33"/>
      <c r="S902" s="19" cm="1">
        <f t="array" ref="S902">INDEX($K:$P,ROW(),MATCH(S$3,$K$2:$P$2,0))</f>
        <v>10</v>
      </c>
      <c r="T902" s="19" cm="1">
        <f t="array" ref="T902">INDEX($K:$P,ROW(),MATCH(T$3,$K$2:$P$2,0))</f>
        <v>10</v>
      </c>
      <c r="U902" s="19" cm="1">
        <f t="array" ref="U902">INDEX($K:$P,ROW(),MATCH(U$3,$K$2:$P$2,0))</f>
        <v>10</v>
      </c>
      <c r="V902" s="19" cm="1">
        <f t="array" ref="V902">INDEX($K:$P,ROW(),MATCH(V$3,$K$2:$P$2,0))</f>
        <v>10</v>
      </c>
      <c r="W902" s="19" cm="1">
        <f t="array" ref="W902">INDEX($K:$P,ROW(),MATCH(W$3,$K$2:$P$2,0))</f>
        <v>10</v>
      </c>
      <c r="X902" s="19" cm="1">
        <f t="array" ref="X902">INDEX($K:$P,ROW(),MATCH(X$3,$K$2:$P$2,0))</f>
        <v>10</v>
      </c>
      <c r="Y902" s="19" cm="1">
        <f t="array" ref="Y902">INDEX($K:$P,ROW(),MATCH(Y$3,$K$2:$P$2,0))</f>
        <v>10</v>
      </c>
      <c r="Z902" s="19" cm="1">
        <f t="array" ref="Z902">INDEX($K:$P,ROW(),MATCH(Z$3,$K$2:$P$2,0))</f>
        <v>10</v>
      </c>
      <c r="AA902" s="19" cm="1">
        <f t="array" ref="AA902">INDEX($K:$P,ROW(),MATCH(AA$3,$K$2:$P$2,0))</f>
        <v>10</v>
      </c>
      <c r="AB902" s="19" cm="1">
        <f t="array" ref="AB902">INDEX($K:$P,ROW(),MATCH(AB$3,$K$2:$P$2,0))</f>
        <v>10</v>
      </c>
      <c r="AC902" s="19" cm="1">
        <f t="array" ref="AC902">INDEX($K:$P,ROW(),MATCH(AC$3,$K$2:$P$2,0))</f>
        <v>10</v>
      </c>
      <c r="AD902" s="19" cm="1">
        <f t="array" ref="AD902">INDEX($K:$P,ROW(),MATCH(AD$3,$K$2:$P$2,0))</f>
        <v>10</v>
      </c>
      <c r="AE902" s="19" cm="1">
        <f t="array" ref="AE902">INDEX($K:$P,ROW(),MATCH(AE$3,$K$2:$P$2,0))</f>
        <v>10</v>
      </c>
      <c r="AF902" s="19" cm="1">
        <f t="array" ref="AF902">INDEX($K:$P,ROW(),MATCH(AF$3,$K$2:$P$2,0))</f>
        <v>10</v>
      </c>
      <c r="AG902" s="19" cm="1">
        <f t="array" ref="AG902">INDEX($K:$P,ROW(),MATCH(AG$3,$K$2:$P$2,0))</f>
        <v>10</v>
      </c>
      <c r="AH902" s="19" cm="1">
        <f t="array" ref="AH902">INDEX($K:$P,ROW(),MATCH(AH$3,$K$2:$P$2,0))</f>
        <v>10</v>
      </c>
      <c r="AI902" s="19" cm="1">
        <f t="array" ref="AI902">INDEX($K:$P,ROW(),MATCH(AI$3,$K$2:$P$2,0))</f>
        <v>10</v>
      </c>
      <c r="AJ902" s="19" cm="1">
        <f t="array" ref="AJ902">INDEX($K:$P,ROW(),MATCH(AJ$3,$K$2:$P$2,0))</f>
        <v>10</v>
      </c>
      <c r="AK902" s="19" cm="1">
        <f t="array" ref="AK902">INDEX($K:$P,ROW(),MATCH(AK$3,$K$2:$P$2,0))</f>
        <v>10</v>
      </c>
      <c r="AL902" s="19" cm="1">
        <f t="array" ref="AL902">INDEX($K:$P,ROW(),MATCH(AL$3,$K$2:$P$2,0))</f>
        <v>10</v>
      </c>
      <c r="AM902" s="19" cm="1">
        <f t="array" ref="AM902">INDEX($K:$P,ROW(),MATCH(AM$3,$K$2:$P$2,0))</f>
        <v>10</v>
      </c>
      <c r="AN902" s="19" cm="1">
        <f t="array" ref="AN902">INDEX($K:$P,ROW(),MATCH(AN$3,$K$2:$P$2,0))</f>
        <v>10</v>
      </c>
      <c r="AO902" s="19" cm="1">
        <f t="array" ref="AO902">INDEX($K:$P,ROW(),MATCH(AO$3,$K$2:$P$2,0))</f>
        <v>10</v>
      </c>
      <c r="AP902" s="19" cm="1">
        <f t="array" ref="AP902">INDEX($K:$P,ROW(),MATCH(AP$3,$K$2:$P$2,0))</f>
        <v>10</v>
      </c>
      <c r="AQ902" s="19" cm="1">
        <f t="array" ref="AQ902">INDEX($K:$P,ROW(),MATCH(AQ$3,$K$2:$P$2,0))</f>
        <v>10</v>
      </c>
      <c r="AR902" s="19" cm="1">
        <f t="array" ref="AR902">INDEX($K:$P,ROW(),MATCH(AR$3,$K$2:$P$2,0))</f>
        <v>10</v>
      </c>
      <c r="AS902" s="19" cm="1">
        <f t="array" ref="AS902">INDEX($K:$P,ROW(),MATCH(AS$3,$K$2:$P$2,0))</f>
        <v>10</v>
      </c>
      <c r="AT902" s="19" cm="1">
        <f t="array" ref="AT902">INDEX($K:$P,ROW(),MATCH(AT$3,$K$2:$P$2,0))</f>
        <v>10</v>
      </c>
      <c r="AU902" s="19" cm="1">
        <f t="array" ref="AU902">INDEX($K:$P,ROW(),MATCH(AU$3,$K$2:$P$2,0))</f>
        <v>10</v>
      </c>
      <c r="AV902" s="19" cm="1">
        <f t="array" ref="AV902">INDEX($K:$P,ROW(),MATCH(AV$3,$K$2:$P$2,0))</f>
        <v>10</v>
      </c>
      <c r="AW902" s="19" cm="1">
        <f t="array" ref="AW902">INDEX($K:$P,ROW(),MATCH(AW$3,$K$2:$P$2,0))</f>
        <v>10</v>
      </c>
      <c r="AX902" s="19" cm="1">
        <f t="array" ref="AX902">INDEX($K:$P,ROW(),MATCH(AX$3,$K$2:$P$2,0))</f>
        <v>10</v>
      </c>
      <c r="AY902" s="19" cm="1">
        <f t="array" ref="AY902">INDEX($K:$P,ROW(),MATCH(AY$3,$K$2:$P$2,0))</f>
        <v>10</v>
      </c>
      <c r="AZ902" s="19" cm="1">
        <f t="array" ref="AZ902">INDEX($K:$P,ROW(),MATCH(AZ$3,$K$2:$P$2,0))</f>
        <v>10</v>
      </c>
      <c r="BA902" s="19" cm="1">
        <f t="array" ref="BA902">INDEX($K:$P,ROW(),MATCH(BA$3,$K$2:$P$2,0))</f>
        <v>10</v>
      </c>
      <c r="BB902" s="19" cm="1">
        <f t="array" ref="BB902">INDEX($K:$P,ROW(),MATCH(BB$3,$K$2:$P$2,0))</f>
        <v>10</v>
      </c>
      <c r="BC902" s="19" cm="1">
        <f t="array" ref="BC902">INDEX($K:$P,ROW(),MATCH(BC$3,$K$2:$P$2,0))</f>
        <v>10</v>
      </c>
      <c r="BD902" s="19" cm="1">
        <f t="array" ref="BD902">INDEX($K:$P,ROW(),MATCH(BD$3,$K$2:$P$2,0))</f>
        <v>10</v>
      </c>
      <c r="BE902" s="19" cm="1">
        <f t="array" ref="BE902">INDEX($K:$P,ROW(),MATCH(BE$3,$K$2:$P$2,0))</f>
        <v>10</v>
      </c>
      <c r="BF902" s="19" cm="1">
        <f t="array" ref="BF902">INDEX($K:$P,ROW(),MATCH(BF$3,$K$2:$P$2,0))</f>
        <v>10</v>
      </c>
      <c r="BG902" s="19" cm="1">
        <f t="array" ref="BG902">INDEX($K:$P,ROW(),MATCH(BG$3,$K$2:$P$2,0))</f>
        <v>10</v>
      </c>
      <c r="BH902" s="19" cm="1">
        <f t="array" ref="BH902">INDEX($K:$P,ROW(),MATCH(BH$3,$K$2:$P$2,0))</f>
        <v>10</v>
      </c>
      <c r="BI902" s="19" cm="1">
        <f t="array" ref="BI902">INDEX($K:$P,ROW(),MATCH(BI$3,$K$2:$P$2,0))</f>
        <v>10</v>
      </c>
      <c r="BJ902" s="19" cm="1">
        <f t="array" ref="BJ902">INDEX($K:$P,ROW(),MATCH(BJ$3,$K$2:$P$2,0))</f>
        <v>10</v>
      </c>
      <c r="BK902" s="19" cm="1">
        <f t="array" ref="BK902">INDEX($K:$P,ROW(),MATCH(BK$3,$K$2:$P$2,0))</f>
        <v>10</v>
      </c>
      <c r="BL902" s="19" cm="1">
        <f t="array" ref="BL902">INDEX($K:$P,ROW(),MATCH(BL$3,$K$2:$P$2,0))</f>
        <v>10</v>
      </c>
      <c r="BM902" s="19" cm="1">
        <f t="array" ref="BM902">INDEX($K:$P,ROW(),MATCH(BM$3,$K$2:$P$2,0))</f>
        <v>10</v>
      </c>
      <c r="BN902" s="19" cm="1">
        <f t="array" ref="BN902">INDEX($K:$P,ROW(),MATCH(BN$3,$K$2:$P$2,0))</f>
        <v>10</v>
      </c>
      <c r="BO902" s="19" cm="1">
        <f t="array" ref="BO902">INDEX($K:$P,ROW(),MATCH(BO$3,$K$2:$P$2,0))</f>
        <v>10</v>
      </c>
      <c r="BP902" s="19" cm="1">
        <f t="array" ref="BP902">INDEX($K:$P,ROW(),MATCH(BP$3,$K$2:$P$2,0))</f>
        <v>10</v>
      </c>
      <c r="BQ902" s="19" cm="1">
        <f t="array" ref="BQ902">INDEX($K:$P,ROW(),MATCH(BQ$3,$K$2:$P$2,0))</f>
        <v>10</v>
      </c>
      <c r="BR902" s="19" cm="1">
        <f t="array" ref="BR902">INDEX($K:$P,ROW(),MATCH(BR$3,$K$2:$P$2,0))</f>
        <v>10</v>
      </c>
      <c r="BS902" s="19" cm="1">
        <f t="array" ref="BS902">INDEX($K:$P,ROW(),MATCH(BS$3,$K$2:$P$2,0))</f>
        <v>10</v>
      </c>
      <c r="BT902" s="19" cm="1">
        <f t="array" ref="BT902">INDEX($K:$P,ROW(),MATCH(BT$3,$K$2:$P$2,0))</f>
        <v>10</v>
      </c>
      <c r="BU902" s="19" cm="1">
        <f t="array" ref="BU902">INDEX($K:$P,ROW(),MATCH(BU$3,$K$2:$P$2,0))</f>
        <v>10</v>
      </c>
      <c r="BV902" s="19" cm="1">
        <f t="array" ref="BV902">INDEX($K:$P,ROW(),MATCH(BV$3,$K$2:$P$2,0))</f>
        <v>10</v>
      </c>
      <c r="BW902" s="19" cm="1">
        <f t="array" ref="BW902">INDEX($K:$P,ROW(),MATCH(BW$3,$K$2:$P$2,0))</f>
        <v>10</v>
      </c>
      <c r="BX902" s="19" cm="1">
        <f t="array" ref="BX902">INDEX($K:$P,ROW(),MATCH(BX$3,$K$2:$P$2,0))</f>
        <v>10</v>
      </c>
      <c r="BY902" s="19" cm="1">
        <f t="array" ref="BY902">INDEX($K:$P,ROW(),MATCH(BY$3,$K$2:$P$2,0))</f>
        <v>10</v>
      </c>
      <c r="BZ902" s="19" cm="1">
        <f t="array" ref="BZ902">INDEX($K:$P,ROW(),MATCH(BZ$3,$K$2:$P$2,0))</f>
        <v>10</v>
      </c>
      <c r="CA902" s="19" cm="1">
        <f t="array" ref="CA902">INDEX($K:$P,ROW(),MATCH(CA$3,$K$2:$P$2,0))</f>
        <v>10</v>
      </c>
      <c r="CB902" s="19" cm="1">
        <f t="array" ref="CB902">INDEX($K:$P,ROW(),MATCH(CB$3,$K$2:$P$2,0))</f>
        <v>10</v>
      </c>
      <c r="CC902" s="19" cm="1">
        <f t="array" ref="CC902">INDEX($K:$P,ROW(),MATCH(CC$3,$K$2:$P$2,0))</f>
        <v>10</v>
      </c>
      <c r="CD902" s="19" cm="1">
        <f t="array" ref="CD902">INDEX($K:$P,ROW(),MATCH(CD$3,$K$2:$P$2,0))</f>
        <v>10</v>
      </c>
      <c r="CE902" s="19" cm="1">
        <f t="array" ref="CE902">INDEX($K:$P,ROW(),MATCH(CE$3,$K$2:$P$2,0))</f>
        <v>10</v>
      </c>
      <c r="CF902" s="19" cm="1">
        <f t="array" ref="CF902">INDEX($K:$P,ROW(),MATCH(CF$3,$K$2:$P$2,0))</f>
        <v>10</v>
      </c>
      <c r="CG902" s="19" cm="1">
        <f t="array" ref="CG902">INDEX($K:$P,ROW(),MATCH(CG$3,$K$2:$P$2,0))</f>
        <v>10</v>
      </c>
      <c r="CH902" s="19" cm="1">
        <f t="array" ref="CH902">INDEX($K:$P,ROW(),MATCH(CH$3,$K$2:$P$2,0))</f>
        <v>10</v>
      </c>
      <c r="CI902" s="19" cm="1">
        <f t="array" ref="CI902">INDEX($K:$P,ROW(),MATCH(CI$3,$K$2:$P$2,0))</f>
        <v>10</v>
      </c>
      <c r="CJ902" s="19" cm="1">
        <f t="array" ref="CJ902">INDEX($K:$P,ROW(),MATCH(CJ$3,$K$2:$P$2,0))</f>
        <v>10</v>
      </c>
      <c r="CK902" s="19" cm="1">
        <f t="array" ref="CK902">INDEX($K:$P,ROW(),MATCH(CK$3,$K$2:$P$2,0))</f>
        <v>10</v>
      </c>
      <c r="CL902" s="19" cm="1">
        <f t="array" ref="CL902">INDEX($K:$P,ROW(),MATCH(CL$3,$K$2:$P$2,0))</f>
        <v>10</v>
      </c>
      <c r="CM902" s="19" t="e" cm="1">
        <f t="array" ref="CM902">INDEX($K:$P,ROW(),MATCH(CM$3,$K$2:$P$2,0))</f>
        <v>#N/A</v>
      </c>
      <c r="CN902" s="19" t="e" cm="1">
        <f t="array" ref="CN902">INDEX($K:$P,ROW(),MATCH(CN$3,$K$2:$P$2,0))</f>
        <v>#N/A</v>
      </c>
      <c r="CO902" s="19" t="e" cm="1">
        <f t="array" ref="CO902">INDEX($K:$P,ROW(),MATCH(CO$3,$K$2:$P$2,0))</f>
        <v>#N/A</v>
      </c>
      <c r="CP902" s="19" t="e" cm="1">
        <f t="array" ref="CP902">INDEX($K:$P,ROW(),MATCH(CP$3,$K$2:$P$2,0))</f>
        <v>#N/A</v>
      </c>
      <c r="CQ902" s="19" t="e" cm="1">
        <f t="array" ref="CQ902">INDEX($K:$P,ROW(),MATCH(CQ$3,$K$2:$P$2,0))</f>
        <v>#N/A</v>
      </c>
      <c r="CR902" s="19" t="e" cm="1">
        <f t="array" ref="CR902">INDEX($K:$P,ROW(),MATCH(CR$3,$K$2:$P$2,0))</f>
        <v>#N/A</v>
      </c>
      <c r="CS902" s="19" t="e" cm="1">
        <f t="array" ref="CS902">INDEX($K:$P,ROW(),MATCH(CS$3,$K$2:$P$2,0))</f>
        <v>#N/A</v>
      </c>
      <c r="CT902" s="19" t="e" cm="1">
        <f t="array" ref="CT902">INDEX($K:$P,ROW(),MATCH(CT$3,$K$2:$P$2,0))</f>
        <v>#N/A</v>
      </c>
      <c r="CU902" s="19" t="e" cm="1">
        <f t="array" ref="CU902">INDEX($K:$P,ROW(),MATCH(CU$3,$K$2:$P$2,0))</f>
        <v>#N/A</v>
      </c>
      <c r="CV902" s="19" t="e" cm="1">
        <f t="array" ref="CV902">INDEX($K:$P,ROW(),MATCH(CV$3,$K$2:$P$2,0))</f>
        <v>#N/A</v>
      </c>
      <c r="CW902" s="19" t="e" cm="1">
        <f t="array" ref="CW902">INDEX($K:$P,ROW(),MATCH(CW$3,$K$2:$P$2,0))</f>
        <v>#N/A</v>
      </c>
      <c r="CX902" s="19" t="e" cm="1">
        <f t="array" ref="CX902">INDEX($K:$P,ROW(),MATCH(CX$3,$K$2:$P$2,0))</f>
        <v>#N/A</v>
      </c>
      <c r="CY902" s="19" t="e" cm="1">
        <f t="array" ref="CY902">INDEX($K:$P,ROW(),MATCH(CY$3,$K$2:$P$2,0))</f>
        <v>#N/A</v>
      </c>
      <c r="CZ902" s="19" t="e" cm="1">
        <f t="array" ref="CZ902">INDEX($K:$P,ROW(),MATCH(CZ$3,$K$2:$P$2,0))</f>
        <v>#N/A</v>
      </c>
      <c r="DA902" s="19" t="e" cm="1">
        <f t="array" ref="DA902">INDEX($K:$P,ROW(),MATCH(DA$3,$K$2:$P$2,0))</f>
        <v>#N/A</v>
      </c>
      <c r="DB902" s="19" t="e" cm="1">
        <f t="array" ref="DB902">INDEX($K:$P,ROW(),MATCH(DB$3,$K$2:$P$2,0))</f>
        <v>#N/A</v>
      </c>
      <c r="DC902" s="19" t="e" cm="1">
        <f t="array" ref="DC902">INDEX($K:$P,ROW(),MATCH(DC$3,$K$2:$P$2,0))</f>
        <v>#N/A</v>
      </c>
      <c r="DD902" s="19" t="e" cm="1">
        <f t="array" ref="DD902">INDEX($K:$P,ROW(),MATCH(DD$3,$K$2:$P$2,0))</f>
        <v>#N/A</v>
      </c>
      <c r="DE902" s="19" t="e" cm="1">
        <f t="array" ref="DE902">INDEX($K:$P,ROW(),MATCH(DE$3,$K$2:$P$2,0))</f>
        <v>#N/A</v>
      </c>
      <c r="DF902" s="19" t="e" cm="1">
        <f t="array" ref="DF902">INDEX($K:$P,ROW(),MATCH(DF$3,$K$2:$P$2,0))</f>
        <v>#N/A</v>
      </c>
      <c r="DG902" s="19" t="e" cm="1">
        <f t="array" ref="DG902">INDEX($K:$P,ROW(),MATCH(DG$3,$K$2:$P$2,0))</f>
        <v>#N/A</v>
      </c>
      <c r="DH902" s="19" t="e" cm="1">
        <f t="array" ref="DH902">INDEX($K:$P,ROW(),MATCH(DH$3,$K$2:$P$2,0))</f>
        <v>#N/A</v>
      </c>
      <c r="DI902" s="19" t="e" cm="1">
        <f t="array" ref="DI902">INDEX($K:$P,ROW(),MATCH(DI$3,$K$2:$P$2,0))</f>
        <v>#N/A</v>
      </c>
      <c r="DJ902" s="19" t="e" cm="1">
        <f t="array" ref="DJ902">INDEX($K:$P,ROW(),MATCH(DJ$3,$K$2:$P$2,0))</f>
        <v>#N/A</v>
      </c>
      <c r="DK902" s="19" t="e" cm="1">
        <f t="array" ref="DK902">INDEX($K:$P,ROW(),MATCH(DK$3,$K$2:$P$2,0))</f>
        <v>#N/A</v>
      </c>
      <c r="DL902" s="19" t="e" cm="1">
        <f t="array" ref="DL902">INDEX($K:$P,ROW(),MATCH(DL$3,$K$2:$P$2,0))</f>
        <v>#N/A</v>
      </c>
    </row>
    <row r="903" spans="1:116" x14ac:dyDescent="0.4">
      <c r="D903" t="s">
        <v>815</v>
      </c>
      <c r="E903" s="8" t="str">
        <f t="shared" si="1234"/>
        <v>903 LISTSALE-PV</v>
      </c>
      <c r="G903" s="145" t="s">
        <v>806</v>
      </c>
      <c r="H903" s="31"/>
      <c r="I903" s="73"/>
      <c r="J903" s="73"/>
      <c r="K903" s="18">
        <v>10</v>
      </c>
      <c r="L903" s="18">
        <v>10</v>
      </c>
      <c r="M903" s="18">
        <v>10</v>
      </c>
      <c r="N903" s="18">
        <v>10</v>
      </c>
      <c r="O903" s="18">
        <v>10</v>
      </c>
      <c r="P903" s="18">
        <v>10</v>
      </c>
      <c r="R903" s="33"/>
      <c r="S903" s="19" cm="1">
        <f t="array" ref="S903">INDEX($K:$P,ROW(),MATCH(S$3,$K$2:$P$2,0))</f>
        <v>10</v>
      </c>
      <c r="T903" s="19" cm="1">
        <f t="array" ref="T903">INDEX($K:$P,ROW(),MATCH(T$3,$K$2:$P$2,0))</f>
        <v>10</v>
      </c>
      <c r="U903" s="19" cm="1">
        <f t="array" ref="U903">INDEX($K:$P,ROW(),MATCH(U$3,$K$2:$P$2,0))</f>
        <v>10</v>
      </c>
      <c r="V903" s="19" cm="1">
        <f t="array" ref="V903">INDEX($K:$P,ROW(),MATCH(V$3,$K$2:$P$2,0))</f>
        <v>10</v>
      </c>
      <c r="W903" s="19" cm="1">
        <f t="array" ref="W903">INDEX($K:$P,ROW(),MATCH(W$3,$K$2:$P$2,0))</f>
        <v>10</v>
      </c>
      <c r="X903" s="19" cm="1">
        <f t="array" ref="X903">INDEX($K:$P,ROW(),MATCH(X$3,$K$2:$P$2,0))</f>
        <v>10</v>
      </c>
      <c r="Y903" s="19" cm="1">
        <f t="array" ref="Y903">INDEX($K:$P,ROW(),MATCH(Y$3,$K$2:$P$2,0))</f>
        <v>10</v>
      </c>
      <c r="Z903" s="19" cm="1">
        <f t="array" ref="Z903">INDEX($K:$P,ROW(),MATCH(Z$3,$K$2:$P$2,0))</f>
        <v>10</v>
      </c>
      <c r="AA903" s="19" cm="1">
        <f t="array" ref="AA903">INDEX($K:$P,ROW(),MATCH(AA$3,$K$2:$P$2,0))</f>
        <v>10</v>
      </c>
      <c r="AB903" s="19" cm="1">
        <f t="array" ref="AB903">INDEX($K:$P,ROW(),MATCH(AB$3,$K$2:$P$2,0))</f>
        <v>10</v>
      </c>
      <c r="AC903" s="19" cm="1">
        <f t="array" ref="AC903">INDEX($K:$P,ROW(),MATCH(AC$3,$K$2:$P$2,0))</f>
        <v>10</v>
      </c>
      <c r="AD903" s="19" cm="1">
        <f t="array" ref="AD903">INDEX($K:$P,ROW(),MATCH(AD$3,$K$2:$P$2,0))</f>
        <v>10</v>
      </c>
      <c r="AE903" s="19" cm="1">
        <f t="array" ref="AE903">INDEX($K:$P,ROW(),MATCH(AE$3,$K$2:$P$2,0))</f>
        <v>10</v>
      </c>
      <c r="AF903" s="19" cm="1">
        <f t="array" ref="AF903">INDEX($K:$P,ROW(),MATCH(AF$3,$K$2:$P$2,0))</f>
        <v>10</v>
      </c>
      <c r="AG903" s="19" cm="1">
        <f t="array" ref="AG903">INDEX($K:$P,ROW(),MATCH(AG$3,$K$2:$P$2,0))</f>
        <v>10</v>
      </c>
      <c r="AH903" s="19" cm="1">
        <f t="array" ref="AH903">INDEX($K:$P,ROW(),MATCH(AH$3,$K$2:$P$2,0))</f>
        <v>10</v>
      </c>
      <c r="AI903" s="19" cm="1">
        <f t="array" ref="AI903">INDEX($K:$P,ROW(),MATCH(AI$3,$K$2:$P$2,0))</f>
        <v>10</v>
      </c>
      <c r="AJ903" s="19" cm="1">
        <f t="array" ref="AJ903">INDEX($K:$P,ROW(),MATCH(AJ$3,$K$2:$P$2,0))</f>
        <v>10</v>
      </c>
      <c r="AK903" s="19" cm="1">
        <f t="array" ref="AK903">INDEX($K:$P,ROW(),MATCH(AK$3,$K$2:$P$2,0))</f>
        <v>10</v>
      </c>
      <c r="AL903" s="19" cm="1">
        <f t="array" ref="AL903">INDEX($K:$P,ROW(),MATCH(AL$3,$K$2:$P$2,0))</f>
        <v>10</v>
      </c>
      <c r="AM903" s="19" cm="1">
        <f t="array" ref="AM903">INDEX($K:$P,ROW(),MATCH(AM$3,$K$2:$P$2,0))</f>
        <v>10</v>
      </c>
      <c r="AN903" s="19" cm="1">
        <f t="array" ref="AN903">INDEX($K:$P,ROW(),MATCH(AN$3,$K$2:$P$2,0))</f>
        <v>10</v>
      </c>
      <c r="AO903" s="19" cm="1">
        <f t="array" ref="AO903">INDEX($K:$P,ROW(),MATCH(AO$3,$K$2:$P$2,0))</f>
        <v>10</v>
      </c>
      <c r="AP903" s="19" cm="1">
        <f t="array" ref="AP903">INDEX($K:$P,ROW(),MATCH(AP$3,$K$2:$P$2,0))</f>
        <v>10</v>
      </c>
      <c r="AQ903" s="19" cm="1">
        <f t="array" ref="AQ903">INDEX($K:$P,ROW(),MATCH(AQ$3,$K$2:$P$2,0))</f>
        <v>10</v>
      </c>
      <c r="AR903" s="19" cm="1">
        <f t="array" ref="AR903">INDEX($K:$P,ROW(),MATCH(AR$3,$K$2:$P$2,0))</f>
        <v>10</v>
      </c>
      <c r="AS903" s="19" cm="1">
        <f t="array" ref="AS903">INDEX($K:$P,ROW(),MATCH(AS$3,$K$2:$P$2,0))</f>
        <v>10</v>
      </c>
      <c r="AT903" s="19" cm="1">
        <f t="array" ref="AT903">INDEX($K:$P,ROW(),MATCH(AT$3,$K$2:$P$2,0))</f>
        <v>10</v>
      </c>
      <c r="AU903" s="19" cm="1">
        <f t="array" ref="AU903">INDEX($K:$P,ROW(),MATCH(AU$3,$K$2:$P$2,0))</f>
        <v>10</v>
      </c>
      <c r="AV903" s="19" cm="1">
        <f t="array" ref="AV903">INDEX($K:$P,ROW(),MATCH(AV$3,$K$2:$P$2,0))</f>
        <v>10</v>
      </c>
      <c r="AW903" s="19" cm="1">
        <f t="array" ref="AW903">INDEX($K:$P,ROW(),MATCH(AW$3,$K$2:$P$2,0))</f>
        <v>10</v>
      </c>
      <c r="AX903" s="19" cm="1">
        <f t="array" ref="AX903">INDEX($K:$P,ROW(),MATCH(AX$3,$K$2:$P$2,0))</f>
        <v>10</v>
      </c>
      <c r="AY903" s="19" cm="1">
        <f t="array" ref="AY903">INDEX($K:$P,ROW(),MATCH(AY$3,$K$2:$P$2,0))</f>
        <v>10</v>
      </c>
      <c r="AZ903" s="19" cm="1">
        <f t="array" ref="AZ903">INDEX($K:$P,ROW(),MATCH(AZ$3,$K$2:$P$2,0))</f>
        <v>10</v>
      </c>
      <c r="BA903" s="19" cm="1">
        <f t="array" ref="BA903">INDEX($K:$P,ROW(),MATCH(BA$3,$K$2:$P$2,0))</f>
        <v>10</v>
      </c>
      <c r="BB903" s="19" cm="1">
        <f t="array" ref="BB903">INDEX($K:$P,ROW(),MATCH(BB$3,$K$2:$P$2,0))</f>
        <v>10</v>
      </c>
      <c r="BC903" s="19" cm="1">
        <f t="array" ref="BC903">INDEX($K:$P,ROW(),MATCH(BC$3,$K$2:$P$2,0))</f>
        <v>10</v>
      </c>
      <c r="BD903" s="19" cm="1">
        <f t="array" ref="BD903">INDEX($K:$P,ROW(),MATCH(BD$3,$K$2:$P$2,0))</f>
        <v>10</v>
      </c>
      <c r="BE903" s="19" cm="1">
        <f t="array" ref="BE903">INDEX($K:$P,ROW(),MATCH(BE$3,$K$2:$P$2,0))</f>
        <v>10</v>
      </c>
      <c r="BF903" s="19" cm="1">
        <f t="array" ref="BF903">INDEX($K:$P,ROW(),MATCH(BF$3,$K$2:$P$2,0))</f>
        <v>10</v>
      </c>
      <c r="BG903" s="19" cm="1">
        <f t="array" ref="BG903">INDEX($K:$P,ROW(),MATCH(BG$3,$K$2:$P$2,0))</f>
        <v>10</v>
      </c>
      <c r="BH903" s="19" cm="1">
        <f t="array" ref="BH903">INDEX($K:$P,ROW(),MATCH(BH$3,$K$2:$P$2,0))</f>
        <v>10</v>
      </c>
      <c r="BI903" s="19" cm="1">
        <f t="array" ref="BI903">INDEX($K:$P,ROW(),MATCH(BI$3,$K$2:$P$2,0))</f>
        <v>10</v>
      </c>
      <c r="BJ903" s="19" cm="1">
        <f t="array" ref="BJ903">INDEX($K:$P,ROW(),MATCH(BJ$3,$K$2:$P$2,0))</f>
        <v>10</v>
      </c>
      <c r="BK903" s="19" cm="1">
        <f t="array" ref="BK903">INDEX($K:$P,ROW(),MATCH(BK$3,$K$2:$P$2,0))</f>
        <v>10</v>
      </c>
      <c r="BL903" s="19" cm="1">
        <f t="array" ref="BL903">INDEX($K:$P,ROW(),MATCH(BL$3,$K$2:$P$2,0))</f>
        <v>10</v>
      </c>
      <c r="BM903" s="19" cm="1">
        <f t="array" ref="BM903">INDEX($K:$P,ROW(),MATCH(BM$3,$K$2:$P$2,0))</f>
        <v>10</v>
      </c>
      <c r="BN903" s="19" cm="1">
        <f t="array" ref="BN903">INDEX($K:$P,ROW(),MATCH(BN$3,$K$2:$P$2,0))</f>
        <v>10</v>
      </c>
      <c r="BO903" s="19" cm="1">
        <f t="array" ref="BO903">INDEX($K:$P,ROW(),MATCH(BO$3,$K$2:$P$2,0))</f>
        <v>10</v>
      </c>
      <c r="BP903" s="19" cm="1">
        <f t="array" ref="BP903">INDEX($K:$P,ROW(),MATCH(BP$3,$K$2:$P$2,0))</f>
        <v>10</v>
      </c>
      <c r="BQ903" s="19" cm="1">
        <f t="array" ref="BQ903">INDEX($K:$P,ROW(),MATCH(BQ$3,$K$2:$P$2,0))</f>
        <v>10</v>
      </c>
      <c r="BR903" s="19" cm="1">
        <f t="array" ref="BR903">INDEX($K:$P,ROW(),MATCH(BR$3,$K$2:$P$2,0))</f>
        <v>10</v>
      </c>
      <c r="BS903" s="19" cm="1">
        <f t="array" ref="BS903">INDEX($K:$P,ROW(),MATCH(BS$3,$K$2:$P$2,0))</f>
        <v>10</v>
      </c>
      <c r="BT903" s="19" cm="1">
        <f t="array" ref="BT903">INDEX($K:$P,ROW(),MATCH(BT$3,$K$2:$P$2,0))</f>
        <v>10</v>
      </c>
      <c r="BU903" s="19" cm="1">
        <f t="array" ref="BU903">INDEX($K:$P,ROW(),MATCH(BU$3,$K$2:$P$2,0))</f>
        <v>10</v>
      </c>
      <c r="BV903" s="19" cm="1">
        <f t="array" ref="BV903">INDEX($K:$P,ROW(),MATCH(BV$3,$K$2:$P$2,0))</f>
        <v>10</v>
      </c>
      <c r="BW903" s="19" cm="1">
        <f t="array" ref="BW903">INDEX($K:$P,ROW(),MATCH(BW$3,$K$2:$P$2,0))</f>
        <v>10</v>
      </c>
      <c r="BX903" s="19" cm="1">
        <f t="array" ref="BX903">INDEX($K:$P,ROW(),MATCH(BX$3,$K$2:$P$2,0))</f>
        <v>10</v>
      </c>
      <c r="BY903" s="19" cm="1">
        <f t="array" ref="BY903">INDEX($K:$P,ROW(),MATCH(BY$3,$K$2:$P$2,0))</f>
        <v>10</v>
      </c>
      <c r="BZ903" s="19" cm="1">
        <f t="array" ref="BZ903">INDEX($K:$P,ROW(),MATCH(BZ$3,$K$2:$P$2,0))</f>
        <v>10</v>
      </c>
      <c r="CA903" s="19" cm="1">
        <f t="array" ref="CA903">INDEX($K:$P,ROW(),MATCH(CA$3,$K$2:$P$2,0))</f>
        <v>10</v>
      </c>
      <c r="CB903" s="19" cm="1">
        <f t="array" ref="CB903">INDEX($K:$P,ROW(),MATCH(CB$3,$K$2:$P$2,0))</f>
        <v>10</v>
      </c>
      <c r="CC903" s="19" cm="1">
        <f t="array" ref="CC903">INDEX($K:$P,ROW(),MATCH(CC$3,$K$2:$P$2,0))</f>
        <v>10</v>
      </c>
      <c r="CD903" s="19" cm="1">
        <f t="array" ref="CD903">INDEX($K:$P,ROW(),MATCH(CD$3,$K$2:$P$2,0))</f>
        <v>10</v>
      </c>
      <c r="CE903" s="19" cm="1">
        <f t="array" ref="CE903">INDEX($K:$P,ROW(),MATCH(CE$3,$K$2:$P$2,0))</f>
        <v>10</v>
      </c>
      <c r="CF903" s="19" cm="1">
        <f t="array" ref="CF903">INDEX($K:$P,ROW(),MATCH(CF$3,$K$2:$P$2,0))</f>
        <v>10</v>
      </c>
      <c r="CG903" s="19" cm="1">
        <f t="array" ref="CG903">INDEX($K:$P,ROW(),MATCH(CG$3,$K$2:$P$2,0))</f>
        <v>10</v>
      </c>
      <c r="CH903" s="19" cm="1">
        <f t="array" ref="CH903">INDEX($K:$P,ROW(),MATCH(CH$3,$K$2:$P$2,0))</f>
        <v>10</v>
      </c>
      <c r="CI903" s="19" cm="1">
        <f t="array" ref="CI903">INDEX($K:$P,ROW(),MATCH(CI$3,$K$2:$P$2,0))</f>
        <v>10</v>
      </c>
      <c r="CJ903" s="19" cm="1">
        <f t="array" ref="CJ903">INDEX($K:$P,ROW(),MATCH(CJ$3,$K$2:$P$2,0))</f>
        <v>10</v>
      </c>
      <c r="CK903" s="19" cm="1">
        <f t="array" ref="CK903">INDEX($K:$P,ROW(),MATCH(CK$3,$K$2:$P$2,0))</f>
        <v>10</v>
      </c>
      <c r="CL903" s="19" cm="1">
        <f t="array" ref="CL903">INDEX($K:$P,ROW(),MATCH(CL$3,$K$2:$P$2,0))</f>
        <v>10</v>
      </c>
      <c r="CM903" s="19" t="e" cm="1">
        <f t="array" ref="CM903">INDEX($K:$P,ROW(),MATCH(CM$3,$K$2:$P$2,0))</f>
        <v>#N/A</v>
      </c>
      <c r="CN903" s="19" t="e" cm="1">
        <f t="array" ref="CN903">INDEX($K:$P,ROW(),MATCH(CN$3,$K$2:$P$2,0))</f>
        <v>#N/A</v>
      </c>
      <c r="CO903" s="19" t="e" cm="1">
        <f t="array" ref="CO903">INDEX($K:$P,ROW(),MATCH(CO$3,$K$2:$P$2,0))</f>
        <v>#N/A</v>
      </c>
      <c r="CP903" s="19" t="e" cm="1">
        <f t="array" ref="CP903">INDEX($K:$P,ROW(),MATCH(CP$3,$K$2:$P$2,0))</f>
        <v>#N/A</v>
      </c>
      <c r="CQ903" s="19" t="e" cm="1">
        <f t="array" ref="CQ903">INDEX($K:$P,ROW(),MATCH(CQ$3,$K$2:$P$2,0))</f>
        <v>#N/A</v>
      </c>
      <c r="CR903" s="19" t="e" cm="1">
        <f t="array" ref="CR903">INDEX($K:$P,ROW(),MATCH(CR$3,$K$2:$P$2,0))</f>
        <v>#N/A</v>
      </c>
      <c r="CS903" s="19" t="e" cm="1">
        <f t="array" ref="CS903">INDEX($K:$P,ROW(),MATCH(CS$3,$K$2:$P$2,0))</f>
        <v>#N/A</v>
      </c>
      <c r="CT903" s="19" t="e" cm="1">
        <f t="array" ref="CT903">INDEX($K:$P,ROW(),MATCH(CT$3,$K$2:$P$2,0))</f>
        <v>#N/A</v>
      </c>
      <c r="CU903" s="19" t="e" cm="1">
        <f t="array" ref="CU903">INDEX($K:$P,ROW(),MATCH(CU$3,$K$2:$P$2,0))</f>
        <v>#N/A</v>
      </c>
      <c r="CV903" s="19" t="e" cm="1">
        <f t="array" ref="CV903">INDEX($K:$P,ROW(),MATCH(CV$3,$K$2:$P$2,0))</f>
        <v>#N/A</v>
      </c>
      <c r="CW903" s="19" t="e" cm="1">
        <f t="array" ref="CW903">INDEX($K:$P,ROW(),MATCH(CW$3,$K$2:$P$2,0))</f>
        <v>#N/A</v>
      </c>
      <c r="CX903" s="19" t="e" cm="1">
        <f t="array" ref="CX903">INDEX($K:$P,ROW(),MATCH(CX$3,$K$2:$P$2,0))</f>
        <v>#N/A</v>
      </c>
      <c r="CY903" s="19" t="e" cm="1">
        <f t="array" ref="CY903">INDEX($K:$P,ROW(),MATCH(CY$3,$K$2:$P$2,0))</f>
        <v>#N/A</v>
      </c>
      <c r="CZ903" s="19" t="e" cm="1">
        <f t="array" ref="CZ903">INDEX($K:$P,ROW(),MATCH(CZ$3,$K$2:$P$2,0))</f>
        <v>#N/A</v>
      </c>
      <c r="DA903" s="19" t="e" cm="1">
        <f t="array" ref="DA903">INDEX($K:$P,ROW(),MATCH(DA$3,$K$2:$P$2,0))</f>
        <v>#N/A</v>
      </c>
      <c r="DB903" s="19" t="e" cm="1">
        <f t="array" ref="DB903">INDEX($K:$P,ROW(),MATCH(DB$3,$K$2:$P$2,0))</f>
        <v>#N/A</v>
      </c>
      <c r="DC903" s="19" t="e" cm="1">
        <f t="array" ref="DC903">INDEX($K:$P,ROW(),MATCH(DC$3,$K$2:$P$2,0))</f>
        <v>#N/A</v>
      </c>
      <c r="DD903" s="19" t="e" cm="1">
        <f t="array" ref="DD903">INDEX($K:$P,ROW(),MATCH(DD$3,$K$2:$P$2,0))</f>
        <v>#N/A</v>
      </c>
      <c r="DE903" s="19" t="e" cm="1">
        <f t="array" ref="DE903">INDEX($K:$P,ROW(),MATCH(DE$3,$K$2:$P$2,0))</f>
        <v>#N/A</v>
      </c>
      <c r="DF903" s="19" t="e" cm="1">
        <f t="array" ref="DF903">INDEX($K:$P,ROW(),MATCH(DF$3,$K$2:$P$2,0))</f>
        <v>#N/A</v>
      </c>
      <c r="DG903" s="19" t="e" cm="1">
        <f t="array" ref="DG903">INDEX($K:$P,ROW(),MATCH(DG$3,$K$2:$P$2,0))</f>
        <v>#N/A</v>
      </c>
      <c r="DH903" s="19" t="e" cm="1">
        <f t="array" ref="DH903">INDEX($K:$P,ROW(),MATCH(DH$3,$K$2:$P$2,0))</f>
        <v>#N/A</v>
      </c>
      <c r="DI903" s="19" t="e" cm="1">
        <f t="array" ref="DI903">INDEX($K:$P,ROW(),MATCH(DI$3,$K$2:$P$2,0))</f>
        <v>#N/A</v>
      </c>
      <c r="DJ903" s="19" t="e" cm="1">
        <f t="array" ref="DJ903">INDEX($K:$P,ROW(),MATCH(DJ$3,$K$2:$P$2,0))</f>
        <v>#N/A</v>
      </c>
      <c r="DK903" s="19" t="e" cm="1">
        <f t="array" ref="DK903">INDEX($K:$P,ROW(),MATCH(DK$3,$K$2:$P$2,0))</f>
        <v>#N/A</v>
      </c>
      <c r="DL903" s="19" t="e" cm="1">
        <f t="array" ref="DL903">INDEX($K:$P,ROW(),MATCH(DL$3,$K$2:$P$2,0))</f>
        <v>#N/A</v>
      </c>
    </row>
    <row r="904" spans="1:116" x14ac:dyDescent="0.4">
      <c r="D904" t="s">
        <v>815</v>
      </c>
      <c r="E904" s="8" t="str">
        <f t="shared" si="1234"/>
        <v>904 LISTSALE-PV</v>
      </c>
      <c r="G904" s="127"/>
      <c r="H904" s="31"/>
      <c r="I904" s="73"/>
      <c r="J904" s="73"/>
      <c r="K904" s="18"/>
      <c r="L904" s="18"/>
      <c r="M904" s="18"/>
      <c r="N904" s="18"/>
      <c r="O904" s="18"/>
      <c r="P904" s="18"/>
      <c r="R904" s="33"/>
      <c r="S904" s="19"/>
      <c r="T904" s="19"/>
      <c r="U904" s="19"/>
      <c r="V904" s="19"/>
      <c r="W904" s="19"/>
      <c r="X904" s="19"/>
      <c r="Y904" s="19"/>
      <c r="Z904" s="19"/>
      <c r="AA904" s="19"/>
      <c r="AB904" s="19"/>
      <c r="AC904" s="19"/>
      <c r="AD904" s="19"/>
      <c r="AE904" s="19"/>
      <c r="AF904" s="19"/>
      <c r="AG904" s="19"/>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c r="CK904" s="19"/>
      <c r="CL904" s="19"/>
      <c r="CM904" s="19"/>
      <c r="CN904" s="19"/>
      <c r="CO904" s="19"/>
      <c r="CP904" s="19"/>
      <c r="CQ904" s="19"/>
      <c r="CR904" s="19"/>
      <c r="CS904" s="19"/>
      <c r="CT904" s="19"/>
      <c r="CU904" s="19"/>
      <c r="CV904" s="19"/>
      <c r="CW904" s="19"/>
      <c r="CX904" s="19"/>
      <c r="CY904" s="19"/>
      <c r="CZ904" s="19"/>
      <c r="DA904" s="19"/>
      <c r="DB904" s="19"/>
      <c r="DC904" s="19"/>
      <c r="DD904" s="19"/>
      <c r="DE904" s="19"/>
      <c r="DF904" s="19"/>
      <c r="DG904" s="19"/>
      <c r="DH904" s="19"/>
      <c r="DI904" s="19"/>
      <c r="DJ904" s="19"/>
      <c r="DK904" s="19"/>
      <c r="DL904" s="19"/>
    </row>
    <row r="905" spans="1:116" x14ac:dyDescent="0.4">
      <c r="D905" t="s">
        <v>815</v>
      </c>
      <c r="E905" s="8" t="str">
        <f t="shared" si="1234"/>
        <v>905 LISTSALE-PV</v>
      </c>
      <c r="G905" s="127" t="s">
        <v>807</v>
      </c>
      <c r="H905" s="31"/>
      <c r="I905" s="73"/>
      <c r="J905" s="73"/>
      <c r="K905" s="18"/>
      <c r="L905" s="18"/>
      <c r="M905" s="18"/>
      <c r="N905" s="18"/>
      <c r="O905" s="18"/>
      <c r="P905" s="18"/>
      <c r="R905" s="33"/>
      <c r="S905" s="19"/>
      <c r="T905" s="19"/>
      <c r="U905" s="19"/>
      <c r="V905" s="19"/>
      <c r="W905" s="19"/>
      <c r="X905" s="19"/>
      <c r="Y905" s="19"/>
      <c r="Z905" s="19"/>
      <c r="AA905" s="19"/>
      <c r="AB905" s="19"/>
      <c r="AC905" s="19"/>
      <c r="AD905" s="19"/>
      <c r="AE905" s="19"/>
      <c r="AF905" s="19"/>
      <c r="AG905" s="19"/>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c r="CK905" s="19"/>
      <c r="CL905" s="19"/>
      <c r="CM905" s="19"/>
      <c r="CN905" s="19"/>
      <c r="CO905" s="19"/>
      <c r="CP905" s="19"/>
      <c r="CQ905" s="19"/>
      <c r="CR905" s="19"/>
      <c r="CS905" s="19"/>
      <c r="CT905" s="19"/>
      <c r="CU905" s="19"/>
      <c r="CV905" s="19"/>
      <c r="CW905" s="19"/>
      <c r="CX905" s="19"/>
      <c r="CY905" s="19"/>
      <c r="CZ905" s="19"/>
      <c r="DA905" s="19"/>
      <c r="DB905" s="19"/>
      <c r="DC905" s="19"/>
      <c r="DD905" s="19"/>
      <c r="DE905" s="19"/>
      <c r="DF905" s="19"/>
      <c r="DG905" s="19"/>
      <c r="DH905" s="19"/>
      <c r="DI905" s="19"/>
      <c r="DJ905" s="19"/>
      <c r="DK905" s="19"/>
      <c r="DL905" s="19"/>
    </row>
    <row r="906" spans="1:116" x14ac:dyDescent="0.4">
      <c r="D906" t="s">
        <v>815</v>
      </c>
      <c r="E906" s="8" t="str">
        <f t="shared" si="1234"/>
        <v>906 LISTSALE-PV</v>
      </c>
      <c r="G906" s="158" t="s">
        <v>519</v>
      </c>
      <c r="H906" s="31"/>
      <c r="I906" s="73"/>
      <c r="J906" s="73"/>
      <c r="K906" s="23">
        <f ca="1">SUMIF($3:$3,K$2,906:906)</f>
        <v>120000</v>
      </c>
      <c r="L906" s="23">
        <f ca="1">SUMIF($3:$3,L$2,906:906)</f>
        <v>120000</v>
      </c>
      <c r="M906" s="23">
        <f ca="1">SUMIF($3:$3,M$2,906:906)</f>
        <v>120000</v>
      </c>
      <c r="N906" s="23">
        <f ca="1">SUMIF($3:$3,N$2,906:906)</f>
        <v>120000</v>
      </c>
      <c r="O906" s="23">
        <f ca="1">SUMIF($3:$3,O$2,906:906)</f>
        <v>120000</v>
      </c>
      <c r="P906" s="23">
        <f ca="1">SUMIF($3:$3,P$2,906:906)</f>
        <v>120000</v>
      </c>
      <c r="R906" s="33"/>
      <c r="S906" s="24">
        <f ca="1">+S891*S899</f>
        <v>10000</v>
      </c>
      <c r="T906" s="24">
        <f t="shared" ref="T906:CE907" ca="1" si="1245">+T891*T899</f>
        <v>10000</v>
      </c>
      <c r="U906" s="24">
        <f t="shared" ca="1" si="1245"/>
        <v>10000</v>
      </c>
      <c r="V906" s="24">
        <f t="shared" ca="1" si="1245"/>
        <v>10000</v>
      </c>
      <c r="W906" s="24">
        <f t="shared" ca="1" si="1245"/>
        <v>10000</v>
      </c>
      <c r="X906" s="24">
        <f t="shared" ca="1" si="1245"/>
        <v>10000</v>
      </c>
      <c r="Y906" s="24">
        <f t="shared" ca="1" si="1245"/>
        <v>10000</v>
      </c>
      <c r="Z906" s="24">
        <f t="shared" ca="1" si="1245"/>
        <v>10000</v>
      </c>
      <c r="AA906" s="24">
        <f t="shared" ca="1" si="1245"/>
        <v>10000</v>
      </c>
      <c r="AB906" s="24">
        <f t="shared" ca="1" si="1245"/>
        <v>10000</v>
      </c>
      <c r="AC906" s="24">
        <f t="shared" ca="1" si="1245"/>
        <v>10000</v>
      </c>
      <c r="AD906" s="24">
        <f t="shared" ca="1" si="1245"/>
        <v>10000</v>
      </c>
      <c r="AE906" s="24">
        <f t="shared" ca="1" si="1245"/>
        <v>10000</v>
      </c>
      <c r="AF906" s="24">
        <f t="shared" ca="1" si="1245"/>
        <v>10000</v>
      </c>
      <c r="AG906" s="24">
        <f t="shared" ca="1" si="1245"/>
        <v>10000</v>
      </c>
      <c r="AH906" s="24">
        <f t="shared" ca="1" si="1245"/>
        <v>10000</v>
      </c>
      <c r="AI906" s="24">
        <f t="shared" ca="1" si="1245"/>
        <v>10000</v>
      </c>
      <c r="AJ906" s="24">
        <f t="shared" ca="1" si="1245"/>
        <v>10000</v>
      </c>
      <c r="AK906" s="24">
        <f t="shared" ca="1" si="1245"/>
        <v>10000</v>
      </c>
      <c r="AL906" s="24">
        <f t="shared" ca="1" si="1245"/>
        <v>10000</v>
      </c>
      <c r="AM906" s="24">
        <f t="shared" ca="1" si="1245"/>
        <v>10000</v>
      </c>
      <c r="AN906" s="24">
        <f t="shared" ca="1" si="1245"/>
        <v>10000</v>
      </c>
      <c r="AO906" s="24">
        <f t="shared" ca="1" si="1245"/>
        <v>10000</v>
      </c>
      <c r="AP906" s="24">
        <f t="shared" ca="1" si="1245"/>
        <v>10000</v>
      </c>
      <c r="AQ906" s="24">
        <f t="shared" ca="1" si="1245"/>
        <v>10000</v>
      </c>
      <c r="AR906" s="24">
        <f t="shared" ca="1" si="1245"/>
        <v>10000</v>
      </c>
      <c r="AS906" s="24">
        <f t="shared" ca="1" si="1245"/>
        <v>10000</v>
      </c>
      <c r="AT906" s="24">
        <f t="shared" ca="1" si="1245"/>
        <v>10000</v>
      </c>
      <c r="AU906" s="24">
        <f t="shared" ca="1" si="1245"/>
        <v>10000</v>
      </c>
      <c r="AV906" s="24">
        <f t="shared" ca="1" si="1245"/>
        <v>10000</v>
      </c>
      <c r="AW906" s="24">
        <f t="shared" ca="1" si="1245"/>
        <v>10000</v>
      </c>
      <c r="AX906" s="24">
        <f t="shared" ca="1" si="1245"/>
        <v>10000</v>
      </c>
      <c r="AY906" s="24">
        <f t="shared" ca="1" si="1245"/>
        <v>10000</v>
      </c>
      <c r="AZ906" s="24">
        <f t="shared" ca="1" si="1245"/>
        <v>10000</v>
      </c>
      <c r="BA906" s="24">
        <f t="shared" ca="1" si="1245"/>
        <v>10000</v>
      </c>
      <c r="BB906" s="24">
        <f t="shared" ca="1" si="1245"/>
        <v>10000</v>
      </c>
      <c r="BC906" s="24">
        <f t="shared" ca="1" si="1245"/>
        <v>10000</v>
      </c>
      <c r="BD906" s="24">
        <f t="shared" ca="1" si="1245"/>
        <v>10000</v>
      </c>
      <c r="BE906" s="24">
        <f t="shared" ca="1" si="1245"/>
        <v>10000</v>
      </c>
      <c r="BF906" s="24">
        <f t="shared" ca="1" si="1245"/>
        <v>10000</v>
      </c>
      <c r="BG906" s="24">
        <f t="shared" ca="1" si="1245"/>
        <v>10000</v>
      </c>
      <c r="BH906" s="24">
        <f t="shared" ca="1" si="1245"/>
        <v>10000</v>
      </c>
      <c r="BI906" s="24">
        <f t="shared" ca="1" si="1245"/>
        <v>10000</v>
      </c>
      <c r="BJ906" s="24">
        <f t="shared" ca="1" si="1245"/>
        <v>10000</v>
      </c>
      <c r="BK906" s="24">
        <f t="shared" ca="1" si="1245"/>
        <v>10000</v>
      </c>
      <c r="BL906" s="24">
        <f t="shared" ca="1" si="1245"/>
        <v>10000</v>
      </c>
      <c r="BM906" s="24">
        <f t="shared" ca="1" si="1245"/>
        <v>10000</v>
      </c>
      <c r="BN906" s="24">
        <f t="shared" ca="1" si="1245"/>
        <v>10000</v>
      </c>
      <c r="BO906" s="24">
        <f t="shared" ca="1" si="1245"/>
        <v>10000</v>
      </c>
      <c r="BP906" s="24">
        <f t="shared" ca="1" si="1245"/>
        <v>10000</v>
      </c>
      <c r="BQ906" s="24">
        <f t="shared" ca="1" si="1245"/>
        <v>10000</v>
      </c>
      <c r="BR906" s="24">
        <f t="shared" ca="1" si="1245"/>
        <v>10000</v>
      </c>
      <c r="BS906" s="24">
        <f t="shared" ca="1" si="1245"/>
        <v>10000</v>
      </c>
      <c r="BT906" s="24">
        <f t="shared" ca="1" si="1245"/>
        <v>10000</v>
      </c>
      <c r="BU906" s="24">
        <f t="shared" ca="1" si="1245"/>
        <v>10000</v>
      </c>
      <c r="BV906" s="24">
        <f t="shared" ca="1" si="1245"/>
        <v>10000</v>
      </c>
      <c r="BW906" s="24">
        <f t="shared" ca="1" si="1245"/>
        <v>10000</v>
      </c>
      <c r="BX906" s="24">
        <f t="shared" ca="1" si="1245"/>
        <v>10000</v>
      </c>
      <c r="BY906" s="24">
        <f t="shared" ca="1" si="1245"/>
        <v>10000</v>
      </c>
      <c r="BZ906" s="24">
        <f t="shared" ca="1" si="1245"/>
        <v>10000</v>
      </c>
      <c r="CA906" s="24">
        <f t="shared" ca="1" si="1245"/>
        <v>10000</v>
      </c>
      <c r="CB906" s="24">
        <f t="shared" ca="1" si="1245"/>
        <v>10000</v>
      </c>
      <c r="CC906" s="24">
        <f t="shared" ca="1" si="1245"/>
        <v>10000</v>
      </c>
      <c r="CD906" s="24">
        <f t="shared" ca="1" si="1245"/>
        <v>10000</v>
      </c>
      <c r="CE906" s="24">
        <f t="shared" ca="1" si="1245"/>
        <v>10000</v>
      </c>
      <c r="CF906" s="24">
        <f t="shared" ref="CF906:DL910" ca="1" si="1246">+CF891*CF899</f>
        <v>10000</v>
      </c>
      <c r="CG906" s="24">
        <f t="shared" ca="1" si="1246"/>
        <v>10000</v>
      </c>
      <c r="CH906" s="24">
        <f t="shared" ca="1" si="1246"/>
        <v>10000</v>
      </c>
      <c r="CI906" s="24">
        <f t="shared" ca="1" si="1246"/>
        <v>10000</v>
      </c>
      <c r="CJ906" s="24">
        <f t="shared" ca="1" si="1246"/>
        <v>10000</v>
      </c>
      <c r="CK906" s="24">
        <f t="shared" ca="1" si="1246"/>
        <v>10000</v>
      </c>
      <c r="CL906" s="24">
        <f t="shared" ca="1" si="1246"/>
        <v>10000</v>
      </c>
      <c r="CM906" s="24" t="e">
        <f t="shared" ca="1" si="1246"/>
        <v>#N/A</v>
      </c>
      <c r="CN906" s="24" t="e">
        <f t="shared" ca="1" si="1246"/>
        <v>#N/A</v>
      </c>
      <c r="CO906" s="24" t="e">
        <f t="shared" ca="1" si="1246"/>
        <v>#N/A</v>
      </c>
      <c r="CP906" s="24" t="e">
        <f t="shared" ca="1" si="1246"/>
        <v>#N/A</v>
      </c>
      <c r="CQ906" s="24" t="e">
        <f t="shared" ca="1" si="1246"/>
        <v>#N/A</v>
      </c>
      <c r="CR906" s="24" t="e">
        <f t="shared" ca="1" si="1246"/>
        <v>#N/A</v>
      </c>
      <c r="CS906" s="24" t="e">
        <f t="shared" ca="1" si="1246"/>
        <v>#N/A</v>
      </c>
      <c r="CT906" s="24" t="e">
        <f t="shared" ca="1" si="1246"/>
        <v>#N/A</v>
      </c>
      <c r="CU906" s="24" t="e">
        <f t="shared" ca="1" si="1246"/>
        <v>#N/A</v>
      </c>
      <c r="CV906" s="24" t="e">
        <f t="shared" ca="1" si="1246"/>
        <v>#N/A</v>
      </c>
      <c r="CW906" s="24" t="e">
        <f t="shared" ca="1" si="1246"/>
        <v>#N/A</v>
      </c>
      <c r="CX906" s="24" t="e">
        <f t="shared" ca="1" si="1246"/>
        <v>#N/A</v>
      </c>
      <c r="CY906" s="24" t="e">
        <f t="shared" ca="1" si="1246"/>
        <v>#N/A</v>
      </c>
      <c r="CZ906" s="24" t="e">
        <f t="shared" ca="1" si="1246"/>
        <v>#N/A</v>
      </c>
      <c r="DA906" s="24" t="e">
        <f t="shared" ca="1" si="1246"/>
        <v>#N/A</v>
      </c>
      <c r="DB906" s="24" t="e">
        <f t="shared" ca="1" si="1246"/>
        <v>#N/A</v>
      </c>
      <c r="DC906" s="24" t="e">
        <f t="shared" ca="1" si="1246"/>
        <v>#N/A</v>
      </c>
      <c r="DD906" s="24" t="e">
        <f t="shared" ca="1" si="1246"/>
        <v>#N/A</v>
      </c>
      <c r="DE906" s="24" t="e">
        <f t="shared" ca="1" si="1246"/>
        <v>#N/A</v>
      </c>
      <c r="DF906" s="24" t="e">
        <f t="shared" ca="1" si="1246"/>
        <v>#N/A</v>
      </c>
      <c r="DG906" s="24" t="e">
        <f t="shared" ca="1" si="1246"/>
        <v>#N/A</v>
      </c>
      <c r="DH906" s="24" t="e">
        <f t="shared" ca="1" si="1246"/>
        <v>#N/A</v>
      </c>
      <c r="DI906" s="24" t="e">
        <f t="shared" ca="1" si="1246"/>
        <v>#N/A</v>
      </c>
      <c r="DJ906" s="24" t="e">
        <f t="shared" ca="1" si="1246"/>
        <v>#N/A</v>
      </c>
      <c r="DK906" s="24" t="e">
        <f t="shared" ca="1" si="1246"/>
        <v>#N/A</v>
      </c>
      <c r="DL906" s="24" t="e">
        <f t="shared" ca="1" si="1246"/>
        <v>#N/A</v>
      </c>
    </row>
    <row r="907" spans="1:116" x14ac:dyDescent="0.4">
      <c r="D907" t="s">
        <v>815</v>
      </c>
      <c r="E907" s="8" t="str">
        <f t="shared" si="1234"/>
        <v>907 LISTSALE-PV</v>
      </c>
      <c r="G907" s="158" t="s">
        <v>520</v>
      </c>
      <c r="H907" s="31"/>
      <c r="I907" s="73"/>
      <c r="J907" s="73"/>
      <c r="K907" s="23">
        <f ca="1">SUMIF($3:$3,K$2,907:907)</f>
        <v>120000</v>
      </c>
      <c r="L907" s="23">
        <f ca="1">SUMIF($3:$3,L$2,907:907)</f>
        <v>120000</v>
      </c>
      <c r="M907" s="23">
        <f ca="1">SUMIF($3:$3,M$2,907:907)</f>
        <v>120000</v>
      </c>
      <c r="N907" s="23">
        <f ca="1">SUMIF($3:$3,N$2,907:907)</f>
        <v>120000</v>
      </c>
      <c r="O907" s="23">
        <f ca="1">SUMIF($3:$3,O$2,907:907)</f>
        <v>120000</v>
      </c>
      <c r="P907" s="23">
        <f ca="1">SUMIF($3:$3,P$2,907:907)</f>
        <v>120000</v>
      </c>
      <c r="R907" s="33"/>
      <c r="S907" s="24">
        <f t="shared" ref="S907:AH910" ca="1" si="1247">+S892*S900</f>
        <v>10000</v>
      </c>
      <c r="T907" s="24">
        <f t="shared" ca="1" si="1247"/>
        <v>10000</v>
      </c>
      <c r="U907" s="24">
        <f t="shared" ca="1" si="1247"/>
        <v>10000</v>
      </c>
      <c r="V907" s="24">
        <f t="shared" ca="1" si="1247"/>
        <v>10000</v>
      </c>
      <c r="W907" s="24">
        <f t="shared" ca="1" si="1247"/>
        <v>10000</v>
      </c>
      <c r="X907" s="24">
        <f t="shared" ca="1" si="1247"/>
        <v>10000</v>
      </c>
      <c r="Y907" s="24">
        <f t="shared" ca="1" si="1247"/>
        <v>10000</v>
      </c>
      <c r="Z907" s="24">
        <f t="shared" ca="1" si="1247"/>
        <v>10000</v>
      </c>
      <c r="AA907" s="24">
        <f t="shared" ca="1" si="1247"/>
        <v>10000</v>
      </c>
      <c r="AB907" s="24">
        <f t="shared" ca="1" si="1247"/>
        <v>10000</v>
      </c>
      <c r="AC907" s="24">
        <f t="shared" ca="1" si="1247"/>
        <v>10000</v>
      </c>
      <c r="AD907" s="24">
        <f t="shared" ca="1" si="1247"/>
        <v>10000</v>
      </c>
      <c r="AE907" s="24">
        <f t="shared" ca="1" si="1247"/>
        <v>10000</v>
      </c>
      <c r="AF907" s="24">
        <f t="shared" ca="1" si="1247"/>
        <v>10000</v>
      </c>
      <c r="AG907" s="24">
        <f t="shared" ca="1" si="1247"/>
        <v>10000</v>
      </c>
      <c r="AH907" s="24">
        <f t="shared" ca="1" si="1247"/>
        <v>10000</v>
      </c>
      <c r="AI907" s="24">
        <f t="shared" ca="1" si="1245"/>
        <v>10000</v>
      </c>
      <c r="AJ907" s="24">
        <f t="shared" ca="1" si="1245"/>
        <v>10000</v>
      </c>
      <c r="AK907" s="24">
        <f t="shared" ca="1" si="1245"/>
        <v>10000</v>
      </c>
      <c r="AL907" s="24">
        <f t="shared" ca="1" si="1245"/>
        <v>10000</v>
      </c>
      <c r="AM907" s="24">
        <f t="shared" ca="1" si="1245"/>
        <v>10000</v>
      </c>
      <c r="AN907" s="24">
        <f t="shared" ca="1" si="1245"/>
        <v>10000</v>
      </c>
      <c r="AO907" s="24">
        <f t="shared" ca="1" si="1245"/>
        <v>10000</v>
      </c>
      <c r="AP907" s="24">
        <f t="shared" ca="1" si="1245"/>
        <v>10000</v>
      </c>
      <c r="AQ907" s="24">
        <f t="shared" ca="1" si="1245"/>
        <v>10000</v>
      </c>
      <c r="AR907" s="24">
        <f t="shared" ca="1" si="1245"/>
        <v>10000</v>
      </c>
      <c r="AS907" s="24">
        <f t="shared" ca="1" si="1245"/>
        <v>10000</v>
      </c>
      <c r="AT907" s="24">
        <f t="shared" ca="1" si="1245"/>
        <v>10000</v>
      </c>
      <c r="AU907" s="24">
        <f t="shared" ca="1" si="1245"/>
        <v>10000</v>
      </c>
      <c r="AV907" s="24">
        <f t="shared" ca="1" si="1245"/>
        <v>10000</v>
      </c>
      <c r="AW907" s="24">
        <f t="shared" ca="1" si="1245"/>
        <v>10000</v>
      </c>
      <c r="AX907" s="24">
        <f t="shared" ca="1" si="1245"/>
        <v>10000</v>
      </c>
      <c r="AY907" s="24">
        <f t="shared" ca="1" si="1245"/>
        <v>10000</v>
      </c>
      <c r="AZ907" s="24">
        <f t="shared" ca="1" si="1245"/>
        <v>10000</v>
      </c>
      <c r="BA907" s="24">
        <f t="shared" ca="1" si="1245"/>
        <v>10000</v>
      </c>
      <c r="BB907" s="24">
        <f t="shared" ca="1" si="1245"/>
        <v>10000</v>
      </c>
      <c r="BC907" s="24">
        <f t="shared" ca="1" si="1245"/>
        <v>10000</v>
      </c>
      <c r="BD907" s="24">
        <f t="shared" ca="1" si="1245"/>
        <v>10000</v>
      </c>
      <c r="BE907" s="24">
        <f t="shared" ca="1" si="1245"/>
        <v>10000</v>
      </c>
      <c r="BF907" s="24">
        <f t="shared" ca="1" si="1245"/>
        <v>10000</v>
      </c>
      <c r="BG907" s="24">
        <f t="shared" ca="1" si="1245"/>
        <v>10000</v>
      </c>
      <c r="BH907" s="24">
        <f t="shared" ca="1" si="1245"/>
        <v>10000</v>
      </c>
      <c r="BI907" s="24">
        <f t="shared" ca="1" si="1245"/>
        <v>10000</v>
      </c>
      <c r="BJ907" s="24">
        <f t="shared" ca="1" si="1245"/>
        <v>10000</v>
      </c>
      <c r="BK907" s="24">
        <f t="shared" ca="1" si="1245"/>
        <v>10000</v>
      </c>
      <c r="BL907" s="24">
        <f t="shared" ca="1" si="1245"/>
        <v>10000</v>
      </c>
      <c r="BM907" s="24">
        <f t="shared" ca="1" si="1245"/>
        <v>10000</v>
      </c>
      <c r="BN907" s="24">
        <f t="shared" ca="1" si="1245"/>
        <v>10000</v>
      </c>
      <c r="BO907" s="24">
        <f t="shared" ca="1" si="1245"/>
        <v>10000</v>
      </c>
      <c r="BP907" s="24">
        <f t="shared" ca="1" si="1245"/>
        <v>10000</v>
      </c>
      <c r="BQ907" s="24">
        <f t="shared" ca="1" si="1245"/>
        <v>10000</v>
      </c>
      <c r="BR907" s="24">
        <f t="shared" ca="1" si="1245"/>
        <v>10000</v>
      </c>
      <c r="BS907" s="24">
        <f t="shared" ca="1" si="1245"/>
        <v>10000</v>
      </c>
      <c r="BT907" s="24">
        <f t="shared" ca="1" si="1245"/>
        <v>10000</v>
      </c>
      <c r="BU907" s="24">
        <f t="shared" ca="1" si="1245"/>
        <v>10000</v>
      </c>
      <c r="BV907" s="24">
        <f t="shared" ca="1" si="1245"/>
        <v>10000</v>
      </c>
      <c r="BW907" s="24">
        <f t="shared" ca="1" si="1245"/>
        <v>10000</v>
      </c>
      <c r="BX907" s="24">
        <f t="shared" ca="1" si="1245"/>
        <v>10000</v>
      </c>
      <c r="BY907" s="24">
        <f t="shared" ca="1" si="1245"/>
        <v>10000</v>
      </c>
      <c r="BZ907" s="24">
        <f t="shared" ca="1" si="1245"/>
        <v>10000</v>
      </c>
      <c r="CA907" s="24">
        <f t="shared" ca="1" si="1245"/>
        <v>10000</v>
      </c>
      <c r="CB907" s="24">
        <f t="shared" ca="1" si="1245"/>
        <v>10000</v>
      </c>
      <c r="CC907" s="24">
        <f t="shared" ca="1" si="1245"/>
        <v>10000</v>
      </c>
      <c r="CD907" s="24">
        <f t="shared" ca="1" si="1245"/>
        <v>10000</v>
      </c>
      <c r="CE907" s="24">
        <f t="shared" ca="1" si="1245"/>
        <v>10000</v>
      </c>
      <c r="CF907" s="24">
        <f t="shared" ca="1" si="1246"/>
        <v>10000</v>
      </c>
      <c r="CG907" s="24">
        <f t="shared" ca="1" si="1246"/>
        <v>10000</v>
      </c>
      <c r="CH907" s="24">
        <f t="shared" ca="1" si="1246"/>
        <v>10000</v>
      </c>
      <c r="CI907" s="24">
        <f t="shared" ca="1" si="1246"/>
        <v>10000</v>
      </c>
      <c r="CJ907" s="24">
        <f t="shared" ca="1" si="1246"/>
        <v>10000</v>
      </c>
      <c r="CK907" s="24">
        <f t="shared" ca="1" si="1246"/>
        <v>10000</v>
      </c>
      <c r="CL907" s="24">
        <f t="shared" ca="1" si="1246"/>
        <v>10000</v>
      </c>
      <c r="CM907" s="24" t="e">
        <f t="shared" ca="1" si="1246"/>
        <v>#N/A</v>
      </c>
      <c r="CN907" s="24" t="e">
        <f t="shared" ca="1" si="1246"/>
        <v>#N/A</v>
      </c>
      <c r="CO907" s="24" t="e">
        <f t="shared" ca="1" si="1246"/>
        <v>#N/A</v>
      </c>
      <c r="CP907" s="24" t="e">
        <f t="shared" ca="1" si="1246"/>
        <v>#N/A</v>
      </c>
      <c r="CQ907" s="24" t="e">
        <f t="shared" ca="1" si="1246"/>
        <v>#N/A</v>
      </c>
      <c r="CR907" s="24" t="e">
        <f t="shared" ca="1" si="1246"/>
        <v>#N/A</v>
      </c>
      <c r="CS907" s="24" t="e">
        <f t="shared" ca="1" si="1246"/>
        <v>#N/A</v>
      </c>
      <c r="CT907" s="24" t="e">
        <f t="shared" ca="1" si="1246"/>
        <v>#N/A</v>
      </c>
      <c r="CU907" s="24" t="e">
        <f t="shared" ca="1" si="1246"/>
        <v>#N/A</v>
      </c>
      <c r="CV907" s="24" t="e">
        <f t="shared" ca="1" si="1246"/>
        <v>#N/A</v>
      </c>
      <c r="CW907" s="24" t="e">
        <f t="shared" ca="1" si="1246"/>
        <v>#N/A</v>
      </c>
      <c r="CX907" s="24" t="e">
        <f t="shared" ca="1" si="1246"/>
        <v>#N/A</v>
      </c>
      <c r="CY907" s="24" t="e">
        <f t="shared" ca="1" si="1246"/>
        <v>#N/A</v>
      </c>
      <c r="CZ907" s="24" t="e">
        <f t="shared" ca="1" si="1246"/>
        <v>#N/A</v>
      </c>
      <c r="DA907" s="24" t="e">
        <f t="shared" ca="1" si="1246"/>
        <v>#N/A</v>
      </c>
      <c r="DB907" s="24" t="e">
        <f t="shared" ca="1" si="1246"/>
        <v>#N/A</v>
      </c>
      <c r="DC907" s="24" t="e">
        <f t="shared" ca="1" si="1246"/>
        <v>#N/A</v>
      </c>
      <c r="DD907" s="24" t="e">
        <f t="shared" ca="1" si="1246"/>
        <v>#N/A</v>
      </c>
      <c r="DE907" s="24" t="e">
        <f t="shared" ca="1" si="1246"/>
        <v>#N/A</v>
      </c>
      <c r="DF907" s="24" t="e">
        <f t="shared" ca="1" si="1246"/>
        <v>#N/A</v>
      </c>
      <c r="DG907" s="24" t="e">
        <f t="shared" ca="1" si="1246"/>
        <v>#N/A</v>
      </c>
      <c r="DH907" s="24" t="e">
        <f t="shared" ca="1" si="1246"/>
        <v>#N/A</v>
      </c>
      <c r="DI907" s="24" t="e">
        <f t="shared" ca="1" si="1246"/>
        <v>#N/A</v>
      </c>
      <c r="DJ907" s="24" t="e">
        <f t="shared" ca="1" si="1246"/>
        <v>#N/A</v>
      </c>
      <c r="DK907" s="24" t="e">
        <f t="shared" ca="1" si="1246"/>
        <v>#N/A</v>
      </c>
      <c r="DL907" s="24" t="e">
        <f t="shared" ca="1" si="1246"/>
        <v>#N/A</v>
      </c>
    </row>
    <row r="908" spans="1:116" x14ac:dyDescent="0.4">
      <c r="D908" t="s">
        <v>815</v>
      </c>
      <c r="E908" s="8" t="str">
        <f t="shared" si="1234"/>
        <v>908 LISTSALE-PV</v>
      </c>
      <c r="G908" s="158" t="s">
        <v>804</v>
      </c>
      <c r="H908" s="31"/>
      <c r="I908" s="73"/>
      <c r="J908" s="73"/>
      <c r="K908" s="23">
        <f ca="1">SUMIF($3:$3,K$2,908:908)</f>
        <v>60000</v>
      </c>
      <c r="L908" s="23">
        <f ca="1">SUMIF($3:$3,L$2,908:908)</f>
        <v>60000</v>
      </c>
      <c r="M908" s="23">
        <f ca="1">SUMIF($3:$3,M$2,908:908)</f>
        <v>60000</v>
      </c>
      <c r="N908" s="23">
        <f ca="1">SUMIF($3:$3,N$2,908:908)</f>
        <v>60000</v>
      </c>
      <c r="O908" s="23">
        <f ca="1">SUMIF($3:$3,O$2,908:908)</f>
        <v>60000</v>
      </c>
      <c r="P908" s="23">
        <f ca="1">SUMIF($3:$3,P$2,908:908)</f>
        <v>60000</v>
      </c>
      <c r="R908" s="33"/>
      <c r="S908" s="24">
        <f t="shared" ca="1" si="1247"/>
        <v>5000</v>
      </c>
      <c r="T908" s="24">
        <f t="shared" ref="T908:CE910" ca="1" si="1248">+T893*T901</f>
        <v>5000</v>
      </c>
      <c r="U908" s="24">
        <f t="shared" ca="1" si="1248"/>
        <v>5000</v>
      </c>
      <c r="V908" s="24">
        <f t="shared" ca="1" si="1248"/>
        <v>5000</v>
      </c>
      <c r="W908" s="24">
        <f t="shared" ca="1" si="1248"/>
        <v>5000</v>
      </c>
      <c r="X908" s="24">
        <f t="shared" ca="1" si="1248"/>
        <v>5000</v>
      </c>
      <c r="Y908" s="24">
        <f t="shared" ca="1" si="1248"/>
        <v>5000</v>
      </c>
      <c r="Z908" s="24">
        <f t="shared" ca="1" si="1248"/>
        <v>5000</v>
      </c>
      <c r="AA908" s="24">
        <f t="shared" ca="1" si="1248"/>
        <v>5000</v>
      </c>
      <c r="AB908" s="24">
        <f t="shared" ca="1" si="1248"/>
        <v>5000</v>
      </c>
      <c r="AC908" s="24">
        <f t="shared" ca="1" si="1248"/>
        <v>5000</v>
      </c>
      <c r="AD908" s="24">
        <f t="shared" ca="1" si="1248"/>
        <v>5000</v>
      </c>
      <c r="AE908" s="24">
        <f t="shared" ca="1" si="1248"/>
        <v>5000</v>
      </c>
      <c r="AF908" s="24">
        <f t="shared" ca="1" si="1248"/>
        <v>5000</v>
      </c>
      <c r="AG908" s="24">
        <f t="shared" ca="1" si="1248"/>
        <v>5000</v>
      </c>
      <c r="AH908" s="24">
        <f t="shared" ca="1" si="1248"/>
        <v>5000</v>
      </c>
      <c r="AI908" s="24">
        <f t="shared" ca="1" si="1248"/>
        <v>5000</v>
      </c>
      <c r="AJ908" s="24">
        <f t="shared" ca="1" si="1248"/>
        <v>5000</v>
      </c>
      <c r="AK908" s="24">
        <f t="shared" ca="1" si="1248"/>
        <v>5000</v>
      </c>
      <c r="AL908" s="24">
        <f t="shared" ca="1" si="1248"/>
        <v>5000</v>
      </c>
      <c r="AM908" s="24">
        <f t="shared" ca="1" si="1248"/>
        <v>5000</v>
      </c>
      <c r="AN908" s="24">
        <f t="shared" ca="1" si="1248"/>
        <v>5000</v>
      </c>
      <c r="AO908" s="24">
        <f t="shared" ca="1" si="1248"/>
        <v>5000</v>
      </c>
      <c r="AP908" s="24">
        <f t="shared" ca="1" si="1248"/>
        <v>5000</v>
      </c>
      <c r="AQ908" s="24">
        <f t="shared" ca="1" si="1248"/>
        <v>5000</v>
      </c>
      <c r="AR908" s="24">
        <f t="shared" ca="1" si="1248"/>
        <v>5000</v>
      </c>
      <c r="AS908" s="24">
        <f t="shared" ca="1" si="1248"/>
        <v>5000</v>
      </c>
      <c r="AT908" s="24">
        <f t="shared" ca="1" si="1248"/>
        <v>5000</v>
      </c>
      <c r="AU908" s="24">
        <f t="shared" ca="1" si="1248"/>
        <v>5000</v>
      </c>
      <c r="AV908" s="24">
        <f t="shared" ca="1" si="1248"/>
        <v>5000</v>
      </c>
      <c r="AW908" s="24">
        <f t="shared" ca="1" si="1248"/>
        <v>5000</v>
      </c>
      <c r="AX908" s="24">
        <f t="shared" ca="1" si="1248"/>
        <v>5000</v>
      </c>
      <c r="AY908" s="24">
        <f t="shared" ca="1" si="1248"/>
        <v>5000</v>
      </c>
      <c r="AZ908" s="24">
        <f t="shared" ca="1" si="1248"/>
        <v>5000</v>
      </c>
      <c r="BA908" s="24">
        <f t="shared" ca="1" si="1248"/>
        <v>5000</v>
      </c>
      <c r="BB908" s="24">
        <f t="shared" ca="1" si="1248"/>
        <v>5000</v>
      </c>
      <c r="BC908" s="24">
        <f t="shared" ca="1" si="1248"/>
        <v>5000</v>
      </c>
      <c r="BD908" s="24">
        <f t="shared" ca="1" si="1248"/>
        <v>5000</v>
      </c>
      <c r="BE908" s="24">
        <f t="shared" ca="1" si="1248"/>
        <v>5000</v>
      </c>
      <c r="BF908" s="24">
        <f t="shared" ca="1" si="1248"/>
        <v>5000</v>
      </c>
      <c r="BG908" s="24">
        <f t="shared" ca="1" si="1248"/>
        <v>5000</v>
      </c>
      <c r="BH908" s="24">
        <f t="shared" ca="1" si="1248"/>
        <v>5000</v>
      </c>
      <c r="BI908" s="24">
        <f t="shared" ca="1" si="1248"/>
        <v>5000</v>
      </c>
      <c r="BJ908" s="24">
        <f t="shared" ca="1" si="1248"/>
        <v>5000</v>
      </c>
      <c r="BK908" s="24">
        <f t="shared" ca="1" si="1248"/>
        <v>5000</v>
      </c>
      <c r="BL908" s="24">
        <f t="shared" ca="1" si="1248"/>
        <v>5000</v>
      </c>
      <c r="BM908" s="24">
        <f t="shared" ca="1" si="1248"/>
        <v>5000</v>
      </c>
      <c r="BN908" s="24">
        <f t="shared" ca="1" si="1248"/>
        <v>5000</v>
      </c>
      <c r="BO908" s="24">
        <f t="shared" ca="1" si="1248"/>
        <v>5000</v>
      </c>
      <c r="BP908" s="24">
        <f t="shared" ca="1" si="1248"/>
        <v>5000</v>
      </c>
      <c r="BQ908" s="24">
        <f t="shared" ca="1" si="1248"/>
        <v>5000</v>
      </c>
      <c r="BR908" s="24">
        <f t="shared" ca="1" si="1248"/>
        <v>5000</v>
      </c>
      <c r="BS908" s="24">
        <f t="shared" ca="1" si="1248"/>
        <v>5000</v>
      </c>
      <c r="BT908" s="24">
        <f t="shared" ca="1" si="1248"/>
        <v>5000</v>
      </c>
      <c r="BU908" s="24">
        <f t="shared" ca="1" si="1248"/>
        <v>5000</v>
      </c>
      <c r="BV908" s="24">
        <f t="shared" ca="1" si="1248"/>
        <v>5000</v>
      </c>
      <c r="BW908" s="24">
        <f t="shared" ca="1" si="1248"/>
        <v>5000</v>
      </c>
      <c r="BX908" s="24">
        <f t="shared" ca="1" si="1248"/>
        <v>5000</v>
      </c>
      <c r="BY908" s="24">
        <f t="shared" ca="1" si="1248"/>
        <v>5000</v>
      </c>
      <c r="BZ908" s="24">
        <f t="shared" ca="1" si="1248"/>
        <v>5000</v>
      </c>
      <c r="CA908" s="24">
        <f t="shared" ca="1" si="1248"/>
        <v>5000</v>
      </c>
      <c r="CB908" s="24">
        <f t="shared" ca="1" si="1248"/>
        <v>5000</v>
      </c>
      <c r="CC908" s="24">
        <f t="shared" ca="1" si="1248"/>
        <v>5000</v>
      </c>
      <c r="CD908" s="24">
        <f t="shared" ca="1" si="1248"/>
        <v>5000</v>
      </c>
      <c r="CE908" s="24">
        <f t="shared" ca="1" si="1248"/>
        <v>5000</v>
      </c>
      <c r="CF908" s="24">
        <f t="shared" ca="1" si="1246"/>
        <v>5000</v>
      </c>
      <c r="CG908" s="24">
        <f t="shared" ca="1" si="1246"/>
        <v>5000</v>
      </c>
      <c r="CH908" s="24">
        <f t="shared" ca="1" si="1246"/>
        <v>5000</v>
      </c>
      <c r="CI908" s="24">
        <f t="shared" ca="1" si="1246"/>
        <v>5000</v>
      </c>
      <c r="CJ908" s="24">
        <f t="shared" ca="1" si="1246"/>
        <v>5000</v>
      </c>
      <c r="CK908" s="24">
        <f t="shared" ca="1" si="1246"/>
        <v>5000</v>
      </c>
      <c r="CL908" s="24">
        <f t="shared" ca="1" si="1246"/>
        <v>5000</v>
      </c>
      <c r="CM908" s="24" t="e">
        <f t="shared" ca="1" si="1246"/>
        <v>#N/A</v>
      </c>
      <c r="CN908" s="24" t="e">
        <f t="shared" ca="1" si="1246"/>
        <v>#N/A</v>
      </c>
      <c r="CO908" s="24" t="e">
        <f t="shared" ca="1" si="1246"/>
        <v>#N/A</v>
      </c>
      <c r="CP908" s="24" t="e">
        <f t="shared" ca="1" si="1246"/>
        <v>#N/A</v>
      </c>
      <c r="CQ908" s="24" t="e">
        <f t="shared" ca="1" si="1246"/>
        <v>#N/A</v>
      </c>
      <c r="CR908" s="24" t="e">
        <f t="shared" ca="1" si="1246"/>
        <v>#N/A</v>
      </c>
      <c r="CS908" s="24" t="e">
        <f t="shared" ca="1" si="1246"/>
        <v>#N/A</v>
      </c>
      <c r="CT908" s="24" t="e">
        <f t="shared" ca="1" si="1246"/>
        <v>#N/A</v>
      </c>
      <c r="CU908" s="24" t="e">
        <f t="shared" ca="1" si="1246"/>
        <v>#N/A</v>
      </c>
      <c r="CV908" s="24" t="e">
        <f t="shared" ca="1" si="1246"/>
        <v>#N/A</v>
      </c>
      <c r="CW908" s="24" t="e">
        <f t="shared" ca="1" si="1246"/>
        <v>#N/A</v>
      </c>
      <c r="CX908" s="24" t="e">
        <f t="shared" ca="1" si="1246"/>
        <v>#N/A</v>
      </c>
      <c r="CY908" s="24" t="e">
        <f t="shared" ca="1" si="1246"/>
        <v>#N/A</v>
      </c>
      <c r="CZ908" s="24" t="e">
        <f t="shared" ca="1" si="1246"/>
        <v>#N/A</v>
      </c>
      <c r="DA908" s="24" t="e">
        <f t="shared" ca="1" si="1246"/>
        <v>#N/A</v>
      </c>
      <c r="DB908" s="24" t="e">
        <f t="shared" ca="1" si="1246"/>
        <v>#N/A</v>
      </c>
      <c r="DC908" s="24" t="e">
        <f t="shared" ca="1" si="1246"/>
        <v>#N/A</v>
      </c>
      <c r="DD908" s="24" t="e">
        <f t="shared" ca="1" si="1246"/>
        <v>#N/A</v>
      </c>
      <c r="DE908" s="24" t="e">
        <f t="shared" ca="1" si="1246"/>
        <v>#N/A</v>
      </c>
      <c r="DF908" s="24" t="e">
        <f t="shared" ca="1" si="1246"/>
        <v>#N/A</v>
      </c>
      <c r="DG908" s="24" t="e">
        <f t="shared" ca="1" si="1246"/>
        <v>#N/A</v>
      </c>
      <c r="DH908" s="24" t="e">
        <f t="shared" ca="1" si="1246"/>
        <v>#N/A</v>
      </c>
      <c r="DI908" s="24" t="e">
        <f t="shared" ca="1" si="1246"/>
        <v>#N/A</v>
      </c>
      <c r="DJ908" s="24" t="e">
        <f t="shared" ca="1" si="1246"/>
        <v>#N/A</v>
      </c>
      <c r="DK908" s="24" t="e">
        <f t="shared" ca="1" si="1246"/>
        <v>#N/A</v>
      </c>
      <c r="DL908" s="24" t="e">
        <f t="shared" ca="1" si="1246"/>
        <v>#N/A</v>
      </c>
    </row>
    <row r="909" spans="1:116" x14ac:dyDescent="0.4">
      <c r="D909" t="s">
        <v>815</v>
      </c>
      <c r="E909" s="8" t="str">
        <f t="shared" si="1234"/>
        <v>909 LISTSALE-PV</v>
      </c>
      <c r="G909" s="158" t="s">
        <v>805</v>
      </c>
      <c r="H909" s="31"/>
      <c r="I909" s="73"/>
      <c r="J909" s="73"/>
      <c r="K909" s="23">
        <f ca="1">SUMIF($3:$3,K$2,909:909)</f>
        <v>180000</v>
      </c>
      <c r="L909" s="23">
        <f ca="1">SUMIF($3:$3,L$2,909:909)</f>
        <v>180000</v>
      </c>
      <c r="M909" s="23">
        <f ca="1">SUMIF($3:$3,M$2,909:909)</f>
        <v>180000</v>
      </c>
      <c r="N909" s="23">
        <f ca="1">SUMIF($3:$3,N$2,909:909)</f>
        <v>180000</v>
      </c>
      <c r="O909" s="23">
        <f ca="1">SUMIF($3:$3,O$2,909:909)</f>
        <v>180000</v>
      </c>
      <c r="P909" s="23">
        <f ca="1">SUMIF($3:$3,P$2,909:909)</f>
        <v>180000</v>
      </c>
      <c r="R909" s="33"/>
      <c r="S909" s="24">
        <f t="shared" ca="1" si="1247"/>
        <v>15000</v>
      </c>
      <c r="T909" s="24">
        <f t="shared" ca="1" si="1248"/>
        <v>15000</v>
      </c>
      <c r="U909" s="24">
        <f t="shared" ca="1" si="1248"/>
        <v>15000</v>
      </c>
      <c r="V909" s="24">
        <f t="shared" ca="1" si="1248"/>
        <v>15000</v>
      </c>
      <c r="W909" s="24">
        <f t="shared" ca="1" si="1248"/>
        <v>15000</v>
      </c>
      <c r="X909" s="24">
        <f t="shared" ca="1" si="1248"/>
        <v>15000</v>
      </c>
      <c r="Y909" s="24">
        <f t="shared" ca="1" si="1248"/>
        <v>15000</v>
      </c>
      <c r="Z909" s="24">
        <f t="shared" ca="1" si="1248"/>
        <v>15000</v>
      </c>
      <c r="AA909" s="24">
        <f t="shared" ca="1" si="1248"/>
        <v>15000</v>
      </c>
      <c r="AB909" s="24">
        <f t="shared" ca="1" si="1248"/>
        <v>15000</v>
      </c>
      <c r="AC909" s="24">
        <f t="shared" ca="1" si="1248"/>
        <v>15000</v>
      </c>
      <c r="AD909" s="24">
        <f t="shared" ca="1" si="1248"/>
        <v>15000</v>
      </c>
      <c r="AE909" s="24">
        <f t="shared" ca="1" si="1248"/>
        <v>15000</v>
      </c>
      <c r="AF909" s="24">
        <f t="shared" ca="1" si="1248"/>
        <v>15000</v>
      </c>
      <c r="AG909" s="24">
        <f t="shared" ca="1" si="1248"/>
        <v>15000</v>
      </c>
      <c r="AH909" s="24">
        <f t="shared" ca="1" si="1248"/>
        <v>15000</v>
      </c>
      <c r="AI909" s="24">
        <f t="shared" ca="1" si="1248"/>
        <v>15000</v>
      </c>
      <c r="AJ909" s="24">
        <f t="shared" ca="1" si="1248"/>
        <v>15000</v>
      </c>
      <c r="AK909" s="24">
        <f t="shared" ca="1" si="1248"/>
        <v>15000</v>
      </c>
      <c r="AL909" s="24">
        <f t="shared" ca="1" si="1248"/>
        <v>15000</v>
      </c>
      <c r="AM909" s="24">
        <f t="shared" ca="1" si="1248"/>
        <v>15000</v>
      </c>
      <c r="AN909" s="24">
        <f t="shared" ca="1" si="1248"/>
        <v>15000</v>
      </c>
      <c r="AO909" s="24">
        <f t="shared" ca="1" si="1248"/>
        <v>15000</v>
      </c>
      <c r="AP909" s="24">
        <f t="shared" ca="1" si="1248"/>
        <v>15000</v>
      </c>
      <c r="AQ909" s="24">
        <f t="shared" ca="1" si="1248"/>
        <v>15000</v>
      </c>
      <c r="AR909" s="24">
        <f t="shared" ca="1" si="1248"/>
        <v>15000</v>
      </c>
      <c r="AS909" s="24">
        <f t="shared" ca="1" si="1248"/>
        <v>15000</v>
      </c>
      <c r="AT909" s="24">
        <f t="shared" ca="1" si="1248"/>
        <v>15000</v>
      </c>
      <c r="AU909" s="24">
        <f t="shared" ca="1" si="1248"/>
        <v>15000</v>
      </c>
      <c r="AV909" s="24">
        <f t="shared" ca="1" si="1248"/>
        <v>15000</v>
      </c>
      <c r="AW909" s="24">
        <f t="shared" ca="1" si="1248"/>
        <v>15000</v>
      </c>
      <c r="AX909" s="24">
        <f t="shared" ca="1" si="1248"/>
        <v>15000</v>
      </c>
      <c r="AY909" s="24">
        <f t="shared" ca="1" si="1248"/>
        <v>15000</v>
      </c>
      <c r="AZ909" s="24">
        <f t="shared" ca="1" si="1248"/>
        <v>15000</v>
      </c>
      <c r="BA909" s="24">
        <f t="shared" ca="1" si="1248"/>
        <v>15000</v>
      </c>
      <c r="BB909" s="24">
        <f t="shared" ca="1" si="1248"/>
        <v>15000</v>
      </c>
      <c r="BC909" s="24">
        <f t="shared" ca="1" si="1248"/>
        <v>15000</v>
      </c>
      <c r="BD909" s="24">
        <f t="shared" ca="1" si="1248"/>
        <v>15000</v>
      </c>
      <c r="BE909" s="24">
        <f t="shared" ca="1" si="1248"/>
        <v>15000</v>
      </c>
      <c r="BF909" s="24">
        <f t="shared" ca="1" si="1248"/>
        <v>15000</v>
      </c>
      <c r="BG909" s="24">
        <f t="shared" ca="1" si="1248"/>
        <v>15000</v>
      </c>
      <c r="BH909" s="24">
        <f t="shared" ca="1" si="1248"/>
        <v>15000</v>
      </c>
      <c r="BI909" s="24">
        <f t="shared" ca="1" si="1248"/>
        <v>15000</v>
      </c>
      <c r="BJ909" s="24">
        <f t="shared" ca="1" si="1248"/>
        <v>15000</v>
      </c>
      <c r="BK909" s="24">
        <f t="shared" ca="1" si="1248"/>
        <v>15000</v>
      </c>
      <c r="BL909" s="24">
        <f t="shared" ca="1" si="1248"/>
        <v>15000</v>
      </c>
      <c r="BM909" s="24">
        <f t="shared" ca="1" si="1248"/>
        <v>15000</v>
      </c>
      <c r="BN909" s="24">
        <f t="shared" ca="1" si="1248"/>
        <v>15000</v>
      </c>
      <c r="BO909" s="24">
        <f t="shared" ca="1" si="1248"/>
        <v>15000</v>
      </c>
      <c r="BP909" s="24">
        <f t="shared" ca="1" si="1248"/>
        <v>15000</v>
      </c>
      <c r="BQ909" s="24">
        <f t="shared" ca="1" si="1248"/>
        <v>15000</v>
      </c>
      <c r="BR909" s="24">
        <f t="shared" ca="1" si="1248"/>
        <v>15000</v>
      </c>
      <c r="BS909" s="24">
        <f t="shared" ca="1" si="1248"/>
        <v>15000</v>
      </c>
      <c r="BT909" s="24">
        <f t="shared" ca="1" si="1248"/>
        <v>15000</v>
      </c>
      <c r="BU909" s="24">
        <f t="shared" ca="1" si="1248"/>
        <v>15000</v>
      </c>
      <c r="BV909" s="24">
        <f t="shared" ca="1" si="1248"/>
        <v>15000</v>
      </c>
      <c r="BW909" s="24">
        <f t="shared" ca="1" si="1248"/>
        <v>15000</v>
      </c>
      <c r="BX909" s="24">
        <f t="shared" ca="1" si="1248"/>
        <v>15000</v>
      </c>
      <c r="BY909" s="24">
        <f t="shared" ca="1" si="1248"/>
        <v>15000</v>
      </c>
      <c r="BZ909" s="24">
        <f t="shared" ca="1" si="1248"/>
        <v>15000</v>
      </c>
      <c r="CA909" s="24">
        <f t="shared" ca="1" si="1248"/>
        <v>15000</v>
      </c>
      <c r="CB909" s="24">
        <f t="shared" ca="1" si="1248"/>
        <v>15000</v>
      </c>
      <c r="CC909" s="24">
        <f t="shared" ca="1" si="1248"/>
        <v>15000</v>
      </c>
      <c r="CD909" s="24">
        <f t="shared" ca="1" si="1248"/>
        <v>15000</v>
      </c>
      <c r="CE909" s="24">
        <f t="shared" ca="1" si="1248"/>
        <v>15000</v>
      </c>
      <c r="CF909" s="24">
        <f t="shared" ca="1" si="1246"/>
        <v>15000</v>
      </c>
      <c r="CG909" s="24">
        <f t="shared" ca="1" si="1246"/>
        <v>15000</v>
      </c>
      <c r="CH909" s="24">
        <f t="shared" ca="1" si="1246"/>
        <v>15000</v>
      </c>
      <c r="CI909" s="24">
        <f t="shared" ca="1" si="1246"/>
        <v>15000</v>
      </c>
      <c r="CJ909" s="24">
        <f t="shared" ca="1" si="1246"/>
        <v>15000</v>
      </c>
      <c r="CK909" s="24">
        <f t="shared" ca="1" si="1246"/>
        <v>15000</v>
      </c>
      <c r="CL909" s="24">
        <f t="shared" ca="1" si="1246"/>
        <v>15000</v>
      </c>
      <c r="CM909" s="24" t="e">
        <f t="shared" ca="1" si="1246"/>
        <v>#N/A</v>
      </c>
      <c r="CN909" s="24" t="e">
        <f t="shared" ca="1" si="1246"/>
        <v>#N/A</v>
      </c>
      <c r="CO909" s="24" t="e">
        <f t="shared" ca="1" si="1246"/>
        <v>#N/A</v>
      </c>
      <c r="CP909" s="24" t="e">
        <f t="shared" ca="1" si="1246"/>
        <v>#N/A</v>
      </c>
      <c r="CQ909" s="24" t="e">
        <f t="shared" ca="1" si="1246"/>
        <v>#N/A</v>
      </c>
      <c r="CR909" s="24" t="e">
        <f t="shared" ca="1" si="1246"/>
        <v>#N/A</v>
      </c>
      <c r="CS909" s="24" t="e">
        <f t="shared" ca="1" si="1246"/>
        <v>#N/A</v>
      </c>
      <c r="CT909" s="24" t="e">
        <f t="shared" ca="1" si="1246"/>
        <v>#N/A</v>
      </c>
      <c r="CU909" s="24" t="e">
        <f t="shared" ca="1" si="1246"/>
        <v>#N/A</v>
      </c>
      <c r="CV909" s="24" t="e">
        <f t="shared" ca="1" si="1246"/>
        <v>#N/A</v>
      </c>
      <c r="CW909" s="24" t="e">
        <f t="shared" ca="1" si="1246"/>
        <v>#N/A</v>
      </c>
      <c r="CX909" s="24" t="e">
        <f t="shared" ca="1" si="1246"/>
        <v>#N/A</v>
      </c>
      <c r="CY909" s="24" t="e">
        <f t="shared" ca="1" si="1246"/>
        <v>#N/A</v>
      </c>
      <c r="CZ909" s="24" t="e">
        <f t="shared" ca="1" si="1246"/>
        <v>#N/A</v>
      </c>
      <c r="DA909" s="24" t="e">
        <f t="shared" ca="1" si="1246"/>
        <v>#N/A</v>
      </c>
      <c r="DB909" s="24" t="e">
        <f t="shared" ca="1" si="1246"/>
        <v>#N/A</v>
      </c>
      <c r="DC909" s="24" t="e">
        <f t="shared" ca="1" si="1246"/>
        <v>#N/A</v>
      </c>
      <c r="DD909" s="24" t="e">
        <f t="shared" ca="1" si="1246"/>
        <v>#N/A</v>
      </c>
      <c r="DE909" s="24" t="e">
        <f t="shared" ca="1" si="1246"/>
        <v>#N/A</v>
      </c>
      <c r="DF909" s="24" t="e">
        <f t="shared" ca="1" si="1246"/>
        <v>#N/A</v>
      </c>
      <c r="DG909" s="24" t="e">
        <f t="shared" ca="1" si="1246"/>
        <v>#N/A</v>
      </c>
      <c r="DH909" s="24" t="e">
        <f t="shared" ca="1" si="1246"/>
        <v>#N/A</v>
      </c>
      <c r="DI909" s="24" t="e">
        <f t="shared" ca="1" si="1246"/>
        <v>#N/A</v>
      </c>
      <c r="DJ909" s="24" t="e">
        <f t="shared" ca="1" si="1246"/>
        <v>#N/A</v>
      </c>
      <c r="DK909" s="24" t="e">
        <f t="shared" ca="1" si="1246"/>
        <v>#N/A</v>
      </c>
      <c r="DL909" s="24" t="e">
        <f t="shared" ca="1" si="1246"/>
        <v>#N/A</v>
      </c>
    </row>
    <row r="910" spans="1:116" x14ac:dyDescent="0.4">
      <c r="D910" t="s">
        <v>815</v>
      </c>
      <c r="E910" s="8" t="str">
        <f t="shared" si="1234"/>
        <v>910 LISTSALE-PV</v>
      </c>
      <c r="G910" s="158" t="s">
        <v>806</v>
      </c>
      <c r="H910" s="31"/>
      <c r="I910" s="73"/>
      <c r="J910" s="73"/>
      <c r="K910" s="258">
        <f ca="1">SUMIF($3:$3,K$2,910:910)</f>
        <v>120000</v>
      </c>
      <c r="L910" s="258">
        <f ca="1">SUMIF($3:$3,L$2,910:910)</f>
        <v>120000</v>
      </c>
      <c r="M910" s="258">
        <f ca="1">SUMIF($3:$3,M$2,910:910)</f>
        <v>120000</v>
      </c>
      <c r="N910" s="258">
        <f ca="1">SUMIF($3:$3,N$2,910:910)</f>
        <v>120000</v>
      </c>
      <c r="O910" s="258">
        <f ca="1">SUMIF($3:$3,O$2,910:910)</f>
        <v>120000</v>
      </c>
      <c r="P910" s="258">
        <f ca="1">SUMIF($3:$3,P$2,910:910)</f>
        <v>120000</v>
      </c>
      <c r="R910" s="33"/>
      <c r="S910" s="138">
        <f t="shared" ca="1" si="1247"/>
        <v>10000</v>
      </c>
      <c r="T910" s="138">
        <f t="shared" ca="1" si="1248"/>
        <v>10000</v>
      </c>
      <c r="U910" s="138">
        <f t="shared" ca="1" si="1248"/>
        <v>10000</v>
      </c>
      <c r="V910" s="138">
        <f t="shared" ca="1" si="1248"/>
        <v>10000</v>
      </c>
      <c r="W910" s="138">
        <f t="shared" ca="1" si="1248"/>
        <v>10000</v>
      </c>
      <c r="X910" s="138">
        <f t="shared" ca="1" si="1248"/>
        <v>10000</v>
      </c>
      <c r="Y910" s="138">
        <f t="shared" ca="1" si="1248"/>
        <v>10000</v>
      </c>
      <c r="Z910" s="138">
        <f t="shared" ca="1" si="1248"/>
        <v>10000</v>
      </c>
      <c r="AA910" s="138">
        <f t="shared" ca="1" si="1248"/>
        <v>10000</v>
      </c>
      <c r="AB910" s="138">
        <f t="shared" ca="1" si="1248"/>
        <v>10000</v>
      </c>
      <c r="AC910" s="138">
        <f t="shared" ca="1" si="1248"/>
        <v>10000</v>
      </c>
      <c r="AD910" s="138">
        <f t="shared" ca="1" si="1248"/>
        <v>10000</v>
      </c>
      <c r="AE910" s="138">
        <f t="shared" ca="1" si="1248"/>
        <v>10000</v>
      </c>
      <c r="AF910" s="138">
        <f t="shared" ca="1" si="1248"/>
        <v>10000</v>
      </c>
      <c r="AG910" s="138">
        <f t="shared" ca="1" si="1248"/>
        <v>10000</v>
      </c>
      <c r="AH910" s="138">
        <f t="shared" ca="1" si="1248"/>
        <v>10000</v>
      </c>
      <c r="AI910" s="138">
        <f t="shared" ca="1" si="1248"/>
        <v>10000</v>
      </c>
      <c r="AJ910" s="138">
        <f t="shared" ca="1" si="1248"/>
        <v>10000</v>
      </c>
      <c r="AK910" s="138">
        <f t="shared" ca="1" si="1248"/>
        <v>10000</v>
      </c>
      <c r="AL910" s="138">
        <f t="shared" ca="1" si="1248"/>
        <v>10000</v>
      </c>
      <c r="AM910" s="138">
        <f t="shared" ca="1" si="1248"/>
        <v>10000</v>
      </c>
      <c r="AN910" s="138">
        <f t="shared" ca="1" si="1248"/>
        <v>10000</v>
      </c>
      <c r="AO910" s="138">
        <f t="shared" ca="1" si="1248"/>
        <v>10000</v>
      </c>
      <c r="AP910" s="138">
        <f t="shared" ca="1" si="1248"/>
        <v>10000</v>
      </c>
      <c r="AQ910" s="138">
        <f t="shared" ca="1" si="1248"/>
        <v>10000</v>
      </c>
      <c r="AR910" s="138">
        <f t="shared" ca="1" si="1248"/>
        <v>10000</v>
      </c>
      <c r="AS910" s="138">
        <f t="shared" ca="1" si="1248"/>
        <v>10000</v>
      </c>
      <c r="AT910" s="138">
        <f t="shared" ca="1" si="1248"/>
        <v>10000</v>
      </c>
      <c r="AU910" s="138">
        <f t="shared" ca="1" si="1248"/>
        <v>10000</v>
      </c>
      <c r="AV910" s="138">
        <f t="shared" ca="1" si="1248"/>
        <v>10000</v>
      </c>
      <c r="AW910" s="138">
        <f t="shared" ca="1" si="1248"/>
        <v>10000</v>
      </c>
      <c r="AX910" s="138">
        <f t="shared" ca="1" si="1248"/>
        <v>10000</v>
      </c>
      <c r="AY910" s="138">
        <f t="shared" ca="1" si="1248"/>
        <v>10000</v>
      </c>
      <c r="AZ910" s="138">
        <f t="shared" ca="1" si="1248"/>
        <v>10000</v>
      </c>
      <c r="BA910" s="138">
        <f t="shared" ca="1" si="1248"/>
        <v>10000</v>
      </c>
      <c r="BB910" s="138">
        <f t="shared" ca="1" si="1248"/>
        <v>10000</v>
      </c>
      <c r="BC910" s="138">
        <f t="shared" ca="1" si="1248"/>
        <v>10000</v>
      </c>
      <c r="BD910" s="138">
        <f t="shared" ca="1" si="1248"/>
        <v>10000</v>
      </c>
      <c r="BE910" s="138">
        <f t="shared" ca="1" si="1248"/>
        <v>10000</v>
      </c>
      <c r="BF910" s="138">
        <f t="shared" ca="1" si="1248"/>
        <v>10000</v>
      </c>
      <c r="BG910" s="138">
        <f t="shared" ca="1" si="1248"/>
        <v>10000</v>
      </c>
      <c r="BH910" s="138">
        <f t="shared" ca="1" si="1248"/>
        <v>10000</v>
      </c>
      <c r="BI910" s="138">
        <f t="shared" ca="1" si="1248"/>
        <v>10000</v>
      </c>
      <c r="BJ910" s="138">
        <f t="shared" ca="1" si="1248"/>
        <v>10000</v>
      </c>
      <c r="BK910" s="138">
        <f t="shared" ca="1" si="1248"/>
        <v>10000</v>
      </c>
      <c r="BL910" s="138">
        <f t="shared" ca="1" si="1248"/>
        <v>10000</v>
      </c>
      <c r="BM910" s="138">
        <f t="shared" ca="1" si="1248"/>
        <v>10000</v>
      </c>
      <c r="BN910" s="138">
        <f t="shared" ca="1" si="1248"/>
        <v>10000</v>
      </c>
      <c r="BO910" s="138">
        <f t="shared" ca="1" si="1248"/>
        <v>10000</v>
      </c>
      <c r="BP910" s="138">
        <f t="shared" ca="1" si="1248"/>
        <v>10000</v>
      </c>
      <c r="BQ910" s="138">
        <f t="shared" ca="1" si="1248"/>
        <v>10000</v>
      </c>
      <c r="BR910" s="138">
        <f t="shared" ca="1" si="1248"/>
        <v>10000</v>
      </c>
      <c r="BS910" s="138">
        <f t="shared" ca="1" si="1248"/>
        <v>10000</v>
      </c>
      <c r="BT910" s="138">
        <f t="shared" ca="1" si="1248"/>
        <v>10000</v>
      </c>
      <c r="BU910" s="138">
        <f t="shared" ca="1" si="1248"/>
        <v>10000</v>
      </c>
      <c r="BV910" s="138">
        <f t="shared" ca="1" si="1248"/>
        <v>10000</v>
      </c>
      <c r="BW910" s="138">
        <f t="shared" ca="1" si="1248"/>
        <v>10000</v>
      </c>
      <c r="BX910" s="138">
        <f t="shared" ca="1" si="1248"/>
        <v>10000</v>
      </c>
      <c r="BY910" s="138">
        <f t="shared" ca="1" si="1248"/>
        <v>10000</v>
      </c>
      <c r="BZ910" s="138">
        <f t="shared" ca="1" si="1248"/>
        <v>10000</v>
      </c>
      <c r="CA910" s="138">
        <f t="shared" ca="1" si="1248"/>
        <v>10000</v>
      </c>
      <c r="CB910" s="138">
        <f t="shared" ca="1" si="1248"/>
        <v>10000</v>
      </c>
      <c r="CC910" s="138">
        <f t="shared" ca="1" si="1248"/>
        <v>10000</v>
      </c>
      <c r="CD910" s="138">
        <f t="shared" ca="1" si="1248"/>
        <v>10000</v>
      </c>
      <c r="CE910" s="138">
        <f t="shared" ca="1" si="1248"/>
        <v>10000</v>
      </c>
      <c r="CF910" s="138">
        <f t="shared" ca="1" si="1246"/>
        <v>10000</v>
      </c>
      <c r="CG910" s="138">
        <f t="shared" ca="1" si="1246"/>
        <v>10000</v>
      </c>
      <c r="CH910" s="138">
        <f t="shared" ca="1" si="1246"/>
        <v>10000</v>
      </c>
      <c r="CI910" s="138">
        <f t="shared" ca="1" si="1246"/>
        <v>10000</v>
      </c>
      <c r="CJ910" s="138">
        <f t="shared" ca="1" si="1246"/>
        <v>10000</v>
      </c>
      <c r="CK910" s="138">
        <f t="shared" ca="1" si="1246"/>
        <v>10000</v>
      </c>
      <c r="CL910" s="138">
        <f t="shared" ca="1" si="1246"/>
        <v>10000</v>
      </c>
      <c r="CM910" s="138" t="e">
        <f t="shared" ca="1" si="1246"/>
        <v>#N/A</v>
      </c>
      <c r="CN910" s="138" t="e">
        <f t="shared" ca="1" si="1246"/>
        <v>#N/A</v>
      </c>
      <c r="CO910" s="138" t="e">
        <f t="shared" ca="1" si="1246"/>
        <v>#N/A</v>
      </c>
      <c r="CP910" s="138" t="e">
        <f t="shared" ca="1" si="1246"/>
        <v>#N/A</v>
      </c>
      <c r="CQ910" s="138" t="e">
        <f t="shared" ca="1" si="1246"/>
        <v>#N/A</v>
      </c>
      <c r="CR910" s="138" t="e">
        <f t="shared" ca="1" si="1246"/>
        <v>#N/A</v>
      </c>
      <c r="CS910" s="138" t="e">
        <f t="shared" ca="1" si="1246"/>
        <v>#N/A</v>
      </c>
      <c r="CT910" s="138" t="e">
        <f t="shared" ca="1" si="1246"/>
        <v>#N/A</v>
      </c>
      <c r="CU910" s="138" t="e">
        <f t="shared" ca="1" si="1246"/>
        <v>#N/A</v>
      </c>
      <c r="CV910" s="138" t="e">
        <f t="shared" ca="1" si="1246"/>
        <v>#N/A</v>
      </c>
      <c r="CW910" s="138" t="e">
        <f t="shared" ca="1" si="1246"/>
        <v>#N/A</v>
      </c>
      <c r="CX910" s="138" t="e">
        <f t="shared" ca="1" si="1246"/>
        <v>#N/A</v>
      </c>
      <c r="CY910" s="138" t="e">
        <f t="shared" ca="1" si="1246"/>
        <v>#N/A</v>
      </c>
      <c r="CZ910" s="138" t="e">
        <f t="shared" ca="1" si="1246"/>
        <v>#N/A</v>
      </c>
      <c r="DA910" s="138" t="e">
        <f t="shared" ca="1" si="1246"/>
        <v>#N/A</v>
      </c>
      <c r="DB910" s="138" t="e">
        <f t="shared" ca="1" si="1246"/>
        <v>#N/A</v>
      </c>
      <c r="DC910" s="138" t="e">
        <f t="shared" ca="1" si="1246"/>
        <v>#N/A</v>
      </c>
      <c r="DD910" s="138" t="e">
        <f t="shared" ca="1" si="1246"/>
        <v>#N/A</v>
      </c>
      <c r="DE910" s="138" t="e">
        <f t="shared" ca="1" si="1246"/>
        <v>#N/A</v>
      </c>
      <c r="DF910" s="138" t="e">
        <f t="shared" ca="1" si="1246"/>
        <v>#N/A</v>
      </c>
      <c r="DG910" s="138" t="e">
        <f t="shared" ca="1" si="1246"/>
        <v>#N/A</v>
      </c>
      <c r="DH910" s="138" t="e">
        <f t="shared" ca="1" si="1246"/>
        <v>#N/A</v>
      </c>
      <c r="DI910" s="138" t="e">
        <f t="shared" ca="1" si="1246"/>
        <v>#N/A</v>
      </c>
      <c r="DJ910" s="138" t="e">
        <f t="shared" ca="1" si="1246"/>
        <v>#N/A</v>
      </c>
      <c r="DK910" s="138" t="e">
        <f t="shared" ca="1" si="1246"/>
        <v>#N/A</v>
      </c>
      <c r="DL910" s="138" t="e">
        <f t="shared" ca="1" si="1246"/>
        <v>#N/A</v>
      </c>
    </row>
    <row r="911" spans="1:116" x14ac:dyDescent="0.4">
      <c r="A911" s="27"/>
      <c r="B911" s="27"/>
      <c r="C911" t="s">
        <v>198</v>
      </c>
      <c r="D911" t="s">
        <v>815</v>
      </c>
      <c r="E911" s="8" t="str">
        <f t="shared" si="1234"/>
        <v>911 LISTSALE-PV</v>
      </c>
      <c r="F911" s="27"/>
      <c r="G911" s="126" t="s">
        <v>810</v>
      </c>
      <c r="H911" s="31"/>
      <c r="I911" s="73"/>
      <c r="J911" s="73"/>
      <c r="K911" s="33">
        <f ca="1">SUMIF($3:$3,K$2,911:911)</f>
        <v>600000</v>
      </c>
      <c r="L911" s="33">
        <f ca="1">SUMIF($3:$3,L$2,911:911)</f>
        <v>600000</v>
      </c>
      <c r="M911" s="33">
        <f ca="1">SUMIF($3:$3,M$2,911:911)</f>
        <v>600000</v>
      </c>
      <c r="N911" s="33">
        <f ca="1">SUMIF($3:$3,N$2,911:911)</f>
        <v>600000</v>
      </c>
      <c r="O911" s="33">
        <f ca="1">SUMIF($3:$3,O$2,911:911)</f>
        <v>600000</v>
      </c>
      <c r="P911" s="33">
        <f ca="1">SUMIF($3:$3,P$2,911:911)</f>
        <v>600000</v>
      </c>
      <c r="R911" s="33"/>
      <c r="S911" s="33">
        <f ca="1">SUM(S906:S910)</f>
        <v>50000</v>
      </c>
      <c r="T911" s="33">
        <f t="shared" ref="T911:CE911" ca="1" si="1249">SUM(T906:T910)</f>
        <v>50000</v>
      </c>
      <c r="U911" s="33">
        <f t="shared" ca="1" si="1249"/>
        <v>50000</v>
      </c>
      <c r="V911" s="33">
        <f t="shared" ca="1" si="1249"/>
        <v>50000</v>
      </c>
      <c r="W911" s="33">
        <f t="shared" ca="1" si="1249"/>
        <v>50000</v>
      </c>
      <c r="X911" s="33">
        <f t="shared" ca="1" si="1249"/>
        <v>50000</v>
      </c>
      <c r="Y911" s="33">
        <f t="shared" ca="1" si="1249"/>
        <v>50000</v>
      </c>
      <c r="Z911" s="33">
        <f t="shared" ca="1" si="1249"/>
        <v>50000</v>
      </c>
      <c r="AA911" s="33">
        <f t="shared" ca="1" si="1249"/>
        <v>50000</v>
      </c>
      <c r="AB911" s="33">
        <f t="shared" ca="1" si="1249"/>
        <v>50000</v>
      </c>
      <c r="AC911" s="33">
        <f t="shared" ca="1" si="1249"/>
        <v>50000</v>
      </c>
      <c r="AD911" s="33">
        <f t="shared" ca="1" si="1249"/>
        <v>50000</v>
      </c>
      <c r="AE911" s="33">
        <f t="shared" ca="1" si="1249"/>
        <v>50000</v>
      </c>
      <c r="AF911" s="33">
        <f t="shared" ca="1" si="1249"/>
        <v>50000</v>
      </c>
      <c r="AG911" s="33">
        <f t="shared" ca="1" si="1249"/>
        <v>50000</v>
      </c>
      <c r="AH911" s="33">
        <f t="shared" ca="1" si="1249"/>
        <v>50000</v>
      </c>
      <c r="AI911" s="33">
        <f t="shared" ca="1" si="1249"/>
        <v>50000</v>
      </c>
      <c r="AJ911" s="33">
        <f t="shared" ca="1" si="1249"/>
        <v>50000</v>
      </c>
      <c r="AK911" s="33">
        <f t="shared" ca="1" si="1249"/>
        <v>50000</v>
      </c>
      <c r="AL911" s="33">
        <f t="shared" ca="1" si="1249"/>
        <v>50000</v>
      </c>
      <c r="AM911" s="33">
        <f t="shared" ca="1" si="1249"/>
        <v>50000</v>
      </c>
      <c r="AN911" s="33">
        <f t="shared" ca="1" si="1249"/>
        <v>50000</v>
      </c>
      <c r="AO911" s="33">
        <f t="shared" ca="1" si="1249"/>
        <v>50000</v>
      </c>
      <c r="AP911" s="33">
        <f t="shared" ca="1" si="1249"/>
        <v>50000</v>
      </c>
      <c r="AQ911" s="33">
        <f t="shared" ca="1" si="1249"/>
        <v>50000</v>
      </c>
      <c r="AR911" s="33">
        <f t="shared" ca="1" si="1249"/>
        <v>50000</v>
      </c>
      <c r="AS911" s="33">
        <f t="shared" ca="1" si="1249"/>
        <v>50000</v>
      </c>
      <c r="AT911" s="33">
        <f t="shared" ca="1" si="1249"/>
        <v>50000</v>
      </c>
      <c r="AU911" s="33">
        <f t="shared" ca="1" si="1249"/>
        <v>50000</v>
      </c>
      <c r="AV911" s="33">
        <f t="shared" ca="1" si="1249"/>
        <v>50000</v>
      </c>
      <c r="AW911" s="33">
        <f t="shared" ca="1" si="1249"/>
        <v>50000</v>
      </c>
      <c r="AX911" s="33">
        <f t="shared" ca="1" si="1249"/>
        <v>50000</v>
      </c>
      <c r="AY911" s="33">
        <f t="shared" ca="1" si="1249"/>
        <v>50000</v>
      </c>
      <c r="AZ911" s="33">
        <f t="shared" ca="1" si="1249"/>
        <v>50000</v>
      </c>
      <c r="BA911" s="33">
        <f t="shared" ca="1" si="1249"/>
        <v>50000</v>
      </c>
      <c r="BB911" s="33">
        <f t="shared" ca="1" si="1249"/>
        <v>50000</v>
      </c>
      <c r="BC911" s="33">
        <f t="shared" ca="1" si="1249"/>
        <v>50000</v>
      </c>
      <c r="BD911" s="33">
        <f t="shared" ca="1" si="1249"/>
        <v>50000</v>
      </c>
      <c r="BE911" s="33">
        <f t="shared" ca="1" si="1249"/>
        <v>50000</v>
      </c>
      <c r="BF911" s="33">
        <f t="shared" ca="1" si="1249"/>
        <v>50000</v>
      </c>
      <c r="BG911" s="33">
        <f t="shared" ca="1" si="1249"/>
        <v>50000</v>
      </c>
      <c r="BH911" s="33">
        <f t="shared" ca="1" si="1249"/>
        <v>50000</v>
      </c>
      <c r="BI911" s="33">
        <f t="shared" ca="1" si="1249"/>
        <v>50000</v>
      </c>
      <c r="BJ911" s="33">
        <f t="shared" ca="1" si="1249"/>
        <v>50000</v>
      </c>
      <c r="BK911" s="33">
        <f t="shared" ca="1" si="1249"/>
        <v>50000</v>
      </c>
      <c r="BL911" s="33">
        <f t="shared" ca="1" si="1249"/>
        <v>50000</v>
      </c>
      <c r="BM911" s="33">
        <f t="shared" ca="1" si="1249"/>
        <v>50000</v>
      </c>
      <c r="BN911" s="33">
        <f t="shared" ca="1" si="1249"/>
        <v>50000</v>
      </c>
      <c r="BO911" s="33">
        <f t="shared" ca="1" si="1249"/>
        <v>50000</v>
      </c>
      <c r="BP911" s="33">
        <f t="shared" ca="1" si="1249"/>
        <v>50000</v>
      </c>
      <c r="BQ911" s="33">
        <f t="shared" ca="1" si="1249"/>
        <v>50000</v>
      </c>
      <c r="BR911" s="33">
        <f t="shared" ca="1" si="1249"/>
        <v>50000</v>
      </c>
      <c r="BS911" s="33">
        <f t="shared" ca="1" si="1249"/>
        <v>50000</v>
      </c>
      <c r="BT911" s="33">
        <f t="shared" ca="1" si="1249"/>
        <v>50000</v>
      </c>
      <c r="BU911" s="33">
        <f t="shared" ca="1" si="1249"/>
        <v>50000</v>
      </c>
      <c r="BV911" s="33">
        <f t="shared" ca="1" si="1249"/>
        <v>50000</v>
      </c>
      <c r="BW911" s="33">
        <f t="shared" ca="1" si="1249"/>
        <v>50000</v>
      </c>
      <c r="BX911" s="33">
        <f t="shared" ca="1" si="1249"/>
        <v>50000</v>
      </c>
      <c r="BY911" s="33">
        <f t="shared" ca="1" si="1249"/>
        <v>50000</v>
      </c>
      <c r="BZ911" s="33">
        <f t="shared" ca="1" si="1249"/>
        <v>50000</v>
      </c>
      <c r="CA911" s="33">
        <f t="shared" ca="1" si="1249"/>
        <v>50000</v>
      </c>
      <c r="CB911" s="33">
        <f t="shared" ca="1" si="1249"/>
        <v>50000</v>
      </c>
      <c r="CC911" s="33">
        <f t="shared" ca="1" si="1249"/>
        <v>50000</v>
      </c>
      <c r="CD911" s="33">
        <f t="shared" ca="1" si="1249"/>
        <v>50000</v>
      </c>
      <c r="CE911" s="33">
        <f t="shared" ca="1" si="1249"/>
        <v>50000</v>
      </c>
      <c r="CF911" s="33">
        <f t="shared" ref="CF911:DL911" ca="1" si="1250">SUM(CF906:CF910)</f>
        <v>50000</v>
      </c>
      <c r="CG911" s="33">
        <f t="shared" ca="1" si="1250"/>
        <v>50000</v>
      </c>
      <c r="CH911" s="33">
        <f t="shared" ca="1" si="1250"/>
        <v>50000</v>
      </c>
      <c r="CI911" s="33">
        <f t="shared" ca="1" si="1250"/>
        <v>50000</v>
      </c>
      <c r="CJ911" s="33">
        <f t="shared" ca="1" si="1250"/>
        <v>50000</v>
      </c>
      <c r="CK911" s="33">
        <f t="shared" ca="1" si="1250"/>
        <v>50000</v>
      </c>
      <c r="CL911" s="33">
        <f t="shared" ca="1" si="1250"/>
        <v>50000</v>
      </c>
      <c r="CM911" s="33" t="e">
        <f t="shared" ca="1" si="1250"/>
        <v>#N/A</v>
      </c>
      <c r="CN911" s="33" t="e">
        <f t="shared" ca="1" si="1250"/>
        <v>#N/A</v>
      </c>
      <c r="CO911" s="33" t="e">
        <f t="shared" ca="1" si="1250"/>
        <v>#N/A</v>
      </c>
      <c r="CP911" s="33" t="e">
        <f t="shared" ca="1" si="1250"/>
        <v>#N/A</v>
      </c>
      <c r="CQ911" s="33" t="e">
        <f t="shared" ca="1" si="1250"/>
        <v>#N/A</v>
      </c>
      <c r="CR911" s="33" t="e">
        <f t="shared" ca="1" si="1250"/>
        <v>#N/A</v>
      </c>
      <c r="CS911" s="33" t="e">
        <f t="shared" ca="1" si="1250"/>
        <v>#N/A</v>
      </c>
      <c r="CT911" s="33" t="e">
        <f t="shared" ca="1" si="1250"/>
        <v>#N/A</v>
      </c>
      <c r="CU911" s="33" t="e">
        <f t="shared" ca="1" si="1250"/>
        <v>#N/A</v>
      </c>
      <c r="CV911" s="33" t="e">
        <f t="shared" ca="1" si="1250"/>
        <v>#N/A</v>
      </c>
      <c r="CW911" s="33" t="e">
        <f t="shared" ca="1" si="1250"/>
        <v>#N/A</v>
      </c>
      <c r="CX911" s="33" t="e">
        <f t="shared" ca="1" si="1250"/>
        <v>#N/A</v>
      </c>
      <c r="CY911" s="33" t="e">
        <f t="shared" ca="1" si="1250"/>
        <v>#N/A</v>
      </c>
      <c r="CZ911" s="33" t="e">
        <f t="shared" ca="1" si="1250"/>
        <v>#N/A</v>
      </c>
      <c r="DA911" s="33" t="e">
        <f t="shared" ca="1" si="1250"/>
        <v>#N/A</v>
      </c>
      <c r="DB911" s="33" t="e">
        <f t="shared" ca="1" si="1250"/>
        <v>#N/A</v>
      </c>
      <c r="DC911" s="33" t="e">
        <f t="shared" ca="1" si="1250"/>
        <v>#N/A</v>
      </c>
      <c r="DD911" s="33" t="e">
        <f t="shared" ca="1" si="1250"/>
        <v>#N/A</v>
      </c>
      <c r="DE911" s="33" t="e">
        <f t="shared" ca="1" si="1250"/>
        <v>#N/A</v>
      </c>
      <c r="DF911" s="33" t="e">
        <f t="shared" ca="1" si="1250"/>
        <v>#N/A</v>
      </c>
      <c r="DG911" s="33" t="e">
        <f t="shared" ca="1" si="1250"/>
        <v>#N/A</v>
      </c>
      <c r="DH911" s="33" t="e">
        <f t="shared" ca="1" si="1250"/>
        <v>#N/A</v>
      </c>
      <c r="DI911" s="33" t="e">
        <f t="shared" ca="1" si="1250"/>
        <v>#N/A</v>
      </c>
      <c r="DJ911" s="33" t="e">
        <f t="shared" ca="1" si="1250"/>
        <v>#N/A</v>
      </c>
      <c r="DK911" s="33" t="e">
        <f t="shared" ca="1" si="1250"/>
        <v>#N/A</v>
      </c>
      <c r="DL911" s="33" t="e">
        <f t="shared" ca="1" si="1250"/>
        <v>#N/A</v>
      </c>
    </row>
    <row r="912" spans="1:116" x14ac:dyDescent="0.4">
      <c r="A912" s="27"/>
      <c r="B912" s="27"/>
      <c r="C912" s="27"/>
      <c r="D912" t="s">
        <v>815</v>
      </c>
      <c r="E912" s="8" t="str">
        <f t="shared" si="1234"/>
        <v>912 LISTSALE-PV</v>
      </c>
      <c r="F912" s="27"/>
      <c r="G912" s="125"/>
      <c r="H912" s="31"/>
      <c r="I912" s="73"/>
      <c r="J912" s="73"/>
      <c r="K912" s="38"/>
      <c r="L912" s="38"/>
      <c r="M912" s="38"/>
      <c r="N912" s="38"/>
      <c r="O912" s="38"/>
      <c r="P912" s="38"/>
      <c r="R912" s="33"/>
      <c r="S912" s="38"/>
      <c r="T912" s="38"/>
      <c r="U912" s="38"/>
      <c r="V912" s="38"/>
      <c r="W912" s="38"/>
      <c r="X912" s="38"/>
      <c r="Y912" s="38"/>
      <c r="Z912" s="38"/>
      <c r="AA912" s="38"/>
      <c r="AB912" s="38"/>
      <c r="AC912" s="38"/>
      <c r="AD912" s="38"/>
      <c r="AE912" s="38"/>
      <c r="AF912" s="38"/>
      <c r="AG912" s="38"/>
      <c r="AH912" s="38"/>
      <c r="AI912" s="38"/>
      <c r="AJ912" s="38"/>
      <c r="AK912" s="38"/>
      <c r="AL912" s="38"/>
      <c r="AM912" s="38"/>
      <c r="AN912" s="38"/>
      <c r="AO912" s="38"/>
      <c r="AP912" s="38"/>
      <c r="AQ912" s="38"/>
      <c r="AR912" s="38"/>
      <c r="AS912" s="38"/>
      <c r="AT912" s="38"/>
      <c r="AU912" s="38"/>
      <c r="AV912" s="38"/>
      <c r="AW912" s="38"/>
      <c r="AX912" s="38"/>
      <c r="AY912" s="38"/>
      <c r="AZ912" s="38"/>
      <c r="BA912" s="38"/>
      <c r="BB912" s="38"/>
      <c r="BC912" s="38"/>
      <c r="BD912" s="38"/>
      <c r="BE912" s="38"/>
      <c r="BF912" s="38"/>
      <c r="BG912" s="38"/>
      <c r="BH912" s="38"/>
      <c r="BI912" s="38"/>
      <c r="BJ912" s="38"/>
      <c r="BK912" s="38"/>
      <c r="BL912" s="38"/>
      <c r="BM912" s="38"/>
      <c r="BN912" s="38"/>
      <c r="BO912" s="38"/>
      <c r="BP912" s="38"/>
      <c r="BQ912" s="38"/>
      <c r="BR912" s="38"/>
      <c r="BS912" s="38"/>
      <c r="BT912" s="38"/>
      <c r="BU912" s="38"/>
      <c r="BV912" s="38"/>
      <c r="BW912" s="38"/>
      <c r="BX912" s="38"/>
      <c r="BY912" s="38"/>
      <c r="BZ912" s="38"/>
      <c r="CA912" s="38"/>
      <c r="CB912" s="38"/>
      <c r="CC912" s="38"/>
      <c r="CD912" s="38"/>
      <c r="CE912" s="38"/>
      <c r="CF912" s="38"/>
      <c r="CG912" s="38"/>
      <c r="CH912" s="38"/>
      <c r="CI912" s="38"/>
      <c r="CJ912" s="38"/>
      <c r="CK912" s="38"/>
      <c r="CL912" s="38"/>
      <c r="CM912" s="38"/>
      <c r="CN912" s="38"/>
      <c r="CO912" s="38"/>
      <c r="CP912" s="38"/>
      <c r="CQ912" s="38"/>
      <c r="CR912" s="38"/>
      <c r="CS912" s="38"/>
      <c r="CT912" s="38"/>
      <c r="CU912" s="38"/>
      <c r="CV912" s="38"/>
      <c r="CW912" s="38"/>
      <c r="CX912" s="38"/>
      <c r="CY912" s="38"/>
      <c r="CZ912" s="38"/>
      <c r="DA912" s="38"/>
      <c r="DB912" s="38"/>
      <c r="DC912" s="38"/>
      <c r="DD912" s="38"/>
      <c r="DE912" s="38"/>
      <c r="DF912" s="38"/>
      <c r="DG912" s="38"/>
      <c r="DH912" s="38"/>
      <c r="DI912" s="38"/>
      <c r="DJ912" s="38"/>
      <c r="DK912" s="38"/>
      <c r="DL912" s="38"/>
    </row>
    <row r="913" spans="1:116" x14ac:dyDescent="0.4">
      <c r="D913" t="s">
        <v>815</v>
      </c>
      <c r="E913" s="8" t="str">
        <f t="shared" ref="E913:E926" si="1251">ROW()&amp;" "&amp;D913</f>
        <v>913 LISTSALE-PV</v>
      </c>
      <c r="G913" s="95" t="str">
        <f>"$ COGS/"&amp;G932</f>
        <v>$ COGS/unit</v>
      </c>
      <c r="H913" s="31"/>
      <c r="I913" s="73"/>
      <c r="J913" s="73"/>
      <c r="K913" s="18"/>
      <c r="L913" s="18"/>
      <c r="M913" s="18"/>
      <c r="N913" s="18"/>
      <c r="O913" s="18"/>
      <c r="P913" s="18"/>
      <c r="R913" s="33"/>
      <c r="S913" s="19"/>
      <c r="T913" s="19"/>
      <c r="U913" s="19"/>
      <c r="V913" s="19"/>
      <c r="W913" s="19"/>
      <c r="X913" s="19"/>
      <c r="Y913" s="19"/>
      <c r="Z913" s="19"/>
      <c r="AA913" s="19"/>
      <c r="AB913" s="19"/>
      <c r="AC913" s="19"/>
      <c r="AD913" s="19"/>
      <c r="AE913" s="19"/>
      <c r="AF913" s="19"/>
      <c r="AG913" s="19"/>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c r="CK913" s="19"/>
      <c r="CL913" s="19"/>
      <c r="CN913" s="73"/>
      <c r="CO913" s="19"/>
      <c r="CP913" s="19"/>
      <c r="CQ913" s="19"/>
      <c r="CR913" s="19"/>
      <c r="CS913" s="19"/>
      <c r="CT913" s="19"/>
      <c r="CU913" s="19"/>
      <c r="CV913" s="19"/>
      <c r="CW913" s="19"/>
      <c r="CX913" s="19"/>
      <c r="CY913" s="19"/>
      <c r="CZ913" s="19"/>
      <c r="DA913" s="19"/>
      <c r="DB913" s="19"/>
      <c r="DC913" s="19"/>
      <c r="DD913" s="19"/>
      <c r="DE913" s="19"/>
      <c r="DF913" s="19"/>
      <c r="DG913" s="19"/>
      <c r="DH913" s="19"/>
      <c r="DI913" s="19"/>
      <c r="DJ913" s="19"/>
      <c r="DK913" s="19"/>
      <c r="DL913" s="19"/>
    </row>
    <row r="914" spans="1:116" x14ac:dyDescent="0.4">
      <c r="D914" t="s">
        <v>815</v>
      </c>
      <c r="E914" s="8" t="str">
        <f t="shared" si="1251"/>
        <v>914 LISTSALE-PV</v>
      </c>
      <c r="G914" s="145" t="s">
        <v>519</v>
      </c>
      <c r="H914" s="31"/>
      <c r="I914" s="73"/>
      <c r="J914" s="73"/>
      <c r="K914" s="18">
        <v>10</v>
      </c>
      <c r="L914" s="18">
        <v>10</v>
      </c>
      <c r="M914" s="18">
        <v>10</v>
      </c>
      <c r="N914" s="18">
        <v>10</v>
      </c>
      <c r="O914" s="18">
        <v>10</v>
      </c>
      <c r="P914" s="18">
        <v>10</v>
      </c>
      <c r="R914" s="33"/>
      <c r="S914" s="19" cm="1">
        <f t="array" ref="S914">INDEX($K:$P,ROW(),MATCH(S$3,$K$2:$P$2,0))</f>
        <v>10</v>
      </c>
      <c r="T914" s="19" cm="1">
        <f t="array" ref="T914">INDEX($K:$P,ROW(),MATCH(T$3,$K$2:$P$2,0))</f>
        <v>10</v>
      </c>
      <c r="U914" s="19" cm="1">
        <f t="array" ref="U914">INDEX($K:$P,ROW(),MATCH(U$3,$K$2:$P$2,0))</f>
        <v>10</v>
      </c>
      <c r="V914" s="19" cm="1">
        <f t="array" ref="V914">INDEX($K:$P,ROW(),MATCH(V$3,$K$2:$P$2,0))</f>
        <v>10</v>
      </c>
      <c r="W914" s="19" cm="1">
        <f t="array" ref="W914">INDEX($K:$P,ROW(),MATCH(W$3,$K$2:$P$2,0))</f>
        <v>10</v>
      </c>
      <c r="X914" s="19" cm="1">
        <f t="array" ref="X914">INDEX($K:$P,ROW(),MATCH(X$3,$K$2:$P$2,0))</f>
        <v>10</v>
      </c>
      <c r="Y914" s="19" cm="1">
        <f t="array" ref="Y914">INDEX($K:$P,ROW(),MATCH(Y$3,$K$2:$P$2,0))</f>
        <v>10</v>
      </c>
      <c r="Z914" s="19" cm="1">
        <f t="array" ref="Z914">INDEX($K:$P,ROW(),MATCH(Z$3,$K$2:$P$2,0))</f>
        <v>10</v>
      </c>
      <c r="AA914" s="19" cm="1">
        <f t="array" ref="AA914">INDEX($K:$P,ROW(),MATCH(AA$3,$K$2:$P$2,0))</f>
        <v>10</v>
      </c>
      <c r="AB914" s="19" cm="1">
        <f t="array" ref="AB914">INDEX($K:$P,ROW(),MATCH(AB$3,$K$2:$P$2,0))</f>
        <v>10</v>
      </c>
      <c r="AC914" s="19" cm="1">
        <f t="array" ref="AC914">INDEX($K:$P,ROW(),MATCH(AC$3,$K$2:$P$2,0))</f>
        <v>10</v>
      </c>
      <c r="AD914" s="19" cm="1">
        <f t="array" ref="AD914">INDEX($K:$P,ROW(),MATCH(AD$3,$K$2:$P$2,0))</f>
        <v>10</v>
      </c>
      <c r="AE914" s="19" cm="1">
        <f t="array" ref="AE914">INDEX($K:$P,ROW(),MATCH(AE$3,$K$2:$P$2,0))</f>
        <v>10</v>
      </c>
      <c r="AF914" s="19" cm="1">
        <f t="array" ref="AF914">INDEX($K:$P,ROW(),MATCH(AF$3,$K$2:$P$2,0))</f>
        <v>10</v>
      </c>
      <c r="AG914" s="19" cm="1">
        <f t="array" ref="AG914">INDEX($K:$P,ROW(),MATCH(AG$3,$K$2:$P$2,0))</f>
        <v>10</v>
      </c>
      <c r="AH914" s="19" cm="1">
        <f t="array" ref="AH914">INDEX($K:$P,ROW(),MATCH(AH$3,$K$2:$P$2,0))</f>
        <v>10</v>
      </c>
      <c r="AI914" s="19" cm="1">
        <f t="array" ref="AI914">INDEX($K:$P,ROW(),MATCH(AI$3,$K$2:$P$2,0))</f>
        <v>10</v>
      </c>
      <c r="AJ914" s="19" cm="1">
        <f t="array" ref="AJ914">INDEX($K:$P,ROW(),MATCH(AJ$3,$K$2:$P$2,0))</f>
        <v>10</v>
      </c>
      <c r="AK914" s="19" cm="1">
        <f t="array" ref="AK914">INDEX($K:$P,ROW(),MATCH(AK$3,$K$2:$P$2,0))</f>
        <v>10</v>
      </c>
      <c r="AL914" s="19" cm="1">
        <f t="array" ref="AL914">INDEX($K:$P,ROW(),MATCH(AL$3,$K$2:$P$2,0))</f>
        <v>10</v>
      </c>
      <c r="AM914" s="19" cm="1">
        <f t="array" ref="AM914">INDEX($K:$P,ROW(),MATCH(AM$3,$K$2:$P$2,0))</f>
        <v>10</v>
      </c>
      <c r="AN914" s="19" cm="1">
        <f t="array" ref="AN914">INDEX($K:$P,ROW(),MATCH(AN$3,$K$2:$P$2,0))</f>
        <v>10</v>
      </c>
      <c r="AO914" s="19" cm="1">
        <f t="array" ref="AO914">INDEX($K:$P,ROW(),MATCH(AO$3,$K$2:$P$2,0))</f>
        <v>10</v>
      </c>
      <c r="AP914" s="19" cm="1">
        <f t="array" ref="AP914">INDEX($K:$P,ROW(),MATCH(AP$3,$K$2:$P$2,0))</f>
        <v>10</v>
      </c>
      <c r="AQ914" s="19" cm="1">
        <f t="array" ref="AQ914">INDEX($K:$P,ROW(),MATCH(AQ$3,$K$2:$P$2,0))</f>
        <v>10</v>
      </c>
      <c r="AR914" s="19" cm="1">
        <f t="array" ref="AR914">INDEX($K:$P,ROW(),MATCH(AR$3,$K$2:$P$2,0))</f>
        <v>10</v>
      </c>
      <c r="AS914" s="19" cm="1">
        <f t="array" ref="AS914">INDEX($K:$P,ROW(),MATCH(AS$3,$K$2:$P$2,0))</f>
        <v>10</v>
      </c>
      <c r="AT914" s="19" cm="1">
        <f t="array" ref="AT914">INDEX($K:$P,ROW(),MATCH(AT$3,$K$2:$P$2,0))</f>
        <v>10</v>
      </c>
      <c r="AU914" s="19" cm="1">
        <f t="array" ref="AU914">INDEX($K:$P,ROW(),MATCH(AU$3,$K$2:$P$2,0))</f>
        <v>10</v>
      </c>
      <c r="AV914" s="19" cm="1">
        <f t="array" ref="AV914">INDEX($K:$P,ROW(),MATCH(AV$3,$K$2:$P$2,0))</f>
        <v>10</v>
      </c>
      <c r="AW914" s="19" cm="1">
        <f t="array" ref="AW914">INDEX($K:$P,ROW(),MATCH(AW$3,$K$2:$P$2,0))</f>
        <v>10</v>
      </c>
      <c r="AX914" s="19" cm="1">
        <f t="array" ref="AX914">INDEX($K:$P,ROW(),MATCH(AX$3,$K$2:$P$2,0))</f>
        <v>10</v>
      </c>
      <c r="AY914" s="19" cm="1">
        <f t="array" ref="AY914">INDEX($K:$P,ROW(),MATCH(AY$3,$K$2:$P$2,0))</f>
        <v>10</v>
      </c>
      <c r="AZ914" s="19" cm="1">
        <f t="array" ref="AZ914">INDEX($K:$P,ROW(),MATCH(AZ$3,$K$2:$P$2,0))</f>
        <v>10</v>
      </c>
      <c r="BA914" s="19" cm="1">
        <f t="array" ref="BA914">INDEX($K:$P,ROW(),MATCH(BA$3,$K$2:$P$2,0))</f>
        <v>10</v>
      </c>
      <c r="BB914" s="19" cm="1">
        <f t="array" ref="BB914">INDEX($K:$P,ROW(),MATCH(BB$3,$K$2:$P$2,0))</f>
        <v>10</v>
      </c>
      <c r="BC914" s="19" cm="1">
        <f t="array" ref="BC914">INDEX($K:$P,ROW(),MATCH(BC$3,$K$2:$P$2,0))</f>
        <v>10</v>
      </c>
      <c r="BD914" s="19" cm="1">
        <f t="array" ref="BD914">INDEX($K:$P,ROW(),MATCH(BD$3,$K$2:$P$2,0))</f>
        <v>10</v>
      </c>
      <c r="BE914" s="19" cm="1">
        <f t="array" ref="BE914">INDEX($K:$P,ROW(),MATCH(BE$3,$K$2:$P$2,0))</f>
        <v>10</v>
      </c>
      <c r="BF914" s="19" cm="1">
        <f t="array" ref="BF914">INDEX($K:$P,ROW(),MATCH(BF$3,$K$2:$P$2,0))</f>
        <v>10</v>
      </c>
      <c r="BG914" s="19" cm="1">
        <f t="array" ref="BG914">INDEX($K:$P,ROW(),MATCH(BG$3,$K$2:$P$2,0))</f>
        <v>10</v>
      </c>
      <c r="BH914" s="19" cm="1">
        <f t="array" ref="BH914">INDEX($K:$P,ROW(),MATCH(BH$3,$K$2:$P$2,0))</f>
        <v>10</v>
      </c>
      <c r="BI914" s="19" cm="1">
        <f t="array" ref="BI914">INDEX($K:$P,ROW(),MATCH(BI$3,$K$2:$P$2,0))</f>
        <v>10</v>
      </c>
      <c r="BJ914" s="19" cm="1">
        <f t="array" ref="BJ914">INDEX($K:$P,ROW(),MATCH(BJ$3,$K$2:$P$2,0))</f>
        <v>10</v>
      </c>
      <c r="BK914" s="19" cm="1">
        <f t="array" ref="BK914">INDEX($K:$P,ROW(),MATCH(BK$3,$K$2:$P$2,0))</f>
        <v>10</v>
      </c>
      <c r="BL914" s="19" cm="1">
        <f t="array" ref="BL914">INDEX($K:$P,ROW(),MATCH(BL$3,$K$2:$P$2,0))</f>
        <v>10</v>
      </c>
      <c r="BM914" s="19" cm="1">
        <f t="array" ref="BM914">INDEX($K:$P,ROW(),MATCH(BM$3,$K$2:$P$2,0))</f>
        <v>10</v>
      </c>
      <c r="BN914" s="19" cm="1">
        <f t="array" ref="BN914">INDEX($K:$P,ROW(),MATCH(BN$3,$K$2:$P$2,0))</f>
        <v>10</v>
      </c>
      <c r="BO914" s="19" cm="1">
        <f t="array" ref="BO914">INDEX($K:$P,ROW(),MATCH(BO$3,$K$2:$P$2,0))</f>
        <v>10</v>
      </c>
      <c r="BP914" s="19" cm="1">
        <f t="array" ref="BP914">INDEX($K:$P,ROW(),MATCH(BP$3,$K$2:$P$2,0))</f>
        <v>10</v>
      </c>
      <c r="BQ914" s="19" cm="1">
        <f t="array" ref="BQ914">INDEX($K:$P,ROW(),MATCH(BQ$3,$K$2:$P$2,0))</f>
        <v>10</v>
      </c>
      <c r="BR914" s="19" cm="1">
        <f t="array" ref="BR914">INDEX($K:$P,ROW(),MATCH(BR$3,$K$2:$P$2,0))</f>
        <v>10</v>
      </c>
      <c r="BS914" s="19" cm="1">
        <f t="array" ref="BS914">INDEX($K:$P,ROW(),MATCH(BS$3,$K$2:$P$2,0))</f>
        <v>10</v>
      </c>
      <c r="BT914" s="19" cm="1">
        <f t="array" ref="BT914">INDEX($K:$P,ROW(),MATCH(BT$3,$K$2:$P$2,0))</f>
        <v>10</v>
      </c>
      <c r="BU914" s="19" cm="1">
        <f t="array" ref="BU914">INDEX($K:$P,ROW(),MATCH(BU$3,$K$2:$P$2,0))</f>
        <v>10</v>
      </c>
      <c r="BV914" s="19" cm="1">
        <f t="array" ref="BV914">INDEX($K:$P,ROW(),MATCH(BV$3,$K$2:$P$2,0))</f>
        <v>10</v>
      </c>
      <c r="BW914" s="19" cm="1">
        <f t="array" ref="BW914">INDEX($K:$P,ROW(),MATCH(BW$3,$K$2:$P$2,0))</f>
        <v>10</v>
      </c>
      <c r="BX914" s="19" cm="1">
        <f t="array" ref="BX914">INDEX($K:$P,ROW(),MATCH(BX$3,$K$2:$P$2,0))</f>
        <v>10</v>
      </c>
      <c r="BY914" s="19" cm="1">
        <f t="array" ref="BY914">INDEX($K:$P,ROW(),MATCH(BY$3,$K$2:$P$2,0))</f>
        <v>10</v>
      </c>
      <c r="BZ914" s="19" cm="1">
        <f t="array" ref="BZ914">INDEX($K:$P,ROW(),MATCH(BZ$3,$K$2:$P$2,0))</f>
        <v>10</v>
      </c>
      <c r="CA914" s="19" cm="1">
        <f t="array" ref="CA914">INDEX($K:$P,ROW(),MATCH(CA$3,$K$2:$P$2,0))</f>
        <v>10</v>
      </c>
      <c r="CB914" s="19" cm="1">
        <f t="array" ref="CB914">INDEX($K:$P,ROW(),MATCH(CB$3,$K$2:$P$2,0))</f>
        <v>10</v>
      </c>
      <c r="CC914" s="19" cm="1">
        <f t="array" ref="CC914">INDEX($K:$P,ROW(),MATCH(CC$3,$K$2:$P$2,0))</f>
        <v>10</v>
      </c>
      <c r="CD914" s="19" cm="1">
        <f t="array" ref="CD914">INDEX($K:$P,ROW(),MATCH(CD$3,$K$2:$P$2,0))</f>
        <v>10</v>
      </c>
      <c r="CE914" s="19" cm="1">
        <f t="array" ref="CE914">INDEX($K:$P,ROW(),MATCH(CE$3,$K$2:$P$2,0))</f>
        <v>10</v>
      </c>
      <c r="CF914" s="19" cm="1">
        <f t="array" ref="CF914">INDEX($K:$P,ROW(),MATCH(CF$3,$K$2:$P$2,0))</f>
        <v>10</v>
      </c>
      <c r="CG914" s="19" cm="1">
        <f t="array" ref="CG914">INDEX($K:$P,ROW(),MATCH(CG$3,$K$2:$P$2,0))</f>
        <v>10</v>
      </c>
      <c r="CH914" s="19" cm="1">
        <f t="array" ref="CH914">INDEX($K:$P,ROW(),MATCH(CH$3,$K$2:$P$2,0))</f>
        <v>10</v>
      </c>
      <c r="CI914" s="19" cm="1">
        <f t="array" ref="CI914">INDEX($K:$P,ROW(),MATCH(CI$3,$K$2:$P$2,0))</f>
        <v>10</v>
      </c>
      <c r="CJ914" s="19" cm="1">
        <f t="array" ref="CJ914">INDEX($K:$P,ROW(),MATCH(CJ$3,$K$2:$P$2,0))</f>
        <v>10</v>
      </c>
      <c r="CK914" s="19" cm="1">
        <f t="array" ref="CK914">INDEX($K:$P,ROW(),MATCH(CK$3,$K$2:$P$2,0))</f>
        <v>10</v>
      </c>
      <c r="CL914" s="19" cm="1">
        <f t="array" ref="CL914">INDEX($K:$P,ROW(),MATCH(CL$3,$K$2:$P$2,0))</f>
        <v>10</v>
      </c>
      <c r="CM914" s="19" t="e" cm="1">
        <f t="array" ref="CM914">INDEX($K:$P,ROW(),MATCH(CM$3,$K$2:$P$2,0))</f>
        <v>#N/A</v>
      </c>
      <c r="CN914" s="19" t="e" cm="1">
        <f t="array" ref="CN914">INDEX($K:$P,ROW(),MATCH(CN$3,$K$2:$P$2,0))</f>
        <v>#N/A</v>
      </c>
      <c r="CO914" s="19" t="e" cm="1">
        <f t="array" ref="CO914">INDEX($K:$P,ROW(),MATCH(CO$3,$K$2:$P$2,0))</f>
        <v>#N/A</v>
      </c>
      <c r="CP914" s="19" t="e" cm="1">
        <f t="array" ref="CP914">INDEX($K:$P,ROW(),MATCH(CP$3,$K$2:$P$2,0))</f>
        <v>#N/A</v>
      </c>
      <c r="CQ914" s="19" t="e" cm="1">
        <f t="array" ref="CQ914">INDEX($K:$P,ROW(),MATCH(CQ$3,$K$2:$P$2,0))</f>
        <v>#N/A</v>
      </c>
      <c r="CR914" s="19" t="e" cm="1">
        <f t="array" ref="CR914">INDEX($K:$P,ROW(),MATCH(CR$3,$K$2:$P$2,0))</f>
        <v>#N/A</v>
      </c>
      <c r="CS914" s="19" t="e" cm="1">
        <f t="array" ref="CS914">INDEX($K:$P,ROW(),MATCH(CS$3,$K$2:$P$2,0))</f>
        <v>#N/A</v>
      </c>
      <c r="CT914" s="19" t="e" cm="1">
        <f t="array" ref="CT914">INDEX($K:$P,ROW(),MATCH(CT$3,$K$2:$P$2,0))</f>
        <v>#N/A</v>
      </c>
      <c r="CU914" s="19" t="e" cm="1">
        <f t="array" ref="CU914">INDEX($K:$P,ROW(),MATCH(CU$3,$K$2:$P$2,0))</f>
        <v>#N/A</v>
      </c>
      <c r="CV914" s="19" t="e" cm="1">
        <f t="array" ref="CV914">INDEX($K:$P,ROW(),MATCH(CV$3,$K$2:$P$2,0))</f>
        <v>#N/A</v>
      </c>
      <c r="CW914" s="19" t="e" cm="1">
        <f t="array" ref="CW914">INDEX($K:$P,ROW(),MATCH(CW$3,$K$2:$P$2,0))</f>
        <v>#N/A</v>
      </c>
      <c r="CX914" s="19" t="e" cm="1">
        <f t="array" ref="CX914">INDEX($K:$P,ROW(),MATCH(CX$3,$K$2:$P$2,0))</f>
        <v>#N/A</v>
      </c>
      <c r="CY914" s="19" t="e" cm="1">
        <f t="array" ref="CY914">INDEX($K:$P,ROW(),MATCH(CY$3,$K$2:$P$2,0))</f>
        <v>#N/A</v>
      </c>
      <c r="CZ914" s="19" t="e" cm="1">
        <f t="array" ref="CZ914">INDEX($K:$P,ROW(),MATCH(CZ$3,$K$2:$P$2,0))</f>
        <v>#N/A</v>
      </c>
      <c r="DA914" s="19" t="e" cm="1">
        <f t="array" ref="DA914">INDEX($K:$P,ROW(),MATCH(DA$3,$K$2:$P$2,0))</f>
        <v>#N/A</v>
      </c>
      <c r="DB914" s="19" t="e" cm="1">
        <f t="array" ref="DB914">INDEX($K:$P,ROW(),MATCH(DB$3,$K$2:$P$2,0))</f>
        <v>#N/A</v>
      </c>
      <c r="DC914" s="19" t="e" cm="1">
        <f t="array" ref="DC914">INDEX($K:$P,ROW(),MATCH(DC$3,$K$2:$P$2,0))</f>
        <v>#N/A</v>
      </c>
      <c r="DD914" s="19" t="e" cm="1">
        <f t="array" ref="DD914">INDEX($K:$P,ROW(),MATCH(DD$3,$K$2:$P$2,0))</f>
        <v>#N/A</v>
      </c>
      <c r="DE914" s="19" t="e" cm="1">
        <f t="array" ref="DE914">INDEX($K:$P,ROW(),MATCH(DE$3,$K$2:$P$2,0))</f>
        <v>#N/A</v>
      </c>
      <c r="DF914" s="19" t="e" cm="1">
        <f t="array" ref="DF914">INDEX($K:$P,ROW(),MATCH(DF$3,$K$2:$P$2,0))</f>
        <v>#N/A</v>
      </c>
      <c r="DG914" s="19" t="e" cm="1">
        <f t="array" ref="DG914">INDEX($K:$P,ROW(),MATCH(DG$3,$K$2:$P$2,0))</f>
        <v>#N/A</v>
      </c>
      <c r="DH914" s="19" t="e" cm="1">
        <f t="array" ref="DH914">INDEX($K:$P,ROW(),MATCH(DH$3,$K$2:$P$2,0))</f>
        <v>#N/A</v>
      </c>
      <c r="DI914" s="19" t="e" cm="1">
        <f t="array" ref="DI914">INDEX($K:$P,ROW(),MATCH(DI$3,$K$2:$P$2,0))</f>
        <v>#N/A</v>
      </c>
      <c r="DJ914" s="19" t="e" cm="1">
        <f t="array" ref="DJ914">INDEX($K:$P,ROW(),MATCH(DJ$3,$K$2:$P$2,0))</f>
        <v>#N/A</v>
      </c>
      <c r="DK914" s="19" t="e" cm="1">
        <f t="array" ref="DK914">INDEX($K:$P,ROW(),MATCH(DK$3,$K$2:$P$2,0))</f>
        <v>#N/A</v>
      </c>
      <c r="DL914" s="19" t="e" cm="1">
        <f t="array" ref="DL914">INDEX($K:$P,ROW(),MATCH(DL$3,$K$2:$P$2,0))</f>
        <v>#N/A</v>
      </c>
    </row>
    <row r="915" spans="1:116" x14ac:dyDescent="0.4">
      <c r="D915" t="s">
        <v>815</v>
      </c>
      <c r="E915" s="8" t="str">
        <f t="shared" si="1251"/>
        <v>915 LISTSALE-PV</v>
      </c>
      <c r="G915" s="145" t="s">
        <v>520</v>
      </c>
      <c r="H915" s="31"/>
      <c r="I915" s="73"/>
      <c r="J915" s="73"/>
      <c r="K915" s="18">
        <v>10</v>
      </c>
      <c r="L915" s="18">
        <v>10</v>
      </c>
      <c r="M915" s="18">
        <v>10</v>
      </c>
      <c r="N915" s="18">
        <v>10</v>
      </c>
      <c r="O915" s="18">
        <v>10</v>
      </c>
      <c r="P915" s="18">
        <v>10</v>
      </c>
      <c r="R915" s="33"/>
      <c r="S915" s="19" cm="1">
        <f t="array" ref="S915">INDEX($K:$P,ROW(),MATCH(S$3,$K$2:$P$2,0))</f>
        <v>10</v>
      </c>
      <c r="T915" s="19" cm="1">
        <f t="array" ref="T915">INDEX($K:$P,ROW(),MATCH(T$3,$K$2:$P$2,0))</f>
        <v>10</v>
      </c>
      <c r="U915" s="19" cm="1">
        <f t="array" ref="U915">INDEX($K:$P,ROW(),MATCH(U$3,$K$2:$P$2,0))</f>
        <v>10</v>
      </c>
      <c r="V915" s="19" cm="1">
        <f t="array" ref="V915">INDEX($K:$P,ROW(),MATCH(V$3,$K$2:$P$2,0))</f>
        <v>10</v>
      </c>
      <c r="W915" s="19" cm="1">
        <f t="array" ref="W915">INDEX($K:$P,ROW(),MATCH(W$3,$K$2:$P$2,0))</f>
        <v>10</v>
      </c>
      <c r="X915" s="19" cm="1">
        <f t="array" ref="X915">INDEX($K:$P,ROW(),MATCH(X$3,$K$2:$P$2,0))</f>
        <v>10</v>
      </c>
      <c r="Y915" s="19" cm="1">
        <f t="array" ref="Y915">INDEX($K:$P,ROW(),MATCH(Y$3,$K$2:$P$2,0))</f>
        <v>10</v>
      </c>
      <c r="Z915" s="19" cm="1">
        <f t="array" ref="Z915">INDEX($K:$P,ROW(),MATCH(Z$3,$K$2:$P$2,0))</f>
        <v>10</v>
      </c>
      <c r="AA915" s="19" cm="1">
        <f t="array" ref="AA915">INDEX($K:$P,ROW(),MATCH(AA$3,$K$2:$P$2,0))</f>
        <v>10</v>
      </c>
      <c r="AB915" s="19" cm="1">
        <f t="array" ref="AB915">INDEX($K:$P,ROW(),MATCH(AB$3,$K$2:$P$2,0))</f>
        <v>10</v>
      </c>
      <c r="AC915" s="19" cm="1">
        <f t="array" ref="AC915">INDEX($K:$P,ROW(),MATCH(AC$3,$K$2:$P$2,0))</f>
        <v>10</v>
      </c>
      <c r="AD915" s="19" cm="1">
        <f t="array" ref="AD915">INDEX($K:$P,ROW(),MATCH(AD$3,$K$2:$P$2,0))</f>
        <v>10</v>
      </c>
      <c r="AE915" s="19" cm="1">
        <f t="array" ref="AE915">INDEX($K:$P,ROW(),MATCH(AE$3,$K$2:$P$2,0))</f>
        <v>10</v>
      </c>
      <c r="AF915" s="19" cm="1">
        <f t="array" ref="AF915">INDEX($K:$P,ROW(),MATCH(AF$3,$K$2:$P$2,0))</f>
        <v>10</v>
      </c>
      <c r="AG915" s="19" cm="1">
        <f t="array" ref="AG915">INDEX($K:$P,ROW(),MATCH(AG$3,$K$2:$P$2,0))</f>
        <v>10</v>
      </c>
      <c r="AH915" s="19" cm="1">
        <f t="array" ref="AH915">INDEX($K:$P,ROW(),MATCH(AH$3,$K$2:$P$2,0))</f>
        <v>10</v>
      </c>
      <c r="AI915" s="19" cm="1">
        <f t="array" ref="AI915">INDEX($K:$P,ROW(),MATCH(AI$3,$K$2:$P$2,0))</f>
        <v>10</v>
      </c>
      <c r="AJ915" s="19" cm="1">
        <f t="array" ref="AJ915">INDEX($K:$P,ROW(),MATCH(AJ$3,$K$2:$P$2,0))</f>
        <v>10</v>
      </c>
      <c r="AK915" s="19" cm="1">
        <f t="array" ref="AK915">INDEX($K:$P,ROW(),MATCH(AK$3,$K$2:$P$2,0))</f>
        <v>10</v>
      </c>
      <c r="AL915" s="19" cm="1">
        <f t="array" ref="AL915">INDEX($K:$P,ROW(),MATCH(AL$3,$K$2:$P$2,0))</f>
        <v>10</v>
      </c>
      <c r="AM915" s="19" cm="1">
        <f t="array" ref="AM915">INDEX($K:$P,ROW(),MATCH(AM$3,$K$2:$P$2,0))</f>
        <v>10</v>
      </c>
      <c r="AN915" s="19" cm="1">
        <f t="array" ref="AN915">INDEX($K:$P,ROW(),MATCH(AN$3,$K$2:$P$2,0))</f>
        <v>10</v>
      </c>
      <c r="AO915" s="19" cm="1">
        <f t="array" ref="AO915">INDEX($K:$P,ROW(),MATCH(AO$3,$K$2:$P$2,0))</f>
        <v>10</v>
      </c>
      <c r="AP915" s="19" cm="1">
        <f t="array" ref="AP915">INDEX($K:$P,ROW(),MATCH(AP$3,$K$2:$P$2,0))</f>
        <v>10</v>
      </c>
      <c r="AQ915" s="19" cm="1">
        <f t="array" ref="AQ915">INDEX($K:$P,ROW(),MATCH(AQ$3,$K$2:$P$2,0))</f>
        <v>10</v>
      </c>
      <c r="AR915" s="19" cm="1">
        <f t="array" ref="AR915">INDEX($K:$P,ROW(),MATCH(AR$3,$K$2:$P$2,0))</f>
        <v>10</v>
      </c>
      <c r="AS915" s="19" cm="1">
        <f t="array" ref="AS915">INDEX($K:$P,ROW(),MATCH(AS$3,$K$2:$P$2,0))</f>
        <v>10</v>
      </c>
      <c r="AT915" s="19" cm="1">
        <f t="array" ref="AT915">INDEX($K:$P,ROW(),MATCH(AT$3,$K$2:$P$2,0))</f>
        <v>10</v>
      </c>
      <c r="AU915" s="19" cm="1">
        <f t="array" ref="AU915">INDEX($K:$P,ROW(),MATCH(AU$3,$K$2:$P$2,0))</f>
        <v>10</v>
      </c>
      <c r="AV915" s="19" cm="1">
        <f t="array" ref="AV915">INDEX($K:$P,ROW(),MATCH(AV$3,$K$2:$P$2,0))</f>
        <v>10</v>
      </c>
      <c r="AW915" s="19" cm="1">
        <f t="array" ref="AW915">INDEX($K:$P,ROW(),MATCH(AW$3,$K$2:$P$2,0))</f>
        <v>10</v>
      </c>
      <c r="AX915" s="19" cm="1">
        <f t="array" ref="AX915">INDEX($K:$P,ROW(),MATCH(AX$3,$K$2:$P$2,0))</f>
        <v>10</v>
      </c>
      <c r="AY915" s="19" cm="1">
        <f t="array" ref="AY915">INDEX($K:$P,ROW(),MATCH(AY$3,$K$2:$P$2,0))</f>
        <v>10</v>
      </c>
      <c r="AZ915" s="19" cm="1">
        <f t="array" ref="AZ915">INDEX($K:$P,ROW(),MATCH(AZ$3,$K$2:$P$2,0))</f>
        <v>10</v>
      </c>
      <c r="BA915" s="19" cm="1">
        <f t="array" ref="BA915">INDEX($K:$P,ROW(),MATCH(BA$3,$K$2:$P$2,0))</f>
        <v>10</v>
      </c>
      <c r="BB915" s="19" cm="1">
        <f t="array" ref="BB915">INDEX($K:$P,ROW(),MATCH(BB$3,$K$2:$P$2,0))</f>
        <v>10</v>
      </c>
      <c r="BC915" s="19" cm="1">
        <f t="array" ref="BC915">INDEX($K:$P,ROW(),MATCH(BC$3,$K$2:$P$2,0))</f>
        <v>10</v>
      </c>
      <c r="BD915" s="19" cm="1">
        <f t="array" ref="BD915">INDEX($K:$P,ROW(),MATCH(BD$3,$K$2:$P$2,0))</f>
        <v>10</v>
      </c>
      <c r="BE915" s="19" cm="1">
        <f t="array" ref="BE915">INDEX($K:$P,ROW(),MATCH(BE$3,$K$2:$P$2,0))</f>
        <v>10</v>
      </c>
      <c r="BF915" s="19" cm="1">
        <f t="array" ref="BF915">INDEX($K:$P,ROW(),MATCH(BF$3,$K$2:$P$2,0))</f>
        <v>10</v>
      </c>
      <c r="BG915" s="19" cm="1">
        <f t="array" ref="BG915">INDEX($K:$P,ROW(),MATCH(BG$3,$K$2:$P$2,0))</f>
        <v>10</v>
      </c>
      <c r="BH915" s="19" cm="1">
        <f t="array" ref="BH915">INDEX($K:$P,ROW(),MATCH(BH$3,$K$2:$P$2,0))</f>
        <v>10</v>
      </c>
      <c r="BI915" s="19" cm="1">
        <f t="array" ref="BI915">INDEX($K:$P,ROW(),MATCH(BI$3,$K$2:$P$2,0))</f>
        <v>10</v>
      </c>
      <c r="BJ915" s="19" cm="1">
        <f t="array" ref="BJ915">INDEX($K:$P,ROW(),MATCH(BJ$3,$K$2:$P$2,0))</f>
        <v>10</v>
      </c>
      <c r="BK915" s="19" cm="1">
        <f t="array" ref="BK915">INDEX($K:$P,ROW(),MATCH(BK$3,$K$2:$P$2,0))</f>
        <v>10</v>
      </c>
      <c r="BL915" s="19" cm="1">
        <f t="array" ref="BL915">INDEX($K:$P,ROW(),MATCH(BL$3,$K$2:$P$2,0))</f>
        <v>10</v>
      </c>
      <c r="BM915" s="19" cm="1">
        <f t="array" ref="BM915">INDEX($K:$P,ROW(),MATCH(BM$3,$K$2:$P$2,0))</f>
        <v>10</v>
      </c>
      <c r="BN915" s="19" cm="1">
        <f t="array" ref="BN915">INDEX($K:$P,ROW(),MATCH(BN$3,$K$2:$P$2,0))</f>
        <v>10</v>
      </c>
      <c r="BO915" s="19" cm="1">
        <f t="array" ref="BO915">INDEX($K:$P,ROW(),MATCH(BO$3,$K$2:$P$2,0))</f>
        <v>10</v>
      </c>
      <c r="BP915" s="19" cm="1">
        <f t="array" ref="BP915">INDEX($K:$P,ROW(),MATCH(BP$3,$K$2:$P$2,0))</f>
        <v>10</v>
      </c>
      <c r="BQ915" s="19" cm="1">
        <f t="array" ref="BQ915">INDEX($K:$P,ROW(),MATCH(BQ$3,$K$2:$P$2,0))</f>
        <v>10</v>
      </c>
      <c r="BR915" s="19" cm="1">
        <f t="array" ref="BR915">INDEX($K:$P,ROW(),MATCH(BR$3,$K$2:$P$2,0))</f>
        <v>10</v>
      </c>
      <c r="BS915" s="19" cm="1">
        <f t="array" ref="BS915">INDEX($K:$P,ROW(),MATCH(BS$3,$K$2:$P$2,0))</f>
        <v>10</v>
      </c>
      <c r="BT915" s="19" cm="1">
        <f t="array" ref="BT915">INDEX($K:$P,ROW(),MATCH(BT$3,$K$2:$P$2,0))</f>
        <v>10</v>
      </c>
      <c r="BU915" s="19" cm="1">
        <f t="array" ref="BU915">INDEX($K:$P,ROW(),MATCH(BU$3,$K$2:$P$2,0))</f>
        <v>10</v>
      </c>
      <c r="BV915" s="19" cm="1">
        <f t="array" ref="BV915">INDEX($K:$P,ROW(),MATCH(BV$3,$K$2:$P$2,0))</f>
        <v>10</v>
      </c>
      <c r="BW915" s="19" cm="1">
        <f t="array" ref="BW915">INDEX($K:$P,ROW(),MATCH(BW$3,$K$2:$P$2,0))</f>
        <v>10</v>
      </c>
      <c r="BX915" s="19" cm="1">
        <f t="array" ref="BX915">INDEX($K:$P,ROW(),MATCH(BX$3,$K$2:$P$2,0))</f>
        <v>10</v>
      </c>
      <c r="BY915" s="19" cm="1">
        <f t="array" ref="BY915">INDEX($K:$P,ROW(),MATCH(BY$3,$K$2:$P$2,0))</f>
        <v>10</v>
      </c>
      <c r="BZ915" s="19" cm="1">
        <f t="array" ref="BZ915">INDEX($K:$P,ROW(),MATCH(BZ$3,$K$2:$P$2,0))</f>
        <v>10</v>
      </c>
      <c r="CA915" s="19" cm="1">
        <f t="array" ref="CA915">INDEX($K:$P,ROW(),MATCH(CA$3,$K$2:$P$2,0))</f>
        <v>10</v>
      </c>
      <c r="CB915" s="19" cm="1">
        <f t="array" ref="CB915">INDEX($K:$P,ROW(),MATCH(CB$3,$K$2:$P$2,0))</f>
        <v>10</v>
      </c>
      <c r="CC915" s="19" cm="1">
        <f t="array" ref="CC915">INDEX($K:$P,ROW(),MATCH(CC$3,$K$2:$P$2,0))</f>
        <v>10</v>
      </c>
      <c r="CD915" s="19" cm="1">
        <f t="array" ref="CD915">INDEX($K:$P,ROW(),MATCH(CD$3,$K$2:$P$2,0))</f>
        <v>10</v>
      </c>
      <c r="CE915" s="19" cm="1">
        <f t="array" ref="CE915">INDEX($K:$P,ROW(),MATCH(CE$3,$K$2:$P$2,0))</f>
        <v>10</v>
      </c>
      <c r="CF915" s="19" cm="1">
        <f t="array" ref="CF915">INDEX($K:$P,ROW(),MATCH(CF$3,$K$2:$P$2,0))</f>
        <v>10</v>
      </c>
      <c r="CG915" s="19" cm="1">
        <f t="array" ref="CG915">INDEX($K:$P,ROW(),MATCH(CG$3,$K$2:$P$2,0))</f>
        <v>10</v>
      </c>
      <c r="CH915" s="19" cm="1">
        <f t="array" ref="CH915">INDEX($K:$P,ROW(),MATCH(CH$3,$K$2:$P$2,0))</f>
        <v>10</v>
      </c>
      <c r="CI915" s="19" cm="1">
        <f t="array" ref="CI915">INDEX($K:$P,ROW(),MATCH(CI$3,$K$2:$P$2,0))</f>
        <v>10</v>
      </c>
      <c r="CJ915" s="19" cm="1">
        <f t="array" ref="CJ915">INDEX($K:$P,ROW(),MATCH(CJ$3,$K$2:$P$2,0))</f>
        <v>10</v>
      </c>
      <c r="CK915" s="19" cm="1">
        <f t="array" ref="CK915">INDEX($K:$P,ROW(),MATCH(CK$3,$K$2:$P$2,0))</f>
        <v>10</v>
      </c>
      <c r="CL915" s="19" cm="1">
        <f t="array" ref="CL915">INDEX($K:$P,ROW(),MATCH(CL$3,$K$2:$P$2,0))</f>
        <v>10</v>
      </c>
      <c r="CM915" s="19" t="e" cm="1">
        <f t="array" ref="CM915">INDEX($K:$P,ROW(),MATCH(CM$3,$K$2:$P$2,0))</f>
        <v>#N/A</v>
      </c>
      <c r="CN915" s="19" t="e" cm="1">
        <f t="array" ref="CN915">INDEX($K:$P,ROW(),MATCH(CN$3,$K$2:$P$2,0))</f>
        <v>#N/A</v>
      </c>
      <c r="CO915" s="19" t="e" cm="1">
        <f t="array" ref="CO915">INDEX($K:$P,ROW(),MATCH(CO$3,$K$2:$P$2,0))</f>
        <v>#N/A</v>
      </c>
      <c r="CP915" s="19" t="e" cm="1">
        <f t="array" ref="CP915">INDEX($K:$P,ROW(),MATCH(CP$3,$K$2:$P$2,0))</f>
        <v>#N/A</v>
      </c>
      <c r="CQ915" s="19" t="e" cm="1">
        <f t="array" ref="CQ915">INDEX($K:$P,ROW(),MATCH(CQ$3,$K$2:$P$2,0))</f>
        <v>#N/A</v>
      </c>
      <c r="CR915" s="19" t="e" cm="1">
        <f t="array" ref="CR915">INDEX($K:$P,ROW(),MATCH(CR$3,$K$2:$P$2,0))</f>
        <v>#N/A</v>
      </c>
      <c r="CS915" s="19" t="e" cm="1">
        <f t="array" ref="CS915">INDEX($K:$P,ROW(),MATCH(CS$3,$K$2:$P$2,0))</f>
        <v>#N/A</v>
      </c>
      <c r="CT915" s="19" t="e" cm="1">
        <f t="array" ref="CT915">INDEX($K:$P,ROW(),MATCH(CT$3,$K$2:$P$2,0))</f>
        <v>#N/A</v>
      </c>
      <c r="CU915" s="19" t="e" cm="1">
        <f t="array" ref="CU915">INDEX($K:$P,ROW(),MATCH(CU$3,$K$2:$P$2,0))</f>
        <v>#N/A</v>
      </c>
      <c r="CV915" s="19" t="e" cm="1">
        <f t="array" ref="CV915">INDEX($K:$P,ROW(),MATCH(CV$3,$K$2:$P$2,0))</f>
        <v>#N/A</v>
      </c>
      <c r="CW915" s="19" t="e" cm="1">
        <f t="array" ref="CW915">INDEX($K:$P,ROW(),MATCH(CW$3,$K$2:$P$2,0))</f>
        <v>#N/A</v>
      </c>
      <c r="CX915" s="19" t="e" cm="1">
        <f t="array" ref="CX915">INDEX($K:$P,ROW(),MATCH(CX$3,$K$2:$P$2,0))</f>
        <v>#N/A</v>
      </c>
      <c r="CY915" s="19" t="e" cm="1">
        <f t="array" ref="CY915">INDEX($K:$P,ROW(),MATCH(CY$3,$K$2:$P$2,0))</f>
        <v>#N/A</v>
      </c>
      <c r="CZ915" s="19" t="e" cm="1">
        <f t="array" ref="CZ915">INDEX($K:$P,ROW(),MATCH(CZ$3,$K$2:$P$2,0))</f>
        <v>#N/A</v>
      </c>
      <c r="DA915" s="19" t="e" cm="1">
        <f t="array" ref="DA915">INDEX($K:$P,ROW(),MATCH(DA$3,$K$2:$P$2,0))</f>
        <v>#N/A</v>
      </c>
      <c r="DB915" s="19" t="e" cm="1">
        <f t="array" ref="DB915">INDEX($K:$P,ROW(),MATCH(DB$3,$K$2:$P$2,0))</f>
        <v>#N/A</v>
      </c>
      <c r="DC915" s="19" t="e" cm="1">
        <f t="array" ref="DC915">INDEX($K:$P,ROW(),MATCH(DC$3,$K$2:$P$2,0))</f>
        <v>#N/A</v>
      </c>
      <c r="DD915" s="19" t="e" cm="1">
        <f t="array" ref="DD915">INDEX($K:$P,ROW(),MATCH(DD$3,$K$2:$P$2,0))</f>
        <v>#N/A</v>
      </c>
      <c r="DE915" s="19" t="e" cm="1">
        <f t="array" ref="DE915">INDEX($K:$P,ROW(),MATCH(DE$3,$K$2:$P$2,0))</f>
        <v>#N/A</v>
      </c>
      <c r="DF915" s="19" t="e" cm="1">
        <f t="array" ref="DF915">INDEX($K:$P,ROW(),MATCH(DF$3,$K$2:$P$2,0))</f>
        <v>#N/A</v>
      </c>
      <c r="DG915" s="19" t="e" cm="1">
        <f t="array" ref="DG915">INDEX($K:$P,ROW(),MATCH(DG$3,$K$2:$P$2,0))</f>
        <v>#N/A</v>
      </c>
      <c r="DH915" s="19" t="e" cm="1">
        <f t="array" ref="DH915">INDEX($K:$P,ROW(),MATCH(DH$3,$K$2:$P$2,0))</f>
        <v>#N/A</v>
      </c>
      <c r="DI915" s="19" t="e" cm="1">
        <f t="array" ref="DI915">INDEX($K:$P,ROW(),MATCH(DI$3,$K$2:$P$2,0))</f>
        <v>#N/A</v>
      </c>
      <c r="DJ915" s="19" t="e" cm="1">
        <f t="array" ref="DJ915">INDEX($K:$P,ROW(),MATCH(DJ$3,$K$2:$P$2,0))</f>
        <v>#N/A</v>
      </c>
      <c r="DK915" s="19" t="e" cm="1">
        <f t="array" ref="DK915">INDEX($K:$P,ROW(),MATCH(DK$3,$K$2:$P$2,0))</f>
        <v>#N/A</v>
      </c>
      <c r="DL915" s="19" t="e" cm="1">
        <f t="array" ref="DL915">INDEX($K:$P,ROW(),MATCH(DL$3,$K$2:$P$2,0))</f>
        <v>#N/A</v>
      </c>
    </row>
    <row r="916" spans="1:116" x14ac:dyDescent="0.4">
      <c r="D916" t="s">
        <v>815</v>
      </c>
      <c r="E916" s="8" t="str">
        <f t="shared" si="1251"/>
        <v>916 LISTSALE-PV</v>
      </c>
      <c r="G916" s="145" t="s">
        <v>804</v>
      </c>
      <c r="H916" s="31"/>
      <c r="I916" s="73"/>
      <c r="J916" s="73"/>
      <c r="K916" s="18">
        <v>10</v>
      </c>
      <c r="L916" s="18">
        <v>10</v>
      </c>
      <c r="M916" s="18">
        <v>10</v>
      </c>
      <c r="N916" s="18">
        <v>10</v>
      </c>
      <c r="O916" s="18">
        <v>10</v>
      </c>
      <c r="P916" s="18">
        <v>10</v>
      </c>
      <c r="R916" s="33"/>
      <c r="S916" s="19" cm="1">
        <f t="array" ref="S916">INDEX($K:$P,ROW(),MATCH(S$3,$K$2:$P$2,0))</f>
        <v>10</v>
      </c>
      <c r="T916" s="19" cm="1">
        <f t="array" ref="T916">INDEX($K:$P,ROW(),MATCH(T$3,$K$2:$P$2,0))</f>
        <v>10</v>
      </c>
      <c r="U916" s="19" cm="1">
        <f t="array" ref="U916">INDEX($K:$P,ROW(),MATCH(U$3,$K$2:$P$2,0))</f>
        <v>10</v>
      </c>
      <c r="V916" s="19" cm="1">
        <f t="array" ref="V916">INDEX($K:$P,ROW(),MATCH(V$3,$K$2:$P$2,0))</f>
        <v>10</v>
      </c>
      <c r="W916" s="19" cm="1">
        <f t="array" ref="W916">INDEX($K:$P,ROW(),MATCH(W$3,$K$2:$P$2,0))</f>
        <v>10</v>
      </c>
      <c r="X916" s="19" cm="1">
        <f t="array" ref="X916">INDEX($K:$P,ROW(),MATCH(X$3,$K$2:$P$2,0))</f>
        <v>10</v>
      </c>
      <c r="Y916" s="19" cm="1">
        <f t="array" ref="Y916">INDEX($K:$P,ROW(),MATCH(Y$3,$K$2:$P$2,0))</f>
        <v>10</v>
      </c>
      <c r="Z916" s="19" cm="1">
        <f t="array" ref="Z916">INDEX($K:$P,ROW(),MATCH(Z$3,$K$2:$P$2,0))</f>
        <v>10</v>
      </c>
      <c r="AA916" s="19" cm="1">
        <f t="array" ref="AA916">INDEX($K:$P,ROW(),MATCH(AA$3,$K$2:$P$2,0))</f>
        <v>10</v>
      </c>
      <c r="AB916" s="19" cm="1">
        <f t="array" ref="AB916">INDEX($K:$P,ROW(),MATCH(AB$3,$K$2:$P$2,0))</f>
        <v>10</v>
      </c>
      <c r="AC916" s="19" cm="1">
        <f t="array" ref="AC916">INDEX($K:$P,ROW(),MATCH(AC$3,$K$2:$P$2,0))</f>
        <v>10</v>
      </c>
      <c r="AD916" s="19" cm="1">
        <f t="array" ref="AD916">INDEX($K:$P,ROW(),MATCH(AD$3,$K$2:$P$2,0))</f>
        <v>10</v>
      </c>
      <c r="AE916" s="19" cm="1">
        <f t="array" ref="AE916">INDEX($K:$P,ROW(),MATCH(AE$3,$K$2:$P$2,0))</f>
        <v>10</v>
      </c>
      <c r="AF916" s="19" cm="1">
        <f t="array" ref="AF916">INDEX($K:$P,ROW(),MATCH(AF$3,$K$2:$P$2,0))</f>
        <v>10</v>
      </c>
      <c r="AG916" s="19" cm="1">
        <f t="array" ref="AG916">INDEX($K:$P,ROW(),MATCH(AG$3,$K$2:$P$2,0))</f>
        <v>10</v>
      </c>
      <c r="AH916" s="19" cm="1">
        <f t="array" ref="AH916">INDEX($K:$P,ROW(),MATCH(AH$3,$K$2:$P$2,0))</f>
        <v>10</v>
      </c>
      <c r="AI916" s="19" cm="1">
        <f t="array" ref="AI916">INDEX($K:$P,ROW(),MATCH(AI$3,$K$2:$P$2,0))</f>
        <v>10</v>
      </c>
      <c r="AJ916" s="19" cm="1">
        <f t="array" ref="AJ916">INDEX($K:$P,ROW(),MATCH(AJ$3,$K$2:$P$2,0))</f>
        <v>10</v>
      </c>
      <c r="AK916" s="19" cm="1">
        <f t="array" ref="AK916">INDEX($K:$P,ROW(),MATCH(AK$3,$K$2:$P$2,0))</f>
        <v>10</v>
      </c>
      <c r="AL916" s="19" cm="1">
        <f t="array" ref="AL916">INDEX($K:$P,ROW(),MATCH(AL$3,$K$2:$P$2,0))</f>
        <v>10</v>
      </c>
      <c r="AM916" s="19" cm="1">
        <f t="array" ref="AM916">INDEX($K:$P,ROW(),MATCH(AM$3,$K$2:$P$2,0))</f>
        <v>10</v>
      </c>
      <c r="AN916" s="19" cm="1">
        <f t="array" ref="AN916">INDEX($K:$P,ROW(),MATCH(AN$3,$K$2:$P$2,0))</f>
        <v>10</v>
      </c>
      <c r="AO916" s="19" cm="1">
        <f t="array" ref="AO916">INDEX($K:$P,ROW(),MATCH(AO$3,$K$2:$P$2,0))</f>
        <v>10</v>
      </c>
      <c r="AP916" s="19" cm="1">
        <f t="array" ref="AP916">INDEX($K:$P,ROW(),MATCH(AP$3,$K$2:$P$2,0))</f>
        <v>10</v>
      </c>
      <c r="AQ916" s="19" cm="1">
        <f t="array" ref="AQ916">INDEX($K:$P,ROW(),MATCH(AQ$3,$K$2:$P$2,0))</f>
        <v>10</v>
      </c>
      <c r="AR916" s="19" cm="1">
        <f t="array" ref="AR916">INDEX($K:$P,ROW(),MATCH(AR$3,$K$2:$P$2,0))</f>
        <v>10</v>
      </c>
      <c r="AS916" s="19" cm="1">
        <f t="array" ref="AS916">INDEX($K:$P,ROW(),MATCH(AS$3,$K$2:$P$2,0))</f>
        <v>10</v>
      </c>
      <c r="AT916" s="19" cm="1">
        <f t="array" ref="AT916">INDEX($K:$P,ROW(),MATCH(AT$3,$K$2:$P$2,0))</f>
        <v>10</v>
      </c>
      <c r="AU916" s="19" cm="1">
        <f t="array" ref="AU916">INDEX($K:$P,ROW(),MATCH(AU$3,$K$2:$P$2,0))</f>
        <v>10</v>
      </c>
      <c r="AV916" s="19" cm="1">
        <f t="array" ref="AV916">INDEX($K:$P,ROW(),MATCH(AV$3,$K$2:$P$2,0))</f>
        <v>10</v>
      </c>
      <c r="AW916" s="19" cm="1">
        <f t="array" ref="AW916">INDEX($K:$P,ROW(),MATCH(AW$3,$K$2:$P$2,0))</f>
        <v>10</v>
      </c>
      <c r="AX916" s="19" cm="1">
        <f t="array" ref="AX916">INDEX($K:$P,ROW(),MATCH(AX$3,$K$2:$P$2,0))</f>
        <v>10</v>
      </c>
      <c r="AY916" s="19" cm="1">
        <f t="array" ref="AY916">INDEX($K:$P,ROW(),MATCH(AY$3,$K$2:$P$2,0))</f>
        <v>10</v>
      </c>
      <c r="AZ916" s="19" cm="1">
        <f t="array" ref="AZ916">INDEX($K:$P,ROW(),MATCH(AZ$3,$K$2:$P$2,0))</f>
        <v>10</v>
      </c>
      <c r="BA916" s="19" cm="1">
        <f t="array" ref="BA916">INDEX($K:$P,ROW(),MATCH(BA$3,$K$2:$P$2,0))</f>
        <v>10</v>
      </c>
      <c r="BB916" s="19" cm="1">
        <f t="array" ref="BB916">INDEX($K:$P,ROW(),MATCH(BB$3,$K$2:$P$2,0))</f>
        <v>10</v>
      </c>
      <c r="BC916" s="19" cm="1">
        <f t="array" ref="BC916">INDEX($K:$P,ROW(),MATCH(BC$3,$K$2:$P$2,0))</f>
        <v>10</v>
      </c>
      <c r="BD916" s="19" cm="1">
        <f t="array" ref="BD916">INDEX($K:$P,ROW(),MATCH(BD$3,$K$2:$P$2,0))</f>
        <v>10</v>
      </c>
      <c r="BE916" s="19" cm="1">
        <f t="array" ref="BE916">INDEX($K:$P,ROW(),MATCH(BE$3,$K$2:$P$2,0))</f>
        <v>10</v>
      </c>
      <c r="BF916" s="19" cm="1">
        <f t="array" ref="BF916">INDEX($K:$P,ROW(),MATCH(BF$3,$K$2:$P$2,0))</f>
        <v>10</v>
      </c>
      <c r="BG916" s="19" cm="1">
        <f t="array" ref="BG916">INDEX($K:$P,ROW(),MATCH(BG$3,$K$2:$P$2,0))</f>
        <v>10</v>
      </c>
      <c r="BH916" s="19" cm="1">
        <f t="array" ref="BH916">INDEX($K:$P,ROW(),MATCH(BH$3,$K$2:$P$2,0))</f>
        <v>10</v>
      </c>
      <c r="BI916" s="19" cm="1">
        <f t="array" ref="BI916">INDEX($K:$P,ROW(),MATCH(BI$3,$K$2:$P$2,0))</f>
        <v>10</v>
      </c>
      <c r="BJ916" s="19" cm="1">
        <f t="array" ref="BJ916">INDEX($K:$P,ROW(),MATCH(BJ$3,$K$2:$P$2,0))</f>
        <v>10</v>
      </c>
      <c r="BK916" s="19" cm="1">
        <f t="array" ref="BK916">INDEX($K:$P,ROW(),MATCH(BK$3,$K$2:$P$2,0))</f>
        <v>10</v>
      </c>
      <c r="BL916" s="19" cm="1">
        <f t="array" ref="BL916">INDEX($K:$P,ROW(),MATCH(BL$3,$K$2:$P$2,0))</f>
        <v>10</v>
      </c>
      <c r="BM916" s="19" cm="1">
        <f t="array" ref="BM916">INDEX($K:$P,ROW(),MATCH(BM$3,$K$2:$P$2,0))</f>
        <v>10</v>
      </c>
      <c r="BN916" s="19" cm="1">
        <f t="array" ref="BN916">INDEX($K:$P,ROW(),MATCH(BN$3,$K$2:$P$2,0))</f>
        <v>10</v>
      </c>
      <c r="BO916" s="19" cm="1">
        <f t="array" ref="BO916">INDEX($K:$P,ROW(),MATCH(BO$3,$K$2:$P$2,0))</f>
        <v>10</v>
      </c>
      <c r="BP916" s="19" cm="1">
        <f t="array" ref="BP916">INDEX($K:$P,ROW(),MATCH(BP$3,$K$2:$P$2,0))</f>
        <v>10</v>
      </c>
      <c r="BQ916" s="19" cm="1">
        <f t="array" ref="BQ916">INDEX($K:$P,ROW(),MATCH(BQ$3,$K$2:$P$2,0))</f>
        <v>10</v>
      </c>
      <c r="BR916" s="19" cm="1">
        <f t="array" ref="BR916">INDEX($K:$P,ROW(),MATCH(BR$3,$K$2:$P$2,0))</f>
        <v>10</v>
      </c>
      <c r="BS916" s="19" cm="1">
        <f t="array" ref="BS916">INDEX($K:$P,ROW(),MATCH(BS$3,$K$2:$P$2,0))</f>
        <v>10</v>
      </c>
      <c r="BT916" s="19" cm="1">
        <f t="array" ref="BT916">INDEX($K:$P,ROW(),MATCH(BT$3,$K$2:$P$2,0))</f>
        <v>10</v>
      </c>
      <c r="BU916" s="19" cm="1">
        <f t="array" ref="BU916">INDEX($K:$P,ROW(),MATCH(BU$3,$K$2:$P$2,0))</f>
        <v>10</v>
      </c>
      <c r="BV916" s="19" cm="1">
        <f t="array" ref="BV916">INDEX($K:$P,ROW(),MATCH(BV$3,$K$2:$P$2,0))</f>
        <v>10</v>
      </c>
      <c r="BW916" s="19" cm="1">
        <f t="array" ref="BW916">INDEX($K:$P,ROW(),MATCH(BW$3,$K$2:$P$2,0))</f>
        <v>10</v>
      </c>
      <c r="BX916" s="19" cm="1">
        <f t="array" ref="BX916">INDEX($K:$P,ROW(),MATCH(BX$3,$K$2:$P$2,0))</f>
        <v>10</v>
      </c>
      <c r="BY916" s="19" cm="1">
        <f t="array" ref="BY916">INDEX($K:$P,ROW(),MATCH(BY$3,$K$2:$P$2,0))</f>
        <v>10</v>
      </c>
      <c r="BZ916" s="19" cm="1">
        <f t="array" ref="BZ916">INDEX($K:$P,ROW(),MATCH(BZ$3,$K$2:$P$2,0))</f>
        <v>10</v>
      </c>
      <c r="CA916" s="19" cm="1">
        <f t="array" ref="CA916">INDEX($K:$P,ROW(),MATCH(CA$3,$K$2:$P$2,0))</f>
        <v>10</v>
      </c>
      <c r="CB916" s="19" cm="1">
        <f t="array" ref="CB916">INDEX($K:$P,ROW(),MATCH(CB$3,$K$2:$P$2,0))</f>
        <v>10</v>
      </c>
      <c r="CC916" s="19" cm="1">
        <f t="array" ref="CC916">INDEX($K:$P,ROW(),MATCH(CC$3,$K$2:$P$2,0))</f>
        <v>10</v>
      </c>
      <c r="CD916" s="19" cm="1">
        <f t="array" ref="CD916">INDEX($K:$P,ROW(),MATCH(CD$3,$K$2:$P$2,0))</f>
        <v>10</v>
      </c>
      <c r="CE916" s="19" cm="1">
        <f t="array" ref="CE916">INDEX($K:$P,ROW(),MATCH(CE$3,$K$2:$P$2,0))</f>
        <v>10</v>
      </c>
      <c r="CF916" s="19" cm="1">
        <f t="array" ref="CF916">INDEX($K:$P,ROW(),MATCH(CF$3,$K$2:$P$2,0))</f>
        <v>10</v>
      </c>
      <c r="CG916" s="19" cm="1">
        <f t="array" ref="CG916">INDEX($K:$P,ROW(),MATCH(CG$3,$K$2:$P$2,0))</f>
        <v>10</v>
      </c>
      <c r="CH916" s="19" cm="1">
        <f t="array" ref="CH916">INDEX($K:$P,ROW(),MATCH(CH$3,$K$2:$P$2,0))</f>
        <v>10</v>
      </c>
      <c r="CI916" s="19" cm="1">
        <f t="array" ref="CI916">INDEX($K:$P,ROW(),MATCH(CI$3,$K$2:$P$2,0))</f>
        <v>10</v>
      </c>
      <c r="CJ916" s="19" cm="1">
        <f t="array" ref="CJ916">INDEX($K:$P,ROW(),MATCH(CJ$3,$K$2:$P$2,0))</f>
        <v>10</v>
      </c>
      <c r="CK916" s="19" cm="1">
        <f t="array" ref="CK916">INDEX($K:$P,ROW(),MATCH(CK$3,$K$2:$P$2,0))</f>
        <v>10</v>
      </c>
      <c r="CL916" s="19" cm="1">
        <f t="array" ref="CL916">INDEX($K:$P,ROW(),MATCH(CL$3,$K$2:$P$2,0))</f>
        <v>10</v>
      </c>
      <c r="CM916" s="19" t="e" cm="1">
        <f t="array" ref="CM916">INDEX($K:$P,ROW(),MATCH(CM$3,$K$2:$P$2,0))</f>
        <v>#N/A</v>
      </c>
      <c r="CN916" s="19" t="e" cm="1">
        <f t="array" ref="CN916">INDEX($K:$P,ROW(),MATCH(CN$3,$K$2:$P$2,0))</f>
        <v>#N/A</v>
      </c>
      <c r="CO916" s="19" t="e" cm="1">
        <f t="array" ref="CO916">INDEX($K:$P,ROW(),MATCH(CO$3,$K$2:$P$2,0))</f>
        <v>#N/A</v>
      </c>
      <c r="CP916" s="19" t="e" cm="1">
        <f t="array" ref="CP916">INDEX($K:$P,ROW(),MATCH(CP$3,$K$2:$P$2,0))</f>
        <v>#N/A</v>
      </c>
      <c r="CQ916" s="19" t="e" cm="1">
        <f t="array" ref="CQ916">INDEX($K:$P,ROW(),MATCH(CQ$3,$K$2:$P$2,0))</f>
        <v>#N/A</v>
      </c>
      <c r="CR916" s="19" t="e" cm="1">
        <f t="array" ref="CR916">INDEX($K:$P,ROW(),MATCH(CR$3,$K$2:$P$2,0))</f>
        <v>#N/A</v>
      </c>
      <c r="CS916" s="19" t="e" cm="1">
        <f t="array" ref="CS916">INDEX($K:$P,ROW(),MATCH(CS$3,$K$2:$P$2,0))</f>
        <v>#N/A</v>
      </c>
      <c r="CT916" s="19" t="e" cm="1">
        <f t="array" ref="CT916">INDEX($K:$P,ROW(),MATCH(CT$3,$K$2:$P$2,0))</f>
        <v>#N/A</v>
      </c>
      <c r="CU916" s="19" t="e" cm="1">
        <f t="array" ref="CU916">INDEX($K:$P,ROW(),MATCH(CU$3,$K$2:$P$2,0))</f>
        <v>#N/A</v>
      </c>
      <c r="CV916" s="19" t="e" cm="1">
        <f t="array" ref="CV916">INDEX($K:$P,ROW(),MATCH(CV$3,$K$2:$P$2,0))</f>
        <v>#N/A</v>
      </c>
      <c r="CW916" s="19" t="e" cm="1">
        <f t="array" ref="CW916">INDEX($K:$P,ROW(),MATCH(CW$3,$K$2:$P$2,0))</f>
        <v>#N/A</v>
      </c>
      <c r="CX916" s="19" t="e" cm="1">
        <f t="array" ref="CX916">INDEX($K:$P,ROW(),MATCH(CX$3,$K$2:$P$2,0))</f>
        <v>#N/A</v>
      </c>
      <c r="CY916" s="19" t="e" cm="1">
        <f t="array" ref="CY916">INDEX($K:$P,ROW(),MATCH(CY$3,$K$2:$P$2,0))</f>
        <v>#N/A</v>
      </c>
      <c r="CZ916" s="19" t="e" cm="1">
        <f t="array" ref="CZ916">INDEX($K:$P,ROW(),MATCH(CZ$3,$K$2:$P$2,0))</f>
        <v>#N/A</v>
      </c>
      <c r="DA916" s="19" t="e" cm="1">
        <f t="array" ref="DA916">INDEX($K:$P,ROW(),MATCH(DA$3,$K$2:$P$2,0))</f>
        <v>#N/A</v>
      </c>
      <c r="DB916" s="19" t="e" cm="1">
        <f t="array" ref="DB916">INDEX($K:$P,ROW(),MATCH(DB$3,$K$2:$P$2,0))</f>
        <v>#N/A</v>
      </c>
      <c r="DC916" s="19" t="e" cm="1">
        <f t="array" ref="DC916">INDEX($K:$P,ROW(),MATCH(DC$3,$K$2:$P$2,0))</f>
        <v>#N/A</v>
      </c>
      <c r="DD916" s="19" t="e" cm="1">
        <f t="array" ref="DD916">INDEX($K:$P,ROW(),MATCH(DD$3,$K$2:$P$2,0))</f>
        <v>#N/A</v>
      </c>
      <c r="DE916" s="19" t="e" cm="1">
        <f t="array" ref="DE916">INDEX($K:$P,ROW(),MATCH(DE$3,$K$2:$P$2,0))</f>
        <v>#N/A</v>
      </c>
      <c r="DF916" s="19" t="e" cm="1">
        <f t="array" ref="DF916">INDEX($K:$P,ROW(),MATCH(DF$3,$K$2:$P$2,0))</f>
        <v>#N/A</v>
      </c>
      <c r="DG916" s="19" t="e" cm="1">
        <f t="array" ref="DG916">INDEX($K:$P,ROW(),MATCH(DG$3,$K$2:$P$2,0))</f>
        <v>#N/A</v>
      </c>
      <c r="DH916" s="19" t="e" cm="1">
        <f t="array" ref="DH916">INDEX($K:$P,ROW(),MATCH(DH$3,$K$2:$P$2,0))</f>
        <v>#N/A</v>
      </c>
      <c r="DI916" s="19" t="e" cm="1">
        <f t="array" ref="DI916">INDEX($K:$P,ROW(),MATCH(DI$3,$K$2:$P$2,0))</f>
        <v>#N/A</v>
      </c>
      <c r="DJ916" s="19" t="e" cm="1">
        <f t="array" ref="DJ916">INDEX($K:$P,ROW(),MATCH(DJ$3,$K$2:$P$2,0))</f>
        <v>#N/A</v>
      </c>
      <c r="DK916" s="19" t="e" cm="1">
        <f t="array" ref="DK916">INDEX($K:$P,ROW(),MATCH(DK$3,$K$2:$P$2,0))</f>
        <v>#N/A</v>
      </c>
      <c r="DL916" s="19" t="e" cm="1">
        <f t="array" ref="DL916">INDEX($K:$P,ROW(),MATCH(DL$3,$K$2:$P$2,0))</f>
        <v>#N/A</v>
      </c>
    </row>
    <row r="917" spans="1:116" x14ac:dyDescent="0.4">
      <c r="D917" t="s">
        <v>815</v>
      </c>
      <c r="E917" s="8" t="str">
        <f t="shared" si="1251"/>
        <v>917 LISTSALE-PV</v>
      </c>
      <c r="G917" s="145" t="s">
        <v>805</v>
      </c>
      <c r="H917" s="31"/>
      <c r="I917" s="73"/>
      <c r="J917" s="73"/>
      <c r="K917" s="18">
        <v>10</v>
      </c>
      <c r="L917" s="18">
        <v>10</v>
      </c>
      <c r="M917" s="18">
        <v>10</v>
      </c>
      <c r="N917" s="18">
        <v>10</v>
      </c>
      <c r="O917" s="18">
        <v>10</v>
      </c>
      <c r="P917" s="18">
        <v>10</v>
      </c>
      <c r="R917" s="33"/>
      <c r="S917" s="19" cm="1">
        <f t="array" ref="S917">INDEX($K:$P,ROW(),MATCH(S$3,$K$2:$P$2,0))</f>
        <v>10</v>
      </c>
      <c r="T917" s="19" cm="1">
        <f t="array" ref="T917">INDEX($K:$P,ROW(),MATCH(T$3,$K$2:$P$2,0))</f>
        <v>10</v>
      </c>
      <c r="U917" s="19" cm="1">
        <f t="array" ref="U917">INDEX($K:$P,ROW(),MATCH(U$3,$K$2:$P$2,0))</f>
        <v>10</v>
      </c>
      <c r="V917" s="19" cm="1">
        <f t="array" ref="V917">INDEX($K:$P,ROW(),MATCH(V$3,$K$2:$P$2,0))</f>
        <v>10</v>
      </c>
      <c r="W917" s="19" cm="1">
        <f t="array" ref="W917">INDEX($K:$P,ROW(),MATCH(W$3,$K$2:$P$2,0))</f>
        <v>10</v>
      </c>
      <c r="X917" s="19" cm="1">
        <f t="array" ref="X917">INDEX($K:$P,ROW(),MATCH(X$3,$K$2:$P$2,0))</f>
        <v>10</v>
      </c>
      <c r="Y917" s="19" cm="1">
        <f t="array" ref="Y917">INDEX($K:$P,ROW(),MATCH(Y$3,$K$2:$P$2,0))</f>
        <v>10</v>
      </c>
      <c r="Z917" s="19" cm="1">
        <f t="array" ref="Z917">INDEX($K:$P,ROW(),MATCH(Z$3,$K$2:$P$2,0))</f>
        <v>10</v>
      </c>
      <c r="AA917" s="19" cm="1">
        <f t="array" ref="AA917">INDEX($K:$P,ROW(),MATCH(AA$3,$K$2:$P$2,0))</f>
        <v>10</v>
      </c>
      <c r="AB917" s="19" cm="1">
        <f t="array" ref="AB917">INDEX($K:$P,ROW(),MATCH(AB$3,$K$2:$P$2,0))</f>
        <v>10</v>
      </c>
      <c r="AC917" s="19" cm="1">
        <f t="array" ref="AC917">INDEX($K:$P,ROW(),MATCH(AC$3,$K$2:$P$2,0))</f>
        <v>10</v>
      </c>
      <c r="AD917" s="19" cm="1">
        <f t="array" ref="AD917">INDEX($K:$P,ROW(),MATCH(AD$3,$K$2:$P$2,0))</f>
        <v>10</v>
      </c>
      <c r="AE917" s="19" cm="1">
        <f t="array" ref="AE917">INDEX($K:$P,ROW(),MATCH(AE$3,$K$2:$P$2,0))</f>
        <v>10</v>
      </c>
      <c r="AF917" s="19" cm="1">
        <f t="array" ref="AF917">INDEX($K:$P,ROW(),MATCH(AF$3,$K$2:$P$2,0))</f>
        <v>10</v>
      </c>
      <c r="AG917" s="19" cm="1">
        <f t="array" ref="AG917">INDEX($K:$P,ROW(),MATCH(AG$3,$K$2:$P$2,0))</f>
        <v>10</v>
      </c>
      <c r="AH917" s="19" cm="1">
        <f t="array" ref="AH917">INDEX($K:$P,ROW(),MATCH(AH$3,$K$2:$P$2,0))</f>
        <v>10</v>
      </c>
      <c r="AI917" s="19" cm="1">
        <f t="array" ref="AI917">INDEX($K:$P,ROW(),MATCH(AI$3,$K$2:$P$2,0))</f>
        <v>10</v>
      </c>
      <c r="AJ917" s="19" cm="1">
        <f t="array" ref="AJ917">INDEX($K:$P,ROW(),MATCH(AJ$3,$K$2:$P$2,0))</f>
        <v>10</v>
      </c>
      <c r="AK917" s="19" cm="1">
        <f t="array" ref="AK917">INDEX($K:$P,ROW(),MATCH(AK$3,$K$2:$P$2,0))</f>
        <v>10</v>
      </c>
      <c r="AL917" s="19" cm="1">
        <f t="array" ref="AL917">INDEX($K:$P,ROW(),MATCH(AL$3,$K$2:$P$2,0))</f>
        <v>10</v>
      </c>
      <c r="AM917" s="19" cm="1">
        <f t="array" ref="AM917">INDEX($K:$P,ROW(),MATCH(AM$3,$K$2:$P$2,0))</f>
        <v>10</v>
      </c>
      <c r="AN917" s="19" cm="1">
        <f t="array" ref="AN917">INDEX($K:$P,ROW(),MATCH(AN$3,$K$2:$P$2,0))</f>
        <v>10</v>
      </c>
      <c r="AO917" s="19" cm="1">
        <f t="array" ref="AO917">INDEX($K:$P,ROW(),MATCH(AO$3,$K$2:$P$2,0))</f>
        <v>10</v>
      </c>
      <c r="AP917" s="19" cm="1">
        <f t="array" ref="AP917">INDEX($K:$P,ROW(),MATCH(AP$3,$K$2:$P$2,0))</f>
        <v>10</v>
      </c>
      <c r="AQ917" s="19" cm="1">
        <f t="array" ref="AQ917">INDEX($K:$P,ROW(),MATCH(AQ$3,$K$2:$P$2,0))</f>
        <v>10</v>
      </c>
      <c r="AR917" s="19" cm="1">
        <f t="array" ref="AR917">INDEX($K:$P,ROW(),MATCH(AR$3,$K$2:$P$2,0))</f>
        <v>10</v>
      </c>
      <c r="AS917" s="19" cm="1">
        <f t="array" ref="AS917">INDEX($K:$P,ROW(),MATCH(AS$3,$K$2:$P$2,0))</f>
        <v>10</v>
      </c>
      <c r="AT917" s="19" cm="1">
        <f t="array" ref="AT917">INDEX($K:$P,ROW(),MATCH(AT$3,$K$2:$P$2,0))</f>
        <v>10</v>
      </c>
      <c r="AU917" s="19" cm="1">
        <f t="array" ref="AU917">INDEX($K:$P,ROW(),MATCH(AU$3,$K$2:$P$2,0))</f>
        <v>10</v>
      </c>
      <c r="AV917" s="19" cm="1">
        <f t="array" ref="AV917">INDEX($K:$P,ROW(),MATCH(AV$3,$K$2:$P$2,0))</f>
        <v>10</v>
      </c>
      <c r="AW917" s="19" cm="1">
        <f t="array" ref="AW917">INDEX($K:$P,ROW(),MATCH(AW$3,$K$2:$P$2,0))</f>
        <v>10</v>
      </c>
      <c r="AX917" s="19" cm="1">
        <f t="array" ref="AX917">INDEX($K:$P,ROW(),MATCH(AX$3,$K$2:$P$2,0))</f>
        <v>10</v>
      </c>
      <c r="AY917" s="19" cm="1">
        <f t="array" ref="AY917">INDEX($K:$P,ROW(),MATCH(AY$3,$K$2:$P$2,0))</f>
        <v>10</v>
      </c>
      <c r="AZ917" s="19" cm="1">
        <f t="array" ref="AZ917">INDEX($K:$P,ROW(),MATCH(AZ$3,$K$2:$P$2,0))</f>
        <v>10</v>
      </c>
      <c r="BA917" s="19" cm="1">
        <f t="array" ref="BA917">INDEX($K:$P,ROW(),MATCH(BA$3,$K$2:$P$2,0))</f>
        <v>10</v>
      </c>
      <c r="BB917" s="19" cm="1">
        <f t="array" ref="BB917">INDEX($K:$P,ROW(),MATCH(BB$3,$K$2:$P$2,0))</f>
        <v>10</v>
      </c>
      <c r="BC917" s="19" cm="1">
        <f t="array" ref="BC917">INDEX($K:$P,ROW(),MATCH(BC$3,$K$2:$P$2,0))</f>
        <v>10</v>
      </c>
      <c r="BD917" s="19" cm="1">
        <f t="array" ref="BD917">INDEX($K:$P,ROW(),MATCH(BD$3,$K$2:$P$2,0))</f>
        <v>10</v>
      </c>
      <c r="BE917" s="19" cm="1">
        <f t="array" ref="BE917">INDEX($K:$P,ROW(),MATCH(BE$3,$K$2:$P$2,0))</f>
        <v>10</v>
      </c>
      <c r="BF917" s="19" cm="1">
        <f t="array" ref="BF917">INDEX($K:$P,ROW(),MATCH(BF$3,$K$2:$P$2,0))</f>
        <v>10</v>
      </c>
      <c r="BG917" s="19" cm="1">
        <f t="array" ref="BG917">INDEX($K:$P,ROW(),MATCH(BG$3,$K$2:$P$2,0))</f>
        <v>10</v>
      </c>
      <c r="BH917" s="19" cm="1">
        <f t="array" ref="BH917">INDEX($K:$P,ROW(),MATCH(BH$3,$K$2:$P$2,0))</f>
        <v>10</v>
      </c>
      <c r="BI917" s="19" cm="1">
        <f t="array" ref="BI917">INDEX($K:$P,ROW(),MATCH(BI$3,$K$2:$P$2,0))</f>
        <v>10</v>
      </c>
      <c r="BJ917" s="19" cm="1">
        <f t="array" ref="BJ917">INDEX($K:$P,ROW(),MATCH(BJ$3,$K$2:$P$2,0))</f>
        <v>10</v>
      </c>
      <c r="BK917" s="19" cm="1">
        <f t="array" ref="BK917">INDEX($K:$P,ROW(),MATCH(BK$3,$K$2:$P$2,0))</f>
        <v>10</v>
      </c>
      <c r="BL917" s="19" cm="1">
        <f t="array" ref="BL917">INDEX($K:$P,ROW(),MATCH(BL$3,$K$2:$P$2,0))</f>
        <v>10</v>
      </c>
      <c r="BM917" s="19" cm="1">
        <f t="array" ref="BM917">INDEX($K:$P,ROW(),MATCH(BM$3,$K$2:$P$2,0))</f>
        <v>10</v>
      </c>
      <c r="BN917" s="19" cm="1">
        <f t="array" ref="BN917">INDEX($K:$P,ROW(),MATCH(BN$3,$K$2:$P$2,0))</f>
        <v>10</v>
      </c>
      <c r="BO917" s="19" cm="1">
        <f t="array" ref="BO917">INDEX($K:$P,ROW(),MATCH(BO$3,$K$2:$P$2,0))</f>
        <v>10</v>
      </c>
      <c r="BP917" s="19" cm="1">
        <f t="array" ref="BP917">INDEX($K:$P,ROW(),MATCH(BP$3,$K$2:$P$2,0))</f>
        <v>10</v>
      </c>
      <c r="BQ917" s="19" cm="1">
        <f t="array" ref="BQ917">INDEX($K:$P,ROW(),MATCH(BQ$3,$K$2:$P$2,0))</f>
        <v>10</v>
      </c>
      <c r="BR917" s="19" cm="1">
        <f t="array" ref="BR917">INDEX($K:$P,ROW(),MATCH(BR$3,$K$2:$P$2,0))</f>
        <v>10</v>
      </c>
      <c r="BS917" s="19" cm="1">
        <f t="array" ref="BS917">INDEX($K:$P,ROW(),MATCH(BS$3,$K$2:$P$2,0))</f>
        <v>10</v>
      </c>
      <c r="BT917" s="19" cm="1">
        <f t="array" ref="BT917">INDEX($K:$P,ROW(),MATCH(BT$3,$K$2:$P$2,0))</f>
        <v>10</v>
      </c>
      <c r="BU917" s="19" cm="1">
        <f t="array" ref="BU917">INDEX($K:$P,ROW(),MATCH(BU$3,$K$2:$P$2,0))</f>
        <v>10</v>
      </c>
      <c r="BV917" s="19" cm="1">
        <f t="array" ref="BV917">INDEX($K:$P,ROW(),MATCH(BV$3,$K$2:$P$2,0))</f>
        <v>10</v>
      </c>
      <c r="BW917" s="19" cm="1">
        <f t="array" ref="BW917">INDEX($K:$P,ROW(),MATCH(BW$3,$K$2:$P$2,0))</f>
        <v>10</v>
      </c>
      <c r="BX917" s="19" cm="1">
        <f t="array" ref="BX917">INDEX($K:$P,ROW(),MATCH(BX$3,$K$2:$P$2,0))</f>
        <v>10</v>
      </c>
      <c r="BY917" s="19" cm="1">
        <f t="array" ref="BY917">INDEX($K:$P,ROW(),MATCH(BY$3,$K$2:$P$2,0))</f>
        <v>10</v>
      </c>
      <c r="BZ917" s="19" cm="1">
        <f t="array" ref="BZ917">INDEX($K:$P,ROW(),MATCH(BZ$3,$K$2:$P$2,0))</f>
        <v>10</v>
      </c>
      <c r="CA917" s="19" cm="1">
        <f t="array" ref="CA917">INDEX($K:$P,ROW(),MATCH(CA$3,$K$2:$P$2,0))</f>
        <v>10</v>
      </c>
      <c r="CB917" s="19" cm="1">
        <f t="array" ref="CB917">INDEX($K:$P,ROW(),MATCH(CB$3,$K$2:$P$2,0))</f>
        <v>10</v>
      </c>
      <c r="CC917" s="19" cm="1">
        <f t="array" ref="CC917">INDEX($K:$P,ROW(),MATCH(CC$3,$K$2:$P$2,0))</f>
        <v>10</v>
      </c>
      <c r="CD917" s="19" cm="1">
        <f t="array" ref="CD917">INDEX($K:$P,ROW(),MATCH(CD$3,$K$2:$P$2,0))</f>
        <v>10</v>
      </c>
      <c r="CE917" s="19" cm="1">
        <f t="array" ref="CE917">INDEX($K:$P,ROW(),MATCH(CE$3,$K$2:$P$2,0))</f>
        <v>10</v>
      </c>
      <c r="CF917" s="19" cm="1">
        <f t="array" ref="CF917">INDEX($K:$P,ROW(),MATCH(CF$3,$K$2:$P$2,0))</f>
        <v>10</v>
      </c>
      <c r="CG917" s="19" cm="1">
        <f t="array" ref="CG917">INDEX($K:$P,ROW(),MATCH(CG$3,$K$2:$P$2,0))</f>
        <v>10</v>
      </c>
      <c r="CH917" s="19" cm="1">
        <f t="array" ref="CH917">INDEX($K:$P,ROW(),MATCH(CH$3,$K$2:$P$2,0))</f>
        <v>10</v>
      </c>
      <c r="CI917" s="19" cm="1">
        <f t="array" ref="CI917">INDEX($K:$P,ROW(),MATCH(CI$3,$K$2:$P$2,0))</f>
        <v>10</v>
      </c>
      <c r="CJ917" s="19" cm="1">
        <f t="array" ref="CJ917">INDEX($K:$P,ROW(),MATCH(CJ$3,$K$2:$P$2,0))</f>
        <v>10</v>
      </c>
      <c r="CK917" s="19" cm="1">
        <f t="array" ref="CK917">INDEX($K:$P,ROW(),MATCH(CK$3,$K$2:$P$2,0))</f>
        <v>10</v>
      </c>
      <c r="CL917" s="19" cm="1">
        <f t="array" ref="CL917">INDEX($K:$P,ROW(),MATCH(CL$3,$K$2:$P$2,0))</f>
        <v>10</v>
      </c>
      <c r="CM917" s="19" t="e" cm="1">
        <f t="array" ref="CM917">INDEX($K:$P,ROW(),MATCH(CM$3,$K$2:$P$2,0))</f>
        <v>#N/A</v>
      </c>
      <c r="CN917" s="19" t="e" cm="1">
        <f t="array" ref="CN917">INDEX($K:$P,ROW(),MATCH(CN$3,$K$2:$P$2,0))</f>
        <v>#N/A</v>
      </c>
      <c r="CO917" s="19" t="e" cm="1">
        <f t="array" ref="CO917">INDEX($K:$P,ROW(),MATCH(CO$3,$K$2:$P$2,0))</f>
        <v>#N/A</v>
      </c>
      <c r="CP917" s="19" t="e" cm="1">
        <f t="array" ref="CP917">INDEX($K:$P,ROW(),MATCH(CP$3,$K$2:$P$2,0))</f>
        <v>#N/A</v>
      </c>
      <c r="CQ917" s="19" t="e" cm="1">
        <f t="array" ref="CQ917">INDEX($K:$P,ROW(),MATCH(CQ$3,$K$2:$P$2,0))</f>
        <v>#N/A</v>
      </c>
      <c r="CR917" s="19" t="e" cm="1">
        <f t="array" ref="CR917">INDEX($K:$P,ROW(),MATCH(CR$3,$K$2:$P$2,0))</f>
        <v>#N/A</v>
      </c>
      <c r="CS917" s="19" t="e" cm="1">
        <f t="array" ref="CS917">INDEX($K:$P,ROW(),MATCH(CS$3,$K$2:$P$2,0))</f>
        <v>#N/A</v>
      </c>
      <c r="CT917" s="19" t="e" cm="1">
        <f t="array" ref="CT917">INDEX($K:$P,ROW(),MATCH(CT$3,$K$2:$P$2,0))</f>
        <v>#N/A</v>
      </c>
      <c r="CU917" s="19" t="e" cm="1">
        <f t="array" ref="CU917">INDEX($K:$P,ROW(),MATCH(CU$3,$K$2:$P$2,0))</f>
        <v>#N/A</v>
      </c>
      <c r="CV917" s="19" t="e" cm="1">
        <f t="array" ref="CV917">INDEX($K:$P,ROW(),MATCH(CV$3,$K$2:$P$2,0))</f>
        <v>#N/A</v>
      </c>
      <c r="CW917" s="19" t="e" cm="1">
        <f t="array" ref="CW917">INDEX($K:$P,ROW(),MATCH(CW$3,$K$2:$P$2,0))</f>
        <v>#N/A</v>
      </c>
      <c r="CX917" s="19" t="e" cm="1">
        <f t="array" ref="CX917">INDEX($K:$P,ROW(),MATCH(CX$3,$K$2:$P$2,0))</f>
        <v>#N/A</v>
      </c>
      <c r="CY917" s="19" t="e" cm="1">
        <f t="array" ref="CY917">INDEX($K:$P,ROW(),MATCH(CY$3,$K$2:$P$2,0))</f>
        <v>#N/A</v>
      </c>
      <c r="CZ917" s="19" t="e" cm="1">
        <f t="array" ref="CZ917">INDEX($K:$P,ROW(),MATCH(CZ$3,$K$2:$P$2,0))</f>
        <v>#N/A</v>
      </c>
      <c r="DA917" s="19" t="e" cm="1">
        <f t="array" ref="DA917">INDEX($K:$P,ROW(),MATCH(DA$3,$K$2:$P$2,0))</f>
        <v>#N/A</v>
      </c>
      <c r="DB917" s="19" t="e" cm="1">
        <f t="array" ref="DB917">INDEX($K:$P,ROW(),MATCH(DB$3,$K$2:$P$2,0))</f>
        <v>#N/A</v>
      </c>
      <c r="DC917" s="19" t="e" cm="1">
        <f t="array" ref="DC917">INDEX($K:$P,ROW(),MATCH(DC$3,$K$2:$P$2,0))</f>
        <v>#N/A</v>
      </c>
      <c r="DD917" s="19" t="e" cm="1">
        <f t="array" ref="DD917">INDEX($K:$P,ROW(),MATCH(DD$3,$K$2:$P$2,0))</f>
        <v>#N/A</v>
      </c>
      <c r="DE917" s="19" t="e" cm="1">
        <f t="array" ref="DE917">INDEX($K:$P,ROW(),MATCH(DE$3,$K$2:$P$2,0))</f>
        <v>#N/A</v>
      </c>
      <c r="DF917" s="19" t="e" cm="1">
        <f t="array" ref="DF917">INDEX($K:$P,ROW(),MATCH(DF$3,$K$2:$P$2,0))</f>
        <v>#N/A</v>
      </c>
      <c r="DG917" s="19" t="e" cm="1">
        <f t="array" ref="DG917">INDEX($K:$P,ROW(),MATCH(DG$3,$K$2:$P$2,0))</f>
        <v>#N/A</v>
      </c>
      <c r="DH917" s="19" t="e" cm="1">
        <f t="array" ref="DH917">INDEX($K:$P,ROW(),MATCH(DH$3,$K$2:$P$2,0))</f>
        <v>#N/A</v>
      </c>
      <c r="DI917" s="19" t="e" cm="1">
        <f t="array" ref="DI917">INDEX($K:$P,ROW(),MATCH(DI$3,$K$2:$P$2,0))</f>
        <v>#N/A</v>
      </c>
      <c r="DJ917" s="19" t="e" cm="1">
        <f t="array" ref="DJ917">INDEX($K:$P,ROW(),MATCH(DJ$3,$K$2:$P$2,0))</f>
        <v>#N/A</v>
      </c>
      <c r="DK917" s="19" t="e" cm="1">
        <f t="array" ref="DK917">INDEX($K:$P,ROW(),MATCH(DK$3,$K$2:$P$2,0))</f>
        <v>#N/A</v>
      </c>
      <c r="DL917" s="19" t="e" cm="1">
        <f t="array" ref="DL917">INDEX($K:$P,ROW(),MATCH(DL$3,$K$2:$P$2,0))</f>
        <v>#N/A</v>
      </c>
    </row>
    <row r="918" spans="1:116" x14ac:dyDescent="0.4">
      <c r="D918" t="s">
        <v>815</v>
      </c>
      <c r="E918" s="8" t="str">
        <f t="shared" si="1251"/>
        <v>918 LISTSALE-PV</v>
      </c>
      <c r="G918" s="145" t="s">
        <v>806</v>
      </c>
      <c r="H918" s="31"/>
      <c r="I918" s="73"/>
      <c r="J918" s="73"/>
      <c r="K918" s="18">
        <v>10</v>
      </c>
      <c r="L918" s="18">
        <v>10</v>
      </c>
      <c r="M918" s="18">
        <v>10</v>
      </c>
      <c r="N918" s="18">
        <v>10</v>
      </c>
      <c r="O918" s="18">
        <v>10</v>
      </c>
      <c r="P918" s="18">
        <v>10</v>
      </c>
      <c r="R918" s="33"/>
      <c r="S918" s="19" cm="1">
        <f t="array" ref="S918">INDEX($K:$P,ROW(),MATCH(S$3,$K$2:$P$2,0))</f>
        <v>10</v>
      </c>
      <c r="T918" s="19" cm="1">
        <f t="array" ref="T918">INDEX($K:$P,ROW(),MATCH(T$3,$K$2:$P$2,0))</f>
        <v>10</v>
      </c>
      <c r="U918" s="19" cm="1">
        <f t="array" ref="U918">INDEX($K:$P,ROW(),MATCH(U$3,$K$2:$P$2,0))</f>
        <v>10</v>
      </c>
      <c r="V918" s="19" cm="1">
        <f t="array" ref="V918">INDEX($K:$P,ROW(),MATCH(V$3,$K$2:$P$2,0))</f>
        <v>10</v>
      </c>
      <c r="W918" s="19" cm="1">
        <f t="array" ref="W918">INDEX($K:$P,ROW(),MATCH(W$3,$K$2:$P$2,0))</f>
        <v>10</v>
      </c>
      <c r="X918" s="19" cm="1">
        <f t="array" ref="X918">INDEX($K:$P,ROW(),MATCH(X$3,$K$2:$P$2,0))</f>
        <v>10</v>
      </c>
      <c r="Y918" s="19" cm="1">
        <f t="array" ref="Y918">INDEX($K:$P,ROW(),MATCH(Y$3,$K$2:$P$2,0))</f>
        <v>10</v>
      </c>
      <c r="Z918" s="19" cm="1">
        <f t="array" ref="Z918">INDEX($K:$P,ROW(),MATCH(Z$3,$K$2:$P$2,0))</f>
        <v>10</v>
      </c>
      <c r="AA918" s="19" cm="1">
        <f t="array" ref="AA918">INDEX($K:$P,ROW(),MATCH(AA$3,$K$2:$P$2,0))</f>
        <v>10</v>
      </c>
      <c r="AB918" s="19" cm="1">
        <f t="array" ref="AB918">INDEX($K:$P,ROW(),MATCH(AB$3,$K$2:$P$2,0))</f>
        <v>10</v>
      </c>
      <c r="AC918" s="19" cm="1">
        <f t="array" ref="AC918">INDEX($K:$P,ROW(),MATCH(AC$3,$K$2:$P$2,0))</f>
        <v>10</v>
      </c>
      <c r="AD918" s="19" cm="1">
        <f t="array" ref="AD918">INDEX($K:$P,ROW(),MATCH(AD$3,$K$2:$P$2,0))</f>
        <v>10</v>
      </c>
      <c r="AE918" s="19" cm="1">
        <f t="array" ref="AE918">INDEX($K:$P,ROW(),MATCH(AE$3,$K$2:$P$2,0))</f>
        <v>10</v>
      </c>
      <c r="AF918" s="19" cm="1">
        <f t="array" ref="AF918">INDEX($K:$P,ROW(),MATCH(AF$3,$K$2:$P$2,0))</f>
        <v>10</v>
      </c>
      <c r="AG918" s="19" cm="1">
        <f t="array" ref="AG918">INDEX($K:$P,ROW(),MATCH(AG$3,$K$2:$P$2,0))</f>
        <v>10</v>
      </c>
      <c r="AH918" s="19" cm="1">
        <f t="array" ref="AH918">INDEX($K:$P,ROW(),MATCH(AH$3,$K$2:$P$2,0))</f>
        <v>10</v>
      </c>
      <c r="AI918" s="19" cm="1">
        <f t="array" ref="AI918">INDEX($K:$P,ROW(),MATCH(AI$3,$K$2:$P$2,0))</f>
        <v>10</v>
      </c>
      <c r="AJ918" s="19" cm="1">
        <f t="array" ref="AJ918">INDEX($K:$P,ROW(),MATCH(AJ$3,$K$2:$P$2,0))</f>
        <v>10</v>
      </c>
      <c r="AK918" s="19" cm="1">
        <f t="array" ref="AK918">INDEX($K:$P,ROW(),MATCH(AK$3,$K$2:$P$2,0))</f>
        <v>10</v>
      </c>
      <c r="AL918" s="19" cm="1">
        <f t="array" ref="AL918">INDEX($K:$P,ROW(),MATCH(AL$3,$K$2:$P$2,0))</f>
        <v>10</v>
      </c>
      <c r="AM918" s="19" cm="1">
        <f t="array" ref="AM918">INDEX($K:$P,ROW(),MATCH(AM$3,$K$2:$P$2,0))</f>
        <v>10</v>
      </c>
      <c r="AN918" s="19" cm="1">
        <f t="array" ref="AN918">INDEX($K:$P,ROW(),MATCH(AN$3,$K$2:$P$2,0))</f>
        <v>10</v>
      </c>
      <c r="AO918" s="19" cm="1">
        <f t="array" ref="AO918">INDEX($K:$P,ROW(),MATCH(AO$3,$K$2:$P$2,0))</f>
        <v>10</v>
      </c>
      <c r="AP918" s="19" cm="1">
        <f t="array" ref="AP918">INDEX($K:$P,ROW(),MATCH(AP$3,$K$2:$P$2,0))</f>
        <v>10</v>
      </c>
      <c r="AQ918" s="19" cm="1">
        <f t="array" ref="AQ918">INDEX($K:$P,ROW(),MATCH(AQ$3,$K$2:$P$2,0))</f>
        <v>10</v>
      </c>
      <c r="AR918" s="19" cm="1">
        <f t="array" ref="AR918">INDEX($K:$P,ROW(),MATCH(AR$3,$K$2:$P$2,0))</f>
        <v>10</v>
      </c>
      <c r="AS918" s="19" cm="1">
        <f t="array" ref="AS918">INDEX($K:$P,ROW(),MATCH(AS$3,$K$2:$P$2,0))</f>
        <v>10</v>
      </c>
      <c r="AT918" s="19" cm="1">
        <f t="array" ref="AT918">INDEX($K:$P,ROW(),MATCH(AT$3,$K$2:$P$2,0))</f>
        <v>10</v>
      </c>
      <c r="AU918" s="19" cm="1">
        <f t="array" ref="AU918">INDEX($K:$P,ROW(),MATCH(AU$3,$K$2:$P$2,0))</f>
        <v>10</v>
      </c>
      <c r="AV918" s="19" cm="1">
        <f t="array" ref="AV918">INDEX($K:$P,ROW(),MATCH(AV$3,$K$2:$P$2,0))</f>
        <v>10</v>
      </c>
      <c r="AW918" s="19" cm="1">
        <f t="array" ref="AW918">INDEX($K:$P,ROW(),MATCH(AW$3,$K$2:$P$2,0))</f>
        <v>10</v>
      </c>
      <c r="AX918" s="19" cm="1">
        <f t="array" ref="AX918">INDEX($K:$P,ROW(),MATCH(AX$3,$K$2:$P$2,0))</f>
        <v>10</v>
      </c>
      <c r="AY918" s="19" cm="1">
        <f t="array" ref="AY918">INDEX($K:$P,ROW(),MATCH(AY$3,$K$2:$P$2,0))</f>
        <v>10</v>
      </c>
      <c r="AZ918" s="19" cm="1">
        <f t="array" ref="AZ918">INDEX($K:$P,ROW(),MATCH(AZ$3,$K$2:$P$2,0))</f>
        <v>10</v>
      </c>
      <c r="BA918" s="19" cm="1">
        <f t="array" ref="BA918">INDEX($K:$P,ROW(),MATCH(BA$3,$K$2:$P$2,0))</f>
        <v>10</v>
      </c>
      <c r="BB918" s="19" cm="1">
        <f t="array" ref="BB918">INDEX($K:$P,ROW(),MATCH(BB$3,$K$2:$P$2,0))</f>
        <v>10</v>
      </c>
      <c r="BC918" s="19" cm="1">
        <f t="array" ref="BC918">INDEX($K:$P,ROW(),MATCH(BC$3,$K$2:$P$2,0))</f>
        <v>10</v>
      </c>
      <c r="BD918" s="19" cm="1">
        <f t="array" ref="BD918">INDEX($K:$P,ROW(),MATCH(BD$3,$K$2:$P$2,0))</f>
        <v>10</v>
      </c>
      <c r="BE918" s="19" cm="1">
        <f t="array" ref="BE918">INDEX($K:$P,ROW(),MATCH(BE$3,$K$2:$P$2,0))</f>
        <v>10</v>
      </c>
      <c r="BF918" s="19" cm="1">
        <f t="array" ref="BF918">INDEX($K:$P,ROW(),MATCH(BF$3,$K$2:$P$2,0))</f>
        <v>10</v>
      </c>
      <c r="BG918" s="19" cm="1">
        <f t="array" ref="BG918">INDEX($K:$P,ROW(),MATCH(BG$3,$K$2:$P$2,0))</f>
        <v>10</v>
      </c>
      <c r="BH918" s="19" cm="1">
        <f t="array" ref="BH918">INDEX($K:$P,ROW(),MATCH(BH$3,$K$2:$P$2,0))</f>
        <v>10</v>
      </c>
      <c r="BI918" s="19" cm="1">
        <f t="array" ref="BI918">INDEX($K:$P,ROW(),MATCH(BI$3,$K$2:$P$2,0))</f>
        <v>10</v>
      </c>
      <c r="BJ918" s="19" cm="1">
        <f t="array" ref="BJ918">INDEX($K:$P,ROW(),MATCH(BJ$3,$K$2:$P$2,0))</f>
        <v>10</v>
      </c>
      <c r="BK918" s="19" cm="1">
        <f t="array" ref="BK918">INDEX($K:$P,ROW(),MATCH(BK$3,$K$2:$P$2,0))</f>
        <v>10</v>
      </c>
      <c r="BL918" s="19" cm="1">
        <f t="array" ref="BL918">INDEX($K:$P,ROW(),MATCH(BL$3,$K$2:$P$2,0))</f>
        <v>10</v>
      </c>
      <c r="BM918" s="19" cm="1">
        <f t="array" ref="BM918">INDEX($K:$P,ROW(),MATCH(BM$3,$K$2:$P$2,0))</f>
        <v>10</v>
      </c>
      <c r="BN918" s="19" cm="1">
        <f t="array" ref="BN918">INDEX($K:$P,ROW(),MATCH(BN$3,$K$2:$P$2,0))</f>
        <v>10</v>
      </c>
      <c r="BO918" s="19" cm="1">
        <f t="array" ref="BO918">INDEX($K:$P,ROW(),MATCH(BO$3,$K$2:$P$2,0))</f>
        <v>10</v>
      </c>
      <c r="BP918" s="19" cm="1">
        <f t="array" ref="BP918">INDEX($K:$P,ROW(),MATCH(BP$3,$K$2:$P$2,0))</f>
        <v>10</v>
      </c>
      <c r="BQ918" s="19" cm="1">
        <f t="array" ref="BQ918">INDEX($K:$P,ROW(),MATCH(BQ$3,$K$2:$P$2,0))</f>
        <v>10</v>
      </c>
      <c r="BR918" s="19" cm="1">
        <f t="array" ref="BR918">INDEX($K:$P,ROW(),MATCH(BR$3,$K$2:$P$2,0))</f>
        <v>10</v>
      </c>
      <c r="BS918" s="19" cm="1">
        <f t="array" ref="BS918">INDEX($K:$P,ROW(),MATCH(BS$3,$K$2:$P$2,0))</f>
        <v>10</v>
      </c>
      <c r="BT918" s="19" cm="1">
        <f t="array" ref="BT918">INDEX($K:$P,ROW(),MATCH(BT$3,$K$2:$P$2,0))</f>
        <v>10</v>
      </c>
      <c r="BU918" s="19" cm="1">
        <f t="array" ref="BU918">INDEX($K:$P,ROW(),MATCH(BU$3,$K$2:$P$2,0))</f>
        <v>10</v>
      </c>
      <c r="BV918" s="19" cm="1">
        <f t="array" ref="BV918">INDEX($K:$P,ROW(),MATCH(BV$3,$K$2:$P$2,0))</f>
        <v>10</v>
      </c>
      <c r="BW918" s="19" cm="1">
        <f t="array" ref="BW918">INDEX($K:$P,ROW(),MATCH(BW$3,$K$2:$P$2,0))</f>
        <v>10</v>
      </c>
      <c r="BX918" s="19" cm="1">
        <f t="array" ref="BX918">INDEX($K:$P,ROW(),MATCH(BX$3,$K$2:$P$2,0))</f>
        <v>10</v>
      </c>
      <c r="BY918" s="19" cm="1">
        <f t="array" ref="BY918">INDEX($K:$P,ROW(),MATCH(BY$3,$K$2:$P$2,0))</f>
        <v>10</v>
      </c>
      <c r="BZ918" s="19" cm="1">
        <f t="array" ref="BZ918">INDEX($K:$P,ROW(),MATCH(BZ$3,$K$2:$P$2,0))</f>
        <v>10</v>
      </c>
      <c r="CA918" s="19" cm="1">
        <f t="array" ref="CA918">INDEX($K:$P,ROW(),MATCH(CA$3,$K$2:$P$2,0))</f>
        <v>10</v>
      </c>
      <c r="CB918" s="19" cm="1">
        <f t="array" ref="CB918">INDEX($K:$P,ROW(),MATCH(CB$3,$K$2:$P$2,0))</f>
        <v>10</v>
      </c>
      <c r="CC918" s="19" cm="1">
        <f t="array" ref="CC918">INDEX($K:$P,ROW(),MATCH(CC$3,$K$2:$P$2,0))</f>
        <v>10</v>
      </c>
      <c r="CD918" s="19" cm="1">
        <f t="array" ref="CD918">INDEX($K:$P,ROW(),MATCH(CD$3,$K$2:$P$2,0))</f>
        <v>10</v>
      </c>
      <c r="CE918" s="19" cm="1">
        <f t="array" ref="CE918">INDEX($K:$P,ROW(),MATCH(CE$3,$K$2:$P$2,0))</f>
        <v>10</v>
      </c>
      <c r="CF918" s="19" cm="1">
        <f t="array" ref="CF918">INDEX($K:$P,ROW(),MATCH(CF$3,$K$2:$P$2,0))</f>
        <v>10</v>
      </c>
      <c r="CG918" s="19" cm="1">
        <f t="array" ref="CG918">INDEX($K:$P,ROW(),MATCH(CG$3,$K$2:$P$2,0))</f>
        <v>10</v>
      </c>
      <c r="CH918" s="19" cm="1">
        <f t="array" ref="CH918">INDEX($K:$P,ROW(),MATCH(CH$3,$K$2:$P$2,0))</f>
        <v>10</v>
      </c>
      <c r="CI918" s="19" cm="1">
        <f t="array" ref="CI918">INDEX($K:$P,ROW(),MATCH(CI$3,$K$2:$P$2,0))</f>
        <v>10</v>
      </c>
      <c r="CJ918" s="19" cm="1">
        <f t="array" ref="CJ918">INDEX($K:$P,ROW(),MATCH(CJ$3,$K$2:$P$2,0))</f>
        <v>10</v>
      </c>
      <c r="CK918" s="19" cm="1">
        <f t="array" ref="CK918">INDEX($K:$P,ROW(),MATCH(CK$3,$K$2:$P$2,0))</f>
        <v>10</v>
      </c>
      <c r="CL918" s="19" cm="1">
        <f t="array" ref="CL918">INDEX($K:$P,ROW(),MATCH(CL$3,$K$2:$P$2,0))</f>
        <v>10</v>
      </c>
      <c r="CM918" s="19" t="e" cm="1">
        <f t="array" ref="CM918">INDEX($K:$P,ROW(),MATCH(CM$3,$K$2:$P$2,0))</f>
        <v>#N/A</v>
      </c>
      <c r="CN918" s="19" t="e" cm="1">
        <f t="array" ref="CN918">INDEX($K:$P,ROW(),MATCH(CN$3,$K$2:$P$2,0))</f>
        <v>#N/A</v>
      </c>
      <c r="CO918" s="19" t="e" cm="1">
        <f t="array" ref="CO918">INDEX($K:$P,ROW(),MATCH(CO$3,$K$2:$P$2,0))</f>
        <v>#N/A</v>
      </c>
      <c r="CP918" s="19" t="e" cm="1">
        <f t="array" ref="CP918">INDEX($K:$P,ROW(),MATCH(CP$3,$K$2:$P$2,0))</f>
        <v>#N/A</v>
      </c>
      <c r="CQ918" s="19" t="e" cm="1">
        <f t="array" ref="CQ918">INDEX($K:$P,ROW(),MATCH(CQ$3,$K$2:$P$2,0))</f>
        <v>#N/A</v>
      </c>
      <c r="CR918" s="19" t="e" cm="1">
        <f t="array" ref="CR918">INDEX($K:$P,ROW(),MATCH(CR$3,$K$2:$P$2,0))</f>
        <v>#N/A</v>
      </c>
      <c r="CS918" s="19" t="e" cm="1">
        <f t="array" ref="CS918">INDEX($K:$P,ROW(),MATCH(CS$3,$K$2:$P$2,0))</f>
        <v>#N/A</v>
      </c>
      <c r="CT918" s="19" t="e" cm="1">
        <f t="array" ref="CT918">INDEX($K:$P,ROW(),MATCH(CT$3,$K$2:$P$2,0))</f>
        <v>#N/A</v>
      </c>
      <c r="CU918" s="19" t="e" cm="1">
        <f t="array" ref="CU918">INDEX($K:$P,ROW(),MATCH(CU$3,$K$2:$P$2,0))</f>
        <v>#N/A</v>
      </c>
      <c r="CV918" s="19" t="e" cm="1">
        <f t="array" ref="CV918">INDEX($K:$P,ROW(),MATCH(CV$3,$K$2:$P$2,0))</f>
        <v>#N/A</v>
      </c>
      <c r="CW918" s="19" t="e" cm="1">
        <f t="array" ref="CW918">INDEX($K:$P,ROW(),MATCH(CW$3,$K$2:$P$2,0))</f>
        <v>#N/A</v>
      </c>
      <c r="CX918" s="19" t="e" cm="1">
        <f t="array" ref="CX918">INDEX($K:$P,ROW(),MATCH(CX$3,$K$2:$P$2,0))</f>
        <v>#N/A</v>
      </c>
      <c r="CY918" s="19" t="e" cm="1">
        <f t="array" ref="CY918">INDEX($K:$P,ROW(),MATCH(CY$3,$K$2:$P$2,0))</f>
        <v>#N/A</v>
      </c>
      <c r="CZ918" s="19" t="e" cm="1">
        <f t="array" ref="CZ918">INDEX($K:$P,ROW(),MATCH(CZ$3,$K$2:$P$2,0))</f>
        <v>#N/A</v>
      </c>
      <c r="DA918" s="19" t="e" cm="1">
        <f t="array" ref="DA918">INDEX($K:$P,ROW(),MATCH(DA$3,$K$2:$P$2,0))</f>
        <v>#N/A</v>
      </c>
      <c r="DB918" s="19" t="e" cm="1">
        <f t="array" ref="DB918">INDEX($K:$P,ROW(),MATCH(DB$3,$K$2:$P$2,0))</f>
        <v>#N/A</v>
      </c>
      <c r="DC918" s="19" t="e" cm="1">
        <f t="array" ref="DC918">INDEX($K:$P,ROW(),MATCH(DC$3,$K$2:$P$2,0))</f>
        <v>#N/A</v>
      </c>
      <c r="DD918" s="19" t="e" cm="1">
        <f t="array" ref="DD918">INDEX($K:$P,ROW(),MATCH(DD$3,$K$2:$P$2,0))</f>
        <v>#N/A</v>
      </c>
      <c r="DE918" s="19" t="e" cm="1">
        <f t="array" ref="DE918">INDEX($K:$P,ROW(),MATCH(DE$3,$K$2:$P$2,0))</f>
        <v>#N/A</v>
      </c>
      <c r="DF918" s="19" t="e" cm="1">
        <f t="array" ref="DF918">INDEX($K:$P,ROW(),MATCH(DF$3,$K$2:$P$2,0))</f>
        <v>#N/A</v>
      </c>
      <c r="DG918" s="19" t="e" cm="1">
        <f t="array" ref="DG918">INDEX($K:$P,ROW(),MATCH(DG$3,$K$2:$P$2,0))</f>
        <v>#N/A</v>
      </c>
      <c r="DH918" s="19" t="e" cm="1">
        <f t="array" ref="DH918">INDEX($K:$P,ROW(),MATCH(DH$3,$K$2:$P$2,0))</f>
        <v>#N/A</v>
      </c>
      <c r="DI918" s="19" t="e" cm="1">
        <f t="array" ref="DI918">INDEX($K:$P,ROW(),MATCH(DI$3,$K$2:$P$2,0))</f>
        <v>#N/A</v>
      </c>
      <c r="DJ918" s="19" t="e" cm="1">
        <f t="array" ref="DJ918">INDEX($K:$P,ROW(),MATCH(DJ$3,$K$2:$P$2,0))</f>
        <v>#N/A</v>
      </c>
      <c r="DK918" s="19" t="e" cm="1">
        <f t="array" ref="DK918">INDEX($K:$P,ROW(),MATCH(DK$3,$K$2:$P$2,0))</f>
        <v>#N/A</v>
      </c>
      <c r="DL918" s="19" t="e" cm="1">
        <f t="array" ref="DL918">INDEX($K:$P,ROW(),MATCH(DL$3,$K$2:$P$2,0))</f>
        <v>#N/A</v>
      </c>
    </row>
    <row r="919" spans="1:116" x14ac:dyDescent="0.4">
      <c r="D919" t="s">
        <v>815</v>
      </c>
      <c r="E919" s="8" t="str">
        <f t="shared" si="1251"/>
        <v>919 LISTSALE-PV</v>
      </c>
      <c r="G919" s="127"/>
      <c r="H919" s="31"/>
      <c r="I919" s="73"/>
      <c r="J919" s="73"/>
      <c r="K919" s="18"/>
      <c r="L919" s="18"/>
      <c r="M919" s="18"/>
      <c r="N919" s="18"/>
      <c r="O919" s="18"/>
      <c r="P919" s="18"/>
      <c r="R919" s="33"/>
      <c r="S919" s="19"/>
      <c r="T919" s="19"/>
      <c r="U919" s="19"/>
      <c r="V919" s="19"/>
      <c r="W919" s="19"/>
      <c r="X919" s="19"/>
      <c r="Y919" s="19"/>
      <c r="Z919" s="19"/>
      <c r="AA919" s="19"/>
      <c r="AB919" s="19"/>
      <c r="AC919" s="19"/>
      <c r="AD919" s="19"/>
      <c r="AE919" s="19"/>
      <c r="AF919" s="19"/>
      <c r="AG919" s="19"/>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c r="CK919" s="19"/>
      <c r="CL919" s="19"/>
      <c r="CM919" s="19"/>
      <c r="CN919" s="19"/>
      <c r="CO919" s="19"/>
      <c r="CP919" s="19"/>
      <c r="CQ919" s="19"/>
      <c r="CR919" s="19"/>
      <c r="CS919" s="19"/>
      <c r="CT919" s="19"/>
      <c r="CU919" s="19"/>
      <c r="CV919" s="19"/>
      <c r="CW919" s="19"/>
      <c r="CX919" s="19"/>
      <c r="CY919" s="19"/>
      <c r="CZ919" s="19"/>
      <c r="DA919" s="19"/>
      <c r="DB919" s="19"/>
      <c r="DC919" s="19"/>
      <c r="DD919" s="19"/>
      <c r="DE919" s="19"/>
      <c r="DF919" s="19"/>
      <c r="DG919" s="19"/>
      <c r="DH919" s="19"/>
      <c r="DI919" s="19"/>
      <c r="DJ919" s="19"/>
      <c r="DK919" s="19"/>
      <c r="DL919" s="19"/>
    </row>
    <row r="920" spans="1:116" x14ac:dyDescent="0.4">
      <c r="D920" t="s">
        <v>815</v>
      </c>
      <c r="E920" s="8" t="str">
        <f t="shared" si="1251"/>
        <v>920 LISTSALE-PV</v>
      </c>
      <c r="G920" s="127" t="s">
        <v>522</v>
      </c>
      <c r="H920" s="31"/>
      <c r="I920" s="73"/>
      <c r="J920" s="73"/>
      <c r="K920" s="18"/>
      <c r="L920" s="18"/>
      <c r="M920" s="18"/>
      <c r="N920" s="18"/>
      <c r="O920" s="18"/>
      <c r="P920" s="18"/>
      <c r="R920" s="33"/>
      <c r="S920" s="19"/>
      <c r="T920" s="19"/>
      <c r="U920" s="19"/>
      <c r="V920" s="19"/>
      <c r="W920" s="19"/>
      <c r="X920" s="19"/>
      <c r="Y920" s="19"/>
      <c r="Z920" s="19"/>
      <c r="AA920" s="19"/>
      <c r="AB920" s="19"/>
      <c r="AC920" s="19"/>
      <c r="AD920" s="19"/>
      <c r="AE920" s="19"/>
      <c r="AF920" s="19"/>
      <c r="AG920" s="19"/>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c r="CK920" s="19"/>
      <c r="CL920" s="19"/>
      <c r="CM920" s="19"/>
      <c r="CN920" s="19"/>
      <c r="CO920" s="19"/>
      <c r="CP920" s="19"/>
      <c r="CQ920" s="19"/>
      <c r="CR920" s="19"/>
      <c r="CS920" s="19"/>
      <c r="CT920" s="19"/>
      <c r="CU920" s="19"/>
      <c r="CV920" s="19"/>
      <c r="CW920" s="19"/>
      <c r="CX920" s="19"/>
      <c r="CY920" s="19"/>
      <c r="CZ920" s="19"/>
      <c r="DA920" s="19"/>
      <c r="DB920" s="19"/>
      <c r="DC920" s="19"/>
      <c r="DD920" s="19"/>
      <c r="DE920" s="19"/>
      <c r="DF920" s="19"/>
      <c r="DG920" s="19"/>
      <c r="DH920" s="19"/>
      <c r="DI920" s="19"/>
      <c r="DJ920" s="19"/>
      <c r="DK920" s="19"/>
      <c r="DL920" s="19"/>
    </row>
    <row r="921" spans="1:116" x14ac:dyDescent="0.4">
      <c r="D921" t="s">
        <v>815</v>
      </c>
      <c r="E921" s="8" t="str">
        <f t="shared" si="1251"/>
        <v>921 LISTSALE-PV</v>
      </c>
      <c r="G921" s="158" t="s">
        <v>519</v>
      </c>
      <c r="H921" s="31"/>
      <c r="I921" s="73"/>
      <c r="J921" s="73"/>
      <c r="K921" s="23">
        <f ca="1">SUMIF($3:$3,K$2,921:921)</f>
        <v>-120000</v>
      </c>
      <c r="L921" s="23">
        <f ca="1">SUMIF($3:$3,L$2,921:921)</f>
        <v>-120000</v>
      </c>
      <c r="M921" s="23">
        <f ca="1">SUMIF($3:$3,M$2,921:921)</f>
        <v>-120000</v>
      </c>
      <c r="N921" s="23">
        <f ca="1">SUMIF($3:$3,N$2,921:921)</f>
        <v>-120000</v>
      </c>
      <c r="O921" s="23">
        <f ca="1">SUMIF($3:$3,O$2,921:921)</f>
        <v>-120000</v>
      </c>
      <c r="P921" s="23">
        <f ca="1">SUMIF($3:$3,P$2,921:921)</f>
        <v>-120000</v>
      </c>
      <c r="R921" s="33"/>
      <c r="S921" s="24">
        <f ca="1">-+S891*S914</f>
        <v>-10000</v>
      </c>
      <c r="T921" s="24">
        <f t="shared" ref="T921:CE921" ca="1" si="1252">-+T891*T914</f>
        <v>-10000</v>
      </c>
      <c r="U921" s="24">
        <f t="shared" ca="1" si="1252"/>
        <v>-10000</v>
      </c>
      <c r="V921" s="24">
        <f t="shared" ca="1" si="1252"/>
        <v>-10000</v>
      </c>
      <c r="W921" s="24">
        <f t="shared" ca="1" si="1252"/>
        <v>-10000</v>
      </c>
      <c r="X921" s="24">
        <f t="shared" ca="1" si="1252"/>
        <v>-10000</v>
      </c>
      <c r="Y921" s="24">
        <f t="shared" ca="1" si="1252"/>
        <v>-10000</v>
      </c>
      <c r="Z921" s="24">
        <f t="shared" ca="1" si="1252"/>
        <v>-10000</v>
      </c>
      <c r="AA921" s="24">
        <f t="shared" ca="1" si="1252"/>
        <v>-10000</v>
      </c>
      <c r="AB921" s="24">
        <f t="shared" ca="1" si="1252"/>
        <v>-10000</v>
      </c>
      <c r="AC921" s="24">
        <f t="shared" ca="1" si="1252"/>
        <v>-10000</v>
      </c>
      <c r="AD921" s="24">
        <f t="shared" ca="1" si="1252"/>
        <v>-10000</v>
      </c>
      <c r="AE921" s="24">
        <f t="shared" ca="1" si="1252"/>
        <v>-10000</v>
      </c>
      <c r="AF921" s="24">
        <f t="shared" ca="1" si="1252"/>
        <v>-10000</v>
      </c>
      <c r="AG921" s="24">
        <f t="shared" ca="1" si="1252"/>
        <v>-10000</v>
      </c>
      <c r="AH921" s="24">
        <f t="shared" ca="1" si="1252"/>
        <v>-10000</v>
      </c>
      <c r="AI921" s="24">
        <f t="shared" ca="1" si="1252"/>
        <v>-10000</v>
      </c>
      <c r="AJ921" s="24">
        <f t="shared" ca="1" si="1252"/>
        <v>-10000</v>
      </c>
      <c r="AK921" s="24">
        <f t="shared" ca="1" si="1252"/>
        <v>-10000</v>
      </c>
      <c r="AL921" s="24">
        <f t="shared" ca="1" si="1252"/>
        <v>-10000</v>
      </c>
      <c r="AM921" s="24">
        <f t="shared" ca="1" si="1252"/>
        <v>-10000</v>
      </c>
      <c r="AN921" s="24">
        <f t="shared" ca="1" si="1252"/>
        <v>-10000</v>
      </c>
      <c r="AO921" s="24">
        <f t="shared" ca="1" si="1252"/>
        <v>-10000</v>
      </c>
      <c r="AP921" s="24">
        <f t="shared" ca="1" si="1252"/>
        <v>-10000</v>
      </c>
      <c r="AQ921" s="24">
        <f t="shared" ca="1" si="1252"/>
        <v>-10000</v>
      </c>
      <c r="AR921" s="24">
        <f t="shared" ca="1" si="1252"/>
        <v>-10000</v>
      </c>
      <c r="AS921" s="24">
        <f t="shared" ca="1" si="1252"/>
        <v>-10000</v>
      </c>
      <c r="AT921" s="24">
        <f t="shared" ca="1" si="1252"/>
        <v>-10000</v>
      </c>
      <c r="AU921" s="24">
        <f t="shared" ca="1" si="1252"/>
        <v>-10000</v>
      </c>
      <c r="AV921" s="24">
        <f t="shared" ca="1" si="1252"/>
        <v>-10000</v>
      </c>
      <c r="AW921" s="24">
        <f t="shared" ca="1" si="1252"/>
        <v>-10000</v>
      </c>
      <c r="AX921" s="24">
        <f t="shared" ca="1" si="1252"/>
        <v>-10000</v>
      </c>
      <c r="AY921" s="24">
        <f t="shared" ca="1" si="1252"/>
        <v>-10000</v>
      </c>
      <c r="AZ921" s="24">
        <f t="shared" ca="1" si="1252"/>
        <v>-10000</v>
      </c>
      <c r="BA921" s="24">
        <f t="shared" ca="1" si="1252"/>
        <v>-10000</v>
      </c>
      <c r="BB921" s="24">
        <f t="shared" ca="1" si="1252"/>
        <v>-10000</v>
      </c>
      <c r="BC921" s="24">
        <f t="shared" ca="1" si="1252"/>
        <v>-10000</v>
      </c>
      <c r="BD921" s="24">
        <f t="shared" ca="1" si="1252"/>
        <v>-10000</v>
      </c>
      <c r="BE921" s="24">
        <f t="shared" ca="1" si="1252"/>
        <v>-10000</v>
      </c>
      <c r="BF921" s="24">
        <f t="shared" ca="1" si="1252"/>
        <v>-10000</v>
      </c>
      <c r="BG921" s="24">
        <f t="shared" ca="1" si="1252"/>
        <v>-10000</v>
      </c>
      <c r="BH921" s="24">
        <f t="shared" ca="1" si="1252"/>
        <v>-10000</v>
      </c>
      <c r="BI921" s="24">
        <f t="shared" ca="1" si="1252"/>
        <v>-10000</v>
      </c>
      <c r="BJ921" s="24">
        <f t="shared" ca="1" si="1252"/>
        <v>-10000</v>
      </c>
      <c r="BK921" s="24">
        <f t="shared" ca="1" si="1252"/>
        <v>-10000</v>
      </c>
      <c r="BL921" s="24">
        <f t="shared" ca="1" si="1252"/>
        <v>-10000</v>
      </c>
      <c r="BM921" s="24">
        <f t="shared" ca="1" si="1252"/>
        <v>-10000</v>
      </c>
      <c r="BN921" s="24">
        <f t="shared" ca="1" si="1252"/>
        <v>-10000</v>
      </c>
      <c r="BO921" s="24">
        <f t="shared" ca="1" si="1252"/>
        <v>-10000</v>
      </c>
      <c r="BP921" s="24">
        <f t="shared" ca="1" si="1252"/>
        <v>-10000</v>
      </c>
      <c r="BQ921" s="24">
        <f t="shared" ca="1" si="1252"/>
        <v>-10000</v>
      </c>
      <c r="BR921" s="24">
        <f t="shared" ca="1" si="1252"/>
        <v>-10000</v>
      </c>
      <c r="BS921" s="24">
        <f t="shared" ca="1" si="1252"/>
        <v>-10000</v>
      </c>
      <c r="BT921" s="24">
        <f t="shared" ca="1" si="1252"/>
        <v>-10000</v>
      </c>
      <c r="BU921" s="24">
        <f t="shared" ca="1" si="1252"/>
        <v>-10000</v>
      </c>
      <c r="BV921" s="24">
        <f t="shared" ca="1" si="1252"/>
        <v>-10000</v>
      </c>
      <c r="BW921" s="24">
        <f t="shared" ca="1" si="1252"/>
        <v>-10000</v>
      </c>
      <c r="BX921" s="24">
        <f t="shared" ca="1" si="1252"/>
        <v>-10000</v>
      </c>
      <c r="BY921" s="24">
        <f t="shared" ca="1" si="1252"/>
        <v>-10000</v>
      </c>
      <c r="BZ921" s="24">
        <f t="shared" ca="1" si="1252"/>
        <v>-10000</v>
      </c>
      <c r="CA921" s="24">
        <f t="shared" ca="1" si="1252"/>
        <v>-10000</v>
      </c>
      <c r="CB921" s="24">
        <f t="shared" ca="1" si="1252"/>
        <v>-10000</v>
      </c>
      <c r="CC921" s="24">
        <f t="shared" ca="1" si="1252"/>
        <v>-10000</v>
      </c>
      <c r="CD921" s="24">
        <f t="shared" ca="1" si="1252"/>
        <v>-10000</v>
      </c>
      <c r="CE921" s="24">
        <f t="shared" ca="1" si="1252"/>
        <v>-10000</v>
      </c>
      <c r="CF921" s="24">
        <f t="shared" ref="CF921:DL921" ca="1" si="1253">-+CF891*CF914</f>
        <v>-10000</v>
      </c>
      <c r="CG921" s="24">
        <f t="shared" ca="1" si="1253"/>
        <v>-10000</v>
      </c>
      <c r="CH921" s="24">
        <f t="shared" ca="1" si="1253"/>
        <v>-10000</v>
      </c>
      <c r="CI921" s="24">
        <f t="shared" ca="1" si="1253"/>
        <v>-10000</v>
      </c>
      <c r="CJ921" s="24">
        <f t="shared" ca="1" si="1253"/>
        <v>-10000</v>
      </c>
      <c r="CK921" s="24">
        <f t="shared" ca="1" si="1253"/>
        <v>-10000</v>
      </c>
      <c r="CL921" s="24">
        <f t="shared" ca="1" si="1253"/>
        <v>-10000</v>
      </c>
      <c r="CM921" s="24" t="e">
        <f t="shared" ca="1" si="1253"/>
        <v>#N/A</v>
      </c>
      <c r="CN921" s="24" t="e">
        <f t="shared" ca="1" si="1253"/>
        <v>#N/A</v>
      </c>
      <c r="CO921" s="24" t="e">
        <f t="shared" ca="1" si="1253"/>
        <v>#N/A</v>
      </c>
      <c r="CP921" s="24" t="e">
        <f t="shared" ca="1" si="1253"/>
        <v>#N/A</v>
      </c>
      <c r="CQ921" s="24" t="e">
        <f t="shared" ca="1" si="1253"/>
        <v>#N/A</v>
      </c>
      <c r="CR921" s="24" t="e">
        <f t="shared" ca="1" si="1253"/>
        <v>#N/A</v>
      </c>
      <c r="CS921" s="24" t="e">
        <f t="shared" ca="1" si="1253"/>
        <v>#N/A</v>
      </c>
      <c r="CT921" s="24" t="e">
        <f t="shared" ca="1" si="1253"/>
        <v>#N/A</v>
      </c>
      <c r="CU921" s="24" t="e">
        <f t="shared" ca="1" si="1253"/>
        <v>#N/A</v>
      </c>
      <c r="CV921" s="24" t="e">
        <f t="shared" ca="1" si="1253"/>
        <v>#N/A</v>
      </c>
      <c r="CW921" s="24" t="e">
        <f t="shared" ca="1" si="1253"/>
        <v>#N/A</v>
      </c>
      <c r="CX921" s="24" t="e">
        <f t="shared" ca="1" si="1253"/>
        <v>#N/A</v>
      </c>
      <c r="CY921" s="24" t="e">
        <f t="shared" ca="1" si="1253"/>
        <v>#N/A</v>
      </c>
      <c r="CZ921" s="24" t="e">
        <f t="shared" ca="1" si="1253"/>
        <v>#N/A</v>
      </c>
      <c r="DA921" s="24" t="e">
        <f t="shared" ca="1" si="1253"/>
        <v>#N/A</v>
      </c>
      <c r="DB921" s="24" t="e">
        <f t="shared" ca="1" si="1253"/>
        <v>#N/A</v>
      </c>
      <c r="DC921" s="24" t="e">
        <f t="shared" ca="1" si="1253"/>
        <v>#N/A</v>
      </c>
      <c r="DD921" s="24" t="e">
        <f t="shared" ca="1" si="1253"/>
        <v>#N/A</v>
      </c>
      <c r="DE921" s="24" t="e">
        <f t="shared" ca="1" si="1253"/>
        <v>#N/A</v>
      </c>
      <c r="DF921" s="24" t="e">
        <f t="shared" ca="1" si="1253"/>
        <v>#N/A</v>
      </c>
      <c r="DG921" s="24" t="e">
        <f t="shared" ca="1" si="1253"/>
        <v>#N/A</v>
      </c>
      <c r="DH921" s="24" t="e">
        <f t="shared" ca="1" si="1253"/>
        <v>#N/A</v>
      </c>
      <c r="DI921" s="24" t="e">
        <f t="shared" ca="1" si="1253"/>
        <v>#N/A</v>
      </c>
      <c r="DJ921" s="24" t="e">
        <f t="shared" ca="1" si="1253"/>
        <v>#N/A</v>
      </c>
      <c r="DK921" s="24" t="e">
        <f t="shared" ca="1" si="1253"/>
        <v>#N/A</v>
      </c>
      <c r="DL921" s="24" t="e">
        <f t="shared" ca="1" si="1253"/>
        <v>#N/A</v>
      </c>
    </row>
    <row r="922" spans="1:116" x14ac:dyDescent="0.4">
      <c r="D922" t="s">
        <v>815</v>
      </c>
      <c r="E922" s="8" t="str">
        <f t="shared" si="1251"/>
        <v>922 LISTSALE-PV</v>
      </c>
      <c r="G922" s="158" t="s">
        <v>520</v>
      </c>
      <c r="H922" s="31"/>
      <c r="I922" s="73"/>
      <c r="J922" s="73"/>
      <c r="K922" s="23">
        <f ca="1">SUMIF($3:$3,K$2,922:922)</f>
        <v>-120000</v>
      </c>
      <c r="L922" s="23">
        <f ca="1">SUMIF($3:$3,L$2,922:922)</f>
        <v>-120000</v>
      </c>
      <c r="M922" s="23">
        <f ca="1">SUMIF($3:$3,M$2,922:922)</f>
        <v>-120000</v>
      </c>
      <c r="N922" s="23">
        <f ca="1">SUMIF($3:$3,N$2,922:922)</f>
        <v>-120000</v>
      </c>
      <c r="O922" s="23">
        <f ca="1">SUMIF($3:$3,O$2,922:922)</f>
        <v>-120000</v>
      </c>
      <c r="P922" s="23">
        <f ca="1">SUMIF($3:$3,P$2,922:922)</f>
        <v>-120000</v>
      </c>
      <c r="R922" s="33"/>
      <c r="S922" s="24">
        <f ca="1">-+S892*S915</f>
        <v>-10000</v>
      </c>
      <c r="T922" s="24">
        <f t="shared" ref="T922:CE922" ca="1" si="1254">-+T892*T915</f>
        <v>-10000</v>
      </c>
      <c r="U922" s="24">
        <f t="shared" ca="1" si="1254"/>
        <v>-10000</v>
      </c>
      <c r="V922" s="24">
        <f t="shared" ca="1" si="1254"/>
        <v>-10000</v>
      </c>
      <c r="W922" s="24">
        <f t="shared" ca="1" si="1254"/>
        <v>-10000</v>
      </c>
      <c r="X922" s="24">
        <f t="shared" ca="1" si="1254"/>
        <v>-10000</v>
      </c>
      <c r="Y922" s="24">
        <f t="shared" ca="1" si="1254"/>
        <v>-10000</v>
      </c>
      <c r="Z922" s="24">
        <f t="shared" ca="1" si="1254"/>
        <v>-10000</v>
      </c>
      <c r="AA922" s="24">
        <f t="shared" ca="1" si="1254"/>
        <v>-10000</v>
      </c>
      <c r="AB922" s="24">
        <f t="shared" ca="1" si="1254"/>
        <v>-10000</v>
      </c>
      <c r="AC922" s="24">
        <f t="shared" ca="1" si="1254"/>
        <v>-10000</v>
      </c>
      <c r="AD922" s="24">
        <f t="shared" ca="1" si="1254"/>
        <v>-10000</v>
      </c>
      <c r="AE922" s="24">
        <f t="shared" ca="1" si="1254"/>
        <v>-10000</v>
      </c>
      <c r="AF922" s="24">
        <f t="shared" ca="1" si="1254"/>
        <v>-10000</v>
      </c>
      <c r="AG922" s="24">
        <f t="shared" ca="1" si="1254"/>
        <v>-10000</v>
      </c>
      <c r="AH922" s="24">
        <f t="shared" ca="1" si="1254"/>
        <v>-10000</v>
      </c>
      <c r="AI922" s="24">
        <f t="shared" ca="1" si="1254"/>
        <v>-10000</v>
      </c>
      <c r="AJ922" s="24">
        <f t="shared" ca="1" si="1254"/>
        <v>-10000</v>
      </c>
      <c r="AK922" s="24">
        <f t="shared" ca="1" si="1254"/>
        <v>-10000</v>
      </c>
      <c r="AL922" s="24">
        <f t="shared" ca="1" si="1254"/>
        <v>-10000</v>
      </c>
      <c r="AM922" s="24">
        <f t="shared" ca="1" si="1254"/>
        <v>-10000</v>
      </c>
      <c r="AN922" s="24">
        <f t="shared" ca="1" si="1254"/>
        <v>-10000</v>
      </c>
      <c r="AO922" s="24">
        <f t="shared" ca="1" si="1254"/>
        <v>-10000</v>
      </c>
      <c r="AP922" s="24">
        <f t="shared" ca="1" si="1254"/>
        <v>-10000</v>
      </c>
      <c r="AQ922" s="24">
        <f t="shared" ca="1" si="1254"/>
        <v>-10000</v>
      </c>
      <c r="AR922" s="24">
        <f t="shared" ca="1" si="1254"/>
        <v>-10000</v>
      </c>
      <c r="AS922" s="24">
        <f t="shared" ca="1" si="1254"/>
        <v>-10000</v>
      </c>
      <c r="AT922" s="24">
        <f t="shared" ca="1" si="1254"/>
        <v>-10000</v>
      </c>
      <c r="AU922" s="24">
        <f t="shared" ca="1" si="1254"/>
        <v>-10000</v>
      </c>
      <c r="AV922" s="24">
        <f t="shared" ca="1" si="1254"/>
        <v>-10000</v>
      </c>
      <c r="AW922" s="24">
        <f t="shared" ca="1" si="1254"/>
        <v>-10000</v>
      </c>
      <c r="AX922" s="24">
        <f t="shared" ca="1" si="1254"/>
        <v>-10000</v>
      </c>
      <c r="AY922" s="24">
        <f t="shared" ca="1" si="1254"/>
        <v>-10000</v>
      </c>
      <c r="AZ922" s="24">
        <f t="shared" ca="1" si="1254"/>
        <v>-10000</v>
      </c>
      <c r="BA922" s="24">
        <f t="shared" ca="1" si="1254"/>
        <v>-10000</v>
      </c>
      <c r="BB922" s="24">
        <f t="shared" ca="1" si="1254"/>
        <v>-10000</v>
      </c>
      <c r="BC922" s="24">
        <f t="shared" ca="1" si="1254"/>
        <v>-10000</v>
      </c>
      <c r="BD922" s="24">
        <f t="shared" ca="1" si="1254"/>
        <v>-10000</v>
      </c>
      <c r="BE922" s="24">
        <f t="shared" ca="1" si="1254"/>
        <v>-10000</v>
      </c>
      <c r="BF922" s="24">
        <f t="shared" ca="1" si="1254"/>
        <v>-10000</v>
      </c>
      <c r="BG922" s="24">
        <f t="shared" ca="1" si="1254"/>
        <v>-10000</v>
      </c>
      <c r="BH922" s="24">
        <f t="shared" ca="1" si="1254"/>
        <v>-10000</v>
      </c>
      <c r="BI922" s="24">
        <f t="shared" ca="1" si="1254"/>
        <v>-10000</v>
      </c>
      <c r="BJ922" s="24">
        <f t="shared" ca="1" si="1254"/>
        <v>-10000</v>
      </c>
      <c r="BK922" s="24">
        <f t="shared" ca="1" si="1254"/>
        <v>-10000</v>
      </c>
      <c r="BL922" s="24">
        <f t="shared" ca="1" si="1254"/>
        <v>-10000</v>
      </c>
      <c r="BM922" s="24">
        <f t="shared" ca="1" si="1254"/>
        <v>-10000</v>
      </c>
      <c r="BN922" s="24">
        <f t="shared" ca="1" si="1254"/>
        <v>-10000</v>
      </c>
      <c r="BO922" s="24">
        <f t="shared" ca="1" si="1254"/>
        <v>-10000</v>
      </c>
      <c r="BP922" s="24">
        <f t="shared" ca="1" si="1254"/>
        <v>-10000</v>
      </c>
      <c r="BQ922" s="24">
        <f t="shared" ca="1" si="1254"/>
        <v>-10000</v>
      </c>
      <c r="BR922" s="24">
        <f t="shared" ca="1" si="1254"/>
        <v>-10000</v>
      </c>
      <c r="BS922" s="24">
        <f t="shared" ca="1" si="1254"/>
        <v>-10000</v>
      </c>
      <c r="BT922" s="24">
        <f t="shared" ca="1" si="1254"/>
        <v>-10000</v>
      </c>
      <c r="BU922" s="24">
        <f t="shared" ca="1" si="1254"/>
        <v>-10000</v>
      </c>
      <c r="BV922" s="24">
        <f t="shared" ca="1" si="1254"/>
        <v>-10000</v>
      </c>
      <c r="BW922" s="24">
        <f t="shared" ca="1" si="1254"/>
        <v>-10000</v>
      </c>
      <c r="BX922" s="24">
        <f t="shared" ca="1" si="1254"/>
        <v>-10000</v>
      </c>
      <c r="BY922" s="24">
        <f t="shared" ca="1" si="1254"/>
        <v>-10000</v>
      </c>
      <c r="BZ922" s="24">
        <f t="shared" ca="1" si="1254"/>
        <v>-10000</v>
      </c>
      <c r="CA922" s="24">
        <f t="shared" ca="1" si="1254"/>
        <v>-10000</v>
      </c>
      <c r="CB922" s="24">
        <f t="shared" ca="1" si="1254"/>
        <v>-10000</v>
      </c>
      <c r="CC922" s="24">
        <f t="shared" ca="1" si="1254"/>
        <v>-10000</v>
      </c>
      <c r="CD922" s="24">
        <f t="shared" ca="1" si="1254"/>
        <v>-10000</v>
      </c>
      <c r="CE922" s="24">
        <f t="shared" ca="1" si="1254"/>
        <v>-10000</v>
      </c>
      <c r="CF922" s="24">
        <f t="shared" ref="CF922:DL922" ca="1" si="1255">-+CF892*CF915</f>
        <v>-10000</v>
      </c>
      <c r="CG922" s="24">
        <f t="shared" ca="1" si="1255"/>
        <v>-10000</v>
      </c>
      <c r="CH922" s="24">
        <f t="shared" ca="1" si="1255"/>
        <v>-10000</v>
      </c>
      <c r="CI922" s="24">
        <f t="shared" ca="1" si="1255"/>
        <v>-10000</v>
      </c>
      <c r="CJ922" s="24">
        <f t="shared" ca="1" si="1255"/>
        <v>-10000</v>
      </c>
      <c r="CK922" s="24">
        <f t="shared" ca="1" si="1255"/>
        <v>-10000</v>
      </c>
      <c r="CL922" s="24">
        <f t="shared" ca="1" si="1255"/>
        <v>-10000</v>
      </c>
      <c r="CM922" s="24" t="e">
        <f t="shared" ca="1" si="1255"/>
        <v>#N/A</v>
      </c>
      <c r="CN922" s="24" t="e">
        <f t="shared" ca="1" si="1255"/>
        <v>#N/A</v>
      </c>
      <c r="CO922" s="24" t="e">
        <f t="shared" ca="1" si="1255"/>
        <v>#N/A</v>
      </c>
      <c r="CP922" s="24" t="e">
        <f t="shared" ca="1" si="1255"/>
        <v>#N/A</v>
      </c>
      <c r="CQ922" s="24" t="e">
        <f t="shared" ca="1" si="1255"/>
        <v>#N/A</v>
      </c>
      <c r="CR922" s="24" t="e">
        <f t="shared" ca="1" si="1255"/>
        <v>#N/A</v>
      </c>
      <c r="CS922" s="24" t="e">
        <f t="shared" ca="1" si="1255"/>
        <v>#N/A</v>
      </c>
      <c r="CT922" s="24" t="e">
        <f t="shared" ca="1" si="1255"/>
        <v>#N/A</v>
      </c>
      <c r="CU922" s="24" t="e">
        <f t="shared" ca="1" si="1255"/>
        <v>#N/A</v>
      </c>
      <c r="CV922" s="24" t="e">
        <f t="shared" ca="1" si="1255"/>
        <v>#N/A</v>
      </c>
      <c r="CW922" s="24" t="e">
        <f t="shared" ca="1" si="1255"/>
        <v>#N/A</v>
      </c>
      <c r="CX922" s="24" t="e">
        <f t="shared" ca="1" si="1255"/>
        <v>#N/A</v>
      </c>
      <c r="CY922" s="24" t="e">
        <f t="shared" ca="1" si="1255"/>
        <v>#N/A</v>
      </c>
      <c r="CZ922" s="24" t="e">
        <f t="shared" ca="1" si="1255"/>
        <v>#N/A</v>
      </c>
      <c r="DA922" s="24" t="e">
        <f t="shared" ca="1" si="1255"/>
        <v>#N/A</v>
      </c>
      <c r="DB922" s="24" t="e">
        <f t="shared" ca="1" si="1255"/>
        <v>#N/A</v>
      </c>
      <c r="DC922" s="24" t="e">
        <f t="shared" ca="1" si="1255"/>
        <v>#N/A</v>
      </c>
      <c r="DD922" s="24" t="e">
        <f t="shared" ca="1" si="1255"/>
        <v>#N/A</v>
      </c>
      <c r="DE922" s="24" t="e">
        <f t="shared" ca="1" si="1255"/>
        <v>#N/A</v>
      </c>
      <c r="DF922" s="24" t="e">
        <f t="shared" ca="1" si="1255"/>
        <v>#N/A</v>
      </c>
      <c r="DG922" s="24" t="e">
        <f t="shared" ca="1" si="1255"/>
        <v>#N/A</v>
      </c>
      <c r="DH922" s="24" t="e">
        <f t="shared" ca="1" si="1255"/>
        <v>#N/A</v>
      </c>
      <c r="DI922" s="24" t="e">
        <f t="shared" ca="1" si="1255"/>
        <v>#N/A</v>
      </c>
      <c r="DJ922" s="24" t="e">
        <f t="shared" ca="1" si="1255"/>
        <v>#N/A</v>
      </c>
      <c r="DK922" s="24" t="e">
        <f t="shared" ca="1" si="1255"/>
        <v>#N/A</v>
      </c>
      <c r="DL922" s="24" t="e">
        <f t="shared" ca="1" si="1255"/>
        <v>#N/A</v>
      </c>
    </row>
    <row r="923" spans="1:116" x14ac:dyDescent="0.4">
      <c r="D923" t="s">
        <v>815</v>
      </c>
      <c r="E923" s="8" t="str">
        <f t="shared" si="1251"/>
        <v>923 LISTSALE-PV</v>
      </c>
      <c r="G923" s="158" t="s">
        <v>804</v>
      </c>
      <c r="H923" s="31"/>
      <c r="I923" s="73"/>
      <c r="J923" s="73"/>
      <c r="K923" s="23">
        <f ca="1">SUMIF($3:$3,K$2,923:923)</f>
        <v>-60000</v>
      </c>
      <c r="L923" s="23">
        <f ca="1">SUMIF($3:$3,L$2,923:923)</f>
        <v>-60000</v>
      </c>
      <c r="M923" s="23">
        <f ca="1">SUMIF($3:$3,M$2,923:923)</f>
        <v>-60000</v>
      </c>
      <c r="N923" s="23">
        <f ca="1">SUMIF($3:$3,N$2,923:923)</f>
        <v>-60000</v>
      </c>
      <c r="O923" s="23">
        <f ca="1">SUMIF($3:$3,O$2,923:923)</f>
        <v>-60000</v>
      </c>
      <c r="P923" s="23">
        <f ca="1">SUMIF($3:$3,P$2,923:923)</f>
        <v>-60000</v>
      </c>
      <c r="R923" s="33"/>
      <c r="S923" s="24">
        <f ca="1">-+S893*S916</f>
        <v>-5000</v>
      </c>
      <c r="T923" s="24">
        <f t="shared" ref="T923:CE923" ca="1" si="1256">-+T893*T916</f>
        <v>-5000</v>
      </c>
      <c r="U923" s="24">
        <f t="shared" ca="1" si="1256"/>
        <v>-5000</v>
      </c>
      <c r="V923" s="24">
        <f t="shared" ca="1" si="1256"/>
        <v>-5000</v>
      </c>
      <c r="W923" s="24">
        <f t="shared" ca="1" si="1256"/>
        <v>-5000</v>
      </c>
      <c r="X923" s="24">
        <f t="shared" ca="1" si="1256"/>
        <v>-5000</v>
      </c>
      <c r="Y923" s="24">
        <f t="shared" ca="1" si="1256"/>
        <v>-5000</v>
      </c>
      <c r="Z923" s="24">
        <f t="shared" ca="1" si="1256"/>
        <v>-5000</v>
      </c>
      <c r="AA923" s="24">
        <f t="shared" ca="1" si="1256"/>
        <v>-5000</v>
      </c>
      <c r="AB923" s="24">
        <f t="shared" ca="1" si="1256"/>
        <v>-5000</v>
      </c>
      <c r="AC923" s="24">
        <f t="shared" ca="1" si="1256"/>
        <v>-5000</v>
      </c>
      <c r="AD923" s="24">
        <f t="shared" ca="1" si="1256"/>
        <v>-5000</v>
      </c>
      <c r="AE923" s="24">
        <f t="shared" ca="1" si="1256"/>
        <v>-5000</v>
      </c>
      <c r="AF923" s="24">
        <f t="shared" ca="1" si="1256"/>
        <v>-5000</v>
      </c>
      <c r="AG923" s="24">
        <f t="shared" ca="1" si="1256"/>
        <v>-5000</v>
      </c>
      <c r="AH923" s="24">
        <f t="shared" ca="1" si="1256"/>
        <v>-5000</v>
      </c>
      <c r="AI923" s="24">
        <f t="shared" ca="1" si="1256"/>
        <v>-5000</v>
      </c>
      <c r="AJ923" s="24">
        <f t="shared" ca="1" si="1256"/>
        <v>-5000</v>
      </c>
      <c r="AK923" s="24">
        <f t="shared" ca="1" si="1256"/>
        <v>-5000</v>
      </c>
      <c r="AL923" s="24">
        <f t="shared" ca="1" si="1256"/>
        <v>-5000</v>
      </c>
      <c r="AM923" s="24">
        <f t="shared" ca="1" si="1256"/>
        <v>-5000</v>
      </c>
      <c r="AN923" s="24">
        <f t="shared" ca="1" si="1256"/>
        <v>-5000</v>
      </c>
      <c r="AO923" s="24">
        <f t="shared" ca="1" si="1256"/>
        <v>-5000</v>
      </c>
      <c r="AP923" s="24">
        <f t="shared" ca="1" si="1256"/>
        <v>-5000</v>
      </c>
      <c r="AQ923" s="24">
        <f t="shared" ca="1" si="1256"/>
        <v>-5000</v>
      </c>
      <c r="AR923" s="24">
        <f t="shared" ca="1" si="1256"/>
        <v>-5000</v>
      </c>
      <c r="AS923" s="24">
        <f t="shared" ca="1" si="1256"/>
        <v>-5000</v>
      </c>
      <c r="AT923" s="24">
        <f t="shared" ca="1" si="1256"/>
        <v>-5000</v>
      </c>
      <c r="AU923" s="24">
        <f t="shared" ca="1" si="1256"/>
        <v>-5000</v>
      </c>
      <c r="AV923" s="24">
        <f t="shared" ca="1" si="1256"/>
        <v>-5000</v>
      </c>
      <c r="AW923" s="24">
        <f t="shared" ca="1" si="1256"/>
        <v>-5000</v>
      </c>
      <c r="AX923" s="24">
        <f t="shared" ca="1" si="1256"/>
        <v>-5000</v>
      </c>
      <c r="AY923" s="24">
        <f t="shared" ca="1" si="1256"/>
        <v>-5000</v>
      </c>
      <c r="AZ923" s="24">
        <f t="shared" ca="1" si="1256"/>
        <v>-5000</v>
      </c>
      <c r="BA923" s="24">
        <f t="shared" ca="1" si="1256"/>
        <v>-5000</v>
      </c>
      <c r="BB923" s="24">
        <f t="shared" ca="1" si="1256"/>
        <v>-5000</v>
      </c>
      <c r="BC923" s="24">
        <f t="shared" ca="1" si="1256"/>
        <v>-5000</v>
      </c>
      <c r="BD923" s="24">
        <f t="shared" ca="1" si="1256"/>
        <v>-5000</v>
      </c>
      <c r="BE923" s="24">
        <f t="shared" ca="1" si="1256"/>
        <v>-5000</v>
      </c>
      <c r="BF923" s="24">
        <f t="shared" ca="1" si="1256"/>
        <v>-5000</v>
      </c>
      <c r="BG923" s="24">
        <f t="shared" ca="1" si="1256"/>
        <v>-5000</v>
      </c>
      <c r="BH923" s="24">
        <f t="shared" ca="1" si="1256"/>
        <v>-5000</v>
      </c>
      <c r="BI923" s="24">
        <f t="shared" ca="1" si="1256"/>
        <v>-5000</v>
      </c>
      <c r="BJ923" s="24">
        <f t="shared" ca="1" si="1256"/>
        <v>-5000</v>
      </c>
      <c r="BK923" s="24">
        <f t="shared" ca="1" si="1256"/>
        <v>-5000</v>
      </c>
      <c r="BL923" s="24">
        <f t="shared" ca="1" si="1256"/>
        <v>-5000</v>
      </c>
      <c r="BM923" s="24">
        <f t="shared" ca="1" si="1256"/>
        <v>-5000</v>
      </c>
      <c r="BN923" s="24">
        <f t="shared" ca="1" si="1256"/>
        <v>-5000</v>
      </c>
      <c r="BO923" s="24">
        <f t="shared" ca="1" si="1256"/>
        <v>-5000</v>
      </c>
      <c r="BP923" s="24">
        <f t="shared" ca="1" si="1256"/>
        <v>-5000</v>
      </c>
      <c r="BQ923" s="24">
        <f t="shared" ca="1" si="1256"/>
        <v>-5000</v>
      </c>
      <c r="BR923" s="24">
        <f t="shared" ca="1" si="1256"/>
        <v>-5000</v>
      </c>
      <c r="BS923" s="24">
        <f t="shared" ca="1" si="1256"/>
        <v>-5000</v>
      </c>
      <c r="BT923" s="24">
        <f t="shared" ca="1" si="1256"/>
        <v>-5000</v>
      </c>
      <c r="BU923" s="24">
        <f t="shared" ca="1" si="1256"/>
        <v>-5000</v>
      </c>
      <c r="BV923" s="24">
        <f t="shared" ca="1" si="1256"/>
        <v>-5000</v>
      </c>
      <c r="BW923" s="24">
        <f t="shared" ca="1" si="1256"/>
        <v>-5000</v>
      </c>
      <c r="BX923" s="24">
        <f t="shared" ca="1" si="1256"/>
        <v>-5000</v>
      </c>
      <c r="BY923" s="24">
        <f t="shared" ca="1" si="1256"/>
        <v>-5000</v>
      </c>
      <c r="BZ923" s="24">
        <f t="shared" ca="1" si="1256"/>
        <v>-5000</v>
      </c>
      <c r="CA923" s="24">
        <f t="shared" ca="1" si="1256"/>
        <v>-5000</v>
      </c>
      <c r="CB923" s="24">
        <f t="shared" ca="1" si="1256"/>
        <v>-5000</v>
      </c>
      <c r="CC923" s="24">
        <f t="shared" ca="1" si="1256"/>
        <v>-5000</v>
      </c>
      <c r="CD923" s="24">
        <f t="shared" ca="1" si="1256"/>
        <v>-5000</v>
      </c>
      <c r="CE923" s="24">
        <f t="shared" ca="1" si="1256"/>
        <v>-5000</v>
      </c>
      <c r="CF923" s="24">
        <f t="shared" ref="CF923:DL923" ca="1" si="1257">-+CF893*CF916</f>
        <v>-5000</v>
      </c>
      <c r="CG923" s="24">
        <f t="shared" ca="1" si="1257"/>
        <v>-5000</v>
      </c>
      <c r="CH923" s="24">
        <f t="shared" ca="1" si="1257"/>
        <v>-5000</v>
      </c>
      <c r="CI923" s="24">
        <f t="shared" ca="1" si="1257"/>
        <v>-5000</v>
      </c>
      <c r="CJ923" s="24">
        <f t="shared" ca="1" si="1257"/>
        <v>-5000</v>
      </c>
      <c r="CK923" s="24">
        <f t="shared" ca="1" si="1257"/>
        <v>-5000</v>
      </c>
      <c r="CL923" s="24">
        <f t="shared" ca="1" si="1257"/>
        <v>-5000</v>
      </c>
      <c r="CM923" s="24" t="e">
        <f t="shared" ca="1" si="1257"/>
        <v>#N/A</v>
      </c>
      <c r="CN923" s="24" t="e">
        <f t="shared" ca="1" si="1257"/>
        <v>#N/A</v>
      </c>
      <c r="CO923" s="24" t="e">
        <f t="shared" ca="1" si="1257"/>
        <v>#N/A</v>
      </c>
      <c r="CP923" s="24" t="e">
        <f t="shared" ca="1" si="1257"/>
        <v>#N/A</v>
      </c>
      <c r="CQ923" s="24" t="e">
        <f t="shared" ca="1" si="1257"/>
        <v>#N/A</v>
      </c>
      <c r="CR923" s="24" t="e">
        <f t="shared" ca="1" si="1257"/>
        <v>#N/A</v>
      </c>
      <c r="CS923" s="24" t="e">
        <f t="shared" ca="1" si="1257"/>
        <v>#N/A</v>
      </c>
      <c r="CT923" s="24" t="e">
        <f t="shared" ca="1" si="1257"/>
        <v>#N/A</v>
      </c>
      <c r="CU923" s="24" t="e">
        <f t="shared" ca="1" si="1257"/>
        <v>#N/A</v>
      </c>
      <c r="CV923" s="24" t="e">
        <f t="shared" ca="1" si="1257"/>
        <v>#N/A</v>
      </c>
      <c r="CW923" s="24" t="e">
        <f t="shared" ca="1" si="1257"/>
        <v>#N/A</v>
      </c>
      <c r="CX923" s="24" t="e">
        <f t="shared" ca="1" si="1257"/>
        <v>#N/A</v>
      </c>
      <c r="CY923" s="24" t="e">
        <f t="shared" ca="1" si="1257"/>
        <v>#N/A</v>
      </c>
      <c r="CZ923" s="24" t="e">
        <f t="shared" ca="1" si="1257"/>
        <v>#N/A</v>
      </c>
      <c r="DA923" s="24" t="e">
        <f t="shared" ca="1" si="1257"/>
        <v>#N/A</v>
      </c>
      <c r="DB923" s="24" t="e">
        <f t="shared" ca="1" si="1257"/>
        <v>#N/A</v>
      </c>
      <c r="DC923" s="24" t="e">
        <f t="shared" ca="1" si="1257"/>
        <v>#N/A</v>
      </c>
      <c r="DD923" s="24" t="e">
        <f t="shared" ca="1" si="1257"/>
        <v>#N/A</v>
      </c>
      <c r="DE923" s="24" t="e">
        <f t="shared" ca="1" si="1257"/>
        <v>#N/A</v>
      </c>
      <c r="DF923" s="24" t="e">
        <f t="shared" ca="1" si="1257"/>
        <v>#N/A</v>
      </c>
      <c r="DG923" s="24" t="e">
        <f t="shared" ca="1" si="1257"/>
        <v>#N/A</v>
      </c>
      <c r="DH923" s="24" t="e">
        <f t="shared" ca="1" si="1257"/>
        <v>#N/A</v>
      </c>
      <c r="DI923" s="24" t="e">
        <f t="shared" ca="1" si="1257"/>
        <v>#N/A</v>
      </c>
      <c r="DJ923" s="24" t="e">
        <f t="shared" ca="1" si="1257"/>
        <v>#N/A</v>
      </c>
      <c r="DK923" s="24" t="e">
        <f t="shared" ca="1" si="1257"/>
        <v>#N/A</v>
      </c>
      <c r="DL923" s="24" t="e">
        <f t="shared" ca="1" si="1257"/>
        <v>#N/A</v>
      </c>
    </row>
    <row r="924" spans="1:116" x14ac:dyDescent="0.4">
      <c r="D924" t="s">
        <v>815</v>
      </c>
      <c r="E924" s="8" t="str">
        <f t="shared" si="1251"/>
        <v>924 LISTSALE-PV</v>
      </c>
      <c r="G924" s="158" t="s">
        <v>805</v>
      </c>
      <c r="H924" s="31"/>
      <c r="I924" s="73"/>
      <c r="J924" s="73"/>
      <c r="K924" s="23">
        <f ca="1">SUMIF($3:$3,K$2,924:924)</f>
        <v>-180000</v>
      </c>
      <c r="L924" s="23">
        <f ca="1">SUMIF($3:$3,L$2,924:924)</f>
        <v>-180000</v>
      </c>
      <c r="M924" s="23">
        <f ca="1">SUMIF($3:$3,M$2,924:924)</f>
        <v>-180000</v>
      </c>
      <c r="N924" s="23">
        <f ca="1">SUMIF($3:$3,N$2,924:924)</f>
        <v>-180000</v>
      </c>
      <c r="O924" s="23">
        <f ca="1">SUMIF($3:$3,O$2,924:924)</f>
        <v>-180000</v>
      </c>
      <c r="P924" s="23">
        <f ca="1">SUMIF($3:$3,P$2,924:924)</f>
        <v>-180000</v>
      </c>
      <c r="R924" s="33"/>
      <c r="S924" s="24">
        <f ca="1">-+S894*S917</f>
        <v>-15000</v>
      </c>
      <c r="T924" s="24">
        <f t="shared" ref="T924:CE924" ca="1" si="1258">-+T894*T917</f>
        <v>-15000</v>
      </c>
      <c r="U924" s="24">
        <f t="shared" ca="1" si="1258"/>
        <v>-15000</v>
      </c>
      <c r="V924" s="24">
        <f t="shared" ca="1" si="1258"/>
        <v>-15000</v>
      </c>
      <c r="W924" s="24">
        <f t="shared" ca="1" si="1258"/>
        <v>-15000</v>
      </c>
      <c r="X924" s="24">
        <f t="shared" ca="1" si="1258"/>
        <v>-15000</v>
      </c>
      <c r="Y924" s="24">
        <f t="shared" ca="1" si="1258"/>
        <v>-15000</v>
      </c>
      <c r="Z924" s="24">
        <f t="shared" ca="1" si="1258"/>
        <v>-15000</v>
      </c>
      <c r="AA924" s="24">
        <f t="shared" ca="1" si="1258"/>
        <v>-15000</v>
      </c>
      <c r="AB924" s="24">
        <f t="shared" ca="1" si="1258"/>
        <v>-15000</v>
      </c>
      <c r="AC924" s="24">
        <f t="shared" ca="1" si="1258"/>
        <v>-15000</v>
      </c>
      <c r="AD924" s="24">
        <f t="shared" ca="1" si="1258"/>
        <v>-15000</v>
      </c>
      <c r="AE924" s="24">
        <f t="shared" ca="1" si="1258"/>
        <v>-15000</v>
      </c>
      <c r="AF924" s="24">
        <f t="shared" ca="1" si="1258"/>
        <v>-15000</v>
      </c>
      <c r="AG924" s="24">
        <f t="shared" ca="1" si="1258"/>
        <v>-15000</v>
      </c>
      <c r="AH924" s="24">
        <f t="shared" ca="1" si="1258"/>
        <v>-15000</v>
      </c>
      <c r="AI924" s="24">
        <f t="shared" ca="1" si="1258"/>
        <v>-15000</v>
      </c>
      <c r="AJ924" s="24">
        <f t="shared" ca="1" si="1258"/>
        <v>-15000</v>
      </c>
      <c r="AK924" s="24">
        <f t="shared" ca="1" si="1258"/>
        <v>-15000</v>
      </c>
      <c r="AL924" s="24">
        <f t="shared" ca="1" si="1258"/>
        <v>-15000</v>
      </c>
      <c r="AM924" s="24">
        <f t="shared" ca="1" si="1258"/>
        <v>-15000</v>
      </c>
      <c r="AN924" s="24">
        <f t="shared" ca="1" si="1258"/>
        <v>-15000</v>
      </c>
      <c r="AO924" s="24">
        <f t="shared" ca="1" si="1258"/>
        <v>-15000</v>
      </c>
      <c r="AP924" s="24">
        <f t="shared" ca="1" si="1258"/>
        <v>-15000</v>
      </c>
      <c r="AQ924" s="24">
        <f t="shared" ca="1" si="1258"/>
        <v>-15000</v>
      </c>
      <c r="AR924" s="24">
        <f t="shared" ca="1" si="1258"/>
        <v>-15000</v>
      </c>
      <c r="AS924" s="24">
        <f t="shared" ca="1" si="1258"/>
        <v>-15000</v>
      </c>
      <c r="AT924" s="24">
        <f t="shared" ca="1" si="1258"/>
        <v>-15000</v>
      </c>
      <c r="AU924" s="24">
        <f t="shared" ca="1" si="1258"/>
        <v>-15000</v>
      </c>
      <c r="AV924" s="24">
        <f t="shared" ca="1" si="1258"/>
        <v>-15000</v>
      </c>
      <c r="AW924" s="24">
        <f t="shared" ca="1" si="1258"/>
        <v>-15000</v>
      </c>
      <c r="AX924" s="24">
        <f t="shared" ca="1" si="1258"/>
        <v>-15000</v>
      </c>
      <c r="AY924" s="24">
        <f t="shared" ca="1" si="1258"/>
        <v>-15000</v>
      </c>
      <c r="AZ924" s="24">
        <f t="shared" ca="1" si="1258"/>
        <v>-15000</v>
      </c>
      <c r="BA924" s="24">
        <f t="shared" ca="1" si="1258"/>
        <v>-15000</v>
      </c>
      <c r="BB924" s="24">
        <f t="shared" ca="1" si="1258"/>
        <v>-15000</v>
      </c>
      <c r="BC924" s="24">
        <f t="shared" ca="1" si="1258"/>
        <v>-15000</v>
      </c>
      <c r="BD924" s="24">
        <f t="shared" ca="1" si="1258"/>
        <v>-15000</v>
      </c>
      <c r="BE924" s="24">
        <f t="shared" ca="1" si="1258"/>
        <v>-15000</v>
      </c>
      <c r="BF924" s="24">
        <f t="shared" ca="1" si="1258"/>
        <v>-15000</v>
      </c>
      <c r="BG924" s="24">
        <f t="shared" ca="1" si="1258"/>
        <v>-15000</v>
      </c>
      <c r="BH924" s="24">
        <f t="shared" ca="1" si="1258"/>
        <v>-15000</v>
      </c>
      <c r="BI924" s="24">
        <f t="shared" ca="1" si="1258"/>
        <v>-15000</v>
      </c>
      <c r="BJ924" s="24">
        <f t="shared" ca="1" si="1258"/>
        <v>-15000</v>
      </c>
      <c r="BK924" s="24">
        <f t="shared" ca="1" si="1258"/>
        <v>-15000</v>
      </c>
      <c r="BL924" s="24">
        <f t="shared" ca="1" si="1258"/>
        <v>-15000</v>
      </c>
      <c r="BM924" s="24">
        <f t="shared" ca="1" si="1258"/>
        <v>-15000</v>
      </c>
      <c r="BN924" s="24">
        <f t="shared" ca="1" si="1258"/>
        <v>-15000</v>
      </c>
      <c r="BO924" s="24">
        <f t="shared" ca="1" si="1258"/>
        <v>-15000</v>
      </c>
      <c r="BP924" s="24">
        <f t="shared" ca="1" si="1258"/>
        <v>-15000</v>
      </c>
      <c r="BQ924" s="24">
        <f t="shared" ca="1" si="1258"/>
        <v>-15000</v>
      </c>
      <c r="BR924" s="24">
        <f t="shared" ca="1" si="1258"/>
        <v>-15000</v>
      </c>
      <c r="BS924" s="24">
        <f t="shared" ca="1" si="1258"/>
        <v>-15000</v>
      </c>
      <c r="BT924" s="24">
        <f t="shared" ca="1" si="1258"/>
        <v>-15000</v>
      </c>
      <c r="BU924" s="24">
        <f t="shared" ca="1" si="1258"/>
        <v>-15000</v>
      </c>
      <c r="BV924" s="24">
        <f t="shared" ca="1" si="1258"/>
        <v>-15000</v>
      </c>
      <c r="BW924" s="24">
        <f t="shared" ca="1" si="1258"/>
        <v>-15000</v>
      </c>
      <c r="BX924" s="24">
        <f t="shared" ca="1" si="1258"/>
        <v>-15000</v>
      </c>
      <c r="BY924" s="24">
        <f t="shared" ca="1" si="1258"/>
        <v>-15000</v>
      </c>
      <c r="BZ924" s="24">
        <f t="shared" ca="1" si="1258"/>
        <v>-15000</v>
      </c>
      <c r="CA924" s="24">
        <f t="shared" ca="1" si="1258"/>
        <v>-15000</v>
      </c>
      <c r="CB924" s="24">
        <f t="shared" ca="1" si="1258"/>
        <v>-15000</v>
      </c>
      <c r="CC924" s="24">
        <f t="shared" ca="1" si="1258"/>
        <v>-15000</v>
      </c>
      <c r="CD924" s="24">
        <f t="shared" ca="1" si="1258"/>
        <v>-15000</v>
      </c>
      <c r="CE924" s="24">
        <f t="shared" ca="1" si="1258"/>
        <v>-15000</v>
      </c>
      <c r="CF924" s="24">
        <f t="shared" ref="CF924:DL924" ca="1" si="1259">-+CF894*CF917</f>
        <v>-15000</v>
      </c>
      <c r="CG924" s="24">
        <f t="shared" ca="1" si="1259"/>
        <v>-15000</v>
      </c>
      <c r="CH924" s="24">
        <f t="shared" ca="1" si="1259"/>
        <v>-15000</v>
      </c>
      <c r="CI924" s="24">
        <f t="shared" ca="1" si="1259"/>
        <v>-15000</v>
      </c>
      <c r="CJ924" s="24">
        <f t="shared" ca="1" si="1259"/>
        <v>-15000</v>
      </c>
      <c r="CK924" s="24">
        <f t="shared" ca="1" si="1259"/>
        <v>-15000</v>
      </c>
      <c r="CL924" s="24">
        <f t="shared" ca="1" si="1259"/>
        <v>-15000</v>
      </c>
      <c r="CM924" s="24" t="e">
        <f t="shared" ca="1" si="1259"/>
        <v>#N/A</v>
      </c>
      <c r="CN924" s="24" t="e">
        <f t="shared" ca="1" si="1259"/>
        <v>#N/A</v>
      </c>
      <c r="CO924" s="24" t="e">
        <f t="shared" ca="1" si="1259"/>
        <v>#N/A</v>
      </c>
      <c r="CP924" s="24" t="e">
        <f t="shared" ca="1" si="1259"/>
        <v>#N/A</v>
      </c>
      <c r="CQ924" s="24" t="e">
        <f t="shared" ca="1" si="1259"/>
        <v>#N/A</v>
      </c>
      <c r="CR924" s="24" t="e">
        <f t="shared" ca="1" si="1259"/>
        <v>#N/A</v>
      </c>
      <c r="CS924" s="24" t="e">
        <f t="shared" ca="1" si="1259"/>
        <v>#N/A</v>
      </c>
      <c r="CT924" s="24" t="e">
        <f t="shared" ca="1" si="1259"/>
        <v>#N/A</v>
      </c>
      <c r="CU924" s="24" t="e">
        <f t="shared" ca="1" si="1259"/>
        <v>#N/A</v>
      </c>
      <c r="CV924" s="24" t="e">
        <f t="shared" ca="1" si="1259"/>
        <v>#N/A</v>
      </c>
      <c r="CW924" s="24" t="e">
        <f t="shared" ca="1" si="1259"/>
        <v>#N/A</v>
      </c>
      <c r="CX924" s="24" t="e">
        <f t="shared" ca="1" si="1259"/>
        <v>#N/A</v>
      </c>
      <c r="CY924" s="24" t="e">
        <f t="shared" ca="1" si="1259"/>
        <v>#N/A</v>
      </c>
      <c r="CZ924" s="24" t="e">
        <f t="shared" ca="1" si="1259"/>
        <v>#N/A</v>
      </c>
      <c r="DA924" s="24" t="e">
        <f t="shared" ca="1" si="1259"/>
        <v>#N/A</v>
      </c>
      <c r="DB924" s="24" t="e">
        <f t="shared" ca="1" si="1259"/>
        <v>#N/A</v>
      </c>
      <c r="DC924" s="24" t="e">
        <f t="shared" ca="1" si="1259"/>
        <v>#N/A</v>
      </c>
      <c r="DD924" s="24" t="e">
        <f t="shared" ca="1" si="1259"/>
        <v>#N/A</v>
      </c>
      <c r="DE924" s="24" t="e">
        <f t="shared" ca="1" si="1259"/>
        <v>#N/A</v>
      </c>
      <c r="DF924" s="24" t="e">
        <f t="shared" ca="1" si="1259"/>
        <v>#N/A</v>
      </c>
      <c r="DG924" s="24" t="e">
        <f t="shared" ca="1" si="1259"/>
        <v>#N/A</v>
      </c>
      <c r="DH924" s="24" t="e">
        <f t="shared" ca="1" si="1259"/>
        <v>#N/A</v>
      </c>
      <c r="DI924" s="24" t="e">
        <f t="shared" ca="1" si="1259"/>
        <v>#N/A</v>
      </c>
      <c r="DJ924" s="24" t="e">
        <f t="shared" ca="1" si="1259"/>
        <v>#N/A</v>
      </c>
      <c r="DK924" s="24" t="e">
        <f t="shared" ca="1" si="1259"/>
        <v>#N/A</v>
      </c>
      <c r="DL924" s="24" t="e">
        <f t="shared" ca="1" si="1259"/>
        <v>#N/A</v>
      </c>
    </row>
    <row r="925" spans="1:116" x14ac:dyDescent="0.4">
      <c r="D925" t="s">
        <v>815</v>
      </c>
      <c r="E925" s="8" t="str">
        <f t="shared" si="1251"/>
        <v>925 LISTSALE-PV</v>
      </c>
      <c r="G925" s="158" t="s">
        <v>806</v>
      </c>
      <c r="H925" s="31"/>
      <c r="I925" s="73"/>
      <c r="J925" s="73"/>
      <c r="K925" s="258">
        <f ca="1">SUMIF($3:$3,K$2,925:925)</f>
        <v>-120000</v>
      </c>
      <c r="L925" s="258">
        <f ca="1">SUMIF($3:$3,L$2,925:925)</f>
        <v>-120000</v>
      </c>
      <c r="M925" s="258">
        <f ca="1">SUMIF($3:$3,M$2,925:925)</f>
        <v>-120000</v>
      </c>
      <c r="N925" s="258">
        <f ca="1">SUMIF($3:$3,N$2,925:925)</f>
        <v>-120000</v>
      </c>
      <c r="O925" s="258">
        <f ca="1">SUMIF($3:$3,O$2,925:925)</f>
        <v>-120000</v>
      </c>
      <c r="P925" s="258">
        <f ca="1">SUMIF($3:$3,P$2,925:925)</f>
        <v>-120000</v>
      </c>
      <c r="R925" s="33"/>
      <c r="S925" s="138">
        <f ca="1">-+S895*S918</f>
        <v>-10000</v>
      </c>
      <c r="T925" s="138">
        <f t="shared" ref="T925:CE925" ca="1" si="1260">-+T895*T918</f>
        <v>-10000</v>
      </c>
      <c r="U925" s="138">
        <f t="shared" ca="1" si="1260"/>
        <v>-10000</v>
      </c>
      <c r="V925" s="138">
        <f t="shared" ca="1" si="1260"/>
        <v>-10000</v>
      </c>
      <c r="W925" s="138">
        <f t="shared" ca="1" si="1260"/>
        <v>-10000</v>
      </c>
      <c r="X925" s="138">
        <f t="shared" ca="1" si="1260"/>
        <v>-10000</v>
      </c>
      <c r="Y925" s="138">
        <f t="shared" ca="1" si="1260"/>
        <v>-10000</v>
      </c>
      <c r="Z925" s="138">
        <f t="shared" ca="1" si="1260"/>
        <v>-10000</v>
      </c>
      <c r="AA925" s="138">
        <f t="shared" ca="1" si="1260"/>
        <v>-10000</v>
      </c>
      <c r="AB925" s="138">
        <f t="shared" ca="1" si="1260"/>
        <v>-10000</v>
      </c>
      <c r="AC925" s="138">
        <f t="shared" ca="1" si="1260"/>
        <v>-10000</v>
      </c>
      <c r="AD925" s="138">
        <f t="shared" ca="1" si="1260"/>
        <v>-10000</v>
      </c>
      <c r="AE925" s="138">
        <f t="shared" ca="1" si="1260"/>
        <v>-10000</v>
      </c>
      <c r="AF925" s="138">
        <f t="shared" ca="1" si="1260"/>
        <v>-10000</v>
      </c>
      <c r="AG925" s="138">
        <f t="shared" ca="1" si="1260"/>
        <v>-10000</v>
      </c>
      <c r="AH925" s="138">
        <f t="shared" ca="1" si="1260"/>
        <v>-10000</v>
      </c>
      <c r="AI925" s="138">
        <f t="shared" ca="1" si="1260"/>
        <v>-10000</v>
      </c>
      <c r="AJ925" s="138">
        <f t="shared" ca="1" si="1260"/>
        <v>-10000</v>
      </c>
      <c r="AK925" s="138">
        <f t="shared" ca="1" si="1260"/>
        <v>-10000</v>
      </c>
      <c r="AL925" s="138">
        <f t="shared" ca="1" si="1260"/>
        <v>-10000</v>
      </c>
      <c r="AM925" s="138">
        <f t="shared" ca="1" si="1260"/>
        <v>-10000</v>
      </c>
      <c r="AN925" s="138">
        <f t="shared" ca="1" si="1260"/>
        <v>-10000</v>
      </c>
      <c r="AO925" s="138">
        <f t="shared" ca="1" si="1260"/>
        <v>-10000</v>
      </c>
      <c r="AP925" s="138">
        <f t="shared" ca="1" si="1260"/>
        <v>-10000</v>
      </c>
      <c r="AQ925" s="138">
        <f t="shared" ca="1" si="1260"/>
        <v>-10000</v>
      </c>
      <c r="AR925" s="138">
        <f t="shared" ca="1" si="1260"/>
        <v>-10000</v>
      </c>
      <c r="AS925" s="138">
        <f t="shared" ca="1" si="1260"/>
        <v>-10000</v>
      </c>
      <c r="AT925" s="138">
        <f t="shared" ca="1" si="1260"/>
        <v>-10000</v>
      </c>
      <c r="AU925" s="138">
        <f t="shared" ca="1" si="1260"/>
        <v>-10000</v>
      </c>
      <c r="AV925" s="138">
        <f t="shared" ca="1" si="1260"/>
        <v>-10000</v>
      </c>
      <c r="AW925" s="138">
        <f t="shared" ca="1" si="1260"/>
        <v>-10000</v>
      </c>
      <c r="AX925" s="138">
        <f t="shared" ca="1" si="1260"/>
        <v>-10000</v>
      </c>
      <c r="AY925" s="138">
        <f t="shared" ca="1" si="1260"/>
        <v>-10000</v>
      </c>
      <c r="AZ925" s="138">
        <f t="shared" ca="1" si="1260"/>
        <v>-10000</v>
      </c>
      <c r="BA925" s="138">
        <f t="shared" ca="1" si="1260"/>
        <v>-10000</v>
      </c>
      <c r="BB925" s="138">
        <f t="shared" ca="1" si="1260"/>
        <v>-10000</v>
      </c>
      <c r="BC925" s="138">
        <f t="shared" ca="1" si="1260"/>
        <v>-10000</v>
      </c>
      <c r="BD925" s="138">
        <f t="shared" ca="1" si="1260"/>
        <v>-10000</v>
      </c>
      <c r="BE925" s="138">
        <f t="shared" ca="1" si="1260"/>
        <v>-10000</v>
      </c>
      <c r="BF925" s="138">
        <f t="shared" ca="1" si="1260"/>
        <v>-10000</v>
      </c>
      <c r="BG925" s="138">
        <f t="shared" ca="1" si="1260"/>
        <v>-10000</v>
      </c>
      <c r="BH925" s="138">
        <f t="shared" ca="1" si="1260"/>
        <v>-10000</v>
      </c>
      <c r="BI925" s="138">
        <f t="shared" ca="1" si="1260"/>
        <v>-10000</v>
      </c>
      <c r="BJ925" s="138">
        <f t="shared" ca="1" si="1260"/>
        <v>-10000</v>
      </c>
      <c r="BK925" s="138">
        <f t="shared" ca="1" si="1260"/>
        <v>-10000</v>
      </c>
      <c r="BL925" s="138">
        <f t="shared" ca="1" si="1260"/>
        <v>-10000</v>
      </c>
      <c r="BM925" s="138">
        <f t="shared" ca="1" si="1260"/>
        <v>-10000</v>
      </c>
      <c r="BN925" s="138">
        <f t="shared" ca="1" si="1260"/>
        <v>-10000</v>
      </c>
      <c r="BO925" s="138">
        <f t="shared" ca="1" si="1260"/>
        <v>-10000</v>
      </c>
      <c r="BP925" s="138">
        <f t="shared" ca="1" si="1260"/>
        <v>-10000</v>
      </c>
      <c r="BQ925" s="138">
        <f t="shared" ca="1" si="1260"/>
        <v>-10000</v>
      </c>
      <c r="BR925" s="138">
        <f t="shared" ca="1" si="1260"/>
        <v>-10000</v>
      </c>
      <c r="BS925" s="138">
        <f t="shared" ca="1" si="1260"/>
        <v>-10000</v>
      </c>
      <c r="BT925" s="138">
        <f t="shared" ca="1" si="1260"/>
        <v>-10000</v>
      </c>
      <c r="BU925" s="138">
        <f t="shared" ca="1" si="1260"/>
        <v>-10000</v>
      </c>
      <c r="BV925" s="138">
        <f t="shared" ca="1" si="1260"/>
        <v>-10000</v>
      </c>
      <c r="BW925" s="138">
        <f t="shared" ca="1" si="1260"/>
        <v>-10000</v>
      </c>
      <c r="BX925" s="138">
        <f t="shared" ca="1" si="1260"/>
        <v>-10000</v>
      </c>
      <c r="BY925" s="138">
        <f t="shared" ca="1" si="1260"/>
        <v>-10000</v>
      </c>
      <c r="BZ925" s="138">
        <f t="shared" ca="1" si="1260"/>
        <v>-10000</v>
      </c>
      <c r="CA925" s="138">
        <f t="shared" ca="1" si="1260"/>
        <v>-10000</v>
      </c>
      <c r="CB925" s="138">
        <f t="shared" ca="1" si="1260"/>
        <v>-10000</v>
      </c>
      <c r="CC925" s="138">
        <f t="shared" ca="1" si="1260"/>
        <v>-10000</v>
      </c>
      <c r="CD925" s="138">
        <f t="shared" ca="1" si="1260"/>
        <v>-10000</v>
      </c>
      <c r="CE925" s="138">
        <f t="shared" ca="1" si="1260"/>
        <v>-10000</v>
      </c>
      <c r="CF925" s="138">
        <f t="shared" ref="CF925:DL925" ca="1" si="1261">-+CF895*CF918</f>
        <v>-10000</v>
      </c>
      <c r="CG925" s="138">
        <f t="shared" ca="1" si="1261"/>
        <v>-10000</v>
      </c>
      <c r="CH925" s="138">
        <f t="shared" ca="1" si="1261"/>
        <v>-10000</v>
      </c>
      <c r="CI925" s="138">
        <f t="shared" ca="1" si="1261"/>
        <v>-10000</v>
      </c>
      <c r="CJ925" s="138">
        <f t="shared" ca="1" si="1261"/>
        <v>-10000</v>
      </c>
      <c r="CK925" s="138">
        <f t="shared" ca="1" si="1261"/>
        <v>-10000</v>
      </c>
      <c r="CL925" s="138">
        <f t="shared" ca="1" si="1261"/>
        <v>-10000</v>
      </c>
      <c r="CM925" s="138" t="e">
        <f t="shared" ca="1" si="1261"/>
        <v>#N/A</v>
      </c>
      <c r="CN925" s="138" t="e">
        <f t="shared" ca="1" si="1261"/>
        <v>#N/A</v>
      </c>
      <c r="CO925" s="138" t="e">
        <f t="shared" ca="1" si="1261"/>
        <v>#N/A</v>
      </c>
      <c r="CP925" s="138" t="e">
        <f t="shared" ca="1" si="1261"/>
        <v>#N/A</v>
      </c>
      <c r="CQ925" s="138" t="e">
        <f t="shared" ca="1" si="1261"/>
        <v>#N/A</v>
      </c>
      <c r="CR925" s="138" t="e">
        <f t="shared" ca="1" si="1261"/>
        <v>#N/A</v>
      </c>
      <c r="CS925" s="138" t="e">
        <f t="shared" ca="1" si="1261"/>
        <v>#N/A</v>
      </c>
      <c r="CT925" s="138" t="e">
        <f t="shared" ca="1" si="1261"/>
        <v>#N/A</v>
      </c>
      <c r="CU925" s="138" t="e">
        <f t="shared" ca="1" si="1261"/>
        <v>#N/A</v>
      </c>
      <c r="CV925" s="138" t="e">
        <f t="shared" ca="1" si="1261"/>
        <v>#N/A</v>
      </c>
      <c r="CW925" s="138" t="e">
        <f t="shared" ca="1" si="1261"/>
        <v>#N/A</v>
      </c>
      <c r="CX925" s="138" t="e">
        <f t="shared" ca="1" si="1261"/>
        <v>#N/A</v>
      </c>
      <c r="CY925" s="138" t="e">
        <f t="shared" ca="1" si="1261"/>
        <v>#N/A</v>
      </c>
      <c r="CZ925" s="138" t="e">
        <f t="shared" ca="1" si="1261"/>
        <v>#N/A</v>
      </c>
      <c r="DA925" s="138" t="e">
        <f t="shared" ca="1" si="1261"/>
        <v>#N/A</v>
      </c>
      <c r="DB925" s="138" t="e">
        <f t="shared" ca="1" si="1261"/>
        <v>#N/A</v>
      </c>
      <c r="DC925" s="138" t="e">
        <f t="shared" ca="1" si="1261"/>
        <v>#N/A</v>
      </c>
      <c r="DD925" s="138" t="e">
        <f t="shared" ca="1" si="1261"/>
        <v>#N/A</v>
      </c>
      <c r="DE925" s="138" t="e">
        <f t="shared" ca="1" si="1261"/>
        <v>#N/A</v>
      </c>
      <c r="DF925" s="138" t="e">
        <f t="shared" ca="1" si="1261"/>
        <v>#N/A</v>
      </c>
      <c r="DG925" s="138" t="e">
        <f t="shared" ca="1" si="1261"/>
        <v>#N/A</v>
      </c>
      <c r="DH925" s="138" t="e">
        <f t="shared" ca="1" si="1261"/>
        <v>#N/A</v>
      </c>
      <c r="DI925" s="138" t="e">
        <f t="shared" ca="1" si="1261"/>
        <v>#N/A</v>
      </c>
      <c r="DJ925" s="138" t="e">
        <f t="shared" ca="1" si="1261"/>
        <v>#N/A</v>
      </c>
      <c r="DK925" s="138" t="e">
        <f t="shared" ca="1" si="1261"/>
        <v>#N/A</v>
      </c>
      <c r="DL925" s="138" t="e">
        <f t="shared" ca="1" si="1261"/>
        <v>#N/A</v>
      </c>
    </row>
    <row r="926" spans="1:116" x14ac:dyDescent="0.4">
      <c r="A926" s="27"/>
      <c r="B926" s="27"/>
      <c r="C926" t="s">
        <v>203</v>
      </c>
      <c r="D926" t="s">
        <v>815</v>
      </c>
      <c r="E926" s="8" t="str">
        <f t="shared" si="1251"/>
        <v>926 LISTSALE-PV</v>
      </c>
      <c r="F926" s="27"/>
      <c r="G926" s="126" t="s">
        <v>811</v>
      </c>
      <c r="H926" s="31"/>
      <c r="I926" s="73"/>
      <c r="J926" s="73"/>
      <c r="K926" s="33">
        <f ca="1">SUMIF($3:$3,K$2,926:926)</f>
        <v>-600000</v>
      </c>
      <c r="L926" s="33">
        <f ca="1">SUMIF($3:$3,L$2,926:926)</f>
        <v>-600000</v>
      </c>
      <c r="M926" s="33">
        <f ca="1">SUMIF($3:$3,M$2,926:926)</f>
        <v>-600000</v>
      </c>
      <c r="N926" s="33">
        <f ca="1">SUMIF($3:$3,N$2,926:926)</f>
        <v>-600000</v>
      </c>
      <c r="O926" s="33">
        <f ca="1">SUMIF($3:$3,O$2,926:926)</f>
        <v>-600000</v>
      </c>
      <c r="P926" s="33">
        <f ca="1">SUMIF($3:$3,P$2,926:926)</f>
        <v>-600000</v>
      </c>
      <c r="R926" s="33"/>
      <c r="S926" s="33">
        <f ca="1">SUM(S921:S925)</f>
        <v>-50000</v>
      </c>
      <c r="T926" s="33">
        <f t="shared" ref="T926:CE926" ca="1" si="1262">SUM(T921:T925)</f>
        <v>-50000</v>
      </c>
      <c r="U926" s="33">
        <f t="shared" ca="1" si="1262"/>
        <v>-50000</v>
      </c>
      <c r="V926" s="33">
        <f t="shared" ca="1" si="1262"/>
        <v>-50000</v>
      </c>
      <c r="W926" s="33">
        <f t="shared" ca="1" si="1262"/>
        <v>-50000</v>
      </c>
      <c r="X926" s="33">
        <f t="shared" ca="1" si="1262"/>
        <v>-50000</v>
      </c>
      <c r="Y926" s="33">
        <f t="shared" ca="1" si="1262"/>
        <v>-50000</v>
      </c>
      <c r="Z926" s="33">
        <f t="shared" ca="1" si="1262"/>
        <v>-50000</v>
      </c>
      <c r="AA926" s="33">
        <f t="shared" ca="1" si="1262"/>
        <v>-50000</v>
      </c>
      <c r="AB926" s="33">
        <f t="shared" ca="1" si="1262"/>
        <v>-50000</v>
      </c>
      <c r="AC926" s="33">
        <f t="shared" ca="1" si="1262"/>
        <v>-50000</v>
      </c>
      <c r="AD926" s="33">
        <f t="shared" ca="1" si="1262"/>
        <v>-50000</v>
      </c>
      <c r="AE926" s="33">
        <f t="shared" ca="1" si="1262"/>
        <v>-50000</v>
      </c>
      <c r="AF926" s="33">
        <f t="shared" ca="1" si="1262"/>
        <v>-50000</v>
      </c>
      <c r="AG926" s="33">
        <f t="shared" ca="1" si="1262"/>
        <v>-50000</v>
      </c>
      <c r="AH926" s="33">
        <f t="shared" ca="1" si="1262"/>
        <v>-50000</v>
      </c>
      <c r="AI926" s="33">
        <f t="shared" ca="1" si="1262"/>
        <v>-50000</v>
      </c>
      <c r="AJ926" s="33">
        <f t="shared" ca="1" si="1262"/>
        <v>-50000</v>
      </c>
      <c r="AK926" s="33">
        <f t="shared" ca="1" si="1262"/>
        <v>-50000</v>
      </c>
      <c r="AL926" s="33">
        <f t="shared" ca="1" si="1262"/>
        <v>-50000</v>
      </c>
      <c r="AM926" s="33">
        <f t="shared" ca="1" si="1262"/>
        <v>-50000</v>
      </c>
      <c r="AN926" s="33">
        <f t="shared" ca="1" si="1262"/>
        <v>-50000</v>
      </c>
      <c r="AO926" s="33">
        <f t="shared" ca="1" si="1262"/>
        <v>-50000</v>
      </c>
      <c r="AP926" s="33">
        <f t="shared" ca="1" si="1262"/>
        <v>-50000</v>
      </c>
      <c r="AQ926" s="33">
        <f t="shared" ca="1" si="1262"/>
        <v>-50000</v>
      </c>
      <c r="AR926" s="33">
        <f t="shared" ca="1" si="1262"/>
        <v>-50000</v>
      </c>
      <c r="AS926" s="33">
        <f t="shared" ca="1" si="1262"/>
        <v>-50000</v>
      </c>
      <c r="AT926" s="33">
        <f t="shared" ca="1" si="1262"/>
        <v>-50000</v>
      </c>
      <c r="AU926" s="33">
        <f t="shared" ca="1" si="1262"/>
        <v>-50000</v>
      </c>
      <c r="AV926" s="33">
        <f t="shared" ca="1" si="1262"/>
        <v>-50000</v>
      </c>
      <c r="AW926" s="33">
        <f t="shared" ca="1" si="1262"/>
        <v>-50000</v>
      </c>
      <c r="AX926" s="33">
        <f t="shared" ca="1" si="1262"/>
        <v>-50000</v>
      </c>
      <c r="AY926" s="33">
        <f t="shared" ca="1" si="1262"/>
        <v>-50000</v>
      </c>
      <c r="AZ926" s="33">
        <f t="shared" ca="1" si="1262"/>
        <v>-50000</v>
      </c>
      <c r="BA926" s="33">
        <f t="shared" ca="1" si="1262"/>
        <v>-50000</v>
      </c>
      <c r="BB926" s="33">
        <f t="shared" ca="1" si="1262"/>
        <v>-50000</v>
      </c>
      <c r="BC926" s="33">
        <f t="shared" ca="1" si="1262"/>
        <v>-50000</v>
      </c>
      <c r="BD926" s="33">
        <f t="shared" ca="1" si="1262"/>
        <v>-50000</v>
      </c>
      <c r="BE926" s="33">
        <f t="shared" ca="1" si="1262"/>
        <v>-50000</v>
      </c>
      <c r="BF926" s="33">
        <f t="shared" ca="1" si="1262"/>
        <v>-50000</v>
      </c>
      <c r="BG926" s="33">
        <f t="shared" ca="1" si="1262"/>
        <v>-50000</v>
      </c>
      <c r="BH926" s="33">
        <f t="shared" ca="1" si="1262"/>
        <v>-50000</v>
      </c>
      <c r="BI926" s="33">
        <f t="shared" ca="1" si="1262"/>
        <v>-50000</v>
      </c>
      <c r="BJ926" s="33">
        <f t="shared" ca="1" si="1262"/>
        <v>-50000</v>
      </c>
      <c r="BK926" s="33">
        <f t="shared" ca="1" si="1262"/>
        <v>-50000</v>
      </c>
      <c r="BL926" s="33">
        <f t="shared" ca="1" si="1262"/>
        <v>-50000</v>
      </c>
      <c r="BM926" s="33">
        <f t="shared" ca="1" si="1262"/>
        <v>-50000</v>
      </c>
      <c r="BN926" s="33">
        <f t="shared" ca="1" si="1262"/>
        <v>-50000</v>
      </c>
      <c r="BO926" s="33">
        <f t="shared" ca="1" si="1262"/>
        <v>-50000</v>
      </c>
      <c r="BP926" s="33">
        <f t="shared" ca="1" si="1262"/>
        <v>-50000</v>
      </c>
      <c r="BQ926" s="33">
        <f t="shared" ca="1" si="1262"/>
        <v>-50000</v>
      </c>
      <c r="BR926" s="33">
        <f t="shared" ca="1" si="1262"/>
        <v>-50000</v>
      </c>
      <c r="BS926" s="33">
        <f t="shared" ca="1" si="1262"/>
        <v>-50000</v>
      </c>
      <c r="BT926" s="33">
        <f t="shared" ca="1" si="1262"/>
        <v>-50000</v>
      </c>
      <c r="BU926" s="33">
        <f t="shared" ca="1" si="1262"/>
        <v>-50000</v>
      </c>
      <c r="BV926" s="33">
        <f t="shared" ca="1" si="1262"/>
        <v>-50000</v>
      </c>
      <c r="BW926" s="33">
        <f t="shared" ca="1" si="1262"/>
        <v>-50000</v>
      </c>
      <c r="BX926" s="33">
        <f t="shared" ca="1" si="1262"/>
        <v>-50000</v>
      </c>
      <c r="BY926" s="33">
        <f t="shared" ca="1" si="1262"/>
        <v>-50000</v>
      </c>
      <c r="BZ926" s="33">
        <f t="shared" ca="1" si="1262"/>
        <v>-50000</v>
      </c>
      <c r="CA926" s="33">
        <f t="shared" ca="1" si="1262"/>
        <v>-50000</v>
      </c>
      <c r="CB926" s="33">
        <f t="shared" ca="1" si="1262"/>
        <v>-50000</v>
      </c>
      <c r="CC926" s="33">
        <f t="shared" ca="1" si="1262"/>
        <v>-50000</v>
      </c>
      <c r="CD926" s="33">
        <f t="shared" ca="1" si="1262"/>
        <v>-50000</v>
      </c>
      <c r="CE926" s="33">
        <f t="shared" ca="1" si="1262"/>
        <v>-50000</v>
      </c>
      <c r="CF926" s="33">
        <f t="shared" ref="CF926:DL926" ca="1" si="1263">SUM(CF921:CF925)</f>
        <v>-50000</v>
      </c>
      <c r="CG926" s="33">
        <f t="shared" ca="1" si="1263"/>
        <v>-50000</v>
      </c>
      <c r="CH926" s="33">
        <f t="shared" ca="1" si="1263"/>
        <v>-50000</v>
      </c>
      <c r="CI926" s="33">
        <f t="shared" ca="1" si="1263"/>
        <v>-50000</v>
      </c>
      <c r="CJ926" s="33">
        <f t="shared" ca="1" si="1263"/>
        <v>-50000</v>
      </c>
      <c r="CK926" s="33">
        <f t="shared" ca="1" si="1263"/>
        <v>-50000</v>
      </c>
      <c r="CL926" s="33">
        <f t="shared" ca="1" si="1263"/>
        <v>-50000</v>
      </c>
      <c r="CM926" s="33" t="e">
        <f t="shared" ca="1" si="1263"/>
        <v>#N/A</v>
      </c>
      <c r="CN926" s="33" t="e">
        <f t="shared" ca="1" si="1263"/>
        <v>#N/A</v>
      </c>
      <c r="CO926" s="33" t="e">
        <f t="shared" ca="1" si="1263"/>
        <v>#N/A</v>
      </c>
      <c r="CP926" s="33" t="e">
        <f t="shared" ca="1" si="1263"/>
        <v>#N/A</v>
      </c>
      <c r="CQ926" s="33" t="e">
        <f t="shared" ca="1" si="1263"/>
        <v>#N/A</v>
      </c>
      <c r="CR926" s="33" t="e">
        <f t="shared" ca="1" si="1263"/>
        <v>#N/A</v>
      </c>
      <c r="CS926" s="33" t="e">
        <f t="shared" ca="1" si="1263"/>
        <v>#N/A</v>
      </c>
      <c r="CT926" s="33" t="e">
        <f t="shared" ca="1" si="1263"/>
        <v>#N/A</v>
      </c>
      <c r="CU926" s="33" t="e">
        <f t="shared" ca="1" si="1263"/>
        <v>#N/A</v>
      </c>
      <c r="CV926" s="33" t="e">
        <f t="shared" ca="1" si="1263"/>
        <v>#N/A</v>
      </c>
      <c r="CW926" s="33" t="e">
        <f t="shared" ca="1" si="1263"/>
        <v>#N/A</v>
      </c>
      <c r="CX926" s="33" t="e">
        <f t="shared" ca="1" si="1263"/>
        <v>#N/A</v>
      </c>
      <c r="CY926" s="33" t="e">
        <f t="shared" ca="1" si="1263"/>
        <v>#N/A</v>
      </c>
      <c r="CZ926" s="33" t="e">
        <f t="shared" ca="1" si="1263"/>
        <v>#N/A</v>
      </c>
      <c r="DA926" s="33" t="e">
        <f t="shared" ca="1" si="1263"/>
        <v>#N/A</v>
      </c>
      <c r="DB926" s="33" t="e">
        <f t="shared" ca="1" si="1263"/>
        <v>#N/A</v>
      </c>
      <c r="DC926" s="33" t="e">
        <f t="shared" ca="1" si="1263"/>
        <v>#N/A</v>
      </c>
      <c r="DD926" s="33" t="e">
        <f t="shared" ca="1" si="1263"/>
        <v>#N/A</v>
      </c>
      <c r="DE926" s="33" t="e">
        <f t="shared" ca="1" si="1263"/>
        <v>#N/A</v>
      </c>
      <c r="DF926" s="33" t="e">
        <f t="shared" ca="1" si="1263"/>
        <v>#N/A</v>
      </c>
      <c r="DG926" s="33" t="e">
        <f t="shared" ca="1" si="1263"/>
        <v>#N/A</v>
      </c>
      <c r="DH926" s="33" t="e">
        <f t="shared" ca="1" si="1263"/>
        <v>#N/A</v>
      </c>
      <c r="DI926" s="33" t="e">
        <f t="shared" ca="1" si="1263"/>
        <v>#N/A</v>
      </c>
      <c r="DJ926" s="33" t="e">
        <f t="shared" ca="1" si="1263"/>
        <v>#N/A</v>
      </c>
      <c r="DK926" s="33" t="e">
        <f t="shared" ca="1" si="1263"/>
        <v>#N/A</v>
      </c>
      <c r="DL926" s="33" t="e">
        <f t="shared" ca="1" si="1263"/>
        <v>#N/A</v>
      </c>
    </row>
    <row r="927" spans="1:116" x14ac:dyDescent="0.4">
      <c r="A927" s="27"/>
      <c r="B927" s="27"/>
      <c r="C927" s="27"/>
      <c r="D927" t="s">
        <v>815</v>
      </c>
      <c r="E927" s="8" t="str">
        <f t="shared" ref="E927:E928" si="1264">ROW()&amp;" "&amp;D927</f>
        <v>927 LISTSALE-PV</v>
      </c>
      <c r="F927" s="27"/>
      <c r="G927" s="126"/>
      <c r="H927" s="31"/>
      <c r="I927" s="73"/>
      <c r="J927" s="73"/>
      <c r="K927" s="38"/>
      <c r="L927" s="38"/>
      <c r="M927" s="38"/>
      <c r="N927" s="38"/>
      <c r="O927" s="38"/>
      <c r="P927" s="38"/>
      <c r="R927" s="33"/>
      <c r="S927" s="38"/>
      <c r="T927" s="38"/>
      <c r="U927" s="38"/>
      <c r="V927" s="38"/>
      <c r="W927" s="38"/>
      <c r="X927" s="38"/>
      <c r="Y927" s="38"/>
      <c r="Z927" s="38"/>
      <c r="AA927" s="38"/>
      <c r="AB927" s="38"/>
      <c r="AC927" s="38"/>
      <c r="AD927" s="38"/>
      <c r="AE927" s="38"/>
      <c r="AF927" s="38"/>
      <c r="AG927" s="38"/>
      <c r="AH927" s="38"/>
      <c r="AI927" s="38"/>
      <c r="AJ927" s="38"/>
      <c r="AK927" s="38"/>
      <c r="AL927" s="38"/>
      <c r="AM927" s="38"/>
      <c r="AN927" s="38"/>
      <c r="AO927" s="38"/>
      <c r="AP927" s="38"/>
      <c r="AQ927" s="38"/>
      <c r="AR927" s="38"/>
      <c r="AS927" s="38"/>
      <c r="AT927" s="38"/>
      <c r="AU927" s="38"/>
      <c r="AV927" s="38"/>
      <c r="AW927" s="38"/>
      <c r="AX927" s="38"/>
      <c r="AY927" s="38"/>
      <c r="AZ927" s="38"/>
      <c r="BA927" s="38"/>
      <c r="BB927" s="38"/>
      <c r="BC927" s="38"/>
      <c r="BD927" s="38"/>
      <c r="BE927" s="38"/>
      <c r="BF927" s="38"/>
      <c r="BG927" s="38"/>
      <c r="BH927" s="38"/>
      <c r="BI927" s="38"/>
      <c r="BJ927" s="38"/>
      <c r="BK927" s="38"/>
      <c r="BL927" s="38"/>
      <c r="BM927" s="38"/>
      <c r="BN927" s="38"/>
      <c r="BO927" s="38"/>
      <c r="BP927" s="38"/>
      <c r="BQ927" s="38"/>
      <c r="BR927" s="38"/>
      <c r="BS927" s="38"/>
      <c r="BT927" s="38"/>
      <c r="BU927" s="38"/>
      <c r="BV927" s="38"/>
      <c r="BW927" s="38"/>
      <c r="BX927" s="38"/>
      <c r="BY927" s="38"/>
      <c r="BZ927" s="38"/>
      <c r="CA927" s="38"/>
      <c r="CB927" s="38"/>
      <c r="CC927" s="38"/>
      <c r="CD927" s="38"/>
      <c r="CE927" s="38"/>
      <c r="CF927" s="38"/>
      <c r="CG927" s="38"/>
      <c r="CH927" s="38"/>
      <c r="CI927" s="38"/>
      <c r="CJ927" s="38"/>
      <c r="CK927" s="38"/>
      <c r="CL927" s="38"/>
      <c r="CM927" s="38"/>
      <c r="CN927" s="38"/>
      <c r="CO927" s="38"/>
      <c r="CP927" s="38"/>
      <c r="CQ927" s="38"/>
      <c r="CR927" s="38"/>
      <c r="CS927" s="38"/>
      <c r="CT927" s="38"/>
      <c r="CU927" s="38"/>
      <c r="CV927" s="38"/>
      <c r="CW927" s="38"/>
      <c r="CX927" s="38"/>
      <c r="CY927" s="38"/>
      <c r="CZ927" s="38"/>
      <c r="DA927" s="38"/>
      <c r="DB927" s="38"/>
      <c r="DC927" s="38"/>
      <c r="DD927" s="38"/>
      <c r="DE927" s="38"/>
      <c r="DF927" s="38"/>
      <c r="DG927" s="38"/>
      <c r="DH927" s="38"/>
      <c r="DI927" s="38"/>
      <c r="DJ927" s="38"/>
      <c r="DK927" s="38"/>
      <c r="DL927" s="38"/>
    </row>
    <row r="928" spans="1:116" x14ac:dyDescent="0.4">
      <c r="A928" s="27"/>
      <c r="B928" s="27"/>
      <c r="C928" s="27"/>
      <c r="D928" t="s">
        <v>815</v>
      </c>
      <c r="E928" s="8" t="str">
        <f t="shared" si="1264"/>
        <v>928 LISTSALE-PV</v>
      </c>
      <c r="F928" s="27"/>
      <c r="G928" s="126" t="s">
        <v>812</v>
      </c>
      <c r="H928" s="31"/>
      <c r="I928" s="73"/>
      <c r="J928" s="73"/>
      <c r="K928" s="33">
        <f t="shared" ref="K928:P928" ca="1" si="1265">SUMIF($3:$3,K$2,928:928)</f>
        <v>0</v>
      </c>
      <c r="L928" s="33">
        <f t="shared" ca="1" si="1265"/>
        <v>0</v>
      </c>
      <c r="M928" s="33">
        <f t="shared" ca="1" si="1265"/>
        <v>0</v>
      </c>
      <c r="N928" s="33">
        <f t="shared" ca="1" si="1265"/>
        <v>0</v>
      </c>
      <c r="O928" s="33">
        <f t="shared" ca="1" si="1265"/>
        <v>0</v>
      </c>
      <c r="P928" s="33">
        <f t="shared" ca="1" si="1265"/>
        <v>0</v>
      </c>
      <c r="R928" s="33"/>
      <c r="S928" s="33">
        <f ca="1">+S911+S926</f>
        <v>0</v>
      </c>
      <c r="T928" s="33">
        <f t="shared" ref="T928:CE928" ca="1" si="1266">+T911+T926</f>
        <v>0</v>
      </c>
      <c r="U928" s="33">
        <f t="shared" ca="1" si="1266"/>
        <v>0</v>
      </c>
      <c r="V928" s="33">
        <f t="shared" ca="1" si="1266"/>
        <v>0</v>
      </c>
      <c r="W928" s="33">
        <f t="shared" ca="1" si="1266"/>
        <v>0</v>
      </c>
      <c r="X928" s="33">
        <f t="shared" ca="1" si="1266"/>
        <v>0</v>
      </c>
      <c r="Y928" s="33">
        <f t="shared" ca="1" si="1266"/>
        <v>0</v>
      </c>
      <c r="Z928" s="33">
        <f t="shared" ca="1" si="1266"/>
        <v>0</v>
      </c>
      <c r="AA928" s="33">
        <f t="shared" ca="1" si="1266"/>
        <v>0</v>
      </c>
      <c r="AB928" s="33">
        <f t="shared" ca="1" si="1266"/>
        <v>0</v>
      </c>
      <c r="AC928" s="33">
        <f t="shared" ca="1" si="1266"/>
        <v>0</v>
      </c>
      <c r="AD928" s="33">
        <f t="shared" ca="1" si="1266"/>
        <v>0</v>
      </c>
      <c r="AE928" s="33">
        <f t="shared" ca="1" si="1266"/>
        <v>0</v>
      </c>
      <c r="AF928" s="33">
        <f t="shared" ca="1" si="1266"/>
        <v>0</v>
      </c>
      <c r="AG928" s="33">
        <f t="shared" ca="1" si="1266"/>
        <v>0</v>
      </c>
      <c r="AH928" s="33">
        <f t="shared" ca="1" si="1266"/>
        <v>0</v>
      </c>
      <c r="AI928" s="33">
        <f t="shared" ca="1" si="1266"/>
        <v>0</v>
      </c>
      <c r="AJ928" s="33">
        <f t="shared" ca="1" si="1266"/>
        <v>0</v>
      </c>
      <c r="AK928" s="33">
        <f t="shared" ca="1" si="1266"/>
        <v>0</v>
      </c>
      <c r="AL928" s="33">
        <f t="shared" ca="1" si="1266"/>
        <v>0</v>
      </c>
      <c r="AM928" s="33">
        <f t="shared" ca="1" si="1266"/>
        <v>0</v>
      </c>
      <c r="AN928" s="33">
        <f t="shared" ca="1" si="1266"/>
        <v>0</v>
      </c>
      <c r="AO928" s="33">
        <f t="shared" ca="1" si="1266"/>
        <v>0</v>
      </c>
      <c r="AP928" s="33">
        <f t="shared" ca="1" si="1266"/>
        <v>0</v>
      </c>
      <c r="AQ928" s="33">
        <f t="shared" ca="1" si="1266"/>
        <v>0</v>
      </c>
      <c r="AR928" s="33">
        <f t="shared" ca="1" si="1266"/>
        <v>0</v>
      </c>
      <c r="AS928" s="33">
        <f t="shared" ca="1" si="1266"/>
        <v>0</v>
      </c>
      <c r="AT928" s="33">
        <f t="shared" ca="1" si="1266"/>
        <v>0</v>
      </c>
      <c r="AU928" s="33">
        <f t="shared" ca="1" si="1266"/>
        <v>0</v>
      </c>
      <c r="AV928" s="33">
        <f t="shared" ca="1" si="1266"/>
        <v>0</v>
      </c>
      <c r="AW928" s="33">
        <f t="shared" ca="1" si="1266"/>
        <v>0</v>
      </c>
      <c r="AX928" s="33">
        <f t="shared" ca="1" si="1266"/>
        <v>0</v>
      </c>
      <c r="AY928" s="33">
        <f t="shared" ca="1" si="1266"/>
        <v>0</v>
      </c>
      <c r="AZ928" s="33">
        <f t="shared" ca="1" si="1266"/>
        <v>0</v>
      </c>
      <c r="BA928" s="33">
        <f t="shared" ca="1" si="1266"/>
        <v>0</v>
      </c>
      <c r="BB928" s="33">
        <f t="shared" ca="1" si="1266"/>
        <v>0</v>
      </c>
      <c r="BC928" s="33">
        <f t="shared" ca="1" si="1266"/>
        <v>0</v>
      </c>
      <c r="BD928" s="33">
        <f t="shared" ca="1" si="1266"/>
        <v>0</v>
      </c>
      <c r="BE928" s="33">
        <f t="shared" ca="1" si="1266"/>
        <v>0</v>
      </c>
      <c r="BF928" s="33">
        <f t="shared" ca="1" si="1266"/>
        <v>0</v>
      </c>
      <c r="BG928" s="33">
        <f t="shared" ca="1" si="1266"/>
        <v>0</v>
      </c>
      <c r="BH928" s="33">
        <f t="shared" ca="1" si="1266"/>
        <v>0</v>
      </c>
      <c r="BI928" s="33">
        <f t="shared" ca="1" si="1266"/>
        <v>0</v>
      </c>
      <c r="BJ928" s="33">
        <f t="shared" ca="1" si="1266"/>
        <v>0</v>
      </c>
      <c r="BK928" s="33">
        <f t="shared" ca="1" si="1266"/>
        <v>0</v>
      </c>
      <c r="BL928" s="33">
        <f t="shared" ca="1" si="1266"/>
        <v>0</v>
      </c>
      <c r="BM928" s="33">
        <f t="shared" ca="1" si="1266"/>
        <v>0</v>
      </c>
      <c r="BN928" s="33">
        <f t="shared" ca="1" si="1266"/>
        <v>0</v>
      </c>
      <c r="BO928" s="33">
        <f t="shared" ca="1" si="1266"/>
        <v>0</v>
      </c>
      <c r="BP928" s="33">
        <f t="shared" ca="1" si="1266"/>
        <v>0</v>
      </c>
      <c r="BQ928" s="33">
        <f t="shared" ca="1" si="1266"/>
        <v>0</v>
      </c>
      <c r="BR928" s="33">
        <f t="shared" ca="1" si="1266"/>
        <v>0</v>
      </c>
      <c r="BS928" s="33">
        <f t="shared" ca="1" si="1266"/>
        <v>0</v>
      </c>
      <c r="BT928" s="33">
        <f t="shared" ca="1" si="1266"/>
        <v>0</v>
      </c>
      <c r="BU928" s="33">
        <f t="shared" ca="1" si="1266"/>
        <v>0</v>
      </c>
      <c r="BV928" s="33">
        <f t="shared" ca="1" si="1266"/>
        <v>0</v>
      </c>
      <c r="BW928" s="33">
        <f t="shared" ca="1" si="1266"/>
        <v>0</v>
      </c>
      <c r="BX928" s="33">
        <f t="shared" ca="1" si="1266"/>
        <v>0</v>
      </c>
      <c r="BY928" s="33">
        <f t="shared" ca="1" si="1266"/>
        <v>0</v>
      </c>
      <c r="BZ928" s="33">
        <f t="shared" ca="1" si="1266"/>
        <v>0</v>
      </c>
      <c r="CA928" s="33">
        <f t="shared" ca="1" si="1266"/>
        <v>0</v>
      </c>
      <c r="CB928" s="33">
        <f t="shared" ca="1" si="1266"/>
        <v>0</v>
      </c>
      <c r="CC928" s="33">
        <f t="shared" ca="1" si="1266"/>
        <v>0</v>
      </c>
      <c r="CD928" s="33">
        <f t="shared" ca="1" si="1266"/>
        <v>0</v>
      </c>
      <c r="CE928" s="33">
        <f t="shared" ca="1" si="1266"/>
        <v>0</v>
      </c>
      <c r="CF928" s="33">
        <f t="shared" ref="CF928:DL928" ca="1" si="1267">+CF911+CF926</f>
        <v>0</v>
      </c>
      <c r="CG928" s="33">
        <f t="shared" ca="1" si="1267"/>
        <v>0</v>
      </c>
      <c r="CH928" s="33">
        <f t="shared" ca="1" si="1267"/>
        <v>0</v>
      </c>
      <c r="CI928" s="33">
        <f t="shared" ca="1" si="1267"/>
        <v>0</v>
      </c>
      <c r="CJ928" s="33">
        <f t="shared" ca="1" si="1267"/>
        <v>0</v>
      </c>
      <c r="CK928" s="33">
        <f t="shared" ca="1" si="1267"/>
        <v>0</v>
      </c>
      <c r="CL928" s="33">
        <f t="shared" ca="1" si="1267"/>
        <v>0</v>
      </c>
      <c r="CM928" s="33" t="e">
        <f t="shared" ca="1" si="1267"/>
        <v>#N/A</v>
      </c>
      <c r="CN928" s="33" t="e">
        <f t="shared" ca="1" si="1267"/>
        <v>#N/A</v>
      </c>
      <c r="CO928" s="33" t="e">
        <f t="shared" ca="1" si="1267"/>
        <v>#N/A</v>
      </c>
      <c r="CP928" s="33" t="e">
        <f t="shared" ca="1" si="1267"/>
        <v>#N/A</v>
      </c>
      <c r="CQ928" s="33" t="e">
        <f t="shared" ca="1" si="1267"/>
        <v>#N/A</v>
      </c>
      <c r="CR928" s="33" t="e">
        <f t="shared" ca="1" si="1267"/>
        <v>#N/A</v>
      </c>
      <c r="CS928" s="33" t="e">
        <f t="shared" ca="1" si="1267"/>
        <v>#N/A</v>
      </c>
      <c r="CT928" s="33" t="e">
        <f t="shared" ca="1" si="1267"/>
        <v>#N/A</v>
      </c>
      <c r="CU928" s="33" t="e">
        <f t="shared" ca="1" si="1267"/>
        <v>#N/A</v>
      </c>
      <c r="CV928" s="33" t="e">
        <f t="shared" ca="1" si="1267"/>
        <v>#N/A</v>
      </c>
      <c r="CW928" s="33" t="e">
        <f t="shared" ca="1" si="1267"/>
        <v>#N/A</v>
      </c>
      <c r="CX928" s="33" t="e">
        <f t="shared" ca="1" si="1267"/>
        <v>#N/A</v>
      </c>
      <c r="CY928" s="33" t="e">
        <f t="shared" ca="1" si="1267"/>
        <v>#N/A</v>
      </c>
      <c r="CZ928" s="33" t="e">
        <f t="shared" ca="1" si="1267"/>
        <v>#N/A</v>
      </c>
      <c r="DA928" s="33" t="e">
        <f t="shared" ca="1" si="1267"/>
        <v>#N/A</v>
      </c>
      <c r="DB928" s="33" t="e">
        <f t="shared" ca="1" si="1267"/>
        <v>#N/A</v>
      </c>
      <c r="DC928" s="33" t="e">
        <f t="shared" ca="1" si="1267"/>
        <v>#N/A</v>
      </c>
      <c r="DD928" s="33" t="e">
        <f t="shared" ca="1" si="1267"/>
        <v>#N/A</v>
      </c>
      <c r="DE928" s="33" t="e">
        <f t="shared" ca="1" si="1267"/>
        <v>#N/A</v>
      </c>
      <c r="DF928" s="33" t="e">
        <f t="shared" ca="1" si="1267"/>
        <v>#N/A</v>
      </c>
      <c r="DG928" s="33" t="e">
        <f t="shared" ca="1" si="1267"/>
        <v>#N/A</v>
      </c>
      <c r="DH928" s="33" t="e">
        <f t="shared" ca="1" si="1267"/>
        <v>#N/A</v>
      </c>
      <c r="DI928" s="33" t="e">
        <f t="shared" ca="1" si="1267"/>
        <v>#N/A</v>
      </c>
      <c r="DJ928" s="33" t="e">
        <f t="shared" ca="1" si="1267"/>
        <v>#N/A</v>
      </c>
      <c r="DK928" s="33" t="e">
        <f t="shared" ca="1" si="1267"/>
        <v>#N/A</v>
      </c>
      <c r="DL928" s="33" t="e">
        <f t="shared" ca="1" si="1267"/>
        <v>#N/A</v>
      </c>
    </row>
    <row r="929" spans="1:116" x14ac:dyDescent="0.4">
      <c r="A929" s="27"/>
      <c r="B929" s="27"/>
      <c r="C929" s="27"/>
      <c r="D929" t="s">
        <v>815</v>
      </c>
      <c r="E929" s="8" t="str">
        <f t="shared" ref="E929:E930" si="1268">ROW()&amp;" "&amp;D929</f>
        <v>929 LISTSALE-PV</v>
      </c>
      <c r="F929" s="27"/>
      <c r="G929" s="145" t="s">
        <v>69</v>
      </c>
      <c r="H929" s="31"/>
      <c r="I929" s="73"/>
      <c r="J929" s="73"/>
      <c r="K929" s="20">
        <f ca="1">+IFERROR(K928/K911,0)</f>
        <v>0</v>
      </c>
      <c r="L929" s="20">
        <f t="shared" ref="L929:P929" ca="1" si="1269">+IFERROR(L928/L911,0)</f>
        <v>0</v>
      </c>
      <c r="M929" s="20">
        <f t="shared" ca="1" si="1269"/>
        <v>0</v>
      </c>
      <c r="N929" s="20">
        <f t="shared" ca="1" si="1269"/>
        <v>0</v>
      </c>
      <c r="O929" s="20">
        <f t="shared" ca="1" si="1269"/>
        <v>0</v>
      </c>
      <c r="P929" s="20">
        <f t="shared" ca="1" si="1269"/>
        <v>0</v>
      </c>
      <c r="R929" s="33"/>
      <c r="S929" s="20">
        <f ca="1">+IFERROR(S928/S911,0)</f>
        <v>0</v>
      </c>
      <c r="T929" s="20">
        <f t="shared" ref="T929:CE929" ca="1" si="1270">+IFERROR(T928/T911,0)</f>
        <v>0</v>
      </c>
      <c r="U929" s="20">
        <f t="shared" ca="1" si="1270"/>
        <v>0</v>
      </c>
      <c r="V929" s="20">
        <f t="shared" ca="1" si="1270"/>
        <v>0</v>
      </c>
      <c r="W929" s="20">
        <f t="shared" ca="1" si="1270"/>
        <v>0</v>
      </c>
      <c r="X929" s="20">
        <f t="shared" ca="1" si="1270"/>
        <v>0</v>
      </c>
      <c r="Y929" s="20">
        <f t="shared" ca="1" si="1270"/>
        <v>0</v>
      </c>
      <c r="Z929" s="20">
        <f t="shared" ca="1" si="1270"/>
        <v>0</v>
      </c>
      <c r="AA929" s="20">
        <f t="shared" ca="1" si="1270"/>
        <v>0</v>
      </c>
      <c r="AB929" s="20">
        <f t="shared" ca="1" si="1270"/>
        <v>0</v>
      </c>
      <c r="AC929" s="20">
        <f t="shared" ca="1" si="1270"/>
        <v>0</v>
      </c>
      <c r="AD929" s="20">
        <f t="shared" ca="1" si="1270"/>
        <v>0</v>
      </c>
      <c r="AE929" s="20">
        <f t="shared" ca="1" si="1270"/>
        <v>0</v>
      </c>
      <c r="AF929" s="20">
        <f t="shared" ca="1" si="1270"/>
        <v>0</v>
      </c>
      <c r="AG929" s="20">
        <f t="shared" ca="1" si="1270"/>
        <v>0</v>
      </c>
      <c r="AH929" s="20">
        <f t="shared" ca="1" si="1270"/>
        <v>0</v>
      </c>
      <c r="AI929" s="20">
        <f t="shared" ca="1" si="1270"/>
        <v>0</v>
      </c>
      <c r="AJ929" s="20">
        <f t="shared" ca="1" si="1270"/>
        <v>0</v>
      </c>
      <c r="AK929" s="20">
        <f t="shared" ca="1" si="1270"/>
        <v>0</v>
      </c>
      <c r="AL929" s="20">
        <f t="shared" ca="1" si="1270"/>
        <v>0</v>
      </c>
      <c r="AM929" s="20">
        <f t="shared" ca="1" si="1270"/>
        <v>0</v>
      </c>
      <c r="AN929" s="20">
        <f t="shared" ca="1" si="1270"/>
        <v>0</v>
      </c>
      <c r="AO929" s="20">
        <f t="shared" ca="1" si="1270"/>
        <v>0</v>
      </c>
      <c r="AP929" s="20">
        <f t="shared" ca="1" si="1270"/>
        <v>0</v>
      </c>
      <c r="AQ929" s="20">
        <f t="shared" ca="1" si="1270"/>
        <v>0</v>
      </c>
      <c r="AR929" s="20">
        <f t="shared" ca="1" si="1270"/>
        <v>0</v>
      </c>
      <c r="AS929" s="20">
        <f t="shared" ca="1" si="1270"/>
        <v>0</v>
      </c>
      <c r="AT929" s="20">
        <f t="shared" ca="1" si="1270"/>
        <v>0</v>
      </c>
      <c r="AU929" s="20">
        <f t="shared" ca="1" si="1270"/>
        <v>0</v>
      </c>
      <c r="AV929" s="20">
        <f t="shared" ca="1" si="1270"/>
        <v>0</v>
      </c>
      <c r="AW929" s="20">
        <f t="shared" ca="1" si="1270"/>
        <v>0</v>
      </c>
      <c r="AX929" s="20">
        <f t="shared" ca="1" si="1270"/>
        <v>0</v>
      </c>
      <c r="AY929" s="20">
        <f t="shared" ca="1" si="1270"/>
        <v>0</v>
      </c>
      <c r="AZ929" s="20">
        <f t="shared" ca="1" si="1270"/>
        <v>0</v>
      </c>
      <c r="BA929" s="20">
        <f t="shared" ca="1" si="1270"/>
        <v>0</v>
      </c>
      <c r="BB929" s="20">
        <f t="shared" ca="1" si="1270"/>
        <v>0</v>
      </c>
      <c r="BC929" s="20">
        <f t="shared" ca="1" si="1270"/>
        <v>0</v>
      </c>
      <c r="BD929" s="20">
        <f t="shared" ca="1" si="1270"/>
        <v>0</v>
      </c>
      <c r="BE929" s="20">
        <f t="shared" ca="1" si="1270"/>
        <v>0</v>
      </c>
      <c r="BF929" s="20">
        <f t="shared" ca="1" si="1270"/>
        <v>0</v>
      </c>
      <c r="BG929" s="20">
        <f t="shared" ca="1" si="1270"/>
        <v>0</v>
      </c>
      <c r="BH929" s="20">
        <f t="shared" ca="1" si="1270"/>
        <v>0</v>
      </c>
      <c r="BI929" s="20">
        <f t="shared" ca="1" si="1270"/>
        <v>0</v>
      </c>
      <c r="BJ929" s="20">
        <f t="shared" ca="1" si="1270"/>
        <v>0</v>
      </c>
      <c r="BK929" s="20">
        <f t="shared" ca="1" si="1270"/>
        <v>0</v>
      </c>
      <c r="BL929" s="20">
        <f t="shared" ca="1" si="1270"/>
        <v>0</v>
      </c>
      <c r="BM929" s="20">
        <f t="shared" ca="1" si="1270"/>
        <v>0</v>
      </c>
      <c r="BN929" s="20">
        <f t="shared" ca="1" si="1270"/>
        <v>0</v>
      </c>
      <c r="BO929" s="20">
        <f t="shared" ca="1" si="1270"/>
        <v>0</v>
      </c>
      <c r="BP929" s="20">
        <f t="shared" ca="1" si="1270"/>
        <v>0</v>
      </c>
      <c r="BQ929" s="20">
        <f t="shared" ca="1" si="1270"/>
        <v>0</v>
      </c>
      <c r="BR929" s="20">
        <f t="shared" ca="1" si="1270"/>
        <v>0</v>
      </c>
      <c r="BS929" s="20">
        <f t="shared" ca="1" si="1270"/>
        <v>0</v>
      </c>
      <c r="BT929" s="20">
        <f t="shared" ca="1" si="1270"/>
        <v>0</v>
      </c>
      <c r="BU929" s="20">
        <f t="shared" ca="1" si="1270"/>
        <v>0</v>
      </c>
      <c r="BV929" s="20">
        <f t="shared" ca="1" si="1270"/>
        <v>0</v>
      </c>
      <c r="BW929" s="20">
        <f t="shared" ca="1" si="1270"/>
        <v>0</v>
      </c>
      <c r="BX929" s="20">
        <f t="shared" ca="1" si="1270"/>
        <v>0</v>
      </c>
      <c r="BY929" s="20">
        <f t="shared" ca="1" si="1270"/>
        <v>0</v>
      </c>
      <c r="BZ929" s="20">
        <f t="shared" ca="1" si="1270"/>
        <v>0</v>
      </c>
      <c r="CA929" s="20">
        <f t="shared" ca="1" si="1270"/>
        <v>0</v>
      </c>
      <c r="CB929" s="20">
        <f t="shared" ca="1" si="1270"/>
        <v>0</v>
      </c>
      <c r="CC929" s="20">
        <f t="shared" ca="1" si="1270"/>
        <v>0</v>
      </c>
      <c r="CD929" s="20">
        <f t="shared" ca="1" si="1270"/>
        <v>0</v>
      </c>
      <c r="CE929" s="20">
        <f t="shared" ca="1" si="1270"/>
        <v>0</v>
      </c>
      <c r="CF929" s="20">
        <f t="shared" ref="CF929:DL929" ca="1" si="1271">+IFERROR(CF928/CF911,0)</f>
        <v>0</v>
      </c>
      <c r="CG929" s="20">
        <f t="shared" ca="1" si="1271"/>
        <v>0</v>
      </c>
      <c r="CH929" s="20">
        <f t="shared" ca="1" si="1271"/>
        <v>0</v>
      </c>
      <c r="CI929" s="20">
        <f t="shared" ca="1" si="1271"/>
        <v>0</v>
      </c>
      <c r="CJ929" s="20">
        <f t="shared" ca="1" si="1271"/>
        <v>0</v>
      </c>
      <c r="CK929" s="20">
        <f t="shared" ca="1" si="1271"/>
        <v>0</v>
      </c>
      <c r="CL929" s="20">
        <f t="shared" ca="1" si="1271"/>
        <v>0</v>
      </c>
      <c r="CM929" s="20">
        <f t="shared" ca="1" si="1271"/>
        <v>0</v>
      </c>
      <c r="CN929" s="20">
        <f t="shared" ca="1" si="1271"/>
        <v>0</v>
      </c>
      <c r="CO929" s="20">
        <f t="shared" ca="1" si="1271"/>
        <v>0</v>
      </c>
      <c r="CP929" s="20">
        <f t="shared" ca="1" si="1271"/>
        <v>0</v>
      </c>
      <c r="CQ929" s="20">
        <f t="shared" ca="1" si="1271"/>
        <v>0</v>
      </c>
      <c r="CR929" s="20">
        <f t="shared" ca="1" si="1271"/>
        <v>0</v>
      </c>
      <c r="CS929" s="20">
        <f t="shared" ca="1" si="1271"/>
        <v>0</v>
      </c>
      <c r="CT929" s="20">
        <f t="shared" ca="1" si="1271"/>
        <v>0</v>
      </c>
      <c r="CU929" s="20">
        <f t="shared" ca="1" si="1271"/>
        <v>0</v>
      </c>
      <c r="CV929" s="20">
        <f t="shared" ca="1" si="1271"/>
        <v>0</v>
      </c>
      <c r="CW929" s="20">
        <f t="shared" ca="1" si="1271"/>
        <v>0</v>
      </c>
      <c r="CX929" s="20">
        <f t="shared" ca="1" si="1271"/>
        <v>0</v>
      </c>
      <c r="CY929" s="20">
        <f t="shared" ca="1" si="1271"/>
        <v>0</v>
      </c>
      <c r="CZ929" s="20">
        <f t="shared" ca="1" si="1271"/>
        <v>0</v>
      </c>
      <c r="DA929" s="20">
        <f t="shared" ca="1" si="1271"/>
        <v>0</v>
      </c>
      <c r="DB929" s="20">
        <f t="shared" ca="1" si="1271"/>
        <v>0</v>
      </c>
      <c r="DC929" s="20">
        <f t="shared" ca="1" si="1271"/>
        <v>0</v>
      </c>
      <c r="DD929" s="20">
        <f t="shared" ca="1" si="1271"/>
        <v>0</v>
      </c>
      <c r="DE929" s="20">
        <f t="shared" ca="1" si="1271"/>
        <v>0</v>
      </c>
      <c r="DF929" s="20">
        <f t="shared" ca="1" si="1271"/>
        <v>0</v>
      </c>
      <c r="DG929" s="20">
        <f t="shared" ca="1" si="1271"/>
        <v>0</v>
      </c>
      <c r="DH929" s="20">
        <f t="shared" ca="1" si="1271"/>
        <v>0</v>
      </c>
      <c r="DI929" s="20">
        <f t="shared" ca="1" si="1271"/>
        <v>0</v>
      </c>
      <c r="DJ929" s="20">
        <f t="shared" ca="1" si="1271"/>
        <v>0</v>
      </c>
      <c r="DK929" s="20">
        <f t="shared" ca="1" si="1271"/>
        <v>0</v>
      </c>
      <c r="DL929" s="20">
        <f t="shared" ca="1" si="1271"/>
        <v>0</v>
      </c>
    </row>
    <row r="930" spans="1:116" x14ac:dyDescent="0.4">
      <c r="A930" s="27"/>
      <c r="B930" s="27"/>
      <c r="C930" s="27"/>
      <c r="D930" t="s">
        <v>815</v>
      </c>
      <c r="E930" s="8" t="str">
        <f t="shared" si="1268"/>
        <v>930 LISTSALE-PV</v>
      </c>
      <c r="F930" s="27"/>
      <c r="G930" s="126"/>
      <c r="H930" s="31"/>
      <c r="I930" s="73"/>
      <c r="J930" s="73"/>
      <c r="K930" s="38"/>
      <c r="L930" s="38"/>
      <c r="M930" s="38"/>
      <c r="N930" s="38"/>
      <c r="O930" s="38"/>
      <c r="P930" s="38"/>
      <c r="R930" s="33"/>
      <c r="S930" s="38"/>
      <c r="T930" s="38"/>
      <c r="U930" s="38"/>
      <c r="V930" s="38"/>
      <c r="W930" s="38"/>
      <c r="X930" s="38"/>
      <c r="Y930" s="38"/>
      <c r="Z930" s="38"/>
      <c r="AA930" s="38"/>
      <c r="AB930" s="38"/>
      <c r="AC930" s="38"/>
      <c r="AD930" s="38"/>
      <c r="AE930" s="38"/>
      <c r="AF930" s="38"/>
      <c r="AG930" s="38"/>
      <c r="AH930" s="38"/>
      <c r="AI930" s="38"/>
      <c r="AJ930" s="38"/>
      <c r="AK930" s="38"/>
      <c r="AL930" s="38"/>
      <c r="AM930" s="38"/>
      <c r="AN930" s="38"/>
      <c r="AO930" s="38"/>
      <c r="AP930" s="38"/>
      <c r="AQ930" s="38"/>
      <c r="AR930" s="38"/>
      <c r="AS930" s="38"/>
      <c r="AT930" s="38"/>
      <c r="AU930" s="38"/>
      <c r="AV930" s="38"/>
      <c r="AW930" s="38"/>
      <c r="AX930" s="38"/>
      <c r="AY930" s="38"/>
      <c r="AZ930" s="38"/>
      <c r="BA930" s="38"/>
      <c r="BB930" s="38"/>
      <c r="BC930" s="38"/>
      <c r="BD930" s="38"/>
      <c r="BE930" s="38"/>
      <c r="BF930" s="38"/>
      <c r="BG930" s="38"/>
      <c r="BH930" s="38"/>
      <c r="BI930" s="38"/>
      <c r="BJ930" s="38"/>
      <c r="BK930" s="38"/>
      <c r="BL930" s="38"/>
      <c r="BM930" s="38"/>
      <c r="BN930" s="38"/>
      <c r="BO930" s="38"/>
      <c r="BP930" s="38"/>
      <c r="BQ930" s="38"/>
      <c r="BR930" s="38"/>
      <c r="BS930" s="38"/>
      <c r="BT930" s="38"/>
      <c r="BU930" s="38"/>
      <c r="BV930" s="38"/>
      <c r="BW930" s="38"/>
      <c r="BX930" s="38"/>
      <c r="BY930" s="38"/>
      <c r="BZ930" s="38"/>
      <c r="CA930" s="38"/>
      <c r="CB930" s="38"/>
      <c r="CC930" s="38"/>
      <c r="CD930" s="38"/>
      <c r="CE930" s="38"/>
      <c r="CF930" s="38"/>
      <c r="CG930" s="38"/>
      <c r="CH930" s="38"/>
      <c r="CI930" s="38"/>
      <c r="CJ930" s="38"/>
      <c r="CK930" s="38"/>
      <c r="CL930" s="38"/>
      <c r="CM930" s="38"/>
      <c r="CN930" s="38"/>
      <c r="CO930" s="38"/>
      <c r="CP930" s="38"/>
      <c r="CQ930" s="38"/>
      <c r="CR930" s="38"/>
      <c r="CS930" s="38"/>
      <c r="CT930" s="38"/>
      <c r="CU930" s="38"/>
      <c r="CV930" s="38"/>
      <c r="CW930" s="38"/>
      <c r="CX930" s="38"/>
      <c r="CY930" s="38"/>
      <c r="CZ930" s="38"/>
      <c r="DA930" s="38"/>
      <c r="DB930" s="38"/>
      <c r="DC930" s="38"/>
      <c r="DD930" s="38"/>
      <c r="DE930" s="38"/>
      <c r="DF930" s="38"/>
      <c r="DG930" s="38"/>
      <c r="DH930" s="38"/>
      <c r="DI930" s="38"/>
      <c r="DJ930" s="38"/>
      <c r="DK930" s="38"/>
      <c r="DL930" s="38"/>
    </row>
    <row r="931" spans="1:116" x14ac:dyDescent="0.4">
      <c r="B931" t="s">
        <v>332</v>
      </c>
      <c r="D931" t="s">
        <v>815</v>
      </c>
      <c r="E931" s="8" t="str">
        <f t="shared" si="1234"/>
        <v>931 LISTSALE-PV</v>
      </c>
      <c r="G931" s="136" t="str">
        <f>G871</f>
        <v>(Primary label)</v>
      </c>
      <c r="H931" s="31"/>
      <c r="I931" s="73"/>
      <c r="J931" s="73"/>
      <c r="K931" s="58"/>
      <c r="L931" s="58"/>
      <c r="M931" s="58"/>
      <c r="N931" s="58"/>
      <c r="O931" s="58"/>
      <c r="P931" s="58"/>
      <c r="R931" s="33"/>
    </row>
    <row r="932" spans="1:116" x14ac:dyDescent="0.4">
      <c r="A932" s="3"/>
      <c r="B932" t="s">
        <v>332</v>
      </c>
      <c r="D932" t="s">
        <v>815</v>
      </c>
      <c r="E932" s="8" t="str">
        <f t="shared" si="1234"/>
        <v>932 LISTSALE-PV</v>
      </c>
      <c r="G932" s="241" t="str">
        <f>IFERROR(SUBSTITUTE(G879,":",""),"no unit")</f>
        <v>unit</v>
      </c>
      <c r="H932" s="208"/>
      <c r="I932" s="209"/>
      <c r="J932" s="209"/>
      <c r="K932" s="217"/>
      <c r="L932" s="217"/>
      <c r="M932" s="217"/>
      <c r="N932" s="217"/>
      <c r="O932" s="217"/>
      <c r="P932" s="217"/>
      <c r="R932" s="218"/>
    </row>
    <row r="933" spans="1:116" x14ac:dyDescent="0.4">
      <c r="B933" t="s">
        <v>332</v>
      </c>
      <c r="D933" t="s">
        <v>815</v>
      </c>
      <c r="E933" s="8" t="str">
        <f t="shared" si="1234"/>
        <v>933 LISTSALE-PV</v>
      </c>
      <c r="G933" s="136" t="str">
        <f t="shared" ref="G933:G938" si="1272">G873</f>
        <v>Primary revenue driver</v>
      </c>
      <c r="H933" s="12"/>
      <c r="I933" s="60"/>
      <c r="J933" s="60"/>
      <c r="K933" s="15"/>
      <c r="L933" s="15"/>
      <c r="M933" s="15"/>
      <c r="N933" s="15"/>
      <c r="O933" s="15"/>
      <c r="P933" s="15"/>
      <c r="R933" s="15"/>
      <c r="S933" s="179" t="str">
        <f t="shared" ref="S933:AX933" si="1273">ADDRESS(ROW(S911),COLUMN(S911),2)</f>
        <v>S$911</v>
      </c>
      <c r="T933" s="179" t="str">
        <f t="shared" si="1273"/>
        <v>T$911</v>
      </c>
      <c r="U933" s="179" t="str">
        <f t="shared" si="1273"/>
        <v>U$911</v>
      </c>
      <c r="V933" s="179" t="str">
        <f t="shared" si="1273"/>
        <v>V$911</v>
      </c>
      <c r="W933" s="179" t="str">
        <f t="shared" si="1273"/>
        <v>W$911</v>
      </c>
      <c r="X933" s="179" t="str">
        <f t="shared" si="1273"/>
        <v>X$911</v>
      </c>
      <c r="Y933" s="179" t="str">
        <f t="shared" si="1273"/>
        <v>Y$911</v>
      </c>
      <c r="Z933" s="179" t="str">
        <f t="shared" si="1273"/>
        <v>Z$911</v>
      </c>
      <c r="AA933" s="179" t="str">
        <f t="shared" si="1273"/>
        <v>AA$911</v>
      </c>
      <c r="AB933" s="179" t="str">
        <f t="shared" si="1273"/>
        <v>AB$911</v>
      </c>
      <c r="AC933" s="179" t="str">
        <f t="shared" si="1273"/>
        <v>AC$911</v>
      </c>
      <c r="AD933" s="179" t="str">
        <f t="shared" si="1273"/>
        <v>AD$911</v>
      </c>
      <c r="AE933" s="179" t="str">
        <f t="shared" si="1273"/>
        <v>AE$911</v>
      </c>
      <c r="AF933" s="179" t="str">
        <f t="shared" si="1273"/>
        <v>AF$911</v>
      </c>
      <c r="AG933" s="179" t="str">
        <f t="shared" si="1273"/>
        <v>AG$911</v>
      </c>
      <c r="AH933" s="179" t="str">
        <f t="shared" si="1273"/>
        <v>AH$911</v>
      </c>
      <c r="AI933" s="179" t="str">
        <f t="shared" si="1273"/>
        <v>AI$911</v>
      </c>
      <c r="AJ933" s="179" t="str">
        <f t="shared" si="1273"/>
        <v>AJ$911</v>
      </c>
      <c r="AK933" s="179" t="str">
        <f t="shared" si="1273"/>
        <v>AK$911</v>
      </c>
      <c r="AL933" s="179" t="str">
        <f t="shared" si="1273"/>
        <v>AL$911</v>
      </c>
      <c r="AM933" s="179" t="str">
        <f t="shared" si="1273"/>
        <v>AM$911</v>
      </c>
      <c r="AN933" s="179" t="str">
        <f t="shared" si="1273"/>
        <v>AN$911</v>
      </c>
      <c r="AO933" s="179" t="str">
        <f t="shared" si="1273"/>
        <v>AO$911</v>
      </c>
      <c r="AP933" s="179" t="str">
        <f t="shared" si="1273"/>
        <v>AP$911</v>
      </c>
      <c r="AQ933" s="179" t="str">
        <f t="shared" si="1273"/>
        <v>AQ$911</v>
      </c>
      <c r="AR933" s="179" t="str">
        <f t="shared" si="1273"/>
        <v>AR$911</v>
      </c>
      <c r="AS933" s="179" t="str">
        <f t="shared" si="1273"/>
        <v>AS$911</v>
      </c>
      <c r="AT933" s="179" t="str">
        <f t="shared" si="1273"/>
        <v>AT$911</v>
      </c>
      <c r="AU933" s="179" t="str">
        <f t="shared" si="1273"/>
        <v>AU$911</v>
      </c>
      <c r="AV933" s="179" t="str">
        <f t="shared" si="1273"/>
        <v>AV$911</v>
      </c>
      <c r="AW933" s="179" t="str">
        <f t="shared" si="1273"/>
        <v>AW$911</v>
      </c>
      <c r="AX933" s="179" t="str">
        <f t="shared" si="1273"/>
        <v>AX$911</v>
      </c>
      <c r="AY933" s="179" t="str">
        <f t="shared" ref="AY933:CD933" si="1274">ADDRESS(ROW(AY911),COLUMN(AY911),2)</f>
        <v>AY$911</v>
      </c>
      <c r="AZ933" s="179" t="str">
        <f t="shared" si="1274"/>
        <v>AZ$911</v>
      </c>
      <c r="BA933" s="179" t="str">
        <f t="shared" si="1274"/>
        <v>BA$911</v>
      </c>
      <c r="BB933" s="179" t="str">
        <f t="shared" si="1274"/>
        <v>BB$911</v>
      </c>
      <c r="BC933" s="179" t="str">
        <f t="shared" si="1274"/>
        <v>BC$911</v>
      </c>
      <c r="BD933" s="179" t="str">
        <f t="shared" si="1274"/>
        <v>BD$911</v>
      </c>
      <c r="BE933" s="179" t="str">
        <f t="shared" si="1274"/>
        <v>BE$911</v>
      </c>
      <c r="BF933" s="179" t="str">
        <f t="shared" si="1274"/>
        <v>BF$911</v>
      </c>
      <c r="BG933" s="179" t="str">
        <f t="shared" si="1274"/>
        <v>BG$911</v>
      </c>
      <c r="BH933" s="179" t="str">
        <f t="shared" si="1274"/>
        <v>BH$911</v>
      </c>
      <c r="BI933" s="179" t="str">
        <f t="shared" si="1274"/>
        <v>BI$911</v>
      </c>
      <c r="BJ933" s="179" t="str">
        <f t="shared" si="1274"/>
        <v>BJ$911</v>
      </c>
      <c r="BK933" s="179" t="str">
        <f t="shared" si="1274"/>
        <v>BK$911</v>
      </c>
      <c r="BL933" s="179" t="str">
        <f t="shared" si="1274"/>
        <v>BL$911</v>
      </c>
      <c r="BM933" s="179" t="str">
        <f t="shared" si="1274"/>
        <v>BM$911</v>
      </c>
      <c r="BN933" s="179" t="str">
        <f t="shared" si="1274"/>
        <v>BN$911</v>
      </c>
      <c r="BO933" s="179" t="str">
        <f t="shared" si="1274"/>
        <v>BO$911</v>
      </c>
      <c r="BP933" s="179" t="str">
        <f t="shared" si="1274"/>
        <v>BP$911</v>
      </c>
      <c r="BQ933" s="179" t="str">
        <f t="shared" si="1274"/>
        <v>BQ$911</v>
      </c>
      <c r="BR933" s="179" t="str">
        <f t="shared" si="1274"/>
        <v>BR$911</v>
      </c>
      <c r="BS933" s="179" t="str">
        <f t="shared" si="1274"/>
        <v>BS$911</v>
      </c>
      <c r="BT933" s="179" t="str">
        <f t="shared" si="1274"/>
        <v>BT$911</v>
      </c>
      <c r="BU933" s="179" t="str">
        <f t="shared" si="1274"/>
        <v>BU$911</v>
      </c>
      <c r="BV933" s="179" t="str">
        <f t="shared" si="1274"/>
        <v>BV$911</v>
      </c>
      <c r="BW933" s="179" t="str">
        <f t="shared" si="1274"/>
        <v>BW$911</v>
      </c>
      <c r="BX933" s="179" t="str">
        <f t="shared" si="1274"/>
        <v>BX$911</v>
      </c>
      <c r="BY933" s="179" t="str">
        <f t="shared" si="1274"/>
        <v>BY$911</v>
      </c>
      <c r="BZ933" s="179" t="str">
        <f t="shared" si="1274"/>
        <v>BZ$911</v>
      </c>
      <c r="CA933" s="179" t="str">
        <f t="shared" si="1274"/>
        <v>CA$911</v>
      </c>
      <c r="CB933" s="179" t="str">
        <f t="shared" si="1274"/>
        <v>CB$911</v>
      </c>
      <c r="CC933" s="179" t="str">
        <f t="shared" si="1274"/>
        <v>CC$911</v>
      </c>
      <c r="CD933" s="179" t="str">
        <f t="shared" si="1274"/>
        <v>CD$911</v>
      </c>
      <c r="CE933" s="179" t="str">
        <f t="shared" ref="CE933:DL933" si="1275">ADDRESS(ROW(CE911),COLUMN(CE911),2)</f>
        <v>CE$911</v>
      </c>
      <c r="CF933" s="179" t="str">
        <f t="shared" si="1275"/>
        <v>CF$911</v>
      </c>
      <c r="CG933" s="179" t="str">
        <f t="shared" si="1275"/>
        <v>CG$911</v>
      </c>
      <c r="CH933" s="179" t="str">
        <f t="shared" si="1275"/>
        <v>CH$911</v>
      </c>
      <c r="CI933" s="179" t="str">
        <f t="shared" si="1275"/>
        <v>CI$911</v>
      </c>
      <c r="CJ933" s="179" t="str">
        <f t="shared" si="1275"/>
        <v>CJ$911</v>
      </c>
      <c r="CK933" s="179" t="str">
        <f t="shared" si="1275"/>
        <v>CK$911</v>
      </c>
      <c r="CL933" s="179" t="str">
        <f t="shared" si="1275"/>
        <v>CL$911</v>
      </c>
      <c r="CM933" s="179" t="str">
        <f t="shared" si="1275"/>
        <v>CM$911</v>
      </c>
      <c r="CN933" s="179" t="str">
        <f t="shared" si="1275"/>
        <v>CN$911</v>
      </c>
      <c r="CO933" s="179" t="str">
        <f t="shared" si="1275"/>
        <v>CO$911</v>
      </c>
      <c r="CP933" s="179" t="str">
        <f t="shared" si="1275"/>
        <v>CP$911</v>
      </c>
      <c r="CQ933" s="179" t="str">
        <f t="shared" si="1275"/>
        <v>CQ$911</v>
      </c>
      <c r="CR933" s="179" t="str">
        <f t="shared" si="1275"/>
        <v>CR$911</v>
      </c>
      <c r="CS933" s="179" t="str">
        <f t="shared" si="1275"/>
        <v>CS$911</v>
      </c>
      <c r="CT933" s="179" t="str">
        <f t="shared" si="1275"/>
        <v>CT$911</v>
      </c>
      <c r="CU933" s="179" t="str">
        <f t="shared" si="1275"/>
        <v>CU$911</v>
      </c>
      <c r="CV933" s="179" t="str">
        <f t="shared" si="1275"/>
        <v>CV$911</v>
      </c>
      <c r="CW933" s="179" t="str">
        <f t="shared" si="1275"/>
        <v>CW$911</v>
      </c>
      <c r="CX933" s="179" t="str">
        <f t="shared" si="1275"/>
        <v>CX$911</v>
      </c>
      <c r="CY933" s="179" t="str">
        <f t="shared" si="1275"/>
        <v>CY$911</v>
      </c>
      <c r="CZ933" s="179" t="str">
        <f t="shared" si="1275"/>
        <v>CZ$911</v>
      </c>
      <c r="DA933" s="179" t="str">
        <f t="shared" si="1275"/>
        <v>DA$911</v>
      </c>
      <c r="DB933" s="179" t="str">
        <f t="shared" si="1275"/>
        <v>DB$911</v>
      </c>
      <c r="DC933" s="179" t="str">
        <f t="shared" si="1275"/>
        <v>DC$911</v>
      </c>
      <c r="DD933" s="179" t="str">
        <f t="shared" si="1275"/>
        <v>DD$911</v>
      </c>
      <c r="DE933" s="179" t="str">
        <f t="shared" si="1275"/>
        <v>DE$911</v>
      </c>
      <c r="DF933" s="179" t="str">
        <f t="shared" si="1275"/>
        <v>DF$911</v>
      </c>
      <c r="DG933" s="179" t="str">
        <f t="shared" si="1275"/>
        <v>DG$911</v>
      </c>
      <c r="DH933" s="179" t="str">
        <f t="shared" si="1275"/>
        <v>DH$911</v>
      </c>
      <c r="DI933" s="179" t="str">
        <f t="shared" si="1275"/>
        <v>DI$911</v>
      </c>
      <c r="DJ933" s="179" t="str">
        <f t="shared" si="1275"/>
        <v>DJ$911</v>
      </c>
      <c r="DK933" s="179" t="str">
        <f t="shared" si="1275"/>
        <v>DK$911</v>
      </c>
      <c r="DL933" s="179" t="str">
        <f t="shared" si="1275"/>
        <v>DL$911</v>
      </c>
    </row>
    <row r="934" spans="1:116" x14ac:dyDescent="0.4">
      <c r="B934" t="s">
        <v>332</v>
      </c>
      <c r="D934" t="s">
        <v>815</v>
      </c>
      <c r="E934" s="8" t="str">
        <f t="shared" si="1234"/>
        <v>934 LISTSALE-PV</v>
      </c>
      <c r="G934" s="136" t="str">
        <f t="shared" si="1272"/>
        <v>Primary volume driver</v>
      </c>
      <c r="H934" s="12"/>
      <c r="I934" s="60"/>
      <c r="J934" s="60"/>
      <c r="K934" s="212">
        <f t="shared" ref="K934:R934" si="1276">K874</f>
        <v>0</v>
      </c>
      <c r="L934" s="212">
        <f t="shared" si="1276"/>
        <v>0</v>
      </c>
      <c r="M934" s="212">
        <f t="shared" si="1276"/>
        <v>0</v>
      </c>
      <c r="N934" s="212">
        <f t="shared" si="1276"/>
        <v>0</v>
      </c>
      <c r="O934" s="212">
        <f t="shared" si="1276"/>
        <v>0</v>
      </c>
      <c r="P934" s="212">
        <f t="shared" si="1276"/>
        <v>0</v>
      </c>
      <c r="Q934" s="212"/>
      <c r="R934" s="212">
        <f t="shared" si="1276"/>
        <v>0</v>
      </c>
      <c r="S934" s="212" t="str">
        <f t="shared" ref="S934:AX934" si="1277">S874</f>
        <v>S$17</v>
      </c>
      <c r="T934" s="212" t="str">
        <f t="shared" si="1277"/>
        <v>T$17</v>
      </c>
      <c r="U934" s="212" t="str">
        <f t="shared" si="1277"/>
        <v>U$17</v>
      </c>
      <c r="V934" s="212" t="str">
        <f t="shared" si="1277"/>
        <v>V$17</v>
      </c>
      <c r="W934" s="212" t="str">
        <f t="shared" si="1277"/>
        <v>W$17</v>
      </c>
      <c r="X934" s="212" t="str">
        <f t="shared" si="1277"/>
        <v>X$17</v>
      </c>
      <c r="Y934" s="212" t="str">
        <f t="shared" si="1277"/>
        <v>Y$17</v>
      </c>
      <c r="Z934" s="212" t="str">
        <f t="shared" si="1277"/>
        <v>Z$17</v>
      </c>
      <c r="AA934" s="212" t="str">
        <f t="shared" si="1277"/>
        <v>AA$17</v>
      </c>
      <c r="AB934" s="212" t="str">
        <f t="shared" si="1277"/>
        <v>AB$17</v>
      </c>
      <c r="AC934" s="212" t="str">
        <f t="shared" si="1277"/>
        <v>AC$17</v>
      </c>
      <c r="AD934" s="212" t="str">
        <f t="shared" si="1277"/>
        <v>AD$17</v>
      </c>
      <c r="AE934" s="212" t="str">
        <f t="shared" si="1277"/>
        <v>AE$17</v>
      </c>
      <c r="AF934" s="212" t="str">
        <f t="shared" si="1277"/>
        <v>AF$17</v>
      </c>
      <c r="AG934" s="212" t="str">
        <f t="shared" si="1277"/>
        <v>AG$17</v>
      </c>
      <c r="AH934" s="212" t="str">
        <f t="shared" si="1277"/>
        <v>AH$17</v>
      </c>
      <c r="AI934" s="212" t="str">
        <f t="shared" si="1277"/>
        <v>AI$17</v>
      </c>
      <c r="AJ934" s="212" t="str">
        <f t="shared" si="1277"/>
        <v>AJ$17</v>
      </c>
      <c r="AK934" s="212" t="str">
        <f t="shared" si="1277"/>
        <v>AK$17</v>
      </c>
      <c r="AL934" s="212" t="str">
        <f t="shared" si="1277"/>
        <v>AL$17</v>
      </c>
      <c r="AM934" s="212" t="str">
        <f t="shared" si="1277"/>
        <v>AM$17</v>
      </c>
      <c r="AN934" s="212" t="str">
        <f t="shared" si="1277"/>
        <v>AN$17</v>
      </c>
      <c r="AO934" s="212" t="str">
        <f t="shared" si="1277"/>
        <v>AO$17</v>
      </c>
      <c r="AP934" s="212" t="str">
        <f t="shared" si="1277"/>
        <v>AP$17</v>
      </c>
      <c r="AQ934" s="212" t="str">
        <f t="shared" si="1277"/>
        <v>AQ$17</v>
      </c>
      <c r="AR934" s="212" t="str">
        <f t="shared" si="1277"/>
        <v>AR$17</v>
      </c>
      <c r="AS934" s="212" t="str">
        <f t="shared" si="1277"/>
        <v>AS$17</v>
      </c>
      <c r="AT934" s="212" t="str">
        <f t="shared" si="1277"/>
        <v>AT$17</v>
      </c>
      <c r="AU934" s="212" t="str">
        <f t="shared" si="1277"/>
        <v>AU$17</v>
      </c>
      <c r="AV934" s="212" t="str">
        <f t="shared" si="1277"/>
        <v>AV$17</v>
      </c>
      <c r="AW934" s="212" t="str">
        <f t="shared" si="1277"/>
        <v>AW$17</v>
      </c>
      <c r="AX934" s="212" t="str">
        <f t="shared" si="1277"/>
        <v>AX$17</v>
      </c>
      <c r="AY934" s="212" t="str">
        <f t="shared" ref="AY934:CD934" si="1278">AY874</f>
        <v>AY$17</v>
      </c>
      <c r="AZ934" s="212" t="str">
        <f t="shared" si="1278"/>
        <v>AZ$17</v>
      </c>
      <c r="BA934" s="212" t="str">
        <f t="shared" si="1278"/>
        <v>BA$17</v>
      </c>
      <c r="BB934" s="212" t="str">
        <f t="shared" si="1278"/>
        <v>BB$17</v>
      </c>
      <c r="BC934" s="212" t="str">
        <f t="shared" si="1278"/>
        <v>BC$17</v>
      </c>
      <c r="BD934" s="212" t="str">
        <f t="shared" si="1278"/>
        <v>BD$17</v>
      </c>
      <c r="BE934" s="212" t="str">
        <f t="shared" si="1278"/>
        <v>BE$17</v>
      </c>
      <c r="BF934" s="212" t="str">
        <f t="shared" si="1278"/>
        <v>BF$17</v>
      </c>
      <c r="BG934" s="212" t="str">
        <f t="shared" si="1278"/>
        <v>BG$17</v>
      </c>
      <c r="BH934" s="212" t="str">
        <f t="shared" si="1278"/>
        <v>BH$17</v>
      </c>
      <c r="BI934" s="212" t="str">
        <f t="shared" si="1278"/>
        <v>BI$17</v>
      </c>
      <c r="BJ934" s="212" t="str">
        <f t="shared" si="1278"/>
        <v>BJ$17</v>
      </c>
      <c r="BK934" s="212" t="str">
        <f t="shared" si="1278"/>
        <v>BK$17</v>
      </c>
      <c r="BL934" s="212" t="str">
        <f t="shared" si="1278"/>
        <v>BL$17</v>
      </c>
      <c r="BM934" s="212" t="str">
        <f t="shared" si="1278"/>
        <v>BM$17</v>
      </c>
      <c r="BN934" s="212" t="str">
        <f t="shared" si="1278"/>
        <v>BN$17</v>
      </c>
      <c r="BO934" s="212" t="str">
        <f t="shared" si="1278"/>
        <v>BO$17</v>
      </c>
      <c r="BP934" s="212" t="str">
        <f t="shared" si="1278"/>
        <v>BP$17</v>
      </c>
      <c r="BQ934" s="212" t="str">
        <f t="shared" si="1278"/>
        <v>BQ$17</v>
      </c>
      <c r="BR934" s="212" t="str">
        <f t="shared" si="1278"/>
        <v>BR$17</v>
      </c>
      <c r="BS934" s="212" t="str">
        <f t="shared" si="1278"/>
        <v>BS$17</v>
      </c>
      <c r="BT934" s="212" t="str">
        <f t="shared" si="1278"/>
        <v>BT$17</v>
      </c>
      <c r="BU934" s="212" t="str">
        <f t="shared" si="1278"/>
        <v>BU$17</v>
      </c>
      <c r="BV934" s="212" t="str">
        <f t="shared" si="1278"/>
        <v>BV$17</v>
      </c>
      <c r="BW934" s="212" t="str">
        <f t="shared" si="1278"/>
        <v>BW$17</v>
      </c>
      <c r="BX934" s="212" t="str">
        <f t="shared" si="1278"/>
        <v>BX$17</v>
      </c>
      <c r="BY934" s="212" t="str">
        <f t="shared" si="1278"/>
        <v>BY$17</v>
      </c>
      <c r="BZ934" s="212" t="str">
        <f t="shared" si="1278"/>
        <v>BZ$17</v>
      </c>
      <c r="CA934" s="212" t="str">
        <f t="shared" si="1278"/>
        <v>CA$17</v>
      </c>
      <c r="CB934" s="212" t="str">
        <f t="shared" si="1278"/>
        <v>CB$17</v>
      </c>
      <c r="CC934" s="212" t="str">
        <f t="shared" si="1278"/>
        <v>CC$17</v>
      </c>
      <c r="CD934" s="212" t="str">
        <f t="shared" si="1278"/>
        <v>CD$17</v>
      </c>
      <c r="CE934" s="212" t="str">
        <f t="shared" ref="CE934:DL934" si="1279">CE874</f>
        <v>CE$17</v>
      </c>
      <c r="CF934" s="212" t="str">
        <f t="shared" si="1279"/>
        <v>CF$17</v>
      </c>
      <c r="CG934" s="212" t="str">
        <f t="shared" si="1279"/>
        <v>CG$17</v>
      </c>
      <c r="CH934" s="212" t="str">
        <f t="shared" si="1279"/>
        <v>CH$17</v>
      </c>
      <c r="CI934" s="212" t="str">
        <f t="shared" si="1279"/>
        <v>CI$17</v>
      </c>
      <c r="CJ934" s="212" t="str">
        <f t="shared" si="1279"/>
        <v>CJ$17</v>
      </c>
      <c r="CK934" s="212" t="str">
        <f t="shared" si="1279"/>
        <v>CK$17</v>
      </c>
      <c r="CL934" s="212" t="str">
        <f t="shared" si="1279"/>
        <v>CL$17</v>
      </c>
      <c r="CM934" s="212">
        <f t="shared" si="1279"/>
        <v>0</v>
      </c>
      <c r="CN934" s="212">
        <f t="shared" si="1279"/>
        <v>0</v>
      </c>
      <c r="CO934" s="212" t="str">
        <f t="shared" si="1279"/>
        <v>CO$17</v>
      </c>
      <c r="CP934" s="212" t="str">
        <f t="shared" si="1279"/>
        <v>CP$17</v>
      </c>
      <c r="CQ934" s="212" t="str">
        <f t="shared" si="1279"/>
        <v>CQ$17</v>
      </c>
      <c r="CR934" s="212" t="str">
        <f t="shared" si="1279"/>
        <v>CR$17</v>
      </c>
      <c r="CS934" s="212" t="str">
        <f t="shared" si="1279"/>
        <v>CS$17</v>
      </c>
      <c r="CT934" s="212" t="str">
        <f t="shared" si="1279"/>
        <v>CT$17</v>
      </c>
      <c r="CU934" s="212" t="str">
        <f t="shared" si="1279"/>
        <v>CU$17</v>
      </c>
      <c r="CV934" s="212" t="str">
        <f t="shared" si="1279"/>
        <v>CV$17</v>
      </c>
      <c r="CW934" s="212" t="str">
        <f t="shared" si="1279"/>
        <v>CW$17</v>
      </c>
      <c r="CX934" s="212" t="str">
        <f t="shared" si="1279"/>
        <v>CX$17</v>
      </c>
      <c r="CY934" s="212" t="str">
        <f t="shared" si="1279"/>
        <v>CY$17</v>
      </c>
      <c r="CZ934" s="212" t="str">
        <f t="shared" si="1279"/>
        <v>CZ$17</v>
      </c>
      <c r="DA934" s="212" t="str">
        <f t="shared" si="1279"/>
        <v>DA$17</v>
      </c>
      <c r="DB934" s="212" t="str">
        <f t="shared" si="1279"/>
        <v>DB$17</v>
      </c>
      <c r="DC934" s="212" t="str">
        <f t="shared" si="1279"/>
        <v>DC$17</v>
      </c>
      <c r="DD934" s="212" t="str">
        <f t="shared" si="1279"/>
        <v>DD$17</v>
      </c>
      <c r="DE934" s="212" t="str">
        <f t="shared" si="1279"/>
        <v>DE$17</v>
      </c>
      <c r="DF934" s="212" t="str">
        <f t="shared" si="1279"/>
        <v>DF$17</v>
      </c>
      <c r="DG934" s="212" t="str">
        <f t="shared" si="1279"/>
        <v>DG$17</v>
      </c>
      <c r="DH934" s="212" t="str">
        <f t="shared" si="1279"/>
        <v>DH$17</v>
      </c>
      <c r="DI934" s="212" t="str">
        <f t="shared" si="1279"/>
        <v>DI$17</v>
      </c>
      <c r="DJ934" s="212" t="str">
        <f t="shared" si="1279"/>
        <v>DJ$17</v>
      </c>
      <c r="DK934" s="212" t="str">
        <f t="shared" si="1279"/>
        <v>DK$17</v>
      </c>
      <c r="DL934" s="212" t="str">
        <f t="shared" si="1279"/>
        <v>DL$17</v>
      </c>
    </row>
    <row r="935" spans="1:116" x14ac:dyDescent="0.4">
      <c r="B935" t="s">
        <v>332</v>
      </c>
      <c r="D935" t="s">
        <v>815</v>
      </c>
      <c r="E935" s="8" t="str">
        <f t="shared" si="1234"/>
        <v>935 LISTSALE-PV</v>
      </c>
      <c r="G935" s="136" t="str">
        <f t="shared" si="1272"/>
        <v>(Secondary label)</v>
      </c>
      <c r="H935" s="12"/>
      <c r="I935" s="60"/>
      <c r="J935" s="60"/>
      <c r="K935" s="15"/>
      <c r="L935" s="15"/>
      <c r="M935" s="15"/>
      <c r="N935" s="15"/>
      <c r="O935" s="15"/>
      <c r="P935" s="15"/>
      <c r="R935" s="15"/>
      <c r="S935" s="179"/>
      <c r="T935" s="179"/>
      <c r="U935" s="179"/>
      <c r="V935" s="179"/>
      <c r="W935" s="179"/>
      <c r="X935" s="179"/>
      <c r="Y935" s="179"/>
      <c r="Z935" s="179"/>
      <c r="AA935" s="179"/>
      <c r="AB935" s="179"/>
      <c r="AC935" s="179"/>
      <c r="AD935" s="179"/>
      <c r="AE935" s="179"/>
      <c r="AF935" s="179"/>
      <c r="AG935" s="179"/>
      <c r="AH935" s="179"/>
      <c r="AI935" s="179"/>
      <c r="AJ935" s="179"/>
      <c r="AK935" s="179"/>
      <c r="AL935" s="179"/>
      <c r="AM935" s="179"/>
      <c r="AN935" s="179"/>
      <c r="AO935" s="179"/>
      <c r="AP935" s="179"/>
      <c r="AQ935" s="179"/>
      <c r="AR935" s="179"/>
      <c r="AS935" s="179"/>
      <c r="AT935" s="179"/>
      <c r="AU935" s="179"/>
      <c r="AV935" s="179"/>
      <c r="AW935" s="179"/>
      <c r="AX935" s="179"/>
      <c r="AY935" s="179"/>
      <c r="AZ935" s="179"/>
      <c r="BA935" s="179"/>
      <c r="BB935" s="179"/>
      <c r="BC935" s="179"/>
      <c r="BD935" s="179"/>
      <c r="BE935" s="179"/>
      <c r="BF935" s="179"/>
      <c r="BG935" s="179"/>
      <c r="BH935" s="179"/>
      <c r="BI935" s="179"/>
      <c r="BJ935" s="179"/>
      <c r="BK935" s="179"/>
      <c r="BL935" s="179"/>
      <c r="BM935" s="179"/>
      <c r="BN935" s="179"/>
      <c r="BO935" s="179"/>
      <c r="BP935" s="179"/>
      <c r="BQ935" s="179"/>
      <c r="BR935" s="179"/>
      <c r="BS935" s="179"/>
      <c r="BT935" s="179"/>
      <c r="BU935" s="179"/>
      <c r="BV935" s="179"/>
      <c r="BW935" s="179"/>
      <c r="BX935" s="179"/>
      <c r="BY935" s="179"/>
      <c r="BZ935" s="179"/>
      <c r="CA935" s="179"/>
      <c r="CB935" s="179"/>
      <c r="CC935" s="179"/>
      <c r="CD935" s="179"/>
      <c r="CE935" s="179"/>
      <c r="CF935" s="179"/>
      <c r="CG935" s="179"/>
      <c r="CH935" s="179"/>
      <c r="CI935" s="179"/>
      <c r="CJ935" s="179"/>
      <c r="CK935" s="179"/>
      <c r="CL935" s="179"/>
      <c r="CN935" s="60"/>
      <c r="CO935" s="179"/>
      <c r="CP935" s="179"/>
      <c r="CQ935" s="179"/>
      <c r="CR935" s="179"/>
      <c r="CS935" s="179"/>
      <c r="CT935" s="179"/>
      <c r="CU935" s="179"/>
      <c r="CV935" s="179"/>
      <c r="CW935" s="179"/>
      <c r="CX935" s="179"/>
      <c r="CY935" s="179"/>
      <c r="CZ935" s="179"/>
      <c r="DA935" s="179"/>
      <c r="DB935" s="179"/>
      <c r="DC935" s="179"/>
      <c r="DD935" s="179"/>
      <c r="DE935" s="179"/>
      <c r="DF935" s="179"/>
      <c r="DG935" s="179"/>
      <c r="DH935" s="179"/>
      <c r="DI935" s="179"/>
      <c r="DJ935" s="179"/>
      <c r="DK935" s="179"/>
      <c r="DL935" s="179"/>
    </row>
    <row r="936" spans="1:116" x14ac:dyDescent="0.4">
      <c r="B936" t="s">
        <v>332</v>
      </c>
      <c r="D936" t="s">
        <v>815</v>
      </c>
      <c r="E936" s="8" t="str">
        <f t="shared" si="1234"/>
        <v>936 LISTSALE-PV</v>
      </c>
      <c r="G936" s="136" t="str">
        <f t="shared" si="1272"/>
        <v xml:space="preserve">secondary unit </v>
      </c>
    </row>
    <row r="937" spans="1:116" x14ac:dyDescent="0.4">
      <c r="B937" t="s">
        <v>332</v>
      </c>
      <c r="D937" t="s">
        <v>815</v>
      </c>
      <c r="E937" s="8" t="str">
        <f t="shared" ref="E937:E938" si="1280">ROW()&amp;" "&amp;D937</f>
        <v>937 LISTSALE-PV</v>
      </c>
      <c r="G937" s="136" t="str">
        <f t="shared" si="1272"/>
        <v>Secondary revenue driver</v>
      </c>
      <c r="H937" s="12"/>
      <c r="I937" s="60"/>
      <c r="J937" s="60"/>
      <c r="K937" s="15"/>
      <c r="L937" s="15"/>
      <c r="M937" s="15"/>
      <c r="N937" s="15"/>
      <c r="O937" s="15"/>
      <c r="P937" s="15"/>
      <c r="R937" s="15"/>
      <c r="S937" s="76"/>
      <c r="T937" s="76"/>
      <c r="U937" s="76"/>
      <c r="V937" s="76"/>
      <c r="W937" s="76"/>
      <c r="X937" s="76"/>
      <c r="Y937" s="76"/>
      <c r="Z937" s="76"/>
      <c r="AA937" s="76"/>
      <c r="AB937" s="76"/>
      <c r="AC937" s="76"/>
      <c r="AD937" s="76"/>
      <c r="AE937" s="76"/>
      <c r="AF937" s="76"/>
      <c r="AG937" s="76"/>
      <c r="AH937" s="76"/>
      <c r="AI937" s="76"/>
      <c r="AJ937" s="76"/>
      <c r="AK937" s="76"/>
      <c r="AL937" s="76"/>
      <c r="AM937" s="76"/>
      <c r="AN937" s="76"/>
      <c r="AO937" s="76"/>
      <c r="AP937" s="76"/>
      <c r="AQ937" s="76"/>
      <c r="AR937" s="76"/>
      <c r="AS937" s="76"/>
      <c r="AT937" s="76"/>
      <c r="AU937" s="76"/>
      <c r="AV937" s="76"/>
      <c r="AW937" s="76"/>
      <c r="AX937" s="76"/>
      <c r="AY937" s="76"/>
      <c r="AZ937" s="76"/>
      <c r="BA937" s="76"/>
      <c r="BB937" s="76"/>
      <c r="BC937" s="76"/>
      <c r="BD937" s="76"/>
      <c r="BE937" s="76"/>
      <c r="BF937" s="76"/>
      <c r="BG937" s="76"/>
      <c r="BH937" s="76"/>
      <c r="BI937" s="76"/>
      <c r="BJ937" s="76"/>
      <c r="BK937" s="76"/>
      <c r="BL937" s="76"/>
      <c r="BM937" s="76"/>
      <c r="BN937" s="76"/>
      <c r="BO937" s="76"/>
      <c r="BP937" s="76"/>
      <c r="BQ937" s="76"/>
      <c r="BR937" s="76"/>
      <c r="BS937" s="76"/>
      <c r="BT937" s="76"/>
      <c r="BU937" s="76"/>
      <c r="BV937" s="76"/>
      <c r="BW937" s="76"/>
      <c r="BX937" s="76"/>
      <c r="BY937" s="76"/>
      <c r="BZ937" s="76"/>
      <c r="CA937" s="76"/>
      <c r="CB937" s="76"/>
      <c r="CC937" s="76"/>
      <c r="CD937" s="76"/>
      <c r="CE937" s="76"/>
      <c r="CF937" s="76"/>
      <c r="CG937" s="76"/>
      <c r="CH937" s="76"/>
      <c r="CI937" s="76"/>
      <c r="CJ937" s="76"/>
      <c r="CK937" s="76"/>
      <c r="CL937" s="76"/>
      <c r="CN937" s="60"/>
      <c r="CO937" s="76"/>
      <c r="CP937" s="76"/>
      <c r="CQ937" s="76"/>
      <c r="CR937" s="76"/>
      <c r="CS937" s="76"/>
      <c r="CT937" s="76"/>
      <c r="CU937" s="76"/>
      <c r="CV937" s="76"/>
      <c r="CW937" s="76"/>
      <c r="CX937" s="76"/>
      <c r="CY937" s="76"/>
      <c r="CZ937" s="76"/>
      <c r="DA937" s="76"/>
      <c r="DB937" s="76"/>
      <c r="DC937" s="76"/>
      <c r="DD937" s="76"/>
      <c r="DE937" s="76"/>
      <c r="DF937" s="76"/>
      <c r="DG937" s="76"/>
      <c r="DH937" s="76"/>
      <c r="DI937" s="76"/>
      <c r="DJ937" s="76"/>
      <c r="DK937" s="76"/>
      <c r="DL937" s="76"/>
    </row>
    <row r="938" spans="1:116" x14ac:dyDescent="0.4">
      <c r="B938" t="s">
        <v>332</v>
      </c>
      <c r="D938" t="s">
        <v>815</v>
      </c>
      <c r="E938" s="8" t="str">
        <f t="shared" si="1280"/>
        <v>938 LISTSALE-PV</v>
      </c>
      <c r="G938" s="136" t="str">
        <f t="shared" si="1272"/>
        <v>Secondary volume driver</v>
      </c>
      <c r="H938" s="12"/>
      <c r="I938" s="60"/>
      <c r="J938" s="60"/>
      <c r="K938" s="15"/>
      <c r="L938" s="15"/>
      <c r="M938" s="15"/>
      <c r="N938" s="15"/>
      <c r="O938" s="15"/>
      <c r="P938" s="15"/>
      <c r="R938" s="15"/>
      <c r="S938" s="76"/>
      <c r="T938" s="76"/>
      <c r="U938" s="76"/>
      <c r="V938" s="76"/>
      <c r="W938" s="76"/>
      <c r="X938" s="76"/>
      <c r="Y938" s="76"/>
      <c r="Z938" s="76"/>
      <c r="AA938" s="76"/>
      <c r="AB938" s="76"/>
      <c r="AC938" s="76"/>
      <c r="AD938" s="76"/>
      <c r="AE938" s="76"/>
      <c r="AF938" s="76"/>
      <c r="AG938" s="76"/>
      <c r="AH938" s="76"/>
      <c r="AI938" s="76"/>
      <c r="AJ938" s="76"/>
      <c r="AK938" s="76"/>
      <c r="AL938" s="76"/>
      <c r="AM938" s="76"/>
      <c r="AN938" s="76"/>
      <c r="AO938" s="76"/>
      <c r="AP938" s="76"/>
      <c r="AQ938" s="76"/>
      <c r="AR938" s="76"/>
      <c r="AS938" s="76"/>
      <c r="AT938" s="76"/>
      <c r="AU938" s="76"/>
      <c r="AV938" s="76"/>
      <c r="AW938" s="76"/>
      <c r="AX938" s="76"/>
      <c r="AY938" s="76"/>
      <c r="AZ938" s="76"/>
      <c r="BA938" s="76"/>
      <c r="BB938" s="76"/>
      <c r="BC938" s="76"/>
      <c r="BD938" s="76"/>
      <c r="BE938" s="76"/>
      <c r="BF938" s="76"/>
      <c r="BG938" s="76"/>
      <c r="BH938" s="76"/>
      <c r="BI938" s="76"/>
      <c r="BJ938" s="76"/>
      <c r="BK938" s="76"/>
      <c r="BL938" s="76"/>
      <c r="BM938" s="76"/>
      <c r="BN938" s="76"/>
      <c r="BO938" s="76"/>
      <c r="BP938" s="76"/>
      <c r="BQ938" s="76"/>
      <c r="BR938" s="76"/>
      <c r="BS938" s="76"/>
      <c r="BT938" s="76"/>
      <c r="BU938" s="76"/>
      <c r="BV938" s="76"/>
      <c r="BW938" s="76"/>
      <c r="BX938" s="76"/>
      <c r="BY938" s="76"/>
      <c r="BZ938" s="76"/>
      <c r="CA938" s="76"/>
      <c r="CB938" s="76"/>
      <c r="CC938" s="76"/>
      <c r="CD938" s="76"/>
      <c r="CE938" s="76"/>
      <c r="CF938" s="76"/>
      <c r="CG938" s="76"/>
      <c r="CH938" s="76"/>
      <c r="CI938" s="76"/>
      <c r="CJ938" s="76"/>
      <c r="CK938" s="76"/>
      <c r="CL938" s="76"/>
      <c r="CN938" s="60"/>
      <c r="CO938" s="76"/>
      <c r="CP938" s="76"/>
      <c r="CQ938" s="76"/>
      <c r="CR938" s="76"/>
      <c r="CS938" s="76"/>
      <c r="CT938" s="76"/>
      <c r="CU938" s="76"/>
      <c r="CV938" s="76"/>
      <c r="CW938" s="76"/>
      <c r="CX938" s="76"/>
      <c r="CY938" s="76"/>
      <c r="CZ938" s="76"/>
      <c r="DA938" s="76"/>
      <c r="DB938" s="76"/>
      <c r="DC938" s="76"/>
      <c r="DD938" s="76"/>
      <c r="DE938" s="76"/>
      <c r="DF938" s="76"/>
      <c r="DG938" s="76"/>
      <c r="DH938" s="76"/>
      <c r="DI938" s="76"/>
      <c r="DJ938" s="76"/>
      <c r="DK938" s="76"/>
      <c r="DL938" s="76"/>
    </row>
    <row r="939" spans="1:116" x14ac:dyDescent="0.4">
      <c r="E939" s="8"/>
      <c r="H939" s="12"/>
      <c r="I939" s="60"/>
      <c r="J939" s="60"/>
      <c r="K939" s="15"/>
      <c r="L939" s="15"/>
      <c r="M939" s="15"/>
      <c r="N939" s="15"/>
      <c r="O939" s="15"/>
      <c r="P939" s="15"/>
      <c r="R939" s="15"/>
      <c r="S939" s="76"/>
      <c r="T939" s="76"/>
      <c r="U939" s="76"/>
      <c r="V939" s="76"/>
      <c r="W939" s="76"/>
      <c r="X939" s="76"/>
      <c r="Y939" s="76"/>
      <c r="Z939" s="76"/>
      <c r="AA939" s="76"/>
      <c r="AB939" s="76"/>
      <c r="AC939" s="76"/>
      <c r="AD939" s="76"/>
      <c r="AE939" s="76"/>
      <c r="AF939" s="76"/>
      <c r="AG939" s="76"/>
      <c r="AH939" s="76"/>
      <c r="AI939" s="76"/>
      <c r="AJ939" s="76"/>
      <c r="AK939" s="76"/>
      <c r="AL939" s="76"/>
      <c r="AM939" s="76"/>
      <c r="AN939" s="76"/>
      <c r="AO939" s="76"/>
      <c r="AP939" s="76"/>
      <c r="AQ939" s="76"/>
      <c r="AR939" s="76"/>
      <c r="AS939" s="76"/>
      <c r="AT939" s="76"/>
      <c r="AU939" s="76"/>
      <c r="AV939" s="76"/>
      <c r="AW939" s="76"/>
      <c r="AX939" s="76"/>
      <c r="AY939" s="76"/>
      <c r="AZ939" s="76"/>
      <c r="BA939" s="76"/>
      <c r="BB939" s="76"/>
      <c r="BC939" s="76"/>
      <c r="BD939" s="76"/>
      <c r="BE939" s="76"/>
      <c r="BF939" s="76"/>
      <c r="BG939" s="76"/>
      <c r="BH939" s="76"/>
      <c r="BI939" s="76"/>
      <c r="BJ939" s="76"/>
      <c r="BK939" s="76"/>
      <c r="BL939" s="76"/>
      <c r="BM939" s="76"/>
      <c r="BN939" s="76"/>
      <c r="BO939" s="76"/>
      <c r="BP939" s="76"/>
      <c r="BQ939" s="76"/>
      <c r="BR939" s="76"/>
      <c r="BS939" s="76"/>
      <c r="BT939" s="76"/>
      <c r="BU939" s="76"/>
      <c r="BV939" s="76"/>
      <c r="BW939" s="76"/>
      <c r="BX939" s="76"/>
      <c r="BY939" s="76"/>
      <c r="BZ939" s="76"/>
      <c r="CA939" s="76"/>
      <c r="CB939" s="76"/>
      <c r="CC939" s="76"/>
      <c r="CD939" s="76"/>
      <c r="CE939" s="76"/>
      <c r="CF939" s="76"/>
      <c r="CG939" s="76"/>
      <c r="CH939" s="76"/>
      <c r="CI939" s="76"/>
      <c r="CJ939" s="76"/>
      <c r="CK939" s="76"/>
      <c r="CL939" s="76"/>
      <c r="CN939" s="60"/>
      <c r="CO939" s="76"/>
      <c r="CP939" s="76"/>
      <c r="CQ939" s="76"/>
      <c r="CR939" s="76"/>
      <c r="CS939" s="76"/>
      <c r="CT939" s="76"/>
      <c r="CU939" s="76"/>
      <c r="CV939" s="76"/>
      <c r="CW939" s="76"/>
      <c r="CX939" s="76"/>
      <c r="CY939" s="76"/>
      <c r="CZ939" s="76"/>
      <c r="DA939" s="76"/>
      <c r="DB939" s="76"/>
      <c r="DC939" s="76"/>
      <c r="DD939" s="76"/>
      <c r="DE939" s="76"/>
      <c r="DF939" s="76"/>
      <c r="DG939" s="76"/>
      <c r="DH939" s="76"/>
      <c r="DI939" s="76"/>
      <c r="DJ939" s="76"/>
      <c r="DK939" s="76"/>
      <c r="DL939" s="76"/>
    </row>
    <row r="940" spans="1:116" x14ac:dyDescent="0.4">
      <c r="A940" s="174"/>
      <c r="E940" s="8"/>
      <c r="G940" s="175" t="s">
        <v>490</v>
      </c>
      <c r="H940" s="174"/>
      <c r="I940" s="176"/>
      <c r="J940" s="176"/>
      <c r="K940" s="197"/>
      <c r="L940" s="197"/>
      <c r="M940" s="197"/>
      <c r="N940" s="197"/>
      <c r="O940" s="197"/>
      <c r="P940" s="197"/>
      <c r="R940" s="198"/>
      <c r="S940" s="174"/>
      <c r="T940" s="174"/>
      <c r="U940" s="174"/>
      <c r="V940" s="174"/>
      <c r="W940" s="174"/>
      <c r="X940" s="174"/>
      <c r="Y940" s="174"/>
      <c r="Z940" s="174"/>
      <c r="AA940" s="174"/>
      <c r="AB940" s="174"/>
      <c r="AC940" s="174"/>
      <c r="AD940" s="174"/>
      <c r="AE940" s="174"/>
      <c r="AF940" s="174"/>
      <c r="AG940" s="174"/>
      <c r="AH940" s="174"/>
      <c r="AI940" s="174"/>
      <c r="AJ940" s="174"/>
      <c r="AK940" s="174"/>
      <c r="AL940" s="174"/>
      <c r="AM940" s="174"/>
      <c r="AN940" s="174"/>
      <c r="AO940" s="174"/>
      <c r="AP940" s="174"/>
      <c r="AQ940" s="174"/>
      <c r="AR940" s="174"/>
      <c r="AS940" s="174"/>
      <c r="AT940" s="174"/>
      <c r="AU940" s="174"/>
      <c r="AV940" s="174"/>
      <c r="AW940" s="174"/>
      <c r="AX940" s="174"/>
      <c r="AY940" s="174"/>
      <c r="AZ940" s="174"/>
      <c r="BA940" s="174"/>
      <c r="BB940" s="174"/>
      <c r="BC940" s="174"/>
      <c r="BD940" s="174"/>
      <c r="BE940" s="174"/>
      <c r="BF940" s="174"/>
      <c r="BG940" s="174"/>
      <c r="BH940" s="174"/>
      <c r="BI940" s="174"/>
      <c r="BJ940" s="174"/>
      <c r="BK940" s="174"/>
      <c r="BL940" s="174"/>
      <c r="BM940" s="174"/>
      <c r="BN940" s="174"/>
      <c r="BO940" s="174"/>
      <c r="BP940" s="174"/>
      <c r="BQ940" s="174"/>
      <c r="BR940" s="174"/>
      <c r="BS940" s="174"/>
      <c r="BT940" s="174"/>
      <c r="BU940" s="174"/>
      <c r="BV940" s="174"/>
      <c r="BW940" s="174"/>
      <c r="BX940" s="174"/>
      <c r="BY940" s="174"/>
      <c r="BZ940" s="174"/>
      <c r="CA940" s="174"/>
      <c r="CB940" s="174"/>
      <c r="CC940" s="174"/>
      <c r="CD940" s="174"/>
      <c r="CE940" s="174"/>
      <c r="CF940" s="174"/>
      <c r="CG940" s="174"/>
      <c r="CH940" s="174"/>
      <c r="CI940" s="174"/>
      <c r="CJ940" s="174"/>
      <c r="CK940" s="174"/>
      <c r="CL940" s="174"/>
      <c r="CN940" s="176"/>
      <c r="CO940" s="174"/>
      <c r="CP940" s="174"/>
      <c r="CQ940" s="174"/>
      <c r="CR940" s="174"/>
      <c r="CS940" s="174"/>
      <c r="CT940" s="174"/>
      <c r="CU940" s="174"/>
      <c r="CV940" s="174"/>
      <c r="CW940" s="174"/>
      <c r="CX940" s="174"/>
      <c r="CY940" s="174"/>
      <c r="CZ940" s="174"/>
      <c r="DA940" s="174"/>
      <c r="DB940" s="174"/>
      <c r="DC940" s="174"/>
      <c r="DD940" s="174"/>
      <c r="DE940" s="174"/>
      <c r="DF940" s="174"/>
      <c r="DG940" s="174"/>
      <c r="DH940" s="174"/>
      <c r="DI940" s="174"/>
      <c r="DJ940" s="174"/>
      <c r="DK940" s="174"/>
      <c r="DL940" s="174"/>
    </row>
    <row r="941" spans="1:116" x14ac:dyDescent="0.4">
      <c r="A941" s="174"/>
      <c r="E941" s="8"/>
      <c r="G941" s="175" t="s">
        <v>492</v>
      </c>
      <c r="H941" s="174"/>
      <c r="I941" s="176"/>
      <c r="J941" s="176"/>
      <c r="K941" s="197"/>
      <c r="L941" s="197"/>
      <c r="M941" s="197"/>
      <c r="N941" s="197"/>
      <c r="O941" s="197"/>
      <c r="P941" s="197"/>
      <c r="R941" s="198"/>
      <c r="S941" s="174"/>
      <c r="T941" s="174"/>
      <c r="U941" s="174"/>
      <c r="V941" s="174"/>
      <c r="W941" s="174"/>
      <c r="X941" s="174"/>
      <c r="Y941" s="174"/>
      <c r="Z941" s="174"/>
      <c r="AA941" s="174"/>
      <c r="AB941" s="174"/>
      <c r="AC941" s="174"/>
      <c r="AD941" s="174"/>
      <c r="AE941" s="174"/>
      <c r="AF941" s="174"/>
      <c r="AG941" s="174"/>
      <c r="AH941" s="174"/>
      <c r="AI941" s="174"/>
      <c r="AJ941" s="174"/>
      <c r="AK941" s="174"/>
      <c r="AL941" s="174"/>
      <c r="AM941" s="174"/>
      <c r="AN941" s="174"/>
      <c r="AO941" s="174"/>
      <c r="AP941" s="174"/>
      <c r="AQ941" s="174"/>
      <c r="AR941" s="174"/>
      <c r="AS941" s="174"/>
      <c r="AT941" s="174"/>
      <c r="AU941" s="174"/>
      <c r="AV941" s="174"/>
      <c r="AW941" s="174"/>
      <c r="AX941" s="174"/>
      <c r="AY941" s="174"/>
      <c r="AZ941" s="174"/>
      <c r="BA941" s="174"/>
      <c r="BB941" s="174"/>
      <c r="BC941" s="174"/>
      <c r="BD941" s="174"/>
      <c r="BE941" s="174"/>
      <c r="BF941" s="174"/>
      <c r="BG941" s="174"/>
      <c r="BH941" s="174"/>
      <c r="BI941" s="174"/>
      <c r="BJ941" s="174"/>
      <c r="BK941" s="174"/>
      <c r="BL941" s="174"/>
      <c r="BM941" s="174"/>
      <c r="BN941" s="174"/>
      <c r="BO941" s="174"/>
      <c r="BP941" s="174"/>
      <c r="BQ941" s="174"/>
      <c r="BR941" s="174"/>
      <c r="BS941" s="174"/>
      <c r="BT941" s="174"/>
      <c r="BU941" s="174"/>
      <c r="BV941" s="174"/>
      <c r="BW941" s="174"/>
      <c r="BX941" s="174"/>
      <c r="BY941" s="174"/>
      <c r="BZ941" s="174"/>
      <c r="CA941" s="174"/>
      <c r="CB941" s="174"/>
      <c r="CC941" s="174"/>
      <c r="CD941" s="174"/>
      <c r="CE941" s="174"/>
      <c r="CF941" s="174"/>
      <c r="CG941" s="174"/>
      <c r="CH941" s="174"/>
      <c r="CI941" s="174"/>
      <c r="CJ941" s="174"/>
      <c r="CK941" s="174"/>
      <c r="CL941" s="174"/>
      <c r="CN941" s="176"/>
      <c r="CO941" s="174"/>
      <c r="CP941" s="174"/>
      <c r="CQ941" s="174"/>
      <c r="CR941" s="174"/>
      <c r="CS941" s="174"/>
      <c r="CT941" s="174"/>
      <c r="CU941" s="174"/>
      <c r="CV941" s="174"/>
      <c r="CW941" s="174"/>
      <c r="CX941" s="174"/>
      <c r="CY941" s="174"/>
      <c r="CZ941" s="174"/>
      <c r="DA941" s="174"/>
      <c r="DB941" s="174"/>
      <c r="DC941" s="174"/>
      <c r="DD941" s="174"/>
      <c r="DE941" s="174"/>
      <c r="DF941" s="174"/>
      <c r="DG941" s="174"/>
      <c r="DH941" s="174"/>
      <c r="DI941" s="174"/>
      <c r="DJ941" s="174"/>
      <c r="DK941" s="174"/>
      <c r="DL941" s="174"/>
    </row>
    <row r="942" spans="1:116" x14ac:dyDescent="0.4">
      <c r="A942" s="174"/>
      <c r="E942" s="8"/>
      <c r="G942" s="175" t="s">
        <v>461</v>
      </c>
      <c r="H942" s="174"/>
      <c r="I942" s="176"/>
      <c r="J942" s="176"/>
      <c r="K942" s="197"/>
      <c r="L942" s="197"/>
      <c r="M942" s="197"/>
      <c r="N942" s="197"/>
      <c r="O942" s="197"/>
      <c r="P942" s="197"/>
      <c r="R942" s="198"/>
      <c r="S942" s="199" t="str">
        <f t="shared" ref="S942:CD942" si="1281">S$20</f>
        <v>S$16</v>
      </c>
      <c r="T942" s="199" t="str">
        <f t="shared" si="1281"/>
        <v>T$16</v>
      </c>
      <c r="U942" s="199" t="str">
        <f t="shared" si="1281"/>
        <v>U$16</v>
      </c>
      <c r="V942" s="199" t="str">
        <f t="shared" si="1281"/>
        <v>V$16</v>
      </c>
      <c r="W942" s="199" t="str">
        <f t="shared" si="1281"/>
        <v>W$16</v>
      </c>
      <c r="X942" s="199" t="str">
        <f t="shared" si="1281"/>
        <v>X$16</v>
      </c>
      <c r="Y942" s="199" t="str">
        <f t="shared" si="1281"/>
        <v>Y$16</v>
      </c>
      <c r="Z942" s="199" t="str">
        <f t="shared" si="1281"/>
        <v>Z$16</v>
      </c>
      <c r="AA942" s="199" t="str">
        <f t="shared" si="1281"/>
        <v>AA$16</v>
      </c>
      <c r="AB942" s="199" t="str">
        <f t="shared" si="1281"/>
        <v>AB$16</v>
      </c>
      <c r="AC942" s="199" t="str">
        <f t="shared" si="1281"/>
        <v>AC$16</v>
      </c>
      <c r="AD942" s="199" t="str">
        <f t="shared" si="1281"/>
        <v>AD$16</v>
      </c>
      <c r="AE942" s="199" t="str">
        <f t="shared" si="1281"/>
        <v>AE$16</v>
      </c>
      <c r="AF942" s="199" t="str">
        <f t="shared" si="1281"/>
        <v>AF$16</v>
      </c>
      <c r="AG942" s="199" t="str">
        <f t="shared" si="1281"/>
        <v>AG$16</v>
      </c>
      <c r="AH942" s="199" t="str">
        <f t="shared" si="1281"/>
        <v>AH$16</v>
      </c>
      <c r="AI942" s="199" t="str">
        <f t="shared" si="1281"/>
        <v>AI$16</v>
      </c>
      <c r="AJ942" s="199" t="str">
        <f t="shared" si="1281"/>
        <v>AJ$16</v>
      </c>
      <c r="AK942" s="199" t="str">
        <f t="shared" si="1281"/>
        <v>AK$16</v>
      </c>
      <c r="AL942" s="199" t="str">
        <f t="shared" si="1281"/>
        <v>AL$16</v>
      </c>
      <c r="AM942" s="199" t="str">
        <f t="shared" si="1281"/>
        <v>AM$16</v>
      </c>
      <c r="AN942" s="199" t="str">
        <f t="shared" si="1281"/>
        <v>AN$16</v>
      </c>
      <c r="AO942" s="199" t="str">
        <f t="shared" si="1281"/>
        <v>AO$16</v>
      </c>
      <c r="AP942" s="199" t="str">
        <f t="shared" si="1281"/>
        <v>AP$16</v>
      </c>
      <c r="AQ942" s="199" t="str">
        <f t="shared" si="1281"/>
        <v>AQ$16</v>
      </c>
      <c r="AR942" s="199" t="str">
        <f t="shared" si="1281"/>
        <v>AR$16</v>
      </c>
      <c r="AS942" s="199" t="str">
        <f t="shared" si="1281"/>
        <v>AS$16</v>
      </c>
      <c r="AT942" s="199" t="str">
        <f t="shared" si="1281"/>
        <v>AT$16</v>
      </c>
      <c r="AU942" s="199" t="str">
        <f t="shared" si="1281"/>
        <v>AU$16</v>
      </c>
      <c r="AV942" s="199" t="str">
        <f t="shared" si="1281"/>
        <v>AV$16</v>
      </c>
      <c r="AW942" s="199" t="str">
        <f t="shared" si="1281"/>
        <v>AW$16</v>
      </c>
      <c r="AX942" s="199" t="str">
        <f t="shared" si="1281"/>
        <v>AX$16</v>
      </c>
      <c r="AY942" s="199" t="str">
        <f t="shared" si="1281"/>
        <v>AY$16</v>
      </c>
      <c r="AZ942" s="199" t="str">
        <f t="shared" si="1281"/>
        <v>AZ$16</v>
      </c>
      <c r="BA942" s="199" t="str">
        <f t="shared" si="1281"/>
        <v>BA$16</v>
      </c>
      <c r="BB942" s="199" t="str">
        <f t="shared" si="1281"/>
        <v>BB$16</v>
      </c>
      <c r="BC942" s="199" t="str">
        <f t="shared" si="1281"/>
        <v>BC$16</v>
      </c>
      <c r="BD942" s="199" t="str">
        <f t="shared" si="1281"/>
        <v>BD$16</v>
      </c>
      <c r="BE942" s="199" t="str">
        <f t="shared" si="1281"/>
        <v>BE$16</v>
      </c>
      <c r="BF942" s="199" t="str">
        <f t="shared" si="1281"/>
        <v>BF$16</v>
      </c>
      <c r="BG942" s="199" t="str">
        <f t="shared" si="1281"/>
        <v>BG$16</v>
      </c>
      <c r="BH942" s="199" t="str">
        <f t="shared" si="1281"/>
        <v>BH$16</v>
      </c>
      <c r="BI942" s="199" t="str">
        <f t="shared" si="1281"/>
        <v>BI$16</v>
      </c>
      <c r="BJ942" s="199" t="str">
        <f t="shared" si="1281"/>
        <v>BJ$16</v>
      </c>
      <c r="BK942" s="199" t="str">
        <f t="shared" si="1281"/>
        <v>BK$16</v>
      </c>
      <c r="BL942" s="199" t="str">
        <f t="shared" si="1281"/>
        <v>BL$16</v>
      </c>
      <c r="BM942" s="199" t="str">
        <f t="shared" si="1281"/>
        <v>BM$16</v>
      </c>
      <c r="BN942" s="199" t="str">
        <f t="shared" si="1281"/>
        <v>BN$16</v>
      </c>
      <c r="BO942" s="199" t="str">
        <f t="shared" si="1281"/>
        <v>BO$16</v>
      </c>
      <c r="BP942" s="199" t="str">
        <f t="shared" si="1281"/>
        <v>BP$16</v>
      </c>
      <c r="BQ942" s="199" t="str">
        <f t="shared" si="1281"/>
        <v>BQ$16</v>
      </c>
      <c r="BR942" s="199" t="str">
        <f t="shared" si="1281"/>
        <v>BR$16</v>
      </c>
      <c r="BS942" s="199" t="str">
        <f t="shared" si="1281"/>
        <v>BS$16</v>
      </c>
      <c r="BT942" s="199" t="str">
        <f t="shared" si="1281"/>
        <v>BT$16</v>
      </c>
      <c r="BU942" s="199" t="str">
        <f t="shared" si="1281"/>
        <v>BU$16</v>
      </c>
      <c r="BV942" s="199" t="str">
        <f t="shared" si="1281"/>
        <v>BV$16</v>
      </c>
      <c r="BW942" s="199" t="str">
        <f t="shared" si="1281"/>
        <v>BW$16</v>
      </c>
      <c r="BX942" s="199" t="str">
        <f t="shared" si="1281"/>
        <v>BX$16</v>
      </c>
      <c r="BY942" s="199" t="str">
        <f t="shared" si="1281"/>
        <v>BY$16</v>
      </c>
      <c r="BZ942" s="199" t="str">
        <f t="shared" si="1281"/>
        <v>BZ$16</v>
      </c>
      <c r="CA942" s="199" t="str">
        <f t="shared" si="1281"/>
        <v>CA$16</v>
      </c>
      <c r="CB942" s="199" t="str">
        <f t="shared" si="1281"/>
        <v>CB$16</v>
      </c>
      <c r="CC942" s="199" t="str">
        <f t="shared" si="1281"/>
        <v>CC$16</v>
      </c>
      <c r="CD942" s="199" t="str">
        <f t="shared" si="1281"/>
        <v>CD$16</v>
      </c>
      <c r="CE942" s="199" t="str">
        <f t="shared" ref="CE942:CL942" si="1282">CE$20</f>
        <v>CE$16</v>
      </c>
      <c r="CF942" s="199" t="str">
        <f t="shared" si="1282"/>
        <v>CF$16</v>
      </c>
      <c r="CG942" s="199" t="str">
        <f t="shared" si="1282"/>
        <v>CG$16</v>
      </c>
      <c r="CH942" s="199" t="str">
        <f t="shared" si="1282"/>
        <v>CH$16</v>
      </c>
      <c r="CI942" s="199" t="str">
        <f t="shared" si="1282"/>
        <v>CI$16</v>
      </c>
      <c r="CJ942" s="199" t="str">
        <f t="shared" si="1282"/>
        <v>CJ$16</v>
      </c>
      <c r="CK942" s="199" t="str">
        <f t="shared" si="1282"/>
        <v>CK$16</v>
      </c>
      <c r="CL942" s="199" t="str">
        <f t="shared" si="1282"/>
        <v>CL$16</v>
      </c>
      <c r="CN942" s="176"/>
      <c r="CO942" s="199" t="str">
        <f t="shared" ref="CO942:DL942" si="1283">CO$20</f>
        <v>CO$16</v>
      </c>
      <c r="CP942" s="199" t="str">
        <f t="shared" si="1283"/>
        <v>CP$16</v>
      </c>
      <c r="CQ942" s="199" t="str">
        <f t="shared" si="1283"/>
        <v>CQ$16</v>
      </c>
      <c r="CR942" s="199" t="str">
        <f t="shared" si="1283"/>
        <v>CR$16</v>
      </c>
      <c r="CS942" s="199" t="str">
        <f t="shared" si="1283"/>
        <v>CS$16</v>
      </c>
      <c r="CT942" s="199" t="str">
        <f t="shared" si="1283"/>
        <v>CT$16</v>
      </c>
      <c r="CU942" s="199" t="str">
        <f t="shared" si="1283"/>
        <v>CU$16</v>
      </c>
      <c r="CV942" s="199" t="str">
        <f t="shared" si="1283"/>
        <v>CV$16</v>
      </c>
      <c r="CW942" s="199" t="str">
        <f t="shared" si="1283"/>
        <v>CW$16</v>
      </c>
      <c r="CX942" s="199" t="str">
        <f t="shared" si="1283"/>
        <v>CX$16</v>
      </c>
      <c r="CY942" s="199" t="str">
        <f t="shared" si="1283"/>
        <v>CY$16</v>
      </c>
      <c r="CZ942" s="199" t="str">
        <f t="shared" si="1283"/>
        <v>CZ$16</v>
      </c>
      <c r="DA942" s="199" t="str">
        <f t="shared" si="1283"/>
        <v>DA$16</v>
      </c>
      <c r="DB942" s="199" t="str">
        <f t="shared" si="1283"/>
        <v>DB$16</v>
      </c>
      <c r="DC942" s="199" t="str">
        <f t="shared" si="1283"/>
        <v>DC$16</v>
      </c>
      <c r="DD942" s="199" t="str">
        <f t="shared" si="1283"/>
        <v>DD$16</v>
      </c>
      <c r="DE942" s="199" t="str">
        <f t="shared" si="1283"/>
        <v>DE$16</v>
      </c>
      <c r="DF942" s="199" t="str">
        <f t="shared" si="1283"/>
        <v>DF$16</v>
      </c>
      <c r="DG942" s="199" t="str">
        <f t="shared" si="1283"/>
        <v>DG$16</v>
      </c>
      <c r="DH942" s="199" t="str">
        <f t="shared" si="1283"/>
        <v>DH$16</v>
      </c>
      <c r="DI942" s="199" t="str">
        <f t="shared" si="1283"/>
        <v>DI$16</v>
      </c>
      <c r="DJ942" s="199" t="str">
        <f t="shared" si="1283"/>
        <v>DJ$16</v>
      </c>
      <c r="DK942" s="199" t="str">
        <f t="shared" si="1283"/>
        <v>DK$16</v>
      </c>
      <c r="DL942" s="199" t="str">
        <f t="shared" si="1283"/>
        <v>DL$16</v>
      </c>
    </row>
    <row r="943" spans="1:116" x14ac:dyDescent="0.4">
      <c r="A943" s="174"/>
      <c r="E943" s="8"/>
      <c r="G943" s="175" t="s">
        <v>462</v>
      </c>
      <c r="H943" s="200"/>
      <c r="I943" s="201"/>
      <c r="J943" s="201"/>
      <c r="K943" s="202"/>
      <c r="L943" s="202"/>
      <c r="M943" s="202"/>
      <c r="N943" s="202"/>
      <c r="O943" s="202"/>
      <c r="P943" s="202"/>
      <c r="R943" s="202"/>
      <c r="S943" s="199" t="str">
        <f t="shared" ref="S943:CD943" si="1284">S$21</f>
        <v>S$17</v>
      </c>
      <c r="T943" s="199" t="str">
        <f t="shared" si="1284"/>
        <v>T$17</v>
      </c>
      <c r="U943" s="199" t="str">
        <f t="shared" si="1284"/>
        <v>U$17</v>
      </c>
      <c r="V943" s="199" t="str">
        <f t="shared" si="1284"/>
        <v>V$17</v>
      </c>
      <c r="W943" s="199" t="str">
        <f t="shared" si="1284"/>
        <v>W$17</v>
      </c>
      <c r="X943" s="199" t="str">
        <f t="shared" si="1284"/>
        <v>X$17</v>
      </c>
      <c r="Y943" s="199" t="str">
        <f t="shared" si="1284"/>
        <v>Y$17</v>
      </c>
      <c r="Z943" s="199" t="str">
        <f t="shared" si="1284"/>
        <v>Z$17</v>
      </c>
      <c r="AA943" s="199" t="str">
        <f t="shared" si="1284"/>
        <v>AA$17</v>
      </c>
      <c r="AB943" s="199" t="str">
        <f t="shared" si="1284"/>
        <v>AB$17</v>
      </c>
      <c r="AC943" s="199" t="str">
        <f t="shared" si="1284"/>
        <v>AC$17</v>
      </c>
      <c r="AD943" s="199" t="str">
        <f t="shared" si="1284"/>
        <v>AD$17</v>
      </c>
      <c r="AE943" s="199" t="str">
        <f t="shared" si="1284"/>
        <v>AE$17</v>
      </c>
      <c r="AF943" s="199" t="str">
        <f t="shared" si="1284"/>
        <v>AF$17</v>
      </c>
      <c r="AG943" s="199" t="str">
        <f t="shared" si="1284"/>
        <v>AG$17</v>
      </c>
      <c r="AH943" s="199" t="str">
        <f t="shared" si="1284"/>
        <v>AH$17</v>
      </c>
      <c r="AI943" s="199" t="str">
        <f t="shared" si="1284"/>
        <v>AI$17</v>
      </c>
      <c r="AJ943" s="199" t="str">
        <f t="shared" si="1284"/>
        <v>AJ$17</v>
      </c>
      <c r="AK943" s="199" t="str">
        <f t="shared" si="1284"/>
        <v>AK$17</v>
      </c>
      <c r="AL943" s="199" t="str">
        <f t="shared" si="1284"/>
        <v>AL$17</v>
      </c>
      <c r="AM943" s="199" t="str">
        <f t="shared" si="1284"/>
        <v>AM$17</v>
      </c>
      <c r="AN943" s="199" t="str">
        <f t="shared" si="1284"/>
        <v>AN$17</v>
      </c>
      <c r="AO943" s="199" t="str">
        <f t="shared" si="1284"/>
        <v>AO$17</v>
      </c>
      <c r="AP943" s="199" t="str">
        <f t="shared" si="1284"/>
        <v>AP$17</v>
      </c>
      <c r="AQ943" s="199" t="str">
        <f t="shared" si="1284"/>
        <v>AQ$17</v>
      </c>
      <c r="AR943" s="199" t="str">
        <f t="shared" si="1284"/>
        <v>AR$17</v>
      </c>
      <c r="AS943" s="199" t="str">
        <f t="shared" si="1284"/>
        <v>AS$17</v>
      </c>
      <c r="AT943" s="199" t="str">
        <f t="shared" si="1284"/>
        <v>AT$17</v>
      </c>
      <c r="AU943" s="199" t="str">
        <f t="shared" si="1284"/>
        <v>AU$17</v>
      </c>
      <c r="AV943" s="199" t="str">
        <f t="shared" si="1284"/>
        <v>AV$17</v>
      </c>
      <c r="AW943" s="199" t="str">
        <f t="shared" si="1284"/>
        <v>AW$17</v>
      </c>
      <c r="AX943" s="199" t="str">
        <f t="shared" si="1284"/>
        <v>AX$17</v>
      </c>
      <c r="AY943" s="199" t="str">
        <f t="shared" si="1284"/>
        <v>AY$17</v>
      </c>
      <c r="AZ943" s="199" t="str">
        <f t="shared" si="1284"/>
        <v>AZ$17</v>
      </c>
      <c r="BA943" s="199" t="str">
        <f t="shared" si="1284"/>
        <v>BA$17</v>
      </c>
      <c r="BB943" s="199" t="str">
        <f t="shared" si="1284"/>
        <v>BB$17</v>
      </c>
      <c r="BC943" s="199" t="str">
        <f t="shared" si="1284"/>
        <v>BC$17</v>
      </c>
      <c r="BD943" s="199" t="str">
        <f t="shared" si="1284"/>
        <v>BD$17</v>
      </c>
      <c r="BE943" s="199" t="str">
        <f t="shared" si="1284"/>
        <v>BE$17</v>
      </c>
      <c r="BF943" s="199" t="str">
        <f t="shared" si="1284"/>
        <v>BF$17</v>
      </c>
      <c r="BG943" s="199" t="str">
        <f t="shared" si="1284"/>
        <v>BG$17</v>
      </c>
      <c r="BH943" s="199" t="str">
        <f t="shared" si="1284"/>
        <v>BH$17</v>
      </c>
      <c r="BI943" s="199" t="str">
        <f t="shared" si="1284"/>
        <v>BI$17</v>
      </c>
      <c r="BJ943" s="199" t="str">
        <f t="shared" si="1284"/>
        <v>BJ$17</v>
      </c>
      <c r="BK943" s="199" t="str">
        <f t="shared" si="1284"/>
        <v>BK$17</v>
      </c>
      <c r="BL943" s="199" t="str">
        <f t="shared" si="1284"/>
        <v>BL$17</v>
      </c>
      <c r="BM943" s="199" t="str">
        <f t="shared" si="1284"/>
        <v>BM$17</v>
      </c>
      <c r="BN943" s="199" t="str">
        <f t="shared" si="1284"/>
        <v>BN$17</v>
      </c>
      <c r="BO943" s="199" t="str">
        <f t="shared" si="1284"/>
        <v>BO$17</v>
      </c>
      <c r="BP943" s="199" t="str">
        <f t="shared" si="1284"/>
        <v>BP$17</v>
      </c>
      <c r="BQ943" s="199" t="str">
        <f t="shared" si="1284"/>
        <v>BQ$17</v>
      </c>
      <c r="BR943" s="199" t="str">
        <f t="shared" si="1284"/>
        <v>BR$17</v>
      </c>
      <c r="BS943" s="199" t="str">
        <f t="shared" si="1284"/>
        <v>BS$17</v>
      </c>
      <c r="BT943" s="199" t="str">
        <f t="shared" si="1284"/>
        <v>BT$17</v>
      </c>
      <c r="BU943" s="199" t="str">
        <f t="shared" si="1284"/>
        <v>BU$17</v>
      </c>
      <c r="BV943" s="199" t="str">
        <f t="shared" si="1284"/>
        <v>BV$17</v>
      </c>
      <c r="BW943" s="199" t="str">
        <f t="shared" si="1284"/>
        <v>BW$17</v>
      </c>
      <c r="BX943" s="199" t="str">
        <f t="shared" si="1284"/>
        <v>BX$17</v>
      </c>
      <c r="BY943" s="199" t="str">
        <f t="shared" si="1284"/>
        <v>BY$17</v>
      </c>
      <c r="BZ943" s="199" t="str">
        <f t="shared" si="1284"/>
        <v>BZ$17</v>
      </c>
      <c r="CA943" s="199" t="str">
        <f t="shared" si="1284"/>
        <v>CA$17</v>
      </c>
      <c r="CB943" s="199" t="str">
        <f t="shared" si="1284"/>
        <v>CB$17</v>
      </c>
      <c r="CC943" s="199" t="str">
        <f t="shared" si="1284"/>
        <v>CC$17</v>
      </c>
      <c r="CD943" s="199" t="str">
        <f t="shared" si="1284"/>
        <v>CD$17</v>
      </c>
      <c r="CE943" s="199" t="str">
        <f t="shared" ref="CE943:CL943" si="1285">CE$21</f>
        <v>CE$17</v>
      </c>
      <c r="CF943" s="199" t="str">
        <f t="shared" si="1285"/>
        <v>CF$17</v>
      </c>
      <c r="CG943" s="199" t="str">
        <f t="shared" si="1285"/>
        <v>CG$17</v>
      </c>
      <c r="CH943" s="199" t="str">
        <f t="shared" si="1285"/>
        <v>CH$17</v>
      </c>
      <c r="CI943" s="199" t="str">
        <f t="shared" si="1285"/>
        <v>CI$17</v>
      </c>
      <c r="CJ943" s="199" t="str">
        <f t="shared" si="1285"/>
        <v>CJ$17</v>
      </c>
      <c r="CK943" s="199" t="str">
        <f t="shared" si="1285"/>
        <v>CK$17</v>
      </c>
      <c r="CL943" s="199" t="str">
        <f t="shared" si="1285"/>
        <v>CL$17</v>
      </c>
      <c r="CN943" s="201"/>
      <c r="CO943" s="199" t="str">
        <f t="shared" ref="CO943:DL943" si="1286">CO$21</f>
        <v>CO$17</v>
      </c>
      <c r="CP943" s="199" t="str">
        <f t="shared" si="1286"/>
        <v>CP$17</v>
      </c>
      <c r="CQ943" s="199" t="str">
        <f t="shared" si="1286"/>
        <v>CQ$17</v>
      </c>
      <c r="CR943" s="199" t="str">
        <f t="shared" si="1286"/>
        <v>CR$17</v>
      </c>
      <c r="CS943" s="199" t="str">
        <f t="shared" si="1286"/>
        <v>CS$17</v>
      </c>
      <c r="CT943" s="199" t="str">
        <f t="shared" si="1286"/>
        <v>CT$17</v>
      </c>
      <c r="CU943" s="199" t="str">
        <f t="shared" si="1286"/>
        <v>CU$17</v>
      </c>
      <c r="CV943" s="199" t="str">
        <f t="shared" si="1286"/>
        <v>CV$17</v>
      </c>
      <c r="CW943" s="199" t="str">
        <f t="shared" si="1286"/>
        <v>CW$17</v>
      </c>
      <c r="CX943" s="199" t="str">
        <f t="shared" si="1286"/>
        <v>CX$17</v>
      </c>
      <c r="CY943" s="199" t="str">
        <f t="shared" si="1286"/>
        <v>CY$17</v>
      </c>
      <c r="CZ943" s="199" t="str">
        <f t="shared" si="1286"/>
        <v>CZ$17</v>
      </c>
      <c r="DA943" s="199" t="str">
        <f t="shared" si="1286"/>
        <v>DA$17</v>
      </c>
      <c r="DB943" s="199" t="str">
        <f t="shared" si="1286"/>
        <v>DB$17</v>
      </c>
      <c r="DC943" s="199" t="str">
        <f t="shared" si="1286"/>
        <v>DC$17</v>
      </c>
      <c r="DD943" s="199" t="str">
        <f t="shared" si="1286"/>
        <v>DD$17</v>
      </c>
      <c r="DE943" s="199" t="str">
        <f t="shared" si="1286"/>
        <v>DE$17</v>
      </c>
      <c r="DF943" s="199" t="str">
        <f t="shared" si="1286"/>
        <v>DF$17</v>
      </c>
      <c r="DG943" s="199" t="str">
        <f t="shared" si="1286"/>
        <v>DG$17</v>
      </c>
      <c r="DH943" s="199" t="str">
        <f t="shared" si="1286"/>
        <v>DH$17</v>
      </c>
      <c r="DI943" s="199" t="str">
        <f t="shared" si="1286"/>
        <v>DI$17</v>
      </c>
      <c r="DJ943" s="199" t="str">
        <f t="shared" si="1286"/>
        <v>DJ$17</v>
      </c>
      <c r="DK943" s="199" t="str">
        <f t="shared" si="1286"/>
        <v>DK$17</v>
      </c>
      <c r="DL943" s="199" t="str">
        <f t="shared" si="1286"/>
        <v>DL$17</v>
      </c>
    </row>
    <row r="944" spans="1:116" x14ac:dyDescent="0.4">
      <c r="A944" s="174"/>
      <c r="E944" s="8"/>
      <c r="G944" s="175" t="s">
        <v>491</v>
      </c>
      <c r="H944" s="200"/>
      <c r="I944" s="201"/>
      <c r="J944" s="201"/>
      <c r="K944" s="202"/>
      <c r="L944" s="202"/>
      <c r="M944" s="202"/>
      <c r="N944" s="202"/>
      <c r="O944" s="202"/>
      <c r="P944" s="202"/>
      <c r="R944" s="202"/>
      <c r="S944" s="190"/>
      <c r="T944" s="190"/>
      <c r="U944" s="190"/>
      <c r="V944" s="190"/>
      <c r="W944" s="190"/>
      <c r="X944" s="190"/>
      <c r="Y944" s="190"/>
      <c r="Z944" s="190"/>
      <c r="AA944" s="190"/>
      <c r="AB944" s="190"/>
      <c r="AC944" s="190"/>
      <c r="AD944" s="190"/>
      <c r="AE944" s="190"/>
      <c r="AF944" s="190"/>
      <c r="AG944" s="190"/>
      <c r="AH944" s="190"/>
      <c r="AI944" s="190"/>
      <c r="AJ944" s="190"/>
      <c r="AK944" s="190"/>
      <c r="AL944" s="190"/>
      <c r="AM944" s="190"/>
      <c r="AN944" s="190"/>
      <c r="AO944" s="190"/>
      <c r="AP944" s="190"/>
      <c r="AQ944" s="190"/>
      <c r="AR944" s="190"/>
      <c r="AS944" s="190"/>
      <c r="AT944" s="190"/>
      <c r="AU944" s="190"/>
      <c r="AV944" s="190"/>
      <c r="AW944" s="190"/>
      <c r="AX944" s="190"/>
      <c r="AY944" s="190"/>
      <c r="AZ944" s="190"/>
      <c r="BA944" s="190"/>
      <c r="BB944" s="190"/>
      <c r="BC944" s="190"/>
      <c r="BD944" s="190"/>
      <c r="BE944" s="190"/>
      <c r="BF944" s="190"/>
      <c r="BG944" s="190"/>
      <c r="BH944" s="190"/>
      <c r="BI944" s="190"/>
      <c r="BJ944" s="190"/>
      <c r="BK944" s="190"/>
      <c r="BL944" s="190"/>
      <c r="BM944" s="190"/>
      <c r="BN944" s="190"/>
      <c r="BO944" s="190"/>
      <c r="BP944" s="190"/>
      <c r="BQ944" s="190"/>
      <c r="BR944" s="190"/>
      <c r="BS944" s="190"/>
      <c r="BT944" s="190"/>
      <c r="BU944" s="190"/>
      <c r="BV944" s="190"/>
      <c r="BW944" s="190"/>
      <c r="BX944" s="190"/>
      <c r="BY944" s="190"/>
      <c r="BZ944" s="190"/>
      <c r="CA944" s="190"/>
      <c r="CB944" s="190"/>
      <c r="CC944" s="190"/>
      <c r="CD944" s="190"/>
      <c r="CE944" s="190"/>
      <c r="CF944" s="190"/>
      <c r="CG944" s="190"/>
      <c r="CH944" s="190"/>
      <c r="CI944" s="190"/>
      <c r="CJ944" s="190"/>
      <c r="CK944" s="190"/>
      <c r="CL944" s="190"/>
      <c r="CN944" s="201"/>
      <c r="CO944" s="190"/>
      <c r="CP944" s="190"/>
      <c r="CQ944" s="190"/>
      <c r="CR944" s="190"/>
      <c r="CS944" s="190"/>
      <c r="CT944" s="190"/>
      <c r="CU944" s="190"/>
      <c r="CV944" s="190"/>
      <c r="CW944" s="190"/>
      <c r="CX944" s="190"/>
      <c r="CY944" s="190"/>
      <c r="CZ944" s="190"/>
      <c r="DA944" s="190"/>
      <c r="DB944" s="190"/>
      <c r="DC944" s="190"/>
      <c r="DD944" s="190"/>
      <c r="DE944" s="190"/>
      <c r="DF944" s="190"/>
      <c r="DG944" s="190"/>
      <c r="DH944" s="190"/>
      <c r="DI944" s="190"/>
      <c r="DJ944" s="190"/>
      <c r="DK944" s="190"/>
      <c r="DL944" s="190"/>
    </row>
    <row r="945" spans="1:116" x14ac:dyDescent="0.4">
      <c r="A945" s="174"/>
      <c r="E945" s="8"/>
      <c r="G945" s="175" t="s">
        <v>505</v>
      </c>
      <c r="H945" s="200"/>
      <c r="I945" s="201"/>
      <c r="J945" s="201"/>
      <c r="K945" s="202"/>
      <c r="L945" s="202"/>
      <c r="M945" s="202"/>
      <c r="N945" s="202"/>
      <c r="O945" s="202"/>
      <c r="P945" s="202"/>
      <c r="R945" s="202"/>
      <c r="S945" s="190"/>
      <c r="T945" s="190"/>
      <c r="U945" s="190"/>
      <c r="V945" s="190"/>
      <c r="W945" s="190"/>
      <c r="X945" s="190"/>
      <c r="Y945" s="190"/>
      <c r="Z945" s="190"/>
      <c r="AA945" s="190"/>
      <c r="AB945" s="190"/>
      <c r="AC945" s="190"/>
      <c r="AD945" s="190"/>
      <c r="AE945" s="190"/>
      <c r="AF945" s="190"/>
      <c r="AG945" s="190"/>
      <c r="AH945" s="190"/>
      <c r="AI945" s="190"/>
      <c r="AJ945" s="190"/>
      <c r="AK945" s="190"/>
      <c r="AL945" s="190"/>
      <c r="AM945" s="190"/>
      <c r="AN945" s="190"/>
      <c r="AO945" s="190"/>
      <c r="AP945" s="190"/>
      <c r="AQ945" s="190"/>
      <c r="AR945" s="190"/>
      <c r="AS945" s="190"/>
      <c r="AT945" s="190"/>
      <c r="AU945" s="190"/>
      <c r="AV945" s="190"/>
      <c r="AW945" s="190"/>
      <c r="AX945" s="190"/>
      <c r="AY945" s="190"/>
      <c r="AZ945" s="190"/>
      <c r="BA945" s="190"/>
      <c r="BB945" s="190"/>
      <c r="BC945" s="190"/>
      <c r="BD945" s="190"/>
      <c r="BE945" s="190"/>
      <c r="BF945" s="190"/>
      <c r="BG945" s="190"/>
      <c r="BH945" s="190"/>
      <c r="BI945" s="190"/>
      <c r="BJ945" s="190"/>
      <c r="BK945" s="190"/>
      <c r="BL945" s="190"/>
      <c r="BM945" s="190"/>
      <c r="BN945" s="190"/>
      <c r="BO945" s="190"/>
      <c r="BP945" s="190"/>
      <c r="BQ945" s="190"/>
      <c r="BR945" s="190"/>
      <c r="BS945" s="190"/>
      <c r="BT945" s="190"/>
      <c r="BU945" s="190"/>
      <c r="BV945" s="190"/>
      <c r="BW945" s="190"/>
      <c r="BX945" s="190"/>
      <c r="BY945" s="190"/>
      <c r="BZ945" s="190"/>
      <c r="CA945" s="190"/>
      <c r="CB945" s="190"/>
      <c r="CC945" s="190"/>
      <c r="CD945" s="190"/>
      <c r="CE945" s="190"/>
      <c r="CF945" s="190"/>
      <c r="CG945" s="190"/>
      <c r="CH945" s="190"/>
      <c r="CI945" s="190"/>
      <c r="CJ945" s="190"/>
      <c r="CK945" s="190"/>
      <c r="CL945" s="190"/>
      <c r="CN945" s="201"/>
      <c r="CO945" s="190"/>
      <c r="CP945" s="190"/>
      <c r="CQ945" s="190"/>
      <c r="CR945" s="190"/>
      <c r="CS945" s="190"/>
      <c r="CT945" s="190"/>
      <c r="CU945" s="190"/>
      <c r="CV945" s="190"/>
      <c r="CW945" s="190"/>
      <c r="CX945" s="190"/>
      <c r="CY945" s="190"/>
      <c r="CZ945" s="190"/>
      <c r="DA945" s="190"/>
      <c r="DB945" s="190"/>
      <c r="DC945" s="190"/>
      <c r="DD945" s="190"/>
      <c r="DE945" s="190"/>
      <c r="DF945" s="190"/>
      <c r="DG945" s="190"/>
      <c r="DH945" s="190"/>
      <c r="DI945" s="190"/>
      <c r="DJ945" s="190"/>
      <c r="DK945" s="190"/>
      <c r="DL945" s="190"/>
    </row>
    <row r="946" spans="1:116" x14ac:dyDescent="0.4">
      <c r="A946" s="174"/>
      <c r="E946" s="8"/>
      <c r="G946" s="175" t="s">
        <v>463</v>
      </c>
      <c r="H946" s="200"/>
      <c r="I946" s="201"/>
      <c r="J946" s="201"/>
      <c r="K946" s="202"/>
      <c r="L946" s="202"/>
      <c r="M946" s="202"/>
      <c r="N946" s="202"/>
      <c r="O946" s="202"/>
      <c r="P946" s="202"/>
      <c r="R946" s="202"/>
      <c r="S946" s="190" t="str">
        <f t="shared" ref="S946:CD946" si="1287">S$22</f>
        <v>S$18</v>
      </c>
      <c r="T946" s="190" t="str">
        <f t="shared" si="1287"/>
        <v>T$18</v>
      </c>
      <c r="U946" s="190" t="str">
        <f t="shared" si="1287"/>
        <v>U$18</v>
      </c>
      <c r="V946" s="190" t="str">
        <f t="shared" si="1287"/>
        <v>V$18</v>
      </c>
      <c r="W946" s="190" t="str">
        <f t="shared" si="1287"/>
        <v>W$18</v>
      </c>
      <c r="X946" s="190" t="str">
        <f t="shared" si="1287"/>
        <v>X$18</v>
      </c>
      <c r="Y946" s="190" t="str">
        <f t="shared" si="1287"/>
        <v>Y$18</v>
      </c>
      <c r="Z946" s="190" t="str">
        <f t="shared" si="1287"/>
        <v>Z$18</v>
      </c>
      <c r="AA946" s="190" t="str">
        <f t="shared" si="1287"/>
        <v>AA$18</v>
      </c>
      <c r="AB946" s="190" t="str">
        <f t="shared" si="1287"/>
        <v>AB$18</v>
      </c>
      <c r="AC946" s="190" t="str">
        <f t="shared" si="1287"/>
        <v>AC$18</v>
      </c>
      <c r="AD946" s="190" t="str">
        <f t="shared" si="1287"/>
        <v>AD$18</v>
      </c>
      <c r="AE946" s="190" t="str">
        <f t="shared" si="1287"/>
        <v>AE$18</v>
      </c>
      <c r="AF946" s="190" t="str">
        <f t="shared" si="1287"/>
        <v>AF$18</v>
      </c>
      <c r="AG946" s="190" t="str">
        <f t="shared" si="1287"/>
        <v>AG$18</v>
      </c>
      <c r="AH946" s="190" t="str">
        <f t="shared" si="1287"/>
        <v>AH$18</v>
      </c>
      <c r="AI946" s="190" t="str">
        <f t="shared" si="1287"/>
        <v>AI$18</v>
      </c>
      <c r="AJ946" s="190" t="str">
        <f t="shared" si="1287"/>
        <v>AJ$18</v>
      </c>
      <c r="AK946" s="190" t="str">
        <f t="shared" si="1287"/>
        <v>AK$18</v>
      </c>
      <c r="AL946" s="190" t="str">
        <f t="shared" si="1287"/>
        <v>AL$18</v>
      </c>
      <c r="AM946" s="190" t="str">
        <f t="shared" si="1287"/>
        <v>AM$18</v>
      </c>
      <c r="AN946" s="190" t="str">
        <f t="shared" si="1287"/>
        <v>AN$18</v>
      </c>
      <c r="AO946" s="190" t="str">
        <f t="shared" si="1287"/>
        <v>AO$18</v>
      </c>
      <c r="AP946" s="190" t="str">
        <f t="shared" si="1287"/>
        <v>AP$18</v>
      </c>
      <c r="AQ946" s="190" t="str">
        <f t="shared" si="1287"/>
        <v>AQ$18</v>
      </c>
      <c r="AR946" s="190" t="str">
        <f t="shared" si="1287"/>
        <v>AR$18</v>
      </c>
      <c r="AS946" s="190" t="str">
        <f t="shared" si="1287"/>
        <v>AS$18</v>
      </c>
      <c r="AT946" s="190" t="str">
        <f t="shared" si="1287"/>
        <v>AT$18</v>
      </c>
      <c r="AU946" s="190" t="str">
        <f t="shared" si="1287"/>
        <v>AU$18</v>
      </c>
      <c r="AV946" s="190" t="str">
        <f t="shared" si="1287"/>
        <v>AV$18</v>
      </c>
      <c r="AW946" s="190" t="str">
        <f t="shared" si="1287"/>
        <v>AW$18</v>
      </c>
      <c r="AX946" s="190" t="str">
        <f t="shared" si="1287"/>
        <v>AX$18</v>
      </c>
      <c r="AY946" s="190" t="str">
        <f t="shared" si="1287"/>
        <v>AY$18</v>
      </c>
      <c r="AZ946" s="190" t="str">
        <f t="shared" si="1287"/>
        <v>AZ$18</v>
      </c>
      <c r="BA946" s="190" t="str">
        <f t="shared" si="1287"/>
        <v>BA$18</v>
      </c>
      <c r="BB946" s="190" t="str">
        <f t="shared" si="1287"/>
        <v>BB$18</v>
      </c>
      <c r="BC946" s="190" t="str">
        <f t="shared" si="1287"/>
        <v>BC$18</v>
      </c>
      <c r="BD946" s="190" t="str">
        <f t="shared" si="1287"/>
        <v>BD$18</v>
      </c>
      <c r="BE946" s="190" t="str">
        <f t="shared" si="1287"/>
        <v>BE$18</v>
      </c>
      <c r="BF946" s="190" t="str">
        <f t="shared" si="1287"/>
        <v>BF$18</v>
      </c>
      <c r="BG946" s="190" t="str">
        <f t="shared" si="1287"/>
        <v>BG$18</v>
      </c>
      <c r="BH946" s="190" t="str">
        <f t="shared" si="1287"/>
        <v>BH$18</v>
      </c>
      <c r="BI946" s="190" t="str">
        <f t="shared" si="1287"/>
        <v>BI$18</v>
      </c>
      <c r="BJ946" s="190" t="str">
        <f t="shared" si="1287"/>
        <v>BJ$18</v>
      </c>
      <c r="BK946" s="190" t="str">
        <f t="shared" si="1287"/>
        <v>BK$18</v>
      </c>
      <c r="BL946" s="190" t="str">
        <f t="shared" si="1287"/>
        <v>BL$18</v>
      </c>
      <c r="BM946" s="190" t="str">
        <f t="shared" si="1287"/>
        <v>BM$18</v>
      </c>
      <c r="BN946" s="190" t="str">
        <f t="shared" si="1287"/>
        <v>BN$18</v>
      </c>
      <c r="BO946" s="190" t="str">
        <f t="shared" si="1287"/>
        <v>BO$18</v>
      </c>
      <c r="BP946" s="190" t="str">
        <f t="shared" si="1287"/>
        <v>BP$18</v>
      </c>
      <c r="BQ946" s="190" t="str">
        <f t="shared" si="1287"/>
        <v>BQ$18</v>
      </c>
      <c r="BR946" s="190" t="str">
        <f t="shared" si="1287"/>
        <v>BR$18</v>
      </c>
      <c r="BS946" s="190" t="str">
        <f t="shared" si="1287"/>
        <v>BS$18</v>
      </c>
      <c r="BT946" s="190" t="str">
        <f t="shared" si="1287"/>
        <v>BT$18</v>
      </c>
      <c r="BU946" s="190" t="str">
        <f t="shared" si="1287"/>
        <v>BU$18</v>
      </c>
      <c r="BV946" s="190" t="str">
        <f t="shared" si="1287"/>
        <v>BV$18</v>
      </c>
      <c r="BW946" s="190" t="str">
        <f t="shared" si="1287"/>
        <v>BW$18</v>
      </c>
      <c r="BX946" s="190" t="str">
        <f t="shared" si="1287"/>
        <v>BX$18</v>
      </c>
      <c r="BY946" s="190" t="str">
        <f t="shared" si="1287"/>
        <v>BY$18</v>
      </c>
      <c r="BZ946" s="190" t="str">
        <f t="shared" si="1287"/>
        <v>BZ$18</v>
      </c>
      <c r="CA946" s="190" t="str">
        <f t="shared" si="1287"/>
        <v>CA$18</v>
      </c>
      <c r="CB946" s="190" t="str">
        <f t="shared" si="1287"/>
        <v>CB$18</v>
      </c>
      <c r="CC946" s="190" t="str">
        <f t="shared" si="1287"/>
        <v>CC$18</v>
      </c>
      <c r="CD946" s="190" t="str">
        <f t="shared" si="1287"/>
        <v>CD$18</v>
      </c>
      <c r="CE946" s="190" t="str">
        <f t="shared" ref="CE946:CL946" si="1288">CE$22</f>
        <v>CE$18</v>
      </c>
      <c r="CF946" s="190" t="str">
        <f t="shared" si="1288"/>
        <v>CF$18</v>
      </c>
      <c r="CG946" s="190" t="str">
        <f t="shared" si="1288"/>
        <v>CG$18</v>
      </c>
      <c r="CH946" s="190" t="str">
        <f t="shared" si="1288"/>
        <v>CH$18</v>
      </c>
      <c r="CI946" s="190" t="str">
        <f t="shared" si="1288"/>
        <v>CI$18</v>
      </c>
      <c r="CJ946" s="190" t="str">
        <f t="shared" si="1288"/>
        <v>CJ$18</v>
      </c>
      <c r="CK946" s="190" t="str">
        <f t="shared" si="1288"/>
        <v>CK$18</v>
      </c>
      <c r="CL946" s="190" t="str">
        <f t="shared" si="1288"/>
        <v>CL$18</v>
      </c>
      <c r="CN946" s="201"/>
      <c r="CO946" s="190" t="str">
        <f t="shared" ref="CO946:DL946" si="1289">CO$22</f>
        <v>CO$18</v>
      </c>
      <c r="CP946" s="190" t="str">
        <f t="shared" si="1289"/>
        <v>CP$18</v>
      </c>
      <c r="CQ946" s="190" t="str">
        <f t="shared" si="1289"/>
        <v>CQ$18</v>
      </c>
      <c r="CR946" s="190" t="str">
        <f t="shared" si="1289"/>
        <v>CR$18</v>
      </c>
      <c r="CS946" s="190" t="str">
        <f t="shared" si="1289"/>
        <v>CS$18</v>
      </c>
      <c r="CT946" s="190" t="str">
        <f t="shared" si="1289"/>
        <v>CT$18</v>
      </c>
      <c r="CU946" s="190" t="str">
        <f t="shared" si="1289"/>
        <v>CU$18</v>
      </c>
      <c r="CV946" s="190" t="str">
        <f t="shared" si="1289"/>
        <v>CV$18</v>
      </c>
      <c r="CW946" s="190" t="str">
        <f t="shared" si="1289"/>
        <v>CW$18</v>
      </c>
      <c r="CX946" s="190" t="str">
        <f t="shared" si="1289"/>
        <v>CX$18</v>
      </c>
      <c r="CY946" s="190" t="str">
        <f t="shared" si="1289"/>
        <v>CY$18</v>
      </c>
      <c r="CZ946" s="190" t="str">
        <f t="shared" si="1289"/>
        <v>CZ$18</v>
      </c>
      <c r="DA946" s="190" t="str">
        <f t="shared" si="1289"/>
        <v>DA$18</v>
      </c>
      <c r="DB946" s="190" t="str">
        <f t="shared" si="1289"/>
        <v>DB$18</v>
      </c>
      <c r="DC946" s="190" t="str">
        <f t="shared" si="1289"/>
        <v>DC$18</v>
      </c>
      <c r="DD946" s="190" t="str">
        <f t="shared" si="1289"/>
        <v>DD$18</v>
      </c>
      <c r="DE946" s="190" t="str">
        <f t="shared" si="1289"/>
        <v>DE$18</v>
      </c>
      <c r="DF946" s="190" t="str">
        <f t="shared" si="1289"/>
        <v>DF$18</v>
      </c>
      <c r="DG946" s="190" t="str">
        <f t="shared" si="1289"/>
        <v>DG$18</v>
      </c>
      <c r="DH946" s="190" t="str">
        <f t="shared" si="1289"/>
        <v>DH$18</v>
      </c>
      <c r="DI946" s="190" t="str">
        <f t="shared" si="1289"/>
        <v>DI$18</v>
      </c>
      <c r="DJ946" s="190" t="str">
        <f t="shared" si="1289"/>
        <v>DJ$18</v>
      </c>
      <c r="DK946" s="190" t="str">
        <f t="shared" si="1289"/>
        <v>DK$18</v>
      </c>
      <c r="DL946" s="190" t="str">
        <f t="shared" si="1289"/>
        <v>DL$18</v>
      </c>
    </row>
    <row r="947" spans="1:116" x14ac:dyDescent="0.4">
      <c r="A947" s="174"/>
      <c r="E947" s="8"/>
      <c r="G947" s="175" t="s">
        <v>464</v>
      </c>
      <c r="H947" s="200"/>
      <c r="I947" s="201"/>
      <c r="J947" s="201"/>
      <c r="K947" s="202"/>
      <c r="L947" s="202"/>
      <c r="M947" s="202"/>
      <c r="N947" s="202"/>
      <c r="O947" s="202"/>
      <c r="P947" s="202"/>
      <c r="R947" s="202"/>
      <c r="S947" s="190" t="str">
        <f t="shared" ref="S947:CD947" si="1290">S$23</f>
        <v>S$19</v>
      </c>
      <c r="T947" s="190" t="str">
        <f t="shared" si="1290"/>
        <v>T$19</v>
      </c>
      <c r="U947" s="190" t="str">
        <f t="shared" si="1290"/>
        <v>U$19</v>
      </c>
      <c r="V947" s="190" t="str">
        <f t="shared" si="1290"/>
        <v>V$19</v>
      </c>
      <c r="W947" s="190" t="str">
        <f t="shared" si="1290"/>
        <v>W$19</v>
      </c>
      <c r="X947" s="190" t="str">
        <f t="shared" si="1290"/>
        <v>X$19</v>
      </c>
      <c r="Y947" s="190" t="str">
        <f t="shared" si="1290"/>
        <v>Y$19</v>
      </c>
      <c r="Z947" s="190" t="str">
        <f t="shared" si="1290"/>
        <v>Z$19</v>
      </c>
      <c r="AA947" s="190" t="str">
        <f t="shared" si="1290"/>
        <v>AA$19</v>
      </c>
      <c r="AB947" s="190" t="str">
        <f t="shared" si="1290"/>
        <v>AB$19</v>
      </c>
      <c r="AC947" s="190" t="str">
        <f t="shared" si="1290"/>
        <v>AC$19</v>
      </c>
      <c r="AD947" s="190" t="str">
        <f t="shared" si="1290"/>
        <v>AD$19</v>
      </c>
      <c r="AE947" s="190" t="str">
        <f t="shared" si="1290"/>
        <v>AE$19</v>
      </c>
      <c r="AF947" s="190" t="str">
        <f t="shared" si="1290"/>
        <v>AF$19</v>
      </c>
      <c r="AG947" s="190" t="str">
        <f t="shared" si="1290"/>
        <v>AG$19</v>
      </c>
      <c r="AH947" s="190" t="str">
        <f t="shared" si="1290"/>
        <v>AH$19</v>
      </c>
      <c r="AI947" s="190" t="str">
        <f t="shared" si="1290"/>
        <v>AI$19</v>
      </c>
      <c r="AJ947" s="190" t="str">
        <f t="shared" si="1290"/>
        <v>AJ$19</v>
      </c>
      <c r="AK947" s="190" t="str">
        <f t="shared" si="1290"/>
        <v>AK$19</v>
      </c>
      <c r="AL947" s="190" t="str">
        <f t="shared" si="1290"/>
        <v>AL$19</v>
      </c>
      <c r="AM947" s="190" t="str">
        <f t="shared" si="1290"/>
        <v>AM$19</v>
      </c>
      <c r="AN947" s="190" t="str">
        <f t="shared" si="1290"/>
        <v>AN$19</v>
      </c>
      <c r="AO947" s="190" t="str">
        <f t="shared" si="1290"/>
        <v>AO$19</v>
      </c>
      <c r="AP947" s="190" t="str">
        <f t="shared" si="1290"/>
        <v>AP$19</v>
      </c>
      <c r="AQ947" s="190" t="str">
        <f t="shared" si="1290"/>
        <v>AQ$19</v>
      </c>
      <c r="AR947" s="190" t="str">
        <f t="shared" si="1290"/>
        <v>AR$19</v>
      </c>
      <c r="AS947" s="190" t="str">
        <f t="shared" si="1290"/>
        <v>AS$19</v>
      </c>
      <c r="AT947" s="190" t="str">
        <f t="shared" si="1290"/>
        <v>AT$19</v>
      </c>
      <c r="AU947" s="190" t="str">
        <f t="shared" si="1290"/>
        <v>AU$19</v>
      </c>
      <c r="AV947" s="190" t="str">
        <f t="shared" si="1290"/>
        <v>AV$19</v>
      </c>
      <c r="AW947" s="190" t="str">
        <f t="shared" si="1290"/>
        <v>AW$19</v>
      </c>
      <c r="AX947" s="190" t="str">
        <f t="shared" si="1290"/>
        <v>AX$19</v>
      </c>
      <c r="AY947" s="190" t="str">
        <f t="shared" si="1290"/>
        <v>AY$19</v>
      </c>
      <c r="AZ947" s="190" t="str">
        <f t="shared" si="1290"/>
        <v>AZ$19</v>
      </c>
      <c r="BA947" s="190" t="str">
        <f t="shared" si="1290"/>
        <v>BA$19</v>
      </c>
      <c r="BB947" s="190" t="str">
        <f t="shared" si="1290"/>
        <v>BB$19</v>
      </c>
      <c r="BC947" s="190" t="str">
        <f t="shared" si="1290"/>
        <v>BC$19</v>
      </c>
      <c r="BD947" s="190" t="str">
        <f t="shared" si="1290"/>
        <v>BD$19</v>
      </c>
      <c r="BE947" s="190" t="str">
        <f t="shared" si="1290"/>
        <v>BE$19</v>
      </c>
      <c r="BF947" s="190" t="str">
        <f t="shared" si="1290"/>
        <v>BF$19</v>
      </c>
      <c r="BG947" s="190" t="str">
        <f t="shared" si="1290"/>
        <v>BG$19</v>
      </c>
      <c r="BH947" s="190" t="str">
        <f t="shared" si="1290"/>
        <v>BH$19</v>
      </c>
      <c r="BI947" s="190" t="str">
        <f t="shared" si="1290"/>
        <v>BI$19</v>
      </c>
      <c r="BJ947" s="190" t="str">
        <f t="shared" si="1290"/>
        <v>BJ$19</v>
      </c>
      <c r="BK947" s="190" t="str">
        <f t="shared" si="1290"/>
        <v>BK$19</v>
      </c>
      <c r="BL947" s="190" t="str">
        <f t="shared" si="1290"/>
        <v>BL$19</v>
      </c>
      <c r="BM947" s="190" t="str">
        <f t="shared" si="1290"/>
        <v>BM$19</v>
      </c>
      <c r="BN947" s="190" t="str">
        <f t="shared" si="1290"/>
        <v>BN$19</v>
      </c>
      <c r="BO947" s="190" t="str">
        <f t="shared" si="1290"/>
        <v>BO$19</v>
      </c>
      <c r="BP947" s="190" t="str">
        <f t="shared" si="1290"/>
        <v>BP$19</v>
      </c>
      <c r="BQ947" s="190" t="str">
        <f t="shared" si="1290"/>
        <v>BQ$19</v>
      </c>
      <c r="BR947" s="190" t="str">
        <f t="shared" si="1290"/>
        <v>BR$19</v>
      </c>
      <c r="BS947" s="190" t="str">
        <f t="shared" si="1290"/>
        <v>BS$19</v>
      </c>
      <c r="BT947" s="190" t="str">
        <f t="shared" si="1290"/>
        <v>BT$19</v>
      </c>
      <c r="BU947" s="190" t="str">
        <f t="shared" si="1290"/>
        <v>BU$19</v>
      </c>
      <c r="BV947" s="190" t="str">
        <f t="shared" si="1290"/>
        <v>BV$19</v>
      </c>
      <c r="BW947" s="190" t="str">
        <f t="shared" si="1290"/>
        <v>BW$19</v>
      </c>
      <c r="BX947" s="190" t="str">
        <f t="shared" si="1290"/>
        <v>BX$19</v>
      </c>
      <c r="BY947" s="190" t="str">
        <f t="shared" si="1290"/>
        <v>BY$19</v>
      </c>
      <c r="BZ947" s="190" t="str">
        <f t="shared" si="1290"/>
        <v>BZ$19</v>
      </c>
      <c r="CA947" s="190" t="str">
        <f t="shared" si="1290"/>
        <v>CA$19</v>
      </c>
      <c r="CB947" s="190" t="str">
        <f t="shared" si="1290"/>
        <v>CB$19</v>
      </c>
      <c r="CC947" s="190" t="str">
        <f t="shared" si="1290"/>
        <v>CC$19</v>
      </c>
      <c r="CD947" s="190" t="str">
        <f t="shared" si="1290"/>
        <v>CD$19</v>
      </c>
      <c r="CE947" s="190" t="str">
        <f t="shared" ref="CE947:CL947" si="1291">CE$23</f>
        <v>CE$19</v>
      </c>
      <c r="CF947" s="190" t="str">
        <f t="shared" si="1291"/>
        <v>CF$19</v>
      </c>
      <c r="CG947" s="190" t="str">
        <f t="shared" si="1291"/>
        <v>CG$19</v>
      </c>
      <c r="CH947" s="190" t="str">
        <f t="shared" si="1291"/>
        <v>CH$19</v>
      </c>
      <c r="CI947" s="190" t="str">
        <f t="shared" si="1291"/>
        <v>CI$19</v>
      </c>
      <c r="CJ947" s="190" t="str">
        <f t="shared" si="1291"/>
        <v>CJ$19</v>
      </c>
      <c r="CK947" s="190" t="str">
        <f t="shared" si="1291"/>
        <v>CK$19</v>
      </c>
      <c r="CL947" s="190" t="str">
        <f t="shared" si="1291"/>
        <v>CL$19</v>
      </c>
      <c r="CN947" s="201"/>
      <c r="CO947" s="190" t="str">
        <f t="shared" ref="CO947:DL947" si="1292">CO$23</f>
        <v>CO$19</v>
      </c>
      <c r="CP947" s="190" t="str">
        <f t="shared" si="1292"/>
        <v>CP$19</v>
      </c>
      <c r="CQ947" s="190" t="str">
        <f t="shared" si="1292"/>
        <v>CQ$19</v>
      </c>
      <c r="CR947" s="190" t="str">
        <f t="shared" si="1292"/>
        <v>CR$19</v>
      </c>
      <c r="CS947" s="190" t="str">
        <f t="shared" si="1292"/>
        <v>CS$19</v>
      </c>
      <c r="CT947" s="190" t="str">
        <f t="shared" si="1292"/>
        <v>CT$19</v>
      </c>
      <c r="CU947" s="190" t="str">
        <f t="shared" si="1292"/>
        <v>CU$19</v>
      </c>
      <c r="CV947" s="190" t="str">
        <f t="shared" si="1292"/>
        <v>CV$19</v>
      </c>
      <c r="CW947" s="190" t="str">
        <f t="shared" si="1292"/>
        <v>CW$19</v>
      </c>
      <c r="CX947" s="190" t="str">
        <f t="shared" si="1292"/>
        <v>CX$19</v>
      </c>
      <c r="CY947" s="190" t="str">
        <f t="shared" si="1292"/>
        <v>CY$19</v>
      </c>
      <c r="CZ947" s="190" t="str">
        <f t="shared" si="1292"/>
        <v>CZ$19</v>
      </c>
      <c r="DA947" s="190" t="str">
        <f t="shared" si="1292"/>
        <v>DA$19</v>
      </c>
      <c r="DB947" s="190" t="str">
        <f t="shared" si="1292"/>
        <v>DB$19</v>
      </c>
      <c r="DC947" s="190" t="str">
        <f t="shared" si="1292"/>
        <v>DC$19</v>
      </c>
      <c r="DD947" s="190" t="str">
        <f t="shared" si="1292"/>
        <v>DD$19</v>
      </c>
      <c r="DE947" s="190" t="str">
        <f t="shared" si="1292"/>
        <v>DE$19</v>
      </c>
      <c r="DF947" s="190" t="str">
        <f t="shared" si="1292"/>
        <v>DF$19</v>
      </c>
      <c r="DG947" s="190" t="str">
        <f t="shared" si="1292"/>
        <v>DG$19</v>
      </c>
      <c r="DH947" s="190" t="str">
        <f t="shared" si="1292"/>
        <v>DH$19</v>
      </c>
      <c r="DI947" s="190" t="str">
        <f t="shared" si="1292"/>
        <v>DI$19</v>
      </c>
      <c r="DJ947" s="190" t="str">
        <f t="shared" si="1292"/>
        <v>DJ$19</v>
      </c>
      <c r="DK947" s="190" t="str">
        <f t="shared" si="1292"/>
        <v>DK$19</v>
      </c>
      <c r="DL947" s="190" t="str">
        <f t="shared" si="1292"/>
        <v>DL$19</v>
      </c>
    </row>
    <row r="948" spans="1:116" x14ac:dyDescent="0.4">
      <c r="A948" s="31" t="s">
        <v>218</v>
      </c>
      <c r="C948" s="31"/>
      <c r="D948" t="s">
        <v>851</v>
      </c>
      <c r="E948" s="8" t="str">
        <f t="shared" ref="E948:E958" si="1293">ROW()&amp;" "&amp;D948</f>
        <v>948 LAMORT-PV</v>
      </c>
      <c r="F948" t="s">
        <v>351</v>
      </c>
      <c r="G948" s="66" t="s">
        <v>306</v>
      </c>
      <c r="H948" s="22"/>
      <c r="I948" s="299"/>
      <c r="J948" s="299"/>
      <c r="K948" s="22"/>
      <c r="L948" s="22"/>
      <c r="M948" s="22"/>
      <c r="N948" s="22"/>
      <c r="O948" s="22"/>
      <c r="P948" s="22"/>
      <c r="R948" s="66"/>
      <c r="S948" s="301"/>
      <c r="T948" s="301"/>
      <c r="U948" s="301"/>
      <c r="V948" s="301"/>
      <c r="W948" s="301"/>
      <c r="X948" s="301"/>
      <c r="Y948" s="301"/>
      <c r="Z948" s="301"/>
      <c r="AA948" s="301"/>
      <c r="AB948" s="301"/>
      <c r="AC948" s="301"/>
      <c r="AD948" s="301"/>
      <c r="AE948" s="301"/>
      <c r="AF948" s="301"/>
      <c r="AG948" s="301"/>
      <c r="AH948" s="301"/>
      <c r="AI948" s="301"/>
      <c r="AJ948" s="301"/>
      <c r="AK948" s="301"/>
      <c r="AL948" s="301"/>
      <c r="AM948" s="301"/>
      <c r="AN948" s="301"/>
      <c r="AO948" s="301"/>
      <c r="AP948" s="301"/>
      <c r="AQ948" s="301"/>
      <c r="AR948" s="301"/>
      <c r="AS948" s="301"/>
      <c r="AT948" s="301"/>
      <c r="AU948" s="301"/>
      <c r="AV948" s="301"/>
      <c r="AW948" s="301"/>
      <c r="AX948" s="301"/>
      <c r="AY948" s="301"/>
      <c r="AZ948" s="301"/>
      <c r="BA948" s="301"/>
      <c r="BB948" s="301"/>
      <c r="BC948" s="301"/>
      <c r="BD948" s="301"/>
      <c r="BE948" s="301"/>
      <c r="BF948" s="301"/>
      <c r="BG948" s="301"/>
      <c r="BH948" s="301"/>
      <c r="BI948" s="301"/>
      <c r="BJ948" s="301"/>
      <c r="BK948" s="301"/>
      <c r="BL948" s="301"/>
      <c r="BM948" s="301"/>
      <c r="BN948" s="301"/>
      <c r="BO948" s="301"/>
      <c r="BP948" s="301"/>
      <c r="BQ948" s="301"/>
      <c r="BR948" s="301"/>
      <c r="BS948" s="301"/>
      <c r="BT948" s="301"/>
      <c r="BU948" s="301"/>
      <c r="BV948" s="301"/>
      <c r="BW948" s="301"/>
      <c r="BX948" s="301"/>
      <c r="BY948" s="301"/>
      <c r="BZ948" s="301"/>
      <c r="CA948" s="301"/>
      <c r="CB948" s="301"/>
      <c r="CC948" s="301"/>
      <c r="CD948" s="301"/>
      <c r="CE948" s="301"/>
      <c r="CF948" s="301"/>
      <c r="CG948" s="301"/>
      <c r="CH948" s="301"/>
      <c r="CI948" s="301"/>
      <c r="CJ948" s="301"/>
      <c r="CK948" s="301"/>
      <c r="CL948" s="301"/>
      <c r="CN948" s="299"/>
      <c r="CO948" s="301"/>
      <c r="CP948" s="301"/>
      <c r="CQ948" s="301"/>
      <c r="CR948" s="301"/>
      <c r="CS948" s="301"/>
      <c r="CT948" s="301"/>
      <c r="CU948" s="301"/>
      <c r="CV948" s="301"/>
      <c r="CW948" s="301"/>
      <c r="CX948" s="301"/>
      <c r="CY948" s="301"/>
      <c r="CZ948" s="301"/>
      <c r="DA948" s="301"/>
      <c r="DB948" s="301"/>
      <c r="DC948" s="301"/>
      <c r="DD948" s="301"/>
      <c r="DE948" s="301"/>
      <c r="DF948" s="301"/>
      <c r="DG948" s="301"/>
      <c r="DH948" s="301"/>
      <c r="DI948" s="301"/>
      <c r="DJ948" s="301"/>
      <c r="DK948" s="301"/>
      <c r="DL948" s="301"/>
    </row>
    <row r="949" spans="1:116" x14ac:dyDescent="0.4">
      <c r="A949" s="31"/>
      <c r="B949" t="str">
        <f>E949</f>
        <v>949 LAMORT-PV</v>
      </c>
      <c r="D949" t="s">
        <v>851</v>
      </c>
      <c r="E949" s="12" t="str">
        <f t="shared" si="1293"/>
        <v>949 LAMORT-PV</v>
      </c>
      <c r="G949" s="129" t="str">
        <f>"Assumptions - "&amp;G948</f>
        <v>Assumptions - Volume driven amortizing loan - no defaults:</v>
      </c>
      <c r="H949" s="31"/>
      <c r="I949" s="73"/>
      <c r="J949" s="73"/>
      <c r="K949" s="31"/>
      <c r="L949" s="31"/>
      <c r="M949" s="31"/>
      <c r="N949" s="31"/>
      <c r="O949" s="31"/>
      <c r="P949" s="31"/>
      <c r="R949" s="67"/>
      <c r="S949" s="239"/>
      <c r="T949" s="239"/>
      <c r="U949" s="239"/>
      <c r="V949" s="239"/>
      <c r="W949" s="239"/>
      <c r="X949" s="239"/>
      <c r="Y949" s="239"/>
      <c r="Z949" s="239"/>
      <c r="AA949" s="239"/>
      <c r="AB949" s="239"/>
      <c r="AC949" s="239"/>
      <c r="AD949" s="239"/>
      <c r="AE949" s="239"/>
      <c r="AF949" s="239"/>
      <c r="AG949" s="239"/>
      <c r="AH949" s="239"/>
      <c r="AI949" s="239"/>
      <c r="AJ949" s="239"/>
      <c r="AK949" s="239"/>
      <c r="AL949" s="239"/>
      <c r="AM949" s="239"/>
      <c r="AN949" s="239"/>
      <c r="AO949" s="239"/>
      <c r="AP949" s="239"/>
      <c r="AQ949" s="239"/>
      <c r="AR949" s="239"/>
      <c r="AS949" s="239"/>
      <c r="AT949" s="239"/>
      <c r="AU949" s="239"/>
      <c r="AV949" s="239"/>
      <c r="AW949" s="239"/>
      <c r="AX949" s="239"/>
      <c r="AY949" s="239"/>
      <c r="AZ949" s="239"/>
      <c r="BA949" s="239"/>
      <c r="BB949" s="239"/>
      <c r="BC949" s="239"/>
      <c r="BD949" s="239"/>
      <c r="BE949" s="239"/>
      <c r="BF949" s="239"/>
      <c r="BG949" s="239"/>
      <c r="BH949" s="239"/>
      <c r="BI949" s="239"/>
      <c r="BJ949" s="239"/>
      <c r="BK949" s="239"/>
      <c r="BL949" s="239"/>
      <c r="BM949" s="239"/>
      <c r="BN949" s="239"/>
      <c r="BO949" s="239"/>
      <c r="BP949" s="239"/>
      <c r="BQ949" s="239"/>
      <c r="BR949" s="239"/>
      <c r="BS949" s="239"/>
      <c r="BT949" s="239"/>
      <c r="BU949" s="239"/>
      <c r="BV949" s="239"/>
      <c r="BW949" s="239"/>
      <c r="BX949" s="239"/>
      <c r="BY949" s="239"/>
      <c r="BZ949" s="239"/>
      <c r="CA949" s="239"/>
      <c r="CB949" s="239"/>
      <c r="CC949" s="239"/>
      <c r="CD949" s="239"/>
      <c r="CE949" s="239"/>
      <c r="CF949" s="239"/>
      <c r="CG949" s="239"/>
      <c r="CH949" s="239"/>
      <c r="CI949" s="239"/>
      <c r="CJ949" s="239"/>
      <c r="CK949" s="239"/>
      <c r="CL949" s="239"/>
      <c r="CN949" s="73"/>
      <c r="CO949" s="239"/>
      <c r="CP949" s="239"/>
      <c r="CQ949" s="239"/>
      <c r="CR949" s="239"/>
      <c r="CS949" s="239"/>
      <c r="CT949" s="239"/>
      <c r="CU949" s="239"/>
      <c r="CV949" s="239"/>
      <c r="CW949" s="239"/>
      <c r="CX949" s="239"/>
      <c r="CY949" s="239"/>
      <c r="CZ949" s="239"/>
      <c r="DA949" s="239"/>
      <c r="DB949" s="239"/>
      <c r="DC949" s="239"/>
      <c r="DD949" s="239"/>
      <c r="DE949" s="239"/>
      <c r="DF949" s="239"/>
      <c r="DG949" s="239"/>
      <c r="DH949" s="239"/>
      <c r="DI949" s="239"/>
      <c r="DJ949" s="239"/>
      <c r="DK949" s="239"/>
      <c r="DL949" s="239"/>
    </row>
    <row r="950" spans="1:116" x14ac:dyDescent="0.4">
      <c r="A950" s="31"/>
      <c r="B950" t="str">
        <f>E950</f>
        <v>950 LAMORT-PV</v>
      </c>
      <c r="D950" t="s">
        <v>851</v>
      </c>
      <c r="E950" s="12" t="str">
        <f t="shared" si="1293"/>
        <v>950 LAMORT-PV</v>
      </c>
      <c r="F950" s="31"/>
      <c r="G950" s="159" t="s">
        <v>287</v>
      </c>
      <c r="H950" s="57">
        <v>12</v>
      </c>
      <c r="I950" s="31"/>
      <c r="J950" s="31"/>
      <c r="K950" s="31"/>
      <c r="L950" s="31"/>
      <c r="M950" s="31"/>
      <c r="N950" s="31"/>
      <c r="O950" s="31"/>
      <c r="P950" s="31"/>
      <c r="R950" s="31"/>
      <c r="S950" s="73"/>
      <c r="T950" s="73"/>
      <c r="U950" s="73"/>
      <c r="V950" s="73"/>
      <c r="W950" s="73"/>
      <c r="X950" s="73"/>
      <c r="Y950" s="73"/>
      <c r="Z950" s="73"/>
      <c r="AA950" s="73"/>
      <c r="AB950" s="73"/>
      <c r="AC950" s="73"/>
      <c r="AD950" s="73"/>
      <c r="AE950" s="73"/>
      <c r="AF950" s="73"/>
      <c r="AG950" s="73"/>
      <c r="AH950" s="73"/>
      <c r="AI950" s="73"/>
      <c r="AJ950" s="73"/>
      <c r="AK950" s="73"/>
      <c r="AL950" s="73"/>
      <c r="AM950" s="73"/>
      <c r="AN950" s="73"/>
      <c r="AO950" s="73"/>
      <c r="AP950" s="73"/>
      <c r="AQ950" s="73"/>
      <c r="AR950" s="73"/>
      <c r="AS950" s="73"/>
      <c r="AT950" s="73"/>
      <c r="AU950" s="73"/>
      <c r="AV950" s="73"/>
      <c r="AW950" s="73"/>
      <c r="AX950" s="73"/>
      <c r="AY950" s="73"/>
      <c r="AZ950" s="73"/>
      <c r="BA950" s="73"/>
      <c r="BB950" s="73"/>
      <c r="BC950" s="73"/>
      <c r="BD950" s="73"/>
      <c r="BE950" s="73"/>
      <c r="BF950" s="73"/>
      <c r="BG950" s="73"/>
      <c r="BH950" s="73"/>
      <c r="BI950" s="73"/>
      <c r="BJ950" s="73"/>
      <c r="BK950" s="73"/>
      <c r="BL950" s="73"/>
      <c r="BM950" s="73"/>
      <c r="BN950" s="73"/>
      <c r="BO950" s="73"/>
      <c r="BP950" s="73"/>
      <c r="BQ950" s="73"/>
      <c r="BR950" s="73"/>
      <c r="BS950" s="73"/>
      <c r="BT950" s="73"/>
      <c r="BU950" s="73"/>
      <c r="BV950" s="73"/>
      <c r="BW950" s="73"/>
      <c r="BX950" s="73"/>
      <c r="BY950" s="73"/>
      <c r="BZ950" s="73"/>
      <c r="CA950" s="73"/>
      <c r="CB950" s="73"/>
      <c r="CC950" s="73"/>
      <c r="CD950" s="73"/>
      <c r="CE950" s="73"/>
      <c r="CF950" s="73"/>
      <c r="CG950" s="73"/>
      <c r="CH950" s="73"/>
      <c r="CI950" s="73"/>
      <c r="CJ950" s="73"/>
      <c r="CK950" s="73"/>
      <c r="CL950" s="73"/>
      <c r="CN950" s="31"/>
      <c r="CO950" s="73"/>
      <c r="CP950" s="73"/>
      <c r="CQ950" s="73"/>
      <c r="CR950" s="73"/>
      <c r="CS950" s="73"/>
      <c r="CT950" s="73"/>
      <c r="CU950" s="73"/>
      <c r="CV950" s="73"/>
      <c r="CW950" s="73"/>
      <c r="CX950" s="73"/>
      <c r="CY950" s="73"/>
      <c r="CZ950" s="73"/>
      <c r="DA950" s="73"/>
      <c r="DB950" s="73"/>
      <c r="DC950" s="73"/>
      <c r="DD950" s="73"/>
      <c r="DE950" s="73"/>
      <c r="DF950" s="73"/>
      <c r="DG950" s="73"/>
      <c r="DH950" s="73"/>
      <c r="DI950" s="73"/>
      <c r="DJ950" s="73"/>
      <c r="DK950" s="73"/>
      <c r="DL950" s="73"/>
    </row>
    <row r="951" spans="1:116" x14ac:dyDescent="0.4">
      <c r="A951" s="31"/>
      <c r="B951" t="str">
        <f>E951</f>
        <v>951 LAMORT-PV</v>
      </c>
      <c r="D951" t="s">
        <v>851</v>
      </c>
      <c r="E951" s="12" t="str">
        <f t="shared" si="1293"/>
        <v>951 LAMORT-PV</v>
      </c>
      <c r="F951" s="31"/>
      <c r="G951" s="159" t="s">
        <v>288</v>
      </c>
      <c r="H951" s="59">
        <v>0.1</v>
      </c>
      <c r="I951" s="31"/>
      <c r="J951" s="31"/>
      <c r="K951" s="31"/>
      <c r="L951" s="31"/>
      <c r="M951" s="31"/>
      <c r="N951" s="31"/>
      <c r="O951" s="31"/>
      <c r="P951" s="31"/>
      <c r="R951" s="31"/>
      <c r="S951" s="73"/>
      <c r="T951" s="73"/>
      <c r="U951" s="73"/>
      <c r="V951" s="73"/>
      <c r="W951" s="73"/>
      <c r="X951" s="73"/>
      <c r="Y951" s="73"/>
      <c r="Z951" s="73"/>
      <c r="AA951" s="73"/>
      <c r="AB951" s="73"/>
      <c r="AC951" s="73"/>
      <c r="AD951" s="73"/>
      <c r="AE951" s="73"/>
      <c r="AF951" s="73"/>
      <c r="AG951" s="73"/>
      <c r="AH951" s="73"/>
      <c r="AI951" s="73"/>
      <c r="AJ951" s="73"/>
      <c r="AK951" s="73"/>
      <c r="AL951" s="73"/>
      <c r="AM951" s="73"/>
      <c r="AN951" s="73"/>
      <c r="AO951" s="73"/>
      <c r="AP951" s="73"/>
      <c r="AQ951" s="73"/>
      <c r="AR951" s="73"/>
      <c r="AS951" s="73"/>
      <c r="AT951" s="73"/>
      <c r="AU951" s="73"/>
      <c r="AV951" s="73"/>
      <c r="AW951" s="73"/>
      <c r="AX951" s="73"/>
      <c r="AY951" s="73"/>
      <c r="AZ951" s="73"/>
      <c r="BA951" s="73"/>
      <c r="BB951" s="73"/>
      <c r="BC951" s="73"/>
      <c r="BD951" s="73"/>
      <c r="BE951" s="73"/>
      <c r="BF951" s="73"/>
      <c r="BG951" s="73"/>
      <c r="BH951" s="73"/>
      <c r="BI951" s="73"/>
      <c r="BJ951" s="73"/>
      <c r="BK951" s="73"/>
      <c r="BL951" s="73"/>
      <c r="BM951" s="73"/>
      <c r="BN951" s="73"/>
      <c r="BO951" s="73"/>
      <c r="BP951" s="73"/>
      <c r="BQ951" s="73"/>
      <c r="BR951" s="73"/>
      <c r="BS951" s="73"/>
      <c r="BT951" s="73"/>
      <c r="BU951" s="73"/>
      <c r="BV951" s="73"/>
      <c r="BW951" s="73"/>
      <c r="BX951" s="73"/>
      <c r="BY951" s="73"/>
      <c r="BZ951" s="73"/>
      <c r="CA951" s="73"/>
      <c r="CB951" s="73"/>
      <c r="CC951" s="73"/>
      <c r="CD951" s="73"/>
      <c r="CE951" s="73"/>
      <c r="CF951" s="73"/>
      <c r="CG951" s="73"/>
      <c r="CH951" s="73"/>
      <c r="CI951" s="73"/>
      <c r="CJ951" s="73"/>
      <c r="CK951" s="73"/>
      <c r="CL951" s="73"/>
      <c r="CN951" s="31"/>
      <c r="CO951" s="73"/>
      <c r="CP951" s="73"/>
      <c r="CQ951" s="73"/>
      <c r="CR951" s="73"/>
      <c r="CS951" s="73"/>
      <c r="CT951" s="73"/>
      <c r="CU951" s="73"/>
      <c r="CV951" s="73"/>
      <c r="CW951" s="73"/>
      <c r="CX951" s="73"/>
      <c r="CY951" s="73"/>
      <c r="CZ951" s="73"/>
      <c r="DA951" s="73"/>
      <c r="DB951" s="73"/>
      <c r="DC951" s="73"/>
      <c r="DD951" s="73"/>
      <c r="DE951" s="73"/>
      <c r="DF951" s="73"/>
      <c r="DG951" s="73"/>
      <c r="DH951" s="73"/>
      <c r="DI951" s="73"/>
      <c r="DJ951" s="73"/>
      <c r="DK951" s="73"/>
      <c r="DL951" s="73"/>
    </row>
    <row r="952" spans="1:116" x14ac:dyDescent="0.4">
      <c r="A952" s="31"/>
      <c r="B952" t="str">
        <f>E952</f>
        <v>952 LAMORT-PV</v>
      </c>
      <c r="D952" t="s">
        <v>851</v>
      </c>
      <c r="E952" s="12" t="str">
        <f t="shared" si="1293"/>
        <v>952 LAMORT-PV</v>
      </c>
      <c r="F952" s="31"/>
      <c r="G952" s="159" t="s">
        <v>304</v>
      </c>
      <c r="H952" s="59">
        <v>0.1</v>
      </c>
      <c r="I952" s="31"/>
      <c r="J952" s="31"/>
      <c r="K952" s="31"/>
      <c r="L952" s="31"/>
      <c r="M952" s="31"/>
      <c r="N952" s="31"/>
      <c r="O952" s="31"/>
      <c r="P952" s="31"/>
      <c r="R952" s="31"/>
      <c r="S952" s="73"/>
      <c r="T952" s="73"/>
      <c r="U952" s="73"/>
      <c r="V952" s="73"/>
      <c r="W952" s="73"/>
      <c r="X952" s="73"/>
      <c r="Y952" s="73"/>
      <c r="Z952" s="73"/>
      <c r="AA952" s="73"/>
      <c r="AB952" s="73"/>
      <c r="AC952" s="73"/>
      <c r="AD952" s="73"/>
      <c r="AE952" s="73"/>
      <c r="AF952" s="73"/>
      <c r="AG952" s="73"/>
      <c r="AH952" s="73"/>
      <c r="AI952" s="73"/>
      <c r="AJ952" s="73"/>
      <c r="AK952" s="73"/>
      <c r="AL952" s="73"/>
      <c r="AM952" s="73"/>
      <c r="AN952" s="73"/>
      <c r="AO952" s="73"/>
      <c r="AP952" s="73"/>
      <c r="AQ952" s="73"/>
      <c r="AR952" s="73"/>
      <c r="AS952" s="73"/>
      <c r="AT952" s="73"/>
      <c r="AU952" s="73"/>
      <c r="AV952" s="73"/>
      <c r="AW952" s="73"/>
      <c r="AX952" s="73"/>
      <c r="AY952" s="73"/>
      <c r="AZ952" s="73"/>
      <c r="BA952" s="73"/>
      <c r="BB952" s="73"/>
      <c r="BC952" s="73"/>
      <c r="BD952" s="73"/>
      <c r="BE952" s="73"/>
      <c r="BF952" s="73"/>
      <c r="BG952" s="73"/>
      <c r="BH952" s="73"/>
      <c r="BI952" s="73"/>
      <c r="BJ952" s="73"/>
      <c r="BK952" s="73"/>
      <c r="BL952" s="73"/>
      <c r="BM952" s="73"/>
      <c r="BN952" s="73"/>
      <c r="BO952" s="73"/>
      <c r="BP952" s="73"/>
      <c r="BQ952" s="73"/>
      <c r="BR952" s="73"/>
      <c r="BS952" s="73"/>
      <c r="BT952" s="73"/>
      <c r="BU952" s="73"/>
      <c r="BV952" s="73"/>
      <c r="BW952" s="73"/>
      <c r="BX952" s="73"/>
      <c r="BY952" s="73"/>
      <c r="BZ952" s="73"/>
      <c r="CA952" s="73"/>
      <c r="CB952" s="73"/>
      <c r="CC952" s="73"/>
      <c r="CD952" s="73"/>
      <c r="CE952" s="73"/>
      <c r="CF952" s="73"/>
      <c r="CG952" s="73"/>
      <c r="CH952" s="73"/>
      <c r="CI952" s="73"/>
      <c r="CJ952" s="73"/>
      <c r="CK952" s="73"/>
      <c r="CL952" s="73"/>
      <c r="CN952" s="31"/>
      <c r="CO952" s="73"/>
      <c r="CP952" s="73"/>
      <c r="CQ952" s="73"/>
      <c r="CR952" s="73"/>
      <c r="CS952" s="73"/>
      <c r="CT952" s="73"/>
      <c r="CU952" s="73"/>
      <c r="CV952" s="73"/>
      <c r="CW952" s="73"/>
      <c r="CX952" s="73"/>
      <c r="CY952" s="73"/>
      <c r="CZ952" s="73"/>
      <c r="DA952" s="73"/>
      <c r="DB952" s="73"/>
      <c r="DC952" s="73"/>
      <c r="DD952" s="73"/>
      <c r="DE952" s="73"/>
      <c r="DF952" s="73"/>
      <c r="DG952" s="73"/>
      <c r="DH952" s="73"/>
      <c r="DI952" s="73"/>
      <c r="DJ952" s="73"/>
      <c r="DK952" s="73"/>
      <c r="DL952" s="73"/>
    </row>
    <row r="953" spans="1:116" x14ac:dyDescent="0.4">
      <c r="A953" s="31"/>
      <c r="B953" s="31"/>
      <c r="C953" s="31"/>
      <c r="D953" t="s">
        <v>851</v>
      </c>
      <c r="E953" s="12" t="str">
        <f t="shared" si="1293"/>
        <v>953 LAMORT-PV</v>
      </c>
      <c r="F953" s="31"/>
      <c r="G953" s="159" t="s">
        <v>305</v>
      </c>
      <c r="H953" s="59">
        <v>0.5</v>
      </c>
      <c r="I953" s="31"/>
      <c r="J953" s="31"/>
      <c r="K953" s="31"/>
      <c r="L953" s="31"/>
      <c r="M953" s="31"/>
      <c r="N953" s="31"/>
      <c r="O953" s="31"/>
      <c r="P953" s="31"/>
      <c r="R953" s="31"/>
      <c r="S953" s="73"/>
      <c r="T953" s="73"/>
      <c r="U953" s="73"/>
      <c r="V953" s="73"/>
      <c r="W953" s="73"/>
      <c r="X953" s="73"/>
      <c r="Y953" s="73"/>
      <c r="Z953" s="73"/>
      <c r="AA953" s="73"/>
      <c r="AB953" s="73"/>
      <c r="AC953" s="73"/>
      <c r="AD953" s="73"/>
      <c r="AE953" s="73"/>
      <c r="AF953" s="73"/>
      <c r="AG953" s="73"/>
      <c r="AH953" s="73"/>
      <c r="AI953" s="73"/>
      <c r="AJ953" s="73"/>
      <c r="AK953" s="73"/>
      <c r="AL953" s="73"/>
      <c r="AM953" s="73"/>
      <c r="AN953" s="73"/>
      <c r="AO953" s="73"/>
      <c r="AP953" s="73"/>
      <c r="AQ953" s="73"/>
      <c r="AR953" s="73"/>
      <c r="AS953" s="73"/>
      <c r="AT953" s="73"/>
      <c r="AU953" s="73"/>
      <c r="AV953" s="73"/>
      <c r="AW953" s="73"/>
      <c r="AX953" s="73"/>
      <c r="AY953" s="73"/>
      <c r="AZ953" s="73"/>
      <c r="BA953" s="73"/>
      <c r="BB953" s="73"/>
      <c r="BC953" s="73"/>
      <c r="BD953" s="73"/>
      <c r="BE953" s="73"/>
      <c r="BF953" s="73"/>
      <c r="BG953" s="73"/>
      <c r="BH953" s="73"/>
      <c r="BI953" s="73"/>
      <c r="BJ953" s="73"/>
      <c r="BK953" s="73"/>
      <c r="BL953" s="73"/>
      <c r="BM953" s="73"/>
      <c r="BN953" s="73"/>
      <c r="BO953" s="73"/>
      <c r="BP953" s="73"/>
      <c r="BQ953" s="73"/>
      <c r="BR953" s="73"/>
      <c r="BS953" s="73"/>
      <c r="BT953" s="73"/>
      <c r="BU953" s="73"/>
      <c r="BV953" s="73"/>
      <c r="BW953" s="73"/>
      <c r="BX953" s="73"/>
      <c r="BY953" s="73"/>
      <c r="BZ953" s="73"/>
      <c r="CA953" s="73"/>
      <c r="CB953" s="73"/>
      <c r="CC953" s="73"/>
      <c r="CD953" s="73"/>
      <c r="CE953" s="73"/>
      <c r="CF953" s="73"/>
      <c r="CG953" s="73"/>
      <c r="CH953" s="73"/>
      <c r="CI953" s="73"/>
      <c r="CJ953" s="73"/>
      <c r="CK953" s="73"/>
      <c r="CL953" s="73"/>
      <c r="CN953" s="31"/>
      <c r="CO953" s="73"/>
      <c r="CP953" s="73"/>
      <c r="CQ953" s="73"/>
      <c r="CR953" s="73"/>
      <c r="CS953" s="73"/>
      <c r="CT953" s="73"/>
      <c r="CU953" s="73"/>
      <c r="CV953" s="73"/>
      <c r="CW953" s="73"/>
      <c r="CX953" s="73"/>
      <c r="CY953" s="73"/>
      <c r="CZ953" s="73"/>
      <c r="DA953" s="73"/>
      <c r="DB953" s="73"/>
      <c r="DC953" s="73"/>
      <c r="DD953" s="73"/>
      <c r="DE953" s="73"/>
      <c r="DF953" s="73"/>
      <c r="DG953" s="73"/>
      <c r="DH953" s="73"/>
      <c r="DI953" s="73"/>
      <c r="DJ953" s="73"/>
      <c r="DK953" s="73"/>
      <c r="DL953" s="73"/>
    </row>
    <row r="954" spans="1:116" x14ac:dyDescent="0.4">
      <c r="D954" t="s">
        <v>851</v>
      </c>
      <c r="E954" t="str">
        <f t="shared" si="1293"/>
        <v>954 LAMORT-PV</v>
      </c>
      <c r="F954" s="292"/>
      <c r="G954" s="160" t="s">
        <v>289</v>
      </c>
      <c r="H954" s="91">
        <v>0</v>
      </c>
      <c r="I954" s="31"/>
      <c r="J954" s="31"/>
      <c r="K954" s="31"/>
      <c r="L954" s="31"/>
      <c r="M954" s="31"/>
      <c r="N954" s="31"/>
      <c r="O954" s="31"/>
      <c r="P954" s="31"/>
      <c r="R954" s="31"/>
      <c r="S954" s="73"/>
      <c r="T954" s="73"/>
      <c r="U954" s="73"/>
      <c r="V954" s="73"/>
      <c r="W954" s="73"/>
      <c r="X954" s="73"/>
      <c r="Y954" s="73"/>
      <c r="Z954" s="73"/>
      <c r="AA954" s="73"/>
      <c r="AB954" s="73"/>
      <c r="AC954" s="73"/>
      <c r="AD954" s="73"/>
      <c r="AE954" s="73"/>
      <c r="AF954" s="73"/>
      <c r="AG954" s="73"/>
      <c r="AH954" s="73"/>
      <c r="AI954" s="73"/>
      <c r="AJ954" s="73"/>
      <c r="AK954" s="73"/>
      <c r="AL954" s="73"/>
      <c r="AM954" s="73"/>
      <c r="AN954" s="73"/>
      <c r="AO954" s="73"/>
      <c r="AP954" s="73"/>
      <c r="AQ954" s="73"/>
      <c r="AR954" s="73"/>
      <c r="AS954" s="73"/>
      <c r="AT954" s="73"/>
      <c r="AU954" s="73"/>
      <c r="AV954" s="73"/>
      <c r="AW954" s="73"/>
      <c r="AX954" s="73"/>
      <c r="AY954" s="73"/>
      <c r="AZ954" s="73"/>
      <c r="BA954" s="73"/>
      <c r="BB954" s="73"/>
      <c r="BC954" s="73"/>
      <c r="BD954" s="73"/>
      <c r="BE954" s="73"/>
      <c r="BF954" s="73"/>
      <c r="BG954" s="73"/>
      <c r="BH954" s="73"/>
      <c r="BI954" s="73"/>
      <c r="BJ954" s="73"/>
      <c r="BK954" s="73"/>
      <c r="BL954" s="73"/>
      <c r="BM954" s="73"/>
      <c r="BN954" s="73"/>
      <c r="BO954" s="73"/>
      <c r="BP954" s="73"/>
      <c r="BQ954" s="73"/>
      <c r="BR954" s="73"/>
      <c r="BS954" s="73"/>
      <c r="BT954" s="73"/>
      <c r="BU954" s="73"/>
      <c r="BV954" s="73"/>
      <c r="BW954" s="73"/>
      <c r="BX954" s="73"/>
      <c r="BY954" s="73"/>
      <c r="BZ954" s="73"/>
      <c r="CA954" s="73"/>
      <c r="CB954" s="73"/>
      <c r="CC954" s="73"/>
      <c r="CD954" s="73"/>
      <c r="CE954" s="73"/>
      <c r="CF954" s="73"/>
      <c r="CG954" s="73"/>
      <c r="CH954" s="73"/>
      <c r="CI954" s="73"/>
      <c r="CJ954" s="73"/>
      <c r="CK954" s="73"/>
      <c r="CL954" s="73"/>
      <c r="CN954" s="31"/>
      <c r="CO954" s="73"/>
      <c r="CP954" s="73"/>
      <c r="CQ954" s="73"/>
      <c r="CR954" s="73"/>
      <c r="CS954" s="73"/>
      <c r="CT954" s="73"/>
      <c r="CU954" s="73"/>
      <c r="CV954" s="73"/>
      <c r="CW954" s="73"/>
      <c r="CX954" s="73"/>
      <c r="CY954" s="73"/>
      <c r="CZ954" s="73"/>
      <c r="DA954" s="73"/>
      <c r="DB954" s="73"/>
      <c r="DC954" s="73"/>
      <c r="DD954" s="73"/>
      <c r="DE954" s="73"/>
      <c r="DF954" s="73"/>
      <c r="DG954" s="73"/>
      <c r="DH954" s="73"/>
      <c r="DI954" s="73"/>
      <c r="DJ954" s="73"/>
      <c r="DK954" s="73"/>
      <c r="DL954" s="73"/>
    </row>
    <row r="955" spans="1:116" x14ac:dyDescent="0.4">
      <c r="D955" t="s">
        <v>851</v>
      </c>
      <c r="E955" t="str">
        <f t="shared" si="1293"/>
        <v>955 LAMORT-PV</v>
      </c>
      <c r="F955" s="292"/>
      <c r="G955" s="127"/>
      <c r="H955" s="31"/>
      <c r="I955" s="31"/>
      <c r="J955" s="31"/>
      <c r="K955" s="31"/>
      <c r="L955" s="31"/>
      <c r="M955" s="31"/>
      <c r="N955" s="31"/>
      <c r="O955" s="31"/>
      <c r="P955" s="31"/>
      <c r="R955" s="31"/>
      <c r="S955" s="73"/>
      <c r="T955" s="73"/>
      <c r="U955" s="73"/>
      <c r="V955" s="73"/>
      <c r="W955" s="73"/>
      <c r="X955" s="73"/>
      <c r="Y955" s="73"/>
      <c r="Z955" s="73"/>
      <c r="AA955" s="73"/>
      <c r="AB955" s="73"/>
      <c r="AC955" s="73"/>
      <c r="AD955" s="73"/>
      <c r="AE955" s="73"/>
      <c r="AF955" s="73"/>
      <c r="AG955" s="73"/>
      <c r="AH955" s="73"/>
      <c r="AI955" s="73"/>
      <c r="AJ955" s="73"/>
      <c r="AK955" s="73"/>
      <c r="AL955" s="73"/>
      <c r="AM955" s="73"/>
      <c r="AN955" s="73"/>
      <c r="AO955" s="73"/>
      <c r="AP955" s="73"/>
      <c r="AQ955" s="73"/>
      <c r="AR955" s="73"/>
      <c r="AS955" s="73"/>
      <c r="AT955" s="73"/>
      <c r="AU955" s="73"/>
      <c r="AV955" s="73"/>
      <c r="AW955" s="73"/>
      <c r="AX955" s="73"/>
      <c r="AY955" s="73"/>
      <c r="AZ955" s="73"/>
      <c r="BA955" s="73"/>
      <c r="BB955" s="73"/>
      <c r="BC955" s="73"/>
      <c r="BD955" s="73"/>
      <c r="BE955" s="73"/>
      <c r="BF955" s="73"/>
      <c r="BG955" s="73"/>
      <c r="BH955" s="73"/>
      <c r="BI955" s="73"/>
      <c r="BJ955" s="73"/>
      <c r="BK955" s="73"/>
      <c r="BL955" s="73"/>
      <c r="BM955" s="73"/>
      <c r="BN955" s="73"/>
      <c r="BO955" s="73"/>
      <c r="BP955" s="73"/>
      <c r="BQ955" s="73"/>
      <c r="BR955" s="73"/>
      <c r="BS955" s="73"/>
      <c r="BT955" s="73"/>
      <c r="BU955" s="73"/>
      <c r="BV955" s="73"/>
      <c r="BW955" s="73"/>
      <c r="BX955" s="73"/>
      <c r="BY955" s="73"/>
      <c r="BZ955" s="73"/>
      <c r="CA955" s="73"/>
      <c r="CB955" s="73"/>
      <c r="CC955" s="73"/>
      <c r="CD955" s="73"/>
      <c r="CE955" s="73"/>
      <c r="CF955" s="73"/>
      <c r="CG955" s="73"/>
      <c r="CH955" s="73"/>
      <c r="CI955" s="73"/>
      <c r="CJ955" s="73"/>
      <c r="CK955" s="73"/>
      <c r="CL955" s="73"/>
      <c r="CN955" s="31"/>
      <c r="CO955" s="73"/>
      <c r="CP955" s="73"/>
      <c r="CQ955" s="73"/>
      <c r="CR955" s="73"/>
      <c r="CS955" s="73"/>
      <c r="CT955" s="73"/>
      <c r="CU955" s="73"/>
      <c r="CV955" s="73"/>
      <c r="CW955" s="73"/>
      <c r="CX955" s="73"/>
      <c r="CY955" s="73"/>
      <c r="CZ955" s="73"/>
      <c r="DA955" s="73"/>
      <c r="DB955" s="73"/>
      <c r="DC955" s="73"/>
      <c r="DD955" s="73"/>
      <c r="DE955" s="73"/>
      <c r="DF955" s="73"/>
      <c r="DG955" s="73"/>
      <c r="DH955" s="73"/>
      <c r="DI955" s="73"/>
      <c r="DJ955" s="73"/>
      <c r="DK955" s="73"/>
      <c r="DL955" s="73"/>
    </row>
    <row r="956" spans="1:116" x14ac:dyDescent="0.4">
      <c r="D956" t="s">
        <v>851</v>
      </c>
      <c r="E956" t="str">
        <f t="shared" si="1293"/>
        <v>956 LAMORT-PV</v>
      </c>
      <c r="G956" s="95" t="s">
        <v>290</v>
      </c>
      <c r="R956" s="92"/>
      <c r="S956" s="154"/>
      <c r="T956" s="154"/>
      <c r="U956" s="154"/>
      <c r="V956" s="154"/>
      <c r="W956" s="154"/>
      <c r="X956" s="154"/>
      <c r="Y956" s="154"/>
      <c r="Z956" s="154"/>
      <c r="AA956" s="154"/>
      <c r="AB956" s="154"/>
      <c r="AC956" s="154"/>
      <c r="AD956" s="154"/>
      <c r="AE956" s="154"/>
      <c r="AF956" s="154"/>
      <c r="AG956" s="154"/>
      <c r="AH956" s="154"/>
      <c r="AI956" s="154"/>
      <c r="AJ956" s="154"/>
      <c r="AK956" s="154"/>
      <c r="AL956" s="154"/>
      <c r="AM956" s="154"/>
      <c r="AN956" s="154"/>
      <c r="AO956" s="154"/>
      <c r="AP956" s="154"/>
      <c r="AQ956" s="154"/>
      <c r="AR956" s="154"/>
      <c r="AS956" s="154"/>
      <c r="AT956" s="154"/>
      <c r="AU956" s="154"/>
      <c r="AV956" s="154"/>
      <c r="AW956" s="154"/>
      <c r="AX956" s="154"/>
      <c r="AY956" s="154"/>
      <c r="AZ956" s="154"/>
      <c r="BA956" s="154"/>
      <c r="BB956" s="154"/>
      <c r="BC956" s="154"/>
      <c r="BD956" s="154"/>
      <c r="BE956" s="154"/>
      <c r="BF956" s="154"/>
      <c r="BG956" s="154"/>
      <c r="BH956" s="154"/>
      <c r="BI956" s="154"/>
      <c r="BJ956" s="154"/>
      <c r="BK956" s="154"/>
      <c r="BL956" s="154"/>
      <c r="BM956" s="154"/>
      <c r="BN956" s="154"/>
      <c r="BO956" s="154"/>
      <c r="BP956" s="154"/>
      <c r="BQ956" s="154"/>
      <c r="BR956" s="154"/>
      <c r="BS956" s="154"/>
      <c r="BT956" s="154"/>
      <c r="BU956" s="154"/>
      <c r="BV956" s="154"/>
      <c r="BW956" s="154"/>
      <c r="BX956" s="154"/>
      <c r="BY956" s="154"/>
      <c r="BZ956" s="154"/>
      <c r="CA956" s="154"/>
      <c r="CB956" s="154"/>
      <c r="CC956" s="154"/>
      <c r="CD956" s="154"/>
      <c r="CE956" s="154"/>
      <c r="CF956" s="154"/>
      <c r="CG956" s="154"/>
      <c r="CH956" s="154"/>
      <c r="CI956" s="154"/>
      <c r="CJ956" s="154"/>
      <c r="CK956" s="154"/>
      <c r="CL956" s="154"/>
      <c r="CO956" s="154"/>
      <c r="CP956" s="154"/>
      <c r="CQ956" s="154"/>
      <c r="CR956" s="154"/>
      <c r="CS956" s="154"/>
      <c r="CT956" s="154"/>
      <c r="CU956" s="154"/>
      <c r="CV956" s="154"/>
      <c r="CW956" s="154"/>
      <c r="CX956" s="154"/>
      <c r="CY956" s="154"/>
      <c r="CZ956" s="154"/>
      <c r="DA956" s="154"/>
      <c r="DB956" s="154"/>
      <c r="DC956" s="154"/>
      <c r="DD956" s="154"/>
      <c r="DE956" s="154"/>
      <c r="DF956" s="154"/>
      <c r="DG956" s="154"/>
      <c r="DH956" s="154"/>
      <c r="DI956" s="154"/>
      <c r="DJ956" s="154"/>
      <c r="DK956" s="154"/>
      <c r="DL956" s="154"/>
    </row>
    <row r="957" spans="1:116" x14ac:dyDescent="0.4">
      <c r="D957" t="s">
        <v>851</v>
      </c>
      <c r="E957" t="str">
        <f t="shared" si="1293"/>
        <v>957 LAMORT-PV</v>
      </c>
      <c r="G957" s="158" t="s">
        <v>289</v>
      </c>
      <c r="K957" s="24">
        <f ca="1">SUMIF($4:$4,K$2,957:957)</f>
        <v>2410371.7343070023</v>
      </c>
      <c r="L957" s="24">
        <f ca="1">SUMIF($4:$4,L$2,957:957)</f>
        <v>1817076.3391021655</v>
      </c>
      <c r="M957" s="24">
        <f ca="1">SUMIF($4:$4,M$2,957:957)</f>
        <v>1280465.3505646121</v>
      </c>
      <c r="N957" s="24">
        <f ca="1">SUMIF($4:$4,N$2,957:957)</f>
        <v>795123.04832099844</v>
      </c>
      <c r="O957" s="24">
        <f ca="1">SUMIF($4:$4,O$2,957:957)</f>
        <v>356151.13872759964</v>
      </c>
      <c r="P957" s="24">
        <f ca="1">SUMIF($4:$4,P$2,957:957)</f>
        <v>-40880.680920696119</v>
      </c>
      <c r="R957"/>
      <c r="S957" s="80">
        <f>H954</f>
        <v>0</v>
      </c>
      <c r="T957" s="62">
        <f t="shared" ref="T957" ca="1" si="1294">S962</f>
        <v>451875.38971832854</v>
      </c>
      <c r="U957" s="62">
        <f t="shared" ref="U957" ca="1" si="1295">T962</f>
        <v>856027.20757399953</v>
      </c>
      <c r="V957" s="62">
        <f t="shared" ref="V957" ca="1" si="1296">U962</f>
        <v>1212853.1499992018</v>
      </c>
      <c r="W957" s="62">
        <f t="shared" ref="W957" ca="1" si="1297">V962</f>
        <v>1522747.5992891891</v>
      </c>
      <c r="X957" s="62">
        <f t="shared" ref="X957" ca="1" si="1298">W962</f>
        <v>1786101.6512200886</v>
      </c>
      <c r="Y957" s="62">
        <f t="shared" ref="Y957" ca="1" si="1299">X962</f>
        <v>2003303.1424365591</v>
      </c>
      <c r="Z957" s="62">
        <f t="shared" ref="Z957" ca="1" si="1300">Y962</f>
        <v>2174736.6776112206</v>
      </c>
      <c r="AA957" s="62">
        <f t="shared" ref="AA957" ca="1" si="1301">Z962</f>
        <v>2300783.6563777551</v>
      </c>
      <c r="AB957" s="62">
        <f t="shared" ref="AB957" ca="1" si="1302">AA962</f>
        <v>2381822.3000395643</v>
      </c>
      <c r="AC957" s="62">
        <f t="shared" ref="AC957" ca="1" si="1303">AB962</f>
        <v>2418227.6780558536</v>
      </c>
      <c r="AD957" s="62">
        <f t="shared" ref="AD957" ca="1" si="1304">AC962</f>
        <v>2410371.7343070023</v>
      </c>
      <c r="AE957" s="62">
        <f t="shared" ref="AE957" ca="1" si="1305">AD962</f>
        <v>2358623.3131410531</v>
      </c>
      <c r="AF957" s="62">
        <f t="shared" ref="AF957" ca="1" si="1306">AE962</f>
        <v>2307306.1288181534</v>
      </c>
      <c r="AG957" s="62">
        <f t="shared" ref="AG957" ca="1" si="1307">AF962</f>
        <v>2256416.5876979446</v>
      </c>
      <c r="AH957" s="62">
        <f t="shared" ref="AH957" ca="1" si="1308">AG962</f>
        <v>2205951.1260870709</v>
      </c>
      <c r="AI957" s="62">
        <f t="shared" ref="AI957" ca="1" si="1309">AH962</f>
        <v>2155906.2099896213</v>
      </c>
      <c r="AJ957" s="62">
        <f t="shared" ref="AJ957" ca="1" si="1310">AI962</f>
        <v>2106278.3348596506</v>
      </c>
      <c r="AK957" s="62">
        <f t="shared" ref="AK957" ca="1" si="1311">AJ962</f>
        <v>2057064.0253557628</v>
      </c>
      <c r="AL957" s="62">
        <f t="shared" ref="AL957" ca="1" si="1312">AK962</f>
        <v>2008259.8350977406</v>
      </c>
      <c r="AM957" s="62">
        <f t="shared" ref="AM957" ca="1" si="1313">AL962</f>
        <v>1959862.346425202</v>
      </c>
      <c r="AN957" s="62">
        <f t="shared" ref="AN957" ca="1" si="1314">AM962</f>
        <v>1911868.170158268</v>
      </c>
      <c r="AO957" s="62">
        <f t="shared" ref="AO957" ca="1" si="1315">AN962</f>
        <v>1864273.9453602249</v>
      </c>
      <c r="AP957" s="62">
        <f t="shared" ref="AP957" ca="1" si="1316">AO962</f>
        <v>1817076.3391021655</v>
      </c>
      <c r="AQ957" s="62">
        <f t="shared" ref="AQ957" ca="1" si="1317">AP962</f>
        <v>1770272.0462295902</v>
      </c>
      <c r="AR957" s="62">
        <f t="shared" ref="AR957" ca="1" si="1318">AQ962</f>
        <v>1723857.7891309527</v>
      </c>
      <c r="AS957" s="62">
        <f t="shared" ref="AS957" ca="1" si="1319">AR962</f>
        <v>1677830.3175081373</v>
      </c>
      <c r="AT957" s="62">
        <f t="shared" ref="AT957" ca="1" si="1320">AS962</f>
        <v>1632186.4081488454</v>
      </c>
      <c r="AU957" s="62">
        <f t="shared" ref="AU957" ca="1" si="1321">AT962</f>
        <v>1586922.8647008808</v>
      </c>
      <c r="AV957" s="62">
        <f t="shared" ref="AV957" ca="1" si="1322">AU962</f>
        <v>1542036.5174483159</v>
      </c>
      <c r="AW957" s="62">
        <f t="shared" ref="AW957" ca="1" si="1323">AV962</f>
        <v>1497524.2230895224</v>
      </c>
      <c r="AX957" s="62">
        <f t="shared" ref="AX957" ca="1" si="1324">AW962</f>
        <v>1453382.8645170522</v>
      </c>
      <c r="AY957" s="62">
        <f t="shared" ref="AY957" ca="1" si="1325">AX962</f>
        <v>1409609.3505993527</v>
      </c>
      <c r="AZ957" s="62">
        <f t="shared" ref="AZ957" ca="1" si="1326">AY962</f>
        <v>1366200.6159643007</v>
      </c>
      <c r="BA957" s="62">
        <f t="shared" ref="BA957" ca="1" si="1327">AZ962</f>
        <v>1323153.6207845407</v>
      </c>
      <c r="BB957" s="62">
        <f t="shared" ref="BB957" ca="1" si="1328">BA962</f>
        <v>1280465.3505646121</v>
      </c>
      <c r="BC957" s="62">
        <f t="shared" ref="BC957" ca="1" si="1329">BB962</f>
        <v>1238132.8159298496</v>
      </c>
      <c r="BD957" s="62">
        <f t="shared" ref="BD957" ca="1" si="1330">BC962</f>
        <v>1196153.0524170434</v>
      </c>
      <c r="BE957" s="62">
        <f t="shared" ref="BE957" ca="1" si="1331">BD962</f>
        <v>1154523.1202668438</v>
      </c>
      <c r="BF957" s="62">
        <f t="shared" ref="BF957" ca="1" si="1332">BE962</f>
        <v>1113240.104217896</v>
      </c>
      <c r="BG957" s="62">
        <f t="shared" ref="BG957" ca="1" si="1333">BF962</f>
        <v>1072301.1133026895</v>
      </c>
      <c r="BH957" s="62">
        <f t="shared" ref="BH957" ca="1" si="1334">BG962</f>
        <v>1031703.2806451096</v>
      </c>
      <c r="BI957" s="62">
        <f t="shared" ref="BI957" ca="1" si="1335">BH962</f>
        <v>991443.76325967617</v>
      </c>
      <c r="BJ957" s="62">
        <f t="shared" ref="BJ957" ca="1" si="1336">BI962</f>
        <v>951519.74185245472</v>
      </c>
      <c r="BK957" s="62">
        <f t="shared" ref="BK957" ca="1" si="1337">BJ962</f>
        <v>911928.42062362679</v>
      </c>
      <c r="BL957" s="62">
        <f t="shared" ref="BL957" ca="1" si="1338">BK962</f>
        <v>872667.02707170579</v>
      </c>
      <c r="BM957" s="62">
        <f t="shared" ref="BM957" ca="1" si="1339">BL962</f>
        <v>833732.81179938407</v>
      </c>
      <c r="BN957" s="62">
        <f t="shared" ref="BN957" ca="1" si="1340">BM962</f>
        <v>795123.04832099844</v>
      </c>
      <c r="BO957" s="62">
        <f t="shared" ref="BO957" ca="1" si="1341">BN962</f>
        <v>756835.03287159931</v>
      </c>
      <c r="BP957" s="62">
        <f t="shared" ref="BP957" ca="1" si="1342">BO962</f>
        <v>718866.08421761182</v>
      </c>
      <c r="BQ957" s="62">
        <f t="shared" ref="BQ957" ca="1" si="1343">BP962</f>
        <v>681213.5434690743</v>
      </c>
      <c r="BR957" s="62">
        <f t="shared" ref="BR957" ca="1" si="1344">BQ962</f>
        <v>643874.77389344119</v>
      </c>
      <c r="BS957" s="62">
        <f t="shared" ref="BS957" ca="1" si="1345">BR962</f>
        <v>606847.16073093843</v>
      </c>
      <c r="BT957" s="62">
        <f t="shared" ref="BT957" ca="1" si="1346">BS962</f>
        <v>570128.11101145647</v>
      </c>
      <c r="BU957" s="62">
        <f t="shared" ref="BU957" ca="1" si="1347">BT962</f>
        <v>533715.0533729702</v>
      </c>
      <c r="BV957" s="62">
        <f t="shared" ref="BV957" ca="1" si="1348">BU962</f>
        <v>497605.43788147136</v>
      </c>
      <c r="BW957" s="62">
        <f t="shared" ref="BW957" ca="1" si="1349">BV962</f>
        <v>461796.73585240159</v>
      </c>
      <c r="BX957" s="62">
        <f t="shared" ref="BX957" ca="1" si="1350">BW962</f>
        <v>426286.43967357406</v>
      </c>
      <c r="BY957" s="62">
        <f t="shared" ref="BY957" ca="1" si="1351">BX962</f>
        <v>391072.06262957014</v>
      </c>
      <c r="BZ957" s="62">
        <f t="shared" ref="BZ957" ca="1" si="1352">BY962</f>
        <v>356151.13872759964</v>
      </c>
      <c r="CA957" s="62">
        <f t="shared" ref="CA957" ca="1" si="1353">BZ962</f>
        <v>321521.22252481221</v>
      </c>
      <c r="CB957" s="62">
        <f t="shared" ref="CB957" ca="1" si="1354">CA962</f>
        <v>287179.88895704795</v>
      </c>
      <c r="CC957" s="62">
        <f t="shared" ref="CC957" ca="1" si="1355">CB962</f>
        <v>253124.73316901503</v>
      </c>
      <c r="CD957" s="62">
        <f t="shared" ref="CD957" ca="1" si="1356">CC962</f>
        <v>219353.37034588249</v>
      </c>
      <c r="CE957" s="62">
        <f t="shared" ref="CE957" ca="1" si="1357">CD962</f>
        <v>185863.43554627604</v>
      </c>
      <c r="CF957" s="62">
        <f t="shared" ref="CF957" ca="1" si="1358">CE962</f>
        <v>152652.58353666624</v>
      </c>
      <c r="CG957" s="62">
        <f t="shared" ref="CG957" ca="1" si="1359">CF962</f>
        <v>119718.48862713657</v>
      </c>
      <c r="CH957" s="62">
        <f t="shared" ref="CH957" ca="1" si="1360">CG962</f>
        <v>87058.844508519629</v>
      </c>
      <c r="CI957" s="62">
        <f t="shared" ref="CI957" ca="1" si="1361">CH962</f>
        <v>54671.364090891206</v>
      </c>
      <c r="CJ957" s="62">
        <f t="shared" ref="CJ957" ca="1" si="1362">CI962</f>
        <v>22553.779343409697</v>
      </c>
      <c r="CK957" s="62">
        <f t="shared" ref="CK957" ca="1" si="1363">CJ962</f>
        <v>-9296.1588645095471</v>
      </c>
      <c r="CL957" s="62">
        <f t="shared" ref="CL957" ca="1" si="1364">CK962</f>
        <v>-40880.680920696119</v>
      </c>
      <c r="CO957" s="62">
        <f t="shared" ref="CO957" si="1365">CN962</f>
        <v>0</v>
      </c>
      <c r="CP957" s="62">
        <f t="shared" ref="CP957" ca="1" si="1366">CO962</f>
        <v>-43957.943615004799</v>
      </c>
      <c r="CQ957" s="62">
        <f t="shared" ref="CQ957" ca="1" si="1367">CP962</f>
        <v>-45056.892205379918</v>
      </c>
      <c r="CR957" s="62">
        <f t="shared" ref="CR957" ca="1" si="1368">CQ962</f>
        <v>-46183.314510514414</v>
      </c>
      <c r="CS957" s="62">
        <f t="shared" ref="CS957" ca="1" si="1369">CR962</f>
        <v>-47337.897373277272</v>
      </c>
      <c r="CT957" s="62">
        <f t="shared" ref="CT957" ca="1" si="1370">CS962</f>
        <v>-48521.344807609203</v>
      </c>
      <c r="CU957" s="62">
        <f t="shared" ref="CU957" ca="1" si="1371">CT962</f>
        <v>-49734.378427799435</v>
      </c>
      <c r="CV957" s="62">
        <f t="shared" ref="CV957" ca="1" si="1372">CU962</f>
        <v>-50977.737888494419</v>
      </c>
      <c r="CW957" s="62">
        <f t="shared" ref="CW957" ca="1" si="1373">CV962</f>
        <v>-52252.18133570678</v>
      </c>
      <c r="CX957" s="62">
        <f t="shared" ref="CX957" ca="1" si="1374">CW962</f>
        <v>-53558.485869099452</v>
      </c>
      <c r="CY957" s="62">
        <f t="shared" ref="CY957" ca="1" si="1375">CX962</f>
        <v>-54897.448015826936</v>
      </c>
      <c r="CZ957" s="62">
        <f t="shared" ref="CZ957" ca="1" si="1376">CY962</f>
        <v>-55354.926749292157</v>
      </c>
      <c r="DA957" s="62">
        <f t="shared" ref="DA957" ca="1" si="1377">CZ962</f>
        <v>-56738.799918024459</v>
      </c>
      <c r="DB957" s="62">
        <f t="shared" ref="DB957" ca="1" si="1378">DA962</f>
        <v>-58157.26991597507</v>
      </c>
      <c r="DC957" s="62">
        <f t="shared" ref="DC957" ca="1" si="1379">DB962</f>
        <v>-59611.201663874446</v>
      </c>
      <c r="DD957" s="62">
        <f t="shared" ref="DD957" ca="1" si="1380">DC962</f>
        <v>-61101.481705471306</v>
      </c>
      <c r="DE957" s="62">
        <f t="shared" ref="DE957" ca="1" si="1381">DD962</f>
        <v>-62629.018748108087</v>
      </c>
      <c r="DF957" s="62">
        <f t="shared" ref="DF957" ca="1" si="1382">DE962</f>
        <v>-64194.744216810788</v>
      </c>
      <c r="DG957" s="62">
        <f t="shared" ref="DG957" ca="1" si="1383">DF962</f>
        <v>-65799.612822231051</v>
      </c>
      <c r="DH957" s="62">
        <f t="shared" ref="DH957" ca="1" si="1384">DG962</f>
        <v>-67444.603142786829</v>
      </c>
      <c r="DI957" s="62">
        <f t="shared" ref="DI957" ca="1" si="1385">DH962</f>
        <v>-69130.718221356496</v>
      </c>
      <c r="DJ957" s="62">
        <f t="shared" ref="DJ957" ca="1" si="1386">DI962</f>
        <v>-70858.986176890408</v>
      </c>
      <c r="DK957" s="62">
        <f t="shared" ref="DK957" ca="1" si="1387">DJ962</f>
        <v>-72630.460831312666</v>
      </c>
      <c r="DL957" s="62">
        <f t="shared" ref="DL957" ca="1" si="1388">DK962</f>
        <v>-74446.222352095487</v>
      </c>
    </row>
    <row r="958" spans="1:116" x14ac:dyDescent="0.4">
      <c r="D958" t="s">
        <v>851</v>
      </c>
      <c r="E958" t="str">
        <f t="shared" si="1293"/>
        <v>958 LAMORT-PV</v>
      </c>
      <c r="G958" s="158" t="str">
        <f>"New loans originated - "&amp;SUBSTITUTE(G948,":","")</f>
        <v>New loans originated - Volume driven amortizing loan - no defaults</v>
      </c>
      <c r="K958" s="24">
        <f ca="1">SUMIF($4:$4,K$2,958:958)</f>
        <v>500000</v>
      </c>
      <c r="L958" s="24">
        <f ca="1">SUMIF($4:$4,L$2,958:958)</f>
        <v>500000</v>
      </c>
      <c r="M958" s="24">
        <f ca="1">SUMIF($4:$4,M$2,958:958)</f>
        <v>500000</v>
      </c>
      <c r="N958" s="24">
        <f ca="1">SUMIF($4:$4,N$2,958:958)</f>
        <v>500000</v>
      </c>
      <c r="O958" s="24">
        <f ca="1">SUMIF($4:$4,O$2,958:958)</f>
        <v>500000</v>
      </c>
      <c r="P958" s="24">
        <f ca="1">SUMIF($4:$4,P$2,958:958)</f>
        <v>500000</v>
      </c>
      <c r="R958"/>
      <c r="S958" s="80" cm="1">
        <f t="array" aca="1" ref="S958" ca="1">S959*INDIRECT(S943)</f>
        <v>500000</v>
      </c>
      <c r="T958" s="80" cm="1">
        <f t="array" aca="1" ref="T958" ca="1">T959*INDIRECT(T943)</f>
        <v>500000</v>
      </c>
      <c r="U958" s="80" cm="1">
        <f t="array" aca="1" ref="U958" ca="1">U959*INDIRECT(U943)</f>
        <v>500000</v>
      </c>
      <c r="V958" s="80" cm="1">
        <f t="array" aca="1" ref="V958" ca="1">V959*INDIRECT(V943)</f>
        <v>500000</v>
      </c>
      <c r="W958" s="80" cm="1">
        <f t="array" aca="1" ref="W958" ca="1">W959*INDIRECT(W943)</f>
        <v>500000</v>
      </c>
      <c r="X958" s="80" cm="1">
        <f t="array" aca="1" ref="X958" ca="1">X959*INDIRECT(X943)</f>
        <v>500000</v>
      </c>
      <c r="Y958" s="80" cm="1">
        <f t="array" aca="1" ref="Y958" ca="1">Y959*INDIRECT(Y943)</f>
        <v>500000</v>
      </c>
      <c r="Z958" s="80" cm="1">
        <f t="array" aca="1" ref="Z958" ca="1">Z959*INDIRECT(Z943)</f>
        <v>500000</v>
      </c>
      <c r="AA958" s="80" cm="1">
        <f t="array" aca="1" ref="AA958" ca="1">AA959*INDIRECT(AA943)</f>
        <v>500000</v>
      </c>
      <c r="AB958" s="80" cm="1">
        <f t="array" aca="1" ref="AB958" ca="1">AB959*INDIRECT(AB943)</f>
        <v>500000</v>
      </c>
      <c r="AC958" s="80" cm="1">
        <f t="array" aca="1" ref="AC958" ca="1">AC959*INDIRECT(AC943)</f>
        <v>500000</v>
      </c>
      <c r="AD958" s="80" cm="1">
        <f t="array" aca="1" ref="AD958" ca="1">AD959*INDIRECT(AD943)</f>
        <v>500000</v>
      </c>
      <c r="AE958" s="80" cm="1">
        <f t="array" aca="1" ref="AE958" ca="1">AE959*INDIRECT(AE943)</f>
        <v>500000</v>
      </c>
      <c r="AF958" s="80" cm="1">
        <f t="array" aca="1" ref="AF958" ca="1">AF959*INDIRECT(AF943)</f>
        <v>500000</v>
      </c>
      <c r="AG958" s="80" cm="1">
        <f t="array" aca="1" ref="AG958" ca="1">AG959*INDIRECT(AG943)</f>
        <v>500000</v>
      </c>
      <c r="AH958" s="80" cm="1">
        <f t="array" aca="1" ref="AH958" ca="1">AH959*INDIRECT(AH943)</f>
        <v>500000</v>
      </c>
      <c r="AI958" s="80" cm="1">
        <f t="array" aca="1" ref="AI958" ca="1">AI959*INDIRECT(AI943)</f>
        <v>500000</v>
      </c>
      <c r="AJ958" s="80" cm="1">
        <f t="array" aca="1" ref="AJ958" ca="1">AJ959*INDIRECT(AJ943)</f>
        <v>500000</v>
      </c>
      <c r="AK958" s="80" cm="1">
        <f t="array" aca="1" ref="AK958" ca="1">AK959*INDIRECT(AK943)</f>
        <v>500000</v>
      </c>
      <c r="AL958" s="80" cm="1">
        <f t="array" aca="1" ref="AL958" ca="1">AL959*INDIRECT(AL943)</f>
        <v>500000</v>
      </c>
      <c r="AM958" s="80" cm="1">
        <f t="array" aca="1" ref="AM958" ca="1">AM959*INDIRECT(AM943)</f>
        <v>500000</v>
      </c>
      <c r="AN958" s="80" cm="1">
        <f t="array" aca="1" ref="AN958" ca="1">AN959*INDIRECT(AN943)</f>
        <v>500000</v>
      </c>
      <c r="AO958" s="80" cm="1">
        <f t="array" aca="1" ref="AO958" ca="1">AO959*INDIRECT(AO943)</f>
        <v>500000</v>
      </c>
      <c r="AP958" s="80" cm="1">
        <f t="array" aca="1" ref="AP958" ca="1">AP959*INDIRECT(AP943)</f>
        <v>500000</v>
      </c>
      <c r="AQ958" s="80" cm="1">
        <f t="array" aca="1" ref="AQ958" ca="1">AQ959*INDIRECT(AQ943)</f>
        <v>500000</v>
      </c>
      <c r="AR958" s="80" cm="1">
        <f t="array" aca="1" ref="AR958" ca="1">AR959*INDIRECT(AR943)</f>
        <v>500000</v>
      </c>
      <c r="AS958" s="80" cm="1">
        <f t="array" aca="1" ref="AS958" ca="1">AS959*INDIRECT(AS943)</f>
        <v>500000</v>
      </c>
      <c r="AT958" s="80" cm="1">
        <f t="array" aca="1" ref="AT958" ca="1">AT959*INDIRECT(AT943)</f>
        <v>500000</v>
      </c>
      <c r="AU958" s="80" cm="1">
        <f t="array" aca="1" ref="AU958" ca="1">AU959*INDIRECT(AU943)</f>
        <v>500000</v>
      </c>
      <c r="AV958" s="80" cm="1">
        <f t="array" aca="1" ref="AV958" ca="1">AV959*INDIRECT(AV943)</f>
        <v>500000</v>
      </c>
      <c r="AW958" s="80" cm="1">
        <f t="array" aca="1" ref="AW958" ca="1">AW959*INDIRECT(AW943)</f>
        <v>500000</v>
      </c>
      <c r="AX958" s="80" cm="1">
        <f t="array" aca="1" ref="AX958" ca="1">AX959*INDIRECT(AX943)</f>
        <v>500000</v>
      </c>
      <c r="AY958" s="80" cm="1">
        <f t="array" aca="1" ref="AY958" ca="1">AY959*INDIRECT(AY943)</f>
        <v>500000</v>
      </c>
      <c r="AZ958" s="80" cm="1">
        <f t="array" aca="1" ref="AZ958" ca="1">AZ959*INDIRECT(AZ943)</f>
        <v>500000</v>
      </c>
      <c r="BA958" s="80" cm="1">
        <f t="array" aca="1" ref="BA958" ca="1">BA959*INDIRECT(BA943)</f>
        <v>500000</v>
      </c>
      <c r="BB958" s="80" cm="1">
        <f t="array" aca="1" ref="BB958" ca="1">BB959*INDIRECT(BB943)</f>
        <v>500000</v>
      </c>
      <c r="BC958" s="80" cm="1">
        <f t="array" aca="1" ref="BC958" ca="1">BC959*INDIRECT(BC943)</f>
        <v>500000</v>
      </c>
      <c r="BD958" s="80" cm="1">
        <f t="array" aca="1" ref="BD958" ca="1">BD959*INDIRECT(BD943)</f>
        <v>500000</v>
      </c>
      <c r="BE958" s="80" cm="1">
        <f t="array" aca="1" ref="BE958" ca="1">BE959*INDIRECT(BE943)</f>
        <v>500000</v>
      </c>
      <c r="BF958" s="80" cm="1">
        <f t="array" aca="1" ref="BF958" ca="1">BF959*INDIRECT(BF943)</f>
        <v>500000</v>
      </c>
      <c r="BG958" s="80" cm="1">
        <f t="array" aca="1" ref="BG958" ca="1">BG959*INDIRECT(BG943)</f>
        <v>500000</v>
      </c>
      <c r="BH958" s="80" cm="1">
        <f t="array" aca="1" ref="BH958" ca="1">BH959*INDIRECT(BH943)</f>
        <v>500000</v>
      </c>
      <c r="BI958" s="80" cm="1">
        <f t="array" aca="1" ref="BI958" ca="1">BI959*INDIRECT(BI943)</f>
        <v>500000</v>
      </c>
      <c r="BJ958" s="80" cm="1">
        <f t="array" aca="1" ref="BJ958" ca="1">BJ959*INDIRECT(BJ943)</f>
        <v>500000</v>
      </c>
      <c r="BK958" s="80" cm="1">
        <f t="array" aca="1" ref="BK958" ca="1">BK959*INDIRECT(BK943)</f>
        <v>500000</v>
      </c>
      <c r="BL958" s="80" cm="1">
        <f t="array" aca="1" ref="BL958" ca="1">BL959*INDIRECT(BL943)</f>
        <v>500000</v>
      </c>
      <c r="BM958" s="80" cm="1">
        <f t="array" aca="1" ref="BM958" ca="1">BM959*INDIRECT(BM943)</f>
        <v>500000</v>
      </c>
      <c r="BN958" s="80" cm="1">
        <f t="array" aca="1" ref="BN958" ca="1">BN959*INDIRECT(BN943)</f>
        <v>500000</v>
      </c>
      <c r="BO958" s="80" cm="1">
        <f t="array" aca="1" ref="BO958" ca="1">BO959*INDIRECT(BO943)</f>
        <v>500000</v>
      </c>
      <c r="BP958" s="80" cm="1">
        <f t="array" aca="1" ref="BP958" ca="1">BP959*INDIRECT(BP943)</f>
        <v>500000</v>
      </c>
      <c r="BQ958" s="80" cm="1">
        <f t="array" aca="1" ref="BQ958" ca="1">BQ959*INDIRECT(BQ943)</f>
        <v>500000</v>
      </c>
      <c r="BR958" s="80" cm="1">
        <f t="array" aca="1" ref="BR958" ca="1">BR959*INDIRECT(BR943)</f>
        <v>500000</v>
      </c>
      <c r="BS958" s="80" cm="1">
        <f t="array" aca="1" ref="BS958" ca="1">BS959*INDIRECT(BS943)</f>
        <v>500000</v>
      </c>
      <c r="BT958" s="80" cm="1">
        <f t="array" aca="1" ref="BT958" ca="1">BT959*INDIRECT(BT943)</f>
        <v>500000</v>
      </c>
      <c r="BU958" s="80" cm="1">
        <f t="array" aca="1" ref="BU958" ca="1">BU959*INDIRECT(BU943)</f>
        <v>500000</v>
      </c>
      <c r="BV958" s="80" cm="1">
        <f t="array" aca="1" ref="BV958" ca="1">BV959*INDIRECT(BV943)</f>
        <v>500000</v>
      </c>
      <c r="BW958" s="80" cm="1">
        <f t="array" aca="1" ref="BW958" ca="1">BW959*INDIRECT(BW943)</f>
        <v>500000</v>
      </c>
      <c r="BX958" s="80" cm="1">
        <f t="array" aca="1" ref="BX958" ca="1">BX959*INDIRECT(BX943)</f>
        <v>500000</v>
      </c>
      <c r="BY958" s="80" cm="1">
        <f t="array" aca="1" ref="BY958" ca="1">BY959*INDIRECT(BY943)</f>
        <v>500000</v>
      </c>
      <c r="BZ958" s="80" cm="1">
        <f t="array" aca="1" ref="BZ958" ca="1">BZ959*INDIRECT(BZ943)</f>
        <v>500000</v>
      </c>
      <c r="CA958" s="80" cm="1">
        <f t="array" aca="1" ref="CA958" ca="1">CA959*INDIRECT(CA943)</f>
        <v>500000</v>
      </c>
      <c r="CB958" s="80" cm="1">
        <f t="array" aca="1" ref="CB958" ca="1">CB959*INDIRECT(CB943)</f>
        <v>500000</v>
      </c>
      <c r="CC958" s="80" cm="1">
        <f t="array" aca="1" ref="CC958" ca="1">CC959*INDIRECT(CC943)</f>
        <v>500000</v>
      </c>
      <c r="CD958" s="80" cm="1">
        <f t="array" aca="1" ref="CD958" ca="1">CD959*INDIRECT(CD943)</f>
        <v>500000</v>
      </c>
      <c r="CE958" s="80" cm="1">
        <f t="array" aca="1" ref="CE958" ca="1">CE959*INDIRECT(CE943)</f>
        <v>500000</v>
      </c>
      <c r="CF958" s="80" cm="1">
        <f t="array" aca="1" ref="CF958" ca="1">CF959*INDIRECT(CF943)</f>
        <v>500000</v>
      </c>
      <c r="CG958" s="80" cm="1">
        <f t="array" aca="1" ref="CG958" ca="1">CG959*INDIRECT(CG943)</f>
        <v>500000</v>
      </c>
      <c r="CH958" s="80" cm="1">
        <f t="array" aca="1" ref="CH958" ca="1">CH959*INDIRECT(CH943)</f>
        <v>500000</v>
      </c>
      <c r="CI958" s="80" cm="1">
        <f t="array" aca="1" ref="CI958" ca="1">CI959*INDIRECT(CI943)</f>
        <v>500000</v>
      </c>
      <c r="CJ958" s="80" cm="1">
        <f t="array" aca="1" ref="CJ958" ca="1">CJ959*INDIRECT(CJ943)</f>
        <v>500000</v>
      </c>
      <c r="CK958" s="80" cm="1">
        <f t="array" aca="1" ref="CK958" ca="1">CK959*INDIRECT(CK943)</f>
        <v>500000</v>
      </c>
      <c r="CL958" s="80" cm="1">
        <f t="array" aca="1" ref="CL958" ca="1">CL959*INDIRECT(CL943)</f>
        <v>500000</v>
      </c>
      <c r="CO958" s="80" cm="1">
        <f t="array" aca="1" ref="CO958" ca="1">CO959*INDIRECT(CO943)</f>
        <v>0</v>
      </c>
      <c r="CP958" s="80" cm="1">
        <f t="array" aca="1" ref="CP958" ca="1">CP959*INDIRECT(CP943)</f>
        <v>0</v>
      </c>
      <c r="CQ958" s="80" cm="1">
        <f t="array" aca="1" ref="CQ958" ca="1">CQ959*INDIRECT(CQ943)</f>
        <v>0</v>
      </c>
      <c r="CR958" s="80" cm="1">
        <f t="array" aca="1" ref="CR958" ca="1">CR959*INDIRECT(CR943)</f>
        <v>0</v>
      </c>
      <c r="CS958" s="80" cm="1">
        <f t="array" aca="1" ref="CS958" ca="1">CS959*INDIRECT(CS943)</f>
        <v>0</v>
      </c>
      <c r="CT958" s="80" cm="1">
        <f t="array" aca="1" ref="CT958" ca="1">CT959*INDIRECT(CT943)</f>
        <v>0</v>
      </c>
      <c r="CU958" s="80" cm="1">
        <f t="array" aca="1" ref="CU958" ca="1">CU959*INDIRECT(CU943)</f>
        <v>0</v>
      </c>
      <c r="CV958" s="80" cm="1">
        <f t="array" aca="1" ref="CV958" ca="1">CV959*INDIRECT(CV943)</f>
        <v>0</v>
      </c>
      <c r="CW958" s="80" cm="1">
        <f t="array" aca="1" ref="CW958" ca="1">CW959*INDIRECT(CW943)</f>
        <v>0</v>
      </c>
      <c r="CX958" s="80" cm="1">
        <f t="array" aca="1" ref="CX958" ca="1">CX959*INDIRECT(CX943)</f>
        <v>0</v>
      </c>
      <c r="CY958" s="80" cm="1">
        <f t="array" aca="1" ref="CY958" ca="1">CY959*INDIRECT(CY943)</f>
        <v>0</v>
      </c>
      <c r="CZ958" s="80" cm="1">
        <f t="array" aca="1" ref="CZ958" ca="1">CZ959*INDIRECT(CZ943)</f>
        <v>0</v>
      </c>
      <c r="DA958" s="80" cm="1">
        <f t="array" aca="1" ref="DA958" ca="1">DA959*INDIRECT(DA943)</f>
        <v>0</v>
      </c>
      <c r="DB958" s="80" cm="1">
        <f t="array" aca="1" ref="DB958" ca="1">DB959*INDIRECT(DB943)</f>
        <v>0</v>
      </c>
      <c r="DC958" s="80" cm="1">
        <f t="array" aca="1" ref="DC958" ca="1">DC959*INDIRECT(DC943)</f>
        <v>0</v>
      </c>
      <c r="DD958" s="80" cm="1">
        <f t="array" aca="1" ref="DD958" ca="1">DD959*INDIRECT(DD943)</f>
        <v>0</v>
      </c>
      <c r="DE958" s="80" cm="1">
        <f t="array" aca="1" ref="DE958" ca="1">DE959*INDIRECT(DE943)</f>
        <v>0</v>
      </c>
      <c r="DF958" s="80" cm="1">
        <f t="array" aca="1" ref="DF958" ca="1">DF959*INDIRECT(DF943)</f>
        <v>0</v>
      </c>
      <c r="DG958" s="80" cm="1">
        <f t="array" aca="1" ref="DG958" ca="1">DG959*INDIRECT(DG943)</f>
        <v>0</v>
      </c>
      <c r="DH958" s="80" cm="1">
        <f t="array" aca="1" ref="DH958" ca="1">DH959*INDIRECT(DH943)</f>
        <v>0</v>
      </c>
      <c r="DI958" s="80" cm="1">
        <f t="array" aca="1" ref="DI958" ca="1">DI959*INDIRECT(DI943)</f>
        <v>0</v>
      </c>
      <c r="DJ958" s="80" cm="1">
        <f t="array" aca="1" ref="DJ958" ca="1">DJ959*INDIRECT(DJ943)</f>
        <v>0</v>
      </c>
      <c r="DK958" s="80" cm="1">
        <f t="array" aca="1" ref="DK958" ca="1">DK959*INDIRECT(DK943)</f>
        <v>0</v>
      </c>
      <c r="DL958" s="80" cm="1">
        <f t="array" aca="1" ref="DL958" ca="1">DL959*INDIRECT(DL943)</f>
        <v>0</v>
      </c>
    </row>
    <row r="959" spans="1:116" x14ac:dyDescent="0.4">
      <c r="A959" s="12"/>
      <c r="B959" t="str">
        <f>E959</f>
        <v>959 LAMORT-PV</v>
      </c>
      <c r="C959" s="12"/>
      <c r="D959" t="s">
        <v>851</v>
      </c>
      <c r="E959" t="str">
        <f>ROW()&amp;" "&amp;D959</f>
        <v>959 LAMORT-PV</v>
      </c>
      <c r="F959" s="12"/>
      <c r="G959" s="145" t="s">
        <v>308</v>
      </c>
      <c r="H959" s="12"/>
      <c r="I959" s="60"/>
      <c r="J959" s="60"/>
      <c r="K959" s="18">
        <v>100</v>
      </c>
      <c r="L959" s="18">
        <v>100</v>
      </c>
      <c r="M959" s="18">
        <v>100</v>
      </c>
      <c r="N959" s="18">
        <v>100</v>
      </c>
      <c r="O959" s="18">
        <v>100</v>
      </c>
      <c r="P959" s="18">
        <v>100</v>
      </c>
      <c r="R959" s="12"/>
      <c r="S959" s="147" cm="1">
        <f t="array" ref="S959">IFERROR(INDEX($K:$Q,ROW(),MATCH(S$3,$K$2:$Q$2,0)),0)</f>
        <v>100</v>
      </c>
      <c r="T959" s="147" cm="1">
        <f t="array" ref="T959">IFERROR(INDEX($K:$Q,ROW(),MATCH(T$3,$K$2:$Q$2,0)),0)</f>
        <v>100</v>
      </c>
      <c r="U959" s="147" cm="1">
        <f t="array" ref="U959">IFERROR(INDEX($K:$Q,ROW(),MATCH(U$3,$K$2:$Q$2,0)),0)</f>
        <v>100</v>
      </c>
      <c r="V959" s="147" cm="1">
        <f t="array" ref="V959">IFERROR(INDEX($K:$Q,ROW(),MATCH(V$3,$K$2:$Q$2,0)),0)</f>
        <v>100</v>
      </c>
      <c r="W959" s="147" cm="1">
        <f t="array" ref="W959">IFERROR(INDEX($K:$Q,ROW(),MATCH(W$3,$K$2:$Q$2,0)),0)</f>
        <v>100</v>
      </c>
      <c r="X959" s="147" cm="1">
        <f t="array" ref="X959">IFERROR(INDEX($K:$Q,ROW(),MATCH(X$3,$K$2:$Q$2,0)),0)</f>
        <v>100</v>
      </c>
      <c r="Y959" s="147" cm="1">
        <f t="array" ref="Y959">IFERROR(INDEX($K:$Q,ROW(),MATCH(Y$3,$K$2:$Q$2,0)),0)</f>
        <v>100</v>
      </c>
      <c r="Z959" s="147" cm="1">
        <f t="array" ref="Z959">IFERROR(INDEX($K:$Q,ROW(),MATCH(Z$3,$K$2:$Q$2,0)),0)</f>
        <v>100</v>
      </c>
      <c r="AA959" s="147" cm="1">
        <f t="array" ref="AA959">IFERROR(INDEX($K:$Q,ROW(),MATCH(AA$3,$K$2:$Q$2,0)),0)</f>
        <v>100</v>
      </c>
      <c r="AB959" s="147" cm="1">
        <f t="array" ref="AB959">IFERROR(INDEX($K:$Q,ROW(),MATCH(AB$3,$K$2:$Q$2,0)),0)</f>
        <v>100</v>
      </c>
      <c r="AC959" s="147" cm="1">
        <f t="array" ref="AC959">IFERROR(INDEX($K:$Q,ROW(),MATCH(AC$3,$K$2:$Q$2,0)),0)</f>
        <v>100</v>
      </c>
      <c r="AD959" s="147" cm="1">
        <f t="array" ref="AD959">IFERROR(INDEX($K:$Q,ROW(),MATCH(AD$3,$K$2:$Q$2,0)),0)</f>
        <v>100</v>
      </c>
      <c r="AE959" s="147" cm="1">
        <f t="array" ref="AE959">IFERROR(INDEX($K:$Q,ROW(),MATCH(AE$3,$K$2:$Q$2,0)),0)</f>
        <v>100</v>
      </c>
      <c r="AF959" s="147" cm="1">
        <f t="array" ref="AF959">IFERROR(INDEX($K:$Q,ROW(),MATCH(AF$3,$K$2:$Q$2,0)),0)</f>
        <v>100</v>
      </c>
      <c r="AG959" s="147" cm="1">
        <f t="array" ref="AG959">IFERROR(INDEX($K:$Q,ROW(),MATCH(AG$3,$K$2:$Q$2,0)),0)</f>
        <v>100</v>
      </c>
      <c r="AH959" s="147" cm="1">
        <f t="array" ref="AH959">IFERROR(INDEX($K:$Q,ROW(),MATCH(AH$3,$K$2:$Q$2,0)),0)</f>
        <v>100</v>
      </c>
      <c r="AI959" s="147" cm="1">
        <f t="array" ref="AI959">IFERROR(INDEX($K:$Q,ROW(),MATCH(AI$3,$K$2:$Q$2,0)),0)</f>
        <v>100</v>
      </c>
      <c r="AJ959" s="147" cm="1">
        <f t="array" ref="AJ959">IFERROR(INDEX($K:$Q,ROW(),MATCH(AJ$3,$K$2:$Q$2,0)),0)</f>
        <v>100</v>
      </c>
      <c r="AK959" s="147" cm="1">
        <f t="array" ref="AK959">IFERROR(INDEX($K:$Q,ROW(),MATCH(AK$3,$K$2:$Q$2,0)),0)</f>
        <v>100</v>
      </c>
      <c r="AL959" s="147" cm="1">
        <f t="array" ref="AL959">IFERROR(INDEX($K:$Q,ROW(),MATCH(AL$3,$K$2:$Q$2,0)),0)</f>
        <v>100</v>
      </c>
      <c r="AM959" s="147" cm="1">
        <f t="array" ref="AM959">IFERROR(INDEX($K:$Q,ROW(),MATCH(AM$3,$K$2:$Q$2,0)),0)</f>
        <v>100</v>
      </c>
      <c r="AN959" s="147" cm="1">
        <f t="array" ref="AN959">IFERROR(INDEX($K:$Q,ROW(),MATCH(AN$3,$K$2:$Q$2,0)),0)</f>
        <v>100</v>
      </c>
      <c r="AO959" s="147" cm="1">
        <f t="array" ref="AO959">IFERROR(INDEX($K:$Q,ROW(),MATCH(AO$3,$K$2:$Q$2,0)),0)</f>
        <v>100</v>
      </c>
      <c r="AP959" s="147" cm="1">
        <f t="array" ref="AP959">IFERROR(INDEX($K:$Q,ROW(),MATCH(AP$3,$K$2:$Q$2,0)),0)</f>
        <v>100</v>
      </c>
      <c r="AQ959" s="147" cm="1">
        <f t="array" ref="AQ959">IFERROR(INDEX($K:$Q,ROW(),MATCH(AQ$3,$K$2:$Q$2,0)),0)</f>
        <v>100</v>
      </c>
      <c r="AR959" s="147" cm="1">
        <f t="array" ref="AR959">IFERROR(INDEX($K:$Q,ROW(),MATCH(AR$3,$K$2:$Q$2,0)),0)</f>
        <v>100</v>
      </c>
      <c r="AS959" s="147" cm="1">
        <f t="array" ref="AS959">IFERROR(INDEX($K:$Q,ROW(),MATCH(AS$3,$K$2:$Q$2,0)),0)</f>
        <v>100</v>
      </c>
      <c r="AT959" s="147" cm="1">
        <f t="array" ref="AT959">IFERROR(INDEX($K:$Q,ROW(),MATCH(AT$3,$K$2:$Q$2,0)),0)</f>
        <v>100</v>
      </c>
      <c r="AU959" s="147" cm="1">
        <f t="array" ref="AU959">IFERROR(INDEX($K:$Q,ROW(),MATCH(AU$3,$K$2:$Q$2,0)),0)</f>
        <v>100</v>
      </c>
      <c r="AV959" s="147" cm="1">
        <f t="array" ref="AV959">IFERROR(INDEX($K:$Q,ROW(),MATCH(AV$3,$K$2:$Q$2,0)),0)</f>
        <v>100</v>
      </c>
      <c r="AW959" s="147" cm="1">
        <f t="array" ref="AW959">IFERROR(INDEX($K:$Q,ROW(),MATCH(AW$3,$K$2:$Q$2,0)),0)</f>
        <v>100</v>
      </c>
      <c r="AX959" s="147" cm="1">
        <f t="array" ref="AX959">IFERROR(INDEX($K:$Q,ROW(),MATCH(AX$3,$K$2:$Q$2,0)),0)</f>
        <v>100</v>
      </c>
      <c r="AY959" s="147" cm="1">
        <f t="array" ref="AY959">IFERROR(INDEX($K:$Q,ROW(),MATCH(AY$3,$K$2:$Q$2,0)),0)</f>
        <v>100</v>
      </c>
      <c r="AZ959" s="147" cm="1">
        <f t="array" ref="AZ959">IFERROR(INDEX($K:$Q,ROW(),MATCH(AZ$3,$K$2:$Q$2,0)),0)</f>
        <v>100</v>
      </c>
      <c r="BA959" s="147" cm="1">
        <f t="array" ref="BA959">IFERROR(INDEX($K:$Q,ROW(),MATCH(BA$3,$K$2:$Q$2,0)),0)</f>
        <v>100</v>
      </c>
      <c r="BB959" s="147" cm="1">
        <f t="array" ref="BB959">IFERROR(INDEX($K:$Q,ROW(),MATCH(BB$3,$K$2:$Q$2,0)),0)</f>
        <v>100</v>
      </c>
      <c r="BC959" s="147" cm="1">
        <f t="array" ref="BC959">IFERROR(INDEX($K:$Q,ROW(),MATCH(BC$3,$K$2:$Q$2,0)),0)</f>
        <v>100</v>
      </c>
      <c r="BD959" s="147" cm="1">
        <f t="array" ref="BD959">IFERROR(INDEX($K:$Q,ROW(),MATCH(BD$3,$K$2:$Q$2,0)),0)</f>
        <v>100</v>
      </c>
      <c r="BE959" s="147" cm="1">
        <f t="array" ref="BE959">IFERROR(INDEX($K:$Q,ROW(),MATCH(BE$3,$K$2:$Q$2,0)),0)</f>
        <v>100</v>
      </c>
      <c r="BF959" s="147" cm="1">
        <f t="array" ref="BF959">IFERROR(INDEX($K:$Q,ROW(),MATCH(BF$3,$K$2:$Q$2,0)),0)</f>
        <v>100</v>
      </c>
      <c r="BG959" s="147" cm="1">
        <f t="array" ref="BG959">IFERROR(INDEX($K:$Q,ROW(),MATCH(BG$3,$K$2:$Q$2,0)),0)</f>
        <v>100</v>
      </c>
      <c r="BH959" s="147" cm="1">
        <f t="array" ref="BH959">IFERROR(INDEX($K:$Q,ROW(),MATCH(BH$3,$K$2:$Q$2,0)),0)</f>
        <v>100</v>
      </c>
      <c r="BI959" s="147" cm="1">
        <f t="array" ref="BI959">IFERROR(INDEX($K:$Q,ROW(),MATCH(BI$3,$K$2:$Q$2,0)),0)</f>
        <v>100</v>
      </c>
      <c r="BJ959" s="147" cm="1">
        <f t="array" ref="BJ959">IFERROR(INDEX($K:$Q,ROW(),MATCH(BJ$3,$K$2:$Q$2,0)),0)</f>
        <v>100</v>
      </c>
      <c r="BK959" s="147" cm="1">
        <f t="array" ref="BK959">IFERROR(INDEX($K:$Q,ROW(),MATCH(BK$3,$K$2:$Q$2,0)),0)</f>
        <v>100</v>
      </c>
      <c r="BL959" s="147" cm="1">
        <f t="array" ref="BL959">IFERROR(INDEX($K:$Q,ROW(),MATCH(BL$3,$K$2:$Q$2,0)),0)</f>
        <v>100</v>
      </c>
      <c r="BM959" s="147" cm="1">
        <f t="array" ref="BM959">IFERROR(INDEX($K:$Q,ROW(),MATCH(BM$3,$K$2:$Q$2,0)),0)</f>
        <v>100</v>
      </c>
      <c r="BN959" s="147" cm="1">
        <f t="array" ref="BN959">IFERROR(INDEX($K:$Q,ROW(),MATCH(BN$3,$K$2:$Q$2,0)),0)</f>
        <v>100</v>
      </c>
      <c r="BO959" s="147" cm="1">
        <f t="array" ref="BO959">IFERROR(INDEX($K:$Q,ROW(),MATCH(BO$3,$K$2:$Q$2,0)),0)</f>
        <v>100</v>
      </c>
      <c r="BP959" s="147" cm="1">
        <f t="array" ref="BP959">IFERROR(INDEX($K:$Q,ROW(),MATCH(BP$3,$K$2:$Q$2,0)),0)</f>
        <v>100</v>
      </c>
      <c r="BQ959" s="147" cm="1">
        <f t="array" ref="BQ959">IFERROR(INDEX($K:$Q,ROW(),MATCH(BQ$3,$K$2:$Q$2,0)),0)</f>
        <v>100</v>
      </c>
      <c r="BR959" s="147" cm="1">
        <f t="array" ref="BR959">IFERROR(INDEX($K:$Q,ROW(),MATCH(BR$3,$K$2:$Q$2,0)),0)</f>
        <v>100</v>
      </c>
      <c r="BS959" s="147" cm="1">
        <f t="array" ref="BS959">IFERROR(INDEX($K:$Q,ROW(),MATCH(BS$3,$K$2:$Q$2,0)),0)</f>
        <v>100</v>
      </c>
      <c r="BT959" s="147" cm="1">
        <f t="array" ref="BT959">IFERROR(INDEX($K:$Q,ROW(),MATCH(BT$3,$K$2:$Q$2,0)),0)</f>
        <v>100</v>
      </c>
      <c r="BU959" s="147" cm="1">
        <f t="array" ref="BU959">IFERROR(INDEX($K:$Q,ROW(),MATCH(BU$3,$K$2:$Q$2,0)),0)</f>
        <v>100</v>
      </c>
      <c r="BV959" s="147" cm="1">
        <f t="array" ref="BV959">IFERROR(INDEX($K:$Q,ROW(),MATCH(BV$3,$K$2:$Q$2,0)),0)</f>
        <v>100</v>
      </c>
      <c r="BW959" s="147" cm="1">
        <f t="array" ref="BW959">IFERROR(INDEX($K:$Q,ROW(),MATCH(BW$3,$K$2:$Q$2,0)),0)</f>
        <v>100</v>
      </c>
      <c r="BX959" s="147" cm="1">
        <f t="array" ref="BX959">IFERROR(INDEX($K:$Q,ROW(),MATCH(BX$3,$K$2:$Q$2,0)),0)</f>
        <v>100</v>
      </c>
      <c r="BY959" s="147" cm="1">
        <f t="array" ref="BY959">IFERROR(INDEX($K:$Q,ROW(),MATCH(BY$3,$K$2:$Q$2,0)),0)</f>
        <v>100</v>
      </c>
      <c r="BZ959" s="147" cm="1">
        <f t="array" ref="BZ959">IFERROR(INDEX($K:$Q,ROW(),MATCH(BZ$3,$K$2:$Q$2,0)),0)</f>
        <v>100</v>
      </c>
      <c r="CA959" s="147" cm="1">
        <f t="array" ref="CA959">IFERROR(INDEX($K:$Q,ROW(),MATCH(CA$3,$K$2:$Q$2,0)),0)</f>
        <v>100</v>
      </c>
      <c r="CB959" s="147" cm="1">
        <f t="array" ref="CB959">IFERROR(INDEX($K:$Q,ROW(),MATCH(CB$3,$K$2:$Q$2,0)),0)</f>
        <v>100</v>
      </c>
      <c r="CC959" s="147" cm="1">
        <f t="array" ref="CC959">IFERROR(INDEX($K:$Q,ROW(),MATCH(CC$3,$K$2:$Q$2,0)),0)</f>
        <v>100</v>
      </c>
      <c r="CD959" s="147" cm="1">
        <f t="array" ref="CD959">IFERROR(INDEX($K:$Q,ROW(),MATCH(CD$3,$K$2:$Q$2,0)),0)</f>
        <v>100</v>
      </c>
      <c r="CE959" s="147" cm="1">
        <f t="array" ref="CE959">IFERROR(INDEX($K:$Q,ROW(),MATCH(CE$3,$K$2:$Q$2,0)),0)</f>
        <v>100</v>
      </c>
      <c r="CF959" s="147" cm="1">
        <f t="array" ref="CF959">IFERROR(INDEX($K:$Q,ROW(),MATCH(CF$3,$K$2:$Q$2,0)),0)</f>
        <v>100</v>
      </c>
      <c r="CG959" s="147" cm="1">
        <f t="array" ref="CG959">IFERROR(INDEX($K:$Q,ROW(),MATCH(CG$3,$K$2:$Q$2,0)),0)</f>
        <v>100</v>
      </c>
      <c r="CH959" s="147" cm="1">
        <f t="array" ref="CH959">IFERROR(INDEX($K:$Q,ROW(),MATCH(CH$3,$K$2:$Q$2,0)),0)</f>
        <v>100</v>
      </c>
      <c r="CI959" s="147" cm="1">
        <f t="array" ref="CI959">IFERROR(INDEX($K:$Q,ROW(),MATCH(CI$3,$K$2:$Q$2,0)),0)</f>
        <v>100</v>
      </c>
      <c r="CJ959" s="147" cm="1">
        <f t="array" ref="CJ959">IFERROR(INDEX($K:$Q,ROW(),MATCH(CJ$3,$K$2:$Q$2,0)),0)</f>
        <v>100</v>
      </c>
      <c r="CK959" s="147" cm="1">
        <f t="array" ref="CK959">IFERROR(INDEX($K:$Q,ROW(),MATCH(CK$3,$K$2:$Q$2,0)),0)</f>
        <v>100</v>
      </c>
      <c r="CL959" s="147" cm="1">
        <f t="array" ref="CL959">IFERROR(INDEX($K:$Q,ROW(),MATCH(CL$3,$K$2:$Q$2,0)),0)</f>
        <v>100</v>
      </c>
      <c r="CN959" s="60"/>
      <c r="CO959" s="147" cm="1">
        <f t="array" ref="CO959">IFERROR(INDEX($K:$Q,ROW(),MATCH(CO$3,$K$2:$Q$2,0)),0)</f>
        <v>0</v>
      </c>
      <c r="CP959" s="147" cm="1">
        <f t="array" ref="CP959">IFERROR(INDEX($K:$Q,ROW(),MATCH(CP$3,$K$2:$Q$2,0)),0)</f>
        <v>0</v>
      </c>
      <c r="CQ959" s="147" cm="1">
        <f t="array" ref="CQ959">IFERROR(INDEX($K:$Q,ROW(),MATCH(CQ$3,$K$2:$Q$2,0)),0)</f>
        <v>0</v>
      </c>
      <c r="CR959" s="147" cm="1">
        <f t="array" ref="CR959">IFERROR(INDEX($K:$Q,ROW(),MATCH(CR$3,$K$2:$Q$2,0)),0)</f>
        <v>0</v>
      </c>
      <c r="CS959" s="147" cm="1">
        <f t="array" ref="CS959">IFERROR(INDEX($K:$Q,ROW(),MATCH(CS$3,$K$2:$Q$2,0)),0)</f>
        <v>0</v>
      </c>
      <c r="CT959" s="147" cm="1">
        <f t="array" ref="CT959">IFERROR(INDEX($K:$Q,ROW(),MATCH(CT$3,$K$2:$Q$2,0)),0)</f>
        <v>0</v>
      </c>
      <c r="CU959" s="147" cm="1">
        <f t="array" ref="CU959">IFERROR(INDEX($K:$Q,ROW(),MATCH(CU$3,$K$2:$Q$2,0)),0)</f>
        <v>0</v>
      </c>
      <c r="CV959" s="147" cm="1">
        <f t="array" ref="CV959">IFERROR(INDEX($K:$Q,ROW(),MATCH(CV$3,$K$2:$Q$2,0)),0)</f>
        <v>0</v>
      </c>
      <c r="CW959" s="147" cm="1">
        <f t="array" ref="CW959">IFERROR(INDEX($K:$Q,ROW(),MATCH(CW$3,$K$2:$Q$2,0)),0)</f>
        <v>0</v>
      </c>
      <c r="CX959" s="147" cm="1">
        <f t="array" ref="CX959">IFERROR(INDEX($K:$Q,ROW(),MATCH(CX$3,$K$2:$Q$2,0)),0)</f>
        <v>0</v>
      </c>
      <c r="CY959" s="147" cm="1">
        <f t="array" ref="CY959">IFERROR(INDEX($K:$Q,ROW(),MATCH(CY$3,$K$2:$Q$2,0)),0)</f>
        <v>0</v>
      </c>
      <c r="CZ959" s="147" cm="1">
        <f t="array" ref="CZ959">IFERROR(INDEX($K:$Q,ROW(),MATCH(CZ$3,$K$2:$Q$2,0)),0)</f>
        <v>0</v>
      </c>
      <c r="DA959" s="147" cm="1">
        <f t="array" ref="DA959">IFERROR(INDEX($K:$Q,ROW(),MATCH(DA$3,$K$2:$Q$2,0)),0)</f>
        <v>0</v>
      </c>
      <c r="DB959" s="147" cm="1">
        <f t="array" ref="DB959">IFERROR(INDEX($K:$Q,ROW(),MATCH(DB$3,$K$2:$Q$2,0)),0)</f>
        <v>0</v>
      </c>
      <c r="DC959" s="147" cm="1">
        <f t="array" ref="DC959">IFERROR(INDEX($K:$Q,ROW(),MATCH(DC$3,$K$2:$Q$2,0)),0)</f>
        <v>0</v>
      </c>
      <c r="DD959" s="147" cm="1">
        <f t="array" ref="DD959">IFERROR(INDEX($K:$Q,ROW(),MATCH(DD$3,$K$2:$Q$2,0)),0)</f>
        <v>0</v>
      </c>
      <c r="DE959" s="147" cm="1">
        <f t="array" ref="DE959">IFERROR(INDEX($K:$Q,ROW(),MATCH(DE$3,$K$2:$Q$2,0)),0)</f>
        <v>0</v>
      </c>
      <c r="DF959" s="147" cm="1">
        <f t="array" ref="DF959">IFERROR(INDEX($K:$Q,ROW(),MATCH(DF$3,$K$2:$Q$2,0)),0)</f>
        <v>0</v>
      </c>
      <c r="DG959" s="147" cm="1">
        <f t="array" ref="DG959">IFERROR(INDEX($K:$Q,ROW(),MATCH(DG$3,$K$2:$Q$2,0)),0)</f>
        <v>0</v>
      </c>
      <c r="DH959" s="147" cm="1">
        <f t="array" ref="DH959">IFERROR(INDEX($K:$Q,ROW(),MATCH(DH$3,$K$2:$Q$2,0)),0)</f>
        <v>0</v>
      </c>
      <c r="DI959" s="147" cm="1">
        <f t="array" ref="DI959">IFERROR(INDEX($K:$Q,ROW(),MATCH(DI$3,$K$2:$Q$2,0)),0)</f>
        <v>0</v>
      </c>
      <c r="DJ959" s="147" cm="1">
        <f t="array" ref="DJ959">IFERROR(INDEX($K:$Q,ROW(),MATCH(DJ$3,$K$2:$Q$2,0)),0)</f>
        <v>0</v>
      </c>
      <c r="DK959" s="147" cm="1">
        <f t="array" ref="DK959">IFERROR(INDEX($K:$Q,ROW(),MATCH(DK$3,$K$2:$Q$2,0)),0)</f>
        <v>0</v>
      </c>
      <c r="DL959" s="147" cm="1">
        <f t="array" ref="DL959">IFERROR(INDEX($K:$Q,ROW(),MATCH(DL$3,$K$2:$Q$2,0)),0)</f>
        <v>0</v>
      </c>
    </row>
    <row r="960" spans="1:116" x14ac:dyDescent="0.4">
      <c r="D960" t="s">
        <v>851</v>
      </c>
      <c r="E960" t="str">
        <f>ROW()&amp;" "&amp;D960</f>
        <v>960 LAMORT-PV</v>
      </c>
      <c r="G960" s="158" t="str">
        <f>"Prepayment - "&amp;SUBSTITUTE(G948,":","")</f>
        <v>Prepayment - Volume driven amortizing loan - no defaults</v>
      </c>
      <c r="K960" s="24">
        <f>SUMIF($4:$4,K$2,960:960)</f>
        <v>0</v>
      </c>
      <c r="L960" s="24">
        <f>SUMIF($4:$4,L$2,960:960)</f>
        <v>0</v>
      </c>
      <c r="M960" s="24">
        <f>SUMIF($4:$4,M$2,960:960)</f>
        <v>0</v>
      </c>
      <c r="N960" s="24">
        <f>SUMIF($4:$4,N$2,960:960)</f>
        <v>0</v>
      </c>
      <c r="O960" s="24">
        <f>SUMIF($4:$4,O$2,960:960)</f>
        <v>0</v>
      </c>
      <c r="P960" s="24">
        <f>SUMIF($4:$4,P$2,960:960)</f>
        <v>0</v>
      </c>
      <c r="R960"/>
      <c r="S960" s="74">
        <v>0</v>
      </c>
      <c r="T960" s="133">
        <v>0</v>
      </c>
      <c r="U960" s="133">
        <v>0</v>
      </c>
      <c r="V960" s="74">
        <v>0</v>
      </c>
      <c r="W960" s="74">
        <v>0</v>
      </c>
      <c r="X960" s="74">
        <v>0</v>
      </c>
      <c r="Y960" s="74">
        <v>0</v>
      </c>
      <c r="Z960" s="74">
        <v>0</v>
      </c>
      <c r="AA960" s="74">
        <v>0</v>
      </c>
      <c r="AB960" s="74">
        <v>0</v>
      </c>
      <c r="AC960" s="74">
        <v>0</v>
      </c>
      <c r="AD960" s="74">
        <v>0</v>
      </c>
      <c r="AE960" s="74">
        <v>0</v>
      </c>
      <c r="AF960" s="74">
        <v>0</v>
      </c>
      <c r="AG960" s="74">
        <v>0</v>
      </c>
      <c r="AH960" s="74">
        <v>0</v>
      </c>
      <c r="AI960" s="74">
        <v>0</v>
      </c>
      <c r="AJ960" s="74">
        <v>0</v>
      </c>
      <c r="AK960" s="74">
        <v>0</v>
      </c>
      <c r="AL960" s="74">
        <v>0</v>
      </c>
      <c r="AM960" s="74">
        <v>0</v>
      </c>
      <c r="AN960" s="74">
        <v>0</v>
      </c>
      <c r="AO960" s="74">
        <v>0</v>
      </c>
      <c r="AP960" s="74">
        <v>0</v>
      </c>
      <c r="AQ960" s="74">
        <v>0</v>
      </c>
      <c r="AR960" s="74">
        <v>0</v>
      </c>
      <c r="AS960" s="74">
        <v>0</v>
      </c>
      <c r="AT960" s="74">
        <v>0</v>
      </c>
      <c r="AU960" s="74">
        <v>0</v>
      </c>
      <c r="AV960" s="74">
        <v>0</v>
      </c>
      <c r="AW960" s="74">
        <v>0</v>
      </c>
      <c r="AX960" s="74">
        <v>0</v>
      </c>
      <c r="AY960" s="74">
        <v>0</v>
      </c>
      <c r="AZ960" s="74">
        <v>0</v>
      </c>
      <c r="BA960" s="74">
        <v>0</v>
      </c>
      <c r="BB960" s="74">
        <v>0</v>
      </c>
      <c r="BC960" s="74">
        <v>0</v>
      </c>
      <c r="BD960" s="74">
        <v>0</v>
      </c>
      <c r="BE960" s="74">
        <v>0</v>
      </c>
      <c r="BF960" s="74">
        <v>0</v>
      </c>
      <c r="BG960" s="74">
        <v>0</v>
      </c>
      <c r="BH960" s="74">
        <v>0</v>
      </c>
      <c r="BI960" s="74">
        <v>0</v>
      </c>
      <c r="BJ960" s="74">
        <v>0</v>
      </c>
      <c r="BK960" s="74">
        <v>0</v>
      </c>
      <c r="BL960" s="74">
        <v>0</v>
      </c>
      <c r="BM960" s="74">
        <v>0</v>
      </c>
      <c r="BN960" s="74">
        <v>0</v>
      </c>
      <c r="BO960" s="74">
        <v>0</v>
      </c>
      <c r="BP960" s="74">
        <v>0</v>
      </c>
      <c r="BQ960" s="74">
        <v>0</v>
      </c>
      <c r="BR960" s="74">
        <v>0</v>
      </c>
      <c r="BS960" s="74">
        <v>0</v>
      </c>
      <c r="BT960" s="74">
        <v>0</v>
      </c>
      <c r="BU960" s="74">
        <v>0</v>
      </c>
      <c r="BV960" s="74">
        <v>0</v>
      </c>
      <c r="BW960" s="74">
        <v>0</v>
      </c>
      <c r="BX960" s="74">
        <v>0</v>
      </c>
      <c r="BY960" s="74">
        <v>0</v>
      </c>
      <c r="BZ960" s="74">
        <v>0</v>
      </c>
      <c r="CA960" s="74">
        <v>0</v>
      </c>
      <c r="CB960" s="74">
        <v>0</v>
      </c>
      <c r="CC960" s="74">
        <v>0</v>
      </c>
      <c r="CD960" s="74">
        <v>0</v>
      </c>
      <c r="CE960" s="74">
        <v>0</v>
      </c>
      <c r="CF960" s="74">
        <v>0</v>
      </c>
      <c r="CG960" s="74">
        <v>0</v>
      </c>
      <c r="CH960" s="74">
        <v>0</v>
      </c>
      <c r="CI960" s="74">
        <v>0</v>
      </c>
      <c r="CJ960" s="74">
        <v>0</v>
      </c>
      <c r="CK960" s="74">
        <v>0</v>
      </c>
      <c r="CL960" s="74">
        <v>0</v>
      </c>
      <c r="CO960" s="74">
        <v>0</v>
      </c>
      <c r="CP960" s="74">
        <v>0</v>
      </c>
      <c r="CQ960" s="74">
        <v>0</v>
      </c>
      <c r="CR960" s="74">
        <v>0</v>
      </c>
      <c r="CS960" s="74">
        <v>0</v>
      </c>
      <c r="CT960" s="74">
        <v>0</v>
      </c>
      <c r="CU960" s="74">
        <v>0</v>
      </c>
      <c r="CV960" s="74">
        <v>0</v>
      </c>
      <c r="CW960" s="74">
        <v>0</v>
      </c>
      <c r="CX960" s="74">
        <v>0</v>
      </c>
      <c r="CY960" s="74">
        <v>0</v>
      </c>
      <c r="CZ960" s="74">
        <v>0</v>
      </c>
      <c r="DA960" s="74">
        <v>0</v>
      </c>
      <c r="DB960" s="74">
        <v>0</v>
      </c>
      <c r="DC960" s="74">
        <v>0</v>
      </c>
      <c r="DD960" s="74">
        <v>0</v>
      </c>
      <c r="DE960" s="74">
        <v>0</v>
      </c>
      <c r="DF960" s="74">
        <v>0</v>
      </c>
      <c r="DG960" s="74">
        <v>0</v>
      </c>
      <c r="DH960" s="74">
        <v>0</v>
      </c>
      <c r="DI960" s="74">
        <v>0</v>
      </c>
      <c r="DJ960" s="74">
        <v>0</v>
      </c>
      <c r="DK960" s="74">
        <v>0</v>
      </c>
      <c r="DL960" s="74">
        <v>0</v>
      </c>
    </row>
    <row r="961" spans="1:116" x14ac:dyDescent="0.4">
      <c r="A961" s="98"/>
      <c r="D961" t="s">
        <v>851</v>
      </c>
      <c r="E961" t="str">
        <f>ROW()&amp;" "&amp;D961</f>
        <v>961 LAMORT-PV</v>
      </c>
      <c r="G961" s="158" t="str">
        <f>"Principal payments - "&amp;SUBSTITUTE(G948,":","")</f>
        <v>Principal payments - Volume driven amortizing loan - no defaults</v>
      </c>
      <c r="K961" s="138">
        <f ca="1">SUMIF($4:$4,K$2,961:961)</f>
        <v>-551748.4211659492</v>
      </c>
      <c r="L961" s="138">
        <f ca="1">SUMIF($4:$4,L$2,961:961)</f>
        <v>-546804.29287257546</v>
      </c>
      <c r="M961" s="138">
        <f ca="1">SUMIF($4:$4,M$2,961:961)</f>
        <v>-542332.53463476256</v>
      </c>
      <c r="N961" s="138">
        <f ca="1">SUMIF($4:$4,N$2,961:961)</f>
        <v>-538288.01544939913</v>
      </c>
      <c r="O961" s="138">
        <f ca="1">SUMIF($4:$4,O$2,961:961)</f>
        <v>-534629.91620278743</v>
      </c>
      <c r="P961" s="138">
        <f ca="1">SUMIF($4:$4,P$2,961:961)</f>
        <v>-531321.31770571833</v>
      </c>
      <c r="R961"/>
      <c r="S961" s="62">
        <f t="shared" ref="S961:CD961" ca="1" si="1389">S973-S964</f>
        <v>-48124.610281671463</v>
      </c>
      <c r="T961" s="62">
        <f t="shared" ca="1" si="1389"/>
        <v>-95848.18214432901</v>
      </c>
      <c r="U961" s="62">
        <f t="shared" ca="1" si="1389"/>
        <v>-143174.05757479771</v>
      </c>
      <c r="V961" s="62">
        <f t="shared" ca="1" si="1389"/>
        <v>-190105.55071001255</v>
      </c>
      <c r="W961" s="62">
        <f t="shared" ca="1" si="1389"/>
        <v>-236645.94806910056</v>
      </c>
      <c r="X961" s="62">
        <f t="shared" ca="1" si="1389"/>
        <v>-282798.50878352951</v>
      </c>
      <c r="Y961" s="62">
        <f t="shared" ca="1" si="1389"/>
        <v>-328566.46482533828</v>
      </c>
      <c r="Z961" s="62">
        <f t="shared" ca="1" si="1389"/>
        <v>-373953.02123346523</v>
      </c>
      <c r="AA961" s="62">
        <f t="shared" ca="1" si="1389"/>
        <v>-418961.35633819114</v>
      </c>
      <c r="AB961" s="62">
        <f t="shared" ca="1" si="1389"/>
        <v>-463594.62198371097</v>
      </c>
      <c r="AC961" s="62">
        <f t="shared" ca="1" si="1389"/>
        <v>-507855.94374885148</v>
      </c>
      <c r="AD961" s="62">
        <f t="shared" ca="1" si="1389"/>
        <v>-551748.4211659492</v>
      </c>
      <c r="AE961" s="62">
        <f t="shared" ca="1" si="1389"/>
        <v>-551317.18432289956</v>
      </c>
      <c r="AF961" s="62">
        <f t="shared" ca="1" si="1389"/>
        <v>-550889.5411202088</v>
      </c>
      <c r="AG961" s="62">
        <f t="shared" ca="1" si="1389"/>
        <v>-550465.4616108737</v>
      </c>
      <c r="AH961" s="62">
        <f t="shared" ca="1" si="1389"/>
        <v>-550044.91609744972</v>
      </c>
      <c r="AI961" s="62">
        <f t="shared" ca="1" si="1389"/>
        <v>-549627.87512997095</v>
      </c>
      <c r="AJ961" s="62">
        <f t="shared" ca="1" si="1389"/>
        <v>-549214.3095038879</v>
      </c>
      <c r="AK961" s="62">
        <f t="shared" ca="1" si="1389"/>
        <v>-548804.19025802216</v>
      </c>
      <c r="AL961" s="62">
        <f t="shared" ca="1" si="1389"/>
        <v>-548397.48867253866</v>
      </c>
      <c r="AM961" s="62">
        <f t="shared" ca="1" si="1389"/>
        <v>-547994.17626693414</v>
      </c>
      <c r="AN961" s="62">
        <f t="shared" ca="1" si="1389"/>
        <v>-547594.22479804303</v>
      </c>
      <c r="AO961" s="62">
        <f t="shared" ca="1" si="1389"/>
        <v>-547197.60625805939</v>
      </c>
      <c r="AP961" s="62">
        <f t="shared" ca="1" si="1389"/>
        <v>-546804.29287257546</v>
      </c>
      <c r="AQ961" s="62">
        <f t="shared" ca="1" si="1389"/>
        <v>-546414.2570986374</v>
      </c>
      <c r="AR961" s="62">
        <f t="shared" ca="1" si="1389"/>
        <v>-546027.47162281536</v>
      </c>
      <c r="AS961" s="62">
        <f t="shared" ca="1" si="1389"/>
        <v>-545643.90935929189</v>
      </c>
      <c r="AT961" s="62">
        <f t="shared" ca="1" si="1389"/>
        <v>-545263.54344796448</v>
      </c>
      <c r="AU961" s="62">
        <f t="shared" ca="1" si="1389"/>
        <v>-544886.34725256485</v>
      </c>
      <c r="AV961" s="62">
        <f t="shared" ca="1" si="1389"/>
        <v>-544512.29435879341</v>
      </c>
      <c r="AW961" s="62">
        <f t="shared" ca="1" si="1389"/>
        <v>-544141.35857247014</v>
      </c>
      <c r="AX961" s="62">
        <f t="shared" ca="1" si="1389"/>
        <v>-543773.51391769957</v>
      </c>
      <c r="AY961" s="62">
        <f t="shared" ca="1" si="1389"/>
        <v>-543408.73463505204</v>
      </c>
      <c r="AZ961" s="62">
        <f t="shared" ca="1" si="1389"/>
        <v>-543046.99517975992</v>
      </c>
      <c r="BA961" s="62">
        <f t="shared" ca="1" si="1389"/>
        <v>-542688.27021992858</v>
      </c>
      <c r="BB961" s="62">
        <f t="shared" ca="1" si="1389"/>
        <v>-542332.53463476256</v>
      </c>
      <c r="BC961" s="62">
        <f t="shared" ca="1" si="1389"/>
        <v>-541979.76351280627</v>
      </c>
      <c r="BD961" s="62">
        <f t="shared" ca="1" si="1389"/>
        <v>-541629.93215019954</v>
      </c>
      <c r="BE961" s="62">
        <f t="shared" ca="1" si="1389"/>
        <v>-541283.01604894781</v>
      </c>
      <c r="BF961" s="62">
        <f t="shared" ca="1" si="1389"/>
        <v>-540938.99091520661</v>
      </c>
      <c r="BG961" s="62">
        <f t="shared" ca="1" si="1389"/>
        <v>-540597.83265757991</v>
      </c>
      <c r="BH961" s="62">
        <f t="shared" ca="1" si="1389"/>
        <v>-540259.51738543343</v>
      </c>
      <c r="BI961" s="62">
        <f t="shared" ca="1" si="1389"/>
        <v>-539924.02140722144</v>
      </c>
      <c r="BJ961" s="62">
        <f t="shared" ca="1" si="1389"/>
        <v>-539591.32122882793</v>
      </c>
      <c r="BK961" s="62">
        <f t="shared" ca="1" si="1389"/>
        <v>-539261.39355192101</v>
      </c>
      <c r="BL961" s="62">
        <f t="shared" ca="1" si="1389"/>
        <v>-538934.21527232172</v>
      </c>
      <c r="BM961" s="62">
        <f t="shared" ca="1" si="1389"/>
        <v>-538609.76347838563</v>
      </c>
      <c r="BN961" s="62">
        <f t="shared" ca="1" si="1389"/>
        <v>-538288.01544939913</v>
      </c>
      <c r="BO961" s="62">
        <f t="shared" ca="1" si="1389"/>
        <v>-537968.94865398749</v>
      </c>
      <c r="BP961" s="62">
        <f t="shared" ca="1" si="1389"/>
        <v>-537652.54074853752</v>
      </c>
      <c r="BQ961" s="62">
        <f t="shared" ca="1" si="1389"/>
        <v>-537338.76957563311</v>
      </c>
      <c r="BR961" s="62">
        <f t="shared" ca="1" si="1389"/>
        <v>-537027.61316250276</v>
      </c>
      <c r="BS961" s="62">
        <f t="shared" ca="1" si="1389"/>
        <v>-536719.04971948196</v>
      </c>
      <c r="BT961" s="62">
        <f t="shared" ca="1" si="1389"/>
        <v>-536413.05763848627</v>
      </c>
      <c r="BU961" s="62">
        <f t="shared" ca="1" si="1389"/>
        <v>-536109.61549149884</v>
      </c>
      <c r="BV961" s="62">
        <f t="shared" ca="1" si="1389"/>
        <v>-535808.70202906977</v>
      </c>
      <c r="BW961" s="62">
        <f t="shared" ca="1" si="1389"/>
        <v>-535510.29617882753</v>
      </c>
      <c r="BX961" s="62">
        <f t="shared" ca="1" si="1389"/>
        <v>-535214.37704400392</v>
      </c>
      <c r="BY961" s="62">
        <f t="shared" ca="1" si="1389"/>
        <v>-534920.9239019705</v>
      </c>
      <c r="BZ961" s="62">
        <f t="shared" ca="1" si="1389"/>
        <v>-534629.91620278743</v>
      </c>
      <c r="CA961" s="62">
        <f t="shared" ca="1" si="1389"/>
        <v>-534341.33356776426</v>
      </c>
      <c r="CB961" s="62">
        <f t="shared" ca="1" si="1389"/>
        <v>-534055.15578803292</v>
      </c>
      <c r="CC961" s="62">
        <f t="shared" ca="1" si="1389"/>
        <v>-533771.36282313254</v>
      </c>
      <c r="CD961" s="62">
        <f t="shared" ca="1" si="1389"/>
        <v>-533489.93479960645</v>
      </c>
      <c r="CE961" s="62">
        <f t="shared" ref="CE961:CL961" ca="1" si="1390">CE973-CE964</f>
        <v>-533210.85200960981</v>
      </c>
      <c r="CF961" s="62">
        <f t="shared" ca="1" si="1390"/>
        <v>-532934.09490952967</v>
      </c>
      <c r="CG961" s="62">
        <f t="shared" ca="1" si="1390"/>
        <v>-532659.64411861694</v>
      </c>
      <c r="CH961" s="62">
        <f t="shared" ca="1" si="1390"/>
        <v>-532387.48041762842</v>
      </c>
      <c r="CI961" s="62">
        <f t="shared" ca="1" si="1390"/>
        <v>-532117.58474748151</v>
      </c>
      <c r="CJ961" s="62">
        <f t="shared" ca="1" si="1390"/>
        <v>-531849.93820791924</v>
      </c>
      <c r="CK961" s="62">
        <f t="shared" ca="1" si="1390"/>
        <v>-531584.52205618657</v>
      </c>
      <c r="CL961" s="62">
        <f t="shared" ca="1" si="1390"/>
        <v>-531321.31770571833</v>
      </c>
      <c r="CO961" s="62">
        <f ca="1">CO973+CO964</f>
        <v>-43957.943615004799</v>
      </c>
      <c r="CP961" s="62">
        <f t="shared" ref="CP961:DL961" ca="1" si="1391">CP973+CP964</f>
        <v>-1098.9485903751199</v>
      </c>
      <c r="CQ961" s="62">
        <f t="shared" ca="1" si="1391"/>
        <v>-1126.4223051344979</v>
      </c>
      <c r="CR961" s="62">
        <f t="shared" ca="1" si="1391"/>
        <v>-1154.5828627628605</v>
      </c>
      <c r="CS961" s="62">
        <f t="shared" ca="1" si="1391"/>
        <v>-1183.4474343319318</v>
      </c>
      <c r="CT961" s="62">
        <f t="shared" ca="1" si="1391"/>
        <v>-1213.0336201902301</v>
      </c>
      <c r="CU961" s="62">
        <f t="shared" ca="1" si="1391"/>
        <v>-1243.359460694986</v>
      </c>
      <c r="CV961" s="62">
        <f t="shared" ca="1" si="1391"/>
        <v>-1274.4434472123605</v>
      </c>
      <c r="CW961" s="62">
        <f t="shared" ca="1" si="1391"/>
        <v>-1306.3045333926696</v>
      </c>
      <c r="CX961" s="62">
        <f t="shared" ca="1" si="1391"/>
        <v>-1338.9621467274865</v>
      </c>
      <c r="CY961" s="62">
        <f t="shared" ca="1" si="1391"/>
        <v>-457.47873346522448</v>
      </c>
      <c r="CZ961" s="62">
        <f t="shared" ca="1" si="1391"/>
        <v>-1383.8731687323041</v>
      </c>
      <c r="DA961" s="62">
        <f t="shared" ca="1" si="1391"/>
        <v>-1418.4699979506115</v>
      </c>
      <c r="DB961" s="62">
        <f t="shared" ca="1" si="1391"/>
        <v>-1453.9317478993769</v>
      </c>
      <c r="DC961" s="62">
        <f t="shared" ca="1" si="1391"/>
        <v>-1490.2800415968613</v>
      </c>
      <c r="DD961" s="62">
        <f t="shared" ca="1" si="1391"/>
        <v>-1527.5370426367826</v>
      </c>
      <c r="DE961" s="62">
        <f t="shared" ca="1" si="1391"/>
        <v>-1565.7254687027023</v>
      </c>
      <c r="DF961" s="62">
        <f t="shared" ca="1" si="1391"/>
        <v>-1604.8686054202699</v>
      </c>
      <c r="DG961" s="62">
        <f t="shared" ca="1" si="1391"/>
        <v>-1644.9903205557764</v>
      </c>
      <c r="DH961" s="62">
        <f t="shared" ca="1" si="1391"/>
        <v>-1686.1150785696709</v>
      </c>
      <c r="DI961" s="62">
        <f t="shared" ca="1" si="1391"/>
        <v>-1728.2679555339125</v>
      </c>
      <c r="DJ961" s="62">
        <f t="shared" ca="1" si="1391"/>
        <v>-1771.4746544222603</v>
      </c>
      <c r="DK961" s="62">
        <f t="shared" ca="1" si="1391"/>
        <v>-1815.7615207828167</v>
      </c>
      <c r="DL961" s="62">
        <f t="shared" ca="1" si="1391"/>
        <v>-1861.1555588023873</v>
      </c>
    </row>
    <row r="962" spans="1:116" x14ac:dyDescent="0.4">
      <c r="A962" s="98"/>
      <c r="B962" s="57"/>
      <c r="C962" t="s">
        <v>240</v>
      </c>
      <c r="D962" t="s">
        <v>851</v>
      </c>
      <c r="E962" t="str">
        <f t="shared" ref="E962:E965" si="1392">ROW()&amp;" "&amp;D962</f>
        <v>962 LAMORT-PV</v>
      </c>
      <c r="F962" s="27"/>
      <c r="G962" s="126" t="str">
        <f>"Loan - "&amp;SUBSTITUTE(G948,":","")</f>
        <v>Loan - Volume driven amortizing loan - no defaults</v>
      </c>
      <c r="I962" s="74"/>
      <c r="J962" s="74"/>
      <c r="K962" s="33">
        <f ca="1">SUMIF($4:$4,K$2,962:962)</f>
        <v>2358623.3131410531</v>
      </c>
      <c r="L962" s="33">
        <f ca="1">SUMIF($4:$4,L$2,962:962)</f>
        <v>1770272.0462295902</v>
      </c>
      <c r="M962" s="33">
        <f ca="1">SUMIF($4:$4,M$2,962:962)</f>
        <v>1238132.8159298496</v>
      </c>
      <c r="N962" s="33">
        <f ca="1">SUMIF($4:$4,N$2,962:962)</f>
        <v>756835.03287159931</v>
      </c>
      <c r="O962" s="33">
        <f ca="1">SUMIF($4:$4,O$2,962:962)</f>
        <v>321521.22252481221</v>
      </c>
      <c r="P962" s="33">
        <f ca="1">SUMIF($4:$4,P$2,962:962)</f>
        <v>-72201.998626414454</v>
      </c>
      <c r="Q962" s="33"/>
      <c r="R962" s="53">
        <f>S957</f>
        <v>0</v>
      </c>
      <c r="S962" s="381">
        <f t="shared" ref="S962:CD962" ca="1" si="1393">SUM(S960:S961,S957:S958)</f>
        <v>451875.38971832854</v>
      </c>
      <c r="T962" s="381">
        <f t="shared" ca="1" si="1393"/>
        <v>856027.20757399953</v>
      </c>
      <c r="U962" s="381">
        <f t="shared" ca="1" si="1393"/>
        <v>1212853.1499992018</v>
      </c>
      <c r="V962" s="381">
        <f t="shared" ca="1" si="1393"/>
        <v>1522747.5992891891</v>
      </c>
      <c r="W962" s="381">
        <f t="shared" ca="1" si="1393"/>
        <v>1786101.6512200886</v>
      </c>
      <c r="X962" s="381">
        <f t="shared" ca="1" si="1393"/>
        <v>2003303.1424365591</v>
      </c>
      <c r="Y962" s="381">
        <f t="shared" ca="1" si="1393"/>
        <v>2174736.6776112206</v>
      </c>
      <c r="Z962" s="381">
        <f t="shared" ca="1" si="1393"/>
        <v>2300783.6563777551</v>
      </c>
      <c r="AA962" s="381">
        <f t="shared" ca="1" si="1393"/>
        <v>2381822.3000395643</v>
      </c>
      <c r="AB962" s="381">
        <f t="shared" ca="1" si="1393"/>
        <v>2418227.6780558536</v>
      </c>
      <c r="AC962" s="381">
        <f t="shared" ca="1" si="1393"/>
        <v>2410371.7343070023</v>
      </c>
      <c r="AD962" s="381">
        <f t="shared" ca="1" si="1393"/>
        <v>2358623.3131410531</v>
      </c>
      <c r="AE962" s="381">
        <f t="shared" ca="1" si="1393"/>
        <v>2307306.1288181534</v>
      </c>
      <c r="AF962" s="381">
        <f t="shared" ca="1" si="1393"/>
        <v>2256416.5876979446</v>
      </c>
      <c r="AG962" s="381">
        <f t="shared" ca="1" si="1393"/>
        <v>2205951.1260870709</v>
      </c>
      <c r="AH962" s="381">
        <f t="shared" ca="1" si="1393"/>
        <v>2155906.2099896213</v>
      </c>
      <c r="AI962" s="381">
        <f t="shared" ca="1" si="1393"/>
        <v>2106278.3348596506</v>
      </c>
      <c r="AJ962" s="381">
        <f t="shared" ca="1" si="1393"/>
        <v>2057064.0253557628</v>
      </c>
      <c r="AK962" s="381">
        <f t="shared" ca="1" si="1393"/>
        <v>2008259.8350977406</v>
      </c>
      <c r="AL962" s="381">
        <f t="shared" ca="1" si="1393"/>
        <v>1959862.346425202</v>
      </c>
      <c r="AM962" s="381">
        <f t="shared" ca="1" si="1393"/>
        <v>1911868.170158268</v>
      </c>
      <c r="AN962" s="381">
        <f t="shared" ca="1" si="1393"/>
        <v>1864273.9453602249</v>
      </c>
      <c r="AO962" s="381">
        <f t="shared" ca="1" si="1393"/>
        <v>1817076.3391021655</v>
      </c>
      <c r="AP962" s="381">
        <f t="shared" ca="1" si="1393"/>
        <v>1770272.0462295902</v>
      </c>
      <c r="AQ962" s="381">
        <f t="shared" ca="1" si="1393"/>
        <v>1723857.7891309527</v>
      </c>
      <c r="AR962" s="381">
        <f t="shared" ca="1" si="1393"/>
        <v>1677830.3175081373</v>
      </c>
      <c r="AS962" s="381">
        <f t="shared" ca="1" si="1393"/>
        <v>1632186.4081488454</v>
      </c>
      <c r="AT962" s="381">
        <f t="shared" ca="1" si="1393"/>
        <v>1586922.8647008808</v>
      </c>
      <c r="AU962" s="381">
        <f t="shared" ca="1" si="1393"/>
        <v>1542036.5174483159</v>
      </c>
      <c r="AV962" s="381">
        <f t="shared" ca="1" si="1393"/>
        <v>1497524.2230895224</v>
      </c>
      <c r="AW962" s="381">
        <f t="shared" ca="1" si="1393"/>
        <v>1453382.8645170522</v>
      </c>
      <c r="AX962" s="381">
        <f t="shared" ca="1" si="1393"/>
        <v>1409609.3505993527</v>
      </c>
      <c r="AY962" s="381">
        <f t="shared" ca="1" si="1393"/>
        <v>1366200.6159643007</v>
      </c>
      <c r="AZ962" s="381">
        <f t="shared" ca="1" si="1393"/>
        <v>1323153.6207845407</v>
      </c>
      <c r="BA962" s="381">
        <f t="shared" ca="1" si="1393"/>
        <v>1280465.3505646121</v>
      </c>
      <c r="BB962" s="381">
        <f t="shared" ca="1" si="1393"/>
        <v>1238132.8159298496</v>
      </c>
      <c r="BC962" s="381">
        <f t="shared" ca="1" si="1393"/>
        <v>1196153.0524170434</v>
      </c>
      <c r="BD962" s="381">
        <f t="shared" ca="1" si="1393"/>
        <v>1154523.1202668438</v>
      </c>
      <c r="BE962" s="381">
        <f t="shared" ca="1" si="1393"/>
        <v>1113240.104217896</v>
      </c>
      <c r="BF962" s="381">
        <f t="shared" ca="1" si="1393"/>
        <v>1072301.1133026895</v>
      </c>
      <c r="BG962" s="381">
        <f t="shared" ca="1" si="1393"/>
        <v>1031703.2806451096</v>
      </c>
      <c r="BH962" s="381">
        <f t="shared" ca="1" si="1393"/>
        <v>991443.76325967617</v>
      </c>
      <c r="BI962" s="381">
        <f t="shared" ca="1" si="1393"/>
        <v>951519.74185245472</v>
      </c>
      <c r="BJ962" s="381">
        <f t="shared" ca="1" si="1393"/>
        <v>911928.42062362679</v>
      </c>
      <c r="BK962" s="381">
        <f t="shared" ca="1" si="1393"/>
        <v>872667.02707170579</v>
      </c>
      <c r="BL962" s="381">
        <f t="shared" ca="1" si="1393"/>
        <v>833732.81179938407</v>
      </c>
      <c r="BM962" s="381">
        <f t="shared" ca="1" si="1393"/>
        <v>795123.04832099844</v>
      </c>
      <c r="BN962" s="381">
        <f t="shared" ca="1" si="1393"/>
        <v>756835.03287159931</v>
      </c>
      <c r="BO962" s="381">
        <f t="shared" ca="1" si="1393"/>
        <v>718866.08421761182</v>
      </c>
      <c r="BP962" s="381">
        <f t="shared" ca="1" si="1393"/>
        <v>681213.5434690743</v>
      </c>
      <c r="BQ962" s="381">
        <f t="shared" ca="1" si="1393"/>
        <v>643874.77389344119</v>
      </c>
      <c r="BR962" s="381">
        <f t="shared" ca="1" si="1393"/>
        <v>606847.16073093843</v>
      </c>
      <c r="BS962" s="381">
        <f t="shared" ca="1" si="1393"/>
        <v>570128.11101145647</v>
      </c>
      <c r="BT962" s="381">
        <f t="shared" ca="1" si="1393"/>
        <v>533715.0533729702</v>
      </c>
      <c r="BU962" s="381">
        <f t="shared" ca="1" si="1393"/>
        <v>497605.43788147136</v>
      </c>
      <c r="BV962" s="381">
        <f t="shared" ca="1" si="1393"/>
        <v>461796.73585240159</v>
      </c>
      <c r="BW962" s="381">
        <f t="shared" ca="1" si="1393"/>
        <v>426286.43967357406</v>
      </c>
      <c r="BX962" s="381">
        <f t="shared" ca="1" si="1393"/>
        <v>391072.06262957014</v>
      </c>
      <c r="BY962" s="381">
        <f t="shared" ca="1" si="1393"/>
        <v>356151.13872759964</v>
      </c>
      <c r="BZ962" s="381">
        <f t="shared" ca="1" si="1393"/>
        <v>321521.22252481221</v>
      </c>
      <c r="CA962" s="381">
        <f t="shared" ca="1" si="1393"/>
        <v>287179.88895704795</v>
      </c>
      <c r="CB962" s="381">
        <f t="shared" ca="1" si="1393"/>
        <v>253124.73316901503</v>
      </c>
      <c r="CC962" s="381">
        <f t="shared" ca="1" si="1393"/>
        <v>219353.37034588249</v>
      </c>
      <c r="CD962" s="381">
        <f t="shared" ca="1" si="1393"/>
        <v>185863.43554627604</v>
      </c>
      <c r="CE962" s="381">
        <f t="shared" ref="CE962:CL962" ca="1" si="1394">SUM(CE960:CE961,CE957:CE958)</f>
        <v>152652.58353666624</v>
      </c>
      <c r="CF962" s="381">
        <f t="shared" ca="1" si="1394"/>
        <v>119718.48862713657</v>
      </c>
      <c r="CG962" s="381">
        <f t="shared" ca="1" si="1394"/>
        <v>87058.844508519629</v>
      </c>
      <c r="CH962" s="381">
        <f t="shared" ca="1" si="1394"/>
        <v>54671.364090891206</v>
      </c>
      <c r="CI962" s="381">
        <f t="shared" ca="1" si="1394"/>
        <v>22553.779343409697</v>
      </c>
      <c r="CJ962" s="381">
        <f t="shared" ca="1" si="1394"/>
        <v>-9296.1588645095471</v>
      </c>
      <c r="CK962" s="381">
        <f t="shared" ca="1" si="1394"/>
        <v>-40880.680920696119</v>
      </c>
      <c r="CL962" s="381">
        <f t="shared" ca="1" si="1394"/>
        <v>-72201.998626414454</v>
      </c>
      <c r="CM962" s="272"/>
      <c r="CN962" s="382"/>
      <c r="CO962" s="381">
        <f t="shared" ref="CO962:DL962" ca="1" si="1395">SUM(CO960:CO961,CO957:CO958)</f>
        <v>-43957.943615004799</v>
      </c>
      <c r="CP962" s="381">
        <f t="shared" ca="1" si="1395"/>
        <v>-45056.892205379918</v>
      </c>
      <c r="CQ962" s="381">
        <f t="shared" ca="1" si="1395"/>
        <v>-46183.314510514414</v>
      </c>
      <c r="CR962" s="381">
        <f t="shared" ca="1" si="1395"/>
        <v>-47337.897373277272</v>
      </c>
      <c r="CS962" s="381">
        <f t="shared" ca="1" si="1395"/>
        <v>-48521.344807609203</v>
      </c>
      <c r="CT962" s="381">
        <f t="shared" ca="1" si="1395"/>
        <v>-49734.378427799435</v>
      </c>
      <c r="CU962" s="381">
        <f t="shared" ca="1" si="1395"/>
        <v>-50977.737888494419</v>
      </c>
      <c r="CV962" s="381">
        <f t="shared" ca="1" si="1395"/>
        <v>-52252.18133570678</v>
      </c>
      <c r="CW962" s="381">
        <f t="shared" ca="1" si="1395"/>
        <v>-53558.485869099452</v>
      </c>
      <c r="CX962" s="381">
        <f t="shared" ca="1" si="1395"/>
        <v>-54897.448015826936</v>
      </c>
      <c r="CY962" s="381">
        <f t="shared" ca="1" si="1395"/>
        <v>-55354.926749292157</v>
      </c>
      <c r="CZ962" s="381">
        <f t="shared" ca="1" si="1395"/>
        <v>-56738.799918024459</v>
      </c>
      <c r="DA962" s="381">
        <f t="shared" ca="1" si="1395"/>
        <v>-58157.26991597507</v>
      </c>
      <c r="DB962" s="381">
        <f t="shared" ca="1" si="1395"/>
        <v>-59611.201663874446</v>
      </c>
      <c r="DC962" s="381">
        <f t="shared" ca="1" si="1395"/>
        <v>-61101.481705471306</v>
      </c>
      <c r="DD962" s="381">
        <f t="shared" ca="1" si="1395"/>
        <v>-62629.018748108087</v>
      </c>
      <c r="DE962" s="381">
        <f t="shared" ca="1" si="1395"/>
        <v>-64194.744216810788</v>
      </c>
      <c r="DF962" s="381">
        <f t="shared" ca="1" si="1395"/>
        <v>-65799.612822231051</v>
      </c>
      <c r="DG962" s="381">
        <f t="shared" ca="1" si="1395"/>
        <v>-67444.603142786829</v>
      </c>
      <c r="DH962" s="381">
        <f t="shared" ca="1" si="1395"/>
        <v>-69130.718221356496</v>
      </c>
      <c r="DI962" s="381">
        <f t="shared" ca="1" si="1395"/>
        <v>-70858.986176890408</v>
      </c>
      <c r="DJ962" s="381">
        <f t="shared" ca="1" si="1395"/>
        <v>-72630.460831312666</v>
      </c>
      <c r="DK962" s="381">
        <f t="shared" ca="1" si="1395"/>
        <v>-74446.222352095487</v>
      </c>
      <c r="DL962" s="381">
        <f t="shared" ca="1" si="1395"/>
        <v>-76307.377910897878</v>
      </c>
    </row>
    <row r="963" spans="1:116" x14ac:dyDescent="0.4">
      <c r="A963" s="99"/>
      <c r="B963" s="57" t="s">
        <v>244</v>
      </c>
      <c r="C963" s="57"/>
      <c r="D963" t="s">
        <v>851</v>
      </c>
      <c r="E963" t="str">
        <f t="shared" si="1392"/>
        <v>963 LAMORT-PV</v>
      </c>
      <c r="G963" s="125"/>
      <c r="R963"/>
      <c r="S963" s="62"/>
      <c r="T963" s="62"/>
      <c r="U963" s="62"/>
      <c r="V963" s="62"/>
      <c r="W963" s="62"/>
      <c r="X963" s="62"/>
      <c r="Y963" s="62"/>
      <c r="Z963" s="62"/>
      <c r="AA963" s="62"/>
      <c r="AB963" s="62"/>
      <c r="AC963" s="62"/>
      <c r="AD963" s="62"/>
      <c r="AE963" s="62"/>
      <c r="AF963" s="62"/>
      <c r="AG963" s="62"/>
      <c r="AH963" s="62"/>
      <c r="AI963" s="62"/>
      <c r="AJ963" s="62"/>
      <c r="AK963" s="62"/>
      <c r="AL963" s="62"/>
      <c r="AM963" s="62"/>
      <c r="AN963" s="62"/>
      <c r="AO963" s="62"/>
      <c r="AP963" s="62"/>
      <c r="AQ963" s="62"/>
      <c r="AR963" s="62"/>
      <c r="AS963" s="62"/>
      <c r="AT963" s="62"/>
      <c r="AU963" s="62"/>
      <c r="AV963" s="62"/>
      <c r="AW963" s="62"/>
      <c r="AX963" s="62"/>
      <c r="AY963" s="62"/>
      <c r="AZ963" s="62"/>
      <c r="BA963" s="62"/>
      <c r="BB963" s="62"/>
      <c r="BC963" s="62"/>
      <c r="BD963" s="62"/>
      <c r="BE963" s="62"/>
      <c r="BF963" s="62"/>
      <c r="BG963" s="62"/>
      <c r="BH963" s="62"/>
      <c r="BI963" s="62"/>
      <c r="BJ963" s="62"/>
      <c r="BK963" s="62"/>
      <c r="BL963" s="62"/>
      <c r="BM963" s="62"/>
      <c r="BN963" s="62"/>
      <c r="BO963" s="62"/>
      <c r="BP963" s="62"/>
      <c r="BQ963" s="62"/>
      <c r="BR963" s="62"/>
      <c r="BS963" s="62"/>
      <c r="BT963" s="62"/>
      <c r="BU963" s="62"/>
      <c r="BV963" s="62"/>
      <c r="BW963" s="62"/>
      <c r="BX963" s="62"/>
      <c r="BY963" s="62"/>
      <c r="BZ963" s="62"/>
      <c r="CA963" s="62"/>
      <c r="CB963" s="62"/>
      <c r="CC963" s="62"/>
      <c r="CD963" s="62"/>
      <c r="CE963" s="62"/>
      <c r="CF963" s="62"/>
      <c r="CG963" s="62"/>
      <c r="CH963" s="62"/>
      <c r="CI963" s="62"/>
      <c r="CJ963" s="62"/>
      <c r="CK963" s="62"/>
      <c r="CL963" s="62"/>
      <c r="CO963" s="62"/>
      <c r="CP963" s="62"/>
      <c r="CQ963" s="62"/>
      <c r="CR963" s="62"/>
      <c r="CS963" s="62"/>
      <c r="CT963" s="62"/>
      <c r="CU963" s="62"/>
      <c r="CV963" s="62"/>
      <c r="CW963" s="62"/>
      <c r="CX963" s="62"/>
      <c r="CY963" s="62"/>
      <c r="CZ963" s="62"/>
      <c r="DA963" s="62"/>
      <c r="DB963" s="62"/>
      <c r="DC963" s="62"/>
      <c r="DD963" s="62"/>
      <c r="DE963" s="62"/>
      <c r="DF963" s="62"/>
      <c r="DG963" s="62"/>
      <c r="DH963" s="62"/>
      <c r="DI963" s="62"/>
      <c r="DJ963" s="62"/>
      <c r="DK963" s="62"/>
      <c r="DL963" s="62"/>
    </row>
    <row r="964" spans="1:116" x14ac:dyDescent="0.4">
      <c r="A964" s="99"/>
      <c r="B964" s="57"/>
      <c r="C964" t="s">
        <v>198</v>
      </c>
      <c r="D964" t="s">
        <v>851</v>
      </c>
      <c r="E964" t="str">
        <f t="shared" si="1392"/>
        <v>964 LAMORT-PV</v>
      </c>
      <c r="G964" s="126" t="str">
        <f>"Interest income - "&amp;SUBSTITUTE(G948,":","")</f>
        <v>Interest income - Volume driven amortizing loan - no defaults</v>
      </c>
      <c r="I964" s="93"/>
      <c r="J964" s="93"/>
      <c r="K964" s="28">
        <f t="shared" ref="K964:P964" ca="1" si="1396">SUMIF($3:$3,K$2,964:964)</f>
        <v>212657.08488857304</v>
      </c>
      <c r="L964" s="28">
        <f t="shared" ca="1" si="1396"/>
        <v>258407.3863507738</v>
      </c>
      <c r="M964" s="28">
        <f t="shared" ca="1" si="1396"/>
        <v>202195.34973905084</v>
      </c>
      <c r="N964" s="28">
        <f t="shared" ca="1" si="1396"/>
        <v>151353.90249756069</v>
      </c>
      <c r="O964" s="28">
        <f t="shared" ca="1" si="1396"/>
        <v>105369.92978609759</v>
      </c>
      <c r="P964" s="28">
        <f t="shared" ca="1" si="1396"/>
        <v>63779.340590537104</v>
      </c>
      <c r="R964" s="27"/>
      <c r="S964" s="93">
        <f t="shared" ref="S964:CD964" ca="1" si="1397">SUM(S957:S958,S960)*$H951/12</f>
        <v>4166.666666666667</v>
      </c>
      <c r="T964" s="93">
        <f t="shared" ca="1" si="1397"/>
        <v>7932.2949143194055</v>
      </c>
      <c r="U964" s="93">
        <f t="shared" ca="1" si="1397"/>
        <v>11300.226729783331</v>
      </c>
      <c r="V964" s="93">
        <f t="shared" ca="1" si="1397"/>
        <v>14273.776249993351</v>
      </c>
      <c r="W964" s="93">
        <f t="shared" ca="1" si="1397"/>
        <v>16856.229994076577</v>
      </c>
      <c r="X964" s="93">
        <f t="shared" ca="1" si="1397"/>
        <v>19050.847093500739</v>
      </c>
      <c r="Y964" s="93">
        <f t="shared" ca="1" si="1397"/>
        <v>20860.859520304661</v>
      </c>
      <c r="Z964" s="93">
        <f t="shared" ca="1" si="1397"/>
        <v>22289.472313426839</v>
      </c>
      <c r="AA964" s="93">
        <f t="shared" ca="1" si="1397"/>
        <v>23339.86380314796</v>
      </c>
      <c r="AB964" s="93">
        <f t="shared" ca="1" si="1397"/>
        <v>24015.185833663036</v>
      </c>
      <c r="AC964" s="93">
        <f t="shared" ca="1" si="1397"/>
        <v>24318.56398379878</v>
      </c>
      <c r="AD964" s="93">
        <f t="shared" ca="1" si="1397"/>
        <v>24253.097785891689</v>
      </c>
      <c r="AE964" s="93">
        <f t="shared" ca="1" si="1397"/>
        <v>23821.860942842108</v>
      </c>
      <c r="AF964" s="93">
        <f t="shared" ca="1" si="1397"/>
        <v>23394.217740151278</v>
      </c>
      <c r="AG964" s="93">
        <f t="shared" ca="1" si="1397"/>
        <v>22970.138230816203</v>
      </c>
      <c r="AH964" s="93">
        <f t="shared" ca="1" si="1397"/>
        <v>22549.592717392257</v>
      </c>
      <c r="AI964" s="93">
        <f t="shared" ca="1" si="1397"/>
        <v>22132.551749913513</v>
      </c>
      <c r="AJ964" s="93">
        <f t="shared" ca="1" si="1397"/>
        <v>21718.986123830422</v>
      </c>
      <c r="AK964" s="93">
        <f t="shared" ca="1" si="1397"/>
        <v>21308.866877964691</v>
      </c>
      <c r="AL964" s="93">
        <f t="shared" ca="1" si="1397"/>
        <v>20902.165292481171</v>
      </c>
      <c r="AM964" s="93">
        <f t="shared" ca="1" si="1397"/>
        <v>20498.852886876684</v>
      </c>
      <c r="AN964" s="93">
        <f t="shared" ca="1" si="1397"/>
        <v>20098.901417985569</v>
      </c>
      <c r="AO964" s="93">
        <f t="shared" ca="1" si="1397"/>
        <v>19702.282878001872</v>
      </c>
      <c r="AP964" s="93">
        <f t="shared" ca="1" si="1397"/>
        <v>19308.969492518048</v>
      </c>
      <c r="AQ964" s="93">
        <f t="shared" ca="1" si="1397"/>
        <v>18918.93371857992</v>
      </c>
      <c r="AR964" s="93">
        <f t="shared" ca="1" si="1397"/>
        <v>18532.148242757939</v>
      </c>
      <c r="AS964" s="93">
        <f t="shared" ca="1" si="1397"/>
        <v>18148.585979234478</v>
      </c>
      <c r="AT964" s="93">
        <f t="shared" ca="1" si="1397"/>
        <v>17768.220067907048</v>
      </c>
      <c r="AU964" s="93">
        <f t="shared" ca="1" si="1397"/>
        <v>17391.02387250734</v>
      </c>
      <c r="AV964" s="93">
        <f t="shared" ca="1" si="1397"/>
        <v>17016.970978735964</v>
      </c>
      <c r="AW964" s="93">
        <f t="shared" ca="1" si="1397"/>
        <v>16646.035192412688</v>
      </c>
      <c r="AX964" s="93">
        <f t="shared" ca="1" si="1397"/>
        <v>16278.190537642104</v>
      </c>
      <c r="AY964" s="93">
        <f t="shared" ca="1" si="1397"/>
        <v>15913.411254994608</v>
      </c>
      <c r="AZ964" s="93">
        <f t="shared" ca="1" si="1397"/>
        <v>15551.671799702506</v>
      </c>
      <c r="BA964" s="93">
        <f t="shared" ca="1" si="1397"/>
        <v>15192.946839871174</v>
      </c>
      <c r="BB964" s="93">
        <f t="shared" ca="1" si="1397"/>
        <v>14837.211254705102</v>
      </c>
      <c r="BC964" s="93">
        <f t="shared" ca="1" si="1397"/>
        <v>14484.440132748749</v>
      </c>
      <c r="BD964" s="93">
        <f t="shared" ca="1" si="1397"/>
        <v>14134.608770142027</v>
      </c>
      <c r="BE964" s="93">
        <f t="shared" ca="1" si="1397"/>
        <v>13787.692668890368</v>
      </c>
      <c r="BF964" s="93">
        <f t="shared" ca="1" si="1397"/>
        <v>13443.667535149134</v>
      </c>
      <c r="BG964" s="93">
        <f t="shared" ca="1" si="1397"/>
        <v>13102.509277522413</v>
      </c>
      <c r="BH964" s="93">
        <f t="shared" ca="1" si="1397"/>
        <v>12764.194005375915</v>
      </c>
      <c r="BI964" s="93">
        <f t="shared" ca="1" si="1397"/>
        <v>12428.69802716397</v>
      </c>
      <c r="BJ964" s="93">
        <f t="shared" ca="1" si="1397"/>
        <v>12095.997848770457</v>
      </c>
      <c r="BK964" s="93">
        <f t="shared" ca="1" si="1397"/>
        <v>11766.070171863556</v>
      </c>
      <c r="BL964" s="93">
        <f t="shared" ca="1" si="1397"/>
        <v>11438.891892264217</v>
      </c>
      <c r="BM964" s="93">
        <f t="shared" ca="1" si="1397"/>
        <v>11114.440098328203</v>
      </c>
      <c r="BN964" s="93">
        <f t="shared" ca="1" si="1397"/>
        <v>10792.692069341654</v>
      </c>
      <c r="BO964" s="93">
        <f t="shared" ca="1" si="1397"/>
        <v>10473.625273929994</v>
      </c>
      <c r="BP964" s="93">
        <f t="shared" ca="1" si="1397"/>
        <v>10157.217368480098</v>
      </c>
      <c r="BQ964" s="93">
        <f t="shared" ca="1" si="1397"/>
        <v>9843.4461955756178</v>
      </c>
      <c r="BR964" s="93">
        <f t="shared" ca="1" si="1397"/>
        <v>9532.289782445343</v>
      </c>
      <c r="BS964" s="93">
        <f t="shared" ca="1" si="1397"/>
        <v>9223.7263394244874</v>
      </c>
      <c r="BT964" s="93">
        <f t="shared" ca="1" si="1397"/>
        <v>8917.7342584288035</v>
      </c>
      <c r="BU964" s="93">
        <f t="shared" ca="1" si="1397"/>
        <v>8614.2921114414185</v>
      </c>
      <c r="BV964" s="93">
        <f t="shared" ca="1" si="1397"/>
        <v>8313.378649012262</v>
      </c>
      <c r="BW964" s="93">
        <f t="shared" ca="1" si="1397"/>
        <v>8014.9727987700135</v>
      </c>
      <c r="BX964" s="93">
        <f t="shared" ca="1" si="1397"/>
        <v>7719.0536639464508</v>
      </c>
      <c r="BY964" s="93">
        <f t="shared" ca="1" si="1397"/>
        <v>7425.6005219130848</v>
      </c>
      <c r="BZ964" s="93">
        <f t="shared" ca="1" si="1397"/>
        <v>7134.5928227299983</v>
      </c>
      <c r="CA964" s="93">
        <f t="shared" ca="1" si="1397"/>
        <v>6846.0101877067691</v>
      </c>
      <c r="CB964" s="93">
        <f t="shared" ca="1" si="1397"/>
        <v>6559.8324079753993</v>
      </c>
      <c r="CC964" s="93">
        <f t="shared" ca="1" si="1397"/>
        <v>6276.0394430751257</v>
      </c>
      <c r="CD964" s="93">
        <f t="shared" ca="1" si="1397"/>
        <v>5994.6114195490218</v>
      </c>
      <c r="CE964" s="93">
        <f t="shared" ref="CE964:CL964" ca="1" si="1398">SUM(CE957:CE958,CE960)*$H951/12</f>
        <v>5715.5286295523001</v>
      </c>
      <c r="CF964" s="93">
        <f t="shared" ca="1" si="1398"/>
        <v>5438.7715294722193</v>
      </c>
      <c r="CG964" s="93">
        <f t="shared" ca="1" si="1398"/>
        <v>5164.3207385594715</v>
      </c>
      <c r="CH964" s="93">
        <f t="shared" ca="1" si="1398"/>
        <v>4892.1570375709971</v>
      </c>
      <c r="CI964" s="93">
        <f t="shared" ca="1" si="1398"/>
        <v>4622.2613674240938</v>
      </c>
      <c r="CJ964" s="93">
        <f t="shared" ca="1" si="1398"/>
        <v>4354.6148278617475</v>
      </c>
      <c r="CK964" s="93">
        <f t="shared" ca="1" si="1398"/>
        <v>4089.1986761290877</v>
      </c>
      <c r="CL964" s="93">
        <f t="shared" ca="1" si="1398"/>
        <v>3825.9943256608658</v>
      </c>
      <c r="CN964" s="93"/>
      <c r="CO964" s="93">
        <f t="shared" ref="CO964:CX964" ca="1" si="1399">SUM(CO957:CO958,CO960)*$H951/CO$5</f>
        <v>0</v>
      </c>
      <c r="CP964" s="93">
        <f t="shared" ca="1" si="1399"/>
        <v>-1098.9485903751199</v>
      </c>
      <c r="CQ964" s="93">
        <f t="shared" ca="1" si="1399"/>
        <v>-1126.4223051344979</v>
      </c>
      <c r="CR964" s="93">
        <f t="shared" ca="1" si="1399"/>
        <v>-1154.5828627628605</v>
      </c>
      <c r="CS964" s="93">
        <f t="shared" ca="1" si="1399"/>
        <v>-1183.4474343319318</v>
      </c>
      <c r="CT964" s="93">
        <f t="shared" ca="1" si="1399"/>
        <v>-1213.0336201902301</v>
      </c>
      <c r="CU964" s="93">
        <f t="shared" ca="1" si="1399"/>
        <v>-1243.359460694986</v>
      </c>
      <c r="CV964" s="93">
        <f t="shared" ca="1" si="1399"/>
        <v>-1274.4434472123605</v>
      </c>
      <c r="CW964" s="93">
        <f t="shared" ca="1" si="1399"/>
        <v>-1306.3045333926696</v>
      </c>
      <c r="CX964" s="93">
        <f t="shared" ca="1" si="1399"/>
        <v>-1338.9621467274865</v>
      </c>
      <c r="CY964" s="93">
        <f ca="1">SUM(CY957:CY958,CY960)*$H951/CL$5</f>
        <v>-457.47873346522448</v>
      </c>
      <c r="CZ964" s="93">
        <f t="shared" ref="CZ964:DL964" ca="1" si="1400">SUM(CZ957:CZ958,CZ960)*$H951/CZ$5</f>
        <v>-1383.8731687323041</v>
      </c>
      <c r="DA964" s="93">
        <f t="shared" ca="1" si="1400"/>
        <v>-1418.4699979506115</v>
      </c>
      <c r="DB964" s="93">
        <f t="shared" ca="1" si="1400"/>
        <v>-1453.9317478993769</v>
      </c>
      <c r="DC964" s="93">
        <f t="shared" ca="1" si="1400"/>
        <v>-1490.2800415968613</v>
      </c>
      <c r="DD964" s="93">
        <f t="shared" ca="1" si="1400"/>
        <v>-1527.5370426367826</v>
      </c>
      <c r="DE964" s="93">
        <f t="shared" ca="1" si="1400"/>
        <v>-1565.7254687027023</v>
      </c>
      <c r="DF964" s="93">
        <f t="shared" ca="1" si="1400"/>
        <v>-1604.8686054202699</v>
      </c>
      <c r="DG964" s="93">
        <f t="shared" ca="1" si="1400"/>
        <v>-1644.9903205557764</v>
      </c>
      <c r="DH964" s="93">
        <f t="shared" ca="1" si="1400"/>
        <v>-1686.1150785696709</v>
      </c>
      <c r="DI964" s="93">
        <f t="shared" ca="1" si="1400"/>
        <v>-1728.2679555339125</v>
      </c>
      <c r="DJ964" s="93">
        <f t="shared" ca="1" si="1400"/>
        <v>-1771.4746544222603</v>
      </c>
      <c r="DK964" s="93">
        <f t="shared" ca="1" si="1400"/>
        <v>-1815.7615207828167</v>
      </c>
      <c r="DL964" s="93">
        <f t="shared" ca="1" si="1400"/>
        <v>-1861.1555588023873</v>
      </c>
    </row>
    <row r="965" spans="1:116" x14ac:dyDescent="0.4">
      <c r="A965" s="99"/>
      <c r="B965" s="57"/>
      <c r="C965" s="57"/>
      <c r="D965" t="s">
        <v>851</v>
      </c>
      <c r="E965" t="str">
        <f t="shared" si="1392"/>
        <v>965 LAMORT-PV</v>
      </c>
      <c r="G965" s="125"/>
      <c r="R965"/>
      <c r="S965" s="1"/>
      <c r="T965" s="1"/>
      <c r="U965" s="1"/>
      <c r="V965" s="1"/>
      <c r="W965" s="1"/>
      <c r="X965" s="1"/>
      <c r="Y965" s="1"/>
      <c r="Z965" s="1"/>
      <c r="AA965" s="1"/>
      <c r="AB965" s="1"/>
      <c r="AC965" s="1"/>
      <c r="AD965" s="1"/>
      <c r="AE965" s="1"/>
      <c r="AF965" s="1"/>
      <c r="AG965" s="1"/>
      <c r="AH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c r="BP965" s="1"/>
      <c r="BQ965" s="1"/>
      <c r="BR965" s="1"/>
      <c r="BS965" s="1"/>
      <c r="BT965" s="1"/>
      <c r="BU965" s="1"/>
      <c r="BV965" s="1"/>
      <c r="BW965" s="1"/>
      <c r="BX965" s="1"/>
      <c r="BY965" s="1"/>
      <c r="BZ965" s="1"/>
      <c r="CA965" s="1"/>
      <c r="CB965" s="1"/>
      <c r="CC965" s="1"/>
      <c r="CD965" s="1"/>
      <c r="CE965" s="1"/>
      <c r="CF965" s="1"/>
      <c r="CG965" s="1"/>
      <c r="CH965" s="1"/>
      <c r="CI965" s="1"/>
      <c r="CJ965" s="1"/>
      <c r="CK965" s="1"/>
      <c r="CL965" s="1"/>
      <c r="CO965" s="1"/>
      <c r="CP965" s="1"/>
      <c r="CQ965" s="1"/>
      <c r="CR965" s="1"/>
      <c r="CS965" s="1"/>
      <c r="CT965" s="1"/>
      <c r="CU965" s="1"/>
      <c r="CV965" s="1"/>
      <c r="CW965" s="1"/>
      <c r="CX965" s="1"/>
      <c r="CY965" s="1"/>
      <c r="CZ965" s="1"/>
      <c r="DA965" s="1"/>
      <c r="DB965" s="1"/>
      <c r="DC965" s="1"/>
      <c r="DD965" s="1"/>
      <c r="DE965" s="1"/>
      <c r="DF965" s="1"/>
      <c r="DG965" s="1"/>
      <c r="DH965" s="1"/>
      <c r="DI965" s="1"/>
      <c r="DJ965" s="1"/>
      <c r="DK965" s="1"/>
      <c r="DL965" s="1"/>
    </row>
    <row r="966" spans="1:116" x14ac:dyDescent="0.4">
      <c r="A966" s="99"/>
      <c r="B966" s="57"/>
      <c r="C966" s="57"/>
      <c r="D966" t="s">
        <v>851</v>
      </c>
      <c r="E966" t="str">
        <f>ROW()&amp;" "&amp;D966</f>
        <v>966 LAMORT-PV</v>
      </c>
      <c r="G966" s="95" t="s">
        <v>309</v>
      </c>
      <c r="R966"/>
      <c r="S966" s="1"/>
      <c r="T966" s="1"/>
      <c r="U966" s="1"/>
      <c r="V966" s="1"/>
      <c r="W966" s="1"/>
      <c r="X966" s="1"/>
      <c r="Y966" s="1"/>
      <c r="Z966" s="1"/>
      <c r="AA966" s="1"/>
      <c r="AB966" s="1"/>
      <c r="AC966" s="1"/>
      <c r="AD966" s="1"/>
      <c r="AE966" s="1"/>
      <c r="AF966" s="1"/>
      <c r="AG966" s="1"/>
      <c r="AH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c r="BP966" s="1"/>
      <c r="BQ966" s="1"/>
      <c r="BR966" s="1"/>
      <c r="BS966" s="1"/>
      <c r="BT966" s="1"/>
      <c r="BU966" s="1"/>
      <c r="BV966" s="1"/>
      <c r="BW966" s="1"/>
      <c r="BX966" s="1"/>
      <c r="BY966" s="1"/>
      <c r="BZ966" s="1"/>
      <c r="CA966" s="1"/>
      <c r="CB966" s="1"/>
      <c r="CC966" s="1"/>
      <c r="CD966" s="1"/>
      <c r="CE966" s="1"/>
      <c r="CF966" s="1"/>
      <c r="CG966" s="1"/>
      <c r="CH966" s="1"/>
      <c r="CI966" s="1"/>
      <c r="CJ966" s="1"/>
      <c r="CK966" s="1"/>
      <c r="CL966" s="1"/>
      <c r="CO966" s="1"/>
      <c r="CP966" s="1"/>
      <c r="CQ966" s="1"/>
      <c r="CR966" s="1"/>
      <c r="CS966" s="1"/>
      <c r="CT966" s="1"/>
      <c r="CU966" s="1"/>
      <c r="CV966" s="1"/>
      <c r="CW966" s="1"/>
      <c r="CX966" s="1"/>
      <c r="CY966" s="1"/>
      <c r="CZ966" s="1"/>
      <c r="DA966" s="1"/>
      <c r="DB966" s="1"/>
      <c r="DC966" s="1"/>
      <c r="DD966" s="1"/>
      <c r="DE966" s="1"/>
      <c r="DF966" s="1"/>
      <c r="DG966" s="1"/>
      <c r="DH966" s="1"/>
      <c r="DI966" s="1"/>
      <c r="DJ966" s="1"/>
      <c r="DK966" s="1"/>
      <c r="DL966" s="1"/>
    </row>
    <row r="967" spans="1:116" x14ac:dyDescent="0.4">
      <c r="A967" s="99"/>
      <c r="B967" s="57"/>
      <c r="C967" t="s">
        <v>235</v>
      </c>
      <c r="D967" t="s">
        <v>851</v>
      </c>
      <c r="E967" t="str">
        <f>ROW()&amp;" "&amp;D967</f>
        <v>967 LAMORT-PV</v>
      </c>
      <c r="G967" s="158" t="str">
        <f>G958</f>
        <v>New loans originated - Volume driven amortizing loan - no defaults</v>
      </c>
      <c r="K967" s="53">
        <f ca="1">SUMIF($3:$3,K$2,967:967)</f>
        <v>-6000000</v>
      </c>
      <c r="L967" s="53">
        <f ca="1">SUMIF($3:$3,L$2,967:967)</f>
        <v>-6000000</v>
      </c>
      <c r="M967" s="53">
        <f ca="1">SUMIF($3:$3,M$2,967:967)</f>
        <v>-6000000</v>
      </c>
      <c r="N967" s="53">
        <f ca="1">SUMIF($3:$3,N$2,967:967)</f>
        <v>-6000000</v>
      </c>
      <c r="O967" s="53">
        <f ca="1">SUMIF($3:$3,O$2,967:967)</f>
        <v>-6000000</v>
      </c>
      <c r="P967" s="53">
        <f ca="1">SUMIF($3:$3,P$2,967:967)</f>
        <v>-6000000</v>
      </c>
      <c r="R967"/>
      <c r="S967" s="62">
        <f t="shared" ref="S967:CD967" ca="1" si="1401">-S958</f>
        <v>-500000</v>
      </c>
      <c r="T967" s="62">
        <f t="shared" ca="1" si="1401"/>
        <v>-500000</v>
      </c>
      <c r="U967" s="62">
        <f t="shared" ca="1" si="1401"/>
        <v>-500000</v>
      </c>
      <c r="V967" s="62">
        <f t="shared" ca="1" si="1401"/>
        <v>-500000</v>
      </c>
      <c r="W967" s="62">
        <f t="shared" ca="1" si="1401"/>
        <v>-500000</v>
      </c>
      <c r="X967" s="62">
        <f t="shared" ca="1" si="1401"/>
        <v>-500000</v>
      </c>
      <c r="Y967" s="62">
        <f t="shared" ca="1" si="1401"/>
        <v>-500000</v>
      </c>
      <c r="Z967" s="62">
        <f t="shared" ca="1" si="1401"/>
        <v>-500000</v>
      </c>
      <c r="AA967" s="62">
        <f t="shared" ca="1" si="1401"/>
        <v>-500000</v>
      </c>
      <c r="AB967" s="62">
        <f t="shared" ca="1" si="1401"/>
        <v>-500000</v>
      </c>
      <c r="AC967" s="62">
        <f t="shared" ca="1" si="1401"/>
        <v>-500000</v>
      </c>
      <c r="AD967" s="62">
        <f t="shared" ca="1" si="1401"/>
        <v>-500000</v>
      </c>
      <c r="AE967" s="62">
        <f t="shared" ca="1" si="1401"/>
        <v>-500000</v>
      </c>
      <c r="AF967" s="62">
        <f t="shared" ca="1" si="1401"/>
        <v>-500000</v>
      </c>
      <c r="AG967" s="62">
        <f t="shared" ca="1" si="1401"/>
        <v>-500000</v>
      </c>
      <c r="AH967" s="62">
        <f t="shared" ca="1" si="1401"/>
        <v>-500000</v>
      </c>
      <c r="AI967" s="62">
        <f t="shared" ca="1" si="1401"/>
        <v>-500000</v>
      </c>
      <c r="AJ967" s="62">
        <f t="shared" ca="1" si="1401"/>
        <v>-500000</v>
      </c>
      <c r="AK967" s="62">
        <f t="shared" ca="1" si="1401"/>
        <v>-500000</v>
      </c>
      <c r="AL967" s="62">
        <f t="shared" ca="1" si="1401"/>
        <v>-500000</v>
      </c>
      <c r="AM967" s="62">
        <f t="shared" ca="1" si="1401"/>
        <v>-500000</v>
      </c>
      <c r="AN967" s="62">
        <f t="shared" ca="1" si="1401"/>
        <v>-500000</v>
      </c>
      <c r="AO967" s="62">
        <f t="shared" ca="1" si="1401"/>
        <v>-500000</v>
      </c>
      <c r="AP967" s="62">
        <f t="shared" ca="1" si="1401"/>
        <v>-500000</v>
      </c>
      <c r="AQ967" s="62">
        <f t="shared" ca="1" si="1401"/>
        <v>-500000</v>
      </c>
      <c r="AR967" s="62">
        <f t="shared" ca="1" si="1401"/>
        <v>-500000</v>
      </c>
      <c r="AS967" s="62">
        <f t="shared" ca="1" si="1401"/>
        <v>-500000</v>
      </c>
      <c r="AT967" s="62">
        <f t="shared" ca="1" si="1401"/>
        <v>-500000</v>
      </c>
      <c r="AU967" s="62">
        <f t="shared" ca="1" si="1401"/>
        <v>-500000</v>
      </c>
      <c r="AV967" s="62">
        <f t="shared" ca="1" si="1401"/>
        <v>-500000</v>
      </c>
      <c r="AW967" s="62">
        <f t="shared" ca="1" si="1401"/>
        <v>-500000</v>
      </c>
      <c r="AX967" s="62">
        <f t="shared" ca="1" si="1401"/>
        <v>-500000</v>
      </c>
      <c r="AY967" s="62">
        <f t="shared" ca="1" si="1401"/>
        <v>-500000</v>
      </c>
      <c r="AZ967" s="62">
        <f t="shared" ca="1" si="1401"/>
        <v>-500000</v>
      </c>
      <c r="BA967" s="62">
        <f t="shared" ca="1" si="1401"/>
        <v>-500000</v>
      </c>
      <c r="BB967" s="62">
        <f t="shared" ca="1" si="1401"/>
        <v>-500000</v>
      </c>
      <c r="BC967" s="62">
        <f t="shared" ca="1" si="1401"/>
        <v>-500000</v>
      </c>
      <c r="BD967" s="62">
        <f t="shared" ca="1" si="1401"/>
        <v>-500000</v>
      </c>
      <c r="BE967" s="62">
        <f t="shared" ca="1" si="1401"/>
        <v>-500000</v>
      </c>
      <c r="BF967" s="62">
        <f t="shared" ca="1" si="1401"/>
        <v>-500000</v>
      </c>
      <c r="BG967" s="62">
        <f t="shared" ca="1" si="1401"/>
        <v>-500000</v>
      </c>
      <c r="BH967" s="62">
        <f t="shared" ca="1" si="1401"/>
        <v>-500000</v>
      </c>
      <c r="BI967" s="62">
        <f t="shared" ca="1" si="1401"/>
        <v>-500000</v>
      </c>
      <c r="BJ967" s="62">
        <f t="shared" ca="1" si="1401"/>
        <v>-500000</v>
      </c>
      <c r="BK967" s="62">
        <f t="shared" ca="1" si="1401"/>
        <v>-500000</v>
      </c>
      <c r="BL967" s="62">
        <f t="shared" ca="1" si="1401"/>
        <v>-500000</v>
      </c>
      <c r="BM967" s="62">
        <f t="shared" ca="1" si="1401"/>
        <v>-500000</v>
      </c>
      <c r="BN967" s="62">
        <f t="shared" ca="1" si="1401"/>
        <v>-500000</v>
      </c>
      <c r="BO967" s="62">
        <f t="shared" ca="1" si="1401"/>
        <v>-500000</v>
      </c>
      <c r="BP967" s="62">
        <f t="shared" ca="1" si="1401"/>
        <v>-500000</v>
      </c>
      <c r="BQ967" s="62">
        <f t="shared" ca="1" si="1401"/>
        <v>-500000</v>
      </c>
      <c r="BR967" s="62">
        <f t="shared" ca="1" si="1401"/>
        <v>-500000</v>
      </c>
      <c r="BS967" s="62">
        <f t="shared" ca="1" si="1401"/>
        <v>-500000</v>
      </c>
      <c r="BT967" s="62">
        <f t="shared" ca="1" si="1401"/>
        <v>-500000</v>
      </c>
      <c r="BU967" s="62">
        <f t="shared" ca="1" si="1401"/>
        <v>-500000</v>
      </c>
      <c r="BV967" s="62">
        <f t="shared" ca="1" si="1401"/>
        <v>-500000</v>
      </c>
      <c r="BW967" s="62">
        <f t="shared" ca="1" si="1401"/>
        <v>-500000</v>
      </c>
      <c r="BX967" s="62">
        <f t="shared" ca="1" si="1401"/>
        <v>-500000</v>
      </c>
      <c r="BY967" s="62">
        <f t="shared" ca="1" si="1401"/>
        <v>-500000</v>
      </c>
      <c r="BZ967" s="62">
        <f t="shared" ca="1" si="1401"/>
        <v>-500000</v>
      </c>
      <c r="CA967" s="62">
        <f t="shared" ca="1" si="1401"/>
        <v>-500000</v>
      </c>
      <c r="CB967" s="62">
        <f t="shared" ca="1" si="1401"/>
        <v>-500000</v>
      </c>
      <c r="CC967" s="62">
        <f t="shared" ca="1" si="1401"/>
        <v>-500000</v>
      </c>
      <c r="CD967" s="62">
        <f t="shared" ca="1" si="1401"/>
        <v>-500000</v>
      </c>
      <c r="CE967" s="62">
        <f t="shared" ref="CE967:CL967" ca="1" si="1402">-CE958</f>
        <v>-500000</v>
      </c>
      <c r="CF967" s="62">
        <f t="shared" ca="1" si="1402"/>
        <v>-500000</v>
      </c>
      <c r="CG967" s="62">
        <f t="shared" ca="1" si="1402"/>
        <v>-500000</v>
      </c>
      <c r="CH967" s="62">
        <f t="shared" ca="1" si="1402"/>
        <v>-500000</v>
      </c>
      <c r="CI967" s="62">
        <f t="shared" ca="1" si="1402"/>
        <v>-500000</v>
      </c>
      <c r="CJ967" s="62">
        <f t="shared" ca="1" si="1402"/>
        <v>-500000</v>
      </c>
      <c r="CK967" s="62">
        <f t="shared" ca="1" si="1402"/>
        <v>-500000</v>
      </c>
      <c r="CL967" s="62">
        <f t="shared" ca="1" si="1402"/>
        <v>-500000</v>
      </c>
      <c r="CO967" s="62">
        <f t="shared" ref="CO967:DL967" ca="1" si="1403">-CO958</f>
        <v>0</v>
      </c>
      <c r="CP967" s="62">
        <f t="shared" ca="1" si="1403"/>
        <v>0</v>
      </c>
      <c r="CQ967" s="62">
        <f t="shared" ca="1" si="1403"/>
        <v>0</v>
      </c>
      <c r="CR967" s="62">
        <f t="shared" ca="1" si="1403"/>
        <v>0</v>
      </c>
      <c r="CS967" s="62">
        <f t="shared" ca="1" si="1403"/>
        <v>0</v>
      </c>
      <c r="CT967" s="62">
        <f t="shared" ca="1" si="1403"/>
        <v>0</v>
      </c>
      <c r="CU967" s="62">
        <f t="shared" ca="1" si="1403"/>
        <v>0</v>
      </c>
      <c r="CV967" s="62">
        <f t="shared" ca="1" si="1403"/>
        <v>0</v>
      </c>
      <c r="CW967" s="62">
        <f t="shared" ca="1" si="1403"/>
        <v>0</v>
      </c>
      <c r="CX967" s="62">
        <f t="shared" ca="1" si="1403"/>
        <v>0</v>
      </c>
      <c r="CY967" s="62">
        <f t="shared" ca="1" si="1403"/>
        <v>0</v>
      </c>
      <c r="CZ967" s="62">
        <f t="shared" ca="1" si="1403"/>
        <v>0</v>
      </c>
      <c r="DA967" s="62">
        <f t="shared" ca="1" si="1403"/>
        <v>0</v>
      </c>
      <c r="DB967" s="62">
        <f t="shared" ca="1" si="1403"/>
        <v>0</v>
      </c>
      <c r="DC967" s="62">
        <f t="shared" ca="1" si="1403"/>
        <v>0</v>
      </c>
      <c r="DD967" s="62">
        <f t="shared" ca="1" si="1403"/>
        <v>0</v>
      </c>
      <c r="DE967" s="62">
        <f t="shared" ca="1" si="1403"/>
        <v>0</v>
      </c>
      <c r="DF967" s="62">
        <f t="shared" ca="1" si="1403"/>
        <v>0</v>
      </c>
      <c r="DG967" s="62">
        <f t="shared" ca="1" si="1403"/>
        <v>0</v>
      </c>
      <c r="DH967" s="62">
        <f t="shared" ca="1" si="1403"/>
        <v>0</v>
      </c>
      <c r="DI967" s="62">
        <f t="shared" ca="1" si="1403"/>
        <v>0</v>
      </c>
      <c r="DJ967" s="62">
        <f t="shared" ca="1" si="1403"/>
        <v>0</v>
      </c>
      <c r="DK967" s="62">
        <f t="shared" ca="1" si="1403"/>
        <v>0</v>
      </c>
      <c r="DL967" s="62">
        <f t="shared" ca="1" si="1403"/>
        <v>0</v>
      </c>
    </row>
    <row r="968" spans="1:116" x14ac:dyDescent="0.4">
      <c r="A968" s="99"/>
      <c r="B968" s="57"/>
      <c r="C968" t="s">
        <v>235</v>
      </c>
      <c r="D968" t="s">
        <v>851</v>
      </c>
      <c r="E968" t="str">
        <f>ROW()&amp;" "&amp;D968</f>
        <v>968 LAMORT-PV</v>
      </c>
      <c r="G968" s="158" t="str">
        <f>G960</f>
        <v>Prepayment - Volume driven amortizing loan - no defaults</v>
      </c>
      <c r="K968" s="53">
        <f>SUMIF($3:$3,K$2,968:968)</f>
        <v>0</v>
      </c>
      <c r="L968" s="53">
        <f>SUMIF($3:$3,L$2,968:968)</f>
        <v>0</v>
      </c>
      <c r="M968" s="53">
        <f>SUMIF($3:$3,M$2,968:968)</f>
        <v>0</v>
      </c>
      <c r="N968" s="53">
        <f>SUMIF($3:$3,N$2,968:968)</f>
        <v>0</v>
      </c>
      <c r="O968" s="53">
        <f>SUMIF($3:$3,O$2,968:968)</f>
        <v>0</v>
      </c>
      <c r="P968" s="53">
        <f>SUMIF($3:$3,P$2,968:968)</f>
        <v>0</v>
      </c>
      <c r="R968"/>
      <c r="S968" s="62">
        <f t="shared" ref="S968:CD968" si="1404">-S960</f>
        <v>0</v>
      </c>
      <c r="T968" s="62">
        <f t="shared" si="1404"/>
        <v>0</v>
      </c>
      <c r="U968" s="62">
        <f t="shared" si="1404"/>
        <v>0</v>
      </c>
      <c r="V968" s="62">
        <f t="shared" si="1404"/>
        <v>0</v>
      </c>
      <c r="W968" s="62">
        <f t="shared" si="1404"/>
        <v>0</v>
      </c>
      <c r="X968" s="62">
        <f t="shared" si="1404"/>
        <v>0</v>
      </c>
      <c r="Y968" s="62">
        <f t="shared" si="1404"/>
        <v>0</v>
      </c>
      <c r="Z968" s="62">
        <f t="shared" si="1404"/>
        <v>0</v>
      </c>
      <c r="AA968" s="62">
        <f t="shared" si="1404"/>
        <v>0</v>
      </c>
      <c r="AB968" s="62">
        <f t="shared" si="1404"/>
        <v>0</v>
      </c>
      <c r="AC968" s="62">
        <f t="shared" si="1404"/>
        <v>0</v>
      </c>
      <c r="AD968" s="62">
        <f t="shared" si="1404"/>
        <v>0</v>
      </c>
      <c r="AE968" s="62">
        <f t="shared" si="1404"/>
        <v>0</v>
      </c>
      <c r="AF968" s="62">
        <f t="shared" si="1404"/>
        <v>0</v>
      </c>
      <c r="AG968" s="62">
        <f t="shared" si="1404"/>
        <v>0</v>
      </c>
      <c r="AH968" s="62">
        <f t="shared" si="1404"/>
        <v>0</v>
      </c>
      <c r="AI968" s="62">
        <f t="shared" si="1404"/>
        <v>0</v>
      </c>
      <c r="AJ968" s="62">
        <f t="shared" si="1404"/>
        <v>0</v>
      </c>
      <c r="AK968" s="62">
        <f t="shared" si="1404"/>
        <v>0</v>
      </c>
      <c r="AL968" s="62">
        <f t="shared" si="1404"/>
        <v>0</v>
      </c>
      <c r="AM968" s="62">
        <f t="shared" si="1404"/>
        <v>0</v>
      </c>
      <c r="AN968" s="62">
        <f t="shared" si="1404"/>
        <v>0</v>
      </c>
      <c r="AO968" s="62">
        <f t="shared" si="1404"/>
        <v>0</v>
      </c>
      <c r="AP968" s="62">
        <f t="shared" si="1404"/>
        <v>0</v>
      </c>
      <c r="AQ968" s="62">
        <f t="shared" si="1404"/>
        <v>0</v>
      </c>
      <c r="AR968" s="62">
        <f t="shared" si="1404"/>
        <v>0</v>
      </c>
      <c r="AS968" s="62">
        <f t="shared" si="1404"/>
        <v>0</v>
      </c>
      <c r="AT968" s="62">
        <f t="shared" si="1404"/>
        <v>0</v>
      </c>
      <c r="AU968" s="62">
        <f t="shared" si="1404"/>
        <v>0</v>
      </c>
      <c r="AV968" s="62">
        <f t="shared" si="1404"/>
        <v>0</v>
      </c>
      <c r="AW968" s="62">
        <f t="shared" si="1404"/>
        <v>0</v>
      </c>
      <c r="AX968" s="62">
        <f t="shared" si="1404"/>
        <v>0</v>
      </c>
      <c r="AY968" s="62">
        <f t="shared" si="1404"/>
        <v>0</v>
      </c>
      <c r="AZ968" s="62">
        <f t="shared" si="1404"/>
        <v>0</v>
      </c>
      <c r="BA968" s="62">
        <f t="shared" si="1404"/>
        <v>0</v>
      </c>
      <c r="BB968" s="62">
        <f t="shared" si="1404"/>
        <v>0</v>
      </c>
      <c r="BC968" s="62">
        <f t="shared" si="1404"/>
        <v>0</v>
      </c>
      <c r="BD968" s="62">
        <f t="shared" si="1404"/>
        <v>0</v>
      </c>
      <c r="BE968" s="62">
        <f t="shared" si="1404"/>
        <v>0</v>
      </c>
      <c r="BF968" s="62">
        <f t="shared" si="1404"/>
        <v>0</v>
      </c>
      <c r="BG968" s="62">
        <f t="shared" si="1404"/>
        <v>0</v>
      </c>
      <c r="BH968" s="62">
        <f t="shared" si="1404"/>
        <v>0</v>
      </c>
      <c r="BI968" s="62">
        <f t="shared" si="1404"/>
        <v>0</v>
      </c>
      <c r="BJ968" s="62">
        <f t="shared" si="1404"/>
        <v>0</v>
      </c>
      <c r="BK968" s="62">
        <f t="shared" si="1404"/>
        <v>0</v>
      </c>
      <c r="BL968" s="62">
        <f t="shared" si="1404"/>
        <v>0</v>
      </c>
      <c r="BM968" s="62">
        <f t="shared" si="1404"/>
        <v>0</v>
      </c>
      <c r="BN968" s="62">
        <f t="shared" si="1404"/>
        <v>0</v>
      </c>
      <c r="BO968" s="62">
        <f t="shared" si="1404"/>
        <v>0</v>
      </c>
      <c r="BP968" s="62">
        <f t="shared" si="1404"/>
        <v>0</v>
      </c>
      <c r="BQ968" s="62">
        <f t="shared" si="1404"/>
        <v>0</v>
      </c>
      <c r="BR968" s="62">
        <f t="shared" si="1404"/>
        <v>0</v>
      </c>
      <c r="BS968" s="62">
        <f t="shared" si="1404"/>
        <v>0</v>
      </c>
      <c r="BT968" s="62">
        <f t="shared" si="1404"/>
        <v>0</v>
      </c>
      <c r="BU968" s="62">
        <f t="shared" si="1404"/>
        <v>0</v>
      </c>
      <c r="BV968" s="62">
        <f t="shared" si="1404"/>
        <v>0</v>
      </c>
      <c r="BW968" s="62">
        <f t="shared" si="1404"/>
        <v>0</v>
      </c>
      <c r="BX968" s="62">
        <f t="shared" si="1404"/>
        <v>0</v>
      </c>
      <c r="BY968" s="62">
        <f t="shared" si="1404"/>
        <v>0</v>
      </c>
      <c r="BZ968" s="62">
        <f t="shared" si="1404"/>
        <v>0</v>
      </c>
      <c r="CA968" s="62">
        <f t="shared" si="1404"/>
        <v>0</v>
      </c>
      <c r="CB968" s="62">
        <f t="shared" si="1404"/>
        <v>0</v>
      </c>
      <c r="CC968" s="62">
        <f t="shared" si="1404"/>
        <v>0</v>
      </c>
      <c r="CD968" s="62">
        <f t="shared" si="1404"/>
        <v>0</v>
      </c>
      <c r="CE968" s="62">
        <f t="shared" ref="CE968:CL968" si="1405">-CE960</f>
        <v>0</v>
      </c>
      <c r="CF968" s="62">
        <f t="shared" si="1405"/>
        <v>0</v>
      </c>
      <c r="CG968" s="62">
        <f t="shared" si="1405"/>
        <v>0</v>
      </c>
      <c r="CH968" s="62">
        <f t="shared" si="1405"/>
        <v>0</v>
      </c>
      <c r="CI968" s="62">
        <f t="shared" si="1405"/>
        <v>0</v>
      </c>
      <c r="CJ968" s="62">
        <f t="shared" si="1405"/>
        <v>0</v>
      </c>
      <c r="CK968" s="62">
        <f t="shared" si="1405"/>
        <v>0</v>
      </c>
      <c r="CL968" s="62">
        <f t="shared" si="1405"/>
        <v>0</v>
      </c>
      <c r="CO968" s="62">
        <f t="shared" ref="CO968:DL969" si="1406">-CO960</f>
        <v>0</v>
      </c>
      <c r="CP968" s="62">
        <f t="shared" si="1406"/>
        <v>0</v>
      </c>
      <c r="CQ968" s="62">
        <f t="shared" si="1406"/>
        <v>0</v>
      </c>
      <c r="CR968" s="62">
        <f t="shared" si="1406"/>
        <v>0</v>
      </c>
      <c r="CS968" s="62">
        <f t="shared" si="1406"/>
        <v>0</v>
      </c>
      <c r="CT968" s="62">
        <f t="shared" si="1406"/>
        <v>0</v>
      </c>
      <c r="CU968" s="62">
        <f t="shared" si="1406"/>
        <v>0</v>
      </c>
      <c r="CV968" s="62">
        <f t="shared" si="1406"/>
        <v>0</v>
      </c>
      <c r="CW968" s="62">
        <f t="shared" si="1406"/>
        <v>0</v>
      </c>
      <c r="CX968" s="62">
        <f t="shared" si="1406"/>
        <v>0</v>
      </c>
      <c r="CY968" s="62">
        <f t="shared" si="1406"/>
        <v>0</v>
      </c>
      <c r="CZ968" s="62">
        <f t="shared" si="1406"/>
        <v>0</v>
      </c>
      <c r="DA968" s="62">
        <f t="shared" si="1406"/>
        <v>0</v>
      </c>
      <c r="DB968" s="62">
        <f t="shared" si="1406"/>
        <v>0</v>
      </c>
      <c r="DC968" s="62">
        <f t="shared" si="1406"/>
        <v>0</v>
      </c>
      <c r="DD968" s="62">
        <f t="shared" si="1406"/>
        <v>0</v>
      </c>
      <c r="DE968" s="62">
        <f t="shared" si="1406"/>
        <v>0</v>
      </c>
      <c r="DF968" s="62">
        <f t="shared" si="1406"/>
        <v>0</v>
      </c>
      <c r="DG968" s="62">
        <f t="shared" si="1406"/>
        <v>0</v>
      </c>
      <c r="DH968" s="62">
        <f t="shared" si="1406"/>
        <v>0</v>
      </c>
      <c r="DI968" s="62">
        <f t="shared" si="1406"/>
        <v>0</v>
      </c>
      <c r="DJ968" s="62">
        <f t="shared" si="1406"/>
        <v>0</v>
      </c>
      <c r="DK968" s="62">
        <f t="shared" si="1406"/>
        <v>0</v>
      </c>
      <c r="DL968" s="62">
        <f t="shared" si="1406"/>
        <v>0</v>
      </c>
    </row>
    <row r="969" spans="1:116" x14ac:dyDescent="0.4">
      <c r="A969" s="99"/>
      <c r="B969" s="57"/>
      <c r="C969" t="s">
        <v>235</v>
      </c>
      <c r="D969" t="s">
        <v>851</v>
      </c>
      <c r="E969" t="str">
        <f>ROW()&amp;" "&amp;D969</f>
        <v>969 LAMORT-PV</v>
      </c>
      <c r="G969" s="158" t="str">
        <f>G961</f>
        <v>Principal payments - Volume driven amortizing loan - no defaults</v>
      </c>
      <c r="K969" s="53">
        <f ca="1">SUMIF($3:$3,K$2,969:969)</f>
        <v>3641376.6868589474</v>
      </c>
      <c r="L969" s="53">
        <f ca="1">SUMIF($3:$3,L$2,969:969)</f>
        <v>6588351.2669114629</v>
      </c>
      <c r="M969" s="53">
        <f ca="1">SUMIF($3:$3,M$2,969:969)</f>
        <v>6532139.230299741</v>
      </c>
      <c r="N969" s="53">
        <f ca="1">SUMIF($3:$3,N$2,969:969)</f>
        <v>6481297.7830582494</v>
      </c>
      <c r="O969" s="53">
        <f ca="1">SUMIF($3:$3,O$2,969:969)</f>
        <v>6435313.8103467869</v>
      </c>
      <c r="P969" s="53">
        <f ca="1">SUMIF($3:$3,P$2,969:969)</f>
        <v>6393723.2211512271</v>
      </c>
      <c r="R969"/>
      <c r="S969" s="62">
        <f t="shared" ref="S969:CD969" ca="1" si="1407">-S961</f>
        <v>48124.610281671463</v>
      </c>
      <c r="T969" s="62">
        <f t="shared" ca="1" si="1407"/>
        <v>95848.18214432901</v>
      </c>
      <c r="U969" s="62">
        <f t="shared" ca="1" si="1407"/>
        <v>143174.05757479771</v>
      </c>
      <c r="V969" s="62">
        <f t="shared" ca="1" si="1407"/>
        <v>190105.55071001255</v>
      </c>
      <c r="W969" s="62">
        <f t="shared" ca="1" si="1407"/>
        <v>236645.94806910056</v>
      </c>
      <c r="X969" s="62">
        <f t="shared" ca="1" si="1407"/>
        <v>282798.50878352951</v>
      </c>
      <c r="Y969" s="62">
        <f t="shared" ca="1" si="1407"/>
        <v>328566.46482533828</v>
      </c>
      <c r="Z969" s="62">
        <f t="shared" ca="1" si="1407"/>
        <v>373953.02123346523</v>
      </c>
      <c r="AA969" s="62">
        <f t="shared" ca="1" si="1407"/>
        <v>418961.35633819114</v>
      </c>
      <c r="AB969" s="62">
        <f t="shared" ca="1" si="1407"/>
        <v>463594.62198371097</v>
      </c>
      <c r="AC969" s="62">
        <f t="shared" ca="1" si="1407"/>
        <v>507855.94374885148</v>
      </c>
      <c r="AD969" s="62">
        <f t="shared" ca="1" si="1407"/>
        <v>551748.4211659492</v>
      </c>
      <c r="AE969" s="62">
        <f t="shared" ca="1" si="1407"/>
        <v>551317.18432289956</v>
      </c>
      <c r="AF969" s="62">
        <f t="shared" ca="1" si="1407"/>
        <v>550889.5411202088</v>
      </c>
      <c r="AG969" s="62">
        <f t="shared" ca="1" si="1407"/>
        <v>550465.4616108737</v>
      </c>
      <c r="AH969" s="62">
        <f t="shared" ca="1" si="1407"/>
        <v>550044.91609744972</v>
      </c>
      <c r="AI969" s="62">
        <f t="shared" ca="1" si="1407"/>
        <v>549627.87512997095</v>
      </c>
      <c r="AJ969" s="62">
        <f t="shared" ca="1" si="1407"/>
        <v>549214.3095038879</v>
      </c>
      <c r="AK969" s="62">
        <f t="shared" ca="1" si="1407"/>
        <v>548804.19025802216</v>
      </c>
      <c r="AL969" s="62">
        <f t="shared" ca="1" si="1407"/>
        <v>548397.48867253866</v>
      </c>
      <c r="AM969" s="62">
        <f t="shared" ca="1" si="1407"/>
        <v>547994.17626693414</v>
      </c>
      <c r="AN969" s="62">
        <f t="shared" ca="1" si="1407"/>
        <v>547594.22479804303</v>
      </c>
      <c r="AO969" s="62">
        <f t="shared" ca="1" si="1407"/>
        <v>547197.60625805939</v>
      </c>
      <c r="AP969" s="62">
        <f t="shared" ca="1" si="1407"/>
        <v>546804.29287257546</v>
      </c>
      <c r="AQ969" s="62">
        <f t="shared" ca="1" si="1407"/>
        <v>546414.2570986374</v>
      </c>
      <c r="AR969" s="62">
        <f t="shared" ca="1" si="1407"/>
        <v>546027.47162281536</v>
      </c>
      <c r="AS969" s="62">
        <f t="shared" ca="1" si="1407"/>
        <v>545643.90935929189</v>
      </c>
      <c r="AT969" s="62">
        <f t="shared" ca="1" si="1407"/>
        <v>545263.54344796448</v>
      </c>
      <c r="AU969" s="62">
        <f t="shared" ca="1" si="1407"/>
        <v>544886.34725256485</v>
      </c>
      <c r="AV969" s="62">
        <f t="shared" ca="1" si="1407"/>
        <v>544512.29435879341</v>
      </c>
      <c r="AW969" s="62">
        <f t="shared" ca="1" si="1407"/>
        <v>544141.35857247014</v>
      </c>
      <c r="AX969" s="62">
        <f t="shared" ca="1" si="1407"/>
        <v>543773.51391769957</v>
      </c>
      <c r="AY969" s="62">
        <f t="shared" ca="1" si="1407"/>
        <v>543408.73463505204</v>
      </c>
      <c r="AZ969" s="62">
        <f t="shared" ca="1" si="1407"/>
        <v>543046.99517975992</v>
      </c>
      <c r="BA969" s="62">
        <f t="shared" ca="1" si="1407"/>
        <v>542688.27021992858</v>
      </c>
      <c r="BB969" s="62">
        <f t="shared" ca="1" si="1407"/>
        <v>542332.53463476256</v>
      </c>
      <c r="BC969" s="62">
        <f t="shared" ca="1" si="1407"/>
        <v>541979.76351280627</v>
      </c>
      <c r="BD969" s="62">
        <f t="shared" ca="1" si="1407"/>
        <v>541629.93215019954</v>
      </c>
      <c r="BE969" s="62">
        <f t="shared" ca="1" si="1407"/>
        <v>541283.01604894781</v>
      </c>
      <c r="BF969" s="62">
        <f t="shared" ca="1" si="1407"/>
        <v>540938.99091520661</v>
      </c>
      <c r="BG969" s="62">
        <f t="shared" ca="1" si="1407"/>
        <v>540597.83265757991</v>
      </c>
      <c r="BH969" s="62">
        <f t="shared" ca="1" si="1407"/>
        <v>540259.51738543343</v>
      </c>
      <c r="BI969" s="62">
        <f t="shared" ca="1" si="1407"/>
        <v>539924.02140722144</v>
      </c>
      <c r="BJ969" s="62">
        <f t="shared" ca="1" si="1407"/>
        <v>539591.32122882793</v>
      </c>
      <c r="BK969" s="62">
        <f t="shared" ca="1" si="1407"/>
        <v>539261.39355192101</v>
      </c>
      <c r="BL969" s="62">
        <f t="shared" ca="1" si="1407"/>
        <v>538934.21527232172</v>
      </c>
      <c r="BM969" s="62">
        <f t="shared" ca="1" si="1407"/>
        <v>538609.76347838563</v>
      </c>
      <c r="BN969" s="62">
        <f t="shared" ca="1" si="1407"/>
        <v>538288.01544939913</v>
      </c>
      <c r="BO969" s="62">
        <f t="shared" ca="1" si="1407"/>
        <v>537968.94865398749</v>
      </c>
      <c r="BP969" s="62">
        <f t="shared" ca="1" si="1407"/>
        <v>537652.54074853752</v>
      </c>
      <c r="BQ969" s="62">
        <f t="shared" ca="1" si="1407"/>
        <v>537338.76957563311</v>
      </c>
      <c r="BR969" s="62">
        <f t="shared" ca="1" si="1407"/>
        <v>537027.61316250276</v>
      </c>
      <c r="BS969" s="62">
        <f t="shared" ca="1" si="1407"/>
        <v>536719.04971948196</v>
      </c>
      <c r="BT969" s="62">
        <f t="shared" ca="1" si="1407"/>
        <v>536413.05763848627</v>
      </c>
      <c r="BU969" s="62">
        <f t="shared" ca="1" si="1407"/>
        <v>536109.61549149884</v>
      </c>
      <c r="BV969" s="62">
        <f t="shared" ca="1" si="1407"/>
        <v>535808.70202906977</v>
      </c>
      <c r="BW969" s="62">
        <f t="shared" ca="1" si="1407"/>
        <v>535510.29617882753</v>
      </c>
      <c r="BX969" s="62">
        <f t="shared" ca="1" si="1407"/>
        <v>535214.37704400392</v>
      </c>
      <c r="BY969" s="62">
        <f t="shared" ca="1" si="1407"/>
        <v>534920.9239019705</v>
      </c>
      <c r="BZ969" s="62">
        <f t="shared" ca="1" si="1407"/>
        <v>534629.91620278743</v>
      </c>
      <c r="CA969" s="62">
        <f t="shared" ca="1" si="1407"/>
        <v>534341.33356776426</v>
      </c>
      <c r="CB969" s="62">
        <f t="shared" ca="1" si="1407"/>
        <v>534055.15578803292</v>
      </c>
      <c r="CC969" s="62">
        <f t="shared" ca="1" si="1407"/>
        <v>533771.36282313254</v>
      </c>
      <c r="CD969" s="62">
        <f t="shared" ca="1" si="1407"/>
        <v>533489.93479960645</v>
      </c>
      <c r="CE969" s="62">
        <f t="shared" ref="CE969:CL969" ca="1" si="1408">-CE961</f>
        <v>533210.85200960981</v>
      </c>
      <c r="CF969" s="62">
        <f t="shared" ca="1" si="1408"/>
        <v>532934.09490952967</v>
      </c>
      <c r="CG969" s="62">
        <f t="shared" ca="1" si="1408"/>
        <v>532659.64411861694</v>
      </c>
      <c r="CH969" s="62">
        <f t="shared" ca="1" si="1408"/>
        <v>532387.48041762842</v>
      </c>
      <c r="CI969" s="62">
        <f t="shared" ca="1" si="1408"/>
        <v>532117.58474748151</v>
      </c>
      <c r="CJ969" s="62">
        <f t="shared" ca="1" si="1408"/>
        <v>531849.93820791924</v>
      </c>
      <c r="CK969" s="62">
        <f t="shared" ca="1" si="1408"/>
        <v>531584.52205618657</v>
      </c>
      <c r="CL969" s="62">
        <f t="shared" ca="1" si="1408"/>
        <v>531321.31770571833</v>
      </c>
      <c r="CO969" s="62">
        <f t="shared" ref="CO969:DK969" ca="1" si="1409">-CO961</f>
        <v>43957.943615004799</v>
      </c>
      <c r="CP969" s="62">
        <f t="shared" ca="1" si="1409"/>
        <v>1098.9485903751199</v>
      </c>
      <c r="CQ969" s="62">
        <f t="shared" ca="1" si="1409"/>
        <v>1126.4223051344979</v>
      </c>
      <c r="CR969" s="62">
        <f t="shared" ca="1" si="1409"/>
        <v>1154.5828627628605</v>
      </c>
      <c r="CS969" s="62">
        <f t="shared" ca="1" si="1409"/>
        <v>1183.4474343319318</v>
      </c>
      <c r="CT969" s="62">
        <f t="shared" ca="1" si="1409"/>
        <v>1213.0336201902301</v>
      </c>
      <c r="CU969" s="62">
        <f t="shared" ca="1" si="1409"/>
        <v>1243.359460694986</v>
      </c>
      <c r="CV969" s="62">
        <f t="shared" ca="1" si="1409"/>
        <v>1274.4434472123605</v>
      </c>
      <c r="CW969" s="62">
        <f t="shared" ca="1" si="1409"/>
        <v>1306.3045333926696</v>
      </c>
      <c r="CX969" s="62">
        <f t="shared" ca="1" si="1409"/>
        <v>1338.9621467274865</v>
      </c>
      <c r="CY969" s="62">
        <f t="shared" ca="1" si="1409"/>
        <v>457.47873346522448</v>
      </c>
      <c r="CZ969" s="62">
        <f t="shared" ca="1" si="1409"/>
        <v>1383.8731687323041</v>
      </c>
      <c r="DA969" s="62">
        <f t="shared" ca="1" si="1409"/>
        <v>1418.4699979506115</v>
      </c>
      <c r="DB969" s="62">
        <f t="shared" ca="1" si="1409"/>
        <v>1453.9317478993769</v>
      </c>
      <c r="DC969" s="62">
        <f t="shared" ca="1" si="1409"/>
        <v>1490.2800415968613</v>
      </c>
      <c r="DD969" s="62">
        <f t="shared" ca="1" si="1409"/>
        <v>1527.5370426367826</v>
      </c>
      <c r="DE969" s="62">
        <f t="shared" ca="1" si="1409"/>
        <v>1565.7254687027023</v>
      </c>
      <c r="DF969" s="62">
        <f t="shared" ca="1" si="1409"/>
        <v>1604.8686054202699</v>
      </c>
      <c r="DG969" s="62">
        <f t="shared" ca="1" si="1409"/>
        <v>1644.9903205557764</v>
      </c>
      <c r="DH969" s="62">
        <f t="shared" ca="1" si="1409"/>
        <v>1686.1150785696709</v>
      </c>
      <c r="DI969" s="62">
        <f t="shared" ca="1" si="1409"/>
        <v>1728.2679555339125</v>
      </c>
      <c r="DJ969" s="62">
        <f t="shared" ca="1" si="1409"/>
        <v>1771.4746544222603</v>
      </c>
      <c r="DK969" s="62">
        <f t="shared" ca="1" si="1409"/>
        <v>1815.7615207828167</v>
      </c>
      <c r="DL969" s="62">
        <f t="shared" ca="1" si="1406"/>
        <v>1861.1555588023873</v>
      </c>
    </row>
    <row r="970" spans="1:116" x14ac:dyDescent="0.4">
      <c r="A970" s="99"/>
      <c r="B970" s="57"/>
      <c r="C970" s="57"/>
      <c r="D970" t="s">
        <v>851</v>
      </c>
      <c r="E970" t="str">
        <f>ROW()&amp;" "&amp;D970</f>
        <v>970 LAMORT-PV</v>
      </c>
      <c r="G970" s="125"/>
      <c r="R970"/>
      <c r="S970" s="1"/>
      <c r="T970" s="1"/>
      <c r="U970" s="1"/>
      <c r="V970" s="1"/>
      <c r="W970" s="1"/>
      <c r="X970" s="1"/>
      <c r="Y970" s="1"/>
      <c r="Z970" s="1"/>
      <c r="AA970" s="1"/>
      <c r="AB970" s="1"/>
      <c r="AC970" s="1"/>
      <c r="AD970" s="1"/>
      <c r="AE970" s="1"/>
      <c r="AF970" s="1"/>
      <c r="AG970" s="1"/>
      <c r="AH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c r="BP970" s="1"/>
      <c r="BQ970" s="1"/>
      <c r="BR970" s="1"/>
      <c r="BS970" s="1"/>
      <c r="BT970" s="1"/>
      <c r="BU970" s="1"/>
      <c r="BV970" s="1"/>
      <c r="BW970" s="1"/>
      <c r="BX970" s="1"/>
      <c r="BY970" s="1"/>
      <c r="BZ970" s="1"/>
      <c r="CA970" s="1"/>
      <c r="CB970" s="1"/>
      <c r="CC970" s="1"/>
      <c r="CD970" s="1"/>
      <c r="CE970" s="1"/>
      <c r="CF970" s="1"/>
      <c r="CG970" s="1"/>
      <c r="CH970" s="1"/>
      <c r="CI970" s="1"/>
      <c r="CJ970" s="1"/>
      <c r="CK970" s="1"/>
      <c r="CL970" s="1"/>
      <c r="CO970" s="1"/>
      <c r="CP970" s="1"/>
      <c r="CQ970" s="1"/>
      <c r="CR970" s="1"/>
      <c r="CS970" s="1"/>
      <c r="CT970" s="1"/>
      <c r="CU970" s="1"/>
      <c r="CV970" s="1"/>
      <c r="CW970" s="1"/>
      <c r="CX970" s="1"/>
      <c r="CY970" s="1"/>
      <c r="CZ970" s="1"/>
      <c r="DA970" s="1"/>
      <c r="DB970" s="1"/>
      <c r="DC970" s="1"/>
      <c r="DD970" s="1"/>
      <c r="DE970" s="1"/>
      <c r="DF970" s="1"/>
      <c r="DG970" s="1"/>
      <c r="DH970" s="1"/>
      <c r="DI970" s="1"/>
      <c r="DJ970" s="1"/>
      <c r="DK970" s="1"/>
      <c r="DL970" s="1"/>
    </row>
    <row r="971" spans="1:116" x14ac:dyDescent="0.4">
      <c r="A971" s="100"/>
      <c r="B971" s="293"/>
      <c r="C971" s="293"/>
      <c r="D971" t="s">
        <v>851</v>
      </c>
      <c r="E971" t="str">
        <f t="shared" ref="E971:E974" si="1410">ROW()&amp;" "&amp;D971</f>
        <v>971 LAMORT-PV</v>
      </c>
      <c r="F971" s="27"/>
      <c r="G971" s="95" t="s">
        <v>291</v>
      </c>
      <c r="R971"/>
      <c r="S971" s="1"/>
      <c r="T971" s="1"/>
      <c r="U971" s="1"/>
      <c r="V971" s="1"/>
      <c r="W971" s="1"/>
      <c r="X971" s="1"/>
      <c r="Y971" s="1"/>
      <c r="Z971" s="1"/>
      <c r="AA971" s="1"/>
      <c r="AB971" s="1"/>
      <c r="AC971" s="1"/>
      <c r="AD971" s="1"/>
      <c r="AE971" s="1"/>
      <c r="AF971" s="1"/>
      <c r="AG971" s="1"/>
      <c r="AH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c r="BP971" s="1"/>
      <c r="BQ971" s="1"/>
      <c r="BR971" s="1"/>
      <c r="BS971" s="1"/>
      <c r="BT971" s="1"/>
      <c r="BU971" s="1"/>
      <c r="BV971" s="1"/>
      <c r="BW971" s="1"/>
      <c r="BX971" s="1"/>
      <c r="BY971" s="1"/>
      <c r="BZ971" s="1"/>
      <c r="CA971" s="1"/>
      <c r="CB971" s="1"/>
      <c r="CC971" s="1"/>
      <c r="CD971" s="1"/>
      <c r="CE971" s="1"/>
      <c r="CF971" s="1"/>
      <c r="CG971" s="1"/>
      <c r="CH971" s="1"/>
      <c r="CI971" s="1"/>
      <c r="CJ971" s="1"/>
      <c r="CK971" s="1"/>
      <c r="CL971" s="1"/>
      <c r="CO971" s="1"/>
      <c r="CP971" s="1"/>
      <c r="CQ971" s="1"/>
      <c r="CR971" s="1"/>
      <c r="CS971" s="1"/>
      <c r="CT971" s="1"/>
      <c r="CU971" s="1"/>
      <c r="CV971" s="1"/>
      <c r="CW971" s="1"/>
      <c r="CX971" s="1"/>
      <c r="CY971" s="1"/>
      <c r="CZ971" s="1"/>
      <c r="DA971" s="1"/>
      <c r="DB971" s="1"/>
      <c r="DC971" s="1"/>
      <c r="DD971" s="1"/>
      <c r="DE971" s="1"/>
      <c r="DF971" s="1"/>
      <c r="DG971" s="1"/>
      <c r="DH971" s="1"/>
      <c r="DI971" s="1"/>
      <c r="DJ971" s="1"/>
      <c r="DK971" s="1"/>
      <c r="DL971" s="1"/>
    </row>
    <row r="972" spans="1:116" x14ac:dyDescent="0.4">
      <c r="A972" s="99"/>
      <c r="B972" s="57"/>
      <c r="D972" t="s">
        <v>851</v>
      </c>
      <c r="E972" t="str">
        <f t="shared" si="1410"/>
        <v>972 LAMORT-PV</v>
      </c>
      <c r="G972" s="158" t="s">
        <v>292</v>
      </c>
      <c r="I972" s="80"/>
      <c r="J972" s="80"/>
      <c r="K972" s="81">
        <f ca="1">SUMIF($3:$3,K$2,972:972)</f>
        <v>-527495.32338005747</v>
      </c>
      <c r="L972" s="81">
        <f ca="1">SUMIF($3:$3,L$2,972:972)</f>
        <v>-527495.32338005747</v>
      </c>
      <c r="M972" s="81">
        <f ca="1">SUMIF($3:$3,M$2,972:972)</f>
        <v>-527495.32338005747</v>
      </c>
      <c r="N972" s="81">
        <f ca="1">SUMIF($3:$3,N$2,972:972)</f>
        <v>-527495.32338005747</v>
      </c>
      <c r="O972" s="81">
        <f ca="1">SUMIF($3:$3,O$2,972:972)</f>
        <v>-527495.32338005747</v>
      </c>
      <c r="P972" s="81">
        <f ca="1">SUMIF($3:$3,P$2,972:972)</f>
        <v>-527495.32338005747</v>
      </c>
      <c r="R972" s="53"/>
      <c r="S972" s="94">
        <f ca="1">+PMT($H951/12,$H950,S958+S960+S957,0)</f>
        <v>-43957.943615004799</v>
      </c>
      <c r="T972" s="94">
        <f t="shared" ref="T972:CE972" ca="1" si="1411">+PMT($H951/12,$H950,T958+T960,0)</f>
        <v>-43957.943615004799</v>
      </c>
      <c r="U972" s="94">
        <f t="shared" ca="1" si="1411"/>
        <v>-43957.943615004799</v>
      </c>
      <c r="V972" s="94">
        <f t="shared" ca="1" si="1411"/>
        <v>-43957.943615004799</v>
      </c>
      <c r="W972" s="94">
        <f t="shared" ca="1" si="1411"/>
        <v>-43957.943615004799</v>
      </c>
      <c r="X972" s="94">
        <f t="shared" ca="1" si="1411"/>
        <v>-43957.943615004799</v>
      </c>
      <c r="Y972" s="94">
        <f t="shared" ca="1" si="1411"/>
        <v>-43957.943615004799</v>
      </c>
      <c r="Z972" s="94">
        <f t="shared" ca="1" si="1411"/>
        <v>-43957.943615004799</v>
      </c>
      <c r="AA972" s="94">
        <f t="shared" ca="1" si="1411"/>
        <v>-43957.943615004799</v>
      </c>
      <c r="AB972" s="94">
        <f t="shared" ca="1" si="1411"/>
        <v>-43957.943615004799</v>
      </c>
      <c r="AC972" s="94">
        <f t="shared" ca="1" si="1411"/>
        <v>-43957.943615004799</v>
      </c>
      <c r="AD972" s="94">
        <f t="shared" ca="1" si="1411"/>
        <v>-43957.943615004799</v>
      </c>
      <c r="AE972" s="94">
        <f t="shared" ca="1" si="1411"/>
        <v>-43957.943615004799</v>
      </c>
      <c r="AF972" s="94">
        <f t="shared" ca="1" si="1411"/>
        <v>-43957.943615004799</v>
      </c>
      <c r="AG972" s="94">
        <f t="shared" ca="1" si="1411"/>
        <v>-43957.943615004799</v>
      </c>
      <c r="AH972" s="94">
        <f t="shared" ca="1" si="1411"/>
        <v>-43957.943615004799</v>
      </c>
      <c r="AI972" s="94">
        <f t="shared" ca="1" si="1411"/>
        <v>-43957.943615004799</v>
      </c>
      <c r="AJ972" s="94">
        <f t="shared" ca="1" si="1411"/>
        <v>-43957.943615004799</v>
      </c>
      <c r="AK972" s="94">
        <f t="shared" ca="1" si="1411"/>
        <v>-43957.943615004799</v>
      </c>
      <c r="AL972" s="94">
        <f t="shared" ca="1" si="1411"/>
        <v>-43957.943615004799</v>
      </c>
      <c r="AM972" s="94">
        <f t="shared" ca="1" si="1411"/>
        <v>-43957.943615004799</v>
      </c>
      <c r="AN972" s="94">
        <f t="shared" ca="1" si="1411"/>
        <v>-43957.943615004799</v>
      </c>
      <c r="AO972" s="94">
        <f t="shared" ca="1" si="1411"/>
        <v>-43957.943615004799</v>
      </c>
      <c r="AP972" s="94">
        <f t="shared" ca="1" si="1411"/>
        <v>-43957.943615004799</v>
      </c>
      <c r="AQ972" s="94">
        <f t="shared" ca="1" si="1411"/>
        <v>-43957.943615004799</v>
      </c>
      <c r="AR972" s="94">
        <f t="shared" ca="1" si="1411"/>
        <v>-43957.943615004799</v>
      </c>
      <c r="AS972" s="94">
        <f t="shared" ca="1" si="1411"/>
        <v>-43957.943615004799</v>
      </c>
      <c r="AT972" s="94">
        <f t="shared" ca="1" si="1411"/>
        <v>-43957.943615004799</v>
      </c>
      <c r="AU972" s="94">
        <f t="shared" ca="1" si="1411"/>
        <v>-43957.943615004799</v>
      </c>
      <c r="AV972" s="94">
        <f t="shared" ca="1" si="1411"/>
        <v>-43957.943615004799</v>
      </c>
      <c r="AW972" s="94">
        <f t="shared" ca="1" si="1411"/>
        <v>-43957.943615004799</v>
      </c>
      <c r="AX972" s="94">
        <f t="shared" ca="1" si="1411"/>
        <v>-43957.943615004799</v>
      </c>
      <c r="AY972" s="94">
        <f t="shared" ca="1" si="1411"/>
        <v>-43957.943615004799</v>
      </c>
      <c r="AZ972" s="94">
        <f t="shared" ca="1" si="1411"/>
        <v>-43957.943615004799</v>
      </c>
      <c r="BA972" s="94">
        <f t="shared" ca="1" si="1411"/>
        <v>-43957.943615004799</v>
      </c>
      <c r="BB972" s="94">
        <f t="shared" ca="1" si="1411"/>
        <v>-43957.943615004799</v>
      </c>
      <c r="BC972" s="94">
        <f t="shared" ca="1" si="1411"/>
        <v>-43957.943615004799</v>
      </c>
      <c r="BD972" s="94">
        <f t="shared" ca="1" si="1411"/>
        <v>-43957.943615004799</v>
      </c>
      <c r="BE972" s="94">
        <f t="shared" ca="1" si="1411"/>
        <v>-43957.943615004799</v>
      </c>
      <c r="BF972" s="94">
        <f t="shared" ca="1" si="1411"/>
        <v>-43957.943615004799</v>
      </c>
      <c r="BG972" s="94">
        <f t="shared" ca="1" si="1411"/>
        <v>-43957.943615004799</v>
      </c>
      <c r="BH972" s="94">
        <f t="shared" ca="1" si="1411"/>
        <v>-43957.943615004799</v>
      </c>
      <c r="BI972" s="94">
        <f t="shared" ca="1" si="1411"/>
        <v>-43957.943615004799</v>
      </c>
      <c r="BJ972" s="94">
        <f t="shared" ca="1" si="1411"/>
        <v>-43957.943615004799</v>
      </c>
      <c r="BK972" s="94">
        <f t="shared" ca="1" si="1411"/>
        <v>-43957.943615004799</v>
      </c>
      <c r="BL972" s="94">
        <f t="shared" ca="1" si="1411"/>
        <v>-43957.943615004799</v>
      </c>
      <c r="BM972" s="94">
        <f t="shared" ca="1" si="1411"/>
        <v>-43957.943615004799</v>
      </c>
      <c r="BN972" s="94">
        <f t="shared" ca="1" si="1411"/>
        <v>-43957.943615004799</v>
      </c>
      <c r="BO972" s="94">
        <f t="shared" ca="1" si="1411"/>
        <v>-43957.943615004799</v>
      </c>
      <c r="BP972" s="94">
        <f t="shared" ca="1" si="1411"/>
        <v>-43957.943615004799</v>
      </c>
      <c r="BQ972" s="94">
        <f t="shared" ca="1" si="1411"/>
        <v>-43957.943615004799</v>
      </c>
      <c r="BR972" s="94">
        <f t="shared" ca="1" si="1411"/>
        <v>-43957.943615004799</v>
      </c>
      <c r="BS972" s="94">
        <f t="shared" ca="1" si="1411"/>
        <v>-43957.943615004799</v>
      </c>
      <c r="BT972" s="94">
        <f t="shared" ca="1" si="1411"/>
        <v>-43957.943615004799</v>
      </c>
      <c r="BU972" s="94">
        <f t="shared" ca="1" si="1411"/>
        <v>-43957.943615004799</v>
      </c>
      <c r="BV972" s="94">
        <f t="shared" ca="1" si="1411"/>
        <v>-43957.943615004799</v>
      </c>
      <c r="BW972" s="94">
        <f t="shared" ca="1" si="1411"/>
        <v>-43957.943615004799</v>
      </c>
      <c r="BX972" s="94">
        <f t="shared" ca="1" si="1411"/>
        <v>-43957.943615004799</v>
      </c>
      <c r="BY972" s="94">
        <f t="shared" ca="1" si="1411"/>
        <v>-43957.943615004799</v>
      </c>
      <c r="BZ972" s="94">
        <f t="shared" ca="1" si="1411"/>
        <v>-43957.943615004799</v>
      </c>
      <c r="CA972" s="94">
        <f t="shared" ca="1" si="1411"/>
        <v>-43957.943615004799</v>
      </c>
      <c r="CB972" s="94">
        <f t="shared" ca="1" si="1411"/>
        <v>-43957.943615004799</v>
      </c>
      <c r="CC972" s="94">
        <f t="shared" ca="1" si="1411"/>
        <v>-43957.943615004799</v>
      </c>
      <c r="CD972" s="94">
        <f t="shared" ca="1" si="1411"/>
        <v>-43957.943615004799</v>
      </c>
      <c r="CE972" s="94">
        <f t="shared" ca="1" si="1411"/>
        <v>-43957.943615004799</v>
      </c>
      <c r="CF972" s="94">
        <f t="shared" ref="CF972:CL972" ca="1" si="1412">+PMT($H951/12,$H950,CF958+CF960,0)</f>
        <v>-43957.943615004799</v>
      </c>
      <c r="CG972" s="94">
        <f t="shared" ca="1" si="1412"/>
        <v>-43957.943615004799</v>
      </c>
      <c r="CH972" s="94">
        <f t="shared" ca="1" si="1412"/>
        <v>-43957.943615004799</v>
      </c>
      <c r="CI972" s="94">
        <f t="shared" ca="1" si="1412"/>
        <v>-43957.943615004799</v>
      </c>
      <c r="CJ972" s="94">
        <f t="shared" ca="1" si="1412"/>
        <v>-43957.943615004799</v>
      </c>
      <c r="CK972" s="94">
        <f t="shared" ca="1" si="1412"/>
        <v>-43957.943615004799</v>
      </c>
      <c r="CL972" s="94">
        <f t="shared" ca="1" si="1412"/>
        <v>-43957.943615004799</v>
      </c>
      <c r="CN972" s="80"/>
      <c r="CO972" s="94">
        <f t="shared" ref="CO972:CX972" ca="1" si="1413">+PMT($H951/CO$5,$H950/12*4,CO958+CO960,0)</f>
        <v>0</v>
      </c>
      <c r="CP972" s="94">
        <f t="shared" ca="1" si="1413"/>
        <v>0</v>
      </c>
      <c r="CQ972" s="94">
        <f t="shared" ca="1" si="1413"/>
        <v>0</v>
      </c>
      <c r="CR972" s="94">
        <f t="shared" ca="1" si="1413"/>
        <v>0</v>
      </c>
      <c r="CS972" s="94">
        <f t="shared" ca="1" si="1413"/>
        <v>0</v>
      </c>
      <c r="CT972" s="94">
        <f t="shared" ca="1" si="1413"/>
        <v>0</v>
      </c>
      <c r="CU972" s="94">
        <f t="shared" ca="1" si="1413"/>
        <v>0</v>
      </c>
      <c r="CV972" s="94">
        <f t="shared" ca="1" si="1413"/>
        <v>0</v>
      </c>
      <c r="CW972" s="94">
        <f t="shared" ca="1" si="1413"/>
        <v>0</v>
      </c>
      <c r="CX972" s="94">
        <f t="shared" ca="1" si="1413"/>
        <v>0</v>
      </c>
      <c r="CY972" s="94">
        <f ca="1">+PMT($H951/CL$5,$H950/12*4,CY958+CY960,0)</f>
        <v>0</v>
      </c>
      <c r="CZ972" s="94">
        <f t="shared" ref="CZ972:DL972" ca="1" si="1414">+PMT($H951/CZ$5,$H950/12*4,CZ958+CZ960,0)</f>
        <v>0</v>
      </c>
      <c r="DA972" s="94">
        <f t="shared" ca="1" si="1414"/>
        <v>0</v>
      </c>
      <c r="DB972" s="94">
        <f t="shared" ca="1" si="1414"/>
        <v>0</v>
      </c>
      <c r="DC972" s="94">
        <f t="shared" ca="1" si="1414"/>
        <v>0</v>
      </c>
      <c r="DD972" s="94">
        <f t="shared" ca="1" si="1414"/>
        <v>0</v>
      </c>
      <c r="DE972" s="94">
        <f t="shared" ca="1" si="1414"/>
        <v>0</v>
      </c>
      <c r="DF972" s="94">
        <f t="shared" ca="1" si="1414"/>
        <v>0</v>
      </c>
      <c r="DG972" s="94">
        <f t="shared" ca="1" si="1414"/>
        <v>0</v>
      </c>
      <c r="DH972" s="94">
        <f t="shared" ca="1" si="1414"/>
        <v>0</v>
      </c>
      <c r="DI972" s="94">
        <f t="shared" ca="1" si="1414"/>
        <v>0</v>
      </c>
      <c r="DJ972" s="94">
        <f t="shared" ca="1" si="1414"/>
        <v>0</v>
      </c>
      <c r="DK972" s="94">
        <f t="shared" ca="1" si="1414"/>
        <v>0</v>
      </c>
      <c r="DL972" s="94">
        <f t="shared" ca="1" si="1414"/>
        <v>0</v>
      </c>
    </row>
    <row r="973" spans="1:116" x14ac:dyDescent="0.4">
      <c r="D973" t="s">
        <v>851</v>
      </c>
      <c r="E973" s="8" t="str">
        <f t="shared" si="1410"/>
        <v>973 LAMORT-PV</v>
      </c>
      <c r="G973" s="126" t="s">
        <v>293</v>
      </c>
      <c r="H973" s="27"/>
      <c r="I973" s="77"/>
      <c r="J973" s="77"/>
      <c r="K973" s="77">
        <f ca="1">SUMIF($3:$3,K$2,973:973)</f>
        <v>-3428719.6019703746</v>
      </c>
      <c r="L973" s="77">
        <f ca="1">SUMIF($3:$3,L$2,973:973)</f>
        <v>-6329943.8805606915</v>
      </c>
      <c r="M973" s="77">
        <f ca="1">SUMIF($3:$3,M$2,973:973)</f>
        <v>-6329943.8805606915</v>
      </c>
      <c r="N973" s="77">
        <f ca="1">SUMIF($3:$3,N$2,973:973)</f>
        <v>-6329943.8805606915</v>
      </c>
      <c r="O973" s="77">
        <f ca="1">SUMIF($3:$3,O$2,973:973)</f>
        <v>-6329943.8805606915</v>
      </c>
      <c r="P973" s="77">
        <f ca="1">SUMIF($3:$3,P$2,973:973)</f>
        <v>-6329943.8805606915</v>
      </c>
      <c r="R973" s="28"/>
      <c r="S973" s="93" cm="1">
        <f t="array" aca="1" ref="S973" ca="1">SUM(INDEX(970:970,1,MAX(COLUMN($R:$R),COLUMN()-($H950-1))):S972)</f>
        <v>-43957.943615004799</v>
      </c>
      <c r="T973" s="93" cm="1">
        <f t="array" aca="1" ref="T973" ca="1">SUM(INDEX(970:970,1,MAX(COLUMN($R:$R),COLUMN()-($H950-1))):T972)</f>
        <v>-87915.887230009597</v>
      </c>
      <c r="U973" s="93" cm="1">
        <f t="array" aca="1" ref="U973" ca="1">SUM(INDEX(970:970,1,MAX(COLUMN($R:$R),COLUMN()-($H950-1))):U972)</f>
        <v>-131873.8308450144</v>
      </c>
      <c r="V973" s="93" cm="1">
        <f t="array" aca="1" ref="V973" ca="1">SUM(INDEX(970:970,1,MAX(COLUMN($R:$R),COLUMN()-($H950-1))):V972)</f>
        <v>-175831.77446001919</v>
      </c>
      <c r="W973" s="93" cm="1">
        <f t="array" aca="1" ref="W973" ca="1">SUM(INDEX(970:970,1,MAX(COLUMN($R:$R),COLUMN()-($H950-1))):W972)</f>
        <v>-219789.71807502399</v>
      </c>
      <c r="X973" s="93" cm="1">
        <f t="array" aca="1" ref="X973" ca="1">SUM(INDEX(970:970,1,MAX(COLUMN($R:$R),COLUMN()-($H950-1))):X972)</f>
        <v>-263747.66169002879</v>
      </c>
      <c r="Y973" s="93" cm="1">
        <f t="array" aca="1" ref="Y973" ca="1">SUM(INDEX(970:970,1,MAX(COLUMN($R:$R),COLUMN()-($H950-1))):Y972)</f>
        <v>-307705.60530503362</v>
      </c>
      <c r="Z973" s="93" cm="1">
        <f t="array" aca="1" ref="Z973" ca="1">SUM(INDEX(970:970,1,MAX(COLUMN($R:$R),COLUMN()-($H950-1))):Z972)</f>
        <v>-351663.54892003839</v>
      </c>
      <c r="AA973" s="93" cm="1">
        <f t="array" aca="1" ref="AA973" ca="1">SUM(INDEX(970:970,1,MAX(COLUMN($R:$R),COLUMN()-($H950-1))):AA972)</f>
        <v>-395621.49253504316</v>
      </c>
      <c r="AB973" s="93" cm="1">
        <f t="array" aca="1" ref="AB973" ca="1">SUM(INDEX(970:970,1,MAX(COLUMN($R:$R),COLUMN()-($H950-1))):AB972)</f>
        <v>-439579.43615004793</v>
      </c>
      <c r="AC973" s="93" cm="1">
        <f t="array" aca="1" ref="AC973" ca="1">SUM(INDEX(970:970,1,MAX(COLUMN($R:$R),COLUMN()-($H950-1))):AC972)</f>
        <v>-483537.3797650527</v>
      </c>
      <c r="AD973" s="93" cm="1">
        <f t="array" aca="1" ref="AD973" ca="1">SUM(INDEX(970:970,1,MAX(COLUMN($R:$R),COLUMN()-($H950-1))):AD972)</f>
        <v>-527495.32338005747</v>
      </c>
      <c r="AE973" s="93" cm="1">
        <f t="array" aca="1" ref="AE973" ca="1">SUM(INDEX(970:970,1,MAX(COLUMN($R:$R),COLUMN()-($H950-1))):AE972)</f>
        <v>-527495.32338005747</v>
      </c>
      <c r="AF973" s="93" cm="1">
        <f t="array" aca="1" ref="AF973" ca="1">SUM(INDEX(970:970,1,MAX(COLUMN($R:$R),COLUMN()-($H950-1))):AF972)</f>
        <v>-527495.32338005747</v>
      </c>
      <c r="AG973" s="93" cm="1">
        <f t="array" aca="1" ref="AG973" ca="1">SUM(INDEX(970:970,1,MAX(COLUMN($R:$R),COLUMN()-($H950-1))):AG972)</f>
        <v>-527495.32338005747</v>
      </c>
      <c r="AH973" s="93" cm="1">
        <f t="array" aca="1" ref="AH973" ca="1">SUM(INDEX(970:970,1,MAX(COLUMN($R:$R),COLUMN()-($H950-1))):AH972)</f>
        <v>-527495.32338005747</v>
      </c>
      <c r="AI973" s="93" cm="1">
        <f t="array" aca="1" ref="AI973" ca="1">SUM(INDEX(970:970,1,MAX(COLUMN($R:$R),COLUMN()-($H950-1))):AI972)</f>
        <v>-527495.32338005747</v>
      </c>
      <c r="AJ973" s="93" cm="1">
        <f t="array" aca="1" ref="AJ973" ca="1">SUM(INDEX(970:970,1,MAX(COLUMN($R:$R),COLUMN()-($H950-1))):AJ972)</f>
        <v>-527495.32338005747</v>
      </c>
      <c r="AK973" s="93" cm="1">
        <f t="array" aca="1" ref="AK973" ca="1">SUM(INDEX(970:970,1,MAX(COLUMN($R:$R),COLUMN()-($H950-1))):AK972)</f>
        <v>-527495.32338005747</v>
      </c>
      <c r="AL973" s="93" cm="1">
        <f t="array" aca="1" ref="AL973" ca="1">SUM(INDEX(970:970,1,MAX(COLUMN($R:$R),COLUMN()-($H950-1))):AL972)</f>
        <v>-527495.32338005747</v>
      </c>
      <c r="AM973" s="93" cm="1">
        <f t="array" aca="1" ref="AM973" ca="1">SUM(INDEX(970:970,1,MAX(COLUMN($R:$R),COLUMN()-($H950-1))):AM972)</f>
        <v>-527495.32338005747</v>
      </c>
      <c r="AN973" s="93" cm="1">
        <f t="array" aca="1" ref="AN973" ca="1">SUM(INDEX(970:970,1,MAX(COLUMN($R:$R),COLUMN()-($H950-1))):AN972)</f>
        <v>-527495.32338005747</v>
      </c>
      <c r="AO973" s="93" cm="1">
        <f t="array" aca="1" ref="AO973" ca="1">SUM(INDEX(970:970,1,MAX(COLUMN($R:$R),COLUMN()-($H950-1))):AO972)</f>
        <v>-527495.32338005747</v>
      </c>
      <c r="AP973" s="93" cm="1">
        <f t="array" aca="1" ref="AP973" ca="1">SUM(INDEX(970:970,1,MAX(COLUMN($R:$R),COLUMN()-($H950-1))):AP972)</f>
        <v>-527495.32338005747</v>
      </c>
      <c r="AQ973" s="93" cm="1">
        <f t="array" aca="1" ref="AQ973" ca="1">SUM(INDEX(970:970,1,MAX(COLUMN($R:$R),COLUMN()-($H950-1))):AQ972)</f>
        <v>-527495.32338005747</v>
      </c>
      <c r="AR973" s="93" cm="1">
        <f t="array" aca="1" ref="AR973" ca="1">SUM(INDEX(970:970,1,MAX(COLUMN($R:$R),COLUMN()-($H950-1))):AR972)</f>
        <v>-527495.32338005747</v>
      </c>
      <c r="AS973" s="93" cm="1">
        <f t="array" aca="1" ref="AS973" ca="1">SUM(INDEX(970:970,1,MAX(COLUMN($R:$R),COLUMN()-($H950-1))):AS972)</f>
        <v>-527495.32338005747</v>
      </c>
      <c r="AT973" s="93" cm="1">
        <f t="array" aca="1" ref="AT973" ca="1">SUM(INDEX(970:970,1,MAX(COLUMN($R:$R),COLUMN()-($H950-1))):AT972)</f>
        <v>-527495.32338005747</v>
      </c>
      <c r="AU973" s="93" cm="1">
        <f t="array" aca="1" ref="AU973" ca="1">SUM(INDEX(970:970,1,MAX(COLUMN($R:$R),COLUMN()-($H950-1))):AU972)</f>
        <v>-527495.32338005747</v>
      </c>
      <c r="AV973" s="93" cm="1">
        <f t="array" aca="1" ref="AV973" ca="1">SUM(INDEX(970:970,1,MAX(COLUMN($R:$R),COLUMN()-($H950-1))):AV972)</f>
        <v>-527495.32338005747</v>
      </c>
      <c r="AW973" s="93" cm="1">
        <f t="array" aca="1" ref="AW973" ca="1">SUM(INDEX(970:970,1,MAX(COLUMN($R:$R),COLUMN()-($H950-1))):AW972)</f>
        <v>-527495.32338005747</v>
      </c>
      <c r="AX973" s="93" cm="1">
        <f t="array" aca="1" ref="AX973" ca="1">SUM(INDEX(970:970,1,MAX(COLUMN($R:$R),COLUMN()-($H950-1))):AX972)</f>
        <v>-527495.32338005747</v>
      </c>
      <c r="AY973" s="93" cm="1">
        <f t="array" aca="1" ref="AY973" ca="1">SUM(INDEX(970:970,1,MAX(COLUMN($R:$R),COLUMN()-($H950-1))):AY972)</f>
        <v>-527495.32338005747</v>
      </c>
      <c r="AZ973" s="93" cm="1">
        <f t="array" aca="1" ref="AZ973" ca="1">SUM(INDEX(970:970,1,MAX(COLUMN($R:$R),COLUMN()-($H950-1))):AZ972)</f>
        <v>-527495.32338005747</v>
      </c>
      <c r="BA973" s="93" cm="1">
        <f t="array" aca="1" ref="BA973" ca="1">SUM(INDEX(970:970,1,MAX(COLUMN($R:$R),COLUMN()-($H950-1))):BA972)</f>
        <v>-527495.32338005747</v>
      </c>
      <c r="BB973" s="93" cm="1">
        <f t="array" aca="1" ref="BB973" ca="1">SUM(INDEX(970:970,1,MAX(COLUMN($R:$R),COLUMN()-($H950-1))):BB972)</f>
        <v>-527495.32338005747</v>
      </c>
      <c r="BC973" s="93" cm="1">
        <f t="array" aca="1" ref="BC973" ca="1">SUM(INDEX(970:970,1,MAX(COLUMN($R:$R),COLUMN()-($H950-1))):BC972)</f>
        <v>-527495.32338005747</v>
      </c>
      <c r="BD973" s="93" cm="1">
        <f t="array" aca="1" ref="BD973" ca="1">SUM(INDEX(970:970,1,MAX(COLUMN($R:$R),COLUMN()-($H950-1))):BD972)</f>
        <v>-527495.32338005747</v>
      </c>
      <c r="BE973" s="93" cm="1">
        <f t="array" aca="1" ref="BE973" ca="1">SUM(INDEX(970:970,1,MAX(COLUMN($R:$R),COLUMN()-($H950-1))):BE972)</f>
        <v>-527495.32338005747</v>
      </c>
      <c r="BF973" s="93" cm="1">
        <f t="array" aca="1" ref="BF973" ca="1">SUM(INDEX(970:970,1,MAX(COLUMN($R:$R),COLUMN()-($H950-1))):BF972)</f>
        <v>-527495.32338005747</v>
      </c>
      <c r="BG973" s="93" cm="1">
        <f t="array" aca="1" ref="BG973" ca="1">SUM(INDEX(970:970,1,MAX(COLUMN($R:$R),COLUMN()-($H950-1))):BG972)</f>
        <v>-527495.32338005747</v>
      </c>
      <c r="BH973" s="93" cm="1">
        <f t="array" aca="1" ref="BH973" ca="1">SUM(INDEX(970:970,1,MAX(COLUMN($R:$R),COLUMN()-($H950-1))):BH972)</f>
        <v>-527495.32338005747</v>
      </c>
      <c r="BI973" s="93" cm="1">
        <f t="array" aca="1" ref="BI973" ca="1">SUM(INDEX(970:970,1,MAX(COLUMN($R:$R),COLUMN()-($H950-1))):BI972)</f>
        <v>-527495.32338005747</v>
      </c>
      <c r="BJ973" s="93" cm="1">
        <f t="array" aca="1" ref="BJ973" ca="1">SUM(INDEX(970:970,1,MAX(COLUMN($R:$R),COLUMN()-($H950-1))):BJ972)</f>
        <v>-527495.32338005747</v>
      </c>
      <c r="BK973" s="93" cm="1">
        <f t="array" aca="1" ref="BK973" ca="1">SUM(INDEX(970:970,1,MAX(COLUMN($R:$R),COLUMN()-($H950-1))):BK972)</f>
        <v>-527495.32338005747</v>
      </c>
      <c r="BL973" s="93" cm="1">
        <f t="array" aca="1" ref="BL973" ca="1">SUM(INDEX(970:970,1,MAX(COLUMN($R:$R),COLUMN()-($H950-1))):BL972)</f>
        <v>-527495.32338005747</v>
      </c>
      <c r="BM973" s="93" cm="1">
        <f t="array" aca="1" ref="BM973" ca="1">SUM(INDEX(970:970,1,MAX(COLUMN($R:$R),COLUMN()-($H950-1))):BM972)</f>
        <v>-527495.32338005747</v>
      </c>
      <c r="BN973" s="93" cm="1">
        <f t="array" aca="1" ref="BN973" ca="1">SUM(INDEX(970:970,1,MAX(COLUMN($R:$R),COLUMN()-($H950-1))):BN972)</f>
        <v>-527495.32338005747</v>
      </c>
      <c r="BO973" s="93" cm="1">
        <f t="array" aca="1" ref="BO973" ca="1">SUM(INDEX(970:970,1,MAX(COLUMN($R:$R),COLUMN()-($H950-1))):BO972)</f>
        <v>-527495.32338005747</v>
      </c>
      <c r="BP973" s="93" cm="1">
        <f t="array" aca="1" ref="BP973" ca="1">SUM(INDEX(970:970,1,MAX(COLUMN($R:$R),COLUMN()-($H950-1))):BP972)</f>
        <v>-527495.32338005747</v>
      </c>
      <c r="BQ973" s="93" cm="1">
        <f t="array" aca="1" ref="BQ973" ca="1">SUM(INDEX(970:970,1,MAX(COLUMN($R:$R),COLUMN()-($H950-1))):BQ972)</f>
        <v>-527495.32338005747</v>
      </c>
      <c r="BR973" s="93" cm="1">
        <f t="array" aca="1" ref="BR973" ca="1">SUM(INDEX(970:970,1,MAX(COLUMN($R:$R),COLUMN()-($H950-1))):BR972)</f>
        <v>-527495.32338005747</v>
      </c>
      <c r="BS973" s="93" cm="1">
        <f t="array" aca="1" ref="BS973" ca="1">SUM(INDEX(970:970,1,MAX(COLUMN($R:$R),COLUMN()-($H950-1))):BS972)</f>
        <v>-527495.32338005747</v>
      </c>
      <c r="BT973" s="93" cm="1">
        <f t="array" aca="1" ref="BT973" ca="1">SUM(INDEX(970:970,1,MAX(COLUMN($R:$R),COLUMN()-($H950-1))):BT972)</f>
        <v>-527495.32338005747</v>
      </c>
      <c r="BU973" s="93" cm="1">
        <f t="array" aca="1" ref="BU973" ca="1">SUM(INDEX(970:970,1,MAX(COLUMN($R:$R),COLUMN()-($H950-1))):BU972)</f>
        <v>-527495.32338005747</v>
      </c>
      <c r="BV973" s="93" cm="1">
        <f t="array" aca="1" ref="BV973" ca="1">SUM(INDEX(970:970,1,MAX(COLUMN($R:$R),COLUMN()-($H950-1))):BV972)</f>
        <v>-527495.32338005747</v>
      </c>
      <c r="BW973" s="93" cm="1">
        <f t="array" aca="1" ref="BW973" ca="1">SUM(INDEX(970:970,1,MAX(COLUMN($R:$R),COLUMN()-($H950-1))):BW972)</f>
        <v>-527495.32338005747</v>
      </c>
      <c r="BX973" s="93" cm="1">
        <f t="array" aca="1" ref="BX973" ca="1">SUM(INDEX(970:970,1,MAX(COLUMN($R:$R),COLUMN()-($H950-1))):BX972)</f>
        <v>-527495.32338005747</v>
      </c>
      <c r="BY973" s="93" cm="1">
        <f t="array" aca="1" ref="BY973" ca="1">SUM(INDEX(970:970,1,MAX(COLUMN($R:$R),COLUMN()-($H950-1))):BY972)</f>
        <v>-527495.32338005747</v>
      </c>
      <c r="BZ973" s="93" cm="1">
        <f t="array" aca="1" ref="BZ973" ca="1">SUM(INDEX(970:970,1,MAX(COLUMN($R:$R),COLUMN()-($H950-1))):BZ972)</f>
        <v>-527495.32338005747</v>
      </c>
      <c r="CA973" s="93" cm="1">
        <f t="array" aca="1" ref="CA973" ca="1">SUM(INDEX(970:970,1,MAX(COLUMN($R:$R),COLUMN()-($H950-1))):CA972)</f>
        <v>-527495.32338005747</v>
      </c>
      <c r="CB973" s="93" cm="1">
        <f t="array" aca="1" ref="CB973" ca="1">SUM(INDEX(970:970,1,MAX(COLUMN($R:$R),COLUMN()-($H950-1))):CB972)</f>
        <v>-527495.32338005747</v>
      </c>
      <c r="CC973" s="93" cm="1">
        <f t="array" aca="1" ref="CC973" ca="1">SUM(INDEX(970:970,1,MAX(COLUMN($R:$R),COLUMN()-($H950-1))):CC972)</f>
        <v>-527495.32338005747</v>
      </c>
      <c r="CD973" s="93" cm="1">
        <f t="array" aca="1" ref="CD973" ca="1">SUM(INDEX(970:970,1,MAX(COLUMN($R:$R),COLUMN()-($H950-1))):CD972)</f>
        <v>-527495.32338005747</v>
      </c>
      <c r="CE973" s="93" cm="1">
        <f t="array" aca="1" ref="CE973" ca="1">SUM(INDEX(970:970,1,MAX(COLUMN($R:$R),COLUMN()-($H950-1))):CE972)</f>
        <v>-527495.32338005747</v>
      </c>
      <c r="CF973" s="93" cm="1">
        <f t="array" aca="1" ref="CF973" ca="1">SUM(INDEX(970:970,1,MAX(COLUMN($R:$R),COLUMN()-($H950-1))):CF972)</f>
        <v>-527495.32338005747</v>
      </c>
      <c r="CG973" s="93" cm="1">
        <f t="array" aca="1" ref="CG973" ca="1">SUM(INDEX(970:970,1,MAX(COLUMN($R:$R),COLUMN()-($H950-1))):CG972)</f>
        <v>-527495.32338005747</v>
      </c>
      <c r="CH973" s="93" cm="1">
        <f t="array" aca="1" ref="CH973" ca="1">SUM(INDEX(970:970,1,MAX(COLUMN($R:$R),COLUMN()-($H950-1))):CH972)</f>
        <v>-527495.32338005747</v>
      </c>
      <c r="CI973" s="93" cm="1">
        <f t="array" aca="1" ref="CI973" ca="1">SUM(INDEX(970:970,1,MAX(COLUMN($R:$R),COLUMN()-($H950-1))):CI972)</f>
        <v>-527495.32338005747</v>
      </c>
      <c r="CJ973" s="93" cm="1">
        <f t="array" aca="1" ref="CJ973" ca="1">SUM(INDEX(970:970,1,MAX(COLUMN($R:$R),COLUMN()-($H950-1))):CJ972)</f>
        <v>-527495.32338005747</v>
      </c>
      <c r="CK973" s="93" cm="1">
        <f t="array" aca="1" ref="CK973" ca="1">SUM(INDEX(970:970,1,MAX(COLUMN($R:$R),COLUMN()-($H950-1))):CK972)</f>
        <v>-527495.32338005747</v>
      </c>
      <c r="CL973" s="93" cm="1">
        <f t="array" aca="1" ref="CL973" ca="1">SUM(INDEX(970:970,1,MAX(COLUMN($R:$R),COLUMN()-($H950-1))):CL972)</f>
        <v>-527495.32338005747</v>
      </c>
      <c r="CN973" s="77"/>
      <c r="CO973" s="93" cm="1">
        <f t="array" aca="1" ref="CO973" ca="1">SUM(INDEX(970:970,1,MAX(COLUMN($R:$R),COLUMN()-($H950/CO$5))):CO972)</f>
        <v>-43957.943615004799</v>
      </c>
      <c r="CP973" s="93" cm="1">
        <f t="array" aca="1" ref="CP973" ca="1">SUM(INDEX(970:970,1,MAX(COLUMN($R:$R),COLUMN()-($H950/CP$5))):CP972)</f>
        <v>0</v>
      </c>
      <c r="CQ973" s="93" cm="1">
        <f t="array" aca="1" ref="CQ973" ca="1">SUM(INDEX(970:970,1,MAX(COLUMN($R:$R),COLUMN()-($H950/CQ$5))):CQ972)</f>
        <v>0</v>
      </c>
      <c r="CR973" s="93" cm="1">
        <f t="array" aca="1" ref="CR973" ca="1">SUM(INDEX(970:970,1,MAX(COLUMN($R:$R),COLUMN()-($H950/CR$5))):CR972)</f>
        <v>0</v>
      </c>
      <c r="CS973" s="93" cm="1">
        <f t="array" aca="1" ref="CS973" ca="1">SUM(INDEX(970:970,1,MAX(COLUMN($R:$R),COLUMN()-($H950/CS$5))):CS972)</f>
        <v>0</v>
      </c>
      <c r="CT973" s="93" cm="1">
        <f t="array" aca="1" ref="CT973" ca="1">SUM(INDEX(970:970,1,MAX(COLUMN($R:$R),COLUMN()-($H950/CT$5))):CT972)</f>
        <v>0</v>
      </c>
      <c r="CU973" s="93" cm="1">
        <f t="array" aca="1" ref="CU973" ca="1">SUM(INDEX(970:970,1,MAX(COLUMN($R:$R),COLUMN()-($H950/CU$5))):CU972)</f>
        <v>0</v>
      </c>
      <c r="CV973" s="93" cm="1">
        <f t="array" aca="1" ref="CV973" ca="1">SUM(INDEX(970:970,1,MAX(COLUMN($R:$R),COLUMN()-($H950/CV$5))):CV972)</f>
        <v>0</v>
      </c>
      <c r="CW973" s="93" cm="1">
        <f t="array" aca="1" ref="CW973" ca="1">SUM(INDEX(970:970,1,MAX(COLUMN($R:$R),COLUMN()-($H950/CW$5))):CW972)</f>
        <v>0</v>
      </c>
      <c r="CX973" s="93" cm="1">
        <f t="array" aca="1" ref="CX973" ca="1">SUM(INDEX(970:970,1,MAX(COLUMN($R:$R),COLUMN()-($H950/CX$5))):CX972)</f>
        <v>0</v>
      </c>
      <c r="CY973" s="93" cm="1">
        <f t="array" aca="1" ref="CY973" ca="1">SUM(INDEX(970:970,1,MAX(COLUMN($R:$R),COLUMN()-($H950/CL$5))):CY972)</f>
        <v>0</v>
      </c>
      <c r="CZ973" s="93" cm="1">
        <f t="array" aca="1" ref="CZ973" ca="1">SUM(INDEX(970:970,1,MAX(COLUMN($R:$R),COLUMN()-($H950/CZ$5))):CZ972)</f>
        <v>0</v>
      </c>
      <c r="DA973" s="93" cm="1">
        <f t="array" aca="1" ref="DA973" ca="1">SUM(INDEX(970:970,1,MAX(COLUMN($R:$R),COLUMN()-($H950/DA$5))):DA972)</f>
        <v>0</v>
      </c>
      <c r="DB973" s="93" cm="1">
        <f t="array" aca="1" ref="DB973" ca="1">SUM(INDEX(970:970,1,MAX(COLUMN($R:$R),COLUMN()-($H950/DB$5))):DB972)</f>
        <v>0</v>
      </c>
      <c r="DC973" s="93" cm="1">
        <f t="array" aca="1" ref="DC973" ca="1">SUM(INDEX(970:970,1,MAX(COLUMN($R:$R),COLUMN()-($H950/DC$5))):DC972)</f>
        <v>0</v>
      </c>
      <c r="DD973" s="93" cm="1">
        <f t="array" aca="1" ref="DD973" ca="1">SUM(INDEX(970:970,1,MAX(COLUMN($R:$R),COLUMN()-($H950/DD$5))):DD972)</f>
        <v>0</v>
      </c>
      <c r="DE973" s="93" cm="1">
        <f t="array" aca="1" ref="DE973" ca="1">SUM(INDEX(970:970,1,MAX(COLUMN($R:$R),COLUMN()-($H950/DE$5))):DE972)</f>
        <v>0</v>
      </c>
      <c r="DF973" s="93" cm="1">
        <f t="array" aca="1" ref="DF973" ca="1">SUM(INDEX(970:970,1,MAX(COLUMN($R:$R),COLUMN()-($H950/DF$5))):DF972)</f>
        <v>0</v>
      </c>
      <c r="DG973" s="93" cm="1">
        <f t="array" aca="1" ref="DG973" ca="1">SUM(INDEX(970:970,1,MAX(COLUMN($R:$R),COLUMN()-($H950/DG$5))):DG972)</f>
        <v>0</v>
      </c>
      <c r="DH973" s="93" cm="1">
        <f t="array" aca="1" ref="DH973" ca="1">SUM(INDEX(970:970,1,MAX(COLUMN($R:$R),COLUMN()-($H950/DH$5))):DH972)</f>
        <v>0</v>
      </c>
      <c r="DI973" s="93" cm="1">
        <f t="array" aca="1" ref="DI973" ca="1">SUM(INDEX(970:970,1,MAX(COLUMN($R:$R),COLUMN()-($H950/DI$5))):DI972)</f>
        <v>0</v>
      </c>
      <c r="DJ973" s="93" cm="1">
        <f t="array" aca="1" ref="DJ973" ca="1">SUM(INDEX(970:970,1,MAX(COLUMN($R:$R),COLUMN()-($H950/DJ$5))):DJ972)</f>
        <v>0</v>
      </c>
      <c r="DK973" s="93" cm="1">
        <f t="array" aca="1" ref="DK973" ca="1">SUM(INDEX(970:970,1,MAX(COLUMN($R:$R),COLUMN()-($H950/DK$5))):DK972)</f>
        <v>0</v>
      </c>
      <c r="DL973" s="93" cm="1">
        <f t="array" aca="1" ref="DL973" ca="1">SUM(INDEX(970:970,1,MAX(COLUMN($R:$R),COLUMN()-($H950/DL$5))):DL972)</f>
        <v>0</v>
      </c>
    </row>
    <row r="974" spans="1:116" x14ac:dyDescent="0.4">
      <c r="B974" t="s">
        <v>244</v>
      </c>
      <c r="D974" t="s">
        <v>851</v>
      </c>
      <c r="E974" s="8" t="str">
        <f t="shared" si="1410"/>
        <v>974 LAMORT-PV</v>
      </c>
      <c r="G974" s="125"/>
      <c r="I974" s="53"/>
      <c r="J974" s="53"/>
      <c r="R974"/>
      <c r="S974" s="1"/>
      <c r="T974" s="1"/>
      <c r="U974" s="1"/>
      <c r="V974" s="1"/>
      <c r="W974" s="1"/>
      <c r="X974" s="1"/>
      <c r="Y974" s="1"/>
      <c r="Z974" s="1"/>
      <c r="AA974" s="1"/>
      <c r="AB974" s="1"/>
      <c r="AC974" s="1"/>
      <c r="AD974" s="1"/>
      <c r="AE974" s="1"/>
      <c r="AF974" s="1"/>
      <c r="AG974" s="1"/>
      <c r="AH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c r="BP974" s="1"/>
      <c r="BQ974" s="1"/>
      <c r="BR974" s="1"/>
      <c r="BS974" s="1"/>
      <c r="BT974" s="1"/>
      <c r="BU974" s="1"/>
      <c r="BV974" s="1"/>
      <c r="BW974" s="1"/>
      <c r="BX974" s="1"/>
      <c r="BY974" s="1"/>
      <c r="BZ974" s="1"/>
      <c r="CA974" s="1"/>
      <c r="CB974" s="1"/>
      <c r="CC974" s="1"/>
      <c r="CD974" s="1"/>
      <c r="CE974" s="1"/>
      <c r="CF974" s="1"/>
      <c r="CG974" s="1"/>
      <c r="CH974" s="1"/>
      <c r="CI974" s="1"/>
      <c r="CJ974" s="1"/>
      <c r="CK974" s="1"/>
      <c r="CL974" s="1"/>
      <c r="CM974" s="1"/>
      <c r="CO974" s="1"/>
      <c r="CP974" s="1"/>
      <c r="CQ974" s="1"/>
      <c r="CR974" s="1"/>
      <c r="CS974" s="1"/>
      <c r="CT974" s="1"/>
      <c r="CU974" s="1"/>
      <c r="CV974" s="1"/>
      <c r="CW974" s="1"/>
      <c r="CX974" s="1"/>
      <c r="CY974" s="1"/>
      <c r="CZ974" s="1"/>
      <c r="DA974" s="1"/>
      <c r="DB974" s="1"/>
      <c r="DC974" s="1"/>
      <c r="DD974" s="1"/>
      <c r="DE974" s="1"/>
      <c r="DF974" s="1"/>
      <c r="DG974" s="1"/>
      <c r="DH974" s="1"/>
      <c r="DI974" s="1"/>
      <c r="DJ974" s="1"/>
      <c r="DK974" s="1"/>
      <c r="DL974" s="1"/>
    </row>
    <row r="975" spans="1:116" x14ac:dyDescent="0.4">
      <c r="B975" t="s">
        <v>332</v>
      </c>
      <c r="D975" t="s">
        <v>851</v>
      </c>
      <c r="E975" s="8" t="str">
        <f>ROW()&amp;" "&amp;D975</f>
        <v>975 LAMORT-PV</v>
      </c>
      <c r="G975" s="136" t="str">
        <f>G940</f>
        <v>(Primary label)</v>
      </c>
      <c r="H975" s="27"/>
      <c r="I975" s="78"/>
      <c r="J975" s="78"/>
      <c r="K975" s="33"/>
      <c r="L975" s="33"/>
      <c r="M975" s="33"/>
      <c r="N975" s="33"/>
      <c r="O975" s="33"/>
      <c r="P975" s="33"/>
      <c r="R975" s="33"/>
      <c r="S975" s="77"/>
      <c r="T975" s="77"/>
      <c r="U975" s="77"/>
      <c r="V975" s="77"/>
      <c r="W975" s="77"/>
      <c r="X975" s="77"/>
      <c r="Y975" s="77"/>
      <c r="Z975" s="77"/>
      <c r="AA975" s="77"/>
      <c r="AB975" s="77"/>
      <c r="AC975" s="77"/>
      <c r="AD975" s="77"/>
      <c r="AE975" s="77"/>
      <c r="AF975" s="77"/>
      <c r="AG975" s="77"/>
      <c r="AH975" s="77"/>
      <c r="AI975" s="77"/>
      <c r="AJ975" s="77"/>
      <c r="AK975" s="77"/>
      <c r="AL975" s="77"/>
      <c r="AM975" s="77"/>
      <c r="AN975" s="77"/>
      <c r="AO975" s="77"/>
      <c r="AP975" s="77"/>
      <c r="AQ975" s="77"/>
      <c r="AR975" s="77"/>
      <c r="AS975" s="77"/>
      <c r="AT975" s="77"/>
      <c r="AU975" s="77"/>
      <c r="AV975" s="77"/>
      <c r="AW975" s="77"/>
      <c r="AX975" s="77"/>
      <c r="AY975" s="77"/>
      <c r="AZ975" s="77"/>
      <c r="BA975" s="77"/>
      <c r="BB975" s="77"/>
      <c r="BC975" s="77"/>
      <c r="BD975" s="77"/>
      <c r="BE975" s="77"/>
      <c r="BF975" s="77"/>
      <c r="BG975" s="77"/>
      <c r="BH975" s="77"/>
      <c r="BI975" s="77"/>
      <c r="BJ975" s="77"/>
      <c r="BK975" s="77"/>
      <c r="BL975" s="77"/>
      <c r="BM975" s="77"/>
      <c r="BN975" s="77"/>
      <c r="BO975" s="77"/>
      <c r="BP975" s="77"/>
      <c r="BQ975" s="77"/>
      <c r="BR975" s="77"/>
      <c r="BS975" s="77"/>
      <c r="BT975" s="77"/>
      <c r="BU975" s="77"/>
      <c r="BV975" s="77"/>
      <c r="BW975" s="77"/>
      <c r="BX975" s="77"/>
      <c r="BY975" s="77"/>
      <c r="BZ975" s="77"/>
      <c r="CA975" s="77"/>
      <c r="CB975" s="77"/>
      <c r="CC975" s="77"/>
      <c r="CD975" s="77"/>
      <c r="CE975" s="77"/>
      <c r="CF975" s="77"/>
      <c r="CG975" s="77"/>
      <c r="CH975" s="77"/>
      <c r="CI975" s="77"/>
      <c r="CJ975" s="77"/>
      <c r="CK975" s="77"/>
      <c r="CL975" s="77"/>
      <c r="CM975" s="77"/>
      <c r="CN975" s="77"/>
      <c r="CO975" s="77"/>
      <c r="CP975" s="77"/>
      <c r="CQ975" s="77"/>
      <c r="CR975" s="77"/>
      <c r="CS975" s="77"/>
      <c r="CT975" s="77"/>
      <c r="CU975" s="77"/>
      <c r="CV975" s="77"/>
      <c r="CW975" s="77"/>
      <c r="CX975" s="77"/>
      <c r="CY975" s="77"/>
      <c r="CZ975" s="77"/>
      <c r="DA975" s="77"/>
      <c r="DB975" s="77"/>
      <c r="DC975" s="77"/>
      <c r="DD975" s="77"/>
      <c r="DE975" s="77"/>
      <c r="DF975" s="77"/>
      <c r="DG975" s="77"/>
      <c r="DH975" s="77"/>
      <c r="DI975" s="77"/>
      <c r="DJ975" s="77"/>
      <c r="DK975" s="77"/>
      <c r="DL975" s="77"/>
    </row>
    <row r="976" spans="1:116" x14ac:dyDescent="0.4">
      <c r="B976" t="s">
        <v>332</v>
      </c>
      <c r="D976" t="s">
        <v>851</v>
      </c>
      <c r="E976" s="8" t="str">
        <f>ROW()&amp;" "&amp;D976</f>
        <v>976 LAMORT-PV</v>
      </c>
      <c r="G976" s="136" t="str">
        <f>G941</f>
        <v>primary unit</v>
      </c>
      <c r="H976" s="27"/>
      <c r="I976" s="78"/>
      <c r="J976" s="78"/>
      <c r="K976" s="33"/>
      <c r="L976" s="33"/>
      <c r="M976" s="33"/>
      <c r="N976" s="33"/>
      <c r="O976" s="33"/>
      <c r="P976" s="33"/>
      <c r="R976" s="33"/>
      <c r="S976" s="77"/>
      <c r="T976" s="77"/>
      <c r="U976" s="77"/>
      <c r="V976" s="77"/>
      <c r="W976" s="77"/>
      <c r="X976" s="77"/>
      <c r="Y976" s="77"/>
      <c r="Z976" s="77"/>
      <c r="AA976" s="77"/>
      <c r="AB976" s="77"/>
      <c r="AC976" s="77"/>
      <c r="AD976" s="77"/>
      <c r="AE976" s="77"/>
      <c r="AF976" s="77"/>
      <c r="AG976" s="77"/>
      <c r="AH976" s="77"/>
      <c r="AI976" s="77"/>
      <c r="AJ976" s="77"/>
      <c r="AK976" s="77"/>
      <c r="AL976" s="77"/>
      <c r="AM976" s="77"/>
      <c r="AN976" s="77"/>
      <c r="AO976" s="77"/>
      <c r="AP976" s="77"/>
      <c r="AQ976" s="77"/>
      <c r="AR976" s="77"/>
      <c r="AS976" s="77"/>
      <c r="AT976" s="77"/>
      <c r="AU976" s="77"/>
      <c r="AV976" s="77"/>
      <c r="AW976" s="77"/>
      <c r="AX976" s="77"/>
      <c r="AY976" s="77"/>
      <c r="AZ976" s="77"/>
      <c r="BA976" s="77"/>
      <c r="BB976" s="77"/>
      <c r="BC976" s="77"/>
      <c r="BD976" s="77"/>
      <c r="BE976" s="77"/>
      <c r="BF976" s="77"/>
      <c r="BG976" s="77"/>
      <c r="BH976" s="77"/>
      <c r="BI976" s="77"/>
      <c r="BJ976" s="77"/>
      <c r="BK976" s="77"/>
      <c r="BL976" s="77"/>
      <c r="BM976" s="77"/>
      <c r="BN976" s="77"/>
      <c r="BO976" s="77"/>
      <c r="BP976" s="77"/>
      <c r="BQ976" s="77"/>
      <c r="BR976" s="77"/>
      <c r="BS976" s="77"/>
      <c r="BT976" s="77"/>
      <c r="BU976" s="77"/>
      <c r="BV976" s="77"/>
      <c r="BW976" s="77"/>
      <c r="BX976" s="77"/>
      <c r="BY976" s="77"/>
      <c r="BZ976" s="77"/>
      <c r="CA976" s="77"/>
      <c r="CB976" s="77"/>
      <c r="CC976" s="77"/>
      <c r="CD976" s="77"/>
      <c r="CE976" s="77"/>
      <c r="CF976" s="77"/>
      <c r="CG976" s="77"/>
      <c r="CH976" s="77"/>
      <c r="CI976" s="77"/>
      <c r="CJ976" s="77"/>
      <c r="CK976" s="77"/>
      <c r="CL976" s="77"/>
      <c r="CM976" s="77"/>
      <c r="CN976" s="77"/>
      <c r="CO976" s="77"/>
      <c r="CP976" s="77"/>
      <c r="CQ976" s="77"/>
      <c r="CR976" s="77"/>
      <c r="CS976" s="77"/>
      <c r="CT976" s="77"/>
      <c r="CU976" s="77"/>
      <c r="CV976" s="77"/>
      <c r="CW976" s="77"/>
      <c r="CX976" s="77"/>
      <c r="CY976" s="77"/>
      <c r="CZ976" s="77"/>
      <c r="DA976" s="77"/>
      <c r="DB976" s="77"/>
      <c r="DC976" s="77"/>
      <c r="DD976" s="77"/>
      <c r="DE976" s="77"/>
      <c r="DF976" s="77"/>
      <c r="DG976" s="77"/>
      <c r="DH976" s="77"/>
      <c r="DI976" s="77"/>
      <c r="DJ976" s="77"/>
      <c r="DK976" s="77"/>
      <c r="DL976" s="77"/>
    </row>
    <row r="977" spans="1:116" x14ac:dyDescent="0.4">
      <c r="B977" t="s">
        <v>332</v>
      </c>
      <c r="D977" t="s">
        <v>851</v>
      </c>
      <c r="E977" s="8" t="str">
        <f>ROW()&amp;" "&amp;D977</f>
        <v>977 LAMORT-PV</v>
      </c>
      <c r="G977" s="136" t="str">
        <f>G942</f>
        <v>Primary revenue driver</v>
      </c>
      <c r="K977" s="53"/>
      <c r="L977" s="53"/>
      <c r="M977" s="53"/>
      <c r="N977" s="53"/>
      <c r="O977" s="53"/>
      <c r="P977" s="53"/>
      <c r="R977" s="24"/>
      <c r="S977" s="179" t="str">
        <f>ADDRESS(ROW(S962),COLUMN(S962),2)</f>
        <v>S$962</v>
      </c>
      <c r="T977" s="179" t="str">
        <f t="shared" ref="T977:CE977" si="1415">ADDRESS(ROW(T962),COLUMN(T962),2)</f>
        <v>T$962</v>
      </c>
      <c r="U977" s="179" t="str">
        <f t="shared" si="1415"/>
        <v>U$962</v>
      </c>
      <c r="V977" s="179" t="str">
        <f t="shared" si="1415"/>
        <v>V$962</v>
      </c>
      <c r="W977" s="179" t="str">
        <f t="shared" si="1415"/>
        <v>W$962</v>
      </c>
      <c r="X977" s="179" t="str">
        <f t="shared" si="1415"/>
        <v>X$962</v>
      </c>
      <c r="Y977" s="179" t="str">
        <f t="shared" si="1415"/>
        <v>Y$962</v>
      </c>
      <c r="Z977" s="179" t="str">
        <f t="shared" si="1415"/>
        <v>Z$962</v>
      </c>
      <c r="AA977" s="179" t="str">
        <f t="shared" si="1415"/>
        <v>AA$962</v>
      </c>
      <c r="AB977" s="179" t="str">
        <f t="shared" si="1415"/>
        <v>AB$962</v>
      </c>
      <c r="AC977" s="179" t="str">
        <f t="shared" si="1415"/>
        <v>AC$962</v>
      </c>
      <c r="AD977" s="179" t="str">
        <f t="shared" si="1415"/>
        <v>AD$962</v>
      </c>
      <c r="AE977" s="179" t="str">
        <f t="shared" si="1415"/>
        <v>AE$962</v>
      </c>
      <c r="AF977" s="179" t="str">
        <f t="shared" si="1415"/>
        <v>AF$962</v>
      </c>
      <c r="AG977" s="179" t="str">
        <f t="shared" si="1415"/>
        <v>AG$962</v>
      </c>
      <c r="AH977" s="179" t="str">
        <f t="shared" si="1415"/>
        <v>AH$962</v>
      </c>
      <c r="AI977" s="179" t="str">
        <f t="shared" si="1415"/>
        <v>AI$962</v>
      </c>
      <c r="AJ977" s="179" t="str">
        <f t="shared" si="1415"/>
        <v>AJ$962</v>
      </c>
      <c r="AK977" s="179" t="str">
        <f t="shared" si="1415"/>
        <v>AK$962</v>
      </c>
      <c r="AL977" s="179" t="str">
        <f t="shared" si="1415"/>
        <v>AL$962</v>
      </c>
      <c r="AM977" s="179" t="str">
        <f t="shared" si="1415"/>
        <v>AM$962</v>
      </c>
      <c r="AN977" s="179" t="str">
        <f t="shared" si="1415"/>
        <v>AN$962</v>
      </c>
      <c r="AO977" s="179" t="str">
        <f t="shared" si="1415"/>
        <v>AO$962</v>
      </c>
      <c r="AP977" s="179" t="str">
        <f t="shared" si="1415"/>
        <v>AP$962</v>
      </c>
      <c r="AQ977" s="179" t="str">
        <f t="shared" si="1415"/>
        <v>AQ$962</v>
      </c>
      <c r="AR977" s="179" t="str">
        <f t="shared" si="1415"/>
        <v>AR$962</v>
      </c>
      <c r="AS977" s="179" t="str">
        <f t="shared" si="1415"/>
        <v>AS$962</v>
      </c>
      <c r="AT977" s="179" t="str">
        <f t="shared" si="1415"/>
        <v>AT$962</v>
      </c>
      <c r="AU977" s="179" t="str">
        <f t="shared" si="1415"/>
        <v>AU$962</v>
      </c>
      <c r="AV977" s="179" t="str">
        <f t="shared" si="1415"/>
        <v>AV$962</v>
      </c>
      <c r="AW977" s="179" t="str">
        <f t="shared" si="1415"/>
        <v>AW$962</v>
      </c>
      <c r="AX977" s="179" t="str">
        <f t="shared" si="1415"/>
        <v>AX$962</v>
      </c>
      <c r="AY977" s="179" t="str">
        <f t="shared" si="1415"/>
        <v>AY$962</v>
      </c>
      <c r="AZ977" s="179" t="str">
        <f t="shared" si="1415"/>
        <v>AZ$962</v>
      </c>
      <c r="BA977" s="179" t="str">
        <f t="shared" si="1415"/>
        <v>BA$962</v>
      </c>
      <c r="BB977" s="179" t="str">
        <f t="shared" si="1415"/>
        <v>BB$962</v>
      </c>
      <c r="BC977" s="179" t="str">
        <f t="shared" si="1415"/>
        <v>BC$962</v>
      </c>
      <c r="BD977" s="179" t="str">
        <f t="shared" si="1415"/>
        <v>BD$962</v>
      </c>
      <c r="BE977" s="179" t="str">
        <f t="shared" si="1415"/>
        <v>BE$962</v>
      </c>
      <c r="BF977" s="179" t="str">
        <f t="shared" si="1415"/>
        <v>BF$962</v>
      </c>
      <c r="BG977" s="179" t="str">
        <f t="shared" si="1415"/>
        <v>BG$962</v>
      </c>
      <c r="BH977" s="179" t="str">
        <f t="shared" si="1415"/>
        <v>BH$962</v>
      </c>
      <c r="BI977" s="179" t="str">
        <f t="shared" si="1415"/>
        <v>BI$962</v>
      </c>
      <c r="BJ977" s="179" t="str">
        <f t="shared" si="1415"/>
        <v>BJ$962</v>
      </c>
      <c r="BK977" s="179" t="str">
        <f t="shared" si="1415"/>
        <v>BK$962</v>
      </c>
      <c r="BL977" s="179" t="str">
        <f t="shared" si="1415"/>
        <v>BL$962</v>
      </c>
      <c r="BM977" s="179" t="str">
        <f t="shared" si="1415"/>
        <v>BM$962</v>
      </c>
      <c r="BN977" s="179" t="str">
        <f t="shared" si="1415"/>
        <v>BN$962</v>
      </c>
      <c r="BO977" s="179" t="str">
        <f t="shared" si="1415"/>
        <v>BO$962</v>
      </c>
      <c r="BP977" s="179" t="str">
        <f t="shared" si="1415"/>
        <v>BP$962</v>
      </c>
      <c r="BQ977" s="179" t="str">
        <f t="shared" si="1415"/>
        <v>BQ$962</v>
      </c>
      <c r="BR977" s="179" t="str">
        <f t="shared" si="1415"/>
        <v>BR$962</v>
      </c>
      <c r="BS977" s="179" t="str">
        <f t="shared" si="1415"/>
        <v>BS$962</v>
      </c>
      <c r="BT977" s="179" t="str">
        <f t="shared" si="1415"/>
        <v>BT$962</v>
      </c>
      <c r="BU977" s="179" t="str">
        <f t="shared" si="1415"/>
        <v>BU$962</v>
      </c>
      <c r="BV977" s="179" t="str">
        <f t="shared" si="1415"/>
        <v>BV$962</v>
      </c>
      <c r="BW977" s="179" t="str">
        <f t="shared" si="1415"/>
        <v>BW$962</v>
      </c>
      <c r="BX977" s="179" t="str">
        <f t="shared" si="1415"/>
        <v>BX$962</v>
      </c>
      <c r="BY977" s="179" t="str">
        <f t="shared" si="1415"/>
        <v>BY$962</v>
      </c>
      <c r="BZ977" s="179" t="str">
        <f t="shared" si="1415"/>
        <v>BZ$962</v>
      </c>
      <c r="CA977" s="179" t="str">
        <f t="shared" si="1415"/>
        <v>CA$962</v>
      </c>
      <c r="CB977" s="179" t="str">
        <f t="shared" si="1415"/>
        <v>CB$962</v>
      </c>
      <c r="CC977" s="179" t="str">
        <f t="shared" si="1415"/>
        <v>CC$962</v>
      </c>
      <c r="CD977" s="179" t="str">
        <f t="shared" si="1415"/>
        <v>CD$962</v>
      </c>
      <c r="CE977" s="179" t="str">
        <f t="shared" si="1415"/>
        <v>CE$962</v>
      </c>
      <c r="CF977" s="179" t="str">
        <f t="shared" ref="CF977:DL977" si="1416">ADDRESS(ROW(CF962),COLUMN(CF962),2)</f>
        <v>CF$962</v>
      </c>
      <c r="CG977" s="179" t="str">
        <f t="shared" si="1416"/>
        <v>CG$962</v>
      </c>
      <c r="CH977" s="179" t="str">
        <f t="shared" si="1416"/>
        <v>CH$962</v>
      </c>
      <c r="CI977" s="179" t="str">
        <f t="shared" si="1416"/>
        <v>CI$962</v>
      </c>
      <c r="CJ977" s="179" t="str">
        <f t="shared" si="1416"/>
        <v>CJ$962</v>
      </c>
      <c r="CK977" s="179" t="str">
        <f t="shared" si="1416"/>
        <v>CK$962</v>
      </c>
      <c r="CL977" s="179" t="str">
        <f t="shared" si="1416"/>
        <v>CL$962</v>
      </c>
      <c r="CM977" s="179" t="str">
        <f t="shared" si="1416"/>
        <v>CM$962</v>
      </c>
      <c r="CN977" s="179" t="str">
        <f t="shared" si="1416"/>
        <v>CN$962</v>
      </c>
      <c r="CO977" s="179" t="str">
        <f t="shared" si="1416"/>
        <v>CO$962</v>
      </c>
      <c r="CP977" s="179" t="str">
        <f t="shared" si="1416"/>
        <v>CP$962</v>
      </c>
      <c r="CQ977" s="179" t="str">
        <f t="shared" si="1416"/>
        <v>CQ$962</v>
      </c>
      <c r="CR977" s="179" t="str">
        <f t="shared" si="1416"/>
        <v>CR$962</v>
      </c>
      <c r="CS977" s="179" t="str">
        <f t="shared" si="1416"/>
        <v>CS$962</v>
      </c>
      <c r="CT977" s="179" t="str">
        <f t="shared" si="1416"/>
        <v>CT$962</v>
      </c>
      <c r="CU977" s="179" t="str">
        <f t="shared" si="1416"/>
        <v>CU$962</v>
      </c>
      <c r="CV977" s="179" t="str">
        <f t="shared" si="1416"/>
        <v>CV$962</v>
      </c>
      <c r="CW977" s="179" t="str">
        <f t="shared" si="1416"/>
        <v>CW$962</v>
      </c>
      <c r="CX977" s="179" t="str">
        <f t="shared" si="1416"/>
        <v>CX$962</v>
      </c>
      <c r="CY977" s="179" t="str">
        <f t="shared" si="1416"/>
        <v>CY$962</v>
      </c>
      <c r="CZ977" s="179" t="str">
        <f t="shared" si="1416"/>
        <v>CZ$962</v>
      </c>
      <c r="DA977" s="179" t="str">
        <f t="shared" si="1416"/>
        <v>DA$962</v>
      </c>
      <c r="DB977" s="179" t="str">
        <f t="shared" si="1416"/>
        <v>DB$962</v>
      </c>
      <c r="DC977" s="179" t="str">
        <f t="shared" si="1416"/>
        <v>DC$962</v>
      </c>
      <c r="DD977" s="179" t="str">
        <f t="shared" si="1416"/>
        <v>DD$962</v>
      </c>
      <c r="DE977" s="179" t="str">
        <f t="shared" si="1416"/>
        <v>DE$962</v>
      </c>
      <c r="DF977" s="179" t="str">
        <f t="shared" si="1416"/>
        <v>DF$962</v>
      </c>
      <c r="DG977" s="179" t="str">
        <f t="shared" si="1416"/>
        <v>DG$962</v>
      </c>
      <c r="DH977" s="179" t="str">
        <f t="shared" si="1416"/>
        <v>DH$962</v>
      </c>
      <c r="DI977" s="179" t="str">
        <f t="shared" si="1416"/>
        <v>DI$962</v>
      </c>
      <c r="DJ977" s="179" t="str">
        <f t="shared" si="1416"/>
        <v>DJ$962</v>
      </c>
      <c r="DK977" s="179" t="str">
        <f t="shared" si="1416"/>
        <v>DK$962</v>
      </c>
      <c r="DL977" s="179" t="str">
        <f t="shared" si="1416"/>
        <v>DL$962</v>
      </c>
    </row>
    <row r="978" spans="1:116" x14ac:dyDescent="0.4">
      <c r="B978" t="s">
        <v>332</v>
      </c>
      <c r="D978" t="s">
        <v>851</v>
      </c>
      <c r="E978" s="8" t="str">
        <f>ROW()&amp;" "&amp;D978</f>
        <v>978 LAMORT-PV</v>
      </c>
      <c r="G978" s="136" t="str">
        <f>G943</f>
        <v>Primary volume driver</v>
      </c>
      <c r="H978" s="12"/>
      <c r="I978" s="60"/>
      <c r="J978" s="60"/>
      <c r="K978" s="15"/>
      <c r="L978" s="15"/>
      <c r="M978" s="15"/>
      <c r="N978" s="15"/>
      <c r="O978" s="15"/>
      <c r="P978" s="15"/>
      <c r="R978" s="15"/>
      <c r="S978" s="179" t="str">
        <f t="shared" ref="S978:CD978" si="1417">S943</f>
        <v>S$17</v>
      </c>
      <c r="T978" s="179" t="str">
        <f t="shared" si="1417"/>
        <v>T$17</v>
      </c>
      <c r="U978" s="179" t="str">
        <f t="shared" si="1417"/>
        <v>U$17</v>
      </c>
      <c r="V978" s="179" t="str">
        <f t="shared" si="1417"/>
        <v>V$17</v>
      </c>
      <c r="W978" s="179" t="str">
        <f t="shared" si="1417"/>
        <v>W$17</v>
      </c>
      <c r="X978" s="179" t="str">
        <f t="shared" si="1417"/>
        <v>X$17</v>
      </c>
      <c r="Y978" s="179" t="str">
        <f t="shared" si="1417"/>
        <v>Y$17</v>
      </c>
      <c r="Z978" s="179" t="str">
        <f t="shared" si="1417"/>
        <v>Z$17</v>
      </c>
      <c r="AA978" s="179" t="str">
        <f t="shared" si="1417"/>
        <v>AA$17</v>
      </c>
      <c r="AB978" s="179" t="str">
        <f t="shared" si="1417"/>
        <v>AB$17</v>
      </c>
      <c r="AC978" s="179" t="str">
        <f t="shared" si="1417"/>
        <v>AC$17</v>
      </c>
      <c r="AD978" s="179" t="str">
        <f t="shared" si="1417"/>
        <v>AD$17</v>
      </c>
      <c r="AE978" s="179" t="str">
        <f t="shared" si="1417"/>
        <v>AE$17</v>
      </c>
      <c r="AF978" s="179" t="str">
        <f t="shared" si="1417"/>
        <v>AF$17</v>
      </c>
      <c r="AG978" s="179" t="str">
        <f t="shared" si="1417"/>
        <v>AG$17</v>
      </c>
      <c r="AH978" s="179" t="str">
        <f t="shared" si="1417"/>
        <v>AH$17</v>
      </c>
      <c r="AI978" s="179" t="str">
        <f t="shared" si="1417"/>
        <v>AI$17</v>
      </c>
      <c r="AJ978" s="179" t="str">
        <f t="shared" si="1417"/>
        <v>AJ$17</v>
      </c>
      <c r="AK978" s="179" t="str">
        <f t="shared" si="1417"/>
        <v>AK$17</v>
      </c>
      <c r="AL978" s="179" t="str">
        <f t="shared" si="1417"/>
        <v>AL$17</v>
      </c>
      <c r="AM978" s="179" t="str">
        <f t="shared" si="1417"/>
        <v>AM$17</v>
      </c>
      <c r="AN978" s="179" t="str">
        <f t="shared" si="1417"/>
        <v>AN$17</v>
      </c>
      <c r="AO978" s="179" t="str">
        <f t="shared" si="1417"/>
        <v>AO$17</v>
      </c>
      <c r="AP978" s="179" t="str">
        <f t="shared" si="1417"/>
        <v>AP$17</v>
      </c>
      <c r="AQ978" s="179" t="str">
        <f t="shared" si="1417"/>
        <v>AQ$17</v>
      </c>
      <c r="AR978" s="179" t="str">
        <f t="shared" si="1417"/>
        <v>AR$17</v>
      </c>
      <c r="AS978" s="179" t="str">
        <f t="shared" si="1417"/>
        <v>AS$17</v>
      </c>
      <c r="AT978" s="179" t="str">
        <f t="shared" si="1417"/>
        <v>AT$17</v>
      </c>
      <c r="AU978" s="179" t="str">
        <f t="shared" si="1417"/>
        <v>AU$17</v>
      </c>
      <c r="AV978" s="179" t="str">
        <f t="shared" si="1417"/>
        <v>AV$17</v>
      </c>
      <c r="AW978" s="179" t="str">
        <f t="shared" si="1417"/>
        <v>AW$17</v>
      </c>
      <c r="AX978" s="179" t="str">
        <f t="shared" si="1417"/>
        <v>AX$17</v>
      </c>
      <c r="AY978" s="179" t="str">
        <f t="shared" si="1417"/>
        <v>AY$17</v>
      </c>
      <c r="AZ978" s="179" t="str">
        <f t="shared" si="1417"/>
        <v>AZ$17</v>
      </c>
      <c r="BA978" s="179" t="str">
        <f t="shared" si="1417"/>
        <v>BA$17</v>
      </c>
      <c r="BB978" s="179" t="str">
        <f t="shared" si="1417"/>
        <v>BB$17</v>
      </c>
      <c r="BC978" s="179" t="str">
        <f t="shared" si="1417"/>
        <v>BC$17</v>
      </c>
      <c r="BD978" s="179" t="str">
        <f t="shared" si="1417"/>
        <v>BD$17</v>
      </c>
      <c r="BE978" s="179" t="str">
        <f t="shared" si="1417"/>
        <v>BE$17</v>
      </c>
      <c r="BF978" s="179" t="str">
        <f t="shared" si="1417"/>
        <v>BF$17</v>
      </c>
      <c r="BG978" s="179" t="str">
        <f t="shared" si="1417"/>
        <v>BG$17</v>
      </c>
      <c r="BH978" s="179" t="str">
        <f t="shared" si="1417"/>
        <v>BH$17</v>
      </c>
      <c r="BI978" s="179" t="str">
        <f t="shared" si="1417"/>
        <v>BI$17</v>
      </c>
      <c r="BJ978" s="179" t="str">
        <f t="shared" si="1417"/>
        <v>BJ$17</v>
      </c>
      <c r="BK978" s="179" t="str">
        <f t="shared" si="1417"/>
        <v>BK$17</v>
      </c>
      <c r="BL978" s="179" t="str">
        <f t="shared" si="1417"/>
        <v>BL$17</v>
      </c>
      <c r="BM978" s="179" t="str">
        <f t="shared" si="1417"/>
        <v>BM$17</v>
      </c>
      <c r="BN978" s="179" t="str">
        <f t="shared" si="1417"/>
        <v>BN$17</v>
      </c>
      <c r="BO978" s="179" t="str">
        <f t="shared" si="1417"/>
        <v>BO$17</v>
      </c>
      <c r="BP978" s="179" t="str">
        <f t="shared" si="1417"/>
        <v>BP$17</v>
      </c>
      <c r="BQ978" s="179" t="str">
        <f t="shared" si="1417"/>
        <v>BQ$17</v>
      </c>
      <c r="BR978" s="179" t="str">
        <f t="shared" si="1417"/>
        <v>BR$17</v>
      </c>
      <c r="BS978" s="179" t="str">
        <f t="shared" si="1417"/>
        <v>BS$17</v>
      </c>
      <c r="BT978" s="179" t="str">
        <f t="shared" si="1417"/>
        <v>BT$17</v>
      </c>
      <c r="BU978" s="179" t="str">
        <f t="shared" si="1417"/>
        <v>BU$17</v>
      </c>
      <c r="BV978" s="179" t="str">
        <f t="shared" si="1417"/>
        <v>BV$17</v>
      </c>
      <c r="BW978" s="179" t="str">
        <f t="shared" si="1417"/>
        <v>BW$17</v>
      </c>
      <c r="BX978" s="179" t="str">
        <f t="shared" si="1417"/>
        <v>BX$17</v>
      </c>
      <c r="BY978" s="179" t="str">
        <f t="shared" si="1417"/>
        <v>BY$17</v>
      </c>
      <c r="BZ978" s="179" t="str">
        <f t="shared" si="1417"/>
        <v>BZ$17</v>
      </c>
      <c r="CA978" s="179" t="str">
        <f t="shared" si="1417"/>
        <v>CA$17</v>
      </c>
      <c r="CB978" s="179" t="str">
        <f t="shared" si="1417"/>
        <v>CB$17</v>
      </c>
      <c r="CC978" s="179" t="str">
        <f t="shared" si="1417"/>
        <v>CC$17</v>
      </c>
      <c r="CD978" s="179" t="str">
        <f t="shared" si="1417"/>
        <v>CD$17</v>
      </c>
      <c r="CE978" s="179" t="str">
        <f t="shared" ref="CE978:CL978" si="1418">CE943</f>
        <v>CE$17</v>
      </c>
      <c r="CF978" s="179" t="str">
        <f t="shared" si="1418"/>
        <v>CF$17</v>
      </c>
      <c r="CG978" s="179" t="str">
        <f t="shared" si="1418"/>
        <v>CG$17</v>
      </c>
      <c r="CH978" s="179" t="str">
        <f t="shared" si="1418"/>
        <v>CH$17</v>
      </c>
      <c r="CI978" s="179" t="str">
        <f t="shared" si="1418"/>
        <v>CI$17</v>
      </c>
      <c r="CJ978" s="179" t="str">
        <f t="shared" si="1418"/>
        <v>CJ$17</v>
      </c>
      <c r="CK978" s="179" t="str">
        <f t="shared" si="1418"/>
        <v>CK$17</v>
      </c>
      <c r="CL978" s="179" t="str">
        <f t="shared" si="1418"/>
        <v>CL$17</v>
      </c>
      <c r="CN978" s="60"/>
      <c r="CO978" s="179" t="str">
        <f t="shared" ref="CO978:DK978" si="1419">CO943</f>
        <v>CO$17</v>
      </c>
      <c r="CP978" s="179" t="str">
        <f t="shared" si="1419"/>
        <v>CP$17</v>
      </c>
      <c r="CQ978" s="179" t="str">
        <f t="shared" si="1419"/>
        <v>CQ$17</v>
      </c>
      <c r="CR978" s="179" t="str">
        <f t="shared" si="1419"/>
        <v>CR$17</v>
      </c>
      <c r="CS978" s="179" t="str">
        <f t="shared" si="1419"/>
        <v>CS$17</v>
      </c>
      <c r="CT978" s="179" t="str">
        <f t="shared" si="1419"/>
        <v>CT$17</v>
      </c>
      <c r="CU978" s="179" t="str">
        <f t="shared" si="1419"/>
        <v>CU$17</v>
      </c>
      <c r="CV978" s="179" t="str">
        <f t="shared" si="1419"/>
        <v>CV$17</v>
      </c>
      <c r="CW978" s="179" t="str">
        <f t="shared" si="1419"/>
        <v>CW$17</v>
      </c>
      <c r="CX978" s="179" t="str">
        <f t="shared" si="1419"/>
        <v>CX$17</v>
      </c>
      <c r="CY978" s="179" t="str">
        <f t="shared" si="1419"/>
        <v>CY$17</v>
      </c>
      <c r="CZ978" s="179" t="str">
        <f t="shared" si="1419"/>
        <v>CZ$17</v>
      </c>
      <c r="DA978" s="179" t="str">
        <f t="shared" si="1419"/>
        <v>DA$17</v>
      </c>
      <c r="DB978" s="179" t="str">
        <f t="shared" si="1419"/>
        <v>DB$17</v>
      </c>
      <c r="DC978" s="179" t="str">
        <f t="shared" si="1419"/>
        <v>DC$17</v>
      </c>
      <c r="DD978" s="179" t="str">
        <f t="shared" si="1419"/>
        <v>DD$17</v>
      </c>
      <c r="DE978" s="179" t="str">
        <f t="shared" si="1419"/>
        <v>DE$17</v>
      </c>
      <c r="DF978" s="179" t="str">
        <f t="shared" si="1419"/>
        <v>DF$17</v>
      </c>
      <c r="DG978" s="179" t="str">
        <f t="shared" si="1419"/>
        <v>DG$17</v>
      </c>
      <c r="DH978" s="179" t="str">
        <f t="shared" si="1419"/>
        <v>DH$17</v>
      </c>
      <c r="DI978" s="179" t="str">
        <f t="shared" si="1419"/>
        <v>DI$17</v>
      </c>
      <c r="DJ978" s="179" t="str">
        <f t="shared" si="1419"/>
        <v>DJ$17</v>
      </c>
      <c r="DK978" s="179" t="str">
        <f t="shared" si="1419"/>
        <v>DK$17</v>
      </c>
      <c r="DL978" s="179" t="str">
        <f t="shared" ref="DL978:DL979" si="1420">DL943</f>
        <v>DL$17</v>
      </c>
    </row>
    <row r="979" spans="1:116" x14ac:dyDescent="0.4">
      <c r="B979" t="s">
        <v>332</v>
      </c>
      <c r="D979" t="s">
        <v>851</v>
      </c>
      <c r="E979" s="8" t="str">
        <f t="shared" ref="E979:E982" si="1421">ROW()&amp;" "&amp;D979</f>
        <v>979 LAMORT-PV</v>
      </c>
      <c r="G979" s="191" t="str">
        <f>G948</f>
        <v>Volume driven amortizing loan - no defaults:</v>
      </c>
      <c r="H979" s="12"/>
      <c r="I979" s="60"/>
      <c r="J979" s="60"/>
      <c r="K979" s="15"/>
      <c r="L979" s="15"/>
      <c r="M979" s="15"/>
      <c r="N979" s="15"/>
      <c r="O979" s="15"/>
      <c r="P979" s="15"/>
      <c r="R979" s="15"/>
      <c r="S979" s="179">
        <f t="shared" ref="S979:CD979" si="1422">S944</f>
        <v>0</v>
      </c>
      <c r="T979" s="179">
        <f t="shared" si="1422"/>
        <v>0</v>
      </c>
      <c r="U979" s="179">
        <f t="shared" si="1422"/>
        <v>0</v>
      </c>
      <c r="V979" s="179">
        <f t="shared" si="1422"/>
        <v>0</v>
      </c>
      <c r="W979" s="179">
        <f t="shared" si="1422"/>
        <v>0</v>
      </c>
      <c r="X979" s="179">
        <f t="shared" si="1422"/>
        <v>0</v>
      </c>
      <c r="Y979" s="179">
        <f t="shared" si="1422"/>
        <v>0</v>
      </c>
      <c r="Z979" s="179">
        <f t="shared" si="1422"/>
        <v>0</v>
      </c>
      <c r="AA979" s="179">
        <f t="shared" si="1422"/>
        <v>0</v>
      </c>
      <c r="AB979" s="179">
        <f t="shared" si="1422"/>
        <v>0</v>
      </c>
      <c r="AC979" s="179">
        <f t="shared" si="1422"/>
        <v>0</v>
      </c>
      <c r="AD979" s="179">
        <f t="shared" si="1422"/>
        <v>0</v>
      </c>
      <c r="AE979" s="179">
        <f t="shared" si="1422"/>
        <v>0</v>
      </c>
      <c r="AF979" s="179">
        <f t="shared" si="1422"/>
        <v>0</v>
      </c>
      <c r="AG979" s="179">
        <f t="shared" si="1422"/>
        <v>0</v>
      </c>
      <c r="AH979" s="179">
        <f t="shared" si="1422"/>
        <v>0</v>
      </c>
      <c r="AI979" s="179">
        <f t="shared" si="1422"/>
        <v>0</v>
      </c>
      <c r="AJ979" s="179">
        <f t="shared" si="1422"/>
        <v>0</v>
      </c>
      <c r="AK979" s="179">
        <f t="shared" si="1422"/>
        <v>0</v>
      </c>
      <c r="AL979" s="179">
        <f t="shared" si="1422"/>
        <v>0</v>
      </c>
      <c r="AM979" s="179">
        <f t="shared" si="1422"/>
        <v>0</v>
      </c>
      <c r="AN979" s="179">
        <f t="shared" si="1422"/>
        <v>0</v>
      </c>
      <c r="AO979" s="179">
        <f t="shared" si="1422"/>
        <v>0</v>
      </c>
      <c r="AP979" s="179">
        <f t="shared" si="1422"/>
        <v>0</v>
      </c>
      <c r="AQ979" s="179">
        <f t="shared" si="1422"/>
        <v>0</v>
      </c>
      <c r="AR979" s="179">
        <f t="shared" si="1422"/>
        <v>0</v>
      </c>
      <c r="AS979" s="179">
        <f t="shared" si="1422"/>
        <v>0</v>
      </c>
      <c r="AT979" s="179">
        <f t="shared" si="1422"/>
        <v>0</v>
      </c>
      <c r="AU979" s="179">
        <f t="shared" si="1422"/>
        <v>0</v>
      </c>
      <c r="AV979" s="179">
        <f t="shared" si="1422"/>
        <v>0</v>
      </c>
      <c r="AW979" s="179">
        <f t="shared" si="1422"/>
        <v>0</v>
      </c>
      <c r="AX979" s="179">
        <f t="shared" si="1422"/>
        <v>0</v>
      </c>
      <c r="AY979" s="179">
        <f t="shared" si="1422"/>
        <v>0</v>
      </c>
      <c r="AZ979" s="179">
        <f t="shared" si="1422"/>
        <v>0</v>
      </c>
      <c r="BA979" s="179">
        <f t="shared" si="1422"/>
        <v>0</v>
      </c>
      <c r="BB979" s="179">
        <f t="shared" si="1422"/>
        <v>0</v>
      </c>
      <c r="BC979" s="179">
        <f t="shared" si="1422"/>
        <v>0</v>
      </c>
      <c r="BD979" s="179">
        <f t="shared" si="1422"/>
        <v>0</v>
      </c>
      <c r="BE979" s="179">
        <f t="shared" si="1422"/>
        <v>0</v>
      </c>
      <c r="BF979" s="179">
        <f t="shared" si="1422"/>
        <v>0</v>
      </c>
      <c r="BG979" s="179">
        <f t="shared" si="1422"/>
        <v>0</v>
      </c>
      <c r="BH979" s="179">
        <f t="shared" si="1422"/>
        <v>0</v>
      </c>
      <c r="BI979" s="179">
        <f t="shared" si="1422"/>
        <v>0</v>
      </c>
      <c r="BJ979" s="179">
        <f t="shared" si="1422"/>
        <v>0</v>
      </c>
      <c r="BK979" s="179">
        <f t="shared" si="1422"/>
        <v>0</v>
      </c>
      <c r="BL979" s="179">
        <f t="shared" si="1422"/>
        <v>0</v>
      </c>
      <c r="BM979" s="179">
        <f t="shared" si="1422"/>
        <v>0</v>
      </c>
      <c r="BN979" s="179">
        <f t="shared" si="1422"/>
        <v>0</v>
      </c>
      <c r="BO979" s="179">
        <f t="shared" si="1422"/>
        <v>0</v>
      </c>
      <c r="BP979" s="179">
        <f t="shared" si="1422"/>
        <v>0</v>
      </c>
      <c r="BQ979" s="179">
        <f t="shared" si="1422"/>
        <v>0</v>
      </c>
      <c r="BR979" s="179">
        <f t="shared" si="1422"/>
        <v>0</v>
      </c>
      <c r="BS979" s="179">
        <f t="shared" si="1422"/>
        <v>0</v>
      </c>
      <c r="BT979" s="179">
        <f t="shared" si="1422"/>
        <v>0</v>
      </c>
      <c r="BU979" s="179">
        <f t="shared" si="1422"/>
        <v>0</v>
      </c>
      <c r="BV979" s="179">
        <f t="shared" si="1422"/>
        <v>0</v>
      </c>
      <c r="BW979" s="179">
        <f t="shared" si="1422"/>
        <v>0</v>
      </c>
      <c r="BX979" s="179">
        <f t="shared" si="1422"/>
        <v>0</v>
      </c>
      <c r="BY979" s="179">
        <f t="shared" si="1422"/>
        <v>0</v>
      </c>
      <c r="BZ979" s="179">
        <f t="shared" si="1422"/>
        <v>0</v>
      </c>
      <c r="CA979" s="179">
        <f t="shared" si="1422"/>
        <v>0</v>
      </c>
      <c r="CB979" s="179">
        <f t="shared" si="1422"/>
        <v>0</v>
      </c>
      <c r="CC979" s="179">
        <f t="shared" si="1422"/>
        <v>0</v>
      </c>
      <c r="CD979" s="179">
        <f t="shared" si="1422"/>
        <v>0</v>
      </c>
      <c r="CE979" s="179">
        <f t="shared" ref="CE979:CL979" si="1423">CE944</f>
        <v>0</v>
      </c>
      <c r="CF979" s="179">
        <f t="shared" si="1423"/>
        <v>0</v>
      </c>
      <c r="CG979" s="179">
        <f t="shared" si="1423"/>
        <v>0</v>
      </c>
      <c r="CH979" s="179">
        <f t="shared" si="1423"/>
        <v>0</v>
      </c>
      <c r="CI979" s="179">
        <f t="shared" si="1423"/>
        <v>0</v>
      </c>
      <c r="CJ979" s="179">
        <f t="shared" si="1423"/>
        <v>0</v>
      </c>
      <c r="CK979" s="179">
        <f t="shared" si="1423"/>
        <v>0</v>
      </c>
      <c r="CL979" s="179">
        <f t="shared" si="1423"/>
        <v>0</v>
      </c>
      <c r="CN979" s="60"/>
      <c r="CO979" s="179">
        <f t="shared" ref="CO979:DK979" si="1424">CO944</f>
        <v>0</v>
      </c>
      <c r="CP979" s="179">
        <f t="shared" si="1424"/>
        <v>0</v>
      </c>
      <c r="CQ979" s="179">
        <f t="shared" si="1424"/>
        <v>0</v>
      </c>
      <c r="CR979" s="179">
        <f t="shared" si="1424"/>
        <v>0</v>
      </c>
      <c r="CS979" s="179">
        <f t="shared" si="1424"/>
        <v>0</v>
      </c>
      <c r="CT979" s="179">
        <f t="shared" si="1424"/>
        <v>0</v>
      </c>
      <c r="CU979" s="179">
        <f t="shared" si="1424"/>
        <v>0</v>
      </c>
      <c r="CV979" s="179">
        <f t="shared" si="1424"/>
        <v>0</v>
      </c>
      <c r="CW979" s="179">
        <f t="shared" si="1424"/>
        <v>0</v>
      </c>
      <c r="CX979" s="179">
        <f t="shared" si="1424"/>
        <v>0</v>
      </c>
      <c r="CY979" s="179">
        <f t="shared" si="1424"/>
        <v>0</v>
      </c>
      <c r="CZ979" s="179">
        <f t="shared" si="1424"/>
        <v>0</v>
      </c>
      <c r="DA979" s="179">
        <f t="shared" si="1424"/>
        <v>0</v>
      </c>
      <c r="DB979" s="179">
        <f t="shared" si="1424"/>
        <v>0</v>
      </c>
      <c r="DC979" s="179">
        <f t="shared" si="1424"/>
        <v>0</v>
      </c>
      <c r="DD979" s="179">
        <f t="shared" si="1424"/>
        <v>0</v>
      </c>
      <c r="DE979" s="179">
        <f t="shared" si="1424"/>
        <v>0</v>
      </c>
      <c r="DF979" s="179">
        <f t="shared" si="1424"/>
        <v>0</v>
      </c>
      <c r="DG979" s="179">
        <f t="shared" si="1424"/>
        <v>0</v>
      </c>
      <c r="DH979" s="179">
        <f t="shared" si="1424"/>
        <v>0</v>
      </c>
      <c r="DI979" s="179">
        <f t="shared" si="1424"/>
        <v>0</v>
      </c>
      <c r="DJ979" s="179">
        <f t="shared" si="1424"/>
        <v>0</v>
      </c>
      <c r="DK979" s="179">
        <f t="shared" si="1424"/>
        <v>0</v>
      </c>
      <c r="DL979" s="179">
        <f t="shared" si="1420"/>
        <v>0</v>
      </c>
    </row>
    <row r="980" spans="1:116" x14ac:dyDescent="0.4">
      <c r="B980" t="s">
        <v>332</v>
      </c>
      <c r="D980" t="s">
        <v>851</v>
      </c>
      <c r="E980" s="8" t="str">
        <f t="shared" si="1421"/>
        <v>980 LAMORT-PV</v>
      </c>
      <c r="G980" s="241" t="str">
        <f>IFERROR(SUBSTITUTE(TRIM(MID(G948, SEARCH("-", G948) + 1, LEN(G948))),":",""),"no unit")</f>
        <v>no defaults</v>
      </c>
      <c r="H980" s="12"/>
      <c r="I980" s="60"/>
      <c r="J980" s="60"/>
      <c r="K980" s="15"/>
      <c r="L980" s="15"/>
      <c r="M980" s="15"/>
      <c r="N980" s="15"/>
      <c r="O980" s="15"/>
      <c r="P980" s="15"/>
      <c r="R980" s="15"/>
      <c r="S980" s="179"/>
      <c r="T980" s="179"/>
      <c r="U980" s="179"/>
      <c r="V980" s="179"/>
      <c r="W980" s="179"/>
      <c r="X980" s="179"/>
      <c r="Y980" s="179"/>
      <c r="Z980" s="179"/>
      <c r="AA980" s="179"/>
      <c r="AB980" s="179"/>
      <c r="AC980" s="179"/>
      <c r="AD980" s="179"/>
      <c r="AE980" s="179"/>
      <c r="AF980" s="179"/>
      <c r="AG980" s="179"/>
      <c r="AH980" s="179"/>
      <c r="AI980" s="179"/>
      <c r="AJ980" s="179"/>
      <c r="AK980" s="179"/>
      <c r="AL980" s="179"/>
      <c r="AM980" s="179"/>
      <c r="AN980" s="179"/>
      <c r="AO980" s="179"/>
      <c r="AP980" s="179"/>
      <c r="AQ980" s="179"/>
      <c r="AR980" s="179"/>
      <c r="AS980" s="179"/>
      <c r="AT980" s="179"/>
      <c r="AU980" s="179"/>
      <c r="AV980" s="179"/>
      <c r="AW980" s="179"/>
      <c r="AX980" s="179"/>
      <c r="AY980" s="179"/>
      <c r="AZ980" s="179"/>
      <c r="BA980" s="179"/>
      <c r="BB980" s="179"/>
      <c r="BC980" s="179"/>
      <c r="BD980" s="179"/>
      <c r="BE980" s="179"/>
      <c r="BF980" s="179"/>
      <c r="BG980" s="179"/>
      <c r="BH980" s="179"/>
      <c r="BI980" s="179"/>
      <c r="BJ980" s="179"/>
      <c r="BK980" s="179"/>
      <c r="BL980" s="179"/>
      <c r="BM980" s="179"/>
      <c r="BN980" s="179"/>
      <c r="BO980" s="179"/>
      <c r="BP980" s="179"/>
      <c r="BQ980" s="179"/>
      <c r="BR980" s="179"/>
      <c r="BS980" s="179"/>
      <c r="BT980" s="179"/>
      <c r="BU980" s="179"/>
      <c r="BV980" s="179"/>
      <c r="BW980" s="179"/>
      <c r="BX980" s="179"/>
      <c r="BY980" s="179"/>
      <c r="BZ980" s="179"/>
      <c r="CA980" s="179"/>
      <c r="CB980" s="179"/>
      <c r="CC980" s="179"/>
      <c r="CD980" s="179"/>
      <c r="CE980" s="179"/>
      <c r="CF980" s="179"/>
      <c r="CG980" s="179"/>
      <c r="CH980" s="179"/>
      <c r="CI980" s="179"/>
      <c r="CJ980" s="179"/>
      <c r="CK980" s="179"/>
      <c r="CL980" s="179"/>
      <c r="CN980" s="60"/>
      <c r="CO980" s="179"/>
      <c r="CP980" s="179"/>
      <c r="CQ980" s="179"/>
      <c r="CR980" s="179"/>
      <c r="CS980" s="179"/>
      <c r="CT980" s="179"/>
      <c r="CU980" s="179"/>
      <c r="CV980" s="179"/>
      <c r="CW980" s="179"/>
      <c r="CX980" s="179"/>
      <c r="CY980" s="179"/>
      <c r="CZ980" s="179"/>
      <c r="DA980" s="179"/>
      <c r="DB980" s="179"/>
      <c r="DC980" s="179"/>
      <c r="DD980" s="179"/>
      <c r="DE980" s="179"/>
      <c r="DF980" s="179"/>
      <c r="DG980" s="179"/>
      <c r="DH980" s="179"/>
      <c r="DI980" s="179"/>
      <c r="DJ980" s="179"/>
      <c r="DK980" s="179"/>
      <c r="DL980" s="179"/>
    </row>
    <row r="981" spans="1:116" x14ac:dyDescent="0.4">
      <c r="B981" t="s">
        <v>332</v>
      </c>
      <c r="D981" t="s">
        <v>851</v>
      </c>
      <c r="E981" s="8" t="str">
        <f t="shared" si="1421"/>
        <v>981 LAMORT-PV</v>
      </c>
      <c r="G981" s="136" t="str">
        <f>G946</f>
        <v>Secondary revenue driver</v>
      </c>
      <c r="H981" s="90"/>
      <c r="I981" s="213"/>
      <c r="J981" s="213"/>
      <c r="K981" s="214"/>
      <c r="L981" s="214"/>
      <c r="M981" s="214"/>
      <c r="N981" s="214"/>
      <c r="O981" s="214"/>
      <c r="P981" s="214"/>
      <c r="R981" s="21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4"/>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c r="CF981" s="4"/>
      <c r="CG981" s="4"/>
      <c r="CH981" s="4"/>
      <c r="CI981" s="4"/>
      <c r="CJ981" s="4"/>
      <c r="CK981" s="4"/>
      <c r="CL981" s="4"/>
      <c r="CN981" s="213"/>
      <c r="CO981" s="4"/>
      <c r="CP981" s="4"/>
      <c r="CQ981" s="4"/>
      <c r="CR981" s="4"/>
      <c r="CS981" s="4"/>
      <c r="CT981" s="4"/>
      <c r="CU981" s="4"/>
      <c r="CV981" s="4"/>
      <c r="CW981" s="4"/>
      <c r="CX981" s="4"/>
      <c r="CY981" s="4"/>
      <c r="CZ981" s="4"/>
      <c r="DA981" s="4"/>
      <c r="DB981" s="4"/>
      <c r="DC981" s="4"/>
      <c r="DD981" s="4"/>
      <c r="DE981" s="4"/>
      <c r="DF981" s="4"/>
      <c r="DG981" s="4"/>
      <c r="DH981" s="4"/>
      <c r="DI981" s="4"/>
      <c r="DJ981" s="4"/>
      <c r="DK981" s="4"/>
      <c r="DL981" s="4"/>
    </row>
    <row r="982" spans="1:116" x14ac:dyDescent="0.4">
      <c r="B982" t="s">
        <v>332</v>
      </c>
      <c r="D982" t="s">
        <v>851</v>
      </c>
      <c r="E982" s="8" t="str">
        <f t="shared" si="1421"/>
        <v>982 LAMORT-PV</v>
      </c>
      <c r="G982" s="136" t="str">
        <f>G947</f>
        <v>Secondary volume driver</v>
      </c>
      <c r="H982" s="12"/>
      <c r="I982" s="60"/>
      <c r="J982" s="60"/>
      <c r="K982" s="15"/>
      <c r="L982" s="15"/>
      <c r="M982" s="15"/>
      <c r="N982" s="15"/>
      <c r="O982" s="15"/>
      <c r="P982" s="15"/>
      <c r="R982" s="15"/>
      <c r="S982" s="179" t="str">
        <f t="shared" ref="S982:CD982" si="1425">S947</f>
        <v>S$19</v>
      </c>
      <c r="T982" s="179" t="str">
        <f t="shared" si="1425"/>
        <v>T$19</v>
      </c>
      <c r="U982" s="179" t="str">
        <f t="shared" si="1425"/>
        <v>U$19</v>
      </c>
      <c r="V982" s="179" t="str">
        <f t="shared" si="1425"/>
        <v>V$19</v>
      </c>
      <c r="W982" s="179" t="str">
        <f t="shared" si="1425"/>
        <v>W$19</v>
      </c>
      <c r="X982" s="179" t="str">
        <f t="shared" si="1425"/>
        <v>X$19</v>
      </c>
      <c r="Y982" s="179" t="str">
        <f t="shared" si="1425"/>
        <v>Y$19</v>
      </c>
      <c r="Z982" s="179" t="str">
        <f t="shared" si="1425"/>
        <v>Z$19</v>
      </c>
      <c r="AA982" s="179" t="str">
        <f t="shared" si="1425"/>
        <v>AA$19</v>
      </c>
      <c r="AB982" s="179" t="str">
        <f t="shared" si="1425"/>
        <v>AB$19</v>
      </c>
      <c r="AC982" s="179" t="str">
        <f t="shared" si="1425"/>
        <v>AC$19</v>
      </c>
      <c r="AD982" s="179" t="str">
        <f t="shared" si="1425"/>
        <v>AD$19</v>
      </c>
      <c r="AE982" s="179" t="str">
        <f t="shared" si="1425"/>
        <v>AE$19</v>
      </c>
      <c r="AF982" s="179" t="str">
        <f t="shared" si="1425"/>
        <v>AF$19</v>
      </c>
      <c r="AG982" s="179" t="str">
        <f t="shared" si="1425"/>
        <v>AG$19</v>
      </c>
      <c r="AH982" s="179" t="str">
        <f t="shared" si="1425"/>
        <v>AH$19</v>
      </c>
      <c r="AI982" s="179" t="str">
        <f t="shared" si="1425"/>
        <v>AI$19</v>
      </c>
      <c r="AJ982" s="179" t="str">
        <f t="shared" si="1425"/>
        <v>AJ$19</v>
      </c>
      <c r="AK982" s="179" t="str">
        <f t="shared" si="1425"/>
        <v>AK$19</v>
      </c>
      <c r="AL982" s="179" t="str">
        <f t="shared" si="1425"/>
        <v>AL$19</v>
      </c>
      <c r="AM982" s="179" t="str">
        <f t="shared" si="1425"/>
        <v>AM$19</v>
      </c>
      <c r="AN982" s="179" t="str">
        <f t="shared" si="1425"/>
        <v>AN$19</v>
      </c>
      <c r="AO982" s="179" t="str">
        <f t="shared" si="1425"/>
        <v>AO$19</v>
      </c>
      <c r="AP982" s="179" t="str">
        <f t="shared" si="1425"/>
        <v>AP$19</v>
      </c>
      <c r="AQ982" s="179" t="str">
        <f t="shared" si="1425"/>
        <v>AQ$19</v>
      </c>
      <c r="AR982" s="179" t="str">
        <f t="shared" si="1425"/>
        <v>AR$19</v>
      </c>
      <c r="AS982" s="179" t="str">
        <f t="shared" si="1425"/>
        <v>AS$19</v>
      </c>
      <c r="AT982" s="179" t="str">
        <f t="shared" si="1425"/>
        <v>AT$19</v>
      </c>
      <c r="AU982" s="179" t="str">
        <f t="shared" si="1425"/>
        <v>AU$19</v>
      </c>
      <c r="AV982" s="179" t="str">
        <f t="shared" si="1425"/>
        <v>AV$19</v>
      </c>
      <c r="AW982" s="179" t="str">
        <f t="shared" si="1425"/>
        <v>AW$19</v>
      </c>
      <c r="AX982" s="179" t="str">
        <f t="shared" si="1425"/>
        <v>AX$19</v>
      </c>
      <c r="AY982" s="179" t="str">
        <f t="shared" si="1425"/>
        <v>AY$19</v>
      </c>
      <c r="AZ982" s="179" t="str">
        <f t="shared" si="1425"/>
        <v>AZ$19</v>
      </c>
      <c r="BA982" s="179" t="str">
        <f t="shared" si="1425"/>
        <v>BA$19</v>
      </c>
      <c r="BB982" s="179" t="str">
        <f t="shared" si="1425"/>
        <v>BB$19</v>
      </c>
      <c r="BC982" s="179" t="str">
        <f t="shared" si="1425"/>
        <v>BC$19</v>
      </c>
      <c r="BD982" s="179" t="str">
        <f t="shared" si="1425"/>
        <v>BD$19</v>
      </c>
      <c r="BE982" s="179" t="str">
        <f t="shared" si="1425"/>
        <v>BE$19</v>
      </c>
      <c r="BF982" s="179" t="str">
        <f t="shared" si="1425"/>
        <v>BF$19</v>
      </c>
      <c r="BG982" s="179" t="str">
        <f t="shared" si="1425"/>
        <v>BG$19</v>
      </c>
      <c r="BH982" s="179" t="str">
        <f t="shared" si="1425"/>
        <v>BH$19</v>
      </c>
      <c r="BI982" s="179" t="str">
        <f t="shared" si="1425"/>
        <v>BI$19</v>
      </c>
      <c r="BJ982" s="179" t="str">
        <f t="shared" si="1425"/>
        <v>BJ$19</v>
      </c>
      <c r="BK982" s="179" t="str">
        <f t="shared" si="1425"/>
        <v>BK$19</v>
      </c>
      <c r="BL982" s="179" t="str">
        <f t="shared" si="1425"/>
        <v>BL$19</v>
      </c>
      <c r="BM982" s="179" t="str">
        <f t="shared" si="1425"/>
        <v>BM$19</v>
      </c>
      <c r="BN982" s="179" t="str">
        <f t="shared" si="1425"/>
        <v>BN$19</v>
      </c>
      <c r="BO982" s="179" t="str">
        <f t="shared" si="1425"/>
        <v>BO$19</v>
      </c>
      <c r="BP982" s="179" t="str">
        <f t="shared" si="1425"/>
        <v>BP$19</v>
      </c>
      <c r="BQ982" s="179" t="str">
        <f t="shared" si="1425"/>
        <v>BQ$19</v>
      </c>
      <c r="BR982" s="179" t="str">
        <f t="shared" si="1425"/>
        <v>BR$19</v>
      </c>
      <c r="BS982" s="179" t="str">
        <f t="shared" si="1425"/>
        <v>BS$19</v>
      </c>
      <c r="BT982" s="179" t="str">
        <f t="shared" si="1425"/>
        <v>BT$19</v>
      </c>
      <c r="BU982" s="179" t="str">
        <f t="shared" si="1425"/>
        <v>BU$19</v>
      </c>
      <c r="BV982" s="179" t="str">
        <f t="shared" si="1425"/>
        <v>BV$19</v>
      </c>
      <c r="BW982" s="179" t="str">
        <f t="shared" si="1425"/>
        <v>BW$19</v>
      </c>
      <c r="BX982" s="179" t="str">
        <f t="shared" si="1425"/>
        <v>BX$19</v>
      </c>
      <c r="BY982" s="179" t="str">
        <f t="shared" si="1425"/>
        <v>BY$19</v>
      </c>
      <c r="BZ982" s="179" t="str">
        <f t="shared" si="1425"/>
        <v>BZ$19</v>
      </c>
      <c r="CA982" s="179" t="str">
        <f t="shared" si="1425"/>
        <v>CA$19</v>
      </c>
      <c r="CB982" s="179" t="str">
        <f t="shared" si="1425"/>
        <v>CB$19</v>
      </c>
      <c r="CC982" s="179" t="str">
        <f t="shared" si="1425"/>
        <v>CC$19</v>
      </c>
      <c r="CD982" s="179" t="str">
        <f t="shared" si="1425"/>
        <v>CD$19</v>
      </c>
      <c r="CE982" s="179" t="str">
        <f t="shared" ref="CE982:CL982" si="1426">CE947</f>
        <v>CE$19</v>
      </c>
      <c r="CF982" s="179" t="str">
        <f t="shared" si="1426"/>
        <v>CF$19</v>
      </c>
      <c r="CG982" s="179" t="str">
        <f t="shared" si="1426"/>
        <v>CG$19</v>
      </c>
      <c r="CH982" s="179" t="str">
        <f t="shared" si="1426"/>
        <v>CH$19</v>
      </c>
      <c r="CI982" s="179" t="str">
        <f t="shared" si="1426"/>
        <v>CI$19</v>
      </c>
      <c r="CJ982" s="179" t="str">
        <f t="shared" si="1426"/>
        <v>CJ$19</v>
      </c>
      <c r="CK982" s="179" t="str">
        <f t="shared" si="1426"/>
        <v>CK$19</v>
      </c>
      <c r="CL982" s="179" t="str">
        <f t="shared" si="1426"/>
        <v>CL$19</v>
      </c>
      <c r="CN982" s="60"/>
      <c r="CO982" s="179" t="str">
        <f t="shared" ref="CO982:DL982" si="1427">CO947</f>
        <v>CO$19</v>
      </c>
      <c r="CP982" s="179" t="str">
        <f t="shared" si="1427"/>
        <v>CP$19</v>
      </c>
      <c r="CQ982" s="179" t="str">
        <f t="shared" si="1427"/>
        <v>CQ$19</v>
      </c>
      <c r="CR982" s="179" t="str">
        <f t="shared" si="1427"/>
        <v>CR$19</v>
      </c>
      <c r="CS982" s="179" t="str">
        <f t="shared" si="1427"/>
        <v>CS$19</v>
      </c>
      <c r="CT982" s="179" t="str">
        <f t="shared" si="1427"/>
        <v>CT$19</v>
      </c>
      <c r="CU982" s="179" t="str">
        <f t="shared" si="1427"/>
        <v>CU$19</v>
      </c>
      <c r="CV982" s="179" t="str">
        <f t="shared" si="1427"/>
        <v>CV$19</v>
      </c>
      <c r="CW982" s="179" t="str">
        <f t="shared" si="1427"/>
        <v>CW$19</v>
      </c>
      <c r="CX982" s="179" t="str">
        <f t="shared" si="1427"/>
        <v>CX$19</v>
      </c>
      <c r="CY982" s="179" t="str">
        <f t="shared" si="1427"/>
        <v>CY$19</v>
      </c>
      <c r="CZ982" s="179" t="str">
        <f t="shared" si="1427"/>
        <v>CZ$19</v>
      </c>
      <c r="DA982" s="179" t="str">
        <f t="shared" si="1427"/>
        <v>DA$19</v>
      </c>
      <c r="DB982" s="179" t="str">
        <f t="shared" si="1427"/>
        <v>DB$19</v>
      </c>
      <c r="DC982" s="179" t="str">
        <f t="shared" si="1427"/>
        <v>DC$19</v>
      </c>
      <c r="DD982" s="179" t="str">
        <f t="shared" si="1427"/>
        <v>DD$19</v>
      </c>
      <c r="DE982" s="179" t="str">
        <f t="shared" si="1427"/>
        <v>DE$19</v>
      </c>
      <c r="DF982" s="179" t="str">
        <f t="shared" si="1427"/>
        <v>DF$19</v>
      </c>
      <c r="DG982" s="179" t="str">
        <f t="shared" si="1427"/>
        <v>DG$19</v>
      </c>
      <c r="DH982" s="179" t="str">
        <f t="shared" si="1427"/>
        <v>DH$19</v>
      </c>
      <c r="DI982" s="179" t="str">
        <f t="shared" si="1427"/>
        <v>DI$19</v>
      </c>
      <c r="DJ982" s="179" t="str">
        <f t="shared" si="1427"/>
        <v>DJ$19</v>
      </c>
      <c r="DK982" s="179" t="str">
        <f t="shared" si="1427"/>
        <v>DK$19</v>
      </c>
      <c r="DL982" s="179" t="str">
        <f t="shared" si="1427"/>
        <v>DL$19</v>
      </c>
    </row>
    <row r="983" spans="1:116" x14ac:dyDescent="0.4">
      <c r="E983" s="8"/>
      <c r="H983" s="12"/>
      <c r="I983" s="60"/>
      <c r="J983" s="60"/>
      <c r="K983" s="15"/>
      <c r="L983" s="15"/>
      <c r="M983" s="15"/>
      <c r="N983" s="15"/>
      <c r="O983" s="15"/>
      <c r="P983" s="15"/>
      <c r="R983" s="15"/>
      <c r="S983" s="76"/>
      <c r="T983" s="76"/>
      <c r="U983" s="76"/>
      <c r="V983" s="76"/>
      <c r="W983" s="76"/>
      <c r="X983" s="76"/>
      <c r="Y983" s="76"/>
      <c r="Z983" s="76"/>
      <c r="AA983" s="76"/>
      <c r="AB983" s="76"/>
      <c r="AC983" s="76"/>
      <c r="AD983" s="76"/>
      <c r="AE983" s="76"/>
      <c r="AF983" s="76"/>
      <c r="AG983" s="76"/>
      <c r="AH983" s="76"/>
      <c r="AI983" s="76"/>
      <c r="AJ983" s="76"/>
      <c r="AK983" s="76"/>
      <c r="AL983" s="76"/>
      <c r="AM983" s="76"/>
      <c r="AN983" s="76"/>
      <c r="AO983" s="76"/>
      <c r="AP983" s="76"/>
      <c r="AQ983" s="76"/>
      <c r="AR983" s="76"/>
      <c r="AS983" s="76"/>
      <c r="AT983" s="76"/>
      <c r="AU983" s="76"/>
      <c r="AV983" s="76"/>
      <c r="AW983" s="76"/>
      <c r="AX983" s="76"/>
      <c r="AY983" s="76"/>
      <c r="AZ983" s="76"/>
      <c r="BA983" s="76"/>
      <c r="BB983" s="76"/>
      <c r="BC983" s="76"/>
      <c r="BD983" s="76"/>
      <c r="BE983" s="76"/>
      <c r="BF983" s="76"/>
      <c r="BG983" s="76"/>
      <c r="BH983" s="76"/>
      <c r="BI983" s="76"/>
      <c r="BJ983" s="76"/>
      <c r="BK983" s="76"/>
      <c r="BL983" s="76"/>
      <c r="BM983" s="76"/>
      <c r="BN983" s="76"/>
      <c r="BO983" s="76"/>
      <c r="BP983" s="76"/>
      <c r="BQ983" s="76"/>
      <c r="BR983" s="76"/>
      <c r="BS983" s="76"/>
      <c r="BT983" s="76"/>
      <c r="BU983" s="76"/>
      <c r="BV983" s="76"/>
      <c r="BW983" s="76"/>
      <c r="BX983" s="76"/>
      <c r="BY983" s="76"/>
      <c r="BZ983" s="76"/>
      <c r="CA983" s="76"/>
      <c r="CB983" s="76"/>
      <c r="CC983" s="76"/>
      <c r="CD983" s="76"/>
      <c r="CE983" s="76"/>
      <c r="CF983" s="76"/>
      <c r="CG983" s="76"/>
      <c r="CH983" s="76"/>
      <c r="CI983" s="76"/>
      <c r="CJ983" s="76"/>
      <c r="CK983" s="76"/>
      <c r="CL983" s="76"/>
      <c r="CN983" s="60"/>
      <c r="CO983" s="76"/>
      <c r="CP983" s="76"/>
      <c r="CQ983" s="76"/>
      <c r="CR983" s="76"/>
      <c r="CS983" s="76"/>
      <c r="CT983" s="76"/>
      <c r="CU983" s="76"/>
      <c r="CV983" s="76"/>
      <c r="CW983" s="76"/>
      <c r="CX983" s="76"/>
      <c r="CY983" s="76"/>
      <c r="CZ983" s="76"/>
      <c r="DA983" s="76"/>
      <c r="DB983" s="76"/>
      <c r="DC983" s="76"/>
      <c r="DD983" s="76"/>
      <c r="DE983" s="76"/>
      <c r="DF983" s="76"/>
      <c r="DG983" s="76"/>
      <c r="DH983" s="76"/>
      <c r="DI983" s="76"/>
      <c r="DJ983" s="76"/>
      <c r="DK983" s="76"/>
      <c r="DL983" s="76"/>
    </row>
    <row r="984" spans="1:116" x14ac:dyDescent="0.4">
      <c r="A984" s="174"/>
      <c r="E984" s="8"/>
      <c r="G984" s="175" t="s">
        <v>490</v>
      </c>
      <c r="H984" s="174"/>
      <c r="I984" s="176"/>
      <c r="J984" s="176"/>
      <c r="K984" s="197"/>
      <c r="L984" s="197"/>
      <c r="M984" s="197"/>
      <c r="N984" s="197"/>
      <c r="O984" s="197"/>
      <c r="P984" s="197"/>
      <c r="R984" s="198"/>
      <c r="S984" s="174"/>
      <c r="T984" s="174"/>
      <c r="U984" s="174"/>
      <c r="V984" s="174"/>
      <c r="W984" s="174"/>
      <c r="X984" s="174"/>
      <c r="Y984" s="174"/>
      <c r="Z984" s="174"/>
      <c r="AA984" s="174"/>
      <c r="AB984" s="174"/>
      <c r="AC984" s="174"/>
      <c r="AD984" s="174"/>
      <c r="AE984" s="174"/>
      <c r="AF984" s="174"/>
      <c r="AG984" s="174"/>
      <c r="AH984" s="174"/>
      <c r="AI984" s="174"/>
      <c r="AJ984" s="174"/>
      <c r="AK984" s="174"/>
      <c r="AL984" s="174"/>
      <c r="AM984" s="174"/>
      <c r="AN984" s="174"/>
      <c r="AO984" s="174"/>
      <c r="AP984" s="174"/>
      <c r="AQ984" s="174"/>
      <c r="AR984" s="174"/>
      <c r="AS984" s="174"/>
      <c r="AT984" s="174"/>
      <c r="AU984" s="174"/>
      <c r="AV984" s="174"/>
      <c r="AW984" s="174"/>
      <c r="AX984" s="174"/>
      <c r="AY984" s="174"/>
      <c r="AZ984" s="174"/>
      <c r="BA984" s="174"/>
      <c r="BB984" s="174"/>
      <c r="BC984" s="174"/>
      <c r="BD984" s="174"/>
      <c r="BE984" s="174"/>
      <c r="BF984" s="174"/>
      <c r="BG984" s="174"/>
      <c r="BH984" s="174"/>
      <c r="BI984" s="174"/>
      <c r="BJ984" s="174"/>
      <c r="BK984" s="174"/>
      <c r="BL984" s="174"/>
      <c r="BM984" s="174"/>
      <c r="BN984" s="174"/>
      <c r="BO984" s="174"/>
      <c r="BP984" s="174"/>
      <c r="BQ984" s="174"/>
      <c r="BR984" s="174"/>
      <c r="BS984" s="174"/>
      <c r="BT984" s="174"/>
      <c r="BU984" s="174"/>
      <c r="BV984" s="174"/>
      <c r="BW984" s="174"/>
      <c r="BX984" s="174"/>
      <c r="BY984" s="174"/>
      <c r="BZ984" s="174"/>
      <c r="CA984" s="174"/>
      <c r="CB984" s="174"/>
      <c r="CC984" s="174"/>
      <c r="CD984" s="174"/>
      <c r="CE984" s="174"/>
      <c r="CF984" s="174"/>
      <c r="CG984" s="174"/>
      <c r="CH984" s="174"/>
      <c r="CI984" s="174"/>
      <c r="CJ984" s="174"/>
      <c r="CK984" s="174"/>
      <c r="CL984" s="174"/>
      <c r="CN984" s="176"/>
      <c r="CO984" s="174"/>
      <c r="CP984" s="174"/>
      <c r="CQ984" s="174"/>
      <c r="CR984" s="174"/>
      <c r="CS984" s="174"/>
      <c r="CT984" s="174"/>
      <c r="CU984" s="174"/>
      <c r="CV984" s="174"/>
      <c r="CW984" s="174"/>
      <c r="CX984" s="174"/>
      <c r="CY984" s="174"/>
      <c r="CZ984" s="174"/>
      <c r="DA984" s="174"/>
      <c r="DB984" s="174"/>
      <c r="DC984" s="174"/>
      <c r="DD984" s="174"/>
      <c r="DE984" s="174"/>
      <c r="DF984" s="174"/>
      <c r="DG984" s="174"/>
      <c r="DH984" s="174"/>
      <c r="DI984" s="174"/>
      <c r="DJ984" s="174"/>
      <c r="DK984" s="174"/>
      <c r="DL984" s="174"/>
    </row>
    <row r="985" spans="1:116" x14ac:dyDescent="0.4">
      <c r="A985" s="174"/>
      <c r="E985" s="8"/>
      <c r="G985" s="175" t="s">
        <v>492</v>
      </c>
      <c r="H985" s="174"/>
      <c r="I985" s="176"/>
      <c r="J985" s="176"/>
      <c r="K985" s="197"/>
      <c r="L985" s="197"/>
      <c r="M985" s="197"/>
      <c r="N985" s="197"/>
      <c r="O985" s="197"/>
      <c r="P985" s="197"/>
      <c r="R985" s="198"/>
      <c r="S985" s="174"/>
      <c r="T985" s="174"/>
      <c r="U985" s="174"/>
      <c r="V985" s="174"/>
      <c r="W985" s="174"/>
      <c r="X985" s="174"/>
      <c r="Y985" s="174"/>
      <c r="Z985" s="174"/>
      <c r="AA985" s="174"/>
      <c r="AB985" s="174"/>
      <c r="AC985" s="174"/>
      <c r="AD985" s="174"/>
      <c r="AE985" s="174"/>
      <c r="AF985" s="174"/>
      <c r="AG985" s="174"/>
      <c r="AH985" s="174"/>
      <c r="AI985" s="174"/>
      <c r="AJ985" s="174"/>
      <c r="AK985" s="174"/>
      <c r="AL985" s="174"/>
      <c r="AM985" s="174"/>
      <c r="AN985" s="174"/>
      <c r="AO985" s="174"/>
      <c r="AP985" s="174"/>
      <c r="AQ985" s="174"/>
      <c r="AR985" s="174"/>
      <c r="AS985" s="174"/>
      <c r="AT985" s="174"/>
      <c r="AU985" s="174"/>
      <c r="AV985" s="174"/>
      <c r="AW985" s="174"/>
      <c r="AX985" s="174"/>
      <c r="AY985" s="174"/>
      <c r="AZ985" s="174"/>
      <c r="BA985" s="174"/>
      <c r="BB985" s="174"/>
      <c r="BC985" s="174"/>
      <c r="BD985" s="174"/>
      <c r="BE985" s="174"/>
      <c r="BF985" s="174"/>
      <c r="BG985" s="174"/>
      <c r="BH985" s="174"/>
      <c r="BI985" s="174"/>
      <c r="BJ985" s="174"/>
      <c r="BK985" s="174"/>
      <c r="BL985" s="174"/>
      <c r="BM985" s="174"/>
      <c r="BN985" s="174"/>
      <c r="BO985" s="174"/>
      <c r="BP985" s="174"/>
      <c r="BQ985" s="174"/>
      <c r="BR985" s="174"/>
      <c r="BS985" s="174"/>
      <c r="BT985" s="174"/>
      <c r="BU985" s="174"/>
      <c r="BV985" s="174"/>
      <c r="BW985" s="174"/>
      <c r="BX985" s="174"/>
      <c r="BY985" s="174"/>
      <c r="BZ985" s="174"/>
      <c r="CA985" s="174"/>
      <c r="CB985" s="174"/>
      <c r="CC985" s="174"/>
      <c r="CD985" s="174"/>
      <c r="CE985" s="174"/>
      <c r="CF985" s="174"/>
      <c r="CG985" s="174"/>
      <c r="CH985" s="174"/>
      <c r="CI985" s="174"/>
      <c r="CJ985" s="174"/>
      <c r="CK985" s="174"/>
      <c r="CL985" s="174"/>
      <c r="CN985" s="176"/>
      <c r="CO985" s="174"/>
      <c r="CP985" s="174"/>
      <c r="CQ985" s="174"/>
      <c r="CR985" s="174"/>
      <c r="CS985" s="174"/>
      <c r="CT985" s="174"/>
      <c r="CU985" s="174"/>
      <c r="CV985" s="174"/>
      <c r="CW985" s="174"/>
      <c r="CX985" s="174"/>
      <c r="CY985" s="174"/>
      <c r="CZ985" s="174"/>
      <c r="DA985" s="174"/>
      <c r="DB985" s="174"/>
      <c r="DC985" s="174"/>
      <c r="DD985" s="174"/>
      <c r="DE985" s="174"/>
      <c r="DF985" s="174"/>
      <c r="DG985" s="174"/>
      <c r="DH985" s="174"/>
      <c r="DI985" s="174"/>
      <c r="DJ985" s="174"/>
      <c r="DK985" s="174"/>
      <c r="DL985" s="174"/>
    </row>
    <row r="986" spans="1:116" x14ac:dyDescent="0.4">
      <c r="A986" s="174"/>
      <c r="E986" s="8"/>
      <c r="G986" s="175" t="s">
        <v>461</v>
      </c>
      <c r="H986" s="174"/>
      <c r="I986" s="176"/>
      <c r="J986" s="176"/>
      <c r="K986" s="197"/>
      <c r="L986" s="197"/>
      <c r="M986" s="197"/>
      <c r="N986" s="197"/>
      <c r="O986" s="197"/>
      <c r="P986" s="197"/>
      <c r="R986" s="198"/>
      <c r="S986" s="199" t="str">
        <f t="shared" ref="S986:CD986" si="1428">S$20</f>
        <v>S$16</v>
      </c>
      <c r="T986" s="199" t="str">
        <f t="shared" si="1428"/>
        <v>T$16</v>
      </c>
      <c r="U986" s="199" t="str">
        <f t="shared" si="1428"/>
        <v>U$16</v>
      </c>
      <c r="V986" s="199" t="str">
        <f t="shared" si="1428"/>
        <v>V$16</v>
      </c>
      <c r="W986" s="199" t="str">
        <f t="shared" si="1428"/>
        <v>W$16</v>
      </c>
      <c r="X986" s="199" t="str">
        <f t="shared" si="1428"/>
        <v>X$16</v>
      </c>
      <c r="Y986" s="199" t="str">
        <f t="shared" si="1428"/>
        <v>Y$16</v>
      </c>
      <c r="Z986" s="199" t="str">
        <f t="shared" si="1428"/>
        <v>Z$16</v>
      </c>
      <c r="AA986" s="199" t="str">
        <f t="shared" si="1428"/>
        <v>AA$16</v>
      </c>
      <c r="AB986" s="199" t="str">
        <f t="shared" si="1428"/>
        <v>AB$16</v>
      </c>
      <c r="AC986" s="199" t="str">
        <f t="shared" si="1428"/>
        <v>AC$16</v>
      </c>
      <c r="AD986" s="199" t="str">
        <f t="shared" si="1428"/>
        <v>AD$16</v>
      </c>
      <c r="AE986" s="199" t="str">
        <f t="shared" si="1428"/>
        <v>AE$16</v>
      </c>
      <c r="AF986" s="199" t="str">
        <f t="shared" si="1428"/>
        <v>AF$16</v>
      </c>
      <c r="AG986" s="199" t="str">
        <f t="shared" si="1428"/>
        <v>AG$16</v>
      </c>
      <c r="AH986" s="199" t="str">
        <f t="shared" si="1428"/>
        <v>AH$16</v>
      </c>
      <c r="AI986" s="199" t="str">
        <f t="shared" si="1428"/>
        <v>AI$16</v>
      </c>
      <c r="AJ986" s="199" t="str">
        <f t="shared" si="1428"/>
        <v>AJ$16</v>
      </c>
      <c r="AK986" s="199" t="str">
        <f t="shared" si="1428"/>
        <v>AK$16</v>
      </c>
      <c r="AL986" s="199" t="str">
        <f t="shared" si="1428"/>
        <v>AL$16</v>
      </c>
      <c r="AM986" s="199" t="str">
        <f t="shared" si="1428"/>
        <v>AM$16</v>
      </c>
      <c r="AN986" s="199" t="str">
        <f t="shared" si="1428"/>
        <v>AN$16</v>
      </c>
      <c r="AO986" s="199" t="str">
        <f t="shared" si="1428"/>
        <v>AO$16</v>
      </c>
      <c r="AP986" s="199" t="str">
        <f t="shared" si="1428"/>
        <v>AP$16</v>
      </c>
      <c r="AQ986" s="199" t="str">
        <f t="shared" si="1428"/>
        <v>AQ$16</v>
      </c>
      <c r="AR986" s="199" t="str">
        <f t="shared" si="1428"/>
        <v>AR$16</v>
      </c>
      <c r="AS986" s="199" t="str">
        <f t="shared" si="1428"/>
        <v>AS$16</v>
      </c>
      <c r="AT986" s="199" t="str">
        <f t="shared" si="1428"/>
        <v>AT$16</v>
      </c>
      <c r="AU986" s="199" t="str">
        <f t="shared" si="1428"/>
        <v>AU$16</v>
      </c>
      <c r="AV986" s="199" t="str">
        <f t="shared" si="1428"/>
        <v>AV$16</v>
      </c>
      <c r="AW986" s="199" t="str">
        <f t="shared" si="1428"/>
        <v>AW$16</v>
      </c>
      <c r="AX986" s="199" t="str">
        <f t="shared" si="1428"/>
        <v>AX$16</v>
      </c>
      <c r="AY986" s="199" t="str">
        <f t="shared" si="1428"/>
        <v>AY$16</v>
      </c>
      <c r="AZ986" s="199" t="str">
        <f t="shared" si="1428"/>
        <v>AZ$16</v>
      </c>
      <c r="BA986" s="199" t="str">
        <f t="shared" si="1428"/>
        <v>BA$16</v>
      </c>
      <c r="BB986" s="199" t="str">
        <f t="shared" si="1428"/>
        <v>BB$16</v>
      </c>
      <c r="BC986" s="199" t="str">
        <f t="shared" si="1428"/>
        <v>BC$16</v>
      </c>
      <c r="BD986" s="199" t="str">
        <f t="shared" si="1428"/>
        <v>BD$16</v>
      </c>
      <c r="BE986" s="199" t="str">
        <f t="shared" si="1428"/>
        <v>BE$16</v>
      </c>
      <c r="BF986" s="199" t="str">
        <f t="shared" si="1428"/>
        <v>BF$16</v>
      </c>
      <c r="BG986" s="199" t="str">
        <f t="shared" si="1428"/>
        <v>BG$16</v>
      </c>
      <c r="BH986" s="199" t="str">
        <f t="shared" si="1428"/>
        <v>BH$16</v>
      </c>
      <c r="BI986" s="199" t="str">
        <f t="shared" si="1428"/>
        <v>BI$16</v>
      </c>
      <c r="BJ986" s="199" t="str">
        <f t="shared" si="1428"/>
        <v>BJ$16</v>
      </c>
      <c r="BK986" s="199" t="str">
        <f t="shared" si="1428"/>
        <v>BK$16</v>
      </c>
      <c r="BL986" s="199" t="str">
        <f t="shared" si="1428"/>
        <v>BL$16</v>
      </c>
      <c r="BM986" s="199" t="str">
        <f t="shared" si="1428"/>
        <v>BM$16</v>
      </c>
      <c r="BN986" s="199" t="str">
        <f t="shared" si="1428"/>
        <v>BN$16</v>
      </c>
      <c r="BO986" s="199" t="str">
        <f t="shared" si="1428"/>
        <v>BO$16</v>
      </c>
      <c r="BP986" s="199" t="str">
        <f t="shared" si="1428"/>
        <v>BP$16</v>
      </c>
      <c r="BQ986" s="199" t="str">
        <f t="shared" si="1428"/>
        <v>BQ$16</v>
      </c>
      <c r="BR986" s="199" t="str">
        <f t="shared" si="1428"/>
        <v>BR$16</v>
      </c>
      <c r="BS986" s="199" t="str">
        <f t="shared" si="1428"/>
        <v>BS$16</v>
      </c>
      <c r="BT986" s="199" t="str">
        <f t="shared" si="1428"/>
        <v>BT$16</v>
      </c>
      <c r="BU986" s="199" t="str">
        <f t="shared" si="1428"/>
        <v>BU$16</v>
      </c>
      <c r="BV986" s="199" t="str">
        <f t="shared" si="1428"/>
        <v>BV$16</v>
      </c>
      <c r="BW986" s="199" t="str">
        <f t="shared" si="1428"/>
        <v>BW$16</v>
      </c>
      <c r="BX986" s="199" t="str">
        <f t="shared" si="1428"/>
        <v>BX$16</v>
      </c>
      <c r="BY986" s="199" t="str">
        <f t="shared" si="1428"/>
        <v>BY$16</v>
      </c>
      <c r="BZ986" s="199" t="str">
        <f t="shared" si="1428"/>
        <v>BZ$16</v>
      </c>
      <c r="CA986" s="199" t="str">
        <f t="shared" si="1428"/>
        <v>CA$16</v>
      </c>
      <c r="CB986" s="199" t="str">
        <f t="shared" si="1428"/>
        <v>CB$16</v>
      </c>
      <c r="CC986" s="199" t="str">
        <f t="shared" si="1428"/>
        <v>CC$16</v>
      </c>
      <c r="CD986" s="199" t="str">
        <f t="shared" si="1428"/>
        <v>CD$16</v>
      </c>
      <c r="CE986" s="199" t="str">
        <f t="shared" ref="CE986:CL986" si="1429">CE$20</f>
        <v>CE$16</v>
      </c>
      <c r="CF986" s="199" t="str">
        <f t="shared" si="1429"/>
        <v>CF$16</v>
      </c>
      <c r="CG986" s="199" t="str">
        <f t="shared" si="1429"/>
        <v>CG$16</v>
      </c>
      <c r="CH986" s="199" t="str">
        <f t="shared" si="1429"/>
        <v>CH$16</v>
      </c>
      <c r="CI986" s="199" t="str">
        <f t="shared" si="1429"/>
        <v>CI$16</v>
      </c>
      <c r="CJ986" s="199" t="str">
        <f t="shared" si="1429"/>
        <v>CJ$16</v>
      </c>
      <c r="CK986" s="199" t="str">
        <f t="shared" si="1429"/>
        <v>CK$16</v>
      </c>
      <c r="CL986" s="199" t="str">
        <f t="shared" si="1429"/>
        <v>CL$16</v>
      </c>
      <c r="CN986" s="176"/>
      <c r="CO986" s="199" t="str">
        <f t="shared" ref="CO986:DL986" si="1430">CO$20</f>
        <v>CO$16</v>
      </c>
      <c r="CP986" s="199" t="str">
        <f t="shared" si="1430"/>
        <v>CP$16</v>
      </c>
      <c r="CQ986" s="199" t="str">
        <f t="shared" si="1430"/>
        <v>CQ$16</v>
      </c>
      <c r="CR986" s="199" t="str">
        <f t="shared" si="1430"/>
        <v>CR$16</v>
      </c>
      <c r="CS986" s="199" t="str">
        <f t="shared" si="1430"/>
        <v>CS$16</v>
      </c>
      <c r="CT986" s="199" t="str">
        <f t="shared" si="1430"/>
        <v>CT$16</v>
      </c>
      <c r="CU986" s="199" t="str">
        <f t="shared" si="1430"/>
        <v>CU$16</v>
      </c>
      <c r="CV986" s="199" t="str">
        <f t="shared" si="1430"/>
        <v>CV$16</v>
      </c>
      <c r="CW986" s="199" t="str">
        <f t="shared" si="1430"/>
        <v>CW$16</v>
      </c>
      <c r="CX986" s="199" t="str">
        <f t="shared" si="1430"/>
        <v>CX$16</v>
      </c>
      <c r="CY986" s="199" t="str">
        <f t="shared" si="1430"/>
        <v>CY$16</v>
      </c>
      <c r="CZ986" s="199" t="str">
        <f t="shared" si="1430"/>
        <v>CZ$16</v>
      </c>
      <c r="DA986" s="199" t="str">
        <f t="shared" si="1430"/>
        <v>DA$16</v>
      </c>
      <c r="DB986" s="199" t="str">
        <f t="shared" si="1430"/>
        <v>DB$16</v>
      </c>
      <c r="DC986" s="199" t="str">
        <f t="shared" si="1430"/>
        <v>DC$16</v>
      </c>
      <c r="DD986" s="199" t="str">
        <f t="shared" si="1430"/>
        <v>DD$16</v>
      </c>
      <c r="DE986" s="199" t="str">
        <f t="shared" si="1430"/>
        <v>DE$16</v>
      </c>
      <c r="DF986" s="199" t="str">
        <f t="shared" si="1430"/>
        <v>DF$16</v>
      </c>
      <c r="DG986" s="199" t="str">
        <f t="shared" si="1430"/>
        <v>DG$16</v>
      </c>
      <c r="DH986" s="199" t="str">
        <f t="shared" si="1430"/>
        <v>DH$16</v>
      </c>
      <c r="DI986" s="199" t="str">
        <f t="shared" si="1430"/>
        <v>DI$16</v>
      </c>
      <c r="DJ986" s="199" t="str">
        <f t="shared" si="1430"/>
        <v>DJ$16</v>
      </c>
      <c r="DK986" s="199" t="str">
        <f t="shared" si="1430"/>
        <v>DK$16</v>
      </c>
      <c r="DL986" s="199" t="str">
        <f t="shared" si="1430"/>
        <v>DL$16</v>
      </c>
    </row>
    <row r="987" spans="1:116" x14ac:dyDescent="0.4">
      <c r="A987" s="174"/>
      <c r="E987" s="8"/>
      <c r="G987" s="175" t="s">
        <v>462</v>
      </c>
      <c r="H987" s="200"/>
      <c r="I987" s="201"/>
      <c r="J987" s="201"/>
      <c r="K987" s="202"/>
      <c r="L987" s="202"/>
      <c r="M987" s="202"/>
      <c r="N987" s="202"/>
      <c r="O987" s="202"/>
      <c r="P987" s="202"/>
      <c r="R987" s="202"/>
      <c r="S987" s="199" t="str">
        <f t="shared" ref="S987:CD987" si="1431">S$21</f>
        <v>S$17</v>
      </c>
      <c r="T987" s="199" t="str">
        <f t="shared" si="1431"/>
        <v>T$17</v>
      </c>
      <c r="U987" s="199" t="str">
        <f t="shared" si="1431"/>
        <v>U$17</v>
      </c>
      <c r="V987" s="199" t="str">
        <f t="shared" si="1431"/>
        <v>V$17</v>
      </c>
      <c r="W987" s="199" t="str">
        <f t="shared" si="1431"/>
        <v>W$17</v>
      </c>
      <c r="X987" s="199" t="str">
        <f t="shared" si="1431"/>
        <v>X$17</v>
      </c>
      <c r="Y987" s="199" t="str">
        <f t="shared" si="1431"/>
        <v>Y$17</v>
      </c>
      <c r="Z987" s="199" t="str">
        <f t="shared" si="1431"/>
        <v>Z$17</v>
      </c>
      <c r="AA987" s="199" t="str">
        <f t="shared" si="1431"/>
        <v>AA$17</v>
      </c>
      <c r="AB987" s="199" t="str">
        <f t="shared" si="1431"/>
        <v>AB$17</v>
      </c>
      <c r="AC987" s="199" t="str">
        <f t="shared" si="1431"/>
        <v>AC$17</v>
      </c>
      <c r="AD987" s="199" t="str">
        <f t="shared" si="1431"/>
        <v>AD$17</v>
      </c>
      <c r="AE987" s="199" t="str">
        <f t="shared" si="1431"/>
        <v>AE$17</v>
      </c>
      <c r="AF987" s="199" t="str">
        <f t="shared" si="1431"/>
        <v>AF$17</v>
      </c>
      <c r="AG987" s="199" t="str">
        <f t="shared" si="1431"/>
        <v>AG$17</v>
      </c>
      <c r="AH987" s="199" t="str">
        <f t="shared" si="1431"/>
        <v>AH$17</v>
      </c>
      <c r="AI987" s="199" t="str">
        <f t="shared" si="1431"/>
        <v>AI$17</v>
      </c>
      <c r="AJ987" s="199" t="str">
        <f t="shared" si="1431"/>
        <v>AJ$17</v>
      </c>
      <c r="AK987" s="199" t="str">
        <f t="shared" si="1431"/>
        <v>AK$17</v>
      </c>
      <c r="AL987" s="199" t="str">
        <f t="shared" si="1431"/>
        <v>AL$17</v>
      </c>
      <c r="AM987" s="199" t="str">
        <f t="shared" si="1431"/>
        <v>AM$17</v>
      </c>
      <c r="AN987" s="199" t="str">
        <f t="shared" si="1431"/>
        <v>AN$17</v>
      </c>
      <c r="AO987" s="199" t="str">
        <f t="shared" si="1431"/>
        <v>AO$17</v>
      </c>
      <c r="AP987" s="199" t="str">
        <f t="shared" si="1431"/>
        <v>AP$17</v>
      </c>
      <c r="AQ987" s="199" t="str">
        <f t="shared" si="1431"/>
        <v>AQ$17</v>
      </c>
      <c r="AR987" s="199" t="str">
        <f t="shared" si="1431"/>
        <v>AR$17</v>
      </c>
      <c r="AS987" s="199" t="str">
        <f t="shared" si="1431"/>
        <v>AS$17</v>
      </c>
      <c r="AT987" s="199" t="str">
        <f t="shared" si="1431"/>
        <v>AT$17</v>
      </c>
      <c r="AU987" s="199" t="str">
        <f t="shared" si="1431"/>
        <v>AU$17</v>
      </c>
      <c r="AV987" s="199" t="str">
        <f t="shared" si="1431"/>
        <v>AV$17</v>
      </c>
      <c r="AW987" s="199" t="str">
        <f t="shared" si="1431"/>
        <v>AW$17</v>
      </c>
      <c r="AX987" s="199" t="str">
        <f t="shared" si="1431"/>
        <v>AX$17</v>
      </c>
      <c r="AY987" s="199" t="str">
        <f t="shared" si="1431"/>
        <v>AY$17</v>
      </c>
      <c r="AZ987" s="199" t="str">
        <f t="shared" si="1431"/>
        <v>AZ$17</v>
      </c>
      <c r="BA987" s="199" t="str">
        <f t="shared" si="1431"/>
        <v>BA$17</v>
      </c>
      <c r="BB987" s="199" t="str">
        <f t="shared" si="1431"/>
        <v>BB$17</v>
      </c>
      <c r="BC987" s="199" t="str">
        <f t="shared" si="1431"/>
        <v>BC$17</v>
      </c>
      <c r="BD987" s="199" t="str">
        <f t="shared" si="1431"/>
        <v>BD$17</v>
      </c>
      <c r="BE987" s="199" t="str">
        <f t="shared" si="1431"/>
        <v>BE$17</v>
      </c>
      <c r="BF987" s="199" t="str">
        <f t="shared" si="1431"/>
        <v>BF$17</v>
      </c>
      <c r="BG987" s="199" t="str">
        <f t="shared" si="1431"/>
        <v>BG$17</v>
      </c>
      <c r="BH987" s="199" t="str">
        <f t="shared" si="1431"/>
        <v>BH$17</v>
      </c>
      <c r="BI987" s="199" t="str">
        <f t="shared" si="1431"/>
        <v>BI$17</v>
      </c>
      <c r="BJ987" s="199" t="str">
        <f t="shared" si="1431"/>
        <v>BJ$17</v>
      </c>
      <c r="BK987" s="199" t="str">
        <f t="shared" si="1431"/>
        <v>BK$17</v>
      </c>
      <c r="BL987" s="199" t="str">
        <f t="shared" si="1431"/>
        <v>BL$17</v>
      </c>
      <c r="BM987" s="199" t="str">
        <f t="shared" si="1431"/>
        <v>BM$17</v>
      </c>
      <c r="BN987" s="199" t="str">
        <f t="shared" si="1431"/>
        <v>BN$17</v>
      </c>
      <c r="BO987" s="199" t="str">
        <f t="shared" si="1431"/>
        <v>BO$17</v>
      </c>
      <c r="BP987" s="199" t="str">
        <f t="shared" si="1431"/>
        <v>BP$17</v>
      </c>
      <c r="BQ987" s="199" t="str">
        <f t="shared" si="1431"/>
        <v>BQ$17</v>
      </c>
      <c r="BR987" s="199" t="str">
        <f t="shared" si="1431"/>
        <v>BR$17</v>
      </c>
      <c r="BS987" s="199" t="str">
        <f t="shared" si="1431"/>
        <v>BS$17</v>
      </c>
      <c r="BT987" s="199" t="str">
        <f t="shared" si="1431"/>
        <v>BT$17</v>
      </c>
      <c r="BU987" s="199" t="str">
        <f t="shared" si="1431"/>
        <v>BU$17</v>
      </c>
      <c r="BV987" s="199" t="str">
        <f t="shared" si="1431"/>
        <v>BV$17</v>
      </c>
      <c r="BW987" s="199" t="str">
        <f t="shared" si="1431"/>
        <v>BW$17</v>
      </c>
      <c r="BX987" s="199" t="str">
        <f t="shared" si="1431"/>
        <v>BX$17</v>
      </c>
      <c r="BY987" s="199" t="str">
        <f t="shared" si="1431"/>
        <v>BY$17</v>
      </c>
      <c r="BZ987" s="199" t="str">
        <f t="shared" si="1431"/>
        <v>BZ$17</v>
      </c>
      <c r="CA987" s="199" t="str">
        <f t="shared" si="1431"/>
        <v>CA$17</v>
      </c>
      <c r="CB987" s="199" t="str">
        <f t="shared" si="1431"/>
        <v>CB$17</v>
      </c>
      <c r="CC987" s="199" t="str">
        <f t="shared" si="1431"/>
        <v>CC$17</v>
      </c>
      <c r="CD987" s="199" t="str">
        <f t="shared" si="1431"/>
        <v>CD$17</v>
      </c>
      <c r="CE987" s="199" t="str">
        <f t="shared" ref="CE987:CL987" si="1432">CE$21</f>
        <v>CE$17</v>
      </c>
      <c r="CF987" s="199" t="str">
        <f t="shared" si="1432"/>
        <v>CF$17</v>
      </c>
      <c r="CG987" s="199" t="str">
        <f t="shared" si="1432"/>
        <v>CG$17</v>
      </c>
      <c r="CH987" s="199" t="str">
        <f t="shared" si="1432"/>
        <v>CH$17</v>
      </c>
      <c r="CI987" s="199" t="str">
        <f t="shared" si="1432"/>
        <v>CI$17</v>
      </c>
      <c r="CJ987" s="199" t="str">
        <f t="shared" si="1432"/>
        <v>CJ$17</v>
      </c>
      <c r="CK987" s="199" t="str">
        <f t="shared" si="1432"/>
        <v>CK$17</v>
      </c>
      <c r="CL987" s="199" t="str">
        <f t="shared" si="1432"/>
        <v>CL$17</v>
      </c>
      <c r="CN987" s="201"/>
      <c r="CO987" s="199" t="str">
        <f t="shared" ref="CO987:DL987" si="1433">CO$21</f>
        <v>CO$17</v>
      </c>
      <c r="CP987" s="199" t="str">
        <f t="shared" si="1433"/>
        <v>CP$17</v>
      </c>
      <c r="CQ987" s="199" t="str">
        <f t="shared" si="1433"/>
        <v>CQ$17</v>
      </c>
      <c r="CR987" s="199" t="str">
        <f t="shared" si="1433"/>
        <v>CR$17</v>
      </c>
      <c r="CS987" s="199" t="str">
        <f t="shared" si="1433"/>
        <v>CS$17</v>
      </c>
      <c r="CT987" s="199" t="str">
        <f t="shared" si="1433"/>
        <v>CT$17</v>
      </c>
      <c r="CU987" s="199" t="str">
        <f t="shared" si="1433"/>
        <v>CU$17</v>
      </c>
      <c r="CV987" s="199" t="str">
        <f t="shared" si="1433"/>
        <v>CV$17</v>
      </c>
      <c r="CW987" s="199" t="str">
        <f t="shared" si="1433"/>
        <v>CW$17</v>
      </c>
      <c r="CX987" s="199" t="str">
        <f t="shared" si="1433"/>
        <v>CX$17</v>
      </c>
      <c r="CY987" s="199" t="str">
        <f t="shared" si="1433"/>
        <v>CY$17</v>
      </c>
      <c r="CZ987" s="199" t="str">
        <f t="shared" si="1433"/>
        <v>CZ$17</v>
      </c>
      <c r="DA987" s="199" t="str">
        <f t="shared" si="1433"/>
        <v>DA$17</v>
      </c>
      <c r="DB987" s="199" t="str">
        <f t="shared" si="1433"/>
        <v>DB$17</v>
      </c>
      <c r="DC987" s="199" t="str">
        <f t="shared" si="1433"/>
        <v>DC$17</v>
      </c>
      <c r="DD987" s="199" t="str">
        <f t="shared" si="1433"/>
        <v>DD$17</v>
      </c>
      <c r="DE987" s="199" t="str">
        <f t="shared" si="1433"/>
        <v>DE$17</v>
      </c>
      <c r="DF987" s="199" t="str">
        <f t="shared" si="1433"/>
        <v>DF$17</v>
      </c>
      <c r="DG987" s="199" t="str">
        <f t="shared" si="1433"/>
        <v>DG$17</v>
      </c>
      <c r="DH987" s="199" t="str">
        <f t="shared" si="1433"/>
        <v>DH$17</v>
      </c>
      <c r="DI987" s="199" t="str">
        <f t="shared" si="1433"/>
        <v>DI$17</v>
      </c>
      <c r="DJ987" s="199" t="str">
        <f t="shared" si="1433"/>
        <v>DJ$17</v>
      </c>
      <c r="DK987" s="199" t="str">
        <f t="shared" si="1433"/>
        <v>DK$17</v>
      </c>
      <c r="DL987" s="199" t="str">
        <f t="shared" si="1433"/>
        <v>DL$17</v>
      </c>
    </row>
    <row r="988" spans="1:116" x14ac:dyDescent="0.4">
      <c r="A988" s="174"/>
      <c r="E988" s="8"/>
      <c r="G988" s="175" t="s">
        <v>491</v>
      </c>
      <c r="H988" s="200"/>
      <c r="I988" s="201"/>
      <c r="J988" s="201"/>
      <c r="K988" s="202"/>
      <c r="L988" s="202"/>
      <c r="M988" s="202"/>
      <c r="N988" s="202"/>
      <c r="O988" s="202"/>
      <c r="P988" s="202"/>
      <c r="R988" s="202"/>
      <c r="S988" s="190"/>
      <c r="T988" s="190"/>
      <c r="U988" s="190"/>
      <c r="V988" s="190"/>
      <c r="W988" s="190"/>
      <c r="X988" s="190"/>
      <c r="Y988" s="190"/>
      <c r="Z988" s="190"/>
      <c r="AA988" s="190"/>
      <c r="AB988" s="190"/>
      <c r="AC988" s="190"/>
      <c r="AD988" s="190"/>
      <c r="AE988" s="190"/>
      <c r="AF988" s="190"/>
      <c r="AG988" s="190"/>
      <c r="AH988" s="190"/>
      <c r="AI988" s="190"/>
      <c r="AJ988" s="190"/>
      <c r="AK988" s="190"/>
      <c r="AL988" s="190"/>
      <c r="AM988" s="190"/>
      <c r="AN988" s="190"/>
      <c r="AO988" s="190"/>
      <c r="AP988" s="190"/>
      <c r="AQ988" s="190"/>
      <c r="AR988" s="190"/>
      <c r="AS988" s="190"/>
      <c r="AT988" s="190"/>
      <c r="AU988" s="190"/>
      <c r="AV988" s="190"/>
      <c r="AW988" s="190"/>
      <c r="AX988" s="190"/>
      <c r="AY988" s="190"/>
      <c r="AZ988" s="190"/>
      <c r="BA988" s="190"/>
      <c r="BB988" s="190"/>
      <c r="BC988" s="190"/>
      <c r="BD988" s="190"/>
      <c r="BE988" s="190"/>
      <c r="BF988" s="190"/>
      <c r="BG988" s="190"/>
      <c r="BH988" s="190"/>
      <c r="BI988" s="190"/>
      <c r="BJ988" s="190"/>
      <c r="BK988" s="190"/>
      <c r="BL988" s="190"/>
      <c r="BM988" s="190"/>
      <c r="BN988" s="190"/>
      <c r="BO988" s="190"/>
      <c r="BP988" s="190"/>
      <c r="BQ988" s="190"/>
      <c r="BR988" s="190"/>
      <c r="BS988" s="190"/>
      <c r="BT988" s="190"/>
      <c r="BU988" s="190"/>
      <c r="BV988" s="190"/>
      <c r="BW988" s="190"/>
      <c r="BX988" s="190"/>
      <c r="BY988" s="190"/>
      <c r="BZ988" s="190"/>
      <c r="CA988" s="190"/>
      <c r="CB988" s="190"/>
      <c r="CC988" s="190"/>
      <c r="CD988" s="190"/>
      <c r="CE988" s="190"/>
      <c r="CF988" s="190"/>
      <c r="CG988" s="190"/>
      <c r="CH988" s="190"/>
      <c r="CI988" s="190"/>
      <c r="CJ988" s="190"/>
      <c r="CK988" s="190"/>
      <c r="CL988" s="190"/>
      <c r="CN988" s="201"/>
      <c r="CO988" s="190"/>
      <c r="CP988" s="190"/>
      <c r="CQ988" s="190"/>
      <c r="CR988" s="190"/>
      <c r="CS988" s="190"/>
      <c r="CT988" s="190"/>
      <c r="CU988" s="190"/>
      <c r="CV988" s="190"/>
      <c r="CW988" s="190"/>
      <c r="CX988" s="190"/>
      <c r="CY988" s="190"/>
      <c r="CZ988" s="190"/>
      <c r="DA988" s="190"/>
      <c r="DB988" s="190"/>
      <c r="DC988" s="190"/>
      <c r="DD988" s="190"/>
      <c r="DE988" s="190"/>
      <c r="DF988" s="190"/>
      <c r="DG988" s="190"/>
      <c r="DH988" s="190"/>
      <c r="DI988" s="190"/>
      <c r="DJ988" s="190"/>
      <c r="DK988" s="190"/>
      <c r="DL988" s="190"/>
    </row>
    <row r="989" spans="1:116" x14ac:dyDescent="0.4">
      <c r="A989" s="174"/>
      <c r="E989" s="8"/>
      <c r="G989" s="175" t="s">
        <v>505</v>
      </c>
      <c r="H989" s="200"/>
      <c r="I989" s="201"/>
      <c r="J989" s="201"/>
      <c r="K989" s="202"/>
      <c r="L989" s="202"/>
      <c r="M989" s="202"/>
      <c r="N989" s="202"/>
      <c r="O989" s="202"/>
      <c r="P989" s="202"/>
      <c r="R989" s="202"/>
      <c r="S989" s="190"/>
      <c r="T989" s="190"/>
      <c r="U989" s="190"/>
      <c r="V989" s="190"/>
      <c r="W989" s="190"/>
      <c r="X989" s="190"/>
      <c r="Y989" s="190"/>
      <c r="Z989" s="190"/>
      <c r="AA989" s="190"/>
      <c r="AB989" s="190"/>
      <c r="AC989" s="190"/>
      <c r="AD989" s="190"/>
      <c r="AE989" s="190"/>
      <c r="AF989" s="190"/>
      <c r="AG989" s="190"/>
      <c r="AH989" s="190"/>
      <c r="AI989" s="190"/>
      <c r="AJ989" s="190"/>
      <c r="AK989" s="190"/>
      <c r="AL989" s="190"/>
      <c r="AM989" s="190"/>
      <c r="AN989" s="190"/>
      <c r="AO989" s="190"/>
      <c r="AP989" s="190"/>
      <c r="AQ989" s="190"/>
      <c r="AR989" s="190"/>
      <c r="AS989" s="190"/>
      <c r="AT989" s="190"/>
      <c r="AU989" s="190"/>
      <c r="AV989" s="190"/>
      <c r="AW989" s="190"/>
      <c r="AX989" s="190"/>
      <c r="AY989" s="190"/>
      <c r="AZ989" s="190"/>
      <c r="BA989" s="190"/>
      <c r="BB989" s="190"/>
      <c r="BC989" s="190"/>
      <c r="BD989" s="190"/>
      <c r="BE989" s="190"/>
      <c r="BF989" s="190"/>
      <c r="BG989" s="190"/>
      <c r="BH989" s="190"/>
      <c r="BI989" s="190"/>
      <c r="BJ989" s="190"/>
      <c r="BK989" s="190"/>
      <c r="BL989" s="190"/>
      <c r="BM989" s="190"/>
      <c r="BN989" s="190"/>
      <c r="BO989" s="190"/>
      <c r="BP989" s="190"/>
      <c r="BQ989" s="190"/>
      <c r="BR989" s="190"/>
      <c r="BS989" s="190"/>
      <c r="BT989" s="190"/>
      <c r="BU989" s="190"/>
      <c r="BV989" s="190"/>
      <c r="BW989" s="190"/>
      <c r="BX989" s="190"/>
      <c r="BY989" s="190"/>
      <c r="BZ989" s="190"/>
      <c r="CA989" s="190"/>
      <c r="CB989" s="190"/>
      <c r="CC989" s="190"/>
      <c r="CD989" s="190"/>
      <c r="CE989" s="190"/>
      <c r="CF989" s="190"/>
      <c r="CG989" s="190"/>
      <c r="CH989" s="190"/>
      <c r="CI989" s="190"/>
      <c r="CJ989" s="190"/>
      <c r="CK989" s="190"/>
      <c r="CL989" s="190"/>
      <c r="CN989" s="201"/>
      <c r="CO989" s="190"/>
      <c r="CP989" s="190"/>
      <c r="CQ989" s="190"/>
      <c r="CR989" s="190"/>
      <c r="CS989" s="190"/>
      <c r="CT989" s="190"/>
      <c r="CU989" s="190"/>
      <c r="CV989" s="190"/>
      <c r="CW989" s="190"/>
      <c r="CX989" s="190"/>
      <c r="CY989" s="190"/>
      <c r="CZ989" s="190"/>
      <c r="DA989" s="190"/>
      <c r="DB989" s="190"/>
      <c r="DC989" s="190"/>
      <c r="DD989" s="190"/>
      <c r="DE989" s="190"/>
      <c r="DF989" s="190"/>
      <c r="DG989" s="190"/>
      <c r="DH989" s="190"/>
      <c r="DI989" s="190"/>
      <c r="DJ989" s="190"/>
      <c r="DK989" s="190"/>
      <c r="DL989" s="190"/>
    </row>
    <row r="990" spans="1:116" x14ac:dyDescent="0.4">
      <c r="A990" s="174"/>
      <c r="E990" s="8"/>
      <c r="G990" s="175" t="s">
        <v>463</v>
      </c>
      <c r="H990" s="200"/>
      <c r="I990" s="201"/>
      <c r="J990" s="201"/>
      <c r="K990" s="202"/>
      <c r="L990" s="202"/>
      <c r="M990" s="202"/>
      <c r="N990" s="202"/>
      <c r="O990" s="202"/>
      <c r="P990" s="202"/>
      <c r="R990" s="202"/>
      <c r="S990" s="190" t="str">
        <f t="shared" ref="S990:CD990" si="1434">S$22</f>
        <v>S$18</v>
      </c>
      <c r="T990" s="190" t="str">
        <f t="shared" si="1434"/>
        <v>T$18</v>
      </c>
      <c r="U990" s="190" t="str">
        <f t="shared" si="1434"/>
        <v>U$18</v>
      </c>
      <c r="V990" s="190" t="str">
        <f t="shared" si="1434"/>
        <v>V$18</v>
      </c>
      <c r="W990" s="190" t="str">
        <f t="shared" si="1434"/>
        <v>W$18</v>
      </c>
      <c r="X990" s="190" t="str">
        <f t="shared" si="1434"/>
        <v>X$18</v>
      </c>
      <c r="Y990" s="190" t="str">
        <f t="shared" si="1434"/>
        <v>Y$18</v>
      </c>
      <c r="Z990" s="190" t="str">
        <f t="shared" si="1434"/>
        <v>Z$18</v>
      </c>
      <c r="AA990" s="190" t="str">
        <f t="shared" si="1434"/>
        <v>AA$18</v>
      </c>
      <c r="AB990" s="190" t="str">
        <f t="shared" si="1434"/>
        <v>AB$18</v>
      </c>
      <c r="AC990" s="190" t="str">
        <f t="shared" si="1434"/>
        <v>AC$18</v>
      </c>
      <c r="AD990" s="190" t="str">
        <f t="shared" si="1434"/>
        <v>AD$18</v>
      </c>
      <c r="AE990" s="190" t="str">
        <f t="shared" si="1434"/>
        <v>AE$18</v>
      </c>
      <c r="AF990" s="190" t="str">
        <f t="shared" si="1434"/>
        <v>AF$18</v>
      </c>
      <c r="AG990" s="190" t="str">
        <f t="shared" si="1434"/>
        <v>AG$18</v>
      </c>
      <c r="AH990" s="190" t="str">
        <f t="shared" si="1434"/>
        <v>AH$18</v>
      </c>
      <c r="AI990" s="190" t="str">
        <f t="shared" si="1434"/>
        <v>AI$18</v>
      </c>
      <c r="AJ990" s="190" t="str">
        <f t="shared" si="1434"/>
        <v>AJ$18</v>
      </c>
      <c r="AK990" s="190" t="str">
        <f t="shared" si="1434"/>
        <v>AK$18</v>
      </c>
      <c r="AL990" s="190" t="str">
        <f t="shared" si="1434"/>
        <v>AL$18</v>
      </c>
      <c r="AM990" s="190" t="str">
        <f t="shared" si="1434"/>
        <v>AM$18</v>
      </c>
      <c r="AN990" s="190" t="str">
        <f t="shared" si="1434"/>
        <v>AN$18</v>
      </c>
      <c r="AO990" s="190" t="str">
        <f t="shared" si="1434"/>
        <v>AO$18</v>
      </c>
      <c r="AP990" s="190" t="str">
        <f t="shared" si="1434"/>
        <v>AP$18</v>
      </c>
      <c r="AQ990" s="190" t="str">
        <f t="shared" si="1434"/>
        <v>AQ$18</v>
      </c>
      <c r="AR990" s="190" t="str">
        <f t="shared" si="1434"/>
        <v>AR$18</v>
      </c>
      <c r="AS990" s="190" t="str">
        <f t="shared" si="1434"/>
        <v>AS$18</v>
      </c>
      <c r="AT990" s="190" t="str">
        <f t="shared" si="1434"/>
        <v>AT$18</v>
      </c>
      <c r="AU990" s="190" t="str">
        <f t="shared" si="1434"/>
        <v>AU$18</v>
      </c>
      <c r="AV990" s="190" t="str">
        <f t="shared" si="1434"/>
        <v>AV$18</v>
      </c>
      <c r="AW990" s="190" t="str">
        <f t="shared" si="1434"/>
        <v>AW$18</v>
      </c>
      <c r="AX990" s="190" t="str">
        <f t="shared" si="1434"/>
        <v>AX$18</v>
      </c>
      <c r="AY990" s="190" t="str">
        <f t="shared" si="1434"/>
        <v>AY$18</v>
      </c>
      <c r="AZ990" s="190" t="str">
        <f t="shared" si="1434"/>
        <v>AZ$18</v>
      </c>
      <c r="BA990" s="190" t="str">
        <f t="shared" si="1434"/>
        <v>BA$18</v>
      </c>
      <c r="BB990" s="190" t="str">
        <f t="shared" si="1434"/>
        <v>BB$18</v>
      </c>
      <c r="BC990" s="190" t="str">
        <f t="shared" si="1434"/>
        <v>BC$18</v>
      </c>
      <c r="BD990" s="190" t="str">
        <f t="shared" si="1434"/>
        <v>BD$18</v>
      </c>
      <c r="BE990" s="190" t="str">
        <f t="shared" si="1434"/>
        <v>BE$18</v>
      </c>
      <c r="BF990" s="190" t="str">
        <f t="shared" si="1434"/>
        <v>BF$18</v>
      </c>
      <c r="BG990" s="190" t="str">
        <f t="shared" si="1434"/>
        <v>BG$18</v>
      </c>
      <c r="BH990" s="190" t="str">
        <f t="shared" si="1434"/>
        <v>BH$18</v>
      </c>
      <c r="BI990" s="190" t="str">
        <f t="shared" si="1434"/>
        <v>BI$18</v>
      </c>
      <c r="BJ990" s="190" t="str">
        <f t="shared" si="1434"/>
        <v>BJ$18</v>
      </c>
      <c r="BK990" s="190" t="str">
        <f t="shared" si="1434"/>
        <v>BK$18</v>
      </c>
      <c r="BL990" s="190" t="str">
        <f t="shared" si="1434"/>
        <v>BL$18</v>
      </c>
      <c r="BM990" s="190" t="str">
        <f t="shared" si="1434"/>
        <v>BM$18</v>
      </c>
      <c r="BN990" s="190" t="str">
        <f t="shared" si="1434"/>
        <v>BN$18</v>
      </c>
      <c r="BO990" s="190" t="str">
        <f t="shared" si="1434"/>
        <v>BO$18</v>
      </c>
      <c r="BP990" s="190" t="str">
        <f t="shared" si="1434"/>
        <v>BP$18</v>
      </c>
      <c r="BQ990" s="190" t="str">
        <f t="shared" si="1434"/>
        <v>BQ$18</v>
      </c>
      <c r="BR990" s="190" t="str">
        <f t="shared" si="1434"/>
        <v>BR$18</v>
      </c>
      <c r="BS990" s="190" t="str">
        <f t="shared" si="1434"/>
        <v>BS$18</v>
      </c>
      <c r="BT990" s="190" t="str">
        <f t="shared" si="1434"/>
        <v>BT$18</v>
      </c>
      <c r="BU990" s="190" t="str">
        <f t="shared" si="1434"/>
        <v>BU$18</v>
      </c>
      <c r="BV990" s="190" t="str">
        <f t="shared" si="1434"/>
        <v>BV$18</v>
      </c>
      <c r="BW990" s="190" t="str">
        <f t="shared" si="1434"/>
        <v>BW$18</v>
      </c>
      <c r="BX990" s="190" t="str">
        <f t="shared" si="1434"/>
        <v>BX$18</v>
      </c>
      <c r="BY990" s="190" t="str">
        <f t="shared" si="1434"/>
        <v>BY$18</v>
      </c>
      <c r="BZ990" s="190" t="str">
        <f t="shared" si="1434"/>
        <v>BZ$18</v>
      </c>
      <c r="CA990" s="190" t="str">
        <f t="shared" si="1434"/>
        <v>CA$18</v>
      </c>
      <c r="CB990" s="190" t="str">
        <f t="shared" si="1434"/>
        <v>CB$18</v>
      </c>
      <c r="CC990" s="190" t="str">
        <f t="shared" si="1434"/>
        <v>CC$18</v>
      </c>
      <c r="CD990" s="190" t="str">
        <f t="shared" si="1434"/>
        <v>CD$18</v>
      </c>
      <c r="CE990" s="190" t="str">
        <f t="shared" ref="CE990:CL990" si="1435">CE$22</f>
        <v>CE$18</v>
      </c>
      <c r="CF990" s="190" t="str">
        <f t="shared" si="1435"/>
        <v>CF$18</v>
      </c>
      <c r="CG990" s="190" t="str">
        <f t="shared" si="1435"/>
        <v>CG$18</v>
      </c>
      <c r="CH990" s="190" t="str">
        <f t="shared" si="1435"/>
        <v>CH$18</v>
      </c>
      <c r="CI990" s="190" t="str">
        <f t="shared" si="1435"/>
        <v>CI$18</v>
      </c>
      <c r="CJ990" s="190" t="str">
        <f t="shared" si="1435"/>
        <v>CJ$18</v>
      </c>
      <c r="CK990" s="190" t="str">
        <f t="shared" si="1435"/>
        <v>CK$18</v>
      </c>
      <c r="CL990" s="190" t="str">
        <f t="shared" si="1435"/>
        <v>CL$18</v>
      </c>
      <c r="CN990" s="201"/>
      <c r="CO990" s="190" t="str">
        <f t="shared" ref="CO990:DL990" si="1436">CO$22</f>
        <v>CO$18</v>
      </c>
      <c r="CP990" s="190" t="str">
        <f t="shared" si="1436"/>
        <v>CP$18</v>
      </c>
      <c r="CQ990" s="190" t="str">
        <f t="shared" si="1436"/>
        <v>CQ$18</v>
      </c>
      <c r="CR990" s="190" t="str">
        <f t="shared" si="1436"/>
        <v>CR$18</v>
      </c>
      <c r="CS990" s="190" t="str">
        <f t="shared" si="1436"/>
        <v>CS$18</v>
      </c>
      <c r="CT990" s="190" t="str">
        <f t="shared" si="1436"/>
        <v>CT$18</v>
      </c>
      <c r="CU990" s="190" t="str">
        <f t="shared" si="1436"/>
        <v>CU$18</v>
      </c>
      <c r="CV990" s="190" t="str">
        <f t="shared" si="1436"/>
        <v>CV$18</v>
      </c>
      <c r="CW990" s="190" t="str">
        <f t="shared" si="1436"/>
        <v>CW$18</v>
      </c>
      <c r="CX990" s="190" t="str">
        <f t="shared" si="1436"/>
        <v>CX$18</v>
      </c>
      <c r="CY990" s="190" t="str">
        <f t="shared" si="1436"/>
        <v>CY$18</v>
      </c>
      <c r="CZ990" s="190" t="str">
        <f t="shared" si="1436"/>
        <v>CZ$18</v>
      </c>
      <c r="DA990" s="190" t="str">
        <f t="shared" si="1436"/>
        <v>DA$18</v>
      </c>
      <c r="DB990" s="190" t="str">
        <f t="shared" si="1436"/>
        <v>DB$18</v>
      </c>
      <c r="DC990" s="190" t="str">
        <f t="shared" si="1436"/>
        <v>DC$18</v>
      </c>
      <c r="DD990" s="190" t="str">
        <f t="shared" si="1436"/>
        <v>DD$18</v>
      </c>
      <c r="DE990" s="190" t="str">
        <f t="shared" si="1436"/>
        <v>DE$18</v>
      </c>
      <c r="DF990" s="190" t="str">
        <f t="shared" si="1436"/>
        <v>DF$18</v>
      </c>
      <c r="DG990" s="190" t="str">
        <f t="shared" si="1436"/>
        <v>DG$18</v>
      </c>
      <c r="DH990" s="190" t="str">
        <f t="shared" si="1436"/>
        <v>DH$18</v>
      </c>
      <c r="DI990" s="190" t="str">
        <f t="shared" si="1436"/>
        <v>DI$18</v>
      </c>
      <c r="DJ990" s="190" t="str">
        <f t="shared" si="1436"/>
        <v>DJ$18</v>
      </c>
      <c r="DK990" s="190" t="str">
        <f t="shared" si="1436"/>
        <v>DK$18</v>
      </c>
      <c r="DL990" s="190" t="str">
        <f t="shared" si="1436"/>
        <v>DL$18</v>
      </c>
    </row>
    <row r="991" spans="1:116" x14ac:dyDescent="0.4">
      <c r="A991" s="174"/>
      <c r="E991" s="8"/>
      <c r="G991" s="175" t="s">
        <v>464</v>
      </c>
      <c r="H991" s="200"/>
      <c r="I991" s="201"/>
      <c r="J991" s="201"/>
      <c r="K991" s="202"/>
      <c r="L991" s="202"/>
      <c r="M991" s="202"/>
      <c r="N991" s="202"/>
      <c r="O991" s="202"/>
      <c r="P991" s="202"/>
      <c r="R991" s="202"/>
      <c r="S991" s="190" t="str">
        <f t="shared" ref="S991:CD991" si="1437">S$23</f>
        <v>S$19</v>
      </c>
      <c r="T991" s="190" t="str">
        <f t="shared" si="1437"/>
        <v>T$19</v>
      </c>
      <c r="U991" s="190" t="str">
        <f t="shared" si="1437"/>
        <v>U$19</v>
      </c>
      <c r="V991" s="190" t="str">
        <f t="shared" si="1437"/>
        <v>V$19</v>
      </c>
      <c r="W991" s="190" t="str">
        <f t="shared" si="1437"/>
        <v>W$19</v>
      </c>
      <c r="X991" s="190" t="str">
        <f t="shared" si="1437"/>
        <v>X$19</v>
      </c>
      <c r="Y991" s="190" t="str">
        <f t="shared" si="1437"/>
        <v>Y$19</v>
      </c>
      <c r="Z991" s="190" t="str">
        <f t="shared" si="1437"/>
        <v>Z$19</v>
      </c>
      <c r="AA991" s="190" t="str">
        <f t="shared" si="1437"/>
        <v>AA$19</v>
      </c>
      <c r="AB991" s="190" t="str">
        <f t="shared" si="1437"/>
        <v>AB$19</v>
      </c>
      <c r="AC991" s="190" t="str">
        <f t="shared" si="1437"/>
        <v>AC$19</v>
      </c>
      <c r="AD991" s="190" t="str">
        <f t="shared" si="1437"/>
        <v>AD$19</v>
      </c>
      <c r="AE991" s="190" t="str">
        <f t="shared" si="1437"/>
        <v>AE$19</v>
      </c>
      <c r="AF991" s="190" t="str">
        <f t="shared" si="1437"/>
        <v>AF$19</v>
      </c>
      <c r="AG991" s="190" t="str">
        <f t="shared" si="1437"/>
        <v>AG$19</v>
      </c>
      <c r="AH991" s="190" t="str">
        <f t="shared" si="1437"/>
        <v>AH$19</v>
      </c>
      <c r="AI991" s="190" t="str">
        <f t="shared" si="1437"/>
        <v>AI$19</v>
      </c>
      <c r="AJ991" s="190" t="str">
        <f t="shared" si="1437"/>
        <v>AJ$19</v>
      </c>
      <c r="AK991" s="190" t="str">
        <f t="shared" si="1437"/>
        <v>AK$19</v>
      </c>
      <c r="AL991" s="190" t="str">
        <f t="shared" si="1437"/>
        <v>AL$19</v>
      </c>
      <c r="AM991" s="190" t="str">
        <f t="shared" si="1437"/>
        <v>AM$19</v>
      </c>
      <c r="AN991" s="190" t="str">
        <f t="shared" si="1437"/>
        <v>AN$19</v>
      </c>
      <c r="AO991" s="190" t="str">
        <f t="shared" si="1437"/>
        <v>AO$19</v>
      </c>
      <c r="AP991" s="190" t="str">
        <f t="shared" si="1437"/>
        <v>AP$19</v>
      </c>
      <c r="AQ991" s="190" t="str">
        <f t="shared" si="1437"/>
        <v>AQ$19</v>
      </c>
      <c r="AR991" s="190" t="str">
        <f t="shared" si="1437"/>
        <v>AR$19</v>
      </c>
      <c r="AS991" s="190" t="str">
        <f t="shared" si="1437"/>
        <v>AS$19</v>
      </c>
      <c r="AT991" s="190" t="str">
        <f t="shared" si="1437"/>
        <v>AT$19</v>
      </c>
      <c r="AU991" s="190" t="str">
        <f t="shared" si="1437"/>
        <v>AU$19</v>
      </c>
      <c r="AV991" s="190" t="str">
        <f t="shared" si="1437"/>
        <v>AV$19</v>
      </c>
      <c r="AW991" s="190" t="str">
        <f t="shared" si="1437"/>
        <v>AW$19</v>
      </c>
      <c r="AX991" s="190" t="str">
        <f t="shared" si="1437"/>
        <v>AX$19</v>
      </c>
      <c r="AY991" s="190" t="str">
        <f t="shared" si="1437"/>
        <v>AY$19</v>
      </c>
      <c r="AZ991" s="190" t="str">
        <f t="shared" si="1437"/>
        <v>AZ$19</v>
      </c>
      <c r="BA991" s="190" t="str">
        <f t="shared" si="1437"/>
        <v>BA$19</v>
      </c>
      <c r="BB991" s="190" t="str">
        <f t="shared" si="1437"/>
        <v>BB$19</v>
      </c>
      <c r="BC991" s="190" t="str">
        <f t="shared" si="1437"/>
        <v>BC$19</v>
      </c>
      <c r="BD991" s="190" t="str">
        <f t="shared" si="1437"/>
        <v>BD$19</v>
      </c>
      <c r="BE991" s="190" t="str">
        <f t="shared" si="1437"/>
        <v>BE$19</v>
      </c>
      <c r="BF991" s="190" t="str">
        <f t="shared" si="1437"/>
        <v>BF$19</v>
      </c>
      <c r="BG991" s="190" t="str">
        <f t="shared" si="1437"/>
        <v>BG$19</v>
      </c>
      <c r="BH991" s="190" t="str">
        <f t="shared" si="1437"/>
        <v>BH$19</v>
      </c>
      <c r="BI991" s="190" t="str">
        <f t="shared" si="1437"/>
        <v>BI$19</v>
      </c>
      <c r="BJ991" s="190" t="str">
        <f t="shared" si="1437"/>
        <v>BJ$19</v>
      </c>
      <c r="BK991" s="190" t="str">
        <f t="shared" si="1437"/>
        <v>BK$19</v>
      </c>
      <c r="BL991" s="190" t="str">
        <f t="shared" si="1437"/>
        <v>BL$19</v>
      </c>
      <c r="BM991" s="190" t="str">
        <f t="shared" si="1437"/>
        <v>BM$19</v>
      </c>
      <c r="BN991" s="190" t="str">
        <f t="shared" si="1437"/>
        <v>BN$19</v>
      </c>
      <c r="BO991" s="190" t="str">
        <f t="shared" si="1437"/>
        <v>BO$19</v>
      </c>
      <c r="BP991" s="190" t="str">
        <f t="shared" si="1437"/>
        <v>BP$19</v>
      </c>
      <c r="BQ991" s="190" t="str">
        <f t="shared" si="1437"/>
        <v>BQ$19</v>
      </c>
      <c r="BR991" s="190" t="str">
        <f t="shared" si="1437"/>
        <v>BR$19</v>
      </c>
      <c r="BS991" s="190" t="str">
        <f t="shared" si="1437"/>
        <v>BS$19</v>
      </c>
      <c r="BT991" s="190" t="str">
        <f t="shared" si="1437"/>
        <v>BT$19</v>
      </c>
      <c r="BU991" s="190" t="str">
        <f t="shared" si="1437"/>
        <v>BU$19</v>
      </c>
      <c r="BV991" s="190" t="str">
        <f t="shared" si="1437"/>
        <v>BV$19</v>
      </c>
      <c r="BW991" s="190" t="str">
        <f t="shared" si="1437"/>
        <v>BW$19</v>
      </c>
      <c r="BX991" s="190" t="str">
        <f t="shared" si="1437"/>
        <v>BX$19</v>
      </c>
      <c r="BY991" s="190" t="str">
        <f t="shared" si="1437"/>
        <v>BY$19</v>
      </c>
      <c r="BZ991" s="190" t="str">
        <f t="shared" si="1437"/>
        <v>BZ$19</v>
      </c>
      <c r="CA991" s="190" t="str">
        <f t="shared" si="1437"/>
        <v>CA$19</v>
      </c>
      <c r="CB991" s="190" t="str">
        <f t="shared" si="1437"/>
        <v>CB$19</v>
      </c>
      <c r="CC991" s="190" t="str">
        <f t="shared" si="1437"/>
        <v>CC$19</v>
      </c>
      <c r="CD991" s="190" t="str">
        <f t="shared" si="1437"/>
        <v>CD$19</v>
      </c>
      <c r="CE991" s="190" t="str">
        <f t="shared" ref="CE991:CL991" si="1438">CE$23</f>
        <v>CE$19</v>
      </c>
      <c r="CF991" s="190" t="str">
        <f t="shared" si="1438"/>
        <v>CF$19</v>
      </c>
      <c r="CG991" s="190" t="str">
        <f t="shared" si="1438"/>
        <v>CG$19</v>
      </c>
      <c r="CH991" s="190" t="str">
        <f t="shared" si="1438"/>
        <v>CH$19</v>
      </c>
      <c r="CI991" s="190" t="str">
        <f t="shared" si="1438"/>
        <v>CI$19</v>
      </c>
      <c r="CJ991" s="190" t="str">
        <f t="shared" si="1438"/>
        <v>CJ$19</v>
      </c>
      <c r="CK991" s="190" t="str">
        <f t="shared" si="1438"/>
        <v>CK$19</v>
      </c>
      <c r="CL991" s="190" t="str">
        <f t="shared" si="1438"/>
        <v>CL$19</v>
      </c>
      <c r="CN991" s="201"/>
      <c r="CO991" s="190" t="str">
        <f t="shared" ref="CO991:DL991" si="1439">CO$23</f>
        <v>CO$19</v>
      </c>
      <c r="CP991" s="190" t="str">
        <f t="shared" si="1439"/>
        <v>CP$19</v>
      </c>
      <c r="CQ991" s="190" t="str">
        <f t="shared" si="1439"/>
        <v>CQ$19</v>
      </c>
      <c r="CR991" s="190" t="str">
        <f t="shared" si="1439"/>
        <v>CR$19</v>
      </c>
      <c r="CS991" s="190" t="str">
        <f t="shared" si="1439"/>
        <v>CS$19</v>
      </c>
      <c r="CT991" s="190" t="str">
        <f t="shared" si="1439"/>
        <v>CT$19</v>
      </c>
      <c r="CU991" s="190" t="str">
        <f t="shared" si="1439"/>
        <v>CU$19</v>
      </c>
      <c r="CV991" s="190" t="str">
        <f t="shared" si="1439"/>
        <v>CV$19</v>
      </c>
      <c r="CW991" s="190" t="str">
        <f t="shared" si="1439"/>
        <v>CW$19</v>
      </c>
      <c r="CX991" s="190" t="str">
        <f t="shared" si="1439"/>
        <v>CX$19</v>
      </c>
      <c r="CY991" s="190" t="str">
        <f t="shared" si="1439"/>
        <v>CY$19</v>
      </c>
      <c r="CZ991" s="190" t="str">
        <f t="shared" si="1439"/>
        <v>CZ$19</v>
      </c>
      <c r="DA991" s="190" t="str">
        <f t="shared" si="1439"/>
        <v>DA$19</v>
      </c>
      <c r="DB991" s="190" t="str">
        <f t="shared" si="1439"/>
        <v>DB$19</v>
      </c>
      <c r="DC991" s="190" t="str">
        <f t="shared" si="1439"/>
        <v>DC$19</v>
      </c>
      <c r="DD991" s="190" t="str">
        <f t="shared" si="1439"/>
        <v>DD$19</v>
      </c>
      <c r="DE991" s="190" t="str">
        <f t="shared" si="1439"/>
        <v>DE$19</v>
      </c>
      <c r="DF991" s="190" t="str">
        <f t="shared" si="1439"/>
        <v>DF$19</v>
      </c>
      <c r="DG991" s="190" t="str">
        <f t="shared" si="1439"/>
        <v>DG$19</v>
      </c>
      <c r="DH991" s="190" t="str">
        <f t="shared" si="1439"/>
        <v>DH$19</v>
      </c>
      <c r="DI991" s="190" t="str">
        <f t="shared" si="1439"/>
        <v>DI$19</v>
      </c>
      <c r="DJ991" s="190" t="str">
        <f t="shared" si="1439"/>
        <v>DJ$19</v>
      </c>
      <c r="DK991" s="190" t="str">
        <f t="shared" si="1439"/>
        <v>DK$19</v>
      </c>
      <c r="DL991" s="190" t="str">
        <f t="shared" si="1439"/>
        <v>DL$19</v>
      </c>
    </row>
    <row r="992" spans="1:116" x14ac:dyDescent="0.4">
      <c r="A992" s="31" t="s">
        <v>218</v>
      </c>
      <c r="B992" s="31" t="s">
        <v>243</v>
      </c>
      <c r="C992" s="31"/>
      <c r="D992" t="s">
        <v>860</v>
      </c>
      <c r="E992" s="8" t="str">
        <f t="shared" ref="E992:E1019" si="1440">ROW()&amp;" "&amp;D992</f>
        <v>992 LTERMY-PV</v>
      </c>
      <c r="F992" t="s">
        <v>350</v>
      </c>
      <c r="G992" s="70" t="s">
        <v>861</v>
      </c>
      <c r="H992" s="48"/>
      <c r="I992" s="297"/>
      <c r="J992" s="297"/>
      <c r="K992" s="48"/>
      <c r="L992" s="48"/>
      <c r="M992" s="48"/>
      <c r="N992" s="48"/>
      <c r="O992" s="48"/>
      <c r="P992" s="48"/>
      <c r="R992" s="70"/>
      <c r="S992" s="298"/>
      <c r="T992" s="298"/>
      <c r="U992" s="298"/>
      <c r="V992" s="298"/>
      <c r="W992" s="298"/>
      <c r="X992" s="298"/>
      <c r="Y992" s="298"/>
      <c r="Z992" s="298"/>
      <c r="AA992" s="298"/>
      <c r="AB992" s="298"/>
      <c r="AC992" s="298"/>
      <c r="AD992" s="298"/>
      <c r="AE992" s="298"/>
      <c r="AF992" s="298"/>
      <c r="AG992" s="298"/>
      <c r="AH992" s="298"/>
      <c r="AI992" s="298"/>
      <c r="AJ992" s="298"/>
      <c r="AK992" s="298"/>
      <c r="AL992" s="298"/>
      <c r="AM992" s="298"/>
      <c r="AN992" s="298"/>
      <c r="AO992" s="298"/>
      <c r="AP992" s="298"/>
      <c r="AQ992" s="298"/>
      <c r="AR992" s="298"/>
      <c r="AS992" s="298"/>
      <c r="AT992" s="298"/>
      <c r="AU992" s="298"/>
      <c r="AV992" s="298"/>
      <c r="AW992" s="298"/>
      <c r="AX992" s="298"/>
      <c r="AY992" s="298"/>
      <c r="AZ992" s="298"/>
      <c r="BA992" s="298"/>
      <c r="BB992" s="298"/>
      <c r="BC992" s="298"/>
      <c r="BD992" s="298"/>
      <c r="BE992" s="298"/>
      <c r="BF992" s="298"/>
      <c r="BG992" s="298"/>
      <c r="BH992" s="298"/>
      <c r="BI992" s="298"/>
      <c r="BJ992" s="298"/>
      <c r="BK992" s="298"/>
      <c r="BL992" s="298"/>
      <c r="BM992" s="298"/>
      <c r="BN992" s="298"/>
      <c r="BO992" s="298"/>
      <c r="BP992" s="298"/>
      <c r="BQ992" s="298"/>
      <c r="BR992" s="298"/>
      <c r="BS992" s="298"/>
      <c r="BT992" s="298"/>
      <c r="BU992" s="298"/>
      <c r="BV992" s="298"/>
      <c r="BW992" s="298"/>
      <c r="BX992" s="298"/>
      <c r="BY992" s="298"/>
      <c r="BZ992" s="298"/>
      <c r="CA992" s="298"/>
      <c r="CB992" s="298"/>
      <c r="CC992" s="298"/>
      <c r="CD992" s="298"/>
      <c r="CE992" s="298"/>
      <c r="CF992" s="298"/>
      <c r="CG992" s="298"/>
      <c r="CH992" s="298"/>
      <c r="CI992" s="298"/>
      <c r="CJ992" s="298"/>
      <c r="CK992" s="298"/>
      <c r="CL992" s="298"/>
      <c r="CN992" s="297"/>
      <c r="CO992" s="298"/>
      <c r="CP992" s="298"/>
      <c r="CQ992" s="298"/>
      <c r="CR992" s="298"/>
      <c r="CS992" s="298"/>
      <c r="CT992" s="298"/>
      <c r="CU992" s="298"/>
      <c r="CV992" s="298"/>
      <c r="CW992" s="298"/>
      <c r="CX992" s="298"/>
      <c r="CY992" s="298"/>
      <c r="CZ992" s="298"/>
      <c r="DA992" s="298"/>
      <c r="DB992" s="298"/>
      <c r="DC992" s="298"/>
      <c r="DD992" s="298"/>
      <c r="DE992" s="298"/>
      <c r="DF992" s="298"/>
      <c r="DG992" s="298"/>
      <c r="DH992" s="298"/>
      <c r="DI992" s="298"/>
      <c r="DJ992" s="298"/>
      <c r="DK992" s="298"/>
      <c r="DL992" s="298"/>
    </row>
    <row r="993" spans="1:116" x14ac:dyDescent="0.4">
      <c r="B993" t="str">
        <f>E993</f>
        <v>993 LTERMY-PV</v>
      </c>
      <c r="D993" t="s">
        <v>860</v>
      </c>
      <c r="E993" t="str">
        <f t="shared" si="1440"/>
        <v>993 LTERMY-PV</v>
      </c>
      <c r="G993" s="95" t="str">
        <f>"Assumptions - "&amp;G992</f>
        <v>Assumptions - Rolling fixed term loan - multiple borrowings w/ annual control:</v>
      </c>
      <c r="I993"/>
      <c r="J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c r="CA993"/>
      <c r="CB993"/>
      <c r="CC993"/>
      <c r="CD993"/>
      <c r="CE993"/>
      <c r="CF993"/>
      <c r="CG993"/>
      <c r="CH993"/>
      <c r="CI993"/>
      <c r="CJ993"/>
      <c r="CK993"/>
      <c r="CL993"/>
      <c r="CN993"/>
    </row>
    <row r="994" spans="1:116" x14ac:dyDescent="0.4">
      <c r="A994" s="31"/>
      <c r="B994" t="str">
        <f>E994</f>
        <v>994 LTERMY-PV</v>
      </c>
      <c r="D994" t="s">
        <v>860</v>
      </c>
      <c r="E994" t="str">
        <f t="shared" si="1440"/>
        <v>994 LTERMY-PV</v>
      </c>
      <c r="F994" s="31"/>
      <c r="G994" s="159" t="s">
        <v>287</v>
      </c>
      <c r="H994" s="57">
        <v>4</v>
      </c>
      <c r="I994" s="31"/>
      <c r="J994" s="31"/>
      <c r="K994" s="31"/>
      <c r="L994" s="31"/>
      <c r="M994" s="31"/>
      <c r="N994" s="31"/>
      <c r="O994" s="31"/>
      <c r="P994" s="31"/>
      <c r="R994" s="31"/>
      <c r="S994" s="73"/>
      <c r="T994" s="73"/>
      <c r="U994" s="73"/>
      <c r="V994" s="73"/>
      <c r="W994" s="73"/>
      <c r="X994" s="73"/>
      <c r="Y994" s="73"/>
      <c r="Z994" s="73"/>
      <c r="AA994" s="73"/>
      <c r="AB994" s="73"/>
      <c r="AC994" s="73"/>
      <c r="AD994" s="73"/>
      <c r="AE994" s="73"/>
      <c r="AF994" s="73"/>
      <c r="AG994" s="73"/>
      <c r="AH994" s="73"/>
      <c r="AI994" s="73"/>
      <c r="AJ994" s="73"/>
      <c r="AK994" s="73"/>
      <c r="AL994" s="73"/>
      <c r="AM994" s="73"/>
      <c r="AN994" s="73"/>
      <c r="AO994" s="73"/>
      <c r="AP994" s="73"/>
      <c r="AQ994" s="73"/>
      <c r="AR994" s="73"/>
      <c r="AS994" s="73"/>
      <c r="AT994" s="73"/>
      <c r="AU994" s="73"/>
      <c r="AV994" s="73"/>
      <c r="AW994" s="73"/>
      <c r="AX994" s="73"/>
      <c r="AY994" s="73"/>
      <c r="AZ994" s="73"/>
      <c r="BA994" s="73"/>
      <c r="BB994" s="73"/>
      <c r="BC994" s="73"/>
      <c r="BD994" s="73"/>
      <c r="BE994" s="73"/>
      <c r="BF994" s="73"/>
      <c r="BG994" s="73"/>
      <c r="BH994" s="73"/>
      <c r="BI994" s="73"/>
      <c r="BJ994" s="73"/>
      <c r="BK994" s="73"/>
      <c r="BL994" s="73"/>
      <c r="BM994" s="73"/>
      <c r="BN994" s="73"/>
      <c r="BO994" s="73"/>
      <c r="BP994" s="73"/>
      <c r="BQ994" s="73"/>
      <c r="BR994" s="73"/>
      <c r="BS994" s="73"/>
      <c r="BT994" s="73"/>
      <c r="BU994" s="73"/>
      <c r="BV994" s="73"/>
      <c r="BW994" s="73"/>
      <c r="BX994" s="73"/>
      <c r="BY994" s="73"/>
      <c r="BZ994" s="73"/>
      <c r="CA994" s="73"/>
      <c r="CB994" s="73"/>
      <c r="CC994" s="73"/>
      <c r="CD994" s="73"/>
      <c r="CE994" s="73"/>
      <c r="CF994" s="73"/>
      <c r="CG994" s="73"/>
      <c r="CH994" s="73"/>
      <c r="CI994" s="73"/>
      <c r="CJ994" s="73"/>
      <c r="CK994" s="73"/>
      <c r="CL994" s="73"/>
      <c r="CN994" s="31"/>
      <c r="CO994" s="73"/>
      <c r="CP994" s="73"/>
      <c r="CQ994" s="73"/>
      <c r="CR994" s="73"/>
      <c r="CS994" s="73"/>
      <c r="CT994" s="73"/>
      <c r="CU994" s="73"/>
      <c r="CV994" s="73"/>
      <c r="CW994" s="73"/>
      <c r="CX994" s="73"/>
      <c r="CY994" s="73"/>
      <c r="CZ994" s="73"/>
      <c r="DA994" s="73"/>
      <c r="DB994" s="73"/>
      <c r="DC994" s="73"/>
      <c r="DD994" s="73"/>
      <c r="DE994" s="73"/>
      <c r="DF994" s="73"/>
      <c r="DG994" s="73"/>
      <c r="DH994" s="73"/>
      <c r="DI994" s="73"/>
      <c r="DJ994" s="73"/>
      <c r="DK994" s="73"/>
      <c r="DL994" s="73"/>
    </row>
    <row r="995" spans="1:116" x14ac:dyDescent="0.4">
      <c r="A995" s="31"/>
      <c r="B995" t="str">
        <f>E995</f>
        <v>995 LTERMY-PV</v>
      </c>
      <c r="D995" t="s">
        <v>860</v>
      </c>
      <c r="E995" t="str">
        <f t="shared" si="1440"/>
        <v>995 LTERMY-PV</v>
      </c>
      <c r="F995" s="31"/>
      <c r="G995" s="159" t="s">
        <v>865</v>
      </c>
      <c r="H995" s="57">
        <v>3</v>
      </c>
      <c r="I995" s="31"/>
      <c r="J995" s="31"/>
      <c r="K995" s="31"/>
      <c r="L995" s="31"/>
      <c r="M995" s="31"/>
      <c r="N995" s="31"/>
      <c r="O995" s="31"/>
      <c r="P995" s="31"/>
      <c r="R995" s="31"/>
      <c r="S995" s="73"/>
      <c r="T995" s="73"/>
      <c r="U995" s="73"/>
      <c r="V995" s="73"/>
      <c r="W995" s="73"/>
      <c r="X995" s="73"/>
      <c r="Y995" s="73"/>
      <c r="Z995" s="73"/>
      <c r="AA995" s="73"/>
      <c r="AB995" s="73"/>
      <c r="AC995" s="73"/>
      <c r="AD995" s="73"/>
      <c r="AE995" s="73"/>
      <c r="AF995" s="73"/>
      <c r="AG995" s="73"/>
      <c r="AH995" s="73"/>
      <c r="AI995" s="73"/>
      <c r="AJ995" s="73"/>
      <c r="AK995" s="73"/>
      <c r="AL995" s="73"/>
      <c r="AM995" s="73"/>
      <c r="AN995" s="73"/>
      <c r="AO995" s="73"/>
      <c r="AP995" s="73"/>
      <c r="AQ995" s="73"/>
      <c r="AR995" s="73"/>
      <c r="AS995" s="73"/>
      <c r="AT995" s="73"/>
      <c r="AU995" s="73"/>
      <c r="AV995" s="73"/>
      <c r="AW995" s="73"/>
      <c r="AX995" s="73"/>
      <c r="AY995" s="73"/>
      <c r="AZ995" s="73"/>
      <c r="BA995" s="73"/>
      <c r="BB995" s="73"/>
      <c r="BC995" s="73"/>
      <c r="BD995" s="73"/>
      <c r="BE995" s="73"/>
      <c r="BF995" s="73"/>
      <c r="BG995" s="73"/>
      <c r="BH995" s="73"/>
      <c r="BI995" s="73"/>
      <c r="BJ995" s="73"/>
      <c r="BK995" s="73"/>
      <c r="BL995" s="73"/>
      <c r="BM995" s="73"/>
      <c r="BN995" s="73"/>
      <c r="BO995" s="73"/>
      <c r="BP995" s="73"/>
      <c r="BQ995" s="73"/>
      <c r="BR995" s="73"/>
      <c r="BS995" s="73"/>
      <c r="BT995" s="73"/>
      <c r="BU995" s="73"/>
      <c r="BV995" s="73"/>
      <c r="BW995" s="73"/>
      <c r="BX995" s="73"/>
      <c r="BY995" s="73"/>
      <c r="BZ995" s="73"/>
      <c r="CA995" s="73"/>
      <c r="CB995" s="73"/>
      <c r="CC995" s="73"/>
      <c r="CD995" s="73"/>
      <c r="CE995" s="73"/>
      <c r="CF995" s="73"/>
      <c r="CG995" s="73"/>
      <c r="CH995" s="73"/>
      <c r="CI995" s="73"/>
      <c r="CJ995" s="73"/>
      <c r="CK995" s="73"/>
      <c r="CL995" s="73"/>
      <c r="CN995" s="31"/>
      <c r="CO995" s="73"/>
      <c r="CP995" s="73"/>
      <c r="CQ995" s="73"/>
      <c r="CR995" s="73"/>
      <c r="CS995" s="73"/>
      <c r="CT995" s="73"/>
      <c r="CU995" s="73"/>
      <c r="CV995" s="73"/>
      <c r="CW995" s="73"/>
      <c r="CX995" s="73"/>
      <c r="CY995" s="73"/>
      <c r="CZ995" s="73"/>
      <c r="DA995" s="73"/>
      <c r="DB995" s="73"/>
      <c r="DC995" s="73"/>
      <c r="DD995" s="73"/>
      <c r="DE995" s="73"/>
      <c r="DF995" s="73"/>
      <c r="DG995" s="73"/>
      <c r="DH995" s="73"/>
      <c r="DI995" s="73"/>
      <c r="DJ995" s="73"/>
      <c r="DK995" s="73"/>
      <c r="DL995" s="73"/>
    </row>
    <row r="996" spans="1:116" x14ac:dyDescent="0.4">
      <c r="A996" s="31"/>
      <c r="B996" t="str">
        <f>E996</f>
        <v>996 LTERMY-PV</v>
      </c>
      <c r="D996" t="s">
        <v>860</v>
      </c>
      <c r="E996" t="str">
        <f t="shared" si="1440"/>
        <v>996 LTERMY-PV</v>
      </c>
      <c r="F996" s="31"/>
      <c r="G996" s="159" t="s">
        <v>288</v>
      </c>
      <c r="H996" s="59">
        <v>0.1</v>
      </c>
      <c r="I996" s="31"/>
      <c r="J996" s="31"/>
      <c r="K996" s="31"/>
      <c r="L996" s="31"/>
      <c r="M996" s="31"/>
      <c r="N996" s="31"/>
      <c r="O996" s="31"/>
      <c r="P996" s="31"/>
      <c r="R996" s="31"/>
      <c r="S996" s="73"/>
      <c r="T996" s="73"/>
      <c r="U996" s="73"/>
      <c r="V996" s="73"/>
      <c r="W996" s="73"/>
      <c r="X996" s="73"/>
      <c r="Y996" s="73"/>
      <c r="Z996" s="73"/>
      <c r="AA996" s="73"/>
      <c r="AB996" s="73"/>
      <c r="AC996" s="73"/>
      <c r="AD996" s="73"/>
      <c r="AE996" s="73"/>
      <c r="AF996" s="73"/>
      <c r="AG996" s="73"/>
      <c r="AH996" s="73"/>
      <c r="AI996" s="73"/>
      <c r="AJ996" s="73"/>
      <c r="AK996" s="73"/>
      <c r="AL996" s="73"/>
      <c r="AM996" s="73"/>
      <c r="AN996" s="73"/>
      <c r="AO996" s="73"/>
      <c r="AP996" s="73"/>
      <c r="AQ996" s="73"/>
      <c r="AR996" s="73"/>
      <c r="AS996" s="73"/>
      <c r="AT996" s="73"/>
      <c r="AU996" s="73"/>
      <c r="AV996" s="73"/>
      <c r="AW996" s="73"/>
      <c r="AX996" s="73"/>
      <c r="AY996" s="73"/>
      <c r="AZ996" s="73"/>
      <c r="BA996" s="73"/>
      <c r="BB996" s="73"/>
      <c r="BC996" s="73"/>
      <c r="BD996" s="73"/>
      <c r="BE996" s="73"/>
      <c r="BF996" s="73"/>
      <c r="BG996" s="73"/>
      <c r="BH996" s="73"/>
      <c r="BI996" s="73"/>
      <c r="BJ996" s="73"/>
      <c r="BK996" s="73"/>
      <c r="BL996" s="73"/>
      <c r="BM996" s="73"/>
      <c r="BN996" s="73"/>
      <c r="BO996" s="73"/>
      <c r="BP996" s="73"/>
      <c r="BQ996" s="73"/>
      <c r="BR996" s="73"/>
      <c r="BS996" s="73"/>
      <c r="BT996" s="73"/>
      <c r="BU996" s="73"/>
      <c r="BV996" s="73"/>
      <c r="BW996" s="73"/>
      <c r="BX996" s="73"/>
      <c r="BY996" s="73"/>
      <c r="BZ996" s="73"/>
      <c r="CA996" s="73"/>
      <c r="CB996" s="73"/>
      <c r="CC996" s="73"/>
      <c r="CD996" s="73"/>
      <c r="CE996" s="73"/>
      <c r="CF996" s="73"/>
      <c r="CG996" s="73"/>
      <c r="CH996" s="73"/>
      <c r="CI996" s="73"/>
      <c r="CJ996" s="73"/>
      <c r="CK996" s="73"/>
      <c r="CL996" s="73"/>
      <c r="CN996" s="31"/>
      <c r="CO996" s="73"/>
      <c r="CP996" s="73"/>
      <c r="CQ996" s="73"/>
      <c r="CR996" s="73"/>
      <c r="CS996" s="73"/>
      <c r="CT996" s="73"/>
      <c r="CU996" s="73"/>
      <c r="CV996" s="73"/>
      <c r="CW996" s="73"/>
      <c r="CX996" s="73"/>
      <c r="CY996" s="73"/>
      <c r="CZ996" s="73"/>
      <c r="DA996" s="73"/>
      <c r="DB996" s="73"/>
      <c r="DC996" s="73"/>
      <c r="DD996" s="73"/>
      <c r="DE996" s="73"/>
      <c r="DF996" s="73"/>
      <c r="DG996" s="73"/>
      <c r="DH996" s="73"/>
      <c r="DI996" s="73"/>
      <c r="DJ996" s="73"/>
      <c r="DK996" s="73"/>
      <c r="DL996" s="73"/>
    </row>
    <row r="997" spans="1:116" x14ac:dyDescent="0.4">
      <c r="A997" s="31"/>
      <c r="B997" t="str">
        <f>E997</f>
        <v>997 LTERMY-PV</v>
      </c>
      <c r="D997" t="s">
        <v>860</v>
      </c>
      <c r="E997" t="str">
        <f t="shared" si="1440"/>
        <v>997 LTERMY-PV</v>
      </c>
      <c r="F997" s="31"/>
      <c r="G997" s="158" t="s">
        <v>289</v>
      </c>
      <c r="H997" s="23">
        <v>1000</v>
      </c>
      <c r="I997" s="31"/>
      <c r="J997" s="31"/>
      <c r="K997" s="31"/>
      <c r="L997" s="31"/>
      <c r="M997" s="31"/>
      <c r="N997" s="31"/>
      <c r="O997" s="31"/>
      <c r="P997" s="31"/>
      <c r="R997" s="31"/>
      <c r="S997" s="73"/>
      <c r="T997" s="73"/>
      <c r="U997" s="73"/>
      <c r="V997" s="73"/>
      <c r="W997" s="73"/>
      <c r="X997" s="73"/>
      <c r="Y997" s="73"/>
      <c r="Z997" s="73"/>
      <c r="AA997" s="73"/>
      <c r="AB997" s="73"/>
      <c r="AC997" s="73"/>
      <c r="AD997" s="73"/>
      <c r="AE997" s="73"/>
      <c r="AF997" s="73"/>
      <c r="AG997" s="73"/>
      <c r="AH997" s="73"/>
      <c r="AI997" s="73"/>
      <c r="AJ997" s="73"/>
      <c r="AK997" s="73"/>
      <c r="AL997" s="73"/>
      <c r="AM997" s="73"/>
      <c r="AN997" s="73"/>
      <c r="AO997" s="73"/>
      <c r="AP997" s="73"/>
      <c r="AQ997" s="73"/>
      <c r="AR997" s="73"/>
      <c r="AS997" s="73"/>
      <c r="AT997" s="73"/>
      <c r="AU997" s="73"/>
      <c r="AV997" s="73"/>
      <c r="AW997" s="73"/>
      <c r="AX997" s="73"/>
      <c r="AY997" s="73"/>
      <c r="AZ997" s="73"/>
      <c r="BA997" s="73"/>
      <c r="BB997" s="73"/>
      <c r="BC997" s="73"/>
      <c r="BD997" s="73"/>
      <c r="BE997" s="73"/>
      <c r="BF997" s="73"/>
      <c r="BG997" s="73"/>
      <c r="BH997" s="73"/>
      <c r="BI997" s="73"/>
      <c r="BJ997" s="73"/>
      <c r="BK997" s="73"/>
      <c r="BL997" s="73"/>
      <c r="BM997" s="73"/>
      <c r="BN997" s="73"/>
      <c r="BO997" s="73"/>
      <c r="BP997" s="73"/>
      <c r="BQ997" s="73"/>
      <c r="BR997" s="73"/>
      <c r="BS997" s="73"/>
      <c r="BT997" s="73"/>
      <c r="BU997" s="73"/>
      <c r="BV997" s="73"/>
      <c r="BW997" s="73"/>
      <c r="BX997" s="73"/>
      <c r="BY997" s="73"/>
      <c r="BZ997" s="73"/>
      <c r="CA997" s="73"/>
      <c r="CB997" s="73"/>
      <c r="CC997" s="73"/>
      <c r="CD997" s="73"/>
      <c r="CE997" s="73"/>
      <c r="CF997" s="73"/>
      <c r="CG997" s="73"/>
      <c r="CH997" s="73"/>
      <c r="CI997" s="73"/>
      <c r="CJ997" s="73"/>
      <c r="CK997" s="73"/>
      <c r="CL997" s="73"/>
      <c r="CN997" s="31"/>
      <c r="CO997" s="73"/>
      <c r="CP997" s="73"/>
      <c r="CQ997" s="73"/>
      <c r="CR997" s="73"/>
      <c r="CS997" s="73"/>
      <c r="CT997" s="73"/>
      <c r="CU997" s="73"/>
      <c r="CV997" s="73"/>
      <c r="CW997" s="73"/>
      <c r="CX997" s="73"/>
      <c r="CY997" s="73"/>
      <c r="CZ997" s="73"/>
      <c r="DA997" s="73"/>
      <c r="DB997" s="73"/>
      <c r="DC997" s="73"/>
      <c r="DD997" s="73"/>
      <c r="DE997" s="73"/>
      <c r="DF997" s="73"/>
      <c r="DG997" s="73"/>
      <c r="DH997" s="73"/>
      <c r="DI997" s="73"/>
      <c r="DJ997" s="73"/>
      <c r="DK997" s="73"/>
      <c r="DL997" s="73"/>
    </row>
    <row r="998" spans="1:116" x14ac:dyDescent="0.4">
      <c r="A998" s="31"/>
      <c r="B998" t="str">
        <f t="shared" ref="B998:B1011" si="1441">E998</f>
        <v>998 LTERMY-PV</v>
      </c>
      <c r="C998" s="31"/>
      <c r="D998" t="s">
        <v>860</v>
      </c>
      <c r="E998" t="str">
        <f t="shared" si="1440"/>
        <v>998 LTERMY-PV</v>
      </c>
      <c r="F998" s="31"/>
      <c r="G998" s="127"/>
      <c r="H998" s="31"/>
      <c r="I998" s="31"/>
      <c r="J998" s="31"/>
      <c r="K998" s="31"/>
      <c r="L998" s="31"/>
      <c r="M998" s="31"/>
      <c r="N998" s="31"/>
      <c r="O998" s="31"/>
      <c r="P998" s="31"/>
      <c r="R998" s="31"/>
      <c r="S998" s="73"/>
      <c r="T998" s="73"/>
      <c r="U998" s="73"/>
      <c r="V998" s="73"/>
      <c r="W998" s="73"/>
      <c r="X998" s="73"/>
      <c r="Y998" s="73"/>
      <c r="Z998" s="73"/>
      <c r="AA998" s="73"/>
      <c r="AB998" s="73"/>
      <c r="AC998" s="73"/>
      <c r="AD998" s="73"/>
      <c r="AE998" s="73"/>
      <c r="AF998" s="73"/>
      <c r="AG998" s="73"/>
      <c r="AH998" s="73"/>
      <c r="AI998" s="73"/>
      <c r="AJ998" s="73"/>
      <c r="AK998" s="73"/>
      <c r="AL998" s="73"/>
      <c r="AM998" s="73"/>
      <c r="AN998" s="73"/>
      <c r="AO998" s="73"/>
      <c r="AP998" s="73"/>
      <c r="AQ998" s="73"/>
      <c r="AR998" s="73"/>
      <c r="AS998" s="73"/>
      <c r="AT998" s="73"/>
      <c r="AU998" s="73"/>
      <c r="AV998" s="73"/>
      <c r="AW998" s="73"/>
      <c r="AX998" s="73"/>
      <c r="AY998" s="73"/>
      <c r="AZ998" s="73"/>
      <c r="BA998" s="73"/>
      <c r="BB998" s="73"/>
      <c r="BC998" s="73"/>
      <c r="BD998" s="73"/>
      <c r="BE998" s="73"/>
      <c r="BF998" s="73"/>
      <c r="BG998" s="73"/>
      <c r="BH998" s="73"/>
      <c r="BI998" s="73"/>
      <c r="BJ998" s="73"/>
      <c r="BK998" s="73"/>
      <c r="BL998" s="73"/>
      <c r="BM998" s="73"/>
      <c r="BN998" s="73"/>
      <c r="BO998" s="73"/>
      <c r="BP998" s="73"/>
      <c r="BQ998" s="73"/>
      <c r="BR998" s="73"/>
      <c r="BS998" s="73"/>
      <c r="BT998" s="73"/>
      <c r="BU998" s="73"/>
      <c r="BV998" s="73"/>
      <c r="BW998" s="73"/>
      <c r="BX998" s="73"/>
      <c r="BY998" s="73"/>
      <c r="BZ998" s="73"/>
      <c r="CA998" s="73"/>
      <c r="CB998" s="73"/>
      <c r="CC998" s="73"/>
      <c r="CD998" s="73"/>
      <c r="CE998" s="73"/>
      <c r="CF998" s="73"/>
      <c r="CG998" s="73"/>
      <c r="CH998" s="73"/>
      <c r="CI998" s="73"/>
      <c r="CJ998" s="73"/>
      <c r="CK998" s="73"/>
      <c r="CL998" s="73"/>
      <c r="CN998" s="31"/>
      <c r="CO998" s="73"/>
      <c r="CP998" s="73"/>
      <c r="CQ998" s="73"/>
      <c r="CR998" s="73"/>
      <c r="CS998" s="73"/>
      <c r="CT998" s="73"/>
      <c r="CU998" s="73"/>
      <c r="CV998" s="73"/>
      <c r="CW998" s="73"/>
      <c r="CX998" s="73"/>
      <c r="CY998" s="73"/>
      <c r="CZ998" s="73"/>
      <c r="DA998" s="73"/>
      <c r="DB998" s="73"/>
      <c r="DC998" s="73"/>
      <c r="DD998" s="73"/>
      <c r="DE998" s="73"/>
      <c r="DF998" s="73"/>
      <c r="DG998" s="73"/>
      <c r="DH998" s="73"/>
      <c r="DI998" s="73"/>
      <c r="DJ998" s="73"/>
      <c r="DK998" s="73"/>
      <c r="DL998" s="73"/>
    </row>
    <row r="999" spans="1:116" x14ac:dyDescent="0.4">
      <c r="B999" t="str">
        <f t="shared" si="1441"/>
        <v>999 LTERMY-PV</v>
      </c>
      <c r="D999" t="s">
        <v>860</v>
      </c>
      <c r="E999" t="str">
        <f t="shared" si="1440"/>
        <v>999 LTERMY-PV</v>
      </c>
      <c r="F999" s="292"/>
      <c r="G999" s="95" t="s">
        <v>290</v>
      </c>
      <c r="R999" s="92"/>
      <c r="S999" s="154"/>
      <c r="T999" s="154"/>
      <c r="U999" s="154"/>
      <c r="V999" s="154"/>
      <c r="W999" s="154"/>
      <c r="X999" s="154"/>
      <c r="Y999" s="154"/>
      <c r="Z999" s="154"/>
      <c r="AA999" s="154"/>
      <c r="AB999" s="154"/>
      <c r="AC999" s="154"/>
      <c r="AD999" s="154"/>
      <c r="AE999" s="154"/>
      <c r="AF999" s="154"/>
      <c r="AG999" s="154"/>
      <c r="AH999" s="154"/>
      <c r="AI999" s="154"/>
      <c r="AJ999" s="154"/>
      <c r="AK999" s="154"/>
      <c r="AL999" s="154"/>
      <c r="AM999" s="154"/>
      <c r="AN999" s="154"/>
      <c r="AO999" s="154"/>
      <c r="AP999" s="154"/>
      <c r="AQ999" s="154"/>
      <c r="AR999" s="154"/>
      <c r="AS999" s="154"/>
      <c r="AT999" s="154"/>
      <c r="AU999" s="154"/>
      <c r="AV999" s="154"/>
      <c r="AW999" s="154"/>
      <c r="AX999" s="154"/>
      <c r="AY999" s="154"/>
      <c r="AZ999" s="154"/>
      <c r="BA999" s="154"/>
      <c r="BB999" s="154"/>
      <c r="BC999" s="154"/>
      <c r="BD999" s="154"/>
      <c r="BE999" s="154"/>
      <c r="BF999" s="154"/>
      <c r="BG999" s="154"/>
      <c r="BH999" s="154"/>
      <c r="BI999" s="154"/>
      <c r="BJ999" s="154"/>
      <c r="BK999" s="154"/>
      <c r="BL999" s="154"/>
      <c r="BM999" s="154"/>
      <c r="BN999" s="154"/>
      <c r="BO999" s="154"/>
      <c r="BP999" s="154"/>
      <c r="BQ999" s="154"/>
      <c r="BR999" s="154"/>
      <c r="BS999" s="154"/>
      <c r="BT999" s="154"/>
      <c r="BU999" s="154"/>
      <c r="BV999" s="154"/>
      <c r="BW999" s="154"/>
      <c r="BX999" s="154"/>
      <c r="BY999" s="154"/>
      <c r="BZ999" s="154"/>
      <c r="CA999" s="154"/>
      <c r="CB999" s="154"/>
      <c r="CC999" s="154"/>
      <c r="CD999" s="154"/>
      <c r="CE999" s="154"/>
      <c r="CF999" s="154"/>
      <c r="CG999" s="154"/>
      <c r="CH999" s="154"/>
      <c r="CI999" s="154"/>
      <c r="CJ999" s="154"/>
      <c r="CK999" s="154"/>
      <c r="CL999" s="154"/>
      <c r="CO999" s="154"/>
      <c r="CP999" s="154"/>
      <c r="CQ999" s="154"/>
      <c r="CR999" s="154"/>
      <c r="CS999" s="154"/>
      <c r="CT999" s="154"/>
      <c r="CU999" s="154"/>
      <c r="CV999" s="154"/>
      <c r="CW999" s="154"/>
      <c r="CX999" s="154"/>
      <c r="CY999" s="154"/>
      <c r="CZ999" s="154"/>
      <c r="DA999" s="154"/>
      <c r="DB999" s="154"/>
      <c r="DC999" s="154"/>
      <c r="DD999" s="154"/>
      <c r="DE999" s="154"/>
      <c r="DF999" s="154"/>
      <c r="DG999" s="154"/>
      <c r="DH999" s="154"/>
      <c r="DI999" s="154"/>
      <c r="DJ999" s="154"/>
      <c r="DK999" s="154"/>
      <c r="DL999" s="154"/>
    </row>
    <row r="1000" spans="1:116" x14ac:dyDescent="0.4">
      <c r="B1000" t="str">
        <f t="shared" si="1441"/>
        <v>1000 LTERMY-PV</v>
      </c>
      <c r="D1000" t="s">
        <v>860</v>
      </c>
      <c r="E1000" t="str">
        <f t="shared" si="1440"/>
        <v>1000 LTERMY-PV</v>
      </c>
      <c r="F1000" s="292"/>
      <c r="G1000" s="158" t="s">
        <v>289</v>
      </c>
      <c r="K1000" s="24">
        <f>H997</f>
        <v>1000</v>
      </c>
      <c r="L1000" s="24">
        <f ca="1">K1004</f>
        <v>1500000</v>
      </c>
      <c r="M1000" s="24">
        <f ca="1">L1004</f>
        <v>1500000</v>
      </c>
      <c r="N1000" s="24">
        <f ca="1">M1004</f>
        <v>1500000</v>
      </c>
      <c r="O1000" s="24">
        <f ca="1">N1004</f>
        <v>1500000</v>
      </c>
      <c r="P1000" s="24">
        <f ca="1">O1004</f>
        <v>1500000</v>
      </c>
      <c r="R1000"/>
      <c r="S1000" s="80">
        <f>H997</f>
        <v>1000</v>
      </c>
      <c r="T1000" s="62">
        <f t="shared" ref="T1000" ca="1" si="1442">S1004</f>
        <v>501000</v>
      </c>
      <c r="U1000" s="62">
        <f t="shared" ref="U1000" ca="1" si="1443">T1004</f>
        <v>1001000</v>
      </c>
      <c r="V1000" s="62">
        <f t="shared" ref="V1000" ca="1" si="1444">U1004</f>
        <v>1500000</v>
      </c>
      <c r="W1000" s="62">
        <f t="shared" ref="W1000" ca="1" si="1445">V1004</f>
        <v>1500000</v>
      </c>
      <c r="X1000" s="62">
        <f t="shared" ref="X1000" ca="1" si="1446">W1004</f>
        <v>1500000</v>
      </c>
      <c r="Y1000" s="62">
        <f t="shared" ref="Y1000" ca="1" si="1447">X1004</f>
        <v>1500000</v>
      </c>
      <c r="Z1000" s="62">
        <f t="shared" ref="Z1000" ca="1" si="1448">Y1004</f>
        <v>1500000</v>
      </c>
      <c r="AA1000" s="62">
        <f t="shared" ref="AA1000" ca="1" si="1449">Z1004</f>
        <v>1500000</v>
      </c>
      <c r="AB1000" s="62">
        <f t="shared" ref="AB1000" ca="1" si="1450">AA1004</f>
        <v>1500000</v>
      </c>
      <c r="AC1000" s="62">
        <f t="shared" ref="AC1000" ca="1" si="1451">AB1004</f>
        <v>1500000</v>
      </c>
      <c r="AD1000" s="62">
        <f t="shared" ref="AD1000" ca="1" si="1452">AC1004</f>
        <v>1500000</v>
      </c>
      <c r="AE1000" s="62">
        <f t="shared" ref="AE1000" ca="1" si="1453">AD1004</f>
        <v>1500000</v>
      </c>
      <c r="AF1000" s="62">
        <f t="shared" ref="AF1000" ca="1" si="1454">AE1004</f>
        <v>1500000</v>
      </c>
      <c r="AG1000" s="62">
        <f t="shared" ref="AG1000" ca="1" si="1455">AF1004</f>
        <v>1500000</v>
      </c>
      <c r="AH1000" s="62">
        <f t="shared" ref="AH1000" ca="1" si="1456">AG1004</f>
        <v>1500000</v>
      </c>
      <c r="AI1000" s="62">
        <f t="shared" ref="AI1000" ca="1" si="1457">AH1004</f>
        <v>1500000</v>
      </c>
      <c r="AJ1000" s="62">
        <f t="shared" ref="AJ1000" ca="1" si="1458">AI1004</f>
        <v>1500000</v>
      </c>
      <c r="AK1000" s="62">
        <f t="shared" ref="AK1000" ca="1" si="1459">AJ1004</f>
        <v>1500000</v>
      </c>
      <c r="AL1000" s="62">
        <f t="shared" ref="AL1000" ca="1" si="1460">AK1004</f>
        <v>1500000</v>
      </c>
      <c r="AM1000" s="62">
        <f t="shared" ref="AM1000" ca="1" si="1461">AL1004</f>
        <v>1500000</v>
      </c>
      <c r="AN1000" s="62">
        <f t="shared" ref="AN1000" ca="1" si="1462">AM1004</f>
        <v>1500000</v>
      </c>
      <c r="AO1000" s="62">
        <f t="shared" ref="AO1000" ca="1" si="1463">AN1004</f>
        <v>1500000</v>
      </c>
      <c r="AP1000" s="62">
        <f t="shared" ref="AP1000" ca="1" si="1464">AO1004</f>
        <v>1500000</v>
      </c>
      <c r="AQ1000" s="62">
        <f t="shared" ref="AQ1000" ca="1" si="1465">AP1004</f>
        <v>1500000</v>
      </c>
      <c r="AR1000" s="62">
        <f t="shared" ref="AR1000" ca="1" si="1466">AQ1004</f>
        <v>1500000</v>
      </c>
      <c r="AS1000" s="62">
        <f t="shared" ref="AS1000" ca="1" si="1467">AR1004</f>
        <v>1500000</v>
      </c>
      <c r="AT1000" s="62">
        <f t="shared" ref="AT1000" ca="1" si="1468">AS1004</f>
        <v>1500000</v>
      </c>
      <c r="AU1000" s="62">
        <f t="shared" ref="AU1000" ca="1" si="1469">AT1004</f>
        <v>1500000</v>
      </c>
      <c r="AV1000" s="62">
        <f t="shared" ref="AV1000" ca="1" si="1470">AU1004</f>
        <v>1500000</v>
      </c>
      <c r="AW1000" s="62">
        <f t="shared" ref="AW1000" ca="1" si="1471">AV1004</f>
        <v>1500000</v>
      </c>
      <c r="AX1000" s="62">
        <f t="shared" ref="AX1000" ca="1" si="1472">AW1004</f>
        <v>1500000</v>
      </c>
      <c r="AY1000" s="62">
        <f t="shared" ref="AY1000" ca="1" si="1473">AX1004</f>
        <v>1500000</v>
      </c>
      <c r="AZ1000" s="62">
        <f t="shared" ref="AZ1000" ca="1" si="1474">AY1004</f>
        <v>1500000</v>
      </c>
      <c r="BA1000" s="62">
        <f t="shared" ref="BA1000" ca="1" si="1475">AZ1004</f>
        <v>1500000</v>
      </c>
      <c r="BB1000" s="62">
        <f t="shared" ref="BB1000" ca="1" si="1476">BA1004</f>
        <v>1500000</v>
      </c>
      <c r="BC1000" s="62">
        <f t="shared" ref="BC1000" ca="1" si="1477">BB1004</f>
        <v>1500000</v>
      </c>
      <c r="BD1000" s="62">
        <f t="shared" ref="BD1000" ca="1" si="1478">BC1004</f>
        <v>1500000</v>
      </c>
      <c r="BE1000" s="62">
        <f t="shared" ref="BE1000" ca="1" si="1479">BD1004</f>
        <v>1500000</v>
      </c>
      <c r="BF1000" s="62">
        <f t="shared" ref="BF1000" ca="1" si="1480">BE1004</f>
        <v>1500000</v>
      </c>
      <c r="BG1000" s="62">
        <f t="shared" ref="BG1000" ca="1" si="1481">BF1004</f>
        <v>1500000</v>
      </c>
      <c r="BH1000" s="62">
        <f t="shared" ref="BH1000" ca="1" si="1482">BG1004</f>
        <v>1500000</v>
      </c>
      <c r="BI1000" s="62">
        <f t="shared" ref="BI1000" ca="1" si="1483">BH1004</f>
        <v>1500000</v>
      </c>
      <c r="BJ1000" s="62">
        <f t="shared" ref="BJ1000" ca="1" si="1484">BI1004</f>
        <v>1500000</v>
      </c>
      <c r="BK1000" s="62">
        <f t="shared" ref="BK1000" ca="1" si="1485">BJ1004</f>
        <v>1500000</v>
      </c>
      <c r="BL1000" s="62">
        <f t="shared" ref="BL1000" ca="1" si="1486">BK1004</f>
        <v>1500000</v>
      </c>
      <c r="BM1000" s="62">
        <f t="shared" ref="BM1000" ca="1" si="1487">BL1004</f>
        <v>1500000</v>
      </c>
      <c r="BN1000" s="62">
        <f t="shared" ref="BN1000" ca="1" si="1488">BM1004</f>
        <v>1500000</v>
      </c>
      <c r="BO1000" s="62">
        <f t="shared" ref="BO1000" ca="1" si="1489">BN1004</f>
        <v>1500000</v>
      </c>
      <c r="BP1000" s="62">
        <f t="shared" ref="BP1000" ca="1" si="1490">BO1004</f>
        <v>1500000</v>
      </c>
      <c r="BQ1000" s="62">
        <f t="shared" ref="BQ1000" ca="1" si="1491">BP1004</f>
        <v>1500000</v>
      </c>
      <c r="BR1000" s="62">
        <f t="shared" ref="BR1000" ca="1" si="1492">BQ1004</f>
        <v>1500000</v>
      </c>
      <c r="BS1000" s="62">
        <f t="shared" ref="BS1000" ca="1" si="1493">BR1004</f>
        <v>1500000</v>
      </c>
      <c r="BT1000" s="62">
        <f t="shared" ref="BT1000" ca="1" si="1494">BS1004</f>
        <v>1500000</v>
      </c>
      <c r="BU1000" s="62">
        <f t="shared" ref="BU1000" ca="1" si="1495">BT1004</f>
        <v>1500000</v>
      </c>
      <c r="BV1000" s="62">
        <f t="shared" ref="BV1000" ca="1" si="1496">BU1004</f>
        <v>1500000</v>
      </c>
      <c r="BW1000" s="62">
        <f t="shared" ref="BW1000" ca="1" si="1497">BV1004</f>
        <v>1500000</v>
      </c>
      <c r="BX1000" s="62">
        <f t="shared" ref="BX1000" ca="1" si="1498">BW1004</f>
        <v>1500000</v>
      </c>
      <c r="BY1000" s="62">
        <f t="shared" ref="BY1000" ca="1" si="1499">BX1004</f>
        <v>1500000</v>
      </c>
      <c r="BZ1000" s="62">
        <f t="shared" ref="BZ1000" ca="1" si="1500">BY1004</f>
        <v>1500000</v>
      </c>
      <c r="CA1000" s="62">
        <f t="shared" ref="CA1000" ca="1" si="1501">BZ1004</f>
        <v>1500000</v>
      </c>
      <c r="CB1000" s="62">
        <f t="shared" ref="CB1000" ca="1" si="1502">CA1004</f>
        <v>1500000</v>
      </c>
      <c r="CC1000" s="62">
        <f t="shared" ref="CC1000" ca="1" si="1503">CB1004</f>
        <v>1500000</v>
      </c>
      <c r="CD1000" s="62">
        <f t="shared" ref="CD1000" ca="1" si="1504">CC1004</f>
        <v>1500000</v>
      </c>
      <c r="CE1000" s="62">
        <f t="shared" ref="CE1000" ca="1" si="1505">CD1004</f>
        <v>1500000</v>
      </c>
      <c r="CF1000" s="62">
        <f t="shared" ref="CF1000" ca="1" si="1506">CE1004</f>
        <v>1500000</v>
      </c>
      <c r="CG1000" s="62">
        <f t="shared" ref="CG1000" ca="1" si="1507">CF1004</f>
        <v>1500000</v>
      </c>
      <c r="CH1000" s="62">
        <f t="shared" ref="CH1000" ca="1" si="1508">CG1004</f>
        <v>1500000</v>
      </c>
      <c r="CI1000" s="62">
        <f t="shared" ref="CI1000" ca="1" si="1509">CH1004</f>
        <v>1500000</v>
      </c>
      <c r="CJ1000" s="62">
        <f t="shared" ref="CJ1000" ca="1" si="1510">CI1004</f>
        <v>1500000</v>
      </c>
      <c r="CK1000" s="62">
        <f t="shared" ref="CK1000" ca="1" si="1511">CJ1004</f>
        <v>1500000</v>
      </c>
      <c r="CL1000" s="62">
        <f t="shared" ref="CL1000" ca="1" si="1512">CK1004</f>
        <v>1500000</v>
      </c>
      <c r="CO1000" s="62" t="e">
        <f t="shared" ref="CO1000" ca="1" si="1513">CN1004</f>
        <v>#REF!</v>
      </c>
      <c r="CP1000" s="62" t="e">
        <f t="shared" ref="CP1000" ca="1" si="1514">CO1004</f>
        <v>#REF!</v>
      </c>
      <c r="CQ1000" s="62" t="e">
        <f t="shared" ref="CQ1000" ca="1" si="1515">CP1004</f>
        <v>#REF!</v>
      </c>
      <c r="CR1000" s="62" t="e">
        <f t="shared" ref="CR1000" ca="1" si="1516">CQ1004</f>
        <v>#REF!</v>
      </c>
      <c r="CS1000" s="62" t="e">
        <f t="shared" ref="CS1000" ca="1" si="1517">CR1004</f>
        <v>#REF!</v>
      </c>
      <c r="CT1000" s="62" t="e">
        <f t="shared" ref="CT1000" ca="1" si="1518">CS1004</f>
        <v>#REF!</v>
      </c>
      <c r="CU1000" s="62" t="e">
        <f t="shared" ref="CU1000" ca="1" si="1519">CT1004</f>
        <v>#REF!</v>
      </c>
      <c r="CV1000" s="62" t="e">
        <f t="shared" ref="CV1000" ca="1" si="1520">CU1004</f>
        <v>#REF!</v>
      </c>
      <c r="CW1000" s="62" t="e">
        <f t="shared" ref="CW1000" ca="1" si="1521">CV1004</f>
        <v>#REF!</v>
      </c>
      <c r="CX1000" s="62" t="e">
        <f t="shared" ref="CX1000" ca="1" si="1522">CW1004</f>
        <v>#REF!</v>
      </c>
      <c r="CY1000" s="62" t="e">
        <f t="shared" ref="CY1000" ca="1" si="1523">CX1004</f>
        <v>#REF!</v>
      </c>
      <c r="CZ1000" s="62" t="e">
        <f t="shared" ref="CZ1000" ca="1" si="1524">CY1004</f>
        <v>#REF!</v>
      </c>
      <c r="DA1000" s="62" t="e">
        <f t="shared" ref="DA1000" ca="1" si="1525">CZ1004</f>
        <v>#REF!</v>
      </c>
      <c r="DB1000" s="62" t="e">
        <f t="shared" ref="DB1000" ca="1" si="1526">DA1004</f>
        <v>#REF!</v>
      </c>
      <c r="DC1000" s="62" t="e">
        <f t="shared" ref="DC1000" ca="1" si="1527">DB1004</f>
        <v>#REF!</v>
      </c>
      <c r="DD1000" s="62" t="e">
        <f t="shared" ref="DD1000" ca="1" si="1528">DC1004</f>
        <v>#REF!</v>
      </c>
      <c r="DE1000" s="62" t="e">
        <f t="shared" ref="DE1000" ca="1" si="1529">DD1004</f>
        <v>#REF!</v>
      </c>
      <c r="DF1000" s="62" t="e">
        <f t="shared" ref="DF1000" ca="1" si="1530">DE1004</f>
        <v>#REF!</v>
      </c>
      <c r="DG1000" s="62" t="e">
        <f t="shared" ref="DG1000" ca="1" si="1531">DF1004</f>
        <v>#REF!</v>
      </c>
      <c r="DH1000" s="62" t="e">
        <f t="shared" ref="DH1000" ca="1" si="1532">DG1004</f>
        <v>#REF!</v>
      </c>
      <c r="DI1000" s="62" t="e">
        <f t="shared" ref="DI1000" ca="1" si="1533">DH1004</f>
        <v>#REF!</v>
      </c>
      <c r="DJ1000" s="62" t="e">
        <f t="shared" ref="DJ1000" ca="1" si="1534">DI1004</f>
        <v>#REF!</v>
      </c>
      <c r="DK1000" s="62" t="e">
        <f t="shared" ref="DK1000" ca="1" si="1535">DJ1004</f>
        <v>#REF!</v>
      </c>
      <c r="DL1000" s="62" t="e">
        <f t="shared" ref="DL1000" ca="1" si="1536">DK1004</f>
        <v>#REF!</v>
      </c>
    </row>
    <row r="1001" spans="1:116" x14ac:dyDescent="0.4">
      <c r="B1001" t="str">
        <f t="shared" si="1441"/>
        <v>1001 LTERMY-PV</v>
      </c>
      <c r="D1001" t="s">
        <v>860</v>
      </c>
      <c r="E1001" t="str">
        <f t="shared" si="1440"/>
        <v>1001 LTERMY-PV</v>
      </c>
      <c r="F1001" s="292"/>
      <c r="G1001" s="145" t="s">
        <v>866</v>
      </c>
      <c r="K1001" s="18">
        <v>100</v>
      </c>
      <c r="L1001" s="18">
        <v>100</v>
      </c>
      <c r="M1001" s="18">
        <v>100</v>
      </c>
      <c r="N1001" s="18">
        <v>100</v>
      </c>
      <c r="O1001" s="18">
        <v>100</v>
      </c>
      <c r="P1001" s="18">
        <v>100</v>
      </c>
      <c r="R1001" s="12"/>
      <c r="S1001" s="147" cm="1">
        <f t="array" ref="S1001">IFERROR(INDEX($K:$Q,ROW(),MATCH(S$3,$K$2:$Q$2,0)),0)</f>
        <v>100</v>
      </c>
      <c r="T1001" s="147" cm="1">
        <f t="array" ref="T1001">IFERROR(INDEX($K:$Q,ROW(),MATCH(T$3,$K$2:$Q$2,0)),0)</f>
        <v>100</v>
      </c>
      <c r="U1001" s="147" cm="1">
        <f t="array" ref="U1001">IFERROR(INDEX($K:$Q,ROW(),MATCH(U$3,$K$2:$Q$2,0)),0)</f>
        <v>100</v>
      </c>
      <c r="V1001" s="147" cm="1">
        <f t="array" ref="V1001">IFERROR(INDEX($K:$Q,ROW(),MATCH(V$3,$K$2:$Q$2,0)),0)</f>
        <v>100</v>
      </c>
      <c r="W1001" s="147" cm="1">
        <f t="array" ref="W1001">IFERROR(INDEX($K:$Q,ROW(),MATCH(W$3,$K$2:$Q$2,0)),0)</f>
        <v>100</v>
      </c>
      <c r="X1001" s="147" cm="1">
        <f t="array" ref="X1001">IFERROR(INDEX($K:$Q,ROW(),MATCH(X$3,$K$2:$Q$2,0)),0)</f>
        <v>100</v>
      </c>
      <c r="Y1001" s="147" cm="1">
        <f t="array" ref="Y1001">IFERROR(INDEX($K:$Q,ROW(),MATCH(Y$3,$K$2:$Q$2,0)),0)</f>
        <v>100</v>
      </c>
      <c r="Z1001" s="147" cm="1">
        <f t="array" ref="Z1001">IFERROR(INDEX($K:$Q,ROW(),MATCH(Z$3,$K$2:$Q$2,0)),0)</f>
        <v>100</v>
      </c>
      <c r="AA1001" s="147" cm="1">
        <f t="array" ref="AA1001">IFERROR(INDEX($K:$Q,ROW(),MATCH(AA$3,$K$2:$Q$2,0)),0)</f>
        <v>100</v>
      </c>
      <c r="AB1001" s="147" cm="1">
        <f t="array" ref="AB1001">IFERROR(INDEX($K:$Q,ROW(),MATCH(AB$3,$K$2:$Q$2,0)),0)</f>
        <v>100</v>
      </c>
      <c r="AC1001" s="147" cm="1">
        <f t="array" ref="AC1001">IFERROR(INDEX($K:$Q,ROW(),MATCH(AC$3,$K$2:$Q$2,0)),0)</f>
        <v>100</v>
      </c>
      <c r="AD1001" s="147" cm="1">
        <f t="array" ref="AD1001">IFERROR(INDEX($K:$Q,ROW(),MATCH(AD$3,$K$2:$Q$2,0)),0)</f>
        <v>100</v>
      </c>
      <c r="AE1001" s="147" cm="1">
        <f t="array" ref="AE1001">IFERROR(INDEX($K:$Q,ROW(),MATCH(AE$3,$K$2:$Q$2,0)),0)</f>
        <v>100</v>
      </c>
      <c r="AF1001" s="147" cm="1">
        <f t="array" ref="AF1001">IFERROR(INDEX($K:$Q,ROW(),MATCH(AF$3,$K$2:$Q$2,0)),0)</f>
        <v>100</v>
      </c>
      <c r="AG1001" s="147" cm="1">
        <f t="array" ref="AG1001">IFERROR(INDEX($K:$Q,ROW(),MATCH(AG$3,$K$2:$Q$2,0)),0)</f>
        <v>100</v>
      </c>
      <c r="AH1001" s="147" cm="1">
        <f t="array" ref="AH1001">IFERROR(INDEX($K:$Q,ROW(),MATCH(AH$3,$K$2:$Q$2,0)),0)</f>
        <v>100</v>
      </c>
      <c r="AI1001" s="147" cm="1">
        <f t="array" ref="AI1001">IFERROR(INDEX($K:$Q,ROW(),MATCH(AI$3,$K$2:$Q$2,0)),0)</f>
        <v>100</v>
      </c>
      <c r="AJ1001" s="147" cm="1">
        <f t="array" ref="AJ1001">IFERROR(INDEX($K:$Q,ROW(),MATCH(AJ$3,$K$2:$Q$2,0)),0)</f>
        <v>100</v>
      </c>
      <c r="AK1001" s="147" cm="1">
        <f t="array" ref="AK1001">IFERROR(INDEX($K:$Q,ROW(),MATCH(AK$3,$K$2:$Q$2,0)),0)</f>
        <v>100</v>
      </c>
      <c r="AL1001" s="147" cm="1">
        <f t="array" ref="AL1001">IFERROR(INDEX($K:$Q,ROW(),MATCH(AL$3,$K$2:$Q$2,0)),0)</f>
        <v>100</v>
      </c>
      <c r="AM1001" s="147" cm="1">
        <f t="array" ref="AM1001">IFERROR(INDEX($K:$Q,ROW(),MATCH(AM$3,$K$2:$Q$2,0)),0)</f>
        <v>100</v>
      </c>
      <c r="AN1001" s="147" cm="1">
        <f t="array" ref="AN1001">IFERROR(INDEX($K:$Q,ROW(),MATCH(AN$3,$K$2:$Q$2,0)),0)</f>
        <v>100</v>
      </c>
      <c r="AO1001" s="147" cm="1">
        <f t="array" ref="AO1001">IFERROR(INDEX($K:$Q,ROW(),MATCH(AO$3,$K$2:$Q$2,0)),0)</f>
        <v>100</v>
      </c>
      <c r="AP1001" s="147" cm="1">
        <f t="array" ref="AP1001">IFERROR(INDEX($K:$Q,ROW(),MATCH(AP$3,$K$2:$Q$2,0)),0)</f>
        <v>100</v>
      </c>
      <c r="AQ1001" s="147" cm="1">
        <f t="array" ref="AQ1001">IFERROR(INDEX($K:$Q,ROW(),MATCH(AQ$3,$K$2:$Q$2,0)),0)</f>
        <v>100</v>
      </c>
      <c r="AR1001" s="147" cm="1">
        <f t="array" ref="AR1001">IFERROR(INDEX($K:$Q,ROW(),MATCH(AR$3,$K$2:$Q$2,0)),0)</f>
        <v>100</v>
      </c>
      <c r="AS1001" s="147" cm="1">
        <f t="array" ref="AS1001">IFERROR(INDEX($K:$Q,ROW(),MATCH(AS$3,$K$2:$Q$2,0)),0)</f>
        <v>100</v>
      </c>
      <c r="AT1001" s="147" cm="1">
        <f t="array" ref="AT1001">IFERROR(INDEX($K:$Q,ROW(),MATCH(AT$3,$K$2:$Q$2,0)),0)</f>
        <v>100</v>
      </c>
      <c r="AU1001" s="147" cm="1">
        <f t="array" ref="AU1001">IFERROR(INDEX($K:$Q,ROW(),MATCH(AU$3,$K$2:$Q$2,0)),0)</f>
        <v>100</v>
      </c>
      <c r="AV1001" s="147" cm="1">
        <f t="array" ref="AV1001">IFERROR(INDEX($K:$Q,ROW(),MATCH(AV$3,$K$2:$Q$2,0)),0)</f>
        <v>100</v>
      </c>
      <c r="AW1001" s="147" cm="1">
        <f t="array" ref="AW1001">IFERROR(INDEX($K:$Q,ROW(),MATCH(AW$3,$K$2:$Q$2,0)),0)</f>
        <v>100</v>
      </c>
      <c r="AX1001" s="147" cm="1">
        <f t="array" ref="AX1001">IFERROR(INDEX($K:$Q,ROW(),MATCH(AX$3,$K$2:$Q$2,0)),0)</f>
        <v>100</v>
      </c>
      <c r="AY1001" s="147" cm="1">
        <f t="array" ref="AY1001">IFERROR(INDEX($K:$Q,ROW(),MATCH(AY$3,$K$2:$Q$2,0)),0)</f>
        <v>100</v>
      </c>
      <c r="AZ1001" s="147" cm="1">
        <f t="array" ref="AZ1001">IFERROR(INDEX($K:$Q,ROW(),MATCH(AZ$3,$K$2:$Q$2,0)),0)</f>
        <v>100</v>
      </c>
      <c r="BA1001" s="147" cm="1">
        <f t="array" ref="BA1001">IFERROR(INDEX($K:$Q,ROW(),MATCH(BA$3,$K$2:$Q$2,0)),0)</f>
        <v>100</v>
      </c>
      <c r="BB1001" s="147" cm="1">
        <f t="array" ref="BB1001">IFERROR(INDEX($K:$Q,ROW(),MATCH(BB$3,$K$2:$Q$2,0)),0)</f>
        <v>100</v>
      </c>
      <c r="BC1001" s="147" cm="1">
        <f t="array" ref="BC1001">IFERROR(INDEX($K:$Q,ROW(),MATCH(BC$3,$K$2:$Q$2,0)),0)</f>
        <v>100</v>
      </c>
      <c r="BD1001" s="147" cm="1">
        <f t="array" ref="BD1001">IFERROR(INDEX($K:$Q,ROW(),MATCH(BD$3,$K$2:$Q$2,0)),0)</f>
        <v>100</v>
      </c>
      <c r="BE1001" s="147" cm="1">
        <f t="array" ref="BE1001">IFERROR(INDEX($K:$Q,ROW(),MATCH(BE$3,$K$2:$Q$2,0)),0)</f>
        <v>100</v>
      </c>
      <c r="BF1001" s="147" cm="1">
        <f t="array" ref="BF1001">IFERROR(INDEX($K:$Q,ROW(),MATCH(BF$3,$K$2:$Q$2,0)),0)</f>
        <v>100</v>
      </c>
      <c r="BG1001" s="147" cm="1">
        <f t="array" ref="BG1001">IFERROR(INDEX($K:$Q,ROW(),MATCH(BG$3,$K$2:$Q$2,0)),0)</f>
        <v>100</v>
      </c>
      <c r="BH1001" s="147" cm="1">
        <f t="array" ref="BH1001">IFERROR(INDEX($K:$Q,ROW(),MATCH(BH$3,$K$2:$Q$2,0)),0)</f>
        <v>100</v>
      </c>
      <c r="BI1001" s="147" cm="1">
        <f t="array" ref="BI1001">IFERROR(INDEX($K:$Q,ROW(),MATCH(BI$3,$K$2:$Q$2,0)),0)</f>
        <v>100</v>
      </c>
      <c r="BJ1001" s="147" cm="1">
        <f t="array" ref="BJ1001">IFERROR(INDEX($K:$Q,ROW(),MATCH(BJ$3,$K$2:$Q$2,0)),0)</f>
        <v>100</v>
      </c>
      <c r="BK1001" s="147" cm="1">
        <f t="array" ref="BK1001">IFERROR(INDEX($K:$Q,ROW(),MATCH(BK$3,$K$2:$Q$2,0)),0)</f>
        <v>100</v>
      </c>
      <c r="BL1001" s="147" cm="1">
        <f t="array" ref="BL1001">IFERROR(INDEX($K:$Q,ROW(),MATCH(BL$3,$K$2:$Q$2,0)),0)</f>
        <v>100</v>
      </c>
      <c r="BM1001" s="147" cm="1">
        <f t="array" ref="BM1001">IFERROR(INDEX($K:$Q,ROW(),MATCH(BM$3,$K$2:$Q$2,0)),0)</f>
        <v>100</v>
      </c>
      <c r="BN1001" s="147" cm="1">
        <f t="array" ref="BN1001">IFERROR(INDEX($K:$Q,ROW(),MATCH(BN$3,$K$2:$Q$2,0)),0)</f>
        <v>100</v>
      </c>
      <c r="BO1001" s="147" cm="1">
        <f t="array" ref="BO1001">IFERROR(INDEX($K:$Q,ROW(),MATCH(BO$3,$K$2:$Q$2,0)),0)</f>
        <v>100</v>
      </c>
      <c r="BP1001" s="147" cm="1">
        <f t="array" ref="BP1001">IFERROR(INDEX($K:$Q,ROW(),MATCH(BP$3,$K$2:$Q$2,0)),0)</f>
        <v>100</v>
      </c>
      <c r="BQ1001" s="147" cm="1">
        <f t="array" ref="BQ1001">IFERROR(INDEX($K:$Q,ROW(),MATCH(BQ$3,$K$2:$Q$2,0)),0)</f>
        <v>100</v>
      </c>
      <c r="BR1001" s="147" cm="1">
        <f t="array" ref="BR1001">IFERROR(INDEX($K:$Q,ROW(),MATCH(BR$3,$K$2:$Q$2,0)),0)</f>
        <v>100</v>
      </c>
      <c r="BS1001" s="147" cm="1">
        <f t="array" ref="BS1001">IFERROR(INDEX($K:$Q,ROW(),MATCH(BS$3,$K$2:$Q$2,0)),0)</f>
        <v>100</v>
      </c>
      <c r="BT1001" s="147" cm="1">
        <f t="array" ref="BT1001">IFERROR(INDEX($K:$Q,ROW(),MATCH(BT$3,$K$2:$Q$2,0)),0)</f>
        <v>100</v>
      </c>
      <c r="BU1001" s="147" cm="1">
        <f t="array" ref="BU1001">IFERROR(INDEX($K:$Q,ROW(),MATCH(BU$3,$K$2:$Q$2,0)),0)</f>
        <v>100</v>
      </c>
      <c r="BV1001" s="147" cm="1">
        <f t="array" ref="BV1001">IFERROR(INDEX($K:$Q,ROW(),MATCH(BV$3,$K$2:$Q$2,0)),0)</f>
        <v>100</v>
      </c>
      <c r="BW1001" s="147" cm="1">
        <f t="array" ref="BW1001">IFERROR(INDEX($K:$Q,ROW(),MATCH(BW$3,$K$2:$Q$2,0)),0)</f>
        <v>100</v>
      </c>
      <c r="BX1001" s="147" cm="1">
        <f t="array" ref="BX1001">IFERROR(INDEX($K:$Q,ROW(),MATCH(BX$3,$K$2:$Q$2,0)),0)</f>
        <v>100</v>
      </c>
      <c r="BY1001" s="147" cm="1">
        <f t="array" ref="BY1001">IFERROR(INDEX($K:$Q,ROW(),MATCH(BY$3,$K$2:$Q$2,0)),0)</f>
        <v>100</v>
      </c>
      <c r="BZ1001" s="147" cm="1">
        <f t="array" ref="BZ1001">IFERROR(INDEX($K:$Q,ROW(),MATCH(BZ$3,$K$2:$Q$2,0)),0)</f>
        <v>100</v>
      </c>
      <c r="CA1001" s="147" cm="1">
        <f t="array" ref="CA1001">IFERROR(INDEX($K:$Q,ROW(),MATCH(CA$3,$K$2:$Q$2,0)),0)</f>
        <v>100</v>
      </c>
      <c r="CB1001" s="147" cm="1">
        <f t="array" ref="CB1001">IFERROR(INDEX($K:$Q,ROW(),MATCH(CB$3,$K$2:$Q$2,0)),0)</f>
        <v>100</v>
      </c>
      <c r="CC1001" s="147" cm="1">
        <f t="array" ref="CC1001">IFERROR(INDEX($K:$Q,ROW(),MATCH(CC$3,$K$2:$Q$2,0)),0)</f>
        <v>100</v>
      </c>
      <c r="CD1001" s="147" cm="1">
        <f t="array" ref="CD1001">IFERROR(INDEX($K:$Q,ROW(),MATCH(CD$3,$K$2:$Q$2,0)),0)</f>
        <v>100</v>
      </c>
      <c r="CE1001" s="147" cm="1">
        <f t="array" ref="CE1001">IFERROR(INDEX($K:$Q,ROW(),MATCH(CE$3,$K$2:$Q$2,0)),0)</f>
        <v>100</v>
      </c>
      <c r="CF1001" s="147" cm="1">
        <f t="array" ref="CF1001">IFERROR(INDEX($K:$Q,ROW(),MATCH(CF$3,$K$2:$Q$2,0)),0)</f>
        <v>100</v>
      </c>
      <c r="CG1001" s="147" cm="1">
        <f t="array" ref="CG1001">IFERROR(INDEX($K:$Q,ROW(),MATCH(CG$3,$K$2:$Q$2,0)),0)</f>
        <v>100</v>
      </c>
      <c r="CH1001" s="147" cm="1">
        <f t="array" ref="CH1001">IFERROR(INDEX($K:$Q,ROW(),MATCH(CH$3,$K$2:$Q$2,0)),0)</f>
        <v>100</v>
      </c>
      <c r="CI1001" s="147" cm="1">
        <f t="array" ref="CI1001">IFERROR(INDEX($K:$Q,ROW(),MATCH(CI$3,$K$2:$Q$2,0)),0)</f>
        <v>100</v>
      </c>
      <c r="CJ1001" s="147" cm="1">
        <f t="array" ref="CJ1001">IFERROR(INDEX($K:$Q,ROW(),MATCH(CJ$3,$K$2:$Q$2,0)),0)</f>
        <v>100</v>
      </c>
      <c r="CK1001" s="147" cm="1">
        <f t="array" ref="CK1001">IFERROR(INDEX($K:$Q,ROW(),MATCH(CK$3,$K$2:$Q$2,0)),0)</f>
        <v>100</v>
      </c>
      <c r="CL1001" s="147" cm="1">
        <f t="array" ref="CL1001">IFERROR(INDEX($K:$Q,ROW(),MATCH(CL$3,$K$2:$Q$2,0)),0)</f>
        <v>100</v>
      </c>
      <c r="CN1001" s="60"/>
      <c r="CO1001" s="147" cm="1">
        <f t="array" ref="CO1001">IFERROR(INDEX($K:$Q,ROW(),MATCH(CO$3,$K$2:$Q$2,0)),0)</f>
        <v>0</v>
      </c>
      <c r="CP1001" s="147" cm="1">
        <f t="array" ref="CP1001">IFERROR(INDEX($K:$Q,ROW(),MATCH(CP$3,$K$2:$Q$2,0)),0)</f>
        <v>0</v>
      </c>
      <c r="CQ1001" s="147" cm="1">
        <f t="array" ref="CQ1001">IFERROR(INDEX($K:$Q,ROW(),MATCH(CQ$3,$K$2:$Q$2,0)),0)</f>
        <v>0</v>
      </c>
      <c r="CR1001" s="147" cm="1">
        <f t="array" ref="CR1001">IFERROR(INDEX($K:$Q,ROW(),MATCH(CR$3,$K$2:$Q$2,0)),0)</f>
        <v>0</v>
      </c>
      <c r="CS1001" s="147" cm="1">
        <f t="array" ref="CS1001">IFERROR(INDEX($K:$Q,ROW(),MATCH(CS$3,$K$2:$Q$2,0)),0)</f>
        <v>0</v>
      </c>
      <c r="CT1001" s="147" cm="1">
        <f t="array" ref="CT1001">IFERROR(INDEX($K:$Q,ROW(),MATCH(CT$3,$K$2:$Q$2,0)),0)</f>
        <v>0</v>
      </c>
      <c r="CU1001" s="147" cm="1">
        <f t="array" ref="CU1001">IFERROR(INDEX($K:$Q,ROW(),MATCH(CU$3,$K$2:$Q$2,0)),0)</f>
        <v>0</v>
      </c>
      <c r="CV1001" s="147" cm="1">
        <f t="array" ref="CV1001">IFERROR(INDEX($K:$Q,ROW(),MATCH(CV$3,$K$2:$Q$2,0)),0)</f>
        <v>0</v>
      </c>
      <c r="CW1001" s="147" cm="1">
        <f t="array" ref="CW1001">IFERROR(INDEX($K:$Q,ROW(),MATCH(CW$3,$K$2:$Q$2,0)),0)</f>
        <v>0</v>
      </c>
      <c r="CX1001" s="147" cm="1">
        <f t="array" ref="CX1001">IFERROR(INDEX($K:$Q,ROW(),MATCH(CX$3,$K$2:$Q$2,0)),0)</f>
        <v>0</v>
      </c>
      <c r="CY1001" s="147" cm="1">
        <f t="array" ref="CY1001">IFERROR(INDEX($K:$Q,ROW(),MATCH(CY$3,$K$2:$Q$2,0)),0)</f>
        <v>0</v>
      </c>
      <c r="CZ1001" s="147" cm="1">
        <f t="array" ref="CZ1001">IFERROR(INDEX($K:$Q,ROW(),MATCH(CZ$3,$K$2:$Q$2,0)),0)</f>
        <v>0</v>
      </c>
      <c r="DA1001" s="147" cm="1">
        <f t="array" ref="DA1001">IFERROR(INDEX($K:$Q,ROW(),MATCH(DA$3,$K$2:$Q$2,0)),0)</f>
        <v>0</v>
      </c>
      <c r="DB1001" s="147" cm="1">
        <f t="array" ref="DB1001">IFERROR(INDEX($K:$Q,ROW(),MATCH(DB$3,$K$2:$Q$2,0)),0)</f>
        <v>0</v>
      </c>
      <c r="DC1001" s="147" cm="1">
        <f t="array" ref="DC1001">IFERROR(INDEX($K:$Q,ROW(),MATCH(DC$3,$K$2:$Q$2,0)),0)</f>
        <v>0</v>
      </c>
      <c r="DD1001" s="147" cm="1">
        <f t="array" ref="DD1001">IFERROR(INDEX($K:$Q,ROW(),MATCH(DD$3,$K$2:$Q$2,0)),0)</f>
        <v>0</v>
      </c>
      <c r="DE1001" s="147" cm="1">
        <f t="array" ref="DE1001">IFERROR(INDEX($K:$Q,ROW(),MATCH(DE$3,$K$2:$Q$2,0)),0)</f>
        <v>0</v>
      </c>
      <c r="DF1001" s="147" cm="1">
        <f t="array" ref="DF1001">IFERROR(INDEX($K:$Q,ROW(),MATCH(DF$3,$K$2:$Q$2,0)),0)</f>
        <v>0</v>
      </c>
      <c r="DG1001" s="147" cm="1">
        <f t="array" ref="DG1001">IFERROR(INDEX($K:$Q,ROW(),MATCH(DG$3,$K$2:$Q$2,0)),0)</f>
        <v>0</v>
      </c>
      <c r="DH1001" s="147" cm="1">
        <f t="array" ref="DH1001">IFERROR(INDEX($K:$Q,ROW(),MATCH(DH$3,$K$2:$Q$2,0)),0)</f>
        <v>0</v>
      </c>
      <c r="DI1001" s="147" cm="1">
        <f t="array" ref="DI1001">IFERROR(INDEX($K:$Q,ROW(),MATCH(DI$3,$K$2:$Q$2,0)),0)</f>
        <v>0</v>
      </c>
      <c r="DJ1001" s="147" cm="1">
        <f t="array" ref="DJ1001">IFERROR(INDEX($K:$Q,ROW(),MATCH(DJ$3,$K$2:$Q$2,0)),0)</f>
        <v>0</v>
      </c>
      <c r="DK1001" s="147" cm="1">
        <f t="array" ref="DK1001">IFERROR(INDEX($K:$Q,ROW(),MATCH(DK$3,$K$2:$Q$2,0)),0)</f>
        <v>0</v>
      </c>
      <c r="DL1001" s="147" cm="1">
        <f t="array" ref="DL1001">IFERROR(INDEX($K:$Q,ROW(),MATCH(DL$3,$K$2:$Q$2,0)),0)</f>
        <v>0</v>
      </c>
    </row>
    <row r="1002" spans="1:116" x14ac:dyDescent="0.4">
      <c r="B1002" t="str">
        <f t="shared" si="1441"/>
        <v>1002 LTERMY-PV</v>
      </c>
      <c r="D1002" t="s">
        <v>860</v>
      </c>
      <c r="E1002" t="str">
        <f t="shared" si="1440"/>
        <v>1002 LTERMY-PV</v>
      </c>
      <c r="G1002" s="158" t="str">
        <f>"New borrowing - "&amp;SUBSTITUTE(G992,":","")</f>
        <v>New borrowing - Rolling fixed term loan - multiple borrowings w/ annual control</v>
      </c>
      <c r="K1002" s="24">
        <f ca="1">SUMIF($3:$3,K$2,1002:1002)</f>
        <v>6000000</v>
      </c>
      <c r="L1002" s="24">
        <f ca="1">SUMIF($3:$3,L$2,1002:1002)</f>
        <v>6000000</v>
      </c>
      <c r="M1002" s="24">
        <f ca="1">SUMIF($3:$3,M$2,1002:1002)</f>
        <v>6000000</v>
      </c>
      <c r="N1002" s="24">
        <f ca="1">SUMIF($3:$3,N$2,1002:1002)</f>
        <v>6000000</v>
      </c>
      <c r="O1002" s="24">
        <f ca="1">SUMIF($3:$3,O$2,1002:1002)</f>
        <v>6000000</v>
      </c>
      <c r="P1002" s="24">
        <f ca="1">SUMIF($3:$3,P$2,1002:1002)</f>
        <v>6000000</v>
      </c>
      <c r="R1002" s="53">
        <f>H997</f>
        <v>1000</v>
      </c>
      <c r="S1002" s="80" cm="1">
        <f t="array" aca="1" ref="S1002" ca="1">+S1001*INDIRECT(S987)</f>
        <v>500000</v>
      </c>
      <c r="T1002" s="80" cm="1">
        <f t="array" aca="1" ref="T1002" ca="1">+T1001*INDIRECT(T987)</f>
        <v>500000</v>
      </c>
      <c r="U1002" s="80" cm="1">
        <f t="array" aca="1" ref="U1002" ca="1">+U1001*INDIRECT(U987)</f>
        <v>500000</v>
      </c>
      <c r="V1002" s="80" cm="1">
        <f t="array" aca="1" ref="V1002" ca="1">+V1001*INDIRECT(V987)</f>
        <v>500000</v>
      </c>
      <c r="W1002" s="80" cm="1">
        <f t="array" aca="1" ref="W1002" ca="1">+W1001*INDIRECT(W987)</f>
        <v>500000</v>
      </c>
      <c r="X1002" s="80" cm="1">
        <f t="array" aca="1" ref="X1002" ca="1">+X1001*INDIRECT(X987)</f>
        <v>500000</v>
      </c>
      <c r="Y1002" s="80" cm="1">
        <f t="array" aca="1" ref="Y1002" ca="1">+Y1001*INDIRECT(Y987)</f>
        <v>500000</v>
      </c>
      <c r="Z1002" s="80" cm="1">
        <f t="array" aca="1" ref="Z1002" ca="1">+Z1001*INDIRECT(Z987)</f>
        <v>500000</v>
      </c>
      <c r="AA1002" s="80" cm="1">
        <f t="array" aca="1" ref="AA1002" ca="1">+AA1001*INDIRECT(AA987)</f>
        <v>500000</v>
      </c>
      <c r="AB1002" s="80" cm="1">
        <f t="array" aca="1" ref="AB1002" ca="1">+AB1001*INDIRECT(AB987)</f>
        <v>500000</v>
      </c>
      <c r="AC1002" s="80" cm="1">
        <f t="array" aca="1" ref="AC1002" ca="1">+AC1001*INDIRECT(AC987)</f>
        <v>500000</v>
      </c>
      <c r="AD1002" s="80" cm="1">
        <f t="array" aca="1" ref="AD1002" ca="1">+AD1001*INDIRECT(AD987)</f>
        <v>500000</v>
      </c>
      <c r="AE1002" s="80" cm="1">
        <f t="array" aca="1" ref="AE1002" ca="1">+AE1001*INDIRECT(AE987)</f>
        <v>500000</v>
      </c>
      <c r="AF1002" s="80" cm="1">
        <f t="array" aca="1" ref="AF1002" ca="1">+AF1001*INDIRECT(AF987)</f>
        <v>500000</v>
      </c>
      <c r="AG1002" s="80" cm="1">
        <f t="array" aca="1" ref="AG1002" ca="1">+AG1001*INDIRECT(AG987)</f>
        <v>500000</v>
      </c>
      <c r="AH1002" s="80" cm="1">
        <f t="array" aca="1" ref="AH1002" ca="1">+AH1001*INDIRECT(AH987)</f>
        <v>500000</v>
      </c>
      <c r="AI1002" s="80" cm="1">
        <f t="array" aca="1" ref="AI1002" ca="1">+AI1001*INDIRECT(AI987)</f>
        <v>500000</v>
      </c>
      <c r="AJ1002" s="80" cm="1">
        <f t="array" aca="1" ref="AJ1002" ca="1">+AJ1001*INDIRECT(AJ987)</f>
        <v>500000</v>
      </c>
      <c r="AK1002" s="80" cm="1">
        <f t="array" aca="1" ref="AK1002" ca="1">+AK1001*INDIRECT(AK987)</f>
        <v>500000</v>
      </c>
      <c r="AL1002" s="80" cm="1">
        <f t="array" aca="1" ref="AL1002" ca="1">+AL1001*INDIRECT(AL987)</f>
        <v>500000</v>
      </c>
      <c r="AM1002" s="80" cm="1">
        <f t="array" aca="1" ref="AM1002" ca="1">+AM1001*INDIRECT(AM987)</f>
        <v>500000</v>
      </c>
      <c r="AN1002" s="80" cm="1">
        <f t="array" aca="1" ref="AN1002" ca="1">+AN1001*INDIRECT(AN987)</f>
        <v>500000</v>
      </c>
      <c r="AO1002" s="80" cm="1">
        <f t="array" aca="1" ref="AO1002" ca="1">+AO1001*INDIRECT(AO987)</f>
        <v>500000</v>
      </c>
      <c r="AP1002" s="80" cm="1">
        <f t="array" aca="1" ref="AP1002" ca="1">+AP1001*INDIRECT(AP987)</f>
        <v>500000</v>
      </c>
      <c r="AQ1002" s="80" cm="1">
        <f t="array" aca="1" ref="AQ1002" ca="1">+AQ1001*INDIRECT(AQ987)</f>
        <v>500000</v>
      </c>
      <c r="AR1002" s="80" cm="1">
        <f t="array" aca="1" ref="AR1002" ca="1">+AR1001*INDIRECT(AR987)</f>
        <v>500000</v>
      </c>
      <c r="AS1002" s="80" cm="1">
        <f t="array" aca="1" ref="AS1002" ca="1">+AS1001*INDIRECT(AS987)</f>
        <v>500000</v>
      </c>
      <c r="AT1002" s="80" cm="1">
        <f t="array" aca="1" ref="AT1002" ca="1">+AT1001*INDIRECT(AT987)</f>
        <v>500000</v>
      </c>
      <c r="AU1002" s="80" cm="1">
        <f t="array" aca="1" ref="AU1002" ca="1">+AU1001*INDIRECT(AU987)</f>
        <v>500000</v>
      </c>
      <c r="AV1002" s="80" cm="1">
        <f t="array" aca="1" ref="AV1002" ca="1">+AV1001*INDIRECT(AV987)</f>
        <v>500000</v>
      </c>
      <c r="AW1002" s="80" cm="1">
        <f t="array" aca="1" ref="AW1002" ca="1">+AW1001*INDIRECT(AW987)</f>
        <v>500000</v>
      </c>
      <c r="AX1002" s="80" cm="1">
        <f t="array" aca="1" ref="AX1002" ca="1">+AX1001*INDIRECT(AX987)</f>
        <v>500000</v>
      </c>
      <c r="AY1002" s="80" cm="1">
        <f t="array" aca="1" ref="AY1002" ca="1">+AY1001*INDIRECT(AY987)</f>
        <v>500000</v>
      </c>
      <c r="AZ1002" s="80" cm="1">
        <f t="array" aca="1" ref="AZ1002" ca="1">+AZ1001*INDIRECT(AZ987)</f>
        <v>500000</v>
      </c>
      <c r="BA1002" s="80" cm="1">
        <f t="array" aca="1" ref="BA1002" ca="1">+BA1001*INDIRECT(BA987)</f>
        <v>500000</v>
      </c>
      <c r="BB1002" s="80" cm="1">
        <f t="array" aca="1" ref="BB1002" ca="1">+BB1001*INDIRECT(BB987)</f>
        <v>500000</v>
      </c>
      <c r="BC1002" s="80" cm="1">
        <f t="array" aca="1" ref="BC1002" ca="1">+BC1001*INDIRECT(BC987)</f>
        <v>500000</v>
      </c>
      <c r="BD1002" s="80" cm="1">
        <f t="array" aca="1" ref="BD1002" ca="1">+BD1001*INDIRECT(BD987)</f>
        <v>500000</v>
      </c>
      <c r="BE1002" s="80" cm="1">
        <f t="array" aca="1" ref="BE1002" ca="1">+BE1001*INDIRECT(BE987)</f>
        <v>500000</v>
      </c>
      <c r="BF1002" s="80" cm="1">
        <f t="array" aca="1" ref="BF1002" ca="1">+BF1001*INDIRECT(BF987)</f>
        <v>500000</v>
      </c>
      <c r="BG1002" s="80" cm="1">
        <f t="array" aca="1" ref="BG1002" ca="1">+BG1001*INDIRECT(BG987)</f>
        <v>500000</v>
      </c>
      <c r="BH1002" s="80" cm="1">
        <f t="array" aca="1" ref="BH1002" ca="1">+BH1001*INDIRECT(BH987)</f>
        <v>500000</v>
      </c>
      <c r="BI1002" s="80" cm="1">
        <f t="array" aca="1" ref="BI1002" ca="1">+BI1001*INDIRECT(BI987)</f>
        <v>500000</v>
      </c>
      <c r="BJ1002" s="80" cm="1">
        <f t="array" aca="1" ref="BJ1002" ca="1">+BJ1001*INDIRECT(BJ987)</f>
        <v>500000</v>
      </c>
      <c r="BK1002" s="80" cm="1">
        <f t="array" aca="1" ref="BK1002" ca="1">+BK1001*INDIRECT(BK987)</f>
        <v>500000</v>
      </c>
      <c r="BL1002" s="80" cm="1">
        <f t="array" aca="1" ref="BL1002" ca="1">+BL1001*INDIRECT(BL987)</f>
        <v>500000</v>
      </c>
      <c r="BM1002" s="80" cm="1">
        <f t="array" aca="1" ref="BM1002" ca="1">+BM1001*INDIRECT(BM987)</f>
        <v>500000</v>
      </c>
      <c r="BN1002" s="80" cm="1">
        <f t="array" aca="1" ref="BN1002" ca="1">+BN1001*INDIRECT(BN987)</f>
        <v>500000</v>
      </c>
      <c r="BO1002" s="80" cm="1">
        <f t="array" aca="1" ref="BO1002" ca="1">+BO1001*INDIRECT(BO987)</f>
        <v>500000</v>
      </c>
      <c r="BP1002" s="80" cm="1">
        <f t="array" aca="1" ref="BP1002" ca="1">+BP1001*INDIRECT(BP987)</f>
        <v>500000</v>
      </c>
      <c r="BQ1002" s="80" cm="1">
        <f t="array" aca="1" ref="BQ1002" ca="1">+BQ1001*INDIRECT(BQ987)</f>
        <v>500000</v>
      </c>
      <c r="BR1002" s="80" cm="1">
        <f t="array" aca="1" ref="BR1002" ca="1">+BR1001*INDIRECT(BR987)</f>
        <v>500000</v>
      </c>
      <c r="BS1002" s="80" cm="1">
        <f t="array" aca="1" ref="BS1002" ca="1">+BS1001*INDIRECT(BS987)</f>
        <v>500000</v>
      </c>
      <c r="BT1002" s="80" cm="1">
        <f t="array" aca="1" ref="BT1002" ca="1">+BT1001*INDIRECT(BT987)</f>
        <v>500000</v>
      </c>
      <c r="BU1002" s="80" cm="1">
        <f t="array" aca="1" ref="BU1002" ca="1">+BU1001*INDIRECT(BU987)</f>
        <v>500000</v>
      </c>
      <c r="BV1002" s="80" cm="1">
        <f t="array" aca="1" ref="BV1002" ca="1">+BV1001*INDIRECT(BV987)</f>
        <v>500000</v>
      </c>
      <c r="BW1002" s="80" cm="1">
        <f t="array" aca="1" ref="BW1002" ca="1">+BW1001*INDIRECT(BW987)</f>
        <v>500000</v>
      </c>
      <c r="BX1002" s="80" cm="1">
        <f t="array" aca="1" ref="BX1002" ca="1">+BX1001*INDIRECT(BX987)</f>
        <v>500000</v>
      </c>
      <c r="BY1002" s="80" cm="1">
        <f t="array" aca="1" ref="BY1002" ca="1">+BY1001*INDIRECT(BY987)</f>
        <v>500000</v>
      </c>
      <c r="BZ1002" s="80" cm="1">
        <f t="array" aca="1" ref="BZ1002" ca="1">+BZ1001*INDIRECT(BZ987)</f>
        <v>500000</v>
      </c>
      <c r="CA1002" s="80" cm="1">
        <f t="array" aca="1" ref="CA1002" ca="1">+CA1001*INDIRECT(CA987)</f>
        <v>500000</v>
      </c>
      <c r="CB1002" s="80" cm="1">
        <f t="array" aca="1" ref="CB1002" ca="1">+CB1001*INDIRECT(CB987)</f>
        <v>500000</v>
      </c>
      <c r="CC1002" s="80" cm="1">
        <f t="array" aca="1" ref="CC1002" ca="1">+CC1001*INDIRECT(CC987)</f>
        <v>500000</v>
      </c>
      <c r="CD1002" s="80" cm="1">
        <f t="array" aca="1" ref="CD1002" ca="1">+CD1001*INDIRECT(CD987)</f>
        <v>500000</v>
      </c>
      <c r="CE1002" s="80" cm="1">
        <f t="array" aca="1" ref="CE1002" ca="1">+CE1001*INDIRECT(CE987)</f>
        <v>500000</v>
      </c>
      <c r="CF1002" s="80" cm="1">
        <f t="array" aca="1" ref="CF1002" ca="1">+CF1001*INDIRECT(CF987)</f>
        <v>500000</v>
      </c>
      <c r="CG1002" s="80" cm="1">
        <f t="array" aca="1" ref="CG1002" ca="1">+CG1001*INDIRECT(CG987)</f>
        <v>500000</v>
      </c>
      <c r="CH1002" s="80" cm="1">
        <f t="array" aca="1" ref="CH1002" ca="1">+CH1001*INDIRECT(CH987)</f>
        <v>500000</v>
      </c>
      <c r="CI1002" s="80" cm="1">
        <f t="array" aca="1" ref="CI1002" ca="1">+CI1001*INDIRECT(CI987)</f>
        <v>500000</v>
      </c>
      <c r="CJ1002" s="80" cm="1">
        <f t="array" aca="1" ref="CJ1002" ca="1">+CJ1001*INDIRECT(CJ987)</f>
        <v>500000</v>
      </c>
      <c r="CK1002" s="80" cm="1">
        <f t="array" aca="1" ref="CK1002" ca="1">+CK1001*INDIRECT(CK987)</f>
        <v>500000</v>
      </c>
      <c r="CL1002" s="80" cm="1">
        <f t="array" aca="1" ref="CL1002" ca="1">+CL1001*INDIRECT(CL987)</f>
        <v>500000</v>
      </c>
      <c r="CM1002" s="80" t="e" cm="1">
        <f t="array" aca="1" ref="CM1002" ca="1">+CM1001*INDIRECT(CM987)</f>
        <v>#REF!</v>
      </c>
      <c r="CN1002" s="80" t="e" cm="1">
        <f t="array" aca="1" ref="CN1002" ca="1">+CN1001*INDIRECT(CN987)</f>
        <v>#REF!</v>
      </c>
      <c r="CO1002" s="80" cm="1">
        <f t="array" aca="1" ref="CO1002" ca="1">+CO1001*INDIRECT(CO987)</f>
        <v>0</v>
      </c>
      <c r="CP1002" s="80" cm="1">
        <f t="array" aca="1" ref="CP1002" ca="1">+CP1001*INDIRECT(CP987)</f>
        <v>0</v>
      </c>
      <c r="CQ1002" s="80" cm="1">
        <f t="array" aca="1" ref="CQ1002" ca="1">+CQ1001*INDIRECT(CQ987)</f>
        <v>0</v>
      </c>
      <c r="CR1002" s="80" cm="1">
        <f t="array" aca="1" ref="CR1002" ca="1">+CR1001*INDIRECT(CR987)</f>
        <v>0</v>
      </c>
      <c r="CS1002" s="80" cm="1">
        <f t="array" aca="1" ref="CS1002" ca="1">+CS1001*INDIRECT(CS987)</f>
        <v>0</v>
      </c>
      <c r="CT1002" s="80" cm="1">
        <f t="array" aca="1" ref="CT1002" ca="1">+CT1001*INDIRECT(CT987)</f>
        <v>0</v>
      </c>
      <c r="CU1002" s="80" cm="1">
        <f t="array" aca="1" ref="CU1002" ca="1">+CU1001*INDIRECT(CU987)</f>
        <v>0</v>
      </c>
      <c r="CV1002" s="80" cm="1">
        <f t="array" aca="1" ref="CV1002" ca="1">+CV1001*INDIRECT(CV987)</f>
        <v>0</v>
      </c>
      <c r="CW1002" s="80" cm="1">
        <f t="array" aca="1" ref="CW1002" ca="1">+CW1001*INDIRECT(CW987)</f>
        <v>0</v>
      </c>
      <c r="CX1002" s="80" cm="1">
        <f t="array" aca="1" ref="CX1002" ca="1">+CX1001*INDIRECT(CX987)</f>
        <v>0</v>
      </c>
      <c r="CY1002" s="80" cm="1">
        <f t="array" aca="1" ref="CY1002" ca="1">+CY1001*INDIRECT(CY987)</f>
        <v>0</v>
      </c>
      <c r="CZ1002" s="80" cm="1">
        <f t="array" aca="1" ref="CZ1002" ca="1">+CZ1001*INDIRECT(CZ987)</f>
        <v>0</v>
      </c>
      <c r="DA1002" s="80" cm="1">
        <f t="array" aca="1" ref="DA1002" ca="1">+DA1001*INDIRECT(DA987)</f>
        <v>0</v>
      </c>
      <c r="DB1002" s="80" cm="1">
        <f t="array" aca="1" ref="DB1002" ca="1">+DB1001*INDIRECT(DB987)</f>
        <v>0</v>
      </c>
      <c r="DC1002" s="80" cm="1">
        <f t="array" aca="1" ref="DC1002" ca="1">+DC1001*INDIRECT(DC987)</f>
        <v>0</v>
      </c>
      <c r="DD1002" s="80" cm="1">
        <f t="array" aca="1" ref="DD1002" ca="1">+DD1001*INDIRECT(DD987)</f>
        <v>0</v>
      </c>
      <c r="DE1002" s="80" cm="1">
        <f t="array" aca="1" ref="DE1002" ca="1">+DE1001*INDIRECT(DE987)</f>
        <v>0</v>
      </c>
      <c r="DF1002" s="80" cm="1">
        <f t="array" aca="1" ref="DF1002" ca="1">+DF1001*INDIRECT(DF987)</f>
        <v>0</v>
      </c>
      <c r="DG1002" s="80" cm="1">
        <f t="array" aca="1" ref="DG1002" ca="1">+DG1001*INDIRECT(DG987)</f>
        <v>0</v>
      </c>
      <c r="DH1002" s="80" cm="1">
        <f t="array" aca="1" ref="DH1002" ca="1">+DH1001*INDIRECT(DH987)</f>
        <v>0</v>
      </c>
      <c r="DI1002" s="80" cm="1">
        <f t="array" aca="1" ref="DI1002" ca="1">+DI1001*INDIRECT(DI987)</f>
        <v>0</v>
      </c>
      <c r="DJ1002" s="80" cm="1">
        <f t="array" aca="1" ref="DJ1002" ca="1">+DJ1001*INDIRECT(DJ987)</f>
        <v>0</v>
      </c>
      <c r="DK1002" s="80" cm="1">
        <f t="array" aca="1" ref="DK1002" ca="1">+DK1001*INDIRECT(DK987)</f>
        <v>0</v>
      </c>
      <c r="DL1002" s="80" cm="1">
        <f t="array" aca="1" ref="DL1002" ca="1">+DL1001*INDIRECT(DL987)</f>
        <v>0</v>
      </c>
    </row>
    <row r="1003" spans="1:116" x14ac:dyDescent="0.4">
      <c r="B1003" t="str">
        <f t="shared" si="1441"/>
        <v>1003 LTERMY-PV</v>
      </c>
      <c r="D1003" t="s">
        <v>860</v>
      </c>
      <c r="E1003" t="str">
        <f t="shared" si="1440"/>
        <v>1003 LTERMY-PV</v>
      </c>
      <c r="G1003" s="158" t="str">
        <f>"Repayment - "&amp;SUBSTITUTE(G992,":","")</f>
        <v>Repayment - Rolling fixed term loan - multiple borrowings w/ annual control</v>
      </c>
      <c r="K1003" s="138">
        <f ca="1">SUMIF($3:$3,K$2,1003:1003)</f>
        <v>-4501000</v>
      </c>
      <c r="L1003" s="138">
        <f ca="1">SUMIF($3:$3,L$2,1003:1003)</f>
        <v>-6000000</v>
      </c>
      <c r="M1003" s="138">
        <f ca="1">SUMIF($3:$3,M$2,1003:1003)</f>
        <v>-6000000</v>
      </c>
      <c r="N1003" s="138">
        <f ca="1">SUMIF($3:$3,N$2,1003:1003)</f>
        <v>-6000000</v>
      </c>
      <c r="O1003" s="138">
        <f ca="1">SUMIF($3:$3,O$2,1003:1003)</f>
        <v>-6000000</v>
      </c>
      <c r="P1003" s="138">
        <f ca="1">SUMIF($3:$3,P$2,1003:1003)</f>
        <v>-6000000</v>
      </c>
      <c r="R1003" s="225"/>
      <c r="S1003" s="226">
        <f ca="1">-IF(COUNT($R1002:S1002)&lt;$H994,0,OFFSET(S1002,0,-$H994+1))-$J$2117*(COUNT(R1002:$S1002)=($H994-$H995+1))</f>
        <v>0</v>
      </c>
      <c r="T1003" s="226">
        <f ca="1">-IF(COUNT($R1002:T1002)&lt;$H994,0,OFFSET(T1002,0,-$H994+1))-$J$2117*(COUNT(S1002:$S1002)=($H994-$H995+1))</f>
        <v>0</v>
      </c>
      <c r="U1003" s="226">
        <f ca="1">-IF(COUNT($R1002:U1002)&lt;$H994,0,OFFSET(U1002,0,-$H994+1))-$J$2117*(COUNT($S1002:T1002)=($H994-$H995+1))</f>
        <v>-1000</v>
      </c>
      <c r="V1003" s="226">
        <f ca="1">-IF(COUNT($R1002:V1002)&lt;$H994,0,OFFSET(V1002,0,-$H994+1))-$J$2117*(COUNT($S1002:U1002)=($H994-$H995+1))</f>
        <v>-500000</v>
      </c>
      <c r="W1003" s="226">
        <f ca="1">-IF(COUNT($R1002:W1002)&lt;$H994,0,OFFSET(W1002,0,-$H994+1))-$J$2117*(COUNT($S1002:V1002)=($H994-$H995+1))</f>
        <v>-500000</v>
      </c>
      <c r="X1003" s="226">
        <f ca="1">-IF(COUNT($R1002:X1002)&lt;$H994,0,OFFSET(X1002,0,-$H994+1))-$J$2117*(COUNT($S1002:W1002)=($H994-$H995+1))</f>
        <v>-500000</v>
      </c>
      <c r="Y1003" s="226">
        <f ca="1">-IF(COUNT($R1002:Y1002)&lt;$H994,0,OFFSET(Y1002,0,-$H994+1))-$J$2117*(COUNT($S1002:X1002)=($H994-$H995+1))</f>
        <v>-500000</v>
      </c>
      <c r="Z1003" s="226">
        <f ca="1">-IF(COUNT($R1002:Z1002)&lt;$H994,0,OFFSET(Z1002,0,-$H994+1))-$J$2117*(COUNT($S1002:Y1002)=($H994-$H995+1))</f>
        <v>-500000</v>
      </c>
      <c r="AA1003" s="226">
        <f ca="1">-IF(COUNT($R1002:AA1002)&lt;$H994,0,OFFSET(AA1002,0,-$H994+1))-$J$2117*(COUNT($S1002:Z1002)=($H994-$H995+1))</f>
        <v>-500000</v>
      </c>
      <c r="AB1003" s="226">
        <f ca="1">-IF(COUNT($R1002:AB1002)&lt;$H994,0,OFFSET(AB1002,0,-$H994+1))-$J$2117*(COUNT($S1002:AA1002)=($H994-$H995+1))</f>
        <v>-500000</v>
      </c>
      <c r="AC1003" s="226">
        <f ca="1">-IF(COUNT($R1002:AC1002)&lt;$H994,0,OFFSET(AC1002,0,-$H994+1))-$J$2117*(COUNT($S1002:AB1002)=($H994-$H995+1))</f>
        <v>-500000</v>
      </c>
      <c r="AD1003" s="226">
        <f ca="1">-IF(COUNT($R1002:AD1002)&lt;$H994,0,OFFSET(AD1002,0,-$H994+1))-$J$2117*(COUNT($S1002:AC1002)=($H994-$H995+1))</f>
        <v>-500000</v>
      </c>
      <c r="AE1003" s="226">
        <f ca="1">-IF(COUNT($R1002:AE1002)&lt;$H994,0,OFFSET(AE1002,0,-$H994+1))-$J$2117*(COUNT($S1002:AD1002)=($H994-$H995+1))</f>
        <v>-500000</v>
      </c>
      <c r="AF1003" s="226">
        <f ca="1">-IF(COUNT($R1002:AF1002)&lt;$H994,0,OFFSET(AF1002,0,-$H994+1))-$J$2117*(COUNT($S1002:AE1002)=($H994-$H995+1))</f>
        <v>-500000</v>
      </c>
      <c r="AG1003" s="226">
        <f ca="1">-IF(COUNT($R1002:AG1002)&lt;$H994,0,OFFSET(AG1002,0,-$H994+1))-$J$2117*(COUNT($S1002:AF1002)=($H994-$H995+1))</f>
        <v>-500000</v>
      </c>
      <c r="AH1003" s="226">
        <f ca="1">-IF(COUNT($R1002:AH1002)&lt;$H994,0,OFFSET(AH1002,0,-$H994+1))-$J$2117*(COUNT($S1002:AG1002)=($H994-$H995+1))</f>
        <v>-500000</v>
      </c>
      <c r="AI1003" s="226">
        <f ca="1">-IF(COUNT($R1002:AI1002)&lt;$H994,0,OFFSET(AI1002,0,-$H994+1))-$J$2117*(COUNT($S1002:AH1002)=($H994-$H995+1))</f>
        <v>-500000</v>
      </c>
      <c r="AJ1003" s="226">
        <f ca="1">-IF(COUNT($R1002:AJ1002)&lt;$H994,0,OFFSET(AJ1002,0,-$H994+1))-$J$2117*(COUNT($S1002:AI1002)=($H994-$H995+1))</f>
        <v>-500000</v>
      </c>
      <c r="AK1003" s="226">
        <f ca="1">-IF(COUNT($R1002:AK1002)&lt;$H994,0,OFFSET(AK1002,0,-$H994+1))-$J$2117*(COUNT($S1002:AJ1002)=($H994-$H995+1))</f>
        <v>-500000</v>
      </c>
      <c r="AL1003" s="226">
        <f ca="1">-IF(COUNT($R1002:AL1002)&lt;$H994,0,OFFSET(AL1002,0,-$H994+1))-$J$2117*(COUNT($S1002:AK1002)=($H994-$H995+1))</f>
        <v>-500000</v>
      </c>
      <c r="AM1003" s="226">
        <f ca="1">-IF(COUNT($R1002:AM1002)&lt;$H994,0,OFFSET(AM1002,0,-$H994+1))-$J$2117*(COUNT($S1002:AL1002)=($H994-$H995+1))</f>
        <v>-500000</v>
      </c>
      <c r="AN1003" s="226">
        <f ca="1">-IF(COUNT($R1002:AN1002)&lt;$H994,0,OFFSET(AN1002,0,-$H994+1))-$J$2117*(COUNT($S1002:AM1002)=($H994-$H995+1))</f>
        <v>-500000</v>
      </c>
      <c r="AO1003" s="226">
        <f ca="1">-IF(COUNT($R1002:AO1002)&lt;$H994,0,OFFSET(AO1002,0,-$H994+1))-$J$2117*(COUNT($S1002:AN1002)=($H994-$H995+1))</f>
        <v>-500000</v>
      </c>
      <c r="AP1003" s="226">
        <f ca="1">-IF(COUNT($R1002:AP1002)&lt;$H994,0,OFFSET(AP1002,0,-$H994+1))-$J$2117*(COUNT($S1002:AO1002)=($H994-$H995+1))</f>
        <v>-500000</v>
      </c>
      <c r="AQ1003" s="226">
        <f ca="1">-IF(COUNT($R1002:AQ1002)&lt;$H994,0,OFFSET(AQ1002,0,-$H994+1))-$J$2117*(COUNT($S1002:AP1002)=($H994-$H995+1))</f>
        <v>-500000</v>
      </c>
      <c r="AR1003" s="226">
        <f ca="1">-IF(COUNT($R1002:AR1002)&lt;$H994,0,OFFSET(AR1002,0,-$H994+1))-$J$2117*(COUNT($S1002:AQ1002)=($H994-$H995+1))</f>
        <v>-500000</v>
      </c>
      <c r="AS1003" s="226">
        <f ca="1">-IF(COUNT($R1002:AS1002)&lt;$H994,0,OFFSET(AS1002,0,-$H994+1))-$J$2117*(COUNT($S1002:AR1002)=($H994-$H995+1))</f>
        <v>-500000</v>
      </c>
      <c r="AT1003" s="226">
        <f ca="1">-IF(COUNT($R1002:AT1002)&lt;$H994,0,OFFSET(AT1002,0,-$H994+1))-$J$2117*(COUNT($S1002:AS1002)=($H994-$H995+1))</f>
        <v>-500000</v>
      </c>
      <c r="AU1003" s="226">
        <f ca="1">-IF(COUNT($R1002:AU1002)&lt;$H994,0,OFFSET(AU1002,0,-$H994+1))-$J$2117*(COUNT($S1002:AT1002)=($H994-$H995+1))</f>
        <v>-500000</v>
      </c>
      <c r="AV1003" s="226">
        <f ca="1">-IF(COUNT($R1002:AV1002)&lt;$H994,0,OFFSET(AV1002,0,-$H994+1))-$J$2117*(COUNT($S1002:AU1002)=($H994-$H995+1))</f>
        <v>-500000</v>
      </c>
      <c r="AW1003" s="226">
        <f ca="1">-IF(COUNT($R1002:AW1002)&lt;$H994,0,OFFSET(AW1002,0,-$H994+1))-$J$2117*(COUNT($S1002:AV1002)=($H994-$H995+1))</f>
        <v>-500000</v>
      </c>
      <c r="AX1003" s="226">
        <f ca="1">-IF(COUNT($R1002:AX1002)&lt;$H994,0,OFFSET(AX1002,0,-$H994+1))-$J$2117*(COUNT($S1002:AW1002)=($H994-$H995+1))</f>
        <v>-500000</v>
      </c>
      <c r="AY1003" s="226">
        <f ca="1">-IF(COUNT($R1002:AY1002)&lt;$H994,0,OFFSET(AY1002,0,-$H994+1))-$J$2117*(COUNT($S1002:AX1002)=($H994-$H995+1))</f>
        <v>-500000</v>
      </c>
      <c r="AZ1003" s="226">
        <f ca="1">-IF(COUNT($R1002:AZ1002)&lt;$H994,0,OFFSET(AZ1002,0,-$H994+1))-$J$2117*(COUNT($S1002:AY1002)=($H994-$H995+1))</f>
        <v>-500000</v>
      </c>
      <c r="BA1003" s="226">
        <f ca="1">-IF(COUNT($R1002:BA1002)&lt;$H994,0,OFFSET(BA1002,0,-$H994+1))-$J$2117*(COUNT($S1002:AZ1002)=($H994-$H995+1))</f>
        <v>-500000</v>
      </c>
      <c r="BB1003" s="226">
        <f ca="1">-IF(COUNT($R1002:BB1002)&lt;$H994,0,OFFSET(BB1002,0,-$H994+1))-$J$2117*(COUNT($S1002:BA1002)=($H994-$H995+1))</f>
        <v>-500000</v>
      </c>
      <c r="BC1003" s="226">
        <f ca="1">-IF(COUNT($R1002:BC1002)&lt;$H994,0,OFFSET(BC1002,0,-$H994+1))-$J$2117*(COUNT($S1002:BB1002)=($H994-$H995+1))</f>
        <v>-500000</v>
      </c>
      <c r="BD1003" s="226">
        <f ca="1">-IF(COUNT($R1002:BD1002)&lt;$H994,0,OFFSET(BD1002,0,-$H994+1))-$J$2117*(COUNT($S1002:BC1002)=($H994-$H995+1))</f>
        <v>-500000</v>
      </c>
      <c r="BE1003" s="226">
        <f ca="1">-IF(COUNT($R1002:BE1002)&lt;$H994,0,OFFSET(BE1002,0,-$H994+1))-$J$2117*(COUNT($S1002:BD1002)=($H994-$H995+1))</f>
        <v>-500000</v>
      </c>
      <c r="BF1003" s="226">
        <f ca="1">-IF(COUNT($R1002:BF1002)&lt;$H994,0,OFFSET(BF1002,0,-$H994+1))-$J$2117*(COUNT($S1002:BE1002)=($H994-$H995+1))</f>
        <v>-500000</v>
      </c>
      <c r="BG1003" s="226">
        <f ca="1">-IF(COUNT($R1002:BG1002)&lt;$H994,0,OFFSET(BG1002,0,-$H994+1))-$J$2117*(COUNT($S1002:BF1002)=($H994-$H995+1))</f>
        <v>-500000</v>
      </c>
      <c r="BH1003" s="226">
        <f ca="1">-IF(COUNT($R1002:BH1002)&lt;$H994,0,OFFSET(BH1002,0,-$H994+1))-$J$2117*(COUNT($S1002:BG1002)=($H994-$H995+1))</f>
        <v>-500000</v>
      </c>
      <c r="BI1003" s="226">
        <f ca="1">-IF(COUNT($R1002:BI1002)&lt;$H994,0,OFFSET(BI1002,0,-$H994+1))-$J$2117*(COUNT($S1002:BH1002)=($H994-$H995+1))</f>
        <v>-500000</v>
      </c>
      <c r="BJ1003" s="226">
        <f ca="1">-IF(COUNT($R1002:BJ1002)&lt;$H994,0,OFFSET(BJ1002,0,-$H994+1))-$J$2117*(COUNT($S1002:BI1002)=($H994-$H995+1))</f>
        <v>-500000</v>
      </c>
      <c r="BK1003" s="226">
        <f ca="1">-IF(COUNT($R1002:BK1002)&lt;$H994,0,OFFSET(BK1002,0,-$H994+1))-$J$2117*(COUNT($S1002:BJ1002)=($H994-$H995+1))</f>
        <v>-500000</v>
      </c>
      <c r="BL1003" s="226">
        <f ca="1">-IF(COUNT($R1002:BL1002)&lt;$H994,0,OFFSET(BL1002,0,-$H994+1))-$J$2117*(COUNT($S1002:BK1002)=($H994-$H995+1))</f>
        <v>-500000</v>
      </c>
      <c r="BM1003" s="226">
        <f ca="1">-IF(COUNT($R1002:BM1002)&lt;$H994,0,OFFSET(BM1002,0,-$H994+1))-$J$2117*(COUNT($S1002:BL1002)=($H994-$H995+1))</f>
        <v>-500000</v>
      </c>
      <c r="BN1003" s="226">
        <f ca="1">-IF(COUNT($R1002:BN1002)&lt;$H994,0,OFFSET(BN1002,0,-$H994+1))-$J$2117*(COUNT($S1002:BM1002)=($H994-$H995+1))</f>
        <v>-500000</v>
      </c>
      <c r="BO1003" s="226">
        <f ca="1">-IF(COUNT($R1002:BO1002)&lt;$H994,0,OFFSET(BO1002,0,-$H994+1))-$J$2117*(COUNT($S1002:BN1002)=($H994-$H995+1))</f>
        <v>-500000</v>
      </c>
      <c r="BP1003" s="226">
        <f ca="1">-IF(COUNT($R1002:BP1002)&lt;$H994,0,OFFSET(BP1002,0,-$H994+1))-$J$2117*(COUNT($S1002:BO1002)=($H994-$H995+1))</f>
        <v>-500000</v>
      </c>
      <c r="BQ1003" s="226">
        <f ca="1">-IF(COUNT($R1002:BQ1002)&lt;$H994,0,OFFSET(BQ1002,0,-$H994+1))-$J$2117*(COUNT($S1002:BP1002)=($H994-$H995+1))</f>
        <v>-500000</v>
      </c>
      <c r="BR1003" s="226">
        <f ca="1">-IF(COUNT($R1002:BR1002)&lt;$H994,0,OFFSET(BR1002,0,-$H994+1))-$J$2117*(COUNT($S1002:BQ1002)=($H994-$H995+1))</f>
        <v>-500000</v>
      </c>
      <c r="BS1003" s="226">
        <f ca="1">-IF(COUNT($R1002:BS1002)&lt;$H994,0,OFFSET(BS1002,0,-$H994+1))-$J$2117*(COUNT($S1002:BR1002)=($H994-$H995+1))</f>
        <v>-500000</v>
      </c>
      <c r="BT1003" s="226">
        <f ca="1">-IF(COUNT($R1002:BT1002)&lt;$H994,0,OFFSET(BT1002,0,-$H994+1))-$J$2117*(COUNT($S1002:BS1002)=($H994-$H995+1))</f>
        <v>-500000</v>
      </c>
      <c r="BU1003" s="226">
        <f ca="1">-IF(COUNT($R1002:BU1002)&lt;$H994,0,OFFSET(BU1002,0,-$H994+1))-$J$2117*(COUNT($S1002:BT1002)=($H994-$H995+1))</f>
        <v>-500000</v>
      </c>
      <c r="BV1003" s="226">
        <f ca="1">-IF(COUNT($R1002:BV1002)&lt;$H994,0,OFFSET(BV1002,0,-$H994+1))-$J$2117*(COUNT($S1002:BU1002)=($H994-$H995+1))</f>
        <v>-500000</v>
      </c>
      <c r="BW1003" s="226">
        <f ca="1">-IF(COUNT($R1002:BW1002)&lt;$H994,0,OFFSET(BW1002,0,-$H994+1))-$J$2117*(COUNT($S1002:BV1002)=($H994-$H995+1))</f>
        <v>-500000</v>
      </c>
      <c r="BX1003" s="226">
        <f ca="1">-IF(COUNT($R1002:BX1002)&lt;$H994,0,OFFSET(BX1002,0,-$H994+1))-$J$2117*(COUNT($S1002:BW1002)=($H994-$H995+1))</f>
        <v>-500000</v>
      </c>
      <c r="BY1003" s="226">
        <f ca="1">-IF(COUNT($R1002:BY1002)&lt;$H994,0,OFFSET(BY1002,0,-$H994+1))-$J$2117*(COUNT($S1002:BX1002)=($H994-$H995+1))</f>
        <v>-500000</v>
      </c>
      <c r="BZ1003" s="226">
        <f ca="1">-IF(COUNT($R1002:BZ1002)&lt;$H994,0,OFFSET(BZ1002,0,-$H994+1))-$J$2117*(COUNT($S1002:BY1002)=($H994-$H995+1))</f>
        <v>-500000</v>
      </c>
      <c r="CA1003" s="226">
        <f ca="1">-IF(COUNT($R1002:CA1002)&lt;$H994,0,OFFSET(CA1002,0,-$H994+1))-$J$2117*(COUNT($S1002:BZ1002)=($H994-$H995+1))</f>
        <v>-500000</v>
      </c>
      <c r="CB1003" s="226">
        <f ca="1">-IF(COUNT($R1002:CB1002)&lt;$H994,0,OFFSET(CB1002,0,-$H994+1))-$J$2117*(COUNT($S1002:CA1002)=($H994-$H995+1))</f>
        <v>-500000</v>
      </c>
      <c r="CC1003" s="226">
        <f ca="1">-IF(COUNT($R1002:CC1002)&lt;$H994,0,OFFSET(CC1002,0,-$H994+1))-$J$2117*(COUNT($S1002:CB1002)=($H994-$H995+1))</f>
        <v>-500000</v>
      </c>
      <c r="CD1003" s="226">
        <f ca="1">-IF(COUNT($R1002:CD1002)&lt;$H994,0,OFFSET(CD1002,0,-$H994+1))-$J$2117*(COUNT($S1002:CC1002)=($H994-$H995+1))</f>
        <v>-500000</v>
      </c>
      <c r="CE1003" s="226">
        <f ca="1">-IF(COUNT($R1002:CE1002)&lt;$H994,0,OFFSET(CE1002,0,-$H994+1))-$J$2117*(COUNT($S1002:CD1002)=($H994-$H995+1))</f>
        <v>-500000</v>
      </c>
      <c r="CF1003" s="226">
        <f ca="1">-IF(COUNT($R1002:CF1002)&lt;$H994,0,OFFSET(CF1002,0,-$H994+1))-$J$2117*(COUNT($S1002:CE1002)=($H994-$H995+1))</f>
        <v>-500000</v>
      </c>
      <c r="CG1003" s="226">
        <f ca="1">-IF(COUNT($R1002:CG1002)&lt;$H994,0,OFFSET(CG1002,0,-$H994+1))-$J$2117*(COUNT($S1002:CF1002)=($H994-$H995+1))</f>
        <v>-500000</v>
      </c>
      <c r="CH1003" s="226">
        <f ca="1">-IF(COUNT($R1002:CH1002)&lt;$H994,0,OFFSET(CH1002,0,-$H994+1))-$J$2117*(COUNT($S1002:CG1002)=($H994-$H995+1))</f>
        <v>-500000</v>
      </c>
      <c r="CI1003" s="226">
        <f ca="1">-IF(COUNT($R1002:CI1002)&lt;$H994,0,OFFSET(CI1002,0,-$H994+1))-$J$2117*(COUNT($S1002:CH1002)=($H994-$H995+1))</f>
        <v>-500000</v>
      </c>
      <c r="CJ1003" s="226">
        <f ca="1">-IF(COUNT($R1002:CJ1002)&lt;$H994,0,OFFSET(CJ1002,0,-$H994+1))-$J$2117*(COUNT($S1002:CI1002)=($H994-$H995+1))</f>
        <v>-500000</v>
      </c>
      <c r="CK1003" s="226">
        <f ca="1">-IF(COUNT($R1002:CK1002)&lt;$H994,0,OFFSET(CK1002,0,-$H994+1))-$J$2117*(COUNT($S1002:CJ1002)=($H994-$H995+1))</f>
        <v>-500000</v>
      </c>
      <c r="CL1003" s="226">
        <f ca="1">-IF(COUNT($R1002:CL1002)&lt;$H994,0,OFFSET(CL1002,0,-$H994+1))-$J$2117*(COUNT($S1002:CK1002)=($H994-$H995+1))</f>
        <v>-500000</v>
      </c>
      <c r="CM1003" s="225"/>
      <c r="CN1003" s="321"/>
      <c r="CO1003" s="226">
        <f ca="1">-IF(COUNT($R1002:CO1002)&lt;$H994,0,OFFSET(CO1002,0,-$H994+1))-$J$2117*(COUNT($S1002:CN1002)=($H994-$H995+1))</f>
        <v>-500000</v>
      </c>
      <c r="CP1003" s="226" t="e">
        <f ca="1">-IF(COUNT($R1002:CP1002)&lt;$H994,0,OFFSET(CP1002,0,-$H994+1))-$J$2117*(COUNT($S1002:CO1002)=($H994-$H995+1))</f>
        <v>#REF!</v>
      </c>
      <c r="CQ1003" s="226" t="e">
        <f ca="1">-IF(COUNT($R1002:CQ1002)&lt;$H994,0,OFFSET(CQ1002,0,-$H994+1))-$J$2117*(COUNT($S1002:CP1002)=($H994-$H995+1))</f>
        <v>#REF!</v>
      </c>
      <c r="CR1003" s="226">
        <f ca="1">-IF(COUNT($R1002:CR1002)&lt;$H994,0,OFFSET(CR1002,0,-$H994+1))-$J$2117*(COUNT($S1002:CQ1002)=($H994-$H995+1))</f>
        <v>0</v>
      </c>
      <c r="CS1003" s="226">
        <f ca="1">-IF(COUNT($R1002:CS1002)&lt;$H994,0,OFFSET(CS1002,0,-$H994+1))-$J$2117*(COUNT($S1002:CR1002)=($H994-$H995+1))</f>
        <v>0</v>
      </c>
      <c r="CT1003" s="226">
        <f ca="1">-IF(COUNT($R1002:CT1002)&lt;$H994,0,OFFSET(CT1002,0,-$H994+1))-$J$2117*(COUNT($S1002:CS1002)=($H994-$H995+1))</f>
        <v>0</v>
      </c>
      <c r="CU1003" s="226">
        <f ca="1">-IF(COUNT($R1002:CU1002)&lt;$H994,0,OFFSET(CU1002,0,-$H994+1))-$J$2117*(COUNT($S1002:CT1002)=($H994-$H995+1))</f>
        <v>0</v>
      </c>
      <c r="CV1003" s="226">
        <f ca="1">-IF(COUNT($R1002:CV1002)&lt;$H994,0,OFFSET(CV1002,0,-$H994+1))-$J$2117*(COUNT($S1002:CU1002)=($H994-$H995+1))</f>
        <v>0</v>
      </c>
      <c r="CW1003" s="226">
        <f ca="1">-IF(COUNT($R1002:CW1002)&lt;$H994,0,OFFSET(CW1002,0,-$H994+1))-$J$2117*(COUNT($S1002:CV1002)=($H994-$H995+1))</f>
        <v>0</v>
      </c>
      <c r="CX1003" s="226">
        <f ca="1">-IF(COUNT($R1002:CX1002)&lt;$H994,0,OFFSET(CX1002,0,-$H994+1))-$J$2117*(COUNT($S1002:CW1002)=($H994-$H995+1))</f>
        <v>0</v>
      </c>
      <c r="CY1003" s="226">
        <f ca="1">-IF(COUNT($R1002:CY1002)&lt;$H994,0,OFFSET(CY1002,0,-$H994+1))-$J$2117*(COUNT($S1002:CX1002)=($H994-$H995+1))</f>
        <v>0</v>
      </c>
      <c r="CZ1003" s="226">
        <f ca="1">-IF(COUNT($R1002:CZ1002)&lt;$H994,0,OFFSET(CZ1002,0,-$H994+1))-$J$2117*(COUNT($S1002:CY1002)=($H994-$H995+1))</f>
        <v>0</v>
      </c>
      <c r="DA1003" s="226">
        <f ca="1">-IF(COUNT($R1002:DA1002)&lt;$H994,0,OFFSET(DA1002,0,-$H994+1))-$J$2117*(COUNT($S1002:CZ1002)=($H994-$H995+1))</f>
        <v>0</v>
      </c>
      <c r="DB1003" s="226">
        <f ca="1">-IF(COUNT($R1002:DB1002)&lt;$H994,0,OFFSET(DB1002,0,-$H994+1))-$J$2117*(COUNT($S1002:DA1002)=($H994-$H995+1))</f>
        <v>0</v>
      </c>
      <c r="DC1003" s="226">
        <f ca="1">-IF(COUNT($R1002:DC1002)&lt;$H994,0,OFFSET(DC1002,0,-$H994+1))-$J$2117*(COUNT($S1002:DB1002)=($H994-$H995+1))</f>
        <v>0</v>
      </c>
      <c r="DD1003" s="226">
        <f ca="1">-IF(COUNT($R1002:DD1002)&lt;$H994,0,OFFSET(DD1002,0,-$H994+1))-$J$2117*(COUNT($S1002:DC1002)=($H994-$H995+1))</f>
        <v>0</v>
      </c>
      <c r="DE1003" s="226">
        <f ca="1">-IF(COUNT($R1002:DE1002)&lt;$H994,0,OFFSET(DE1002,0,-$H994+1))-$J$2117*(COUNT($S1002:DD1002)=($H994-$H995+1))</f>
        <v>0</v>
      </c>
      <c r="DF1003" s="226">
        <f ca="1">-IF(COUNT($R1002:DF1002)&lt;$H994,0,OFFSET(DF1002,0,-$H994+1))-$J$2117*(COUNT($S1002:DE1002)=($H994-$H995+1))</f>
        <v>0</v>
      </c>
      <c r="DG1003" s="226">
        <f ca="1">-IF(COUNT($R1002:DG1002)&lt;$H994,0,OFFSET(DG1002,0,-$H994+1))-$J$2117*(COUNT($S1002:DF1002)=($H994-$H995+1))</f>
        <v>0</v>
      </c>
      <c r="DH1003" s="226">
        <f ca="1">-IF(COUNT($R1002:DH1002)&lt;$H994,0,OFFSET(DH1002,0,-$H994+1))-$J$2117*(COUNT($S1002:DG1002)=($H994-$H995+1))</f>
        <v>0</v>
      </c>
      <c r="DI1003" s="226">
        <f ca="1">-IF(COUNT($R1002:DI1002)&lt;$H994,0,OFFSET(DI1002,0,-$H994+1))-$J$2117*(COUNT($S1002:DH1002)=($H994-$H995+1))</f>
        <v>0</v>
      </c>
      <c r="DJ1003" s="226">
        <f ca="1">-IF(COUNT($R1002:DJ1002)&lt;$H994,0,OFFSET(DJ1002,0,-$H994+1))-$J$2117*(COUNT($S1002:DI1002)=($H994-$H995+1))</f>
        <v>0</v>
      </c>
      <c r="DK1003" s="226">
        <f ca="1">-IF(COUNT($R1002:DK1002)&lt;$H994,0,OFFSET(DK1002,0,-$H994+1))-$J$2117*(COUNT($S1002:DJ1002)=($H994-$H995+1))</f>
        <v>0</v>
      </c>
      <c r="DL1003" s="226">
        <f ca="1">-IF(COUNT($R1002:DL1002)&lt;$H994,0,OFFSET(DL1002,0,-$H994+1))-$J$2117*(COUNT($S1002:DK1002)=($H994-$H995+1))</f>
        <v>0</v>
      </c>
    </row>
    <row r="1004" spans="1:116" x14ac:dyDescent="0.4">
      <c r="B1004" t="str">
        <f t="shared" si="1441"/>
        <v>1004 LTERMY-PV</v>
      </c>
      <c r="C1004" t="s">
        <v>240</v>
      </c>
      <c r="D1004" t="s">
        <v>860</v>
      </c>
      <c r="E1004" t="str">
        <f t="shared" si="1440"/>
        <v>1004 LTERMY-PV</v>
      </c>
      <c r="G1004" s="126" t="str">
        <f>"Loan - "&amp;SUBSTITUTE(G992,":","")</f>
        <v>Loan - Rolling fixed term loan - multiple borrowings w/ annual control</v>
      </c>
      <c r="I1004" s="80"/>
      <c r="J1004" s="80"/>
      <c r="K1004" s="33">
        <f t="shared" ref="K1004:P1004" ca="1" si="1537">SUMIF($4:$4,K$2,1004:1004)</f>
        <v>1500000</v>
      </c>
      <c r="L1004" s="33">
        <f t="shared" ca="1" si="1537"/>
        <v>1500000</v>
      </c>
      <c r="M1004" s="33">
        <f t="shared" ca="1" si="1537"/>
        <v>1500000</v>
      </c>
      <c r="N1004" s="33">
        <f t="shared" ca="1" si="1537"/>
        <v>1500000</v>
      </c>
      <c r="O1004" s="33">
        <f t="shared" ca="1" si="1537"/>
        <v>1500000</v>
      </c>
      <c r="P1004" s="33">
        <f t="shared" ca="1" si="1537"/>
        <v>1500000</v>
      </c>
      <c r="R1004" s="28">
        <f>S1000</f>
        <v>1000</v>
      </c>
      <c r="S1004" s="93">
        <f ca="1">SUM(S1000,S1002:S1003)</f>
        <v>501000</v>
      </c>
      <c r="T1004" s="93">
        <f t="shared" ref="T1004:CE1004" ca="1" si="1538">SUM(T1000,T1002:T1003)</f>
        <v>1001000</v>
      </c>
      <c r="U1004" s="93">
        <f t="shared" ca="1" si="1538"/>
        <v>1500000</v>
      </c>
      <c r="V1004" s="93">
        <f t="shared" ca="1" si="1538"/>
        <v>1500000</v>
      </c>
      <c r="W1004" s="93">
        <f t="shared" ca="1" si="1538"/>
        <v>1500000</v>
      </c>
      <c r="X1004" s="93">
        <f t="shared" ca="1" si="1538"/>
        <v>1500000</v>
      </c>
      <c r="Y1004" s="93">
        <f t="shared" ca="1" si="1538"/>
        <v>1500000</v>
      </c>
      <c r="Z1004" s="93">
        <f t="shared" ca="1" si="1538"/>
        <v>1500000</v>
      </c>
      <c r="AA1004" s="93">
        <f t="shared" ca="1" si="1538"/>
        <v>1500000</v>
      </c>
      <c r="AB1004" s="93">
        <f t="shared" ca="1" si="1538"/>
        <v>1500000</v>
      </c>
      <c r="AC1004" s="93">
        <f t="shared" ca="1" si="1538"/>
        <v>1500000</v>
      </c>
      <c r="AD1004" s="93">
        <f t="shared" ca="1" si="1538"/>
        <v>1500000</v>
      </c>
      <c r="AE1004" s="93">
        <f t="shared" ca="1" si="1538"/>
        <v>1500000</v>
      </c>
      <c r="AF1004" s="93">
        <f t="shared" ca="1" si="1538"/>
        <v>1500000</v>
      </c>
      <c r="AG1004" s="93">
        <f t="shared" ca="1" si="1538"/>
        <v>1500000</v>
      </c>
      <c r="AH1004" s="93">
        <f t="shared" ca="1" si="1538"/>
        <v>1500000</v>
      </c>
      <c r="AI1004" s="93">
        <f t="shared" ca="1" si="1538"/>
        <v>1500000</v>
      </c>
      <c r="AJ1004" s="93">
        <f t="shared" ca="1" si="1538"/>
        <v>1500000</v>
      </c>
      <c r="AK1004" s="93">
        <f t="shared" ca="1" si="1538"/>
        <v>1500000</v>
      </c>
      <c r="AL1004" s="93">
        <f t="shared" ca="1" si="1538"/>
        <v>1500000</v>
      </c>
      <c r="AM1004" s="93">
        <f t="shared" ca="1" si="1538"/>
        <v>1500000</v>
      </c>
      <c r="AN1004" s="93">
        <f t="shared" ca="1" si="1538"/>
        <v>1500000</v>
      </c>
      <c r="AO1004" s="93">
        <f t="shared" ca="1" si="1538"/>
        <v>1500000</v>
      </c>
      <c r="AP1004" s="93">
        <f t="shared" ca="1" si="1538"/>
        <v>1500000</v>
      </c>
      <c r="AQ1004" s="93">
        <f t="shared" ca="1" si="1538"/>
        <v>1500000</v>
      </c>
      <c r="AR1004" s="93">
        <f t="shared" ca="1" si="1538"/>
        <v>1500000</v>
      </c>
      <c r="AS1004" s="93">
        <f t="shared" ca="1" si="1538"/>
        <v>1500000</v>
      </c>
      <c r="AT1004" s="93">
        <f t="shared" ca="1" si="1538"/>
        <v>1500000</v>
      </c>
      <c r="AU1004" s="93">
        <f t="shared" ca="1" si="1538"/>
        <v>1500000</v>
      </c>
      <c r="AV1004" s="93">
        <f t="shared" ca="1" si="1538"/>
        <v>1500000</v>
      </c>
      <c r="AW1004" s="93">
        <f t="shared" ca="1" si="1538"/>
        <v>1500000</v>
      </c>
      <c r="AX1004" s="93">
        <f t="shared" ca="1" si="1538"/>
        <v>1500000</v>
      </c>
      <c r="AY1004" s="93">
        <f t="shared" ca="1" si="1538"/>
        <v>1500000</v>
      </c>
      <c r="AZ1004" s="93">
        <f t="shared" ca="1" si="1538"/>
        <v>1500000</v>
      </c>
      <c r="BA1004" s="93">
        <f t="shared" ca="1" si="1538"/>
        <v>1500000</v>
      </c>
      <c r="BB1004" s="93">
        <f t="shared" ca="1" si="1538"/>
        <v>1500000</v>
      </c>
      <c r="BC1004" s="93">
        <f t="shared" ca="1" si="1538"/>
        <v>1500000</v>
      </c>
      <c r="BD1004" s="93">
        <f t="shared" ca="1" si="1538"/>
        <v>1500000</v>
      </c>
      <c r="BE1004" s="93">
        <f t="shared" ca="1" si="1538"/>
        <v>1500000</v>
      </c>
      <c r="BF1004" s="93">
        <f t="shared" ca="1" si="1538"/>
        <v>1500000</v>
      </c>
      <c r="BG1004" s="93">
        <f t="shared" ca="1" si="1538"/>
        <v>1500000</v>
      </c>
      <c r="BH1004" s="93">
        <f t="shared" ca="1" si="1538"/>
        <v>1500000</v>
      </c>
      <c r="BI1004" s="93">
        <f t="shared" ca="1" si="1538"/>
        <v>1500000</v>
      </c>
      <c r="BJ1004" s="93">
        <f t="shared" ca="1" si="1538"/>
        <v>1500000</v>
      </c>
      <c r="BK1004" s="93">
        <f t="shared" ca="1" si="1538"/>
        <v>1500000</v>
      </c>
      <c r="BL1004" s="93">
        <f t="shared" ca="1" si="1538"/>
        <v>1500000</v>
      </c>
      <c r="BM1004" s="93">
        <f t="shared" ca="1" si="1538"/>
        <v>1500000</v>
      </c>
      <c r="BN1004" s="93">
        <f t="shared" ca="1" si="1538"/>
        <v>1500000</v>
      </c>
      <c r="BO1004" s="93">
        <f t="shared" ca="1" si="1538"/>
        <v>1500000</v>
      </c>
      <c r="BP1004" s="93">
        <f t="shared" ca="1" si="1538"/>
        <v>1500000</v>
      </c>
      <c r="BQ1004" s="93">
        <f t="shared" ca="1" si="1538"/>
        <v>1500000</v>
      </c>
      <c r="BR1004" s="93">
        <f t="shared" ca="1" si="1538"/>
        <v>1500000</v>
      </c>
      <c r="BS1004" s="93">
        <f t="shared" ca="1" si="1538"/>
        <v>1500000</v>
      </c>
      <c r="BT1004" s="93">
        <f t="shared" ca="1" si="1538"/>
        <v>1500000</v>
      </c>
      <c r="BU1004" s="93">
        <f t="shared" ca="1" si="1538"/>
        <v>1500000</v>
      </c>
      <c r="BV1004" s="93">
        <f t="shared" ca="1" si="1538"/>
        <v>1500000</v>
      </c>
      <c r="BW1004" s="93">
        <f t="shared" ca="1" si="1538"/>
        <v>1500000</v>
      </c>
      <c r="BX1004" s="93">
        <f t="shared" ca="1" si="1538"/>
        <v>1500000</v>
      </c>
      <c r="BY1004" s="93">
        <f t="shared" ca="1" si="1538"/>
        <v>1500000</v>
      </c>
      <c r="BZ1004" s="93">
        <f t="shared" ca="1" si="1538"/>
        <v>1500000</v>
      </c>
      <c r="CA1004" s="93">
        <f t="shared" ca="1" si="1538"/>
        <v>1500000</v>
      </c>
      <c r="CB1004" s="93">
        <f t="shared" ca="1" si="1538"/>
        <v>1500000</v>
      </c>
      <c r="CC1004" s="93">
        <f t="shared" ca="1" si="1538"/>
        <v>1500000</v>
      </c>
      <c r="CD1004" s="93">
        <f t="shared" ca="1" si="1538"/>
        <v>1500000</v>
      </c>
      <c r="CE1004" s="93">
        <f t="shared" ca="1" si="1538"/>
        <v>1500000</v>
      </c>
      <c r="CF1004" s="93">
        <f t="shared" ref="CF1004:DL1004" ca="1" si="1539">SUM(CF1000,CF1002:CF1003)</f>
        <v>1500000</v>
      </c>
      <c r="CG1004" s="93">
        <f t="shared" ca="1" si="1539"/>
        <v>1500000</v>
      </c>
      <c r="CH1004" s="93">
        <f t="shared" ca="1" si="1539"/>
        <v>1500000</v>
      </c>
      <c r="CI1004" s="93">
        <f t="shared" ca="1" si="1539"/>
        <v>1500000</v>
      </c>
      <c r="CJ1004" s="93">
        <f t="shared" ca="1" si="1539"/>
        <v>1500000</v>
      </c>
      <c r="CK1004" s="93">
        <f t="shared" ca="1" si="1539"/>
        <v>1500000</v>
      </c>
      <c r="CL1004" s="93">
        <f t="shared" ca="1" si="1539"/>
        <v>1500000</v>
      </c>
      <c r="CM1004" s="93" t="e">
        <f t="shared" ca="1" si="1539"/>
        <v>#REF!</v>
      </c>
      <c r="CN1004" s="93" t="e">
        <f t="shared" ca="1" si="1539"/>
        <v>#REF!</v>
      </c>
      <c r="CO1004" s="93" t="e">
        <f t="shared" ca="1" si="1539"/>
        <v>#REF!</v>
      </c>
      <c r="CP1004" s="93" t="e">
        <f t="shared" ca="1" si="1539"/>
        <v>#REF!</v>
      </c>
      <c r="CQ1004" s="93" t="e">
        <f t="shared" ca="1" si="1539"/>
        <v>#REF!</v>
      </c>
      <c r="CR1004" s="93" t="e">
        <f t="shared" ca="1" si="1539"/>
        <v>#REF!</v>
      </c>
      <c r="CS1004" s="93" t="e">
        <f t="shared" ca="1" si="1539"/>
        <v>#REF!</v>
      </c>
      <c r="CT1004" s="93" t="e">
        <f t="shared" ca="1" si="1539"/>
        <v>#REF!</v>
      </c>
      <c r="CU1004" s="93" t="e">
        <f t="shared" ca="1" si="1539"/>
        <v>#REF!</v>
      </c>
      <c r="CV1004" s="93" t="e">
        <f t="shared" ca="1" si="1539"/>
        <v>#REF!</v>
      </c>
      <c r="CW1004" s="93" t="e">
        <f t="shared" ca="1" si="1539"/>
        <v>#REF!</v>
      </c>
      <c r="CX1004" s="93" t="e">
        <f t="shared" ca="1" si="1539"/>
        <v>#REF!</v>
      </c>
      <c r="CY1004" s="93" t="e">
        <f t="shared" ca="1" si="1539"/>
        <v>#REF!</v>
      </c>
      <c r="CZ1004" s="93" t="e">
        <f t="shared" ca="1" si="1539"/>
        <v>#REF!</v>
      </c>
      <c r="DA1004" s="93" t="e">
        <f t="shared" ca="1" si="1539"/>
        <v>#REF!</v>
      </c>
      <c r="DB1004" s="93" t="e">
        <f t="shared" ca="1" si="1539"/>
        <v>#REF!</v>
      </c>
      <c r="DC1004" s="93" t="e">
        <f t="shared" ca="1" si="1539"/>
        <v>#REF!</v>
      </c>
      <c r="DD1004" s="93" t="e">
        <f t="shared" ca="1" si="1539"/>
        <v>#REF!</v>
      </c>
      <c r="DE1004" s="93" t="e">
        <f t="shared" ca="1" si="1539"/>
        <v>#REF!</v>
      </c>
      <c r="DF1004" s="93" t="e">
        <f t="shared" ca="1" si="1539"/>
        <v>#REF!</v>
      </c>
      <c r="DG1004" s="93" t="e">
        <f t="shared" ca="1" si="1539"/>
        <v>#REF!</v>
      </c>
      <c r="DH1004" s="93" t="e">
        <f t="shared" ca="1" si="1539"/>
        <v>#REF!</v>
      </c>
      <c r="DI1004" s="93" t="e">
        <f t="shared" ca="1" si="1539"/>
        <v>#REF!</v>
      </c>
      <c r="DJ1004" s="93" t="e">
        <f t="shared" ca="1" si="1539"/>
        <v>#REF!</v>
      </c>
      <c r="DK1004" s="93" t="e">
        <f t="shared" ca="1" si="1539"/>
        <v>#REF!</v>
      </c>
      <c r="DL1004" s="93" t="e">
        <f t="shared" ca="1" si="1539"/>
        <v>#REF!</v>
      </c>
    </row>
    <row r="1005" spans="1:116" x14ac:dyDescent="0.4">
      <c r="A1005" s="98"/>
      <c r="B1005" t="str">
        <f t="shared" si="1441"/>
        <v>1005 LTERMY-PV</v>
      </c>
      <c r="C1005" s="59"/>
      <c r="D1005" t="s">
        <v>860</v>
      </c>
      <c r="E1005" t="str">
        <f t="shared" si="1440"/>
        <v>1005 LTERMY-PV</v>
      </c>
      <c r="G1005" s="125"/>
      <c r="R1005"/>
      <c r="S1005" s="62"/>
      <c r="T1005" s="62"/>
      <c r="U1005" s="62"/>
      <c r="V1005" s="62"/>
      <c r="W1005" s="62"/>
      <c r="X1005" s="62"/>
      <c r="Y1005" s="62"/>
      <c r="Z1005" s="62"/>
      <c r="AA1005" s="62"/>
      <c r="AB1005" s="62"/>
      <c r="AC1005" s="62"/>
      <c r="AD1005" s="62"/>
      <c r="AE1005" s="62"/>
      <c r="AF1005" s="62"/>
      <c r="AG1005" s="62"/>
      <c r="AH1005" s="62"/>
      <c r="AI1005" s="62"/>
      <c r="AJ1005" s="62"/>
      <c r="AK1005" s="62"/>
      <c r="AL1005" s="62"/>
      <c r="AM1005" s="62"/>
      <c r="AN1005" s="62"/>
      <c r="AO1005" s="62"/>
      <c r="AP1005" s="62"/>
      <c r="AQ1005" s="62"/>
      <c r="AR1005" s="62"/>
      <c r="AS1005" s="62"/>
      <c r="AT1005" s="62"/>
      <c r="AU1005" s="62"/>
      <c r="AV1005" s="62"/>
      <c r="AW1005" s="62"/>
      <c r="AX1005" s="62"/>
      <c r="AY1005" s="62"/>
      <c r="AZ1005" s="62"/>
      <c r="BA1005" s="62"/>
      <c r="BB1005" s="62"/>
      <c r="BC1005" s="62"/>
      <c r="BD1005" s="62"/>
      <c r="BE1005" s="62"/>
      <c r="BF1005" s="62"/>
      <c r="BG1005" s="62"/>
      <c r="BH1005" s="62"/>
      <c r="BI1005" s="62"/>
      <c r="BJ1005" s="62"/>
      <c r="BK1005" s="62"/>
      <c r="BL1005" s="62"/>
      <c r="BM1005" s="62"/>
      <c r="BN1005" s="62"/>
      <c r="BO1005" s="62"/>
      <c r="BP1005" s="62"/>
      <c r="BQ1005" s="62"/>
      <c r="BR1005" s="62"/>
      <c r="BS1005" s="62"/>
      <c r="BT1005" s="62"/>
      <c r="BU1005" s="62"/>
      <c r="BV1005" s="62"/>
      <c r="BW1005" s="62"/>
      <c r="BX1005" s="62"/>
      <c r="BY1005" s="62"/>
      <c r="BZ1005" s="62"/>
      <c r="CA1005" s="62"/>
      <c r="CB1005" s="62"/>
      <c r="CC1005" s="62"/>
      <c r="CD1005" s="62"/>
      <c r="CE1005" s="62"/>
      <c r="CF1005" s="62"/>
      <c r="CG1005" s="62"/>
      <c r="CH1005" s="62"/>
      <c r="CI1005" s="62"/>
      <c r="CJ1005" s="62"/>
      <c r="CK1005" s="62"/>
      <c r="CL1005" s="62"/>
      <c r="CM1005" s="62"/>
      <c r="CN1005" s="62"/>
      <c r="CO1005" s="62"/>
      <c r="CP1005" s="62"/>
      <c r="CQ1005" s="62"/>
      <c r="CR1005" s="62"/>
      <c r="CS1005" s="62"/>
      <c r="CT1005" s="62"/>
      <c r="CU1005" s="62"/>
      <c r="CV1005" s="62"/>
      <c r="CW1005" s="62"/>
      <c r="CX1005" s="62"/>
      <c r="CY1005" s="62"/>
      <c r="CZ1005" s="62"/>
      <c r="DA1005" s="62"/>
      <c r="DB1005" s="62"/>
      <c r="DC1005" s="62"/>
      <c r="DD1005" s="62"/>
      <c r="DE1005" s="62"/>
      <c r="DF1005" s="62"/>
      <c r="DG1005" s="62"/>
      <c r="DH1005" s="62"/>
      <c r="DI1005" s="62"/>
      <c r="DJ1005" s="62"/>
      <c r="DK1005" s="62"/>
      <c r="DL1005" s="62"/>
    </row>
    <row r="1006" spans="1:116" x14ac:dyDescent="0.4">
      <c r="A1006" s="98"/>
      <c r="B1006" t="str">
        <f t="shared" si="1441"/>
        <v>1006 LTERMY-PV</v>
      </c>
      <c r="C1006" t="s">
        <v>228</v>
      </c>
      <c r="D1006" t="s">
        <v>860</v>
      </c>
      <c r="E1006" t="str">
        <f t="shared" si="1440"/>
        <v>1006 LTERMY-PV</v>
      </c>
      <c r="G1006" s="126" t="str">
        <f>"Interest income - "&amp;SUBSTITUTE(G992,":","")</f>
        <v>Interest income - Rolling fixed term loan - multiple borrowings w/ annual control</v>
      </c>
      <c r="J1006" s="93">
        <f>SUMIF($5:$5,I$2,1004:1004)</f>
        <v>0</v>
      </c>
      <c r="K1006" s="28">
        <f t="shared" ref="K1006:P1006" ca="1" si="1540">SUMIF($3:$3,K$2,1006:1006)</f>
        <v>175035</v>
      </c>
      <c r="L1006" s="28">
        <f t="shared" ca="1" si="1540"/>
        <v>200010</v>
      </c>
      <c r="M1006" s="28">
        <f t="shared" ca="1" si="1540"/>
        <v>200010</v>
      </c>
      <c r="N1006" s="28">
        <f t="shared" ca="1" si="1540"/>
        <v>200010</v>
      </c>
      <c r="O1006" s="28">
        <f t="shared" ca="1" si="1540"/>
        <v>200010</v>
      </c>
      <c r="P1006" s="28">
        <f t="shared" ca="1" si="1540"/>
        <v>200010</v>
      </c>
      <c r="R1006" s="27"/>
      <c r="S1006" s="93">
        <f ca="1">SUM(S999:S1002)*$H996/12</f>
        <v>4175.833333333333</v>
      </c>
      <c r="T1006" s="93">
        <f t="shared" ref="T1006:CE1006" ca="1" si="1541">SUM(T999:T1002)*$H996/12</f>
        <v>8342.5</v>
      </c>
      <c r="U1006" s="93">
        <f t="shared" ca="1" si="1541"/>
        <v>12509.166666666666</v>
      </c>
      <c r="V1006" s="93">
        <f t="shared" ca="1" si="1541"/>
        <v>16667.5</v>
      </c>
      <c r="W1006" s="93">
        <f t="shared" ca="1" si="1541"/>
        <v>16667.5</v>
      </c>
      <c r="X1006" s="93">
        <f t="shared" ca="1" si="1541"/>
        <v>16667.5</v>
      </c>
      <c r="Y1006" s="93">
        <f t="shared" ca="1" si="1541"/>
        <v>16667.5</v>
      </c>
      <c r="Z1006" s="93">
        <f t="shared" ca="1" si="1541"/>
        <v>16667.5</v>
      </c>
      <c r="AA1006" s="93">
        <f t="shared" ca="1" si="1541"/>
        <v>16667.5</v>
      </c>
      <c r="AB1006" s="93">
        <f t="shared" ca="1" si="1541"/>
        <v>16667.5</v>
      </c>
      <c r="AC1006" s="93">
        <f t="shared" ca="1" si="1541"/>
        <v>16667.5</v>
      </c>
      <c r="AD1006" s="93">
        <f t="shared" ca="1" si="1541"/>
        <v>16667.5</v>
      </c>
      <c r="AE1006" s="93">
        <f t="shared" ca="1" si="1541"/>
        <v>16667.5</v>
      </c>
      <c r="AF1006" s="93">
        <f t="shared" ca="1" si="1541"/>
        <v>16667.5</v>
      </c>
      <c r="AG1006" s="93">
        <f t="shared" ca="1" si="1541"/>
        <v>16667.5</v>
      </c>
      <c r="AH1006" s="93">
        <f t="shared" ca="1" si="1541"/>
        <v>16667.5</v>
      </c>
      <c r="AI1006" s="93">
        <f t="shared" ca="1" si="1541"/>
        <v>16667.5</v>
      </c>
      <c r="AJ1006" s="93">
        <f t="shared" ca="1" si="1541"/>
        <v>16667.5</v>
      </c>
      <c r="AK1006" s="93">
        <f t="shared" ca="1" si="1541"/>
        <v>16667.5</v>
      </c>
      <c r="AL1006" s="93">
        <f t="shared" ca="1" si="1541"/>
        <v>16667.5</v>
      </c>
      <c r="AM1006" s="93">
        <f t="shared" ca="1" si="1541"/>
        <v>16667.5</v>
      </c>
      <c r="AN1006" s="93">
        <f t="shared" ca="1" si="1541"/>
        <v>16667.5</v>
      </c>
      <c r="AO1006" s="93">
        <f t="shared" ca="1" si="1541"/>
        <v>16667.5</v>
      </c>
      <c r="AP1006" s="93">
        <f t="shared" ca="1" si="1541"/>
        <v>16667.5</v>
      </c>
      <c r="AQ1006" s="93">
        <f t="shared" ca="1" si="1541"/>
        <v>16667.5</v>
      </c>
      <c r="AR1006" s="93">
        <f t="shared" ca="1" si="1541"/>
        <v>16667.5</v>
      </c>
      <c r="AS1006" s="93">
        <f t="shared" ca="1" si="1541"/>
        <v>16667.5</v>
      </c>
      <c r="AT1006" s="93">
        <f t="shared" ca="1" si="1541"/>
        <v>16667.5</v>
      </c>
      <c r="AU1006" s="93">
        <f t="shared" ca="1" si="1541"/>
        <v>16667.5</v>
      </c>
      <c r="AV1006" s="93">
        <f t="shared" ca="1" si="1541"/>
        <v>16667.5</v>
      </c>
      <c r="AW1006" s="93">
        <f t="shared" ca="1" si="1541"/>
        <v>16667.5</v>
      </c>
      <c r="AX1006" s="93">
        <f t="shared" ca="1" si="1541"/>
        <v>16667.5</v>
      </c>
      <c r="AY1006" s="93">
        <f t="shared" ca="1" si="1541"/>
        <v>16667.5</v>
      </c>
      <c r="AZ1006" s="93">
        <f t="shared" ca="1" si="1541"/>
        <v>16667.5</v>
      </c>
      <c r="BA1006" s="93">
        <f t="shared" ca="1" si="1541"/>
        <v>16667.5</v>
      </c>
      <c r="BB1006" s="93">
        <f t="shared" ca="1" si="1541"/>
        <v>16667.5</v>
      </c>
      <c r="BC1006" s="93">
        <f t="shared" ca="1" si="1541"/>
        <v>16667.5</v>
      </c>
      <c r="BD1006" s="93">
        <f t="shared" ca="1" si="1541"/>
        <v>16667.5</v>
      </c>
      <c r="BE1006" s="93">
        <f t="shared" ca="1" si="1541"/>
        <v>16667.5</v>
      </c>
      <c r="BF1006" s="93">
        <f t="shared" ca="1" si="1541"/>
        <v>16667.5</v>
      </c>
      <c r="BG1006" s="93">
        <f t="shared" ca="1" si="1541"/>
        <v>16667.5</v>
      </c>
      <c r="BH1006" s="93">
        <f t="shared" ca="1" si="1541"/>
        <v>16667.5</v>
      </c>
      <c r="BI1006" s="93">
        <f t="shared" ca="1" si="1541"/>
        <v>16667.5</v>
      </c>
      <c r="BJ1006" s="93">
        <f t="shared" ca="1" si="1541"/>
        <v>16667.5</v>
      </c>
      <c r="BK1006" s="93">
        <f t="shared" ca="1" si="1541"/>
        <v>16667.5</v>
      </c>
      <c r="BL1006" s="93">
        <f t="shared" ca="1" si="1541"/>
        <v>16667.5</v>
      </c>
      <c r="BM1006" s="93">
        <f t="shared" ca="1" si="1541"/>
        <v>16667.5</v>
      </c>
      <c r="BN1006" s="93">
        <f t="shared" ca="1" si="1541"/>
        <v>16667.5</v>
      </c>
      <c r="BO1006" s="93">
        <f t="shared" ca="1" si="1541"/>
        <v>16667.5</v>
      </c>
      <c r="BP1006" s="93">
        <f t="shared" ca="1" si="1541"/>
        <v>16667.5</v>
      </c>
      <c r="BQ1006" s="93">
        <f t="shared" ca="1" si="1541"/>
        <v>16667.5</v>
      </c>
      <c r="BR1006" s="93">
        <f t="shared" ca="1" si="1541"/>
        <v>16667.5</v>
      </c>
      <c r="BS1006" s="93">
        <f t="shared" ca="1" si="1541"/>
        <v>16667.5</v>
      </c>
      <c r="BT1006" s="93">
        <f t="shared" ca="1" si="1541"/>
        <v>16667.5</v>
      </c>
      <c r="BU1006" s="93">
        <f t="shared" ca="1" si="1541"/>
        <v>16667.5</v>
      </c>
      <c r="BV1006" s="93">
        <f t="shared" ca="1" si="1541"/>
        <v>16667.5</v>
      </c>
      <c r="BW1006" s="93">
        <f t="shared" ca="1" si="1541"/>
        <v>16667.5</v>
      </c>
      <c r="BX1006" s="93">
        <f t="shared" ca="1" si="1541"/>
        <v>16667.5</v>
      </c>
      <c r="BY1006" s="93">
        <f t="shared" ca="1" si="1541"/>
        <v>16667.5</v>
      </c>
      <c r="BZ1006" s="93">
        <f t="shared" ca="1" si="1541"/>
        <v>16667.5</v>
      </c>
      <c r="CA1006" s="93">
        <f t="shared" ca="1" si="1541"/>
        <v>16667.5</v>
      </c>
      <c r="CB1006" s="93">
        <f t="shared" ca="1" si="1541"/>
        <v>16667.5</v>
      </c>
      <c r="CC1006" s="93">
        <f t="shared" ca="1" si="1541"/>
        <v>16667.5</v>
      </c>
      <c r="CD1006" s="93">
        <f t="shared" ca="1" si="1541"/>
        <v>16667.5</v>
      </c>
      <c r="CE1006" s="93">
        <f t="shared" ca="1" si="1541"/>
        <v>16667.5</v>
      </c>
      <c r="CF1006" s="93">
        <f t="shared" ref="CF1006:DL1006" ca="1" si="1542">SUM(CF999:CF1002)*$H996/12</f>
        <v>16667.5</v>
      </c>
      <c r="CG1006" s="93">
        <f t="shared" ca="1" si="1542"/>
        <v>16667.5</v>
      </c>
      <c r="CH1006" s="93">
        <f t="shared" ca="1" si="1542"/>
        <v>16667.5</v>
      </c>
      <c r="CI1006" s="93">
        <f t="shared" ca="1" si="1542"/>
        <v>16667.5</v>
      </c>
      <c r="CJ1006" s="93">
        <f t="shared" ca="1" si="1542"/>
        <v>16667.5</v>
      </c>
      <c r="CK1006" s="93">
        <f t="shared" ca="1" si="1542"/>
        <v>16667.5</v>
      </c>
      <c r="CL1006" s="93">
        <f t="shared" ca="1" si="1542"/>
        <v>16667.5</v>
      </c>
      <c r="CM1006" s="93" t="e">
        <f t="shared" ca="1" si="1542"/>
        <v>#REF!</v>
      </c>
      <c r="CN1006" s="93" t="e">
        <f t="shared" ca="1" si="1542"/>
        <v>#REF!</v>
      </c>
      <c r="CO1006" s="93" t="e">
        <f t="shared" ca="1" si="1542"/>
        <v>#REF!</v>
      </c>
      <c r="CP1006" s="93" t="e">
        <f t="shared" ca="1" si="1542"/>
        <v>#REF!</v>
      </c>
      <c r="CQ1006" s="93" t="e">
        <f t="shared" ca="1" si="1542"/>
        <v>#REF!</v>
      </c>
      <c r="CR1006" s="93" t="e">
        <f t="shared" ca="1" si="1542"/>
        <v>#REF!</v>
      </c>
      <c r="CS1006" s="93" t="e">
        <f t="shared" ca="1" si="1542"/>
        <v>#REF!</v>
      </c>
      <c r="CT1006" s="93" t="e">
        <f t="shared" ca="1" si="1542"/>
        <v>#REF!</v>
      </c>
      <c r="CU1006" s="93" t="e">
        <f t="shared" ca="1" si="1542"/>
        <v>#REF!</v>
      </c>
      <c r="CV1006" s="93" t="e">
        <f t="shared" ca="1" si="1542"/>
        <v>#REF!</v>
      </c>
      <c r="CW1006" s="93" t="e">
        <f t="shared" ca="1" si="1542"/>
        <v>#REF!</v>
      </c>
      <c r="CX1006" s="93" t="e">
        <f t="shared" ca="1" si="1542"/>
        <v>#REF!</v>
      </c>
      <c r="CY1006" s="93" t="e">
        <f t="shared" ca="1" si="1542"/>
        <v>#REF!</v>
      </c>
      <c r="CZ1006" s="93" t="e">
        <f t="shared" ca="1" si="1542"/>
        <v>#REF!</v>
      </c>
      <c r="DA1006" s="93" t="e">
        <f t="shared" ca="1" si="1542"/>
        <v>#REF!</v>
      </c>
      <c r="DB1006" s="93" t="e">
        <f t="shared" ca="1" si="1542"/>
        <v>#REF!</v>
      </c>
      <c r="DC1006" s="93" t="e">
        <f t="shared" ca="1" si="1542"/>
        <v>#REF!</v>
      </c>
      <c r="DD1006" s="93" t="e">
        <f t="shared" ca="1" si="1542"/>
        <v>#REF!</v>
      </c>
      <c r="DE1006" s="93" t="e">
        <f t="shared" ca="1" si="1542"/>
        <v>#REF!</v>
      </c>
      <c r="DF1006" s="93" t="e">
        <f t="shared" ca="1" si="1542"/>
        <v>#REF!</v>
      </c>
      <c r="DG1006" s="93" t="e">
        <f t="shared" ca="1" si="1542"/>
        <v>#REF!</v>
      </c>
      <c r="DH1006" s="93" t="e">
        <f t="shared" ca="1" si="1542"/>
        <v>#REF!</v>
      </c>
      <c r="DI1006" s="93" t="e">
        <f t="shared" ca="1" si="1542"/>
        <v>#REF!</v>
      </c>
      <c r="DJ1006" s="93" t="e">
        <f t="shared" ca="1" si="1542"/>
        <v>#REF!</v>
      </c>
      <c r="DK1006" s="93" t="e">
        <f t="shared" ca="1" si="1542"/>
        <v>#REF!</v>
      </c>
      <c r="DL1006" s="93" t="e">
        <f t="shared" ca="1" si="1542"/>
        <v>#REF!</v>
      </c>
    </row>
    <row r="1007" spans="1:116" x14ac:dyDescent="0.4">
      <c r="A1007" s="98"/>
      <c r="B1007" t="str">
        <f t="shared" si="1441"/>
        <v>1007 LTERMY-PV</v>
      </c>
      <c r="D1007" t="s">
        <v>860</v>
      </c>
      <c r="E1007" t="str">
        <f t="shared" si="1440"/>
        <v>1007 LTERMY-PV</v>
      </c>
      <c r="G1007" s="126"/>
      <c r="J1007" s="93"/>
      <c r="K1007" s="28"/>
      <c r="L1007" s="28"/>
      <c r="M1007" s="28"/>
      <c r="N1007" s="28"/>
      <c r="O1007" s="28"/>
      <c r="P1007" s="28"/>
      <c r="Q1007" s="28"/>
      <c r="R1007" s="28"/>
      <c r="S1007" s="28"/>
      <c r="T1007" s="28"/>
      <c r="U1007" s="28"/>
      <c r="V1007" s="28"/>
      <c r="W1007" s="28"/>
      <c r="X1007" s="28"/>
      <c r="Y1007" s="28"/>
      <c r="Z1007" s="28"/>
      <c r="AA1007" s="28"/>
      <c r="AB1007" s="28"/>
      <c r="AC1007" s="28"/>
      <c r="AD1007" s="28"/>
      <c r="AE1007" s="28"/>
      <c r="AF1007" s="28"/>
      <c r="AG1007" s="28"/>
      <c r="AH1007" s="28"/>
      <c r="AI1007" s="28"/>
      <c r="AJ1007" s="28"/>
      <c r="AK1007" s="28"/>
      <c r="AL1007" s="28"/>
      <c r="AM1007" s="28"/>
      <c r="AN1007" s="28"/>
      <c r="AO1007" s="28"/>
      <c r="AP1007" s="28"/>
      <c r="AQ1007" s="28"/>
      <c r="AR1007" s="28"/>
      <c r="AS1007" s="28"/>
      <c r="AT1007" s="28"/>
      <c r="AU1007" s="28"/>
      <c r="AV1007" s="28"/>
      <c r="AW1007" s="28"/>
      <c r="AX1007" s="28"/>
      <c r="AY1007" s="28"/>
      <c r="AZ1007" s="28"/>
      <c r="BA1007" s="28"/>
      <c r="BB1007" s="28"/>
      <c r="BC1007" s="28"/>
      <c r="BD1007" s="28"/>
      <c r="BE1007" s="28"/>
      <c r="BF1007" s="28"/>
      <c r="BG1007" s="28"/>
      <c r="BH1007" s="28"/>
      <c r="BI1007" s="28"/>
      <c r="BJ1007" s="28"/>
      <c r="BK1007" s="28"/>
      <c r="BL1007" s="28"/>
      <c r="BM1007" s="28"/>
      <c r="BN1007" s="28"/>
      <c r="BO1007" s="28"/>
      <c r="BP1007" s="28"/>
      <c r="BQ1007" s="28"/>
      <c r="BR1007" s="28"/>
      <c r="BS1007" s="28"/>
      <c r="BT1007" s="28"/>
      <c r="BU1007" s="28"/>
      <c r="BV1007" s="28"/>
      <c r="BW1007" s="28"/>
      <c r="BX1007" s="28"/>
      <c r="BY1007" s="28"/>
      <c r="BZ1007" s="28"/>
      <c r="CA1007" s="28"/>
      <c r="CB1007" s="28"/>
      <c r="CC1007" s="28"/>
      <c r="CD1007" s="28"/>
      <c r="CE1007" s="28"/>
      <c r="CF1007" s="28"/>
      <c r="CG1007" s="28"/>
      <c r="CH1007" s="28"/>
      <c r="CI1007" s="28"/>
      <c r="CJ1007" s="28"/>
      <c r="CK1007" s="28"/>
      <c r="CL1007" s="28"/>
      <c r="CM1007" s="28"/>
      <c r="CN1007" s="28"/>
      <c r="CO1007" s="28"/>
      <c r="CP1007" s="28"/>
      <c r="CQ1007" s="28"/>
      <c r="CR1007" s="28"/>
      <c r="CS1007" s="28"/>
      <c r="CT1007" s="28"/>
      <c r="CU1007" s="28"/>
      <c r="CV1007" s="28"/>
      <c r="CW1007" s="28"/>
      <c r="CX1007" s="28"/>
      <c r="CY1007" s="28"/>
      <c r="CZ1007" s="28"/>
      <c r="DA1007" s="28"/>
      <c r="DB1007" s="28"/>
      <c r="DC1007" s="28"/>
      <c r="DD1007" s="28"/>
      <c r="DE1007" s="28"/>
      <c r="DF1007" s="28"/>
      <c r="DG1007" s="28"/>
      <c r="DH1007" s="28"/>
      <c r="DI1007" s="28"/>
      <c r="DJ1007" s="28"/>
      <c r="DK1007" s="28"/>
      <c r="DL1007" s="28"/>
    </row>
    <row r="1008" spans="1:116" x14ac:dyDescent="0.4">
      <c r="A1008" s="98"/>
      <c r="B1008" t="str">
        <f t="shared" si="1441"/>
        <v>1008 LTERMY-PV</v>
      </c>
      <c r="D1008" t="s">
        <v>860</v>
      </c>
      <c r="E1008" t="str">
        <f t="shared" si="1440"/>
        <v>1008 LTERMY-PV</v>
      </c>
      <c r="G1008" s="127" t="s">
        <v>863</v>
      </c>
      <c r="J1008" s="93"/>
      <c r="K1008" s="28"/>
      <c r="L1008" s="28"/>
      <c r="M1008" s="28"/>
      <c r="N1008" s="28"/>
      <c r="O1008" s="28"/>
      <c r="P1008" s="28"/>
      <c r="Q1008" s="28"/>
      <c r="R1008" s="28"/>
      <c r="S1008" s="28"/>
      <c r="T1008" s="28"/>
      <c r="U1008" s="28"/>
      <c r="V1008" s="28"/>
      <c r="W1008" s="28"/>
      <c r="X1008" s="28"/>
      <c r="Y1008" s="28"/>
      <c r="Z1008" s="28"/>
      <c r="AA1008" s="28"/>
      <c r="AB1008" s="28"/>
      <c r="AC1008" s="28"/>
      <c r="AD1008" s="28"/>
      <c r="AE1008" s="28"/>
      <c r="AF1008" s="28"/>
      <c r="AG1008" s="28"/>
      <c r="AH1008" s="28"/>
      <c r="AI1008" s="28"/>
      <c r="AJ1008" s="28"/>
      <c r="AK1008" s="28"/>
      <c r="AL1008" s="28"/>
      <c r="AM1008" s="28"/>
      <c r="AN1008" s="28"/>
      <c r="AO1008" s="28"/>
      <c r="AP1008" s="28"/>
      <c r="AQ1008" s="28"/>
      <c r="AR1008" s="28"/>
      <c r="AS1008" s="28"/>
      <c r="AT1008" s="28"/>
      <c r="AU1008" s="28"/>
      <c r="AV1008" s="28"/>
      <c r="AW1008" s="28"/>
      <c r="AX1008" s="28"/>
      <c r="AY1008" s="28"/>
      <c r="AZ1008" s="28"/>
      <c r="BA1008" s="28"/>
      <c r="BB1008" s="28"/>
      <c r="BC1008" s="28"/>
      <c r="BD1008" s="28"/>
      <c r="BE1008" s="28"/>
      <c r="BF1008" s="28"/>
      <c r="BG1008" s="28"/>
      <c r="BH1008" s="28"/>
      <c r="BI1008" s="28"/>
      <c r="BJ1008" s="28"/>
      <c r="BK1008" s="28"/>
      <c r="BL1008" s="28"/>
      <c r="BM1008" s="28"/>
      <c r="BN1008" s="28"/>
      <c r="BO1008" s="28"/>
      <c r="BP1008" s="28"/>
      <c r="BQ1008" s="28"/>
      <c r="BR1008" s="28"/>
      <c r="BS1008" s="28"/>
      <c r="BT1008" s="28"/>
      <c r="BU1008" s="28"/>
      <c r="BV1008" s="28"/>
      <c r="BW1008" s="28"/>
      <c r="BX1008" s="28"/>
      <c r="BY1008" s="28"/>
      <c r="BZ1008" s="28"/>
      <c r="CA1008" s="28"/>
      <c r="CB1008" s="28"/>
      <c r="CC1008" s="28"/>
      <c r="CD1008" s="28"/>
      <c r="CE1008" s="28"/>
      <c r="CF1008" s="28"/>
      <c r="CG1008" s="28"/>
      <c r="CH1008" s="28"/>
      <c r="CI1008" s="28"/>
      <c r="CJ1008" s="28"/>
      <c r="CK1008" s="28"/>
      <c r="CL1008" s="28"/>
      <c r="CM1008" s="28"/>
      <c r="CN1008" s="28"/>
      <c r="CO1008" s="28"/>
      <c r="CP1008" s="28"/>
      <c r="CQ1008" s="28"/>
      <c r="CR1008" s="28"/>
      <c r="CS1008" s="28"/>
      <c r="CT1008" s="28"/>
      <c r="CU1008" s="28"/>
      <c r="CV1008" s="28"/>
      <c r="CW1008" s="28"/>
      <c r="CX1008" s="28"/>
      <c r="CY1008" s="28"/>
      <c r="CZ1008" s="28"/>
      <c r="DA1008" s="28"/>
      <c r="DB1008" s="28"/>
      <c r="DC1008" s="28"/>
      <c r="DD1008" s="28"/>
      <c r="DE1008" s="28"/>
      <c r="DF1008" s="28"/>
      <c r="DG1008" s="28"/>
      <c r="DH1008" s="28"/>
      <c r="DI1008" s="28"/>
      <c r="DJ1008" s="28"/>
      <c r="DK1008" s="28"/>
      <c r="DL1008" s="28"/>
    </row>
    <row r="1009" spans="1:116" x14ac:dyDescent="0.4">
      <c r="A1009" s="98"/>
      <c r="B1009" t="str">
        <f t="shared" si="1441"/>
        <v>1009 LTERMY-PV</v>
      </c>
      <c r="C1009" t="s">
        <v>235</v>
      </c>
      <c r="D1009" t="s">
        <v>860</v>
      </c>
      <c r="E1009" t="str">
        <f t="shared" si="1440"/>
        <v>1009 LTERMY-PV</v>
      </c>
      <c r="G1009" s="158" t="str">
        <f>"Loans issued - "&amp;SUBSTITUTE(G992,":","")</f>
        <v>Loans issued - Rolling fixed term loan - multiple borrowings w/ annual control</v>
      </c>
      <c r="J1009" s="93"/>
      <c r="K1009" s="53">
        <f ca="1">-K1002</f>
        <v>-6000000</v>
      </c>
      <c r="L1009" s="53">
        <f t="shared" ref="L1009:P1009" ca="1" si="1543">-L1002</f>
        <v>-6000000</v>
      </c>
      <c r="M1009" s="53">
        <f t="shared" ca="1" si="1543"/>
        <v>-6000000</v>
      </c>
      <c r="N1009" s="53">
        <f t="shared" ca="1" si="1543"/>
        <v>-6000000</v>
      </c>
      <c r="O1009" s="53">
        <f t="shared" ca="1" si="1543"/>
        <v>-6000000</v>
      </c>
      <c r="P1009" s="53">
        <f t="shared" ca="1" si="1543"/>
        <v>-6000000</v>
      </c>
      <c r="Q1009" s="53"/>
      <c r="R1009" s="53">
        <f t="shared" ref="R1009:CC1009" si="1544">-R1002</f>
        <v>-1000</v>
      </c>
      <c r="S1009" s="53">
        <f t="shared" ca="1" si="1544"/>
        <v>-500000</v>
      </c>
      <c r="T1009" s="53">
        <f t="shared" ca="1" si="1544"/>
        <v>-500000</v>
      </c>
      <c r="U1009" s="53">
        <f t="shared" ca="1" si="1544"/>
        <v>-500000</v>
      </c>
      <c r="V1009" s="53">
        <f t="shared" ca="1" si="1544"/>
        <v>-500000</v>
      </c>
      <c r="W1009" s="53">
        <f t="shared" ca="1" si="1544"/>
        <v>-500000</v>
      </c>
      <c r="X1009" s="53">
        <f t="shared" ca="1" si="1544"/>
        <v>-500000</v>
      </c>
      <c r="Y1009" s="53">
        <f t="shared" ca="1" si="1544"/>
        <v>-500000</v>
      </c>
      <c r="Z1009" s="53">
        <f t="shared" ca="1" si="1544"/>
        <v>-500000</v>
      </c>
      <c r="AA1009" s="53">
        <f t="shared" ca="1" si="1544"/>
        <v>-500000</v>
      </c>
      <c r="AB1009" s="53">
        <f t="shared" ca="1" si="1544"/>
        <v>-500000</v>
      </c>
      <c r="AC1009" s="53">
        <f t="shared" ca="1" si="1544"/>
        <v>-500000</v>
      </c>
      <c r="AD1009" s="53">
        <f t="shared" ca="1" si="1544"/>
        <v>-500000</v>
      </c>
      <c r="AE1009" s="53">
        <f t="shared" ca="1" si="1544"/>
        <v>-500000</v>
      </c>
      <c r="AF1009" s="53">
        <f t="shared" ca="1" si="1544"/>
        <v>-500000</v>
      </c>
      <c r="AG1009" s="53">
        <f t="shared" ca="1" si="1544"/>
        <v>-500000</v>
      </c>
      <c r="AH1009" s="53">
        <f t="shared" ca="1" si="1544"/>
        <v>-500000</v>
      </c>
      <c r="AI1009" s="53">
        <f t="shared" ca="1" si="1544"/>
        <v>-500000</v>
      </c>
      <c r="AJ1009" s="53">
        <f t="shared" ca="1" si="1544"/>
        <v>-500000</v>
      </c>
      <c r="AK1009" s="53">
        <f t="shared" ca="1" si="1544"/>
        <v>-500000</v>
      </c>
      <c r="AL1009" s="53">
        <f t="shared" ca="1" si="1544"/>
        <v>-500000</v>
      </c>
      <c r="AM1009" s="53">
        <f t="shared" ca="1" si="1544"/>
        <v>-500000</v>
      </c>
      <c r="AN1009" s="53">
        <f t="shared" ca="1" si="1544"/>
        <v>-500000</v>
      </c>
      <c r="AO1009" s="53">
        <f t="shared" ca="1" si="1544"/>
        <v>-500000</v>
      </c>
      <c r="AP1009" s="53">
        <f t="shared" ca="1" si="1544"/>
        <v>-500000</v>
      </c>
      <c r="AQ1009" s="53">
        <f t="shared" ca="1" si="1544"/>
        <v>-500000</v>
      </c>
      <c r="AR1009" s="53">
        <f t="shared" ca="1" si="1544"/>
        <v>-500000</v>
      </c>
      <c r="AS1009" s="53">
        <f t="shared" ca="1" si="1544"/>
        <v>-500000</v>
      </c>
      <c r="AT1009" s="53">
        <f t="shared" ca="1" si="1544"/>
        <v>-500000</v>
      </c>
      <c r="AU1009" s="53">
        <f t="shared" ca="1" si="1544"/>
        <v>-500000</v>
      </c>
      <c r="AV1009" s="53">
        <f t="shared" ca="1" si="1544"/>
        <v>-500000</v>
      </c>
      <c r="AW1009" s="53">
        <f t="shared" ca="1" si="1544"/>
        <v>-500000</v>
      </c>
      <c r="AX1009" s="53">
        <f t="shared" ca="1" si="1544"/>
        <v>-500000</v>
      </c>
      <c r="AY1009" s="53">
        <f t="shared" ca="1" si="1544"/>
        <v>-500000</v>
      </c>
      <c r="AZ1009" s="53">
        <f t="shared" ca="1" si="1544"/>
        <v>-500000</v>
      </c>
      <c r="BA1009" s="53">
        <f t="shared" ca="1" si="1544"/>
        <v>-500000</v>
      </c>
      <c r="BB1009" s="53">
        <f t="shared" ca="1" si="1544"/>
        <v>-500000</v>
      </c>
      <c r="BC1009" s="53">
        <f t="shared" ca="1" si="1544"/>
        <v>-500000</v>
      </c>
      <c r="BD1009" s="53">
        <f t="shared" ca="1" si="1544"/>
        <v>-500000</v>
      </c>
      <c r="BE1009" s="53">
        <f t="shared" ca="1" si="1544"/>
        <v>-500000</v>
      </c>
      <c r="BF1009" s="53">
        <f t="shared" ca="1" si="1544"/>
        <v>-500000</v>
      </c>
      <c r="BG1009" s="53">
        <f t="shared" ca="1" si="1544"/>
        <v>-500000</v>
      </c>
      <c r="BH1009" s="53">
        <f t="shared" ca="1" si="1544"/>
        <v>-500000</v>
      </c>
      <c r="BI1009" s="53">
        <f t="shared" ca="1" si="1544"/>
        <v>-500000</v>
      </c>
      <c r="BJ1009" s="53">
        <f t="shared" ca="1" si="1544"/>
        <v>-500000</v>
      </c>
      <c r="BK1009" s="53">
        <f t="shared" ca="1" si="1544"/>
        <v>-500000</v>
      </c>
      <c r="BL1009" s="53">
        <f t="shared" ca="1" si="1544"/>
        <v>-500000</v>
      </c>
      <c r="BM1009" s="53">
        <f t="shared" ca="1" si="1544"/>
        <v>-500000</v>
      </c>
      <c r="BN1009" s="53">
        <f t="shared" ca="1" si="1544"/>
        <v>-500000</v>
      </c>
      <c r="BO1009" s="53">
        <f t="shared" ca="1" si="1544"/>
        <v>-500000</v>
      </c>
      <c r="BP1009" s="53">
        <f t="shared" ca="1" si="1544"/>
        <v>-500000</v>
      </c>
      <c r="BQ1009" s="53">
        <f t="shared" ca="1" si="1544"/>
        <v>-500000</v>
      </c>
      <c r="BR1009" s="53">
        <f t="shared" ca="1" si="1544"/>
        <v>-500000</v>
      </c>
      <c r="BS1009" s="53">
        <f t="shared" ca="1" si="1544"/>
        <v>-500000</v>
      </c>
      <c r="BT1009" s="53">
        <f t="shared" ca="1" si="1544"/>
        <v>-500000</v>
      </c>
      <c r="BU1009" s="53">
        <f t="shared" ca="1" si="1544"/>
        <v>-500000</v>
      </c>
      <c r="BV1009" s="53">
        <f t="shared" ca="1" si="1544"/>
        <v>-500000</v>
      </c>
      <c r="BW1009" s="53">
        <f t="shared" ca="1" si="1544"/>
        <v>-500000</v>
      </c>
      <c r="BX1009" s="53">
        <f t="shared" ca="1" si="1544"/>
        <v>-500000</v>
      </c>
      <c r="BY1009" s="53">
        <f t="shared" ca="1" si="1544"/>
        <v>-500000</v>
      </c>
      <c r="BZ1009" s="53">
        <f t="shared" ca="1" si="1544"/>
        <v>-500000</v>
      </c>
      <c r="CA1009" s="53">
        <f t="shared" ca="1" si="1544"/>
        <v>-500000</v>
      </c>
      <c r="CB1009" s="53">
        <f t="shared" ca="1" si="1544"/>
        <v>-500000</v>
      </c>
      <c r="CC1009" s="53">
        <f t="shared" ca="1" si="1544"/>
        <v>-500000</v>
      </c>
      <c r="CD1009" s="53">
        <f t="shared" ref="CD1009:DL1009" ca="1" si="1545">-CD1002</f>
        <v>-500000</v>
      </c>
      <c r="CE1009" s="53">
        <f t="shared" ca="1" si="1545"/>
        <v>-500000</v>
      </c>
      <c r="CF1009" s="53">
        <f t="shared" ca="1" si="1545"/>
        <v>-500000</v>
      </c>
      <c r="CG1009" s="53">
        <f t="shared" ca="1" si="1545"/>
        <v>-500000</v>
      </c>
      <c r="CH1009" s="53">
        <f t="shared" ca="1" si="1545"/>
        <v>-500000</v>
      </c>
      <c r="CI1009" s="53">
        <f t="shared" ca="1" si="1545"/>
        <v>-500000</v>
      </c>
      <c r="CJ1009" s="53">
        <f t="shared" ca="1" si="1545"/>
        <v>-500000</v>
      </c>
      <c r="CK1009" s="53">
        <f t="shared" ca="1" si="1545"/>
        <v>-500000</v>
      </c>
      <c r="CL1009" s="53">
        <f t="shared" ca="1" si="1545"/>
        <v>-500000</v>
      </c>
      <c r="CM1009" s="53" t="e">
        <f t="shared" ca="1" si="1545"/>
        <v>#REF!</v>
      </c>
      <c r="CN1009" s="53" t="e">
        <f t="shared" ca="1" si="1545"/>
        <v>#REF!</v>
      </c>
      <c r="CO1009" s="53">
        <f t="shared" ca="1" si="1545"/>
        <v>0</v>
      </c>
      <c r="CP1009" s="53">
        <f t="shared" ca="1" si="1545"/>
        <v>0</v>
      </c>
      <c r="CQ1009" s="53">
        <f t="shared" ca="1" si="1545"/>
        <v>0</v>
      </c>
      <c r="CR1009" s="53">
        <f t="shared" ca="1" si="1545"/>
        <v>0</v>
      </c>
      <c r="CS1009" s="53">
        <f t="shared" ca="1" si="1545"/>
        <v>0</v>
      </c>
      <c r="CT1009" s="53">
        <f t="shared" ca="1" si="1545"/>
        <v>0</v>
      </c>
      <c r="CU1009" s="53">
        <f t="shared" ca="1" si="1545"/>
        <v>0</v>
      </c>
      <c r="CV1009" s="53">
        <f t="shared" ca="1" si="1545"/>
        <v>0</v>
      </c>
      <c r="CW1009" s="53">
        <f t="shared" ca="1" si="1545"/>
        <v>0</v>
      </c>
      <c r="CX1009" s="53">
        <f t="shared" ca="1" si="1545"/>
        <v>0</v>
      </c>
      <c r="CY1009" s="53">
        <f t="shared" ca="1" si="1545"/>
        <v>0</v>
      </c>
      <c r="CZ1009" s="53">
        <f t="shared" ca="1" si="1545"/>
        <v>0</v>
      </c>
      <c r="DA1009" s="53">
        <f t="shared" ca="1" si="1545"/>
        <v>0</v>
      </c>
      <c r="DB1009" s="53">
        <f t="shared" ca="1" si="1545"/>
        <v>0</v>
      </c>
      <c r="DC1009" s="53">
        <f t="shared" ca="1" si="1545"/>
        <v>0</v>
      </c>
      <c r="DD1009" s="53">
        <f t="shared" ca="1" si="1545"/>
        <v>0</v>
      </c>
      <c r="DE1009" s="53">
        <f t="shared" ca="1" si="1545"/>
        <v>0</v>
      </c>
      <c r="DF1009" s="53">
        <f t="shared" ca="1" si="1545"/>
        <v>0</v>
      </c>
      <c r="DG1009" s="53">
        <f t="shared" ca="1" si="1545"/>
        <v>0</v>
      </c>
      <c r="DH1009" s="53">
        <f t="shared" ca="1" si="1545"/>
        <v>0</v>
      </c>
      <c r="DI1009" s="53">
        <f t="shared" ca="1" si="1545"/>
        <v>0</v>
      </c>
      <c r="DJ1009" s="53">
        <f t="shared" ca="1" si="1545"/>
        <v>0</v>
      </c>
      <c r="DK1009" s="53">
        <f t="shared" ca="1" si="1545"/>
        <v>0</v>
      </c>
      <c r="DL1009" s="53">
        <f t="shared" ca="1" si="1545"/>
        <v>0</v>
      </c>
    </row>
    <row r="1010" spans="1:116" x14ac:dyDescent="0.4">
      <c r="A1010" s="98"/>
      <c r="B1010" t="str">
        <f t="shared" si="1441"/>
        <v>1010 LTERMY-PV</v>
      </c>
      <c r="C1010" t="s">
        <v>235</v>
      </c>
      <c r="D1010" t="s">
        <v>860</v>
      </c>
      <c r="E1010" t="str">
        <f t="shared" si="1440"/>
        <v>1010 LTERMY-PV</v>
      </c>
      <c r="G1010" s="158" t="str">
        <f>"Loans repaid- "&amp;SUBSTITUTE(G992,":","")</f>
        <v>Loans repaid- Rolling fixed term loan - multiple borrowings w/ annual control</v>
      </c>
      <c r="J1010" s="93"/>
      <c r="K1010" s="53">
        <f ca="1">-K1003</f>
        <v>4501000</v>
      </c>
      <c r="L1010" s="53">
        <f t="shared" ref="L1010:P1010" ca="1" si="1546">-L1003</f>
        <v>6000000</v>
      </c>
      <c r="M1010" s="53">
        <f t="shared" ca="1" si="1546"/>
        <v>6000000</v>
      </c>
      <c r="N1010" s="53">
        <f t="shared" ca="1" si="1546"/>
        <v>6000000</v>
      </c>
      <c r="O1010" s="53">
        <f t="shared" ca="1" si="1546"/>
        <v>6000000</v>
      </c>
      <c r="P1010" s="53">
        <f t="shared" ca="1" si="1546"/>
        <v>6000000</v>
      </c>
      <c r="Q1010" s="53"/>
      <c r="R1010" s="53">
        <f t="shared" ref="R1010:CC1010" si="1547">-R1003</f>
        <v>0</v>
      </c>
      <c r="S1010" s="53">
        <f t="shared" ca="1" si="1547"/>
        <v>0</v>
      </c>
      <c r="T1010" s="53">
        <f t="shared" ca="1" si="1547"/>
        <v>0</v>
      </c>
      <c r="U1010" s="53">
        <f t="shared" ca="1" si="1547"/>
        <v>1000</v>
      </c>
      <c r="V1010" s="53">
        <f t="shared" ca="1" si="1547"/>
        <v>500000</v>
      </c>
      <c r="W1010" s="53">
        <f t="shared" ca="1" si="1547"/>
        <v>500000</v>
      </c>
      <c r="X1010" s="53">
        <f t="shared" ca="1" si="1547"/>
        <v>500000</v>
      </c>
      <c r="Y1010" s="53">
        <f t="shared" ca="1" si="1547"/>
        <v>500000</v>
      </c>
      <c r="Z1010" s="53">
        <f t="shared" ca="1" si="1547"/>
        <v>500000</v>
      </c>
      <c r="AA1010" s="53">
        <f t="shared" ca="1" si="1547"/>
        <v>500000</v>
      </c>
      <c r="AB1010" s="53">
        <f t="shared" ca="1" si="1547"/>
        <v>500000</v>
      </c>
      <c r="AC1010" s="53">
        <f t="shared" ca="1" si="1547"/>
        <v>500000</v>
      </c>
      <c r="AD1010" s="53">
        <f t="shared" ca="1" si="1547"/>
        <v>500000</v>
      </c>
      <c r="AE1010" s="53">
        <f t="shared" ca="1" si="1547"/>
        <v>500000</v>
      </c>
      <c r="AF1010" s="53">
        <f t="shared" ca="1" si="1547"/>
        <v>500000</v>
      </c>
      <c r="AG1010" s="53">
        <f t="shared" ca="1" si="1547"/>
        <v>500000</v>
      </c>
      <c r="AH1010" s="53">
        <f t="shared" ca="1" si="1547"/>
        <v>500000</v>
      </c>
      <c r="AI1010" s="53">
        <f t="shared" ca="1" si="1547"/>
        <v>500000</v>
      </c>
      <c r="AJ1010" s="53">
        <f t="shared" ca="1" si="1547"/>
        <v>500000</v>
      </c>
      <c r="AK1010" s="53">
        <f t="shared" ca="1" si="1547"/>
        <v>500000</v>
      </c>
      <c r="AL1010" s="53">
        <f t="shared" ca="1" si="1547"/>
        <v>500000</v>
      </c>
      <c r="AM1010" s="53">
        <f t="shared" ca="1" si="1547"/>
        <v>500000</v>
      </c>
      <c r="AN1010" s="53">
        <f t="shared" ca="1" si="1547"/>
        <v>500000</v>
      </c>
      <c r="AO1010" s="53">
        <f t="shared" ca="1" si="1547"/>
        <v>500000</v>
      </c>
      <c r="AP1010" s="53">
        <f t="shared" ca="1" si="1547"/>
        <v>500000</v>
      </c>
      <c r="AQ1010" s="53">
        <f t="shared" ca="1" si="1547"/>
        <v>500000</v>
      </c>
      <c r="AR1010" s="53">
        <f t="shared" ca="1" si="1547"/>
        <v>500000</v>
      </c>
      <c r="AS1010" s="53">
        <f t="shared" ca="1" si="1547"/>
        <v>500000</v>
      </c>
      <c r="AT1010" s="53">
        <f t="shared" ca="1" si="1547"/>
        <v>500000</v>
      </c>
      <c r="AU1010" s="53">
        <f t="shared" ca="1" si="1547"/>
        <v>500000</v>
      </c>
      <c r="AV1010" s="53">
        <f t="shared" ca="1" si="1547"/>
        <v>500000</v>
      </c>
      <c r="AW1010" s="53">
        <f t="shared" ca="1" si="1547"/>
        <v>500000</v>
      </c>
      <c r="AX1010" s="53">
        <f t="shared" ca="1" si="1547"/>
        <v>500000</v>
      </c>
      <c r="AY1010" s="53">
        <f t="shared" ca="1" si="1547"/>
        <v>500000</v>
      </c>
      <c r="AZ1010" s="53">
        <f t="shared" ca="1" si="1547"/>
        <v>500000</v>
      </c>
      <c r="BA1010" s="53">
        <f t="shared" ca="1" si="1547"/>
        <v>500000</v>
      </c>
      <c r="BB1010" s="53">
        <f t="shared" ca="1" si="1547"/>
        <v>500000</v>
      </c>
      <c r="BC1010" s="53">
        <f t="shared" ca="1" si="1547"/>
        <v>500000</v>
      </c>
      <c r="BD1010" s="53">
        <f t="shared" ca="1" si="1547"/>
        <v>500000</v>
      </c>
      <c r="BE1010" s="53">
        <f t="shared" ca="1" si="1547"/>
        <v>500000</v>
      </c>
      <c r="BF1010" s="53">
        <f t="shared" ca="1" si="1547"/>
        <v>500000</v>
      </c>
      <c r="BG1010" s="53">
        <f t="shared" ca="1" si="1547"/>
        <v>500000</v>
      </c>
      <c r="BH1010" s="53">
        <f t="shared" ca="1" si="1547"/>
        <v>500000</v>
      </c>
      <c r="BI1010" s="53">
        <f t="shared" ca="1" si="1547"/>
        <v>500000</v>
      </c>
      <c r="BJ1010" s="53">
        <f t="shared" ca="1" si="1547"/>
        <v>500000</v>
      </c>
      <c r="BK1010" s="53">
        <f t="shared" ca="1" si="1547"/>
        <v>500000</v>
      </c>
      <c r="BL1010" s="53">
        <f t="shared" ca="1" si="1547"/>
        <v>500000</v>
      </c>
      <c r="BM1010" s="53">
        <f t="shared" ca="1" si="1547"/>
        <v>500000</v>
      </c>
      <c r="BN1010" s="53">
        <f t="shared" ca="1" si="1547"/>
        <v>500000</v>
      </c>
      <c r="BO1010" s="53">
        <f t="shared" ca="1" si="1547"/>
        <v>500000</v>
      </c>
      <c r="BP1010" s="53">
        <f t="shared" ca="1" si="1547"/>
        <v>500000</v>
      </c>
      <c r="BQ1010" s="53">
        <f t="shared" ca="1" si="1547"/>
        <v>500000</v>
      </c>
      <c r="BR1010" s="53">
        <f t="shared" ca="1" si="1547"/>
        <v>500000</v>
      </c>
      <c r="BS1010" s="53">
        <f t="shared" ca="1" si="1547"/>
        <v>500000</v>
      </c>
      <c r="BT1010" s="53">
        <f t="shared" ca="1" si="1547"/>
        <v>500000</v>
      </c>
      <c r="BU1010" s="53">
        <f t="shared" ca="1" si="1547"/>
        <v>500000</v>
      </c>
      <c r="BV1010" s="53">
        <f t="shared" ca="1" si="1547"/>
        <v>500000</v>
      </c>
      <c r="BW1010" s="53">
        <f t="shared" ca="1" si="1547"/>
        <v>500000</v>
      </c>
      <c r="BX1010" s="53">
        <f t="shared" ca="1" si="1547"/>
        <v>500000</v>
      </c>
      <c r="BY1010" s="53">
        <f t="shared" ca="1" si="1547"/>
        <v>500000</v>
      </c>
      <c r="BZ1010" s="53">
        <f t="shared" ca="1" si="1547"/>
        <v>500000</v>
      </c>
      <c r="CA1010" s="53">
        <f t="shared" ca="1" si="1547"/>
        <v>500000</v>
      </c>
      <c r="CB1010" s="53">
        <f t="shared" ca="1" si="1547"/>
        <v>500000</v>
      </c>
      <c r="CC1010" s="53">
        <f t="shared" ca="1" si="1547"/>
        <v>500000</v>
      </c>
      <c r="CD1010" s="53">
        <f t="shared" ref="CD1010:DL1010" ca="1" si="1548">-CD1003</f>
        <v>500000</v>
      </c>
      <c r="CE1010" s="53">
        <f t="shared" ca="1" si="1548"/>
        <v>500000</v>
      </c>
      <c r="CF1010" s="53">
        <f t="shared" ca="1" si="1548"/>
        <v>500000</v>
      </c>
      <c r="CG1010" s="53">
        <f t="shared" ca="1" si="1548"/>
        <v>500000</v>
      </c>
      <c r="CH1010" s="53">
        <f t="shared" ca="1" si="1548"/>
        <v>500000</v>
      </c>
      <c r="CI1010" s="53">
        <f t="shared" ca="1" si="1548"/>
        <v>500000</v>
      </c>
      <c r="CJ1010" s="53">
        <f t="shared" ca="1" si="1548"/>
        <v>500000</v>
      </c>
      <c r="CK1010" s="53">
        <f t="shared" ca="1" si="1548"/>
        <v>500000</v>
      </c>
      <c r="CL1010" s="53">
        <f t="shared" ca="1" si="1548"/>
        <v>500000</v>
      </c>
      <c r="CM1010" s="53">
        <f t="shared" si="1548"/>
        <v>0</v>
      </c>
      <c r="CN1010" s="53">
        <f t="shared" si="1548"/>
        <v>0</v>
      </c>
      <c r="CO1010" s="53">
        <f t="shared" ca="1" si="1548"/>
        <v>500000</v>
      </c>
      <c r="CP1010" s="53" t="e">
        <f t="shared" ca="1" si="1548"/>
        <v>#REF!</v>
      </c>
      <c r="CQ1010" s="53" t="e">
        <f t="shared" ca="1" si="1548"/>
        <v>#REF!</v>
      </c>
      <c r="CR1010" s="53">
        <f t="shared" ca="1" si="1548"/>
        <v>0</v>
      </c>
      <c r="CS1010" s="53">
        <f t="shared" ca="1" si="1548"/>
        <v>0</v>
      </c>
      <c r="CT1010" s="53">
        <f t="shared" ca="1" si="1548"/>
        <v>0</v>
      </c>
      <c r="CU1010" s="53">
        <f t="shared" ca="1" si="1548"/>
        <v>0</v>
      </c>
      <c r="CV1010" s="53">
        <f t="shared" ca="1" si="1548"/>
        <v>0</v>
      </c>
      <c r="CW1010" s="53">
        <f t="shared" ca="1" si="1548"/>
        <v>0</v>
      </c>
      <c r="CX1010" s="53">
        <f t="shared" ca="1" si="1548"/>
        <v>0</v>
      </c>
      <c r="CY1010" s="53">
        <f t="shared" ca="1" si="1548"/>
        <v>0</v>
      </c>
      <c r="CZ1010" s="53">
        <f t="shared" ca="1" si="1548"/>
        <v>0</v>
      </c>
      <c r="DA1010" s="53">
        <f t="shared" ca="1" si="1548"/>
        <v>0</v>
      </c>
      <c r="DB1010" s="53">
        <f t="shared" ca="1" si="1548"/>
        <v>0</v>
      </c>
      <c r="DC1010" s="53">
        <f t="shared" ca="1" si="1548"/>
        <v>0</v>
      </c>
      <c r="DD1010" s="53">
        <f t="shared" ca="1" si="1548"/>
        <v>0</v>
      </c>
      <c r="DE1010" s="53">
        <f t="shared" ca="1" si="1548"/>
        <v>0</v>
      </c>
      <c r="DF1010" s="53">
        <f t="shared" ca="1" si="1548"/>
        <v>0</v>
      </c>
      <c r="DG1010" s="53">
        <f t="shared" ca="1" si="1548"/>
        <v>0</v>
      </c>
      <c r="DH1010" s="53">
        <f t="shared" ca="1" si="1548"/>
        <v>0</v>
      </c>
      <c r="DI1010" s="53">
        <f t="shared" ca="1" si="1548"/>
        <v>0</v>
      </c>
      <c r="DJ1010" s="53">
        <f t="shared" ca="1" si="1548"/>
        <v>0</v>
      </c>
      <c r="DK1010" s="53">
        <f t="shared" ca="1" si="1548"/>
        <v>0</v>
      </c>
      <c r="DL1010" s="53">
        <f t="shared" ca="1" si="1548"/>
        <v>0</v>
      </c>
    </row>
    <row r="1011" spans="1:116" x14ac:dyDescent="0.4">
      <c r="A1011" s="98"/>
      <c r="B1011" t="str">
        <f t="shared" si="1441"/>
        <v>1011 LTERMY-PV</v>
      </c>
      <c r="D1011" t="s">
        <v>860</v>
      </c>
      <c r="E1011" t="str">
        <f t="shared" si="1440"/>
        <v>1011 LTERMY-PV</v>
      </c>
      <c r="G1011" s="158"/>
      <c r="J1011" s="93"/>
      <c r="K1011" s="28"/>
      <c r="L1011" s="28"/>
      <c r="M1011" s="28"/>
      <c r="N1011" s="28"/>
      <c r="O1011" s="28"/>
      <c r="P1011" s="28"/>
      <c r="R1011" s="27"/>
      <c r="S1011" s="93"/>
      <c r="T1011" s="93"/>
      <c r="U1011" s="93"/>
      <c r="V1011" s="93"/>
      <c r="W1011" s="93"/>
      <c r="X1011" s="93"/>
      <c r="Y1011" s="93"/>
      <c r="Z1011" s="93"/>
      <c r="AA1011" s="93"/>
      <c r="AB1011" s="93"/>
      <c r="AC1011" s="93"/>
      <c r="AD1011" s="93"/>
      <c r="AE1011" s="93"/>
      <c r="AF1011" s="93"/>
      <c r="AG1011" s="93"/>
      <c r="AH1011" s="93"/>
      <c r="AI1011" s="93"/>
      <c r="AJ1011" s="93"/>
      <c r="AK1011" s="93"/>
      <c r="AL1011" s="93"/>
      <c r="AM1011" s="93"/>
      <c r="AN1011" s="93"/>
      <c r="AO1011" s="93"/>
      <c r="AP1011" s="93"/>
      <c r="AQ1011" s="93"/>
      <c r="AR1011" s="93"/>
      <c r="AS1011" s="93"/>
      <c r="AT1011" s="93"/>
      <c r="AU1011" s="93"/>
      <c r="AV1011" s="93"/>
      <c r="AW1011" s="93"/>
      <c r="AX1011" s="93"/>
      <c r="AY1011" s="93"/>
      <c r="AZ1011" s="93"/>
      <c r="BA1011" s="93"/>
      <c r="BB1011" s="93"/>
      <c r="BC1011" s="93"/>
      <c r="BD1011" s="93"/>
      <c r="BE1011" s="93"/>
      <c r="BF1011" s="93"/>
      <c r="BG1011" s="93"/>
      <c r="BH1011" s="93"/>
      <c r="BI1011" s="93"/>
      <c r="BJ1011" s="93"/>
      <c r="BK1011" s="93"/>
      <c r="BL1011" s="93"/>
      <c r="BM1011" s="93"/>
      <c r="BN1011" s="93"/>
      <c r="BO1011" s="93"/>
      <c r="BP1011" s="93"/>
      <c r="BQ1011" s="93"/>
      <c r="BR1011" s="93"/>
      <c r="BS1011" s="93"/>
      <c r="BT1011" s="93"/>
      <c r="BU1011" s="93"/>
      <c r="BV1011" s="93"/>
      <c r="BW1011" s="93"/>
      <c r="BX1011" s="93"/>
      <c r="BY1011" s="93"/>
      <c r="BZ1011" s="93"/>
      <c r="CA1011" s="93"/>
      <c r="CB1011" s="93"/>
      <c r="CC1011" s="93"/>
      <c r="CD1011" s="93"/>
      <c r="CE1011" s="93"/>
      <c r="CF1011" s="93"/>
      <c r="CG1011" s="93"/>
      <c r="CH1011" s="93"/>
      <c r="CI1011" s="93"/>
      <c r="CJ1011" s="93"/>
      <c r="CK1011" s="93"/>
      <c r="CL1011" s="93"/>
      <c r="CM1011" s="93"/>
      <c r="CN1011" s="93"/>
      <c r="CO1011" s="93"/>
      <c r="CP1011" s="93"/>
      <c r="CQ1011" s="93"/>
      <c r="CR1011" s="93"/>
      <c r="CS1011" s="93"/>
      <c r="CT1011" s="93"/>
      <c r="CU1011" s="93"/>
      <c r="CV1011" s="93"/>
      <c r="CW1011" s="93"/>
      <c r="CX1011" s="93"/>
      <c r="CY1011" s="93"/>
      <c r="CZ1011" s="93"/>
      <c r="DA1011" s="93"/>
      <c r="DB1011" s="93"/>
      <c r="DC1011" s="93"/>
      <c r="DD1011" s="93"/>
      <c r="DE1011" s="93"/>
      <c r="DF1011" s="93"/>
      <c r="DG1011" s="93"/>
      <c r="DH1011" s="93"/>
      <c r="DI1011" s="93"/>
      <c r="DJ1011" s="93"/>
      <c r="DK1011" s="93"/>
      <c r="DL1011" s="93"/>
    </row>
    <row r="1012" spans="1:116" x14ac:dyDescent="0.4">
      <c r="B1012" t="s">
        <v>332</v>
      </c>
      <c r="D1012" t="s">
        <v>860</v>
      </c>
      <c r="E1012" s="8" t="str">
        <f t="shared" si="1440"/>
        <v>1012 LTERMY-PV</v>
      </c>
      <c r="G1012" s="136" t="str">
        <f>G984</f>
        <v>(Primary label)</v>
      </c>
      <c r="H1012" s="27"/>
      <c r="I1012" s="78"/>
      <c r="J1012" s="78"/>
      <c r="K1012" s="33"/>
      <c r="L1012" s="33"/>
      <c r="M1012" s="33"/>
      <c r="N1012" s="33"/>
      <c r="O1012" s="33"/>
      <c r="P1012" s="33"/>
      <c r="R1012" s="33"/>
      <c r="S1012" s="77"/>
      <c r="T1012" s="77"/>
      <c r="U1012" s="77"/>
      <c r="V1012" s="77"/>
      <c r="W1012" s="77"/>
      <c r="X1012" s="77"/>
      <c r="Y1012" s="77"/>
      <c r="Z1012" s="77"/>
      <c r="AA1012" s="77"/>
      <c r="AB1012" s="77"/>
      <c r="AC1012" s="77"/>
      <c r="AD1012" s="77"/>
      <c r="AE1012" s="77"/>
      <c r="AF1012" s="77"/>
      <c r="AG1012" s="77"/>
      <c r="AH1012" s="77"/>
      <c r="AI1012" s="77"/>
      <c r="AJ1012" s="77"/>
      <c r="AK1012" s="77"/>
      <c r="AL1012" s="77"/>
      <c r="AM1012" s="77"/>
      <c r="AN1012" s="77"/>
      <c r="AO1012" s="77"/>
      <c r="AP1012" s="77"/>
      <c r="AQ1012" s="77"/>
      <c r="AR1012" s="77"/>
      <c r="AS1012" s="77"/>
      <c r="AT1012" s="77"/>
      <c r="AU1012" s="77"/>
      <c r="AV1012" s="77"/>
      <c r="AW1012" s="77"/>
      <c r="AX1012" s="77"/>
      <c r="AY1012" s="77"/>
      <c r="AZ1012" s="77"/>
      <c r="BA1012" s="77"/>
      <c r="BB1012" s="77"/>
      <c r="BC1012" s="77"/>
      <c r="BD1012" s="77"/>
      <c r="BE1012" s="77"/>
      <c r="BF1012" s="77"/>
      <c r="BG1012" s="77"/>
      <c r="BH1012" s="77"/>
      <c r="BI1012" s="77"/>
      <c r="BJ1012" s="77"/>
      <c r="BK1012" s="77"/>
      <c r="BL1012" s="77"/>
      <c r="BM1012" s="77"/>
      <c r="BN1012" s="77"/>
      <c r="BO1012" s="77"/>
      <c r="BP1012" s="77"/>
      <c r="BQ1012" s="77"/>
      <c r="BR1012" s="77"/>
      <c r="BS1012" s="77"/>
      <c r="BT1012" s="77"/>
      <c r="BU1012" s="77"/>
      <c r="BV1012" s="77"/>
      <c r="BW1012" s="77"/>
      <c r="BX1012" s="77"/>
      <c r="BY1012" s="77"/>
      <c r="BZ1012" s="77"/>
      <c r="CA1012" s="77"/>
      <c r="CB1012" s="77"/>
      <c r="CC1012" s="77"/>
      <c r="CD1012" s="77"/>
      <c r="CE1012" s="77"/>
      <c r="CF1012" s="77"/>
      <c r="CG1012" s="77"/>
      <c r="CH1012" s="77"/>
      <c r="CI1012" s="77"/>
      <c r="CJ1012" s="77"/>
      <c r="CK1012" s="77"/>
      <c r="CL1012" s="77"/>
      <c r="CM1012" s="77"/>
      <c r="CN1012" s="77"/>
      <c r="CO1012" s="77"/>
      <c r="CP1012" s="77"/>
      <c r="CQ1012" s="77"/>
      <c r="CR1012" s="77"/>
      <c r="CS1012" s="77"/>
      <c r="CT1012" s="77"/>
      <c r="CU1012" s="77"/>
      <c r="CV1012" s="77"/>
      <c r="CW1012" s="77"/>
      <c r="CX1012" s="77"/>
      <c r="CY1012" s="77"/>
      <c r="CZ1012" s="77"/>
      <c r="DA1012" s="77"/>
      <c r="DB1012" s="77"/>
      <c r="DC1012" s="77"/>
      <c r="DD1012" s="77"/>
      <c r="DE1012" s="77"/>
      <c r="DF1012" s="77"/>
      <c r="DG1012" s="77"/>
      <c r="DH1012" s="77"/>
      <c r="DI1012" s="77"/>
      <c r="DJ1012" s="77"/>
      <c r="DK1012" s="77"/>
      <c r="DL1012" s="77"/>
    </row>
    <row r="1013" spans="1:116" x14ac:dyDescent="0.4">
      <c r="B1013" t="s">
        <v>332</v>
      </c>
      <c r="D1013" t="s">
        <v>860</v>
      </c>
      <c r="E1013" s="8" t="str">
        <f t="shared" si="1440"/>
        <v>1013 LTERMY-PV</v>
      </c>
      <c r="G1013" s="136" t="str">
        <f>G985</f>
        <v>primary unit</v>
      </c>
      <c r="H1013" s="27"/>
      <c r="I1013" s="78"/>
      <c r="J1013" s="78"/>
      <c r="K1013" s="33"/>
      <c r="L1013" s="33"/>
      <c r="M1013" s="33"/>
      <c r="N1013" s="33"/>
      <c r="O1013" s="33"/>
      <c r="P1013" s="33"/>
      <c r="R1013" s="33"/>
      <c r="S1013" s="77"/>
      <c r="T1013" s="77"/>
      <c r="U1013" s="77"/>
      <c r="V1013" s="77"/>
      <c r="W1013" s="77"/>
      <c r="X1013" s="77"/>
      <c r="Y1013" s="77"/>
      <c r="Z1013" s="77"/>
      <c r="AA1013" s="77"/>
      <c r="AB1013" s="77"/>
      <c r="AC1013" s="77"/>
      <c r="AD1013" s="77"/>
      <c r="AE1013" s="77"/>
      <c r="AF1013" s="77"/>
      <c r="AG1013" s="77"/>
      <c r="AH1013" s="77"/>
      <c r="AI1013" s="77"/>
      <c r="AJ1013" s="77"/>
      <c r="AK1013" s="77"/>
      <c r="AL1013" s="77"/>
      <c r="AM1013" s="77"/>
      <c r="AN1013" s="77"/>
      <c r="AO1013" s="77"/>
      <c r="AP1013" s="77"/>
      <c r="AQ1013" s="77"/>
      <c r="AR1013" s="77"/>
      <c r="AS1013" s="77"/>
      <c r="AT1013" s="77"/>
      <c r="AU1013" s="77"/>
      <c r="AV1013" s="77"/>
      <c r="AW1013" s="77"/>
      <c r="AX1013" s="77"/>
      <c r="AY1013" s="77"/>
      <c r="AZ1013" s="77"/>
      <c r="BA1013" s="77"/>
      <c r="BB1013" s="77"/>
      <c r="BC1013" s="77"/>
      <c r="BD1013" s="77"/>
      <c r="BE1013" s="77"/>
      <c r="BF1013" s="77"/>
      <c r="BG1013" s="77"/>
      <c r="BH1013" s="77"/>
      <c r="BI1013" s="77"/>
      <c r="BJ1013" s="77"/>
      <c r="BK1013" s="77"/>
      <c r="BL1013" s="77"/>
      <c r="BM1013" s="77"/>
      <c r="BN1013" s="77"/>
      <c r="BO1013" s="77"/>
      <c r="BP1013" s="77"/>
      <c r="BQ1013" s="77"/>
      <c r="BR1013" s="77"/>
      <c r="BS1013" s="77"/>
      <c r="BT1013" s="77"/>
      <c r="BU1013" s="77"/>
      <c r="BV1013" s="77"/>
      <c r="BW1013" s="77"/>
      <c r="BX1013" s="77"/>
      <c r="BY1013" s="77"/>
      <c r="BZ1013" s="77"/>
      <c r="CA1013" s="77"/>
      <c r="CB1013" s="77"/>
      <c r="CC1013" s="77"/>
      <c r="CD1013" s="77"/>
      <c r="CE1013" s="77"/>
      <c r="CF1013" s="77"/>
      <c r="CG1013" s="77"/>
      <c r="CH1013" s="77"/>
      <c r="CI1013" s="77"/>
      <c r="CJ1013" s="77"/>
      <c r="CK1013" s="77"/>
      <c r="CL1013" s="77"/>
      <c r="CM1013" s="77"/>
      <c r="CN1013" s="77"/>
      <c r="CO1013" s="77"/>
      <c r="CP1013" s="77"/>
      <c r="CQ1013" s="77"/>
      <c r="CR1013" s="77"/>
      <c r="CS1013" s="77"/>
      <c r="CT1013" s="77"/>
      <c r="CU1013" s="77"/>
      <c r="CV1013" s="77"/>
      <c r="CW1013" s="77"/>
      <c r="CX1013" s="77"/>
      <c r="CY1013" s="77"/>
      <c r="CZ1013" s="77"/>
      <c r="DA1013" s="77"/>
      <c r="DB1013" s="77"/>
      <c r="DC1013" s="77"/>
      <c r="DD1013" s="77"/>
      <c r="DE1013" s="77"/>
      <c r="DF1013" s="77"/>
      <c r="DG1013" s="77"/>
      <c r="DH1013" s="77"/>
      <c r="DI1013" s="77"/>
      <c r="DJ1013" s="77"/>
      <c r="DK1013" s="77"/>
      <c r="DL1013" s="77"/>
    </row>
    <row r="1014" spans="1:116" x14ac:dyDescent="0.4">
      <c r="B1014" t="s">
        <v>332</v>
      </c>
      <c r="D1014" t="s">
        <v>860</v>
      </c>
      <c r="E1014" s="8" t="str">
        <f t="shared" si="1440"/>
        <v>1014 LTERMY-PV</v>
      </c>
      <c r="G1014" s="191" t="str">
        <f>G986</f>
        <v>Primary revenue driver</v>
      </c>
      <c r="H1014" s="3"/>
      <c r="I1014" s="4"/>
      <c r="J1014" s="4"/>
      <c r="K1014" s="219"/>
      <c r="L1014" s="219"/>
      <c r="M1014" s="219"/>
      <c r="N1014" s="219"/>
      <c r="O1014" s="219"/>
      <c r="P1014" s="219"/>
      <c r="Q1014" s="3"/>
      <c r="R1014" s="220"/>
      <c r="S1014" s="212" t="str">
        <f>ADDRESS(ROW(S1006),COLUMN(S1006),2)</f>
        <v>S$1006</v>
      </c>
      <c r="T1014" s="212" t="str">
        <f t="shared" ref="T1014:CE1014" si="1549">ADDRESS(ROW(T1006),COLUMN(T1006),2)</f>
        <v>T$1006</v>
      </c>
      <c r="U1014" s="212" t="str">
        <f t="shared" si="1549"/>
        <v>U$1006</v>
      </c>
      <c r="V1014" s="212" t="str">
        <f t="shared" si="1549"/>
        <v>V$1006</v>
      </c>
      <c r="W1014" s="212" t="str">
        <f t="shared" si="1549"/>
        <v>W$1006</v>
      </c>
      <c r="X1014" s="212" t="str">
        <f t="shared" si="1549"/>
        <v>X$1006</v>
      </c>
      <c r="Y1014" s="212" t="str">
        <f t="shared" si="1549"/>
        <v>Y$1006</v>
      </c>
      <c r="Z1014" s="212" t="str">
        <f t="shared" si="1549"/>
        <v>Z$1006</v>
      </c>
      <c r="AA1014" s="212" t="str">
        <f t="shared" si="1549"/>
        <v>AA$1006</v>
      </c>
      <c r="AB1014" s="212" t="str">
        <f t="shared" si="1549"/>
        <v>AB$1006</v>
      </c>
      <c r="AC1014" s="212" t="str">
        <f t="shared" si="1549"/>
        <v>AC$1006</v>
      </c>
      <c r="AD1014" s="212" t="str">
        <f t="shared" si="1549"/>
        <v>AD$1006</v>
      </c>
      <c r="AE1014" s="212" t="str">
        <f t="shared" si="1549"/>
        <v>AE$1006</v>
      </c>
      <c r="AF1014" s="212" t="str">
        <f t="shared" si="1549"/>
        <v>AF$1006</v>
      </c>
      <c r="AG1014" s="212" t="str">
        <f t="shared" si="1549"/>
        <v>AG$1006</v>
      </c>
      <c r="AH1014" s="212" t="str">
        <f t="shared" si="1549"/>
        <v>AH$1006</v>
      </c>
      <c r="AI1014" s="212" t="str">
        <f t="shared" si="1549"/>
        <v>AI$1006</v>
      </c>
      <c r="AJ1014" s="212" t="str">
        <f t="shared" si="1549"/>
        <v>AJ$1006</v>
      </c>
      <c r="AK1014" s="212" t="str">
        <f t="shared" si="1549"/>
        <v>AK$1006</v>
      </c>
      <c r="AL1014" s="212" t="str">
        <f t="shared" si="1549"/>
        <v>AL$1006</v>
      </c>
      <c r="AM1014" s="212" t="str">
        <f t="shared" si="1549"/>
        <v>AM$1006</v>
      </c>
      <c r="AN1014" s="212" t="str">
        <f t="shared" si="1549"/>
        <v>AN$1006</v>
      </c>
      <c r="AO1014" s="212" t="str">
        <f t="shared" si="1549"/>
        <v>AO$1006</v>
      </c>
      <c r="AP1014" s="212" t="str">
        <f t="shared" si="1549"/>
        <v>AP$1006</v>
      </c>
      <c r="AQ1014" s="212" t="str">
        <f t="shared" si="1549"/>
        <v>AQ$1006</v>
      </c>
      <c r="AR1014" s="212" t="str">
        <f t="shared" si="1549"/>
        <v>AR$1006</v>
      </c>
      <c r="AS1014" s="212" t="str">
        <f t="shared" si="1549"/>
        <v>AS$1006</v>
      </c>
      <c r="AT1014" s="212" t="str">
        <f t="shared" si="1549"/>
        <v>AT$1006</v>
      </c>
      <c r="AU1014" s="212" t="str">
        <f t="shared" si="1549"/>
        <v>AU$1006</v>
      </c>
      <c r="AV1014" s="212" t="str">
        <f t="shared" si="1549"/>
        <v>AV$1006</v>
      </c>
      <c r="AW1014" s="212" t="str">
        <f t="shared" si="1549"/>
        <v>AW$1006</v>
      </c>
      <c r="AX1014" s="212" t="str">
        <f t="shared" si="1549"/>
        <v>AX$1006</v>
      </c>
      <c r="AY1014" s="212" t="str">
        <f t="shared" si="1549"/>
        <v>AY$1006</v>
      </c>
      <c r="AZ1014" s="212" t="str">
        <f t="shared" si="1549"/>
        <v>AZ$1006</v>
      </c>
      <c r="BA1014" s="212" t="str">
        <f t="shared" si="1549"/>
        <v>BA$1006</v>
      </c>
      <c r="BB1014" s="212" t="str">
        <f t="shared" si="1549"/>
        <v>BB$1006</v>
      </c>
      <c r="BC1014" s="212" t="str">
        <f t="shared" si="1549"/>
        <v>BC$1006</v>
      </c>
      <c r="BD1014" s="212" t="str">
        <f t="shared" si="1549"/>
        <v>BD$1006</v>
      </c>
      <c r="BE1014" s="212" t="str">
        <f t="shared" si="1549"/>
        <v>BE$1006</v>
      </c>
      <c r="BF1014" s="212" t="str">
        <f t="shared" si="1549"/>
        <v>BF$1006</v>
      </c>
      <c r="BG1014" s="212" t="str">
        <f t="shared" si="1549"/>
        <v>BG$1006</v>
      </c>
      <c r="BH1014" s="212" t="str">
        <f t="shared" si="1549"/>
        <v>BH$1006</v>
      </c>
      <c r="BI1014" s="212" t="str">
        <f t="shared" si="1549"/>
        <v>BI$1006</v>
      </c>
      <c r="BJ1014" s="212" t="str">
        <f t="shared" si="1549"/>
        <v>BJ$1006</v>
      </c>
      <c r="BK1014" s="212" t="str">
        <f t="shared" si="1549"/>
        <v>BK$1006</v>
      </c>
      <c r="BL1014" s="212" t="str">
        <f t="shared" si="1549"/>
        <v>BL$1006</v>
      </c>
      <c r="BM1014" s="212" t="str">
        <f t="shared" si="1549"/>
        <v>BM$1006</v>
      </c>
      <c r="BN1014" s="212" t="str">
        <f t="shared" si="1549"/>
        <v>BN$1006</v>
      </c>
      <c r="BO1014" s="212" t="str">
        <f t="shared" si="1549"/>
        <v>BO$1006</v>
      </c>
      <c r="BP1014" s="212" t="str">
        <f t="shared" si="1549"/>
        <v>BP$1006</v>
      </c>
      <c r="BQ1014" s="212" t="str">
        <f t="shared" si="1549"/>
        <v>BQ$1006</v>
      </c>
      <c r="BR1014" s="212" t="str">
        <f t="shared" si="1549"/>
        <v>BR$1006</v>
      </c>
      <c r="BS1014" s="212" t="str">
        <f t="shared" si="1549"/>
        <v>BS$1006</v>
      </c>
      <c r="BT1014" s="212" t="str">
        <f t="shared" si="1549"/>
        <v>BT$1006</v>
      </c>
      <c r="BU1014" s="212" t="str">
        <f t="shared" si="1549"/>
        <v>BU$1006</v>
      </c>
      <c r="BV1014" s="212" t="str">
        <f t="shared" si="1549"/>
        <v>BV$1006</v>
      </c>
      <c r="BW1014" s="212" t="str">
        <f t="shared" si="1549"/>
        <v>BW$1006</v>
      </c>
      <c r="BX1014" s="212" t="str">
        <f t="shared" si="1549"/>
        <v>BX$1006</v>
      </c>
      <c r="BY1014" s="212" t="str">
        <f t="shared" si="1549"/>
        <v>BY$1006</v>
      </c>
      <c r="BZ1014" s="212" t="str">
        <f t="shared" si="1549"/>
        <v>BZ$1006</v>
      </c>
      <c r="CA1014" s="212" t="str">
        <f t="shared" si="1549"/>
        <v>CA$1006</v>
      </c>
      <c r="CB1014" s="212" t="str">
        <f t="shared" si="1549"/>
        <v>CB$1006</v>
      </c>
      <c r="CC1014" s="212" t="str">
        <f t="shared" si="1549"/>
        <v>CC$1006</v>
      </c>
      <c r="CD1014" s="212" t="str">
        <f t="shared" si="1549"/>
        <v>CD$1006</v>
      </c>
      <c r="CE1014" s="212" t="str">
        <f t="shared" si="1549"/>
        <v>CE$1006</v>
      </c>
      <c r="CF1014" s="212" t="str">
        <f t="shared" ref="CF1014:DL1014" si="1550">ADDRESS(ROW(CF1006),COLUMN(CF1006),2)</f>
        <v>CF$1006</v>
      </c>
      <c r="CG1014" s="212" t="str">
        <f t="shared" si="1550"/>
        <v>CG$1006</v>
      </c>
      <c r="CH1014" s="212" t="str">
        <f t="shared" si="1550"/>
        <v>CH$1006</v>
      </c>
      <c r="CI1014" s="212" t="str">
        <f t="shared" si="1550"/>
        <v>CI$1006</v>
      </c>
      <c r="CJ1014" s="212" t="str">
        <f t="shared" si="1550"/>
        <v>CJ$1006</v>
      </c>
      <c r="CK1014" s="212" t="str">
        <f t="shared" si="1550"/>
        <v>CK$1006</v>
      </c>
      <c r="CL1014" s="212" t="str">
        <f t="shared" si="1550"/>
        <v>CL$1006</v>
      </c>
      <c r="CM1014" s="212" t="str">
        <f t="shared" si="1550"/>
        <v>CM$1006</v>
      </c>
      <c r="CN1014" s="212" t="str">
        <f t="shared" si="1550"/>
        <v>CN$1006</v>
      </c>
      <c r="CO1014" s="212" t="str">
        <f t="shared" si="1550"/>
        <v>CO$1006</v>
      </c>
      <c r="CP1014" s="212" t="str">
        <f t="shared" si="1550"/>
        <v>CP$1006</v>
      </c>
      <c r="CQ1014" s="212" t="str">
        <f t="shared" si="1550"/>
        <v>CQ$1006</v>
      </c>
      <c r="CR1014" s="212" t="str">
        <f t="shared" si="1550"/>
        <v>CR$1006</v>
      </c>
      <c r="CS1014" s="212" t="str">
        <f t="shared" si="1550"/>
        <v>CS$1006</v>
      </c>
      <c r="CT1014" s="212" t="str">
        <f t="shared" si="1550"/>
        <v>CT$1006</v>
      </c>
      <c r="CU1014" s="212" t="str">
        <f t="shared" si="1550"/>
        <v>CU$1006</v>
      </c>
      <c r="CV1014" s="212" t="str">
        <f t="shared" si="1550"/>
        <v>CV$1006</v>
      </c>
      <c r="CW1014" s="212" t="str">
        <f t="shared" si="1550"/>
        <v>CW$1006</v>
      </c>
      <c r="CX1014" s="212" t="str">
        <f t="shared" si="1550"/>
        <v>CX$1006</v>
      </c>
      <c r="CY1014" s="212" t="str">
        <f t="shared" si="1550"/>
        <v>CY$1006</v>
      </c>
      <c r="CZ1014" s="212" t="str">
        <f t="shared" si="1550"/>
        <v>CZ$1006</v>
      </c>
      <c r="DA1014" s="212" t="str">
        <f t="shared" si="1550"/>
        <v>DA$1006</v>
      </c>
      <c r="DB1014" s="212" t="str">
        <f t="shared" si="1550"/>
        <v>DB$1006</v>
      </c>
      <c r="DC1014" s="212" t="str">
        <f t="shared" si="1550"/>
        <v>DC$1006</v>
      </c>
      <c r="DD1014" s="212" t="str">
        <f t="shared" si="1550"/>
        <v>DD$1006</v>
      </c>
      <c r="DE1014" s="212" t="str">
        <f t="shared" si="1550"/>
        <v>DE$1006</v>
      </c>
      <c r="DF1014" s="212" t="str">
        <f t="shared" si="1550"/>
        <v>DF$1006</v>
      </c>
      <c r="DG1014" s="212" t="str">
        <f t="shared" si="1550"/>
        <v>DG$1006</v>
      </c>
      <c r="DH1014" s="212" t="str">
        <f t="shared" si="1550"/>
        <v>DH$1006</v>
      </c>
      <c r="DI1014" s="212" t="str">
        <f t="shared" si="1550"/>
        <v>DI$1006</v>
      </c>
      <c r="DJ1014" s="212" t="str">
        <f t="shared" si="1550"/>
        <v>DJ$1006</v>
      </c>
      <c r="DK1014" s="212" t="str">
        <f t="shared" si="1550"/>
        <v>DK$1006</v>
      </c>
      <c r="DL1014" s="212" t="str">
        <f t="shared" si="1550"/>
        <v>DL$1006</v>
      </c>
    </row>
    <row r="1015" spans="1:116" x14ac:dyDescent="0.4">
      <c r="B1015" t="s">
        <v>332</v>
      </c>
      <c r="D1015" t="s">
        <v>860</v>
      </c>
      <c r="E1015" s="8" t="str">
        <f t="shared" si="1440"/>
        <v>1015 LTERMY-PV</v>
      </c>
      <c r="G1015" s="136" t="str">
        <f>G987</f>
        <v>Primary volume driver</v>
      </c>
      <c r="H1015" s="12"/>
      <c r="I1015" s="60"/>
      <c r="J1015" s="60"/>
      <c r="K1015" s="15"/>
      <c r="L1015" s="15"/>
      <c r="M1015" s="15"/>
      <c r="N1015" s="15"/>
      <c r="O1015" s="15"/>
      <c r="P1015" s="15"/>
      <c r="R1015" s="15"/>
      <c r="S1015" s="179" t="str">
        <f>S987</f>
        <v>S$17</v>
      </c>
      <c r="T1015" s="179" t="str">
        <f t="shared" ref="T1015:CE1015" si="1551">T987</f>
        <v>T$17</v>
      </c>
      <c r="U1015" s="179" t="str">
        <f t="shared" si="1551"/>
        <v>U$17</v>
      </c>
      <c r="V1015" s="179" t="str">
        <f t="shared" si="1551"/>
        <v>V$17</v>
      </c>
      <c r="W1015" s="179" t="str">
        <f t="shared" si="1551"/>
        <v>W$17</v>
      </c>
      <c r="X1015" s="179" t="str">
        <f t="shared" si="1551"/>
        <v>X$17</v>
      </c>
      <c r="Y1015" s="179" t="str">
        <f t="shared" si="1551"/>
        <v>Y$17</v>
      </c>
      <c r="Z1015" s="179" t="str">
        <f t="shared" si="1551"/>
        <v>Z$17</v>
      </c>
      <c r="AA1015" s="179" t="str">
        <f t="shared" si="1551"/>
        <v>AA$17</v>
      </c>
      <c r="AB1015" s="179" t="str">
        <f t="shared" si="1551"/>
        <v>AB$17</v>
      </c>
      <c r="AC1015" s="179" t="str">
        <f t="shared" si="1551"/>
        <v>AC$17</v>
      </c>
      <c r="AD1015" s="179" t="str">
        <f t="shared" si="1551"/>
        <v>AD$17</v>
      </c>
      <c r="AE1015" s="179" t="str">
        <f t="shared" si="1551"/>
        <v>AE$17</v>
      </c>
      <c r="AF1015" s="179" t="str">
        <f t="shared" si="1551"/>
        <v>AF$17</v>
      </c>
      <c r="AG1015" s="179" t="str">
        <f t="shared" si="1551"/>
        <v>AG$17</v>
      </c>
      <c r="AH1015" s="179" t="str">
        <f t="shared" si="1551"/>
        <v>AH$17</v>
      </c>
      <c r="AI1015" s="179" t="str">
        <f t="shared" si="1551"/>
        <v>AI$17</v>
      </c>
      <c r="AJ1015" s="179" t="str">
        <f t="shared" si="1551"/>
        <v>AJ$17</v>
      </c>
      <c r="AK1015" s="179" t="str">
        <f t="shared" si="1551"/>
        <v>AK$17</v>
      </c>
      <c r="AL1015" s="179" t="str">
        <f t="shared" si="1551"/>
        <v>AL$17</v>
      </c>
      <c r="AM1015" s="179" t="str">
        <f t="shared" si="1551"/>
        <v>AM$17</v>
      </c>
      <c r="AN1015" s="179" t="str">
        <f t="shared" si="1551"/>
        <v>AN$17</v>
      </c>
      <c r="AO1015" s="179" t="str">
        <f t="shared" si="1551"/>
        <v>AO$17</v>
      </c>
      <c r="AP1015" s="179" t="str">
        <f t="shared" si="1551"/>
        <v>AP$17</v>
      </c>
      <c r="AQ1015" s="179" t="str">
        <f t="shared" si="1551"/>
        <v>AQ$17</v>
      </c>
      <c r="AR1015" s="179" t="str">
        <f t="shared" si="1551"/>
        <v>AR$17</v>
      </c>
      <c r="AS1015" s="179" t="str">
        <f t="shared" si="1551"/>
        <v>AS$17</v>
      </c>
      <c r="AT1015" s="179" t="str">
        <f t="shared" si="1551"/>
        <v>AT$17</v>
      </c>
      <c r="AU1015" s="179" t="str">
        <f t="shared" si="1551"/>
        <v>AU$17</v>
      </c>
      <c r="AV1015" s="179" t="str">
        <f t="shared" si="1551"/>
        <v>AV$17</v>
      </c>
      <c r="AW1015" s="179" t="str">
        <f t="shared" si="1551"/>
        <v>AW$17</v>
      </c>
      <c r="AX1015" s="179" t="str">
        <f t="shared" si="1551"/>
        <v>AX$17</v>
      </c>
      <c r="AY1015" s="179" t="str">
        <f t="shared" si="1551"/>
        <v>AY$17</v>
      </c>
      <c r="AZ1015" s="179" t="str">
        <f t="shared" si="1551"/>
        <v>AZ$17</v>
      </c>
      <c r="BA1015" s="179" t="str">
        <f t="shared" si="1551"/>
        <v>BA$17</v>
      </c>
      <c r="BB1015" s="179" t="str">
        <f t="shared" si="1551"/>
        <v>BB$17</v>
      </c>
      <c r="BC1015" s="179" t="str">
        <f t="shared" si="1551"/>
        <v>BC$17</v>
      </c>
      <c r="BD1015" s="179" t="str">
        <f t="shared" si="1551"/>
        <v>BD$17</v>
      </c>
      <c r="BE1015" s="179" t="str">
        <f t="shared" si="1551"/>
        <v>BE$17</v>
      </c>
      <c r="BF1015" s="179" t="str">
        <f t="shared" si="1551"/>
        <v>BF$17</v>
      </c>
      <c r="BG1015" s="179" t="str">
        <f t="shared" si="1551"/>
        <v>BG$17</v>
      </c>
      <c r="BH1015" s="179" t="str">
        <f t="shared" si="1551"/>
        <v>BH$17</v>
      </c>
      <c r="BI1015" s="179" t="str">
        <f t="shared" si="1551"/>
        <v>BI$17</v>
      </c>
      <c r="BJ1015" s="179" t="str">
        <f t="shared" si="1551"/>
        <v>BJ$17</v>
      </c>
      <c r="BK1015" s="179" t="str">
        <f t="shared" si="1551"/>
        <v>BK$17</v>
      </c>
      <c r="BL1015" s="179" t="str">
        <f t="shared" si="1551"/>
        <v>BL$17</v>
      </c>
      <c r="BM1015" s="179" t="str">
        <f t="shared" si="1551"/>
        <v>BM$17</v>
      </c>
      <c r="BN1015" s="179" t="str">
        <f t="shared" si="1551"/>
        <v>BN$17</v>
      </c>
      <c r="BO1015" s="179" t="str">
        <f t="shared" si="1551"/>
        <v>BO$17</v>
      </c>
      <c r="BP1015" s="179" t="str">
        <f t="shared" si="1551"/>
        <v>BP$17</v>
      </c>
      <c r="BQ1015" s="179" t="str">
        <f t="shared" si="1551"/>
        <v>BQ$17</v>
      </c>
      <c r="BR1015" s="179" t="str">
        <f t="shared" si="1551"/>
        <v>BR$17</v>
      </c>
      <c r="BS1015" s="179" t="str">
        <f t="shared" si="1551"/>
        <v>BS$17</v>
      </c>
      <c r="BT1015" s="179" t="str">
        <f t="shared" si="1551"/>
        <v>BT$17</v>
      </c>
      <c r="BU1015" s="179" t="str">
        <f t="shared" si="1551"/>
        <v>BU$17</v>
      </c>
      <c r="BV1015" s="179" t="str">
        <f t="shared" si="1551"/>
        <v>BV$17</v>
      </c>
      <c r="BW1015" s="179" t="str">
        <f t="shared" si="1551"/>
        <v>BW$17</v>
      </c>
      <c r="BX1015" s="179" t="str">
        <f t="shared" si="1551"/>
        <v>BX$17</v>
      </c>
      <c r="BY1015" s="179" t="str">
        <f t="shared" si="1551"/>
        <v>BY$17</v>
      </c>
      <c r="BZ1015" s="179" t="str">
        <f t="shared" si="1551"/>
        <v>BZ$17</v>
      </c>
      <c r="CA1015" s="179" t="str">
        <f t="shared" si="1551"/>
        <v>CA$17</v>
      </c>
      <c r="CB1015" s="179" t="str">
        <f t="shared" si="1551"/>
        <v>CB$17</v>
      </c>
      <c r="CC1015" s="179" t="str">
        <f t="shared" si="1551"/>
        <v>CC$17</v>
      </c>
      <c r="CD1015" s="179" t="str">
        <f t="shared" si="1551"/>
        <v>CD$17</v>
      </c>
      <c r="CE1015" s="179" t="str">
        <f t="shared" si="1551"/>
        <v>CE$17</v>
      </c>
      <c r="CF1015" s="179" t="str">
        <f t="shared" ref="CF1015:DL1015" si="1552">CF987</f>
        <v>CF$17</v>
      </c>
      <c r="CG1015" s="179" t="str">
        <f t="shared" si="1552"/>
        <v>CG$17</v>
      </c>
      <c r="CH1015" s="179" t="str">
        <f t="shared" si="1552"/>
        <v>CH$17</v>
      </c>
      <c r="CI1015" s="179" t="str">
        <f t="shared" si="1552"/>
        <v>CI$17</v>
      </c>
      <c r="CJ1015" s="179" t="str">
        <f t="shared" si="1552"/>
        <v>CJ$17</v>
      </c>
      <c r="CK1015" s="179" t="str">
        <f t="shared" si="1552"/>
        <v>CK$17</v>
      </c>
      <c r="CL1015" s="179" t="str">
        <f t="shared" si="1552"/>
        <v>CL$17</v>
      </c>
      <c r="CM1015" s="179">
        <f t="shared" si="1552"/>
        <v>0</v>
      </c>
      <c r="CN1015" s="179">
        <f t="shared" si="1552"/>
        <v>0</v>
      </c>
      <c r="CO1015" s="179" t="str">
        <f t="shared" si="1552"/>
        <v>CO$17</v>
      </c>
      <c r="CP1015" s="179" t="str">
        <f t="shared" si="1552"/>
        <v>CP$17</v>
      </c>
      <c r="CQ1015" s="179" t="str">
        <f t="shared" si="1552"/>
        <v>CQ$17</v>
      </c>
      <c r="CR1015" s="179" t="str">
        <f t="shared" si="1552"/>
        <v>CR$17</v>
      </c>
      <c r="CS1015" s="179" t="str">
        <f t="shared" si="1552"/>
        <v>CS$17</v>
      </c>
      <c r="CT1015" s="179" t="str">
        <f t="shared" si="1552"/>
        <v>CT$17</v>
      </c>
      <c r="CU1015" s="179" t="str">
        <f t="shared" si="1552"/>
        <v>CU$17</v>
      </c>
      <c r="CV1015" s="179" t="str">
        <f t="shared" si="1552"/>
        <v>CV$17</v>
      </c>
      <c r="CW1015" s="179" t="str">
        <f t="shared" si="1552"/>
        <v>CW$17</v>
      </c>
      <c r="CX1015" s="179" t="str">
        <f t="shared" si="1552"/>
        <v>CX$17</v>
      </c>
      <c r="CY1015" s="179" t="str">
        <f t="shared" si="1552"/>
        <v>CY$17</v>
      </c>
      <c r="CZ1015" s="179" t="str">
        <f t="shared" si="1552"/>
        <v>CZ$17</v>
      </c>
      <c r="DA1015" s="179" t="str">
        <f t="shared" si="1552"/>
        <v>DA$17</v>
      </c>
      <c r="DB1015" s="179" t="str">
        <f t="shared" si="1552"/>
        <v>DB$17</v>
      </c>
      <c r="DC1015" s="179" t="str">
        <f t="shared" si="1552"/>
        <v>DC$17</v>
      </c>
      <c r="DD1015" s="179" t="str">
        <f t="shared" si="1552"/>
        <v>DD$17</v>
      </c>
      <c r="DE1015" s="179" t="str">
        <f t="shared" si="1552"/>
        <v>DE$17</v>
      </c>
      <c r="DF1015" s="179" t="str">
        <f t="shared" si="1552"/>
        <v>DF$17</v>
      </c>
      <c r="DG1015" s="179" t="str">
        <f t="shared" si="1552"/>
        <v>DG$17</v>
      </c>
      <c r="DH1015" s="179" t="str">
        <f t="shared" si="1552"/>
        <v>DH$17</v>
      </c>
      <c r="DI1015" s="179" t="str">
        <f t="shared" si="1552"/>
        <v>DI$17</v>
      </c>
      <c r="DJ1015" s="179" t="str">
        <f t="shared" si="1552"/>
        <v>DJ$17</v>
      </c>
      <c r="DK1015" s="179" t="str">
        <f t="shared" si="1552"/>
        <v>DK$17</v>
      </c>
      <c r="DL1015" s="179" t="str">
        <f t="shared" si="1552"/>
        <v>DL$17</v>
      </c>
    </row>
    <row r="1016" spans="1:116" x14ac:dyDescent="0.4">
      <c r="B1016" t="s">
        <v>332</v>
      </c>
      <c r="D1016" t="s">
        <v>860</v>
      </c>
      <c r="E1016" s="8" t="str">
        <f t="shared" si="1440"/>
        <v>1016 LTERMY-PV</v>
      </c>
      <c r="G1016" s="136" t="str">
        <f>G992</f>
        <v>Rolling fixed term loan - multiple borrowings w/ annual control:</v>
      </c>
      <c r="H1016" s="12"/>
      <c r="I1016" s="60"/>
      <c r="J1016" s="60"/>
      <c r="K1016" s="15"/>
      <c r="L1016" s="15"/>
      <c r="M1016" s="15"/>
      <c r="N1016" s="15"/>
      <c r="O1016" s="15"/>
      <c r="P1016" s="15"/>
      <c r="R1016" s="15"/>
      <c r="S1016" s="179"/>
      <c r="T1016" s="179"/>
      <c r="U1016" s="179"/>
      <c r="V1016" s="179"/>
      <c r="W1016" s="179"/>
      <c r="X1016" s="179"/>
      <c r="Y1016" s="179"/>
      <c r="Z1016" s="179"/>
      <c r="AA1016" s="179"/>
      <c r="AB1016" s="179"/>
      <c r="AC1016" s="179"/>
      <c r="AD1016" s="179"/>
      <c r="AE1016" s="179"/>
      <c r="AF1016" s="179"/>
      <c r="AG1016" s="179"/>
      <c r="AH1016" s="179"/>
      <c r="AI1016" s="179"/>
      <c r="AJ1016" s="179"/>
      <c r="AK1016" s="179"/>
      <c r="AL1016" s="179"/>
      <c r="AM1016" s="179"/>
      <c r="AN1016" s="179"/>
      <c r="AO1016" s="179"/>
      <c r="AP1016" s="179"/>
      <c r="AQ1016" s="179"/>
      <c r="AR1016" s="179"/>
      <c r="AS1016" s="179"/>
      <c r="AT1016" s="179"/>
      <c r="AU1016" s="179"/>
      <c r="AV1016" s="179"/>
      <c r="AW1016" s="179"/>
      <c r="AX1016" s="179"/>
      <c r="AY1016" s="179"/>
      <c r="AZ1016" s="179"/>
      <c r="BA1016" s="179"/>
      <c r="BB1016" s="179"/>
      <c r="BC1016" s="179"/>
      <c r="BD1016" s="179"/>
      <c r="BE1016" s="179"/>
      <c r="BF1016" s="179"/>
      <c r="BG1016" s="179"/>
      <c r="BH1016" s="179"/>
      <c r="BI1016" s="179"/>
      <c r="BJ1016" s="179"/>
      <c r="BK1016" s="179"/>
      <c r="BL1016" s="179"/>
      <c r="BM1016" s="179"/>
      <c r="BN1016" s="179"/>
      <c r="BO1016" s="179"/>
      <c r="BP1016" s="179"/>
      <c r="BQ1016" s="179"/>
      <c r="BR1016" s="179"/>
      <c r="BS1016" s="179"/>
      <c r="BT1016" s="179"/>
      <c r="BU1016" s="179"/>
      <c r="BV1016" s="179"/>
      <c r="BW1016" s="179"/>
      <c r="BX1016" s="179"/>
      <c r="BY1016" s="179"/>
      <c r="BZ1016" s="179"/>
      <c r="CA1016" s="179"/>
      <c r="CB1016" s="179"/>
      <c r="CC1016" s="179"/>
      <c r="CD1016" s="179"/>
      <c r="CE1016" s="179"/>
      <c r="CF1016" s="179"/>
      <c r="CG1016" s="179"/>
      <c r="CH1016" s="179"/>
      <c r="CI1016" s="179"/>
      <c r="CJ1016" s="179"/>
      <c r="CK1016" s="179"/>
      <c r="CL1016" s="179"/>
      <c r="CN1016" s="60"/>
      <c r="CO1016" s="179"/>
      <c r="CP1016" s="179"/>
      <c r="CQ1016" s="179"/>
      <c r="CR1016" s="179"/>
      <c r="CS1016" s="179"/>
      <c r="CT1016" s="179"/>
      <c r="CU1016" s="179"/>
      <c r="CV1016" s="179"/>
      <c r="CW1016" s="179"/>
      <c r="CX1016" s="179"/>
      <c r="CY1016" s="179"/>
      <c r="CZ1016" s="179"/>
      <c r="DA1016" s="179"/>
      <c r="DB1016" s="179"/>
      <c r="DC1016" s="179"/>
      <c r="DD1016" s="179"/>
      <c r="DE1016" s="179"/>
      <c r="DF1016" s="179"/>
      <c r="DG1016" s="179"/>
      <c r="DH1016" s="179"/>
      <c r="DI1016" s="179"/>
      <c r="DJ1016" s="179"/>
      <c r="DK1016" s="179"/>
      <c r="DL1016" s="179"/>
    </row>
    <row r="1017" spans="1:116" x14ac:dyDescent="0.4">
      <c r="B1017" t="s">
        <v>332</v>
      </c>
      <c r="D1017" t="s">
        <v>860</v>
      </c>
      <c r="E1017" s="8" t="str">
        <f t="shared" si="1440"/>
        <v>1017 LTERMY-PV</v>
      </c>
      <c r="G1017" s="386" t="str">
        <f>IFERROR(SUBSTITUTE(TRIM(MID(G992, SEARCH("-", G992) + 1, LEN(G992))),":",""),"no unit")</f>
        <v>multiple borrowings w/ annual control</v>
      </c>
      <c r="H1017" s="12"/>
      <c r="I1017" s="60"/>
      <c r="J1017" s="60"/>
      <c r="K1017" s="15"/>
      <c r="L1017" s="15"/>
      <c r="M1017" s="15"/>
      <c r="N1017" s="15"/>
      <c r="O1017" s="15"/>
      <c r="P1017" s="15"/>
      <c r="R1017" s="15"/>
      <c r="S1017" s="179"/>
      <c r="T1017" s="179"/>
      <c r="U1017" s="179"/>
      <c r="V1017" s="179"/>
      <c r="W1017" s="179"/>
      <c r="X1017" s="179"/>
      <c r="Y1017" s="179"/>
      <c r="Z1017" s="179"/>
      <c r="AA1017" s="179"/>
      <c r="AB1017" s="179"/>
      <c r="AC1017" s="179"/>
      <c r="AD1017" s="179"/>
      <c r="AE1017" s="179"/>
      <c r="AF1017" s="179"/>
      <c r="AG1017" s="179"/>
      <c r="AH1017" s="179"/>
      <c r="AI1017" s="179"/>
      <c r="AJ1017" s="179"/>
      <c r="AK1017" s="179"/>
      <c r="AL1017" s="179"/>
      <c r="AM1017" s="179"/>
      <c r="AN1017" s="179"/>
      <c r="AO1017" s="179"/>
      <c r="AP1017" s="179"/>
      <c r="AQ1017" s="179"/>
      <c r="AR1017" s="179"/>
      <c r="AS1017" s="179"/>
      <c r="AT1017" s="179"/>
      <c r="AU1017" s="179"/>
      <c r="AV1017" s="179"/>
      <c r="AW1017" s="179"/>
      <c r="AX1017" s="179"/>
      <c r="AY1017" s="179"/>
      <c r="AZ1017" s="179"/>
      <c r="BA1017" s="179"/>
      <c r="BB1017" s="179"/>
      <c r="BC1017" s="179"/>
      <c r="BD1017" s="179"/>
      <c r="BE1017" s="179"/>
      <c r="BF1017" s="179"/>
      <c r="BG1017" s="179"/>
      <c r="BH1017" s="179"/>
      <c r="BI1017" s="179"/>
      <c r="BJ1017" s="179"/>
      <c r="BK1017" s="179"/>
      <c r="BL1017" s="179"/>
      <c r="BM1017" s="179"/>
      <c r="BN1017" s="179"/>
      <c r="BO1017" s="179"/>
      <c r="BP1017" s="179"/>
      <c r="BQ1017" s="179"/>
      <c r="BR1017" s="179"/>
      <c r="BS1017" s="179"/>
      <c r="BT1017" s="179"/>
      <c r="BU1017" s="179"/>
      <c r="BV1017" s="179"/>
      <c r="BW1017" s="179"/>
      <c r="BX1017" s="179"/>
      <c r="BY1017" s="179"/>
      <c r="BZ1017" s="179"/>
      <c r="CA1017" s="179"/>
      <c r="CB1017" s="179"/>
      <c r="CC1017" s="179"/>
      <c r="CD1017" s="179"/>
      <c r="CE1017" s="179"/>
      <c r="CF1017" s="179"/>
      <c r="CG1017" s="179"/>
      <c r="CH1017" s="179"/>
      <c r="CI1017" s="179"/>
      <c r="CJ1017" s="179"/>
      <c r="CK1017" s="179"/>
      <c r="CL1017" s="179"/>
      <c r="CN1017" s="60"/>
      <c r="CO1017" s="179"/>
      <c r="CP1017" s="179"/>
      <c r="CQ1017" s="179"/>
      <c r="CR1017" s="179"/>
      <c r="CS1017" s="179"/>
      <c r="CT1017" s="179"/>
      <c r="CU1017" s="179"/>
      <c r="CV1017" s="179"/>
      <c r="CW1017" s="179"/>
      <c r="CX1017" s="179"/>
      <c r="CY1017" s="179"/>
      <c r="CZ1017" s="179"/>
      <c r="DA1017" s="179"/>
      <c r="DB1017" s="179"/>
      <c r="DC1017" s="179"/>
      <c r="DD1017" s="179"/>
      <c r="DE1017" s="179"/>
      <c r="DF1017" s="179"/>
      <c r="DG1017" s="179"/>
      <c r="DH1017" s="179"/>
      <c r="DI1017" s="179"/>
      <c r="DJ1017" s="179"/>
      <c r="DK1017" s="179"/>
      <c r="DL1017" s="179"/>
    </row>
    <row r="1018" spans="1:116" x14ac:dyDescent="0.4">
      <c r="B1018" t="s">
        <v>332</v>
      </c>
      <c r="D1018" t="s">
        <v>860</v>
      </c>
      <c r="E1018" s="8" t="str">
        <f t="shared" si="1440"/>
        <v>1018 LTERMY-PV</v>
      </c>
      <c r="G1018" s="136" t="str">
        <f>G990</f>
        <v>Secondary revenue driver</v>
      </c>
      <c r="H1018" s="12"/>
      <c r="I1018" s="60"/>
      <c r="J1018" s="60"/>
      <c r="K1018" s="15"/>
      <c r="L1018" s="15"/>
      <c r="M1018" s="15"/>
      <c r="N1018" s="15"/>
      <c r="O1018" s="15"/>
      <c r="P1018" s="15"/>
      <c r="R1018" s="15"/>
      <c r="S1018" s="1"/>
      <c r="T1018" s="1"/>
      <c r="U1018" s="1"/>
      <c r="V1018" s="1"/>
      <c r="W1018" s="1"/>
      <c r="X1018" s="1"/>
      <c r="Y1018" s="1"/>
      <c r="Z1018" s="1"/>
      <c r="AA1018" s="1"/>
      <c r="AB1018" s="1"/>
      <c r="AC1018" s="1"/>
      <c r="AD1018" s="1"/>
      <c r="AE1018" s="1"/>
      <c r="AF1018" s="1"/>
      <c r="AG1018" s="1"/>
      <c r="AH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c r="BP1018" s="1"/>
      <c r="BQ1018" s="1"/>
      <c r="BR1018" s="1"/>
      <c r="BS1018" s="1"/>
      <c r="BT1018" s="1"/>
      <c r="BU1018" s="1"/>
      <c r="BV1018" s="1"/>
      <c r="BW1018" s="1"/>
      <c r="BX1018" s="1"/>
      <c r="BY1018" s="1"/>
      <c r="BZ1018" s="1"/>
      <c r="CA1018" s="1"/>
      <c r="CB1018" s="1"/>
      <c r="CC1018" s="1"/>
      <c r="CD1018" s="1"/>
      <c r="CE1018" s="1"/>
      <c r="CF1018" s="1"/>
      <c r="CG1018" s="1"/>
      <c r="CH1018" s="1"/>
      <c r="CI1018" s="1"/>
      <c r="CJ1018" s="1"/>
      <c r="CK1018" s="1"/>
      <c r="CL1018" s="1"/>
      <c r="CN1018" s="60"/>
      <c r="CO1018" s="1"/>
      <c r="CP1018" s="1"/>
      <c r="CQ1018" s="1"/>
      <c r="CR1018" s="1"/>
      <c r="CS1018" s="1"/>
      <c r="CT1018" s="1"/>
      <c r="CU1018" s="1"/>
      <c r="CV1018" s="1"/>
      <c r="CW1018" s="1"/>
      <c r="CX1018" s="1"/>
      <c r="CY1018" s="1"/>
      <c r="CZ1018" s="1"/>
      <c r="DA1018" s="1"/>
      <c r="DB1018" s="1"/>
      <c r="DC1018" s="1"/>
      <c r="DD1018" s="1"/>
      <c r="DE1018" s="1"/>
      <c r="DF1018" s="1"/>
      <c r="DG1018" s="1"/>
      <c r="DH1018" s="1"/>
      <c r="DI1018" s="1"/>
      <c r="DJ1018" s="1"/>
      <c r="DK1018" s="1"/>
      <c r="DL1018" s="1"/>
    </row>
    <row r="1019" spans="1:116" x14ac:dyDescent="0.4">
      <c r="B1019" t="s">
        <v>332</v>
      </c>
      <c r="D1019" t="s">
        <v>860</v>
      </c>
      <c r="E1019" s="8" t="str">
        <f t="shared" si="1440"/>
        <v>1019 LTERMY-PV</v>
      </c>
      <c r="G1019" s="136" t="str">
        <f>G991</f>
        <v>Secondary volume driver</v>
      </c>
      <c r="H1019" s="12"/>
      <c r="I1019" s="60"/>
      <c r="J1019" s="60"/>
      <c r="K1019" s="15"/>
      <c r="L1019" s="15"/>
      <c r="M1019" s="15"/>
      <c r="N1019" s="15"/>
      <c r="O1019" s="15"/>
      <c r="P1019" s="15"/>
      <c r="R1019" s="15"/>
      <c r="S1019" s="179"/>
      <c r="T1019" s="179"/>
      <c r="U1019" s="179"/>
      <c r="V1019" s="179"/>
      <c r="W1019" s="179"/>
      <c r="X1019" s="179"/>
      <c r="Y1019" s="179"/>
      <c r="Z1019" s="179"/>
      <c r="AA1019" s="179"/>
      <c r="AB1019" s="179"/>
      <c r="AC1019" s="179"/>
      <c r="AD1019" s="179"/>
      <c r="AE1019" s="179"/>
      <c r="AF1019" s="179"/>
      <c r="AG1019" s="179"/>
      <c r="AH1019" s="179"/>
      <c r="AI1019" s="179"/>
      <c r="AJ1019" s="179"/>
      <c r="AK1019" s="179"/>
      <c r="AL1019" s="179"/>
      <c r="AM1019" s="179"/>
      <c r="AN1019" s="179"/>
      <c r="AO1019" s="179"/>
      <c r="AP1019" s="179"/>
      <c r="AQ1019" s="179"/>
      <c r="AR1019" s="179"/>
      <c r="AS1019" s="179"/>
      <c r="AT1019" s="179"/>
      <c r="AU1019" s="179"/>
      <c r="AV1019" s="179"/>
      <c r="AW1019" s="179"/>
      <c r="AX1019" s="179"/>
      <c r="AY1019" s="179"/>
      <c r="AZ1019" s="179"/>
      <c r="BA1019" s="179"/>
      <c r="BB1019" s="179"/>
      <c r="BC1019" s="179"/>
      <c r="BD1019" s="179"/>
      <c r="BE1019" s="179"/>
      <c r="BF1019" s="179"/>
      <c r="BG1019" s="179"/>
      <c r="BH1019" s="179"/>
      <c r="BI1019" s="179"/>
      <c r="BJ1019" s="179"/>
      <c r="BK1019" s="179"/>
      <c r="BL1019" s="179"/>
      <c r="BM1019" s="179"/>
      <c r="BN1019" s="179"/>
      <c r="BO1019" s="179"/>
      <c r="BP1019" s="179"/>
      <c r="BQ1019" s="179"/>
      <c r="BR1019" s="179"/>
      <c r="BS1019" s="179"/>
      <c r="BT1019" s="179"/>
      <c r="BU1019" s="179"/>
      <c r="BV1019" s="179"/>
      <c r="BW1019" s="179"/>
      <c r="BX1019" s="179"/>
      <c r="BY1019" s="179"/>
      <c r="BZ1019" s="179"/>
      <c r="CA1019" s="179"/>
      <c r="CB1019" s="179"/>
      <c r="CC1019" s="179"/>
      <c r="CD1019" s="179"/>
      <c r="CE1019" s="179"/>
      <c r="CF1019" s="179"/>
      <c r="CG1019" s="179"/>
      <c r="CH1019" s="179"/>
      <c r="CI1019" s="179"/>
      <c r="CJ1019" s="179"/>
      <c r="CK1019" s="179"/>
      <c r="CL1019" s="179"/>
      <c r="CN1019" s="60"/>
      <c r="CO1019" s="179"/>
      <c r="CP1019" s="179"/>
      <c r="CQ1019" s="179"/>
      <c r="CR1019" s="179"/>
      <c r="CS1019" s="179"/>
      <c r="CT1019" s="179"/>
      <c r="CU1019" s="179"/>
      <c r="CV1019" s="179"/>
      <c r="CW1019" s="179"/>
      <c r="CX1019" s="179"/>
      <c r="CY1019" s="179"/>
      <c r="CZ1019" s="179"/>
      <c r="DA1019" s="179"/>
      <c r="DB1019" s="179"/>
      <c r="DC1019" s="179"/>
      <c r="DD1019" s="179"/>
      <c r="DE1019" s="179"/>
      <c r="DF1019" s="179"/>
      <c r="DG1019" s="179"/>
      <c r="DH1019" s="179"/>
      <c r="DI1019" s="179"/>
      <c r="DJ1019" s="179"/>
      <c r="DK1019" s="179"/>
      <c r="DL1019" s="179"/>
    </row>
    <row r="1020" spans="1:116" x14ac:dyDescent="0.4">
      <c r="E1020" s="8"/>
      <c r="H1020" s="12"/>
      <c r="I1020" s="60"/>
      <c r="J1020" s="60"/>
      <c r="K1020" s="15"/>
      <c r="L1020" s="15"/>
      <c r="M1020" s="15"/>
      <c r="N1020" s="15"/>
      <c r="O1020" s="15"/>
      <c r="P1020" s="15"/>
      <c r="R1020" s="15"/>
      <c r="S1020" s="76"/>
      <c r="T1020" s="76"/>
      <c r="U1020" s="76"/>
      <c r="V1020" s="76"/>
      <c r="W1020" s="76"/>
      <c r="X1020" s="76"/>
      <c r="Y1020" s="76"/>
      <c r="Z1020" s="76"/>
      <c r="AA1020" s="76"/>
      <c r="AB1020" s="76"/>
      <c r="AC1020" s="76"/>
      <c r="AD1020" s="76"/>
      <c r="AE1020" s="76"/>
      <c r="AF1020" s="76"/>
      <c r="AG1020" s="76"/>
      <c r="AH1020" s="76"/>
      <c r="AI1020" s="76"/>
      <c r="AJ1020" s="76"/>
      <c r="AK1020" s="76"/>
      <c r="AL1020" s="76"/>
      <c r="AM1020" s="76"/>
      <c r="AN1020" s="76"/>
      <c r="AO1020" s="76"/>
      <c r="AP1020" s="76"/>
      <c r="AQ1020" s="76"/>
      <c r="AR1020" s="76"/>
      <c r="AS1020" s="76"/>
      <c r="AT1020" s="76"/>
      <c r="AU1020" s="76"/>
      <c r="AV1020" s="76"/>
      <c r="AW1020" s="76"/>
      <c r="AX1020" s="76"/>
      <c r="AY1020" s="76"/>
      <c r="AZ1020" s="76"/>
      <c r="BA1020" s="76"/>
      <c r="BB1020" s="76"/>
      <c r="BC1020" s="76"/>
      <c r="BD1020" s="76"/>
      <c r="BE1020" s="76"/>
      <c r="BF1020" s="76"/>
      <c r="BG1020" s="76"/>
      <c r="BH1020" s="76"/>
      <c r="BI1020" s="76"/>
      <c r="BJ1020" s="76"/>
      <c r="BK1020" s="76"/>
      <c r="BL1020" s="76"/>
      <c r="BM1020" s="76"/>
      <c r="BN1020" s="76"/>
      <c r="BO1020" s="76"/>
      <c r="BP1020" s="76"/>
      <c r="BQ1020" s="76"/>
      <c r="BR1020" s="76"/>
      <c r="BS1020" s="76"/>
      <c r="BT1020" s="76"/>
      <c r="BU1020" s="76"/>
      <c r="BV1020" s="76"/>
      <c r="BW1020" s="76"/>
      <c r="BX1020" s="76"/>
      <c r="BY1020" s="76"/>
      <c r="BZ1020" s="76"/>
      <c r="CA1020" s="76"/>
      <c r="CB1020" s="76"/>
      <c r="CC1020" s="76"/>
      <c r="CD1020" s="76"/>
      <c r="CE1020" s="76"/>
      <c r="CF1020" s="76"/>
      <c r="CG1020" s="76"/>
      <c r="CH1020" s="76"/>
      <c r="CI1020" s="76"/>
      <c r="CJ1020" s="76"/>
      <c r="CK1020" s="76"/>
      <c r="CL1020" s="76"/>
      <c r="CN1020" s="60"/>
      <c r="CO1020" s="76"/>
      <c r="CP1020" s="76"/>
      <c r="CQ1020" s="76"/>
      <c r="CR1020" s="76"/>
      <c r="CS1020" s="76"/>
      <c r="CT1020" s="76"/>
      <c r="CU1020" s="76"/>
      <c r="CV1020" s="76"/>
      <c r="CW1020" s="76"/>
      <c r="CX1020" s="76"/>
      <c r="CY1020" s="76"/>
      <c r="CZ1020" s="76"/>
      <c r="DA1020" s="76"/>
      <c r="DB1020" s="76"/>
      <c r="DC1020" s="76"/>
      <c r="DD1020" s="76"/>
      <c r="DE1020" s="76"/>
      <c r="DF1020" s="76"/>
      <c r="DG1020" s="76"/>
      <c r="DH1020" s="76"/>
      <c r="DI1020" s="76"/>
      <c r="DJ1020" s="76"/>
      <c r="DK1020" s="76"/>
      <c r="DL1020" s="76"/>
    </row>
    <row r="1021" spans="1:116" x14ac:dyDescent="0.4">
      <c r="E1021" s="8"/>
      <c r="H1021" s="12"/>
      <c r="I1021" s="60"/>
      <c r="J1021" s="60"/>
      <c r="K1021" s="15"/>
      <c r="L1021" s="15"/>
      <c r="M1021" s="15"/>
      <c r="N1021" s="15"/>
      <c r="O1021" s="15"/>
      <c r="P1021" s="15"/>
      <c r="R1021" s="15"/>
      <c r="S1021" s="76"/>
      <c r="T1021" s="76"/>
      <c r="U1021" s="76"/>
      <c r="V1021" s="76"/>
      <c r="W1021" s="76"/>
      <c r="X1021" s="76"/>
      <c r="Y1021" s="76"/>
      <c r="Z1021" s="76"/>
      <c r="AA1021" s="76"/>
      <c r="AB1021" s="76"/>
      <c r="AC1021" s="76"/>
      <c r="AD1021" s="76"/>
      <c r="AE1021" s="76"/>
      <c r="AF1021" s="76"/>
      <c r="AG1021" s="76"/>
      <c r="AH1021" s="76"/>
      <c r="AI1021" s="76"/>
      <c r="AJ1021" s="76"/>
      <c r="AK1021" s="76"/>
      <c r="AL1021" s="76"/>
      <c r="AM1021" s="76"/>
      <c r="AN1021" s="76"/>
      <c r="AO1021" s="76"/>
      <c r="AP1021" s="76"/>
      <c r="AQ1021" s="76"/>
      <c r="AR1021" s="76"/>
      <c r="AS1021" s="76"/>
      <c r="AT1021" s="76"/>
      <c r="AU1021" s="76"/>
      <c r="AV1021" s="76"/>
      <c r="AW1021" s="76"/>
      <c r="AX1021" s="76"/>
      <c r="AY1021" s="76"/>
      <c r="AZ1021" s="76"/>
      <c r="BA1021" s="76"/>
      <c r="BB1021" s="76"/>
      <c r="BC1021" s="76"/>
      <c r="BD1021" s="76"/>
      <c r="BE1021" s="76"/>
      <c r="BF1021" s="76"/>
      <c r="BG1021" s="76"/>
      <c r="BH1021" s="76"/>
      <c r="BI1021" s="76"/>
      <c r="BJ1021" s="76"/>
      <c r="BK1021" s="76"/>
      <c r="BL1021" s="76"/>
      <c r="BM1021" s="76"/>
      <c r="BN1021" s="76"/>
      <c r="BO1021" s="76"/>
      <c r="BP1021" s="76"/>
      <c r="BQ1021" s="76"/>
      <c r="BR1021" s="76"/>
      <c r="BS1021" s="76"/>
      <c r="BT1021" s="76"/>
      <c r="BU1021" s="76"/>
      <c r="BV1021" s="76"/>
      <c r="BW1021" s="76"/>
      <c r="BX1021" s="76"/>
      <c r="BY1021" s="76"/>
      <c r="BZ1021" s="76"/>
      <c r="CA1021" s="76"/>
      <c r="CB1021" s="76"/>
      <c r="CC1021" s="76"/>
      <c r="CD1021" s="76"/>
      <c r="CE1021" s="76"/>
      <c r="CF1021" s="76"/>
      <c r="CG1021" s="76"/>
      <c r="CH1021" s="76"/>
      <c r="CI1021" s="76"/>
      <c r="CJ1021" s="76"/>
      <c r="CK1021" s="76"/>
      <c r="CL1021" s="76"/>
      <c r="CN1021" s="60"/>
      <c r="CO1021" s="76"/>
      <c r="CP1021" s="76"/>
      <c r="CQ1021" s="76"/>
      <c r="CR1021" s="76"/>
      <c r="CS1021" s="76"/>
      <c r="CT1021" s="76"/>
      <c r="CU1021" s="76"/>
      <c r="CV1021" s="76"/>
      <c r="CW1021" s="76"/>
      <c r="CX1021" s="76"/>
      <c r="CY1021" s="76"/>
      <c r="CZ1021" s="76"/>
      <c r="DA1021" s="76"/>
      <c r="DB1021" s="76"/>
      <c r="DC1021" s="76"/>
      <c r="DD1021" s="76"/>
      <c r="DE1021" s="76"/>
      <c r="DF1021" s="76"/>
      <c r="DG1021" s="76"/>
      <c r="DH1021" s="76"/>
      <c r="DI1021" s="76"/>
      <c r="DJ1021" s="76"/>
      <c r="DK1021" s="76"/>
      <c r="DL1021" s="76"/>
    </row>
    <row r="1022" spans="1:116" x14ac:dyDescent="0.4">
      <c r="E1022" s="8"/>
      <c r="H1022" s="12"/>
      <c r="I1022" s="60"/>
      <c r="J1022" s="60"/>
      <c r="K1022" s="15"/>
      <c r="L1022" s="15"/>
      <c r="M1022" s="15"/>
      <c r="N1022" s="15"/>
      <c r="O1022" s="15"/>
      <c r="P1022" s="15"/>
      <c r="R1022" s="15"/>
      <c r="S1022" s="76"/>
      <c r="T1022" s="76"/>
      <c r="U1022" s="76"/>
      <c r="V1022" s="76"/>
      <c r="W1022" s="76"/>
      <c r="X1022" s="76"/>
      <c r="Y1022" s="76"/>
      <c r="Z1022" s="76"/>
      <c r="AA1022" s="76"/>
      <c r="AB1022" s="76"/>
      <c r="AC1022" s="76"/>
      <c r="AD1022" s="76"/>
      <c r="AE1022" s="76"/>
      <c r="AF1022" s="76"/>
      <c r="AG1022" s="76"/>
      <c r="AH1022" s="76"/>
      <c r="AI1022" s="76"/>
      <c r="AJ1022" s="76"/>
      <c r="AK1022" s="76"/>
      <c r="AL1022" s="76"/>
      <c r="AM1022" s="76"/>
      <c r="AN1022" s="76"/>
      <c r="AO1022" s="76"/>
      <c r="AP1022" s="76"/>
      <c r="AQ1022" s="76"/>
      <c r="AR1022" s="76"/>
      <c r="AS1022" s="76"/>
      <c r="AT1022" s="76"/>
      <c r="AU1022" s="76"/>
      <c r="AV1022" s="76"/>
      <c r="AW1022" s="76"/>
      <c r="AX1022" s="76"/>
      <c r="AY1022" s="76"/>
      <c r="AZ1022" s="76"/>
      <c r="BA1022" s="76"/>
      <c r="BB1022" s="76"/>
      <c r="BC1022" s="76"/>
      <c r="BD1022" s="76"/>
      <c r="BE1022" s="76"/>
      <c r="BF1022" s="76"/>
      <c r="BG1022" s="76"/>
      <c r="BH1022" s="76"/>
      <c r="BI1022" s="76"/>
      <c r="BJ1022" s="76"/>
      <c r="BK1022" s="76"/>
      <c r="BL1022" s="76"/>
      <c r="BM1022" s="76"/>
      <c r="BN1022" s="76"/>
      <c r="BO1022" s="76"/>
      <c r="BP1022" s="76"/>
      <c r="BQ1022" s="76"/>
      <c r="BR1022" s="76"/>
      <c r="BS1022" s="76"/>
      <c r="BT1022" s="76"/>
      <c r="BU1022" s="76"/>
      <c r="BV1022" s="76"/>
      <c r="BW1022" s="76"/>
      <c r="BX1022" s="76"/>
      <c r="BY1022" s="76"/>
      <c r="BZ1022" s="76"/>
      <c r="CA1022" s="76"/>
      <c r="CB1022" s="76"/>
      <c r="CC1022" s="76"/>
      <c r="CD1022" s="76"/>
      <c r="CE1022" s="76"/>
      <c r="CF1022" s="76"/>
      <c r="CG1022" s="76"/>
      <c r="CH1022" s="76"/>
      <c r="CI1022" s="76"/>
      <c r="CJ1022" s="76"/>
      <c r="CK1022" s="76"/>
      <c r="CL1022" s="76"/>
      <c r="CN1022" s="60"/>
      <c r="CO1022" s="76"/>
      <c r="CP1022" s="76"/>
      <c r="CQ1022" s="76"/>
      <c r="CR1022" s="76"/>
      <c r="CS1022" s="76"/>
      <c r="CT1022" s="76"/>
      <c r="CU1022" s="76"/>
      <c r="CV1022" s="76"/>
      <c r="CW1022" s="76"/>
      <c r="CX1022" s="76"/>
      <c r="CY1022" s="76"/>
      <c r="CZ1022" s="76"/>
      <c r="DA1022" s="76"/>
      <c r="DB1022" s="76"/>
      <c r="DC1022" s="76"/>
      <c r="DD1022" s="76"/>
      <c r="DE1022" s="76"/>
      <c r="DF1022" s="76"/>
      <c r="DG1022" s="76"/>
      <c r="DH1022" s="76"/>
      <c r="DI1022" s="76"/>
      <c r="DJ1022" s="76"/>
      <c r="DK1022" s="76"/>
      <c r="DL1022" s="76"/>
    </row>
    <row r="1023" spans="1:116" x14ac:dyDescent="0.4">
      <c r="E1023" s="8"/>
      <c r="H1023" s="12"/>
      <c r="I1023" s="60"/>
      <c r="J1023" s="60"/>
      <c r="K1023" s="15"/>
      <c r="L1023" s="15"/>
      <c r="M1023" s="15"/>
      <c r="N1023" s="15"/>
      <c r="O1023" s="15"/>
      <c r="P1023" s="15"/>
      <c r="R1023" s="15"/>
      <c r="S1023" s="76"/>
      <c r="T1023" s="76"/>
      <c r="U1023" s="76"/>
      <c r="V1023" s="76"/>
      <c r="W1023" s="76"/>
      <c r="X1023" s="76"/>
      <c r="Y1023" s="76"/>
      <c r="Z1023" s="76"/>
      <c r="AA1023" s="76"/>
      <c r="AB1023" s="76"/>
      <c r="AC1023" s="76"/>
      <c r="AD1023" s="76"/>
      <c r="AE1023" s="76"/>
      <c r="AF1023" s="76"/>
      <c r="AG1023" s="76"/>
      <c r="AH1023" s="76"/>
      <c r="AI1023" s="76"/>
      <c r="AJ1023" s="76"/>
      <c r="AK1023" s="76"/>
      <c r="AL1023" s="76"/>
      <c r="AM1023" s="76"/>
      <c r="AN1023" s="76"/>
      <c r="AO1023" s="76"/>
      <c r="AP1023" s="76"/>
      <c r="AQ1023" s="76"/>
      <c r="AR1023" s="76"/>
      <c r="AS1023" s="76"/>
      <c r="AT1023" s="76"/>
      <c r="AU1023" s="76"/>
      <c r="AV1023" s="76"/>
      <c r="AW1023" s="76"/>
      <c r="AX1023" s="76"/>
      <c r="AY1023" s="76"/>
      <c r="AZ1023" s="76"/>
      <c r="BA1023" s="76"/>
      <c r="BB1023" s="76"/>
      <c r="BC1023" s="76"/>
      <c r="BD1023" s="76"/>
      <c r="BE1023" s="76"/>
      <c r="BF1023" s="76"/>
      <c r="BG1023" s="76"/>
      <c r="BH1023" s="76"/>
      <c r="BI1023" s="76"/>
      <c r="BJ1023" s="76"/>
      <c r="BK1023" s="76"/>
      <c r="BL1023" s="76"/>
      <c r="BM1023" s="76"/>
      <c r="BN1023" s="76"/>
      <c r="BO1023" s="76"/>
      <c r="BP1023" s="76"/>
      <c r="BQ1023" s="76"/>
      <c r="BR1023" s="76"/>
      <c r="BS1023" s="76"/>
      <c r="BT1023" s="76"/>
      <c r="BU1023" s="76"/>
      <c r="BV1023" s="76"/>
      <c r="BW1023" s="76"/>
      <c r="BX1023" s="76"/>
      <c r="BY1023" s="76"/>
      <c r="BZ1023" s="76"/>
      <c r="CA1023" s="76"/>
      <c r="CB1023" s="76"/>
      <c r="CC1023" s="76"/>
      <c r="CD1023" s="76"/>
      <c r="CE1023" s="76"/>
      <c r="CF1023" s="76"/>
      <c r="CG1023" s="76"/>
      <c r="CH1023" s="76"/>
      <c r="CI1023" s="76"/>
      <c r="CJ1023" s="76"/>
      <c r="CK1023" s="76"/>
      <c r="CL1023" s="76"/>
      <c r="CN1023" s="60"/>
      <c r="CO1023" s="76"/>
      <c r="CP1023" s="76"/>
      <c r="CQ1023" s="76"/>
      <c r="CR1023" s="76"/>
      <c r="CS1023" s="76"/>
      <c r="CT1023" s="76"/>
      <c r="CU1023" s="76"/>
      <c r="CV1023" s="76"/>
      <c r="CW1023" s="76"/>
      <c r="CX1023" s="76"/>
      <c r="CY1023" s="76"/>
      <c r="CZ1023" s="76"/>
      <c r="DA1023" s="76"/>
      <c r="DB1023" s="76"/>
      <c r="DC1023" s="76"/>
      <c r="DD1023" s="76"/>
      <c r="DE1023" s="76"/>
      <c r="DF1023" s="76"/>
      <c r="DG1023" s="76"/>
      <c r="DH1023" s="76"/>
      <c r="DI1023" s="76"/>
      <c r="DJ1023" s="76"/>
      <c r="DK1023" s="76"/>
      <c r="DL1023" s="76"/>
    </row>
    <row r="1024" spans="1:116" x14ac:dyDescent="0.4">
      <c r="E1024" s="8"/>
      <c r="H1024" s="12"/>
      <c r="I1024" s="60"/>
      <c r="J1024" s="60"/>
      <c r="K1024" s="15"/>
      <c r="L1024" s="15"/>
      <c r="M1024" s="15"/>
      <c r="N1024" s="15"/>
      <c r="O1024" s="15"/>
      <c r="P1024" s="15"/>
      <c r="R1024" s="15"/>
      <c r="S1024" s="76"/>
      <c r="T1024" s="76"/>
      <c r="U1024" s="76"/>
      <c r="V1024" s="76"/>
      <c r="W1024" s="76"/>
      <c r="X1024" s="76"/>
      <c r="Y1024" s="76"/>
      <c r="Z1024" s="76"/>
      <c r="AA1024" s="76"/>
      <c r="AB1024" s="76"/>
      <c r="AC1024" s="76"/>
      <c r="AD1024" s="76"/>
      <c r="AE1024" s="76"/>
      <c r="AF1024" s="76"/>
      <c r="AG1024" s="76"/>
      <c r="AH1024" s="76"/>
      <c r="AI1024" s="76"/>
      <c r="AJ1024" s="76"/>
      <c r="AK1024" s="76"/>
      <c r="AL1024" s="76"/>
      <c r="AM1024" s="76"/>
      <c r="AN1024" s="76"/>
      <c r="AO1024" s="76"/>
      <c r="AP1024" s="76"/>
      <c r="AQ1024" s="76"/>
      <c r="AR1024" s="76"/>
      <c r="AS1024" s="76"/>
      <c r="AT1024" s="76"/>
      <c r="AU1024" s="76"/>
      <c r="AV1024" s="76"/>
      <c r="AW1024" s="76"/>
      <c r="AX1024" s="76"/>
      <c r="AY1024" s="76"/>
      <c r="AZ1024" s="76"/>
      <c r="BA1024" s="76"/>
      <c r="BB1024" s="76"/>
      <c r="BC1024" s="76"/>
      <c r="BD1024" s="76"/>
      <c r="BE1024" s="76"/>
      <c r="BF1024" s="76"/>
      <c r="BG1024" s="76"/>
      <c r="BH1024" s="76"/>
      <c r="BI1024" s="76"/>
      <c r="BJ1024" s="76"/>
      <c r="BK1024" s="76"/>
      <c r="BL1024" s="76"/>
      <c r="BM1024" s="76"/>
      <c r="BN1024" s="76"/>
      <c r="BO1024" s="76"/>
      <c r="BP1024" s="76"/>
      <c r="BQ1024" s="76"/>
      <c r="BR1024" s="76"/>
      <c r="BS1024" s="76"/>
      <c r="BT1024" s="76"/>
      <c r="BU1024" s="76"/>
      <c r="BV1024" s="76"/>
      <c r="BW1024" s="76"/>
      <c r="BX1024" s="76"/>
      <c r="BY1024" s="76"/>
      <c r="BZ1024" s="76"/>
      <c r="CA1024" s="76"/>
      <c r="CB1024" s="76"/>
      <c r="CC1024" s="76"/>
      <c r="CD1024" s="76"/>
      <c r="CE1024" s="76"/>
      <c r="CF1024" s="76"/>
      <c r="CG1024" s="76"/>
      <c r="CH1024" s="76"/>
      <c r="CI1024" s="76"/>
      <c r="CJ1024" s="76"/>
      <c r="CK1024" s="76"/>
      <c r="CL1024" s="76"/>
      <c r="CN1024" s="60"/>
      <c r="CO1024" s="76"/>
      <c r="CP1024" s="76"/>
      <c r="CQ1024" s="76"/>
      <c r="CR1024" s="76"/>
      <c r="CS1024" s="76"/>
      <c r="CT1024" s="76"/>
      <c r="CU1024" s="76"/>
      <c r="CV1024" s="76"/>
      <c r="CW1024" s="76"/>
      <c r="CX1024" s="76"/>
      <c r="CY1024" s="76"/>
      <c r="CZ1024" s="76"/>
      <c r="DA1024" s="76"/>
      <c r="DB1024" s="76"/>
      <c r="DC1024" s="76"/>
      <c r="DD1024" s="76"/>
      <c r="DE1024" s="76"/>
      <c r="DF1024" s="76"/>
      <c r="DG1024" s="76"/>
      <c r="DH1024" s="76"/>
      <c r="DI1024" s="76"/>
      <c r="DJ1024" s="76"/>
      <c r="DK1024" s="76"/>
      <c r="DL1024" s="76"/>
    </row>
    <row r="1025" spans="1:116" x14ac:dyDescent="0.4">
      <c r="E1025" s="8"/>
      <c r="H1025" s="12"/>
      <c r="I1025" s="60"/>
      <c r="J1025" s="60"/>
      <c r="K1025" s="15"/>
      <c r="L1025" s="15"/>
      <c r="M1025" s="15"/>
      <c r="N1025" s="15"/>
      <c r="O1025" s="15"/>
      <c r="P1025" s="15"/>
      <c r="R1025" s="15"/>
      <c r="S1025" s="76"/>
      <c r="T1025" s="76"/>
      <c r="U1025" s="76"/>
      <c r="V1025" s="76"/>
      <c r="W1025" s="76"/>
      <c r="X1025" s="76"/>
      <c r="Y1025" s="76"/>
      <c r="Z1025" s="76"/>
      <c r="AA1025" s="76"/>
      <c r="AB1025" s="76"/>
      <c r="AC1025" s="76"/>
      <c r="AD1025" s="76"/>
      <c r="AE1025" s="76"/>
      <c r="AF1025" s="76"/>
      <c r="AG1025" s="76"/>
      <c r="AH1025" s="76"/>
      <c r="AI1025" s="76"/>
      <c r="AJ1025" s="76"/>
      <c r="AK1025" s="76"/>
      <c r="AL1025" s="76"/>
      <c r="AM1025" s="76"/>
      <c r="AN1025" s="76"/>
      <c r="AO1025" s="76"/>
      <c r="AP1025" s="76"/>
      <c r="AQ1025" s="76"/>
      <c r="AR1025" s="76"/>
      <c r="AS1025" s="76"/>
      <c r="AT1025" s="76"/>
      <c r="AU1025" s="76"/>
      <c r="AV1025" s="76"/>
      <c r="AW1025" s="76"/>
      <c r="AX1025" s="76"/>
      <c r="AY1025" s="76"/>
      <c r="AZ1025" s="76"/>
      <c r="BA1025" s="76"/>
      <c r="BB1025" s="76"/>
      <c r="BC1025" s="76"/>
      <c r="BD1025" s="76"/>
      <c r="BE1025" s="76"/>
      <c r="BF1025" s="76"/>
      <c r="BG1025" s="76"/>
      <c r="BH1025" s="76"/>
      <c r="BI1025" s="76"/>
      <c r="BJ1025" s="76"/>
      <c r="BK1025" s="76"/>
      <c r="BL1025" s="76"/>
      <c r="BM1025" s="76"/>
      <c r="BN1025" s="76"/>
      <c r="BO1025" s="76"/>
      <c r="BP1025" s="76"/>
      <c r="BQ1025" s="76"/>
      <c r="BR1025" s="76"/>
      <c r="BS1025" s="76"/>
      <c r="BT1025" s="76"/>
      <c r="BU1025" s="76"/>
      <c r="BV1025" s="76"/>
      <c r="BW1025" s="76"/>
      <c r="BX1025" s="76"/>
      <c r="BY1025" s="76"/>
      <c r="BZ1025" s="76"/>
      <c r="CA1025" s="76"/>
      <c r="CB1025" s="76"/>
      <c r="CC1025" s="76"/>
      <c r="CD1025" s="76"/>
      <c r="CE1025" s="76"/>
      <c r="CF1025" s="76"/>
      <c r="CG1025" s="76"/>
      <c r="CH1025" s="76"/>
      <c r="CI1025" s="76"/>
      <c r="CJ1025" s="76"/>
      <c r="CK1025" s="76"/>
      <c r="CL1025" s="76"/>
      <c r="CN1025" s="60"/>
      <c r="CO1025" s="76"/>
      <c r="CP1025" s="76"/>
      <c r="CQ1025" s="76"/>
      <c r="CR1025" s="76"/>
      <c r="CS1025" s="76"/>
      <c r="CT1025" s="76"/>
      <c r="CU1025" s="76"/>
      <c r="CV1025" s="76"/>
      <c r="CW1025" s="76"/>
      <c r="CX1025" s="76"/>
      <c r="CY1025" s="76"/>
      <c r="CZ1025" s="76"/>
      <c r="DA1025" s="76"/>
      <c r="DB1025" s="76"/>
      <c r="DC1025" s="76"/>
      <c r="DD1025" s="76"/>
      <c r="DE1025" s="76"/>
      <c r="DF1025" s="76"/>
      <c r="DG1025" s="76"/>
      <c r="DH1025" s="76"/>
      <c r="DI1025" s="76"/>
      <c r="DJ1025" s="76"/>
      <c r="DK1025" s="76"/>
      <c r="DL1025" s="76"/>
    </row>
    <row r="1026" spans="1:116" x14ac:dyDescent="0.4">
      <c r="E1026" s="8"/>
      <c r="H1026" s="12"/>
      <c r="I1026" s="60"/>
      <c r="J1026" s="60"/>
      <c r="K1026" s="15"/>
      <c r="L1026" s="15"/>
      <c r="M1026" s="15"/>
      <c r="N1026" s="15"/>
      <c r="O1026" s="15"/>
      <c r="P1026" s="15"/>
      <c r="R1026" s="15"/>
      <c r="S1026" s="76"/>
      <c r="T1026" s="76"/>
      <c r="U1026" s="76"/>
      <c r="V1026" s="76"/>
      <c r="W1026" s="76"/>
      <c r="X1026" s="76"/>
      <c r="Y1026" s="76"/>
      <c r="Z1026" s="76"/>
      <c r="AA1026" s="76"/>
      <c r="AB1026" s="76"/>
      <c r="AC1026" s="76"/>
      <c r="AD1026" s="76"/>
      <c r="AE1026" s="76"/>
      <c r="AF1026" s="76"/>
      <c r="AG1026" s="76"/>
      <c r="AH1026" s="76"/>
      <c r="AI1026" s="76"/>
      <c r="AJ1026" s="76"/>
      <c r="AK1026" s="76"/>
      <c r="AL1026" s="76"/>
      <c r="AM1026" s="76"/>
      <c r="AN1026" s="76"/>
      <c r="AO1026" s="76"/>
      <c r="AP1026" s="76"/>
      <c r="AQ1026" s="76"/>
      <c r="AR1026" s="76"/>
      <c r="AS1026" s="76"/>
      <c r="AT1026" s="76"/>
      <c r="AU1026" s="76"/>
      <c r="AV1026" s="76"/>
      <c r="AW1026" s="76"/>
      <c r="AX1026" s="76"/>
      <c r="AY1026" s="76"/>
      <c r="AZ1026" s="76"/>
      <c r="BA1026" s="76"/>
      <c r="BB1026" s="76"/>
      <c r="BC1026" s="76"/>
      <c r="BD1026" s="76"/>
      <c r="BE1026" s="76"/>
      <c r="BF1026" s="76"/>
      <c r="BG1026" s="76"/>
      <c r="BH1026" s="76"/>
      <c r="BI1026" s="76"/>
      <c r="BJ1026" s="76"/>
      <c r="BK1026" s="76"/>
      <c r="BL1026" s="76"/>
      <c r="BM1026" s="76"/>
      <c r="BN1026" s="76"/>
      <c r="BO1026" s="76"/>
      <c r="BP1026" s="76"/>
      <c r="BQ1026" s="76"/>
      <c r="BR1026" s="76"/>
      <c r="BS1026" s="76"/>
      <c r="BT1026" s="76"/>
      <c r="BU1026" s="76"/>
      <c r="BV1026" s="76"/>
      <c r="BW1026" s="76"/>
      <c r="BX1026" s="76"/>
      <c r="BY1026" s="76"/>
      <c r="BZ1026" s="76"/>
      <c r="CA1026" s="76"/>
      <c r="CB1026" s="76"/>
      <c r="CC1026" s="76"/>
      <c r="CD1026" s="76"/>
      <c r="CE1026" s="76"/>
      <c r="CF1026" s="76"/>
      <c r="CG1026" s="76"/>
      <c r="CH1026" s="76"/>
      <c r="CI1026" s="76"/>
      <c r="CJ1026" s="76"/>
      <c r="CK1026" s="76"/>
      <c r="CL1026" s="76"/>
      <c r="CN1026" s="60"/>
      <c r="CO1026" s="76"/>
      <c r="CP1026" s="76"/>
      <c r="CQ1026" s="76"/>
      <c r="CR1026" s="76"/>
      <c r="CS1026" s="76"/>
      <c r="CT1026" s="76"/>
      <c r="CU1026" s="76"/>
      <c r="CV1026" s="76"/>
      <c r="CW1026" s="76"/>
      <c r="CX1026" s="76"/>
      <c r="CY1026" s="76"/>
      <c r="CZ1026" s="76"/>
      <c r="DA1026" s="76"/>
      <c r="DB1026" s="76"/>
      <c r="DC1026" s="76"/>
      <c r="DD1026" s="76"/>
      <c r="DE1026" s="76"/>
      <c r="DF1026" s="76"/>
      <c r="DG1026" s="76"/>
      <c r="DH1026" s="76"/>
      <c r="DI1026" s="76"/>
      <c r="DJ1026" s="76"/>
      <c r="DK1026" s="76"/>
      <c r="DL1026" s="76"/>
    </row>
    <row r="1027" spans="1:116" x14ac:dyDescent="0.4">
      <c r="E1027" s="8"/>
      <c r="H1027" s="12"/>
      <c r="I1027" s="60"/>
      <c r="J1027" s="60"/>
      <c r="K1027" s="15"/>
      <c r="L1027" s="15"/>
      <c r="M1027" s="15"/>
      <c r="N1027" s="15"/>
      <c r="O1027" s="15"/>
      <c r="P1027" s="15"/>
      <c r="R1027" s="15"/>
      <c r="S1027" s="76"/>
      <c r="T1027" s="76"/>
      <c r="U1027" s="76"/>
      <c r="V1027" s="76"/>
      <c r="W1027" s="76"/>
      <c r="X1027" s="76"/>
      <c r="Y1027" s="76"/>
      <c r="Z1027" s="76"/>
      <c r="AA1027" s="76"/>
      <c r="AB1027" s="76"/>
      <c r="AC1027" s="76"/>
      <c r="AD1027" s="76"/>
      <c r="AE1027" s="76"/>
      <c r="AF1027" s="76"/>
      <c r="AG1027" s="76"/>
      <c r="AH1027" s="76"/>
      <c r="AI1027" s="76"/>
      <c r="AJ1027" s="76"/>
      <c r="AK1027" s="76"/>
      <c r="AL1027" s="76"/>
      <c r="AM1027" s="76"/>
      <c r="AN1027" s="76"/>
      <c r="AO1027" s="76"/>
      <c r="AP1027" s="76"/>
      <c r="AQ1027" s="76"/>
      <c r="AR1027" s="76"/>
      <c r="AS1027" s="76"/>
      <c r="AT1027" s="76"/>
      <c r="AU1027" s="76"/>
      <c r="AV1027" s="76"/>
      <c r="AW1027" s="76"/>
      <c r="AX1027" s="76"/>
      <c r="AY1027" s="76"/>
      <c r="AZ1027" s="76"/>
      <c r="BA1027" s="76"/>
      <c r="BB1027" s="76"/>
      <c r="BC1027" s="76"/>
      <c r="BD1027" s="76"/>
      <c r="BE1027" s="76"/>
      <c r="BF1027" s="76"/>
      <c r="BG1027" s="76"/>
      <c r="BH1027" s="76"/>
      <c r="BI1027" s="76"/>
      <c r="BJ1027" s="76"/>
      <c r="BK1027" s="76"/>
      <c r="BL1027" s="76"/>
      <c r="BM1027" s="76"/>
      <c r="BN1027" s="76"/>
      <c r="BO1027" s="76"/>
      <c r="BP1027" s="76"/>
      <c r="BQ1027" s="76"/>
      <c r="BR1027" s="76"/>
      <c r="BS1027" s="76"/>
      <c r="BT1027" s="76"/>
      <c r="BU1027" s="76"/>
      <c r="BV1027" s="76"/>
      <c r="BW1027" s="76"/>
      <c r="BX1027" s="76"/>
      <c r="BY1027" s="76"/>
      <c r="BZ1027" s="76"/>
      <c r="CA1027" s="76"/>
      <c r="CB1027" s="76"/>
      <c r="CC1027" s="76"/>
      <c r="CD1027" s="76"/>
      <c r="CE1027" s="76"/>
      <c r="CF1027" s="76"/>
      <c r="CG1027" s="76"/>
      <c r="CH1027" s="76"/>
      <c r="CI1027" s="76"/>
      <c r="CJ1027" s="76"/>
      <c r="CK1027" s="76"/>
      <c r="CL1027" s="76"/>
      <c r="CN1027" s="60"/>
      <c r="CO1027" s="76"/>
      <c r="CP1027" s="76"/>
      <c r="CQ1027" s="76"/>
      <c r="CR1027" s="76"/>
      <c r="CS1027" s="76"/>
      <c r="CT1027" s="76"/>
      <c r="CU1027" s="76"/>
      <c r="CV1027" s="76"/>
      <c r="CW1027" s="76"/>
      <c r="CX1027" s="76"/>
      <c r="CY1027" s="76"/>
      <c r="CZ1027" s="76"/>
      <c r="DA1027" s="76"/>
      <c r="DB1027" s="76"/>
      <c r="DC1027" s="76"/>
      <c r="DD1027" s="76"/>
      <c r="DE1027" s="76"/>
      <c r="DF1027" s="76"/>
      <c r="DG1027" s="76"/>
      <c r="DH1027" s="76"/>
      <c r="DI1027" s="76"/>
      <c r="DJ1027" s="76"/>
      <c r="DK1027" s="76"/>
      <c r="DL1027" s="76"/>
    </row>
    <row r="1028" spans="1:116" x14ac:dyDescent="0.4">
      <c r="E1028" s="8"/>
      <c r="H1028" s="12"/>
      <c r="I1028" s="60"/>
      <c r="J1028" s="60"/>
      <c r="K1028" s="15"/>
      <c r="L1028" s="15"/>
      <c r="M1028" s="15"/>
      <c r="N1028" s="15"/>
      <c r="O1028" s="15"/>
      <c r="P1028" s="15"/>
      <c r="R1028" s="15"/>
      <c r="S1028" s="76"/>
      <c r="T1028" s="76"/>
      <c r="U1028" s="76"/>
      <c r="V1028" s="76"/>
      <c r="W1028" s="76"/>
      <c r="X1028" s="76"/>
      <c r="Y1028" s="76"/>
      <c r="Z1028" s="76"/>
      <c r="AA1028" s="76"/>
      <c r="AB1028" s="76"/>
      <c r="AC1028" s="76"/>
      <c r="AD1028" s="76"/>
      <c r="AE1028" s="76"/>
      <c r="AF1028" s="76"/>
      <c r="AG1028" s="76"/>
      <c r="AH1028" s="76"/>
      <c r="AI1028" s="76"/>
      <c r="AJ1028" s="76"/>
      <c r="AK1028" s="76"/>
      <c r="AL1028" s="76"/>
      <c r="AM1028" s="76"/>
      <c r="AN1028" s="76"/>
      <c r="AO1028" s="76"/>
      <c r="AP1028" s="76"/>
      <c r="AQ1028" s="76"/>
      <c r="AR1028" s="76"/>
      <c r="AS1028" s="76"/>
      <c r="AT1028" s="76"/>
      <c r="AU1028" s="76"/>
      <c r="AV1028" s="76"/>
      <c r="AW1028" s="76"/>
      <c r="AX1028" s="76"/>
      <c r="AY1028" s="76"/>
      <c r="AZ1028" s="76"/>
      <c r="BA1028" s="76"/>
      <c r="BB1028" s="76"/>
      <c r="BC1028" s="76"/>
      <c r="BD1028" s="76"/>
      <c r="BE1028" s="76"/>
      <c r="BF1028" s="76"/>
      <c r="BG1028" s="76"/>
      <c r="BH1028" s="76"/>
      <c r="BI1028" s="76"/>
      <c r="BJ1028" s="76"/>
      <c r="BK1028" s="76"/>
      <c r="BL1028" s="76"/>
      <c r="BM1028" s="76"/>
      <c r="BN1028" s="76"/>
      <c r="BO1028" s="76"/>
      <c r="BP1028" s="76"/>
      <c r="BQ1028" s="76"/>
      <c r="BR1028" s="76"/>
      <c r="BS1028" s="76"/>
      <c r="BT1028" s="76"/>
      <c r="BU1028" s="76"/>
      <c r="BV1028" s="76"/>
      <c r="BW1028" s="76"/>
      <c r="BX1028" s="76"/>
      <c r="BY1028" s="76"/>
      <c r="BZ1028" s="76"/>
      <c r="CA1028" s="76"/>
      <c r="CB1028" s="76"/>
      <c r="CC1028" s="76"/>
      <c r="CD1028" s="76"/>
      <c r="CE1028" s="76"/>
      <c r="CF1028" s="76"/>
      <c r="CG1028" s="76"/>
      <c r="CH1028" s="76"/>
      <c r="CI1028" s="76"/>
      <c r="CJ1028" s="76"/>
      <c r="CK1028" s="76"/>
      <c r="CL1028" s="76"/>
      <c r="CN1028" s="60"/>
      <c r="CO1028" s="76"/>
      <c r="CP1028" s="76"/>
      <c r="CQ1028" s="76"/>
      <c r="CR1028" s="76"/>
      <c r="CS1028" s="76"/>
      <c r="CT1028" s="76"/>
      <c r="CU1028" s="76"/>
      <c r="CV1028" s="76"/>
      <c r="CW1028" s="76"/>
      <c r="CX1028" s="76"/>
      <c r="CY1028" s="76"/>
      <c r="CZ1028" s="76"/>
      <c r="DA1028" s="76"/>
      <c r="DB1028" s="76"/>
      <c r="DC1028" s="76"/>
      <c r="DD1028" s="76"/>
      <c r="DE1028" s="76"/>
      <c r="DF1028" s="76"/>
      <c r="DG1028" s="76"/>
      <c r="DH1028" s="76"/>
      <c r="DI1028" s="76"/>
      <c r="DJ1028" s="76"/>
      <c r="DK1028" s="76"/>
      <c r="DL1028" s="76"/>
    </row>
    <row r="1029" spans="1:116" x14ac:dyDescent="0.4">
      <c r="E1029" s="8"/>
      <c r="H1029" s="12"/>
      <c r="I1029" s="60"/>
      <c r="J1029" s="60"/>
      <c r="K1029" s="15"/>
      <c r="L1029" s="15"/>
      <c r="M1029" s="15"/>
      <c r="N1029" s="15"/>
      <c r="O1029" s="15"/>
      <c r="P1029" s="15"/>
      <c r="R1029" s="15"/>
      <c r="S1029" s="76"/>
      <c r="T1029" s="76"/>
      <c r="U1029" s="76"/>
      <c r="V1029" s="76"/>
      <c r="W1029" s="76"/>
      <c r="X1029" s="76"/>
      <c r="Y1029" s="76"/>
      <c r="Z1029" s="76"/>
      <c r="AA1029" s="76"/>
      <c r="AB1029" s="76"/>
      <c r="AC1029" s="76"/>
      <c r="AD1029" s="76"/>
      <c r="AE1029" s="76"/>
      <c r="AF1029" s="76"/>
      <c r="AG1029" s="76"/>
      <c r="AH1029" s="76"/>
      <c r="AI1029" s="76"/>
      <c r="AJ1029" s="76"/>
      <c r="AK1029" s="76"/>
      <c r="AL1029" s="76"/>
      <c r="AM1029" s="76"/>
      <c r="AN1029" s="76"/>
      <c r="AO1029" s="76"/>
      <c r="AP1029" s="76"/>
      <c r="AQ1029" s="76"/>
      <c r="AR1029" s="76"/>
      <c r="AS1029" s="76"/>
      <c r="AT1029" s="76"/>
      <c r="AU1029" s="76"/>
      <c r="AV1029" s="76"/>
      <c r="AW1029" s="76"/>
      <c r="AX1029" s="76"/>
      <c r="AY1029" s="76"/>
      <c r="AZ1029" s="76"/>
      <c r="BA1029" s="76"/>
      <c r="BB1029" s="76"/>
      <c r="BC1029" s="76"/>
      <c r="BD1029" s="76"/>
      <c r="BE1029" s="76"/>
      <c r="BF1029" s="76"/>
      <c r="BG1029" s="76"/>
      <c r="BH1029" s="76"/>
      <c r="BI1029" s="76"/>
      <c r="BJ1029" s="76"/>
      <c r="BK1029" s="76"/>
      <c r="BL1029" s="76"/>
      <c r="BM1029" s="76"/>
      <c r="BN1029" s="76"/>
      <c r="BO1029" s="76"/>
      <c r="BP1029" s="76"/>
      <c r="BQ1029" s="76"/>
      <c r="BR1029" s="76"/>
      <c r="BS1029" s="76"/>
      <c r="BT1029" s="76"/>
      <c r="BU1029" s="76"/>
      <c r="BV1029" s="76"/>
      <c r="BW1029" s="76"/>
      <c r="BX1029" s="76"/>
      <c r="BY1029" s="76"/>
      <c r="BZ1029" s="76"/>
      <c r="CA1029" s="76"/>
      <c r="CB1029" s="76"/>
      <c r="CC1029" s="76"/>
      <c r="CD1029" s="76"/>
      <c r="CE1029" s="76"/>
      <c r="CF1029" s="76"/>
      <c r="CG1029" s="76"/>
      <c r="CH1029" s="76"/>
      <c r="CI1029" s="76"/>
      <c r="CJ1029" s="76"/>
      <c r="CK1029" s="76"/>
      <c r="CL1029" s="76"/>
      <c r="CN1029" s="60"/>
      <c r="CO1029" s="76"/>
      <c r="CP1029" s="76"/>
      <c r="CQ1029" s="76"/>
      <c r="CR1029" s="76"/>
      <c r="CS1029" s="76"/>
      <c r="CT1029" s="76"/>
      <c r="CU1029" s="76"/>
      <c r="CV1029" s="76"/>
      <c r="CW1029" s="76"/>
      <c r="CX1029" s="76"/>
      <c r="CY1029" s="76"/>
      <c r="CZ1029" s="76"/>
      <c r="DA1029" s="76"/>
      <c r="DB1029" s="76"/>
      <c r="DC1029" s="76"/>
      <c r="DD1029" s="76"/>
      <c r="DE1029" s="76"/>
      <c r="DF1029" s="76"/>
      <c r="DG1029" s="76"/>
      <c r="DH1029" s="76"/>
      <c r="DI1029" s="76"/>
      <c r="DJ1029" s="76"/>
      <c r="DK1029" s="76"/>
      <c r="DL1029" s="76"/>
    </row>
    <row r="1030" spans="1:116" x14ac:dyDescent="0.4">
      <c r="E1030" s="8"/>
      <c r="H1030" s="12"/>
      <c r="I1030" s="60"/>
      <c r="J1030" s="60"/>
      <c r="K1030" s="15"/>
      <c r="L1030" s="15"/>
      <c r="M1030" s="15"/>
      <c r="N1030" s="15"/>
      <c r="O1030" s="15"/>
      <c r="P1030" s="15"/>
      <c r="R1030" s="15"/>
      <c r="S1030" s="76"/>
      <c r="T1030" s="76"/>
      <c r="U1030" s="76"/>
      <c r="V1030" s="76"/>
      <c r="W1030" s="76"/>
      <c r="X1030" s="76"/>
      <c r="Y1030" s="76"/>
      <c r="Z1030" s="76"/>
      <c r="AA1030" s="76"/>
      <c r="AB1030" s="76"/>
      <c r="AC1030" s="76"/>
      <c r="AD1030" s="76"/>
      <c r="AE1030" s="76"/>
      <c r="AF1030" s="76"/>
      <c r="AG1030" s="76"/>
      <c r="AH1030" s="76"/>
      <c r="AI1030" s="76"/>
      <c r="AJ1030" s="76"/>
      <c r="AK1030" s="76"/>
      <c r="AL1030" s="76"/>
      <c r="AM1030" s="76"/>
      <c r="AN1030" s="76"/>
      <c r="AO1030" s="76"/>
      <c r="AP1030" s="76"/>
      <c r="AQ1030" s="76"/>
      <c r="AR1030" s="76"/>
      <c r="AS1030" s="76"/>
      <c r="AT1030" s="76"/>
      <c r="AU1030" s="76"/>
      <c r="AV1030" s="76"/>
      <c r="AW1030" s="76"/>
      <c r="AX1030" s="76"/>
      <c r="AY1030" s="76"/>
      <c r="AZ1030" s="76"/>
      <c r="BA1030" s="76"/>
      <c r="BB1030" s="76"/>
      <c r="BC1030" s="76"/>
      <c r="BD1030" s="76"/>
      <c r="BE1030" s="76"/>
      <c r="BF1030" s="76"/>
      <c r="BG1030" s="76"/>
      <c r="BH1030" s="76"/>
      <c r="BI1030" s="76"/>
      <c r="BJ1030" s="76"/>
      <c r="BK1030" s="76"/>
      <c r="BL1030" s="76"/>
      <c r="BM1030" s="76"/>
      <c r="BN1030" s="76"/>
      <c r="BO1030" s="76"/>
      <c r="BP1030" s="76"/>
      <c r="BQ1030" s="76"/>
      <c r="BR1030" s="76"/>
      <c r="BS1030" s="76"/>
      <c r="BT1030" s="76"/>
      <c r="BU1030" s="76"/>
      <c r="BV1030" s="76"/>
      <c r="BW1030" s="76"/>
      <c r="BX1030" s="76"/>
      <c r="BY1030" s="76"/>
      <c r="BZ1030" s="76"/>
      <c r="CA1030" s="76"/>
      <c r="CB1030" s="76"/>
      <c r="CC1030" s="76"/>
      <c r="CD1030" s="76"/>
      <c r="CE1030" s="76"/>
      <c r="CF1030" s="76"/>
      <c r="CG1030" s="76"/>
      <c r="CH1030" s="76"/>
      <c r="CI1030" s="76"/>
      <c r="CJ1030" s="76"/>
      <c r="CK1030" s="76"/>
      <c r="CL1030" s="76"/>
      <c r="CN1030" s="60"/>
      <c r="CO1030" s="76"/>
      <c r="CP1030" s="76"/>
      <c r="CQ1030" s="76"/>
      <c r="CR1030" s="76"/>
      <c r="CS1030" s="76"/>
      <c r="CT1030" s="76"/>
      <c r="CU1030" s="76"/>
      <c r="CV1030" s="76"/>
      <c r="CW1030" s="76"/>
      <c r="CX1030" s="76"/>
      <c r="CY1030" s="76"/>
      <c r="CZ1030" s="76"/>
      <c r="DA1030" s="76"/>
      <c r="DB1030" s="76"/>
      <c r="DC1030" s="76"/>
      <c r="DD1030" s="76"/>
      <c r="DE1030" s="76"/>
      <c r="DF1030" s="76"/>
      <c r="DG1030" s="76"/>
      <c r="DH1030" s="76"/>
      <c r="DI1030" s="76"/>
      <c r="DJ1030" s="76"/>
      <c r="DK1030" s="76"/>
      <c r="DL1030" s="76"/>
    </row>
    <row r="1031" spans="1:116" x14ac:dyDescent="0.4">
      <c r="E1031" s="8"/>
      <c r="H1031" s="12"/>
      <c r="I1031" s="60"/>
      <c r="J1031" s="60"/>
      <c r="K1031" s="15"/>
      <c r="L1031" s="15"/>
      <c r="M1031" s="15"/>
      <c r="N1031" s="15"/>
      <c r="O1031" s="15"/>
      <c r="P1031" s="15"/>
      <c r="R1031" s="15"/>
      <c r="S1031" s="76"/>
      <c r="T1031" s="76"/>
      <c r="U1031" s="76"/>
      <c r="V1031" s="76"/>
      <c r="W1031" s="76"/>
      <c r="X1031" s="76"/>
      <c r="Y1031" s="76"/>
      <c r="Z1031" s="76"/>
      <c r="AA1031" s="76"/>
      <c r="AB1031" s="76"/>
      <c r="AC1031" s="76"/>
      <c r="AD1031" s="76"/>
      <c r="AE1031" s="76"/>
      <c r="AF1031" s="76"/>
      <c r="AG1031" s="76"/>
      <c r="AH1031" s="76"/>
      <c r="AI1031" s="76"/>
      <c r="AJ1031" s="76"/>
      <c r="AK1031" s="76"/>
      <c r="AL1031" s="76"/>
      <c r="AM1031" s="76"/>
      <c r="AN1031" s="76"/>
      <c r="AO1031" s="76"/>
      <c r="AP1031" s="76"/>
      <c r="AQ1031" s="76"/>
      <c r="AR1031" s="76"/>
      <c r="AS1031" s="76"/>
      <c r="AT1031" s="76"/>
      <c r="AU1031" s="76"/>
      <c r="AV1031" s="76"/>
      <c r="AW1031" s="76"/>
      <c r="AX1031" s="76"/>
      <c r="AY1031" s="76"/>
      <c r="AZ1031" s="76"/>
      <c r="BA1031" s="76"/>
      <c r="BB1031" s="76"/>
      <c r="BC1031" s="76"/>
      <c r="BD1031" s="76"/>
      <c r="BE1031" s="76"/>
      <c r="BF1031" s="76"/>
      <c r="BG1031" s="76"/>
      <c r="BH1031" s="76"/>
      <c r="BI1031" s="76"/>
      <c r="BJ1031" s="76"/>
      <c r="BK1031" s="76"/>
      <c r="BL1031" s="76"/>
      <c r="BM1031" s="76"/>
      <c r="BN1031" s="76"/>
      <c r="BO1031" s="76"/>
      <c r="BP1031" s="76"/>
      <c r="BQ1031" s="76"/>
      <c r="BR1031" s="76"/>
      <c r="BS1031" s="76"/>
      <c r="BT1031" s="76"/>
      <c r="BU1031" s="76"/>
      <c r="BV1031" s="76"/>
      <c r="BW1031" s="76"/>
      <c r="BX1031" s="76"/>
      <c r="BY1031" s="76"/>
      <c r="BZ1031" s="76"/>
      <c r="CA1031" s="76"/>
      <c r="CB1031" s="76"/>
      <c r="CC1031" s="76"/>
      <c r="CD1031" s="76"/>
      <c r="CE1031" s="76"/>
      <c r="CF1031" s="76"/>
      <c r="CG1031" s="76"/>
      <c r="CH1031" s="76"/>
      <c r="CI1031" s="76"/>
      <c r="CJ1031" s="76"/>
      <c r="CK1031" s="76"/>
      <c r="CL1031" s="76"/>
      <c r="CN1031" s="60"/>
      <c r="CO1031" s="76"/>
      <c r="CP1031" s="76"/>
      <c r="CQ1031" s="76"/>
      <c r="CR1031" s="76"/>
      <c r="CS1031" s="76"/>
      <c r="CT1031" s="76"/>
      <c r="CU1031" s="76"/>
      <c r="CV1031" s="76"/>
      <c r="CW1031" s="76"/>
      <c r="CX1031" s="76"/>
      <c r="CY1031" s="76"/>
      <c r="CZ1031" s="76"/>
      <c r="DA1031" s="76"/>
      <c r="DB1031" s="76"/>
      <c r="DC1031" s="76"/>
      <c r="DD1031" s="76"/>
      <c r="DE1031" s="76"/>
      <c r="DF1031" s="76"/>
      <c r="DG1031" s="76"/>
      <c r="DH1031" s="76"/>
      <c r="DI1031" s="76"/>
      <c r="DJ1031" s="76"/>
      <c r="DK1031" s="76"/>
      <c r="DL1031" s="76"/>
    </row>
    <row r="1032" spans="1:116" x14ac:dyDescent="0.4">
      <c r="CO1032" s="8"/>
      <c r="CP1032" s="8"/>
      <c r="CQ1032" s="8"/>
      <c r="CR1032" s="8"/>
      <c r="CS1032" s="8"/>
      <c r="CT1032" s="8"/>
      <c r="CU1032" s="8"/>
      <c r="CV1032" s="8"/>
      <c r="CW1032" s="8"/>
      <c r="CX1032" s="8"/>
      <c r="CY1032" s="8"/>
      <c r="CZ1032" s="8"/>
      <c r="DA1032" s="8"/>
      <c r="DB1032" s="8"/>
      <c r="DC1032" s="8"/>
      <c r="DD1032" s="8"/>
      <c r="DE1032" s="8"/>
      <c r="DF1032" s="8"/>
      <c r="DG1032" s="8"/>
      <c r="DH1032" s="8"/>
      <c r="DI1032" s="8"/>
      <c r="DJ1032" s="8"/>
      <c r="DK1032" s="8"/>
      <c r="DL1032" s="8"/>
    </row>
    <row r="1033" spans="1:116" x14ac:dyDescent="0.4">
      <c r="CO1033" s="8"/>
      <c r="CP1033" s="8"/>
      <c r="CQ1033" s="8"/>
      <c r="CR1033" s="8"/>
      <c r="CS1033" s="8"/>
      <c r="CT1033" s="8"/>
      <c r="CU1033" s="8"/>
      <c r="CV1033" s="8"/>
      <c r="CW1033" s="8"/>
      <c r="CX1033" s="8"/>
      <c r="CY1033" s="8"/>
      <c r="CZ1033" s="8"/>
      <c r="DA1033" s="8"/>
      <c r="DB1033" s="8"/>
      <c r="DC1033" s="8"/>
      <c r="DD1033" s="8"/>
      <c r="DE1033" s="8"/>
      <c r="DF1033" s="8"/>
      <c r="DG1033" s="8"/>
      <c r="DH1033" s="8"/>
      <c r="DI1033" s="8"/>
      <c r="DJ1033" s="8"/>
      <c r="DK1033" s="8"/>
      <c r="DL1033" s="8"/>
    </row>
    <row r="1034" spans="1:116" x14ac:dyDescent="0.4">
      <c r="A1034" s="206" t="s">
        <v>481</v>
      </c>
      <c r="B1034" s="27" t="s">
        <v>481</v>
      </c>
      <c r="C1034" s="27" t="s">
        <v>481</v>
      </c>
      <c r="D1034" s="27"/>
      <c r="E1034" s="27" t="s">
        <v>481</v>
      </c>
      <c r="F1034" s="27" t="s">
        <v>481</v>
      </c>
      <c r="G1034" s="206" t="s">
        <v>481</v>
      </c>
      <c r="H1034" s="206" t="s">
        <v>481</v>
      </c>
      <c r="I1034" s="206" t="s">
        <v>481</v>
      </c>
      <c r="J1034" s="206"/>
      <c r="K1034" s="206" t="s">
        <v>481</v>
      </c>
      <c r="L1034" s="206" t="s">
        <v>481</v>
      </c>
      <c r="M1034" s="206" t="s">
        <v>481</v>
      </c>
      <c r="N1034" s="206" t="s">
        <v>481</v>
      </c>
      <c r="O1034" s="206" t="s">
        <v>481</v>
      </c>
      <c r="P1034" s="206" t="s">
        <v>481</v>
      </c>
      <c r="R1034" s="206" t="s">
        <v>481</v>
      </c>
      <c r="S1034" s="206" t="s">
        <v>481</v>
      </c>
      <c r="T1034" s="206" t="s">
        <v>481</v>
      </c>
      <c r="U1034" s="206" t="s">
        <v>481</v>
      </c>
      <c r="V1034" s="206" t="s">
        <v>481</v>
      </c>
      <c r="W1034" s="206" t="s">
        <v>481</v>
      </c>
      <c r="X1034" s="206" t="s">
        <v>481</v>
      </c>
      <c r="Y1034" s="206" t="s">
        <v>481</v>
      </c>
      <c r="Z1034" s="206" t="s">
        <v>481</v>
      </c>
      <c r="AA1034" s="206" t="s">
        <v>481</v>
      </c>
      <c r="AB1034" s="206" t="s">
        <v>481</v>
      </c>
      <c r="AC1034" s="206" t="s">
        <v>481</v>
      </c>
      <c r="AD1034" s="206" t="s">
        <v>481</v>
      </c>
      <c r="AE1034" s="206" t="s">
        <v>481</v>
      </c>
      <c r="AF1034" s="206" t="s">
        <v>481</v>
      </c>
      <c r="AG1034" s="206" t="s">
        <v>481</v>
      </c>
      <c r="AH1034" s="206" t="s">
        <v>481</v>
      </c>
      <c r="AI1034" s="206" t="s">
        <v>481</v>
      </c>
      <c r="AJ1034" s="206" t="s">
        <v>481</v>
      </c>
      <c r="AK1034" s="206" t="s">
        <v>481</v>
      </c>
      <c r="AL1034" s="206" t="s">
        <v>481</v>
      </c>
      <c r="AM1034" s="206" t="s">
        <v>481</v>
      </c>
      <c r="AN1034" s="206" t="s">
        <v>481</v>
      </c>
      <c r="AO1034" s="206" t="s">
        <v>481</v>
      </c>
      <c r="AP1034" s="206" t="s">
        <v>481</v>
      </c>
      <c r="AQ1034" s="206" t="s">
        <v>481</v>
      </c>
      <c r="AR1034" s="206" t="s">
        <v>481</v>
      </c>
      <c r="AS1034" s="206" t="s">
        <v>481</v>
      </c>
      <c r="AT1034" s="206" t="s">
        <v>481</v>
      </c>
      <c r="AU1034" s="206" t="s">
        <v>481</v>
      </c>
      <c r="AV1034" s="206" t="s">
        <v>481</v>
      </c>
      <c r="AW1034" s="206" t="s">
        <v>481</v>
      </c>
      <c r="AX1034" s="206" t="s">
        <v>481</v>
      </c>
      <c r="AY1034" s="206" t="s">
        <v>481</v>
      </c>
      <c r="AZ1034" s="206" t="s">
        <v>481</v>
      </c>
      <c r="BA1034" s="206" t="s">
        <v>481</v>
      </c>
      <c r="BB1034" s="206" t="s">
        <v>481</v>
      </c>
      <c r="BC1034" s="206" t="s">
        <v>481</v>
      </c>
      <c r="BD1034" s="206" t="s">
        <v>481</v>
      </c>
      <c r="BE1034" s="206" t="s">
        <v>481</v>
      </c>
      <c r="BF1034" s="206" t="s">
        <v>481</v>
      </c>
      <c r="BG1034" s="206" t="s">
        <v>481</v>
      </c>
      <c r="BH1034" s="206" t="s">
        <v>481</v>
      </c>
      <c r="BI1034" s="206" t="s">
        <v>481</v>
      </c>
      <c r="BJ1034" s="206" t="s">
        <v>481</v>
      </c>
      <c r="BK1034" s="206" t="s">
        <v>481</v>
      </c>
      <c r="BL1034" s="206" t="s">
        <v>481</v>
      </c>
      <c r="BM1034" s="206" t="s">
        <v>481</v>
      </c>
      <c r="BN1034" s="206" t="s">
        <v>481</v>
      </c>
      <c r="BO1034" s="206" t="s">
        <v>481</v>
      </c>
      <c r="BP1034" s="206" t="s">
        <v>481</v>
      </c>
      <c r="BQ1034" s="206" t="s">
        <v>481</v>
      </c>
      <c r="BR1034" s="206" t="s">
        <v>481</v>
      </c>
      <c r="BS1034" s="206" t="s">
        <v>481</v>
      </c>
      <c r="BT1034" s="206" t="s">
        <v>481</v>
      </c>
      <c r="BU1034" s="206" t="s">
        <v>481</v>
      </c>
      <c r="BV1034" s="206" t="s">
        <v>481</v>
      </c>
      <c r="BW1034" s="206" t="s">
        <v>481</v>
      </c>
      <c r="BX1034" s="206" t="s">
        <v>481</v>
      </c>
      <c r="BY1034" s="206" t="s">
        <v>481</v>
      </c>
      <c r="BZ1034" s="206" t="s">
        <v>481</v>
      </c>
      <c r="CA1034" s="206" t="s">
        <v>481</v>
      </c>
      <c r="CB1034" s="206" t="s">
        <v>481</v>
      </c>
      <c r="CC1034" s="206" t="s">
        <v>481</v>
      </c>
      <c r="CD1034" s="206" t="s">
        <v>481</v>
      </c>
      <c r="CE1034" s="206" t="s">
        <v>481</v>
      </c>
      <c r="CF1034" s="206" t="s">
        <v>481</v>
      </c>
      <c r="CG1034" s="206" t="s">
        <v>481</v>
      </c>
      <c r="CH1034" s="206" t="s">
        <v>481</v>
      </c>
      <c r="CI1034" s="206" t="s">
        <v>481</v>
      </c>
      <c r="CJ1034" s="206" t="s">
        <v>481</v>
      </c>
      <c r="CK1034" s="206" t="s">
        <v>481</v>
      </c>
      <c r="CL1034" s="206" t="s">
        <v>481</v>
      </c>
      <c r="CN1034" s="206" t="s">
        <v>481</v>
      </c>
      <c r="CO1034" s="206" t="s">
        <v>481</v>
      </c>
      <c r="CP1034" s="206" t="s">
        <v>481</v>
      </c>
      <c r="CQ1034" s="206" t="s">
        <v>481</v>
      </c>
      <c r="CR1034" s="206" t="s">
        <v>481</v>
      </c>
      <c r="CS1034" s="206" t="s">
        <v>481</v>
      </c>
      <c r="CT1034" s="206" t="s">
        <v>481</v>
      </c>
      <c r="CU1034" s="206" t="s">
        <v>481</v>
      </c>
      <c r="CV1034" s="206" t="s">
        <v>481</v>
      </c>
      <c r="CW1034" s="206" t="s">
        <v>481</v>
      </c>
      <c r="CX1034" s="206" t="s">
        <v>481</v>
      </c>
      <c r="CY1034" s="206" t="s">
        <v>481</v>
      </c>
      <c r="CZ1034" s="206" t="s">
        <v>481</v>
      </c>
      <c r="DA1034" s="206" t="s">
        <v>481</v>
      </c>
      <c r="DB1034" s="206" t="s">
        <v>481</v>
      </c>
      <c r="DC1034" s="206" t="s">
        <v>481</v>
      </c>
      <c r="DD1034" s="206" t="s">
        <v>481</v>
      </c>
      <c r="DE1034" s="206" t="s">
        <v>481</v>
      </c>
      <c r="DF1034" s="206" t="s">
        <v>481</v>
      </c>
      <c r="DG1034" s="206" t="s">
        <v>481</v>
      </c>
      <c r="DH1034" s="206" t="s">
        <v>481</v>
      </c>
      <c r="DI1034" s="206" t="s">
        <v>481</v>
      </c>
      <c r="DJ1034" s="206" t="s">
        <v>481</v>
      </c>
      <c r="DK1034" s="206" t="s">
        <v>481</v>
      </c>
      <c r="DL1034" s="206" t="s">
        <v>481</v>
      </c>
    </row>
    <row r="1035" spans="1:116" x14ac:dyDescent="0.4">
      <c r="A1035" s="206"/>
      <c r="B1035" s="27"/>
      <c r="C1035" s="27"/>
      <c r="D1035" s="27"/>
      <c r="E1035" s="27"/>
      <c r="F1035" s="27"/>
      <c r="G1035" s="206"/>
      <c r="H1035" s="206"/>
      <c r="I1035" s="206"/>
      <c r="J1035" s="206"/>
      <c r="K1035" s="206"/>
      <c r="L1035" s="206"/>
      <c r="M1035" s="206"/>
      <c r="N1035" s="206"/>
      <c r="O1035" s="206"/>
      <c r="P1035" s="206"/>
      <c r="R1035" s="206"/>
      <c r="S1035" s="206"/>
      <c r="T1035" s="206"/>
      <c r="U1035" s="206"/>
      <c r="V1035" s="206"/>
      <c r="W1035" s="206"/>
      <c r="X1035" s="206"/>
      <c r="Y1035" s="206"/>
      <c r="Z1035" s="206"/>
      <c r="AA1035" s="206"/>
      <c r="AB1035" s="206"/>
      <c r="AC1035" s="206"/>
      <c r="AD1035" s="206"/>
      <c r="AE1035" s="206"/>
      <c r="AF1035" s="206"/>
      <c r="AG1035" s="206"/>
      <c r="AH1035" s="206"/>
      <c r="AI1035" s="206"/>
      <c r="AJ1035" s="206"/>
      <c r="AK1035" s="206"/>
      <c r="AL1035" s="206"/>
      <c r="AM1035" s="206"/>
      <c r="AN1035" s="206"/>
      <c r="AO1035" s="206"/>
      <c r="AP1035" s="206"/>
      <c r="AQ1035" s="206"/>
      <c r="AR1035" s="206"/>
      <c r="AS1035" s="206"/>
      <c r="AT1035" s="206"/>
      <c r="AU1035" s="206"/>
      <c r="AV1035" s="206"/>
      <c r="AW1035" s="206"/>
      <c r="AX1035" s="206"/>
      <c r="AY1035" s="206"/>
      <c r="AZ1035" s="206"/>
      <c r="BA1035" s="206"/>
      <c r="BB1035" s="206"/>
      <c r="BC1035" s="206"/>
      <c r="BD1035" s="206"/>
      <c r="BE1035" s="206"/>
      <c r="BF1035" s="206"/>
      <c r="BG1035" s="206"/>
      <c r="BH1035" s="206"/>
      <c r="BI1035" s="206"/>
      <c r="BJ1035" s="206"/>
      <c r="BK1035" s="206"/>
      <c r="BL1035" s="206"/>
      <c r="BM1035" s="206"/>
      <c r="BN1035" s="206"/>
      <c r="BO1035" s="206"/>
      <c r="BP1035" s="206"/>
      <c r="BQ1035" s="206"/>
      <c r="BR1035" s="206"/>
      <c r="BS1035" s="206"/>
      <c r="BT1035" s="206"/>
      <c r="BU1035" s="206"/>
      <c r="BV1035" s="206"/>
      <c r="BW1035" s="206"/>
      <c r="BX1035" s="206"/>
      <c r="BY1035" s="206"/>
      <c r="BZ1035" s="206"/>
      <c r="CA1035" s="206"/>
      <c r="CB1035" s="206"/>
      <c r="CC1035" s="206"/>
      <c r="CD1035" s="206"/>
      <c r="CE1035" s="206"/>
      <c r="CF1035" s="206"/>
      <c r="CG1035" s="206"/>
      <c r="CH1035" s="206"/>
      <c r="CI1035" s="206"/>
      <c r="CJ1035" s="206"/>
      <c r="CK1035" s="206"/>
      <c r="CL1035" s="206"/>
      <c r="CN1035" s="206"/>
      <c r="CO1035" s="206"/>
      <c r="CP1035" s="206"/>
      <c r="CQ1035" s="206"/>
      <c r="CR1035" s="206"/>
      <c r="CS1035" s="206"/>
      <c r="CT1035" s="206"/>
      <c r="CU1035" s="206"/>
      <c r="CV1035" s="206"/>
      <c r="CW1035" s="206"/>
      <c r="CX1035" s="206"/>
      <c r="CY1035" s="206"/>
      <c r="CZ1035" s="206"/>
      <c r="DA1035" s="206"/>
      <c r="DB1035" s="206"/>
      <c r="DC1035" s="206"/>
      <c r="DD1035" s="206"/>
      <c r="DE1035" s="206"/>
      <c r="DF1035" s="206"/>
      <c r="DG1035" s="206"/>
      <c r="DH1035" s="206"/>
      <c r="DI1035" s="206"/>
      <c r="DJ1035" s="206"/>
      <c r="DK1035" s="206"/>
      <c r="DL1035" s="206"/>
    </row>
    <row r="1036" spans="1:116" x14ac:dyDescent="0.4">
      <c r="A1036" s="206"/>
      <c r="B1036" s="27"/>
      <c r="C1036" s="27"/>
      <c r="D1036" s="27"/>
      <c r="E1036" s="27"/>
      <c r="F1036" s="27"/>
      <c r="G1036" s="206"/>
      <c r="H1036" s="206"/>
      <c r="I1036" s="206"/>
      <c r="J1036" s="206"/>
      <c r="K1036" s="206"/>
      <c r="L1036" s="206"/>
      <c r="M1036" s="206"/>
      <c r="N1036" s="206"/>
      <c r="O1036" s="206"/>
      <c r="P1036" s="206"/>
      <c r="R1036" s="206"/>
      <c r="S1036" s="206"/>
      <c r="T1036" s="206"/>
      <c r="U1036" s="206"/>
      <c r="V1036" s="206"/>
      <c r="W1036" s="206"/>
      <c r="X1036" s="206"/>
      <c r="Y1036" s="206"/>
      <c r="Z1036" s="206"/>
      <c r="AA1036" s="206"/>
      <c r="AB1036" s="206"/>
      <c r="AC1036" s="206"/>
      <c r="AD1036" s="206"/>
      <c r="AE1036" s="206"/>
      <c r="AF1036" s="206"/>
      <c r="AG1036" s="206"/>
      <c r="AH1036" s="206"/>
      <c r="AI1036" s="206"/>
      <c r="AJ1036" s="206"/>
      <c r="AK1036" s="206"/>
      <c r="AL1036" s="206"/>
      <c r="AM1036" s="206"/>
      <c r="AN1036" s="206"/>
      <c r="AO1036" s="206"/>
      <c r="AP1036" s="206"/>
      <c r="AQ1036" s="206"/>
      <c r="AR1036" s="206"/>
      <c r="AS1036" s="206"/>
      <c r="AT1036" s="206"/>
      <c r="AU1036" s="206"/>
      <c r="AV1036" s="206"/>
      <c r="AW1036" s="206"/>
      <c r="AX1036" s="206"/>
      <c r="AY1036" s="206"/>
      <c r="AZ1036" s="206"/>
      <c r="BA1036" s="206"/>
      <c r="BB1036" s="206"/>
      <c r="BC1036" s="206"/>
      <c r="BD1036" s="206"/>
      <c r="BE1036" s="206"/>
      <c r="BF1036" s="206"/>
      <c r="BG1036" s="206"/>
      <c r="BH1036" s="206"/>
      <c r="BI1036" s="206"/>
      <c r="BJ1036" s="206"/>
      <c r="BK1036" s="206"/>
      <c r="BL1036" s="206"/>
      <c r="BM1036" s="206"/>
      <c r="BN1036" s="206"/>
      <c r="BO1036" s="206"/>
      <c r="BP1036" s="206"/>
      <c r="BQ1036" s="206"/>
      <c r="BR1036" s="206"/>
      <c r="BS1036" s="206"/>
      <c r="BT1036" s="206"/>
      <c r="BU1036" s="206"/>
      <c r="BV1036" s="206"/>
      <c r="BW1036" s="206"/>
      <c r="BX1036" s="206"/>
      <c r="BY1036" s="206"/>
      <c r="BZ1036" s="206"/>
      <c r="CA1036" s="206"/>
      <c r="CB1036" s="206"/>
      <c r="CC1036" s="206"/>
      <c r="CD1036" s="206"/>
      <c r="CE1036" s="206"/>
      <c r="CF1036" s="206"/>
      <c r="CG1036" s="206"/>
      <c r="CH1036" s="206"/>
      <c r="CI1036" s="206"/>
      <c r="CJ1036" s="206"/>
      <c r="CK1036" s="206"/>
      <c r="CL1036" s="206"/>
      <c r="CN1036" s="206"/>
      <c r="CO1036" s="206"/>
      <c r="CP1036" s="206"/>
      <c r="CQ1036" s="206"/>
      <c r="CR1036" s="206"/>
      <c r="CS1036" s="206"/>
      <c r="CT1036" s="206"/>
      <c r="CU1036" s="206"/>
      <c r="CV1036" s="206"/>
      <c r="CW1036" s="206"/>
      <c r="CX1036" s="206"/>
      <c r="CY1036" s="206"/>
      <c r="CZ1036" s="206"/>
      <c r="DA1036" s="206"/>
      <c r="DB1036" s="206"/>
      <c r="DC1036" s="206"/>
      <c r="DD1036" s="206"/>
      <c r="DE1036" s="206"/>
      <c r="DF1036" s="206"/>
      <c r="DG1036" s="206"/>
      <c r="DH1036" s="206"/>
      <c r="DI1036" s="206"/>
      <c r="DJ1036" s="206"/>
      <c r="DK1036" s="206"/>
      <c r="DL1036" s="206"/>
    </row>
    <row r="1037" spans="1:116" x14ac:dyDescent="0.4">
      <c r="A1037" s="206"/>
      <c r="B1037" s="27"/>
      <c r="C1037" s="27"/>
      <c r="D1037" s="27"/>
      <c r="E1037" s="27"/>
      <c r="F1037" s="27"/>
      <c r="G1037" s="206"/>
      <c r="H1037" s="206"/>
      <c r="I1037" s="206"/>
      <c r="J1037" s="206"/>
      <c r="K1037" s="206"/>
      <c r="L1037" s="206"/>
      <c r="M1037" s="206"/>
      <c r="N1037" s="206"/>
      <c r="O1037" s="206"/>
      <c r="P1037" s="206"/>
      <c r="R1037" s="206"/>
      <c r="S1037" s="206"/>
      <c r="T1037" s="206"/>
      <c r="U1037" s="206"/>
      <c r="V1037" s="206"/>
      <c r="W1037" s="206"/>
      <c r="X1037" s="206"/>
      <c r="Y1037" s="206"/>
      <c r="Z1037" s="206"/>
      <c r="AA1037" s="206"/>
      <c r="AB1037" s="206"/>
      <c r="AC1037" s="206"/>
      <c r="AD1037" s="206"/>
      <c r="AE1037" s="206"/>
      <c r="AF1037" s="206"/>
      <c r="AG1037" s="206"/>
      <c r="AH1037" s="206"/>
      <c r="AI1037" s="206"/>
      <c r="AJ1037" s="206"/>
      <c r="AK1037" s="206"/>
      <c r="AL1037" s="206"/>
      <c r="AM1037" s="206"/>
      <c r="AN1037" s="206"/>
      <c r="AO1037" s="206"/>
      <c r="AP1037" s="206"/>
      <c r="AQ1037" s="206"/>
      <c r="AR1037" s="206"/>
      <c r="AS1037" s="206"/>
      <c r="AT1037" s="206"/>
      <c r="AU1037" s="206"/>
      <c r="AV1037" s="206"/>
      <c r="AW1037" s="206"/>
      <c r="AX1037" s="206"/>
      <c r="AY1037" s="206"/>
      <c r="AZ1037" s="206"/>
      <c r="BA1037" s="206"/>
      <c r="BB1037" s="206"/>
      <c r="BC1037" s="206"/>
      <c r="BD1037" s="206"/>
      <c r="BE1037" s="206"/>
      <c r="BF1037" s="206"/>
      <c r="BG1037" s="206"/>
      <c r="BH1037" s="206"/>
      <c r="BI1037" s="206"/>
      <c r="BJ1037" s="206"/>
      <c r="BK1037" s="206"/>
      <c r="BL1037" s="206"/>
      <c r="BM1037" s="206"/>
      <c r="BN1037" s="206"/>
      <c r="BO1037" s="206"/>
      <c r="BP1037" s="206"/>
      <c r="BQ1037" s="206"/>
      <c r="BR1037" s="206"/>
      <c r="BS1037" s="206"/>
      <c r="BT1037" s="206"/>
      <c r="BU1037" s="206"/>
      <c r="BV1037" s="206"/>
      <c r="BW1037" s="206"/>
      <c r="BX1037" s="206"/>
      <c r="BY1037" s="206"/>
      <c r="BZ1037" s="206"/>
      <c r="CA1037" s="206"/>
      <c r="CB1037" s="206"/>
      <c r="CC1037" s="206"/>
      <c r="CD1037" s="206"/>
      <c r="CE1037" s="206"/>
      <c r="CF1037" s="206"/>
      <c r="CG1037" s="206"/>
      <c r="CH1037" s="206"/>
      <c r="CI1037" s="206"/>
      <c r="CJ1037" s="206"/>
      <c r="CK1037" s="206"/>
      <c r="CL1037" s="206"/>
      <c r="CN1037" s="206"/>
      <c r="CO1037" s="206"/>
      <c r="CP1037" s="206"/>
      <c r="CQ1037" s="206"/>
      <c r="CR1037" s="206"/>
      <c r="CS1037" s="206"/>
      <c r="CT1037" s="206"/>
      <c r="CU1037" s="206"/>
      <c r="CV1037" s="206"/>
      <c r="CW1037" s="206"/>
      <c r="CX1037" s="206"/>
      <c r="CY1037" s="206"/>
      <c r="CZ1037" s="206"/>
      <c r="DA1037" s="206"/>
      <c r="DB1037" s="206"/>
      <c r="DC1037" s="206"/>
      <c r="DD1037" s="206"/>
      <c r="DE1037" s="206"/>
      <c r="DF1037" s="206"/>
      <c r="DG1037" s="206"/>
      <c r="DH1037" s="206"/>
      <c r="DI1037" s="206"/>
      <c r="DJ1037" s="206"/>
      <c r="DK1037" s="206"/>
      <c r="DL1037" s="206"/>
    </row>
    <row r="1038" spans="1:116" x14ac:dyDescent="0.4">
      <c r="A1038" s="206"/>
      <c r="B1038" s="27"/>
      <c r="C1038" s="27"/>
      <c r="D1038" s="27"/>
      <c r="E1038" s="27"/>
      <c r="F1038" s="27"/>
      <c r="G1038" s="206"/>
      <c r="H1038" s="206"/>
      <c r="I1038" s="206"/>
      <c r="J1038" s="206"/>
      <c r="K1038" s="206"/>
      <c r="L1038" s="206"/>
      <c r="M1038" s="206"/>
      <c r="N1038" s="206"/>
      <c r="O1038" s="206"/>
      <c r="P1038" s="206"/>
      <c r="R1038" s="206"/>
      <c r="S1038" s="206"/>
      <c r="T1038" s="206"/>
      <c r="U1038" s="206"/>
      <c r="V1038" s="206"/>
      <c r="W1038" s="206"/>
      <c r="X1038" s="206"/>
      <c r="Y1038" s="206"/>
      <c r="Z1038" s="206"/>
      <c r="AA1038" s="206"/>
      <c r="AB1038" s="206"/>
      <c r="AC1038" s="206"/>
      <c r="AD1038" s="206"/>
      <c r="AE1038" s="206"/>
      <c r="AF1038" s="206"/>
      <c r="AG1038" s="206"/>
      <c r="AH1038" s="206"/>
      <c r="AI1038" s="206"/>
      <c r="AJ1038" s="206"/>
      <c r="AK1038" s="206"/>
      <c r="AL1038" s="206"/>
      <c r="AM1038" s="206"/>
      <c r="AN1038" s="206"/>
      <c r="AO1038" s="206"/>
      <c r="AP1038" s="206"/>
      <c r="AQ1038" s="206"/>
      <c r="AR1038" s="206"/>
      <c r="AS1038" s="206"/>
      <c r="AT1038" s="206"/>
      <c r="AU1038" s="206"/>
      <c r="AV1038" s="206"/>
      <c r="AW1038" s="206"/>
      <c r="AX1038" s="206"/>
      <c r="AY1038" s="206"/>
      <c r="AZ1038" s="206"/>
      <c r="BA1038" s="206"/>
      <c r="BB1038" s="206"/>
      <c r="BC1038" s="206"/>
      <c r="BD1038" s="206"/>
      <c r="BE1038" s="206"/>
      <c r="BF1038" s="206"/>
      <c r="BG1038" s="206"/>
      <c r="BH1038" s="206"/>
      <c r="BI1038" s="206"/>
      <c r="BJ1038" s="206"/>
      <c r="BK1038" s="206"/>
      <c r="BL1038" s="206"/>
      <c r="BM1038" s="206"/>
      <c r="BN1038" s="206"/>
      <c r="BO1038" s="206"/>
      <c r="BP1038" s="206"/>
      <c r="BQ1038" s="206"/>
      <c r="BR1038" s="206"/>
      <c r="BS1038" s="206"/>
      <c r="BT1038" s="206"/>
      <c r="BU1038" s="206"/>
      <c r="BV1038" s="206"/>
      <c r="BW1038" s="206"/>
      <c r="BX1038" s="206"/>
      <c r="BY1038" s="206"/>
      <c r="BZ1038" s="206"/>
      <c r="CA1038" s="206"/>
      <c r="CB1038" s="206"/>
      <c r="CC1038" s="206"/>
      <c r="CD1038" s="206"/>
      <c r="CE1038" s="206"/>
      <c r="CF1038" s="206"/>
      <c r="CG1038" s="206"/>
      <c r="CH1038" s="206"/>
      <c r="CI1038" s="206"/>
      <c r="CJ1038" s="206"/>
      <c r="CK1038" s="206"/>
      <c r="CL1038" s="206"/>
      <c r="CN1038" s="206"/>
      <c r="CO1038" s="206"/>
      <c r="CP1038" s="206"/>
      <c r="CQ1038" s="206"/>
      <c r="CR1038" s="206"/>
      <c r="CS1038" s="206"/>
      <c r="CT1038" s="206"/>
      <c r="CU1038" s="206"/>
      <c r="CV1038" s="206"/>
      <c r="CW1038" s="206"/>
      <c r="CX1038" s="206"/>
      <c r="CY1038" s="206"/>
      <c r="CZ1038" s="206"/>
      <c r="DA1038" s="206"/>
      <c r="DB1038" s="206"/>
      <c r="DC1038" s="206"/>
      <c r="DD1038" s="206"/>
      <c r="DE1038" s="206"/>
      <c r="DF1038" s="206"/>
      <c r="DG1038" s="206"/>
      <c r="DH1038" s="206"/>
      <c r="DI1038" s="206"/>
      <c r="DJ1038" s="206"/>
      <c r="DK1038" s="206"/>
      <c r="DL1038" s="206"/>
    </row>
    <row r="1039" spans="1:116" x14ac:dyDescent="0.4">
      <c r="A1039" s="206"/>
      <c r="B1039" s="27"/>
      <c r="C1039" s="27"/>
      <c r="D1039" s="27"/>
      <c r="E1039" s="27"/>
      <c r="F1039" s="27"/>
      <c r="G1039" s="206"/>
      <c r="H1039" s="206"/>
      <c r="I1039" s="206"/>
      <c r="J1039" s="206"/>
      <c r="K1039" s="206"/>
      <c r="L1039" s="206"/>
      <c r="M1039" s="206"/>
      <c r="N1039" s="206"/>
      <c r="O1039" s="206"/>
      <c r="P1039" s="206"/>
      <c r="R1039" s="206"/>
      <c r="S1039" s="206"/>
      <c r="T1039" s="206"/>
      <c r="U1039" s="206"/>
      <c r="V1039" s="206"/>
      <c r="W1039" s="206"/>
      <c r="X1039" s="206"/>
      <c r="Y1039" s="206"/>
      <c r="Z1039" s="206"/>
      <c r="AA1039" s="206"/>
      <c r="AB1039" s="206"/>
      <c r="AC1039" s="206"/>
      <c r="AD1039" s="206"/>
      <c r="AE1039" s="206"/>
      <c r="AF1039" s="206"/>
      <c r="AG1039" s="206"/>
      <c r="AH1039" s="206"/>
      <c r="AI1039" s="206"/>
      <c r="AJ1039" s="206"/>
      <c r="AK1039" s="206"/>
      <c r="AL1039" s="206"/>
      <c r="AM1039" s="206"/>
      <c r="AN1039" s="206"/>
      <c r="AO1039" s="206"/>
      <c r="AP1039" s="206"/>
      <c r="AQ1039" s="206"/>
      <c r="AR1039" s="206"/>
      <c r="AS1039" s="206"/>
      <c r="AT1039" s="206"/>
      <c r="AU1039" s="206"/>
      <c r="AV1039" s="206"/>
      <c r="AW1039" s="206"/>
      <c r="AX1039" s="206"/>
      <c r="AY1039" s="206"/>
      <c r="AZ1039" s="206"/>
      <c r="BA1039" s="206"/>
      <c r="BB1039" s="206"/>
      <c r="BC1039" s="206"/>
      <c r="BD1039" s="206"/>
      <c r="BE1039" s="206"/>
      <c r="BF1039" s="206"/>
      <c r="BG1039" s="206"/>
      <c r="BH1039" s="206"/>
      <c r="BI1039" s="206"/>
      <c r="BJ1039" s="206"/>
      <c r="BK1039" s="206"/>
      <c r="BL1039" s="206"/>
      <c r="BM1039" s="206"/>
      <c r="BN1039" s="206"/>
      <c r="BO1039" s="206"/>
      <c r="BP1039" s="206"/>
      <c r="BQ1039" s="206"/>
      <c r="BR1039" s="206"/>
      <c r="BS1039" s="206"/>
      <c r="BT1039" s="206"/>
      <c r="BU1039" s="206"/>
      <c r="BV1039" s="206"/>
      <c r="BW1039" s="206"/>
      <c r="BX1039" s="206"/>
      <c r="BY1039" s="206"/>
      <c r="BZ1039" s="206"/>
      <c r="CA1039" s="206"/>
      <c r="CB1039" s="206"/>
      <c r="CC1039" s="206"/>
      <c r="CD1039" s="206"/>
      <c r="CE1039" s="206"/>
      <c r="CF1039" s="206"/>
      <c r="CG1039" s="206"/>
      <c r="CH1039" s="206"/>
      <c r="CI1039" s="206"/>
      <c r="CJ1039" s="206"/>
      <c r="CK1039" s="206"/>
      <c r="CL1039" s="206"/>
      <c r="CN1039" s="206"/>
      <c r="CO1039" s="206"/>
      <c r="CP1039" s="206"/>
      <c r="CQ1039" s="206"/>
      <c r="CR1039" s="206"/>
      <c r="CS1039" s="206"/>
      <c r="CT1039" s="206"/>
      <c r="CU1039" s="206"/>
      <c r="CV1039" s="206"/>
      <c r="CW1039" s="206"/>
      <c r="CX1039" s="206"/>
      <c r="CY1039" s="206"/>
      <c r="CZ1039" s="206"/>
      <c r="DA1039" s="206"/>
      <c r="DB1039" s="206"/>
      <c r="DC1039" s="206"/>
      <c r="DD1039" s="206"/>
      <c r="DE1039" s="206"/>
      <c r="DF1039" s="206"/>
      <c r="DG1039" s="206"/>
      <c r="DH1039" s="206"/>
      <c r="DI1039" s="206"/>
      <c r="DJ1039" s="206"/>
      <c r="DK1039" s="206"/>
      <c r="DL1039" s="206"/>
    </row>
    <row r="1040" spans="1:116" x14ac:dyDescent="0.4">
      <c r="A1040" s="206"/>
      <c r="B1040" s="27"/>
      <c r="C1040" s="27"/>
      <c r="D1040" s="27"/>
      <c r="E1040" s="27"/>
      <c r="F1040" s="27"/>
      <c r="G1040" s="206"/>
      <c r="H1040" s="206"/>
      <c r="I1040" s="206"/>
      <c r="J1040" s="206"/>
      <c r="K1040" s="206"/>
      <c r="L1040" s="206"/>
      <c r="M1040" s="206"/>
      <c r="N1040" s="206"/>
      <c r="O1040" s="206"/>
      <c r="P1040" s="206"/>
      <c r="R1040" s="206"/>
      <c r="S1040" s="206"/>
      <c r="T1040" s="206"/>
      <c r="U1040" s="206"/>
      <c r="V1040" s="206"/>
      <c r="W1040" s="206"/>
      <c r="X1040" s="206"/>
      <c r="Y1040" s="206"/>
      <c r="Z1040" s="206"/>
      <c r="AA1040" s="206"/>
      <c r="AB1040" s="206"/>
      <c r="AC1040" s="206"/>
      <c r="AD1040" s="206"/>
      <c r="AE1040" s="206"/>
      <c r="AF1040" s="206"/>
      <c r="AG1040" s="206"/>
      <c r="AH1040" s="206"/>
      <c r="AI1040" s="206"/>
      <c r="AJ1040" s="206"/>
      <c r="AK1040" s="206"/>
      <c r="AL1040" s="206"/>
      <c r="AM1040" s="206"/>
      <c r="AN1040" s="206"/>
      <c r="AO1040" s="206"/>
      <c r="AP1040" s="206"/>
      <c r="AQ1040" s="206"/>
      <c r="AR1040" s="206"/>
      <c r="AS1040" s="206"/>
      <c r="AT1040" s="206"/>
      <c r="AU1040" s="206"/>
      <c r="AV1040" s="206"/>
      <c r="AW1040" s="206"/>
      <c r="AX1040" s="206"/>
      <c r="AY1040" s="206"/>
      <c r="AZ1040" s="206"/>
      <c r="BA1040" s="206"/>
      <c r="BB1040" s="206"/>
      <c r="BC1040" s="206"/>
      <c r="BD1040" s="206"/>
      <c r="BE1040" s="206"/>
      <c r="BF1040" s="206"/>
      <c r="BG1040" s="206"/>
      <c r="BH1040" s="206"/>
      <c r="BI1040" s="206"/>
      <c r="BJ1040" s="206"/>
      <c r="BK1040" s="206"/>
      <c r="BL1040" s="206"/>
      <c r="BM1040" s="206"/>
      <c r="BN1040" s="206"/>
      <c r="BO1040" s="206"/>
      <c r="BP1040" s="206"/>
      <c r="BQ1040" s="206"/>
      <c r="BR1040" s="206"/>
      <c r="BS1040" s="206"/>
      <c r="BT1040" s="206"/>
      <c r="BU1040" s="206"/>
      <c r="BV1040" s="206"/>
      <c r="BW1040" s="206"/>
      <c r="BX1040" s="206"/>
      <c r="BY1040" s="206"/>
      <c r="BZ1040" s="206"/>
      <c r="CA1040" s="206"/>
      <c r="CB1040" s="206"/>
      <c r="CC1040" s="206"/>
      <c r="CD1040" s="206"/>
      <c r="CE1040" s="206"/>
      <c r="CF1040" s="206"/>
      <c r="CG1040" s="206"/>
      <c r="CH1040" s="206"/>
      <c r="CI1040" s="206"/>
      <c r="CJ1040" s="206"/>
      <c r="CK1040" s="206"/>
      <c r="CL1040" s="206"/>
      <c r="CN1040" s="206"/>
      <c r="CO1040" s="206"/>
      <c r="CP1040" s="206"/>
      <c r="CQ1040" s="206"/>
      <c r="CR1040" s="206"/>
      <c r="CS1040" s="206"/>
      <c r="CT1040" s="206"/>
      <c r="CU1040" s="206"/>
      <c r="CV1040" s="206"/>
      <c r="CW1040" s="206"/>
      <c r="CX1040" s="206"/>
      <c r="CY1040" s="206"/>
      <c r="CZ1040" s="206"/>
      <c r="DA1040" s="206"/>
      <c r="DB1040" s="206"/>
      <c r="DC1040" s="206"/>
      <c r="DD1040" s="206"/>
      <c r="DE1040" s="206"/>
      <c r="DF1040" s="206"/>
      <c r="DG1040" s="206"/>
      <c r="DH1040" s="206"/>
      <c r="DI1040" s="206"/>
      <c r="DJ1040" s="206"/>
      <c r="DK1040" s="206"/>
      <c r="DL1040" s="206"/>
    </row>
    <row r="1041" spans="1:116" x14ac:dyDescent="0.4">
      <c r="A1041" s="206"/>
      <c r="B1041" s="27"/>
      <c r="C1041" s="27"/>
      <c r="D1041" s="27"/>
      <c r="E1041" s="27"/>
      <c r="F1041" s="27"/>
      <c r="G1041" s="206"/>
      <c r="H1041" s="206"/>
      <c r="I1041" s="206"/>
      <c r="J1041" s="206"/>
      <c r="K1041" s="206"/>
      <c r="L1041" s="206"/>
      <c r="M1041" s="206"/>
      <c r="N1041" s="206"/>
      <c r="O1041" s="206"/>
      <c r="P1041" s="206"/>
      <c r="R1041" s="206"/>
      <c r="S1041" s="206"/>
      <c r="T1041" s="206"/>
      <c r="U1041" s="206"/>
      <c r="V1041" s="206"/>
      <c r="W1041" s="206"/>
      <c r="X1041" s="206"/>
      <c r="Y1041" s="206"/>
      <c r="Z1041" s="206"/>
      <c r="AA1041" s="206"/>
      <c r="AB1041" s="206"/>
      <c r="AC1041" s="206"/>
      <c r="AD1041" s="206"/>
      <c r="AE1041" s="206"/>
      <c r="AF1041" s="206"/>
      <c r="AG1041" s="206"/>
      <c r="AH1041" s="206"/>
      <c r="AI1041" s="206"/>
      <c r="AJ1041" s="206"/>
      <c r="AK1041" s="206"/>
      <c r="AL1041" s="206"/>
      <c r="AM1041" s="206"/>
      <c r="AN1041" s="206"/>
      <c r="AO1041" s="206"/>
      <c r="AP1041" s="206"/>
      <c r="AQ1041" s="206"/>
      <c r="AR1041" s="206"/>
      <c r="AS1041" s="206"/>
      <c r="AT1041" s="206"/>
      <c r="AU1041" s="206"/>
      <c r="AV1041" s="206"/>
      <c r="AW1041" s="206"/>
      <c r="AX1041" s="206"/>
      <c r="AY1041" s="206"/>
      <c r="AZ1041" s="206"/>
      <c r="BA1041" s="206"/>
      <c r="BB1041" s="206"/>
      <c r="BC1041" s="206"/>
      <c r="BD1041" s="206"/>
      <c r="BE1041" s="206"/>
      <c r="BF1041" s="206"/>
      <c r="BG1041" s="206"/>
      <c r="BH1041" s="206"/>
      <c r="BI1041" s="206"/>
      <c r="BJ1041" s="206"/>
      <c r="BK1041" s="206"/>
      <c r="BL1041" s="206"/>
      <c r="BM1041" s="206"/>
      <c r="BN1041" s="206"/>
      <c r="BO1041" s="206"/>
      <c r="BP1041" s="206"/>
      <c r="BQ1041" s="206"/>
      <c r="BR1041" s="206"/>
      <c r="BS1041" s="206"/>
      <c r="BT1041" s="206"/>
      <c r="BU1041" s="206"/>
      <c r="BV1041" s="206"/>
      <c r="BW1041" s="206"/>
      <c r="BX1041" s="206"/>
      <c r="BY1041" s="206"/>
      <c r="BZ1041" s="206"/>
      <c r="CA1041" s="206"/>
      <c r="CB1041" s="206"/>
      <c r="CC1041" s="206"/>
      <c r="CD1041" s="206"/>
      <c r="CE1041" s="206"/>
      <c r="CF1041" s="206"/>
      <c r="CG1041" s="206"/>
      <c r="CH1041" s="206"/>
      <c r="CI1041" s="206"/>
      <c r="CJ1041" s="206"/>
      <c r="CK1041" s="206"/>
      <c r="CL1041" s="206"/>
      <c r="CN1041" s="206"/>
      <c r="CO1041" s="206"/>
      <c r="CP1041" s="206"/>
      <c r="CQ1041" s="206"/>
      <c r="CR1041" s="206"/>
      <c r="CS1041" s="206"/>
      <c r="CT1041" s="206"/>
      <c r="CU1041" s="206"/>
      <c r="CV1041" s="206"/>
      <c r="CW1041" s="206"/>
      <c r="CX1041" s="206"/>
      <c r="CY1041" s="206"/>
      <c r="CZ1041" s="206"/>
      <c r="DA1041" s="206"/>
      <c r="DB1041" s="206"/>
      <c r="DC1041" s="206"/>
      <c r="DD1041" s="206"/>
      <c r="DE1041" s="206"/>
      <c r="DF1041" s="206"/>
      <c r="DG1041" s="206"/>
      <c r="DH1041" s="206"/>
      <c r="DI1041" s="206"/>
      <c r="DJ1041" s="206"/>
      <c r="DK1041" s="206"/>
      <c r="DL1041" s="206"/>
    </row>
    <row r="1042" spans="1:116" x14ac:dyDescent="0.4">
      <c r="A1042" s="206"/>
      <c r="B1042" s="27"/>
      <c r="C1042" s="27"/>
      <c r="D1042" s="27"/>
      <c r="E1042" s="27"/>
      <c r="F1042" s="27"/>
      <c r="G1042" s="206"/>
      <c r="H1042" s="206"/>
      <c r="I1042" s="206"/>
      <c r="J1042" s="206"/>
      <c r="K1042" s="206"/>
      <c r="L1042" s="206"/>
      <c r="M1042" s="206"/>
      <c r="N1042" s="206"/>
      <c r="O1042" s="206"/>
      <c r="P1042" s="206"/>
      <c r="R1042" s="206"/>
      <c r="S1042" s="206"/>
      <c r="T1042" s="206"/>
      <c r="U1042" s="206"/>
      <c r="V1042" s="206"/>
      <c r="W1042" s="206"/>
      <c r="X1042" s="206"/>
      <c r="Y1042" s="206"/>
      <c r="Z1042" s="206"/>
      <c r="AA1042" s="206"/>
      <c r="AB1042" s="206"/>
      <c r="AC1042" s="206"/>
      <c r="AD1042" s="206"/>
      <c r="AE1042" s="206"/>
      <c r="AF1042" s="206"/>
      <c r="AG1042" s="206"/>
      <c r="AH1042" s="206"/>
      <c r="AI1042" s="206"/>
      <c r="AJ1042" s="206"/>
      <c r="AK1042" s="206"/>
      <c r="AL1042" s="206"/>
      <c r="AM1042" s="206"/>
      <c r="AN1042" s="206"/>
      <c r="AO1042" s="206"/>
      <c r="AP1042" s="206"/>
      <c r="AQ1042" s="206"/>
      <c r="AR1042" s="206"/>
      <c r="AS1042" s="206"/>
      <c r="AT1042" s="206"/>
      <c r="AU1042" s="206"/>
      <c r="AV1042" s="206"/>
      <c r="AW1042" s="206"/>
      <c r="AX1042" s="206"/>
      <c r="AY1042" s="206"/>
      <c r="AZ1042" s="206"/>
      <c r="BA1042" s="206"/>
      <c r="BB1042" s="206"/>
      <c r="BC1042" s="206"/>
      <c r="BD1042" s="206"/>
      <c r="BE1042" s="206"/>
      <c r="BF1042" s="206"/>
      <c r="BG1042" s="206"/>
      <c r="BH1042" s="206"/>
      <c r="BI1042" s="206"/>
      <c r="BJ1042" s="206"/>
      <c r="BK1042" s="206"/>
      <c r="BL1042" s="206"/>
      <c r="BM1042" s="206"/>
      <c r="BN1042" s="206"/>
      <c r="BO1042" s="206"/>
      <c r="BP1042" s="206"/>
      <c r="BQ1042" s="206"/>
      <c r="BR1042" s="206"/>
      <c r="BS1042" s="206"/>
      <c r="BT1042" s="206"/>
      <c r="BU1042" s="206"/>
      <c r="BV1042" s="206"/>
      <c r="BW1042" s="206"/>
      <c r="BX1042" s="206"/>
      <c r="BY1042" s="206"/>
      <c r="BZ1042" s="206"/>
      <c r="CA1042" s="206"/>
      <c r="CB1042" s="206"/>
      <c r="CC1042" s="206"/>
      <c r="CD1042" s="206"/>
      <c r="CE1042" s="206"/>
      <c r="CF1042" s="206"/>
      <c r="CG1042" s="206"/>
      <c r="CH1042" s="206"/>
      <c r="CI1042" s="206"/>
      <c r="CJ1042" s="206"/>
      <c r="CK1042" s="206"/>
      <c r="CL1042" s="206"/>
      <c r="CN1042" s="206"/>
      <c r="CO1042" s="206"/>
      <c r="CP1042" s="206"/>
      <c r="CQ1042" s="206"/>
      <c r="CR1042" s="206"/>
      <c r="CS1042" s="206"/>
      <c r="CT1042" s="206"/>
      <c r="CU1042" s="206"/>
      <c r="CV1042" s="206"/>
      <c r="CW1042" s="206"/>
      <c r="CX1042" s="206"/>
      <c r="CY1042" s="206"/>
      <c r="CZ1042" s="206"/>
      <c r="DA1042" s="206"/>
      <c r="DB1042" s="206"/>
      <c r="DC1042" s="206"/>
      <c r="DD1042" s="206"/>
      <c r="DE1042" s="206"/>
      <c r="DF1042" s="206"/>
      <c r="DG1042" s="206"/>
      <c r="DH1042" s="206"/>
      <c r="DI1042" s="206"/>
      <c r="DJ1042" s="206"/>
      <c r="DK1042" s="206"/>
      <c r="DL1042" s="206"/>
    </row>
    <row r="1043" spans="1:116" x14ac:dyDescent="0.4">
      <c r="A1043" s="164"/>
      <c r="G1043" s="204"/>
      <c r="H1043" s="164"/>
      <c r="I1043" s="205"/>
      <c r="J1043" s="205"/>
      <c r="K1043" s="164"/>
      <c r="L1043" s="164"/>
      <c r="M1043" s="164"/>
      <c r="N1043" s="164"/>
      <c r="O1043" s="164"/>
      <c r="P1043" s="164"/>
      <c r="R1043" s="204"/>
      <c r="S1043" s="204"/>
      <c r="T1043" s="204"/>
      <c r="U1043" s="204"/>
      <c r="V1043" s="204"/>
      <c r="W1043" s="204"/>
      <c r="X1043" s="204"/>
      <c r="Y1043" s="204"/>
      <c r="Z1043" s="204"/>
      <c r="AA1043" s="204"/>
      <c r="AB1043" s="204"/>
      <c r="AC1043" s="204"/>
      <c r="AD1043" s="204"/>
      <c r="AE1043" s="204"/>
      <c r="AF1043" s="204"/>
      <c r="AG1043" s="204"/>
      <c r="AH1043" s="204"/>
      <c r="AI1043" s="204"/>
      <c r="AJ1043" s="204"/>
      <c r="AK1043" s="204"/>
      <c r="AL1043" s="204"/>
      <c r="AM1043" s="204"/>
      <c r="AN1043" s="204"/>
      <c r="AO1043" s="204"/>
      <c r="AP1043" s="204"/>
      <c r="AQ1043" s="204"/>
      <c r="AR1043" s="204"/>
      <c r="AS1043" s="204"/>
      <c r="AT1043" s="204"/>
      <c r="AU1043" s="204"/>
      <c r="AV1043" s="204"/>
      <c r="AW1043" s="204"/>
      <c r="AX1043" s="204"/>
      <c r="AY1043" s="204"/>
      <c r="AZ1043" s="204"/>
      <c r="BA1043" s="204"/>
      <c r="BB1043" s="204"/>
      <c r="BC1043" s="204"/>
      <c r="BD1043" s="204"/>
      <c r="BE1043" s="204"/>
      <c r="BF1043" s="204"/>
      <c r="BG1043" s="204"/>
      <c r="BH1043" s="204"/>
      <c r="BI1043" s="204"/>
      <c r="BJ1043" s="204"/>
      <c r="BK1043" s="204"/>
      <c r="BL1043" s="204"/>
      <c r="BM1043" s="204"/>
      <c r="BN1043" s="204"/>
      <c r="BO1043" s="204"/>
      <c r="BP1043" s="204"/>
      <c r="BQ1043" s="204"/>
      <c r="BR1043" s="204"/>
      <c r="BS1043" s="204"/>
      <c r="BT1043" s="204"/>
      <c r="BU1043" s="204"/>
      <c r="BV1043" s="204"/>
      <c r="BW1043" s="204"/>
      <c r="BX1043" s="204"/>
      <c r="BY1043" s="204"/>
      <c r="BZ1043" s="204"/>
      <c r="CA1043" s="204"/>
      <c r="CB1043" s="204"/>
      <c r="CC1043" s="204"/>
      <c r="CD1043" s="204"/>
      <c r="CE1043" s="204"/>
      <c r="CF1043" s="204"/>
      <c r="CG1043" s="204"/>
      <c r="CH1043" s="204"/>
      <c r="CI1043" s="204"/>
      <c r="CJ1043" s="204"/>
      <c r="CK1043" s="204"/>
      <c r="CL1043" s="204"/>
      <c r="CN1043" s="205"/>
      <c r="CO1043" s="204"/>
      <c r="CP1043" s="204"/>
      <c r="CQ1043" s="204"/>
      <c r="CR1043" s="204"/>
      <c r="CS1043" s="204"/>
      <c r="CT1043" s="204"/>
      <c r="CU1043" s="204"/>
      <c r="CV1043" s="204"/>
      <c r="CW1043" s="204"/>
      <c r="CX1043" s="204"/>
      <c r="CY1043" s="204"/>
      <c r="CZ1043" s="204"/>
      <c r="DA1043" s="204"/>
      <c r="DB1043" s="204"/>
      <c r="DC1043" s="204"/>
      <c r="DD1043" s="204"/>
      <c r="DE1043" s="204"/>
      <c r="DF1043" s="204"/>
      <c r="DG1043" s="204"/>
      <c r="DH1043" s="204"/>
      <c r="DI1043" s="204"/>
      <c r="DJ1043" s="204"/>
      <c r="DK1043" s="204"/>
      <c r="DL1043" s="204"/>
    </row>
    <row r="1044" spans="1:116" x14ac:dyDescent="0.4">
      <c r="A1044" s="164"/>
      <c r="G1044" s="204"/>
      <c r="H1044" s="164"/>
      <c r="I1044" s="205"/>
      <c r="J1044" s="205"/>
      <c r="K1044" s="164"/>
      <c r="L1044" s="164"/>
      <c r="M1044" s="164"/>
      <c r="N1044" s="164"/>
      <c r="O1044" s="164"/>
      <c r="P1044" s="164"/>
      <c r="R1044" s="204"/>
      <c r="S1044" s="204"/>
      <c r="T1044" s="204"/>
      <c r="U1044" s="204"/>
      <c r="V1044" s="204"/>
      <c r="W1044" s="204"/>
      <c r="X1044" s="204"/>
      <c r="Y1044" s="204"/>
      <c r="Z1044" s="204"/>
      <c r="AA1044" s="204"/>
      <c r="AB1044" s="204"/>
      <c r="AC1044" s="204"/>
      <c r="AD1044" s="204"/>
      <c r="AE1044" s="204"/>
      <c r="AF1044" s="204"/>
      <c r="AG1044" s="204"/>
      <c r="AH1044" s="204"/>
      <c r="AI1044" s="204"/>
      <c r="AJ1044" s="204"/>
      <c r="AK1044" s="204"/>
      <c r="AL1044" s="204"/>
      <c r="AM1044" s="204"/>
      <c r="AN1044" s="204"/>
      <c r="AO1044" s="204"/>
      <c r="AP1044" s="204"/>
      <c r="AQ1044" s="204"/>
      <c r="AR1044" s="204"/>
      <c r="AS1044" s="204"/>
      <c r="AT1044" s="204"/>
      <c r="AU1044" s="204"/>
      <c r="AV1044" s="204"/>
      <c r="AW1044" s="204"/>
      <c r="AX1044" s="204"/>
      <c r="AY1044" s="204"/>
      <c r="AZ1044" s="204"/>
      <c r="BA1044" s="204"/>
      <c r="BB1044" s="204"/>
      <c r="BC1044" s="204"/>
      <c r="BD1044" s="204"/>
      <c r="BE1044" s="204"/>
      <c r="BF1044" s="204"/>
      <c r="BG1044" s="204"/>
      <c r="BH1044" s="204"/>
      <c r="BI1044" s="204"/>
      <c r="BJ1044" s="204"/>
      <c r="BK1044" s="204"/>
      <c r="BL1044" s="204"/>
      <c r="BM1044" s="204"/>
      <c r="BN1044" s="204"/>
      <c r="BO1044" s="204"/>
      <c r="BP1044" s="204"/>
      <c r="BQ1044" s="204"/>
      <c r="BR1044" s="204"/>
      <c r="BS1044" s="204"/>
      <c r="BT1044" s="204"/>
      <c r="BU1044" s="204"/>
      <c r="BV1044" s="204"/>
      <c r="BW1044" s="204"/>
      <c r="BX1044" s="204"/>
      <c r="BY1044" s="204"/>
      <c r="BZ1044" s="204"/>
      <c r="CA1044" s="204"/>
      <c r="CB1044" s="204"/>
      <c r="CC1044" s="204"/>
      <c r="CD1044" s="204"/>
      <c r="CE1044" s="204"/>
      <c r="CF1044" s="204"/>
      <c r="CG1044" s="204"/>
      <c r="CH1044" s="204"/>
      <c r="CI1044" s="204"/>
      <c r="CJ1044" s="204"/>
      <c r="CK1044" s="204"/>
      <c r="CL1044" s="204"/>
      <c r="CN1044" s="205"/>
      <c r="CO1044" s="204"/>
      <c r="CP1044" s="204"/>
      <c r="CQ1044" s="204"/>
      <c r="CR1044" s="204"/>
      <c r="CS1044" s="204"/>
      <c r="CT1044" s="204"/>
      <c r="CU1044" s="204"/>
      <c r="CV1044" s="204"/>
      <c r="CW1044" s="204"/>
      <c r="CX1044" s="204"/>
      <c r="CY1044" s="204"/>
      <c r="CZ1044" s="204"/>
      <c r="DA1044" s="204"/>
      <c r="DB1044" s="204"/>
      <c r="DC1044" s="204"/>
      <c r="DD1044" s="204"/>
      <c r="DE1044" s="204"/>
      <c r="DF1044" s="204"/>
      <c r="DG1044" s="204"/>
      <c r="DH1044" s="204"/>
      <c r="DI1044" s="204"/>
      <c r="DJ1044" s="204"/>
      <c r="DK1044" s="204"/>
      <c r="DL1044" s="204"/>
    </row>
    <row r="1045" spans="1:116" x14ac:dyDescent="0.4">
      <c r="A1045" s="164"/>
      <c r="G1045" s="204"/>
      <c r="H1045" s="164"/>
      <c r="I1045" s="205"/>
      <c r="J1045" s="205"/>
      <c r="K1045" s="164"/>
      <c r="L1045" s="164"/>
      <c r="M1045" s="164"/>
      <c r="N1045" s="164"/>
      <c r="O1045" s="164"/>
      <c r="P1045" s="164"/>
      <c r="R1045" s="204"/>
      <c r="S1045" s="204"/>
      <c r="T1045" s="204"/>
      <c r="U1045" s="204"/>
      <c r="V1045" s="204"/>
      <c r="W1045" s="204"/>
      <c r="X1045" s="204"/>
      <c r="Y1045" s="204"/>
      <c r="Z1045" s="204"/>
      <c r="AA1045" s="204"/>
      <c r="AB1045" s="204"/>
      <c r="AC1045" s="204"/>
      <c r="AD1045" s="204"/>
      <c r="AE1045" s="204"/>
      <c r="AF1045" s="204"/>
      <c r="AG1045" s="204"/>
      <c r="AH1045" s="204"/>
      <c r="AI1045" s="204"/>
      <c r="AJ1045" s="204"/>
      <c r="AK1045" s="204"/>
      <c r="AL1045" s="204"/>
      <c r="AM1045" s="204"/>
      <c r="AN1045" s="204"/>
      <c r="AO1045" s="204"/>
      <c r="AP1045" s="204"/>
      <c r="AQ1045" s="204"/>
      <c r="AR1045" s="204"/>
      <c r="AS1045" s="204"/>
      <c r="AT1045" s="204"/>
      <c r="AU1045" s="204"/>
      <c r="AV1045" s="204"/>
      <c r="AW1045" s="204"/>
      <c r="AX1045" s="204"/>
      <c r="AY1045" s="204"/>
      <c r="AZ1045" s="204"/>
      <c r="BA1045" s="204"/>
      <c r="BB1045" s="204"/>
      <c r="BC1045" s="204"/>
      <c r="BD1045" s="204"/>
      <c r="BE1045" s="204"/>
      <c r="BF1045" s="204"/>
      <c r="BG1045" s="204"/>
      <c r="BH1045" s="204"/>
      <c r="BI1045" s="204"/>
      <c r="BJ1045" s="204"/>
      <c r="BK1045" s="204"/>
      <c r="BL1045" s="204"/>
      <c r="BM1045" s="204"/>
      <c r="BN1045" s="204"/>
      <c r="BO1045" s="204"/>
      <c r="BP1045" s="204"/>
      <c r="BQ1045" s="204"/>
      <c r="BR1045" s="204"/>
      <c r="BS1045" s="204"/>
      <c r="BT1045" s="204"/>
      <c r="BU1045" s="204"/>
      <c r="BV1045" s="204"/>
      <c r="BW1045" s="204"/>
      <c r="BX1045" s="204"/>
      <c r="BY1045" s="204"/>
      <c r="BZ1045" s="204"/>
      <c r="CA1045" s="204"/>
      <c r="CB1045" s="204"/>
      <c r="CC1045" s="204"/>
      <c r="CD1045" s="204"/>
      <c r="CE1045" s="204"/>
      <c r="CF1045" s="204"/>
      <c r="CG1045" s="204"/>
      <c r="CH1045" s="204"/>
      <c r="CI1045" s="204"/>
      <c r="CJ1045" s="204"/>
      <c r="CK1045" s="204"/>
      <c r="CL1045" s="204"/>
      <c r="CN1045" s="205"/>
      <c r="CO1045" s="204"/>
      <c r="CP1045" s="204"/>
      <c r="CQ1045" s="204"/>
      <c r="CR1045" s="204"/>
      <c r="CS1045" s="204"/>
      <c r="CT1045" s="204"/>
      <c r="CU1045" s="204"/>
      <c r="CV1045" s="204"/>
      <c r="CW1045" s="204"/>
      <c r="CX1045" s="204"/>
      <c r="CY1045" s="204"/>
      <c r="CZ1045" s="204"/>
      <c r="DA1045" s="204"/>
      <c r="DB1045" s="204"/>
      <c r="DC1045" s="204"/>
      <c r="DD1045" s="204"/>
      <c r="DE1045" s="204"/>
      <c r="DF1045" s="204"/>
      <c r="DG1045" s="204"/>
      <c r="DH1045" s="204"/>
      <c r="DI1045" s="204"/>
      <c r="DJ1045" s="204"/>
      <c r="DK1045" s="204"/>
      <c r="DL1045" s="204"/>
    </row>
    <row r="1046" spans="1:116" x14ac:dyDescent="0.4">
      <c r="A1046" s="164"/>
      <c r="G1046" s="204"/>
      <c r="H1046" s="164"/>
      <c r="I1046" s="205"/>
      <c r="J1046" s="205"/>
      <c r="K1046" s="164"/>
      <c r="L1046" s="164"/>
      <c r="M1046" s="164"/>
      <c r="N1046" s="164"/>
      <c r="O1046" s="164"/>
      <c r="P1046" s="164"/>
      <c r="R1046" s="204"/>
      <c r="S1046" s="204"/>
      <c r="T1046" s="204"/>
      <c r="U1046" s="204"/>
      <c r="V1046" s="204"/>
      <c r="W1046" s="204"/>
      <c r="X1046" s="204"/>
      <c r="Y1046" s="204"/>
      <c r="Z1046" s="204"/>
      <c r="AA1046" s="204"/>
      <c r="AB1046" s="204"/>
      <c r="AC1046" s="204"/>
      <c r="AD1046" s="204"/>
      <c r="AE1046" s="204"/>
      <c r="AF1046" s="204"/>
      <c r="AG1046" s="204"/>
      <c r="AH1046" s="204"/>
      <c r="AI1046" s="204"/>
      <c r="AJ1046" s="204"/>
      <c r="AK1046" s="204"/>
      <c r="AL1046" s="204"/>
      <c r="AM1046" s="204"/>
      <c r="AN1046" s="204"/>
      <c r="AO1046" s="204"/>
      <c r="AP1046" s="204"/>
      <c r="AQ1046" s="204"/>
      <c r="AR1046" s="204"/>
      <c r="AS1046" s="204"/>
      <c r="AT1046" s="204"/>
      <c r="AU1046" s="204"/>
      <c r="AV1046" s="204"/>
      <c r="AW1046" s="204"/>
      <c r="AX1046" s="204"/>
      <c r="AY1046" s="204"/>
      <c r="AZ1046" s="204"/>
      <c r="BA1046" s="204"/>
      <c r="BB1046" s="204"/>
      <c r="BC1046" s="204"/>
      <c r="BD1046" s="204"/>
      <c r="BE1046" s="204"/>
      <c r="BF1046" s="204"/>
      <c r="BG1046" s="204"/>
      <c r="BH1046" s="204"/>
      <c r="BI1046" s="204"/>
      <c r="BJ1046" s="204"/>
      <c r="BK1046" s="204"/>
      <c r="BL1046" s="204"/>
      <c r="BM1046" s="204"/>
      <c r="BN1046" s="204"/>
      <c r="BO1046" s="204"/>
      <c r="BP1046" s="204"/>
      <c r="BQ1046" s="204"/>
      <c r="BR1046" s="204"/>
      <c r="BS1046" s="204"/>
      <c r="BT1046" s="204"/>
      <c r="BU1046" s="204"/>
      <c r="BV1046" s="204"/>
      <c r="BW1046" s="204"/>
      <c r="BX1046" s="204"/>
      <c r="BY1046" s="204"/>
      <c r="BZ1046" s="204"/>
      <c r="CA1046" s="204"/>
      <c r="CB1046" s="204"/>
      <c r="CC1046" s="204"/>
      <c r="CD1046" s="204"/>
      <c r="CE1046" s="204"/>
      <c r="CF1046" s="204"/>
      <c r="CG1046" s="204"/>
      <c r="CH1046" s="204"/>
      <c r="CI1046" s="204"/>
      <c r="CJ1046" s="204"/>
      <c r="CK1046" s="204"/>
      <c r="CL1046" s="204"/>
      <c r="CN1046" s="205"/>
      <c r="CO1046" s="204"/>
      <c r="CP1046" s="204"/>
      <c r="CQ1046" s="204"/>
      <c r="CR1046" s="204"/>
      <c r="CS1046" s="204"/>
      <c r="CT1046" s="204"/>
      <c r="CU1046" s="204"/>
      <c r="CV1046" s="204"/>
      <c r="CW1046" s="204"/>
      <c r="CX1046" s="204"/>
      <c r="CY1046" s="204"/>
      <c r="CZ1046" s="204"/>
      <c r="DA1046" s="204"/>
      <c r="DB1046" s="204"/>
      <c r="DC1046" s="204"/>
      <c r="DD1046" s="204"/>
      <c r="DE1046" s="204"/>
      <c r="DF1046" s="204"/>
      <c r="DG1046" s="204"/>
      <c r="DH1046" s="204"/>
      <c r="DI1046" s="204"/>
      <c r="DJ1046" s="204"/>
      <c r="DK1046" s="204"/>
      <c r="DL1046" s="204"/>
    </row>
    <row r="1047" spans="1:116" x14ac:dyDescent="0.4">
      <c r="A1047" s="164"/>
      <c r="G1047" s="204"/>
      <c r="H1047" s="164"/>
      <c r="I1047" s="205"/>
      <c r="J1047" s="205"/>
      <c r="K1047" s="164"/>
      <c r="L1047" s="164"/>
      <c r="M1047" s="164"/>
      <c r="N1047" s="164"/>
      <c r="O1047" s="164"/>
      <c r="P1047" s="164"/>
      <c r="R1047" s="204"/>
      <c r="S1047" s="204"/>
      <c r="T1047" s="204"/>
      <c r="U1047" s="204"/>
      <c r="V1047" s="204"/>
      <c r="W1047" s="204"/>
      <c r="X1047" s="204"/>
      <c r="Y1047" s="204"/>
      <c r="Z1047" s="204"/>
      <c r="AA1047" s="204"/>
      <c r="AB1047" s="204"/>
      <c r="AC1047" s="204"/>
      <c r="AD1047" s="204"/>
      <c r="AE1047" s="204"/>
      <c r="AF1047" s="204"/>
      <c r="AG1047" s="204"/>
      <c r="AH1047" s="204"/>
      <c r="AI1047" s="204"/>
      <c r="AJ1047" s="204"/>
      <c r="AK1047" s="204"/>
      <c r="AL1047" s="204"/>
      <c r="AM1047" s="204"/>
      <c r="AN1047" s="204"/>
      <c r="AO1047" s="204"/>
      <c r="AP1047" s="204"/>
      <c r="AQ1047" s="204"/>
      <c r="AR1047" s="204"/>
      <c r="AS1047" s="204"/>
      <c r="AT1047" s="204"/>
      <c r="AU1047" s="204"/>
      <c r="AV1047" s="204"/>
      <c r="AW1047" s="204"/>
      <c r="AX1047" s="204"/>
      <c r="AY1047" s="204"/>
      <c r="AZ1047" s="204"/>
      <c r="BA1047" s="204"/>
      <c r="BB1047" s="204"/>
      <c r="BC1047" s="204"/>
      <c r="BD1047" s="204"/>
      <c r="BE1047" s="204"/>
      <c r="BF1047" s="204"/>
      <c r="BG1047" s="204"/>
      <c r="BH1047" s="204"/>
      <c r="BI1047" s="204"/>
      <c r="BJ1047" s="204"/>
      <c r="BK1047" s="204"/>
      <c r="BL1047" s="204"/>
      <c r="BM1047" s="204"/>
      <c r="BN1047" s="204"/>
      <c r="BO1047" s="204"/>
      <c r="BP1047" s="204"/>
      <c r="BQ1047" s="204"/>
      <c r="BR1047" s="204"/>
      <c r="BS1047" s="204"/>
      <c r="BT1047" s="204"/>
      <c r="BU1047" s="204"/>
      <c r="BV1047" s="204"/>
      <c r="BW1047" s="204"/>
      <c r="BX1047" s="204"/>
      <c r="BY1047" s="204"/>
      <c r="BZ1047" s="204"/>
      <c r="CA1047" s="204"/>
      <c r="CB1047" s="204"/>
      <c r="CC1047" s="204"/>
      <c r="CD1047" s="204"/>
      <c r="CE1047" s="204"/>
      <c r="CF1047" s="204"/>
      <c r="CG1047" s="204"/>
      <c r="CH1047" s="204"/>
      <c r="CI1047" s="204"/>
      <c r="CJ1047" s="204"/>
      <c r="CK1047" s="204"/>
      <c r="CL1047" s="204"/>
      <c r="CN1047" s="205"/>
      <c r="CO1047" s="204"/>
      <c r="CP1047" s="204"/>
      <c r="CQ1047" s="204"/>
      <c r="CR1047" s="204"/>
      <c r="CS1047" s="204"/>
      <c r="CT1047" s="204"/>
      <c r="CU1047" s="204"/>
      <c r="CV1047" s="204"/>
      <c r="CW1047" s="204"/>
      <c r="CX1047" s="204"/>
      <c r="CY1047" s="204"/>
      <c r="CZ1047" s="204"/>
      <c r="DA1047" s="204"/>
      <c r="DB1047" s="204"/>
      <c r="DC1047" s="204"/>
      <c r="DD1047" s="204"/>
      <c r="DE1047" s="204"/>
      <c r="DF1047" s="204"/>
      <c r="DG1047" s="204"/>
      <c r="DH1047" s="204"/>
      <c r="DI1047" s="204"/>
      <c r="DJ1047" s="204"/>
      <c r="DK1047" s="204"/>
      <c r="DL1047" s="204"/>
    </row>
    <row r="1048" spans="1:116" x14ac:dyDescent="0.4">
      <c r="A1048" s="164"/>
      <c r="G1048" s="204"/>
      <c r="H1048" s="164"/>
      <c r="I1048" s="205"/>
      <c r="J1048" s="205"/>
      <c r="K1048" s="164"/>
      <c r="L1048" s="164"/>
      <c r="M1048" s="164"/>
      <c r="N1048" s="164"/>
      <c r="O1048" s="164"/>
      <c r="P1048" s="164"/>
      <c r="R1048" s="204"/>
      <c r="S1048" s="204"/>
      <c r="T1048" s="204"/>
      <c r="U1048" s="204"/>
      <c r="V1048" s="204"/>
      <c r="W1048" s="204"/>
      <c r="X1048" s="204"/>
      <c r="Y1048" s="204"/>
      <c r="Z1048" s="204"/>
      <c r="AA1048" s="204"/>
      <c r="AB1048" s="204"/>
      <c r="AC1048" s="204"/>
      <c r="AD1048" s="204"/>
      <c r="AE1048" s="204"/>
      <c r="AF1048" s="204"/>
      <c r="AG1048" s="204"/>
      <c r="AH1048" s="204"/>
      <c r="AI1048" s="204"/>
      <c r="AJ1048" s="204"/>
      <c r="AK1048" s="204"/>
      <c r="AL1048" s="204"/>
      <c r="AM1048" s="204"/>
      <c r="AN1048" s="204"/>
      <c r="AO1048" s="204"/>
      <c r="AP1048" s="204"/>
      <c r="AQ1048" s="204"/>
      <c r="AR1048" s="204"/>
      <c r="AS1048" s="204"/>
      <c r="AT1048" s="204"/>
      <c r="AU1048" s="204"/>
      <c r="AV1048" s="204"/>
      <c r="AW1048" s="204"/>
      <c r="AX1048" s="204"/>
      <c r="AY1048" s="204"/>
      <c r="AZ1048" s="204"/>
      <c r="BA1048" s="204"/>
      <c r="BB1048" s="204"/>
      <c r="BC1048" s="204"/>
      <c r="BD1048" s="204"/>
      <c r="BE1048" s="204"/>
      <c r="BF1048" s="204"/>
      <c r="BG1048" s="204"/>
      <c r="BH1048" s="204"/>
      <c r="BI1048" s="204"/>
      <c r="BJ1048" s="204"/>
      <c r="BK1048" s="204"/>
      <c r="BL1048" s="204"/>
      <c r="BM1048" s="204"/>
      <c r="BN1048" s="204"/>
      <c r="BO1048" s="204"/>
      <c r="BP1048" s="204"/>
      <c r="BQ1048" s="204"/>
      <c r="BR1048" s="204"/>
      <c r="BS1048" s="204"/>
      <c r="BT1048" s="204"/>
      <c r="BU1048" s="204"/>
      <c r="BV1048" s="204"/>
      <c r="BW1048" s="204"/>
      <c r="BX1048" s="204"/>
      <c r="BY1048" s="204"/>
      <c r="BZ1048" s="204"/>
      <c r="CA1048" s="204"/>
      <c r="CB1048" s="204"/>
      <c r="CC1048" s="204"/>
      <c r="CD1048" s="204"/>
      <c r="CE1048" s="204"/>
      <c r="CF1048" s="204"/>
      <c r="CG1048" s="204"/>
      <c r="CH1048" s="204"/>
      <c r="CI1048" s="204"/>
      <c r="CJ1048" s="204"/>
      <c r="CK1048" s="204"/>
      <c r="CL1048" s="204"/>
      <c r="CN1048" s="205"/>
      <c r="CO1048" s="204"/>
      <c r="CP1048" s="204"/>
      <c r="CQ1048" s="204"/>
      <c r="CR1048" s="204"/>
      <c r="CS1048" s="204"/>
      <c r="CT1048" s="204"/>
      <c r="CU1048" s="204"/>
      <c r="CV1048" s="204"/>
      <c r="CW1048" s="204"/>
      <c r="CX1048" s="204"/>
      <c r="CY1048" s="204"/>
      <c r="CZ1048" s="204"/>
      <c r="DA1048" s="204"/>
      <c r="DB1048" s="204"/>
      <c r="DC1048" s="204"/>
      <c r="DD1048" s="204"/>
      <c r="DE1048" s="204"/>
      <c r="DF1048" s="204"/>
      <c r="DG1048" s="204"/>
      <c r="DH1048" s="204"/>
      <c r="DI1048" s="204"/>
      <c r="DJ1048" s="204"/>
      <c r="DK1048" s="204"/>
      <c r="DL1048" s="204"/>
    </row>
    <row r="1049" spans="1:116" x14ac:dyDescent="0.4">
      <c r="A1049" s="164"/>
      <c r="G1049" s="204"/>
      <c r="H1049" s="164"/>
      <c r="I1049" s="205"/>
      <c r="J1049" s="205"/>
      <c r="K1049" s="164"/>
      <c r="L1049" s="164"/>
      <c r="M1049" s="164"/>
      <c r="N1049" s="164"/>
      <c r="O1049" s="164"/>
      <c r="P1049" s="164"/>
      <c r="R1049" s="204"/>
      <c r="S1049" s="204"/>
      <c r="T1049" s="204"/>
      <c r="U1049" s="204"/>
      <c r="V1049" s="204"/>
      <c r="W1049" s="204"/>
      <c r="X1049" s="204"/>
      <c r="Y1049" s="204"/>
      <c r="Z1049" s="204"/>
      <c r="AA1049" s="204"/>
      <c r="AB1049" s="204"/>
      <c r="AC1049" s="204"/>
      <c r="AD1049" s="204"/>
      <c r="AE1049" s="204"/>
      <c r="AF1049" s="204"/>
      <c r="AG1049" s="204"/>
      <c r="AH1049" s="204"/>
      <c r="AI1049" s="204"/>
      <c r="AJ1049" s="204"/>
      <c r="AK1049" s="204"/>
      <c r="AL1049" s="204"/>
      <c r="AM1049" s="204"/>
      <c r="AN1049" s="204"/>
      <c r="AO1049" s="204"/>
      <c r="AP1049" s="204"/>
      <c r="AQ1049" s="204"/>
      <c r="AR1049" s="204"/>
      <c r="AS1049" s="204"/>
      <c r="AT1049" s="204"/>
      <c r="AU1049" s="204"/>
      <c r="AV1049" s="204"/>
      <c r="AW1049" s="204"/>
      <c r="AX1049" s="204"/>
      <c r="AY1049" s="204"/>
      <c r="AZ1049" s="204"/>
      <c r="BA1049" s="204"/>
      <c r="BB1049" s="204"/>
      <c r="BC1049" s="204"/>
      <c r="BD1049" s="204"/>
      <c r="BE1049" s="204"/>
      <c r="BF1049" s="204"/>
      <c r="BG1049" s="204"/>
      <c r="BH1049" s="204"/>
      <c r="BI1049" s="204"/>
      <c r="BJ1049" s="204"/>
      <c r="BK1049" s="204"/>
      <c r="BL1049" s="204"/>
      <c r="BM1049" s="204"/>
      <c r="BN1049" s="204"/>
      <c r="BO1049" s="204"/>
      <c r="BP1049" s="204"/>
      <c r="BQ1049" s="204"/>
      <c r="BR1049" s="204"/>
      <c r="BS1049" s="204"/>
      <c r="BT1049" s="204"/>
      <c r="BU1049" s="204"/>
      <c r="BV1049" s="204"/>
      <c r="BW1049" s="204"/>
      <c r="BX1049" s="204"/>
      <c r="BY1049" s="204"/>
      <c r="BZ1049" s="204"/>
      <c r="CA1049" s="204"/>
      <c r="CB1049" s="204"/>
      <c r="CC1049" s="204"/>
      <c r="CD1049" s="204"/>
      <c r="CE1049" s="204"/>
      <c r="CF1049" s="204"/>
      <c r="CG1049" s="204"/>
      <c r="CH1049" s="204"/>
      <c r="CI1049" s="204"/>
      <c r="CJ1049" s="204"/>
      <c r="CK1049" s="204"/>
      <c r="CL1049" s="204"/>
      <c r="CN1049" s="205"/>
      <c r="CO1049" s="204"/>
      <c r="CP1049" s="204"/>
      <c r="CQ1049" s="204"/>
      <c r="CR1049" s="204"/>
      <c r="CS1049" s="204"/>
      <c r="CT1049" s="204"/>
      <c r="CU1049" s="204"/>
      <c r="CV1049" s="204"/>
      <c r="CW1049" s="204"/>
      <c r="CX1049" s="204"/>
      <c r="CY1049" s="204"/>
      <c r="CZ1049" s="204"/>
      <c r="DA1049" s="204"/>
      <c r="DB1049" s="204"/>
      <c r="DC1049" s="204"/>
      <c r="DD1049" s="204"/>
      <c r="DE1049" s="204"/>
      <c r="DF1049" s="204"/>
      <c r="DG1049" s="204"/>
      <c r="DH1049" s="204"/>
      <c r="DI1049" s="204"/>
      <c r="DJ1049" s="204"/>
      <c r="DK1049" s="204"/>
      <c r="DL1049" s="204"/>
    </row>
    <row r="1050" spans="1:116" x14ac:dyDescent="0.4">
      <c r="A1050" s="164"/>
      <c r="G1050" s="204"/>
      <c r="H1050" s="164"/>
      <c r="I1050" s="205"/>
      <c r="J1050" s="205"/>
      <c r="K1050" s="164"/>
      <c r="L1050" s="164"/>
      <c r="M1050" s="164"/>
      <c r="N1050" s="164"/>
      <c r="O1050" s="164"/>
      <c r="P1050" s="164"/>
      <c r="R1050" s="204"/>
      <c r="S1050" s="204"/>
      <c r="T1050" s="204"/>
      <c r="U1050" s="204"/>
      <c r="V1050" s="204"/>
      <c r="W1050" s="204"/>
      <c r="X1050" s="204"/>
      <c r="Y1050" s="204"/>
      <c r="Z1050" s="204"/>
      <c r="AA1050" s="204"/>
      <c r="AB1050" s="204"/>
      <c r="AC1050" s="204"/>
      <c r="AD1050" s="204"/>
      <c r="AE1050" s="204"/>
      <c r="AF1050" s="204"/>
      <c r="AG1050" s="204"/>
      <c r="AH1050" s="204"/>
      <c r="AI1050" s="204"/>
      <c r="AJ1050" s="204"/>
      <c r="AK1050" s="204"/>
      <c r="AL1050" s="204"/>
      <c r="AM1050" s="204"/>
      <c r="AN1050" s="204"/>
      <c r="AO1050" s="204"/>
      <c r="AP1050" s="204"/>
      <c r="AQ1050" s="204"/>
      <c r="AR1050" s="204"/>
      <c r="AS1050" s="204"/>
      <c r="AT1050" s="204"/>
      <c r="AU1050" s="204"/>
      <c r="AV1050" s="204"/>
      <c r="AW1050" s="204"/>
      <c r="AX1050" s="204"/>
      <c r="AY1050" s="204"/>
      <c r="AZ1050" s="204"/>
      <c r="BA1050" s="204"/>
      <c r="BB1050" s="204"/>
      <c r="BC1050" s="204"/>
      <c r="BD1050" s="204"/>
      <c r="BE1050" s="204"/>
      <c r="BF1050" s="204"/>
      <c r="BG1050" s="204"/>
      <c r="BH1050" s="204"/>
      <c r="BI1050" s="204"/>
      <c r="BJ1050" s="204"/>
      <c r="BK1050" s="204"/>
      <c r="BL1050" s="204"/>
      <c r="BM1050" s="204"/>
      <c r="BN1050" s="204"/>
      <c r="BO1050" s="204"/>
      <c r="BP1050" s="204"/>
      <c r="BQ1050" s="204"/>
      <c r="BR1050" s="204"/>
      <c r="BS1050" s="204"/>
      <c r="BT1050" s="204"/>
      <c r="BU1050" s="204"/>
      <c r="BV1050" s="204"/>
      <c r="BW1050" s="204"/>
      <c r="BX1050" s="204"/>
      <c r="BY1050" s="204"/>
      <c r="BZ1050" s="204"/>
      <c r="CA1050" s="204"/>
      <c r="CB1050" s="204"/>
      <c r="CC1050" s="204"/>
      <c r="CD1050" s="204"/>
      <c r="CE1050" s="204"/>
      <c r="CF1050" s="204"/>
      <c r="CG1050" s="204"/>
      <c r="CH1050" s="204"/>
      <c r="CI1050" s="204"/>
      <c r="CJ1050" s="204"/>
      <c r="CK1050" s="204"/>
      <c r="CL1050" s="204"/>
      <c r="CN1050" s="205"/>
      <c r="CO1050" s="204"/>
      <c r="CP1050" s="204"/>
      <c r="CQ1050" s="204"/>
      <c r="CR1050" s="204"/>
      <c r="CS1050" s="204"/>
      <c r="CT1050" s="204"/>
      <c r="CU1050" s="204"/>
      <c r="CV1050" s="204"/>
      <c r="CW1050" s="204"/>
      <c r="CX1050" s="204"/>
      <c r="CY1050" s="204"/>
      <c r="CZ1050" s="204"/>
      <c r="DA1050" s="204"/>
      <c r="DB1050" s="204"/>
      <c r="DC1050" s="204"/>
      <c r="DD1050" s="204"/>
      <c r="DE1050" s="204"/>
      <c r="DF1050" s="204"/>
      <c r="DG1050" s="204"/>
      <c r="DH1050" s="204"/>
      <c r="DI1050" s="204"/>
      <c r="DJ1050" s="204"/>
      <c r="DK1050" s="204"/>
      <c r="DL1050" s="204"/>
    </row>
    <row r="1051" spans="1:116" x14ac:dyDescent="0.4">
      <c r="A1051" s="164"/>
      <c r="G1051" s="204"/>
      <c r="H1051" s="164"/>
      <c r="I1051" s="205"/>
      <c r="J1051" s="205"/>
      <c r="K1051" s="164"/>
      <c r="L1051" s="164"/>
      <c r="M1051" s="164"/>
      <c r="N1051" s="164"/>
      <c r="O1051" s="164"/>
      <c r="P1051" s="164"/>
      <c r="R1051" s="204"/>
      <c r="S1051" s="204"/>
      <c r="T1051" s="204"/>
      <c r="U1051" s="204"/>
      <c r="V1051" s="204"/>
      <c r="W1051" s="204"/>
      <c r="X1051" s="204"/>
      <c r="Y1051" s="204"/>
      <c r="Z1051" s="204"/>
      <c r="AA1051" s="204"/>
      <c r="AB1051" s="204"/>
      <c r="AC1051" s="204"/>
      <c r="AD1051" s="204"/>
      <c r="AE1051" s="204"/>
      <c r="AF1051" s="204"/>
      <c r="AG1051" s="204"/>
      <c r="AH1051" s="204"/>
      <c r="AI1051" s="204"/>
      <c r="AJ1051" s="204"/>
      <c r="AK1051" s="204"/>
      <c r="AL1051" s="204"/>
      <c r="AM1051" s="204"/>
      <c r="AN1051" s="204"/>
      <c r="AO1051" s="204"/>
      <c r="AP1051" s="204"/>
      <c r="AQ1051" s="204"/>
      <c r="AR1051" s="204"/>
      <c r="AS1051" s="204"/>
      <c r="AT1051" s="204"/>
      <c r="AU1051" s="204"/>
      <c r="AV1051" s="204"/>
      <c r="AW1051" s="204"/>
      <c r="AX1051" s="204"/>
      <c r="AY1051" s="204"/>
      <c r="AZ1051" s="204"/>
      <c r="BA1051" s="204"/>
      <c r="BB1051" s="204"/>
      <c r="BC1051" s="204"/>
      <c r="BD1051" s="204"/>
      <c r="BE1051" s="204"/>
      <c r="BF1051" s="204"/>
      <c r="BG1051" s="204"/>
      <c r="BH1051" s="204"/>
      <c r="BI1051" s="204"/>
      <c r="BJ1051" s="204"/>
      <c r="BK1051" s="204"/>
      <c r="BL1051" s="204"/>
      <c r="BM1051" s="204"/>
      <c r="BN1051" s="204"/>
      <c r="BO1051" s="204"/>
      <c r="BP1051" s="204"/>
      <c r="BQ1051" s="204"/>
      <c r="BR1051" s="204"/>
      <c r="BS1051" s="204"/>
      <c r="BT1051" s="204"/>
      <c r="BU1051" s="204"/>
      <c r="BV1051" s="204"/>
      <c r="BW1051" s="204"/>
      <c r="BX1051" s="204"/>
      <c r="BY1051" s="204"/>
      <c r="BZ1051" s="204"/>
      <c r="CA1051" s="204"/>
      <c r="CB1051" s="204"/>
      <c r="CC1051" s="204"/>
      <c r="CD1051" s="204"/>
      <c r="CE1051" s="204"/>
      <c r="CF1051" s="204"/>
      <c r="CG1051" s="204"/>
      <c r="CH1051" s="204"/>
      <c r="CI1051" s="204"/>
      <c r="CJ1051" s="204"/>
      <c r="CK1051" s="204"/>
      <c r="CL1051" s="204"/>
      <c r="CN1051" s="205"/>
      <c r="CO1051" s="204"/>
      <c r="CP1051" s="204"/>
      <c r="CQ1051" s="204"/>
      <c r="CR1051" s="204"/>
      <c r="CS1051" s="204"/>
      <c r="CT1051" s="204"/>
      <c r="CU1051" s="204"/>
      <c r="CV1051" s="204"/>
      <c r="CW1051" s="204"/>
      <c r="CX1051" s="204"/>
      <c r="CY1051" s="204"/>
      <c r="CZ1051" s="204"/>
      <c r="DA1051" s="204"/>
      <c r="DB1051" s="204"/>
      <c r="DC1051" s="204"/>
      <c r="DD1051" s="204"/>
      <c r="DE1051" s="204"/>
      <c r="DF1051" s="204"/>
      <c r="DG1051" s="204"/>
      <c r="DH1051" s="204"/>
      <c r="DI1051" s="204"/>
      <c r="DJ1051" s="204"/>
      <c r="DK1051" s="204"/>
      <c r="DL1051" s="204"/>
    </row>
    <row r="1052" spans="1:116" x14ac:dyDescent="0.4">
      <c r="A1052" s="174"/>
      <c r="E1052" s="8"/>
      <c r="G1052" s="175" t="s">
        <v>490</v>
      </c>
      <c r="H1052" s="174"/>
      <c r="I1052" s="176"/>
      <c r="J1052" s="176"/>
      <c r="K1052" s="197"/>
      <c r="L1052" s="197"/>
      <c r="M1052" s="197"/>
      <c r="N1052" s="197"/>
      <c r="O1052" s="197"/>
      <c r="P1052" s="197"/>
      <c r="R1052" s="198"/>
      <c r="S1052" s="174"/>
      <c r="T1052" s="174"/>
      <c r="U1052" s="174"/>
      <c r="V1052" s="174"/>
      <c r="W1052" s="174"/>
      <c r="X1052" s="174"/>
      <c r="Y1052" s="174"/>
      <c r="Z1052" s="174"/>
      <c r="AA1052" s="174"/>
      <c r="AB1052" s="174"/>
      <c r="AC1052" s="174"/>
      <c r="AD1052" s="174"/>
      <c r="AE1052" s="174"/>
      <c r="AF1052" s="174"/>
      <c r="AG1052" s="174"/>
      <c r="AH1052" s="174"/>
      <c r="AI1052" s="174"/>
      <c r="AJ1052" s="174"/>
      <c r="AK1052" s="174"/>
      <c r="AL1052" s="174"/>
      <c r="AM1052" s="174"/>
      <c r="AN1052" s="174"/>
      <c r="AO1052" s="174"/>
      <c r="AP1052" s="174"/>
      <c r="AQ1052" s="174"/>
      <c r="AR1052" s="174"/>
      <c r="AS1052" s="174"/>
      <c r="AT1052" s="174"/>
      <c r="AU1052" s="174"/>
      <c r="AV1052" s="174"/>
      <c r="AW1052" s="174"/>
      <c r="AX1052" s="174"/>
      <c r="AY1052" s="174"/>
      <c r="AZ1052" s="174"/>
      <c r="BA1052" s="174"/>
      <c r="BB1052" s="174"/>
      <c r="BC1052" s="174"/>
      <c r="BD1052" s="174"/>
      <c r="BE1052" s="174"/>
      <c r="BF1052" s="174"/>
      <c r="BG1052" s="174"/>
      <c r="BH1052" s="174"/>
      <c r="BI1052" s="174"/>
      <c r="BJ1052" s="174"/>
      <c r="BK1052" s="174"/>
      <c r="BL1052" s="174"/>
      <c r="BM1052" s="174"/>
      <c r="BN1052" s="174"/>
      <c r="BO1052" s="174"/>
      <c r="BP1052" s="174"/>
      <c r="BQ1052" s="174"/>
      <c r="BR1052" s="174"/>
      <c r="BS1052" s="174"/>
      <c r="BT1052" s="174"/>
      <c r="BU1052" s="174"/>
      <c r="BV1052" s="174"/>
      <c r="BW1052" s="174"/>
      <c r="BX1052" s="174"/>
      <c r="BY1052" s="174"/>
      <c r="BZ1052" s="174"/>
      <c r="CA1052" s="174"/>
      <c r="CB1052" s="174"/>
      <c r="CC1052" s="174"/>
      <c r="CD1052" s="174"/>
      <c r="CE1052" s="174"/>
      <c r="CF1052" s="174"/>
      <c r="CG1052" s="174"/>
      <c r="CH1052" s="174"/>
      <c r="CI1052" s="174"/>
      <c r="CJ1052" s="174"/>
      <c r="CK1052" s="174"/>
      <c r="CL1052" s="174"/>
      <c r="CN1052" s="176"/>
      <c r="CO1052" s="174"/>
      <c r="CP1052" s="174"/>
      <c r="CQ1052" s="174"/>
      <c r="CR1052" s="174"/>
      <c r="CS1052" s="174"/>
      <c r="CT1052" s="174"/>
      <c r="CU1052" s="174"/>
      <c r="CV1052" s="174"/>
      <c r="CW1052" s="174"/>
      <c r="CX1052" s="174"/>
      <c r="CY1052" s="174"/>
      <c r="CZ1052" s="174"/>
      <c r="DA1052" s="174"/>
      <c r="DB1052" s="174"/>
      <c r="DC1052" s="174"/>
      <c r="DD1052" s="174"/>
      <c r="DE1052" s="174"/>
      <c r="DF1052" s="174"/>
      <c r="DG1052" s="174"/>
      <c r="DH1052" s="174"/>
      <c r="DI1052" s="174"/>
      <c r="DJ1052" s="174"/>
      <c r="DK1052" s="174"/>
      <c r="DL1052" s="174"/>
    </row>
    <row r="1053" spans="1:116" x14ac:dyDescent="0.4">
      <c r="A1053" s="174"/>
      <c r="E1053" s="8"/>
      <c r="G1053" s="175" t="s">
        <v>492</v>
      </c>
      <c r="H1053" s="174"/>
      <c r="I1053" s="176"/>
      <c r="J1053" s="176"/>
      <c r="K1053" s="197"/>
      <c r="L1053" s="197"/>
      <c r="M1053" s="197"/>
      <c r="N1053" s="197"/>
      <c r="O1053" s="197"/>
      <c r="P1053" s="197"/>
      <c r="R1053" s="198"/>
      <c r="S1053" s="174"/>
      <c r="T1053" s="174"/>
      <c r="U1053" s="174"/>
      <c r="V1053" s="174"/>
      <c r="W1053" s="174"/>
      <c r="X1053" s="174"/>
      <c r="Y1053" s="174"/>
      <c r="Z1053" s="174"/>
      <c r="AA1053" s="174"/>
      <c r="AB1053" s="174"/>
      <c r="AC1053" s="174"/>
      <c r="AD1053" s="174"/>
      <c r="AE1053" s="174"/>
      <c r="AF1053" s="174"/>
      <c r="AG1053" s="174"/>
      <c r="AH1053" s="174"/>
      <c r="AI1053" s="174"/>
      <c r="AJ1053" s="174"/>
      <c r="AK1053" s="174"/>
      <c r="AL1053" s="174"/>
      <c r="AM1053" s="174"/>
      <c r="AN1053" s="174"/>
      <c r="AO1053" s="174"/>
      <c r="AP1053" s="174"/>
      <c r="AQ1053" s="174"/>
      <c r="AR1053" s="174"/>
      <c r="AS1053" s="174"/>
      <c r="AT1053" s="174"/>
      <c r="AU1053" s="174"/>
      <c r="AV1053" s="174"/>
      <c r="AW1053" s="174"/>
      <c r="AX1053" s="174"/>
      <c r="AY1053" s="174"/>
      <c r="AZ1053" s="174"/>
      <c r="BA1053" s="174"/>
      <c r="BB1053" s="174"/>
      <c r="BC1053" s="174"/>
      <c r="BD1053" s="174"/>
      <c r="BE1053" s="174"/>
      <c r="BF1053" s="174"/>
      <c r="BG1053" s="174"/>
      <c r="BH1053" s="174"/>
      <c r="BI1053" s="174"/>
      <c r="BJ1053" s="174"/>
      <c r="BK1053" s="174"/>
      <c r="BL1053" s="174"/>
      <c r="BM1053" s="174"/>
      <c r="BN1053" s="174"/>
      <c r="BO1053" s="174"/>
      <c r="BP1053" s="174"/>
      <c r="BQ1053" s="174"/>
      <c r="BR1053" s="174"/>
      <c r="BS1053" s="174"/>
      <c r="BT1053" s="174"/>
      <c r="BU1053" s="174"/>
      <c r="BV1053" s="174"/>
      <c r="BW1053" s="174"/>
      <c r="BX1053" s="174"/>
      <c r="BY1053" s="174"/>
      <c r="BZ1053" s="174"/>
      <c r="CA1053" s="174"/>
      <c r="CB1053" s="174"/>
      <c r="CC1053" s="174"/>
      <c r="CD1053" s="174"/>
      <c r="CE1053" s="174"/>
      <c r="CF1053" s="174"/>
      <c r="CG1053" s="174"/>
      <c r="CH1053" s="174"/>
      <c r="CI1053" s="174"/>
      <c r="CJ1053" s="174"/>
      <c r="CK1053" s="174"/>
      <c r="CL1053" s="174"/>
      <c r="CN1053" s="176"/>
      <c r="CO1053" s="174"/>
      <c r="CP1053" s="174"/>
      <c r="CQ1053" s="174"/>
      <c r="CR1053" s="174"/>
      <c r="CS1053" s="174"/>
      <c r="CT1053" s="174"/>
      <c r="CU1053" s="174"/>
      <c r="CV1053" s="174"/>
      <c r="CW1053" s="174"/>
      <c r="CX1053" s="174"/>
      <c r="CY1053" s="174"/>
      <c r="CZ1053" s="174"/>
      <c r="DA1053" s="174"/>
      <c r="DB1053" s="174"/>
      <c r="DC1053" s="174"/>
      <c r="DD1053" s="174"/>
      <c r="DE1053" s="174"/>
      <c r="DF1053" s="174"/>
      <c r="DG1053" s="174"/>
      <c r="DH1053" s="174"/>
      <c r="DI1053" s="174"/>
      <c r="DJ1053" s="174"/>
      <c r="DK1053" s="174"/>
      <c r="DL1053" s="174"/>
    </row>
    <row r="1054" spans="1:116" x14ac:dyDescent="0.4">
      <c r="A1054" s="174"/>
      <c r="E1054" s="8"/>
      <c r="G1054" s="175" t="s">
        <v>461</v>
      </c>
      <c r="H1054" s="174"/>
      <c r="I1054" s="176"/>
      <c r="J1054" s="176"/>
      <c r="K1054" s="197"/>
      <c r="L1054" s="197"/>
      <c r="M1054" s="197"/>
      <c r="N1054" s="197"/>
      <c r="O1054" s="197"/>
      <c r="P1054" s="197"/>
      <c r="R1054" s="198"/>
      <c r="S1054" s="199" t="str">
        <f t="shared" ref="S1054:CD1054" si="1553">S$20</f>
        <v>S$16</v>
      </c>
      <c r="T1054" s="199" t="str">
        <f t="shared" si="1553"/>
        <v>T$16</v>
      </c>
      <c r="U1054" s="199" t="str">
        <f t="shared" si="1553"/>
        <v>U$16</v>
      </c>
      <c r="V1054" s="199" t="str">
        <f t="shared" si="1553"/>
        <v>V$16</v>
      </c>
      <c r="W1054" s="199" t="str">
        <f t="shared" si="1553"/>
        <v>W$16</v>
      </c>
      <c r="X1054" s="199" t="str">
        <f t="shared" si="1553"/>
        <v>X$16</v>
      </c>
      <c r="Y1054" s="199" t="str">
        <f t="shared" si="1553"/>
        <v>Y$16</v>
      </c>
      <c r="Z1054" s="199" t="str">
        <f t="shared" si="1553"/>
        <v>Z$16</v>
      </c>
      <c r="AA1054" s="199" t="str">
        <f t="shared" si="1553"/>
        <v>AA$16</v>
      </c>
      <c r="AB1054" s="199" t="str">
        <f t="shared" si="1553"/>
        <v>AB$16</v>
      </c>
      <c r="AC1054" s="199" t="str">
        <f t="shared" si="1553"/>
        <v>AC$16</v>
      </c>
      <c r="AD1054" s="199" t="str">
        <f t="shared" si="1553"/>
        <v>AD$16</v>
      </c>
      <c r="AE1054" s="199" t="str">
        <f t="shared" si="1553"/>
        <v>AE$16</v>
      </c>
      <c r="AF1054" s="199" t="str">
        <f t="shared" si="1553"/>
        <v>AF$16</v>
      </c>
      <c r="AG1054" s="199" t="str">
        <f t="shared" si="1553"/>
        <v>AG$16</v>
      </c>
      <c r="AH1054" s="199" t="str">
        <f t="shared" si="1553"/>
        <v>AH$16</v>
      </c>
      <c r="AI1054" s="199" t="str">
        <f t="shared" si="1553"/>
        <v>AI$16</v>
      </c>
      <c r="AJ1054" s="199" t="str">
        <f t="shared" si="1553"/>
        <v>AJ$16</v>
      </c>
      <c r="AK1054" s="199" t="str">
        <f t="shared" si="1553"/>
        <v>AK$16</v>
      </c>
      <c r="AL1054" s="199" t="str">
        <f t="shared" si="1553"/>
        <v>AL$16</v>
      </c>
      <c r="AM1054" s="199" t="str">
        <f t="shared" si="1553"/>
        <v>AM$16</v>
      </c>
      <c r="AN1054" s="199" t="str">
        <f t="shared" si="1553"/>
        <v>AN$16</v>
      </c>
      <c r="AO1054" s="199" t="str">
        <f t="shared" si="1553"/>
        <v>AO$16</v>
      </c>
      <c r="AP1054" s="199" t="str">
        <f t="shared" si="1553"/>
        <v>AP$16</v>
      </c>
      <c r="AQ1054" s="199" t="str">
        <f t="shared" si="1553"/>
        <v>AQ$16</v>
      </c>
      <c r="AR1054" s="199" t="str">
        <f t="shared" si="1553"/>
        <v>AR$16</v>
      </c>
      <c r="AS1054" s="199" t="str">
        <f t="shared" si="1553"/>
        <v>AS$16</v>
      </c>
      <c r="AT1054" s="199" t="str">
        <f t="shared" si="1553"/>
        <v>AT$16</v>
      </c>
      <c r="AU1054" s="199" t="str">
        <f t="shared" si="1553"/>
        <v>AU$16</v>
      </c>
      <c r="AV1054" s="199" t="str">
        <f t="shared" si="1553"/>
        <v>AV$16</v>
      </c>
      <c r="AW1054" s="199" t="str">
        <f t="shared" si="1553"/>
        <v>AW$16</v>
      </c>
      <c r="AX1054" s="199" t="str">
        <f t="shared" si="1553"/>
        <v>AX$16</v>
      </c>
      <c r="AY1054" s="199" t="str">
        <f t="shared" si="1553"/>
        <v>AY$16</v>
      </c>
      <c r="AZ1054" s="199" t="str">
        <f t="shared" si="1553"/>
        <v>AZ$16</v>
      </c>
      <c r="BA1054" s="199" t="str">
        <f t="shared" si="1553"/>
        <v>BA$16</v>
      </c>
      <c r="BB1054" s="199" t="str">
        <f t="shared" si="1553"/>
        <v>BB$16</v>
      </c>
      <c r="BC1054" s="199" t="str">
        <f t="shared" si="1553"/>
        <v>BC$16</v>
      </c>
      <c r="BD1054" s="199" t="str">
        <f t="shared" si="1553"/>
        <v>BD$16</v>
      </c>
      <c r="BE1054" s="199" t="str">
        <f t="shared" si="1553"/>
        <v>BE$16</v>
      </c>
      <c r="BF1054" s="199" t="str">
        <f t="shared" si="1553"/>
        <v>BF$16</v>
      </c>
      <c r="BG1054" s="199" t="str">
        <f t="shared" si="1553"/>
        <v>BG$16</v>
      </c>
      <c r="BH1054" s="199" t="str">
        <f t="shared" si="1553"/>
        <v>BH$16</v>
      </c>
      <c r="BI1054" s="199" t="str">
        <f t="shared" si="1553"/>
        <v>BI$16</v>
      </c>
      <c r="BJ1054" s="199" t="str">
        <f t="shared" si="1553"/>
        <v>BJ$16</v>
      </c>
      <c r="BK1054" s="199" t="str">
        <f t="shared" si="1553"/>
        <v>BK$16</v>
      </c>
      <c r="BL1054" s="199" t="str">
        <f t="shared" si="1553"/>
        <v>BL$16</v>
      </c>
      <c r="BM1054" s="199" t="str">
        <f t="shared" si="1553"/>
        <v>BM$16</v>
      </c>
      <c r="BN1054" s="199" t="str">
        <f t="shared" si="1553"/>
        <v>BN$16</v>
      </c>
      <c r="BO1054" s="199" t="str">
        <f t="shared" si="1553"/>
        <v>BO$16</v>
      </c>
      <c r="BP1054" s="199" t="str">
        <f t="shared" si="1553"/>
        <v>BP$16</v>
      </c>
      <c r="BQ1054" s="199" t="str">
        <f t="shared" si="1553"/>
        <v>BQ$16</v>
      </c>
      <c r="BR1054" s="199" t="str">
        <f t="shared" si="1553"/>
        <v>BR$16</v>
      </c>
      <c r="BS1054" s="199" t="str">
        <f t="shared" si="1553"/>
        <v>BS$16</v>
      </c>
      <c r="BT1054" s="199" t="str">
        <f t="shared" si="1553"/>
        <v>BT$16</v>
      </c>
      <c r="BU1054" s="199" t="str">
        <f t="shared" si="1553"/>
        <v>BU$16</v>
      </c>
      <c r="BV1054" s="199" t="str">
        <f t="shared" si="1553"/>
        <v>BV$16</v>
      </c>
      <c r="BW1054" s="199" t="str">
        <f t="shared" si="1553"/>
        <v>BW$16</v>
      </c>
      <c r="BX1054" s="199" t="str">
        <f t="shared" si="1553"/>
        <v>BX$16</v>
      </c>
      <c r="BY1054" s="199" t="str">
        <f t="shared" si="1553"/>
        <v>BY$16</v>
      </c>
      <c r="BZ1054" s="199" t="str">
        <f t="shared" si="1553"/>
        <v>BZ$16</v>
      </c>
      <c r="CA1054" s="199" t="str">
        <f t="shared" si="1553"/>
        <v>CA$16</v>
      </c>
      <c r="CB1054" s="199" t="str">
        <f t="shared" si="1553"/>
        <v>CB$16</v>
      </c>
      <c r="CC1054" s="199" t="str">
        <f t="shared" si="1553"/>
        <v>CC$16</v>
      </c>
      <c r="CD1054" s="199" t="str">
        <f t="shared" si="1553"/>
        <v>CD$16</v>
      </c>
      <c r="CE1054" s="199" t="str">
        <f t="shared" ref="CE1054:CL1054" si="1554">CE$20</f>
        <v>CE$16</v>
      </c>
      <c r="CF1054" s="199" t="str">
        <f t="shared" si="1554"/>
        <v>CF$16</v>
      </c>
      <c r="CG1054" s="199" t="str">
        <f t="shared" si="1554"/>
        <v>CG$16</v>
      </c>
      <c r="CH1054" s="199" t="str">
        <f t="shared" si="1554"/>
        <v>CH$16</v>
      </c>
      <c r="CI1054" s="199" t="str">
        <f t="shared" si="1554"/>
        <v>CI$16</v>
      </c>
      <c r="CJ1054" s="199" t="str">
        <f t="shared" si="1554"/>
        <v>CJ$16</v>
      </c>
      <c r="CK1054" s="199" t="str">
        <f t="shared" si="1554"/>
        <v>CK$16</v>
      </c>
      <c r="CL1054" s="199" t="str">
        <f t="shared" si="1554"/>
        <v>CL$16</v>
      </c>
      <c r="CN1054" s="176"/>
      <c r="CO1054" s="199" t="str">
        <f t="shared" ref="CO1054:DL1054" si="1555">CO$20</f>
        <v>CO$16</v>
      </c>
      <c r="CP1054" s="199" t="str">
        <f t="shared" si="1555"/>
        <v>CP$16</v>
      </c>
      <c r="CQ1054" s="199" t="str">
        <f t="shared" si="1555"/>
        <v>CQ$16</v>
      </c>
      <c r="CR1054" s="199" t="str">
        <f t="shared" si="1555"/>
        <v>CR$16</v>
      </c>
      <c r="CS1054" s="199" t="str">
        <f t="shared" si="1555"/>
        <v>CS$16</v>
      </c>
      <c r="CT1054" s="199" t="str">
        <f t="shared" si="1555"/>
        <v>CT$16</v>
      </c>
      <c r="CU1054" s="199" t="str">
        <f t="shared" si="1555"/>
        <v>CU$16</v>
      </c>
      <c r="CV1054" s="199" t="str">
        <f t="shared" si="1555"/>
        <v>CV$16</v>
      </c>
      <c r="CW1054" s="199" t="str">
        <f t="shared" si="1555"/>
        <v>CW$16</v>
      </c>
      <c r="CX1054" s="199" t="str">
        <f t="shared" si="1555"/>
        <v>CX$16</v>
      </c>
      <c r="CY1054" s="199" t="str">
        <f t="shared" si="1555"/>
        <v>CY$16</v>
      </c>
      <c r="CZ1054" s="199" t="str">
        <f t="shared" si="1555"/>
        <v>CZ$16</v>
      </c>
      <c r="DA1054" s="199" t="str">
        <f t="shared" si="1555"/>
        <v>DA$16</v>
      </c>
      <c r="DB1054" s="199" t="str">
        <f t="shared" si="1555"/>
        <v>DB$16</v>
      </c>
      <c r="DC1054" s="199" t="str">
        <f t="shared" si="1555"/>
        <v>DC$16</v>
      </c>
      <c r="DD1054" s="199" t="str">
        <f t="shared" si="1555"/>
        <v>DD$16</v>
      </c>
      <c r="DE1054" s="199" t="str">
        <f t="shared" si="1555"/>
        <v>DE$16</v>
      </c>
      <c r="DF1054" s="199" t="str">
        <f t="shared" si="1555"/>
        <v>DF$16</v>
      </c>
      <c r="DG1054" s="199" t="str">
        <f t="shared" si="1555"/>
        <v>DG$16</v>
      </c>
      <c r="DH1054" s="199" t="str">
        <f t="shared" si="1555"/>
        <v>DH$16</v>
      </c>
      <c r="DI1054" s="199" t="str">
        <f t="shared" si="1555"/>
        <v>DI$16</v>
      </c>
      <c r="DJ1054" s="199" t="str">
        <f t="shared" si="1555"/>
        <v>DJ$16</v>
      </c>
      <c r="DK1054" s="199" t="str">
        <f t="shared" si="1555"/>
        <v>DK$16</v>
      </c>
      <c r="DL1054" s="199" t="str">
        <f t="shared" si="1555"/>
        <v>DL$16</v>
      </c>
    </row>
    <row r="1055" spans="1:116" x14ac:dyDescent="0.4">
      <c r="A1055" s="174"/>
      <c r="E1055" s="8"/>
      <c r="G1055" s="175" t="s">
        <v>462</v>
      </c>
      <c r="H1055" s="200"/>
      <c r="I1055" s="201"/>
      <c r="J1055" s="201"/>
      <c r="K1055" s="202"/>
      <c r="L1055" s="202"/>
      <c r="M1055" s="202"/>
      <c r="N1055" s="202"/>
      <c r="O1055" s="202"/>
      <c r="P1055" s="202"/>
      <c r="R1055" s="202"/>
      <c r="S1055" s="199" t="str">
        <f t="shared" ref="S1055:CD1055" si="1556">S$21</f>
        <v>S$17</v>
      </c>
      <c r="T1055" s="199" t="str">
        <f t="shared" si="1556"/>
        <v>T$17</v>
      </c>
      <c r="U1055" s="199" t="str">
        <f t="shared" si="1556"/>
        <v>U$17</v>
      </c>
      <c r="V1055" s="199" t="str">
        <f t="shared" si="1556"/>
        <v>V$17</v>
      </c>
      <c r="W1055" s="199" t="str">
        <f t="shared" si="1556"/>
        <v>W$17</v>
      </c>
      <c r="X1055" s="199" t="str">
        <f t="shared" si="1556"/>
        <v>X$17</v>
      </c>
      <c r="Y1055" s="199" t="str">
        <f t="shared" si="1556"/>
        <v>Y$17</v>
      </c>
      <c r="Z1055" s="199" t="str">
        <f t="shared" si="1556"/>
        <v>Z$17</v>
      </c>
      <c r="AA1055" s="199" t="str">
        <f t="shared" si="1556"/>
        <v>AA$17</v>
      </c>
      <c r="AB1055" s="199" t="str">
        <f t="shared" si="1556"/>
        <v>AB$17</v>
      </c>
      <c r="AC1055" s="199" t="str">
        <f t="shared" si="1556"/>
        <v>AC$17</v>
      </c>
      <c r="AD1055" s="199" t="str">
        <f t="shared" si="1556"/>
        <v>AD$17</v>
      </c>
      <c r="AE1055" s="199" t="str">
        <f t="shared" si="1556"/>
        <v>AE$17</v>
      </c>
      <c r="AF1055" s="199" t="str">
        <f t="shared" si="1556"/>
        <v>AF$17</v>
      </c>
      <c r="AG1055" s="199" t="str">
        <f t="shared" si="1556"/>
        <v>AG$17</v>
      </c>
      <c r="AH1055" s="199" t="str">
        <f t="shared" si="1556"/>
        <v>AH$17</v>
      </c>
      <c r="AI1055" s="199" t="str">
        <f t="shared" si="1556"/>
        <v>AI$17</v>
      </c>
      <c r="AJ1055" s="199" t="str">
        <f t="shared" si="1556"/>
        <v>AJ$17</v>
      </c>
      <c r="AK1055" s="199" t="str">
        <f t="shared" si="1556"/>
        <v>AK$17</v>
      </c>
      <c r="AL1055" s="199" t="str">
        <f t="shared" si="1556"/>
        <v>AL$17</v>
      </c>
      <c r="AM1055" s="199" t="str">
        <f t="shared" si="1556"/>
        <v>AM$17</v>
      </c>
      <c r="AN1055" s="199" t="str">
        <f t="shared" si="1556"/>
        <v>AN$17</v>
      </c>
      <c r="AO1055" s="199" t="str">
        <f t="shared" si="1556"/>
        <v>AO$17</v>
      </c>
      <c r="AP1055" s="199" t="str">
        <f t="shared" si="1556"/>
        <v>AP$17</v>
      </c>
      <c r="AQ1055" s="199" t="str">
        <f t="shared" si="1556"/>
        <v>AQ$17</v>
      </c>
      <c r="AR1055" s="199" t="str">
        <f t="shared" si="1556"/>
        <v>AR$17</v>
      </c>
      <c r="AS1055" s="199" t="str">
        <f t="shared" si="1556"/>
        <v>AS$17</v>
      </c>
      <c r="AT1055" s="199" t="str">
        <f t="shared" si="1556"/>
        <v>AT$17</v>
      </c>
      <c r="AU1055" s="199" t="str">
        <f t="shared" si="1556"/>
        <v>AU$17</v>
      </c>
      <c r="AV1055" s="199" t="str">
        <f t="shared" si="1556"/>
        <v>AV$17</v>
      </c>
      <c r="AW1055" s="199" t="str">
        <f t="shared" si="1556"/>
        <v>AW$17</v>
      </c>
      <c r="AX1055" s="199" t="str">
        <f t="shared" si="1556"/>
        <v>AX$17</v>
      </c>
      <c r="AY1055" s="199" t="str">
        <f t="shared" si="1556"/>
        <v>AY$17</v>
      </c>
      <c r="AZ1055" s="199" t="str">
        <f t="shared" si="1556"/>
        <v>AZ$17</v>
      </c>
      <c r="BA1055" s="199" t="str">
        <f t="shared" si="1556"/>
        <v>BA$17</v>
      </c>
      <c r="BB1055" s="199" t="str">
        <f t="shared" si="1556"/>
        <v>BB$17</v>
      </c>
      <c r="BC1055" s="199" t="str">
        <f t="shared" si="1556"/>
        <v>BC$17</v>
      </c>
      <c r="BD1055" s="199" t="str">
        <f t="shared" si="1556"/>
        <v>BD$17</v>
      </c>
      <c r="BE1055" s="199" t="str">
        <f t="shared" si="1556"/>
        <v>BE$17</v>
      </c>
      <c r="BF1055" s="199" t="str">
        <f t="shared" si="1556"/>
        <v>BF$17</v>
      </c>
      <c r="BG1055" s="199" t="str">
        <f t="shared" si="1556"/>
        <v>BG$17</v>
      </c>
      <c r="BH1055" s="199" t="str">
        <f t="shared" si="1556"/>
        <v>BH$17</v>
      </c>
      <c r="BI1055" s="199" t="str">
        <f t="shared" si="1556"/>
        <v>BI$17</v>
      </c>
      <c r="BJ1055" s="199" t="str">
        <f t="shared" si="1556"/>
        <v>BJ$17</v>
      </c>
      <c r="BK1055" s="199" t="str">
        <f t="shared" si="1556"/>
        <v>BK$17</v>
      </c>
      <c r="BL1055" s="199" t="str">
        <f t="shared" si="1556"/>
        <v>BL$17</v>
      </c>
      <c r="BM1055" s="199" t="str">
        <f t="shared" si="1556"/>
        <v>BM$17</v>
      </c>
      <c r="BN1055" s="199" t="str">
        <f t="shared" si="1556"/>
        <v>BN$17</v>
      </c>
      <c r="BO1055" s="199" t="str">
        <f t="shared" si="1556"/>
        <v>BO$17</v>
      </c>
      <c r="BP1055" s="199" t="str">
        <f t="shared" si="1556"/>
        <v>BP$17</v>
      </c>
      <c r="BQ1055" s="199" t="str">
        <f t="shared" si="1556"/>
        <v>BQ$17</v>
      </c>
      <c r="BR1055" s="199" t="str">
        <f t="shared" si="1556"/>
        <v>BR$17</v>
      </c>
      <c r="BS1055" s="199" t="str">
        <f t="shared" si="1556"/>
        <v>BS$17</v>
      </c>
      <c r="BT1055" s="199" t="str">
        <f t="shared" si="1556"/>
        <v>BT$17</v>
      </c>
      <c r="BU1055" s="199" t="str">
        <f t="shared" si="1556"/>
        <v>BU$17</v>
      </c>
      <c r="BV1055" s="199" t="str">
        <f t="shared" si="1556"/>
        <v>BV$17</v>
      </c>
      <c r="BW1055" s="199" t="str">
        <f t="shared" si="1556"/>
        <v>BW$17</v>
      </c>
      <c r="BX1055" s="199" t="str">
        <f t="shared" si="1556"/>
        <v>BX$17</v>
      </c>
      <c r="BY1055" s="199" t="str">
        <f t="shared" si="1556"/>
        <v>BY$17</v>
      </c>
      <c r="BZ1055" s="199" t="str">
        <f t="shared" si="1556"/>
        <v>BZ$17</v>
      </c>
      <c r="CA1055" s="199" t="str">
        <f t="shared" si="1556"/>
        <v>CA$17</v>
      </c>
      <c r="CB1055" s="199" t="str">
        <f t="shared" si="1556"/>
        <v>CB$17</v>
      </c>
      <c r="CC1055" s="199" t="str">
        <f t="shared" si="1556"/>
        <v>CC$17</v>
      </c>
      <c r="CD1055" s="199" t="str">
        <f t="shared" si="1556"/>
        <v>CD$17</v>
      </c>
      <c r="CE1055" s="199" t="str">
        <f t="shared" ref="CE1055:CL1055" si="1557">CE$21</f>
        <v>CE$17</v>
      </c>
      <c r="CF1055" s="199" t="str">
        <f t="shared" si="1557"/>
        <v>CF$17</v>
      </c>
      <c r="CG1055" s="199" t="str">
        <f t="shared" si="1557"/>
        <v>CG$17</v>
      </c>
      <c r="CH1055" s="199" t="str">
        <f t="shared" si="1557"/>
        <v>CH$17</v>
      </c>
      <c r="CI1055" s="199" t="str">
        <f t="shared" si="1557"/>
        <v>CI$17</v>
      </c>
      <c r="CJ1055" s="199" t="str">
        <f t="shared" si="1557"/>
        <v>CJ$17</v>
      </c>
      <c r="CK1055" s="199" t="str">
        <f t="shared" si="1557"/>
        <v>CK$17</v>
      </c>
      <c r="CL1055" s="199" t="str">
        <f t="shared" si="1557"/>
        <v>CL$17</v>
      </c>
      <c r="CN1055" s="201"/>
      <c r="CO1055" s="199" t="str">
        <f t="shared" ref="CO1055:DL1055" si="1558">CO$21</f>
        <v>CO$17</v>
      </c>
      <c r="CP1055" s="199" t="str">
        <f t="shared" si="1558"/>
        <v>CP$17</v>
      </c>
      <c r="CQ1055" s="199" t="str">
        <f t="shared" si="1558"/>
        <v>CQ$17</v>
      </c>
      <c r="CR1055" s="199" t="str">
        <f t="shared" si="1558"/>
        <v>CR$17</v>
      </c>
      <c r="CS1055" s="199" t="str">
        <f t="shared" si="1558"/>
        <v>CS$17</v>
      </c>
      <c r="CT1055" s="199" t="str">
        <f t="shared" si="1558"/>
        <v>CT$17</v>
      </c>
      <c r="CU1055" s="199" t="str">
        <f t="shared" si="1558"/>
        <v>CU$17</v>
      </c>
      <c r="CV1055" s="199" t="str">
        <f t="shared" si="1558"/>
        <v>CV$17</v>
      </c>
      <c r="CW1055" s="199" t="str">
        <f t="shared" si="1558"/>
        <v>CW$17</v>
      </c>
      <c r="CX1055" s="199" t="str">
        <f t="shared" si="1558"/>
        <v>CX$17</v>
      </c>
      <c r="CY1055" s="199" t="str">
        <f t="shared" si="1558"/>
        <v>CY$17</v>
      </c>
      <c r="CZ1055" s="199" t="str">
        <f t="shared" si="1558"/>
        <v>CZ$17</v>
      </c>
      <c r="DA1055" s="199" t="str">
        <f t="shared" si="1558"/>
        <v>DA$17</v>
      </c>
      <c r="DB1055" s="199" t="str">
        <f t="shared" si="1558"/>
        <v>DB$17</v>
      </c>
      <c r="DC1055" s="199" t="str">
        <f t="shared" si="1558"/>
        <v>DC$17</v>
      </c>
      <c r="DD1055" s="199" t="str">
        <f t="shared" si="1558"/>
        <v>DD$17</v>
      </c>
      <c r="DE1055" s="199" t="str">
        <f t="shared" si="1558"/>
        <v>DE$17</v>
      </c>
      <c r="DF1055" s="199" t="str">
        <f t="shared" si="1558"/>
        <v>DF$17</v>
      </c>
      <c r="DG1055" s="199" t="str">
        <f t="shared" si="1558"/>
        <v>DG$17</v>
      </c>
      <c r="DH1055" s="199" t="str">
        <f t="shared" si="1558"/>
        <v>DH$17</v>
      </c>
      <c r="DI1055" s="199" t="str">
        <f t="shared" si="1558"/>
        <v>DI$17</v>
      </c>
      <c r="DJ1055" s="199" t="str">
        <f t="shared" si="1558"/>
        <v>DJ$17</v>
      </c>
      <c r="DK1055" s="199" t="str">
        <f t="shared" si="1558"/>
        <v>DK$17</v>
      </c>
      <c r="DL1055" s="199" t="str">
        <f t="shared" si="1558"/>
        <v>DL$17</v>
      </c>
    </row>
    <row r="1056" spans="1:116" x14ac:dyDescent="0.4">
      <c r="A1056" s="174"/>
      <c r="E1056" s="8"/>
      <c r="G1056" s="175" t="s">
        <v>491</v>
      </c>
      <c r="H1056" s="200"/>
      <c r="I1056" s="201"/>
      <c r="J1056" s="201"/>
      <c r="K1056" s="202"/>
      <c r="L1056" s="202"/>
      <c r="M1056" s="202"/>
      <c r="N1056" s="202"/>
      <c r="O1056" s="202"/>
      <c r="P1056" s="202"/>
      <c r="R1056" s="202"/>
      <c r="S1056" s="190"/>
      <c r="T1056" s="190"/>
      <c r="U1056" s="190"/>
      <c r="V1056" s="190"/>
      <c r="W1056" s="190"/>
      <c r="X1056" s="190"/>
      <c r="Y1056" s="190"/>
      <c r="Z1056" s="190"/>
      <c r="AA1056" s="190"/>
      <c r="AB1056" s="190"/>
      <c r="AC1056" s="190"/>
      <c r="AD1056" s="190"/>
      <c r="AE1056" s="190"/>
      <c r="AF1056" s="190"/>
      <c r="AG1056" s="190"/>
      <c r="AH1056" s="190"/>
      <c r="AI1056" s="190"/>
      <c r="AJ1056" s="190"/>
      <c r="AK1056" s="190"/>
      <c r="AL1056" s="190"/>
      <c r="AM1056" s="190"/>
      <c r="AN1056" s="190"/>
      <c r="AO1056" s="190"/>
      <c r="AP1056" s="190"/>
      <c r="AQ1056" s="190"/>
      <c r="AR1056" s="190"/>
      <c r="AS1056" s="190"/>
      <c r="AT1056" s="190"/>
      <c r="AU1056" s="190"/>
      <c r="AV1056" s="190"/>
      <c r="AW1056" s="190"/>
      <c r="AX1056" s="190"/>
      <c r="AY1056" s="190"/>
      <c r="AZ1056" s="190"/>
      <c r="BA1056" s="190"/>
      <c r="BB1056" s="190"/>
      <c r="BC1056" s="190"/>
      <c r="BD1056" s="190"/>
      <c r="BE1056" s="190"/>
      <c r="BF1056" s="190"/>
      <c r="BG1056" s="190"/>
      <c r="BH1056" s="190"/>
      <c r="BI1056" s="190"/>
      <c r="BJ1056" s="190"/>
      <c r="BK1056" s="190"/>
      <c r="BL1056" s="190"/>
      <c r="BM1056" s="190"/>
      <c r="BN1056" s="190"/>
      <c r="BO1056" s="190"/>
      <c r="BP1056" s="190"/>
      <c r="BQ1056" s="190"/>
      <c r="BR1056" s="190"/>
      <c r="BS1056" s="190"/>
      <c r="BT1056" s="190"/>
      <c r="BU1056" s="190"/>
      <c r="BV1056" s="190"/>
      <c r="BW1056" s="190"/>
      <c r="BX1056" s="190"/>
      <c r="BY1056" s="190"/>
      <c r="BZ1056" s="190"/>
      <c r="CA1056" s="190"/>
      <c r="CB1056" s="190"/>
      <c r="CC1056" s="190"/>
      <c r="CD1056" s="190"/>
      <c r="CE1056" s="190"/>
      <c r="CF1056" s="190"/>
      <c r="CG1056" s="190"/>
      <c r="CH1056" s="190"/>
      <c r="CI1056" s="190"/>
      <c r="CJ1056" s="190"/>
      <c r="CK1056" s="190"/>
      <c r="CL1056" s="190"/>
      <c r="CN1056" s="201"/>
      <c r="CO1056" s="190"/>
      <c r="CP1056" s="190"/>
      <c r="CQ1056" s="190"/>
      <c r="CR1056" s="190"/>
      <c r="CS1056" s="190"/>
      <c r="CT1056" s="190"/>
      <c r="CU1056" s="190"/>
      <c r="CV1056" s="190"/>
      <c r="CW1056" s="190"/>
      <c r="CX1056" s="190"/>
      <c r="CY1056" s="190"/>
      <c r="CZ1056" s="190"/>
      <c r="DA1056" s="190"/>
      <c r="DB1056" s="190"/>
      <c r="DC1056" s="190"/>
      <c r="DD1056" s="190"/>
      <c r="DE1056" s="190"/>
      <c r="DF1056" s="190"/>
      <c r="DG1056" s="190"/>
      <c r="DH1056" s="190"/>
      <c r="DI1056" s="190"/>
      <c r="DJ1056" s="190"/>
      <c r="DK1056" s="190"/>
      <c r="DL1056" s="190"/>
    </row>
    <row r="1057" spans="1:116" x14ac:dyDescent="0.4">
      <c r="A1057" s="174"/>
      <c r="E1057" s="8"/>
      <c r="G1057" s="175" t="s">
        <v>505</v>
      </c>
      <c r="H1057" s="200"/>
      <c r="I1057" s="201"/>
      <c r="J1057" s="201"/>
      <c r="K1057" s="202"/>
      <c r="L1057" s="202"/>
      <c r="M1057" s="202"/>
      <c r="N1057" s="202"/>
      <c r="O1057" s="202"/>
      <c r="P1057" s="202"/>
      <c r="R1057" s="202"/>
      <c r="S1057" s="190"/>
      <c r="T1057" s="190"/>
      <c r="U1057" s="190"/>
      <c r="V1057" s="190"/>
      <c r="W1057" s="190"/>
      <c r="X1057" s="190"/>
      <c r="Y1057" s="190"/>
      <c r="Z1057" s="190"/>
      <c r="AA1057" s="190"/>
      <c r="AB1057" s="190"/>
      <c r="AC1057" s="190"/>
      <c r="AD1057" s="190"/>
      <c r="AE1057" s="190"/>
      <c r="AF1057" s="190"/>
      <c r="AG1057" s="190"/>
      <c r="AH1057" s="190"/>
      <c r="AI1057" s="190"/>
      <c r="AJ1057" s="190"/>
      <c r="AK1057" s="190"/>
      <c r="AL1057" s="190"/>
      <c r="AM1057" s="190"/>
      <c r="AN1057" s="190"/>
      <c r="AO1057" s="190"/>
      <c r="AP1057" s="190"/>
      <c r="AQ1057" s="190"/>
      <c r="AR1057" s="190"/>
      <c r="AS1057" s="190"/>
      <c r="AT1057" s="190"/>
      <c r="AU1057" s="190"/>
      <c r="AV1057" s="190"/>
      <c r="AW1057" s="190"/>
      <c r="AX1057" s="190"/>
      <c r="AY1057" s="190"/>
      <c r="AZ1057" s="190"/>
      <c r="BA1057" s="190"/>
      <c r="BB1057" s="190"/>
      <c r="BC1057" s="190"/>
      <c r="BD1057" s="190"/>
      <c r="BE1057" s="190"/>
      <c r="BF1057" s="190"/>
      <c r="BG1057" s="190"/>
      <c r="BH1057" s="190"/>
      <c r="BI1057" s="190"/>
      <c r="BJ1057" s="190"/>
      <c r="BK1057" s="190"/>
      <c r="BL1057" s="190"/>
      <c r="BM1057" s="190"/>
      <c r="BN1057" s="190"/>
      <c r="BO1057" s="190"/>
      <c r="BP1057" s="190"/>
      <c r="BQ1057" s="190"/>
      <c r="BR1057" s="190"/>
      <c r="BS1057" s="190"/>
      <c r="BT1057" s="190"/>
      <c r="BU1057" s="190"/>
      <c r="BV1057" s="190"/>
      <c r="BW1057" s="190"/>
      <c r="BX1057" s="190"/>
      <c r="BY1057" s="190"/>
      <c r="BZ1057" s="190"/>
      <c r="CA1057" s="190"/>
      <c r="CB1057" s="190"/>
      <c r="CC1057" s="190"/>
      <c r="CD1057" s="190"/>
      <c r="CE1057" s="190"/>
      <c r="CF1057" s="190"/>
      <c r="CG1057" s="190"/>
      <c r="CH1057" s="190"/>
      <c r="CI1057" s="190"/>
      <c r="CJ1057" s="190"/>
      <c r="CK1057" s="190"/>
      <c r="CL1057" s="190"/>
      <c r="CN1057" s="201"/>
      <c r="CO1057" s="190"/>
      <c r="CP1057" s="190"/>
      <c r="CQ1057" s="190"/>
      <c r="CR1057" s="190"/>
      <c r="CS1057" s="190"/>
      <c r="CT1057" s="190"/>
      <c r="CU1057" s="190"/>
      <c r="CV1057" s="190"/>
      <c r="CW1057" s="190"/>
      <c r="CX1057" s="190"/>
      <c r="CY1057" s="190"/>
      <c r="CZ1057" s="190"/>
      <c r="DA1057" s="190"/>
      <c r="DB1057" s="190"/>
      <c r="DC1057" s="190"/>
      <c r="DD1057" s="190"/>
      <c r="DE1057" s="190"/>
      <c r="DF1057" s="190"/>
      <c r="DG1057" s="190"/>
      <c r="DH1057" s="190"/>
      <c r="DI1057" s="190"/>
      <c r="DJ1057" s="190"/>
      <c r="DK1057" s="190"/>
      <c r="DL1057" s="190"/>
    </row>
    <row r="1058" spans="1:116" x14ac:dyDescent="0.4">
      <c r="A1058" s="174"/>
      <c r="E1058" s="8"/>
      <c r="G1058" s="175" t="s">
        <v>463</v>
      </c>
      <c r="H1058" s="200"/>
      <c r="I1058" s="201"/>
      <c r="J1058" s="201"/>
      <c r="K1058" s="202"/>
      <c r="L1058" s="202"/>
      <c r="M1058" s="202"/>
      <c r="N1058" s="202"/>
      <c r="O1058" s="202"/>
      <c r="P1058" s="202"/>
      <c r="R1058" s="202"/>
      <c r="S1058" s="190" t="str">
        <f t="shared" ref="S1058:CD1058" si="1559">S$22</f>
        <v>S$18</v>
      </c>
      <c r="T1058" s="190" t="str">
        <f t="shared" si="1559"/>
        <v>T$18</v>
      </c>
      <c r="U1058" s="190" t="str">
        <f t="shared" si="1559"/>
        <v>U$18</v>
      </c>
      <c r="V1058" s="190" t="str">
        <f t="shared" si="1559"/>
        <v>V$18</v>
      </c>
      <c r="W1058" s="190" t="str">
        <f t="shared" si="1559"/>
        <v>W$18</v>
      </c>
      <c r="X1058" s="190" t="str">
        <f t="shared" si="1559"/>
        <v>X$18</v>
      </c>
      <c r="Y1058" s="190" t="str">
        <f t="shared" si="1559"/>
        <v>Y$18</v>
      </c>
      <c r="Z1058" s="190" t="str">
        <f t="shared" si="1559"/>
        <v>Z$18</v>
      </c>
      <c r="AA1058" s="190" t="str">
        <f t="shared" si="1559"/>
        <v>AA$18</v>
      </c>
      <c r="AB1058" s="190" t="str">
        <f t="shared" si="1559"/>
        <v>AB$18</v>
      </c>
      <c r="AC1058" s="190" t="str">
        <f t="shared" si="1559"/>
        <v>AC$18</v>
      </c>
      <c r="AD1058" s="190" t="str">
        <f t="shared" si="1559"/>
        <v>AD$18</v>
      </c>
      <c r="AE1058" s="190" t="str">
        <f t="shared" si="1559"/>
        <v>AE$18</v>
      </c>
      <c r="AF1058" s="190" t="str">
        <f t="shared" si="1559"/>
        <v>AF$18</v>
      </c>
      <c r="AG1058" s="190" t="str">
        <f t="shared" si="1559"/>
        <v>AG$18</v>
      </c>
      <c r="AH1058" s="190" t="str">
        <f t="shared" si="1559"/>
        <v>AH$18</v>
      </c>
      <c r="AI1058" s="190" t="str">
        <f t="shared" si="1559"/>
        <v>AI$18</v>
      </c>
      <c r="AJ1058" s="190" t="str">
        <f t="shared" si="1559"/>
        <v>AJ$18</v>
      </c>
      <c r="AK1058" s="190" t="str">
        <f t="shared" si="1559"/>
        <v>AK$18</v>
      </c>
      <c r="AL1058" s="190" t="str">
        <f t="shared" si="1559"/>
        <v>AL$18</v>
      </c>
      <c r="AM1058" s="190" t="str">
        <f t="shared" si="1559"/>
        <v>AM$18</v>
      </c>
      <c r="AN1058" s="190" t="str">
        <f t="shared" si="1559"/>
        <v>AN$18</v>
      </c>
      <c r="AO1058" s="190" t="str">
        <f t="shared" si="1559"/>
        <v>AO$18</v>
      </c>
      <c r="AP1058" s="190" t="str">
        <f t="shared" si="1559"/>
        <v>AP$18</v>
      </c>
      <c r="AQ1058" s="190" t="str">
        <f t="shared" si="1559"/>
        <v>AQ$18</v>
      </c>
      <c r="AR1058" s="190" t="str">
        <f t="shared" si="1559"/>
        <v>AR$18</v>
      </c>
      <c r="AS1058" s="190" t="str">
        <f t="shared" si="1559"/>
        <v>AS$18</v>
      </c>
      <c r="AT1058" s="190" t="str">
        <f t="shared" si="1559"/>
        <v>AT$18</v>
      </c>
      <c r="AU1058" s="190" t="str">
        <f t="shared" si="1559"/>
        <v>AU$18</v>
      </c>
      <c r="AV1058" s="190" t="str">
        <f t="shared" si="1559"/>
        <v>AV$18</v>
      </c>
      <c r="AW1058" s="190" t="str">
        <f t="shared" si="1559"/>
        <v>AW$18</v>
      </c>
      <c r="AX1058" s="190" t="str">
        <f t="shared" si="1559"/>
        <v>AX$18</v>
      </c>
      <c r="AY1058" s="190" t="str">
        <f t="shared" si="1559"/>
        <v>AY$18</v>
      </c>
      <c r="AZ1058" s="190" t="str">
        <f t="shared" si="1559"/>
        <v>AZ$18</v>
      </c>
      <c r="BA1058" s="190" t="str">
        <f t="shared" si="1559"/>
        <v>BA$18</v>
      </c>
      <c r="BB1058" s="190" t="str">
        <f t="shared" si="1559"/>
        <v>BB$18</v>
      </c>
      <c r="BC1058" s="190" t="str">
        <f t="shared" si="1559"/>
        <v>BC$18</v>
      </c>
      <c r="BD1058" s="190" t="str">
        <f t="shared" si="1559"/>
        <v>BD$18</v>
      </c>
      <c r="BE1058" s="190" t="str">
        <f t="shared" si="1559"/>
        <v>BE$18</v>
      </c>
      <c r="BF1058" s="190" t="str">
        <f t="shared" si="1559"/>
        <v>BF$18</v>
      </c>
      <c r="BG1058" s="190" t="str">
        <f t="shared" si="1559"/>
        <v>BG$18</v>
      </c>
      <c r="BH1058" s="190" t="str">
        <f t="shared" si="1559"/>
        <v>BH$18</v>
      </c>
      <c r="BI1058" s="190" t="str">
        <f t="shared" si="1559"/>
        <v>BI$18</v>
      </c>
      <c r="BJ1058" s="190" t="str">
        <f t="shared" si="1559"/>
        <v>BJ$18</v>
      </c>
      <c r="BK1058" s="190" t="str">
        <f t="shared" si="1559"/>
        <v>BK$18</v>
      </c>
      <c r="BL1058" s="190" t="str">
        <f t="shared" si="1559"/>
        <v>BL$18</v>
      </c>
      <c r="BM1058" s="190" t="str">
        <f t="shared" si="1559"/>
        <v>BM$18</v>
      </c>
      <c r="BN1058" s="190" t="str">
        <f t="shared" si="1559"/>
        <v>BN$18</v>
      </c>
      <c r="BO1058" s="190" t="str">
        <f t="shared" si="1559"/>
        <v>BO$18</v>
      </c>
      <c r="BP1058" s="190" t="str">
        <f t="shared" si="1559"/>
        <v>BP$18</v>
      </c>
      <c r="BQ1058" s="190" t="str">
        <f t="shared" si="1559"/>
        <v>BQ$18</v>
      </c>
      <c r="BR1058" s="190" t="str">
        <f t="shared" si="1559"/>
        <v>BR$18</v>
      </c>
      <c r="BS1058" s="190" t="str">
        <f t="shared" si="1559"/>
        <v>BS$18</v>
      </c>
      <c r="BT1058" s="190" t="str">
        <f t="shared" si="1559"/>
        <v>BT$18</v>
      </c>
      <c r="BU1058" s="190" t="str">
        <f t="shared" si="1559"/>
        <v>BU$18</v>
      </c>
      <c r="BV1058" s="190" t="str">
        <f t="shared" si="1559"/>
        <v>BV$18</v>
      </c>
      <c r="BW1058" s="190" t="str">
        <f t="shared" si="1559"/>
        <v>BW$18</v>
      </c>
      <c r="BX1058" s="190" t="str">
        <f t="shared" si="1559"/>
        <v>BX$18</v>
      </c>
      <c r="BY1058" s="190" t="str">
        <f t="shared" si="1559"/>
        <v>BY$18</v>
      </c>
      <c r="BZ1058" s="190" t="str">
        <f t="shared" si="1559"/>
        <v>BZ$18</v>
      </c>
      <c r="CA1058" s="190" t="str">
        <f t="shared" si="1559"/>
        <v>CA$18</v>
      </c>
      <c r="CB1058" s="190" t="str">
        <f t="shared" si="1559"/>
        <v>CB$18</v>
      </c>
      <c r="CC1058" s="190" t="str">
        <f t="shared" si="1559"/>
        <v>CC$18</v>
      </c>
      <c r="CD1058" s="190" t="str">
        <f t="shared" si="1559"/>
        <v>CD$18</v>
      </c>
      <c r="CE1058" s="190" t="str">
        <f t="shared" ref="CE1058:CL1058" si="1560">CE$22</f>
        <v>CE$18</v>
      </c>
      <c r="CF1058" s="190" t="str">
        <f t="shared" si="1560"/>
        <v>CF$18</v>
      </c>
      <c r="CG1058" s="190" t="str">
        <f t="shared" si="1560"/>
        <v>CG$18</v>
      </c>
      <c r="CH1058" s="190" t="str">
        <f t="shared" si="1560"/>
        <v>CH$18</v>
      </c>
      <c r="CI1058" s="190" t="str">
        <f t="shared" si="1560"/>
        <v>CI$18</v>
      </c>
      <c r="CJ1058" s="190" t="str">
        <f t="shared" si="1560"/>
        <v>CJ$18</v>
      </c>
      <c r="CK1058" s="190" t="str">
        <f t="shared" si="1560"/>
        <v>CK$18</v>
      </c>
      <c r="CL1058" s="190" t="str">
        <f t="shared" si="1560"/>
        <v>CL$18</v>
      </c>
      <c r="CN1058" s="201"/>
      <c r="CO1058" s="190" t="str">
        <f t="shared" ref="CO1058:DL1058" si="1561">CO$22</f>
        <v>CO$18</v>
      </c>
      <c r="CP1058" s="190" t="str">
        <f t="shared" si="1561"/>
        <v>CP$18</v>
      </c>
      <c r="CQ1058" s="190" t="str">
        <f t="shared" si="1561"/>
        <v>CQ$18</v>
      </c>
      <c r="CR1058" s="190" t="str">
        <f t="shared" si="1561"/>
        <v>CR$18</v>
      </c>
      <c r="CS1058" s="190" t="str">
        <f t="shared" si="1561"/>
        <v>CS$18</v>
      </c>
      <c r="CT1058" s="190" t="str">
        <f t="shared" si="1561"/>
        <v>CT$18</v>
      </c>
      <c r="CU1058" s="190" t="str">
        <f t="shared" si="1561"/>
        <v>CU$18</v>
      </c>
      <c r="CV1058" s="190" t="str">
        <f t="shared" si="1561"/>
        <v>CV$18</v>
      </c>
      <c r="CW1058" s="190" t="str">
        <f t="shared" si="1561"/>
        <v>CW$18</v>
      </c>
      <c r="CX1058" s="190" t="str">
        <f t="shared" si="1561"/>
        <v>CX$18</v>
      </c>
      <c r="CY1058" s="190" t="str">
        <f t="shared" si="1561"/>
        <v>CY$18</v>
      </c>
      <c r="CZ1058" s="190" t="str">
        <f t="shared" si="1561"/>
        <v>CZ$18</v>
      </c>
      <c r="DA1058" s="190" t="str">
        <f t="shared" si="1561"/>
        <v>DA$18</v>
      </c>
      <c r="DB1058" s="190" t="str">
        <f t="shared" si="1561"/>
        <v>DB$18</v>
      </c>
      <c r="DC1058" s="190" t="str">
        <f t="shared" si="1561"/>
        <v>DC$18</v>
      </c>
      <c r="DD1058" s="190" t="str">
        <f t="shared" si="1561"/>
        <v>DD$18</v>
      </c>
      <c r="DE1058" s="190" t="str">
        <f t="shared" si="1561"/>
        <v>DE$18</v>
      </c>
      <c r="DF1058" s="190" t="str">
        <f t="shared" si="1561"/>
        <v>DF$18</v>
      </c>
      <c r="DG1058" s="190" t="str">
        <f t="shared" si="1561"/>
        <v>DG$18</v>
      </c>
      <c r="DH1058" s="190" t="str">
        <f t="shared" si="1561"/>
        <v>DH$18</v>
      </c>
      <c r="DI1058" s="190" t="str">
        <f t="shared" si="1561"/>
        <v>DI$18</v>
      </c>
      <c r="DJ1058" s="190" t="str">
        <f t="shared" si="1561"/>
        <v>DJ$18</v>
      </c>
      <c r="DK1058" s="190" t="str">
        <f t="shared" si="1561"/>
        <v>DK$18</v>
      </c>
      <c r="DL1058" s="190" t="str">
        <f t="shared" si="1561"/>
        <v>DL$18</v>
      </c>
    </row>
    <row r="1059" spans="1:116" x14ac:dyDescent="0.4">
      <c r="A1059" s="174"/>
      <c r="E1059" s="8"/>
      <c r="G1059" s="175" t="s">
        <v>464</v>
      </c>
      <c r="H1059" s="200"/>
      <c r="I1059" s="201"/>
      <c r="J1059" s="201"/>
      <c r="K1059" s="202"/>
      <c r="L1059" s="202"/>
      <c r="M1059" s="202"/>
      <c r="N1059" s="202"/>
      <c r="O1059" s="202"/>
      <c r="P1059" s="202"/>
      <c r="R1059" s="202"/>
      <c r="S1059" s="190" t="str">
        <f t="shared" ref="S1059:CD1059" si="1562">S$23</f>
        <v>S$19</v>
      </c>
      <c r="T1059" s="190" t="str">
        <f t="shared" si="1562"/>
        <v>T$19</v>
      </c>
      <c r="U1059" s="190" t="str">
        <f t="shared" si="1562"/>
        <v>U$19</v>
      </c>
      <c r="V1059" s="190" t="str">
        <f t="shared" si="1562"/>
        <v>V$19</v>
      </c>
      <c r="W1059" s="190" t="str">
        <f t="shared" si="1562"/>
        <v>W$19</v>
      </c>
      <c r="X1059" s="190" t="str">
        <f t="shared" si="1562"/>
        <v>X$19</v>
      </c>
      <c r="Y1059" s="190" t="str">
        <f t="shared" si="1562"/>
        <v>Y$19</v>
      </c>
      <c r="Z1059" s="190" t="str">
        <f t="shared" si="1562"/>
        <v>Z$19</v>
      </c>
      <c r="AA1059" s="190" t="str">
        <f t="shared" si="1562"/>
        <v>AA$19</v>
      </c>
      <c r="AB1059" s="190" t="str">
        <f t="shared" si="1562"/>
        <v>AB$19</v>
      </c>
      <c r="AC1059" s="190" t="str">
        <f t="shared" si="1562"/>
        <v>AC$19</v>
      </c>
      <c r="AD1059" s="190" t="str">
        <f t="shared" si="1562"/>
        <v>AD$19</v>
      </c>
      <c r="AE1059" s="190" t="str">
        <f t="shared" si="1562"/>
        <v>AE$19</v>
      </c>
      <c r="AF1059" s="190" t="str">
        <f t="shared" si="1562"/>
        <v>AF$19</v>
      </c>
      <c r="AG1059" s="190" t="str">
        <f t="shared" si="1562"/>
        <v>AG$19</v>
      </c>
      <c r="AH1059" s="190" t="str">
        <f t="shared" si="1562"/>
        <v>AH$19</v>
      </c>
      <c r="AI1059" s="190" t="str">
        <f t="shared" si="1562"/>
        <v>AI$19</v>
      </c>
      <c r="AJ1059" s="190" t="str">
        <f t="shared" si="1562"/>
        <v>AJ$19</v>
      </c>
      <c r="AK1059" s="190" t="str">
        <f t="shared" si="1562"/>
        <v>AK$19</v>
      </c>
      <c r="AL1059" s="190" t="str">
        <f t="shared" si="1562"/>
        <v>AL$19</v>
      </c>
      <c r="AM1059" s="190" t="str">
        <f t="shared" si="1562"/>
        <v>AM$19</v>
      </c>
      <c r="AN1059" s="190" t="str">
        <f t="shared" si="1562"/>
        <v>AN$19</v>
      </c>
      <c r="AO1059" s="190" t="str">
        <f t="shared" si="1562"/>
        <v>AO$19</v>
      </c>
      <c r="AP1059" s="190" t="str">
        <f t="shared" si="1562"/>
        <v>AP$19</v>
      </c>
      <c r="AQ1059" s="190" t="str">
        <f t="shared" si="1562"/>
        <v>AQ$19</v>
      </c>
      <c r="AR1059" s="190" t="str">
        <f t="shared" si="1562"/>
        <v>AR$19</v>
      </c>
      <c r="AS1059" s="190" t="str">
        <f t="shared" si="1562"/>
        <v>AS$19</v>
      </c>
      <c r="AT1059" s="190" t="str">
        <f t="shared" si="1562"/>
        <v>AT$19</v>
      </c>
      <c r="AU1059" s="190" t="str">
        <f t="shared" si="1562"/>
        <v>AU$19</v>
      </c>
      <c r="AV1059" s="190" t="str">
        <f t="shared" si="1562"/>
        <v>AV$19</v>
      </c>
      <c r="AW1059" s="190" t="str">
        <f t="shared" si="1562"/>
        <v>AW$19</v>
      </c>
      <c r="AX1059" s="190" t="str">
        <f t="shared" si="1562"/>
        <v>AX$19</v>
      </c>
      <c r="AY1059" s="190" t="str">
        <f t="shared" si="1562"/>
        <v>AY$19</v>
      </c>
      <c r="AZ1059" s="190" t="str">
        <f t="shared" si="1562"/>
        <v>AZ$19</v>
      </c>
      <c r="BA1059" s="190" t="str">
        <f t="shared" si="1562"/>
        <v>BA$19</v>
      </c>
      <c r="BB1059" s="190" t="str">
        <f t="shared" si="1562"/>
        <v>BB$19</v>
      </c>
      <c r="BC1059" s="190" t="str">
        <f t="shared" si="1562"/>
        <v>BC$19</v>
      </c>
      <c r="BD1059" s="190" t="str">
        <f t="shared" si="1562"/>
        <v>BD$19</v>
      </c>
      <c r="BE1059" s="190" t="str">
        <f t="shared" si="1562"/>
        <v>BE$19</v>
      </c>
      <c r="BF1059" s="190" t="str">
        <f t="shared" si="1562"/>
        <v>BF$19</v>
      </c>
      <c r="BG1059" s="190" t="str">
        <f t="shared" si="1562"/>
        <v>BG$19</v>
      </c>
      <c r="BH1059" s="190" t="str">
        <f t="shared" si="1562"/>
        <v>BH$19</v>
      </c>
      <c r="BI1059" s="190" t="str">
        <f t="shared" si="1562"/>
        <v>BI$19</v>
      </c>
      <c r="BJ1059" s="190" t="str">
        <f t="shared" si="1562"/>
        <v>BJ$19</v>
      </c>
      <c r="BK1059" s="190" t="str">
        <f t="shared" si="1562"/>
        <v>BK$19</v>
      </c>
      <c r="BL1059" s="190" t="str">
        <f t="shared" si="1562"/>
        <v>BL$19</v>
      </c>
      <c r="BM1059" s="190" t="str">
        <f t="shared" si="1562"/>
        <v>BM$19</v>
      </c>
      <c r="BN1059" s="190" t="str">
        <f t="shared" si="1562"/>
        <v>BN$19</v>
      </c>
      <c r="BO1059" s="190" t="str">
        <f t="shared" si="1562"/>
        <v>BO$19</v>
      </c>
      <c r="BP1059" s="190" t="str">
        <f t="shared" si="1562"/>
        <v>BP$19</v>
      </c>
      <c r="BQ1059" s="190" t="str">
        <f t="shared" si="1562"/>
        <v>BQ$19</v>
      </c>
      <c r="BR1059" s="190" t="str">
        <f t="shared" si="1562"/>
        <v>BR$19</v>
      </c>
      <c r="BS1059" s="190" t="str">
        <f t="shared" si="1562"/>
        <v>BS$19</v>
      </c>
      <c r="BT1059" s="190" t="str">
        <f t="shared" si="1562"/>
        <v>BT$19</v>
      </c>
      <c r="BU1059" s="190" t="str">
        <f t="shared" si="1562"/>
        <v>BU$19</v>
      </c>
      <c r="BV1059" s="190" t="str">
        <f t="shared" si="1562"/>
        <v>BV$19</v>
      </c>
      <c r="BW1059" s="190" t="str">
        <f t="shared" si="1562"/>
        <v>BW$19</v>
      </c>
      <c r="BX1059" s="190" t="str">
        <f t="shared" si="1562"/>
        <v>BX$19</v>
      </c>
      <c r="BY1059" s="190" t="str">
        <f t="shared" si="1562"/>
        <v>BY$19</v>
      </c>
      <c r="BZ1059" s="190" t="str">
        <f t="shared" si="1562"/>
        <v>BZ$19</v>
      </c>
      <c r="CA1059" s="190" t="str">
        <f t="shared" si="1562"/>
        <v>CA$19</v>
      </c>
      <c r="CB1059" s="190" t="str">
        <f t="shared" si="1562"/>
        <v>CB$19</v>
      </c>
      <c r="CC1059" s="190" t="str">
        <f t="shared" si="1562"/>
        <v>CC$19</v>
      </c>
      <c r="CD1059" s="190" t="str">
        <f t="shared" si="1562"/>
        <v>CD$19</v>
      </c>
      <c r="CE1059" s="190" t="str">
        <f t="shared" ref="CE1059:CL1059" si="1563">CE$23</f>
        <v>CE$19</v>
      </c>
      <c r="CF1059" s="190" t="str">
        <f t="shared" si="1563"/>
        <v>CF$19</v>
      </c>
      <c r="CG1059" s="190" t="str">
        <f t="shared" si="1563"/>
        <v>CG$19</v>
      </c>
      <c r="CH1059" s="190" t="str">
        <f t="shared" si="1563"/>
        <v>CH$19</v>
      </c>
      <c r="CI1059" s="190" t="str">
        <f t="shared" si="1563"/>
        <v>CI$19</v>
      </c>
      <c r="CJ1059" s="190" t="str">
        <f t="shared" si="1563"/>
        <v>CJ$19</v>
      </c>
      <c r="CK1059" s="190" t="str">
        <f t="shared" si="1563"/>
        <v>CK$19</v>
      </c>
      <c r="CL1059" s="190" t="str">
        <f t="shared" si="1563"/>
        <v>CL$19</v>
      </c>
      <c r="CN1059" s="201"/>
      <c r="CO1059" s="190" t="str">
        <f t="shared" ref="CO1059:DL1059" si="1564">CO$23</f>
        <v>CO$19</v>
      </c>
      <c r="CP1059" s="190" t="str">
        <f t="shared" si="1564"/>
        <v>CP$19</v>
      </c>
      <c r="CQ1059" s="190" t="str">
        <f t="shared" si="1564"/>
        <v>CQ$19</v>
      </c>
      <c r="CR1059" s="190" t="str">
        <f t="shared" si="1564"/>
        <v>CR$19</v>
      </c>
      <c r="CS1059" s="190" t="str">
        <f t="shared" si="1564"/>
        <v>CS$19</v>
      </c>
      <c r="CT1059" s="190" t="str">
        <f t="shared" si="1564"/>
        <v>CT$19</v>
      </c>
      <c r="CU1059" s="190" t="str">
        <f t="shared" si="1564"/>
        <v>CU$19</v>
      </c>
      <c r="CV1059" s="190" t="str">
        <f t="shared" si="1564"/>
        <v>CV$19</v>
      </c>
      <c r="CW1059" s="190" t="str">
        <f t="shared" si="1564"/>
        <v>CW$19</v>
      </c>
      <c r="CX1059" s="190" t="str">
        <f t="shared" si="1564"/>
        <v>CX$19</v>
      </c>
      <c r="CY1059" s="190" t="str">
        <f t="shared" si="1564"/>
        <v>CY$19</v>
      </c>
      <c r="CZ1059" s="190" t="str">
        <f t="shared" si="1564"/>
        <v>CZ$19</v>
      </c>
      <c r="DA1059" s="190" t="str">
        <f t="shared" si="1564"/>
        <v>DA$19</v>
      </c>
      <c r="DB1059" s="190" t="str">
        <f t="shared" si="1564"/>
        <v>DB$19</v>
      </c>
      <c r="DC1059" s="190" t="str">
        <f t="shared" si="1564"/>
        <v>DC$19</v>
      </c>
      <c r="DD1059" s="190" t="str">
        <f t="shared" si="1564"/>
        <v>DD$19</v>
      </c>
      <c r="DE1059" s="190" t="str">
        <f t="shared" si="1564"/>
        <v>DE$19</v>
      </c>
      <c r="DF1059" s="190" t="str">
        <f t="shared" si="1564"/>
        <v>DF$19</v>
      </c>
      <c r="DG1059" s="190" t="str">
        <f t="shared" si="1564"/>
        <v>DG$19</v>
      </c>
      <c r="DH1059" s="190" t="str">
        <f t="shared" si="1564"/>
        <v>DH$19</v>
      </c>
      <c r="DI1059" s="190" t="str">
        <f t="shared" si="1564"/>
        <v>DI$19</v>
      </c>
      <c r="DJ1059" s="190" t="str">
        <f t="shared" si="1564"/>
        <v>DJ$19</v>
      </c>
      <c r="DK1059" s="190" t="str">
        <f t="shared" si="1564"/>
        <v>DK$19</v>
      </c>
      <c r="DL1059" s="190" t="str">
        <f t="shared" si="1564"/>
        <v>DL$19</v>
      </c>
    </row>
    <row r="1060" spans="1:116" x14ac:dyDescent="0.4">
      <c r="A1060" s="31" t="s">
        <v>218</v>
      </c>
      <c r="B1060" s="31" t="s">
        <v>243</v>
      </c>
      <c r="C1060" s="31"/>
      <c r="D1060" t="s">
        <v>869</v>
      </c>
      <c r="E1060" s="8" t="str">
        <f t="shared" ref="E1060:E1087" si="1565">ROW()&amp;" "&amp;D1060</f>
        <v>1060 LTERMY-S</v>
      </c>
      <c r="F1060" t="s">
        <v>350</v>
      </c>
      <c r="G1060" s="70" t="s">
        <v>861</v>
      </c>
      <c r="H1060" s="48"/>
      <c r="I1060" s="297"/>
      <c r="J1060" s="297"/>
      <c r="K1060" s="48"/>
      <c r="L1060" s="48"/>
      <c r="M1060" s="48"/>
      <c r="N1060" s="48"/>
      <c r="O1060" s="48"/>
      <c r="P1060" s="48"/>
      <c r="R1060" s="70"/>
      <c r="S1060" s="298"/>
      <c r="T1060" s="298"/>
      <c r="U1060" s="298"/>
      <c r="V1060" s="298"/>
      <c r="W1060" s="298"/>
      <c r="X1060" s="298"/>
      <c r="Y1060" s="298"/>
      <c r="Z1060" s="298"/>
      <c r="AA1060" s="298"/>
      <c r="AB1060" s="298"/>
      <c r="AC1060" s="298"/>
      <c r="AD1060" s="298"/>
      <c r="AE1060" s="298"/>
      <c r="AF1060" s="298"/>
      <c r="AG1060" s="298"/>
      <c r="AH1060" s="298"/>
      <c r="AI1060" s="298"/>
      <c r="AJ1060" s="298"/>
      <c r="AK1060" s="298"/>
      <c r="AL1060" s="298"/>
      <c r="AM1060" s="298"/>
      <c r="AN1060" s="298"/>
      <c r="AO1060" s="298"/>
      <c r="AP1060" s="298"/>
      <c r="AQ1060" s="298"/>
      <c r="AR1060" s="298"/>
      <c r="AS1060" s="298"/>
      <c r="AT1060" s="298"/>
      <c r="AU1060" s="298"/>
      <c r="AV1060" s="298"/>
      <c r="AW1060" s="298"/>
      <c r="AX1060" s="298"/>
      <c r="AY1060" s="298"/>
      <c r="AZ1060" s="298"/>
      <c r="BA1060" s="298"/>
      <c r="BB1060" s="298"/>
      <c r="BC1060" s="298"/>
      <c r="BD1060" s="298"/>
      <c r="BE1060" s="298"/>
      <c r="BF1060" s="298"/>
      <c r="BG1060" s="298"/>
      <c r="BH1060" s="298"/>
      <c r="BI1060" s="298"/>
      <c r="BJ1060" s="298"/>
      <c r="BK1060" s="298"/>
      <c r="BL1060" s="298"/>
      <c r="BM1060" s="298"/>
      <c r="BN1060" s="298"/>
      <c r="BO1060" s="298"/>
      <c r="BP1060" s="298"/>
      <c r="BQ1060" s="298"/>
      <c r="BR1060" s="298"/>
      <c r="BS1060" s="298"/>
      <c r="BT1060" s="298"/>
      <c r="BU1060" s="298"/>
      <c r="BV1060" s="298"/>
      <c r="BW1060" s="298"/>
      <c r="BX1060" s="298"/>
      <c r="BY1060" s="298"/>
      <c r="BZ1060" s="298"/>
      <c r="CA1060" s="298"/>
      <c r="CB1060" s="298"/>
      <c r="CC1060" s="298"/>
      <c r="CD1060" s="298"/>
      <c r="CE1060" s="298"/>
      <c r="CF1060" s="298"/>
      <c r="CG1060" s="298"/>
      <c r="CH1060" s="298"/>
      <c r="CI1060" s="298"/>
      <c r="CJ1060" s="298"/>
      <c r="CK1060" s="298"/>
      <c r="CL1060" s="298"/>
      <c r="CN1060" s="297"/>
      <c r="CO1060" s="298"/>
      <c r="CP1060" s="298"/>
      <c r="CQ1060" s="298"/>
      <c r="CR1060" s="298"/>
      <c r="CS1060" s="298"/>
      <c r="CT1060" s="298"/>
      <c r="CU1060" s="298"/>
      <c r="CV1060" s="298"/>
      <c r="CW1060" s="298"/>
      <c r="CX1060" s="298"/>
      <c r="CY1060" s="298"/>
      <c r="CZ1060" s="298"/>
      <c r="DA1060" s="298"/>
      <c r="DB1060" s="298"/>
      <c r="DC1060" s="298"/>
      <c r="DD1060" s="298"/>
      <c r="DE1060" s="298"/>
      <c r="DF1060" s="298"/>
      <c r="DG1060" s="298"/>
      <c r="DH1060" s="298"/>
      <c r="DI1060" s="298"/>
      <c r="DJ1060" s="298"/>
      <c r="DK1060" s="298"/>
      <c r="DL1060" s="298"/>
    </row>
    <row r="1061" spans="1:116" x14ac:dyDescent="0.4">
      <c r="B1061" t="str">
        <f>E1061</f>
        <v>1061 LTERMY-S</v>
      </c>
      <c r="D1061" t="s">
        <v>869</v>
      </c>
      <c r="E1061" t="str">
        <f t="shared" si="1565"/>
        <v>1061 LTERMY-S</v>
      </c>
      <c r="G1061" s="95" t="str">
        <f>"Assumptions - "&amp;G1060</f>
        <v>Assumptions - Rolling fixed term loan - multiple borrowings w/ annual control:</v>
      </c>
      <c r="I1061"/>
      <c r="J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c r="AY1061"/>
      <c r="AZ1061"/>
      <c r="BA1061"/>
      <c r="BB1061"/>
      <c r="BC1061"/>
      <c r="BD1061"/>
      <c r="BE1061"/>
      <c r="BF1061"/>
      <c r="BG1061"/>
      <c r="BH1061"/>
      <c r="BI1061"/>
      <c r="BJ1061"/>
      <c r="BK1061"/>
      <c r="BL1061"/>
      <c r="BM1061"/>
      <c r="BN1061"/>
      <c r="BO1061"/>
      <c r="BP1061"/>
      <c r="BQ1061"/>
      <c r="BR1061"/>
      <c r="BS1061"/>
      <c r="BT1061"/>
      <c r="BU1061"/>
      <c r="BV1061"/>
      <c r="BW1061"/>
      <c r="BX1061"/>
      <c r="BY1061"/>
      <c r="BZ1061"/>
      <c r="CA1061"/>
      <c r="CB1061"/>
      <c r="CC1061"/>
      <c r="CD1061"/>
      <c r="CE1061"/>
      <c r="CF1061"/>
      <c r="CG1061"/>
      <c r="CH1061"/>
      <c r="CI1061"/>
      <c r="CJ1061"/>
      <c r="CK1061"/>
      <c r="CL1061"/>
      <c r="CN1061"/>
    </row>
    <row r="1062" spans="1:116" x14ac:dyDescent="0.4">
      <c r="A1062" s="31"/>
      <c r="B1062" t="str">
        <f>E1062</f>
        <v>1062 LTERMY-S</v>
      </c>
      <c r="D1062" t="s">
        <v>869</v>
      </c>
      <c r="E1062" t="str">
        <f t="shared" si="1565"/>
        <v>1062 LTERMY-S</v>
      </c>
      <c r="F1062" s="31"/>
      <c r="G1062" s="159" t="s">
        <v>287</v>
      </c>
      <c r="H1062" s="57">
        <v>4</v>
      </c>
      <c r="I1062" s="31"/>
      <c r="J1062" s="31"/>
      <c r="K1062" s="31"/>
      <c r="L1062" s="31"/>
      <c r="M1062" s="31"/>
      <c r="N1062" s="31"/>
      <c r="O1062" s="31"/>
      <c r="P1062" s="31"/>
      <c r="R1062" s="31"/>
      <c r="S1062" s="73"/>
      <c r="T1062" s="73"/>
      <c r="U1062" s="73"/>
      <c r="V1062" s="73"/>
      <c r="W1062" s="73"/>
      <c r="X1062" s="73"/>
      <c r="Y1062" s="73"/>
      <c r="Z1062" s="73"/>
      <c r="AA1062" s="73"/>
      <c r="AB1062" s="73"/>
      <c r="AC1062" s="73"/>
      <c r="AD1062" s="73"/>
      <c r="AE1062" s="73"/>
      <c r="AF1062" s="73"/>
      <c r="AG1062" s="73"/>
      <c r="AH1062" s="73"/>
      <c r="AI1062" s="73"/>
      <c r="AJ1062" s="73"/>
      <c r="AK1062" s="73"/>
      <c r="AL1062" s="73"/>
      <c r="AM1062" s="73"/>
      <c r="AN1062" s="73"/>
      <c r="AO1062" s="73"/>
      <c r="AP1062" s="73"/>
      <c r="AQ1062" s="73"/>
      <c r="AR1062" s="73"/>
      <c r="AS1062" s="73"/>
      <c r="AT1062" s="73"/>
      <c r="AU1062" s="73"/>
      <c r="AV1062" s="73"/>
      <c r="AW1062" s="73"/>
      <c r="AX1062" s="73"/>
      <c r="AY1062" s="73"/>
      <c r="AZ1062" s="73"/>
      <c r="BA1062" s="73"/>
      <c r="BB1062" s="73"/>
      <c r="BC1062" s="73"/>
      <c r="BD1062" s="73"/>
      <c r="BE1062" s="73"/>
      <c r="BF1062" s="73"/>
      <c r="BG1062" s="73"/>
      <c r="BH1062" s="73"/>
      <c r="BI1062" s="73"/>
      <c r="BJ1062" s="73"/>
      <c r="BK1062" s="73"/>
      <c r="BL1062" s="73"/>
      <c r="BM1062" s="73"/>
      <c r="BN1062" s="73"/>
      <c r="BO1062" s="73"/>
      <c r="BP1062" s="73"/>
      <c r="BQ1062" s="73"/>
      <c r="BR1062" s="73"/>
      <c r="BS1062" s="73"/>
      <c r="BT1062" s="73"/>
      <c r="BU1062" s="73"/>
      <c r="BV1062" s="73"/>
      <c r="BW1062" s="73"/>
      <c r="BX1062" s="73"/>
      <c r="BY1062" s="73"/>
      <c r="BZ1062" s="73"/>
      <c r="CA1062" s="73"/>
      <c r="CB1062" s="73"/>
      <c r="CC1062" s="73"/>
      <c r="CD1062" s="73"/>
      <c r="CE1062" s="73"/>
      <c r="CF1062" s="73"/>
      <c r="CG1062" s="73"/>
      <c r="CH1062" s="73"/>
      <c r="CI1062" s="73"/>
      <c r="CJ1062" s="73"/>
      <c r="CK1062" s="73"/>
      <c r="CL1062" s="73"/>
      <c r="CN1062" s="31"/>
      <c r="CO1062" s="73"/>
      <c r="CP1062" s="73"/>
      <c r="CQ1062" s="73"/>
      <c r="CR1062" s="73"/>
      <c r="CS1062" s="73"/>
      <c r="CT1062" s="73"/>
      <c r="CU1062" s="73"/>
      <c r="CV1062" s="73"/>
      <c r="CW1062" s="73"/>
      <c r="CX1062" s="73"/>
      <c r="CY1062" s="73"/>
      <c r="CZ1062" s="73"/>
      <c r="DA1062" s="73"/>
      <c r="DB1062" s="73"/>
      <c r="DC1062" s="73"/>
      <c r="DD1062" s="73"/>
      <c r="DE1062" s="73"/>
      <c r="DF1062" s="73"/>
      <c r="DG1062" s="73"/>
      <c r="DH1062" s="73"/>
      <c r="DI1062" s="73"/>
      <c r="DJ1062" s="73"/>
      <c r="DK1062" s="73"/>
      <c r="DL1062" s="73"/>
    </row>
    <row r="1063" spans="1:116" x14ac:dyDescent="0.4">
      <c r="A1063" s="31"/>
      <c r="B1063" t="str">
        <f>E1063</f>
        <v>1063 LTERMY-S</v>
      </c>
      <c r="D1063" t="s">
        <v>869</v>
      </c>
      <c r="E1063" t="str">
        <f t="shared" si="1565"/>
        <v>1063 LTERMY-S</v>
      </c>
      <c r="F1063" s="31"/>
      <c r="G1063" s="159" t="s">
        <v>865</v>
      </c>
      <c r="H1063" s="57">
        <v>3</v>
      </c>
      <c r="I1063" s="31"/>
      <c r="J1063" s="31"/>
      <c r="K1063" s="31"/>
      <c r="L1063" s="31"/>
      <c r="M1063" s="31"/>
      <c r="N1063" s="31"/>
      <c r="O1063" s="31"/>
      <c r="P1063" s="31"/>
      <c r="R1063" s="31"/>
      <c r="S1063" s="73"/>
      <c r="T1063" s="73"/>
      <c r="U1063" s="73"/>
      <c r="V1063" s="73"/>
      <c r="W1063" s="73"/>
      <c r="X1063" s="73"/>
      <c r="Y1063" s="73"/>
      <c r="Z1063" s="73"/>
      <c r="AA1063" s="73"/>
      <c r="AB1063" s="73"/>
      <c r="AC1063" s="73"/>
      <c r="AD1063" s="73"/>
      <c r="AE1063" s="73"/>
      <c r="AF1063" s="73"/>
      <c r="AG1063" s="73"/>
      <c r="AH1063" s="73"/>
      <c r="AI1063" s="73"/>
      <c r="AJ1063" s="73"/>
      <c r="AK1063" s="73"/>
      <c r="AL1063" s="73"/>
      <c r="AM1063" s="73"/>
      <c r="AN1063" s="73"/>
      <c r="AO1063" s="73"/>
      <c r="AP1063" s="73"/>
      <c r="AQ1063" s="73"/>
      <c r="AR1063" s="73"/>
      <c r="AS1063" s="73"/>
      <c r="AT1063" s="73"/>
      <c r="AU1063" s="73"/>
      <c r="AV1063" s="73"/>
      <c r="AW1063" s="73"/>
      <c r="AX1063" s="73"/>
      <c r="AY1063" s="73"/>
      <c r="AZ1063" s="73"/>
      <c r="BA1063" s="73"/>
      <c r="BB1063" s="73"/>
      <c r="BC1063" s="73"/>
      <c r="BD1063" s="73"/>
      <c r="BE1063" s="73"/>
      <c r="BF1063" s="73"/>
      <c r="BG1063" s="73"/>
      <c r="BH1063" s="73"/>
      <c r="BI1063" s="73"/>
      <c r="BJ1063" s="73"/>
      <c r="BK1063" s="73"/>
      <c r="BL1063" s="73"/>
      <c r="BM1063" s="73"/>
      <c r="BN1063" s="73"/>
      <c r="BO1063" s="73"/>
      <c r="BP1063" s="73"/>
      <c r="BQ1063" s="73"/>
      <c r="BR1063" s="73"/>
      <c r="BS1063" s="73"/>
      <c r="BT1063" s="73"/>
      <c r="BU1063" s="73"/>
      <c r="BV1063" s="73"/>
      <c r="BW1063" s="73"/>
      <c r="BX1063" s="73"/>
      <c r="BY1063" s="73"/>
      <c r="BZ1063" s="73"/>
      <c r="CA1063" s="73"/>
      <c r="CB1063" s="73"/>
      <c r="CC1063" s="73"/>
      <c r="CD1063" s="73"/>
      <c r="CE1063" s="73"/>
      <c r="CF1063" s="73"/>
      <c r="CG1063" s="73"/>
      <c r="CH1063" s="73"/>
      <c r="CI1063" s="73"/>
      <c r="CJ1063" s="73"/>
      <c r="CK1063" s="73"/>
      <c r="CL1063" s="73"/>
      <c r="CN1063" s="31"/>
      <c r="CO1063" s="73"/>
      <c r="CP1063" s="73"/>
      <c r="CQ1063" s="73"/>
      <c r="CR1063" s="73"/>
      <c r="CS1063" s="73"/>
      <c r="CT1063" s="73"/>
      <c r="CU1063" s="73"/>
      <c r="CV1063" s="73"/>
      <c r="CW1063" s="73"/>
      <c r="CX1063" s="73"/>
      <c r="CY1063" s="73"/>
      <c r="CZ1063" s="73"/>
      <c r="DA1063" s="73"/>
      <c r="DB1063" s="73"/>
      <c r="DC1063" s="73"/>
      <c r="DD1063" s="73"/>
      <c r="DE1063" s="73"/>
      <c r="DF1063" s="73"/>
      <c r="DG1063" s="73"/>
      <c r="DH1063" s="73"/>
      <c r="DI1063" s="73"/>
      <c r="DJ1063" s="73"/>
      <c r="DK1063" s="73"/>
      <c r="DL1063" s="73"/>
    </row>
    <row r="1064" spans="1:116" x14ac:dyDescent="0.4">
      <c r="A1064" s="31"/>
      <c r="B1064" t="str">
        <f>E1064</f>
        <v>1064 LTERMY-S</v>
      </c>
      <c r="D1064" t="s">
        <v>869</v>
      </c>
      <c r="E1064" t="str">
        <f t="shared" si="1565"/>
        <v>1064 LTERMY-S</v>
      </c>
      <c r="F1064" s="31"/>
      <c r="G1064" s="159" t="s">
        <v>288</v>
      </c>
      <c r="H1064" s="59">
        <v>0.1</v>
      </c>
      <c r="I1064" s="31"/>
      <c r="J1064" s="31"/>
      <c r="K1064" s="31"/>
      <c r="L1064" s="31"/>
      <c r="M1064" s="31"/>
      <c r="N1064" s="31"/>
      <c r="O1064" s="31"/>
      <c r="P1064" s="31"/>
      <c r="R1064" s="31"/>
      <c r="S1064" s="73"/>
      <c r="T1064" s="73"/>
      <c r="U1064" s="73"/>
      <c r="V1064" s="73"/>
      <c r="W1064" s="73"/>
      <c r="X1064" s="73"/>
      <c r="Y1064" s="73"/>
      <c r="Z1064" s="73"/>
      <c r="AA1064" s="73"/>
      <c r="AB1064" s="73"/>
      <c r="AC1064" s="73"/>
      <c r="AD1064" s="73"/>
      <c r="AE1064" s="73"/>
      <c r="AF1064" s="73"/>
      <c r="AG1064" s="73"/>
      <c r="AH1064" s="73"/>
      <c r="AI1064" s="73"/>
      <c r="AJ1064" s="73"/>
      <c r="AK1064" s="73"/>
      <c r="AL1064" s="73"/>
      <c r="AM1064" s="73"/>
      <c r="AN1064" s="73"/>
      <c r="AO1064" s="73"/>
      <c r="AP1064" s="73"/>
      <c r="AQ1064" s="73"/>
      <c r="AR1064" s="73"/>
      <c r="AS1064" s="73"/>
      <c r="AT1064" s="73"/>
      <c r="AU1064" s="73"/>
      <c r="AV1064" s="73"/>
      <c r="AW1064" s="73"/>
      <c r="AX1064" s="73"/>
      <c r="AY1064" s="73"/>
      <c r="AZ1064" s="73"/>
      <c r="BA1064" s="73"/>
      <c r="BB1064" s="73"/>
      <c r="BC1064" s="73"/>
      <c r="BD1064" s="73"/>
      <c r="BE1064" s="73"/>
      <c r="BF1064" s="73"/>
      <c r="BG1064" s="73"/>
      <c r="BH1064" s="73"/>
      <c r="BI1064" s="73"/>
      <c r="BJ1064" s="73"/>
      <c r="BK1064" s="73"/>
      <c r="BL1064" s="73"/>
      <c r="BM1064" s="73"/>
      <c r="BN1064" s="73"/>
      <c r="BO1064" s="73"/>
      <c r="BP1064" s="73"/>
      <c r="BQ1064" s="73"/>
      <c r="BR1064" s="73"/>
      <c r="BS1064" s="73"/>
      <c r="BT1064" s="73"/>
      <c r="BU1064" s="73"/>
      <c r="BV1064" s="73"/>
      <c r="BW1064" s="73"/>
      <c r="BX1064" s="73"/>
      <c r="BY1064" s="73"/>
      <c r="BZ1064" s="73"/>
      <c r="CA1064" s="73"/>
      <c r="CB1064" s="73"/>
      <c r="CC1064" s="73"/>
      <c r="CD1064" s="73"/>
      <c r="CE1064" s="73"/>
      <c r="CF1064" s="73"/>
      <c r="CG1064" s="73"/>
      <c r="CH1064" s="73"/>
      <c r="CI1064" s="73"/>
      <c r="CJ1064" s="73"/>
      <c r="CK1064" s="73"/>
      <c r="CL1064" s="73"/>
      <c r="CN1064" s="31"/>
      <c r="CO1064" s="73"/>
      <c r="CP1064" s="73"/>
      <c r="CQ1064" s="73"/>
      <c r="CR1064" s="73"/>
      <c r="CS1064" s="73"/>
      <c r="CT1064" s="73"/>
      <c r="CU1064" s="73"/>
      <c r="CV1064" s="73"/>
      <c r="CW1064" s="73"/>
      <c r="CX1064" s="73"/>
      <c r="CY1064" s="73"/>
      <c r="CZ1064" s="73"/>
      <c r="DA1064" s="73"/>
      <c r="DB1064" s="73"/>
      <c r="DC1064" s="73"/>
      <c r="DD1064" s="73"/>
      <c r="DE1064" s="73"/>
      <c r="DF1064" s="73"/>
      <c r="DG1064" s="73"/>
      <c r="DH1064" s="73"/>
      <c r="DI1064" s="73"/>
      <c r="DJ1064" s="73"/>
      <c r="DK1064" s="73"/>
      <c r="DL1064" s="73"/>
    </row>
    <row r="1065" spans="1:116" x14ac:dyDescent="0.4">
      <c r="A1065" s="31"/>
      <c r="B1065" t="str">
        <f>E1065</f>
        <v>1065 LTERMY-S</v>
      </c>
      <c r="D1065" t="s">
        <v>869</v>
      </c>
      <c r="E1065" t="str">
        <f t="shared" si="1565"/>
        <v>1065 LTERMY-S</v>
      </c>
      <c r="F1065" s="31"/>
      <c r="G1065" s="158" t="s">
        <v>289</v>
      </c>
      <c r="H1065" s="23">
        <v>1000</v>
      </c>
      <c r="I1065" s="31"/>
      <c r="J1065" s="31"/>
      <c r="K1065" s="31"/>
      <c r="L1065" s="31"/>
      <c r="M1065" s="31"/>
      <c r="N1065" s="31"/>
      <c r="O1065" s="31"/>
      <c r="P1065" s="31"/>
      <c r="R1065" s="31"/>
      <c r="S1065" s="73"/>
      <c r="T1065" s="73"/>
      <c r="U1065" s="73"/>
      <c r="V1065" s="73"/>
      <c r="W1065" s="73"/>
      <c r="X1065" s="73"/>
      <c r="Y1065" s="73"/>
      <c r="Z1065" s="73"/>
      <c r="AA1065" s="73"/>
      <c r="AB1065" s="73"/>
      <c r="AC1065" s="73"/>
      <c r="AD1065" s="73"/>
      <c r="AE1065" s="73"/>
      <c r="AF1065" s="73"/>
      <c r="AG1065" s="73"/>
      <c r="AH1065" s="73"/>
      <c r="AI1065" s="73"/>
      <c r="AJ1065" s="73"/>
      <c r="AK1065" s="73"/>
      <c r="AL1065" s="73"/>
      <c r="AM1065" s="73"/>
      <c r="AN1065" s="73"/>
      <c r="AO1065" s="73"/>
      <c r="AP1065" s="73"/>
      <c r="AQ1065" s="73"/>
      <c r="AR1065" s="73"/>
      <c r="AS1065" s="73"/>
      <c r="AT1065" s="73"/>
      <c r="AU1065" s="73"/>
      <c r="AV1065" s="73"/>
      <c r="AW1065" s="73"/>
      <c r="AX1065" s="73"/>
      <c r="AY1065" s="73"/>
      <c r="AZ1065" s="73"/>
      <c r="BA1065" s="73"/>
      <c r="BB1065" s="73"/>
      <c r="BC1065" s="73"/>
      <c r="BD1065" s="73"/>
      <c r="BE1065" s="73"/>
      <c r="BF1065" s="73"/>
      <c r="BG1065" s="73"/>
      <c r="BH1065" s="73"/>
      <c r="BI1065" s="73"/>
      <c r="BJ1065" s="73"/>
      <c r="BK1065" s="73"/>
      <c r="BL1065" s="73"/>
      <c r="BM1065" s="73"/>
      <c r="BN1065" s="73"/>
      <c r="BO1065" s="73"/>
      <c r="BP1065" s="73"/>
      <c r="BQ1065" s="73"/>
      <c r="BR1065" s="73"/>
      <c r="BS1065" s="73"/>
      <c r="BT1065" s="73"/>
      <c r="BU1065" s="73"/>
      <c r="BV1065" s="73"/>
      <c r="BW1065" s="73"/>
      <c r="BX1065" s="73"/>
      <c r="BY1065" s="73"/>
      <c r="BZ1065" s="73"/>
      <c r="CA1065" s="73"/>
      <c r="CB1065" s="73"/>
      <c r="CC1065" s="73"/>
      <c r="CD1065" s="73"/>
      <c r="CE1065" s="73"/>
      <c r="CF1065" s="73"/>
      <c r="CG1065" s="73"/>
      <c r="CH1065" s="73"/>
      <c r="CI1065" s="73"/>
      <c r="CJ1065" s="73"/>
      <c r="CK1065" s="73"/>
      <c r="CL1065" s="73"/>
      <c r="CN1065" s="31"/>
      <c r="CO1065" s="73"/>
      <c r="CP1065" s="73"/>
      <c r="CQ1065" s="73"/>
      <c r="CR1065" s="73"/>
      <c r="CS1065" s="73"/>
      <c r="CT1065" s="73"/>
      <c r="CU1065" s="73"/>
      <c r="CV1065" s="73"/>
      <c r="CW1065" s="73"/>
      <c r="CX1065" s="73"/>
      <c r="CY1065" s="73"/>
      <c r="CZ1065" s="73"/>
      <c r="DA1065" s="73"/>
      <c r="DB1065" s="73"/>
      <c r="DC1065" s="73"/>
      <c r="DD1065" s="73"/>
      <c r="DE1065" s="73"/>
      <c r="DF1065" s="73"/>
      <c r="DG1065" s="73"/>
      <c r="DH1065" s="73"/>
      <c r="DI1065" s="73"/>
      <c r="DJ1065" s="73"/>
      <c r="DK1065" s="73"/>
      <c r="DL1065" s="73"/>
    </row>
    <row r="1066" spans="1:116" x14ac:dyDescent="0.4">
      <c r="A1066" s="31"/>
      <c r="B1066" t="str">
        <f t="shared" ref="B1066:B1079" si="1566">E1066</f>
        <v>1066 LTERMY-S</v>
      </c>
      <c r="C1066" s="31"/>
      <c r="D1066" t="s">
        <v>869</v>
      </c>
      <c r="E1066" t="str">
        <f t="shared" si="1565"/>
        <v>1066 LTERMY-S</v>
      </c>
      <c r="F1066" s="31"/>
      <c r="G1066" s="127"/>
      <c r="H1066" s="31"/>
      <c r="I1066" s="31"/>
      <c r="J1066" s="31"/>
      <c r="K1066" s="31"/>
      <c r="L1066" s="31"/>
      <c r="M1066" s="31"/>
      <c r="N1066" s="31"/>
      <c r="O1066" s="31"/>
      <c r="P1066" s="31"/>
      <c r="R1066" s="31"/>
      <c r="S1066" s="73"/>
      <c r="T1066" s="73"/>
      <c r="U1066" s="73"/>
      <c r="V1066" s="73"/>
      <c r="W1066" s="73"/>
      <c r="X1066" s="73"/>
      <c r="Y1066" s="73"/>
      <c r="Z1066" s="73"/>
      <c r="AA1066" s="73"/>
      <c r="AB1066" s="73"/>
      <c r="AC1066" s="73"/>
      <c r="AD1066" s="73"/>
      <c r="AE1066" s="73"/>
      <c r="AF1066" s="73"/>
      <c r="AG1066" s="73"/>
      <c r="AH1066" s="73"/>
      <c r="AI1066" s="73"/>
      <c r="AJ1066" s="73"/>
      <c r="AK1066" s="73"/>
      <c r="AL1066" s="73"/>
      <c r="AM1066" s="73"/>
      <c r="AN1066" s="73"/>
      <c r="AO1066" s="73"/>
      <c r="AP1066" s="73"/>
      <c r="AQ1066" s="73"/>
      <c r="AR1066" s="73"/>
      <c r="AS1066" s="73"/>
      <c r="AT1066" s="73"/>
      <c r="AU1066" s="73"/>
      <c r="AV1066" s="73"/>
      <c r="AW1066" s="73"/>
      <c r="AX1066" s="73"/>
      <c r="AY1066" s="73"/>
      <c r="AZ1066" s="73"/>
      <c r="BA1066" s="73"/>
      <c r="BB1066" s="73"/>
      <c r="BC1066" s="73"/>
      <c r="BD1066" s="73"/>
      <c r="BE1066" s="73"/>
      <c r="BF1066" s="73"/>
      <c r="BG1066" s="73"/>
      <c r="BH1066" s="73"/>
      <c r="BI1066" s="73"/>
      <c r="BJ1066" s="73"/>
      <c r="BK1066" s="73"/>
      <c r="BL1066" s="73"/>
      <c r="BM1066" s="73"/>
      <c r="BN1066" s="73"/>
      <c r="BO1066" s="73"/>
      <c r="BP1066" s="73"/>
      <c r="BQ1066" s="73"/>
      <c r="BR1066" s="73"/>
      <c r="BS1066" s="73"/>
      <c r="BT1066" s="73"/>
      <c r="BU1066" s="73"/>
      <c r="BV1066" s="73"/>
      <c r="BW1066" s="73"/>
      <c r="BX1066" s="73"/>
      <c r="BY1066" s="73"/>
      <c r="BZ1066" s="73"/>
      <c r="CA1066" s="73"/>
      <c r="CB1066" s="73"/>
      <c r="CC1066" s="73"/>
      <c r="CD1066" s="73"/>
      <c r="CE1066" s="73"/>
      <c r="CF1066" s="73"/>
      <c r="CG1066" s="73"/>
      <c r="CH1066" s="73"/>
      <c r="CI1066" s="73"/>
      <c r="CJ1066" s="73"/>
      <c r="CK1066" s="73"/>
      <c r="CL1066" s="73"/>
      <c r="CN1066" s="31"/>
      <c r="CO1066" s="73"/>
      <c r="CP1066" s="73"/>
      <c r="CQ1066" s="73"/>
      <c r="CR1066" s="73"/>
      <c r="CS1066" s="73"/>
      <c r="CT1066" s="73"/>
      <c r="CU1066" s="73"/>
      <c r="CV1066" s="73"/>
      <c r="CW1066" s="73"/>
      <c r="CX1066" s="73"/>
      <c r="CY1066" s="73"/>
      <c r="CZ1066" s="73"/>
      <c r="DA1066" s="73"/>
      <c r="DB1066" s="73"/>
      <c r="DC1066" s="73"/>
      <c r="DD1066" s="73"/>
      <c r="DE1066" s="73"/>
      <c r="DF1066" s="73"/>
      <c r="DG1066" s="73"/>
      <c r="DH1066" s="73"/>
      <c r="DI1066" s="73"/>
      <c r="DJ1066" s="73"/>
      <c r="DK1066" s="73"/>
      <c r="DL1066" s="73"/>
    </row>
    <row r="1067" spans="1:116" x14ac:dyDescent="0.4">
      <c r="B1067" t="str">
        <f t="shared" si="1566"/>
        <v>1067 LTERMY-S</v>
      </c>
      <c r="D1067" t="s">
        <v>869</v>
      </c>
      <c r="E1067" t="str">
        <f t="shared" si="1565"/>
        <v>1067 LTERMY-S</v>
      </c>
      <c r="F1067" s="292"/>
      <c r="G1067" s="95" t="s">
        <v>290</v>
      </c>
      <c r="R1067" s="92"/>
      <c r="S1067" s="154"/>
      <c r="T1067" s="154"/>
      <c r="U1067" s="154"/>
      <c r="V1067" s="154"/>
      <c r="W1067" s="154"/>
      <c r="X1067" s="154"/>
      <c r="Y1067" s="154"/>
      <c r="Z1067" s="154"/>
      <c r="AA1067" s="154"/>
      <c r="AB1067" s="154"/>
      <c r="AC1067" s="154"/>
      <c r="AD1067" s="154"/>
      <c r="AE1067" s="154"/>
      <c r="AF1067" s="154"/>
      <c r="AG1067" s="154"/>
      <c r="AH1067" s="154"/>
      <c r="AI1067" s="154"/>
      <c r="AJ1067" s="154"/>
      <c r="AK1067" s="154"/>
      <c r="AL1067" s="154"/>
      <c r="AM1067" s="154"/>
      <c r="AN1067" s="154"/>
      <c r="AO1067" s="154"/>
      <c r="AP1067" s="154"/>
      <c r="AQ1067" s="154"/>
      <c r="AR1067" s="154"/>
      <c r="AS1067" s="154"/>
      <c r="AT1067" s="154"/>
      <c r="AU1067" s="154"/>
      <c r="AV1067" s="154"/>
      <c r="AW1067" s="154"/>
      <c r="AX1067" s="154"/>
      <c r="AY1067" s="154"/>
      <c r="AZ1067" s="154"/>
      <c r="BA1067" s="154"/>
      <c r="BB1067" s="154"/>
      <c r="BC1067" s="154"/>
      <c r="BD1067" s="154"/>
      <c r="BE1067" s="154"/>
      <c r="BF1067" s="154"/>
      <c r="BG1067" s="154"/>
      <c r="BH1067" s="154"/>
      <c r="BI1067" s="154"/>
      <c r="BJ1067" s="154"/>
      <c r="BK1067" s="154"/>
      <c r="BL1067" s="154"/>
      <c r="BM1067" s="154"/>
      <c r="BN1067" s="154"/>
      <c r="BO1067" s="154"/>
      <c r="BP1067" s="154"/>
      <c r="BQ1067" s="154"/>
      <c r="BR1067" s="154"/>
      <c r="BS1067" s="154"/>
      <c r="BT1067" s="154"/>
      <c r="BU1067" s="154"/>
      <c r="BV1067" s="154"/>
      <c r="BW1067" s="154"/>
      <c r="BX1067" s="154"/>
      <c r="BY1067" s="154"/>
      <c r="BZ1067" s="154"/>
      <c r="CA1067" s="154"/>
      <c r="CB1067" s="154"/>
      <c r="CC1067" s="154"/>
      <c r="CD1067" s="154"/>
      <c r="CE1067" s="154"/>
      <c r="CF1067" s="154"/>
      <c r="CG1067" s="154"/>
      <c r="CH1067" s="154"/>
      <c r="CI1067" s="154"/>
      <c r="CJ1067" s="154"/>
      <c r="CK1067" s="154"/>
      <c r="CL1067" s="154"/>
      <c r="CO1067" s="154"/>
      <c r="CP1067" s="154"/>
      <c r="CQ1067" s="154"/>
      <c r="CR1067" s="154"/>
      <c r="CS1067" s="154"/>
      <c r="CT1067" s="154"/>
      <c r="CU1067" s="154"/>
      <c r="CV1067" s="154"/>
      <c r="CW1067" s="154"/>
      <c r="CX1067" s="154"/>
      <c r="CY1067" s="154"/>
      <c r="CZ1067" s="154"/>
      <c r="DA1067" s="154"/>
      <c r="DB1067" s="154"/>
      <c r="DC1067" s="154"/>
      <c r="DD1067" s="154"/>
      <c r="DE1067" s="154"/>
      <c r="DF1067" s="154"/>
      <c r="DG1067" s="154"/>
      <c r="DH1067" s="154"/>
      <c r="DI1067" s="154"/>
      <c r="DJ1067" s="154"/>
      <c r="DK1067" s="154"/>
      <c r="DL1067" s="154"/>
    </row>
    <row r="1068" spans="1:116" x14ac:dyDescent="0.4">
      <c r="B1068" t="str">
        <f t="shared" si="1566"/>
        <v>1068 LTERMY-S</v>
      </c>
      <c r="D1068" t="s">
        <v>869</v>
      </c>
      <c r="E1068" t="str">
        <f t="shared" si="1565"/>
        <v>1068 LTERMY-S</v>
      </c>
      <c r="F1068" s="292"/>
      <c r="G1068" s="158" t="s">
        <v>289</v>
      </c>
      <c r="K1068" s="24">
        <f>H1065</f>
        <v>1000</v>
      </c>
      <c r="L1068" s="24">
        <f ca="1">K1072</f>
        <v>1500000</v>
      </c>
      <c r="M1068" s="24">
        <f ca="1">L1072</f>
        <v>1500000</v>
      </c>
      <c r="N1068" s="24">
        <f ca="1">M1072</f>
        <v>1500000</v>
      </c>
      <c r="O1068" s="24">
        <f ca="1">N1072</f>
        <v>1500000</v>
      </c>
      <c r="P1068" s="24">
        <f ca="1">O1072</f>
        <v>1500000</v>
      </c>
      <c r="R1068"/>
      <c r="S1068" s="80">
        <f>H1065</f>
        <v>1000</v>
      </c>
      <c r="T1068" s="62">
        <f t="shared" ref="T1068" ca="1" si="1567">S1072</f>
        <v>501000</v>
      </c>
      <c r="U1068" s="62">
        <f t="shared" ref="U1068" ca="1" si="1568">T1072</f>
        <v>1001000</v>
      </c>
      <c r="V1068" s="62">
        <f t="shared" ref="V1068" ca="1" si="1569">U1072</f>
        <v>1500000</v>
      </c>
      <c r="W1068" s="62">
        <f t="shared" ref="W1068" ca="1" si="1570">V1072</f>
        <v>1500000</v>
      </c>
      <c r="X1068" s="62">
        <f t="shared" ref="X1068" ca="1" si="1571">W1072</f>
        <v>1500000</v>
      </c>
      <c r="Y1068" s="62">
        <f t="shared" ref="Y1068" ca="1" si="1572">X1072</f>
        <v>1500000</v>
      </c>
      <c r="Z1068" s="62">
        <f t="shared" ref="Z1068" ca="1" si="1573">Y1072</f>
        <v>1500000</v>
      </c>
      <c r="AA1068" s="62">
        <f t="shared" ref="AA1068" ca="1" si="1574">Z1072</f>
        <v>1500000</v>
      </c>
      <c r="AB1068" s="62">
        <f t="shared" ref="AB1068" ca="1" si="1575">AA1072</f>
        <v>1500000</v>
      </c>
      <c r="AC1068" s="62">
        <f t="shared" ref="AC1068" ca="1" si="1576">AB1072</f>
        <v>1500000</v>
      </c>
      <c r="AD1068" s="62">
        <f t="shared" ref="AD1068" ca="1" si="1577">AC1072</f>
        <v>1500000</v>
      </c>
      <c r="AE1068" s="62">
        <f t="shared" ref="AE1068" ca="1" si="1578">AD1072</f>
        <v>1500000</v>
      </c>
      <c r="AF1068" s="62">
        <f t="shared" ref="AF1068" ca="1" si="1579">AE1072</f>
        <v>1500000</v>
      </c>
      <c r="AG1068" s="62">
        <f t="shared" ref="AG1068" ca="1" si="1580">AF1072</f>
        <v>1500000</v>
      </c>
      <c r="AH1068" s="62">
        <f t="shared" ref="AH1068" ca="1" si="1581">AG1072</f>
        <v>1500000</v>
      </c>
      <c r="AI1068" s="62">
        <f t="shared" ref="AI1068" ca="1" si="1582">AH1072</f>
        <v>1500000</v>
      </c>
      <c r="AJ1068" s="62">
        <f t="shared" ref="AJ1068" ca="1" si="1583">AI1072</f>
        <v>1500000</v>
      </c>
      <c r="AK1068" s="62">
        <f t="shared" ref="AK1068" ca="1" si="1584">AJ1072</f>
        <v>1500000</v>
      </c>
      <c r="AL1068" s="62">
        <f t="shared" ref="AL1068" ca="1" si="1585">AK1072</f>
        <v>1500000</v>
      </c>
      <c r="AM1068" s="62">
        <f t="shared" ref="AM1068" ca="1" si="1586">AL1072</f>
        <v>1500000</v>
      </c>
      <c r="AN1068" s="62">
        <f t="shared" ref="AN1068" ca="1" si="1587">AM1072</f>
        <v>1500000</v>
      </c>
      <c r="AO1068" s="62">
        <f t="shared" ref="AO1068" ca="1" si="1588">AN1072</f>
        <v>1500000</v>
      </c>
      <c r="AP1068" s="62">
        <f t="shared" ref="AP1068" ca="1" si="1589">AO1072</f>
        <v>1500000</v>
      </c>
      <c r="AQ1068" s="62">
        <f t="shared" ref="AQ1068" ca="1" si="1590">AP1072</f>
        <v>1500000</v>
      </c>
      <c r="AR1068" s="62">
        <f t="shared" ref="AR1068" ca="1" si="1591">AQ1072</f>
        <v>1500000</v>
      </c>
      <c r="AS1068" s="62">
        <f t="shared" ref="AS1068" ca="1" si="1592">AR1072</f>
        <v>1500000</v>
      </c>
      <c r="AT1068" s="62">
        <f t="shared" ref="AT1068" ca="1" si="1593">AS1072</f>
        <v>1500000</v>
      </c>
      <c r="AU1068" s="62">
        <f t="shared" ref="AU1068" ca="1" si="1594">AT1072</f>
        <v>1500000</v>
      </c>
      <c r="AV1068" s="62">
        <f t="shared" ref="AV1068" ca="1" si="1595">AU1072</f>
        <v>1500000</v>
      </c>
      <c r="AW1068" s="62">
        <f t="shared" ref="AW1068" ca="1" si="1596">AV1072</f>
        <v>1500000</v>
      </c>
      <c r="AX1068" s="62">
        <f t="shared" ref="AX1068" ca="1" si="1597">AW1072</f>
        <v>1500000</v>
      </c>
      <c r="AY1068" s="62">
        <f t="shared" ref="AY1068" ca="1" si="1598">AX1072</f>
        <v>1500000</v>
      </c>
      <c r="AZ1068" s="62">
        <f t="shared" ref="AZ1068" ca="1" si="1599">AY1072</f>
        <v>1500000</v>
      </c>
      <c r="BA1068" s="62">
        <f t="shared" ref="BA1068" ca="1" si="1600">AZ1072</f>
        <v>1500000</v>
      </c>
      <c r="BB1068" s="62">
        <f t="shared" ref="BB1068" ca="1" si="1601">BA1072</f>
        <v>1500000</v>
      </c>
      <c r="BC1068" s="62">
        <f t="shared" ref="BC1068" ca="1" si="1602">BB1072</f>
        <v>1500000</v>
      </c>
      <c r="BD1068" s="62">
        <f t="shared" ref="BD1068" ca="1" si="1603">BC1072</f>
        <v>1500000</v>
      </c>
      <c r="BE1068" s="62">
        <f t="shared" ref="BE1068" ca="1" si="1604">BD1072</f>
        <v>1500000</v>
      </c>
      <c r="BF1068" s="62">
        <f t="shared" ref="BF1068" ca="1" si="1605">BE1072</f>
        <v>1500000</v>
      </c>
      <c r="BG1068" s="62">
        <f t="shared" ref="BG1068" ca="1" si="1606">BF1072</f>
        <v>1500000</v>
      </c>
      <c r="BH1068" s="62">
        <f t="shared" ref="BH1068" ca="1" si="1607">BG1072</f>
        <v>1500000</v>
      </c>
      <c r="BI1068" s="62">
        <f t="shared" ref="BI1068" ca="1" si="1608">BH1072</f>
        <v>1500000</v>
      </c>
      <c r="BJ1068" s="62">
        <f t="shared" ref="BJ1068" ca="1" si="1609">BI1072</f>
        <v>1500000</v>
      </c>
      <c r="BK1068" s="62">
        <f t="shared" ref="BK1068" ca="1" si="1610">BJ1072</f>
        <v>1500000</v>
      </c>
      <c r="BL1068" s="62">
        <f t="shared" ref="BL1068" ca="1" si="1611">BK1072</f>
        <v>1500000</v>
      </c>
      <c r="BM1068" s="62">
        <f t="shared" ref="BM1068" ca="1" si="1612">BL1072</f>
        <v>1500000</v>
      </c>
      <c r="BN1068" s="62">
        <f t="shared" ref="BN1068" ca="1" si="1613">BM1072</f>
        <v>1500000</v>
      </c>
      <c r="BO1068" s="62">
        <f t="shared" ref="BO1068" ca="1" si="1614">BN1072</f>
        <v>1500000</v>
      </c>
      <c r="BP1068" s="62">
        <f t="shared" ref="BP1068" ca="1" si="1615">BO1072</f>
        <v>1500000</v>
      </c>
      <c r="BQ1068" s="62">
        <f t="shared" ref="BQ1068" ca="1" si="1616">BP1072</f>
        <v>1500000</v>
      </c>
      <c r="BR1068" s="62">
        <f t="shared" ref="BR1068" ca="1" si="1617">BQ1072</f>
        <v>1500000</v>
      </c>
      <c r="BS1068" s="62">
        <f t="shared" ref="BS1068" ca="1" si="1618">BR1072</f>
        <v>1500000</v>
      </c>
      <c r="BT1068" s="62">
        <f t="shared" ref="BT1068" ca="1" si="1619">BS1072</f>
        <v>1500000</v>
      </c>
      <c r="BU1068" s="62">
        <f t="shared" ref="BU1068" ca="1" si="1620">BT1072</f>
        <v>1500000</v>
      </c>
      <c r="BV1068" s="62">
        <f t="shared" ref="BV1068" ca="1" si="1621">BU1072</f>
        <v>1500000</v>
      </c>
      <c r="BW1068" s="62">
        <f t="shared" ref="BW1068" ca="1" si="1622">BV1072</f>
        <v>1500000</v>
      </c>
      <c r="BX1068" s="62">
        <f t="shared" ref="BX1068" ca="1" si="1623">BW1072</f>
        <v>1500000</v>
      </c>
      <c r="BY1068" s="62">
        <f t="shared" ref="BY1068" ca="1" si="1624">BX1072</f>
        <v>1500000</v>
      </c>
      <c r="BZ1068" s="62">
        <f t="shared" ref="BZ1068" ca="1" si="1625">BY1072</f>
        <v>1500000</v>
      </c>
      <c r="CA1068" s="62">
        <f t="shared" ref="CA1068" ca="1" si="1626">BZ1072</f>
        <v>1500000</v>
      </c>
      <c r="CB1068" s="62">
        <f t="shared" ref="CB1068" ca="1" si="1627">CA1072</f>
        <v>1500000</v>
      </c>
      <c r="CC1068" s="62">
        <f t="shared" ref="CC1068" ca="1" si="1628">CB1072</f>
        <v>1500000</v>
      </c>
      <c r="CD1068" s="62">
        <f t="shared" ref="CD1068" ca="1" si="1629">CC1072</f>
        <v>1500000</v>
      </c>
      <c r="CE1068" s="62">
        <f t="shared" ref="CE1068" ca="1" si="1630">CD1072</f>
        <v>1500000</v>
      </c>
      <c r="CF1068" s="62">
        <f t="shared" ref="CF1068" ca="1" si="1631">CE1072</f>
        <v>1500000</v>
      </c>
      <c r="CG1068" s="62">
        <f t="shared" ref="CG1068" ca="1" si="1632">CF1072</f>
        <v>1500000</v>
      </c>
      <c r="CH1068" s="62">
        <f t="shared" ref="CH1068" ca="1" si="1633">CG1072</f>
        <v>1500000</v>
      </c>
      <c r="CI1068" s="62">
        <f t="shared" ref="CI1068" ca="1" si="1634">CH1072</f>
        <v>1500000</v>
      </c>
      <c r="CJ1068" s="62">
        <f t="shared" ref="CJ1068" ca="1" si="1635">CI1072</f>
        <v>1500000</v>
      </c>
      <c r="CK1068" s="62">
        <f t="shared" ref="CK1068" ca="1" si="1636">CJ1072</f>
        <v>1500000</v>
      </c>
      <c r="CL1068" s="62">
        <f t="shared" ref="CL1068" ca="1" si="1637">CK1072</f>
        <v>1500000</v>
      </c>
      <c r="CO1068" s="62" t="e">
        <f t="shared" ref="CO1068" ca="1" si="1638">CN1072</f>
        <v>#REF!</v>
      </c>
      <c r="CP1068" s="62" t="e">
        <f t="shared" ref="CP1068" ca="1" si="1639">CO1072</f>
        <v>#REF!</v>
      </c>
      <c r="CQ1068" s="62" t="e">
        <f t="shared" ref="CQ1068" ca="1" si="1640">CP1072</f>
        <v>#REF!</v>
      </c>
      <c r="CR1068" s="62" t="e">
        <f t="shared" ref="CR1068" ca="1" si="1641">CQ1072</f>
        <v>#REF!</v>
      </c>
      <c r="CS1068" s="62" t="e">
        <f t="shared" ref="CS1068" ca="1" si="1642">CR1072</f>
        <v>#REF!</v>
      </c>
      <c r="CT1068" s="62" t="e">
        <f t="shared" ref="CT1068" ca="1" si="1643">CS1072</f>
        <v>#REF!</v>
      </c>
      <c r="CU1068" s="62" t="e">
        <f t="shared" ref="CU1068" ca="1" si="1644">CT1072</f>
        <v>#REF!</v>
      </c>
      <c r="CV1068" s="62" t="e">
        <f t="shared" ref="CV1068" ca="1" si="1645">CU1072</f>
        <v>#REF!</v>
      </c>
      <c r="CW1068" s="62" t="e">
        <f t="shared" ref="CW1068" ca="1" si="1646">CV1072</f>
        <v>#REF!</v>
      </c>
      <c r="CX1068" s="62" t="e">
        <f t="shared" ref="CX1068" ca="1" si="1647">CW1072</f>
        <v>#REF!</v>
      </c>
      <c r="CY1068" s="62" t="e">
        <f t="shared" ref="CY1068" ca="1" si="1648">CX1072</f>
        <v>#REF!</v>
      </c>
      <c r="CZ1068" s="62" t="e">
        <f t="shared" ref="CZ1068" ca="1" si="1649">CY1072</f>
        <v>#REF!</v>
      </c>
      <c r="DA1068" s="62" t="e">
        <f t="shared" ref="DA1068" ca="1" si="1650">CZ1072</f>
        <v>#REF!</v>
      </c>
      <c r="DB1068" s="62" t="e">
        <f t="shared" ref="DB1068" ca="1" si="1651">DA1072</f>
        <v>#REF!</v>
      </c>
      <c r="DC1068" s="62" t="e">
        <f t="shared" ref="DC1068" ca="1" si="1652">DB1072</f>
        <v>#REF!</v>
      </c>
      <c r="DD1068" s="62" t="e">
        <f t="shared" ref="DD1068" ca="1" si="1653">DC1072</f>
        <v>#REF!</v>
      </c>
      <c r="DE1068" s="62" t="e">
        <f t="shared" ref="DE1068" ca="1" si="1654">DD1072</f>
        <v>#REF!</v>
      </c>
      <c r="DF1068" s="62" t="e">
        <f t="shared" ref="DF1068" ca="1" si="1655">DE1072</f>
        <v>#REF!</v>
      </c>
      <c r="DG1068" s="62" t="e">
        <f t="shared" ref="DG1068" ca="1" si="1656">DF1072</f>
        <v>#REF!</v>
      </c>
      <c r="DH1068" s="62" t="e">
        <f t="shared" ref="DH1068" ca="1" si="1657">DG1072</f>
        <v>#REF!</v>
      </c>
      <c r="DI1068" s="62" t="e">
        <f t="shared" ref="DI1068" ca="1" si="1658">DH1072</f>
        <v>#REF!</v>
      </c>
      <c r="DJ1068" s="62" t="e">
        <f t="shared" ref="DJ1068" ca="1" si="1659">DI1072</f>
        <v>#REF!</v>
      </c>
      <c r="DK1068" s="62" t="e">
        <f t="shared" ref="DK1068" ca="1" si="1660">DJ1072</f>
        <v>#REF!</v>
      </c>
      <c r="DL1068" s="62" t="e">
        <f t="shared" ref="DL1068" ca="1" si="1661">DK1072</f>
        <v>#REF!</v>
      </c>
    </row>
    <row r="1069" spans="1:116" x14ac:dyDescent="0.4">
      <c r="B1069" t="str">
        <f t="shared" si="1566"/>
        <v>1069 LTERMY-S</v>
      </c>
      <c r="D1069" t="s">
        <v>869</v>
      </c>
      <c r="E1069" t="str">
        <f t="shared" si="1565"/>
        <v>1069 LTERMY-S</v>
      </c>
      <c r="F1069" s="292"/>
      <c r="G1069" s="145" t="s">
        <v>866</v>
      </c>
      <c r="K1069" s="18">
        <v>100</v>
      </c>
      <c r="L1069" s="18">
        <v>100</v>
      </c>
      <c r="M1069" s="18">
        <v>100</v>
      </c>
      <c r="N1069" s="18">
        <v>100</v>
      </c>
      <c r="O1069" s="18">
        <v>100</v>
      </c>
      <c r="P1069" s="18">
        <v>100</v>
      </c>
      <c r="R1069" s="12"/>
      <c r="S1069" s="147" cm="1">
        <f t="array" ref="S1069">IFERROR(INDEX($K:$Q,ROW(),MATCH(S$3,$K$2:$Q$2,0)),0)</f>
        <v>100</v>
      </c>
      <c r="T1069" s="147" cm="1">
        <f t="array" ref="T1069">IFERROR(INDEX($K:$Q,ROW(),MATCH(T$3,$K$2:$Q$2,0)),0)</f>
        <v>100</v>
      </c>
      <c r="U1069" s="147" cm="1">
        <f t="array" ref="U1069">IFERROR(INDEX($K:$Q,ROW(),MATCH(U$3,$K$2:$Q$2,0)),0)</f>
        <v>100</v>
      </c>
      <c r="V1069" s="147" cm="1">
        <f t="array" ref="V1069">IFERROR(INDEX($K:$Q,ROW(),MATCH(V$3,$K$2:$Q$2,0)),0)</f>
        <v>100</v>
      </c>
      <c r="W1069" s="147" cm="1">
        <f t="array" ref="W1069">IFERROR(INDEX($K:$Q,ROW(),MATCH(W$3,$K$2:$Q$2,0)),0)</f>
        <v>100</v>
      </c>
      <c r="X1069" s="147" cm="1">
        <f t="array" ref="X1069">IFERROR(INDEX($K:$Q,ROW(),MATCH(X$3,$K$2:$Q$2,0)),0)</f>
        <v>100</v>
      </c>
      <c r="Y1069" s="147" cm="1">
        <f t="array" ref="Y1069">IFERROR(INDEX($K:$Q,ROW(),MATCH(Y$3,$K$2:$Q$2,0)),0)</f>
        <v>100</v>
      </c>
      <c r="Z1069" s="147" cm="1">
        <f t="array" ref="Z1069">IFERROR(INDEX($K:$Q,ROW(),MATCH(Z$3,$K$2:$Q$2,0)),0)</f>
        <v>100</v>
      </c>
      <c r="AA1069" s="147" cm="1">
        <f t="array" ref="AA1069">IFERROR(INDEX($K:$Q,ROW(),MATCH(AA$3,$K$2:$Q$2,0)),0)</f>
        <v>100</v>
      </c>
      <c r="AB1069" s="147" cm="1">
        <f t="array" ref="AB1069">IFERROR(INDEX($K:$Q,ROW(),MATCH(AB$3,$K$2:$Q$2,0)),0)</f>
        <v>100</v>
      </c>
      <c r="AC1069" s="147" cm="1">
        <f t="array" ref="AC1069">IFERROR(INDEX($K:$Q,ROW(),MATCH(AC$3,$K$2:$Q$2,0)),0)</f>
        <v>100</v>
      </c>
      <c r="AD1069" s="147" cm="1">
        <f t="array" ref="AD1069">IFERROR(INDEX($K:$Q,ROW(),MATCH(AD$3,$K$2:$Q$2,0)),0)</f>
        <v>100</v>
      </c>
      <c r="AE1069" s="147" cm="1">
        <f t="array" ref="AE1069">IFERROR(INDEX($K:$Q,ROW(),MATCH(AE$3,$K$2:$Q$2,0)),0)</f>
        <v>100</v>
      </c>
      <c r="AF1069" s="147" cm="1">
        <f t="array" ref="AF1069">IFERROR(INDEX($K:$Q,ROW(),MATCH(AF$3,$K$2:$Q$2,0)),0)</f>
        <v>100</v>
      </c>
      <c r="AG1069" s="147" cm="1">
        <f t="array" ref="AG1069">IFERROR(INDEX($K:$Q,ROW(),MATCH(AG$3,$K$2:$Q$2,0)),0)</f>
        <v>100</v>
      </c>
      <c r="AH1069" s="147" cm="1">
        <f t="array" ref="AH1069">IFERROR(INDEX($K:$Q,ROW(),MATCH(AH$3,$K$2:$Q$2,0)),0)</f>
        <v>100</v>
      </c>
      <c r="AI1069" s="147" cm="1">
        <f t="array" ref="AI1069">IFERROR(INDEX($K:$Q,ROW(),MATCH(AI$3,$K$2:$Q$2,0)),0)</f>
        <v>100</v>
      </c>
      <c r="AJ1069" s="147" cm="1">
        <f t="array" ref="AJ1069">IFERROR(INDEX($K:$Q,ROW(),MATCH(AJ$3,$K$2:$Q$2,0)),0)</f>
        <v>100</v>
      </c>
      <c r="AK1069" s="147" cm="1">
        <f t="array" ref="AK1069">IFERROR(INDEX($K:$Q,ROW(),MATCH(AK$3,$K$2:$Q$2,0)),0)</f>
        <v>100</v>
      </c>
      <c r="AL1069" s="147" cm="1">
        <f t="array" ref="AL1069">IFERROR(INDEX($K:$Q,ROW(),MATCH(AL$3,$K$2:$Q$2,0)),0)</f>
        <v>100</v>
      </c>
      <c r="AM1069" s="147" cm="1">
        <f t="array" ref="AM1069">IFERROR(INDEX($K:$Q,ROW(),MATCH(AM$3,$K$2:$Q$2,0)),0)</f>
        <v>100</v>
      </c>
      <c r="AN1069" s="147" cm="1">
        <f t="array" ref="AN1069">IFERROR(INDEX($K:$Q,ROW(),MATCH(AN$3,$K$2:$Q$2,0)),0)</f>
        <v>100</v>
      </c>
      <c r="AO1069" s="147" cm="1">
        <f t="array" ref="AO1069">IFERROR(INDEX($K:$Q,ROW(),MATCH(AO$3,$K$2:$Q$2,0)),0)</f>
        <v>100</v>
      </c>
      <c r="AP1069" s="147" cm="1">
        <f t="array" ref="AP1069">IFERROR(INDEX($K:$Q,ROW(),MATCH(AP$3,$K$2:$Q$2,0)),0)</f>
        <v>100</v>
      </c>
      <c r="AQ1069" s="147" cm="1">
        <f t="array" ref="AQ1069">IFERROR(INDEX($K:$Q,ROW(),MATCH(AQ$3,$K$2:$Q$2,0)),0)</f>
        <v>100</v>
      </c>
      <c r="AR1069" s="147" cm="1">
        <f t="array" ref="AR1069">IFERROR(INDEX($K:$Q,ROW(),MATCH(AR$3,$K$2:$Q$2,0)),0)</f>
        <v>100</v>
      </c>
      <c r="AS1069" s="147" cm="1">
        <f t="array" ref="AS1069">IFERROR(INDEX($K:$Q,ROW(),MATCH(AS$3,$K$2:$Q$2,0)),0)</f>
        <v>100</v>
      </c>
      <c r="AT1069" s="147" cm="1">
        <f t="array" ref="AT1069">IFERROR(INDEX($K:$Q,ROW(),MATCH(AT$3,$K$2:$Q$2,0)),0)</f>
        <v>100</v>
      </c>
      <c r="AU1069" s="147" cm="1">
        <f t="array" ref="AU1069">IFERROR(INDEX($K:$Q,ROW(),MATCH(AU$3,$K$2:$Q$2,0)),0)</f>
        <v>100</v>
      </c>
      <c r="AV1069" s="147" cm="1">
        <f t="array" ref="AV1069">IFERROR(INDEX($K:$Q,ROW(),MATCH(AV$3,$K$2:$Q$2,0)),0)</f>
        <v>100</v>
      </c>
      <c r="AW1069" s="147" cm="1">
        <f t="array" ref="AW1069">IFERROR(INDEX($K:$Q,ROW(),MATCH(AW$3,$K$2:$Q$2,0)),0)</f>
        <v>100</v>
      </c>
      <c r="AX1069" s="147" cm="1">
        <f t="array" ref="AX1069">IFERROR(INDEX($K:$Q,ROW(),MATCH(AX$3,$K$2:$Q$2,0)),0)</f>
        <v>100</v>
      </c>
      <c r="AY1069" s="147" cm="1">
        <f t="array" ref="AY1069">IFERROR(INDEX($K:$Q,ROW(),MATCH(AY$3,$K$2:$Q$2,0)),0)</f>
        <v>100</v>
      </c>
      <c r="AZ1069" s="147" cm="1">
        <f t="array" ref="AZ1069">IFERROR(INDEX($K:$Q,ROW(),MATCH(AZ$3,$K$2:$Q$2,0)),0)</f>
        <v>100</v>
      </c>
      <c r="BA1069" s="147" cm="1">
        <f t="array" ref="BA1069">IFERROR(INDEX($K:$Q,ROW(),MATCH(BA$3,$K$2:$Q$2,0)),0)</f>
        <v>100</v>
      </c>
      <c r="BB1069" s="147" cm="1">
        <f t="array" ref="BB1069">IFERROR(INDEX($K:$Q,ROW(),MATCH(BB$3,$K$2:$Q$2,0)),0)</f>
        <v>100</v>
      </c>
      <c r="BC1069" s="147" cm="1">
        <f t="array" ref="BC1069">IFERROR(INDEX($K:$Q,ROW(),MATCH(BC$3,$K$2:$Q$2,0)),0)</f>
        <v>100</v>
      </c>
      <c r="BD1069" s="147" cm="1">
        <f t="array" ref="BD1069">IFERROR(INDEX($K:$Q,ROW(),MATCH(BD$3,$K$2:$Q$2,0)),0)</f>
        <v>100</v>
      </c>
      <c r="BE1069" s="147" cm="1">
        <f t="array" ref="BE1069">IFERROR(INDEX($K:$Q,ROW(),MATCH(BE$3,$K$2:$Q$2,0)),0)</f>
        <v>100</v>
      </c>
      <c r="BF1069" s="147" cm="1">
        <f t="array" ref="BF1069">IFERROR(INDEX($K:$Q,ROW(),MATCH(BF$3,$K$2:$Q$2,0)),0)</f>
        <v>100</v>
      </c>
      <c r="BG1069" s="147" cm="1">
        <f t="array" ref="BG1069">IFERROR(INDEX($K:$Q,ROW(),MATCH(BG$3,$K$2:$Q$2,0)),0)</f>
        <v>100</v>
      </c>
      <c r="BH1069" s="147" cm="1">
        <f t="array" ref="BH1069">IFERROR(INDEX($K:$Q,ROW(),MATCH(BH$3,$K$2:$Q$2,0)),0)</f>
        <v>100</v>
      </c>
      <c r="BI1069" s="147" cm="1">
        <f t="array" ref="BI1069">IFERROR(INDEX($K:$Q,ROW(),MATCH(BI$3,$K$2:$Q$2,0)),0)</f>
        <v>100</v>
      </c>
      <c r="BJ1069" s="147" cm="1">
        <f t="array" ref="BJ1069">IFERROR(INDEX($K:$Q,ROW(),MATCH(BJ$3,$K$2:$Q$2,0)),0)</f>
        <v>100</v>
      </c>
      <c r="BK1069" s="147" cm="1">
        <f t="array" ref="BK1069">IFERROR(INDEX($K:$Q,ROW(),MATCH(BK$3,$K$2:$Q$2,0)),0)</f>
        <v>100</v>
      </c>
      <c r="BL1069" s="147" cm="1">
        <f t="array" ref="BL1069">IFERROR(INDEX($K:$Q,ROW(),MATCH(BL$3,$K$2:$Q$2,0)),0)</f>
        <v>100</v>
      </c>
      <c r="BM1069" s="147" cm="1">
        <f t="array" ref="BM1069">IFERROR(INDEX($K:$Q,ROW(),MATCH(BM$3,$K$2:$Q$2,0)),0)</f>
        <v>100</v>
      </c>
      <c r="BN1069" s="147" cm="1">
        <f t="array" ref="BN1069">IFERROR(INDEX($K:$Q,ROW(),MATCH(BN$3,$K$2:$Q$2,0)),0)</f>
        <v>100</v>
      </c>
      <c r="BO1069" s="147" cm="1">
        <f t="array" ref="BO1069">IFERROR(INDEX($K:$Q,ROW(),MATCH(BO$3,$K$2:$Q$2,0)),0)</f>
        <v>100</v>
      </c>
      <c r="BP1069" s="147" cm="1">
        <f t="array" ref="BP1069">IFERROR(INDEX($K:$Q,ROW(),MATCH(BP$3,$K$2:$Q$2,0)),0)</f>
        <v>100</v>
      </c>
      <c r="BQ1069" s="147" cm="1">
        <f t="array" ref="BQ1069">IFERROR(INDEX($K:$Q,ROW(),MATCH(BQ$3,$K$2:$Q$2,0)),0)</f>
        <v>100</v>
      </c>
      <c r="BR1069" s="147" cm="1">
        <f t="array" ref="BR1069">IFERROR(INDEX($K:$Q,ROW(),MATCH(BR$3,$K$2:$Q$2,0)),0)</f>
        <v>100</v>
      </c>
      <c r="BS1069" s="147" cm="1">
        <f t="array" ref="BS1069">IFERROR(INDEX($K:$Q,ROW(),MATCH(BS$3,$K$2:$Q$2,0)),0)</f>
        <v>100</v>
      </c>
      <c r="BT1069" s="147" cm="1">
        <f t="array" ref="BT1069">IFERROR(INDEX($K:$Q,ROW(),MATCH(BT$3,$K$2:$Q$2,0)),0)</f>
        <v>100</v>
      </c>
      <c r="BU1069" s="147" cm="1">
        <f t="array" ref="BU1069">IFERROR(INDEX($K:$Q,ROW(),MATCH(BU$3,$K$2:$Q$2,0)),0)</f>
        <v>100</v>
      </c>
      <c r="BV1069" s="147" cm="1">
        <f t="array" ref="BV1069">IFERROR(INDEX($K:$Q,ROW(),MATCH(BV$3,$K$2:$Q$2,0)),0)</f>
        <v>100</v>
      </c>
      <c r="BW1069" s="147" cm="1">
        <f t="array" ref="BW1069">IFERROR(INDEX($K:$Q,ROW(),MATCH(BW$3,$K$2:$Q$2,0)),0)</f>
        <v>100</v>
      </c>
      <c r="BX1069" s="147" cm="1">
        <f t="array" ref="BX1069">IFERROR(INDEX($K:$Q,ROW(),MATCH(BX$3,$K$2:$Q$2,0)),0)</f>
        <v>100</v>
      </c>
      <c r="BY1069" s="147" cm="1">
        <f t="array" ref="BY1069">IFERROR(INDEX($K:$Q,ROW(),MATCH(BY$3,$K$2:$Q$2,0)),0)</f>
        <v>100</v>
      </c>
      <c r="BZ1069" s="147" cm="1">
        <f t="array" ref="BZ1069">IFERROR(INDEX($K:$Q,ROW(),MATCH(BZ$3,$K$2:$Q$2,0)),0)</f>
        <v>100</v>
      </c>
      <c r="CA1069" s="147" cm="1">
        <f t="array" ref="CA1069">IFERROR(INDEX($K:$Q,ROW(),MATCH(CA$3,$K$2:$Q$2,0)),0)</f>
        <v>100</v>
      </c>
      <c r="CB1069" s="147" cm="1">
        <f t="array" ref="CB1069">IFERROR(INDEX($K:$Q,ROW(),MATCH(CB$3,$K$2:$Q$2,0)),0)</f>
        <v>100</v>
      </c>
      <c r="CC1069" s="147" cm="1">
        <f t="array" ref="CC1069">IFERROR(INDEX($K:$Q,ROW(),MATCH(CC$3,$K$2:$Q$2,0)),0)</f>
        <v>100</v>
      </c>
      <c r="CD1069" s="147" cm="1">
        <f t="array" ref="CD1069">IFERROR(INDEX($K:$Q,ROW(),MATCH(CD$3,$K$2:$Q$2,0)),0)</f>
        <v>100</v>
      </c>
      <c r="CE1069" s="147" cm="1">
        <f t="array" ref="CE1069">IFERROR(INDEX($K:$Q,ROW(),MATCH(CE$3,$K$2:$Q$2,0)),0)</f>
        <v>100</v>
      </c>
      <c r="CF1069" s="147" cm="1">
        <f t="array" ref="CF1069">IFERROR(INDEX($K:$Q,ROW(),MATCH(CF$3,$K$2:$Q$2,0)),0)</f>
        <v>100</v>
      </c>
      <c r="CG1069" s="147" cm="1">
        <f t="array" ref="CG1069">IFERROR(INDEX($K:$Q,ROW(),MATCH(CG$3,$K$2:$Q$2,0)),0)</f>
        <v>100</v>
      </c>
      <c r="CH1069" s="147" cm="1">
        <f t="array" ref="CH1069">IFERROR(INDEX($K:$Q,ROW(),MATCH(CH$3,$K$2:$Q$2,0)),0)</f>
        <v>100</v>
      </c>
      <c r="CI1069" s="147" cm="1">
        <f t="array" ref="CI1069">IFERROR(INDEX($K:$Q,ROW(),MATCH(CI$3,$K$2:$Q$2,0)),0)</f>
        <v>100</v>
      </c>
      <c r="CJ1069" s="147" cm="1">
        <f t="array" ref="CJ1069">IFERROR(INDEX($K:$Q,ROW(),MATCH(CJ$3,$K$2:$Q$2,0)),0)</f>
        <v>100</v>
      </c>
      <c r="CK1069" s="147" cm="1">
        <f t="array" ref="CK1069">IFERROR(INDEX($K:$Q,ROW(),MATCH(CK$3,$K$2:$Q$2,0)),0)</f>
        <v>100</v>
      </c>
      <c r="CL1069" s="147" cm="1">
        <f t="array" ref="CL1069">IFERROR(INDEX($K:$Q,ROW(),MATCH(CL$3,$K$2:$Q$2,0)),0)</f>
        <v>100</v>
      </c>
      <c r="CN1069" s="60"/>
      <c r="CO1069" s="147" cm="1">
        <f t="array" ref="CO1069">IFERROR(INDEX($K:$Q,ROW(),MATCH(CO$3,$K$2:$Q$2,0)),0)</f>
        <v>0</v>
      </c>
      <c r="CP1069" s="147" cm="1">
        <f t="array" ref="CP1069">IFERROR(INDEX($K:$Q,ROW(),MATCH(CP$3,$K$2:$Q$2,0)),0)</f>
        <v>0</v>
      </c>
      <c r="CQ1069" s="147" cm="1">
        <f t="array" ref="CQ1069">IFERROR(INDEX($K:$Q,ROW(),MATCH(CQ$3,$K$2:$Q$2,0)),0)</f>
        <v>0</v>
      </c>
      <c r="CR1069" s="147" cm="1">
        <f t="array" ref="CR1069">IFERROR(INDEX($K:$Q,ROW(),MATCH(CR$3,$K$2:$Q$2,0)),0)</f>
        <v>0</v>
      </c>
      <c r="CS1069" s="147" cm="1">
        <f t="array" ref="CS1069">IFERROR(INDEX($K:$Q,ROW(),MATCH(CS$3,$K$2:$Q$2,0)),0)</f>
        <v>0</v>
      </c>
      <c r="CT1069" s="147" cm="1">
        <f t="array" ref="CT1069">IFERROR(INDEX($K:$Q,ROW(),MATCH(CT$3,$K$2:$Q$2,0)),0)</f>
        <v>0</v>
      </c>
      <c r="CU1069" s="147" cm="1">
        <f t="array" ref="CU1069">IFERROR(INDEX($K:$Q,ROW(),MATCH(CU$3,$K$2:$Q$2,0)),0)</f>
        <v>0</v>
      </c>
      <c r="CV1069" s="147" cm="1">
        <f t="array" ref="CV1069">IFERROR(INDEX($K:$Q,ROW(),MATCH(CV$3,$K$2:$Q$2,0)),0)</f>
        <v>0</v>
      </c>
      <c r="CW1069" s="147" cm="1">
        <f t="array" ref="CW1069">IFERROR(INDEX($K:$Q,ROW(),MATCH(CW$3,$K$2:$Q$2,0)),0)</f>
        <v>0</v>
      </c>
      <c r="CX1069" s="147" cm="1">
        <f t="array" ref="CX1069">IFERROR(INDEX($K:$Q,ROW(),MATCH(CX$3,$K$2:$Q$2,0)),0)</f>
        <v>0</v>
      </c>
      <c r="CY1069" s="147" cm="1">
        <f t="array" ref="CY1069">IFERROR(INDEX($K:$Q,ROW(),MATCH(CY$3,$K$2:$Q$2,0)),0)</f>
        <v>0</v>
      </c>
      <c r="CZ1069" s="147" cm="1">
        <f t="array" ref="CZ1069">IFERROR(INDEX($K:$Q,ROW(),MATCH(CZ$3,$K$2:$Q$2,0)),0)</f>
        <v>0</v>
      </c>
      <c r="DA1069" s="147" cm="1">
        <f t="array" ref="DA1069">IFERROR(INDEX($K:$Q,ROW(),MATCH(DA$3,$K$2:$Q$2,0)),0)</f>
        <v>0</v>
      </c>
      <c r="DB1069" s="147" cm="1">
        <f t="array" ref="DB1069">IFERROR(INDEX($K:$Q,ROW(),MATCH(DB$3,$K$2:$Q$2,0)),0)</f>
        <v>0</v>
      </c>
      <c r="DC1069" s="147" cm="1">
        <f t="array" ref="DC1069">IFERROR(INDEX($K:$Q,ROW(),MATCH(DC$3,$K$2:$Q$2,0)),0)</f>
        <v>0</v>
      </c>
      <c r="DD1069" s="147" cm="1">
        <f t="array" ref="DD1069">IFERROR(INDEX($K:$Q,ROW(),MATCH(DD$3,$K$2:$Q$2,0)),0)</f>
        <v>0</v>
      </c>
      <c r="DE1069" s="147" cm="1">
        <f t="array" ref="DE1069">IFERROR(INDEX($K:$Q,ROW(),MATCH(DE$3,$K$2:$Q$2,0)),0)</f>
        <v>0</v>
      </c>
      <c r="DF1069" s="147" cm="1">
        <f t="array" ref="DF1069">IFERROR(INDEX($K:$Q,ROW(),MATCH(DF$3,$K$2:$Q$2,0)),0)</f>
        <v>0</v>
      </c>
      <c r="DG1069" s="147" cm="1">
        <f t="array" ref="DG1069">IFERROR(INDEX($K:$Q,ROW(),MATCH(DG$3,$K$2:$Q$2,0)),0)</f>
        <v>0</v>
      </c>
      <c r="DH1069" s="147" cm="1">
        <f t="array" ref="DH1069">IFERROR(INDEX($K:$Q,ROW(),MATCH(DH$3,$K$2:$Q$2,0)),0)</f>
        <v>0</v>
      </c>
      <c r="DI1069" s="147" cm="1">
        <f t="array" ref="DI1069">IFERROR(INDEX($K:$Q,ROW(),MATCH(DI$3,$K$2:$Q$2,0)),0)</f>
        <v>0</v>
      </c>
      <c r="DJ1069" s="147" cm="1">
        <f t="array" ref="DJ1069">IFERROR(INDEX($K:$Q,ROW(),MATCH(DJ$3,$K$2:$Q$2,0)),0)</f>
        <v>0</v>
      </c>
      <c r="DK1069" s="147" cm="1">
        <f t="array" ref="DK1069">IFERROR(INDEX($K:$Q,ROW(),MATCH(DK$3,$K$2:$Q$2,0)),0)</f>
        <v>0</v>
      </c>
      <c r="DL1069" s="147" cm="1">
        <f t="array" ref="DL1069">IFERROR(INDEX($K:$Q,ROW(),MATCH(DL$3,$K$2:$Q$2,0)),0)</f>
        <v>0</v>
      </c>
    </row>
    <row r="1070" spans="1:116" x14ac:dyDescent="0.4">
      <c r="B1070" t="str">
        <f t="shared" si="1566"/>
        <v>1070 LTERMY-S</v>
      </c>
      <c r="D1070" t="s">
        <v>869</v>
      </c>
      <c r="E1070" t="str">
        <f t="shared" si="1565"/>
        <v>1070 LTERMY-S</v>
      </c>
      <c r="G1070" s="158" t="str">
        <f>"New borrowing - "&amp;SUBSTITUTE(G1060,":","")</f>
        <v>New borrowing - Rolling fixed term loan - multiple borrowings w/ annual control</v>
      </c>
      <c r="K1070" s="24">
        <f ca="1">SUMIF($3:$3,K$2,1070:1070)</f>
        <v>6000000</v>
      </c>
      <c r="L1070" s="24">
        <f ca="1">SUMIF($3:$3,L$2,1070:1070)</f>
        <v>6000000</v>
      </c>
      <c r="M1070" s="24">
        <f ca="1">SUMIF($3:$3,M$2,1070:1070)</f>
        <v>6000000</v>
      </c>
      <c r="N1070" s="24">
        <f ca="1">SUMIF($3:$3,N$2,1070:1070)</f>
        <v>6000000</v>
      </c>
      <c r="O1070" s="24">
        <f ca="1">SUMIF($3:$3,O$2,1070:1070)</f>
        <v>6000000</v>
      </c>
      <c r="P1070" s="24">
        <f ca="1">SUMIF($3:$3,P$2,1070:1070)</f>
        <v>6000000</v>
      </c>
      <c r="R1070" s="53">
        <f>H1065</f>
        <v>1000</v>
      </c>
      <c r="S1070" s="80" cm="1">
        <f t="array" aca="1" ref="S1070" ca="1">+S1069*INDIRECT(S1055)</f>
        <v>500000</v>
      </c>
      <c r="T1070" s="80" cm="1">
        <f t="array" aca="1" ref="T1070" ca="1">+T1069*INDIRECT(T1055)</f>
        <v>500000</v>
      </c>
      <c r="U1070" s="80" cm="1">
        <f t="array" aca="1" ref="U1070" ca="1">+U1069*INDIRECT(U1055)</f>
        <v>500000</v>
      </c>
      <c r="V1070" s="80" cm="1">
        <f t="array" aca="1" ref="V1070" ca="1">+V1069*INDIRECT(V1055)</f>
        <v>500000</v>
      </c>
      <c r="W1070" s="80" cm="1">
        <f t="array" aca="1" ref="W1070" ca="1">+W1069*INDIRECT(W1055)</f>
        <v>500000</v>
      </c>
      <c r="X1070" s="80" cm="1">
        <f t="array" aca="1" ref="X1070" ca="1">+X1069*INDIRECT(X1055)</f>
        <v>500000</v>
      </c>
      <c r="Y1070" s="80" cm="1">
        <f t="array" aca="1" ref="Y1070" ca="1">+Y1069*INDIRECT(Y1055)</f>
        <v>500000</v>
      </c>
      <c r="Z1070" s="80" cm="1">
        <f t="array" aca="1" ref="Z1070" ca="1">+Z1069*INDIRECT(Z1055)</f>
        <v>500000</v>
      </c>
      <c r="AA1070" s="80" cm="1">
        <f t="array" aca="1" ref="AA1070" ca="1">+AA1069*INDIRECT(AA1055)</f>
        <v>500000</v>
      </c>
      <c r="AB1070" s="80" cm="1">
        <f t="array" aca="1" ref="AB1070" ca="1">+AB1069*INDIRECT(AB1055)</f>
        <v>500000</v>
      </c>
      <c r="AC1070" s="80" cm="1">
        <f t="array" aca="1" ref="AC1070" ca="1">+AC1069*INDIRECT(AC1055)</f>
        <v>500000</v>
      </c>
      <c r="AD1070" s="80" cm="1">
        <f t="array" aca="1" ref="AD1070" ca="1">+AD1069*INDIRECT(AD1055)</f>
        <v>500000</v>
      </c>
      <c r="AE1070" s="80" cm="1">
        <f t="array" aca="1" ref="AE1070" ca="1">+AE1069*INDIRECT(AE1055)</f>
        <v>500000</v>
      </c>
      <c r="AF1070" s="80" cm="1">
        <f t="array" aca="1" ref="AF1070" ca="1">+AF1069*INDIRECT(AF1055)</f>
        <v>500000</v>
      </c>
      <c r="AG1070" s="80" cm="1">
        <f t="array" aca="1" ref="AG1070" ca="1">+AG1069*INDIRECT(AG1055)</f>
        <v>500000</v>
      </c>
      <c r="AH1070" s="80" cm="1">
        <f t="array" aca="1" ref="AH1070" ca="1">+AH1069*INDIRECT(AH1055)</f>
        <v>500000</v>
      </c>
      <c r="AI1070" s="80" cm="1">
        <f t="array" aca="1" ref="AI1070" ca="1">+AI1069*INDIRECT(AI1055)</f>
        <v>500000</v>
      </c>
      <c r="AJ1070" s="80" cm="1">
        <f t="array" aca="1" ref="AJ1070" ca="1">+AJ1069*INDIRECT(AJ1055)</f>
        <v>500000</v>
      </c>
      <c r="AK1070" s="80" cm="1">
        <f t="array" aca="1" ref="AK1070" ca="1">+AK1069*INDIRECT(AK1055)</f>
        <v>500000</v>
      </c>
      <c r="AL1070" s="80" cm="1">
        <f t="array" aca="1" ref="AL1070" ca="1">+AL1069*INDIRECT(AL1055)</f>
        <v>500000</v>
      </c>
      <c r="AM1070" s="80" cm="1">
        <f t="array" aca="1" ref="AM1070" ca="1">+AM1069*INDIRECT(AM1055)</f>
        <v>500000</v>
      </c>
      <c r="AN1070" s="80" cm="1">
        <f t="array" aca="1" ref="AN1070" ca="1">+AN1069*INDIRECT(AN1055)</f>
        <v>500000</v>
      </c>
      <c r="AO1070" s="80" cm="1">
        <f t="array" aca="1" ref="AO1070" ca="1">+AO1069*INDIRECT(AO1055)</f>
        <v>500000</v>
      </c>
      <c r="AP1070" s="80" cm="1">
        <f t="array" aca="1" ref="AP1070" ca="1">+AP1069*INDIRECT(AP1055)</f>
        <v>500000</v>
      </c>
      <c r="AQ1070" s="80" cm="1">
        <f t="array" aca="1" ref="AQ1070" ca="1">+AQ1069*INDIRECT(AQ1055)</f>
        <v>500000</v>
      </c>
      <c r="AR1070" s="80" cm="1">
        <f t="array" aca="1" ref="AR1070" ca="1">+AR1069*INDIRECT(AR1055)</f>
        <v>500000</v>
      </c>
      <c r="AS1070" s="80" cm="1">
        <f t="array" aca="1" ref="AS1070" ca="1">+AS1069*INDIRECT(AS1055)</f>
        <v>500000</v>
      </c>
      <c r="AT1070" s="80" cm="1">
        <f t="array" aca="1" ref="AT1070" ca="1">+AT1069*INDIRECT(AT1055)</f>
        <v>500000</v>
      </c>
      <c r="AU1070" s="80" cm="1">
        <f t="array" aca="1" ref="AU1070" ca="1">+AU1069*INDIRECT(AU1055)</f>
        <v>500000</v>
      </c>
      <c r="AV1070" s="80" cm="1">
        <f t="array" aca="1" ref="AV1070" ca="1">+AV1069*INDIRECT(AV1055)</f>
        <v>500000</v>
      </c>
      <c r="AW1070" s="80" cm="1">
        <f t="array" aca="1" ref="AW1070" ca="1">+AW1069*INDIRECT(AW1055)</f>
        <v>500000</v>
      </c>
      <c r="AX1070" s="80" cm="1">
        <f t="array" aca="1" ref="AX1070" ca="1">+AX1069*INDIRECT(AX1055)</f>
        <v>500000</v>
      </c>
      <c r="AY1070" s="80" cm="1">
        <f t="array" aca="1" ref="AY1070" ca="1">+AY1069*INDIRECT(AY1055)</f>
        <v>500000</v>
      </c>
      <c r="AZ1070" s="80" cm="1">
        <f t="array" aca="1" ref="AZ1070" ca="1">+AZ1069*INDIRECT(AZ1055)</f>
        <v>500000</v>
      </c>
      <c r="BA1070" s="80" cm="1">
        <f t="array" aca="1" ref="BA1070" ca="1">+BA1069*INDIRECT(BA1055)</f>
        <v>500000</v>
      </c>
      <c r="BB1070" s="80" cm="1">
        <f t="array" aca="1" ref="BB1070" ca="1">+BB1069*INDIRECT(BB1055)</f>
        <v>500000</v>
      </c>
      <c r="BC1070" s="80" cm="1">
        <f t="array" aca="1" ref="BC1070" ca="1">+BC1069*INDIRECT(BC1055)</f>
        <v>500000</v>
      </c>
      <c r="BD1070" s="80" cm="1">
        <f t="array" aca="1" ref="BD1070" ca="1">+BD1069*INDIRECT(BD1055)</f>
        <v>500000</v>
      </c>
      <c r="BE1070" s="80" cm="1">
        <f t="array" aca="1" ref="BE1070" ca="1">+BE1069*INDIRECT(BE1055)</f>
        <v>500000</v>
      </c>
      <c r="BF1070" s="80" cm="1">
        <f t="array" aca="1" ref="BF1070" ca="1">+BF1069*INDIRECT(BF1055)</f>
        <v>500000</v>
      </c>
      <c r="BG1070" s="80" cm="1">
        <f t="array" aca="1" ref="BG1070" ca="1">+BG1069*INDIRECT(BG1055)</f>
        <v>500000</v>
      </c>
      <c r="BH1070" s="80" cm="1">
        <f t="array" aca="1" ref="BH1070" ca="1">+BH1069*INDIRECT(BH1055)</f>
        <v>500000</v>
      </c>
      <c r="BI1070" s="80" cm="1">
        <f t="array" aca="1" ref="BI1070" ca="1">+BI1069*INDIRECT(BI1055)</f>
        <v>500000</v>
      </c>
      <c r="BJ1070" s="80" cm="1">
        <f t="array" aca="1" ref="BJ1070" ca="1">+BJ1069*INDIRECT(BJ1055)</f>
        <v>500000</v>
      </c>
      <c r="BK1070" s="80" cm="1">
        <f t="array" aca="1" ref="BK1070" ca="1">+BK1069*INDIRECT(BK1055)</f>
        <v>500000</v>
      </c>
      <c r="BL1070" s="80" cm="1">
        <f t="array" aca="1" ref="BL1070" ca="1">+BL1069*INDIRECT(BL1055)</f>
        <v>500000</v>
      </c>
      <c r="BM1070" s="80" cm="1">
        <f t="array" aca="1" ref="BM1070" ca="1">+BM1069*INDIRECT(BM1055)</f>
        <v>500000</v>
      </c>
      <c r="BN1070" s="80" cm="1">
        <f t="array" aca="1" ref="BN1070" ca="1">+BN1069*INDIRECT(BN1055)</f>
        <v>500000</v>
      </c>
      <c r="BO1070" s="80" cm="1">
        <f t="array" aca="1" ref="BO1070" ca="1">+BO1069*INDIRECT(BO1055)</f>
        <v>500000</v>
      </c>
      <c r="BP1070" s="80" cm="1">
        <f t="array" aca="1" ref="BP1070" ca="1">+BP1069*INDIRECT(BP1055)</f>
        <v>500000</v>
      </c>
      <c r="BQ1070" s="80" cm="1">
        <f t="array" aca="1" ref="BQ1070" ca="1">+BQ1069*INDIRECT(BQ1055)</f>
        <v>500000</v>
      </c>
      <c r="BR1070" s="80" cm="1">
        <f t="array" aca="1" ref="BR1070" ca="1">+BR1069*INDIRECT(BR1055)</f>
        <v>500000</v>
      </c>
      <c r="BS1070" s="80" cm="1">
        <f t="array" aca="1" ref="BS1070" ca="1">+BS1069*INDIRECT(BS1055)</f>
        <v>500000</v>
      </c>
      <c r="BT1070" s="80" cm="1">
        <f t="array" aca="1" ref="BT1070" ca="1">+BT1069*INDIRECT(BT1055)</f>
        <v>500000</v>
      </c>
      <c r="BU1070" s="80" cm="1">
        <f t="array" aca="1" ref="BU1070" ca="1">+BU1069*INDIRECT(BU1055)</f>
        <v>500000</v>
      </c>
      <c r="BV1070" s="80" cm="1">
        <f t="array" aca="1" ref="BV1070" ca="1">+BV1069*INDIRECT(BV1055)</f>
        <v>500000</v>
      </c>
      <c r="BW1070" s="80" cm="1">
        <f t="array" aca="1" ref="BW1070" ca="1">+BW1069*INDIRECT(BW1055)</f>
        <v>500000</v>
      </c>
      <c r="BX1070" s="80" cm="1">
        <f t="array" aca="1" ref="BX1070" ca="1">+BX1069*INDIRECT(BX1055)</f>
        <v>500000</v>
      </c>
      <c r="BY1070" s="80" cm="1">
        <f t="array" aca="1" ref="BY1070" ca="1">+BY1069*INDIRECT(BY1055)</f>
        <v>500000</v>
      </c>
      <c r="BZ1070" s="80" cm="1">
        <f t="array" aca="1" ref="BZ1070" ca="1">+BZ1069*INDIRECT(BZ1055)</f>
        <v>500000</v>
      </c>
      <c r="CA1070" s="80" cm="1">
        <f t="array" aca="1" ref="CA1070" ca="1">+CA1069*INDIRECT(CA1055)</f>
        <v>500000</v>
      </c>
      <c r="CB1070" s="80" cm="1">
        <f t="array" aca="1" ref="CB1070" ca="1">+CB1069*INDIRECT(CB1055)</f>
        <v>500000</v>
      </c>
      <c r="CC1070" s="80" cm="1">
        <f t="array" aca="1" ref="CC1070" ca="1">+CC1069*INDIRECT(CC1055)</f>
        <v>500000</v>
      </c>
      <c r="CD1070" s="80" cm="1">
        <f t="array" aca="1" ref="CD1070" ca="1">+CD1069*INDIRECT(CD1055)</f>
        <v>500000</v>
      </c>
      <c r="CE1070" s="80" cm="1">
        <f t="array" aca="1" ref="CE1070" ca="1">+CE1069*INDIRECT(CE1055)</f>
        <v>500000</v>
      </c>
      <c r="CF1070" s="80" cm="1">
        <f t="array" aca="1" ref="CF1070" ca="1">+CF1069*INDIRECT(CF1055)</f>
        <v>500000</v>
      </c>
      <c r="CG1070" s="80" cm="1">
        <f t="array" aca="1" ref="CG1070" ca="1">+CG1069*INDIRECT(CG1055)</f>
        <v>500000</v>
      </c>
      <c r="CH1070" s="80" cm="1">
        <f t="array" aca="1" ref="CH1070" ca="1">+CH1069*INDIRECT(CH1055)</f>
        <v>500000</v>
      </c>
      <c r="CI1070" s="80" cm="1">
        <f t="array" aca="1" ref="CI1070" ca="1">+CI1069*INDIRECT(CI1055)</f>
        <v>500000</v>
      </c>
      <c r="CJ1070" s="80" cm="1">
        <f t="array" aca="1" ref="CJ1070" ca="1">+CJ1069*INDIRECT(CJ1055)</f>
        <v>500000</v>
      </c>
      <c r="CK1070" s="80" cm="1">
        <f t="array" aca="1" ref="CK1070" ca="1">+CK1069*INDIRECT(CK1055)</f>
        <v>500000</v>
      </c>
      <c r="CL1070" s="80" cm="1">
        <f t="array" aca="1" ref="CL1070" ca="1">+CL1069*INDIRECT(CL1055)</f>
        <v>500000</v>
      </c>
      <c r="CM1070" s="80" t="e" cm="1">
        <f t="array" aca="1" ref="CM1070" ca="1">+CM1069*INDIRECT(CM1055)</f>
        <v>#REF!</v>
      </c>
      <c r="CN1070" s="80" t="e" cm="1">
        <f t="array" aca="1" ref="CN1070" ca="1">+CN1069*INDIRECT(CN1055)</f>
        <v>#REF!</v>
      </c>
      <c r="CO1070" s="80" cm="1">
        <f t="array" aca="1" ref="CO1070" ca="1">+CO1069*INDIRECT(CO1055)</f>
        <v>0</v>
      </c>
      <c r="CP1070" s="80" cm="1">
        <f t="array" aca="1" ref="CP1070" ca="1">+CP1069*INDIRECT(CP1055)</f>
        <v>0</v>
      </c>
      <c r="CQ1070" s="80" cm="1">
        <f t="array" aca="1" ref="CQ1070" ca="1">+CQ1069*INDIRECT(CQ1055)</f>
        <v>0</v>
      </c>
      <c r="CR1070" s="80" cm="1">
        <f t="array" aca="1" ref="CR1070" ca="1">+CR1069*INDIRECT(CR1055)</f>
        <v>0</v>
      </c>
      <c r="CS1070" s="80" cm="1">
        <f t="array" aca="1" ref="CS1070" ca="1">+CS1069*INDIRECT(CS1055)</f>
        <v>0</v>
      </c>
      <c r="CT1070" s="80" cm="1">
        <f t="array" aca="1" ref="CT1070" ca="1">+CT1069*INDIRECT(CT1055)</f>
        <v>0</v>
      </c>
      <c r="CU1070" s="80" cm="1">
        <f t="array" aca="1" ref="CU1070" ca="1">+CU1069*INDIRECT(CU1055)</f>
        <v>0</v>
      </c>
      <c r="CV1070" s="80" cm="1">
        <f t="array" aca="1" ref="CV1070" ca="1">+CV1069*INDIRECT(CV1055)</f>
        <v>0</v>
      </c>
      <c r="CW1070" s="80" cm="1">
        <f t="array" aca="1" ref="CW1070" ca="1">+CW1069*INDIRECT(CW1055)</f>
        <v>0</v>
      </c>
      <c r="CX1070" s="80" cm="1">
        <f t="array" aca="1" ref="CX1070" ca="1">+CX1069*INDIRECT(CX1055)</f>
        <v>0</v>
      </c>
      <c r="CY1070" s="80" cm="1">
        <f t="array" aca="1" ref="CY1070" ca="1">+CY1069*INDIRECT(CY1055)</f>
        <v>0</v>
      </c>
      <c r="CZ1070" s="80" cm="1">
        <f t="array" aca="1" ref="CZ1070" ca="1">+CZ1069*INDIRECT(CZ1055)</f>
        <v>0</v>
      </c>
      <c r="DA1070" s="80" cm="1">
        <f t="array" aca="1" ref="DA1070" ca="1">+DA1069*INDIRECT(DA1055)</f>
        <v>0</v>
      </c>
      <c r="DB1070" s="80" cm="1">
        <f t="array" aca="1" ref="DB1070" ca="1">+DB1069*INDIRECT(DB1055)</f>
        <v>0</v>
      </c>
      <c r="DC1070" s="80" cm="1">
        <f t="array" aca="1" ref="DC1070" ca="1">+DC1069*INDIRECT(DC1055)</f>
        <v>0</v>
      </c>
      <c r="DD1070" s="80" cm="1">
        <f t="array" aca="1" ref="DD1070" ca="1">+DD1069*INDIRECT(DD1055)</f>
        <v>0</v>
      </c>
      <c r="DE1070" s="80" cm="1">
        <f t="array" aca="1" ref="DE1070" ca="1">+DE1069*INDIRECT(DE1055)</f>
        <v>0</v>
      </c>
      <c r="DF1070" s="80" cm="1">
        <f t="array" aca="1" ref="DF1070" ca="1">+DF1069*INDIRECT(DF1055)</f>
        <v>0</v>
      </c>
      <c r="DG1070" s="80" cm="1">
        <f t="array" aca="1" ref="DG1070" ca="1">+DG1069*INDIRECT(DG1055)</f>
        <v>0</v>
      </c>
      <c r="DH1070" s="80" cm="1">
        <f t="array" aca="1" ref="DH1070" ca="1">+DH1069*INDIRECT(DH1055)</f>
        <v>0</v>
      </c>
      <c r="DI1070" s="80" cm="1">
        <f t="array" aca="1" ref="DI1070" ca="1">+DI1069*INDIRECT(DI1055)</f>
        <v>0</v>
      </c>
      <c r="DJ1070" s="80" cm="1">
        <f t="array" aca="1" ref="DJ1070" ca="1">+DJ1069*INDIRECT(DJ1055)</f>
        <v>0</v>
      </c>
      <c r="DK1070" s="80" cm="1">
        <f t="array" aca="1" ref="DK1070" ca="1">+DK1069*INDIRECT(DK1055)</f>
        <v>0</v>
      </c>
      <c r="DL1070" s="80" cm="1">
        <f t="array" aca="1" ref="DL1070" ca="1">+DL1069*INDIRECT(DL1055)</f>
        <v>0</v>
      </c>
    </row>
    <row r="1071" spans="1:116" x14ac:dyDescent="0.4">
      <c r="B1071" t="str">
        <f t="shared" si="1566"/>
        <v>1071 LTERMY-S</v>
      </c>
      <c r="D1071" t="s">
        <v>869</v>
      </c>
      <c r="E1071" t="str">
        <f t="shared" si="1565"/>
        <v>1071 LTERMY-S</v>
      </c>
      <c r="G1071" s="158" t="str">
        <f>"Repayment - "&amp;SUBSTITUTE(G1060,":","")</f>
        <v>Repayment - Rolling fixed term loan - multiple borrowings w/ annual control</v>
      </c>
      <c r="K1071" s="138">
        <f ca="1">SUMIF($3:$3,K$2,1071:1071)</f>
        <v>-4501000</v>
      </c>
      <c r="L1071" s="138">
        <f ca="1">SUMIF($3:$3,L$2,1071:1071)</f>
        <v>-6000000</v>
      </c>
      <c r="M1071" s="138">
        <f ca="1">SUMIF($3:$3,M$2,1071:1071)</f>
        <v>-6000000</v>
      </c>
      <c r="N1071" s="138">
        <f ca="1">SUMIF($3:$3,N$2,1071:1071)</f>
        <v>-6000000</v>
      </c>
      <c r="O1071" s="138">
        <f ca="1">SUMIF($3:$3,O$2,1071:1071)</f>
        <v>-6000000</v>
      </c>
      <c r="P1071" s="138">
        <f ca="1">SUMIF($3:$3,P$2,1071:1071)</f>
        <v>-6000000</v>
      </c>
      <c r="R1071" s="225"/>
      <c r="S1071" s="226">
        <f ca="1">-IF(COUNT($R1070:S1070)&lt;$H1062,0,OFFSET(S1070,0,-$H1062+1))-$J$2117*(COUNT(R1070:$S1070)=($H1062-$H1063+1))</f>
        <v>0</v>
      </c>
      <c r="T1071" s="226">
        <f ca="1">-IF(COUNT($R1070:T1070)&lt;$H1062,0,OFFSET(T1070,0,-$H1062+1))-$J$2117*(COUNT(S1070:$S1070)=($H1062-$H1063+1))</f>
        <v>0</v>
      </c>
      <c r="U1071" s="226">
        <f ca="1">-IF(COUNT($R1070:U1070)&lt;$H1062,0,OFFSET(U1070,0,-$H1062+1))-$J$2117*(COUNT($S1070:T1070)=($H1062-$H1063+1))</f>
        <v>-1000</v>
      </c>
      <c r="V1071" s="226">
        <f ca="1">-IF(COUNT($R1070:V1070)&lt;$H1062,0,OFFSET(V1070,0,-$H1062+1))-$J$2117*(COUNT($S1070:U1070)=($H1062-$H1063+1))</f>
        <v>-500000</v>
      </c>
      <c r="W1071" s="226">
        <f ca="1">-IF(COUNT($R1070:W1070)&lt;$H1062,0,OFFSET(W1070,0,-$H1062+1))-$J$2117*(COUNT($S1070:V1070)=($H1062-$H1063+1))</f>
        <v>-500000</v>
      </c>
      <c r="X1071" s="226">
        <f ca="1">-IF(COUNT($R1070:X1070)&lt;$H1062,0,OFFSET(X1070,0,-$H1062+1))-$J$2117*(COUNT($S1070:W1070)=($H1062-$H1063+1))</f>
        <v>-500000</v>
      </c>
      <c r="Y1071" s="226">
        <f ca="1">-IF(COUNT($R1070:Y1070)&lt;$H1062,0,OFFSET(Y1070,0,-$H1062+1))-$J$2117*(COUNT($S1070:X1070)=($H1062-$H1063+1))</f>
        <v>-500000</v>
      </c>
      <c r="Z1071" s="226">
        <f ca="1">-IF(COUNT($R1070:Z1070)&lt;$H1062,0,OFFSET(Z1070,0,-$H1062+1))-$J$2117*(COUNT($S1070:Y1070)=($H1062-$H1063+1))</f>
        <v>-500000</v>
      </c>
      <c r="AA1071" s="226">
        <f ca="1">-IF(COUNT($R1070:AA1070)&lt;$H1062,0,OFFSET(AA1070,0,-$H1062+1))-$J$2117*(COUNT($S1070:Z1070)=($H1062-$H1063+1))</f>
        <v>-500000</v>
      </c>
      <c r="AB1071" s="226">
        <f ca="1">-IF(COUNT($R1070:AB1070)&lt;$H1062,0,OFFSET(AB1070,0,-$H1062+1))-$J$2117*(COUNT($S1070:AA1070)=($H1062-$H1063+1))</f>
        <v>-500000</v>
      </c>
      <c r="AC1071" s="226">
        <f ca="1">-IF(COUNT($R1070:AC1070)&lt;$H1062,0,OFFSET(AC1070,0,-$H1062+1))-$J$2117*(COUNT($S1070:AB1070)=($H1062-$H1063+1))</f>
        <v>-500000</v>
      </c>
      <c r="AD1071" s="226">
        <f ca="1">-IF(COUNT($R1070:AD1070)&lt;$H1062,0,OFFSET(AD1070,0,-$H1062+1))-$J$2117*(COUNT($S1070:AC1070)=($H1062-$H1063+1))</f>
        <v>-500000</v>
      </c>
      <c r="AE1071" s="226">
        <f ca="1">-IF(COUNT($R1070:AE1070)&lt;$H1062,0,OFFSET(AE1070,0,-$H1062+1))-$J$2117*(COUNT($S1070:AD1070)=($H1062-$H1063+1))</f>
        <v>-500000</v>
      </c>
      <c r="AF1071" s="226">
        <f ca="1">-IF(COUNT($R1070:AF1070)&lt;$H1062,0,OFFSET(AF1070,0,-$H1062+1))-$J$2117*(COUNT($S1070:AE1070)=($H1062-$H1063+1))</f>
        <v>-500000</v>
      </c>
      <c r="AG1071" s="226">
        <f ca="1">-IF(COUNT($R1070:AG1070)&lt;$H1062,0,OFFSET(AG1070,0,-$H1062+1))-$J$2117*(COUNT($S1070:AF1070)=($H1062-$H1063+1))</f>
        <v>-500000</v>
      </c>
      <c r="AH1071" s="226">
        <f ca="1">-IF(COUNT($R1070:AH1070)&lt;$H1062,0,OFFSET(AH1070,0,-$H1062+1))-$J$2117*(COUNT($S1070:AG1070)=($H1062-$H1063+1))</f>
        <v>-500000</v>
      </c>
      <c r="AI1071" s="226">
        <f ca="1">-IF(COUNT($R1070:AI1070)&lt;$H1062,0,OFFSET(AI1070,0,-$H1062+1))-$J$2117*(COUNT($S1070:AH1070)=($H1062-$H1063+1))</f>
        <v>-500000</v>
      </c>
      <c r="AJ1071" s="226">
        <f ca="1">-IF(COUNT($R1070:AJ1070)&lt;$H1062,0,OFFSET(AJ1070,0,-$H1062+1))-$J$2117*(COUNT($S1070:AI1070)=($H1062-$H1063+1))</f>
        <v>-500000</v>
      </c>
      <c r="AK1071" s="226">
        <f ca="1">-IF(COUNT($R1070:AK1070)&lt;$H1062,0,OFFSET(AK1070,0,-$H1062+1))-$J$2117*(COUNT($S1070:AJ1070)=($H1062-$H1063+1))</f>
        <v>-500000</v>
      </c>
      <c r="AL1071" s="226">
        <f ca="1">-IF(COUNT($R1070:AL1070)&lt;$H1062,0,OFFSET(AL1070,0,-$H1062+1))-$J$2117*(COUNT($S1070:AK1070)=($H1062-$H1063+1))</f>
        <v>-500000</v>
      </c>
      <c r="AM1071" s="226">
        <f ca="1">-IF(COUNT($R1070:AM1070)&lt;$H1062,0,OFFSET(AM1070,0,-$H1062+1))-$J$2117*(COUNT($S1070:AL1070)=($H1062-$H1063+1))</f>
        <v>-500000</v>
      </c>
      <c r="AN1071" s="226">
        <f ca="1">-IF(COUNT($R1070:AN1070)&lt;$H1062,0,OFFSET(AN1070,0,-$H1062+1))-$J$2117*(COUNT($S1070:AM1070)=($H1062-$H1063+1))</f>
        <v>-500000</v>
      </c>
      <c r="AO1071" s="226">
        <f ca="1">-IF(COUNT($R1070:AO1070)&lt;$H1062,0,OFFSET(AO1070,0,-$H1062+1))-$J$2117*(COUNT($S1070:AN1070)=($H1062-$H1063+1))</f>
        <v>-500000</v>
      </c>
      <c r="AP1071" s="226">
        <f ca="1">-IF(COUNT($R1070:AP1070)&lt;$H1062,0,OFFSET(AP1070,0,-$H1062+1))-$J$2117*(COUNT($S1070:AO1070)=($H1062-$H1063+1))</f>
        <v>-500000</v>
      </c>
      <c r="AQ1071" s="226">
        <f ca="1">-IF(COUNT($R1070:AQ1070)&lt;$H1062,0,OFFSET(AQ1070,0,-$H1062+1))-$J$2117*(COUNT($S1070:AP1070)=($H1062-$H1063+1))</f>
        <v>-500000</v>
      </c>
      <c r="AR1071" s="226">
        <f ca="1">-IF(COUNT($R1070:AR1070)&lt;$H1062,0,OFFSET(AR1070,0,-$H1062+1))-$J$2117*(COUNT($S1070:AQ1070)=($H1062-$H1063+1))</f>
        <v>-500000</v>
      </c>
      <c r="AS1071" s="226">
        <f ca="1">-IF(COUNT($R1070:AS1070)&lt;$H1062,0,OFFSET(AS1070,0,-$H1062+1))-$J$2117*(COUNT($S1070:AR1070)=($H1062-$H1063+1))</f>
        <v>-500000</v>
      </c>
      <c r="AT1071" s="226">
        <f ca="1">-IF(COUNT($R1070:AT1070)&lt;$H1062,0,OFFSET(AT1070,0,-$H1062+1))-$J$2117*(COUNT($S1070:AS1070)=($H1062-$H1063+1))</f>
        <v>-500000</v>
      </c>
      <c r="AU1071" s="226">
        <f ca="1">-IF(COUNT($R1070:AU1070)&lt;$H1062,0,OFFSET(AU1070,0,-$H1062+1))-$J$2117*(COUNT($S1070:AT1070)=($H1062-$H1063+1))</f>
        <v>-500000</v>
      </c>
      <c r="AV1071" s="226">
        <f ca="1">-IF(COUNT($R1070:AV1070)&lt;$H1062,0,OFFSET(AV1070,0,-$H1062+1))-$J$2117*(COUNT($S1070:AU1070)=($H1062-$H1063+1))</f>
        <v>-500000</v>
      </c>
      <c r="AW1071" s="226">
        <f ca="1">-IF(COUNT($R1070:AW1070)&lt;$H1062,0,OFFSET(AW1070,0,-$H1062+1))-$J$2117*(COUNT($S1070:AV1070)=($H1062-$H1063+1))</f>
        <v>-500000</v>
      </c>
      <c r="AX1071" s="226">
        <f ca="1">-IF(COUNT($R1070:AX1070)&lt;$H1062,0,OFFSET(AX1070,0,-$H1062+1))-$J$2117*(COUNT($S1070:AW1070)=($H1062-$H1063+1))</f>
        <v>-500000</v>
      </c>
      <c r="AY1071" s="226">
        <f ca="1">-IF(COUNT($R1070:AY1070)&lt;$H1062,0,OFFSET(AY1070,0,-$H1062+1))-$J$2117*(COUNT($S1070:AX1070)=($H1062-$H1063+1))</f>
        <v>-500000</v>
      </c>
      <c r="AZ1071" s="226">
        <f ca="1">-IF(COUNT($R1070:AZ1070)&lt;$H1062,0,OFFSET(AZ1070,0,-$H1062+1))-$J$2117*(COUNT($S1070:AY1070)=($H1062-$H1063+1))</f>
        <v>-500000</v>
      </c>
      <c r="BA1071" s="226">
        <f ca="1">-IF(COUNT($R1070:BA1070)&lt;$H1062,0,OFFSET(BA1070,0,-$H1062+1))-$J$2117*(COUNT($S1070:AZ1070)=($H1062-$H1063+1))</f>
        <v>-500000</v>
      </c>
      <c r="BB1071" s="226">
        <f ca="1">-IF(COUNT($R1070:BB1070)&lt;$H1062,0,OFFSET(BB1070,0,-$H1062+1))-$J$2117*(COUNT($S1070:BA1070)=($H1062-$H1063+1))</f>
        <v>-500000</v>
      </c>
      <c r="BC1071" s="226">
        <f ca="1">-IF(COUNT($R1070:BC1070)&lt;$H1062,0,OFFSET(BC1070,0,-$H1062+1))-$J$2117*(COUNT($S1070:BB1070)=($H1062-$H1063+1))</f>
        <v>-500000</v>
      </c>
      <c r="BD1071" s="226">
        <f ca="1">-IF(COUNT($R1070:BD1070)&lt;$H1062,0,OFFSET(BD1070,0,-$H1062+1))-$J$2117*(COUNT($S1070:BC1070)=($H1062-$H1063+1))</f>
        <v>-500000</v>
      </c>
      <c r="BE1071" s="226">
        <f ca="1">-IF(COUNT($R1070:BE1070)&lt;$H1062,0,OFFSET(BE1070,0,-$H1062+1))-$J$2117*(COUNT($S1070:BD1070)=($H1062-$H1063+1))</f>
        <v>-500000</v>
      </c>
      <c r="BF1071" s="226">
        <f ca="1">-IF(COUNT($R1070:BF1070)&lt;$H1062,0,OFFSET(BF1070,0,-$H1062+1))-$J$2117*(COUNT($S1070:BE1070)=($H1062-$H1063+1))</f>
        <v>-500000</v>
      </c>
      <c r="BG1071" s="226">
        <f ca="1">-IF(COUNT($R1070:BG1070)&lt;$H1062,0,OFFSET(BG1070,0,-$H1062+1))-$J$2117*(COUNT($S1070:BF1070)=($H1062-$H1063+1))</f>
        <v>-500000</v>
      </c>
      <c r="BH1071" s="226">
        <f ca="1">-IF(COUNT($R1070:BH1070)&lt;$H1062,0,OFFSET(BH1070,0,-$H1062+1))-$J$2117*(COUNT($S1070:BG1070)=($H1062-$H1063+1))</f>
        <v>-500000</v>
      </c>
      <c r="BI1071" s="226">
        <f ca="1">-IF(COUNT($R1070:BI1070)&lt;$H1062,0,OFFSET(BI1070,0,-$H1062+1))-$J$2117*(COUNT($S1070:BH1070)=($H1062-$H1063+1))</f>
        <v>-500000</v>
      </c>
      <c r="BJ1071" s="226">
        <f ca="1">-IF(COUNT($R1070:BJ1070)&lt;$H1062,0,OFFSET(BJ1070,0,-$H1062+1))-$J$2117*(COUNT($S1070:BI1070)=($H1062-$H1063+1))</f>
        <v>-500000</v>
      </c>
      <c r="BK1071" s="226">
        <f ca="1">-IF(COUNT($R1070:BK1070)&lt;$H1062,0,OFFSET(BK1070,0,-$H1062+1))-$J$2117*(COUNT($S1070:BJ1070)=($H1062-$H1063+1))</f>
        <v>-500000</v>
      </c>
      <c r="BL1071" s="226">
        <f ca="1">-IF(COUNT($R1070:BL1070)&lt;$H1062,0,OFFSET(BL1070,0,-$H1062+1))-$J$2117*(COUNT($S1070:BK1070)=($H1062-$H1063+1))</f>
        <v>-500000</v>
      </c>
      <c r="BM1071" s="226">
        <f ca="1">-IF(COUNT($R1070:BM1070)&lt;$H1062,0,OFFSET(BM1070,0,-$H1062+1))-$J$2117*(COUNT($S1070:BL1070)=($H1062-$H1063+1))</f>
        <v>-500000</v>
      </c>
      <c r="BN1071" s="226">
        <f ca="1">-IF(COUNT($R1070:BN1070)&lt;$H1062,0,OFFSET(BN1070,0,-$H1062+1))-$J$2117*(COUNT($S1070:BM1070)=($H1062-$H1063+1))</f>
        <v>-500000</v>
      </c>
      <c r="BO1071" s="226">
        <f ca="1">-IF(COUNT($R1070:BO1070)&lt;$H1062,0,OFFSET(BO1070,0,-$H1062+1))-$J$2117*(COUNT($S1070:BN1070)=($H1062-$H1063+1))</f>
        <v>-500000</v>
      </c>
      <c r="BP1071" s="226">
        <f ca="1">-IF(COUNT($R1070:BP1070)&lt;$H1062,0,OFFSET(BP1070,0,-$H1062+1))-$J$2117*(COUNT($S1070:BO1070)=($H1062-$H1063+1))</f>
        <v>-500000</v>
      </c>
      <c r="BQ1071" s="226">
        <f ca="1">-IF(COUNT($R1070:BQ1070)&lt;$H1062,0,OFFSET(BQ1070,0,-$H1062+1))-$J$2117*(COUNT($S1070:BP1070)=($H1062-$H1063+1))</f>
        <v>-500000</v>
      </c>
      <c r="BR1071" s="226">
        <f ca="1">-IF(COUNT($R1070:BR1070)&lt;$H1062,0,OFFSET(BR1070,0,-$H1062+1))-$J$2117*(COUNT($S1070:BQ1070)=($H1062-$H1063+1))</f>
        <v>-500000</v>
      </c>
      <c r="BS1071" s="226">
        <f ca="1">-IF(COUNT($R1070:BS1070)&lt;$H1062,0,OFFSET(BS1070,0,-$H1062+1))-$J$2117*(COUNT($S1070:BR1070)=($H1062-$H1063+1))</f>
        <v>-500000</v>
      </c>
      <c r="BT1071" s="226">
        <f ca="1">-IF(COUNT($R1070:BT1070)&lt;$H1062,0,OFFSET(BT1070,0,-$H1062+1))-$J$2117*(COUNT($S1070:BS1070)=($H1062-$H1063+1))</f>
        <v>-500000</v>
      </c>
      <c r="BU1071" s="226">
        <f ca="1">-IF(COUNT($R1070:BU1070)&lt;$H1062,0,OFFSET(BU1070,0,-$H1062+1))-$J$2117*(COUNT($S1070:BT1070)=($H1062-$H1063+1))</f>
        <v>-500000</v>
      </c>
      <c r="BV1071" s="226">
        <f ca="1">-IF(COUNT($R1070:BV1070)&lt;$H1062,0,OFFSET(BV1070,0,-$H1062+1))-$J$2117*(COUNT($S1070:BU1070)=($H1062-$H1063+1))</f>
        <v>-500000</v>
      </c>
      <c r="BW1071" s="226">
        <f ca="1">-IF(COUNT($R1070:BW1070)&lt;$H1062,0,OFFSET(BW1070,0,-$H1062+1))-$J$2117*(COUNT($S1070:BV1070)=($H1062-$H1063+1))</f>
        <v>-500000</v>
      </c>
      <c r="BX1071" s="226">
        <f ca="1">-IF(COUNT($R1070:BX1070)&lt;$H1062,0,OFFSET(BX1070,0,-$H1062+1))-$J$2117*(COUNT($S1070:BW1070)=($H1062-$H1063+1))</f>
        <v>-500000</v>
      </c>
      <c r="BY1071" s="226">
        <f ca="1">-IF(COUNT($R1070:BY1070)&lt;$H1062,0,OFFSET(BY1070,0,-$H1062+1))-$J$2117*(COUNT($S1070:BX1070)=($H1062-$H1063+1))</f>
        <v>-500000</v>
      </c>
      <c r="BZ1071" s="226">
        <f ca="1">-IF(COUNT($R1070:BZ1070)&lt;$H1062,0,OFFSET(BZ1070,0,-$H1062+1))-$J$2117*(COUNT($S1070:BY1070)=($H1062-$H1063+1))</f>
        <v>-500000</v>
      </c>
      <c r="CA1071" s="226">
        <f ca="1">-IF(COUNT($R1070:CA1070)&lt;$H1062,0,OFFSET(CA1070,0,-$H1062+1))-$J$2117*(COUNT($S1070:BZ1070)=($H1062-$H1063+1))</f>
        <v>-500000</v>
      </c>
      <c r="CB1071" s="226">
        <f ca="1">-IF(COUNT($R1070:CB1070)&lt;$H1062,0,OFFSET(CB1070,0,-$H1062+1))-$J$2117*(COUNT($S1070:CA1070)=($H1062-$H1063+1))</f>
        <v>-500000</v>
      </c>
      <c r="CC1071" s="226">
        <f ca="1">-IF(COUNT($R1070:CC1070)&lt;$H1062,0,OFFSET(CC1070,0,-$H1062+1))-$J$2117*(COUNT($S1070:CB1070)=($H1062-$H1063+1))</f>
        <v>-500000</v>
      </c>
      <c r="CD1071" s="226">
        <f ca="1">-IF(COUNT($R1070:CD1070)&lt;$H1062,0,OFFSET(CD1070,0,-$H1062+1))-$J$2117*(COUNT($S1070:CC1070)=($H1062-$H1063+1))</f>
        <v>-500000</v>
      </c>
      <c r="CE1071" s="226">
        <f ca="1">-IF(COUNT($R1070:CE1070)&lt;$H1062,0,OFFSET(CE1070,0,-$H1062+1))-$J$2117*(COUNT($S1070:CD1070)=($H1062-$H1063+1))</f>
        <v>-500000</v>
      </c>
      <c r="CF1071" s="226">
        <f ca="1">-IF(COUNT($R1070:CF1070)&lt;$H1062,0,OFFSET(CF1070,0,-$H1062+1))-$J$2117*(COUNT($S1070:CE1070)=($H1062-$H1063+1))</f>
        <v>-500000</v>
      </c>
      <c r="CG1071" s="226">
        <f ca="1">-IF(COUNT($R1070:CG1070)&lt;$H1062,0,OFFSET(CG1070,0,-$H1062+1))-$J$2117*(COUNT($S1070:CF1070)=($H1062-$H1063+1))</f>
        <v>-500000</v>
      </c>
      <c r="CH1071" s="226">
        <f ca="1">-IF(COUNT($R1070:CH1070)&lt;$H1062,0,OFFSET(CH1070,0,-$H1062+1))-$J$2117*(COUNT($S1070:CG1070)=($H1062-$H1063+1))</f>
        <v>-500000</v>
      </c>
      <c r="CI1071" s="226">
        <f ca="1">-IF(COUNT($R1070:CI1070)&lt;$H1062,0,OFFSET(CI1070,0,-$H1062+1))-$J$2117*(COUNT($S1070:CH1070)=($H1062-$H1063+1))</f>
        <v>-500000</v>
      </c>
      <c r="CJ1071" s="226">
        <f ca="1">-IF(COUNT($R1070:CJ1070)&lt;$H1062,0,OFFSET(CJ1070,0,-$H1062+1))-$J$2117*(COUNT($S1070:CI1070)=($H1062-$H1063+1))</f>
        <v>-500000</v>
      </c>
      <c r="CK1071" s="226">
        <f ca="1">-IF(COUNT($R1070:CK1070)&lt;$H1062,0,OFFSET(CK1070,0,-$H1062+1))-$J$2117*(COUNT($S1070:CJ1070)=($H1062-$H1063+1))</f>
        <v>-500000</v>
      </c>
      <c r="CL1071" s="226">
        <f ca="1">-IF(COUNT($R1070:CL1070)&lt;$H1062,0,OFFSET(CL1070,0,-$H1062+1))-$J$2117*(COUNT($S1070:CK1070)=($H1062-$H1063+1))</f>
        <v>-500000</v>
      </c>
      <c r="CM1071" s="225"/>
      <c r="CN1071" s="321"/>
      <c r="CO1071" s="226">
        <f ca="1">-IF(COUNT($R1070:CO1070)&lt;$H1062,0,OFFSET(CO1070,0,-$H1062+1))-$J$2117*(COUNT($S1070:CN1070)=($H1062-$H1063+1))</f>
        <v>-500000</v>
      </c>
      <c r="CP1071" s="226" t="e">
        <f ca="1">-IF(COUNT($R1070:CP1070)&lt;$H1062,0,OFFSET(CP1070,0,-$H1062+1))-$J$2117*(COUNT($S1070:CO1070)=($H1062-$H1063+1))</f>
        <v>#REF!</v>
      </c>
      <c r="CQ1071" s="226" t="e">
        <f ca="1">-IF(COUNT($R1070:CQ1070)&lt;$H1062,0,OFFSET(CQ1070,0,-$H1062+1))-$J$2117*(COUNT($S1070:CP1070)=($H1062-$H1063+1))</f>
        <v>#REF!</v>
      </c>
      <c r="CR1071" s="226">
        <f ca="1">-IF(COUNT($R1070:CR1070)&lt;$H1062,0,OFFSET(CR1070,0,-$H1062+1))-$J$2117*(COUNT($S1070:CQ1070)=($H1062-$H1063+1))</f>
        <v>0</v>
      </c>
      <c r="CS1071" s="226">
        <f ca="1">-IF(COUNT($R1070:CS1070)&lt;$H1062,0,OFFSET(CS1070,0,-$H1062+1))-$J$2117*(COUNT($S1070:CR1070)=($H1062-$H1063+1))</f>
        <v>0</v>
      </c>
      <c r="CT1071" s="226">
        <f ca="1">-IF(COUNT($R1070:CT1070)&lt;$H1062,0,OFFSET(CT1070,0,-$H1062+1))-$J$2117*(COUNT($S1070:CS1070)=($H1062-$H1063+1))</f>
        <v>0</v>
      </c>
      <c r="CU1071" s="226">
        <f ca="1">-IF(COUNT($R1070:CU1070)&lt;$H1062,0,OFFSET(CU1070,0,-$H1062+1))-$J$2117*(COUNT($S1070:CT1070)=($H1062-$H1063+1))</f>
        <v>0</v>
      </c>
      <c r="CV1071" s="226">
        <f ca="1">-IF(COUNT($R1070:CV1070)&lt;$H1062,0,OFFSET(CV1070,0,-$H1062+1))-$J$2117*(COUNT($S1070:CU1070)=($H1062-$H1063+1))</f>
        <v>0</v>
      </c>
      <c r="CW1071" s="226">
        <f ca="1">-IF(COUNT($R1070:CW1070)&lt;$H1062,0,OFFSET(CW1070,0,-$H1062+1))-$J$2117*(COUNT($S1070:CV1070)=($H1062-$H1063+1))</f>
        <v>0</v>
      </c>
      <c r="CX1071" s="226">
        <f ca="1">-IF(COUNT($R1070:CX1070)&lt;$H1062,0,OFFSET(CX1070,0,-$H1062+1))-$J$2117*(COUNT($S1070:CW1070)=($H1062-$H1063+1))</f>
        <v>0</v>
      </c>
      <c r="CY1071" s="226">
        <f ca="1">-IF(COUNT($R1070:CY1070)&lt;$H1062,0,OFFSET(CY1070,0,-$H1062+1))-$J$2117*(COUNT($S1070:CX1070)=($H1062-$H1063+1))</f>
        <v>0</v>
      </c>
      <c r="CZ1071" s="226">
        <f ca="1">-IF(COUNT($R1070:CZ1070)&lt;$H1062,0,OFFSET(CZ1070,0,-$H1062+1))-$J$2117*(COUNT($S1070:CY1070)=($H1062-$H1063+1))</f>
        <v>0</v>
      </c>
      <c r="DA1071" s="226">
        <f ca="1">-IF(COUNT($R1070:DA1070)&lt;$H1062,0,OFFSET(DA1070,0,-$H1062+1))-$J$2117*(COUNT($S1070:CZ1070)=($H1062-$H1063+1))</f>
        <v>0</v>
      </c>
      <c r="DB1071" s="226">
        <f ca="1">-IF(COUNT($R1070:DB1070)&lt;$H1062,0,OFFSET(DB1070,0,-$H1062+1))-$J$2117*(COUNT($S1070:DA1070)=($H1062-$H1063+1))</f>
        <v>0</v>
      </c>
      <c r="DC1071" s="226">
        <f ca="1">-IF(COUNT($R1070:DC1070)&lt;$H1062,0,OFFSET(DC1070,0,-$H1062+1))-$J$2117*(COUNT($S1070:DB1070)=($H1062-$H1063+1))</f>
        <v>0</v>
      </c>
      <c r="DD1071" s="226">
        <f ca="1">-IF(COUNT($R1070:DD1070)&lt;$H1062,0,OFFSET(DD1070,0,-$H1062+1))-$J$2117*(COUNT($S1070:DC1070)=($H1062-$H1063+1))</f>
        <v>0</v>
      </c>
      <c r="DE1071" s="226">
        <f ca="1">-IF(COUNT($R1070:DE1070)&lt;$H1062,0,OFFSET(DE1070,0,-$H1062+1))-$J$2117*(COUNT($S1070:DD1070)=($H1062-$H1063+1))</f>
        <v>0</v>
      </c>
      <c r="DF1071" s="226">
        <f ca="1">-IF(COUNT($R1070:DF1070)&lt;$H1062,0,OFFSET(DF1070,0,-$H1062+1))-$J$2117*(COUNT($S1070:DE1070)=($H1062-$H1063+1))</f>
        <v>0</v>
      </c>
      <c r="DG1071" s="226">
        <f ca="1">-IF(COUNT($R1070:DG1070)&lt;$H1062,0,OFFSET(DG1070,0,-$H1062+1))-$J$2117*(COUNT($S1070:DF1070)=($H1062-$H1063+1))</f>
        <v>0</v>
      </c>
      <c r="DH1071" s="226">
        <f ca="1">-IF(COUNT($R1070:DH1070)&lt;$H1062,0,OFFSET(DH1070,0,-$H1062+1))-$J$2117*(COUNT($S1070:DG1070)=($H1062-$H1063+1))</f>
        <v>0</v>
      </c>
      <c r="DI1071" s="226">
        <f ca="1">-IF(COUNT($R1070:DI1070)&lt;$H1062,0,OFFSET(DI1070,0,-$H1062+1))-$J$2117*(COUNT($S1070:DH1070)=($H1062-$H1063+1))</f>
        <v>0</v>
      </c>
      <c r="DJ1071" s="226">
        <f ca="1">-IF(COUNT($R1070:DJ1070)&lt;$H1062,0,OFFSET(DJ1070,0,-$H1062+1))-$J$2117*(COUNT($S1070:DI1070)=($H1062-$H1063+1))</f>
        <v>0</v>
      </c>
      <c r="DK1071" s="226">
        <f ca="1">-IF(COUNT($R1070:DK1070)&lt;$H1062,0,OFFSET(DK1070,0,-$H1062+1))-$J$2117*(COUNT($S1070:DJ1070)=($H1062-$H1063+1))</f>
        <v>0</v>
      </c>
      <c r="DL1071" s="226">
        <f ca="1">-IF(COUNT($R1070:DL1070)&lt;$H1062,0,OFFSET(DL1070,0,-$H1062+1))-$J$2117*(COUNT($S1070:DK1070)=($H1062-$H1063+1))</f>
        <v>0</v>
      </c>
    </row>
    <row r="1072" spans="1:116" x14ac:dyDescent="0.4">
      <c r="B1072" t="str">
        <f t="shared" si="1566"/>
        <v>1072 LTERMY-S</v>
      </c>
      <c r="C1072" t="s">
        <v>240</v>
      </c>
      <c r="D1072" t="s">
        <v>869</v>
      </c>
      <c r="E1072" t="str">
        <f t="shared" si="1565"/>
        <v>1072 LTERMY-S</v>
      </c>
      <c r="G1072" s="126" t="str">
        <f>"Loan - "&amp;SUBSTITUTE(G1060,":","")</f>
        <v>Loan - Rolling fixed term loan - multiple borrowings w/ annual control</v>
      </c>
      <c r="I1072" s="80"/>
      <c r="J1072" s="80"/>
      <c r="K1072" s="33">
        <f t="shared" ref="K1072:P1072" ca="1" si="1662">SUMIF($4:$4,K$2,1072:1072)</f>
        <v>1500000</v>
      </c>
      <c r="L1072" s="33">
        <f t="shared" ca="1" si="1662"/>
        <v>1500000</v>
      </c>
      <c r="M1072" s="33">
        <f t="shared" ca="1" si="1662"/>
        <v>1500000</v>
      </c>
      <c r="N1072" s="33">
        <f t="shared" ca="1" si="1662"/>
        <v>1500000</v>
      </c>
      <c r="O1072" s="33">
        <f t="shared" ca="1" si="1662"/>
        <v>1500000</v>
      </c>
      <c r="P1072" s="33">
        <f t="shared" ca="1" si="1662"/>
        <v>1500000</v>
      </c>
      <c r="R1072" s="28">
        <f>S1068</f>
        <v>1000</v>
      </c>
      <c r="S1072" s="93">
        <f ca="1">SUM(S1068,S1070:S1071)</f>
        <v>501000</v>
      </c>
      <c r="T1072" s="93">
        <f t="shared" ref="T1072" ca="1" si="1663">SUM(T1068,T1070:T1071)</f>
        <v>1001000</v>
      </c>
      <c r="U1072" s="93">
        <f t="shared" ref="U1072" ca="1" si="1664">SUM(U1068,U1070:U1071)</f>
        <v>1500000</v>
      </c>
      <c r="V1072" s="93">
        <f t="shared" ref="V1072" ca="1" si="1665">SUM(V1068,V1070:V1071)</f>
        <v>1500000</v>
      </c>
      <c r="W1072" s="93">
        <f t="shared" ref="W1072" ca="1" si="1666">SUM(W1068,W1070:W1071)</f>
        <v>1500000</v>
      </c>
      <c r="X1072" s="93">
        <f t="shared" ref="X1072" ca="1" si="1667">SUM(X1068,X1070:X1071)</f>
        <v>1500000</v>
      </c>
      <c r="Y1072" s="93">
        <f t="shared" ref="Y1072" ca="1" si="1668">SUM(Y1068,Y1070:Y1071)</f>
        <v>1500000</v>
      </c>
      <c r="Z1072" s="93">
        <f t="shared" ref="Z1072" ca="1" si="1669">SUM(Z1068,Z1070:Z1071)</f>
        <v>1500000</v>
      </c>
      <c r="AA1072" s="93">
        <f t="shared" ref="AA1072" ca="1" si="1670">SUM(AA1068,AA1070:AA1071)</f>
        <v>1500000</v>
      </c>
      <c r="AB1072" s="93">
        <f t="shared" ref="AB1072" ca="1" si="1671">SUM(AB1068,AB1070:AB1071)</f>
        <v>1500000</v>
      </c>
      <c r="AC1072" s="93">
        <f t="shared" ref="AC1072" ca="1" si="1672">SUM(AC1068,AC1070:AC1071)</f>
        <v>1500000</v>
      </c>
      <c r="AD1072" s="93">
        <f t="shared" ref="AD1072" ca="1" si="1673">SUM(AD1068,AD1070:AD1071)</f>
        <v>1500000</v>
      </c>
      <c r="AE1072" s="93">
        <f t="shared" ref="AE1072" ca="1" si="1674">SUM(AE1068,AE1070:AE1071)</f>
        <v>1500000</v>
      </c>
      <c r="AF1072" s="93">
        <f t="shared" ref="AF1072" ca="1" si="1675">SUM(AF1068,AF1070:AF1071)</f>
        <v>1500000</v>
      </c>
      <c r="AG1072" s="93">
        <f t="shared" ref="AG1072" ca="1" si="1676">SUM(AG1068,AG1070:AG1071)</f>
        <v>1500000</v>
      </c>
      <c r="AH1072" s="93">
        <f t="shared" ref="AH1072" ca="1" si="1677">SUM(AH1068,AH1070:AH1071)</f>
        <v>1500000</v>
      </c>
      <c r="AI1072" s="93">
        <f t="shared" ref="AI1072" ca="1" si="1678">SUM(AI1068,AI1070:AI1071)</f>
        <v>1500000</v>
      </c>
      <c r="AJ1072" s="93">
        <f t="shared" ref="AJ1072" ca="1" si="1679">SUM(AJ1068,AJ1070:AJ1071)</f>
        <v>1500000</v>
      </c>
      <c r="AK1072" s="93">
        <f t="shared" ref="AK1072" ca="1" si="1680">SUM(AK1068,AK1070:AK1071)</f>
        <v>1500000</v>
      </c>
      <c r="AL1072" s="93">
        <f t="shared" ref="AL1072" ca="1" si="1681">SUM(AL1068,AL1070:AL1071)</f>
        <v>1500000</v>
      </c>
      <c r="AM1072" s="93">
        <f t="shared" ref="AM1072" ca="1" si="1682">SUM(AM1068,AM1070:AM1071)</f>
        <v>1500000</v>
      </c>
      <c r="AN1072" s="93">
        <f t="shared" ref="AN1072" ca="1" si="1683">SUM(AN1068,AN1070:AN1071)</f>
        <v>1500000</v>
      </c>
      <c r="AO1072" s="93">
        <f t="shared" ref="AO1072" ca="1" si="1684">SUM(AO1068,AO1070:AO1071)</f>
        <v>1500000</v>
      </c>
      <c r="AP1072" s="93">
        <f t="shared" ref="AP1072" ca="1" si="1685">SUM(AP1068,AP1070:AP1071)</f>
        <v>1500000</v>
      </c>
      <c r="AQ1072" s="93">
        <f t="shared" ref="AQ1072" ca="1" si="1686">SUM(AQ1068,AQ1070:AQ1071)</f>
        <v>1500000</v>
      </c>
      <c r="AR1072" s="93">
        <f t="shared" ref="AR1072" ca="1" si="1687">SUM(AR1068,AR1070:AR1071)</f>
        <v>1500000</v>
      </c>
      <c r="AS1072" s="93">
        <f t="shared" ref="AS1072" ca="1" si="1688">SUM(AS1068,AS1070:AS1071)</f>
        <v>1500000</v>
      </c>
      <c r="AT1072" s="93">
        <f t="shared" ref="AT1072" ca="1" si="1689">SUM(AT1068,AT1070:AT1071)</f>
        <v>1500000</v>
      </c>
      <c r="AU1072" s="93">
        <f t="shared" ref="AU1072" ca="1" si="1690">SUM(AU1068,AU1070:AU1071)</f>
        <v>1500000</v>
      </c>
      <c r="AV1072" s="93">
        <f t="shared" ref="AV1072" ca="1" si="1691">SUM(AV1068,AV1070:AV1071)</f>
        <v>1500000</v>
      </c>
      <c r="AW1072" s="93">
        <f t="shared" ref="AW1072" ca="1" si="1692">SUM(AW1068,AW1070:AW1071)</f>
        <v>1500000</v>
      </c>
      <c r="AX1072" s="93">
        <f t="shared" ref="AX1072" ca="1" si="1693">SUM(AX1068,AX1070:AX1071)</f>
        <v>1500000</v>
      </c>
      <c r="AY1072" s="93">
        <f t="shared" ref="AY1072" ca="1" si="1694">SUM(AY1068,AY1070:AY1071)</f>
        <v>1500000</v>
      </c>
      <c r="AZ1072" s="93">
        <f t="shared" ref="AZ1072" ca="1" si="1695">SUM(AZ1068,AZ1070:AZ1071)</f>
        <v>1500000</v>
      </c>
      <c r="BA1072" s="93">
        <f t="shared" ref="BA1072" ca="1" si="1696">SUM(BA1068,BA1070:BA1071)</f>
        <v>1500000</v>
      </c>
      <c r="BB1072" s="93">
        <f t="shared" ref="BB1072" ca="1" si="1697">SUM(BB1068,BB1070:BB1071)</f>
        <v>1500000</v>
      </c>
      <c r="BC1072" s="93">
        <f t="shared" ref="BC1072" ca="1" si="1698">SUM(BC1068,BC1070:BC1071)</f>
        <v>1500000</v>
      </c>
      <c r="BD1072" s="93">
        <f t="shared" ref="BD1072" ca="1" si="1699">SUM(BD1068,BD1070:BD1071)</f>
        <v>1500000</v>
      </c>
      <c r="BE1072" s="93">
        <f t="shared" ref="BE1072" ca="1" si="1700">SUM(BE1068,BE1070:BE1071)</f>
        <v>1500000</v>
      </c>
      <c r="BF1072" s="93">
        <f t="shared" ref="BF1072" ca="1" si="1701">SUM(BF1068,BF1070:BF1071)</f>
        <v>1500000</v>
      </c>
      <c r="BG1072" s="93">
        <f t="shared" ref="BG1072" ca="1" si="1702">SUM(BG1068,BG1070:BG1071)</f>
        <v>1500000</v>
      </c>
      <c r="BH1072" s="93">
        <f t="shared" ref="BH1072" ca="1" si="1703">SUM(BH1068,BH1070:BH1071)</f>
        <v>1500000</v>
      </c>
      <c r="BI1072" s="93">
        <f t="shared" ref="BI1072" ca="1" si="1704">SUM(BI1068,BI1070:BI1071)</f>
        <v>1500000</v>
      </c>
      <c r="BJ1072" s="93">
        <f t="shared" ref="BJ1072" ca="1" si="1705">SUM(BJ1068,BJ1070:BJ1071)</f>
        <v>1500000</v>
      </c>
      <c r="BK1072" s="93">
        <f t="shared" ref="BK1072" ca="1" si="1706">SUM(BK1068,BK1070:BK1071)</f>
        <v>1500000</v>
      </c>
      <c r="BL1072" s="93">
        <f t="shared" ref="BL1072" ca="1" si="1707">SUM(BL1068,BL1070:BL1071)</f>
        <v>1500000</v>
      </c>
      <c r="BM1072" s="93">
        <f t="shared" ref="BM1072" ca="1" si="1708">SUM(BM1068,BM1070:BM1071)</f>
        <v>1500000</v>
      </c>
      <c r="BN1072" s="93">
        <f t="shared" ref="BN1072" ca="1" si="1709">SUM(BN1068,BN1070:BN1071)</f>
        <v>1500000</v>
      </c>
      <c r="BO1072" s="93">
        <f t="shared" ref="BO1072" ca="1" si="1710">SUM(BO1068,BO1070:BO1071)</f>
        <v>1500000</v>
      </c>
      <c r="BP1072" s="93">
        <f t="shared" ref="BP1072" ca="1" si="1711">SUM(BP1068,BP1070:BP1071)</f>
        <v>1500000</v>
      </c>
      <c r="BQ1072" s="93">
        <f t="shared" ref="BQ1072" ca="1" si="1712">SUM(BQ1068,BQ1070:BQ1071)</f>
        <v>1500000</v>
      </c>
      <c r="BR1072" s="93">
        <f t="shared" ref="BR1072" ca="1" si="1713">SUM(BR1068,BR1070:BR1071)</f>
        <v>1500000</v>
      </c>
      <c r="BS1072" s="93">
        <f t="shared" ref="BS1072" ca="1" si="1714">SUM(BS1068,BS1070:BS1071)</f>
        <v>1500000</v>
      </c>
      <c r="BT1072" s="93">
        <f t="shared" ref="BT1072" ca="1" si="1715">SUM(BT1068,BT1070:BT1071)</f>
        <v>1500000</v>
      </c>
      <c r="BU1072" s="93">
        <f t="shared" ref="BU1072" ca="1" si="1716">SUM(BU1068,BU1070:BU1071)</f>
        <v>1500000</v>
      </c>
      <c r="BV1072" s="93">
        <f t="shared" ref="BV1072" ca="1" si="1717">SUM(BV1068,BV1070:BV1071)</f>
        <v>1500000</v>
      </c>
      <c r="BW1072" s="93">
        <f t="shared" ref="BW1072" ca="1" si="1718">SUM(BW1068,BW1070:BW1071)</f>
        <v>1500000</v>
      </c>
      <c r="BX1072" s="93">
        <f t="shared" ref="BX1072" ca="1" si="1719">SUM(BX1068,BX1070:BX1071)</f>
        <v>1500000</v>
      </c>
      <c r="BY1072" s="93">
        <f t="shared" ref="BY1072" ca="1" si="1720">SUM(BY1068,BY1070:BY1071)</f>
        <v>1500000</v>
      </c>
      <c r="BZ1072" s="93">
        <f t="shared" ref="BZ1072" ca="1" si="1721">SUM(BZ1068,BZ1070:BZ1071)</f>
        <v>1500000</v>
      </c>
      <c r="CA1072" s="93">
        <f t="shared" ref="CA1072" ca="1" si="1722">SUM(CA1068,CA1070:CA1071)</f>
        <v>1500000</v>
      </c>
      <c r="CB1072" s="93">
        <f t="shared" ref="CB1072" ca="1" si="1723">SUM(CB1068,CB1070:CB1071)</f>
        <v>1500000</v>
      </c>
      <c r="CC1072" s="93">
        <f t="shared" ref="CC1072" ca="1" si="1724">SUM(CC1068,CC1070:CC1071)</f>
        <v>1500000</v>
      </c>
      <c r="CD1072" s="93">
        <f t="shared" ref="CD1072" ca="1" si="1725">SUM(CD1068,CD1070:CD1071)</f>
        <v>1500000</v>
      </c>
      <c r="CE1072" s="93">
        <f t="shared" ref="CE1072" ca="1" si="1726">SUM(CE1068,CE1070:CE1071)</f>
        <v>1500000</v>
      </c>
      <c r="CF1072" s="93">
        <f t="shared" ref="CF1072" ca="1" si="1727">SUM(CF1068,CF1070:CF1071)</f>
        <v>1500000</v>
      </c>
      <c r="CG1072" s="93">
        <f t="shared" ref="CG1072" ca="1" si="1728">SUM(CG1068,CG1070:CG1071)</f>
        <v>1500000</v>
      </c>
      <c r="CH1072" s="93">
        <f t="shared" ref="CH1072" ca="1" si="1729">SUM(CH1068,CH1070:CH1071)</f>
        <v>1500000</v>
      </c>
      <c r="CI1072" s="93">
        <f t="shared" ref="CI1072" ca="1" si="1730">SUM(CI1068,CI1070:CI1071)</f>
        <v>1500000</v>
      </c>
      <c r="CJ1072" s="93">
        <f t="shared" ref="CJ1072" ca="1" si="1731">SUM(CJ1068,CJ1070:CJ1071)</f>
        <v>1500000</v>
      </c>
      <c r="CK1072" s="93">
        <f t="shared" ref="CK1072" ca="1" si="1732">SUM(CK1068,CK1070:CK1071)</f>
        <v>1500000</v>
      </c>
      <c r="CL1072" s="93">
        <f t="shared" ref="CL1072" ca="1" si="1733">SUM(CL1068,CL1070:CL1071)</f>
        <v>1500000</v>
      </c>
      <c r="CM1072" s="93" t="e">
        <f t="shared" ref="CM1072" ca="1" si="1734">SUM(CM1068,CM1070:CM1071)</f>
        <v>#REF!</v>
      </c>
      <c r="CN1072" s="93" t="e">
        <f t="shared" ref="CN1072" ca="1" si="1735">SUM(CN1068,CN1070:CN1071)</f>
        <v>#REF!</v>
      </c>
      <c r="CO1072" s="93" t="e">
        <f t="shared" ref="CO1072" ca="1" si="1736">SUM(CO1068,CO1070:CO1071)</f>
        <v>#REF!</v>
      </c>
      <c r="CP1072" s="93" t="e">
        <f t="shared" ref="CP1072" ca="1" si="1737">SUM(CP1068,CP1070:CP1071)</f>
        <v>#REF!</v>
      </c>
      <c r="CQ1072" s="93" t="e">
        <f t="shared" ref="CQ1072" ca="1" si="1738">SUM(CQ1068,CQ1070:CQ1071)</f>
        <v>#REF!</v>
      </c>
      <c r="CR1072" s="93" t="e">
        <f t="shared" ref="CR1072" ca="1" si="1739">SUM(CR1068,CR1070:CR1071)</f>
        <v>#REF!</v>
      </c>
      <c r="CS1072" s="93" t="e">
        <f t="shared" ref="CS1072" ca="1" si="1740">SUM(CS1068,CS1070:CS1071)</f>
        <v>#REF!</v>
      </c>
      <c r="CT1072" s="93" t="e">
        <f t="shared" ref="CT1072" ca="1" si="1741">SUM(CT1068,CT1070:CT1071)</f>
        <v>#REF!</v>
      </c>
      <c r="CU1072" s="93" t="e">
        <f t="shared" ref="CU1072" ca="1" si="1742">SUM(CU1068,CU1070:CU1071)</f>
        <v>#REF!</v>
      </c>
      <c r="CV1072" s="93" t="e">
        <f t="shared" ref="CV1072" ca="1" si="1743">SUM(CV1068,CV1070:CV1071)</f>
        <v>#REF!</v>
      </c>
      <c r="CW1072" s="93" t="e">
        <f t="shared" ref="CW1072" ca="1" si="1744">SUM(CW1068,CW1070:CW1071)</f>
        <v>#REF!</v>
      </c>
      <c r="CX1072" s="93" t="e">
        <f t="shared" ref="CX1072" ca="1" si="1745">SUM(CX1068,CX1070:CX1071)</f>
        <v>#REF!</v>
      </c>
      <c r="CY1072" s="93" t="e">
        <f t="shared" ref="CY1072" ca="1" si="1746">SUM(CY1068,CY1070:CY1071)</f>
        <v>#REF!</v>
      </c>
      <c r="CZ1072" s="93" t="e">
        <f t="shared" ref="CZ1072" ca="1" si="1747">SUM(CZ1068,CZ1070:CZ1071)</f>
        <v>#REF!</v>
      </c>
      <c r="DA1072" s="93" t="e">
        <f t="shared" ref="DA1072" ca="1" si="1748">SUM(DA1068,DA1070:DA1071)</f>
        <v>#REF!</v>
      </c>
      <c r="DB1072" s="93" t="e">
        <f t="shared" ref="DB1072" ca="1" si="1749">SUM(DB1068,DB1070:DB1071)</f>
        <v>#REF!</v>
      </c>
      <c r="DC1072" s="93" t="e">
        <f t="shared" ref="DC1072" ca="1" si="1750">SUM(DC1068,DC1070:DC1071)</f>
        <v>#REF!</v>
      </c>
      <c r="DD1072" s="93" t="e">
        <f t="shared" ref="DD1072" ca="1" si="1751">SUM(DD1068,DD1070:DD1071)</f>
        <v>#REF!</v>
      </c>
      <c r="DE1072" s="93" t="e">
        <f t="shared" ref="DE1072" ca="1" si="1752">SUM(DE1068,DE1070:DE1071)</f>
        <v>#REF!</v>
      </c>
      <c r="DF1072" s="93" t="e">
        <f t="shared" ref="DF1072" ca="1" si="1753">SUM(DF1068,DF1070:DF1071)</f>
        <v>#REF!</v>
      </c>
      <c r="DG1072" s="93" t="e">
        <f t="shared" ref="DG1072" ca="1" si="1754">SUM(DG1068,DG1070:DG1071)</f>
        <v>#REF!</v>
      </c>
      <c r="DH1072" s="93" t="e">
        <f t="shared" ref="DH1072" ca="1" si="1755">SUM(DH1068,DH1070:DH1071)</f>
        <v>#REF!</v>
      </c>
      <c r="DI1072" s="93" t="e">
        <f t="shared" ref="DI1072" ca="1" si="1756">SUM(DI1068,DI1070:DI1071)</f>
        <v>#REF!</v>
      </c>
      <c r="DJ1072" s="93" t="e">
        <f t="shared" ref="DJ1072" ca="1" si="1757">SUM(DJ1068,DJ1070:DJ1071)</f>
        <v>#REF!</v>
      </c>
      <c r="DK1072" s="93" t="e">
        <f t="shared" ref="DK1072" ca="1" si="1758">SUM(DK1068,DK1070:DK1071)</f>
        <v>#REF!</v>
      </c>
      <c r="DL1072" s="93" t="e">
        <f t="shared" ref="DL1072" ca="1" si="1759">SUM(DL1068,DL1070:DL1071)</f>
        <v>#REF!</v>
      </c>
    </row>
    <row r="1073" spans="1:116" x14ac:dyDescent="0.4">
      <c r="A1073" s="98"/>
      <c r="B1073" t="str">
        <f t="shared" si="1566"/>
        <v>1073 LTERMY-S</v>
      </c>
      <c r="C1073" s="59"/>
      <c r="D1073" t="s">
        <v>869</v>
      </c>
      <c r="E1073" t="str">
        <f t="shared" si="1565"/>
        <v>1073 LTERMY-S</v>
      </c>
      <c r="G1073" s="125"/>
      <c r="R1073"/>
      <c r="S1073" s="62"/>
      <c r="T1073" s="62"/>
      <c r="U1073" s="62"/>
      <c r="V1073" s="62"/>
      <c r="W1073" s="62"/>
      <c r="X1073" s="62"/>
      <c r="Y1073" s="62"/>
      <c r="Z1073" s="62"/>
      <c r="AA1073" s="62"/>
      <c r="AB1073" s="62"/>
      <c r="AC1073" s="62"/>
      <c r="AD1073" s="62"/>
      <c r="AE1073" s="62"/>
      <c r="AF1073" s="62"/>
      <c r="AG1073" s="62"/>
      <c r="AH1073" s="62"/>
      <c r="AI1073" s="62"/>
      <c r="AJ1073" s="62"/>
      <c r="AK1073" s="62"/>
      <c r="AL1073" s="62"/>
      <c r="AM1073" s="62"/>
      <c r="AN1073" s="62"/>
      <c r="AO1073" s="62"/>
      <c r="AP1073" s="62"/>
      <c r="AQ1073" s="62"/>
      <c r="AR1073" s="62"/>
      <c r="AS1073" s="62"/>
      <c r="AT1073" s="62"/>
      <c r="AU1073" s="62"/>
      <c r="AV1073" s="62"/>
      <c r="AW1073" s="62"/>
      <c r="AX1073" s="62"/>
      <c r="AY1073" s="62"/>
      <c r="AZ1073" s="62"/>
      <c r="BA1073" s="62"/>
      <c r="BB1073" s="62"/>
      <c r="BC1073" s="62"/>
      <c r="BD1073" s="62"/>
      <c r="BE1073" s="62"/>
      <c r="BF1073" s="62"/>
      <c r="BG1073" s="62"/>
      <c r="BH1073" s="62"/>
      <c r="BI1073" s="62"/>
      <c r="BJ1073" s="62"/>
      <c r="BK1073" s="62"/>
      <c r="BL1073" s="62"/>
      <c r="BM1073" s="62"/>
      <c r="BN1073" s="62"/>
      <c r="BO1073" s="62"/>
      <c r="BP1073" s="62"/>
      <c r="BQ1073" s="62"/>
      <c r="BR1073" s="62"/>
      <c r="BS1073" s="62"/>
      <c r="BT1073" s="62"/>
      <c r="BU1073" s="62"/>
      <c r="BV1073" s="62"/>
      <c r="BW1073" s="62"/>
      <c r="BX1073" s="62"/>
      <c r="BY1073" s="62"/>
      <c r="BZ1073" s="62"/>
      <c r="CA1073" s="62"/>
      <c r="CB1073" s="62"/>
      <c r="CC1073" s="62"/>
      <c r="CD1073" s="62"/>
      <c r="CE1073" s="62"/>
      <c r="CF1073" s="62"/>
      <c r="CG1073" s="62"/>
      <c r="CH1073" s="62"/>
      <c r="CI1073" s="62"/>
      <c r="CJ1073" s="62"/>
      <c r="CK1073" s="62"/>
      <c r="CL1073" s="62"/>
      <c r="CM1073" s="62"/>
      <c r="CN1073" s="62"/>
      <c r="CO1073" s="62"/>
      <c r="CP1073" s="62"/>
      <c r="CQ1073" s="62"/>
      <c r="CR1073" s="62"/>
      <c r="CS1073" s="62"/>
      <c r="CT1073" s="62"/>
      <c r="CU1073" s="62"/>
      <c r="CV1073" s="62"/>
      <c r="CW1073" s="62"/>
      <c r="CX1073" s="62"/>
      <c r="CY1073" s="62"/>
      <c r="CZ1073" s="62"/>
      <c r="DA1073" s="62"/>
      <c r="DB1073" s="62"/>
      <c r="DC1073" s="62"/>
      <c r="DD1073" s="62"/>
      <c r="DE1073" s="62"/>
      <c r="DF1073" s="62"/>
      <c r="DG1073" s="62"/>
      <c r="DH1073" s="62"/>
      <c r="DI1073" s="62"/>
      <c r="DJ1073" s="62"/>
      <c r="DK1073" s="62"/>
      <c r="DL1073" s="62"/>
    </row>
    <row r="1074" spans="1:116" x14ac:dyDescent="0.4">
      <c r="A1074" s="98"/>
      <c r="B1074" t="str">
        <f t="shared" si="1566"/>
        <v>1074 LTERMY-S</v>
      </c>
      <c r="C1074" t="s">
        <v>228</v>
      </c>
      <c r="D1074" t="s">
        <v>869</v>
      </c>
      <c r="E1074" t="str">
        <f t="shared" si="1565"/>
        <v>1074 LTERMY-S</v>
      </c>
      <c r="G1074" s="126" t="str">
        <f>"Interest income - "&amp;SUBSTITUTE(G1060,":","")</f>
        <v>Interest income - Rolling fixed term loan - multiple borrowings w/ annual control</v>
      </c>
      <c r="J1074" s="93">
        <f>SUMIF($5:$5,I$2,1072:1072)</f>
        <v>0</v>
      </c>
      <c r="K1074" s="28">
        <f t="shared" ref="K1074:P1074" ca="1" si="1760">SUMIF($3:$3,K$2,1074:1074)</f>
        <v>175035</v>
      </c>
      <c r="L1074" s="28">
        <f t="shared" ca="1" si="1760"/>
        <v>200010</v>
      </c>
      <c r="M1074" s="28">
        <f t="shared" ca="1" si="1760"/>
        <v>200010</v>
      </c>
      <c r="N1074" s="28">
        <f t="shared" ca="1" si="1760"/>
        <v>200010</v>
      </c>
      <c r="O1074" s="28">
        <f t="shared" ca="1" si="1760"/>
        <v>200010</v>
      </c>
      <c r="P1074" s="28">
        <f t="shared" ca="1" si="1760"/>
        <v>200010</v>
      </c>
      <c r="R1074" s="27"/>
      <c r="S1074" s="93">
        <f ca="1">SUM(S1067:S1070)*$H1064/12</f>
        <v>4175.833333333333</v>
      </c>
      <c r="T1074" s="93">
        <f t="shared" ref="T1074:CE1074" ca="1" si="1761">SUM(T1067:T1070)*$H1064/12</f>
        <v>8342.5</v>
      </c>
      <c r="U1074" s="93">
        <f t="shared" ca="1" si="1761"/>
        <v>12509.166666666666</v>
      </c>
      <c r="V1074" s="93">
        <f t="shared" ca="1" si="1761"/>
        <v>16667.5</v>
      </c>
      <c r="W1074" s="93">
        <f t="shared" ca="1" si="1761"/>
        <v>16667.5</v>
      </c>
      <c r="X1074" s="93">
        <f t="shared" ca="1" si="1761"/>
        <v>16667.5</v>
      </c>
      <c r="Y1074" s="93">
        <f t="shared" ca="1" si="1761"/>
        <v>16667.5</v>
      </c>
      <c r="Z1074" s="93">
        <f t="shared" ca="1" si="1761"/>
        <v>16667.5</v>
      </c>
      <c r="AA1074" s="93">
        <f t="shared" ca="1" si="1761"/>
        <v>16667.5</v>
      </c>
      <c r="AB1074" s="93">
        <f t="shared" ca="1" si="1761"/>
        <v>16667.5</v>
      </c>
      <c r="AC1074" s="93">
        <f t="shared" ca="1" si="1761"/>
        <v>16667.5</v>
      </c>
      <c r="AD1074" s="93">
        <f t="shared" ca="1" si="1761"/>
        <v>16667.5</v>
      </c>
      <c r="AE1074" s="93">
        <f t="shared" ca="1" si="1761"/>
        <v>16667.5</v>
      </c>
      <c r="AF1074" s="93">
        <f t="shared" ca="1" si="1761"/>
        <v>16667.5</v>
      </c>
      <c r="AG1074" s="93">
        <f t="shared" ca="1" si="1761"/>
        <v>16667.5</v>
      </c>
      <c r="AH1074" s="93">
        <f t="shared" ca="1" si="1761"/>
        <v>16667.5</v>
      </c>
      <c r="AI1074" s="93">
        <f t="shared" ca="1" si="1761"/>
        <v>16667.5</v>
      </c>
      <c r="AJ1074" s="93">
        <f t="shared" ca="1" si="1761"/>
        <v>16667.5</v>
      </c>
      <c r="AK1074" s="93">
        <f t="shared" ca="1" si="1761"/>
        <v>16667.5</v>
      </c>
      <c r="AL1074" s="93">
        <f t="shared" ca="1" si="1761"/>
        <v>16667.5</v>
      </c>
      <c r="AM1074" s="93">
        <f t="shared" ca="1" si="1761"/>
        <v>16667.5</v>
      </c>
      <c r="AN1074" s="93">
        <f t="shared" ca="1" si="1761"/>
        <v>16667.5</v>
      </c>
      <c r="AO1074" s="93">
        <f t="shared" ca="1" si="1761"/>
        <v>16667.5</v>
      </c>
      <c r="AP1074" s="93">
        <f t="shared" ca="1" si="1761"/>
        <v>16667.5</v>
      </c>
      <c r="AQ1074" s="93">
        <f t="shared" ca="1" si="1761"/>
        <v>16667.5</v>
      </c>
      <c r="AR1074" s="93">
        <f t="shared" ca="1" si="1761"/>
        <v>16667.5</v>
      </c>
      <c r="AS1074" s="93">
        <f t="shared" ca="1" si="1761"/>
        <v>16667.5</v>
      </c>
      <c r="AT1074" s="93">
        <f t="shared" ca="1" si="1761"/>
        <v>16667.5</v>
      </c>
      <c r="AU1074" s="93">
        <f t="shared" ca="1" si="1761"/>
        <v>16667.5</v>
      </c>
      <c r="AV1074" s="93">
        <f t="shared" ca="1" si="1761"/>
        <v>16667.5</v>
      </c>
      <c r="AW1074" s="93">
        <f t="shared" ca="1" si="1761"/>
        <v>16667.5</v>
      </c>
      <c r="AX1074" s="93">
        <f t="shared" ca="1" si="1761"/>
        <v>16667.5</v>
      </c>
      <c r="AY1074" s="93">
        <f t="shared" ca="1" si="1761"/>
        <v>16667.5</v>
      </c>
      <c r="AZ1074" s="93">
        <f t="shared" ca="1" si="1761"/>
        <v>16667.5</v>
      </c>
      <c r="BA1074" s="93">
        <f t="shared" ca="1" si="1761"/>
        <v>16667.5</v>
      </c>
      <c r="BB1074" s="93">
        <f t="shared" ca="1" si="1761"/>
        <v>16667.5</v>
      </c>
      <c r="BC1074" s="93">
        <f t="shared" ca="1" si="1761"/>
        <v>16667.5</v>
      </c>
      <c r="BD1074" s="93">
        <f t="shared" ca="1" si="1761"/>
        <v>16667.5</v>
      </c>
      <c r="BE1074" s="93">
        <f t="shared" ca="1" si="1761"/>
        <v>16667.5</v>
      </c>
      <c r="BF1074" s="93">
        <f t="shared" ca="1" si="1761"/>
        <v>16667.5</v>
      </c>
      <c r="BG1074" s="93">
        <f t="shared" ca="1" si="1761"/>
        <v>16667.5</v>
      </c>
      <c r="BH1074" s="93">
        <f t="shared" ca="1" si="1761"/>
        <v>16667.5</v>
      </c>
      <c r="BI1074" s="93">
        <f t="shared" ca="1" si="1761"/>
        <v>16667.5</v>
      </c>
      <c r="BJ1074" s="93">
        <f t="shared" ca="1" si="1761"/>
        <v>16667.5</v>
      </c>
      <c r="BK1074" s="93">
        <f t="shared" ca="1" si="1761"/>
        <v>16667.5</v>
      </c>
      <c r="BL1074" s="93">
        <f t="shared" ca="1" si="1761"/>
        <v>16667.5</v>
      </c>
      <c r="BM1074" s="93">
        <f t="shared" ca="1" si="1761"/>
        <v>16667.5</v>
      </c>
      <c r="BN1074" s="93">
        <f t="shared" ca="1" si="1761"/>
        <v>16667.5</v>
      </c>
      <c r="BO1074" s="93">
        <f t="shared" ca="1" si="1761"/>
        <v>16667.5</v>
      </c>
      <c r="BP1074" s="93">
        <f t="shared" ca="1" si="1761"/>
        <v>16667.5</v>
      </c>
      <c r="BQ1074" s="93">
        <f t="shared" ca="1" si="1761"/>
        <v>16667.5</v>
      </c>
      <c r="BR1074" s="93">
        <f t="shared" ca="1" si="1761"/>
        <v>16667.5</v>
      </c>
      <c r="BS1074" s="93">
        <f t="shared" ca="1" si="1761"/>
        <v>16667.5</v>
      </c>
      <c r="BT1074" s="93">
        <f t="shared" ca="1" si="1761"/>
        <v>16667.5</v>
      </c>
      <c r="BU1074" s="93">
        <f t="shared" ca="1" si="1761"/>
        <v>16667.5</v>
      </c>
      <c r="BV1074" s="93">
        <f t="shared" ca="1" si="1761"/>
        <v>16667.5</v>
      </c>
      <c r="BW1074" s="93">
        <f t="shared" ca="1" si="1761"/>
        <v>16667.5</v>
      </c>
      <c r="BX1074" s="93">
        <f t="shared" ca="1" si="1761"/>
        <v>16667.5</v>
      </c>
      <c r="BY1074" s="93">
        <f t="shared" ca="1" si="1761"/>
        <v>16667.5</v>
      </c>
      <c r="BZ1074" s="93">
        <f t="shared" ca="1" si="1761"/>
        <v>16667.5</v>
      </c>
      <c r="CA1074" s="93">
        <f t="shared" ca="1" si="1761"/>
        <v>16667.5</v>
      </c>
      <c r="CB1074" s="93">
        <f t="shared" ca="1" si="1761"/>
        <v>16667.5</v>
      </c>
      <c r="CC1074" s="93">
        <f t="shared" ca="1" si="1761"/>
        <v>16667.5</v>
      </c>
      <c r="CD1074" s="93">
        <f t="shared" ca="1" si="1761"/>
        <v>16667.5</v>
      </c>
      <c r="CE1074" s="93">
        <f t="shared" ca="1" si="1761"/>
        <v>16667.5</v>
      </c>
      <c r="CF1074" s="93">
        <f t="shared" ref="CF1074:DL1074" ca="1" si="1762">SUM(CF1067:CF1070)*$H1064/12</f>
        <v>16667.5</v>
      </c>
      <c r="CG1074" s="93">
        <f t="shared" ca="1" si="1762"/>
        <v>16667.5</v>
      </c>
      <c r="CH1074" s="93">
        <f t="shared" ca="1" si="1762"/>
        <v>16667.5</v>
      </c>
      <c r="CI1074" s="93">
        <f t="shared" ca="1" si="1762"/>
        <v>16667.5</v>
      </c>
      <c r="CJ1074" s="93">
        <f t="shared" ca="1" si="1762"/>
        <v>16667.5</v>
      </c>
      <c r="CK1074" s="93">
        <f t="shared" ca="1" si="1762"/>
        <v>16667.5</v>
      </c>
      <c r="CL1074" s="93">
        <f t="shared" ca="1" si="1762"/>
        <v>16667.5</v>
      </c>
      <c r="CM1074" s="93" t="e">
        <f t="shared" ca="1" si="1762"/>
        <v>#REF!</v>
      </c>
      <c r="CN1074" s="93" t="e">
        <f t="shared" ca="1" si="1762"/>
        <v>#REF!</v>
      </c>
      <c r="CO1074" s="93" t="e">
        <f t="shared" ca="1" si="1762"/>
        <v>#REF!</v>
      </c>
      <c r="CP1074" s="93" t="e">
        <f t="shared" ca="1" si="1762"/>
        <v>#REF!</v>
      </c>
      <c r="CQ1074" s="93" t="e">
        <f t="shared" ca="1" si="1762"/>
        <v>#REF!</v>
      </c>
      <c r="CR1074" s="93" t="e">
        <f t="shared" ca="1" si="1762"/>
        <v>#REF!</v>
      </c>
      <c r="CS1074" s="93" t="e">
        <f t="shared" ca="1" si="1762"/>
        <v>#REF!</v>
      </c>
      <c r="CT1074" s="93" t="e">
        <f t="shared" ca="1" si="1762"/>
        <v>#REF!</v>
      </c>
      <c r="CU1074" s="93" t="e">
        <f t="shared" ca="1" si="1762"/>
        <v>#REF!</v>
      </c>
      <c r="CV1074" s="93" t="e">
        <f t="shared" ca="1" si="1762"/>
        <v>#REF!</v>
      </c>
      <c r="CW1074" s="93" t="e">
        <f t="shared" ca="1" si="1762"/>
        <v>#REF!</v>
      </c>
      <c r="CX1074" s="93" t="e">
        <f t="shared" ca="1" si="1762"/>
        <v>#REF!</v>
      </c>
      <c r="CY1074" s="93" t="e">
        <f t="shared" ca="1" si="1762"/>
        <v>#REF!</v>
      </c>
      <c r="CZ1074" s="93" t="e">
        <f t="shared" ca="1" si="1762"/>
        <v>#REF!</v>
      </c>
      <c r="DA1074" s="93" t="e">
        <f t="shared" ca="1" si="1762"/>
        <v>#REF!</v>
      </c>
      <c r="DB1074" s="93" t="e">
        <f t="shared" ca="1" si="1762"/>
        <v>#REF!</v>
      </c>
      <c r="DC1074" s="93" t="e">
        <f t="shared" ca="1" si="1762"/>
        <v>#REF!</v>
      </c>
      <c r="DD1074" s="93" t="e">
        <f t="shared" ca="1" si="1762"/>
        <v>#REF!</v>
      </c>
      <c r="DE1074" s="93" t="e">
        <f t="shared" ca="1" si="1762"/>
        <v>#REF!</v>
      </c>
      <c r="DF1074" s="93" t="e">
        <f t="shared" ca="1" si="1762"/>
        <v>#REF!</v>
      </c>
      <c r="DG1074" s="93" t="e">
        <f t="shared" ca="1" si="1762"/>
        <v>#REF!</v>
      </c>
      <c r="DH1074" s="93" t="e">
        <f t="shared" ca="1" si="1762"/>
        <v>#REF!</v>
      </c>
      <c r="DI1074" s="93" t="e">
        <f t="shared" ca="1" si="1762"/>
        <v>#REF!</v>
      </c>
      <c r="DJ1074" s="93" t="e">
        <f t="shared" ca="1" si="1762"/>
        <v>#REF!</v>
      </c>
      <c r="DK1074" s="93" t="e">
        <f t="shared" ca="1" si="1762"/>
        <v>#REF!</v>
      </c>
      <c r="DL1074" s="93" t="e">
        <f t="shared" ca="1" si="1762"/>
        <v>#REF!</v>
      </c>
    </row>
    <row r="1075" spans="1:116" x14ac:dyDescent="0.4">
      <c r="A1075" s="98"/>
      <c r="B1075" t="str">
        <f t="shared" si="1566"/>
        <v>1075 LTERMY-S</v>
      </c>
      <c r="D1075" t="s">
        <v>869</v>
      </c>
      <c r="E1075" t="str">
        <f t="shared" si="1565"/>
        <v>1075 LTERMY-S</v>
      </c>
      <c r="G1075" s="126"/>
      <c r="J1075" s="93"/>
      <c r="K1075" s="28"/>
      <c r="L1075" s="28"/>
      <c r="M1075" s="28"/>
      <c r="N1075" s="28"/>
      <c r="O1075" s="28"/>
      <c r="P1075" s="28"/>
      <c r="Q1075" s="28"/>
      <c r="R1075" s="28"/>
      <c r="S1075" s="28"/>
      <c r="T1075" s="28"/>
      <c r="U1075" s="28"/>
      <c r="V1075" s="28"/>
      <c r="W1075" s="28"/>
      <c r="X1075" s="28"/>
      <c r="Y1075" s="28"/>
      <c r="Z1075" s="28"/>
      <c r="AA1075" s="28"/>
      <c r="AB1075" s="28"/>
      <c r="AC1075" s="28"/>
      <c r="AD1075" s="28"/>
      <c r="AE1075" s="28"/>
      <c r="AF1075" s="28"/>
      <c r="AG1075" s="28"/>
      <c r="AH1075" s="28"/>
      <c r="AI1075" s="28"/>
      <c r="AJ1075" s="28"/>
      <c r="AK1075" s="28"/>
      <c r="AL1075" s="28"/>
      <c r="AM1075" s="28"/>
      <c r="AN1075" s="28"/>
      <c r="AO1075" s="28"/>
      <c r="AP1075" s="28"/>
      <c r="AQ1075" s="28"/>
      <c r="AR1075" s="28"/>
      <c r="AS1075" s="28"/>
      <c r="AT1075" s="28"/>
      <c r="AU1075" s="28"/>
      <c r="AV1075" s="28"/>
      <c r="AW1075" s="28"/>
      <c r="AX1075" s="28"/>
      <c r="AY1075" s="28"/>
      <c r="AZ1075" s="28"/>
      <c r="BA1075" s="28"/>
      <c r="BB1075" s="28"/>
      <c r="BC1075" s="28"/>
      <c r="BD1075" s="28"/>
      <c r="BE1075" s="28"/>
      <c r="BF1075" s="28"/>
      <c r="BG1075" s="28"/>
      <c r="BH1075" s="28"/>
      <c r="BI1075" s="28"/>
      <c r="BJ1075" s="28"/>
      <c r="BK1075" s="28"/>
      <c r="BL1075" s="28"/>
      <c r="BM1075" s="28"/>
      <c r="BN1075" s="28"/>
      <c r="BO1075" s="28"/>
      <c r="BP1075" s="28"/>
      <c r="BQ1075" s="28"/>
      <c r="BR1075" s="28"/>
      <c r="BS1075" s="28"/>
      <c r="BT1075" s="28"/>
      <c r="BU1075" s="28"/>
      <c r="BV1075" s="28"/>
      <c r="BW1075" s="28"/>
      <c r="BX1075" s="28"/>
      <c r="BY1075" s="28"/>
      <c r="BZ1075" s="28"/>
      <c r="CA1075" s="28"/>
      <c r="CB1075" s="28"/>
      <c r="CC1075" s="28"/>
      <c r="CD1075" s="28"/>
      <c r="CE1075" s="28"/>
      <c r="CF1075" s="28"/>
      <c r="CG1075" s="28"/>
      <c r="CH1075" s="28"/>
      <c r="CI1075" s="28"/>
      <c r="CJ1075" s="28"/>
      <c r="CK1075" s="28"/>
      <c r="CL1075" s="28"/>
      <c r="CM1075" s="28"/>
      <c r="CN1075" s="28"/>
      <c r="CO1075" s="28"/>
      <c r="CP1075" s="28"/>
      <c r="CQ1075" s="28"/>
      <c r="CR1075" s="28"/>
      <c r="CS1075" s="28"/>
      <c r="CT1075" s="28"/>
      <c r="CU1075" s="28"/>
      <c r="CV1075" s="28"/>
      <c r="CW1075" s="28"/>
      <c r="CX1075" s="28"/>
      <c r="CY1075" s="28"/>
      <c r="CZ1075" s="28"/>
      <c r="DA1075" s="28"/>
      <c r="DB1075" s="28"/>
      <c r="DC1075" s="28"/>
      <c r="DD1075" s="28"/>
      <c r="DE1075" s="28"/>
      <c r="DF1075" s="28"/>
      <c r="DG1075" s="28"/>
      <c r="DH1075" s="28"/>
      <c r="DI1075" s="28"/>
      <c r="DJ1075" s="28"/>
      <c r="DK1075" s="28"/>
      <c r="DL1075" s="28"/>
    </row>
    <row r="1076" spans="1:116" x14ac:dyDescent="0.4">
      <c r="A1076" s="98"/>
      <c r="B1076" t="str">
        <f t="shared" si="1566"/>
        <v>1076 LTERMY-S</v>
      </c>
      <c r="D1076" t="s">
        <v>869</v>
      </c>
      <c r="E1076" t="str">
        <f t="shared" si="1565"/>
        <v>1076 LTERMY-S</v>
      </c>
      <c r="G1076" s="127" t="s">
        <v>863</v>
      </c>
      <c r="J1076" s="93"/>
      <c r="K1076" s="28"/>
      <c r="L1076" s="28"/>
      <c r="M1076" s="28"/>
      <c r="N1076" s="28"/>
      <c r="O1076" s="28"/>
      <c r="P1076" s="28"/>
      <c r="Q1076" s="28"/>
      <c r="R1076" s="28"/>
      <c r="S1076" s="28"/>
      <c r="T1076" s="28"/>
      <c r="U1076" s="28"/>
      <c r="V1076" s="28"/>
      <c r="W1076" s="28"/>
      <c r="X1076" s="28"/>
      <c r="Y1076" s="28"/>
      <c r="Z1076" s="28"/>
      <c r="AA1076" s="28"/>
      <c r="AB1076" s="28"/>
      <c r="AC1076" s="28"/>
      <c r="AD1076" s="28"/>
      <c r="AE1076" s="28"/>
      <c r="AF1076" s="28"/>
      <c r="AG1076" s="28"/>
      <c r="AH1076" s="28"/>
      <c r="AI1076" s="28"/>
      <c r="AJ1076" s="28"/>
      <c r="AK1076" s="28"/>
      <c r="AL1076" s="28"/>
      <c r="AM1076" s="28"/>
      <c r="AN1076" s="28"/>
      <c r="AO1076" s="28"/>
      <c r="AP1076" s="28"/>
      <c r="AQ1076" s="28"/>
      <c r="AR1076" s="28"/>
      <c r="AS1076" s="28"/>
      <c r="AT1076" s="28"/>
      <c r="AU1076" s="28"/>
      <c r="AV1076" s="28"/>
      <c r="AW1076" s="28"/>
      <c r="AX1076" s="28"/>
      <c r="AY1076" s="28"/>
      <c r="AZ1076" s="28"/>
      <c r="BA1076" s="28"/>
      <c r="BB1076" s="28"/>
      <c r="BC1076" s="28"/>
      <c r="BD1076" s="28"/>
      <c r="BE1076" s="28"/>
      <c r="BF1076" s="28"/>
      <c r="BG1076" s="28"/>
      <c r="BH1076" s="28"/>
      <c r="BI1076" s="28"/>
      <c r="BJ1076" s="28"/>
      <c r="BK1076" s="28"/>
      <c r="BL1076" s="28"/>
      <c r="BM1076" s="28"/>
      <c r="BN1076" s="28"/>
      <c r="BO1076" s="28"/>
      <c r="BP1076" s="28"/>
      <c r="BQ1076" s="28"/>
      <c r="BR1076" s="28"/>
      <c r="BS1076" s="28"/>
      <c r="BT1076" s="28"/>
      <c r="BU1076" s="28"/>
      <c r="BV1076" s="28"/>
      <c r="BW1076" s="28"/>
      <c r="BX1076" s="28"/>
      <c r="BY1076" s="28"/>
      <c r="BZ1076" s="28"/>
      <c r="CA1076" s="28"/>
      <c r="CB1076" s="28"/>
      <c r="CC1076" s="28"/>
      <c r="CD1076" s="28"/>
      <c r="CE1076" s="28"/>
      <c r="CF1076" s="28"/>
      <c r="CG1076" s="28"/>
      <c r="CH1076" s="28"/>
      <c r="CI1076" s="28"/>
      <c r="CJ1076" s="28"/>
      <c r="CK1076" s="28"/>
      <c r="CL1076" s="28"/>
      <c r="CM1076" s="28"/>
      <c r="CN1076" s="28"/>
      <c r="CO1076" s="28"/>
      <c r="CP1076" s="28"/>
      <c r="CQ1076" s="28"/>
      <c r="CR1076" s="28"/>
      <c r="CS1076" s="28"/>
      <c r="CT1076" s="28"/>
      <c r="CU1076" s="28"/>
      <c r="CV1076" s="28"/>
      <c r="CW1076" s="28"/>
      <c r="CX1076" s="28"/>
      <c r="CY1076" s="28"/>
      <c r="CZ1076" s="28"/>
      <c r="DA1076" s="28"/>
      <c r="DB1076" s="28"/>
      <c r="DC1076" s="28"/>
      <c r="DD1076" s="28"/>
      <c r="DE1076" s="28"/>
      <c r="DF1076" s="28"/>
      <c r="DG1076" s="28"/>
      <c r="DH1076" s="28"/>
      <c r="DI1076" s="28"/>
      <c r="DJ1076" s="28"/>
      <c r="DK1076" s="28"/>
      <c r="DL1076" s="28"/>
    </row>
    <row r="1077" spans="1:116" x14ac:dyDescent="0.4">
      <c r="A1077" s="98"/>
      <c r="B1077" t="str">
        <f t="shared" si="1566"/>
        <v>1077 LTERMY-S</v>
      </c>
      <c r="C1077" t="s">
        <v>235</v>
      </c>
      <c r="D1077" t="s">
        <v>869</v>
      </c>
      <c r="E1077" t="str">
        <f t="shared" si="1565"/>
        <v>1077 LTERMY-S</v>
      </c>
      <c r="G1077" s="158" t="str">
        <f>"Loans issued - "&amp;SUBSTITUTE(G1060,":","")</f>
        <v>Loans issued - Rolling fixed term loan - multiple borrowings w/ annual control</v>
      </c>
      <c r="J1077" s="93"/>
      <c r="K1077" s="53">
        <f ca="1">-K1070</f>
        <v>-6000000</v>
      </c>
      <c r="L1077" s="53">
        <f t="shared" ref="L1077:P1077" ca="1" si="1763">-L1070</f>
        <v>-6000000</v>
      </c>
      <c r="M1077" s="53">
        <f t="shared" ca="1" si="1763"/>
        <v>-6000000</v>
      </c>
      <c r="N1077" s="53">
        <f t="shared" ca="1" si="1763"/>
        <v>-6000000</v>
      </c>
      <c r="O1077" s="53">
        <f t="shared" ca="1" si="1763"/>
        <v>-6000000</v>
      </c>
      <c r="P1077" s="53">
        <f t="shared" ca="1" si="1763"/>
        <v>-6000000</v>
      </c>
      <c r="Q1077" s="53"/>
      <c r="R1077" s="53">
        <f t="shared" ref="R1077:CC1077" si="1764">-R1070</f>
        <v>-1000</v>
      </c>
      <c r="S1077" s="53">
        <f t="shared" ca="1" si="1764"/>
        <v>-500000</v>
      </c>
      <c r="T1077" s="53">
        <f t="shared" ca="1" si="1764"/>
        <v>-500000</v>
      </c>
      <c r="U1077" s="53">
        <f t="shared" ca="1" si="1764"/>
        <v>-500000</v>
      </c>
      <c r="V1077" s="53">
        <f t="shared" ca="1" si="1764"/>
        <v>-500000</v>
      </c>
      <c r="W1077" s="53">
        <f t="shared" ca="1" si="1764"/>
        <v>-500000</v>
      </c>
      <c r="X1077" s="53">
        <f t="shared" ca="1" si="1764"/>
        <v>-500000</v>
      </c>
      <c r="Y1077" s="53">
        <f t="shared" ca="1" si="1764"/>
        <v>-500000</v>
      </c>
      <c r="Z1077" s="53">
        <f t="shared" ca="1" si="1764"/>
        <v>-500000</v>
      </c>
      <c r="AA1077" s="53">
        <f t="shared" ca="1" si="1764"/>
        <v>-500000</v>
      </c>
      <c r="AB1077" s="53">
        <f t="shared" ca="1" si="1764"/>
        <v>-500000</v>
      </c>
      <c r="AC1077" s="53">
        <f t="shared" ca="1" si="1764"/>
        <v>-500000</v>
      </c>
      <c r="AD1077" s="53">
        <f t="shared" ca="1" si="1764"/>
        <v>-500000</v>
      </c>
      <c r="AE1077" s="53">
        <f t="shared" ca="1" si="1764"/>
        <v>-500000</v>
      </c>
      <c r="AF1077" s="53">
        <f t="shared" ca="1" si="1764"/>
        <v>-500000</v>
      </c>
      <c r="AG1077" s="53">
        <f t="shared" ca="1" si="1764"/>
        <v>-500000</v>
      </c>
      <c r="AH1077" s="53">
        <f t="shared" ca="1" si="1764"/>
        <v>-500000</v>
      </c>
      <c r="AI1077" s="53">
        <f t="shared" ca="1" si="1764"/>
        <v>-500000</v>
      </c>
      <c r="AJ1077" s="53">
        <f t="shared" ca="1" si="1764"/>
        <v>-500000</v>
      </c>
      <c r="AK1077" s="53">
        <f t="shared" ca="1" si="1764"/>
        <v>-500000</v>
      </c>
      <c r="AL1077" s="53">
        <f t="shared" ca="1" si="1764"/>
        <v>-500000</v>
      </c>
      <c r="AM1077" s="53">
        <f t="shared" ca="1" si="1764"/>
        <v>-500000</v>
      </c>
      <c r="AN1077" s="53">
        <f t="shared" ca="1" si="1764"/>
        <v>-500000</v>
      </c>
      <c r="AO1077" s="53">
        <f t="shared" ca="1" si="1764"/>
        <v>-500000</v>
      </c>
      <c r="AP1077" s="53">
        <f t="shared" ca="1" si="1764"/>
        <v>-500000</v>
      </c>
      <c r="AQ1077" s="53">
        <f t="shared" ca="1" si="1764"/>
        <v>-500000</v>
      </c>
      <c r="AR1077" s="53">
        <f t="shared" ca="1" si="1764"/>
        <v>-500000</v>
      </c>
      <c r="AS1077" s="53">
        <f t="shared" ca="1" si="1764"/>
        <v>-500000</v>
      </c>
      <c r="AT1077" s="53">
        <f t="shared" ca="1" si="1764"/>
        <v>-500000</v>
      </c>
      <c r="AU1077" s="53">
        <f t="shared" ca="1" si="1764"/>
        <v>-500000</v>
      </c>
      <c r="AV1077" s="53">
        <f t="shared" ca="1" si="1764"/>
        <v>-500000</v>
      </c>
      <c r="AW1077" s="53">
        <f t="shared" ca="1" si="1764"/>
        <v>-500000</v>
      </c>
      <c r="AX1077" s="53">
        <f t="shared" ca="1" si="1764"/>
        <v>-500000</v>
      </c>
      <c r="AY1077" s="53">
        <f t="shared" ca="1" si="1764"/>
        <v>-500000</v>
      </c>
      <c r="AZ1077" s="53">
        <f t="shared" ca="1" si="1764"/>
        <v>-500000</v>
      </c>
      <c r="BA1077" s="53">
        <f t="shared" ca="1" si="1764"/>
        <v>-500000</v>
      </c>
      <c r="BB1077" s="53">
        <f t="shared" ca="1" si="1764"/>
        <v>-500000</v>
      </c>
      <c r="BC1077" s="53">
        <f t="shared" ca="1" si="1764"/>
        <v>-500000</v>
      </c>
      <c r="BD1077" s="53">
        <f t="shared" ca="1" si="1764"/>
        <v>-500000</v>
      </c>
      <c r="BE1077" s="53">
        <f t="shared" ca="1" si="1764"/>
        <v>-500000</v>
      </c>
      <c r="BF1077" s="53">
        <f t="shared" ca="1" si="1764"/>
        <v>-500000</v>
      </c>
      <c r="BG1077" s="53">
        <f t="shared" ca="1" si="1764"/>
        <v>-500000</v>
      </c>
      <c r="BH1077" s="53">
        <f t="shared" ca="1" si="1764"/>
        <v>-500000</v>
      </c>
      <c r="BI1077" s="53">
        <f t="shared" ca="1" si="1764"/>
        <v>-500000</v>
      </c>
      <c r="BJ1077" s="53">
        <f t="shared" ca="1" si="1764"/>
        <v>-500000</v>
      </c>
      <c r="BK1077" s="53">
        <f t="shared" ca="1" si="1764"/>
        <v>-500000</v>
      </c>
      <c r="BL1077" s="53">
        <f t="shared" ca="1" si="1764"/>
        <v>-500000</v>
      </c>
      <c r="BM1077" s="53">
        <f t="shared" ca="1" si="1764"/>
        <v>-500000</v>
      </c>
      <c r="BN1077" s="53">
        <f t="shared" ca="1" si="1764"/>
        <v>-500000</v>
      </c>
      <c r="BO1077" s="53">
        <f t="shared" ca="1" si="1764"/>
        <v>-500000</v>
      </c>
      <c r="BP1077" s="53">
        <f t="shared" ca="1" si="1764"/>
        <v>-500000</v>
      </c>
      <c r="BQ1077" s="53">
        <f t="shared" ca="1" si="1764"/>
        <v>-500000</v>
      </c>
      <c r="BR1077" s="53">
        <f t="shared" ca="1" si="1764"/>
        <v>-500000</v>
      </c>
      <c r="BS1077" s="53">
        <f t="shared" ca="1" si="1764"/>
        <v>-500000</v>
      </c>
      <c r="BT1077" s="53">
        <f t="shared" ca="1" si="1764"/>
        <v>-500000</v>
      </c>
      <c r="BU1077" s="53">
        <f t="shared" ca="1" si="1764"/>
        <v>-500000</v>
      </c>
      <c r="BV1077" s="53">
        <f t="shared" ca="1" si="1764"/>
        <v>-500000</v>
      </c>
      <c r="BW1077" s="53">
        <f t="shared" ca="1" si="1764"/>
        <v>-500000</v>
      </c>
      <c r="BX1077" s="53">
        <f t="shared" ca="1" si="1764"/>
        <v>-500000</v>
      </c>
      <c r="BY1077" s="53">
        <f t="shared" ca="1" si="1764"/>
        <v>-500000</v>
      </c>
      <c r="BZ1077" s="53">
        <f t="shared" ca="1" si="1764"/>
        <v>-500000</v>
      </c>
      <c r="CA1077" s="53">
        <f t="shared" ca="1" si="1764"/>
        <v>-500000</v>
      </c>
      <c r="CB1077" s="53">
        <f t="shared" ca="1" si="1764"/>
        <v>-500000</v>
      </c>
      <c r="CC1077" s="53">
        <f t="shared" ca="1" si="1764"/>
        <v>-500000</v>
      </c>
      <c r="CD1077" s="53">
        <f t="shared" ref="CD1077:DL1077" ca="1" si="1765">-CD1070</f>
        <v>-500000</v>
      </c>
      <c r="CE1077" s="53">
        <f t="shared" ca="1" si="1765"/>
        <v>-500000</v>
      </c>
      <c r="CF1077" s="53">
        <f t="shared" ca="1" si="1765"/>
        <v>-500000</v>
      </c>
      <c r="CG1077" s="53">
        <f t="shared" ca="1" si="1765"/>
        <v>-500000</v>
      </c>
      <c r="CH1077" s="53">
        <f t="shared" ca="1" si="1765"/>
        <v>-500000</v>
      </c>
      <c r="CI1077" s="53">
        <f t="shared" ca="1" si="1765"/>
        <v>-500000</v>
      </c>
      <c r="CJ1077" s="53">
        <f t="shared" ca="1" si="1765"/>
        <v>-500000</v>
      </c>
      <c r="CK1077" s="53">
        <f t="shared" ca="1" si="1765"/>
        <v>-500000</v>
      </c>
      <c r="CL1077" s="53">
        <f t="shared" ca="1" si="1765"/>
        <v>-500000</v>
      </c>
      <c r="CM1077" s="53" t="e">
        <f t="shared" ca="1" si="1765"/>
        <v>#REF!</v>
      </c>
      <c r="CN1077" s="53" t="e">
        <f t="shared" ca="1" si="1765"/>
        <v>#REF!</v>
      </c>
      <c r="CO1077" s="53">
        <f t="shared" ca="1" si="1765"/>
        <v>0</v>
      </c>
      <c r="CP1077" s="53">
        <f t="shared" ca="1" si="1765"/>
        <v>0</v>
      </c>
      <c r="CQ1077" s="53">
        <f t="shared" ca="1" si="1765"/>
        <v>0</v>
      </c>
      <c r="CR1077" s="53">
        <f t="shared" ca="1" si="1765"/>
        <v>0</v>
      </c>
      <c r="CS1077" s="53">
        <f t="shared" ca="1" si="1765"/>
        <v>0</v>
      </c>
      <c r="CT1077" s="53">
        <f t="shared" ca="1" si="1765"/>
        <v>0</v>
      </c>
      <c r="CU1077" s="53">
        <f t="shared" ca="1" si="1765"/>
        <v>0</v>
      </c>
      <c r="CV1077" s="53">
        <f t="shared" ca="1" si="1765"/>
        <v>0</v>
      </c>
      <c r="CW1077" s="53">
        <f t="shared" ca="1" si="1765"/>
        <v>0</v>
      </c>
      <c r="CX1077" s="53">
        <f t="shared" ca="1" si="1765"/>
        <v>0</v>
      </c>
      <c r="CY1077" s="53">
        <f t="shared" ca="1" si="1765"/>
        <v>0</v>
      </c>
      <c r="CZ1077" s="53">
        <f t="shared" ca="1" si="1765"/>
        <v>0</v>
      </c>
      <c r="DA1077" s="53">
        <f t="shared" ca="1" si="1765"/>
        <v>0</v>
      </c>
      <c r="DB1077" s="53">
        <f t="shared" ca="1" si="1765"/>
        <v>0</v>
      </c>
      <c r="DC1077" s="53">
        <f t="shared" ca="1" si="1765"/>
        <v>0</v>
      </c>
      <c r="DD1077" s="53">
        <f t="shared" ca="1" si="1765"/>
        <v>0</v>
      </c>
      <c r="DE1077" s="53">
        <f t="shared" ca="1" si="1765"/>
        <v>0</v>
      </c>
      <c r="DF1077" s="53">
        <f t="shared" ca="1" si="1765"/>
        <v>0</v>
      </c>
      <c r="DG1077" s="53">
        <f t="shared" ca="1" si="1765"/>
        <v>0</v>
      </c>
      <c r="DH1077" s="53">
        <f t="shared" ca="1" si="1765"/>
        <v>0</v>
      </c>
      <c r="DI1077" s="53">
        <f t="shared" ca="1" si="1765"/>
        <v>0</v>
      </c>
      <c r="DJ1077" s="53">
        <f t="shared" ca="1" si="1765"/>
        <v>0</v>
      </c>
      <c r="DK1077" s="53">
        <f t="shared" ca="1" si="1765"/>
        <v>0</v>
      </c>
      <c r="DL1077" s="53">
        <f t="shared" ca="1" si="1765"/>
        <v>0</v>
      </c>
    </row>
    <row r="1078" spans="1:116" x14ac:dyDescent="0.4">
      <c r="A1078" s="98"/>
      <c r="B1078" t="str">
        <f t="shared" si="1566"/>
        <v>1078 LTERMY-S</v>
      </c>
      <c r="C1078" t="s">
        <v>235</v>
      </c>
      <c r="D1078" t="s">
        <v>869</v>
      </c>
      <c r="E1078" t="str">
        <f t="shared" si="1565"/>
        <v>1078 LTERMY-S</v>
      </c>
      <c r="G1078" s="158" t="str">
        <f>"Loans repaid- "&amp;SUBSTITUTE(G1060,":","")</f>
        <v>Loans repaid- Rolling fixed term loan - multiple borrowings w/ annual control</v>
      </c>
      <c r="J1078" s="93"/>
      <c r="K1078" s="53">
        <f ca="1">-K1071</f>
        <v>4501000</v>
      </c>
      <c r="L1078" s="53">
        <f t="shared" ref="L1078:P1078" ca="1" si="1766">-L1071</f>
        <v>6000000</v>
      </c>
      <c r="M1078" s="53">
        <f t="shared" ca="1" si="1766"/>
        <v>6000000</v>
      </c>
      <c r="N1078" s="53">
        <f t="shared" ca="1" si="1766"/>
        <v>6000000</v>
      </c>
      <c r="O1078" s="53">
        <f t="shared" ca="1" si="1766"/>
        <v>6000000</v>
      </c>
      <c r="P1078" s="53">
        <f t="shared" ca="1" si="1766"/>
        <v>6000000</v>
      </c>
      <c r="Q1078" s="53"/>
      <c r="R1078" s="53">
        <f t="shared" ref="R1078:CC1078" si="1767">-R1071</f>
        <v>0</v>
      </c>
      <c r="S1078" s="53">
        <f t="shared" ca="1" si="1767"/>
        <v>0</v>
      </c>
      <c r="T1078" s="53">
        <f t="shared" ca="1" si="1767"/>
        <v>0</v>
      </c>
      <c r="U1078" s="53">
        <f t="shared" ca="1" si="1767"/>
        <v>1000</v>
      </c>
      <c r="V1078" s="53">
        <f t="shared" ca="1" si="1767"/>
        <v>500000</v>
      </c>
      <c r="W1078" s="53">
        <f t="shared" ca="1" si="1767"/>
        <v>500000</v>
      </c>
      <c r="X1078" s="53">
        <f t="shared" ca="1" si="1767"/>
        <v>500000</v>
      </c>
      <c r="Y1078" s="53">
        <f t="shared" ca="1" si="1767"/>
        <v>500000</v>
      </c>
      <c r="Z1078" s="53">
        <f t="shared" ca="1" si="1767"/>
        <v>500000</v>
      </c>
      <c r="AA1078" s="53">
        <f t="shared" ca="1" si="1767"/>
        <v>500000</v>
      </c>
      <c r="AB1078" s="53">
        <f t="shared" ca="1" si="1767"/>
        <v>500000</v>
      </c>
      <c r="AC1078" s="53">
        <f t="shared" ca="1" si="1767"/>
        <v>500000</v>
      </c>
      <c r="AD1078" s="53">
        <f t="shared" ca="1" si="1767"/>
        <v>500000</v>
      </c>
      <c r="AE1078" s="53">
        <f t="shared" ca="1" si="1767"/>
        <v>500000</v>
      </c>
      <c r="AF1078" s="53">
        <f t="shared" ca="1" si="1767"/>
        <v>500000</v>
      </c>
      <c r="AG1078" s="53">
        <f t="shared" ca="1" si="1767"/>
        <v>500000</v>
      </c>
      <c r="AH1078" s="53">
        <f t="shared" ca="1" si="1767"/>
        <v>500000</v>
      </c>
      <c r="AI1078" s="53">
        <f t="shared" ca="1" si="1767"/>
        <v>500000</v>
      </c>
      <c r="AJ1078" s="53">
        <f t="shared" ca="1" si="1767"/>
        <v>500000</v>
      </c>
      <c r="AK1078" s="53">
        <f t="shared" ca="1" si="1767"/>
        <v>500000</v>
      </c>
      <c r="AL1078" s="53">
        <f t="shared" ca="1" si="1767"/>
        <v>500000</v>
      </c>
      <c r="AM1078" s="53">
        <f t="shared" ca="1" si="1767"/>
        <v>500000</v>
      </c>
      <c r="AN1078" s="53">
        <f t="shared" ca="1" si="1767"/>
        <v>500000</v>
      </c>
      <c r="AO1078" s="53">
        <f t="shared" ca="1" si="1767"/>
        <v>500000</v>
      </c>
      <c r="AP1078" s="53">
        <f t="shared" ca="1" si="1767"/>
        <v>500000</v>
      </c>
      <c r="AQ1078" s="53">
        <f t="shared" ca="1" si="1767"/>
        <v>500000</v>
      </c>
      <c r="AR1078" s="53">
        <f t="shared" ca="1" si="1767"/>
        <v>500000</v>
      </c>
      <c r="AS1078" s="53">
        <f t="shared" ca="1" si="1767"/>
        <v>500000</v>
      </c>
      <c r="AT1078" s="53">
        <f t="shared" ca="1" si="1767"/>
        <v>500000</v>
      </c>
      <c r="AU1078" s="53">
        <f t="shared" ca="1" si="1767"/>
        <v>500000</v>
      </c>
      <c r="AV1078" s="53">
        <f t="shared" ca="1" si="1767"/>
        <v>500000</v>
      </c>
      <c r="AW1078" s="53">
        <f t="shared" ca="1" si="1767"/>
        <v>500000</v>
      </c>
      <c r="AX1078" s="53">
        <f t="shared" ca="1" si="1767"/>
        <v>500000</v>
      </c>
      <c r="AY1078" s="53">
        <f t="shared" ca="1" si="1767"/>
        <v>500000</v>
      </c>
      <c r="AZ1078" s="53">
        <f t="shared" ca="1" si="1767"/>
        <v>500000</v>
      </c>
      <c r="BA1078" s="53">
        <f t="shared" ca="1" si="1767"/>
        <v>500000</v>
      </c>
      <c r="BB1078" s="53">
        <f t="shared" ca="1" si="1767"/>
        <v>500000</v>
      </c>
      <c r="BC1078" s="53">
        <f t="shared" ca="1" si="1767"/>
        <v>500000</v>
      </c>
      <c r="BD1078" s="53">
        <f t="shared" ca="1" si="1767"/>
        <v>500000</v>
      </c>
      <c r="BE1078" s="53">
        <f t="shared" ca="1" si="1767"/>
        <v>500000</v>
      </c>
      <c r="BF1078" s="53">
        <f t="shared" ca="1" si="1767"/>
        <v>500000</v>
      </c>
      <c r="BG1078" s="53">
        <f t="shared" ca="1" si="1767"/>
        <v>500000</v>
      </c>
      <c r="BH1078" s="53">
        <f t="shared" ca="1" si="1767"/>
        <v>500000</v>
      </c>
      <c r="BI1078" s="53">
        <f t="shared" ca="1" si="1767"/>
        <v>500000</v>
      </c>
      <c r="BJ1078" s="53">
        <f t="shared" ca="1" si="1767"/>
        <v>500000</v>
      </c>
      <c r="BK1078" s="53">
        <f t="shared" ca="1" si="1767"/>
        <v>500000</v>
      </c>
      <c r="BL1078" s="53">
        <f t="shared" ca="1" si="1767"/>
        <v>500000</v>
      </c>
      <c r="BM1078" s="53">
        <f t="shared" ca="1" si="1767"/>
        <v>500000</v>
      </c>
      <c r="BN1078" s="53">
        <f t="shared" ca="1" si="1767"/>
        <v>500000</v>
      </c>
      <c r="BO1078" s="53">
        <f t="shared" ca="1" si="1767"/>
        <v>500000</v>
      </c>
      <c r="BP1078" s="53">
        <f t="shared" ca="1" si="1767"/>
        <v>500000</v>
      </c>
      <c r="BQ1078" s="53">
        <f t="shared" ca="1" si="1767"/>
        <v>500000</v>
      </c>
      <c r="BR1078" s="53">
        <f t="shared" ca="1" si="1767"/>
        <v>500000</v>
      </c>
      <c r="BS1078" s="53">
        <f t="shared" ca="1" si="1767"/>
        <v>500000</v>
      </c>
      <c r="BT1078" s="53">
        <f t="shared" ca="1" si="1767"/>
        <v>500000</v>
      </c>
      <c r="BU1078" s="53">
        <f t="shared" ca="1" si="1767"/>
        <v>500000</v>
      </c>
      <c r="BV1078" s="53">
        <f t="shared" ca="1" si="1767"/>
        <v>500000</v>
      </c>
      <c r="BW1078" s="53">
        <f t="shared" ca="1" si="1767"/>
        <v>500000</v>
      </c>
      <c r="BX1078" s="53">
        <f t="shared" ca="1" si="1767"/>
        <v>500000</v>
      </c>
      <c r="BY1078" s="53">
        <f t="shared" ca="1" si="1767"/>
        <v>500000</v>
      </c>
      <c r="BZ1078" s="53">
        <f t="shared" ca="1" si="1767"/>
        <v>500000</v>
      </c>
      <c r="CA1078" s="53">
        <f t="shared" ca="1" si="1767"/>
        <v>500000</v>
      </c>
      <c r="CB1078" s="53">
        <f t="shared" ca="1" si="1767"/>
        <v>500000</v>
      </c>
      <c r="CC1078" s="53">
        <f t="shared" ca="1" si="1767"/>
        <v>500000</v>
      </c>
      <c r="CD1078" s="53">
        <f t="shared" ref="CD1078:DL1078" ca="1" si="1768">-CD1071</f>
        <v>500000</v>
      </c>
      <c r="CE1078" s="53">
        <f t="shared" ca="1" si="1768"/>
        <v>500000</v>
      </c>
      <c r="CF1078" s="53">
        <f t="shared" ca="1" si="1768"/>
        <v>500000</v>
      </c>
      <c r="CG1078" s="53">
        <f t="shared" ca="1" si="1768"/>
        <v>500000</v>
      </c>
      <c r="CH1078" s="53">
        <f t="shared" ca="1" si="1768"/>
        <v>500000</v>
      </c>
      <c r="CI1078" s="53">
        <f t="shared" ca="1" si="1768"/>
        <v>500000</v>
      </c>
      <c r="CJ1078" s="53">
        <f t="shared" ca="1" si="1768"/>
        <v>500000</v>
      </c>
      <c r="CK1078" s="53">
        <f t="shared" ca="1" si="1768"/>
        <v>500000</v>
      </c>
      <c r="CL1078" s="53">
        <f t="shared" ca="1" si="1768"/>
        <v>500000</v>
      </c>
      <c r="CM1078" s="53">
        <f t="shared" si="1768"/>
        <v>0</v>
      </c>
      <c r="CN1078" s="53">
        <f t="shared" si="1768"/>
        <v>0</v>
      </c>
      <c r="CO1078" s="53">
        <f t="shared" ca="1" si="1768"/>
        <v>500000</v>
      </c>
      <c r="CP1078" s="53" t="e">
        <f t="shared" ca="1" si="1768"/>
        <v>#REF!</v>
      </c>
      <c r="CQ1078" s="53" t="e">
        <f t="shared" ca="1" si="1768"/>
        <v>#REF!</v>
      </c>
      <c r="CR1078" s="53">
        <f t="shared" ca="1" si="1768"/>
        <v>0</v>
      </c>
      <c r="CS1078" s="53">
        <f t="shared" ca="1" si="1768"/>
        <v>0</v>
      </c>
      <c r="CT1078" s="53">
        <f t="shared" ca="1" si="1768"/>
        <v>0</v>
      </c>
      <c r="CU1078" s="53">
        <f t="shared" ca="1" si="1768"/>
        <v>0</v>
      </c>
      <c r="CV1078" s="53">
        <f t="shared" ca="1" si="1768"/>
        <v>0</v>
      </c>
      <c r="CW1078" s="53">
        <f t="shared" ca="1" si="1768"/>
        <v>0</v>
      </c>
      <c r="CX1078" s="53">
        <f t="shared" ca="1" si="1768"/>
        <v>0</v>
      </c>
      <c r="CY1078" s="53">
        <f t="shared" ca="1" si="1768"/>
        <v>0</v>
      </c>
      <c r="CZ1078" s="53">
        <f t="shared" ca="1" si="1768"/>
        <v>0</v>
      </c>
      <c r="DA1078" s="53">
        <f t="shared" ca="1" si="1768"/>
        <v>0</v>
      </c>
      <c r="DB1078" s="53">
        <f t="shared" ca="1" si="1768"/>
        <v>0</v>
      </c>
      <c r="DC1078" s="53">
        <f t="shared" ca="1" si="1768"/>
        <v>0</v>
      </c>
      <c r="DD1078" s="53">
        <f t="shared" ca="1" si="1768"/>
        <v>0</v>
      </c>
      <c r="DE1078" s="53">
        <f t="shared" ca="1" si="1768"/>
        <v>0</v>
      </c>
      <c r="DF1078" s="53">
        <f t="shared" ca="1" si="1768"/>
        <v>0</v>
      </c>
      <c r="DG1078" s="53">
        <f t="shared" ca="1" si="1768"/>
        <v>0</v>
      </c>
      <c r="DH1078" s="53">
        <f t="shared" ca="1" si="1768"/>
        <v>0</v>
      </c>
      <c r="DI1078" s="53">
        <f t="shared" ca="1" si="1768"/>
        <v>0</v>
      </c>
      <c r="DJ1078" s="53">
        <f t="shared" ca="1" si="1768"/>
        <v>0</v>
      </c>
      <c r="DK1078" s="53">
        <f t="shared" ca="1" si="1768"/>
        <v>0</v>
      </c>
      <c r="DL1078" s="53">
        <f t="shared" ca="1" si="1768"/>
        <v>0</v>
      </c>
    </row>
    <row r="1079" spans="1:116" x14ac:dyDescent="0.4">
      <c r="A1079" s="98"/>
      <c r="B1079" t="str">
        <f t="shared" si="1566"/>
        <v>1079 LTERMY-S</v>
      </c>
      <c r="D1079" t="s">
        <v>869</v>
      </c>
      <c r="E1079" t="str">
        <f t="shared" si="1565"/>
        <v>1079 LTERMY-S</v>
      </c>
      <c r="G1079" s="158"/>
      <c r="J1079" s="93"/>
      <c r="K1079" s="28"/>
      <c r="L1079" s="28"/>
      <c r="M1079" s="28"/>
      <c r="N1079" s="28"/>
      <c r="O1079" s="28"/>
      <c r="P1079" s="28"/>
      <c r="R1079" s="27"/>
      <c r="S1079" s="93"/>
      <c r="T1079" s="93"/>
      <c r="U1079" s="93"/>
      <c r="V1079" s="93"/>
      <c r="W1079" s="93"/>
      <c r="X1079" s="93"/>
      <c r="Y1079" s="93"/>
      <c r="Z1079" s="93"/>
      <c r="AA1079" s="93"/>
      <c r="AB1079" s="93"/>
      <c r="AC1079" s="93"/>
      <c r="AD1079" s="93"/>
      <c r="AE1079" s="93"/>
      <c r="AF1079" s="93"/>
      <c r="AG1079" s="93"/>
      <c r="AH1079" s="93"/>
      <c r="AI1079" s="93"/>
      <c r="AJ1079" s="93"/>
      <c r="AK1079" s="93"/>
      <c r="AL1079" s="93"/>
      <c r="AM1079" s="93"/>
      <c r="AN1079" s="93"/>
      <c r="AO1079" s="93"/>
      <c r="AP1079" s="93"/>
      <c r="AQ1079" s="93"/>
      <c r="AR1079" s="93"/>
      <c r="AS1079" s="93"/>
      <c r="AT1079" s="93"/>
      <c r="AU1079" s="93"/>
      <c r="AV1079" s="93"/>
      <c r="AW1079" s="93"/>
      <c r="AX1079" s="93"/>
      <c r="AY1079" s="93"/>
      <c r="AZ1079" s="93"/>
      <c r="BA1079" s="93"/>
      <c r="BB1079" s="93"/>
      <c r="BC1079" s="93"/>
      <c r="BD1079" s="93"/>
      <c r="BE1079" s="93"/>
      <c r="BF1079" s="93"/>
      <c r="BG1079" s="93"/>
      <c r="BH1079" s="93"/>
      <c r="BI1079" s="93"/>
      <c r="BJ1079" s="93"/>
      <c r="BK1079" s="93"/>
      <c r="BL1079" s="93"/>
      <c r="BM1079" s="93"/>
      <c r="BN1079" s="93"/>
      <c r="BO1079" s="93"/>
      <c r="BP1079" s="93"/>
      <c r="BQ1079" s="93"/>
      <c r="BR1079" s="93"/>
      <c r="BS1079" s="93"/>
      <c r="BT1079" s="93"/>
      <c r="BU1079" s="93"/>
      <c r="BV1079" s="93"/>
      <c r="BW1079" s="93"/>
      <c r="BX1079" s="93"/>
      <c r="BY1079" s="93"/>
      <c r="BZ1079" s="93"/>
      <c r="CA1079" s="93"/>
      <c r="CB1079" s="93"/>
      <c r="CC1079" s="93"/>
      <c r="CD1079" s="93"/>
      <c r="CE1079" s="93"/>
      <c r="CF1079" s="93"/>
      <c r="CG1079" s="93"/>
      <c r="CH1079" s="93"/>
      <c r="CI1079" s="93"/>
      <c r="CJ1079" s="93"/>
      <c r="CK1079" s="93"/>
      <c r="CL1079" s="93"/>
      <c r="CN1079" s="93"/>
      <c r="CO1079" s="93"/>
      <c r="CP1079" s="93"/>
      <c r="CQ1079" s="93"/>
      <c r="CR1079" s="93"/>
      <c r="CS1079" s="93"/>
      <c r="CT1079" s="93"/>
      <c r="CU1079" s="93"/>
      <c r="CV1079" s="93"/>
      <c r="CW1079" s="93"/>
      <c r="CX1079" s="93"/>
      <c r="CY1079" s="93"/>
      <c r="CZ1079" s="93"/>
      <c r="DA1079" s="93"/>
      <c r="DB1079" s="93"/>
      <c r="DC1079" s="93"/>
      <c r="DD1079" s="93"/>
      <c r="DE1079" s="93"/>
      <c r="DF1079" s="93"/>
      <c r="DG1079" s="93"/>
      <c r="DH1079" s="93"/>
      <c r="DI1079" s="93"/>
      <c r="DJ1079" s="93"/>
      <c r="DK1079" s="93"/>
      <c r="DL1079" s="93"/>
    </row>
    <row r="1080" spans="1:116" x14ac:dyDescent="0.4">
      <c r="B1080" t="s">
        <v>332</v>
      </c>
      <c r="D1080" t="s">
        <v>869</v>
      </c>
      <c r="E1080" s="8" t="str">
        <f t="shared" si="1565"/>
        <v>1080 LTERMY-S</v>
      </c>
      <c r="G1080" s="136" t="str">
        <f>G1052</f>
        <v>(Primary label)</v>
      </c>
      <c r="H1080" s="27"/>
      <c r="I1080" s="78"/>
      <c r="J1080" s="78"/>
      <c r="K1080" s="33"/>
      <c r="L1080" s="33"/>
      <c r="M1080" s="33"/>
      <c r="N1080" s="33"/>
      <c r="O1080" s="33"/>
      <c r="P1080" s="33"/>
      <c r="R1080" s="33"/>
      <c r="S1080" s="77"/>
      <c r="T1080" s="77"/>
      <c r="U1080" s="77"/>
      <c r="V1080" s="77"/>
      <c r="W1080" s="77"/>
      <c r="X1080" s="77"/>
      <c r="Y1080" s="77"/>
      <c r="Z1080" s="77"/>
      <c r="AA1080" s="77"/>
      <c r="AB1080" s="77"/>
      <c r="AC1080" s="77"/>
      <c r="AD1080" s="77"/>
      <c r="AE1080" s="77"/>
      <c r="AF1080" s="77"/>
      <c r="AG1080" s="77"/>
      <c r="AH1080" s="77"/>
      <c r="AI1080" s="77"/>
      <c r="AJ1080" s="77"/>
      <c r="AK1080" s="77"/>
      <c r="AL1080" s="77"/>
      <c r="AM1080" s="77"/>
      <c r="AN1080" s="77"/>
      <c r="AO1080" s="77"/>
      <c r="AP1080" s="77"/>
      <c r="AQ1080" s="77"/>
      <c r="AR1080" s="77"/>
      <c r="AS1080" s="77"/>
      <c r="AT1080" s="77"/>
      <c r="AU1080" s="77"/>
      <c r="AV1080" s="77"/>
      <c r="AW1080" s="77"/>
      <c r="AX1080" s="77"/>
      <c r="AY1080" s="77"/>
      <c r="AZ1080" s="77"/>
      <c r="BA1080" s="77"/>
      <c r="BB1080" s="77"/>
      <c r="BC1080" s="77"/>
      <c r="BD1080" s="77"/>
      <c r="BE1080" s="77"/>
      <c r="BF1080" s="77"/>
      <c r="BG1080" s="77"/>
      <c r="BH1080" s="77"/>
      <c r="BI1080" s="77"/>
      <c r="BJ1080" s="77"/>
      <c r="BK1080" s="77"/>
      <c r="BL1080" s="77"/>
      <c r="BM1080" s="77"/>
      <c r="BN1080" s="77"/>
      <c r="BO1080" s="77"/>
      <c r="BP1080" s="77"/>
      <c r="BQ1080" s="77"/>
      <c r="BR1080" s="77"/>
      <c r="BS1080" s="77"/>
      <c r="BT1080" s="77"/>
      <c r="BU1080" s="77"/>
      <c r="BV1080" s="77"/>
      <c r="BW1080" s="77"/>
      <c r="BX1080" s="77"/>
      <c r="BY1080" s="77"/>
      <c r="BZ1080" s="77"/>
      <c r="CA1080" s="77"/>
      <c r="CB1080" s="77"/>
      <c r="CC1080" s="77"/>
      <c r="CD1080" s="77"/>
      <c r="CE1080" s="77"/>
      <c r="CF1080" s="77"/>
      <c r="CG1080" s="77"/>
      <c r="CH1080" s="77"/>
      <c r="CI1080" s="77"/>
      <c r="CJ1080" s="77"/>
      <c r="CK1080" s="77"/>
      <c r="CL1080" s="77"/>
      <c r="CN1080" s="78"/>
      <c r="CO1080" s="77"/>
      <c r="CP1080" s="77"/>
      <c r="CQ1080" s="77"/>
      <c r="CR1080" s="77"/>
      <c r="CS1080" s="77"/>
      <c r="CT1080" s="77"/>
      <c r="CU1080" s="77"/>
      <c r="CV1080" s="77"/>
      <c r="CW1080" s="77"/>
      <c r="CX1080" s="77"/>
      <c r="CY1080" s="77"/>
      <c r="CZ1080" s="77"/>
      <c r="DA1080" s="77"/>
      <c r="DB1080" s="77"/>
      <c r="DC1080" s="77"/>
      <c r="DD1080" s="77"/>
      <c r="DE1080" s="77"/>
      <c r="DF1080" s="77"/>
      <c r="DG1080" s="77"/>
      <c r="DH1080" s="77"/>
      <c r="DI1080" s="77"/>
      <c r="DJ1080" s="77"/>
      <c r="DK1080" s="77"/>
      <c r="DL1080" s="77"/>
    </row>
    <row r="1081" spans="1:116" x14ac:dyDescent="0.4">
      <c r="B1081" t="s">
        <v>332</v>
      </c>
      <c r="D1081" t="s">
        <v>869</v>
      </c>
      <c r="E1081" s="8" t="str">
        <f t="shared" si="1565"/>
        <v>1081 LTERMY-S</v>
      </c>
      <c r="G1081" s="136" t="str">
        <f>G1053</f>
        <v>primary unit</v>
      </c>
      <c r="H1081" s="27"/>
      <c r="I1081" s="78"/>
      <c r="J1081" s="78"/>
      <c r="K1081" s="33"/>
      <c r="L1081" s="33"/>
      <c r="M1081" s="33"/>
      <c r="N1081" s="33"/>
      <c r="O1081" s="33"/>
      <c r="P1081" s="33"/>
      <c r="R1081" s="33"/>
      <c r="S1081" s="77"/>
      <c r="T1081" s="77"/>
      <c r="U1081" s="77"/>
      <c r="V1081" s="77"/>
      <c r="W1081" s="77"/>
      <c r="X1081" s="77"/>
      <c r="Y1081" s="77"/>
      <c r="Z1081" s="77"/>
      <c r="AA1081" s="77"/>
      <c r="AB1081" s="77"/>
      <c r="AC1081" s="77"/>
      <c r="AD1081" s="77"/>
      <c r="AE1081" s="77"/>
      <c r="AF1081" s="77"/>
      <c r="AG1081" s="77"/>
      <c r="AH1081" s="77"/>
      <c r="AI1081" s="77"/>
      <c r="AJ1081" s="77"/>
      <c r="AK1081" s="77"/>
      <c r="AL1081" s="77"/>
      <c r="AM1081" s="77"/>
      <c r="AN1081" s="77"/>
      <c r="AO1081" s="77"/>
      <c r="AP1081" s="77"/>
      <c r="AQ1081" s="77"/>
      <c r="AR1081" s="77"/>
      <c r="AS1081" s="77"/>
      <c r="AT1081" s="77"/>
      <c r="AU1081" s="77"/>
      <c r="AV1081" s="77"/>
      <c r="AW1081" s="77"/>
      <c r="AX1081" s="77"/>
      <c r="AY1081" s="77"/>
      <c r="AZ1081" s="77"/>
      <c r="BA1081" s="77"/>
      <c r="BB1081" s="77"/>
      <c r="BC1081" s="77"/>
      <c r="BD1081" s="77"/>
      <c r="BE1081" s="77"/>
      <c r="BF1081" s="77"/>
      <c r="BG1081" s="77"/>
      <c r="BH1081" s="77"/>
      <c r="BI1081" s="77"/>
      <c r="BJ1081" s="77"/>
      <c r="BK1081" s="77"/>
      <c r="BL1081" s="77"/>
      <c r="BM1081" s="77"/>
      <c r="BN1081" s="77"/>
      <c r="BO1081" s="77"/>
      <c r="BP1081" s="77"/>
      <c r="BQ1081" s="77"/>
      <c r="BR1081" s="77"/>
      <c r="BS1081" s="77"/>
      <c r="BT1081" s="77"/>
      <c r="BU1081" s="77"/>
      <c r="BV1081" s="77"/>
      <c r="BW1081" s="77"/>
      <c r="BX1081" s="77"/>
      <c r="BY1081" s="77"/>
      <c r="BZ1081" s="77"/>
      <c r="CA1081" s="77"/>
      <c r="CB1081" s="77"/>
      <c r="CC1081" s="77"/>
      <c r="CD1081" s="77"/>
      <c r="CE1081" s="77"/>
      <c r="CF1081" s="77"/>
      <c r="CG1081" s="77"/>
      <c r="CH1081" s="77"/>
      <c r="CI1081" s="77"/>
      <c r="CJ1081" s="77"/>
      <c r="CK1081" s="77"/>
      <c r="CL1081" s="77"/>
      <c r="CN1081" s="78"/>
      <c r="CO1081" s="77"/>
      <c r="CP1081" s="77"/>
      <c r="CQ1081" s="77"/>
      <c r="CR1081" s="77"/>
      <c r="CS1081" s="77"/>
      <c r="CT1081" s="77"/>
      <c r="CU1081" s="77"/>
      <c r="CV1081" s="77"/>
      <c r="CW1081" s="77"/>
      <c r="CX1081" s="77"/>
      <c r="CY1081" s="77"/>
      <c r="CZ1081" s="77"/>
      <c r="DA1081" s="77"/>
      <c r="DB1081" s="77"/>
      <c r="DC1081" s="77"/>
      <c r="DD1081" s="77"/>
      <c r="DE1081" s="77"/>
      <c r="DF1081" s="77"/>
      <c r="DG1081" s="77"/>
      <c r="DH1081" s="77"/>
      <c r="DI1081" s="77"/>
      <c r="DJ1081" s="77"/>
      <c r="DK1081" s="77"/>
      <c r="DL1081" s="77"/>
    </row>
    <row r="1082" spans="1:116" x14ac:dyDescent="0.4">
      <c r="B1082" t="s">
        <v>332</v>
      </c>
      <c r="D1082" t="s">
        <v>869</v>
      </c>
      <c r="E1082" s="8" t="str">
        <f t="shared" si="1565"/>
        <v>1082 LTERMY-S</v>
      </c>
      <c r="G1082" s="136" t="str">
        <f>G1054</f>
        <v>Primary revenue driver</v>
      </c>
      <c r="K1082" s="53"/>
      <c r="L1082" s="53"/>
      <c r="M1082" s="53"/>
      <c r="N1082" s="53"/>
      <c r="O1082" s="53"/>
      <c r="P1082" s="53"/>
      <c r="R1082" s="24"/>
      <c r="S1082" s="179">
        <f t="shared" ref="S1082:AX1082" si="1769">S1053</f>
        <v>0</v>
      </c>
      <c r="T1082" s="179">
        <f t="shared" si="1769"/>
        <v>0</v>
      </c>
      <c r="U1082" s="179">
        <f t="shared" si="1769"/>
        <v>0</v>
      </c>
      <c r="V1082" s="179">
        <f t="shared" si="1769"/>
        <v>0</v>
      </c>
      <c r="W1082" s="179">
        <f t="shared" si="1769"/>
        <v>0</v>
      </c>
      <c r="X1082" s="179">
        <f t="shared" si="1769"/>
        <v>0</v>
      </c>
      <c r="Y1082" s="179">
        <f t="shared" si="1769"/>
        <v>0</v>
      </c>
      <c r="Z1082" s="179">
        <f t="shared" si="1769"/>
        <v>0</v>
      </c>
      <c r="AA1082" s="179">
        <f t="shared" si="1769"/>
        <v>0</v>
      </c>
      <c r="AB1082" s="179">
        <f t="shared" si="1769"/>
        <v>0</v>
      </c>
      <c r="AC1082" s="179">
        <f t="shared" si="1769"/>
        <v>0</v>
      </c>
      <c r="AD1082" s="179">
        <f t="shared" si="1769"/>
        <v>0</v>
      </c>
      <c r="AE1082" s="179">
        <f t="shared" si="1769"/>
        <v>0</v>
      </c>
      <c r="AF1082" s="179">
        <f t="shared" si="1769"/>
        <v>0</v>
      </c>
      <c r="AG1082" s="179">
        <f t="shared" si="1769"/>
        <v>0</v>
      </c>
      <c r="AH1082" s="179">
        <f t="shared" si="1769"/>
        <v>0</v>
      </c>
      <c r="AI1082" s="179">
        <f t="shared" si="1769"/>
        <v>0</v>
      </c>
      <c r="AJ1082" s="179">
        <f t="shared" si="1769"/>
        <v>0</v>
      </c>
      <c r="AK1082" s="179">
        <f t="shared" si="1769"/>
        <v>0</v>
      </c>
      <c r="AL1082" s="179">
        <f t="shared" si="1769"/>
        <v>0</v>
      </c>
      <c r="AM1082" s="179">
        <f t="shared" si="1769"/>
        <v>0</v>
      </c>
      <c r="AN1082" s="179">
        <f t="shared" si="1769"/>
        <v>0</v>
      </c>
      <c r="AO1082" s="179">
        <f t="shared" si="1769"/>
        <v>0</v>
      </c>
      <c r="AP1082" s="179">
        <f t="shared" si="1769"/>
        <v>0</v>
      </c>
      <c r="AQ1082" s="179">
        <f t="shared" si="1769"/>
        <v>0</v>
      </c>
      <c r="AR1082" s="179">
        <f t="shared" si="1769"/>
        <v>0</v>
      </c>
      <c r="AS1082" s="179">
        <f t="shared" si="1769"/>
        <v>0</v>
      </c>
      <c r="AT1082" s="179">
        <f t="shared" si="1769"/>
        <v>0</v>
      </c>
      <c r="AU1082" s="179">
        <f t="shared" si="1769"/>
        <v>0</v>
      </c>
      <c r="AV1082" s="179">
        <f t="shared" si="1769"/>
        <v>0</v>
      </c>
      <c r="AW1082" s="179">
        <f t="shared" si="1769"/>
        <v>0</v>
      </c>
      <c r="AX1082" s="179">
        <f t="shared" si="1769"/>
        <v>0</v>
      </c>
      <c r="AY1082" s="179">
        <f t="shared" ref="AY1082:CD1082" si="1770">AY1053</f>
        <v>0</v>
      </c>
      <c r="AZ1082" s="179">
        <f t="shared" si="1770"/>
        <v>0</v>
      </c>
      <c r="BA1082" s="179">
        <f t="shared" si="1770"/>
        <v>0</v>
      </c>
      <c r="BB1082" s="179">
        <f t="shared" si="1770"/>
        <v>0</v>
      </c>
      <c r="BC1082" s="179">
        <f t="shared" si="1770"/>
        <v>0</v>
      </c>
      <c r="BD1082" s="179">
        <f t="shared" si="1770"/>
        <v>0</v>
      </c>
      <c r="BE1082" s="179">
        <f t="shared" si="1770"/>
        <v>0</v>
      </c>
      <c r="BF1082" s="179">
        <f t="shared" si="1770"/>
        <v>0</v>
      </c>
      <c r="BG1082" s="179">
        <f t="shared" si="1770"/>
        <v>0</v>
      </c>
      <c r="BH1082" s="179">
        <f t="shared" si="1770"/>
        <v>0</v>
      </c>
      <c r="BI1082" s="179">
        <f t="shared" si="1770"/>
        <v>0</v>
      </c>
      <c r="BJ1082" s="179">
        <f t="shared" si="1770"/>
        <v>0</v>
      </c>
      <c r="BK1082" s="179">
        <f t="shared" si="1770"/>
        <v>0</v>
      </c>
      <c r="BL1082" s="179">
        <f t="shared" si="1770"/>
        <v>0</v>
      </c>
      <c r="BM1082" s="179">
        <f t="shared" si="1770"/>
        <v>0</v>
      </c>
      <c r="BN1082" s="179">
        <f t="shared" si="1770"/>
        <v>0</v>
      </c>
      <c r="BO1082" s="179">
        <f t="shared" si="1770"/>
        <v>0</v>
      </c>
      <c r="BP1082" s="179">
        <f t="shared" si="1770"/>
        <v>0</v>
      </c>
      <c r="BQ1082" s="179">
        <f t="shared" si="1770"/>
        <v>0</v>
      </c>
      <c r="BR1082" s="179">
        <f t="shared" si="1770"/>
        <v>0</v>
      </c>
      <c r="BS1082" s="179">
        <f t="shared" si="1770"/>
        <v>0</v>
      </c>
      <c r="BT1082" s="179">
        <f t="shared" si="1770"/>
        <v>0</v>
      </c>
      <c r="BU1082" s="179">
        <f t="shared" si="1770"/>
        <v>0</v>
      </c>
      <c r="BV1082" s="179">
        <f t="shared" si="1770"/>
        <v>0</v>
      </c>
      <c r="BW1082" s="179">
        <f t="shared" si="1770"/>
        <v>0</v>
      </c>
      <c r="BX1082" s="179">
        <f t="shared" si="1770"/>
        <v>0</v>
      </c>
      <c r="BY1082" s="179">
        <f t="shared" si="1770"/>
        <v>0</v>
      </c>
      <c r="BZ1082" s="179">
        <f t="shared" si="1770"/>
        <v>0</v>
      </c>
      <c r="CA1082" s="179">
        <f t="shared" si="1770"/>
        <v>0</v>
      </c>
      <c r="CB1082" s="179">
        <f t="shared" si="1770"/>
        <v>0</v>
      </c>
      <c r="CC1082" s="179">
        <f t="shared" si="1770"/>
        <v>0</v>
      </c>
      <c r="CD1082" s="179">
        <f t="shared" si="1770"/>
        <v>0</v>
      </c>
      <c r="CE1082" s="179">
        <f t="shared" ref="CE1082:CL1082" si="1771">CE1053</f>
        <v>0</v>
      </c>
      <c r="CF1082" s="179">
        <f t="shared" si="1771"/>
        <v>0</v>
      </c>
      <c r="CG1082" s="179">
        <f t="shared" si="1771"/>
        <v>0</v>
      </c>
      <c r="CH1082" s="179">
        <f t="shared" si="1771"/>
        <v>0</v>
      </c>
      <c r="CI1082" s="179">
        <f t="shared" si="1771"/>
        <v>0</v>
      </c>
      <c r="CJ1082" s="179">
        <f t="shared" si="1771"/>
        <v>0</v>
      </c>
      <c r="CK1082" s="179">
        <f t="shared" si="1771"/>
        <v>0</v>
      </c>
      <c r="CL1082" s="179">
        <f t="shared" si="1771"/>
        <v>0</v>
      </c>
      <c r="CO1082" s="179">
        <f t="shared" ref="CO1082:DL1082" si="1772">CO1053</f>
        <v>0</v>
      </c>
      <c r="CP1082" s="179">
        <f t="shared" si="1772"/>
        <v>0</v>
      </c>
      <c r="CQ1082" s="179">
        <f t="shared" si="1772"/>
        <v>0</v>
      </c>
      <c r="CR1082" s="179">
        <f t="shared" si="1772"/>
        <v>0</v>
      </c>
      <c r="CS1082" s="179">
        <f t="shared" si="1772"/>
        <v>0</v>
      </c>
      <c r="CT1082" s="179">
        <f t="shared" si="1772"/>
        <v>0</v>
      </c>
      <c r="CU1082" s="179">
        <f t="shared" si="1772"/>
        <v>0</v>
      </c>
      <c r="CV1082" s="179">
        <f t="shared" si="1772"/>
        <v>0</v>
      </c>
      <c r="CW1082" s="179">
        <f t="shared" si="1772"/>
        <v>0</v>
      </c>
      <c r="CX1082" s="179">
        <f t="shared" si="1772"/>
        <v>0</v>
      </c>
      <c r="CY1082" s="179">
        <f t="shared" si="1772"/>
        <v>0</v>
      </c>
      <c r="CZ1082" s="179">
        <f t="shared" si="1772"/>
        <v>0</v>
      </c>
      <c r="DA1082" s="179">
        <f t="shared" si="1772"/>
        <v>0</v>
      </c>
      <c r="DB1082" s="179">
        <f t="shared" si="1772"/>
        <v>0</v>
      </c>
      <c r="DC1082" s="179">
        <f t="shared" si="1772"/>
        <v>0</v>
      </c>
      <c r="DD1082" s="179">
        <f t="shared" si="1772"/>
        <v>0</v>
      </c>
      <c r="DE1082" s="179">
        <f t="shared" si="1772"/>
        <v>0</v>
      </c>
      <c r="DF1082" s="179">
        <f t="shared" si="1772"/>
        <v>0</v>
      </c>
      <c r="DG1082" s="179">
        <f t="shared" si="1772"/>
        <v>0</v>
      </c>
      <c r="DH1082" s="179">
        <f t="shared" si="1772"/>
        <v>0</v>
      </c>
      <c r="DI1082" s="179">
        <f t="shared" si="1772"/>
        <v>0</v>
      </c>
      <c r="DJ1082" s="179">
        <f t="shared" si="1772"/>
        <v>0</v>
      </c>
      <c r="DK1082" s="179">
        <f t="shared" si="1772"/>
        <v>0</v>
      </c>
      <c r="DL1082" s="179">
        <f t="shared" si="1772"/>
        <v>0</v>
      </c>
    </row>
    <row r="1083" spans="1:116" x14ac:dyDescent="0.4">
      <c r="B1083" t="s">
        <v>332</v>
      </c>
      <c r="D1083" t="s">
        <v>869</v>
      </c>
      <c r="E1083" s="8" t="str">
        <f t="shared" si="1565"/>
        <v>1083 LTERMY-S</v>
      </c>
      <c r="G1083" s="136" t="str">
        <f>G1055</f>
        <v>Primary volume driver</v>
      </c>
      <c r="H1083" s="12"/>
      <c r="I1083" s="60"/>
      <c r="J1083" s="60"/>
      <c r="K1083" s="15"/>
      <c r="L1083" s="15"/>
      <c r="M1083" s="15"/>
      <c r="N1083" s="15"/>
      <c r="O1083" s="15"/>
      <c r="P1083" s="15"/>
      <c r="R1083" s="15"/>
      <c r="S1083" s="179" t="str">
        <f t="shared" ref="S1083:AX1083" si="1773">S1054</f>
        <v>S$16</v>
      </c>
      <c r="T1083" s="179" t="str">
        <f t="shared" si="1773"/>
        <v>T$16</v>
      </c>
      <c r="U1083" s="179" t="str">
        <f t="shared" si="1773"/>
        <v>U$16</v>
      </c>
      <c r="V1083" s="179" t="str">
        <f t="shared" si="1773"/>
        <v>V$16</v>
      </c>
      <c r="W1083" s="179" t="str">
        <f t="shared" si="1773"/>
        <v>W$16</v>
      </c>
      <c r="X1083" s="179" t="str">
        <f t="shared" si="1773"/>
        <v>X$16</v>
      </c>
      <c r="Y1083" s="179" t="str">
        <f t="shared" si="1773"/>
        <v>Y$16</v>
      </c>
      <c r="Z1083" s="179" t="str">
        <f t="shared" si="1773"/>
        <v>Z$16</v>
      </c>
      <c r="AA1083" s="179" t="str">
        <f t="shared" si="1773"/>
        <v>AA$16</v>
      </c>
      <c r="AB1083" s="179" t="str">
        <f t="shared" si="1773"/>
        <v>AB$16</v>
      </c>
      <c r="AC1083" s="179" t="str">
        <f t="shared" si="1773"/>
        <v>AC$16</v>
      </c>
      <c r="AD1083" s="179" t="str">
        <f t="shared" si="1773"/>
        <v>AD$16</v>
      </c>
      <c r="AE1083" s="179" t="str">
        <f t="shared" si="1773"/>
        <v>AE$16</v>
      </c>
      <c r="AF1083" s="179" t="str">
        <f t="shared" si="1773"/>
        <v>AF$16</v>
      </c>
      <c r="AG1083" s="179" t="str">
        <f t="shared" si="1773"/>
        <v>AG$16</v>
      </c>
      <c r="AH1083" s="179" t="str">
        <f t="shared" si="1773"/>
        <v>AH$16</v>
      </c>
      <c r="AI1083" s="179" t="str">
        <f t="shared" si="1773"/>
        <v>AI$16</v>
      </c>
      <c r="AJ1083" s="179" t="str">
        <f t="shared" si="1773"/>
        <v>AJ$16</v>
      </c>
      <c r="AK1083" s="179" t="str">
        <f t="shared" si="1773"/>
        <v>AK$16</v>
      </c>
      <c r="AL1083" s="179" t="str">
        <f t="shared" si="1773"/>
        <v>AL$16</v>
      </c>
      <c r="AM1083" s="179" t="str">
        <f t="shared" si="1773"/>
        <v>AM$16</v>
      </c>
      <c r="AN1083" s="179" t="str">
        <f t="shared" si="1773"/>
        <v>AN$16</v>
      </c>
      <c r="AO1083" s="179" t="str">
        <f t="shared" si="1773"/>
        <v>AO$16</v>
      </c>
      <c r="AP1083" s="179" t="str">
        <f t="shared" si="1773"/>
        <v>AP$16</v>
      </c>
      <c r="AQ1083" s="179" t="str">
        <f t="shared" si="1773"/>
        <v>AQ$16</v>
      </c>
      <c r="AR1083" s="179" t="str">
        <f t="shared" si="1773"/>
        <v>AR$16</v>
      </c>
      <c r="AS1083" s="179" t="str">
        <f t="shared" si="1773"/>
        <v>AS$16</v>
      </c>
      <c r="AT1083" s="179" t="str">
        <f t="shared" si="1773"/>
        <v>AT$16</v>
      </c>
      <c r="AU1083" s="179" t="str">
        <f t="shared" si="1773"/>
        <v>AU$16</v>
      </c>
      <c r="AV1083" s="179" t="str">
        <f t="shared" si="1773"/>
        <v>AV$16</v>
      </c>
      <c r="AW1083" s="179" t="str">
        <f t="shared" si="1773"/>
        <v>AW$16</v>
      </c>
      <c r="AX1083" s="179" t="str">
        <f t="shared" si="1773"/>
        <v>AX$16</v>
      </c>
      <c r="AY1083" s="179" t="str">
        <f t="shared" ref="AY1083:CD1083" si="1774">AY1054</f>
        <v>AY$16</v>
      </c>
      <c r="AZ1083" s="179" t="str">
        <f t="shared" si="1774"/>
        <v>AZ$16</v>
      </c>
      <c r="BA1083" s="179" t="str">
        <f t="shared" si="1774"/>
        <v>BA$16</v>
      </c>
      <c r="BB1083" s="179" t="str">
        <f t="shared" si="1774"/>
        <v>BB$16</v>
      </c>
      <c r="BC1083" s="179" t="str">
        <f t="shared" si="1774"/>
        <v>BC$16</v>
      </c>
      <c r="BD1083" s="179" t="str">
        <f t="shared" si="1774"/>
        <v>BD$16</v>
      </c>
      <c r="BE1083" s="179" t="str">
        <f t="shared" si="1774"/>
        <v>BE$16</v>
      </c>
      <c r="BF1083" s="179" t="str">
        <f t="shared" si="1774"/>
        <v>BF$16</v>
      </c>
      <c r="BG1083" s="179" t="str">
        <f t="shared" si="1774"/>
        <v>BG$16</v>
      </c>
      <c r="BH1083" s="179" t="str">
        <f t="shared" si="1774"/>
        <v>BH$16</v>
      </c>
      <c r="BI1083" s="179" t="str">
        <f t="shared" si="1774"/>
        <v>BI$16</v>
      </c>
      <c r="BJ1083" s="179" t="str">
        <f t="shared" si="1774"/>
        <v>BJ$16</v>
      </c>
      <c r="BK1083" s="179" t="str">
        <f t="shared" si="1774"/>
        <v>BK$16</v>
      </c>
      <c r="BL1083" s="179" t="str">
        <f t="shared" si="1774"/>
        <v>BL$16</v>
      </c>
      <c r="BM1083" s="179" t="str">
        <f t="shared" si="1774"/>
        <v>BM$16</v>
      </c>
      <c r="BN1083" s="179" t="str">
        <f t="shared" si="1774"/>
        <v>BN$16</v>
      </c>
      <c r="BO1083" s="179" t="str">
        <f t="shared" si="1774"/>
        <v>BO$16</v>
      </c>
      <c r="BP1083" s="179" t="str">
        <f t="shared" si="1774"/>
        <v>BP$16</v>
      </c>
      <c r="BQ1083" s="179" t="str">
        <f t="shared" si="1774"/>
        <v>BQ$16</v>
      </c>
      <c r="BR1083" s="179" t="str">
        <f t="shared" si="1774"/>
        <v>BR$16</v>
      </c>
      <c r="BS1083" s="179" t="str">
        <f t="shared" si="1774"/>
        <v>BS$16</v>
      </c>
      <c r="BT1083" s="179" t="str">
        <f t="shared" si="1774"/>
        <v>BT$16</v>
      </c>
      <c r="BU1083" s="179" t="str">
        <f t="shared" si="1774"/>
        <v>BU$16</v>
      </c>
      <c r="BV1083" s="179" t="str">
        <f t="shared" si="1774"/>
        <v>BV$16</v>
      </c>
      <c r="BW1083" s="179" t="str">
        <f t="shared" si="1774"/>
        <v>BW$16</v>
      </c>
      <c r="BX1083" s="179" t="str">
        <f t="shared" si="1774"/>
        <v>BX$16</v>
      </c>
      <c r="BY1083" s="179" t="str">
        <f t="shared" si="1774"/>
        <v>BY$16</v>
      </c>
      <c r="BZ1083" s="179" t="str">
        <f t="shared" si="1774"/>
        <v>BZ$16</v>
      </c>
      <c r="CA1083" s="179" t="str">
        <f t="shared" si="1774"/>
        <v>CA$16</v>
      </c>
      <c r="CB1083" s="179" t="str">
        <f t="shared" si="1774"/>
        <v>CB$16</v>
      </c>
      <c r="CC1083" s="179" t="str">
        <f t="shared" si="1774"/>
        <v>CC$16</v>
      </c>
      <c r="CD1083" s="179" t="str">
        <f t="shared" si="1774"/>
        <v>CD$16</v>
      </c>
      <c r="CE1083" s="179" t="str">
        <f t="shared" ref="CE1083:CL1083" si="1775">CE1054</f>
        <v>CE$16</v>
      </c>
      <c r="CF1083" s="179" t="str">
        <f t="shared" si="1775"/>
        <v>CF$16</v>
      </c>
      <c r="CG1083" s="179" t="str">
        <f t="shared" si="1775"/>
        <v>CG$16</v>
      </c>
      <c r="CH1083" s="179" t="str">
        <f t="shared" si="1775"/>
        <v>CH$16</v>
      </c>
      <c r="CI1083" s="179" t="str">
        <f t="shared" si="1775"/>
        <v>CI$16</v>
      </c>
      <c r="CJ1083" s="179" t="str">
        <f t="shared" si="1775"/>
        <v>CJ$16</v>
      </c>
      <c r="CK1083" s="179" t="str">
        <f t="shared" si="1775"/>
        <v>CK$16</v>
      </c>
      <c r="CL1083" s="179" t="str">
        <f t="shared" si="1775"/>
        <v>CL$16</v>
      </c>
      <c r="CN1083" s="60"/>
      <c r="CO1083" s="179" t="str">
        <f t="shared" ref="CO1083:DL1083" si="1776">CO1054</f>
        <v>CO$16</v>
      </c>
      <c r="CP1083" s="179" t="str">
        <f t="shared" si="1776"/>
        <v>CP$16</v>
      </c>
      <c r="CQ1083" s="179" t="str">
        <f t="shared" si="1776"/>
        <v>CQ$16</v>
      </c>
      <c r="CR1083" s="179" t="str">
        <f t="shared" si="1776"/>
        <v>CR$16</v>
      </c>
      <c r="CS1083" s="179" t="str">
        <f t="shared" si="1776"/>
        <v>CS$16</v>
      </c>
      <c r="CT1083" s="179" t="str">
        <f t="shared" si="1776"/>
        <v>CT$16</v>
      </c>
      <c r="CU1083" s="179" t="str">
        <f t="shared" si="1776"/>
        <v>CU$16</v>
      </c>
      <c r="CV1083" s="179" t="str">
        <f t="shared" si="1776"/>
        <v>CV$16</v>
      </c>
      <c r="CW1083" s="179" t="str">
        <f t="shared" si="1776"/>
        <v>CW$16</v>
      </c>
      <c r="CX1083" s="179" t="str">
        <f t="shared" si="1776"/>
        <v>CX$16</v>
      </c>
      <c r="CY1083" s="179" t="str">
        <f t="shared" si="1776"/>
        <v>CY$16</v>
      </c>
      <c r="CZ1083" s="179" t="str">
        <f t="shared" si="1776"/>
        <v>CZ$16</v>
      </c>
      <c r="DA1083" s="179" t="str">
        <f t="shared" si="1776"/>
        <v>DA$16</v>
      </c>
      <c r="DB1083" s="179" t="str">
        <f t="shared" si="1776"/>
        <v>DB$16</v>
      </c>
      <c r="DC1083" s="179" t="str">
        <f t="shared" si="1776"/>
        <v>DC$16</v>
      </c>
      <c r="DD1083" s="179" t="str">
        <f t="shared" si="1776"/>
        <v>DD$16</v>
      </c>
      <c r="DE1083" s="179" t="str">
        <f t="shared" si="1776"/>
        <v>DE$16</v>
      </c>
      <c r="DF1083" s="179" t="str">
        <f t="shared" si="1776"/>
        <v>DF$16</v>
      </c>
      <c r="DG1083" s="179" t="str">
        <f t="shared" si="1776"/>
        <v>DG$16</v>
      </c>
      <c r="DH1083" s="179" t="str">
        <f t="shared" si="1776"/>
        <v>DH$16</v>
      </c>
      <c r="DI1083" s="179" t="str">
        <f t="shared" si="1776"/>
        <v>DI$16</v>
      </c>
      <c r="DJ1083" s="179" t="str">
        <f t="shared" si="1776"/>
        <v>DJ$16</v>
      </c>
      <c r="DK1083" s="179" t="str">
        <f t="shared" si="1776"/>
        <v>DK$16</v>
      </c>
      <c r="DL1083" s="179" t="str">
        <f t="shared" si="1776"/>
        <v>DL$16</v>
      </c>
    </row>
    <row r="1084" spans="1:116" x14ac:dyDescent="0.4">
      <c r="B1084" t="s">
        <v>332</v>
      </c>
      <c r="D1084" t="s">
        <v>869</v>
      </c>
      <c r="E1084" s="8" t="str">
        <f t="shared" si="1565"/>
        <v>1084 LTERMY-S</v>
      </c>
      <c r="G1084" s="191" t="str">
        <f>G1060</f>
        <v>Rolling fixed term loan - multiple borrowings w/ annual control:</v>
      </c>
      <c r="H1084" s="12"/>
      <c r="I1084" s="60"/>
      <c r="J1084" s="60"/>
      <c r="K1084" s="15"/>
      <c r="L1084" s="15"/>
      <c r="M1084" s="15"/>
      <c r="N1084" s="15"/>
      <c r="O1084" s="15"/>
      <c r="P1084" s="15"/>
      <c r="R1084" s="15"/>
      <c r="S1084" s="179" t="str">
        <f t="shared" ref="S1084:AX1084" si="1777">S1055</f>
        <v>S$17</v>
      </c>
      <c r="T1084" s="179" t="str">
        <f t="shared" si="1777"/>
        <v>T$17</v>
      </c>
      <c r="U1084" s="179" t="str">
        <f t="shared" si="1777"/>
        <v>U$17</v>
      </c>
      <c r="V1084" s="179" t="str">
        <f t="shared" si="1777"/>
        <v>V$17</v>
      </c>
      <c r="W1084" s="179" t="str">
        <f t="shared" si="1777"/>
        <v>W$17</v>
      </c>
      <c r="X1084" s="179" t="str">
        <f t="shared" si="1777"/>
        <v>X$17</v>
      </c>
      <c r="Y1084" s="179" t="str">
        <f t="shared" si="1777"/>
        <v>Y$17</v>
      </c>
      <c r="Z1084" s="179" t="str">
        <f t="shared" si="1777"/>
        <v>Z$17</v>
      </c>
      <c r="AA1084" s="179" t="str">
        <f t="shared" si="1777"/>
        <v>AA$17</v>
      </c>
      <c r="AB1084" s="179" t="str">
        <f t="shared" si="1777"/>
        <v>AB$17</v>
      </c>
      <c r="AC1084" s="179" t="str">
        <f t="shared" si="1777"/>
        <v>AC$17</v>
      </c>
      <c r="AD1084" s="179" t="str">
        <f t="shared" si="1777"/>
        <v>AD$17</v>
      </c>
      <c r="AE1084" s="179" t="str">
        <f t="shared" si="1777"/>
        <v>AE$17</v>
      </c>
      <c r="AF1084" s="179" t="str">
        <f t="shared" si="1777"/>
        <v>AF$17</v>
      </c>
      <c r="AG1084" s="179" t="str">
        <f t="shared" si="1777"/>
        <v>AG$17</v>
      </c>
      <c r="AH1084" s="179" t="str">
        <f t="shared" si="1777"/>
        <v>AH$17</v>
      </c>
      <c r="AI1084" s="179" t="str">
        <f t="shared" si="1777"/>
        <v>AI$17</v>
      </c>
      <c r="AJ1084" s="179" t="str">
        <f t="shared" si="1777"/>
        <v>AJ$17</v>
      </c>
      <c r="AK1084" s="179" t="str">
        <f t="shared" si="1777"/>
        <v>AK$17</v>
      </c>
      <c r="AL1084" s="179" t="str">
        <f t="shared" si="1777"/>
        <v>AL$17</v>
      </c>
      <c r="AM1084" s="179" t="str">
        <f t="shared" si="1777"/>
        <v>AM$17</v>
      </c>
      <c r="AN1084" s="179" t="str">
        <f t="shared" si="1777"/>
        <v>AN$17</v>
      </c>
      <c r="AO1084" s="179" t="str">
        <f t="shared" si="1777"/>
        <v>AO$17</v>
      </c>
      <c r="AP1084" s="179" t="str">
        <f t="shared" si="1777"/>
        <v>AP$17</v>
      </c>
      <c r="AQ1084" s="179" t="str">
        <f t="shared" si="1777"/>
        <v>AQ$17</v>
      </c>
      <c r="AR1084" s="179" t="str">
        <f t="shared" si="1777"/>
        <v>AR$17</v>
      </c>
      <c r="AS1084" s="179" t="str">
        <f t="shared" si="1777"/>
        <v>AS$17</v>
      </c>
      <c r="AT1084" s="179" t="str">
        <f t="shared" si="1777"/>
        <v>AT$17</v>
      </c>
      <c r="AU1084" s="179" t="str">
        <f t="shared" si="1777"/>
        <v>AU$17</v>
      </c>
      <c r="AV1084" s="179" t="str">
        <f t="shared" si="1777"/>
        <v>AV$17</v>
      </c>
      <c r="AW1084" s="179" t="str">
        <f t="shared" si="1777"/>
        <v>AW$17</v>
      </c>
      <c r="AX1084" s="179" t="str">
        <f t="shared" si="1777"/>
        <v>AX$17</v>
      </c>
      <c r="AY1084" s="179" t="str">
        <f t="shared" ref="AY1084:CD1084" si="1778">AY1055</f>
        <v>AY$17</v>
      </c>
      <c r="AZ1084" s="179" t="str">
        <f t="shared" si="1778"/>
        <v>AZ$17</v>
      </c>
      <c r="BA1084" s="179" t="str">
        <f t="shared" si="1778"/>
        <v>BA$17</v>
      </c>
      <c r="BB1084" s="179" t="str">
        <f t="shared" si="1778"/>
        <v>BB$17</v>
      </c>
      <c r="BC1084" s="179" t="str">
        <f t="shared" si="1778"/>
        <v>BC$17</v>
      </c>
      <c r="BD1084" s="179" t="str">
        <f t="shared" si="1778"/>
        <v>BD$17</v>
      </c>
      <c r="BE1084" s="179" t="str">
        <f t="shared" si="1778"/>
        <v>BE$17</v>
      </c>
      <c r="BF1084" s="179" t="str">
        <f t="shared" si="1778"/>
        <v>BF$17</v>
      </c>
      <c r="BG1084" s="179" t="str">
        <f t="shared" si="1778"/>
        <v>BG$17</v>
      </c>
      <c r="BH1084" s="179" t="str">
        <f t="shared" si="1778"/>
        <v>BH$17</v>
      </c>
      <c r="BI1084" s="179" t="str">
        <f t="shared" si="1778"/>
        <v>BI$17</v>
      </c>
      <c r="BJ1084" s="179" t="str">
        <f t="shared" si="1778"/>
        <v>BJ$17</v>
      </c>
      <c r="BK1084" s="179" t="str">
        <f t="shared" si="1778"/>
        <v>BK$17</v>
      </c>
      <c r="BL1084" s="179" t="str">
        <f t="shared" si="1778"/>
        <v>BL$17</v>
      </c>
      <c r="BM1084" s="179" t="str">
        <f t="shared" si="1778"/>
        <v>BM$17</v>
      </c>
      <c r="BN1084" s="179" t="str">
        <f t="shared" si="1778"/>
        <v>BN$17</v>
      </c>
      <c r="BO1084" s="179" t="str">
        <f t="shared" si="1778"/>
        <v>BO$17</v>
      </c>
      <c r="BP1084" s="179" t="str">
        <f t="shared" si="1778"/>
        <v>BP$17</v>
      </c>
      <c r="BQ1084" s="179" t="str">
        <f t="shared" si="1778"/>
        <v>BQ$17</v>
      </c>
      <c r="BR1084" s="179" t="str">
        <f t="shared" si="1778"/>
        <v>BR$17</v>
      </c>
      <c r="BS1084" s="179" t="str">
        <f t="shared" si="1778"/>
        <v>BS$17</v>
      </c>
      <c r="BT1084" s="179" t="str">
        <f t="shared" si="1778"/>
        <v>BT$17</v>
      </c>
      <c r="BU1084" s="179" t="str">
        <f t="shared" si="1778"/>
        <v>BU$17</v>
      </c>
      <c r="BV1084" s="179" t="str">
        <f t="shared" si="1778"/>
        <v>BV$17</v>
      </c>
      <c r="BW1084" s="179" t="str">
        <f t="shared" si="1778"/>
        <v>BW$17</v>
      </c>
      <c r="BX1084" s="179" t="str">
        <f t="shared" si="1778"/>
        <v>BX$17</v>
      </c>
      <c r="BY1084" s="179" t="str">
        <f t="shared" si="1778"/>
        <v>BY$17</v>
      </c>
      <c r="BZ1084" s="179" t="str">
        <f t="shared" si="1778"/>
        <v>BZ$17</v>
      </c>
      <c r="CA1084" s="179" t="str">
        <f t="shared" si="1778"/>
        <v>CA$17</v>
      </c>
      <c r="CB1084" s="179" t="str">
        <f t="shared" si="1778"/>
        <v>CB$17</v>
      </c>
      <c r="CC1084" s="179" t="str">
        <f t="shared" si="1778"/>
        <v>CC$17</v>
      </c>
      <c r="CD1084" s="179" t="str">
        <f t="shared" si="1778"/>
        <v>CD$17</v>
      </c>
      <c r="CE1084" s="179" t="str">
        <f t="shared" ref="CE1084:CL1084" si="1779">CE1055</f>
        <v>CE$17</v>
      </c>
      <c r="CF1084" s="179" t="str">
        <f t="shared" si="1779"/>
        <v>CF$17</v>
      </c>
      <c r="CG1084" s="179" t="str">
        <f t="shared" si="1779"/>
        <v>CG$17</v>
      </c>
      <c r="CH1084" s="179" t="str">
        <f t="shared" si="1779"/>
        <v>CH$17</v>
      </c>
      <c r="CI1084" s="179" t="str">
        <f t="shared" si="1779"/>
        <v>CI$17</v>
      </c>
      <c r="CJ1084" s="179" t="str">
        <f t="shared" si="1779"/>
        <v>CJ$17</v>
      </c>
      <c r="CK1084" s="179" t="str">
        <f t="shared" si="1779"/>
        <v>CK$17</v>
      </c>
      <c r="CL1084" s="179" t="str">
        <f t="shared" si="1779"/>
        <v>CL$17</v>
      </c>
      <c r="CN1084" s="60"/>
      <c r="CO1084" s="179" t="str">
        <f t="shared" ref="CO1084:DL1084" si="1780">CO1055</f>
        <v>CO$17</v>
      </c>
      <c r="CP1084" s="179" t="str">
        <f t="shared" si="1780"/>
        <v>CP$17</v>
      </c>
      <c r="CQ1084" s="179" t="str">
        <f t="shared" si="1780"/>
        <v>CQ$17</v>
      </c>
      <c r="CR1084" s="179" t="str">
        <f t="shared" si="1780"/>
        <v>CR$17</v>
      </c>
      <c r="CS1084" s="179" t="str">
        <f t="shared" si="1780"/>
        <v>CS$17</v>
      </c>
      <c r="CT1084" s="179" t="str">
        <f t="shared" si="1780"/>
        <v>CT$17</v>
      </c>
      <c r="CU1084" s="179" t="str">
        <f t="shared" si="1780"/>
        <v>CU$17</v>
      </c>
      <c r="CV1084" s="179" t="str">
        <f t="shared" si="1780"/>
        <v>CV$17</v>
      </c>
      <c r="CW1084" s="179" t="str">
        <f t="shared" si="1780"/>
        <v>CW$17</v>
      </c>
      <c r="CX1084" s="179" t="str">
        <f t="shared" si="1780"/>
        <v>CX$17</v>
      </c>
      <c r="CY1084" s="179" t="str">
        <f t="shared" si="1780"/>
        <v>CY$17</v>
      </c>
      <c r="CZ1084" s="179" t="str">
        <f t="shared" si="1780"/>
        <v>CZ$17</v>
      </c>
      <c r="DA1084" s="179" t="str">
        <f t="shared" si="1780"/>
        <v>DA$17</v>
      </c>
      <c r="DB1084" s="179" t="str">
        <f t="shared" si="1780"/>
        <v>DB$17</v>
      </c>
      <c r="DC1084" s="179" t="str">
        <f t="shared" si="1780"/>
        <v>DC$17</v>
      </c>
      <c r="DD1084" s="179" t="str">
        <f t="shared" si="1780"/>
        <v>DD$17</v>
      </c>
      <c r="DE1084" s="179" t="str">
        <f t="shared" si="1780"/>
        <v>DE$17</v>
      </c>
      <c r="DF1084" s="179" t="str">
        <f t="shared" si="1780"/>
        <v>DF$17</v>
      </c>
      <c r="DG1084" s="179" t="str">
        <f t="shared" si="1780"/>
        <v>DG$17</v>
      </c>
      <c r="DH1084" s="179" t="str">
        <f t="shared" si="1780"/>
        <v>DH$17</v>
      </c>
      <c r="DI1084" s="179" t="str">
        <f t="shared" si="1780"/>
        <v>DI$17</v>
      </c>
      <c r="DJ1084" s="179" t="str">
        <f t="shared" si="1780"/>
        <v>DJ$17</v>
      </c>
      <c r="DK1084" s="179" t="str">
        <f t="shared" si="1780"/>
        <v>DK$17</v>
      </c>
      <c r="DL1084" s="179" t="str">
        <f t="shared" si="1780"/>
        <v>DL$17</v>
      </c>
    </row>
    <row r="1085" spans="1:116" x14ac:dyDescent="0.4">
      <c r="B1085" t="s">
        <v>332</v>
      </c>
      <c r="D1085" t="s">
        <v>869</v>
      </c>
      <c r="E1085" s="8" t="str">
        <f t="shared" si="1565"/>
        <v>1085 LTERMY-S</v>
      </c>
      <c r="G1085" s="241" t="str">
        <f>IFERROR(SUBSTITUTE(TRIM(MID(G1060, SEARCH("-", G1060) + 1, LEN(G1060))),":",""),"no unit")</f>
        <v>multiple borrowings w/ annual control</v>
      </c>
      <c r="H1085" s="12"/>
      <c r="I1085" s="60"/>
      <c r="J1085" s="60"/>
      <c r="K1085" s="15"/>
      <c r="L1085" s="15"/>
      <c r="M1085" s="15"/>
      <c r="N1085" s="15"/>
      <c r="O1085" s="15"/>
      <c r="P1085" s="15"/>
      <c r="R1085" s="15"/>
      <c r="S1085" s="179"/>
      <c r="T1085" s="179"/>
      <c r="U1085" s="179"/>
      <c r="V1085" s="179"/>
      <c r="W1085" s="179"/>
      <c r="X1085" s="179"/>
      <c r="Y1085" s="179"/>
      <c r="Z1085" s="179"/>
      <c r="AA1085" s="179"/>
      <c r="AB1085" s="179"/>
      <c r="AC1085" s="179"/>
      <c r="AD1085" s="179"/>
      <c r="AE1085" s="179"/>
      <c r="AF1085" s="179"/>
      <c r="AG1085" s="179"/>
      <c r="AH1085" s="179"/>
      <c r="AI1085" s="179"/>
      <c r="AJ1085" s="179"/>
      <c r="AK1085" s="179"/>
      <c r="AL1085" s="179"/>
      <c r="AM1085" s="179"/>
      <c r="AN1085" s="179"/>
      <c r="AO1085" s="179"/>
      <c r="AP1085" s="179"/>
      <c r="AQ1085" s="179"/>
      <c r="AR1085" s="179"/>
      <c r="AS1085" s="179"/>
      <c r="AT1085" s="179"/>
      <c r="AU1085" s="179"/>
      <c r="AV1085" s="179"/>
      <c r="AW1085" s="179"/>
      <c r="AX1085" s="179"/>
      <c r="AY1085" s="179"/>
      <c r="AZ1085" s="179"/>
      <c r="BA1085" s="179"/>
      <c r="BB1085" s="179"/>
      <c r="BC1085" s="179"/>
      <c r="BD1085" s="179"/>
      <c r="BE1085" s="179"/>
      <c r="BF1085" s="179"/>
      <c r="BG1085" s="179"/>
      <c r="BH1085" s="179"/>
      <c r="BI1085" s="179"/>
      <c r="BJ1085" s="179"/>
      <c r="BK1085" s="179"/>
      <c r="BL1085" s="179"/>
      <c r="BM1085" s="179"/>
      <c r="BN1085" s="179"/>
      <c r="BO1085" s="179"/>
      <c r="BP1085" s="179"/>
      <c r="BQ1085" s="179"/>
      <c r="BR1085" s="179"/>
      <c r="BS1085" s="179"/>
      <c r="BT1085" s="179"/>
      <c r="BU1085" s="179"/>
      <c r="BV1085" s="179"/>
      <c r="BW1085" s="179"/>
      <c r="BX1085" s="179"/>
      <c r="BY1085" s="179"/>
      <c r="BZ1085" s="179"/>
      <c r="CA1085" s="179"/>
      <c r="CB1085" s="179"/>
      <c r="CC1085" s="179"/>
      <c r="CD1085" s="179"/>
      <c r="CE1085" s="179"/>
      <c r="CF1085" s="179"/>
      <c r="CG1085" s="179"/>
      <c r="CH1085" s="179"/>
      <c r="CI1085" s="179"/>
      <c r="CJ1085" s="179"/>
      <c r="CK1085" s="179"/>
      <c r="CL1085" s="179"/>
      <c r="CN1085" s="60"/>
      <c r="CO1085" s="179"/>
      <c r="CP1085" s="179"/>
      <c r="CQ1085" s="179"/>
      <c r="CR1085" s="179"/>
      <c r="CS1085" s="179"/>
      <c r="CT1085" s="179"/>
      <c r="CU1085" s="179"/>
      <c r="CV1085" s="179"/>
      <c r="CW1085" s="179"/>
      <c r="CX1085" s="179"/>
      <c r="CY1085" s="179"/>
      <c r="CZ1085" s="179"/>
      <c r="DA1085" s="179"/>
      <c r="DB1085" s="179"/>
      <c r="DC1085" s="179"/>
      <c r="DD1085" s="179"/>
      <c r="DE1085" s="179"/>
      <c r="DF1085" s="179"/>
      <c r="DG1085" s="179"/>
      <c r="DH1085" s="179"/>
      <c r="DI1085" s="179"/>
      <c r="DJ1085" s="179"/>
      <c r="DK1085" s="179"/>
      <c r="DL1085" s="179"/>
    </row>
    <row r="1086" spans="1:116" x14ac:dyDescent="0.4">
      <c r="A1086" s="3"/>
      <c r="B1086" t="s">
        <v>332</v>
      </c>
      <c r="D1086" t="s">
        <v>869</v>
      </c>
      <c r="E1086" s="8" t="str">
        <f t="shared" si="1565"/>
        <v>1086 LTERMY-S</v>
      </c>
      <c r="G1086" s="191" t="str">
        <f>G1058</f>
        <v>Secondary revenue driver</v>
      </c>
      <c r="H1086" s="90"/>
      <c r="I1086" s="213"/>
      <c r="J1086" s="213"/>
      <c r="K1086" s="214"/>
      <c r="L1086" s="214"/>
      <c r="M1086" s="214"/>
      <c r="N1086" s="214"/>
      <c r="O1086" s="214"/>
      <c r="P1086" s="214"/>
      <c r="R1086" s="214"/>
      <c r="S1086" s="4" t="str">
        <f t="shared" ref="S1086:AX1086" si="1781">ADDRESS(ROW(S1071),COLUMN(S1071),2)</f>
        <v>S$1071</v>
      </c>
      <c r="T1086" s="4" t="str">
        <f t="shared" si="1781"/>
        <v>T$1071</v>
      </c>
      <c r="U1086" s="4" t="str">
        <f t="shared" si="1781"/>
        <v>U$1071</v>
      </c>
      <c r="V1086" s="4" t="str">
        <f t="shared" si="1781"/>
        <v>V$1071</v>
      </c>
      <c r="W1086" s="4" t="str">
        <f t="shared" si="1781"/>
        <v>W$1071</v>
      </c>
      <c r="X1086" s="4" t="str">
        <f t="shared" si="1781"/>
        <v>X$1071</v>
      </c>
      <c r="Y1086" s="4" t="str">
        <f t="shared" si="1781"/>
        <v>Y$1071</v>
      </c>
      <c r="Z1086" s="4" t="str">
        <f t="shared" si="1781"/>
        <v>Z$1071</v>
      </c>
      <c r="AA1086" s="4" t="str">
        <f t="shared" si="1781"/>
        <v>AA$1071</v>
      </c>
      <c r="AB1086" s="4" t="str">
        <f t="shared" si="1781"/>
        <v>AB$1071</v>
      </c>
      <c r="AC1086" s="4" t="str">
        <f t="shared" si="1781"/>
        <v>AC$1071</v>
      </c>
      <c r="AD1086" s="4" t="str">
        <f t="shared" si="1781"/>
        <v>AD$1071</v>
      </c>
      <c r="AE1086" s="4" t="str">
        <f t="shared" si="1781"/>
        <v>AE$1071</v>
      </c>
      <c r="AF1086" s="4" t="str">
        <f t="shared" si="1781"/>
        <v>AF$1071</v>
      </c>
      <c r="AG1086" s="4" t="str">
        <f t="shared" si="1781"/>
        <v>AG$1071</v>
      </c>
      <c r="AH1086" s="4" t="str">
        <f t="shared" si="1781"/>
        <v>AH$1071</v>
      </c>
      <c r="AI1086" s="4" t="str">
        <f t="shared" si="1781"/>
        <v>AI$1071</v>
      </c>
      <c r="AJ1086" s="4" t="str">
        <f t="shared" si="1781"/>
        <v>AJ$1071</v>
      </c>
      <c r="AK1086" s="4" t="str">
        <f t="shared" si="1781"/>
        <v>AK$1071</v>
      </c>
      <c r="AL1086" s="4" t="str">
        <f t="shared" si="1781"/>
        <v>AL$1071</v>
      </c>
      <c r="AM1086" s="4" t="str">
        <f t="shared" si="1781"/>
        <v>AM$1071</v>
      </c>
      <c r="AN1086" s="4" t="str">
        <f t="shared" si="1781"/>
        <v>AN$1071</v>
      </c>
      <c r="AO1086" s="4" t="str">
        <f t="shared" si="1781"/>
        <v>AO$1071</v>
      </c>
      <c r="AP1086" s="4" t="str">
        <f t="shared" si="1781"/>
        <v>AP$1071</v>
      </c>
      <c r="AQ1086" s="4" t="str">
        <f t="shared" si="1781"/>
        <v>AQ$1071</v>
      </c>
      <c r="AR1086" s="4" t="str">
        <f t="shared" si="1781"/>
        <v>AR$1071</v>
      </c>
      <c r="AS1086" s="4" t="str">
        <f t="shared" si="1781"/>
        <v>AS$1071</v>
      </c>
      <c r="AT1086" s="4" t="str">
        <f t="shared" si="1781"/>
        <v>AT$1071</v>
      </c>
      <c r="AU1086" s="4" t="str">
        <f t="shared" si="1781"/>
        <v>AU$1071</v>
      </c>
      <c r="AV1086" s="4" t="str">
        <f t="shared" si="1781"/>
        <v>AV$1071</v>
      </c>
      <c r="AW1086" s="4" t="str">
        <f t="shared" si="1781"/>
        <v>AW$1071</v>
      </c>
      <c r="AX1086" s="4" t="str">
        <f t="shared" si="1781"/>
        <v>AX$1071</v>
      </c>
      <c r="AY1086" s="4" t="str">
        <f t="shared" ref="AY1086:CD1086" si="1782">ADDRESS(ROW(AY1071),COLUMN(AY1071),2)</f>
        <v>AY$1071</v>
      </c>
      <c r="AZ1086" s="4" t="str">
        <f t="shared" si="1782"/>
        <v>AZ$1071</v>
      </c>
      <c r="BA1086" s="4" t="str">
        <f t="shared" si="1782"/>
        <v>BA$1071</v>
      </c>
      <c r="BB1086" s="4" t="str">
        <f t="shared" si="1782"/>
        <v>BB$1071</v>
      </c>
      <c r="BC1086" s="4" t="str">
        <f t="shared" si="1782"/>
        <v>BC$1071</v>
      </c>
      <c r="BD1086" s="4" t="str">
        <f t="shared" si="1782"/>
        <v>BD$1071</v>
      </c>
      <c r="BE1086" s="4" t="str">
        <f t="shared" si="1782"/>
        <v>BE$1071</v>
      </c>
      <c r="BF1086" s="4" t="str">
        <f t="shared" si="1782"/>
        <v>BF$1071</v>
      </c>
      <c r="BG1086" s="4" t="str">
        <f t="shared" si="1782"/>
        <v>BG$1071</v>
      </c>
      <c r="BH1086" s="4" t="str">
        <f t="shared" si="1782"/>
        <v>BH$1071</v>
      </c>
      <c r="BI1086" s="4" t="str">
        <f t="shared" si="1782"/>
        <v>BI$1071</v>
      </c>
      <c r="BJ1086" s="4" t="str">
        <f t="shared" si="1782"/>
        <v>BJ$1071</v>
      </c>
      <c r="BK1086" s="4" t="str">
        <f t="shared" si="1782"/>
        <v>BK$1071</v>
      </c>
      <c r="BL1086" s="4" t="str">
        <f t="shared" si="1782"/>
        <v>BL$1071</v>
      </c>
      <c r="BM1086" s="4" t="str">
        <f t="shared" si="1782"/>
        <v>BM$1071</v>
      </c>
      <c r="BN1086" s="4" t="str">
        <f t="shared" si="1782"/>
        <v>BN$1071</v>
      </c>
      <c r="BO1086" s="4" t="str">
        <f t="shared" si="1782"/>
        <v>BO$1071</v>
      </c>
      <c r="BP1086" s="4" t="str">
        <f t="shared" si="1782"/>
        <v>BP$1071</v>
      </c>
      <c r="BQ1086" s="4" t="str">
        <f t="shared" si="1782"/>
        <v>BQ$1071</v>
      </c>
      <c r="BR1086" s="4" t="str">
        <f t="shared" si="1782"/>
        <v>BR$1071</v>
      </c>
      <c r="BS1086" s="4" t="str">
        <f t="shared" si="1782"/>
        <v>BS$1071</v>
      </c>
      <c r="BT1086" s="4" t="str">
        <f t="shared" si="1782"/>
        <v>BT$1071</v>
      </c>
      <c r="BU1086" s="4" t="str">
        <f t="shared" si="1782"/>
        <v>BU$1071</v>
      </c>
      <c r="BV1086" s="4" t="str">
        <f t="shared" si="1782"/>
        <v>BV$1071</v>
      </c>
      <c r="BW1086" s="4" t="str">
        <f t="shared" si="1782"/>
        <v>BW$1071</v>
      </c>
      <c r="BX1086" s="4" t="str">
        <f t="shared" si="1782"/>
        <v>BX$1071</v>
      </c>
      <c r="BY1086" s="4" t="str">
        <f t="shared" si="1782"/>
        <v>BY$1071</v>
      </c>
      <c r="BZ1086" s="4" t="str">
        <f t="shared" si="1782"/>
        <v>BZ$1071</v>
      </c>
      <c r="CA1086" s="4" t="str">
        <f t="shared" si="1782"/>
        <v>CA$1071</v>
      </c>
      <c r="CB1086" s="4" t="str">
        <f t="shared" si="1782"/>
        <v>CB$1071</v>
      </c>
      <c r="CC1086" s="4" t="str">
        <f t="shared" si="1782"/>
        <v>CC$1071</v>
      </c>
      <c r="CD1086" s="4" t="str">
        <f t="shared" si="1782"/>
        <v>CD$1071</v>
      </c>
      <c r="CE1086" s="4" t="str">
        <f t="shared" ref="CE1086:CL1086" si="1783">ADDRESS(ROW(CE1071),COLUMN(CE1071),2)</f>
        <v>CE$1071</v>
      </c>
      <c r="CF1086" s="4" t="str">
        <f t="shared" si="1783"/>
        <v>CF$1071</v>
      </c>
      <c r="CG1086" s="4" t="str">
        <f t="shared" si="1783"/>
        <v>CG$1071</v>
      </c>
      <c r="CH1086" s="4" t="str">
        <f t="shared" si="1783"/>
        <v>CH$1071</v>
      </c>
      <c r="CI1086" s="4" t="str">
        <f t="shared" si="1783"/>
        <v>CI$1071</v>
      </c>
      <c r="CJ1086" s="4" t="str">
        <f t="shared" si="1783"/>
        <v>CJ$1071</v>
      </c>
      <c r="CK1086" s="4" t="str">
        <f t="shared" si="1783"/>
        <v>CK$1071</v>
      </c>
      <c r="CL1086" s="4" t="str">
        <f t="shared" si="1783"/>
        <v>CL$1071</v>
      </c>
      <c r="CN1086" s="213"/>
      <c r="CO1086" s="4" t="str">
        <f t="shared" ref="CO1086:DL1086" si="1784">ADDRESS(ROW(CO1071),COLUMN(CO1071),2)</f>
        <v>CO$1071</v>
      </c>
      <c r="CP1086" s="4" t="str">
        <f t="shared" si="1784"/>
        <v>CP$1071</v>
      </c>
      <c r="CQ1086" s="4" t="str">
        <f t="shared" si="1784"/>
        <v>CQ$1071</v>
      </c>
      <c r="CR1086" s="4" t="str">
        <f t="shared" si="1784"/>
        <v>CR$1071</v>
      </c>
      <c r="CS1086" s="4" t="str">
        <f t="shared" si="1784"/>
        <v>CS$1071</v>
      </c>
      <c r="CT1086" s="4" t="str">
        <f t="shared" si="1784"/>
        <v>CT$1071</v>
      </c>
      <c r="CU1086" s="4" t="str">
        <f t="shared" si="1784"/>
        <v>CU$1071</v>
      </c>
      <c r="CV1086" s="4" t="str">
        <f t="shared" si="1784"/>
        <v>CV$1071</v>
      </c>
      <c r="CW1086" s="4" t="str">
        <f t="shared" si="1784"/>
        <v>CW$1071</v>
      </c>
      <c r="CX1086" s="4" t="str">
        <f t="shared" si="1784"/>
        <v>CX$1071</v>
      </c>
      <c r="CY1086" s="4" t="str">
        <f t="shared" si="1784"/>
        <v>CY$1071</v>
      </c>
      <c r="CZ1086" s="4" t="str">
        <f t="shared" si="1784"/>
        <v>CZ$1071</v>
      </c>
      <c r="DA1086" s="4" t="str">
        <f t="shared" si="1784"/>
        <v>DA$1071</v>
      </c>
      <c r="DB1086" s="4" t="str">
        <f t="shared" si="1784"/>
        <v>DB$1071</v>
      </c>
      <c r="DC1086" s="4" t="str">
        <f t="shared" si="1784"/>
        <v>DC$1071</v>
      </c>
      <c r="DD1086" s="4" t="str">
        <f t="shared" si="1784"/>
        <v>DD$1071</v>
      </c>
      <c r="DE1086" s="4" t="str">
        <f t="shared" si="1784"/>
        <v>DE$1071</v>
      </c>
      <c r="DF1086" s="4" t="str">
        <f t="shared" si="1784"/>
        <v>DF$1071</v>
      </c>
      <c r="DG1086" s="4" t="str">
        <f t="shared" si="1784"/>
        <v>DG$1071</v>
      </c>
      <c r="DH1086" s="4" t="str">
        <f t="shared" si="1784"/>
        <v>DH$1071</v>
      </c>
      <c r="DI1086" s="4" t="str">
        <f t="shared" si="1784"/>
        <v>DI$1071</v>
      </c>
      <c r="DJ1086" s="4" t="str">
        <f t="shared" si="1784"/>
        <v>DJ$1071</v>
      </c>
      <c r="DK1086" s="4" t="str">
        <f t="shared" si="1784"/>
        <v>DK$1071</v>
      </c>
      <c r="DL1086" s="4" t="str">
        <f t="shared" si="1784"/>
        <v>DL$1071</v>
      </c>
    </row>
    <row r="1087" spans="1:116" x14ac:dyDescent="0.4">
      <c r="B1087" t="s">
        <v>332</v>
      </c>
      <c r="D1087" t="s">
        <v>869</v>
      </c>
      <c r="E1087" s="8" t="str">
        <f t="shared" si="1565"/>
        <v>1087 LTERMY-S</v>
      </c>
      <c r="G1087" s="136" t="str">
        <f>G1059</f>
        <v>Secondary volume driver</v>
      </c>
      <c r="H1087" s="12"/>
      <c r="I1087" s="60"/>
      <c r="J1087" s="60"/>
      <c r="K1087" s="15"/>
      <c r="L1087" s="15"/>
      <c r="M1087" s="15"/>
      <c r="N1087" s="15"/>
      <c r="O1087" s="15"/>
      <c r="P1087" s="15"/>
      <c r="R1087" s="15"/>
      <c r="S1087" s="179" t="str">
        <f t="shared" ref="S1087:AX1087" si="1785">S1058</f>
        <v>S$18</v>
      </c>
      <c r="T1087" s="179" t="str">
        <f t="shared" si="1785"/>
        <v>T$18</v>
      </c>
      <c r="U1087" s="179" t="str">
        <f t="shared" si="1785"/>
        <v>U$18</v>
      </c>
      <c r="V1087" s="179" t="str">
        <f t="shared" si="1785"/>
        <v>V$18</v>
      </c>
      <c r="W1087" s="179" t="str">
        <f t="shared" si="1785"/>
        <v>W$18</v>
      </c>
      <c r="X1087" s="179" t="str">
        <f t="shared" si="1785"/>
        <v>X$18</v>
      </c>
      <c r="Y1087" s="179" t="str">
        <f t="shared" si="1785"/>
        <v>Y$18</v>
      </c>
      <c r="Z1087" s="179" t="str">
        <f t="shared" si="1785"/>
        <v>Z$18</v>
      </c>
      <c r="AA1087" s="179" t="str">
        <f t="shared" si="1785"/>
        <v>AA$18</v>
      </c>
      <c r="AB1087" s="179" t="str">
        <f t="shared" si="1785"/>
        <v>AB$18</v>
      </c>
      <c r="AC1087" s="179" t="str">
        <f t="shared" si="1785"/>
        <v>AC$18</v>
      </c>
      <c r="AD1087" s="179" t="str">
        <f t="shared" si="1785"/>
        <v>AD$18</v>
      </c>
      <c r="AE1087" s="179" t="str">
        <f t="shared" si="1785"/>
        <v>AE$18</v>
      </c>
      <c r="AF1087" s="179" t="str">
        <f t="shared" si="1785"/>
        <v>AF$18</v>
      </c>
      <c r="AG1087" s="179" t="str">
        <f t="shared" si="1785"/>
        <v>AG$18</v>
      </c>
      <c r="AH1087" s="179" t="str">
        <f t="shared" si="1785"/>
        <v>AH$18</v>
      </c>
      <c r="AI1087" s="179" t="str">
        <f t="shared" si="1785"/>
        <v>AI$18</v>
      </c>
      <c r="AJ1087" s="179" t="str">
        <f t="shared" si="1785"/>
        <v>AJ$18</v>
      </c>
      <c r="AK1087" s="179" t="str">
        <f t="shared" si="1785"/>
        <v>AK$18</v>
      </c>
      <c r="AL1087" s="179" t="str">
        <f t="shared" si="1785"/>
        <v>AL$18</v>
      </c>
      <c r="AM1087" s="179" t="str">
        <f t="shared" si="1785"/>
        <v>AM$18</v>
      </c>
      <c r="AN1087" s="179" t="str">
        <f t="shared" si="1785"/>
        <v>AN$18</v>
      </c>
      <c r="AO1087" s="179" t="str">
        <f t="shared" si="1785"/>
        <v>AO$18</v>
      </c>
      <c r="AP1087" s="179" t="str">
        <f t="shared" si="1785"/>
        <v>AP$18</v>
      </c>
      <c r="AQ1087" s="179" t="str">
        <f t="shared" si="1785"/>
        <v>AQ$18</v>
      </c>
      <c r="AR1087" s="179" t="str">
        <f t="shared" si="1785"/>
        <v>AR$18</v>
      </c>
      <c r="AS1087" s="179" t="str">
        <f t="shared" si="1785"/>
        <v>AS$18</v>
      </c>
      <c r="AT1087" s="179" t="str">
        <f t="shared" si="1785"/>
        <v>AT$18</v>
      </c>
      <c r="AU1087" s="179" t="str">
        <f t="shared" si="1785"/>
        <v>AU$18</v>
      </c>
      <c r="AV1087" s="179" t="str">
        <f t="shared" si="1785"/>
        <v>AV$18</v>
      </c>
      <c r="AW1087" s="179" t="str">
        <f t="shared" si="1785"/>
        <v>AW$18</v>
      </c>
      <c r="AX1087" s="179" t="str">
        <f t="shared" si="1785"/>
        <v>AX$18</v>
      </c>
      <c r="AY1087" s="179" t="str">
        <f t="shared" ref="AY1087:CD1087" si="1786">AY1058</f>
        <v>AY$18</v>
      </c>
      <c r="AZ1087" s="179" t="str">
        <f t="shared" si="1786"/>
        <v>AZ$18</v>
      </c>
      <c r="BA1087" s="179" t="str">
        <f t="shared" si="1786"/>
        <v>BA$18</v>
      </c>
      <c r="BB1087" s="179" t="str">
        <f t="shared" si="1786"/>
        <v>BB$18</v>
      </c>
      <c r="BC1087" s="179" t="str">
        <f t="shared" si="1786"/>
        <v>BC$18</v>
      </c>
      <c r="BD1087" s="179" t="str">
        <f t="shared" si="1786"/>
        <v>BD$18</v>
      </c>
      <c r="BE1087" s="179" t="str">
        <f t="shared" si="1786"/>
        <v>BE$18</v>
      </c>
      <c r="BF1087" s="179" t="str">
        <f t="shared" si="1786"/>
        <v>BF$18</v>
      </c>
      <c r="BG1087" s="179" t="str">
        <f t="shared" si="1786"/>
        <v>BG$18</v>
      </c>
      <c r="BH1087" s="179" t="str">
        <f t="shared" si="1786"/>
        <v>BH$18</v>
      </c>
      <c r="BI1087" s="179" t="str">
        <f t="shared" si="1786"/>
        <v>BI$18</v>
      </c>
      <c r="BJ1087" s="179" t="str">
        <f t="shared" si="1786"/>
        <v>BJ$18</v>
      </c>
      <c r="BK1087" s="179" t="str">
        <f t="shared" si="1786"/>
        <v>BK$18</v>
      </c>
      <c r="BL1087" s="179" t="str">
        <f t="shared" si="1786"/>
        <v>BL$18</v>
      </c>
      <c r="BM1087" s="179" t="str">
        <f t="shared" si="1786"/>
        <v>BM$18</v>
      </c>
      <c r="BN1087" s="179" t="str">
        <f t="shared" si="1786"/>
        <v>BN$18</v>
      </c>
      <c r="BO1087" s="179" t="str">
        <f t="shared" si="1786"/>
        <v>BO$18</v>
      </c>
      <c r="BP1087" s="179" t="str">
        <f t="shared" si="1786"/>
        <v>BP$18</v>
      </c>
      <c r="BQ1087" s="179" t="str">
        <f t="shared" si="1786"/>
        <v>BQ$18</v>
      </c>
      <c r="BR1087" s="179" t="str">
        <f t="shared" si="1786"/>
        <v>BR$18</v>
      </c>
      <c r="BS1087" s="179" t="str">
        <f t="shared" si="1786"/>
        <v>BS$18</v>
      </c>
      <c r="BT1087" s="179" t="str">
        <f t="shared" si="1786"/>
        <v>BT$18</v>
      </c>
      <c r="BU1087" s="179" t="str">
        <f t="shared" si="1786"/>
        <v>BU$18</v>
      </c>
      <c r="BV1087" s="179" t="str">
        <f t="shared" si="1786"/>
        <v>BV$18</v>
      </c>
      <c r="BW1087" s="179" t="str">
        <f t="shared" si="1786"/>
        <v>BW$18</v>
      </c>
      <c r="BX1087" s="179" t="str">
        <f t="shared" si="1786"/>
        <v>BX$18</v>
      </c>
      <c r="BY1087" s="179" t="str">
        <f t="shared" si="1786"/>
        <v>BY$18</v>
      </c>
      <c r="BZ1087" s="179" t="str">
        <f t="shared" si="1786"/>
        <v>BZ$18</v>
      </c>
      <c r="CA1087" s="179" t="str">
        <f t="shared" si="1786"/>
        <v>CA$18</v>
      </c>
      <c r="CB1087" s="179" t="str">
        <f t="shared" si="1786"/>
        <v>CB$18</v>
      </c>
      <c r="CC1087" s="179" t="str">
        <f t="shared" si="1786"/>
        <v>CC$18</v>
      </c>
      <c r="CD1087" s="179" t="str">
        <f t="shared" si="1786"/>
        <v>CD$18</v>
      </c>
      <c r="CE1087" s="179" t="str">
        <f t="shared" ref="CE1087:CL1087" si="1787">CE1058</f>
        <v>CE$18</v>
      </c>
      <c r="CF1087" s="179" t="str">
        <f t="shared" si="1787"/>
        <v>CF$18</v>
      </c>
      <c r="CG1087" s="179" t="str">
        <f t="shared" si="1787"/>
        <v>CG$18</v>
      </c>
      <c r="CH1087" s="179" t="str">
        <f t="shared" si="1787"/>
        <v>CH$18</v>
      </c>
      <c r="CI1087" s="179" t="str">
        <f t="shared" si="1787"/>
        <v>CI$18</v>
      </c>
      <c r="CJ1087" s="179" t="str">
        <f t="shared" si="1787"/>
        <v>CJ$18</v>
      </c>
      <c r="CK1087" s="179" t="str">
        <f t="shared" si="1787"/>
        <v>CK$18</v>
      </c>
      <c r="CL1087" s="179" t="str">
        <f t="shared" si="1787"/>
        <v>CL$18</v>
      </c>
      <c r="CN1087" s="60"/>
      <c r="CO1087" s="179" t="str">
        <f t="shared" ref="CO1087:DL1087" si="1788">CO1058</f>
        <v>CO$18</v>
      </c>
      <c r="CP1087" s="179" t="str">
        <f t="shared" si="1788"/>
        <v>CP$18</v>
      </c>
      <c r="CQ1087" s="179" t="str">
        <f t="shared" si="1788"/>
        <v>CQ$18</v>
      </c>
      <c r="CR1087" s="179" t="str">
        <f t="shared" si="1788"/>
        <v>CR$18</v>
      </c>
      <c r="CS1087" s="179" t="str">
        <f t="shared" si="1788"/>
        <v>CS$18</v>
      </c>
      <c r="CT1087" s="179" t="str">
        <f t="shared" si="1788"/>
        <v>CT$18</v>
      </c>
      <c r="CU1087" s="179" t="str">
        <f t="shared" si="1788"/>
        <v>CU$18</v>
      </c>
      <c r="CV1087" s="179" t="str">
        <f t="shared" si="1788"/>
        <v>CV$18</v>
      </c>
      <c r="CW1087" s="179" t="str">
        <f t="shared" si="1788"/>
        <v>CW$18</v>
      </c>
      <c r="CX1087" s="179" t="str">
        <f t="shared" si="1788"/>
        <v>CX$18</v>
      </c>
      <c r="CY1087" s="179" t="str">
        <f t="shared" si="1788"/>
        <v>CY$18</v>
      </c>
      <c r="CZ1087" s="179" t="str">
        <f t="shared" si="1788"/>
        <v>CZ$18</v>
      </c>
      <c r="DA1087" s="179" t="str">
        <f t="shared" si="1788"/>
        <v>DA$18</v>
      </c>
      <c r="DB1087" s="179" t="str">
        <f t="shared" si="1788"/>
        <v>DB$18</v>
      </c>
      <c r="DC1087" s="179" t="str">
        <f t="shared" si="1788"/>
        <v>DC$18</v>
      </c>
      <c r="DD1087" s="179" t="str">
        <f t="shared" si="1788"/>
        <v>DD$18</v>
      </c>
      <c r="DE1087" s="179" t="str">
        <f t="shared" si="1788"/>
        <v>DE$18</v>
      </c>
      <c r="DF1087" s="179" t="str">
        <f t="shared" si="1788"/>
        <v>DF$18</v>
      </c>
      <c r="DG1087" s="179" t="str">
        <f t="shared" si="1788"/>
        <v>DG$18</v>
      </c>
      <c r="DH1087" s="179" t="str">
        <f t="shared" si="1788"/>
        <v>DH$18</v>
      </c>
      <c r="DI1087" s="179" t="str">
        <f t="shared" si="1788"/>
        <v>DI$18</v>
      </c>
      <c r="DJ1087" s="179" t="str">
        <f t="shared" si="1788"/>
        <v>DJ$18</v>
      </c>
      <c r="DK1087" s="179" t="str">
        <f t="shared" si="1788"/>
        <v>DK$18</v>
      </c>
      <c r="DL1087" s="179" t="str">
        <f t="shared" si="1788"/>
        <v>DL$18</v>
      </c>
    </row>
    <row r="1088" spans="1:116" x14ac:dyDescent="0.4">
      <c r="CO1088" s="8"/>
      <c r="CP1088" s="8"/>
      <c r="CQ1088" s="8"/>
      <c r="CR1088" s="8"/>
      <c r="CS1088" s="8"/>
      <c r="CT1088" s="8"/>
      <c r="CU1088" s="8"/>
      <c r="CV1088" s="8"/>
      <c r="CW1088" s="8"/>
      <c r="CX1088" s="8"/>
      <c r="CY1088" s="8"/>
      <c r="CZ1088" s="8"/>
      <c r="DA1088" s="8"/>
      <c r="DB1088" s="8"/>
      <c r="DC1088" s="8"/>
      <c r="DD1088" s="8"/>
      <c r="DE1088" s="8"/>
      <c r="DF1088" s="8"/>
      <c r="DG1088" s="8"/>
      <c r="DH1088" s="8"/>
      <c r="DI1088" s="8"/>
      <c r="DJ1088" s="8"/>
      <c r="DK1088" s="8"/>
      <c r="DL1088" s="8"/>
    </row>
    <row r="1089" spans="1:116" x14ac:dyDescent="0.4">
      <c r="A1089" s="174"/>
      <c r="E1089" s="8"/>
      <c r="G1089" s="175" t="s">
        <v>490</v>
      </c>
      <c r="H1089" s="174"/>
      <c r="I1089" s="176"/>
      <c r="J1089" s="176"/>
      <c r="K1089" s="197"/>
      <c r="L1089" s="197"/>
      <c r="M1089" s="197"/>
      <c r="N1089" s="197"/>
      <c r="O1089" s="197"/>
      <c r="P1089" s="197"/>
      <c r="R1089" s="198"/>
      <c r="S1089" s="174"/>
      <c r="T1089" s="174"/>
      <c r="U1089" s="174"/>
      <c r="V1089" s="174"/>
      <c r="W1089" s="174"/>
      <c r="X1089" s="174"/>
      <c r="Y1089" s="174"/>
      <c r="Z1089" s="174"/>
      <c r="AA1089" s="174"/>
      <c r="AB1089" s="174"/>
      <c r="AC1089" s="174"/>
      <c r="AD1089" s="174"/>
      <c r="AE1089" s="174"/>
      <c r="AF1089" s="174"/>
      <c r="AG1089" s="174"/>
      <c r="AH1089" s="174"/>
      <c r="AI1089" s="174"/>
      <c r="AJ1089" s="174"/>
      <c r="AK1089" s="174"/>
      <c r="AL1089" s="174"/>
      <c r="AM1089" s="174"/>
      <c r="AN1089" s="174"/>
      <c r="AO1089" s="174"/>
      <c r="AP1089" s="174"/>
      <c r="AQ1089" s="174"/>
      <c r="AR1089" s="174"/>
      <c r="AS1089" s="174"/>
      <c r="AT1089" s="174"/>
      <c r="AU1089" s="174"/>
      <c r="AV1089" s="174"/>
      <c r="AW1089" s="174"/>
      <c r="AX1089" s="174"/>
      <c r="AY1089" s="174"/>
      <c r="AZ1089" s="174"/>
      <c r="BA1089" s="174"/>
      <c r="BB1089" s="174"/>
      <c r="BC1089" s="174"/>
      <c r="BD1089" s="174"/>
      <c r="BE1089" s="174"/>
      <c r="BF1089" s="174"/>
      <c r="BG1089" s="174"/>
      <c r="BH1089" s="174"/>
      <c r="BI1089" s="174"/>
      <c r="BJ1089" s="174"/>
      <c r="BK1089" s="174"/>
      <c r="BL1089" s="174"/>
      <c r="BM1089" s="174"/>
      <c r="BN1089" s="174"/>
      <c r="BO1089" s="174"/>
      <c r="BP1089" s="174"/>
      <c r="BQ1089" s="174"/>
      <c r="BR1089" s="174"/>
      <c r="BS1089" s="174"/>
      <c r="BT1089" s="174"/>
      <c r="BU1089" s="174"/>
      <c r="BV1089" s="174"/>
      <c r="BW1089" s="174"/>
      <c r="BX1089" s="174"/>
      <c r="BY1089" s="174"/>
      <c r="BZ1089" s="174"/>
      <c r="CA1089" s="174"/>
      <c r="CB1089" s="174"/>
      <c r="CC1089" s="174"/>
      <c r="CD1089" s="174"/>
      <c r="CE1089" s="174"/>
      <c r="CF1089" s="174"/>
      <c r="CG1089" s="174"/>
      <c r="CH1089" s="174"/>
      <c r="CI1089" s="174"/>
      <c r="CJ1089" s="174"/>
      <c r="CK1089" s="174"/>
      <c r="CL1089" s="174"/>
      <c r="CN1089" s="176"/>
      <c r="CO1089" s="174"/>
      <c r="CP1089" s="174"/>
      <c r="CQ1089" s="174"/>
      <c r="CR1089" s="174"/>
      <c r="CS1089" s="174"/>
      <c r="CT1089" s="174"/>
      <c r="CU1089" s="174"/>
      <c r="CV1089" s="174"/>
      <c r="CW1089" s="174"/>
      <c r="CX1089" s="174"/>
      <c r="CY1089" s="174"/>
      <c r="CZ1089" s="174"/>
      <c r="DA1089" s="174"/>
      <c r="DB1089" s="174"/>
      <c r="DC1089" s="174"/>
      <c r="DD1089" s="174"/>
      <c r="DE1089" s="174"/>
      <c r="DF1089" s="174"/>
      <c r="DG1089" s="174"/>
      <c r="DH1089" s="174"/>
      <c r="DI1089" s="174"/>
      <c r="DJ1089" s="174"/>
      <c r="DK1089" s="174"/>
      <c r="DL1089" s="174"/>
    </row>
    <row r="1090" spans="1:116" x14ac:dyDescent="0.4">
      <c r="A1090" s="174"/>
      <c r="E1090" s="8"/>
      <c r="G1090" s="175" t="s">
        <v>492</v>
      </c>
      <c r="H1090" s="174"/>
      <c r="I1090" s="176"/>
      <c r="J1090" s="176"/>
      <c r="K1090" s="197"/>
      <c r="L1090" s="197"/>
      <c r="M1090" s="197"/>
      <c r="N1090" s="197"/>
      <c r="O1090" s="197"/>
      <c r="P1090" s="197"/>
      <c r="R1090" s="198"/>
      <c r="S1090" s="174"/>
      <c r="T1090" s="174"/>
      <c r="U1090" s="174"/>
      <c r="V1090" s="174"/>
      <c r="W1090" s="174"/>
      <c r="X1090" s="174"/>
      <c r="Y1090" s="174"/>
      <c r="Z1090" s="174"/>
      <c r="AA1090" s="174"/>
      <c r="AB1090" s="174"/>
      <c r="AC1090" s="174"/>
      <c r="AD1090" s="174"/>
      <c r="AE1090" s="174"/>
      <c r="AF1090" s="174"/>
      <c r="AG1090" s="174"/>
      <c r="AH1090" s="174"/>
      <c r="AI1090" s="174"/>
      <c r="AJ1090" s="174"/>
      <c r="AK1090" s="174"/>
      <c r="AL1090" s="174"/>
      <c r="AM1090" s="174"/>
      <c r="AN1090" s="174"/>
      <c r="AO1090" s="174"/>
      <c r="AP1090" s="174"/>
      <c r="AQ1090" s="174"/>
      <c r="AR1090" s="174"/>
      <c r="AS1090" s="174"/>
      <c r="AT1090" s="174"/>
      <c r="AU1090" s="174"/>
      <c r="AV1090" s="174"/>
      <c r="AW1090" s="174"/>
      <c r="AX1090" s="174"/>
      <c r="AY1090" s="174"/>
      <c r="AZ1090" s="174"/>
      <c r="BA1090" s="174"/>
      <c r="BB1090" s="174"/>
      <c r="BC1090" s="174"/>
      <c r="BD1090" s="174"/>
      <c r="BE1090" s="174"/>
      <c r="BF1090" s="174"/>
      <c r="BG1090" s="174"/>
      <c r="BH1090" s="174"/>
      <c r="BI1090" s="174"/>
      <c r="BJ1090" s="174"/>
      <c r="BK1090" s="174"/>
      <c r="BL1090" s="174"/>
      <c r="BM1090" s="174"/>
      <c r="BN1090" s="174"/>
      <c r="BO1090" s="174"/>
      <c r="BP1090" s="174"/>
      <c r="BQ1090" s="174"/>
      <c r="BR1090" s="174"/>
      <c r="BS1090" s="174"/>
      <c r="BT1090" s="174"/>
      <c r="BU1090" s="174"/>
      <c r="BV1090" s="174"/>
      <c r="BW1090" s="174"/>
      <c r="BX1090" s="174"/>
      <c r="BY1090" s="174"/>
      <c r="BZ1090" s="174"/>
      <c r="CA1090" s="174"/>
      <c r="CB1090" s="174"/>
      <c r="CC1090" s="174"/>
      <c r="CD1090" s="174"/>
      <c r="CE1090" s="174"/>
      <c r="CF1090" s="174"/>
      <c r="CG1090" s="174"/>
      <c r="CH1090" s="174"/>
      <c r="CI1090" s="174"/>
      <c r="CJ1090" s="174"/>
      <c r="CK1090" s="174"/>
      <c r="CL1090" s="174"/>
      <c r="CN1090" s="176"/>
      <c r="CO1090" s="174"/>
      <c r="CP1090" s="174"/>
      <c r="CQ1090" s="174"/>
      <c r="CR1090" s="174"/>
      <c r="CS1090" s="174"/>
      <c r="CT1090" s="174"/>
      <c r="CU1090" s="174"/>
      <c r="CV1090" s="174"/>
      <c r="CW1090" s="174"/>
      <c r="CX1090" s="174"/>
      <c r="CY1090" s="174"/>
      <c r="CZ1090" s="174"/>
      <c r="DA1090" s="174"/>
      <c r="DB1090" s="174"/>
      <c r="DC1090" s="174"/>
      <c r="DD1090" s="174"/>
      <c r="DE1090" s="174"/>
      <c r="DF1090" s="174"/>
      <c r="DG1090" s="174"/>
      <c r="DH1090" s="174"/>
      <c r="DI1090" s="174"/>
      <c r="DJ1090" s="174"/>
      <c r="DK1090" s="174"/>
      <c r="DL1090" s="174"/>
    </row>
    <row r="1091" spans="1:116" x14ac:dyDescent="0.4">
      <c r="A1091" s="174"/>
      <c r="E1091" s="8"/>
      <c r="G1091" s="175" t="s">
        <v>461</v>
      </c>
      <c r="H1091" s="174"/>
      <c r="I1091" s="176"/>
      <c r="J1091" s="176"/>
      <c r="K1091" s="197"/>
      <c r="L1091" s="197"/>
      <c r="M1091" s="197"/>
      <c r="N1091" s="197"/>
      <c r="O1091" s="197"/>
      <c r="P1091" s="197"/>
      <c r="R1091" s="198"/>
      <c r="S1091" s="199" t="str">
        <f t="shared" ref="S1091:AX1091" si="1789">S$20</f>
        <v>S$16</v>
      </c>
      <c r="T1091" s="199" t="str">
        <f t="shared" si="1789"/>
        <v>T$16</v>
      </c>
      <c r="U1091" s="199" t="str">
        <f t="shared" si="1789"/>
        <v>U$16</v>
      </c>
      <c r="V1091" s="199" t="str">
        <f t="shared" si="1789"/>
        <v>V$16</v>
      </c>
      <c r="W1091" s="199" t="str">
        <f t="shared" si="1789"/>
        <v>W$16</v>
      </c>
      <c r="X1091" s="199" t="str">
        <f t="shared" si="1789"/>
        <v>X$16</v>
      </c>
      <c r="Y1091" s="199" t="str">
        <f t="shared" si="1789"/>
        <v>Y$16</v>
      </c>
      <c r="Z1091" s="199" t="str">
        <f t="shared" si="1789"/>
        <v>Z$16</v>
      </c>
      <c r="AA1091" s="199" t="str">
        <f t="shared" si="1789"/>
        <v>AA$16</v>
      </c>
      <c r="AB1091" s="199" t="str">
        <f t="shared" si="1789"/>
        <v>AB$16</v>
      </c>
      <c r="AC1091" s="199" t="str">
        <f t="shared" si="1789"/>
        <v>AC$16</v>
      </c>
      <c r="AD1091" s="199" t="str">
        <f t="shared" si="1789"/>
        <v>AD$16</v>
      </c>
      <c r="AE1091" s="199" t="str">
        <f t="shared" si="1789"/>
        <v>AE$16</v>
      </c>
      <c r="AF1091" s="199" t="str">
        <f t="shared" si="1789"/>
        <v>AF$16</v>
      </c>
      <c r="AG1091" s="199" t="str">
        <f t="shared" si="1789"/>
        <v>AG$16</v>
      </c>
      <c r="AH1091" s="199" t="str">
        <f t="shared" si="1789"/>
        <v>AH$16</v>
      </c>
      <c r="AI1091" s="199" t="str">
        <f t="shared" si="1789"/>
        <v>AI$16</v>
      </c>
      <c r="AJ1091" s="199" t="str">
        <f t="shared" si="1789"/>
        <v>AJ$16</v>
      </c>
      <c r="AK1091" s="199" t="str">
        <f t="shared" si="1789"/>
        <v>AK$16</v>
      </c>
      <c r="AL1091" s="199" t="str">
        <f t="shared" si="1789"/>
        <v>AL$16</v>
      </c>
      <c r="AM1091" s="199" t="str">
        <f t="shared" si="1789"/>
        <v>AM$16</v>
      </c>
      <c r="AN1091" s="199" t="str">
        <f t="shared" si="1789"/>
        <v>AN$16</v>
      </c>
      <c r="AO1091" s="199" t="str">
        <f t="shared" si="1789"/>
        <v>AO$16</v>
      </c>
      <c r="AP1091" s="199" t="str">
        <f t="shared" si="1789"/>
        <v>AP$16</v>
      </c>
      <c r="AQ1091" s="199" t="str">
        <f t="shared" si="1789"/>
        <v>AQ$16</v>
      </c>
      <c r="AR1091" s="199" t="str">
        <f t="shared" si="1789"/>
        <v>AR$16</v>
      </c>
      <c r="AS1091" s="199" t="str">
        <f t="shared" si="1789"/>
        <v>AS$16</v>
      </c>
      <c r="AT1091" s="199" t="str">
        <f t="shared" si="1789"/>
        <v>AT$16</v>
      </c>
      <c r="AU1091" s="199" t="str">
        <f t="shared" si="1789"/>
        <v>AU$16</v>
      </c>
      <c r="AV1091" s="199" t="str">
        <f t="shared" si="1789"/>
        <v>AV$16</v>
      </c>
      <c r="AW1091" s="199" t="str">
        <f t="shared" si="1789"/>
        <v>AW$16</v>
      </c>
      <c r="AX1091" s="199" t="str">
        <f t="shared" si="1789"/>
        <v>AX$16</v>
      </c>
      <c r="AY1091" s="199" t="str">
        <f t="shared" ref="AY1091:CD1091" si="1790">AY$20</f>
        <v>AY$16</v>
      </c>
      <c r="AZ1091" s="199" t="str">
        <f t="shared" si="1790"/>
        <v>AZ$16</v>
      </c>
      <c r="BA1091" s="199" t="str">
        <f t="shared" si="1790"/>
        <v>BA$16</v>
      </c>
      <c r="BB1091" s="199" t="str">
        <f t="shared" si="1790"/>
        <v>BB$16</v>
      </c>
      <c r="BC1091" s="199" t="str">
        <f t="shared" si="1790"/>
        <v>BC$16</v>
      </c>
      <c r="BD1091" s="199" t="str">
        <f t="shared" si="1790"/>
        <v>BD$16</v>
      </c>
      <c r="BE1091" s="199" t="str">
        <f t="shared" si="1790"/>
        <v>BE$16</v>
      </c>
      <c r="BF1091" s="199" t="str">
        <f t="shared" si="1790"/>
        <v>BF$16</v>
      </c>
      <c r="BG1091" s="199" t="str">
        <f t="shared" si="1790"/>
        <v>BG$16</v>
      </c>
      <c r="BH1091" s="199" t="str">
        <f t="shared" si="1790"/>
        <v>BH$16</v>
      </c>
      <c r="BI1091" s="199" t="str">
        <f t="shared" si="1790"/>
        <v>BI$16</v>
      </c>
      <c r="BJ1091" s="199" t="str">
        <f t="shared" si="1790"/>
        <v>BJ$16</v>
      </c>
      <c r="BK1091" s="199" t="str">
        <f t="shared" si="1790"/>
        <v>BK$16</v>
      </c>
      <c r="BL1091" s="199" t="str">
        <f t="shared" si="1790"/>
        <v>BL$16</v>
      </c>
      <c r="BM1091" s="199" t="str">
        <f t="shared" si="1790"/>
        <v>BM$16</v>
      </c>
      <c r="BN1091" s="199" t="str">
        <f t="shared" si="1790"/>
        <v>BN$16</v>
      </c>
      <c r="BO1091" s="199" t="str">
        <f t="shared" si="1790"/>
        <v>BO$16</v>
      </c>
      <c r="BP1091" s="199" t="str">
        <f t="shared" si="1790"/>
        <v>BP$16</v>
      </c>
      <c r="BQ1091" s="199" t="str">
        <f t="shared" si="1790"/>
        <v>BQ$16</v>
      </c>
      <c r="BR1091" s="199" t="str">
        <f t="shared" si="1790"/>
        <v>BR$16</v>
      </c>
      <c r="BS1091" s="199" t="str">
        <f t="shared" si="1790"/>
        <v>BS$16</v>
      </c>
      <c r="BT1091" s="199" t="str">
        <f t="shared" si="1790"/>
        <v>BT$16</v>
      </c>
      <c r="BU1091" s="199" t="str">
        <f t="shared" si="1790"/>
        <v>BU$16</v>
      </c>
      <c r="BV1091" s="199" t="str">
        <f t="shared" si="1790"/>
        <v>BV$16</v>
      </c>
      <c r="BW1091" s="199" t="str">
        <f t="shared" si="1790"/>
        <v>BW$16</v>
      </c>
      <c r="BX1091" s="199" t="str">
        <f t="shared" si="1790"/>
        <v>BX$16</v>
      </c>
      <c r="BY1091" s="199" t="str">
        <f t="shared" si="1790"/>
        <v>BY$16</v>
      </c>
      <c r="BZ1091" s="199" t="str">
        <f t="shared" si="1790"/>
        <v>BZ$16</v>
      </c>
      <c r="CA1091" s="199" t="str">
        <f t="shared" si="1790"/>
        <v>CA$16</v>
      </c>
      <c r="CB1091" s="199" t="str">
        <f t="shared" si="1790"/>
        <v>CB$16</v>
      </c>
      <c r="CC1091" s="199" t="str">
        <f t="shared" si="1790"/>
        <v>CC$16</v>
      </c>
      <c r="CD1091" s="199" t="str">
        <f t="shared" si="1790"/>
        <v>CD$16</v>
      </c>
      <c r="CE1091" s="199" t="str">
        <f t="shared" ref="CE1091:CL1091" si="1791">CE$20</f>
        <v>CE$16</v>
      </c>
      <c r="CF1091" s="199" t="str">
        <f t="shared" si="1791"/>
        <v>CF$16</v>
      </c>
      <c r="CG1091" s="199" t="str">
        <f t="shared" si="1791"/>
        <v>CG$16</v>
      </c>
      <c r="CH1091" s="199" t="str">
        <f t="shared" si="1791"/>
        <v>CH$16</v>
      </c>
      <c r="CI1091" s="199" t="str">
        <f t="shared" si="1791"/>
        <v>CI$16</v>
      </c>
      <c r="CJ1091" s="199" t="str">
        <f t="shared" si="1791"/>
        <v>CJ$16</v>
      </c>
      <c r="CK1091" s="199" t="str">
        <f t="shared" si="1791"/>
        <v>CK$16</v>
      </c>
      <c r="CL1091" s="199" t="str">
        <f t="shared" si="1791"/>
        <v>CL$16</v>
      </c>
      <c r="CN1091" s="176"/>
      <c r="CO1091" s="199" t="str">
        <f t="shared" ref="CO1091:DL1091" si="1792">CO$20</f>
        <v>CO$16</v>
      </c>
      <c r="CP1091" s="199" t="str">
        <f t="shared" si="1792"/>
        <v>CP$16</v>
      </c>
      <c r="CQ1091" s="199" t="str">
        <f t="shared" si="1792"/>
        <v>CQ$16</v>
      </c>
      <c r="CR1091" s="199" t="str">
        <f t="shared" si="1792"/>
        <v>CR$16</v>
      </c>
      <c r="CS1091" s="199" t="str">
        <f t="shared" si="1792"/>
        <v>CS$16</v>
      </c>
      <c r="CT1091" s="199" t="str">
        <f t="shared" si="1792"/>
        <v>CT$16</v>
      </c>
      <c r="CU1091" s="199" t="str">
        <f t="shared" si="1792"/>
        <v>CU$16</v>
      </c>
      <c r="CV1091" s="199" t="str">
        <f t="shared" si="1792"/>
        <v>CV$16</v>
      </c>
      <c r="CW1091" s="199" t="str">
        <f t="shared" si="1792"/>
        <v>CW$16</v>
      </c>
      <c r="CX1091" s="199" t="str">
        <f t="shared" si="1792"/>
        <v>CX$16</v>
      </c>
      <c r="CY1091" s="199" t="str">
        <f t="shared" si="1792"/>
        <v>CY$16</v>
      </c>
      <c r="CZ1091" s="199" t="str">
        <f t="shared" si="1792"/>
        <v>CZ$16</v>
      </c>
      <c r="DA1091" s="199" t="str">
        <f t="shared" si="1792"/>
        <v>DA$16</v>
      </c>
      <c r="DB1091" s="199" t="str">
        <f t="shared" si="1792"/>
        <v>DB$16</v>
      </c>
      <c r="DC1091" s="199" t="str">
        <f t="shared" si="1792"/>
        <v>DC$16</v>
      </c>
      <c r="DD1091" s="199" t="str">
        <f t="shared" si="1792"/>
        <v>DD$16</v>
      </c>
      <c r="DE1091" s="199" t="str">
        <f t="shared" si="1792"/>
        <v>DE$16</v>
      </c>
      <c r="DF1091" s="199" t="str">
        <f t="shared" si="1792"/>
        <v>DF$16</v>
      </c>
      <c r="DG1091" s="199" t="str">
        <f t="shared" si="1792"/>
        <v>DG$16</v>
      </c>
      <c r="DH1091" s="199" t="str">
        <f t="shared" si="1792"/>
        <v>DH$16</v>
      </c>
      <c r="DI1091" s="199" t="str">
        <f t="shared" si="1792"/>
        <v>DI$16</v>
      </c>
      <c r="DJ1091" s="199" t="str">
        <f t="shared" si="1792"/>
        <v>DJ$16</v>
      </c>
      <c r="DK1091" s="199" t="str">
        <f t="shared" si="1792"/>
        <v>DK$16</v>
      </c>
      <c r="DL1091" s="199" t="str">
        <f t="shared" si="1792"/>
        <v>DL$16</v>
      </c>
    </row>
    <row r="1092" spans="1:116" x14ac:dyDescent="0.4">
      <c r="A1092" s="174"/>
      <c r="E1092" s="8"/>
      <c r="G1092" s="175" t="s">
        <v>462</v>
      </c>
      <c r="H1092" s="200"/>
      <c r="I1092" s="201"/>
      <c r="J1092" s="201"/>
      <c r="K1092" s="202"/>
      <c r="L1092" s="202"/>
      <c r="M1092" s="202"/>
      <c r="N1092" s="202"/>
      <c r="O1092" s="202"/>
      <c r="P1092" s="202"/>
      <c r="R1092" s="202"/>
      <c r="S1092" s="199" t="str">
        <f t="shared" ref="S1092:AX1092" si="1793">S$21</f>
        <v>S$17</v>
      </c>
      <c r="T1092" s="199" t="str">
        <f t="shared" si="1793"/>
        <v>T$17</v>
      </c>
      <c r="U1092" s="199" t="str">
        <f t="shared" si="1793"/>
        <v>U$17</v>
      </c>
      <c r="V1092" s="199" t="str">
        <f t="shared" si="1793"/>
        <v>V$17</v>
      </c>
      <c r="W1092" s="199" t="str">
        <f t="shared" si="1793"/>
        <v>W$17</v>
      </c>
      <c r="X1092" s="199" t="str">
        <f t="shared" si="1793"/>
        <v>X$17</v>
      </c>
      <c r="Y1092" s="199" t="str">
        <f t="shared" si="1793"/>
        <v>Y$17</v>
      </c>
      <c r="Z1092" s="199" t="str">
        <f t="shared" si="1793"/>
        <v>Z$17</v>
      </c>
      <c r="AA1092" s="199" t="str">
        <f t="shared" si="1793"/>
        <v>AA$17</v>
      </c>
      <c r="AB1092" s="199" t="str">
        <f t="shared" si="1793"/>
        <v>AB$17</v>
      </c>
      <c r="AC1092" s="199" t="str">
        <f t="shared" si="1793"/>
        <v>AC$17</v>
      </c>
      <c r="AD1092" s="199" t="str">
        <f t="shared" si="1793"/>
        <v>AD$17</v>
      </c>
      <c r="AE1092" s="199" t="str">
        <f t="shared" si="1793"/>
        <v>AE$17</v>
      </c>
      <c r="AF1092" s="199" t="str">
        <f t="shared" si="1793"/>
        <v>AF$17</v>
      </c>
      <c r="AG1092" s="199" t="str">
        <f t="shared" si="1793"/>
        <v>AG$17</v>
      </c>
      <c r="AH1092" s="199" t="str">
        <f t="shared" si="1793"/>
        <v>AH$17</v>
      </c>
      <c r="AI1092" s="199" t="str">
        <f t="shared" si="1793"/>
        <v>AI$17</v>
      </c>
      <c r="AJ1092" s="199" t="str">
        <f t="shared" si="1793"/>
        <v>AJ$17</v>
      </c>
      <c r="AK1092" s="199" t="str">
        <f t="shared" si="1793"/>
        <v>AK$17</v>
      </c>
      <c r="AL1092" s="199" t="str">
        <f t="shared" si="1793"/>
        <v>AL$17</v>
      </c>
      <c r="AM1092" s="199" t="str">
        <f t="shared" si="1793"/>
        <v>AM$17</v>
      </c>
      <c r="AN1092" s="199" t="str">
        <f t="shared" si="1793"/>
        <v>AN$17</v>
      </c>
      <c r="AO1092" s="199" t="str">
        <f t="shared" si="1793"/>
        <v>AO$17</v>
      </c>
      <c r="AP1092" s="199" t="str">
        <f t="shared" si="1793"/>
        <v>AP$17</v>
      </c>
      <c r="AQ1092" s="199" t="str">
        <f t="shared" si="1793"/>
        <v>AQ$17</v>
      </c>
      <c r="AR1092" s="199" t="str">
        <f t="shared" si="1793"/>
        <v>AR$17</v>
      </c>
      <c r="AS1092" s="199" t="str">
        <f t="shared" si="1793"/>
        <v>AS$17</v>
      </c>
      <c r="AT1092" s="199" t="str">
        <f t="shared" si="1793"/>
        <v>AT$17</v>
      </c>
      <c r="AU1092" s="199" t="str">
        <f t="shared" si="1793"/>
        <v>AU$17</v>
      </c>
      <c r="AV1092" s="199" t="str">
        <f t="shared" si="1793"/>
        <v>AV$17</v>
      </c>
      <c r="AW1092" s="199" t="str">
        <f t="shared" si="1793"/>
        <v>AW$17</v>
      </c>
      <c r="AX1092" s="199" t="str">
        <f t="shared" si="1793"/>
        <v>AX$17</v>
      </c>
      <c r="AY1092" s="199" t="str">
        <f t="shared" ref="AY1092:CD1092" si="1794">AY$21</f>
        <v>AY$17</v>
      </c>
      <c r="AZ1092" s="199" t="str">
        <f t="shared" si="1794"/>
        <v>AZ$17</v>
      </c>
      <c r="BA1092" s="199" t="str">
        <f t="shared" si="1794"/>
        <v>BA$17</v>
      </c>
      <c r="BB1092" s="199" t="str">
        <f t="shared" si="1794"/>
        <v>BB$17</v>
      </c>
      <c r="BC1092" s="199" t="str">
        <f t="shared" si="1794"/>
        <v>BC$17</v>
      </c>
      <c r="BD1092" s="199" t="str">
        <f t="shared" si="1794"/>
        <v>BD$17</v>
      </c>
      <c r="BE1092" s="199" t="str">
        <f t="shared" si="1794"/>
        <v>BE$17</v>
      </c>
      <c r="BF1092" s="199" t="str">
        <f t="shared" si="1794"/>
        <v>BF$17</v>
      </c>
      <c r="BG1092" s="199" t="str">
        <f t="shared" si="1794"/>
        <v>BG$17</v>
      </c>
      <c r="BH1092" s="199" t="str">
        <f t="shared" si="1794"/>
        <v>BH$17</v>
      </c>
      <c r="BI1092" s="199" t="str">
        <f t="shared" si="1794"/>
        <v>BI$17</v>
      </c>
      <c r="BJ1092" s="199" t="str">
        <f t="shared" si="1794"/>
        <v>BJ$17</v>
      </c>
      <c r="BK1092" s="199" t="str">
        <f t="shared" si="1794"/>
        <v>BK$17</v>
      </c>
      <c r="BL1092" s="199" t="str">
        <f t="shared" si="1794"/>
        <v>BL$17</v>
      </c>
      <c r="BM1092" s="199" t="str">
        <f t="shared" si="1794"/>
        <v>BM$17</v>
      </c>
      <c r="BN1092" s="199" t="str">
        <f t="shared" si="1794"/>
        <v>BN$17</v>
      </c>
      <c r="BO1092" s="199" t="str">
        <f t="shared" si="1794"/>
        <v>BO$17</v>
      </c>
      <c r="BP1092" s="199" t="str">
        <f t="shared" si="1794"/>
        <v>BP$17</v>
      </c>
      <c r="BQ1092" s="199" t="str">
        <f t="shared" si="1794"/>
        <v>BQ$17</v>
      </c>
      <c r="BR1092" s="199" t="str">
        <f t="shared" si="1794"/>
        <v>BR$17</v>
      </c>
      <c r="BS1092" s="199" t="str">
        <f t="shared" si="1794"/>
        <v>BS$17</v>
      </c>
      <c r="BT1092" s="199" t="str">
        <f t="shared" si="1794"/>
        <v>BT$17</v>
      </c>
      <c r="BU1092" s="199" t="str">
        <f t="shared" si="1794"/>
        <v>BU$17</v>
      </c>
      <c r="BV1092" s="199" t="str">
        <f t="shared" si="1794"/>
        <v>BV$17</v>
      </c>
      <c r="BW1092" s="199" t="str">
        <f t="shared" si="1794"/>
        <v>BW$17</v>
      </c>
      <c r="BX1092" s="199" t="str">
        <f t="shared" si="1794"/>
        <v>BX$17</v>
      </c>
      <c r="BY1092" s="199" t="str">
        <f t="shared" si="1794"/>
        <v>BY$17</v>
      </c>
      <c r="BZ1092" s="199" t="str">
        <f t="shared" si="1794"/>
        <v>BZ$17</v>
      </c>
      <c r="CA1092" s="199" t="str">
        <f t="shared" si="1794"/>
        <v>CA$17</v>
      </c>
      <c r="CB1092" s="199" t="str">
        <f t="shared" si="1794"/>
        <v>CB$17</v>
      </c>
      <c r="CC1092" s="199" t="str">
        <f t="shared" si="1794"/>
        <v>CC$17</v>
      </c>
      <c r="CD1092" s="199" t="str">
        <f t="shared" si="1794"/>
        <v>CD$17</v>
      </c>
      <c r="CE1092" s="199" t="str">
        <f t="shared" ref="CE1092:CL1092" si="1795">CE$21</f>
        <v>CE$17</v>
      </c>
      <c r="CF1092" s="199" t="str">
        <f t="shared" si="1795"/>
        <v>CF$17</v>
      </c>
      <c r="CG1092" s="199" t="str">
        <f t="shared" si="1795"/>
        <v>CG$17</v>
      </c>
      <c r="CH1092" s="199" t="str">
        <f t="shared" si="1795"/>
        <v>CH$17</v>
      </c>
      <c r="CI1092" s="199" t="str">
        <f t="shared" si="1795"/>
        <v>CI$17</v>
      </c>
      <c r="CJ1092" s="199" t="str">
        <f t="shared" si="1795"/>
        <v>CJ$17</v>
      </c>
      <c r="CK1092" s="199" t="str">
        <f t="shared" si="1795"/>
        <v>CK$17</v>
      </c>
      <c r="CL1092" s="199" t="str">
        <f t="shared" si="1795"/>
        <v>CL$17</v>
      </c>
      <c r="CN1092" s="201"/>
      <c r="CO1092" s="199" t="str">
        <f t="shared" ref="CO1092:DL1092" si="1796">CO$21</f>
        <v>CO$17</v>
      </c>
      <c r="CP1092" s="199" t="str">
        <f t="shared" si="1796"/>
        <v>CP$17</v>
      </c>
      <c r="CQ1092" s="199" t="str">
        <f t="shared" si="1796"/>
        <v>CQ$17</v>
      </c>
      <c r="CR1092" s="199" t="str">
        <f t="shared" si="1796"/>
        <v>CR$17</v>
      </c>
      <c r="CS1092" s="199" t="str">
        <f t="shared" si="1796"/>
        <v>CS$17</v>
      </c>
      <c r="CT1092" s="199" t="str">
        <f t="shared" si="1796"/>
        <v>CT$17</v>
      </c>
      <c r="CU1092" s="199" t="str">
        <f t="shared" si="1796"/>
        <v>CU$17</v>
      </c>
      <c r="CV1092" s="199" t="str">
        <f t="shared" si="1796"/>
        <v>CV$17</v>
      </c>
      <c r="CW1092" s="199" t="str">
        <f t="shared" si="1796"/>
        <v>CW$17</v>
      </c>
      <c r="CX1092" s="199" t="str">
        <f t="shared" si="1796"/>
        <v>CX$17</v>
      </c>
      <c r="CY1092" s="199" t="str">
        <f t="shared" si="1796"/>
        <v>CY$17</v>
      </c>
      <c r="CZ1092" s="199" t="str">
        <f t="shared" si="1796"/>
        <v>CZ$17</v>
      </c>
      <c r="DA1092" s="199" t="str">
        <f t="shared" si="1796"/>
        <v>DA$17</v>
      </c>
      <c r="DB1092" s="199" t="str">
        <f t="shared" si="1796"/>
        <v>DB$17</v>
      </c>
      <c r="DC1092" s="199" t="str">
        <f t="shared" si="1796"/>
        <v>DC$17</v>
      </c>
      <c r="DD1092" s="199" t="str">
        <f t="shared" si="1796"/>
        <v>DD$17</v>
      </c>
      <c r="DE1092" s="199" t="str">
        <f t="shared" si="1796"/>
        <v>DE$17</v>
      </c>
      <c r="DF1092" s="199" t="str">
        <f t="shared" si="1796"/>
        <v>DF$17</v>
      </c>
      <c r="DG1092" s="199" t="str">
        <f t="shared" si="1796"/>
        <v>DG$17</v>
      </c>
      <c r="DH1092" s="199" t="str">
        <f t="shared" si="1796"/>
        <v>DH$17</v>
      </c>
      <c r="DI1092" s="199" t="str">
        <f t="shared" si="1796"/>
        <v>DI$17</v>
      </c>
      <c r="DJ1092" s="199" t="str">
        <f t="shared" si="1796"/>
        <v>DJ$17</v>
      </c>
      <c r="DK1092" s="199" t="str">
        <f t="shared" si="1796"/>
        <v>DK$17</v>
      </c>
      <c r="DL1092" s="199" t="str">
        <f t="shared" si="1796"/>
        <v>DL$17</v>
      </c>
    </row>
    <row r="1093" spans="1:116" x14ac:dyDescent="0.4">
      <c r="A1093" s="174"/>
      <c r="E1093" s="8"/>
      <c r="G1093" s="175" t="s">
        <v>491</v>
      </c>
      <c r="H1093" s="200"/>
      <c r="I1093" s="201"/>
      <c r="J1093" s="201"/>
      <c r="K1093" s="202"/>
      <c r="L1093" s="202"/>
      <c r="M1093" s="202"/>
      <c r="N1093" s="202"/>
      <c r="O1093" s="202"/>
      <c r="P1093" s="202"/>
      <c r="R1093" s="202"/>
      <c r="S1093" s="190"/>
      <c r="T1093" s="190"/>
      <c r="U1093" s="190"/>
      <c r="V1093" s="190"/>
      <c r="W1093" s="190"/>
      <c r="X1093" s="190"/>
      <c r="Y1093" s="190"/>
      <c r="Z1093" s="190"/>
      <c r="AA1093" s="190"/>
      <c r="AB1093" s="190"/>
      <c r="AC1093" s="190"/>
      <c r="AD1093" s="190"/>
      <c r="AE1093" s="190"/>
      <c r="AF1093" s="190"/>
      <c r="AG1093" s="190"/>
      <c r="AH1093" s="190"/>
      <c r="AI1093" s="190"/>
      <c r="AJ1093" s="190"/>
      <c r="AK1093" s="190"/>
      <c r="AL1093" s="190"/>
      <c r="AM1093" s="190"/>
      <c r="AN1093" s="190"/>
      <c r="AO1093" s="190"/>
      <c r="AP1093" s="190"/>
      <c r="AQ1093" s="190"/>
      <c r="AR1093" s="190"/>
      <c r="AS1093" s="190"/>
      <c r="AT1093" s="190"/>
      <c r="AU1093" s="190"/>
      <c r="AV1093" s="190"/>
      <c r="AW1093" s="190"/>
      <c r="AX1093" s="190"/>
      <c r="AY1093" s="190"/>
      <c r="AZ1093" s="190"/>
      <c r="BA1093" s="190"/>
      <c r="BB1093" s="190"/>
      <c r="BC1093" s="190"/>
      <c r="BD1093" s="190"/>
      <c r="BE1093" s="190"/>
      <c r="BF1093" s="190"/>
      <c r="BG1093" s="190"/>
      <c r="BH1093" s="190"/>
      <c r="BI1093" s="190"/>
      <c r="BJ1093" s="190"/>
      <c r="BK1093" s="190"/>
      <c r="BL1093" s="190"/>
      <c r="BM1093" s="190"/>
      <c r="BN1093" s="190"/>
      <c r="BO1093" s="190"/>
      <c r="BP1093" s="190"/>
      <c r="BQ1093" s="190"/>
      <c r="BR1093" s="190"/>
      <c r="BS1093" s="190"/>
      <c r="BT1093" s="190"/>
      <c r="BU1093" s="190"/>
      <c r="BV1093" s="190"/>
      <c r="BW1093" s="190"/>
      <c r="BX1093" s="190"/>
      <c r="BY1093" s="190"/>
      <c r="BZ1093" s="190"/>
      <c r="CA1093" s="190"/>
      <c r="CB1093" s="190"/>
      <c r="CC1093" s="190"/>
      <c r="CD1093" s="190"/>
      <c r="CE1093" s="190"/>
      <c r="CF1093" s="190"/>
      <c r="CG1093" s="190"/>
      <c r="CH1093" s="190"/>
      <c r="CI1093" s="190"/>
      <c r="CJ1093" s="190"/>
      <c r="CK1093" s="190"/>
      <c r="CL1093" s="190"/>
      <c r="CN1093" s="201"/>
      <c r="CO1093" s="190"/>
      <c r="CP1093" s="190"/>
      <c r="CQ1093" s="190"/>
      <c r="CR1093" s="190"/>
      <c r="CS1093" s="190"/>
      <c r="CT1093" s="190"/>
      <c r="CU1093" s="190"/>
      <c r="CV1093" s="190"/>
      <c r="CW1093" s="190"/>
      <c r="CX1093" s="190"/>
      <c r="CY1093" s="190"/>
      <c r="CZ1093" s="190"/>
      <c r="DA1093" s="190"/>
      <c r="DB1093" s="190"/>
      <c r="DC1093" s="190"/>
      <c r="DD1093" s="190"/>
      <c r="DE1093" s="190"/>
      <c r="DF1093" s="190"/>
      <c r="DG1093" s="190"/>
      <c r="DH1093" s="190"/>
      <c r="DI1093" s="190"/>
      <c r="DJ1093" s="190"/>
      <c r="DK1093" s="190"/>
      <c r="DL1093" s="190"/>
    </row>
    <row r="1094" spans="1:116" x14ac:dyDescent="0.4">
      <c r="A1094" s="174"/>
      <c r="E1094" s="8"/>
      <c r="G1094" s="175" t="s">
        <v>505</v>
      </c>
      <c r="H1094" s="200"/>
      <c r="I1094" s="201"/>
      <c r="J1094" s="201"/>
      <c r="K1094" s="202"/>
      <c r="L1094" s="202"/>
      <c r="M1094" s="202"/>
      <c r="N1094" s="202"/>
      <c r="O1094" s="202"/>
      <c r="P1094" s="202"/>
      <c r="R1094" s="202"/>
      <c r="S1094" s="190"/>
      <c r="T1094" s="190"/>
      <c r="U1094" s="190"/>
      <c r="V1094" s="190"/>
      <c r="W1094" s="190"/>
      <c r="X1094" s="190"/>
      <c r="Y1094" s="190"/>
      <c r="Z1094" s="190"/>
      <c r="AA1094" s="190"/>
      <c r="AB1094" s="190"/>
      <c r="AC1094" s="190"/>
      <c r="AD1094" s="190"/>
      <c r="AE1094" s="190"/>
      <c r="AF1094" s="190"/>
      <c r="AG1094" s="190"/>
      <c r="AH1094" s="190"/>
      <c r="AI1094" s="190"/>
      <c r="AJ1094" s="190"/>
      <c r="AK1094" s="190"/>
      <c r="AL1094" s="190"/>
      <c r="AM1094" s="190"/>
      <c r="AN1094" s="190"/>
      <c r="AO1094" s="190"/>
      <c r="AP1094" s="190"/>
      <c r="AQ1094" s="190"/>
      <c r="AR1094" s="190"/>
      <c r="AS1094" s="190"/>
      <c r="AT1094" s="190"/>
      <c r="AU1094" s="190"/>
      <c r="AV1094" s="190"/>
      <c r="AW1094" s="190"/>
      <c r="AX1094" s="190"/>
      <c r="AY1094" s="190"/>
      <c r="AZ1094" s="190"/>
      <c r="BA1094" s="190"/>
      <c r="BB1094" s="190"/>
      <c r="BC1094" s="190"/>
      <c r="BD1094" s="190"/>
      <c r="BE1094" s="190"/>
      <c r="BF1094" s="190"/>
      <c r="BG1094" s="190"/>
      <c r="BH1094" s="190"/>
      <c r="BI1094" s="190"/>
      <c r="BJ1094" s="190"/>
      <c r="BK1094" s="190"/>
      <c r="BL1094" s="190"/>
      <c r="BM1094" s="190"/>
      <c r="BN1094" s="190"/>
      <c r="BO1094" s="190"/>
      <c r="BP1094" s="190"/>
      <c r="BQ1094" s="190"/>
      <c r="BR1094" s="190"/>
      <c r="BS1094" s="190"/>
      <c r="BT1094" s="190"/>
      <c r="BU1094" s="190"/>
      <c r="BV1094" s="190"/>
      <c r="BW1094" s="190"/>
      <c r="BX1094" s="190"/>
      <c r="BY1094" s="190"/>
      <c r="BZ1094" s="190"/>
      <c r="CA1094" s="190"/>
      <c r="CB1094" s="190"/>
      <c r="CC1094" s="190"/>
      <c r="CD1094" s="190"/>
      <c r="CE1094" s="190"/>
      <c r="CF1094" s="190"/>
      <c r="CG1094" s="190"/>
      <c r="CH1094" s="190"/>
      <c r="CI1094" s="190"/>
      <c r="CJ1094" s="190"/>
      <c r="CK1094" s="190"/>
      <c r="CL1094" s="190"/>
      <c r="CN1094" s="201"/>
      <c r="CO1094" s="190"/>
      <c r="CP1094" s="190"/>
      <c r="CQ1094" s="190"/>
      <c r="CR1094" s="190"/>
      <c r="CS1094" s="190"/>
      <c r="CT1094" s="190"/>
      <c r="CU1094" s="190"/>
      <c r="CV1094" s="190"/>
      <c r="CW1094" s="190"/>
      <c r="CX1094" s="190"/>
      <c r="CY1094" s="190"/>
      <c r="CZ1094" s="190"/>
      <c r="DA1094" s="190"/>
      <c r="DB1094" s="190"/>
      <c r="DC1094" s="190"/>
      <c r="DD1094" s="190"/>
      <c r="DE1094" s="190"/>
      <c r="DF1094" s="190"/>
      <c r="DG1094" s="190"/>
      <c r="DH1094" s="190"/>
      <c r="DI1094" s="190"/>
      <c r="DJ1094" s="190"/>
      <c r="DK1094" s="190"/>
      <c r="DL1094" s="190"/>
    </row>
    <row r="1095" spans="1:116" x14ac:dyDescent="0.4">
      <c r="A1095" s="174"/>
      <c r="E1095" s="8"/>
      <c r="G1095" s="175" t="s">
        <v>463</v>
      </c>
      <c r="H1095" s="200"/>
      <c r="I1095" s="201"/>
      <c r="J1095" s="201"/>
      <c r="K1095" s="202"/>
      <c r="L1095" s="202"/>
      <c r="M1095" s="202"/>
      <c r="N1095" s="202"/>
      <c r="O1095" s="202"/>
      <c r="P1095" s="202"/>
      <c r="R1095" s="202"/>
      <c r="S1095" s="190" t="str">
        <f t="shared" ref="S1095:AX1095" si="1797">S$22</f>
        <v>S$18</v>
      </c>
      <c r="T1095" s="190" t="str">
        <f t="shared" si="1797"/>
        <v>T$18</v>
      </c>
      <c r="U1095" s="190" t="str">
        <f t="shared" si="1797"/>
        <v>U$18</v>
      </c>
      <c r="V1095" s="190" t="str">
        <f t="shared" si="1797"/>
        <v>V$18</v>
      </c>
      <c r="W1095" s="190" t="str">
        <f t="shared" si="1797"/>
        <v>W$18</v>
      </c>
      <c r="X1095" s="190" t="str">
        <f t="shared" si="1797"/>
        <v>X$18</v>
      </c>
      <c r="Y1095" s="190" t="str">
        <f t="shared" si="1797"/>
        <v>Y$18</v>
      </c>
      <c r="Z1095" s="190" t="str">
        <f t="shared" si="1797"/>
        <v>Z$18</v>
      </c>
      <c r="AA1095" s="190" t="str">
        <f t="shared" si="1797"/>
        <v>AA$18</v>
      </c>
      <c r="AB1095" s="190" t="str">
        <f t="shared" si="1797"/>
        <v>AB$18</v>
      </c>
      <c r="AC1095" s="190" t="str">
        <f t="shared" si="1797"/>
        <v>AC$18</v>
      </c>
      <c r="AD1095" s="190" t="str">
        <f t="shared" si="1797"/>
        <v>AD$18</v>
      </c>
      <c r="AE1095" s="190" t="str">
        <f t="shared" si="1797"/>
        <v>AE$18</v>
      </c>
      <c r="AF1095" s="190" t="str">
        <f t="shared" si="1797"/>
        <v>AF$18</v>
      </c>
      <c r="AG1095" s="190" t="str">
        <f t="shared" si="1797"/>
        <v>AG$18</v>
      </c>
      <c r="AH1095" s="190" t="str">
        <f t="shared" si="1797"/>
        <v>AH$18</v>
      </c>
      <c r="AI1095" s="190" t="str">
        <f t="shared" si="1797"/>
        <v>AI$18</v>
      </c>
      <c r="AJ1095" s="190" t="str">
        <f t="shared" si="1797"/>
        <v>AJ$18</v>
      </c>
      <c r="AK1095" s="190" t="str">
        <f t="shared" si="1797"/>
        <v>AK$18</v>
      </c>
      <c r="AL1095" s="190" t="str">
        <f t="shared" si="1797"/>
        <v>AL$18</v>
      </c>
      <c r="AM1095" s="190" t="str">
        <f t="shared" si="1797"/>
        <v>AM$18</v>
      </c>
      <c r="AN1095" s="190" t="str">
        <f t="shared" si="1797"/>
        <v>AN$18</v>
      </c>
      <c r="AO1095" s="190" t="str">
        <f t="shared" si="1797"/>
        <v>AO$18</v>
      </c>
      <c r="AP1095" s="190" t="str">
        <f t="shared" si="1797"/>
        <v>AP$18</v>
      </c>
      <c r="AQ1095" s="190" t="str">
        <f t="shared" si="1797"/>
        <v>AQ$18</v>
      </c>
      <c r="AR1095" s="190" t="str">
        <f t="shared" si="1797"/>
        <v>AR$18</v>
      </c>
      <c r="AS1095" s="190" t="str">
        <f t="shared" si="1797"/>
        <v>AS$18</v>
      </c>
      <c r="AT1095" s="190" t="str">
        <f t="shared" si="1797"/>
        <v>AT$18</v>
      </c>
      <c r="AU1095" s="190" t="str">
        <f t="shared" si="1797"/>
        <v>AU$18</v>
      </c>
      <c r="AV1095" s="190" t="str">
        <f t="shared" si="1797"/>
        <v>AV$18</v>
      </c>
      <c r="AW1095" s="190" t="str">
        <f t="shared" si="1797"/>
        <v>AW$18</v>
      </c>
      <c r="AX1095" s="190" t="str">
        <f t="shared" si="1797"/>
        <v>AX$18</v>
      </c>
      <c r="AY1095" s="190" t="str">
        <f t="shared" ref="AY1095:CD1095" si="1798">AY$22</f>
        <v>AY$18</v>
      </c>
      <c r="AZ1095" s="190" t="str">
        <f t="shared" si="1798"/>
        <v>AZ$18</v>
      </c>
      <c r="BA1095" s="190" t="str">
        <f t="shared" si="1798"/>
        <v>BA$18</v>
      </c>
      <c r="BB1095" s="190" t="str">
        <f t="shared" si="1798"/>
        <v>BB$18</v>
      </c>
      <c r="BC1095" s="190" t="str">
        <f t="shared" si="1798"/>
        <v>BC$18</v>
      </c>
      <c r="BD1095" s="190" t="str">
        <f t="shared" si="1798"/>
        <v>BD$18</v>
      </c>
      <c r="BE1095" s="190" t="str">
        <f t="shared" si="1798"/>
        <v>BE$18</v>
      </c>
      <c r="BF1095" s="190" t="str">
        <f t="shared" si="1798"/>
        <v>BF$18</v>
      </c>
      <c r="BG1095" s="190" t="str">
        <f t="shared" si="1798"/>
        <v>BG$18</v>
      </c>
      <c r="BH1095" s="190" t="str">
        <f t="shared" si="1798"/>
        <v>BH$18</v>
      </c>
      <c r="BI1095" s="190" t="str">
        <f t="shared" si="1798"/>
        <v>BI$18</v>
      </c>
      <c r="BJ1095" s="190" t="str">
        <f t="shared" si="1798"/>
        <v>BJ$18</v>
      </c>
      <c r="BK1095" s="190" t="str">
        <f t="shared" si="1798"/>
        <v>BK$18</v>
      </c>
      <c r="BL1095" s="190" t="str">
        <f t="shared" si="1798"/>
        <v>BL$18</v>
      </c>
      <c r="BM1095" s="190" t="str">
        <f t="shared" si="1798"/>
        <v>BM$18</v>
      </c>
      <c r="BN1095" s="190" t="str">
        <f t="shared" si="1798"/>
        <v>BN$18</v>
      </c>
      <c r="BO1095" s="190" t="str">
        <f t="shared" si="1798"/>
        <v>BO$18</v>
      </c>
      <c r="BP1095" s="190" t="str">
        <f t="shared" si="1798"/>
        <v>BP$18</v>
      </c>
      <c r="BQ1095" s="190" t="str">
        <f t="shared" si="1798"/>
        <v>BQ$18</v>
      </c>
      <c r="BR1095" s="190" t="str">
        <f t="shared" si="1798"/>
        <v>BR$18</v>
      </c>
      <c r="BS1095" s="190" t="str">
        <f t="shared" si="1798"/>
        <v>BS$18</v>
      </c>
      <c r="BT1095" s="190" t="str">
        <f t="shared" si="1798"/>
        <v>BT$18</v>
      </c>
      <c r="BU1095" s="190" t="str">
        <f t="shared" si="1798"/>
        <v>BU$18</v>
      </c>
      <c r="BV1095" s="190" t="str">
        <f t="shared" si="1798"/>
        <v>BV$18</v>
      </c>
      <c r="BW1095" s="190" t="str">
        <f t="shared" si="1798"/>
        <v>BW$18</v>
      </c>
      <c r="BX1095" s="190" t="str">
        <f t="shared" si="1798"/>
        <v>BX$18</v>
      </c>
      <c r="BY1095" s="190" t="str">
        <f t="shared" si="1798"/>
        <v>BY$18</v>
      </c>
      <c r="BZ1095" s="190" t="str">
        <f t="shared" si="1798"/>
        <v>BZ$18</v>
      </c>
      <c r="CA1095" s="190" t="str">
        <f t="shared" si="1798"/>
        <v>CA$18</v>
      </c>
      <c r="CB1095" s="190" t="str">
        <f t="shared" si="1798"/>
        <v>CB$18</v>
      </c>
      <c r="CC1095" s="190" t="str">
        <f t="shared" si="1798"/>
        <v>CC$18</v>
      </c>
      <c r="CD1095" s="190" t="str">
        <f t="shared" si="1798"/>
        <v>CD$18</v>
      </c>
      <c r="CE1095" s="190" t="str">
        <f t="shared" ref="CE1095:CL1095" si="1799">CE$22</f>
        <v>CE$18</v>
      </c>
      <c r="CF1095" s="190" t="str">
        <f t="shared" si="1799"/>
        <v>CF$18</v>
      </c>
      <c r="CG1095" s="190" t="str">
        <f t="shared" si="1799"/>
        <v>CG$18</v>
      </c>
      <c r="CH1095" s="190" t="str">
        <f t="shared" si="1799"/>
        <v>CH$18</v>
      </c>
      <c r="CI1095" s="190" t="str">
        <f t="shared" si="1799"/>
        <v>CI$18</v>
      </c>
      <c r="CJ1095" s="190" t="str">
        <f t="shared" si="1799"/>
        <v>CJ$18</v>
      </c>
      <c r="CK1095" s="190" t="str">
        <f t="shared" si="1799"/>
        <v>CK$18</v>
      </c>
      <c r="CL1095" s="190" t="str">
        <f t="shared" si="1799"/>
        <v>CL$18</v>
      </c>
      <c r="CN1095" s="201"/>
      <c r="CO1095" s="190" t="str">
        <f t="shared" ref="CO1095:DL1095" si="1800">CO$22</f>
        <v>CO$18</v>
      </c>
      <c r="CP1095" s="190" t="str">
        <f t="shared" si="1800"/>
        <v>CP$18</v>
      </c>
      <c r="CQ1095" s="190" t="str">
        <f t="shared" si="1800"/>
        <v>CQ$18</v>
      </c>
      <c r="CR1095" s="190" t="str">
        <f t="shared" si="1800"/>
        <v>CR$18</v>
      </c>
      <c r="CS1095" s="190" t="str">
        <f t="shared" si="1800"/>
        <v>CS$18</v>
      </c>
      <c r="CT1095" s="190" t="str">
        <f t="shared" si="1800"/>
        <v>CT$18</v>
      </c>
      <c r="CU1095" s="190" t="str">
        <f t="shared" si="1800"/>
        <v>CU$18</v>
      </c>
      <c r="CV1095" s="190" t="str">
        <f t="shared" si="1800"/>
        <v>CV$18</v>
      </c>
      <c r="CW1095" s="190" t="str">
        <f t="shared" si="1800"/>
        <v>CW$18</v>
      </c>
      <c r="CX1095" s="190" t="str">
        <f t="shared" si="1800"/>
        <v>CX$18</v>
      </c>
      <c r="CY1095" s="190" t="str">
        <f t="shared" si="1800"/>
        <v>CY$18</v>
      </c>
      <c r="CZ1095" s="190" t="str">
        <f t="shared" si="1800"/>
        <v>CZ$18</v>
      </c>
      <c r="DA1095" s="190" t="str">
        <f t="shared" si="1800"/>
        <v>DA$18</v>
      </c>
      <c r="DB1095" s="190" t="str">
        <f t="shared" si="1800"/>
        <v>DB$18</v>
      </c>
      <c r="DC1095" s="190" t="str">
        <f t="shared" si="1800"/>
        <v>DC$18</v>
      </c>
      <c r="DD1095" s="190" t="str">
        <f t="shared" si="1800"/>
        <v>DD$18</v>
      </c>
      <c r="DE1095" s="190" t="str">
        <f t="shared" si="1800"/>
        <v>DE$18</v>
      </c>
      <c r="DF1095" s="190" t="str">
        <f t="shared" si="1800"/>
        <v>DF$18</v>
      </c>
      <c r="DG1095" s="190" t="str">
        <f t="shared" si="1800"/>
        <v>DG$18</v>
      </c>
      <c r="DH1095" s="190" t="str">
        <f t="shared" si="1800"/>
        <v>DH$18</v>
      </c>
      <c r="DI1095" s="190" t="str">
        <f t="shared" si="1800"/>
        <v>DI$18</v>
      </c>
      <c r="DJ1095" s="190" t="str">
        <f t="shared" si="1800"/>
        <v>DJ$18</v>
      </c>
      <c r="DK1095" s="190" t="str">
        <f t="shared" si="1800"/>
        <v>DK$18</v>
      </c>
      <c r="DL1095" s="190" t="str">
        <f t="shared" si="1800"/>
        <v>DL$18</v>
      </c>
    </row>
    <row r="1096" spans="1:116" x14ac:dyDescent="0.4">
      <c r="A1096" s="174"/>
      <c r="E1096" s="8"/>
      <c r="G1096" s="175" t="s">
        <v>464</v>
      </c>
      <c r="H1096" s="200"/>
      <c r="I1096" s="201"/>
      <c r="J1096" s="201"/>
      <c r="K1096" s="202"/>
      <c r="L1096" s="202"/>
      <c r="M1096" s="202"/>
      <c r="N1096" s="202"/>
      <c r="O1096" s="202"/>
      <c r="P1096" s="202"/>
      <c r="R1096" s="202"/>
      <c r="S1096" s="190" t="str">
        <f t="shared" ref="S1096:AX1096" si="1801">S$23</f>
        <v>S$19</v>
      </c>
      <c r="T1096" s="190" t="str">
        <f t="shared" si="1801"/>
        <v>T$19</v>
      </c>
      <c r="U1096" s="190" t="str">
        <f t="shared" si="1801"/>
        <v>U$19</v>
      </c>
      <c r="V1096" s="190" t="str">
        <f t="shared" si="1801"/>
        <v>V$19</v>
      </c>
      <c r="W1096" s="190" t="str">
        <f t="shared" si="1801"/>
        <v>W$19</v>
      </c>
      <c r="X1096" s="190" t="str">
        <f t="shared" si="1801"/>
        <v>X$19</v>
      </c>
      <c r="Y1096" s="190" t="str">
        <f t="shared" si="1801"/>
        <v>Y$19</v>
      </c>
      <c r="Z1096" s="190" t="str">
        <f t="shared" si="1801"/>
        <v>Z$19</v>
      </c>
      <c r="AA1096" s="190" t="str">
        <f t="shared" si="1801"/>
        <v>AA$19</v>
      </c>
      <c r="AB1096" s="190" t="str">
        <f t="shared" si="1801"/>
        <v>AB$19</v>
      </c>
      <c r="AC1096" s="190" t="str">
        <f t="shared" si="1801"/>
        <v>AC$19</v>
      </c>
      <c r="AD1096" s="190" t="str">
        <f t="shared" si="1801"/>
        <v>AD$19</v>
      </c>
      <c r="AE1096" s="190" t="str">
        <f t="shared" si="1801"/>
        <v>AE$19</v>
      </c>
      <c r="AF1096" s="190" t="str">
        <f t="shared" si="1801"/>
        <v>AF$19</v>
      </c>
      <c r="AG1096" s="190" t="str">
        <f t="shared" si="1801"/>
        <v>AG$19</v>
      </c>
      <c r="AH1096" s="190" t="str">
        <f t="shared" si="1801"/>
        <v>AH$19</v>
      </c>
      <c r="AI1096" s="190" t="str">
        <f t="shared" si="1801"/>
        <v>AI$19</v>
      </c>
      <c r="AJ1096" s="190" t="str">
        <f t="shared" si="1801"/>
        <v>AJ$19</v>
      </c>
      <c r="AK1096" s="190" t="str">
        <f t="shared" si="1801"/>
        <v>AK$19</v>
      </c>
      <c r="AL1096" s="190" t="str">
        <f t="shared" si="1801"/>
        <v>AL$19</v>
      </c>
      <c r="AM1096" s="190" t="str">
        <f t="shared" si="1801"/>
        <v>AM$19</v>
      </c>
      <c r="AN1096" s="190" t="str">
        <f t="shared" si="1801"/>
        <v>AN$19</v>
      </c>
      <c r="AO1096" s="190" t="str">
        <f t="shared" si="1801"/>
        <v>AO$19</v>
      </c>
      <c r="AP1096" s="190" t="str">
        <f t="shared" si="1801"/>
        <v>AP$19</v>
      </c>
      <c r="AQ1096" s="190" t="str">
        <f t="shared" si="1801"/>
        <v>AQ$19</v>
      </c>
      <c r="AR1096" s="190" t="str">
        <f t="shared" si="1801"/>
        <v>AR$19</v>
      </c>
      <c r="AS1096" s="190" t="str">
        <f t="shared" si="1801"/>
        <v>AS$19</v>
      </c>
      <c r="AT1096" s="190" t="str">
        <f t="shared" si="1801"/>
        <v>AT$19</v>
      </c>
      <c r="AU1096" s="190" t="str">
        <f t="shared" si="1801"/>
        <v>AU$19</v>
      </c>
      <c r="AV1096" s="190" t="str">
        <f t="shared" si="1801"/>
        <v>AV$19</v>
      </c>
      <c r="AW1096" s="190" t="str">
        <f t="shared" si="1801"/>
        <v>AW$19</v>
      </c>
      <c r="AX1096" s="190" t="str">
        <f t="shared" si="1801"/>
        <v>AX$19</v>
      </c>
      <c r="AY1096" s="190" t="str">
        <f t="shared" ref="AY1096:CD1096" si="1802">AY$23</f>
        <v>AY$19</v>
      </c>
      <c r="AZ1096" s="190" t="str">
        <f t="shared" si="1802"/>
        <v>AZ$19</v>
      </c>
      <c r="BA1096" s="190" t="str">
        <f t="shared" si="1802"/>
        <v>BA$19</v>
      </c>
      <c r="BB1096" s="190" t="str">
        <f t="shared" si="1802"/>
        <v>BB$19</v>
      </c>
      <c r="BC1096" s="190" t="str">
        <f t="shared" si="1802"/>
        <v>BC$19</v>
      </c>
      <c r="BD1096" s="190" t="str">
        <f t="shared" si="1802"/>
        <v>BD$19</v>
      </c>
      <c r="BE1096" s="190" t="str">
        <f t="shared" si="1802"/>
        <v>BE$19</v>
      </c>
      <c r="BF1096" s="190" t="str">
        <f t="shared" si="1802"/>
        <v>BF$19</v>
      </c>
      <c r="BG1096" s="190" t="str">
        <f t="shared" si="1802"/>
        <v>BG$19</v>
      </c>
      <c r="BH1096" s="190" t="str">
        <f t="shared" si="1802"/>
        <v>BH$19</v>
      </c>
      <c r="BI1096" s="190" t="str">
        <f t="shared" si="1802"/>
        <v>BI$19</v>
      </c>
      <c r="BJ1096" s="190" t="str">
        <f t="shared" si="1802"/>
        <v>BJ$19</v>
      </c>
      <c r="BK1096" s="190" t="str">
        <f t="shared" si="1802"/>
        <v>BK$19</v>
      </c>
      <c r="BL1096" s="190" t="str">
        <f t="shared" si="1802"/>
        <v>BL$19</v>
      </c>
      <c r="BM1096" s="190" t="str">
        <f t="shared" si="1802"/>
        <v>BM$19</v>
      </c>
      <c r="BN1096" s="190" t="str">
        <f t="shared" si="1802"/>
        <v>BN$19</v>
      </c>
      <c r="BO1096" s="190" t="str">
        <f t="shared" si="1802"/>
        <v>BO$19</v>
      </c>
      <c r="BP1096" s="190" t="str">
        <f t="shared" si="1802"/>
        <v>BP$19</v>
      </c>
      <c r="BQ1096" s="190" t="str">
        <f t="shared" si="1802"/>
        <v>BQ$19</v>
      </c>
      <c r="BR1096" s="190" t="str">
        <f t="shared" si="1802"/>
        <v>BR$19</v>
      </c>
      <c r="BS1096" s="190" t="str">
        <f t="shared" si="1802"/>
        <v>BS$19</v>
      </c>
      <c r="BT1096" s="190" t="str">
        <f t="shared" si="1802"/>
        <v>BT$19</v>
      </c>
      <c r="BU1096" s="190" t="str">
        <f t="shared" si="1802"/>
        <v>BU$19</v>
      </c>
      <c r="BV1096" s="190" t="str">
        <f t="shared" si="1802"/>
        <v>BV$19</v>
      </c>
      <c r="BW1096" s="190" t="str">
        <f t="shared" si="1802"/>
        <v>BW$19</v>
      </c>
      <c r="BX1096" s="190" t="str">
        <f t="shared" si="1802"/>
        <v>BX$19</v>
      </c>
      <c r="BY1096" s="190" t="str">
        <f t="shared" si="1802"/>
        <v>BY$19</v>
      </c>
      <c r="BZ1096" s="190" t="str">
        <f t="shared" si="1802"/>
        <v>BZ$19</v>
      </c>
      <c r="CA1096" s="190" t="str">
        <f t="shared" si="1802"/>
        <v>CA$19</v>
      </c>
      <c r="CB1096" s="190" t="str">
        <f t="shared" si="1802"/>
        <v>CB$19</v>
      </c>
      <c r="CC1096" s="190" t="str">
        <f t="shared" si="1802"/>
        <v>CC$19</v>
      </c>
      <c r="CD1096" s="190" t="str">
        <f t="shared" si="1802"/>
        <v>CD$19</v>
      </c>
      <c r="CE1096" s="190" t="str">
        <f t="shared" ref="CE1096:CL1096" si="1803">CE$23</f>
        <v>CE$19</v>
      </c>
      <c r="CF1096" s="190" t="str">
        <f t="shared" si="1803"/>
        <v>CF$19</v>
      </c>
      <c r="CG1096" s="190" t="str">
        <f t="shared" si="1803"/>
        <v>CG$19</v>
      </c>
      <c r="CH1096" s="190" t="str">
        <f t="shared" si="1803"/>
        <v>CH$19</v>
      </c>
      <c r="CI1096" s="190" t="str">
        <f t="shared" si="1803"/>
        <v>CI$19</v>
      </c>
      <c r="CJ1096" s="190" t="str">
        <f t="shared" si="1803"/>
        <v>CJ$19</v>
      </c>
      <c r="CK1096" s="190" t="str">
        <f t="shared" si="1803"/>
        <v>CK$19</v>
      </c>
      <c r="CL1096" s="190" t="str">
        <f t="shared" si="1803"/>
        <v>CL$19</v>
      </c>
      <c r="CN1096" s="201"/>
      <c r="CO1096" s="190" t="str">
        <f t="shared" ref="CO1096:DL1096" si="1804">CO$23</f>
        <v>CO$19</v>
      </c>
      <c r="CP1096" s="190" t="str">
        <f t="shared" si="1804"/>
        <v>CP$19</v>
      </c>
      <c r="CQ1096" s="190" t="str">
        <f t="shared" si="1804"/>
        <v>CQ$19</v>
      </c>
      <c r="CR1096" s="190" t="str">
        <f t="shared" si="1804"/>
        <v>CR$19</v>
      </c>
      <c r="CS1096" s="190" t="str">
        <f t="shared" si="1804"/>
        <v>CS$19</v>
      </c>
      <c r="CT1096" s="190" t="str">
        <f t="shared" si="1804"/>
        <v>CT$19</v>
      </c>
      <c r="CU1096" s="190" t="str">
        <f t="shared" si="1804"/>
        <v>CU$19</v>
      </c>
      <c r="CV1096" s="190" t="str">
        <f t="shared" si="1804"/>
        <v>CV$19</v>
      </c>
      <c r="CW1096" s="190" t="str">
        <f t="shared" si="1804"/>
        <v>CW$19</v>
      </c>
      <c r="CX1096" s="190" t="str">
        <f t="shared" si="1804"/>
        <v>CX$19</v>
      </c>
      <c r="CY1096" s="190" t="str">
        <f t="shared" si="1804"/>
        <v>CY$19</v>
      </c>
      <c r="CZ1096" s="190" t="str">
        <f t="shared" si="1804"/>
        <v>CZ$19</v>
      </c>
      <c r="DA1096" s="190" t="str">
        <f t="shared" si="1804"/>
        <v>DA$19</v>
      </c>
      <c r="DB1096" s="190" t="str">
        <f t="shared" si="1804"/>
        <v>DB$19</v>
      </c>
      <c r="DC1096" s="190" t="str">
        <f t="shared" si="1804"/>
        <v>DC$19</v>
      </c>
      <c r="DD1096" s="190" t="str">
        <f t="shared" si="1804"/>
        <v>DD$19</v>
      </c>
      <c r="DE1096" s="190" t="str">
        <f t="shared" si="1804"/>
        <v>DE$19</v>
      </c>
      <c r="DF1096" s="190" t="str">
        <f t="shared" si="1804"/>
        <v>DF$19</v>
      </c>
      <c r="DG1096" s="190" t="str">
        <f t="shared" si="1804"/>
        <v>DG$19</v>
      </c>
      <c r="DH1096" s="190" t="str">
        <f t="shared" si="1804"/>
        <v>DH$19</v>
      </c>
      <c r="DI1096" s="190" t="str">
        <f t="shared" si="1804"/>
        <v>DI$19</v>
      </c>
      <c r="DJ1096" s="190" t="str">
        <f t="shared" si="1804"/>
        <v>DJ$19</v>
      </c>
      <c r="DK1096" s="190" t="str">
        <f t="shared" si="1804"/>
        <v>DK$19</v>
      </c>
      <c r="DL1096" s="190" t="str">
        <f t="shared" si="1804"/>
        <v>DL$19</v>
      </c>
    </row>
    <row r="1097" spans="1:116" x14ac:dyDescent="0.4">
      <c r="A1097" s="142" t="s">
        <v>218</v>
      </c>
      <c r="B1097" s="31" t="s">
        <v>81</v>
      </c>
      <c r="C1097" s="31"/>
      <c r="D1097" t="s">
        <v>760</v>
      </c>
      <c r="E1097" s="8" t="str">
        <f t="shared" ref="E1097:E1104" si="1805">ROW()&amp;" "&amp;D1097</f>
        <v>1097 WCAR-S</v>
      </c>
      <c r="F1097" t="s">
        <v>223</v>
      </c>
      <c r="G1097" s="143" t="s">
        <v>221</v>
      </c>
      <c r="H1097" s="142"/>
      <c r="I1097" s="144"/>
      <c r="J1097" s="144"/>
      <c r="K1097" s="142"/>
      <c r="L1097" s="142"/>
      <c r="M1097" s="142"/>
      <c r="N1097" s="142"/>
      <c r="O1097" s="142"/>
      <c r="P1097" s="142"/>
      <c r="R1097" s="143"/>
      <c r="S1097" s="143"/>
      <c r="T1097" s="143"/>
      <c r="U1097" s="143"/>
      <c r="V1097" s="143"/>
      <c r="W1097" s="143"/>
      <c r="X1097" s="143"/>
      <c r="Y1097" s="143"/>
      <c r="Z1097" s="143"/>
      <c r="AA1097" s="143"/>
      <c r="AB1097" s="143"/>
      <c r="AC1097" s="143"/>
      <c r="AD1097" s="143"/>
      <c r="AE1097" s="143"/>
      <c r="AF1097" s="143"/>
      <c r="AG1097" s="143"/>
      <c r="AH1097" s="143"/>
      <c r="AI1097" s="143"/>
      <c r="AJ1097" s="143"/>
      <c r="AK1097" s="143"/>
      <c r="AL1097" s="143"/>
      <c r="AM1097" s="143"/>
      <c r="AN1097" s="143"/>
      <c r="AO1097" s="143"/>
      <c r="AP1097" s="143"/>
      <c r="AQ1097" s="143"/>
      <c r="AR1097" s="143"/>
      <c r="AS1097" s="143"/>
      <c r="AT1097" s="143"/>
      <c r="AU1097" s="143"/>
      <c r="AV1097" s="143"/>
      <c r="AW1097" s="143"/>
      <c r="AX1097" s="143"/>
      <c r="AY1097" s="143"/>
      <c r="AZ1097" s="143"/>
      <c r="BA1097" s="143"/>
      <c r="BB1097" s="143"/>
      <c r="BC1097" s="143"/>
      <c r="BD1097" s="143"/>
      <c r="BE1097" s="143"/>
      <c r="BF1097" s="143"/>
      <c r="BG1097" s="143"/>
      <c r="BH1097" s="143"/>
      <c r="BI1097" s="143"/>
      <c r="BJ1097" s="143"/>
      <c r="BK1097" s="143"/>
      <c r="BL1097" s="143"/>
      <c r="BM1097" s="143"/>
      <c r="BN1097" s="143"/>
      <c r="BO1097" s="143"/>
      <c r="BP1097" s="143"/>
      <c r="BQ1097" s="143"/>
      <c r="BR1097" s="143"/>
      <c r="BS1097" s="143"/>
      <c r="BT1097" s="143"/>
      <c r="BU1097" s="143"/>
      <c r="BV1097" s="143"/>
      <c r="BW1097" s="143"/>
      <c r="BX1097" s="143"/>
      <c r="BY1097" s="143"/>
      <c r="BZ1097" s="143"/>
      <c r="CA1097" s="143"/>
      <c r="CB1097" s="143"/>
      <c r="CC1097" s="143"/>
      <c r="CD1097" s="143"/>
      <c r="CE1097" s="143"/>
      <c r="CF1097" s="143"/>
      <c r="CG1097" s="143"/>
      <c r="CH1097" s="143"/>
      <c r="CI1097" s="143"/>
      <c r="CJ1097" s="143"/>
      <c r="CK1097" s="143"/>
      <c r="CL1097" s="143"/>
      <c r="CN1097" s="144"/>
      <c r="CO1097" s="143"/>
      <c r="CP1097" s="143"/>
      <c r="CQ1097" s="143"/>
      <c r="CR1097" s="143"/>
      <c r="CS1097" s="143"/>
      <c r="CT1097" s="143"/>
      <c r="CU1097" s="143"/>
      <c r="CV1097" s="143"/>
      <c r="CW1097" s="143"/>
      <c r="CX1097" s="143"/>
      <c r="CY1097" s="143"/>
      <c r="CZ1097" s="143"/>
      <c r="DA1097" s="143"/>
      <c r="DB1097" s="143"/>
      <c r="DC1097" s="143"/>
      <c r="DD1097" s="143"/>
      <c r="DE1097" s="143"/>
      <c r="DF1097" s="143"/>
      <c r="DG1097" s="143"/>
      <c r="DH1097" s="143"/>
      <c r="DI1097" s="143"/>
      <c r="DJ1097" s="143"/>
      <c r="DK1097" s="143"/>
      <c r="DL1097" s="143"/>
    </row>
    <row r="1098" spans="1:116" x14ac:dyDescent="0.4">
      <c r="B1098" t="str">
        <f t="shared" ref="B1098:B1103" si="1806">E1098</f>
        <v>1098 WCAR-S</v>
      </c>
      <c r="D1098" t="s">
        <v>760</v>
      </c>
      <c r="E1098" s="8" t="str">
        <f t="shared" si="1805"/>
        <v>1098 WCAR-S</v>
      </c>
      <c r="G1098" s="129" t="str">
        <f>G1100&amp;":"</f>
        <v>Accounts receivable - (Primary label):</v>
      </c>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c r="CN1098"/>
    </row>
    <row r="1099" spans="1:116" x14ac:dyDescent="0.4">
      <c r="B1099" t="str">
        <f t="shared" si="1806"/>
        <v>1099 WCAR-S</v>
      </c>
      <c r="D1099" t="s">
        <v>760</v>
      </c>
      <c r="E1099" s="8" t="str">
        <f t="shared" si="1805"/>
        <v>1099 WCAR-S</v>
      </c>
      <c r="G1099" s="145" t="s">
        <v>222</v>
      </c>
      <c r="H1099" s="12"/>
      <c r="I1099" s="60"/>
      <c r="J1099" s="60"/>
      <c r="K1099" s="17">
        <v>30</v>
      </c>
      <c r="L1099" s="17">
        <v>30</v>
      </c>
      <c r="M1099" s="17">
        <v>30</v>
      </c>
      <c r="N1099" s="17">
        <v>30</v>
      </c>
      <c r="O1099" s="17">
        <v>30</v>
      </c>
      <c r="P1099" s="17">
        <v>30</v>
      </c>
      <c r="R1099" s="15"/>
      <c r="S1099" s="15" cm="1">
        <f t="array" ref="S1099">INDEX($K:$P,ROW(),MATCH(S$3,$K$2:$P$2,0))</f>
        <v>30</v>
      </c>
      <c r="T1099" s="15" cm="1">
        <f t="array" ref="T1099">INDEX($K:$P,ROW(),MATCH(T$3,$K$2:$P$2,0))</f>
        <v>30</v>
      </c>
      <c r="U1099" s="15" cm="1">
        <f t="array" ref="U1099">INDEX($K:$P,ROW(),MATCH(U$3,$K$2:$P$2,0))</f>
        <v>30</v>
      </c>
      <c r="V1099" s="15" cm="1">
        <f t="array" ref="V1099">INDEX($K:$P,ROW(),MATCH(V$3,$K$2:$P$2,0))</f>
        <v>30</v>
      </c>
      <c r="W1099" s="15" cm="1">
        <f t="array" ref="W1099">INDEX($K:$P,ROW(),MATCH(W$3,$K$2:$P$2,0))</f>
        <v>30</v>
      </c>
      <c r="X1099" s="15" cm="1">
        <f t="array" ref="X1099">INDEX($K:$P,ROW(),MATCH(X$3,$K$2:$P$2,0))</f>
        <v>30</v>
      </c>
      <c r="Y1099" s="15" cm="1">
        <f t="array" ref="Y1099">INDEX($K:$P,ROW(),MATCH(Y$3,$K$2:$P$2,0))</f>
        <v>30</v>
      </c>
      <c r="Z1099" s="15" cm="1">
        <f t="array" ref="Z1099">INDEX($K:$P,ROW(),MATCH(Z$3,$K$2:$P$2,0))</f>
        <v>30</v>
      </c>
      <c r="AA1099" s="15" cm="1">
        <f t="array" ref="AA1099">INDEX($K:$P,ROW(),MATCH(AA$3,$K$2:$P$2,0))</f>
        <v>30</v>
      </c>
      <c r="AB1099" s="15" cm="1">
        <f t="array" ref="AB1099">INDEX($K:$P,ROW(),MATCH(AB$3,$K$2:$P$2,0))</f>
        <v>30</v>
      </c>
      <c r="AC1099" s="15" cm="1">
        <f t="array" ref="AC1099">INDEX($K:$P,ROW(),MATCH(AC$3,$K$2:$P$2,0))</f>
        <v>30</v>
      </c>
      <c r="AD1099" s="15" cm="1">
        <f t="array" ref="AD1099">INDEX($K:$P,ROW(),MATCH(AD$3,$K$2:$P$2,0))</f>
        <v>30</v>
      </c>
      <c r="AE1099" s="15" cm="1">
        <f t="array" ref="AE1099">INDEX($K:$P,ROW(),MATCH(AE$3,$K$2:$P$2,0))</f>
        <v>30</v>
      </c>
      <c r="AF1099" s="15" cm="1">
        <f t="array" ref="AF1099">INDEX($K:$P,ROW(),MATCH(AF$3,$K$2:$P$2,0))</f>
        <v>30</v>
      </c>
      <c r="AG1099" s="15" cm="1">
        <f t="array" ref="AG1099">INDEX($K:$P,ROW(),MATCH(AG$3,$K$2:$P$2,0))</f>
        <v>30</v>
      </c>
      <c r="AH1099" s="15" cm="1">
        <f t="array" ref="AH1099">INDEX($K:$P,ROW(),MATCH(AH$3,$K$2:$P$2,0))</f>
        <v>30</v>
      </c>
      <c r="AI1099" s="15" cm="1">
        <f t="array" ref="AI1099">INDEX($K:$P,ROW(),MATCH(AI$3,$K$2:$P$2,0))</f>
        <v>30</v>
      </c>
      <c r="AJ1099" s="15" cm="1">
        <f t="array" ref="AJ1099">INDEX($K:$P,ROW(),MATCH(AJ$3,$K$2:$P$2,0))</f>
        <v>30</v>
      </c>
      <c r="AK1099" s="15" cm="1">
        <f t="array" ref="AK1099">INDEX($K:$P,ROW(),MATCH(AK$3,$K$2:$P$2,0))</f>
        <v>30</v>
      </c>
      <c r="AL1099" s="15" cm="1">
        <f t="array" ref="AL1099">INDEX($K:$P,ROW(),MATCH(AL$3,$K$2:$P$2,0))</f>
        <v>30</v>
      </c>
      <c r="AM1099" s="15" cm="1">
        <f t="array" ref="AM1099">INDEX($K:$P,ROW(),MATCH(AM$3,$K$2:$P$2,0))</f>
        <v>30</v>
      </c>
      <c r="AN1099" s="15" cm="1">
        <f t="array" ref="AN1099">INDEX($K:$P,ROW(),MATCH(AN$3,$K$2:$P$2,0))</f>
        <v>30</v>
      </c>
      <c r="AO1099" s="15" cm="1">
        <f t="array" ref="AO1099">INDEX($K:$P,ROW(),MATCH(AO$3,$K$2:$P$2,0))</f>
        <v>30</v>
      </c>
      <c r="AP1099" s="15" cm="1">
        <f t="array" ref="AP1099">INDEX($K:$P,ROW(),MATCH(AP$3,$K$2:$P$2,0))</f>
        <v>30</v>
      </c>
      <c r="AQ1099" s="15" cm="1">
        <f t="array" ref="AQ1099">INDEX($K:$P,ROW(),MATCH(AQ$3,$K$2:$P$2,0))</f>
        <v>30</v>
      </c>
      <c r="AR1099" s="15" cm="1">
        <f t="array" ref="AR1099">INDEX($K:$P,ROW(),MATCH(AR$3,$K$2:$P$2,0))</f>
        <v>30</v>
      </c>
      <c r="AS1099" s="15" cm="1">
        <f t="array" ref="AS1099">INDEX($K:$P,ROW(),MATCH(AS$3,$K$2:$P$2,0))</f>
        <v>30</v>
      </c>
      <c r="AT1099" s="15" cm="1">
        <f t="array" ref="AT1099">INDEX($K:$P,ROW(),MATCH(AT$3,$K$2:$P$2,0))</f>
        <v>30</v>
      </c>
      <c r="AU1099" s="15" cm="1">
        <f t="array" ref="AU1099">INDEX($K:$P,ROW(),MATCH(AU$3,$K$2:$P$2,0))</f>
        <v>30</v>
      </c>
      <c r="AV1099" s="15" cm="1">
        <f t="array" ref="AV1099">INDEX($K:$P,ROW(),MATCH(AV$3,$K$2:$P$2,0))</f>
        <v>30</v>
      </c>
      <c r="AW1099" s="15" cm="1">
        <f t="array" ref="AW1099">INDEX($K:$P,ROW(),MATCH(AW$3,$K$2:$P$2,0))</f>
        <v>30</v>
      </c>
      <c r="AX1099" s="15" cm="1">
        <f t="array" ref="AX1099">INDEX($K:$P,ROW(),MATCH(AX$3,$K$2:$P$2,0))</f>
        <v>30</v>
      </c>
      <c r="AY1099" s="15" cm="1">
        <f t="array" ref="AY1099">INDEX($K:$P,ROW(),MATCH(AY$3,$K$2:$P$2,0))</f>
        <v>30</v>
      </c>
      <c r="AZ1099" s="15" cm="1">
        <f t="array" ref="AZ1099">INDEX($K:$P,ROW(),MATCH(AZ$3,$K$2:$P$2,0))</f>
        <v>30</v>
      </c>
      <c r="BA1099" s="15" cm="1">
        <f t="array" ref="BA1099">INDEX($K:$P,ROW(),MATCH(BA$3,$K$2:$P$2,0))</f>
        <v>30</v>
      </c>
      <c r="BB1099" s="15" cm="1">
        <f t="array" ref="BB1099">INDEX($K:$P,ROW(),MATCH(BB$3,$K$2:$P$2,0))</f>
        <v>30</v>
      </c>
      <c r="BC1099" s="15" cm="1">
        <f t="array" ref="BC1099">INDEX($K:$P,ROW(),MATCH(BC$3,$K$2:$P$2,0))</f>
        <v>30</v>
      </c>
      <c r="BD1099" s="15" cm="1">
        <f t="array" ref="BD1099">INDEX($K:$P,ROW(),MATCH(BD$3,$K$2:$P$2,0))</f>
        <v>30</v>
      </c>
      <c r="BE1099" s="15" cm="1">
        <f t="array" ref="BE1099">INDEX($K:$P,ROW(),MATCH(BE$3,$K$2:$P$2,0))</f>
        <v>30</v>
      </c>
      <c r="BF1099" s="15" cm="1">
        <f t="array" ref="BF1099">INDEX($K:$P,ROW(),MATCH(BF$3,$K$2:$P$2,0))</f>
        <v>30</v>
      </c>
      <c r="BG1099" s="15" cm="1">
        <f t="array" ref="BG1099">INDEX($K:$P,ROW(),MATCH(BG$3,$K$2:$P$2,0))</f>
        <v>30</v>
      </c>
      <c r="BH1099" s="15" cm="1">
        <f t="array" ref="BH1099">INDEX($K:$P,ROW(),MATCH(BH$3,$K$2:$P$2,0))</f>
        <v>30</v>
      </c>
      <c r="BI1099" s="15" cm="1">
        <f t="array" ref="BI1099">INDEX($K:$P,ROW(),MATCH(BI$3,$K$2:$P$2,0))</f>
        <v>30</v>
      </c>
      <c r="BJ1099" s="15" cm="1">
        <f t="array" ref="BJ1099">INDEX($K:$P,ROW(),MATCH(BJ$3,$K$2:$P$2,0))</f>
        <v>30</v>
      </c>
      <c r="BK1099" s="15" cm="1">
        <f t="array" ref="BK1099">INDEX($K:$P,ROW(),MATCH(BK$3,$K$2:$P$2,0))</f>
        <v>30</v>
      </c>
      <c r="BL1099" s="15" cm="1">
        <f t="array" ref="BL1099">INDEX($K:$P,ROW(),MATCH(BL$3,$K$2:$P$2,0))</f>
        <v>30</v>
      </c>
      <c r="BM1099" s="15" cm="1">
        <f t="array" ref="BM1099">INDEX($K:$P,ROW(),MATCH(BM$3,$K$2:$P$2,0))</f>
        <v>30</v>
      </c>
      <c r="BN1099" s="15" cm="1">
        <f t="array" ref="BN1099">INDEX($K:$P,ROW(),MATCH(BN$3,$K$2:$P$2,0))</f>
        <v>30</v>
      </c>
      <c r="BO1099" s="15" cm="1">
        <f t="array" ref="BO1099">INDEX($K:$P,ROW(),MATCH(BO$3,$K$2:$P$2,0))</f>
        <v>30</v>
      </c>
      <c r="BP1099" s="15" cm="1">
        <f t="array" ref="BP1099">INDEX($K:$P,ROW(),MATCH(BP$3,$K$2:$P$2,0))</f>
        <v>30</v>
      </c>
      <c r="BQ1099" s="15" cm="1">
        <f t="array" ref="BQ1099">INDEX($K:$P,ROW(),MATCH(BQ$3,$K$2:$P$2,0))</f>
        <v>30</v>
      </c>
      <c r="BR1099" s="15" cm="1">
        <f t="array" ref="BR1099">INDEX($K:$P,ROW(),MATCH(BR$3,$K$2:$P$2,0))</f>
        <v>30</v>
      </c>
      <c r="BS1099" s="15" cm="1">
        <f t="array" ref="BS1099">INDEX($K:$P,ROW(),MATCH(BS$3,$K$2:$P$2,0))</f>
        <v>30</v>
      </c>
      <c r="BT1099" s="15" cm="1">
        <f t="array" ref="BT1099">INDEX($K:$P,ROW(),MATCH(BT$3,$K$2:$P$2,0))</f>
        <v>30</v>
      </c>
      <c r="BU1099" s="15" cm="1">
        <f t="array" ref="BU1099">INDEX($K:$P,ROW(),MATCH(BU$3,$K$2:$P$2,0))</f>
        <v>30</v>
      </c>
      <c r="BV1099" s="15" cm="1">
        <f t="array" ref="BV1099">INDEX($K:$P,ROW(),MATCH(BV$3,$K$2:$P$2,0))</f>
        <v>30</v>
      </c>
      <c r="BW1099" s="15" cm="1">
        <f t="array" ref="BW1099">INDEX($K:$P,ROW(),MATCH(BW$3,$K$2:$P$2,0))</f>
        <v>30</v>
      </c>
      <c r="BX1099" s="15" cm="1">
        <f t="array" ref="BX1099">INDEX($K:$P,ROW(),MATCH(BX$3,$K$2:$P$2,0))</f>
        <v>30</v>
      </c>
      <c r="BY1099" s="15" cm="1">
        <f t="array" ref="BY1099">INDEX($K:$P,ROW(),MATCH(BY$3,$K$2:$P$2,0))</f>
        <v>30</v>
      </c>
      <c r="BZ1099" s="15" cm="1">
        <f t="array" ref="BZ1099">INDEX($K:$P,ROW(),MATCH(BZ$3,$K$2:$P$2,0))</f>
        <v>30</v>
      </c>
      <c r="CA1099" s="15" cm="1">
        <f t="array" ref="CA1099">INDEX($K:$P,ROW(),MATCH(CA$3,$K$2:$P$2,0))</f>
        <v>30</v>
      </c>
      <c r="CB1099" s="15" cm="1">
        <f t="array" ref="CB1099">INDEX($K:$P,ROW(),MATCH(CB$3,$K$2:$P$2,0))</f>
        <v>30</v>
      </c>
      <c r="CC1099" s="15" cm="1">
        <f t="array" ref="CC1099">INDEX($K:$P,ROW(),MATCH(CC$3,$K$2:$P$2,0))</f>
        <v>30</v>
      </c>
      <c r="CD1099" s="15" cm="1">
        <f t="array" ref="CD1099">INDEX($K:$P,ROW(),MATCH(CD$3,$K$2:$P$2,0))</f>
        <v>30</v>
      </c>
      <c r="CE1099" s="15" cm="1">
        <f t="array" ref="CE1099">INDEX($K:$P,ROW(),MATCH(CE$3,$K$2:$P$2,0))</f>
        <v>30</v>
      </c>
      <c r="CF1099" s="15" cm="1">
        <f t="array" ref="CF1099">INDEX($K:$P,ROW(),MATCH(CF$3,$K$2:$P$2,0))</f>
        <v>30</v>
      </c>
      <c r="CG1099" s="15" cm="1">
        <f t="array" ref="CG1099">INDEX($K:$P,ROW(),MATCH(CG$3,$K$2:$P$2,0))</f>
        <v>30</v>
      </c>
      <c r="CH1099" s="15" cm="1">
        <f t="array" ref="CH1099">INDEX($K:$P,ROW(),MATCH(CH$3,$K$2:$P$2,0))</f>
        <v>30</v>
      </c>
      <c r="CI1099" s="15" cm="1">
        <f t="array" ref="CI1099">INDEX($K:$P,ROW(),MATCH(CI$3,$K$2:$P$2,0))</f>
        <v>30</v>
      </c>
      <c r="CJ1099" s="15" cm="1">
        <f t="array" ref="CJ1099">INDEX($K:$P,ROW(),MATCH(CJ$3,$K$2:$P$2,0))</f>
        <v>30</v>
      </c>
      <c r="CK1099" s="15" cm="1">
        <f t="array" ref="CK1099">INDEX($K:$P,ROW(),MATCH(CK$3,$K$2:$P$2,0))</f>
        <v>30</v>
      </c>
      <c r="CL1099" s="15" cm="1">
        <f t="array" ref="CL1099">INDEX($K:$P,ROW(),MATCH(CL$3,$K$2:$P$2,0))</f>
        <v>30</v>
      </c>
      <c r="CN1099" s="60"/>
      <c r="CO1099" s="15" t="e" cm="1">
        <f t="array" ref="CO1099">INDEX($K:$P,ROW(),MATCH(CO$3,$K$2:$P$2,0))</f>
        <v>#N/A</v>
      </c>
      <c r="CP1099" s="15" t="e" cm="1">
        <f t="array" ref="CP1099">INDEX($K:$P,ROW(),MATCH(CP$3,$K$2:$P$2,0))</f>
        <v>#N/A</v>
      </c>
      <c r="CQ1099" s="15" t="e" cm="1">
        <f t="array" ref="CQ1099">INDEX($K:$P,ROW(),MATCH(CQ$3,$K$2:$P$2,0))</f>
        <v>#N/A</v>
      </c>
      <c r="CR1099" s="15" t="e" cm="1">
        <f t="array" ref="CR1099">INDEX($K:$P,ROW(),MATCH(CR$3,$K$2:$P$2,0))</f>
        <v>#N/A</v>
      </c>
      <c r="CS1099" s="15" t="e" cm="1">
        <f t="array" ref="CS1099">INDEX($K:$P,ROW(),MATCH(CS$3,$K$2:$P$2,0))</f>
        <v>#N/A</v>
      </c>
      <c r="CT1099" s="15" t="e" cm="1">
        <f t="array" ref="CT1099">INDEX($K:$P,ROW(),MATCH(CT$3,$K$2:$P$2,0))</f>
        <v>#N/A</v>
      </c>
      <c r="CU1099" s="15" t="e" cm="1">
        <f t="array" ref="CU1099">INDEX($K:$P,ROW(),MATCH(CU$3,$K$2:$P$2,0))</f>
        <v>#N/A</v>
      </c>
      <c r="CV1099" s="15" t="e" cm="1">
        <f t="array" ref="CV1099">INDEX($K:$P,ROW(),MATCH(CV$3,$K$2:$P$2,0))</f>
        <v>#N/A</v>
      </c>
      <c r="CW1099" s="15" t="e" cm="1">
        <f t="array" ref="CW1099">INDEX($K:$P,ROW(),MATCH(CW$3,$K$2:$P$2,0))</f>
        <v>#N/A</v>
      </c>
      <c r="CX1099" s="15" t="e" cm="1">
        <f t="array" ref="CX1099">INDEX($K:$P,ROW(),MATCH(CX$3,$K$2:$P$2,0))</f>
        <v>#N/A</v>
      </c>
      <c r="CY1099" s="15" t="e" cm="1">
        <f t="array" ref="CY1099">INDEX($K:$P,ROW(),MATCH(CY$3,$K$2:$P$2,0))</f>
        <v>#N/A</v>
      </c>
      <c r="CZ1099" s="15" t="e" cm="1">
        <f t="array" ref="CZ1099">INDEX($K:$P,ROW(),MATCH(CZ$3,$K$2:$P$2,0))</f>
        <v>#N/A</v>
      </c>
      <c r="DA1099" s="15" t="e" cm="1">
        <f t="array" ref="DA1099">INDEX($K:$P,ROW(),MATCH(DA$3,$K$2:$P$2,0))</f>
        <v>#N/A</v>
      </c>
      <c r="DB1099" s="15" t="e" cm="1">
        <f t="array" ref="DB1099">INDEX($K:$P,ROW(),MATCH(DB$3,$K$2:$P$2,0))</f>
        <v>#N/A</v>
      </c>
      <c r="DC1099" s="15" t="e" cm="1">
        <f t="array" ref="DC1099">INDEX($K:$P,ROW(),MATCH(DC$3,$K$2:$P$2,0))</f>
        <v>#N/A</v>
      </c>
      <c r="DD1099" s="15" t="e" cm="1">
        <f t="array" ref="DD1099">INDEX($K:$P,ROW(),MATCH(DD$3,$K$2:$P$2,0))</f>
        <v>#N/A</v>
      </c>
      <c r="DE1099" s="15" t="e" cm="1">
        <f t="array" ref="DE1099">INDEX($K:$P,ROW(),MATCH(DE$3,$K$2:$P$2,0))</f>
        <v>#N/A</v>
      </c>
      <c r="DF1099" s="15" t="e" cm="1">
        <f t="array" ref="DF1099">INDEX($K:$P,ROW(),MATCH(DF$3,$K$2:$P$2,0))</f>
        <v>#N/A</v>
      </c>
      <c r="DG1099" s="15" t="e" cm="1">
        <f t="array" ref="DG1099">INDEX($K:$P,ROW(),MATCH(DG$3,$K$2:$P$2,0))</f>
        <v>#N/A</v>
      </c>
      <c r="DH1099" s="15" t="e" cm="1">
        <f t="array" ref="DH1099">INDEX($K:$P,ROW(),MATCH(DH$3,$K$2:$P$2,0))</f>
        <v>#N/A</v>
      </c>
      <c r="DI1099" s="15" t="e" cm="1">
        <f t="array" ref="DI1099">INDEX($K:$P,ROW(),MATCH(DI$3,$K$2:$P$2,0))</f>
        <v>#N/A</v>
      </c>
      <c r="DJ1099" s="15" t="e" cm="1">
        <f t="array" ref="DJ1099">INDEX($K:$P,ROW(),MATCH(DJ$3,$K$2:$P$2,0))</f>
        <v>#N/A</v>
      </c>
      <c r="DK1099" s="15" t="e" cm="1">
        <f t="array" ref="DK1099">INDEX($K:$P,ROW(),MATCH(DK$3,$K$2:$P$2,0))</f>
        <v>#N/A</v>
      </c>
      <c r="DL1099" s="15" t="e" cm="1">
        <f t="array" ref="DL1099">INDEX($K:$P,ROW(),MATCH(DL$3,$K$2:$P$2,0))</f>
        <v>#N/A</v>
      </c>
    </row>
    <row r="1100" spans="1:116" x14ac:dyDescent="0.4">
      <c r="B1100" t="str">
        <f t="shared" si="1806"/>
        <v>1100 WCAR-S</v>
      </c>
      <c r="C1100" t="s">
        <v>224</v>
      </c>
      <c r="D1100" t="s">
        <v>760</v>
      </c>
      <c r="E1100" s="8" t="str">
        <f t="shared" si="1805"/>
        <v>1100 WCAR-S</v>
      </c>
      <c r="G1100" s="126" t="str">
        <f>"Accounts receivable"&amp;" - "&amp;G1104</f>
        <v>Accounts receivable - (Primary label)</v>
      </c>
      <c r="H1100" s="27"/>
      <c r="I1100" s="78"/>
      <c r="J1100" s="78"/>
      <c r="K1100" s="118">
        <f t="shared" ref="K1100:P1100" ca="1" si="1807">SUMIF($4:$4,K$2,1100:1100)</f>
        <v>821.91780821917803</v>
      </c>
      <c r="L1100" s="118">
        <f t="shared" ca="1" si="1807"/>
        <v>821.91780821917803</v>
      </c>
      <c r="M1100" s="118">
        <f t="shared" ca="1" si="1807"/>
        <v>821.91780821917803</v>
      </c>
      <c r="N1100" s="118">
        <f t="shared" ca="1" si="1807"/>
        <v>821.91780821917803</v>
      </c>
      <c r="O1100" s="118">
        <f t="shared" ca="1" si="1807"/>
        <v>821.91780821917803</v>
      </c>
      <c r="P1100" s="118">
        <f t="shared" ca="1" si="1807"/>
        <v>821.91780821917803</v>
      </c>
      <c r="R1100" s="33"/>
      <c r="S1100" s="118" cm="1">
        <f t="array" aca="1" ref="S1100" ca="1">MIN(S1099/365*INDIRECT(S1091),R1100+INDIRECT(S1091))</f>
        <v>821.91780821917803</v>
      </c>
      <c r="T1100" s="118" cm="1">
        <f t="array" aca="1" ref="T1100" ca="1">MIN(T1099/365*INDIRECT(T1091),S1100+INDIRECT(T1091))</f>
        <v>821.91780821917803</v>
      </c>
      <c r="U1100" s="118" cm="1">
        <f t="array" aca="1" ref="U1100" ca="1">MIN(U1099/365*INDIRECT(U1091),T1100+INDIRECT(U1091))</f>
        <v>821.91780821917803</v>
      </c>
      <c r="V1100" s="118" cm="1">
        <f t="array" aca="1" ref="V1100" ca="1">MIN(V1099/365*INDIRECT(V1091),U1100+INDIRECT(V1091))</f>
        <v>821.91780821917803</v>
      </c>
      <c r="W1100" s="118" cm="1">
        <f t="array" aca="1" ref="W1100" ca="1">MIN(W1099/365*INDIRECT(W1091),V1100+INDIRECT(W1091))</f>
        <v>821.91780821917803</v>
      </c>
      <c r="X1100" s="118" cm="1">
        <f t="array" aca="1" ref="X1100" ca="1">MIN(X1099/365*INDIRECT(X1091),W1100+INDIRECT(X1091))</f>
        <v>821.91780821917803</v>
      </c>
      <c r="Y1100" s="118" cm="1">
        <f t="array" aca="1" ref="Y1100" ca="1">MIN(Y1099/365*INDIRECT(Y1091),X1100+INDIRECT(Y1091))</f>
        <v>821.91780821917803</v>
      </c>
      <c r="Z1100" s="118" cm="1">
        <f t="array" aca="1" ref="Z1100" ca="1">MIN(Z1099/365*INDIRECT(Z1091),Y1100+INDIRECT(Z1091))</f>
        <v>821.91780821917803</v>
      </c>
      <c r="AA1100" s="118" cm="1">
        <f t="array" aca="1" ref="AA1100" ca="1">MIN(AA1099/365*INDIRECT(AA1091),Z1100+INDIRECT(AA1091))</f>
        <v>821.91780821917803</v>
      </c>
      <c r="AB1100" s="118" cm="1">
        <f t="array" aca="1" ref="AB1100" ca="1">MIN(AB1099/365*INDIRECT(AB1091),AA1100+INDIRECT(AB1091))</f>
        <v>821.91780821917803</v>
      </c>
      <c r="AC1100" s="118" cm="1">
        <f t="array" aca="1" ref="AC1100" ca="1">MIN(AC1099/365*INDIRECT(AC1091),AB1100+INDIRECT(AC1091))</f>
        <v>821.91780821917803</v>
      </c>
      <c r="AD1100" s="118" cm="1">
        <f t="array" aca="1" ref="AD1100" ca="1">MIN(AD1099/365*INDIRECT(AD1091),AC1100+INDIRECT(AD1091))</f>
        <v>821.91780821917803</v>
      </c>
      <c r="AE1100" s="118" cm="1">
        <f t="array" aca="1" ref="AE1100" ca="1">MIN(AE1099/365*INDIRECT(AE1091),AD1100+INDIRECT(AE1091))</f>
        <v>821.91780821917803</v>
      </c>
      <c r="AF1100" s="118" cm="1">
        <f t="array" aca="1" ref="AF1100" ca="1">MIN(AF1099/365*INDIRECT(AF1091),AE1100+INDIRECT(AF1091))</f>
        <v>821.91780821917803</v>
      </c>
      <c r="AG1100" s="118" cm="1">
        <f t="array" aca="1" ref="AG1100" ca="1">MIN(AG1099/365*INDIRECT(AG1091),AF1100+INDIRECT(AG1091))</f>
        <v>821.91780821917803</v>
      </c>
      <c r="AH1100" s="118" cm="1">
        <f t="array" aca="1" ref="AH1100" ca="1">MIN(AH1099/365*INDIRECT(AH1091),AG1100+INDIRECT(AH1091))</f>
        <v>821.91780821917803</v>
      </c>
      <c r="AI1100" s="118" cm="1">
        <f t="array" aca="1" ref="AI1100" ca="1">MIN(AI1099/365*INDIRECT(AI1091),AH1100+INDIRECT(AI1091))</f>
        <v>821.91780821917803</v>
      </c>
      <c r="AJ1100" s="118" cm="1">
        <f t="array" aca="1" ref="AJ1100" ca="1">MIN(AJ1099/365*INDIRECT(AJ1091),AI1100+INDIRECT(AJ1091))</f>
        <v>821.91780821917803</v>
      </c>
      <c r="AK1100" s="118" cm="1">
        <f t="array" aca="1" ref="AK1100" ca="1">MIN(AK1099/365*INDIRECT(AK1091),AJ1100+INDIRECT(AK1091))</f>
        <v>821.91780821917803</v>
      </c>
      <c r="AL1100" s="118" cm="1">
        <f t="array" aca="1" ref="AL1100" ca="1">MIN(AL1099/365*INDIRECT(AL1091),AK1100+INDIRECT(AL1091))</f>
        <v>821.91780821917803</v>
      </c>
      <c r="AM1100" s="118" cm="1">
        <f t="array" aca="1" ref="AM1100" ca="1">MIN(AM1099/365*INDIRECT(AM1091),AL1100+INDIRECT(AM1091))</f>
        <v>821.91780821917803</v>
      </c>
      <c r="AN1100" s="118" cm="1">
        <f t="array" aca="1" ref="AN1100" ca="1">MIN(AN1099/365*INDIRECT(AN1091),AM1100+INDIRECT(AN1091))</f>
        <v>821.91780821917803</v>
      </c>
      <c r="AO1100" s="118" cm="1">
        <f t="array" aca="1" ref="AO1100" ca="1">MIN(AO1099/365*INDIRECT(AO1091),AN1100+INDIRECT(AO1091))</f>
        <v>821.91780821917803</v>
      </c>
      <c r="AP1100" s="118" cm="1">
        <f t="array" aca="1" ref="AP1100" ca="1">MIN(AP1099/365*INDIRECT(AP1091),AO1100+INDIRECT(AP1091))</f>
        <v>821.91780821917803</v>
      </c>
      <c r="AQ1100" s="118" cm="1">
        <f t="array" aca="1" ref="AQ1100" ca="1">MIN(AQ1099/365*INDIRECT(AQ1091),AP1100+INDIRECT(AQ1091))</f>
        <v>821.91780821917803</v>
      </c>
      <c r="AR1100" s="118" cm="1">
        <f t="array" aca="1" ref="AR1100" ca="1">MIN(AR1099/365*INDIRECT(AR1091),AQ1100+INDIRECT(AR1091))</f>
        <v>821.91780821917803</v>
      </c>
      <c r="AS1100" s="118" cm="1">
        <f t="array" aca="1" ref="AS1100" ca="1">MIN(AS1099/365*INDIRECT(AS1091),AR1100+INDIRECT(AS1091))</f>
        <v>821.91780821917803</v>
      </c>
      <c r="AT1100" s="118" cm="1">
        <f t="array" aca="1" ref="AT1100" ca="1">MIN(AT1099/365*INDIRECT(AT1091),AS1100+INDIRECT(AT1091))</f>
        <v>821.91780821917803</v>
      </c>
      <c r="AU1100" s="118" cm="1">
        <f t="array" aca="1" ref="AU1100" ca="1">MIN(AU1099/365*INDIRECT(AU1091),AT1100+INDIRECT(AU1091))</f>
        <v>821.91780821917803</v>
      </c>
      <c r="AV1100" s="118" cm="1">
        <f t="array" aca="1" ref="AV1100" ca="1">MIN(AV1099/365*INDIRECT(AV1091),AU1100+INDIRECT(AV1091))</f>
        <v>821.91780821917803</v>
      </c>
      <c r="AW1100" s="118" cm="1">
        <f t="array" aca="1" ref="AW1100" ca="1">MIN(AW1099/365*INDIRECT(AW1091),AV1100+INDIRECT(AW1091))</f>
        <v>821.91780821917803</v>
      </c>
      <c r="AX1100" s="118" cm="1">
        <f t="array" aca="1" ref="AX1100" ca="1">MIN(AX1099/365*INDIRECT(AX1091),AW1100+INDIRECT(AX1091))</f>
        <v>821.91780821917803</v>
      </c>
      <c r="AY1100" s="118" cm="1">
        <f t="array" aca="1" ref="AY1100" ca="1">MIN(AY1099/365*INDIRECT(AY1091),AX1100+INDIRECT(AY1091))</f>
        <v>821.91780821917803</v>
      </c>
      <c r="AZ1100" s="118" cm="1">
        <f t="array" aca="1" ref="AZ1100" ca="1">MIN(AZ1099/365*INDIRECT(AZ1091),AY1100+INDIRECT(AZ1091))</f>
        <v>821.91780821917803</v>
      </c>
      <c r="BA1100" s="118" cm="1">
        <f t="array" aca="1" ref="BA1100" ca="1">MIN(BA1099/365*INDIRECT(BA1091),AZ1100+INDIRECT(BA1091))</f>
        <v>821.91780821917803</v>
      </c>
      <c r="BB1100" s="118" cm="1">
        <f t="array" aca="1" ref="BB1100" ca="1">MIN(BB1099/365*INDIRECT(BB1091),BA1100+INDIRECT(BB1091))</f>
        <v>821.91780821917803</v>
      </c>
      <c r="BC1100" s="118" cm="1">
        <f t="array" aca="1" ref="BC1100" ca="1">MIN(BC1099/365*INDIRECT(BC1091),BB1100+INDIRECT(BC1091))</f>
        <v>821.91780821917803</v>
      </c>
      <c r="BD1100" s="118" cm="1">
        <f t="array" aca="1" ref="BD1100" ca="1">MIN(BD1099/365*INDIRECT(BD1091),BC1100+INDIRECT(BD1091))</f>
        <v>821.91780821917803</v>
      </c>
      <c r="BE1100" s="118" cm="1">
        <f t="array" aca="1" ref="BE1100" ca="1">MIN(BE1099/365*INDIRECT(BE1091),BD1100+INDIRECT(BE1091))</f>
        <v>821.91780821917803</v>
      </c>
      <c r="BF1100" s="118" cm="1">
        <f t="array" aca="1" ref="BF1100" ca="1">MIN(BF1099/365*INDIRECT(BF1091),BE1100+INDIRECT(BF1091))</f>
        <v>821.91780821917803</v>
      </c>
      <c r="BG1100" s="118" cm="1">
        <f t="array" aca="1" ref="BG1100" ca="1">MIN(BG1099/365*INDIRECT(BG1091),BF1100+INDIRECT(BG1091))</f>
        <v>821.91780821917803</v>
      </c>
      <c r="BH1100" s="118" cm="1">
        <f t="array" aca="1" ref="BH1100" ca="1">MIN(BH1099/365*INDIRECT(BH1091),BG1100+INDIRECT(BH1091))</f>
        <v>821.91780821917803</v>
      </c>
      <c r="BI1100" s="118" cm="1">
        <f t="array" aca="1" ref="BI1100" ca="1">MIN(BI1099/365*INDIRECT(BI1091),BH1100+INDIRECT(BI1091))</f>
        <v>821.91780821917803</v>
      </c>
      <c r="BJ1100" s="118" cm="1">
        <f t="array" aca="1" ref="BJ1100" ca="1">MIN(BJ1099/365*INDIRECT(BJ1091),BI1100+INDIRECT(BJ1091))</f>
        <v>821.91780821917803</v>
      </c>
      <c r="BK1100" s="118" cm="1">
        <f t="array" aca="1" ref="BK1100" ca="1">MIN(BK1099/365*INDIRECT(BK1091),BJ1100+INDIRECT(BK1091))</f>
        <v>821.91780821917803</v>
      </c>
      <c r="BL1100" s="118" cm="1">
        <f t="array" aca="1" ref="BL1100" ca="1">MIN(BL1099/365*INDIRECT(BL1091),BK1100+INDIRECT(BL1091))</f>
        <v>821.91780821917803</v>
      </c>
      <c r="BM1100" s="118" cm="1">
        <f t="array" aca="1" ref="BM1100" ca="1">MIN(BM1099/365*INDIRECT(BM1091),BL1100+INDIRECT(BM1091))</f>
        <v>821.91780821917803</v>
      </c>
      <c r="BN1100" s="118" cm="1">
        <f t="array" aca="1" ref="BN1100" ca="1">MIN(BN1099/365*INDIRECT(BN1091),BM1100+INDIRECT(BN1091))</f>
        <v>821.91780821917803</v>
      </c>
      <c r="BO1100" s="118" cm="1">
        <f t="array" aca="1" ref="BO1100" ca="1">MIN(BO1099/365*INDIRECT(BO1091),BN1100+INDIRECT(BO1091))</f>
        <v>821.91780821917803</v>
      </c>
      <c r="BP1100" s="118" cm="1">
        <f t="array" aca="1" ref="BP1100" ca="1">MIN(BP1099/365*INDIRECT(BP1091),BO1100+INDIRECT(BP1091))</f>
        <v>821.91780821917803</v>
      </c>
      <c r="BQ1100" s="118" cm="1">
        <f t="array" aca="1" ref="BQ1100" ca="1">MIN(BQ1099/365*INDIRECT(BQ1091),BP1100+INDIRECT(BQ1091))</f>
        <v>821.91780821917803</v>
      </c>
      <c r="BR1100" s="118" cm="1">
        <f t="array" aca="1" ref="BR1100" ca="1">MIN(BR1099/365*INDIRECT(BR1091),BQ1100+INDIRECT(BR1091))</f>
        <v>821.91780821917803</v>
      </c>
      <c r="BS1100" s="118" cm="1">
        <f t="array" aca="1" ref="BS1100" ca="1">MIN(BS1099/365*INDIRECT(BS1091),BR1100+INDIRECT(BS1091))</f>
        <v>821.91780821917803</v>
      </c>
      <c r="BT1100" s="118" cm="1">
        <f t="array" aca="1" ref="BT1100" ca="1">MIN(BT1099/365*INDIRECT(BT1091),BS1100+INDIRECT(BT1091))</f>
        <v>821.91780821917803</v>
      </c>
      <c r="BU1100" s="118" cm="1">
        <f t="array" aca="1" ref="BU1100" ca="1">MIN(BU1099/365*INDIRECT(BU1091),BT1100+INDIRECT(BU1091))</f>
        <v>821.91780821917803</v>
      </c>
      <c r="BV1100" s="118" cm="1">
        <f t="array" aca="1" ref="BV1100" ca="1">MIN(BV1099/365*INDIRECT(BV1091),BU1100+INDIRECT(BV1091))</f>
        <v>821.91780821917803</v>
      </c>
      <c r="BW1100" s="118" cm="1">
        <f t="array" aca="1" ref="BW1100" ca="1">MIN(BW1099/365*INDIRECT(BW1091),BV1100+INDIRECT(BW1091))</f>
        <v>821.91780821917803</v>
      </c>
      <c r="BX1100" s="118" cm="1">
        <f t="array" aca="1" ref="BX1100" ca="1">MIN(BX1099/365*INDIRECT(BX1091),BW1100+INDIRECT(BX1091))</f>
        <v>821.91780821917803</v>
      </c>
      <c r="BY1100" s="118" cm="1">
        <f t="array" aca="1" ref="BY1100" ca="1">MIN(BY1099/365*INDIRECT(BY1091),BX1100+INDIRECT(BY1091))</f>
        <v>821.91780821917803</v>
      </c>
      <c r="BZ1100" s="118" cm="1">
        <f t="array" aca="1" ref="BZ1100" ca="1">MIN(BZ1099/365*INDIRECT(BZ1091),BY1100+INDIRECT(BZ1091))</f>
        <v>821.91780821917803</v>
      </c>
      <c r="CA1100" s="118" cm="1">
        <f t="array" aca="1" ref="CA1100" ca="1">MIN(CA1099/365*INDIRECT(CA1091),BZ1100+INDIRECT(CA1091))</f>
        <v>821.91780821917803</v>
      </c>
      <c r="CB1100" s="118" cm="1">
        <f t="array" aca="1" ref="CB1100" ca="1">MIN(CB1099/365*INDIRECT(CB1091),CA1100+INDIRECT(CB1091))</f>
        <v>821.91780821917803</v>
      </c>
      <c r="CC1100" s="118" cm="1">
        <f t="array" aca="1" ref="CC1100" ca="1">MIN(CC1099/365*INDIRECT(CC1091),CB1100+INDIRECT(CC1091))</f>
        <v>821.91780821917803</v>
      </c>
      <c r="CD1100" s="118" cm="1">
        <f t="array" aca="1" ref="CD1100" ca="1">MIN(CD1099/365*INDIRECT(CD1091),CC1100+INDIRECT(CD1091))</f>
        <v>821.91780821917803</v>
      </c>
      <c r="CE1100" s="118" cm="1">
        <f t="array" aca="1" ref="CE1100" ca="1">MIN(CE1099/365*INDIRECT(CE1091),CD1100+INDIRECT(CE1091))</f>
        <v>821.91780821917803</v>
      </c>
      <c r="CF1100" s="118" cm="1">
        <f t="array" aca="1" ref="CF1100" ca="1">MIN(CF1099/365*INDIRECT(CF1091),CE1100+INDIRECT(CF1091))</f>
        <v>821.91780821917803</v>
      </c>
      <c r="CG1100" s="118" cm="1">
        <f t="array" aca="1" ref="CG1100" ca="1">MIN(CG1099/365*INDIRECT(CG1091),CF1100+INDIRECT(CG1091))</f>
        <v>821.91780821917803</v>
      </c>
      <c r="CH1100" s="118" cm="1">
        <f t="array" aca="1" ref="CH1100" ca="1">MIN(CH1099/365*INDIRECT(CH1091),CG1100+INDIRECT(CH1091))</f>
        <v>821.91780821917803</v>
      </c>
      <c r="CI1100" s="118" cm="1">
        <f t="array" aca="1" ref="CI1100" ca="1">MIN(CI1099/365*INDIRECT(CI1091),CH1100+INDIRECT(CI1091))</f>
        <v>821.91780821917803</v>
      </c>
      <c r="CJ1100" s="118" cm="1">
        <f t="array" aca="1" ref="CJ1100" ca="1">MIN(CJ1099/365*INDIRECT(CJ1091),CI1100+INDIRECT(CJ1091))</f>
        <v>821.91780821917803</v>
      </c>
      <c r="CK1100" s="118" cm="1">
        <f t="array" aca="1" ref="CK1100" ca="1">MIN(CK1099/365*INDIRECT(CK1091),CJ1100+INDIRECT(CK1091))</f>
        <v>821.91780821917803</v>
      </c>
      <c r="CL1100" s="118" cm="1">
        <f t="array" aca="1" ref="CL1100" ca="1">MIN(CL1099/365*INDIRECT(CL1091),CK1100+INDIRECT(CL1091))</f>
        <v>821.91780821917803</v>
      </c>
      <c r="CN1100" s="78"/>
      <c r="CO1100" s="118" t="e" cm="1">
        <f t="array" aca="1" ref="CO1100" ca="1">MIN(CO1099/365*INDIRECT(CO1091),CN1100+INDIRECT(CO1091))</f>
        <v>#N/A</v>
      </c>
      <c r="CP1100" s="118" t="e" cm="1">
        <f t="array" aca="1" ref="CP1100" ca="1">MIN(CP1099/365*INDIRECT(CP1091),CO1100+INDIRECT(CP1091))</f>
        <v>#N/A</v>
      </c>
      <c r="CQ1100" s="118" t="e" cm="1">
        <f t="array" aca="1" ref="CQ1100" ca="1">MIN(CQ1099/365*INDIRECT(CQ1091),CP1100+INDIRECT(CQ1091))</f>
        <v>#N/A</v>
      </c>
      <c r="CR1100" s="118" t="e" cm="1">
        <f t="array" aca="1" ref="CR1100" ca="1">MIN(CR1099/365*INDIRECT(CR1091),CQ1100+INDIRECT(CR1091))</f>
        <v>#N/A</v>
      </c>
      <c r="CS1100" s="118" t="e" cm="1">
        <f t="array" aca="1" ref="CS1100" ca="1">MIN(CS1099/365*INDIRECT(CS1091),CR1100+INDIRECT(CS1091))</f>
        <v>#N/A</v>
      </c>
      <c r="CT1100" s="118" t="e" cm="1">
        <f t="array" aca="1" ref="CT1100" ca="1">MIN(CT1099/365*INDIRECT(CT1091),CS1100+INDIRECT(CT1091))</f>
        <v>#N/A</v>
      </c>
      <c r="CU1100" s="118" t="e" cm="1">
        <f t="array" aca="1" ref="CU1100" ca="1">MIN(CU1099/365*INDIRECT(CU1091),CT1100+INDIRECT(CU1091))</f>
        <v>#N/A</v>
      </c>
      <c r="CV1100" s="118" t="e" cm="1">
        <f t="array" aca="1" ref="CV1100" ca="1">MIN(CV1099/365*INDIRECT(CV1091),CU1100+INDIRECT(CV1091))</f>
        <v>#N/A</v>
      </c>
      <c r="CW1100" s="118" t="e" cm="1">
        <f t="array" aca="1" ref="CW1100" ca="1">MIN(CW1099/365*INDIRECT(CW1091),CV1100+INDIRECT(CW1091))</f>
        <v>#N/A</v>
      </c>
      <c r="CX1100" s="118" t="e" cm="1">
        <f t="array" aca="1" ref="CX1100" ca="1">MIN(CX1099/365*INDIRECT(CX1091),CW1100+INDIRECT(CX1091))</f>
        <v>#N/A</v>
      </c>
      <c r="CY1100" s="118" t="e" cm="1">
        <f t="array" aca="1" ref="CY1100" ca="1">MIN(CY1099/365*INDIRECT(CY1091),CX1100+INDIRECT(CY1091))</f>
        <v>#N/A</v>
      </c>
      <c r="CZ1100" s="118" t="e" cm="1">
        <f t="array" aca="1" ref="CZ1100" ca="1">MIN(CZ1099/365*INDIRECT(CZ1091),CY1100+INDIRECT(CZ1091))</f>
        <v>#N/A</v>
      </c>
      <c r="DA1100" s="118" t="e" cm="1">
        <f t="array" aca="1" ref="DA1100" ca="1">MIN(DA1099/365*INDIRECT(DA1091),CZ1100+INDIRECT(DA1091))</f>
        <v>#N/A</v>
      </c>
      <c r="DB1100" s="118" t="e" cm="1">
        <f t="array" aca="1" ref="DB1100" ca="1">MIN(DB1099/365*INDIRECT(DB1091),DA1100+INDIRECT(DB1091))</f>
        <v>#N/A</v>
      </c>
      <c r="DC1100" s="118" t="e" cm="1">
        <f t="array" aca="1" ref="DC1100" ca="1">MIN(DC1099/365*INDIRECT(DC1091),DB1100+INDIRECT(DC1091))</f>
        <v>#N/A</v>
      </c>
      <c r="DD1100" s="118" t="e" cm="1">
        <f t="array" aca="1" ref="DD1100" ca="1">MIN(DD1099/365*INDIRECT(DD1091),DC1100+INDIRECT(DD1091))</f>
        <v>#N/A</v>
      </c>
      <c r="DE1100" s="118" t="e" cm="1">
        <f t="array" aca="1" ref="DE1100" ca="1">MIN(DE1099/365*INDIRECT(DE1091),DD1100+INDIRECT(DE1091))</f>
        <v>#N/A</v>
      </c>
      <c r="DF1100" s="118" t="e" cm="1">
        <f t="array" aca="1" ref="DF1100" ca="1">MIN(DF1099/365*INDIRECT(DF1091),DE1100+INDIRECT(DF1091))</f>
        <v>#N/A</v>
      </c>
      <c r="DG1100" s="118" t="e" cm="1">
        <f t="array" aca="1" ref="DG1100" ca="1">MIN(DG1099/365*INDIRECT(DG1091),DF1100+INDIRECT(DG1091))</f>
        <v>#N/A</v>
      </c>
      <c r="DH1100" s="118" t="e" cm="1">
        <f t="array" aca="1" ref="DH1100" ca="1">MIN(DH1099/365*INDIRECT(DH1091),DG1100+INDIRECT(DH1091))</f>
        <v>#N/A</v>
      </c>
      <c r="DI1100" s="118" t="e" cm="1">
        <f t="array" aca="1" ref="DI1100" ca="1">MIN(DI1099/365*INDIRECT(DI1091),DH1100+INDIRECT(DI1091))</f>
        <v>#N/A</v>
      </c>
      <c r="DJ1100" s="118" t="e" cm="1">
        <f t="array" aca="1" ref="DJ1100" ca="1">MIN(DJ1099/365*INDIRECT(DJ1091),DI1100+INDIRECT(DJ1091))</f>
        <v>#N/A</v>
      </c>
      <c r="DK1100" s="118" t="e" cm="1">
        <f t="array" aca="1" ref="DK1100" ca="1">MIN(DK1099/365*INDIRECT(DK1091),DJ1100+INDIRECT(DK1091))</f>
        <v>#N/A</v>
      </c>
      <c r="DL1100" s="118" t="e" cm="1">
        <f t="array" aca="1" ref="DL1100" ca="1">MIN(DL1099/365*INDIRECT(DL1091),DK1100+INDIRECT(DL1091))</f>
        <v>#N/A</v>
      </c>
    </row>
    <row r="1101" spans="1:116" x14ac:dyDescent="0.4">
      <c r="B1101" t="str">
        <f t="shared" si="1806"/>
        <v>1101 WCAR-S</v>
      </c>
      <c r="D1101" t="s">
        <v>760</v>
      </c>
      <c r="E1101" s="8" t="str">
        <f t="shared" si="1805"/>
        <v>1101 WCAR-S</v>
      </c>
      <c r="G1101" s="126"/>
      <c r="H1101" s="27"/>
      <c r="I1101" s="78"/>
      <c r="J1101" s="78"/>
      <c r="K1101" s="33"/>
      <c r="L1101" s="33"/>
      <c r="M1101" s="33"/>
      <c r="N1101" s="33"/>
      <c r="O1101" s="33"/>
      <c r="P1101" s="33"/>
      <c r="R1101" s="33"/>
      <c r="S1101" s="33"/>
      <c r="T1101" s="33"/>
      <c r="U1101" s="33"/>
      <c r="V1101" s="33"/>
      <c r="W1101" s="33"/>
      <c r="X1101" s="33"/>
      <c r="Y1101" s="33"/>
      <c r="Z1101" s="33"/>
      <c r="AA1101" s="33"/>
      <c r="AB1101" s="33"/>
      <c r="AC1101" s="33"/>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c r="AY1101" s="33"/>
      <c r="AZ1101" s="33"/>
      <c r="BA1101" s="33"/>
      <c r="BB1101" s="33"/>
      <c r="BC1101" s="33"/>
      <c r="BD1101" s="33"/>
      <c r="BE1101" s="33"/>
      <c r="BF1101" s="33"/>
      <c r="BG1101" s="33"/>
      <c r="BH1101" s="33"/>
      <c r="BI1101" s="33"/>
      <c r="BJ1101" s="33"/>
      <c r="BK1101" s="33"/>
      <c r="BL1101" s="33"/>
      <c r="BM1101" s="33"/>
      <c r="BN1101" s="33"/>
      <c r="BO1101" s="33"/>
      <c r="BP1101" s="33"/>
      <c r="BQ1101" s="33"/>
      <c r="BR1101" s="33"/>
      <c r="BS1101" s="33"/>
      <c r="BT1101" s="33"/>
      <c r="BU1101" s="33"/>
      <c r="BV1101" s="33"/>
      <c r="BW1101" s="33"/>
      <c r="BX1101" s="33"/>
      <c r="BY1101" s="33"/>
      <c r="BZ1101" s="33"/>
      <c r="CA1101" s="33"/>
      <c r="CB1101" s="33"/>
      <c r="CC1101" s="33"/>
      <c r="CD1101" s="33"/>
      <c r="CE1101" s="33"/>
      <c r="CF1101" s="33"/>
      <c r="CG1101" s="33"/>
      <c r="CH1101" s="33"/>
      <c r="CI1101" s="33"/>
      <c r="CJ1101" s="33"/>
      <c r="CK1101" s="33"/>
      <c r="CL1101" s="33"/>
      <c r="CN1101" s="78"/>
      <c r="CO1101" s="33"/>
      <c r="CP1101" s="33"/>
      <c r="CQ1101" s="33"/>
      <c r="CR1101" s="33"/>
      <c r="CS1101" s="33"/>
      <c r="CT1101" s="33"/>
      <c r="CU1101" s="33"/>
      <c r="CV1101" s="33"/>
      <c r="CW1101" s="33"/>
      <c r="CX1101" s="33"/>
      <c r="CY1101" s="33"/>
      <c r="CZ1101" s="33"/>
      <c r="DA1101" s="33"/>
      <c r="DB1101" s="33"/>
      <c r="DC1101" s="33"/>
      <c r="DD1101" s="33"/>
      <c r="DE1101" s="33"/>
      <c r="DF1101" s="33"/>
      <c r="DG1101" s="33"/>
      <c r="DH1101" s="33"/>
      <c r="DI1101" s="33"/>
      <c r="DJ1101" s="33"/>
      <c r="DK1101" s="33"/>
      <c r="DL1101" s="33"/>
    </row>
    <row r="1102" spans="1:116" x14ac:dyDescent="0.4">
      <c r="B1102" t="str">
        <f t="shared" si="1806"/>
        <v>1102 WCAR-S</v>
      </c>
      <c r="C1102" t="s">
        <v>234</v>
      </c>
      <c r="D1102" t="s">
        <v>760</v>
      </c>
      <c r="E1102" s="8" t="str">
        <f t="shared" si="1805"/>
        <v>1102 WCAR-S</v>
      </c>
      <c r="G1102" s="126" t="str">
        <f>"Change in "&amp;G1100</f>
        <v>Change in Accounts receivable - (Primary label)</v>
      </c>
      <c r="K1102" s="33">
        <f t="shared" ref="K1102:P1102" ca="1" si="1808">SUMIF($3:$3,K$2,1100:1100)</f>
        <v>9863.0136986301368</v>
      </c>
      <c r="L1102" s="33">
        <f t="shared" ca="1" si="1808"/>
        <v>9863.0136986301368</v>
      </c>
      <c r="M1102" s="33">
        <f t="shared" ca="1" si="1808"/>
        <v>9863.0136986301368</v>
      </c>
      <c r="N1102" s="33">
        <f t="shared" ca="1" si="1808"/>
        <v>9863.0136986301368</v>
      </c>
      <c r="O1102" s="33">
        <f t="shared" ca="1" si="1808"/>
        <v>9863.0136986301368</v>
      </c>
      <c r="P1102" s="33">
        <f t="shared" ca="1" si="1808"/>
        <v>9863.0136986301368</v>
      </c>
      <c r="R1102" s="33"/>
      <c r="S1102" s="33">
        <f t="shared" ref="S1102:AX1102" ca="1" si="1809">R1100-S1100</f>
        <v>-821.91780821917803</v>
      </c>
      <c r="T1102" s="33">
        <f t="shared" ca="1" si="1809"/>
        <v>0</v>
      </c>
      <c r="U1102" s="33">
        <f t="shared" ca="1" si="1809"/>
        <v>0</v>
      </c>
      <c r="V1102" s="33">
        <f t="shared" ca="1" si="1809"/>
        <v>0</v>
      </c>
      <c r="W1102" s="33">
        <f t="shared" ca="1" si="1809"/>
        <v>0</v>
      </c>
      <c r="X1102" s="33">
        <f t="shared" ca="1" si="1809"/>
        <v>0</v>
      </c>
      <c r="Y1102" s="33">
        <f t="shared" ca="1" si="1809"/>
        <v>0</v>
      </c>
      <c r="Z1102" s="33">
        <f t="shared" ca="1" si="1809"/>
        <v>0</v>
      </c>
      <c r="AA1102" s="33">
        <f t="shared" ca="1" si="1809"/>
        <v>0</v>
      </c>
      <c r="AB1102" s="33">
        <f t="shared" ca="1" si="1809"/>
        <v>0</v>
      </c>
      <c r="AC1102" s="33">
        <f t="shared" ca="1" si="1809"/>
        <v>0</v>
      </c>
      <c r="AD1102" s="33">
        <f t="shared" ca="1" si="1809"/>
        <v>0</v>
      </c>
      <c r="AE1102" s="33">
        <f t="shared" ca="1" si="1809"/>
        <v>0</v>
      </c>
      <c r="AF1102" s="33">
        <f t="shared" ca="1" si="1809"/>
        <v>0</v>
      </c>
      <c r="AG1102" s="33">
        <f t="shared" ca="1" si="1809"/>
        <v>0</v>
      </c>
      <c r="AH1102" s="33">
        <f t="shared" ca="1" si="1809"/>
        <v>0</v>
      </c>
      <c r="AI1102" s="33">
        <f t="shared" ca="1" si="1809"/>
        <v>0</v>
      </c>
      <c r="AJ1102" s="33">
        <f t="shared" ca="1" si="1809"/>
        <v>0</v>
      </c>
      <c r="AK1102" s="33">
        <f t="shared" ca="1" si="1809"/>
        <v>0</v>
      </c>
      <c r="AL1102" s="33">
        <f t="shared" ca="1" si="1809"/>
        <v>0</v>
      </c>
      <c r="AM1102" s="33">
        <f t="shared" ca="1" si="1809"/>
        <v>0</v>
      </c>
      <c r="AN1102" s="33">
        <f t="shared" ca="1" si="1809"/>
        <v>0</v>
      </c>
      <c r="AO1102" s="33">
        <f t="shared" ca="1" si="1809"/>
        <v>0</v>
      </c>
      <c r="AP1102" s="33">
        <f t="shared" ca="1" si="1809"/>
        <v>0</v>
      </c>
      <c r="AQ1102" s="33">
        <f t="shared" ca="1" si="1809"/>
        <v>0</v>
      </c>
      <c r="AR1102" s="33">
        <f t="shared" ca="1" si="1809"/>
        <v>0</v>
      </c>
      <c r="AS1102" s="33">
        <f t="shared" ca="1" si="1809"/>
        <v>0</v>
      </c>
      <c r="AT1102" s="33">
        <f t="shared" ca="1" si="1809"/>
        <v>0</v>
      </c>
      <c r="AU1102" s="33">
        <f t="shared" ca="1" si="1809"/>
        <v>0</v>
      </c>
      <c r="AV1102" s="33">
        <f t="shared" ca="1" si="1809"/>
        <v>0</v>
      </c>
      <c r="AW1102" s="33">
        <f t="shared" ca="1" si="1809"/>
        <v>0</v>
      </c>
      <c r="AX1102" s="33">
        <f t="shared" ca="1" si="1809"/>
        <v>0</v>
      </c>
      <c r="AY1102" s="33">
        <f t="shared" ref="AY1102:CD1102" ca="1" si="1810">AX1100-AY1100</f>
        <v>0</v>
      </c>
      <c r="AZ1102" s="33">
        <f t="shared" ca="1" si="1810"/>
        <v>0</v>
      </c>
      <c r="BA1102" s="33">
        <f t="shared" ca="1" si="1810"/>
        <v>0</v>
      </c>
      <c r="BB1102" s="33">
        <f t="shared" ca="1" si="1810"/>
        <v>0</v>
      </c>
      <c r="BC1102" s="33">
        <f t="shared" ca="1" si="1810"/>
        <v>0</v>
      </c>
      <c r="BD1102" s="33">
        <f t="shared" ca="1" si="1810"/>
        <v>0</v>
      </c>
      <c r="BE1102" s="33">
        <f t="shared" ca="1" si="1810"/>
        <v>0</v>
      </c>
      <c r="BF1102" s="33">
        <f t="shared" ca="1" si="1810"/>
        <v>0</v>
      </c>
      <c r="BG1102" s="33">
        <f t="shared" ca="1" si="1810"/>
        <v>0</v>
      </c>
      <c r="BH1102" s="33">
        <f t="shared" ca="1" si="1810"/>
        <v>0</v>
      </c>
      <c r="BI1102" s="33">
        <f t="shared" ca="1" si="1810"/>
        <v>0</v>
      </c>
      <c r="BJ1102" s="33">
        <f t="shared" ca="1" si="1810"/>
        <v>0</v>
      </c>
      <c r="BK1102" s="33">
        <f t="shared" ca="1" si="1810"/>
        <v>0</v>
      </c>
      <c r="BL1102" s="33">
        <f t="shared" ca="1" si="1810"/>
        <v>0</v>
      </c>
      <c r="BM1102" s="33">
        <f t="shared" ca="1" si="1810"/>
        <v>0</v>
      </c>
      <c r="BN1102" s="33">
        <f t="shared" ca="1" si="1810"/>
        <v>0</v>
      </c>
      <c r="BO1102" s="33">
        <f t="shared" ca="1" si="1810"/>
        <v>0</v>
      </c>
      <c r="BP1102" s="33">
        <f t="shared" ca="1" si="1810"/>
        <v>0</v>
      </c>
      <c r="BQ1102" s="33">
        <f t="shared" ca="1" si="1810"/>
        <v>0</v>
      </c>
      <c r="BR1102" s="33">
        <f t="shared" ca="1" si="1810"/>
        <v>0</v>
      </c>
      <c r="BS1102" s="33">
        <f t="shared" ca="1" si="1810"/>
        <v>0</v>
      </c>
      <c r="BT1102" s="33">
        <f t="shared" ca="1" si="1810"/>
        <v>0</v>
      </c>
      <c r="BU1102" s="33">
        <f t="shared" ca="1" si="1810"/>
        <v>0</v>
      </c>
      <c r="BV1102" s="33">
        <f t="shared" ca="1" si="1810"/>
        <v>0</v>
      </c>
      <c r="BW1102" s="33">
        <f t="shared" ca="1" si="1810"/>
        <v>0</v>
      </c>
      <c r="BX1102" s="33">
        <f t="shared" ca="1" si="1810"/>
        <v>0</v>
      </c>
      <c r="BY1102" s="33">
        <f t="shared" ca="1" si="1810"/>
        <v>0</v>
      </c>
      <c r="BZ1102" s="33">
        <f t="shared" ca="1" si="1810"/>
        <v>0</v>
      </c>
      <c r="CA1102" s="33">
        <f t="shared" ca="1" si="1810"/>
        <v>0</v>
      </c>
      <c r="CB1102" s="33">
        <f t="shared" ca="1" si="1810"/>
        <v>0</v>
      </c>
      <c r="CC1102" s="33">
        <f t="shared" ca="1" si="1810"/>
        <v>0</v>
      </c>
      <c r="CD1102" s="33">
        <f t="shared" ca="1" si="1810"/>
        <v>0</v>
      </c>
      <c r="CE1102" s="33">
        <f t="shared" ref="CE1102:CL1102" ca="1" si="1811">CD1100-CE1100</f>
        <v>0</v>
      </c>
      <c r="CF1102" s="33">
        <f t="shared" ca="1" si="1811"/>
        <v>0</v>
      </c>
      <c r="CG1102" s="33">
        <f t="shared" ca="1" si="1811"/>
        <v>0</v>
      </c>
      <c r="CH1102" s="33">
        <f t="shared" ca="1" si="1811"/>
        <v>0</v>
      </c>
      <c r="CI1102" s="33">
        <f t="shared" ca="1" si="1811"/>
        <v>0</v>
      </c>
      <c r="CJ1102" s="33">
        <f t="shared" ca="1" si="1811"/>
        <v>0</v>
      </c>
      <c r="CK1102" s="33">
        <f t="shared" ca="1" si="1811"/>
        <v>0</v>
      </c>
      <c r="CL1102" s="33">
        <f t="shared" ca="1" si="1811"/>
        <v>0</v>
      </c>
      <c r="CO1102" s="33" t="e">
        <f t="shared" ref="CO1102:DL1102" ca="1" si="1812">CN1100-CO1100</f>
        <v>#N/A</v>
      </c>
      <c r="CP1102" s="33" t="e">
        <f t="shared" ca="1" si="1812"/>
        <v>#N/A</v>
      </c>
      <c r="CQ1102" s="33" t="e">
        <f t="shared" ca="1" si="1812"/>
        <v>#N/A</v>
      </c>
      <c r="CR1102" s="33" t="e">
        <f t="shared" ca="1" si="1812"/>
        <v>#N/A</v>
      </c>
      <c r="CS1102" s="33" t="e">
        <f t="shared" ca="1" si="1812"/>
        <v>#N/A</v>
      </c>
      <c r="CT1102" s="33" t="e">
        <f t="shared" ca="1" si="1812"/>
        <v>#N/A</v>
      </c>
      <c r="CU1102" s="33" t="e">
        <f t="shared" ca="1" si="1812"/>
        <v>#N/A</v>
      </c>
      <c r="CV1102" s="33" t="e">
        <f t="shared" ca="1" si="1812"/>
        <v>#N/A</v>
      </c>
      <c r="CW1102" s="33" t="e">
        <f t="shared" ca="1" si="1812"/>
        <v>#N/A</v>
      </c>
      <c r="CX1102" s="33" t="e">
        <f t="shared" ca="1" si="1812"/>
        <v>#N/A</v>
      </c>
      <c r="CY1102" s="33" t="e">
        <f t="shared" ca="1" si="1812"/>
        <v>#N/A</v>
      </c>
      <c r="CZ1102" s="33" t="e">
        <f t="shared" ca="1" si="1812"/>
        <v>#N/A</v>
      </c>
      <c r="DA1102" s="33" t="e">
        <f t="shared" ca="1" si="1812"/>
        <v>#N/A</v>
      </c>
      <c r="DB1102" s="33" t="e">
        <f t="shared" ca="1" si="1812"/>
        <v>#N/A</v>
      </c>
      <c r="DC1102" s="33" t="e">
        <f t="shared" ca="1" si="1812"/>
        <v>#N/A</v>
      </c>
      <c r="DD1102" s="33" t="e">
        <f t="shared" ca="1" si="1812"/>
        <v>#N/A</v>
      </c>
      <c r="DE1102" s="33" t="e">
        <f t="shared" ca="1" si="1812"/>
        <v>#N/A</v>
      </c>
      <c r="DF1102" s="33" t="e">
        <f t="shared" ca="1" si="1812"/>
        <v>#N/A</v>
      </c>
      <c r="DG1102" s="33" t="e">
        <f t="shared" ca="1" si="1812"/>
        <v>#N/A</v>
      </c>
      <c r="DH1102" s="33" t="e">
        <f t="shared" ca="1" si="1812"/>
        <v>#N/A</v>
      </c>
      <c r="DI1102" s="33" t="e">
        <f t="shared" ca="1" si="1812"/>
        <v>#N/A</v>
      </c>
      <c r="DJ1102" s="33" t="e">
        <f t="shared" ca="1" si="1812"/>
        <v>#N/A</v>
      </c>
      <c r="DK1102" s="33" t="e">
        <f t="shared" ca="1" si="1812"/>
        <v>#N/A</v>
      </c>
      <c r="DL1102" s="33" t="e">
        <f t="shared" ca="1" si="1812"/>
        <v>#N/A</v>
      </c>
    </row>
    <row r="1103" spans="1:116" x14ac:dyDescent="0.4">
      <c r="B1103" t="str">
        <f t="shared" si="1806"/>
        <v>1103 WCAR-S</v>
      </c>
      <c r="D1103" t="s">
        <v>760</v>
      </c>
      <c r="E1103" s="8" t="str">
        <f t="shared" si="1805"/>
        <v>1103 WCAR-S</v>
      </c>
      <c r="G1103" s="125"/>
      <c r="K1103" s="53"/>
      <c r="L1103" s="53"/>
      <c r="M1103" s="53"/>
      <c r="N1103" s="53"/>
      <c r="O1103" s="53"/>
      <c r="P1103" s="53"/>
      <c r="R1103" s="24"/>
      <c r="S1103" s="24"/>
      <c r="T1103" s="24"/>
      <c r="U1103" s="24"/>
      <c r="V1103" s="24"/>
      <c r="W1103" s="24"/>
      <c r="X1103" s="24"/>
      <c r="Y1103" s="24"/>
      <c r="Z1103" s="24"/>
      <c r="AA1103" s="24"/>
      <c r="AB1103" s="24"/>
      <c r="AC1103" s="24"/>
      <c r="AD1103" s="24"/>
      <c r="AE1103" s="24"/>
      <c r="AF1103" s="24"/>
      <c r="AG1103" s="24"/>
      <c r="AH1103" s="24"/>
      <c r="AI1103" s="24"/>
      <c r="AJ1103" s="24"/>
      <c r="AK1103" s="24"/>
      <c r="AL1103" s="24"/>
      <c r="AM1103" s="24"/>
      <c r="AN1103" s="24"/>
      <c r="AO1103" s="24"/>
      <c r="AP1103" s="24"/>
      <c r="AQ1103" s="24"/>
      <c r="AR1103" s="24"/>
      <c r="AS1103" s="24"/>
      <c r="AT1103" s="24"/>
      <c r="AU1103" s="24"/>
      <c r="AV1103" s="24"/>
      <c r="AW1103" s="24"/>
      <c r="AX1103" s="24"/>
      <c r="AY1103" s="24"/>
      <c r="AZ1103" s="24"/>
      <c r="BA1103" s="24"/>
      <c r="BB1103" s="24"/>
      <c r="BC1103" s="24"/>
      <c r="BD1103" s="24"/>
      <c r="BE1103" s="24"/>
      <c r="BF1103" s="24"/>
      <c r="BG1103" s="24"/>
      <c r="BH1103" s="24"/>
      <c r="BI1103" s="24"/>
      <c r="BJ1103" s="24"/>
      <c r="BK1103" s="24"/>
      <c r="BL1103" s="24"/>
      <c r="BM1103" s="24"/>
      <c r="BN1103" s="24"/>
      <c r="BO1103" s="24"/>
      <c r="BP1103" s="24"/>
      <c r="BQ1103" s="24"/>
      <c r="BR1103" s="24"/>
      <c r="BS1103" s="24"/>
      <c r="BT1103" s="24"/>
      <c r="BU1103" s="24"/>
      <c r="BV1103" s="24"/>
      <c r="BW1103" s="24"/>
      <c r="BX1103" s="24"/>
      <c r="BY1103" s="24"/>
      <c r="BZ1103" s="24"/>
      <c r="CA1103" s="24"/>
      <c r="CB1103" s="24"/>
      <c r="CC1103" s="24"/>
      <c r="CD1103" s="24"/>
      <c r="CE1103" s="24"/>
      <c r="CF1103" s="24"/>
      <c r="CG1103" s="24"/>
      <c r="CH1103" s="24"/>
      <c r="CI1103" s="24"/>
      <c r="CJ1103" s="24"/>
      <c r="CK1103" s="24"/>
      <c r="CL1103" s="24"/>
      <c r="CO1103" s="24"/>
      <c r="CP1103" s="24"/>
      <c r="CQ1103" s="24"/>
      <c r="CR1103" s="24"/>
      <c r="CS1103" s="24"/>
      <c r="CT1103" s="24"/>
      <c r="CU1103" s="24"/>
      <c r="CV1103" s="24"/>
      <c r="CW1103" s="24"/>
      <c r="CX1103" s="24"/>
      <c r="CY1103" s="24"/>
      <c r="CZ1103" s="24"/>
      <c r="DA1103" s="24"/>
      <c r="DB1103" s="24"/>
      <c r="DC1103" s="24"/>
      <c r="DD1103" s="24"/>
      <c r="DE1103" s="24"/>
      <c r="DF1103" s="24"/>
      <c r="DG1103" s="24"/>
      <c r="DH1103" s="24"/>
      <c r="DI1103" s="24"/>
      <c r="DJ1103" s="24"/>
      <c r="DK1103" s="24"/>
      <c r="DL1103" s="24"/>
    </row>
    <row r="1104" spans="1:116" x14ac:dyDescent="0.4">
      <c r="B1104" t="s">
        <v>332</v>
      </c>
      <c r="D1104" t="s">
        <v>760</v>
      </c>
      <c r="E1104" s="8" t="str">
        <f t="shared" si="1805"/>
        <v>1104 WCAR-S</v>
      </c>
      <c r="G1104" s="136" t="str">
        <f>G1089</f>
        <v>(Primary label)</v>
      </c>
      <c r="K1104" s="53"/>
      <c r="L1104" s="53"/>
      <c r="M1104" s="53"/>
      <c r="N1104" s="53"/>
      <c r="O1104" s="53"/>
      <c r="P1104" s="53"/>
      <c r="R1104" s="24"/>
      <c r="S1104" s="24"/>
      <c r="T1104" s="24"/>
      <c r="U1104" s="24"/>
      <c r="V1104" s="24"/>
      <c r="W1104" s="24"/>
      <c r="X1104" s="24"/>
      <c r="Y1104" s="24"/>
      <c r="Z1104" s="24"/>
      <c r="AA1104" s="24"/>
      <c r="AB1104" s="24"/>
      <c r="AC1104" s="24"/>
      <c r="AD1104" s="24"/>
      <c r="AE1104" s="24"/>
      <c r="AF1104" s="24"/>
      <c r="AG1104" s="24"/>
      <c r="AH1104" s="24"/>
      <c r="AI1104" s="24"/>
      <c r="AJ1104" s="24"/>
      <c r="AK1104" s="24"/>
      <c r="AL1104" s="24"/>
      <c r="AM1104" s="24"/>
      <c r="AN1104" s="24"/>
      <c r="AO1104" s="24"/>
      <c r="AP1104" s="24"/>
      <c r="AQ1104" s="24"/>
      <c r="AR1104" s="24"/>
      <c r="AS1104" s="24"/>
      <c r="AT1104" s="24"/>
      <c r="AU1104" s="24"/>
      <c r="AV1104" s="24"/>
      <c r="AW1104" s="24"/>
      <c r="AX1104" s="24"/>
      <c r="AY1104" s="24"/>
      <c r="AZ1104" s="24"/>
      <c r="BA1104" s="24"/>
      <c r="BB1104" s="24"/>
      <c r="BC1104" s="24"/>
      <c r="BD1104" s="24"/>
      <c r="BE1104" s="24"/>
      <c r="BF1104" s="24"/>
      <c r="BG1104" s="24"/>
      <c r="BH1104" s="24"/>
      <c r="BI1104" s="24"/>
      <c r="BJ1104" s="24"/>
      <c r="BK1104" s="24"/>
      <c r="BL1104" s="24"/>
      <c r="BM1104" s="24"/>
      <c r="BN1104" s="24"/>
      <c r="BO1104" s="24"/>
      <c r="BP1104" s="24"/>
      <c r="BQ1104" s="24"/>
      <c r="BR1104" s="24"/>
      <c r="BS1104" s="24"/>
      <c r="BT1104" s="24"/>
      <c r="BU1104" s="24"/>
      <c r="BV1104" s="24"/>
      <c r="BW1104" s="24"/>
      <c r="BX1104" s="24"/>
      <c r="BY1104" s="24"/>
      <c r="BZ1104" s="24"/>
      <c r="CA1104" s="24"/>
      <c r="CB1104" s="24"/>
      <c r="CC1104" s="24"/>
      <c r="CD1104" s="24"/>
      <c r="CE1104" s="24"/>
      <c r="CF1104" s="24"/>
      <c r="CG1104" s="24"/>
      <c r="CH1104" s="24"/>
      <c r="CI1104" s="24"/>
      <c r="CJ1104" s="24"/>
      <c r="CK1104" s="24"/>
      <c r="CL1104" s="24"/>
      <c r="CO1104" s="24"/>
      <c r="CP1104" s="24"/>
      <c r="CQ1104" s="24"/>
      <c r="CR1104" s="24"/>
      <c r="CS1104" s="24"/>
      <c r="CT1104" s="24"/>
      <c r="CU1104" s="24"/>
      <c r="CV1104" s="24"/>
      <c r="CW1104" s="24"/>
      <c r="CX1104" s="24"/>
      <c r="CY1104" s="24"/>
      <c r="CZ1104" s="24"/>
      <c r="DA1104" s="24"/>
      <c r="DB1104" s="24"/>
      <c r="DC1104" s="24"/>
      <c r="DD1104" s="24"/>
      <c r="DE1104" s="24"/>
      <c r="DF1104" s="24"/>
      <c r="DG1104" s="24"/>
      <c r="DH1104" s="24"/>
      <c r="DI1104" s="24"/>
      <c r="DJ1104" s="24"/>
      <c r="DK1104" s="24"/>
      <c r="DL1104" s="24"/>
    </row>
    <row r="1105" spans="1:116" x14ac:dyDescent="0.4">
      <c r="B1105" t="s">
        <v>332</v>
      </c>
      <c r="D1105" t="s">
        <v>760</v>
      </c>
      <c r="E1105" s="8" t="str">
        <f>ROW()&amp;" "&amp;D1105</f>
        <v>1105 WCAR-S</v>
      </c>
      <c r="G1105" s="136" t="str">
        <f>G1090</f>
        <v>primary unit</v>
      </c>
      <c r="K1105" s="53"/>
      <c r="L1105" s="53"/>
      <c r="M1105" s="53"/>
      <c r="N1105" s="53"/>
      <c r="O1105" s="53"/>
      <c r="P1105" s="53"/>
      <c r="R1105" s="24"/>
      <c r="S1105" s="24"/>
      <c r="T1105" s="24"/>
      <c r="U1105" s="24"/>
      <c r="V1105" s="24"/>
      <c r="W1105" s="24"/>
      <c r="X1105" s="24"/>
      <c r="Y1105" s="24"/>
      <c r="Z1105" s="24"/>
      <c r="AA1105" s="24"/>
      <c r="AB1105" s="24"/>
      <c r="AC1105" s="24"/>
      <c r="AD1105" s="24"/>
      <c r="AE1105" s="24"/>
      <c r="AF1105" s="24"/>
      <c r="AG1105" s="24"/>
      <c r="AH1105" s="24"/>
      <c r="AI1105" s="24"/>
      <c r="AJ1105" s="24"/>
      <c r="AK1105" s="24"/>
      <c r="AL1105" s="24"/>
      <c r="AM1105" s="24"/>
      <c r="AN1105" s="24"/>
      <c r="AO1105" s="24"/>
      <c r="AP1105" s="24"/>
      <c r="AQ1105" s="24"/>
      <c r="AR1105" s="24"/>
      <c r="AS1105" s="24"/>
      <c r="AT1105" s="24"/>
      <c r="AU1105" s="24"/>
      <c r="AV1105" s="24"/>
      <c r="AW1105" s="24"/>
      <c r="AX1105" s="24"/>
      <c r="AY1105" s="24"/>
      <c r="AZ1105" s="24"/>
      <c r="BA1105" s="24"/>
      <c r="BB1105" s="24"/>
      <c r="BC1105" s="24"/>
      <c r="BD1105" s="24"/>
      <c r="BE1105" s="24"/>
      <c r="BF1105" s="24"/>
      <c r="BG1105" s="24"/>
      <c r="BH1105" s="24"/>
      <c r="BI1105" s="24"/>
      <c r="BJ1105" s="24"/>
      <c r="BK1105" s="24"/>
      <c r="BL1105" s="24"/>
      <c r="BM1105" s="24"/>
      <c r="BN1105" s="24"/>
      <c r="BO1105" s="24"/>
      <c r="BP1105" s="24"/>
      <c r="BQ1105" s="24"/>
      <c r="BR1105" s="24"/>
      <c r="BS1105" s="24"/>
      <c r="BT1105" s="24"/>
      <c r="BU1105" s="24"/>
      <c r="BV1105" s="24"/>
      <c r="BW1105" s="24"/>
      <c r="BX1105" s="24"/>
      <c r="BY1105" s="24"/>
      <c r="BZ1105" s="24"/>
      <c r="CA1105" s="24"/>
      <c r="CB1105" s="24"/>
      <c r="CC1105" s="24"/>
      <c r="CD1105" s="24"/>
      <c r="CE1105" s="24"/>
      <c r="CF1105" s="24"/>
      <c r="CG1105" s="24"/>
      <c r="CH1105" s="24"/>
      <c r="CI1105" s="24"/>
      <c r="CJ1105" s="24"/>
      <c r="CK1105" s="24"/>
      <c r="CL1105" s="24"/>
      <c r="CO1105" s="24"/>
      <c r="CP1105" s="24"/>
      <c r="CQ1105" s="24"/>
      <c r="CR1105" s="24"/>
      <c r="CS1105" s="24"/>
      <c r="CT1105" s="24"/>
      <c r="CU1105" s="24"/>
      <c r="CV1105" s="24"/>
      <c r="CW1105" s="24"/>
      <c r="CX1105" s="24"/>
      <c r="CY1105" s="24"/>
      <c r="CZ1105" s="24"/>
      <c r="DA1105" s="24"/>
      <c r="DB1105" s="24"/>
      <c r="DC1105" s="24"/>
      <c r="DD1105" s="24"/>
      <c r="DE1105" s="24"/>
      <c r="DF1105" s="24"/>
      <c r="DG1105" s="24"/>
      <c r="DH1105" s="24"/>
      <c r="DI1105" s="24"/>
      <c r="DJ1105" s="24"/>
      <c r="DK1105" s="24"/>
      <c r="DL1105" s="24"/>
    </row>
    <row r="1106" spans="1:116" x14ac:dyDescent="0.4">
      <c r="B1106" t="s">
        <v>332</v>
      </c>
      <c r="D1106" t="s">
        <v>760</v>
      </c>
      <c r="E1106" s="8" t="str">
        <f t="shared" ref="E1106:E1153" si="1813">ROW()&amp;" "&amp;D1106</f>
        <v>1106 WCAR-S</v>
      </c>
      <c r="G1106" s="136" t="str">
        <f>G1091</f>
        <v>Primary revenue driver</v>
      </c>
      <c r="K1106" s="53"/>
      <c r="L1106" s="53"/>
      <c r="M1106" s="53"/>
      <c r="N1106" s="53"/>
      <c r="O1106" s="53"/>
      <c r="P1106" s="53"/>
      <c r="R1106" s="24"/>
      <c r="S1106" s="179" t="str">
        <f t="shared" ref="S1106:AX1106" si="1814">S1091</f>
        <v>S$16</v>
      </c>
      <c r="T1106" s="179" t="str">
        <f t="shared" si="1814"/>
        <v>T$16</v>
      </c>
      <c r="U1106" s="179" t="str">
        <f t="shared" si="1814"/>
        <v>U$16</v>
      </c>
      <c r="V1106" s="179" t="str">
        <f t="shared" si="1814"/>
        <v>V$16</v>
      </c>
      <c r="W1106" s="179" t="str">
        <f t="shared" si="1814"/>
        <v>W$16</v>
      </c>
      <c r="X1106" s="179" t="str">
        <f t="shared" si="1814"/>
        <v>X$16</v>
      </c>
      <c r="Y1106" s="179" t="str">
        <f t="shared" si="1814"/>
        <v>Y$16</v>
      </c>
      <c r="Z1106" s="179" t="str">
        <f t="shared" si="1814"/>
        <v>Z$16</v>
      </c>
      <c r="AA1106" s="179" t="str">
        <f t="shared" si="1814"/>
        <v>AA$16</v>
      </c>
      <c r="AB1106" s="179" t="str">
        <f t="shared" si="1814"/>
        <v>AB$16</v>
      </c>
      <c r="AC1106" s="179" t="str">
        <f t="shared" si="1814"/>
        <v>AC$16</v>
      </c>
      <c r="AD1106" s="179" t="str">
        <f t="shared" si="1814"/>
        <v>AD$16</v>
      </c>
      <c r="AE1106" s="179" t="str">
        <f t="shared" si="1814"/>
        <v>AE$16</v>
      </c>
      <c r="AF1106" s="179" t="str">
        <f t="shared" si="1814"/>
        <v>AF$16</v>
      </c>
      <c r="AG1106" s="179" t="str">
        <f t="shared" si="1814"/>
        <v>AG$16</v>
      </c>
      <c r="AH1106" s="179" t="str">
        <f t="shared" si="1814"/>
        <v>AH$16</v>
      </c>
      <c r="AI1106" s="179" t="str">
        <f t="shared" si="1814"/>
        <v>AI$16</v>
      </c>
      <c r="AJ1106" s="179" t="str">
        <f t="shared" si="1814"/>
        <v>AJ$16</v>
      </c>
      <c r="AK1106" s="179" t="str">
        <f t="shared" si="1814"/>
        <v>AK$16</v>
      </c>
      <c r="AL1106" s="179" t="str">
        <f t="shared" si="1814"/>
        <v>AL$16</v>
      </c>
      <c r="AM1106" s="179" t="str">
        <f t="shared" si="1814"/>
        <v>AM$16</v>
      </c>
      <c r="AN1106" s="179" t="str">
        <f t="shared" si="1814"/>
        <v>AN$16</v>
      </c>
      <c r="AO1106" s="179" t="str">
        <f t="shared" si="1814"/>
        <v>AO$16</v>
      </c>
      <c r="AP1106" s="179" t="str">
        <f t="shared" si="1814"/>
        <v>AP$16</v>
      </c>
      <c r="AQ1106" s="179" t="str">
        <f t="shared" si="1814"/>
        <v>AQ$16</v>
      </c>
      <c r="AR1106" s="179" t="str">
        <f t="shared" si="1814"/>
        <v>AR$16</v>
      </c>
      <c r="AS1106" s="179" t="str">
        <f t="shared" si="1814"/>
        <v>AS$16</v>
      </c>
      <c r="AT1106" s="179" t="str">
        <f t="shared" si="1814"/>
        <v>AT$16</v>
      </c>
      <c r="AU1106" s="179" t="str">
        <f t="shared" si="1814"/>
        <v>AU$16</v>
      </c>
      <c r="AV1106" s="179" t="str">
        <f t="shared" si="1814"/>
        <v>AV$16</v>
      </c>
      <c r="AW1106" s="179" t="str">
        <f t="shared" si="1814"/>
        <v>AW$16</v>
      </c>
      <c r="AX1106" s="179" t="str">
        <f t="shared" si="1814"/>
        <v>AX$16</v>
      </c>
      <c r="AY1106" s="179" t="str">
        <f t="shared" ref="AY1106:CD1106" si="1815">AY1091</f>
        <v>AY$16</v>
      </c>
      <c r="AZ1106" s="179" t="str">
        <f t="shared" si="1815"/>
        <v>AZ$16</v>
      </c>
      <c r="BA1106" s="179" t="str">
        <f t="shared" si="1815"/>
        <v>BA$16</v>
      </c>
      <c r="BB1106" s="179" t="str">
        <f t="shared" si="1815"/>
        <v>BB$16</v>
      </c>
      <c r="BC1106" s="179" t="str">
        <f t="shared" si="1815"/>
        <v>BC$16</v>
      </c>
      <c r="BD1106" s="179" t="str">
        <f t="shared" si="1815"/>
        <v>BD$16</v>
      </c>
      <c r="BE1106" s="179" t="str">
        <f t="shared" si="1815"/>
        <v>BE$16</v>
      </c>
      <c r="BF1106" s="179" t="str">
        <f t="shared" si="1815"/>
        <v>BF$16</v>
      </c>
      <c r="BG1106" s="179" t="str">
        <f t="shared" si="1815"/>
        <v>BG$16</v>
      </c>
      <c r="BH1106" s="179" t="str">
        <f t="shared" si="1815"/>
        <v>BH$16</v>
      </c>
      <c r="BI1106" s="179" t="str">
        <f t="shared" si="1815"/>
        <v>BI$16</v>
      </c>
      <c r="BJ1106" s="179" t="str">
        <f t="shared" si="1815"/>
        <v>BJ$16</v>
      </c>
      <c r="BK1106" s="179" t="str">
        <f t="shared" si="1815"/>
        <v>BK$16</v>
      </c>
      <c r="BL1106" s="179" t="str">
        <f t="shared" si="1815"/>
        <v>BL$16</v>
      </c>
      <c r="BM1106" s="179" t="str">
        <f t="shared" si="1815"/>
        <v>BM$16</v>
      </c>
      <c r="BN1106" s="179" t="str">
        <f t="shared" si="1815"/>
        <v>BN$16</v>
      </c>
      <c r="BO1106" s="179" t="str">
        <f t="shared" si="1815"/>
        <v>BO$16</v>
      </c>
      <c r="BP1106" s="179" t="str">
        <f t="shared" si="1815"/>
        <v>BP$16</v>
      </c>
      <c r="BQ1106" s="179" t="str">
        <f t="shared" si="1815"/>
        <v>BQ$16</v>
      </c>
      <c r="BR1106" s="179" t="str">
        <f t="shared" si="1815"/>
        <v>BR$16</v>
      </c>
      <c r="BS1106" s="179" t="str">
        <f t="shared" si="1815"/>
        <v>BS$16</v>
      </c>
      <c r="BT1106" s="179" t="str">
        <f t="shared" si="1815"/>
        <v>BT$16</v>
      </c>
      <c r="BU1106" s="179" t="str">
        <f t="shared" si="1815"/>
        <v>BU$16</v>
      </c>
      <c r="BV1106" s="179" t="str">
        <f t="shared" si="1815"/>
        <v>BV$16</v>
      </c>
      <c r="BW1106" s="179" t="str">
        <f t="shared" si="1815"/>
        <v>BW$16</v>
      </c>
      <c r="BX1106" s="179" t="str">
        <f t="shared" si="1815"/>
        <v>BX$16</v>
      </c>
      <c r="BY1106" s="179" t="str">
        <f t="shared" si="1815"/>
        <v>BY$16</v>
      </c>
      <c r="BZ1106" s="179" t="str">
        <f t="shared" si="1815"/>
        <v>BZ$16</v>
      </c>
      <c r="CA1106" s="179" t="str">
        <f t="shared" si="1815"/>
        <v>CA$16</v>
      </c>
      <c r="CB1106" s="179" t="str">
        <f t="shared" si="1815"/>
        <v>CB$16</v>
      </c>
      <c r="CC1106" s="179" t="str">
        <f t="shared" si="1815"/>
        <v>CC$16</v>
      </c>
      <c r="CD1106" s="179" t="str">
        <f t="shared" si="1815"/>
        <v>CD$16</v>
      </c>
      <c r="CE1106" s="179" t="str">
        <f t="shared" ref="CE1106:CL1106" si="1816">CE1091</f>
        <v>CE$16</v>
      </c>
      <c r="CF1106" s="179" t="str">
        <f t="shared" si="1816"/>
        <v>CF$16</v>
      </c>
      <c r="CG1106" s="179" t="str">
        <f t="shared" si="1816"/>
        <v>CG$16</v>
      </c>
      <c r="CH1106" s="179" t="str">
        <f t="shared" si="1816"/>
        <v>CH$16</v>
      </c>
      <c r="CI1106" s="179" t="str">
        <f t="shared" si="1816"/>
        <v>CI$16</v>
      </c>
      <c r="CJ1106" s="179" t="str">
        <f t="shared" si="1816"/>
        <v>CJ$16</v>
      </c>
      <c r="CK1106" s="179" t="str">
        <f t="shared" si="1816"/>
        <v>CK$16</v>
      </c>
      <c r="CL1106" s="179" t="str">
        <f t="shared" si="1816"/>
        <v>CL$16</v>
      </c>
      <c r="CO1106" s="179" t="str">
        <f t="shared" ref="CO1106:DL1106" si="1817">CO1091</f>
        <v>CO$16</v>
      </c>
      <c r="CP1106" s="179" t="str">
        <f t="shared" si="1817"/>
        <v>CP$16</v>
      </c>
      <c r="CQ1106" s="179" t="str">
        <f t="shared" si="1817"/>
        <v>CQ$16</v>
      </c>
      <c r="CR1106" s="179" t="str">
        <f t="shared" si="1817"/>
        <v>CR$16</v>
      </c>
      <c r="CS1106" s="179" t="str">
        <f t="shared" si="1817"/>
        <v>CS$16</v>
      </c>
      <c r="CT1106" s="179" t="str">
        <f t="shared" si="1817"/>
        <v>CT$16</v>
      </c>
      <c r="CU1106" s="179" t="str">
        <f t="shared" si="1817"/>
        <v>CU$16</v>
      </c>
      <c r="CV1106" s="179" t="str">
        <f t="shared" si="1817"/>
        <v>CV$16</v>
      </c>
      <c r="CW1106" s="179" t="str">
        <f t="shared" si="1817"/>
        <v>CW$16</v>
      </c>
      <c r="CX1106" s="179" t="str">
        <f t="shared" si="1817"/>
        <v>CX$16</v>
      </c>
      <c r="CY1106" s="179" t="str">
        <f t="shared" si="1817"/>
        <v>CY$16</v>
      </c>
      <c r="CZ1106" s="179" t="str">
        <f t="shared" si="1817"/>
        <v>CZ$16</v>
      </c>
      <c r="DA1106" s="179" t="str">
        <f t="shared" si="1817"/>
        <v>DA$16</v>
      </c>
      <c r="DB1106" s="179" t="str">
        <f t="shared" si="1817"/>
        <v>DB$16</v>
      </c>
      <c r="DC1106" s="179" t="str">
        <f t="shared" si="1817"/>
        <v>DC$16</v>
      </c>
      <c r="DD1106" s="179" t="str">
        <f t="shared" si="1817"/>
        <v>DD$16</v>
      </c>
      <c r="DE1106" s="179" t="str">
        <f t="shared" si="1817"/>
        <v>DE$16</v>
      </c>
      <c r="DF1106" s="179" t="str">
        <f t="shared" si="1817"/>
        <v>DF$16</v>
      </c>
      <c r="DG1106" s="179" t="str">
        <f t="shared" si="1817"/>
        <v>DG$16</v>
      </c>
      <c r="DH1106" s="179" t="str">
        <f t="shared" si="1817"/>
        <v>DH$16</v>
      </c>
      <c r="DI1106" s="179" t="str">
        <f t="shared" si="1817"/>
        <v>DI$16</v>
      </c>
      <c r="DJ1106" s="179" t="str">
        <f t="shared" si="1817"/>
        <v>DJ$16</v>
      </c>
      <c r="DK1106" s="179" t="str">
        <f t="shared" si="1817"/>
        <v>DK$16</v>
      </c>
      <c r="DL1106" s="179" t="str">
        <f t="shared" si="1817"/>
        <v>DL$16</v>
      </c>
    </row>
    <row r="1107" spans="1:116" x14ac:dyDescent="0.4">
      <c r="B1107" t="s">
        <v>332</v>
      </c>
      <c r="D1107" t="s">
        <v>760</v>
      </c>
      <c r="E1107" s="8" t="str">
        <f t="shared" si="1813"/>
        <v>1107 WCAR-S</v>
      </c>
      <c r="G1107" s="136" t="str">
        <f>G1092</f>
        <v>Primary volume driver</v>
      </c>
      <c r="H1107" s="56"/>
      <c r="I1107" s="79"/>
      <c r="J1107" s="79"/>
      <c r="K1107" s="15"/>
      <c r="L1107" s="15"/>
      <c r="M1107" s="15"/>
      <c r="N1107" s="15"/>
      <c r="O1107" s="15"/>
      <c r="P1107" s="15"/>
      <c r="R1107" s="15"/>
      <c r="S1107" s="179" t="str">
        <f t="shared" ref="S1107:AX1107" si="1818">S1092</f>
        <v>S$17</v>
      </c>
      <c r="T1107" s="179" t="str">
        <f t="shared" si="1818"/>
        <v>T$17</v>
      </c>
      <c r="U1107" s="179" t="str">
        <f t="shared" si="1818"/>
        <v>U$17</v>
      </c>
      <c r="V1107" s="179" t="str">
        <f t="shared" si="1818"/>
        <v>V$17</v>
      </c>
      <c r="W1107" s="179" t="str">
        <f t="shared" si="1818"/>
        <v>W$17</v>
      </c>
      <c r="X1107" s="179" t="str">
        <f t="shared" si="1818"/>
        <v>X$17</v>
      </c>
      <c r="Y1107" s="179" t="str">
        <f t="shared" si="1818"/>
        <v>Y$17</v>
      </c>
      <c r="Z1107" s="179" t="str">
        <f t="shared" si="1818"/>
        <v>Z$17</v>
      </c>
      <c r="AA1107" s="179" t="str">
        <f t="shared" si="1818"/>
        <v>AA$17</v>
      </c>
      <c r="AB1107" s="179" t="str">
        <f t="shared" si="1818"/>
        <v>AB$17</v>
      </c>
      <c r="AC1107" s="179" t="str">
        <f t="shared" si="1818"/>
        <v>AC$17</v>
      </c>
      <c r="AD1107" s="179" t="str">
        <f t="shared" si="1818"/>
        <v>AD$17</v>
      </c>
      <c r="AE1107" s="179" t="str">
        <f t="shared" si="1818"/>
        <v>AE$17</v>
      </c>
      <c r="AF1107" s="179" t="str">
        <f t="shared" si="1818"/>
        <v>AF$17</v>
      </c>
      <c r="AG1107" s="179" t="str">
        <f t="shared" si="1818"/>
        <v>AG$17</v>
      </c>
      <c r="AH1107" s="179" t="str">
        <f t="shared" si="1818"/>
        <v>AH$17</v>
      </c>
      <c r="AI1107" s="179" t="str">
        <f t="shared" si="1818"/>
        <v>AI$17</v>
      </c>
      <c r="AJ1107" s="179" t="str">
        <f t="shared" si="1818"/>
        <v>AJ$17</v>
      </c>
      <c r="AK1107" s="179" t="str">
        <f t="shared" si="1818"/>
        <v>AK$17</v>
      </c>
      <c r="AL1107" s="179" t="str">
        <f t="shared" si="1818"/>
        <v>AL$17</v>
      </c>
      <c r="AM1107" s="179" t="str">
        <f t="shared" si="1818"/>
        <v>AM$17</v>
      </c>
      <c r="AN1107" s="179" t="str">
        <f t="shared" si="1818"/>
        <v>AN$17</v>
      </c>
      <c r="AO1107" s="179" t="str">
        <f t="shared" si="1818"/>
        <v>AO$17</v>
      </c>
      <c r="AP1107" s="179" t="str">
        <f t="shared" si="1818"/>
        <v>AP$17</v>
      </c>
      <c r="AQ1107" s="179" t="str">
        <f t="shared" si="1818"/>
        <v>AQ$17</v>
      </c>
      <c r="AR1107" s="179" t="str">
        <f t="shared" si="1818"/>
        <v>AR$17</v>
      </c>
      <c r="AS1107" s="179" t="str">
        <f t="shared" si="1818"/>
        <v>AS$17</v>
      </c>
      <c r="AT1107" s="179" t="str">
        <f t="shared" si="1818"/>
        <v>AT$17</v>
      </c>
      <c r="AU1107" s="179" t="str">
        <f t="shared" si="1818"/>
        <v>AU$17</v>
      </c>
      <c r="AV1107" s="179" t="str">
        <f t="shared" si="1818"/>
        <v>AV$17</v>
      </c>
      <c r="AW1107" s="179" t="str">
        <f t="shared" si="1818"/>
        <v>AW$17</v>
      </c>
      <c r="AX1107" s="179" t="str">
        <f t="shared" si="1818"/>
        <v>AX$17</v>
      </c>
      <c r="AY1107" s="179" t="str">
        <f t="shared" ref="AY1107:CD1107" si="1819">AY1092</f>
        <v>AY$17</v>
      </c>
      <c r="AZ1107" s="179" t="str">
        <f t="shared" si="1819"/>
        <v>AZ$17</v>
      </c>
      <c r="BA1107" s="179" t="str">
        <f t="shared" si="1819"/>
        <v>BA$17</v>
      </c>
      <c r="BB1107" s="179" t="str">
        <f t="shared" si="1819"/>
        <v>BB$17</v>
      </c>
      <c r="BC1107" s="179" t="str">
        <f t="shared" si="1819"/>
        <v>BC$17</v>
      </c>
      <c r="BD1107" s="179" t="str">
        <f t="shared" si="1819"/>
        <v>BD$17</v>
      </c>
      <c r="BE1107" s="179" t="str">
        <f t="shared" si="1819"/>
        <v>BE$17</v>
      </c>
      <c r="BF1107" s="179" t="str">
        <f t="shared" si="1819"/>
        <v>BF$17</v>
      </c>
      <c r="BG1107" s="179" t="str">
        <f t="shared" si="1819"/>
        <v>BG$17</v>
      </c>
      <c r="BH1107" s="179" t="str">
        <f t="shared" si="1819"/>
        <v>BH$17</v>
      </c>
      <c r="BI1107" s="179" t="str">
        <f t="shared" si="1819"/>
        <v>BI$17</v>
      </c>
      <c r="BJ1107" s="179" t="str">
        <f t="shared" si="1819"/>
        <v>BJ$17</v>
      </c>
      <c r="BK1107" s="179" t="str">
        <f t="shared" si="1819"/>
        <v>BK$17</v>
      </c>
      <c r="BL1107" s="179" t="str">
        <f t="shared" si="1819"/>
        <v>BL$17</v>
      </c>
      <c r="BM1107" s="179" t="str">
        <f t="shared" si="1819"/>
        <v>BM$17</v>
      </c>
      <c r="BN1107" s="179" t="str">
        <f t="shared" si="1819"/>
        <v>BN$17</v>
      </c>
      <c r="BO1107" s="179" t="str">
        <f t="shared" si="1819"/>
        <v>BO$17</v>
      </c>
      <c r="BP1107" s="179" t="str">
        <f t="shared" si="1819"/>
        <v>BP$17</v>
      </c>
      <c r="BQ1107" s="179" t="str">
        <f t="shared" si="1819"/>
        <v>BQ$17</v>
      </c>
      <c r="BR1107" s="179" t="str">
        <f t="shared" si="1819"/>
        <v>BR$17</v>
      </c>
      <c r="BS1107" s="179" t="str">
        <f t="shared" si="1819"/>
        <v>BS$17</v>
      </c>
      <c r="BT1107" s="179" t="str">
        <f t="shared" si="1819"/>
        <v>BT$17</v>
      </c>
      <c r="BU1107" s="179" t="str">
        <f t="shared" si="1819"/>
        <v>BU$17</v>
      </c>
      <c r="BV1107" s="179" t="str">
        <f t="shared" si="1819"/>
        <v>BV$17</v>
      </c>
      <c r="BW1107" s="179" t="str">
        <f t="shared" si="1819"/>
        <v>BW$17</v>
      </c>
      <c r="BX1107" s="179" t="str">
        <f t="shared" si="1819"/>
        <v>BX$17</v>
      </c>
      <c r="BY1107" s="179" t="str">
        <f t="shared" si="1819"/>
        <v>BY$17</v>
      </c>
      <c r="BZ1107" s="179" t="str">
        <f t="shared" si="1819"/>
        <v>BZ$17</v>
      </c>
      <c r="CA1107" s="179" t="str">
        <f t="shared" si="1819"/>
        <v>CA$17</v>
      </c>
      <c r="CB1107" s="179" t="str">
        <f t="shared" si="1819"/>
        <v>CB$17</v>
      </c>
      <c r="CC1107" s="179" t="str">
        <f t="shared" si="1819"/>
        <v>CC$17</v>
      </c>
      <c r="CD1107" s="179" t="str">
        <f t="shared" si="1819"/>
        <v>CD$17</v>
      </c>
      <c r="CE1107" s="179" t="str">
        <f t="shared" ref="CE1107:CL1107" si="1820">CE1092</f>
        <v>CE$17</v>
      </c>
      <c r="CF1107" s="179" t="str">
        <f t="shared" si="1820"/>
        <v>CF$17</v>
      </c>
      <c r="CG1107" s="179" t="str">
        <f t="shared" si="1820"/>
        <v>CG$17</v>
      </c>
      <c r="CH1107" s="179" t="str">
        <f t="shared" si="1820"/>
        <v>CH$17</v>
      </c>
      <c r="CI1107" s="179" t="str">
        <f t="shared" si="1820"/>
        <v>CI$17</v>
      </c>
      <c r="CJ1107" s="179" t="str">
        <f t="shared" si="1820"/>
        <v>CJ$17</v>
      </c>
      <c r="CK1107" s="179" t="str">
        <f t="shared" si="1820"/>
        <v>CK$17</v>
      </c>
      <c r="CL1107" s="179" t="str">
        <f t="shared" si="1820"/>
        <v>CL$17</v>
      </c>
      <c r="CN1107" s="79"/>
      <c r="CO1107" s="179" t="str">
        <f t="shared" ref="CO1107:DL1107" si="1821">CO1092</f>
        <v>CO$17</v>
      </c>
      <c r="CP1107" s="179" t="str">
        <f t="shared" si="1821"/>
        <v>CP$17</v>
      </c>
      <c r="CQ1107" s="179" t="str">
        <f t="shared" si="1821"/>
        <v>CQ$17</v>
      </c>
      <c r="CR1107" s="179" t="str">
        <f t="shared" si="1821"/>
        <v>CR$17</v>
      </c>
      <c r="CS1107" s="179" t="str">
        <f t="shared" si="1821"/>
        <v>CS$17</v>
      </c>
      <c r="CT1107" s="179" t="str">
        <f t="shared" si="1821"/>
        <v>CT$17</v>
      </c>
      <c r="CU1107" s="179" t="str">
        <f t="shared" si="1821"/>
        <v>CU$17</v>
      </c>
      <c r="CV1107" s="179" t="str">
        <f t="shared" si="1821"/>
        <v>CV$17</v>
      </c>
      <c r="CW1107" s="179" t="str">
        <f t="shared" si="1821"/>
        <v>CW$17</v>
      </c>
      <c r="CX1107" s="179" t="str">
        <f t="shared" si="1821"/>
        <v>CX$17</v>
      </c>
      <c r="CY1107" s="179" t="str">
        <f t="shared" si="1821"/>
        <v>CY$17</v>
      </c>
      <c r="CZ1107" s="179" t="str">
        <f t="shared" si="1821"/>
        <v>CZ$17</v>
      </c>
      <c r="DA1107" s="179" t="str">
        <f t="shared" si="1821"/>
        <v>DA$17</v>
      </c>
      <c r="DB1107" s="179" t="str">
        <f t="shared" si="1821"/>
        <v>DB$17</v>
      </c>
      <c r="DC1107" s="179" t="str">
        <f t="shared" si="1821"/>
        <v>DC$17</v>
      </c>
      <c r="DD1107" s="179" t="str">
        <f t="shared" si="1821"/>
        <v>DD$17</v>
      </c>
      <c r="DE1107" s="179" t="str">
        <f t="shared" si="1821"/>
        <v>DE$17</v>
      </c>
      <c r="DF1107" s="179" t="str">
        <f t="shared" si="1821"/>
        <v>DF$17</v>
      </c>
      <c r="DG1107" s="179" t="str">
        <f t="shared" si="1821"/>
        <v>DG$17</v>
      </c>
      <c r="DH1107" s="179" t="str">
        <f t="shared" si="1821"/>
        <v>DH$17</v>
      </c>
      <c r="DI1107" s="179" t="str">
        <f t="shared" si="1821"/>
        <v>DI$17</v>
      </c>
      <c r="DJ1107" s="179" t="str">
        <f t="shared" si="1821"/>
        <v>DJ$17</v>
      </c>
      <c r="DK1107" s="179" t="str">
        <f t="shared" si="1821"/>
        <v>DK$17</v>
      </c>
      <c r="DL1107" s="179" t="str">
        <f t="shared" si="1821"/>
        <v>DL$17</v>
      </c>
    </row>
    <row r="1108" spans="1:116" x14ac:dyDescent="0.4">
      <c r="B1108" t="s">
        <v>332</v>
      </c>
      <c r="D1108" t="s">
        <v>760</v>
      </c>
      <c r="E1108" s="8" t="str">
        <f t="shared" si="1813"/>
        <v>1108 WCAR-S</v>
      </c>
      <c r="G1108" s="136" t="str">
        <f>G1093</f>
        <v>(Secondary label)</v>
      </c>
      <c r="H1108" s="12"/>
      <c r="I1108" s="60"/>
      <c r="J1108" s="60"/>
      <c r="K1108" s="15"/>
      <c r="L1108" s="15"/>
      <c r="M1108" s="15"/>
      <c r="N1108" s="15"/>
      <c r="O1108" s="15"/>
      <c r="P1108" s="15"/>
      <c r="R1108" s="15"/>
      <c r="S1108" s="179">
        <f t="shared" ref="S1108:AX1108" si="1822">S1093</f>
        <v>0</v>
      </c>
      <c r="T1108" s="179">
        <f t="shared" si="1822"/>
        <v>0</v>
      </c>
      <c r="U1108" s="179">
        <f t="shared" si="1822"/>
        <v>0</v>
      </c>
      <c r="V1108" s="179">
        <f t="shared" si="1822"/>
        <v>0</v>
      </c>
      <c r="W1108" s="179">
        <f t="shared" si="1822"/>
        <v>0</v>
      </c>
      <c r="X1108" s="179">
        <f t="shared" si="1822"/>
        <v>0</v>
      </c>
      <c r="Y1108" s="179">
        <f t="shared" si="1822"/>
        <v>0</v>
      </c>
      <c r="Z1108" s="179">
        <f t="shared" si="1822"/>
        <v>0</v>
      </c>
      <c r="AA1108" s="179">
        <f t="shared" si="1822"/>
        <v>0</v>
      </c>
      <c r="AB1108" s="179">
        <f t="shared" si="1822"/>
        <v>0</v>
      </c>
      <c r="AC1108" s="179">
        <f t="shared" si="1822"/>
        <v>0</v>
      </c>
      <c r="AD1108" s="179">
        <f t="shared" si="1822"/>
        <v>0</v>
      </c>
      <c r="AE1108" s="179">
        <f t="shared" si="1822"/>
        <v>0</v>
      </c>
      <c r="AF1108" s="179">
        <f t="shared" si="1822"/>
        <v>0</v>
      </c>
      <c r="AG1108" s="179">
        <f t="shared" si="1822"/>
        <v>0</v>
      </c>
      <c r="AH1108" s="179">
        <f t="shared" si="1822"/>
        <v>0</v>
      </c>
      <c r="AI1108" s="179">
        <f t="shared" si="1822"/>
        <v>0</v>
      </c>
      <c r="AJ1108" s="179">
        <f t="shared" si="1822"/>
        <v>0</v>
      </c>
      <c r="AK1108" s="179">
        <f t="shared" si="1822"/>
        <v>0</v>
      </c>
      <c r="AL1108" s="179">
        <f t="shared" si="1822"/>
        <v>0</v>
      </c>
      <c r="AM1108" s="179">
        <f t="shared" si="1822"/>
        <v>0</v>
      </c>
      <c r="AN1108" s="179">
        <f t="shared" si="1822"/>
        <v>0</v>
      </c>
      <c r="AO1108" s="179">
        <f t="shared" si="1822"/>
        <v>0</v>
      </c>
      <c r="AP1108" s="179">
        <f t="shared" si="1822"/>
        <v>0</v>
      </c>
      <c r="AQ1108" s="179">
        <f t="shared" si="1822"/>
        <v>0</v>
      </c>
      <c r="AR1108" s="179">
        <f t="shared" si="1822"/>
        <v>0</v>
      </c>
      <c r="AS1108" s="179">
        <f t="shared" si="1822"/>
        <v>0</v>
      </c>
      <c r="AT1108" s="179">
        <f t="shared" si="1822"/>
        <v>0</v>
      </c>
      <c r="AU1108" s="179">
        <f t="shared" si="1822"/>
        <v>0</v>
      </c>
      <c r="AV1108" s="179">
        <f t="shared" si="1822"/>
        <v>0</v>
      </c>
      <c r="AW1108" s="179">
        <f t="shared" si="1822"/>
        <v>0</v>
      </c>
      <c r="AX1108" s="179">
        <f t="shared" si="1822"/>
        <v>0</v>
      </c>
      <c r="AY1108" s="179">
        <f t="shared" ref="AY1108:CD1108" si="1823">AY1093</f>
        <v>0</v>
      </c>
      <c r="AZ1108" s="179">
        <f t="shared" si="1823"/>
        <v>0</v>
      </c>
      <c r="BA1108" s="179">
        <f t="shared" si="1823"/>
        <v>0</v>
      </c>
      <c r="BB1108" s="179">
        <f t="shared" si="1823"/>
        <v>0</v>
      </c>
      <c r="BC1108" s="179">
        <f t="shared" si="1823"/>
        <v>0</v>
      </c>
      <c r="BD1108" s="179">
        <f t="shared" si="1823"/>
        <v>0</v>
      </c>
      <c r="BE1108" s="179">
        <f t="shared" si="1823"/>
        <v>0</v>
      </c>
      <c r="BF1108" s="179">
        <f t="shared" si="1823"/>
        <v>0</v>
      </c>
      <c r="BG1108" s="179">
        <f t="shared" si="1823"/>
        <v>0</v>
      </c>
      <c r="BH1108" s="179">
        <f t="shared" si="1823"/>
        <v>0</v>
      </c>
      <c r="BI1108" s="179">
        <f t="shared" si="1823"/>
        <v>0</v>
      </c>
      <c r="BJ1108" s="179">
        <f t="shared" si="1823"/>
        <v>0</v>
      </c>
      <c r="BK1108" s="179">
        <f t="shared" si="1823"/>
        <v>0</v>
      </c>
      <c r="BL1108" s="179">
        <f t="shared" si="1823"/>
        <v>0</v>
      </c>
      <c r="BM1108" s="179">
        <f t="shared" si="1823"/>
        <v>0</v>
      </c>
      <c r="BN1108" s="179">
        <f t="shared" si="1823"/>
        <v>0</v>
      </c>
      <c r="BO1108" s="179">
        <f t="shared" si="1823"/>
        <v>0</v>
      </c>
      <c r="BP1108" s="179">
        <f t="shared" si="1823"/>
        <v>0</v>
      </c>
      <c r="BQ1108" s="179">
        <f t="shared" si="1823"/>
        <v>0</v>
      </c>
      <c r="BR1108" s="179">
        <f t="shared" si="1823"/>
        <v>0</v>
      </c>
      <c r="BS1108" s="179">
        <f t="shared" si="1823"/>
        <v>0</v>
      </c>
      <c r="BT1108" s="179">
        <f t="shared" si="1823"/>
        <v>0</v>
      </c>
      <c r="BU1108" s="179">
        <f t="shared" si="1823"/>
        <v>0</v>
      </c>
      <c r="BV1108" s="179">
        <f t="shared" si="1823"/>
        <v>0</v>
      </c>
      <c r="BW1108" s="179">
        <f t="shared" si="1823"/>
        <v>0</v>
      </c>
      <c r="BX1108" s="179">
        <f t="shared" si="1823"/>
        <v>0</v>
      </c>
      <c r="BY1108" s="179">
        <f t="shared" si="1823"/>
        <v>0</v>
      </c>
      <c r="BZ1108" s="179">
        <f t="shared" si="1823"/>
        <v>0</v>
      </c>
      <c r="CA1108" s="179">
        <f t="shared" si="1823"/>
        <v>0</v>
      </c>
      <c r="CB1108" s="179">
        <f t="shared" si="1823"/>
        <v>0</v>
      </c>
      <c r="CC1108" s="179">
        <f t="shared" si="1823"/>
        <v>0</v>
      </c>
      <c r="CD1108" s="179">
        <f t="shared" si="1823"/>
        <v>0</v>
      </c>
      <c r="CE1108" s="179">
        <f t="shared" ref="CE1108:CL1108" si="1824">CE1093</f>
        <v>0</v>
      </c>
      <c r="CF1108" s="179">
        <f t="shared" si="1824"/>
        <v>0</v>
      </c>
      <c r="CG1108" s="179">
        <f t="shared" si="1824"/>
        <v>0</v>
      </c>
      <c r="CH1108" s="179">
        <f t="shared" si="1824"/>
        <v>0</v>
      </c>
      <c r="CI1108" s="179">
        <f t="shared" si="1824"/>
        <v>0</v>
      </c>
      <c r="CJ1108" s="179">
        <f t="shared" si="1824"/>
        <v>0</v>
      </c>
      <c r="CK1108" s="179">
        <f t="shared" si="1824"/>
        <v>0</v>
      </c>
      <c r="CL1108" s="179">
        <f t="shared" si="1824"/>
        <v>0</v>
      </c>
      <c r="CN1108" s="60"/>
      <c r="CO1108" s="179">
        <f t="shared" ref="CO1108:DL1108" si="1825">CO1093</f>
        <v>0</v>
      </c>
      <c r="CP1108" s="179">
        <f t="shared" si="1825"/>
        <v>0</v>
      </c>
      <c r="CQ1108" s="179">
        <f t="shared" si="1825"/>
        <v>0</v>
      </c>
      <c r="CR1108" s="179">
        <f t="shared" si="1825"/>
        <v>0</v>
      </c>
      <c r="CS1108" s="179">
        <f t="shared" si="1825"/>
        <v>0</v>
      </c>
      <c r="CT1108" s="179">
        <f t="shared" si="1825"/>
        <v>0</v>
      </c>
      <c r="CU1108" s="179">
        <f t="shared" si="1825"/>
        <v>0</v>
      </c>
      <c r="CV1108" s="179">
        <f t="shared" si="1825"/>
        <v>0</v>
      </c>
      <c r="CW1108" s="179">
        <f t="shared" si="1825"/>
        <v>0</v>
      </c>
      <c r="CX1108" s="179">
        <f t="shared" si="1825"/>
        <v>0</v>
      </c>
      <c r="CY1108" s="179">
        <f t="shared" si="1825"/>
        <v>0</v>
      </c>
      <c r="CZ1108" s="179">
        <f t="shared" si="1825"/>
        <v>0</v>
      </c>
      <c r="DA1108" s="179">
        <f t="shared" si="1825"/>
        <v>0</v>
      </c>
      <c r="DB1108" s="179">
        <f t="shared" si="1825"/>
        <v>0</v>
      </c>
      <c r="DC1108" s="179">
        <f t="shared" si="1825"/>
        <v>0</v>
      </c>
      <c r="DD1108" s="179">
        <f t="shared" si="1825"/>
        <v>0</v>
      </c>
      <c r="DE1108" s="179">
        <f t="shared" si="1825"/>
        <v>0</v>
      </c>
      <c r="DF1108" s="179">
        <f t="shared" si="1825"/>
        <v>0</v>
      </c>
      <c r="DG1108" s="179">
        <f t="shared" si="1825"/>
        <v>0</v>
      </c>
      <c r="DH1108" s="179">
        <f t="shared" si="1825"/>
        <v>0</v>
      </c>
      <c r="DI1108" s="179">
        <f t="shared" si="1825"/>
        <v>0</v>
      </c>
      <c r="DJ1108" s="179">
        <f t="shared" si="1825"/>
        <v>0</v>
      </c>
      <c r="DK1108" s="179">
        <f t="shared" si="1825"/>
        <v>0</v>
      </c>
      <c r="DL1108" s="179">
        <f t="shared" si="1825"/>
        <v>0</v>
      </c>
    </row>
    <row r="1109" spans="1:116" x14ac:dyDescent="0.4">
      <c r="B1109" t="s">
        <v>332</v>
      </c>
      <c r="D1109" t="s">
        <v>760</v>
      </c>
      <c r="E1109" s="8" t="str">
        <f t="shared" ref="E1109" si="1826">ROW()&amp;" "&amp;D1109</f>
        <v>1109 WCAR-S</v>
      </c>
      <c r="G1109" s="241" t="str">
        <f>IFERROR(SUBSTITUTE(TRIM(MID(G1097, SEARCH("-", G1097) + 1, LEN(G1097))),":",""),"no unit")</f>
        <v>revenue</v>
      </c>
      <c r="H1109" s="12"/>
      <c r="I1109" s="60"/>
      <c r="J1109" s="60"/>
      <c r="K1109" s="15"/>
      <c r="L1109" s="15"/>
      <c r="M1109" s="15"/>
      <c r="N1109" s="15"/>
      <c r="O1109" s="15"/>
      <c r="P1109" s="15"/>
      <c r="R1109" s="15"/>
      <c r="S1109" s="179"/>
      <c r="T1109" s="179"/>
      <c r="U1109" s="179"/>
      <c r="V1109" s="179"/>
      <c r="W1109" s="179"/>
      <c r="X1109" s="179"/>
      <c r="Y1109" s="179"/>
      <c r="Z1109" s="179"/>
      <c r="AA1109" s="179"/>
      <c r="AB1109" s="179"/>
      <c r="AC1109" s="179"/>
      <c r="AD1109" s="179"/>
      <c r="AE1109" s="179"/>
      <c r="AF1109" s="179"/>
      <c r="AG1109" s="179"/>
      <c r="AH1109" s="179"/>
      <c r="AI1109" s="179"/>
      <c r="AJ1109" s="179"/>
      <c r="AK1109" s="179"/>
      <c r="AL1109" s="179"/>
      <c r="AM1109" s="179"/>
      <c r="AN1109" s="179"/>
      <c r="AO1109" s="179"/>
      <c r="AP1109" s="179"/>
      <c r="AQ1109" s="179"/>
      <c r="AR1109" s="179"/>
      <c r="AS1109" s="179"/>
      <c r="AT1109" s="179"/>
      <c r="AU1109" s="179"/>
      <c r="AV1109" s="179"/>
      <c r="AW1109" s="179"/>
      <c r="AX1109" s="179"/>
      <c r="AY1109" s="179"/>
      <c r="AZ1109" s="179"/>
      <c r="BA1109" s="179"/>
      <c r="BB1109" s="179"/>
      <c r="BC1109" s="179"/>
      <c r="BD1109" s="179"/>
      <c r="BE1109" s="179"/>
      <c r="BF1109" s="179"/>
      <c r="BG1109" s="179"/>
      <c r="BH1109" s="179"/>
      <c r="BI1109" s="179"/>
      <c r="BJ1109" s="179"/>
      <c r="BK1109" s="179"/>
      <c r="BL1109" s="179"/>
      <c r="BM1109" s="179"/>
      <c r="BN1109" s="179"/>
      <c r="BO1109" s="179"/>
      <c r="BP1109" s="179"/>
      <c r="BQ1109" s="179"/>
      <c r="BR1109" s="179"/>
      <c r="BS1109" s="179"/>
      <c r="BT1109" s="179"/>
      <c r="BU1109" s="179"/>
      <c r="BV1109" s="179"/>
      <c r="BW1109" s="179"/>
      <c r="BX1109" s="179"/>
      <c r="BY1109" s="179"/>
      <c r="BZ1109" s="179"/>
      <c r="CA1109" s="179"/>
      <c r="CB1109" s="179"/>
      <c r="CC1109" s="179"/>
      <c r="CD1109" s="179"/>
      <c r="CE1109" s="179"/>
      <c r="CF1109" s="179"/>
      <c r="CG1109" s="179"/>
      <c r="CH1109" s="179"/>
      <c r="CI1109" s="179"/>
      <c r="CJ1109" s="179"/>
      <c r="CK1109" s="179"/>
      <c r="CL1109" s="179"/>
      <c r="CN1109" s="60"/>
      <c r="CO1109" s="179"/>
      <c r="CP1109" s="179"/>
      <c r="CQ1109" s="179"/>
      <c r="CR1109" s="179"/>
      <c r="CS1109" s="179"/>
      <c r="CT1109" s="179"/>
      <c r="CU1109" s="179"/>
      <c r="CV1109" s="179"/>
      <c r="CW1109" s="179"/>
      <c r="CX1109" s="179"/>
      <c r="CY1109" s="179"/>
      <c r="CZ1109" s="179"/>
      <c r="DA1109" s="179"/>
      <c r="DB1109" s="179"/>
      <c r="DC1109" s="179"/>
      <c r="DD1109" s="179"/>
      <c r="DE1109" s="179"/>
      <c r="DF1109" s="179"/>
      <c r="DG1109" s="179"/>
      <c r="DH1109" s="179"/>
      <c r="DI1109" s="179"/>
      <c r="DJ1109" s="179"/>
      <c r="DK1109" s="179"/>
      <c r="DL1109" s="179"/>
    </row>
    <row r="1110" spans="1:116" x14ac:dyDescent="0.4">
      <c r="A1110" s="3"/>
      <c r="B1110" t="s">
        <v>332</v>
      </c>
      <c r="D1110" t="s">
        <v>760</v>
      </c>
      <c r="E1110" s="8" t="str">
        <f t="shared" si="1813"/>
        <v>1110 WCAR-S</v>
      </c>
      <c r="G1110" s="191" t="str">
        <f>G1095</f>
        <v>Secondary revenue driver</v>
      </c>
      <c r="H1110" s="90"/>
      <c r="I1110" s="213"/>
      <c r="J1110" s="213"/>
      <c r="K1110" s="214"/>
      <c r="L1110" s="214"/>
      <c r="M1110" s="214"/>
      <c r="N1110" s="214"/>
      <c r="O1110" s="214"/>
      <c r="P1110" s="214"/>
      <c r="R1110" s="214"/>
      <c r="S1110" s="4" t="str">
        <f t="shared" ref="S1110:AX1110" si="1827">ADDRESS(ROW(S1100),COLUMN(),2)</f>
        <v>S$1100</v>
      </c>
      <c r="T1110" s="4" t="str">
        <f t="shared" si="1827"/>
        <v>T$1100</v>
      </c>
      <c r="U1110" s="4" t="str">
        <f t="shared" si="1827"/>
        <v>U$1100</v>
      </c>
      <c r="V1110" s="4" t="str">
        <f t="shared" si="1827"/>
        <v>V$1100</v>
      </c>
      <c r="W1110" s="4" t="str">
        <f t="shared" si="1827"/>
        <v>W$1100</v>
      </c>
      <c r="X1110" s="4" t="str">
        <f t="shared" si="1827"/>
        <v>X$1100</v>
      </c>
      <c r="Y1110" s="4" t="str">
        <f t="shared" si="1827"/>
        <v>Y$1100</v>
      </c>
      <c r="Z1110" s="4" t="str">
        <f t="shared" si="1827"/>
        <v>Z$1100</v>
      </c>
      <c r="AA1110" s="4" t="str">
        <f t="shared" si="1827"/>
        <v>AA$1100</v>
      </c>
      <c r="AB1110" s="4" t="str">
        <f t="shared" si="1827"/>
        <v>AB$1100</v>
      </c>
      <c r="AC1110" s="4" t="str">
        <f t="shared" si="1827"/>
        <v>AC$1100</v>
      </c>
      <c r="AD1110" s="4" t="str">
        <f t="shared" si="1827"/>
        <v>AD$1100</v>
      </c>
      <c r="AE1110" s="4" t="str">
        <f t="shared" si="1827"/>
        <v>AE$1100</v>
      </c>
      <c r="AF1110" s="4" t="str">
        <f t="shared" si="1827"/>
        <v>AF$1100</v>
      </c>
      <c r="AG1110" s="4" t="str">
        <f t="shared" si="1827"/>
        <v>AG$1100</v>
      </c>
      <c r="AH1110" s="4" t="str">
        <f t="shared" si="1827"/>
        <v>AH$1100</v>
      </c>
      <c r="AI1110" s="4" t="str">
        <f t="shared" si="1827"/>
        <v>AI$1100</v>
      </c>
      <c r="AJ1110" s="4" t="str">
        <f t="shared" si="1827"/>
        <v>AJ$1100</v>
      </c>
      <c r="AK1110" s="4" t="str">
        <f t="shared" si="1827"/>
        <v>AK$1100</v>
      </c>
      <c r="AL1110" s="4" t="str">
        <f t="shared" si="1827"/>
        <v>AL$1100</v>
      </c>
      <c r="AM1110" s="4" t="str">
        <f t="shared" si="1827"/>
        <v>AM$1100</v>
      </c>
      <c r="AN1110" s="4" t="str">
        <f t="shared" si="1827"/>
        <v>AN$1100</v>
      </c>
      <c r="AO1110" s="4" t="str">
        <f t="shared" si="1827"/>
        <v>AO$1100</v>
      </c>
      <c r="AP1110" s="4" t="str">
        <f t="shared" si="1827"/>
        <v>AP$1100</v>
      </c>
      <c r="AQ1110" s="4" t="str">
        <f t="shared" si="1827"/>
        <v>AQ$1100</v>
      </c>
      <c r="AR1110" s="4" t="str">
        <f t="shared" si="1827"/>
        <v>AR$1100</v>
      </c>
      <c r="AS1110" s="4" t="str">
        <f t="shared" si="1827"/>
        <v>AS$1100</v>
      </c>
      <c r="AT1110" s="4" t="str">
        <f t="shared" si="1827"/>
        <v>AT$1100</v>
      </c>
      <c r="AU1110" s="4" t="str">
        <f t="shared" si="1827"/>
        <v>AU$1100</v>
      </c>
      <c r="AV1110" s="4" t="str">
        <f t="shared" si="1827"/>
        <v>AV$1100</v>
      </c>
      <c r="AW1110" s="4" t="str">
        <f t="shared" si="1827"/>
        <v>AW$1100</v>
      </c>
      <c r="AX1110" s="4" t="str">
        <f t="shared" si="1827"/>
        <v>AX$1100</v>
      </c>
      <c r="AY1110" s="4" t="str">
        <f t="shared" ref="AY1110:CD1110" si="1828">ADDRESS(ROW(AY1100),COLUMN(),2)</f>
        <v>AY$1100</v>
      </c>
      <c r="AZ1110" s="4" t="str">
        <f t="shared" si="1828"/>
        <v>AZ$1100</v>
      </c>
      <c r="BA1110" s="4" t="str">
        <f t="shared" si="1828"/>
        <v>BA$1100</v>
      </c>
      <c r="BB1110" s="4" t="str">
        <f t="shared" si="1828"/>
        <v>BB$1100</v>
      </c>
      <c r="BC1110" s="4" t="str">
        <f t="shared" si="1828"/>
        <v>BC$1100</v>
      </c>
      <c r="BD1110" s="4" t="str">
        <f t="shared" si="1828"/>
        <v>BD$1100</v>
      </c>
      <c r="BE1110" s="4" t="str">
        <f t="shared" si="1828"/>
        <v>BE$1100</v>
      </c>
      <c r="BF1110" s="4" t="str">
        <f t="shared" si="1828"/>
        <v>BF$1100</v>
      </c>
      <c r="BG1110" s="4" t="str">
        <f t="shared" si="1828"/>
        <v>BG$1100</v>
      </c>
      <c r="BH1110" s="4" t="str">
        <f t="shared" si="1828"/>
        <v>BH$1100</v>
      </c>
      <c r="BI1110" s="4" t="str">
        <f t="shared" si="1828"/>
        <v>BI$1100</v>
      </c>
      <c r="BJ1110" s="4" t="str">
        <f t="shared" si="1828"/>
        <v>BJ$1100</v>
      </c>
      <c r="BK1110" s="4" t="str">
        <f t="shared" si="1828"/>
        <v>BK$1100</v>
      </c>
      <c r="BL1110" s="4" t="str">
        <f t="shared" si="1828"/>
        <v>BL$1100</v>
      </c>
      <c r="BM1110" s="4" t="str">
        <f t="shared" si="1828"/>
        <v>BM$1100</v>
      </c>
      <c r="BN1110" s="4" t="str">
        <f t="shared" si="1828"/>
        <v>BN$1100</v>
      </c>
      <c r="BO1110" s="4" t="str">
        <f t="shared" si="1828"/>
        <v>BO$1100</v>
      </c>
      <c r="BP1110" s="4" t="str">
        <f t="shared" si="1828"/>
        <v>BP$1100</v>
      </c>
      <c r="BQ1110" s="4" t="str">
        <f t="shared" si="1828"/>
        <v>BQ$1100</v>
      </c>
      <c r="BR1110" s="4" t="str">
        <f t="shared" si="1828"/>
        <v>BR$1100</v>
      </c>
      <c r="BS1110" s="4" t="str">
        <f t="shared" si="1828"/>
        <v>BS$1100</v>
      </c>
      <c r="BT1110" s="4" t="str">
        <f t="shared" si="1828"/>
        <v>BT$1100</v>
      </c>
      <c r="BU1110" s="4" t="str">
        <f t="shared" si="1828"/>
        <v>BU$1100</v>
      </c>
      <c r="BV1110" s="4" t="str">
        <f t="shared" si="1828"/>
        <v>BV$1100</v>
      </c>
      <c r="BW1110" s="4" t="str">
        <f t="shared" si="1828"/>
        <v>BW$1100</v>
      </c>
      <c r="BX1110" s="4" t="str">
        <f t="shared" si="1828"/>
        <v>BX$1100</v>
      </c>
      <c r="BY1110" s="4" t="str">
        <f t="shared" si="1828"/>
        <v>BY$1100</v>
      </c>
      <c r="BZ1110" s="4" t="str">
        <f t="shared" si="1828"/>
        <v>BZ$1100</v>
      </c>
      <c r="CA1110" s="4" t="str">
        <f t="shared" si="1828"/>
        <v>CA$1100</v>
      </c>
      <c r="CB1110" s="4" t="str">
        <f t="shared" si="1828"/>
        <v>CB$1100</v>
      </c>
      <c r="CC1110" s="4" t="str">
        <f t="shared" si="1828"/>
        <v>CC$1100</v>
      </c>
      <c r="CD1110" s="4" t="str">
        <f t="shared" si="1828"/>
        <v>CD$1100</v>
      </c>
      <c r="CE1110" s="4" t="str">
        <f t="shared" ref="CE1110:CL1110" si="1829">ADDRESS(ROW(CE1100),COLUMN(),2)</f>
        <v>CE$1100</v>
      </c>
      <c r="CF1110" s="4" t="str">
        <f t="shared" si="1829"/>
        <v>CF$1100</v>
      </c>
      <c r="CG1110" s="4" t="str">
        <f t="shared" si="1829"/>
        <v>CG$1100</v>
      </c>
      <c r="CH1110" s="4" t="str">
        <f t="shared" si="1829"/>
        <v>CH$1100</v>
      </c>
      <c r="CI1110" s="4" t="str">
        <f t="shared" si="1829"/>
        <v>CI$1100</v>
      </c>
      <c r="CJ1110" s="4" t="str">
        <f t="shared" si="1829"/>
        <v>CJ$1100</v>
      </c>
      <c r="CK1110" s="4" t="str">
        <f t="shared" si="1829"/>
        <v>CK$1100</v>
      </c>
      <c r="CL1110" s="4" t="str">
        <f t="shared" si="1829"/>
        <v>CL$1100</v>
      </c>
      <c r="CN1110" s="213"/>
      <c r="CO1110" s="4" t="str">
        <f t="shared" ref="CO1110:DL1110" si="1830">ADDRESS(ROW(CO1100),COLUMN(),2)</f>
        <v>CO$1100</v>
      </c>
      <c r="CP1110" s="4" t="str">
        <f t="shared" si="1830"/>
        <v>CP$1100</v>
      </c>
      <c r="CQ1110" s="4" t="str">
        <f t="shared" si="1830"/>
        <v>CQ$1100</v>
      </c>
      <c r="CR1110" s="4" t="str">
        <f t="shared" si="1830"/>
        <v>CR$1100</v>
      </c>
      <c r="CS1110" s="4" t="str">
        <f t="shared" si="1830"/>
        <v>CS$1100</v>
      </c>
      <c r="CT1110" s="4" t="str">
        <f t="shared" si="1830"/>
        <v>CT$1100</v>
      </c>
      <c r="CU1110" s="4" t="str">
        <f t="shared" si="1830"/>
        <v>CU$1100</v>
      </c>
      <c r="CV1110" s="4" t="str">
        <f t="shared" si="1830"/>
        <v>CV$1100</v>
      </c>
      <c r="CW1110" s="4" t="str">
        <f t="shared" si="1830"/>
        <v>CW$1100</v>
      </c>
      <c r="CX1110" s="4" t="str">
        <f t="shared" si="1830"/>
        <v>CX$1100</v>
      </c>
      <c r="CY1110" s="4" t="str">
        <f t="shared" si="1830"/>
        <v>CY$1100</v>
      </c>
      <c r="CZ1110" s="4" t="str">
        <f t="shared" si="1830"/>
        <v>CZ$1100</v>
      </c>
      <c r="DA1110" s="4" t="str">
        <f t="shared" si="1830"/>
        <v>DA$1100</v>
      </c>
      <c r="DB1110" s="4" t="str">
        <f t="shared" si="1830"/>
        <v>DB$1100</v>
      </c>
      <c r="DC1110" s="4" t="str">
        <f t="shared" si="1830"/>
        <v>DC$1100</v>
      </c>
      <c r="DD1110" s="4" t="str">
        <f t="shared" si="1830"/>
        <v>DD$1100</v>
      </c>
      <c r="DE1110" s="4" t="str">
        <f t="shared" si="1830"/>
        <v>DE$1100</v>
      </c>
      <c r="DF1110" s="4" t="str">
        <f t="shared" si="1830"/>
        <v>DF$1100</v>
      </c>
      <c r="DG1110" s="4" t="str">
        <f t="shared" si="1830"/>
        <v>DG$1100</v>
      </c>
      <c r="DH1110" s="4" t="str">
        <f t="shared" si="1830"/>
        <v>DH$1100</v>
      </c>
      <c r="DI1110" s="4" t="str">
        <f t="shared" si="1830"/>
        <v>DI$1100</v>
      </c>
      <c r="DJ1110" s="4" t="str">
        <f t="shared" si="1830"/>
        <v>DJ$1100</v>
      </c>
      <c r="DK1110" s="4" t="str">
        <f t="shared" si="1830"/>
        <v>DK$1100</v>
      </c>
      <c r="DL1110" s="4" t="str">
        <f t="shared" si="1830"/>
        <v>DL$1100</v>
      </c>
    </row>
    <row r="1111" spans="1:116" x14ac:dyDescent="0.4">
      <c r="B1111" t="s">
        <v>332</v>
      </c>
      <c r="D1111" t="s">
        <v>760</v>
      </c>
      <c r="E1111" s="8" t="str">
        <f t="shared" si="1813"/>
        <v>1111 WCAR-S</v>
      </c>
      <c r="G1111" s="136" t="str">
        <f>G1096</f>
        <v>Secondary volume driver</v>
      </c>
      <c r="H1111" s="12"/>
      <c r="I1111" s="60"/>
      <c r="J1111" s="60"/>
      <c r="K1111" s="15"/>
      <c r="L1111" s="15"/>
      <c r="M1111" s="15"/>
      <c r="N1111" s="15"/>
      <c r="O1111" s="15"/>
      <c r="P1111" s="15"/>
      <c r="R1111" s="15"/>
      <c r="S1111" s="1"/>
      <c r="T1111" s="1"/>
      <c r="U1111" s="1"/>
      <c r="V1111" s="1"/>
      <c r="W1111" s="1"/>
      <c r="X1111" s="1"/>
      <c r="Y1111" s="1"/>
      <c r="Z1111" s="1"/>
      <c r="AA1111" s="1"/>
      <c r="AB1111" s="1"/>
      <c r="AC1111" s="1"/>
      <c r="AD1111" s="1"/>
      <c r="AE1111" s="1"/>
      <c r="AF1111" s="1"/>
      <c r="AG1111" s="1"/>
      <c r="AH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c r="BP1111" s="1"/>
      <c r="BQ1111" s="1"/>
      <c r="BR1111" s="1"/>
      <c r="BS1111" s="1"/>
      <c r="BT1111" s="1"/>
      <c r="BU1111" s="1"/>
      <c r="BV1111" s="1"/>
      <c r="BW1111" s="1"/>
      <c r="BX1111" s="1"/>
      <c r="BY1111" s="1"/>
      <c r="BZ1111" s="1"/>
      <c r="CA1111" s="1"/>
      <c r="CB1111" s="1"/>
      <c r="CC1111" s="1"/>
      <c r="CD1111" s="1"/>
      <c r="CE1111" s="1"/>
      <c r="CF1111" s="1"/>
      <c r="CG1111" s="1"/>
      <c r="CH1111" s="1"/>
      <c r="CI1111" s="1"/>
      <c r="CJ1111" s="1"/>
      <c r="CK1111" s="1"/>
      <c r="CL1111" s="1"/>
      <c r="CN1111" s="60"/>
      <c r="CO1111" s="1"/>
      <c r="CP1111" s="1"/>
      <c r="CQ1111" s="1"/>
      <c r="CR1111" s="1"/>
      <c r="CS1111" s="1"/>
      <c r="CT1111" s="1"/>
      <c r="CU1111" s="1"/>
      <c r="CV1111" s="1"/>
      <c r="CW1111" s="1"/>
      <c r="CX1111" s="1"/>
      <c r="CY1111" s="1"/>
      <c r="CZ1111" s="1"/>
      <c r="DA1111" s="1"/>
      <c r="DB1111" s="1"/>
      <c r="DC1111" s="1"/>
      <c r="DD1111" s="1"/>
      <c r="DE1111" s="1"/>
      <c r="DF1111" s="1"/>
      <c r="DG1111" s="1"/>
      <c r="DH1111" s="1"/>
      <c r="DI1111" s="1"/>
      <c r="DJ1111" s="1"/>
      <c r="DK1111" s="1"/>
      <c r="DL1111" s="1"/>
    </row>
    <row r="1112" spans="1:116" x14ac:dyDescent="0.4">
      <c r="E1112" s="8"/>
      <c r="G1112" s="136"/>
      <c r="H1112" s="12"/>
      <c r="I1112" s="60"/>
      <c r="J1112" s="60"/>
      <c r="K1112" s="15"/>
      <c r="L1112" s="15"/>
      <c r="M1112" s="15"/>
      <c r="N1112" s="15"/>
      <c r="O1112" s="15"/>
      <c r="P1112" s="15"/>
      <c r="R1112" s="15"/>
      <c r="S1112" s="1"/>
      <c r="T1112" s="1"/>
      <c r="U1112" s="1"/>
      <c r="V1112" s="1"/>
      <c r="W1112" s="1"/>
      <c r="X1112" s="1"/>
      <c r="Y1112" s="1"/>
      <c r="Z1112" s="1"/>
      <c r="AA1112" s="1"/>
      <c r="AB1112" s="1"/>
      <c r="AC1112" s="1"/>
      <c r="AD1112" s="1"/>
      <c r="AE1112" s="1"/>
      <c r="AF1112" s="1"/>
      <c r="AG1112" s="1"/>
      <c r="AH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c r="BP1112" s="1"/>
      <c r="BQ1112" s="1"/>
      <c r="BR1112" s="1"/>
      <c r="BS1112" s="1"/>
      <c r="BT1112" s="1"/>
      <c r="BU1112" s="1"/>
      <c r="BV1112" s="1"/>
      <c r="BW1112" s="1"/>
      <c r="BX1112" s="1"/>
      <c r="BY1112" s="1"/>
      <c r="BZ1112" s="1"/>
      <c r="CA1112" s="1"/>
      <c r="CB1112" s="1"/>
      <c r="CC1112" s="1"/>
      <c r="CD1112" s="1"/>
      <c r="CE1112" s="1"/>
      <c r="CF1112" s="1"/>
      <c r="CG1112" s="1"/>
      <c r="CH1112" s="1"/>
      <c r="CI1112" s="1"/>
      <c r="CJ1112" s="1"/>
      <c r="CK1112" s="1"/>
      <c r="CL1112" s="1"/>
      <c r="CN1112" s="60"/>
      <c r="CO1112" s="1"/>
      <c r="CP1112" s="1"/>
      <c r="CQ1112" s="1"/>
      <c r="CR1112" s="1"/>
      <c r="CS1112" s="1"/>
      <c r="CT1112" s="1"/>
      <c r="CU1112" s="1"/>
      <c r="CV1112" s="1"/>
      <c r="CW1112" s="1"/>
      <c r="CX1112" s="1"/>
      <c r="CY1112" s="1"/>
      <c r="CZ1112" s="1"/>
      <c r="DA1112" s="1"/>
      <c r="DB1112" s="1"/>
      <c r="DC1112" s="1"/>
      <c r="DD1112" s="1"/>
      <c r="DE1112" s="1"/>
      <c r="DF1112" s="1"/>
      <c r="DG1112" s="1"/>
      <c r="DH1112" s="1"/>
      <c r="DI1112" s="1"/>
      <c r="DJ1112" s="1"/>
      <c r="DK1112" s="1"/>
      <c r="DL1112" s="1"/>
    </row>
    <row r="1113" spans="1:116" x14ac:dyDescent="0.4">
      <c r="A1113" s="174"/>
      <c r="E1113" s="8"/>
      <c r="G1113" s="175" t="s">
        <v>490</v>
      </c>
      <c r="H1113" s="136"/>
      <c r="I1113" s="194"/>
      <c r="J1113" s="194"/>
      <c r="K1113" s="195"/>
      <c r="L1113" s="195"/>
      <c r="M1113" s="195"/>
      <c r="N1113" s="195"/>
      <c r="O1113" s="195"/>
      <c r="P1113" s="195"/>
      <c r="R1113" s="195"/>
      <c r="S1113" s="196"/>
      <c r="T1113" s="196"/>
      <c r="U1113" s="196"/>
      <c r="V1113" s="196"/>
      <c r="W1113" s="196"/>
      <c r="X1113" s="196"/>
      <c r="Y1113" s="196"/>
      <c r="Z1113" s="196"/>
      <c r="AA1113" s="196"/>
      <c r="AB1113" s="196"/>
      <c r="AC1113" s="196"/>
      <c r="AD1113" s="196"/>
      <c r="AE1113" s="196"/>
      <c r="AF1113" s="196"/>
      <c r="AG1113" s="196"/>
      <c r="AH1113" s="196"/>
      <c r="AI1113" s="196"/>
      <c r="AJ1113" s="196"/>
      <c r="AK1113" s="196"/>
      <c r="AL1113" s="196"/>
      <c r="AM1113" s="196"/>
      <c r="AN1113" s="196"/>
      <c r="AO1113" s="196"/>
      <c r="AP1113" s="196"/>
      <c r="AQ1113" s="196"/>
      <c r="AR1113" s="196"/>
      <c r="AS1113" s="196"/>
      <c r="AT1113" s="196"/>
      <c r="AU1113" s="196"/>
      <c r="AV1113" s="196"/>
      <c r="AW1113" s="196"/>
      <c r="AX1113" s="196"/>
      <c r="AY1113" s="196"/>
      <c r="AZ1113" s="196"/>
      <c r="BA1113" s="196"/>
      <c r="BB1113" s="196"/>
      <c r="BC1113" s="196"/>
      <c r="BD1113" s="196"/>
      <c r="BE1113" s="196"/>
      <c r="BF1113" s="196"/>
      <c r="BG1113" s="196"/>
      <c r="BH1113" s="196"/>
      <c r="BI1113" s="196"/>
      <c r="BJ1113" s="196"/>
      <c r="BK1113" s="196"/>
      <c r="BL1113" s="196"/>
      <c r="BM1113" s="196"/>
      <c r="BN1113" s="196"/>
      <c r="BO1113" s="196"/>
      <c r="BP1113" s="196"/>
      <c r="BQ1113" s="196"/>
      <c r="BR1113" s="196"/>
      <c r="BS1113" s="196"/>
      <c r="BT1113" s="196"/>
      <c r="BU1113" s="196"/>
      <c r="BV1113" s="196"/>
      <c r="BW1113" s="196"/>
      <c r="BX1113" s="196"/>
      <c r="BY1113" s="196"/>
      <c r="BZ1113" s="196"/>
      <c r="CA1113" s="196"/>
      <c r="CB1113" s="196"/>
      <c r="CC1113" s="196"/>
      <c r="CD1113" s="196"/>
      <c r="CE1113" s="196"/>
      <c r="CF1113" s="196"/>
      <c r="CG1113" s="196"/>
      <c r="CH1113" s="196"/>
      <c r="CI1113" s="196"/>
      <c r="CJ1113" s="196"/>
      <c r="CK1113" s="196"/>
      <c r="CL1113" s="196"/>
      <c r="CN1113" s="194"/>
      <c r="CO1113" s="196"/>
      <c r="CP1113" s="196"/>
      <c r="CQ1113" s="196"/>
      <c r="CR1113" s="196"/>
      <c r="CS1113" s="196"/>
      <c r="CT1113" s="196"/>
      <c r="CU1113" s="196"/>
      <c r="CV1113" s="196"/>
      <c r="CW1113" s="196"/>
      <c r="CX1113" s="196"/>
      <c r="CY1113" s="196"/>
      <c r="CZ1113" s="196"/>
      <c r="DA1113" s="196"/>
      <c r="DB1113" s="196"/>
      <c r="DC1113" s="196"/>
      <c r="DD1113" s="196"/>
      <c r="DE1113" s="196"/>
      <c r="DF1113" s="196"/>
      <c r="DG1113" s="196"/>
      <c r="DH1113" s="196"/>
      <c r="DI1113" s="196"/>
      <c r="DJ1113" s="196"/>
      <c r="DK1113" s="196"/>
      <c r="DL1113" s="196"/>
    </row>
    <row r="1114" spans="1:116" x14ac:dyDescent="0.4">
      <c r="A1114" s="174"/>
      <c r="E1114" s="8"/>
      <c r="G1114" s="175" t="s">
        <v>492</v>
      </c>
      <c r="H1114" s="136"/>
      <c r="I1114" s="194"/>
      <c r="J1114" s="194"/>
      <c r="K1114" s="195"/>
      <c r="L1114" s="195"/>
      <c r="M1114" s="195"/>
      <c r="N1114" s="195"/>
      <c r="O1114" s="195"/>
      <c r="P1114" s="195"/>
      <c r="R1114" s="195"/>
      <c r="S1114" s="196"/>
      <c r="T1114" s="196"/>
      <c r="U1114" s="196"/>
      <c r="V1114" s="196"/>
      <c r="W1114" s="196"/>
      <c r="X1114" s="196"/>
      <c r="Y1114" s="196"/>
      <c r="Z1114" s="196"/>
      <c r="AA1114" s="196"/>
      <c r="AB1114" s="196"/>
      <c r="AC1114" s="196"/>
      <c r="AD1114" s="196"/>
      <c r="AE1114" s="196"/>
      <c r="AF1114" s="196"/>
      <c r="AG1114" s="196"/>
      <c r="AH1114" s="196"/>
      <c r="AI1114" s="196"/>
      <c r="AJ1114" s="196"/>
      <c r="AK1114" s="196"/>
      <c r="AL1114" s="196"/>
      <c r="AM1114" s="196"/>
      <c r="AN1114" s="196"/>
      <c r="AO1114" s="196"/>
      <c r="AP1114" s="196"/>
      <c r="AQ1114" s="196"/>
      <c r="AR1114" s="196"/>
      <c r="AS1114" s="196"/>
      <c r="AT1114" s="196"/>
      <c r="AU1114" s="196"/>
      <c r="AV1114" s="196"/>
      <c r="AW1114" s="196"/>
      <c r="AX1114" s="196"/>
      <c r="AY1114" s="196"/>
      <c r="AZ1114" s="196"/>
      <c r="BA1114" s="196"/>
      <c r="BB1114" s="196"/>
      <c r="BC1114" s="196"/>
      <c r="BD1114" s="196"/>
      <c r="BE1114" s="196"/>
      <c r="BF1114" s="196"/>
      <c r="BG1114" s="196"/>
      <c r="BH1114" s="196"/>
      <c r="BI1114" s="196"/>
      <c r="BJ1114" s="196"/>
      <c r="BK1114" s="196"/>
      <c r="BL1114" s="196"/>
      <c r="BM1114" s="196"/>
      <c r="BN1114" s="196"/>
      <c r="BO1114" s="196"/>
      <c r="BP1114" s="196"/>
      <c r="BQ1114" s="196"/>
      <c r="BR1114" s="196"/>
      <c r="BS1114" s="196"/>
      <c r="BT1114" s="196"/>
      <c r="BU1114" s="196"/>
      <c r="BV1114" s="196"/>
      <c r="BW1114" s="196"/>
      <c r="BX1114" s="196"/>
      <c r="BY1114" s="196"/>
      <c r="BZ1114" s="196"/>
      <c r="CA1114" s="196"/>
      <c r="CB1114" s="196"/>
      <c r="CC1114" s="196"/>
      <c r="CD1114" s="196"/>
      <c r="CE1114" s="196"/>
      <c r="CF1114" s="196"/>
      <c r="CG1114" s="196"/>
      <c r="CH1114" s="196"/>
      <c r="CI1114" s="196"/>
      <c r="CJ1114" s="196"/>
      <c r="CK1114" s="196"/>
      <c r="CL1114" s="196"/>
      <c r="CN1114" s="194"/>
      <c r="CO1114" s="196"/>
      <c r="CP1114" s="196"/>
      <c r="CQ1114" s="196"/>
      <c r="CR1114" s="196"/>
      <c r="CS1114" s="196"/>
      <c r="CT1114" s="196"/>
      <c r="CU1114" s="196"/>
      <c r="CV1114" s="196"/>
      <c r="CW1114" s="196"/>
      <c r="CX1114" s="196"/>
      <c r="CY1114" s="196"/>
      <c r="CZ1114" s="196"/>
      <c r="DA1114" s="196"/>
      <c r="DB1114" s="196"/>
      <c r="DC1114" s="196"/>
      <c r="DD1114" s="196"/>
      <c r="DE1114" s="196"/>
      <c r="DF1114" s="196"/>
      <c r="DG1114" s="196"/>
      <c r="DH1114" s="196"/>
      <c r="DI1114" s="196"/>
      <c r="DJ1114" s="196"/>
      <c r="DK1114" s="196"/>
      <c r="DL1114" s="196"/>
    </row>
    <row r="1115" spans="1:116" x14ac:dyDescent="0.4">
      <c r="A1115" s="174"/>
      <c r="E1115" s="8"/>
      <c r="G1115" s="175" t="s">
        <v>461</v>
      </c>
      <c r="H1115" s="136"/>
      <c r="I1115" s="176"/>
      <c r="J1115" s="176"/>
      <c r="K1115" s="197"/>
      <c r="L1115" s="197"/>
      <c r="M1115" s="197"/>
      <c r="N1115" s="197"/>
      <c r="O1115" s="197"/>
      <c r="P1115" s="197"/>
      <c r="R1115" s="198"/>
      <c r="S1115" s="199" t="str">
        <f t="shared" ref="S1115:CD1115" si="1831">S$20</f>
        <v>S$16</v>
      </c>
      <c r="T1115" s="199" t="str">
        <f t="shared" si="1831"/>
        <v>T$16</v>
      </c>
      <c r="U1115" s="199" t="str">
        <f t="shared" si="1831"/>
        <v>U$16</v>
      </c>
      <c r="V1115" s="199" t="str">
        <f t="shared" si="1831"/>
        <v>V$16</v>
      </c>
      <c r="W1115" s="199" t="str">
        <f t="shared" si="1831"/>
        <v>W$16</v>
      </c>
      <c r="X1115" s="199" t="str">
        <f t="shared" si="1831"/>
        <v>X$16</v>
      </c>
      <c r="Y1115" s="199" t="str">
        <f t="shared" si="1831"/>
        <v>Y$16</v>
      </c>
      <c r="Z1115" s="199" t="str">
        <f t="shared" si="1831"/>
        <v>Z$16</v>
      </c>
      <c r="AA1115" s="199" t="str">
        <f t="shared" si="1831"/>
        <v>AA$16</v>
      </c>
      <c r="AB1115" s="199" t="str">
        <f t="shared" si="1831"/>
        <v>AB$16</v>
      </c>
      <c r="AC1115" s="199" t="str">
        <f t="shared" si="1831"/>
        <v>AC$16</v>
      </c>
      <c r="AD1115" s="199" t="str">
        <f t="shared" si="1831"/>
        <v>AD$16</v>
      </c>
      <c r="AE1115" s="199" t="str">
        <f t="shared" si="1831"/>
        <v>AE$16</v>
      </c>
      <c r="AF1115" s="199" t="str">
        <f t="shared" si="1831"/>
        <v>AF$16</v>
      </c>
      <c r="AG1115" s="199" t="str">
        <f t="shared" si="1831"/>
        <v>AG$16</v>
      </c>
      <c r="AH1115" s="199" t="str">
        <f t="shared" si="1831"/>
        <v>AH$16</v>
      </c>
      <c r="AI1115" s="199" t="str">
        <f t="shared" si="1831"/>
        <v>AI$16</v>
      </c>
      <c r="AJ1115" s="199" t="str">
        <f t="shared" si="1831"/>
        <v>AJ$16</v>
      </c>
      <c r="AK1115" s="199" t="str">
        <f t="shared" si="1831"/>
        <v>AK$16</v>
      </c>
      <c r="AL1115" s="199" t="str">
        <f t="shared" si="1831"/>
        <v>AL$16</v>
      </c>
      <c r="AM1115" s="199" t="str">
        <f t="shared" si="1831"/>
        <v>AM$16</v>
      </c>
      <c r="AN1115" s="199" t="str">
        <f t="shared" si="1831"/>
        <v>AN$16</v>
      </c>
      <c r="AO1115" s="199" t="str">
        <f t="shared" si="1831"/>
        <v>AO$16</v>
      </c>
      <c r="AP1115" s="199" t="str">
        <f t="shared" si="1831"/>
        <v>AP$16</v>
      </c>
      <c r="AQ1115" s="199" t="str">
        <f t="shared" si="1831"/>
        <v>AQ$16</v>
      </c>
      <c r="AR1115" s="199" t="str">
        <f t="shared" si="1831"/>
        <v>AR$16</v>
      </c>
      <c r="AS1115" s="199" t="str">
        <f t="shared" si="1831"/>
        <v>AS$16</v>
      </c>
      <c r="AT1115" s="199" t="str">
        <f t="shared" si="1831"/>
        <v>AT$16</v>
      </c>
      <c r="AU1115" s="199" t="str">
        <f t="shared" si="1831"/>
        <v>AU$16</v>
      </c>
      <c r="AV1115" s="199" t="str">
        <f t="shared" si="1831"/>
        <v>AV$16</v>
      </c>
      <c r="AW1115" s="199" t="str">
        <f t="shared" si="1831"/>
        <v>AW$16</v>
      </c>
      <c r="AX1115" s="199" t="str">
        <f t="shared" si="1831"/>
        <v>AX$16</v>
      </c>
      <c r="AY1115" s="199" t="str">
        <f t="shared" si="1831"/>
        <v>AY$16</v>
      </c>
      <c r="AZ1115" s="199" t="str">
        <f t="shared" si="1831"/>
        <v>AZ$16</v>
      </c>
      <c r="BA1115" s="199" t="str">
        <f t="shared" si="1831"/>
        <v>BA$16</v>
      </c>
      <c r="BB1115" s="199" t="str">
        <f t="shared" si="1831"/>
        <v>BB$16</v>
      </c>
      <c r="BC1115" s="199" t="str">
        <f t="shared" si="1831"/>
        <v>BC$16</v>
      </c>
      <c r="BD1115" s="199" t="str">
        <f t="shared" si="1831"/>
        <v>BD$16</v>
      </c>
      <c r="BE1115" s="199" t="str">
        <f t="shared" si="1831"/>
        <v>BE$16</v>
      </c>
      <c r="BF1115" s="199" t="str">
        <f t="shared" si="1831"/>
        <v>BF$16</v>
      </c>
      <c r="BG1115" s="199" t="str">
        <f t="shared" si="1831"/>
        <v>BG$16</v>
      </c>
      <c r="BH1115" s="199" t="str">
        <f t="shared" si="1831"/>
        <v>BH$16</v>
      </c>
      <c r="BI1115" s="199" t="str">
        <f t="shared" si="1831"/>
        <v>BI$16</v>
      </c>
      <c r="BJ1115" s="199" t="str">
        <f t="shared" si="1831"/>
        <v>BJ$16</v>
      </c>
      <c r="BK1115" s="199" t="str">
        <f t="shared" si="1831"/>
        <v>BK$16</v>
      </c>
      <c r="BL1115" s="199" t="str">
        <f t="shared" si="1831"/>
        <v>BL$16</v>
      </c>
      <c r="BM1115" s="199" t="str">
        <f t="shared" si="1831"/>
        <v>BM$16</v>
      </c>
      <c r="BN1115" s="199" t="str">
        <f t="shared" si="1831"/>
        <v>BN$16</v>
      </c>
      <c r="BO1115" s="199" t="str">
        <f t="shared" si="1831"/>
        <v>BO$16</v>
      </c>
      <c r="BP1115" s="199" t="str">
        <f t="shared" si="1831"/>
        <v>BP$16</v>
      </c>
      <c r="BQ1115" s="199" t="str">
        <f t="shared" si="1831"/>
        <v>BQ$16</v>
      </c>
      <c r="BR1115" s="199" t="str">
        <f t="shared" si="1831"/>
        <v>BR$16</v>
      </c>
      <c r="BS1115" s="199" t="str">
        <f t="shared" si="1831"/>
        <v>BS$16</v>
      </c>
      <c r="BT1115" s="199" t="str">
        <f t="shared" si="1831"/>
        <v>BT$16</v>
      </c>
      <c r="BU1115" s="199" t="str">
        <f t="shared" si="1831"/>
        <v>BU$16</v>
      </c>
      <c r="BV1115" s="199" t="str">
        <f t="shared" si="1831"/>
        <v>BV$16</v>
      </c>
      <c r="BW1115" s="199" t="str">
        <f t="shared" si="1831"/>
        <v>BW$16</v>
      </c>
      <c r="BX1115" s="199" t="str">
        <f t="shared" si="1831"/>
        <v>BX$16</v>
      </c>
      <c r="BY1115" s="199" t="str">
        <f t="shared" si="1831"/>
        <v>BY$16</v>
      </c>
      <c r="BZ1115" s="199" t="str">
        <f t="shared" si="1831"/>
        <v>BZ$16</v>
      </c>
      <c r="CA1115" s="199" t="str">
        <f t="shared" si="1831"/>
        <v>CA$16</v>
      </c>
      <c r="CB1115" s="199" t="str">
        <f t="shared" si="1831"/>
        <v>CB$16</v>
      </c>
      <c r="CC1115" s="199" t="str">
        <f t="shared" si="1831"/>
        <v>CC$16</v>
      </c>
      <c r="CD1115" s="199" t="str">
        <f t="shared" si="1831"/>
        <v>CD$16</v>
      </c>
      <c r="CE1115" s="199" t="str">
        <f t="shared" ref="CE1115:CL1115" si="1832">CE$20</f>
        <v>CE$16</v>
      </c>
      <c r="CF1115" s="199" t="str">
        <f t="shared" si="1832"/>
        <v>CF$16</v>
      </c>
      <c r="CG1115" s="199" t="str">
        <f t="shared" si="1832"/>
        <v>CG$16</v>
      </c>
      <c r="CH1115" s="199" t="str">
        <f t="shared" si="1832"/>
        <v>CH$16</v>
      </c>
      <c r="CI1115" s="199" t="str">
        <f t="shared" si="1832"/>
        <v>CI$16</v>
      </c>
      <c r="CJ1115" s="199" t="str">
        <f t="shared" si="1832"/>
        <v>CJ$16</v>
      </c>
      <c r="CK1115" s="199" t="str">
        <f t="shared" si="1832"/>
        <v>CK$16</v>
      </c>
      <c r="CL1115" s="199" t="str">
        <f t="shared" si="1832"/>
        <v>CL$16</v>
      </c>
      <c r="CN1115" s="176"/>
      <c r="CO1115" s="199" t="str">
        <f t="shared" ref="CO1115:DL1115" si="1833">CO$20</f>
        <v>CO$16</v>
      </c>
      <c r="CP1115" s="199" t="str">
        <f t="shared" si="1833"/>
        <v>CP$16</v>
      </c>
      <c r="CQ1115" s="199" t="str">
        <f t="shared" si="1833"/>
        <v>CQ$16</v>
      </c>
      <c r="CR1115" s="199" t="str">
        <f t="shared" si="1833"/>
        <v>CR$16</v>
      </c>
      <c r="CS1115" s="199" t="str">
        <f t="shared" si="1833"/>
        <v>CS$16</v>
      </c>
      <c r="CT1115" s="199" t="str">
        <f t="shared" si="1833"/>
        <v>CT$16</v>
      </c>
      <c r="CU1115" s="199" t="str">
        <f t="shared" si="1833"/>
        <v>CU$16</v>
      </c>
      <c r="CV1115" s="199" t="str">
        <f t="shared" si="1833"/>
        <v>CV$16</v>
      </c>
      <c r="CW1115" s="199" t="str">
        <f t="shared" si="1833"/>
        <v>CW$16</v>
      </c>
      <c r="CX1115" s="199" t="str">
        <f t="shared" si="1833"/>
        <v>CX$16</v>
      </c>
      <c r="CY1115" s="199" t="str">
        <f t="shared" si="1833"/>
        <v>CY$16</v>
      </c>
      <c r="CZ1115" s="199" t="str">
        <f t="shared" si="1833"/>
        <v>CZ$16</v>
      </c>
      <c r="DA1115" s="199" t="str">
        <f t="shared" si="1833"/>
        <v>DA$16</v>
      </c>
      <c r="DB1115" s="199" t="str">
        <f t="shared" si="1833"/>
        <v>DB$16</v>
      </c>
      <c r="DC1115" s="199" t="str">
        <f t="shared" si="1833"/>
        <v>DC$16</v>
      </c>
      <c r="DD1115" s="199" t="str">
        <f t="shared" si="1833"/>
        <v>DD$16</v>
      </c>
      <c r="DE1115" s="199" t="str">
        <f t="shared" si="1833"/>
        <v>DE$16</v>
      </c>
      <c r="DF1115" s="199" t="str">
        <f t="shared" si="1833"/>
        <v>DF$16</v>
      </c>
      <c r="DG1115" s="199" t="str">
        <f t="shared" si="1833"/>
        <v>DG$16</v>
      </c>
      <c r="DH1115" s="199" t="str">
        <f t="shared" si="1833"/>
        <v>DH$16</v>
      </c>
      <c r="DI1115" s="199" t="str">
        <f t="shared" si="1833"/>
        <v>DI$16</v>
      </c>
      <c r="DJ1115" s="199" t="str">
        <f t="shared" si="1833"/>
        <v>DJ$16</v>
      </c>
      <c r="DK1115" s="199" t="str">
        <f t="shared" si="1833"/>
        <v>DK$16</v>
      </c>
      <c r="DL1115" s="199" t="str">
        <f t="shared" si="1833"/>
        <v>DL$16</v>
      </c>
    </row>
    <row r="1116" spans="1:116" x14ac:dyDescent="0.4">
      <c r="A1116" s="174"/>
      <c r="E1116" s="8"/>
      <c r="G1116" s="175" t="s">
        <v>462</v>
      </c>
      <c r="H1116" s="136"/>
      <c r="I1116" s="176"/>
      <c r="J1116" s="176"/>
      <c r="K1116" s="197"/>
      <c r="L1116" s="197"/>
      <c r="M1116" s="197"/>
      <c r="N1116" s="197"/>
      <c r="O1116" s="197"/>
      <c r="P1116" s="197"/>
      <c r="R1116" s="198"/>
      <c r="S1116" s="199" t="str">
        <f t="shared" ref="S1116:CD1116" si="1834">S$21</f>
        <v>S$17</v>
      </c>
      <c r="T1116" s="199" t="str">
        <f t="shared" si="1834"/>
        <v>T$17</v>
      </c>
      <c r="U1116" s="199" t="str">
        <f t="shared" si="1834"/>
        <v>U$17</v>
      </c>
      <c r="V1116" s="199" t="str">
        <f t="shared" si="1834"/>
        <v>V$17</v>
      </c>
      <c r="W1116" s="199" t="str">
        <f t="shared" si="1834"/>
        <v>W$17</v>
      </c>
      <c r="X1116" s="199" t="str">
        <f t="shared" si="1834"/>
        <v>X$17</v>
      </c>
      <c r="Y1116" s="199" t="str">
        <f t="shared" si="1834"/>
        <v>Y$17</v>
      </c>
      <c r="Z1116" s="199" t="str">
        <f t="shared" si="1834"/>
        <v>Z$17</v>
      </c>
      <c r="AA1116" s="199" t="str">
        <f t="shared" si="1834"/>
        <v>AA$17</v>
      </c>
      <c r="AB1116" s="199" t="str">
        <f t="shared" si="1834"/>
        <v>AB$17</v>
      </c>
      <c r="AC1116" s="199" t="str">
        <f t="shared" si="1834"/>
        <v>AC$17</v>
      </c>
      <c r="AD1116" s="199" t="str">
        <f t="shared" si="1834"/>
        <v>AD$17</v>
      </c>
      <c r="AE1116" s="199" t="str">
        <f t="shared" si="1834"/>
        <v>AE$17</v>
      </c>
      <c r="AF1116" s="199" t="str">
        <f t="shared" si="1834"/>
        <v>AF$17</v>
      </c>
      <c r="AG1116" s="199" t="str">
        <f t="shared" si="1834"/>
        <v>AG$17</v>
      </c>
      <c r="AH1116" s="199" t="str">
        <f t="shared" si="1834"/>
        <v>AH$17</v>
      </c>
      <c r="AI1116" s="199" t="str">
        <f t="shared" si="1834"/>
        <v>AI$17</v>
      </c>
      <c r="AJ1116" s="199" t="str">
        <f t="shared" si="1834"/>
        <v>AJ$17</v>
      </c>
      <c r="AK1116" s="199" t="str">
        <f t="shared" si="1834"/>
        <v>AK$17</v>
      </c>
      <c r="AL1116" s="199" t="str">
        <f t="shared" si="1834"/>
        <v>AL$17</v>
      </c>
      <c r="AM1116" s="199" t="str">
        <f t="shared" si="1834"/>
        <v>AM$17</v>
      </c>
      <c r="AN1116" s="199" t="str">
        <f t="shared" si="1834"/>
        <v>AN$17</v>
      </c>
      <c r="AO1116" s="199" t="str">
        <f t="shared" si="1834"/>
        <v>AO$17</v>
      </c>
      <c r="AP1116" s="199" t="str">
        <f t="shared" si="1834"/>
        <v>AP$17</v>
      </c>
      <c r="AQ1116" s="199" t="str">
        <f t="shared" si="1834"/>
        <v>AQ$17</v>
      </c>
      <c r="AR1116" s="199" t="str">
        <f t="shared" si="1834"/>
        <v>AR$17</v>
      </c>
      <c r="AS1116" s="199" t="str">
        <f t="shared" si="1834"/>
        <v>AS$17</v>
      </c>
      <c r="AT1116" s="199" t="str">
        <f t="shared" si="1834"/>
        <v>AT$17</v>
      </c>
      <c r="AU1116" s="199" t="str">
        <f t="shared" si="1834"/>
        <v>AU$17</v>
      </c>
      <c r="AV1116" s="199" t="str">
        <f t="shared" si="1834"/>
        <v>AV$17</v>
      </c>
      <c r="AW1116" s="199" t="str">
        <f t="shared" si="1834"/>
        <v>AW$17</v>
      </c>
      <c r="AX1116" s="199" t="str">
        <f t="shared" si="1834"/>
        <v>AX$17</v>
      </c>
      <c r="AY1116" s="199" t="str">
        <f t="shared" si="1834"/>
        <v>AY$17</v>
      </c>
      <c r="AZ1116" s="199" t="str">
        <f t="shared" si="1834"/>
        <v>AZ$17</v>
      </c>
      <c r="BA1116" s="199" t="str">
        <f t="shared" si="1834"/>
        <v>BA$17</v>
      </c>
      <c r="BB1116" s="199" t="str">
        <f t="shared" si="1834"/>
        <v>BB$17</v>
      </c>
      <c r="BC1116" s="199" t="str">
        <f t="shared" si="1834"/>
        <v>BC$17</v>
      </c>
      <c r="BD1116" s="199" t="str">
        <f t="shared" si="1834"/>
        <v>BD$17</v>
      </c>
      <c r="BE1116" s="199" t="str">
        <f t="shared" si="1834"/>
        <v>BE$17</v>
      </c>
      <c r="BF1116" s="199" t="str">
        <f t="shared" si="1834"/>
        <v>BF$17</v>
      </c>
      <c r="BG1116" s="199" t="str">
        <f t="shared" si="1834"/>
        <v>BG$17</v>
      </c>
      <c r="BH1116" s="199" t="str">
        <f t="shared" si="1834"/>
        <v>BH$17</v>
      </c>
      <c r="BI1116" s="199" t="str">
        <f t="shared" si="1834"/>
        <v>BI$17</v>
      </c>
      <c r="BJ1116" s="199" t="str">
        <f t="shared" si="1834"/>
        <v>BJ$17</v>
      </c>
      <c r="BK1116" s="199" t="str">
        <f t="shared" si="1834"/>
        <v>BK$17</v>
      </c>
      <c r="BL1116" s="199" t="str">
        <f t="shared" si="1834"/>
        <v>BL$17</v>
      </c>
      <c r="BM1116" s="199" t="str">
        <f t="shared" si="1834"/>
        <v>BM$17</v>
      </c>
      <c r="BN1116" s="199" t="str">
        <f t="shared" si="1834"/>
        <v>BN$17</v>
      </c>
      <c r="BO1116" s="199" t="str">
        <f t="shared" si="1834"/>
        <v>BO$17</v>
      </c>
      <c r="BP1116" s="199" t="str">
        <f t="shared" si="1834"/>
        <v>BP$17</v>
      </c>
      <c r="BQ1116" s="199" t="str">
        <f t="shared" si="1834"/>
        <v>BQ$17</v>
      </c>
      <c r="BR1116" s="199" t="str">
        <f t="shared" si="1834"/>
        <v>BR$17</v>
      </c>
      <c r="BS1116" s="199" t="str">
        <f t="shared" si="1834"/>
        <v>BS$17</v>
      </c>
      <c r="BT1116" s="199" t="str">
        <f t="shared" si="1834"/>
        <v>BT$17</v>
      </c>
      <c r="BU1116" s="199" t="str">
        <f t="shared" si="1834"/>
        <v>BU$17</v>
      </c>
      <c r="BV1116" s="199" t="str">
        <f t="shared" si="1834"/>
        <v>BV$17</v>
      </c>
      <c r="BW1116" s="199" t="str">
        <f t="shared" si="1834"/>
        <v>BW$17</v>
      </c>
      <c r="BX1116" s="199" t="str">
        <f t="shared" si="1834"/>
        <v>BX$17</v>
      </c>
      <c r="BY1116" s="199" t="str">
        <f t="shared" si="1834"/>
        <v>BY$17</v>
      </c>
      <c r="BZ1116" s="199" t="str">
        <f t="shared" si="1834"/>
        <v>BZ$17</v>
      </c>
      <c r="CA1116" s="199" t="str">
        <f t="shared" si="1834"/>
        <v>CA$17</v>
      </c>
      <c r="CB1116" s="199" t="str">
        <f t="shared" si="1834"/>
        <v>CB$17</v>
      </c>
      <c r="CC1116" s="199" t="str">
        <f t="shared" si="1834"/>
        <v>CC$17</v>
      </c>
      <c r="CD1116" s="199" t="str">
        <f t="shared" si="1834"/>
        <v>CD$17</v>
      </c>
      <c r="CE1116" s="199" t="str">
        <f t="shared" ref="CE1116:CL1116" si="1835">CE$21</f>
        <v>CE$17</v>
      </c>
      <c r="CF1116" s="199" t="str">
        <f t="shared" si="1835"/>
        <v>CF$17</v>
      </c>
      <c r="CG1116" s="199" t="str">
        <f t="shared" si="1835"/>
        <v>CG$17</v>
      </c>
      <c r="CH1116" s="199" t="str">
        <f t="shared" si="1835"/>
        <v>CH$17</v>
      </c>
      <c r="CI1116" s="199" t="str">
        <f t="shared" si="1835"/>
        <v>CI$17</v>
      </c>
      <c r="CJ1116" s="199" t="str">
        <f t="shared" si="1835"/>
        <v>CJ$17</v>
      </c>
      <c r="CK1116" s="199" t="str">
        <f t="shared" si="1835"/>
        <v>CK$17</v>
      </c>
      <c r="CL1116" s="199" t="str">
        <f t="shared" si="1835"/>
        <v>CL$17</v>
      </c>
      <c r="CN1116" s="176"/>
      <c r="CO1116" s="199" t="str">
        <f t="shared" ref="CO1116:DL1116" si="1836">CO$21</f>
        <v>CO$17</v>
      </c>
      <c r="CP1116" s="199" t="str">
        <f t="shared" si="1836"/>
        <v>CP$17</v>
      </c>
      <c r="CQ1116" s="199" t="str">
        <f t="shared" si="1836"/>
        <v>CQ$17</v>
      </c>
      <c r="CR1116" s="199" t="str">
        <f t="shared" si="1836"/>
        <v>CR$17</v>
      </c>
      <c r="CS1116" s="199" t="str">
        <f t="shared" si="1836"/>
        <v>CS$17</v>
      </c>
      <c r="CT1116" s="199" t="str">
        <f t="shared" si="1836"/>
        <v>CT$17</v>
      </c>
      <c r="CU1116" s="199" t="str">
        <f t="shared" si="1836"/>
        <v>CU$17</v>
      </c>
      <c r="CV1116" s="199" t="str">
        <f t="shared" si="1836"/>
        <v>CV$17</v>
      </c>
      <c r="CW1116" s="199" t="str">
        <f t="shared" si="1836"/>
        <v>CW$17</v>
      </c>
      <c r="CX1116" s="199" t="str">
        <f t="shared" si="1836"/>
        <v>CX$17</v>
      </c>
      <c r="CY1116" s="199" t="str">
        <f t="shared" si="1836"/>
        <v>CY$17</v>
      </c>
      <c r="CZ1116" s="199" t="str">
        <f t="shared" si="1836"/>
        <v>CZ$17</v>
      </c>
      <c r="DA1116" s="199" t="str">
        <f t="shared" si="1836"/>
        <v>DA$17</v>
      </c>
      <c r="DB1116" s="199" t="str">
        <f t="shared" si="1836"/>
        <v>DB$17</v>
      </c>
      <c r="DC1116" s="199" t="str">
        <f t="shared" si="1836"/>
        <v>DC$17</v>
      </c>
      <c r="DD1116" s="199" t="str">
        <f t="shared" si="1836"/>
        <v>DD$17</v>
      </c>
      <c r="DE1116" s="199" t="str">
        <f t="shared" si="1836"/>
        <v>DE$17</v>
      </c>
      <c r="DF1116" s="199" t="str">
        <f t="shared" si="1836"/>
        <v>DF$17</v>
      </c>
      <c r="DG1116" s="199" t="str">
        <f t="shared" si="1836"/>
        <v>DG$17</v>
      </c>
      <c r="DH1116" s="199" t="str">
        <f t="shared" si="1836"/>
        <v>DH$17</v>
      </c>
      <c r="DI1116" s="199" t="str">
        <f t="shared" si="1836"/>
        <v>DI$17</v>
      </c>
      <c r="DJ1116" s="199" t="str">
        <f t="shared" si="1836"/>
        <v>DJ$17</v>
      </c>
      <c r="DK1116" s="199" t="str">
        <f t="shared" si="1836"/>
        <v>DK$17</v>
      </c>
      <c r="DL1116" s="199" t="str">
        <f t="shared" si="1836"/>
        <v>DL$17</v>
      </c>
    </row>
    <row r="1117" spans="1:116" x14ac:dyDescent="0.4">
      <c r="A1117" s="174"/>
      <c r="E1117" s="8"/>
      <c r="G1117" s="175" t="s">
        <v>491</v>
      </c>
      <c r="H1117" s="8"/>
      <c r="I1117" s="201"/>
      <c r="J1117" s="201"/>
      <c r="K1117" s="202"/>
      <c r="L1117" s="202"/>
      <c r="M1117" s="202"/>
      <c r="N1117" s="202"/>
      <c r="O1117" s="202"/>
      <c r="P1117" s="202"/>
      <c r="R1117" s="202"/>
      <c r="S1117" s="174"/>
      <c r="T1117" s="174"/>
      <c r="U1117" s="174"/>
      <c r="V1117" s="174"/>
      <c r="W1117" s="174"/>
      <c r="X1117" s="174"/>
      <c r="Y1117" s="174"/>
      <c r="Z1117" s="174"/>
      <c r="AA1117" s="174"/>
      <c r="AB1117" s="174"/>
      <c r="AC1117" s="174"/>
      <c r="AD1117" s="174"/>
      <c r="AE1117" s="174"/>
      <c r="AF1117" s="174"/>
      <c r="AG1117" s="174"/>
      <c r="AH1117" s="174"/>
      <c r="AI1117" s="174"/>
      <c r="AJ1117" s="174"/>
      <c r="AK1117" s="174"/>
      <c r="AL1117" s="174"/>
      <c r="AM1117" s="174"/>
      <c r="AN1117" s="174"/>
      <c r="AO1117" s="174"/>
      <c r="AP1117" s="174"/>
      <c r="AQ1117" s="174"/>
      <c r="AR1117" s="174"/>
      <c r="AS1117" s="174"/>
      <c r="AT1117" s="174"/>
      <c r="AU1117" s="174"/>
      <c r="AV1117" s="174"/>
      <c r="AW1117" s="174"/>
      <c r="AX1117" s="174"/>
      <c r="AY1117" s="174"/>
      <c r="AZ1117" s="174"/>
      <c r="BA1117" s="174"/>
      <c r="BB1117" s="174"/>
      <c r="BC1117" s="174"/>
      <c r="BD1117" s="174"/>
      <c r="BE1117" s="174"/>
      <c r="BF1117" s="174"/>
      <c r="BG1117" s="174"/>
      <c r="BH1117" s="174"/>
      <c r="BI1117" s="174"/>
      <c r="BJ1117" s="174"/>
      <c r="BK1117" s="174"/>
      <c r="BL1117" s="174"/>
      <c r="BM1117" s="174"/>
      <c r="BN1117" s="174"/>
      <c r="BO1117" s="174"/>
      <c r="BP1117" s="174"/>
      <c r="BQ1117" s="174"/>
      <c r="BR1117" s="174"/>
      <c r="BS1117" s="174"/>
      <c r="BT1117" s="174"/>
      <c r="BU1117" s="174"/>
      <c r="BV1117" s="174"/>
      <c r="BW1117" s="174"/>
      <c r="BX1117" s="174"/>
      <c r="BY1117" s="174"/>
      <c r="BZ1117" s="174"/>
      <c r="CA1117" s="174"/>
      <c r="CB1117" s="174"/>
      <c r="CC1117" s="174"/>
      <c r="CD1117" s="174"/>
      <c r="CE1117" s="174"/>
      <c r="CF1117" s="174"/>
      <c r="CG1117" s="174"/>
      <c r="CH1117" s="174"/>
      <c r="CI1117" s="174"/>
      <c r="CJ1117" s="174"/>
      <c r="CK1117" s="174"/>
      <c r="CL1117" s="174"/>
      <c r="CN1117" s="201"/>
      <c r="CO1117" s="174"/>
      <c r="CP1117" s="174"/>
      <c r="CQ1117" s="174"/>
      <c r="CR1117" s="174"/>
      <c r="CS1117" s="174"/>
      <c r="CT1117" s="174"/>
      <c r="CU1117" s="174"/>
      <c r="CV1117" s="174"/>
      <c r="CW1117" s="174"/>
      <c r="CX1117" s="174"/>
      <c r="CY1117" s="174"/>
      <c r="CZ1117" s="174"/>
      <c r="DA1117" s="174"/>
      <c r="DB1117" s="174"/>
      <c r="DC1117" s="174"/>
      <c r="DD1117" s="174"/>
      <c r="DE1117" s="174"/>
      <c r="DF1117" s="174"/>
      <c r="DG1117" s="174"/>
      <c r="DH1117" s="174"/>
      <c r="DI1117" s="174"/>
      <c r="DJ1117" s="174"/>
      <c r="DK1117" s="174"/>
      <c r="DL1117" s="174"/>
    </row>
    <row r="1118" spans="1:116" x14ac:dyDescent="0.4">
      <c r="A1118" s="174"/>
      <c r="E1118" s="8"/>
      <c r="G1118" s="175" t="s">
        <v>505</v>
      </c>
      <c r="H1118" s="200"/>
      <c r="I1118" s="201"/>
      <c r="J1118" s="201"/>
      <c r="K1118" s="202"/>
      <c r="L1118" s="202"/>
      <c r="M1118" s="202"/>
      <c r="N1118" s="202"/>
      <c r="O1118" s="202"/>
      <c r="P1118" s="202"/>
      <c r="R1118" s="202"/>
      <c r="S1118" s="190"/>
      <c r="T1118" s="190"/>
      <c r="U1118" s="190"/>
      <c r="V1118" s="190"/>
      <c r="W1118" s="190"/>
      <c r="X1118" s="190"/>
      <c r="Y1118" s="190"/>
      <c r="Z1118" s="190"/>
      <c r="AA1118" s="190"/>
      <c r="AB1118" s="190"/>
      <c r="AC1118" s="190"/>
      <c r="AD1118" s="190"/>
      <c r="AE1118" s="190"/>
      <c r="AF1118" s="190"/>
      <c r="AG1118" s="190"/>
      <c r="AH1118" s="190"/>
      <c r="AI1118" s="190"/>
      <c r="AJ1118" s="190"/>
      <c r="AK1118" s="190"/>
      <c r="AL1118" s="190"/>
      <c r="AM1118" s="190"/>
      <c r="AN1118" s="190"/>
      <c r="AO1118" s="190"/>
      <c r="AP1118" s="190"/>
      <c r="AQ1118" s="190"/>
      <c r="AR1118" s="190"/>
      <c r="AS1118" s="190"/>
      <c r="AT1118" s="190"/>
      <c r="AU1118" s="190"/>
      <c r="AV1118" s="190"/>
      <c r="AW1118" s="190"/>
      <c r="AX1118" s="190"/>
      <c r="AY1118" s="190"/>
      <c r="AZ1118" s="190"/>
      <c r="BA1118" s="190"/>
      <c r="BB1118" s="190"/>
      <c r="BC1118" s="190"/>
      <c r="BD1118" s="190"/>
      <c r="BE1118" s="190"/>
      <c r="BF1118" s="190"/>
      <c r="BG1118" s="190"/>
      <c r="BH1118" s="190"/>
      <c r="BI1118" s="190"/>
      <c r="BJ1118" s="190"/>
      <c r="BK1118" s="190"/>
      <c r="BL1118" s="190"/>
      <c r="BM1118" s="190"/>
      <c r="BN1118" s="190"/>
      <c r="BO1118" s="190"/>
      <c r="BP1118" s="190"/>
      <c r="BQ1118" s="190"/>
      <c r="BR1118" s="190"/>
      <c r="BS1118" s="190"/>
      <c r="BT1118" s="190"/>
      <c r="BU1118" s="190"/>
      <c r="BV1118" s="190"/>
      <c r="BW1118" s="190"/>
      <c r="BX1118" s="190"/>
      <c r="BY1118" s="190"/>
      <c r="BZ1118" s="190"/>
      <c r="CA1118" s="190"/>
      <c r="CB1118" s="190"/>
      <c r="CC1118" s="190"/>
      <c r="CD1118" s="190"/>
      <c r="CE1118" s="190"/>
      <c r="CF1118" s="190"/>
      <c r="CG1118" s="190"/>
      <c r="CH1118" s="190"/>
      <c r="CI1118" s="190"/>
      <c r="CJ1118" s="190"/>
      <c r="CK1118" s="190"/>
      <c r="CL1118" s="190"/>
      <c r="CN1118" s="201"/>
      <c r="CO1118" s="190"/>
      <c r="CP1118" s="190"/>
      <c r="CQ1118" s="190"/>
      <c r="CR1118" s="190"/>
      <c r="CS1118" s="190"/>
      <c r="CT1118" s="190"/>
      <c r="CU1118" s="190"/>
      <c r="CV1118" s="190"/>
      <c r="CW1118" s="190"/>
      <c r="CX1118" s="190"/>
      <c r="CY1118" s="190"/>
      <c r="CZ1118" s="190"/>
      <c r="DA1118" s="190"/>
      <c r="DB1118" s="190"/>
      <c r="DC1118" s="190"/>
      <c r="DD1118" s="190"/>
      <c r="DE1118" s="190"/>
      <c r="DF1118" s="190"/>
      <c r="DG1118" s="190"/>
      <c r="DH1118" s="190"/>
      <c r="DI1118" s="190"/>
      <c r="DJ1118" s="190"/>
      <c r="DK1118" s="190"/>
      <c r="DL1118" s="190"/>
    </row>
    <row r="1119" spans="1:116" x14ac:dyDescent="0.4">
      <c r="A1119" s="174"/>
      <c r="E1119" s="8"/>
      <c r="G1119" s="175" t="s">
        <v>463</v>
      </c>
      <c r="H1119" s="8"/>
      <c r="I1119" s="201"/>
      <c r="J1119" s="201"/>
      <c r="K1119" s="202"/>
      <c r="L1119" s="202"/>
      <c r="M1119" s="202"/>
      <c r="N1119" s="202"/>
      <c r="O1119" s="202"/>
      <c r="P1119" s="202"/>
      <c r="R1119" s="202"/>
      <c r="S1119" s="190" t="str">
        <f t="shared" ref="S1119:CD1119" si="1837">S$22</f>
        <v>S$18</v>
      </c>
      <c r="T1119" s="190" t="str">
        <f t="shared" si="1837"/>
        <v>T$18</v>
      </c>
      <c r="U1119" s="190" t="str">
        <f t="shared" si="1837"/>
        <v>U$18</v>
      </c>
      <c r="V1119" s="190" t="str">
        <f t="shared" si="1837"/>
        <v>V$18</v>
      </c>
      <c r="W1119" s="190" t="str">
        <f t="shared" si="1837"/>
        <v>W$18</v>
      </c>
      <c r="X1119" s="190" t="str">
        <f t="shared" si="1837"/>
        <v>X$18</v>
      </c>
      <c r="Y1119" s="190" t="str">
        <f t="shared" si="1837"/>
        <v>Y$18</v>
      </c>
      <c r="Z1119" s="190" t="str">
        <f t="shared" si="1837"/>
        <v>Z$18</v>
      </c>
      <c r="AA1119" s="190" t="str">
        <f t="shared" si="1837"/>
        <v>AA$18</v>
      </c>
      <c r="AB1119" s="190" t="str">
        <f t="shared" si="1837"/>
        <v>AB$18</v>
      </c>
      <c r="AC1119" s="190" t="str">
        <f t="shared" si="1837"/>
        <v>AC$18</v>
      </c>
      <c r="AD1119" s="190" t="str">
        <f t="shared" si="1837"/>
        <v>AD$18</v>
      </c>
      <c r="AE1119" s="190" t="str">
        <f t="shared" si="1837"/>
        <v>AE$18</v>
      </c>
      <c r="AF1119" s="190" t="str">
        <f t="shared" si="1837"/>
        <v>AF$18</v>
      </c>
      <c r="AG1119" s="190" t="str">
        <f t="shared" si="1837"/>
        <v>AG$18</v>
      </c>
      <c r="AH1119" s="190" t="str">
        <f t="shared" si="1837"/>
        <v>AH$18</v>
      </c>
      <c r="AI1119" s="190" t="str">
        <f t="shared" si="1837"/>
        <v>AI$18</v>
      </c>
      <c r="AJ1119" s="190" t="str">
        <f t="shared" si="1837"/>
        <v>AJ$18</v>
      </c>
      <c r="AK1119" s="190" t="str">
        <f t="shared" si="1837"/>
        <v>AK$18</v>
      </c>
      <c r="AL1119" s="190" t="str">
        <f t="shared" si="1837"/>
        <v>AL$18</v>
      </c>
      <c r="AM1119" s="190" t="str">
        <f t="shared" si="1837"/>
        <v>AM$18</v>
      </c>
      <c r="AN1119" s="190" t="str">
        <f t="shared" si="1837"/>
        <v>AN$18</v>
      </c>
      <c r="AO1119" s="190" t="str">
        <f t="shared" si="1837"/>
        <v>AO$18</v>
      </c>
      <c r="AP1119" s="190" t="str">
        <f t="shared" si="1837"/>
        <v>AP$18</v>
      </c>
      <c r="AQ1119" s="190" t="str">
        <f t="shared" si="1837"/>
        <v>AQ$18</v>
      </c>
      <c r="AR1119" s="190" t="str">
        <f t="shared" si="1837"/>
        <v>AR$18</v>
      </c>
      <c r="AS1119" s="190" t="str">
        <f t="shared" si="1837"/>
        <v>AS$18</v>
      </c>
      <c r="AT1119" s="190" t="str">
        <f t="shared" si="1837"/>
        <v>AT$18</v>
      </c>
      <c r="AU1119" s="190" t="str">
        <f t="shared" si="1837"/>
        <v>AU$18</v>
      </c>
      <c r="AV1119" s="190" t="str">
        <f t="shared" si="1837"/>
        <v>AV$18</v>
      </c>
      <c r="AW1119" s="190" t="str">
        <f t="shared" si="1837"/>
        <v>AW$18</v>
      </c>
      <c r="AX1119" s="190" t="str">
        <f t="shared" si="1837"/>
        <v>AX$18</v>
      </c>
      <c r="AY1119" s="190" t="str">
        <f t="shared" si="1837"/>
        <v>AY$18</v>
      </c>
      <c r="AZ1119" s="190" t="str">
        <f t="shared" si="1837"/>
        <v>AZ$18</v>
      </c>
      <c r="BA1119" s="190" t="str">
        <f t="shared" si="1837"/>
        <v>BA$18</v>
      </c>
      <c r="BB1119" s="190" t="str">
        <f t="shared" si="1837"/>
        <v>BB$18</v>
      </c>
      <c r="BC1119" s="190" t="str">
        <f t="shared" si="1837"/>
        <v>BC$18</v>
      </c>
      <c r="BD1119" s="190" t="str">
        <f t="shared" si="1837"/>
        <v>BD$18</v>
      </c>
      <c r="BE1119" s="190" t="str">
        <f t="shared" si="1837"/>
        <v>BE$18</v>
      </c>
      <c r="BF1119" s="190" t="str">
        <f t="shared" si="1837"/>
        <v>BF$18</v>
      </c>
      <c r="BG1119" s="190" t="str">
        <f t="shared" si="1837"/>
        <v>BG$18</v>
      </c>
      <c r="BH1119" s="190" t="str">
        <f t="shared" si="1837"/>
        <v>BH$18</v>
      </c>
      <c r="BI1119" s="190" t="str">
        <f t="shared" si="1837"/>
        <v>BI$18</v>
      </c>
      <c r="BJ1119" s="190" t="str">
        <f t="shared" si="1837"/>
        <v>BJ$18</v>
      </c>
      <c r="BK1119" s="190" t="str">
        <f t="shared" si="1837"/>
        <v>BK$18</v>
      </c>
      <c r="BL1119" s="190" t="str">
        <f t="shared" si="1837"/>
        <v>BL$18</v>
      </c>
      <c r="BM1119" s="190" t="str">
        <f t="shared" si="1837"/>
        <v>BM$18</v>
      </c>
      <c r="BN1119" s="190" t="str">
        <f t="shared" si="1837"/>
        <v>BN$18</v>
      </c>
      <c r="BO1119" s="190" t="str">
        <f t="shared" si="1837"/>
        <v>BO$18</v>
      </c>
      <c r="BP1119" s="190" t="str">
        <f t="shared" si="1837"/>
        <v>BP$18</v>
      </c>
      <c r="BQ1119" s="190" t="str">
        <f t="shared" si="1837"/>
        <v>BQ$18</v>
      </c>
      <c r="BR1119" s="190" t="str">
        <f t="shared" si="1837"/>
        <v>BR$18</v>
      </c>
      <c r="BS1119" s="190" t="str">
        <f t="shared" si="1837"/>
        <v>BS$18</v>
      </c>
      <c r="BT1119" s="190" t="str">
        <f t="shared" si="1837"/>
        <v>BT$18</v>
      </c>
      <c r="BU1119" s="190" t="str">
        <f t="shared" si="1837"/>
        <v>BU$18</v>
      </c>
      <c r="BV1119" s="190" t="str">
        <f t="shared" si="1837"/>
        <v>BV$18</v>
      </c>
      <c r="BW1119" s="190" t="str">
        <f t="shared" si="1837"/>
        <v>BW$18</v>
      </c>
      <c r="BX1119" s="190" t="str">
        <f t="shared" si="1837"/>
        <v>BX$18</v>
      </c>
      <c r="BY1119" s="190" t="str">
        <f t="shared" si="1837"/>
        <v>BY$18</v>
      </c>
      <c r="BZ1119" s="190" t="str">
        <f t="shared" si="1837"/>
        <v>BZ$18</v>
      </c>
      <c r="CA1119" s="190" t="str">
        <f t="shared" si="1837"/>
        <v>CA$18</v>
      </c>
      <c r="CB1119" s="190" t="str">
        <f t="shared" si="1837"/>
        <v>CB$18</v>
      </c>
      <c r="CC1119" s="190" t="str">
        <f t="shared" si="1837"/>
        <v>CC$18</v>
      </c>
      <c r="CD1119" s="190" t="str">
        <f t="shared" si="1837"/>
        <v>CD$18</v>
      </c>
      <c r="CE1119" s="190" t="str">
        <f t="shared" ref="CE1119:CL1119" si="1838">CE$22</f>
        <v>CE$18</v>
      </c>
      <c r="CF1119" s="190" t="str">
        <f t="shared" si="1838"/>
        <v>CF$18</v>
      </c>
      <c r="CG1119" s="190" t="str">
        <f t="shared" si="1838"/>
        <v>CG$18</v>
      </c>
      <c r="CH1119" s="190" t="str">
        <f t="shared" si="1838"/>
        <v>CH$18</v>
      </c>
      <c r="CI1119" s="190" t="str">
        <f t="shared" si="1838"/>
        <v>CI$18</v>
      </c>
      <c r="CJ1119" s="190" t="str">
        <f t="shared" si="1838"/>
        <v>CJ$18</v>
      </c>
      <c r="CK1119" s="190" t="str">
        <f t="shared" si="1838"/>
        <v>CK$18</v>
      </c>
      <c r="CL1119" s="190" t="str">
        <f t="shared" si="1838"/>
        <v>CL$18</v>
      </c>
      <c r="CN1119" s="201"/>
      <c r="CO1119" s="190" t="str">
        <f t="shared" ref="CO1119:DL1119" si="1839">CO$22</f>
        <v>CO$18</v>
      </c>
      <c r="CP1119" s="190" t="str">
        <f t="shared" si="1839"/>
        <v>CP$18</v>
      </c>
      <c r="CQ1119" s="190" t="str">
        <f t="shared" si="1839"/>
        <v>CQ$18</v>
      </c>
      <c r="CR1119" s="190" t="str">
        <f t="shared" si="1839"/>
        <v>CR$18</v>
      </c>
      <c r="CS1119" s="190" t="str">
        <f t="shared" si="1839"/>
        <v>CS$18</v>
      </c>
      <c r="CT1119" s="190" t="str">
        <f t="shared" si="1839"/>
        <v>CT$18</v>
      </c>
      <c r="CU1119" s="190" t="str">
        <f t="shared" si="1839"/>
        <v>CU$18</v>
      </c>
      <c r="CV1119" s="190" t="str">
        <f t="shared" si="1839"/>
        <v>CV$18</v>
      </c>
      <c r="CW1119" s="190" t="str">
        <f t="shared" si="1839"/>
        <v>CW$18</v>
      </c>
      <c r="CX1119" s="190" t="str">
        <f t="shared" si="1839"/>
        <v>CX$18</v>
      </c>
      <c r="CY1119" s="190" t="str">
        <f t="shared" si="1839"/>
        <v>CY$18</v>
      </c>
      <c r="CZ1119" s="190" t="str">
        <f t="shared" si="1839"/>
        <v>CZ$18</v>
      </c>
      <c r="DA1119" s="190" t="str">
        <f t="shared" si="1839"/>
        <v>DA$18</v>
      </c>
      <c r="DB1119" s="190" t="str">
        <f t="shared" si="1839"/>
        <v>DB$18</v>
      </c>
      <c r="DC1119" s="190" t="str">
        <f t="shared" si="1839"/>
        <v>DC$18</v>
      </c>
      <c r="DD1119" s="190" t="str">
        <f t="shared" si="1839"/>
        <v>DD$18</v>
      </c>
      <c r="DE1119" s="190" t="str">
        <f t="shared" si="1839"/>
        <v>DE$18</v>
      </c>
      <c r="DF1119" s="190" t="str">
        <f t="shared" si="1839"/>
        <v>DF$18</v>
      </c>
      <c r="DG1119" s="190" t="str">
        <f t="shared" si="1839"/>
        <v>DG$18</v>
      </c>
      <c r="DH1119" s="190" t="str">
        <f t="shared" si="1839"/>
        <v>DH$18</v>
      </c>
      <c r="DI1119" s="190" t="str">
        <f t="shared" si="1839"/>
        <v>DI$18</v>
      </c>
      <c r="DJ1119" s="190" t="str">
        <f t="shared" si="1839"/>
        <v>DJ$18</v>
      </c>
      <c r="DK1119" s="190" t="str">
        <f t="shared" si="1839"/>
        <v>DK$18</v>
      </c>
      <c r="DL1119" s="190" t="str">
        <f t="shared" si="1839"/>
        <v>DL$18</v>
      </c>
    </row>
    <row r="1120" spans="1:116" x14ac:dyDescent="0.4">
      <c r="A1120" s="174"/>
      <c r="E1120" s="8"/>
      <c r="G1120" s="175" t="s">
        <v>464</v>
      </c>
      <c r="H1120" s="200"/>
      <c r="I1120" s="201"/>
      <c r="J1120" s="201"/>
      <c r="K1120" s="202"/>
      <c r="L1120" s="202"/>
      <c r="M1120" s="202"/>
      <c r="N1120" s="202"/>
      <c r="O1120" s="202"/>
      <c r="P1120" s="202"/>
      <c r="R1120" s="202"/>
      <c r="S1120" s="190" t="str">
        <f t="shared" ref="S1120:CD1120" si="1840">S$23</f>
        <v>S$19</v>
      </c>
      <c r="T1120" s="190" t="str">
        <f t="shared" si="1840"/>
        <v>T$19</v>
      </c>
      <c r="U1120" s="190" t="str">
        <f t="shared" si="1840"/>
        <v>U$19</v>
      </c>
      <c r="V1120" s="190" t="str">
        <f t="shared" si="1840"/>
        <v>V$19</v>
      </c>
      <c r="W1120" s="190" t="str">
        <f t="shared" si="1840"/>
        <v>W$19</v>
      </c>
      <c r="X1120" s="190" t="str">
        <f t="shared" si="1840"/>
        <v>X$19</v>
      </c>
      <c r="Y1120" s="190" t="str">
        <f t="shared" si="1840"/>
        <v>Y$19</v>
      </c>
      <c r="Z1120" s="190" t="str">
        <f t="shared" si="1840"/>
        <v>Z$19</v>
      </c>
      <c r="AA1120" s="190" t="str">
        <f t="shared" si="1840"/>
        <v>AA$19</v>
      </c>
      <c r="AB1120" s="190" t="str">
        <f t="shared" si="1840"/>
        <v>AB$19</v>
      </c>
      <c r="AC1120" s="190" t="str">
        <f t="shared" si="1840"/>
        <v>AC$19</v>
      </c>
      <c r="AD1120" s="190" t="str">
        <f t="shared" si="1840"/>
        <v>AD$19</v>
      </c>
      <c r="AE1120" s="190" t="str">
        <f t="shared" si="1840"/>
        <v>AE$19</v>
      </c>
      <c r="AF1120" s="190" t="str">
        <f t="shared" si="1840"/>
        <v>AF$19</v>
      </c>
      <c r="AG1120" s="190" t="str">
        <f t="shared" si="1840"/>
        <v>AG$19</v>
      </c>
      <c r="AH1120" s="190" t="str">
        <f t="shared" si="1840"/>
        <v>AH$19</v>
      </c>
      <c r="AI1120" s="190" t="str">
        <f t="shared" si="1840"/>
        <v>AI$19</v>
      </c>
      <c r="AJ1120" s="190" t="str">
        <f t="shared" si="1840"/>
        <v>AJ$19</v>
      </c>
      <c r="AK1120" s="190" t="str">
        <f t="shared" si="1840"/>
        <v>AK$19</v>
      </c>
      <c r="AL1120" s="190" t="str">
        <f t="shared" si="1840"/>
        <v>AL$19</v>
      </c>
      <c r="AM1120" s="190" t="str">
        <f t="shared" si="1840"/>
        <v>AM$19</v>
      </c>
      <c r="AN1120" s="190" t="str">
        <f t="shared" si="1840"/>
        <v>AN$19</v>
      </c>
      <c r="AO1120" s="190" t="str">
        <f t="shared" si="1840"/>
        <v>AO$19</v>
      </c>
      <c r="AP1120" s="190" t="str">
        <f t="shared" si="1840"/>
        <v>AP$19</v>
      </c>
      <c r="AQ1120" s="190" t="str">
        <f t="shared" si="1840"/>
        <v>AQ$19</v>
      </c>
      <c r="AR1120" s="190" t="str">
        <f t="shared" si="1840"/>
        <v>AR$19</v>
      </c>
      <c r="AS1120" s="190" t="str">
        <f t="shared" si="1840"/>
        <v>AS$19</v>
      </c>
      <c r="AT1120" s="190" t="str">
        <f t="shared" si="1840"/>
        <v>AT$19</v>
      </c>
      <c r="AU1120" s="190" t="str">
        <f t="shared" si="1840"/>
        <v>AU$19</v>
      </c>
      <c r="AV1120" s="190" t="str">
        <f t="shared" si="1840"/>
        <v>AV$19</v>
      </c>
      <c r="AW1120" s="190" t="str">
        <f t="shared" si="1840"/>
        <v>AW$19</v>
      </c>
      <c r="AX1120" s="190" t="str">
        <f t="shared" si="1840"/>
        <v>AX$19</v>
      </c>
      <c r="AY1120" s="190" t="str">
        <f t="shared" si="1840"/>
        <v>AY$19</v>
      </c>
      <c r="AZ1120" s="190" t="str">
        <f t="shared" si="1840"/>
        <v>AZ$19</v>
      </c>
      <c r="BA1120" s="190" t="str">
        <f t="shared" si="1840"/>
        <v>BA$19</v>
      </c>
      <c r="BB1120" s="190" t="str">
        <f t="shared" si="1840"/>
        <v>BB$19</v>
      </c>
      <c r="BC1120" s="190" t="str">
        <f t="shared" si="1840"/>
        <v>BC$19</v>
      </c>
      <c r="BD1120" s="190" t="str">
        <f t="shared" si="1840"/>
        <v>BD$19</v>
      </c>
      <c r="BE1120" s="190" t="str">
        <f t="shared" si="1840"/>
        <v>BE$19</v>
      </c>
      <c r="BF1120" s="190" t="str">
        <f t="shared" si="1840"/>
        <v>BF$19</v>
      </c>
      <c r="BG1120" s="190" t="str">
        <f t="shared" si="1840"/>
        <v>BG$19</v>
      </c>
      <c r="BH1120" s="190" t="str">
        <f t="shared" si="1840"/>
        <v>BH$19</v>
      </c>
      <c r="BI1120" s="190" t="str">
        <f t="shared" si="1840"/>
        <v>BI$19</v>
      </c>
      <c r="BJ1120" s="190" t="str">
        <f t="shared" si="1840"/>
        <v>BJ$19</v>
      </c>
      <c r="BK1120" s="190" t="str">
        <f t="shared" si="1840"/>
        <v>BK$19</v>
      </c>
      <c r="BL1120" s="190" t="str">
        <f t="shared" si="1840"/>
        <v>BL$19</v>
      </c>
      <c r="BM1120" s="190" t="str">
        <f t="shared" si="1840"/>
        <v>BM$19</v>
      </c>
      <c r="BN1120" s="190" t="str">
        <f t="shared" si="1840"/>
        <v>BN$19</v>
      </c>
      <c r="BO1120" s="190" t="str">
        <f t="shared" si="1840"/>
        <v>BO$19</v>
      </c>
      <c r="BP1120" s="190" t="str">
        <f t="shared" si="1840"/>
        <v>BP$19</v>
      </c>
      <c r="BQ1120" s="190" t="str">
        <f t="shared" si="1840"/>
        <v>BQ$19</v>
      </c>
      <c r="BR1120" s="190" t="str">
        <f t="shared" si="1840"/>
        <v>BR$19</v>
      </c>
      <c r="BS1120" s="190" t="str">
        <f t="shared" si="1840"/>
        <v>BS$19</v>
      </c>
      <c r="BT1120" s="190" t="str">
        <f t="shared" si="1840"/>
        <v>BT$19</v>
      </c>
      <c r="BU1120" s="190" t="str">
        <f t="shared" si="1840"/>
        <v>BU$19</v>
      </c>
      <c r="BV1120" s="190" t="str">
        <f t="shared" si="1840"/>
        <v>BV$19</v>
      </c>
      <c r="BW1120" s="190" t="str">
        <f t="shared" si="1840"/>
        <v>BW$19</v>
      </c>
      <c r="BX1120" s="190" t="str">
        <f t="shared" si="1840"/>
        <v>BX$19</v>
      </c>
      <c r="BY1120" s="190" t="str">
        <f t="shared" si="1840"/>
        <v>BY$19</v>
      </c>
      <c r="BZ1120" s="190" t="str">
        <f t="shared" si="1840"/>
        <v>BZ$19</v>
      </c>
      <c r="CA1120" s="190" t="str">
        <f t="shared" si="1840"/>
        <v>CA$19</v>
      </c>
      <c r="CB1120" s="190" t="str">
        <f t="shared" si="1840"/>
        <v>CB$19</v>
      </c>
      <c r="CC1120" s="190" t="str">
        <f t="shared" si="1840"/>
        <v>CC$19</v>
      </c>
      <c r="CD1120" s="190" t="str">
        <f t="shared" si="1840"/>
        <v>CD$19</v>
      </c>
      <c r="CE1120" s="190" t="str">
        <f t="shared" ref="CE1120:CL1120" si="1841">CE$23</f>
        <v>CE$19</v>
      </c>
      <c r="CF1120" s="190" t="str">
        <f t="shared" si="1841"/>
        <v>CF$19</v>
      </c>
      <c r="CG1120" s="190" t="str">
        <f t="shared" si="1841"/>
        <v>CG$19</v>
      </c>
      <c r="CH1120" s="190" t="str">
        <f t="shared" si="1841"/>
        <v>CH$19</v>
      </c>
      <c r="CI1120" s="190" t="str">
        <f t="shared" si="1841"/>
        <v>CI$19</v>
      </c>
      <c r="CJ1120" s="190" t="str">
        <f t="shared" si="1841"/>
        <v>CJ$19</v>
      </c>
      <c r="CK1120" s="190" t="str">
        <f t="shared" si="1841"/>
        <v>CK$19</v>
      </c>
      <c r="CL1120" s="190" t="str">
        <f t="shared" si="1841"/>
        <v>CL$19</v>
      </c>
      <c r="CN1120" s="201"/>
      <c r="CO1120" s="190" t="str">
        <f t="shared" ref="CO1120:DL1120" si="1842">CO$23</f>
        <v>CO$19</v>
      </c>
      <c r="CP1120" s="190" t="str">
        <f t="shared" si="1842"/>
        <v>CP$19</v>
      </c>
      <c r="CQ1120" s="190" t="str">
        <f t="shared" si="1842"/>
        <v>CQ$19</v>
      </c>
      <c r="CR1120" s="190" t="str">
        <f t="shared" si="1842"/>
        <v>CR$19</v>
      </c>
      <c r="CS1120" s="190" t="str">
        <f t="shared" si="1842"/>
        <v>CS$19</v>
      </c>
      <c r="CT1120" s="190" t="str">
        <f t="shared" si="1842"/>
        <v>CT$19</v>
      </c>
      <c r="CU1120" s="190" t="str">
        <f t="shared" si="1842"/>
        <v>CU$19</v>
      </c>
      <c r="CV1120" s="190" t="str">
        <f t="shared" si="1842"/>
        <v>CV$19</v>
      </c>
      <c r="CW1120" s="190" t="str">
        <f t="shared" si="1842"/>
        <v>CW$19</v>
      </c>
      <c r="CX1120" s="190" t="str">
        <f t="shared" si="1842"/>
        <v>CX$19</v>
      </c>
      <c r="CY1120" s="190" t="str">
        <f t="shared" si="1842"/>
        <v>CY$19</v>
      </c>
      <c r="CZ1120" s="190" t="str">
        <f t="shared" si="1842"/>
        <v>CZ$19</v>
      </c>
      <c r="DA1120" s="190" t="str">
        <f t="shared" si="1842"/>
        <v>DA$19</v>
      </c>
      <c r="DB1120" s="190" t="str">
        <f t="shared" si="1842"/>
        <v>DB$19</v>
      </c>
      <c r="DC1120" s="190" t="str">
        <f t="shared" si="1842"/>
        <v>DC$19</v>
      </c>
      <c r="DD1120" s="190" t="str">
        <f t="shared" si="1842"/>
        <v>DD$19</v>
      </c>
      <c r="DE1120" s="190" t="str">
        <f t="shared" si="1842"/>
        <v>DE$19</v>
      </c>
      <c r="DF1120" s="190" t="str">
        <f t="shared" si="1842"/>
        <v>DF$19</v>
      </c>
      <c r="DG1120" s="190" t="str">
        <f t="shared" si="1842"/>
        <v>DG$19</v>
      </c>
      <c r="DH1120" s="190" t="str">
        <f t="shared" si="1842"/>
        <v>DH$19</v>
      </c>
      <c r="DI1120" s="190" t="str">
        <f t="shared" si="1842"/>
        <v>DI$19</v>
      </c>
      <c r="DJ1120" s="190" t="str">
        <f t="shared" si="1842"/>
        <v>DJ$19</v>
      </c>
      <c r="DK1120" s="190" t="str">
        <f t="shared" si="1842"/>
        <v>DK$19</v>
      </c>
      <c r="DL1120" s="190" t="str">
        <f t="shared" si="1842"/>
        <v>DL$19</v>
      </c>
    </row>
    <row r="1121" spans="1:116" x14ac:dyDescent="0.4">
      <c r="A1121" s="31" t="s">
        <v>218</v>
      </c>
      <c r="B1121" s="31" t="s">
        <v>81</v>
      </c>
      <c r="C1121" s="31"/>
      <c r="D1121" t="s">
        <v>837</v>
      </c>
      <c r="E1121" s="8" t="str">
        <f t="shared" ref="E1121:E1129" si="1843">ROW()&amp;" "&amp;D1121</f>
        <v>1121 DCSALESQUOTA-S</v>
      </c>
      <c r="F1121" t="s">
        <v>845</v>
      </c>
      <c r="G1121" s="66" t="s">
        <v>844</v>
      </c>
      <c r="H1121" s="22"/>
      <c r="I1121" s="299"/>
      <c r="J1121" s="299"/>
      <c r="K1121" s="22"/>
      <c r="L1121" s="22"/>
      <c r="M1121" s="22"/>
      <c r="N1121" s="22"/>
      <c r="O1121" s="22"/>
      <c r="P1121" s="22"/>
      <c r="R1121" s="66"/>
      <c r="S1121" s="300"/>
      <c r="T1121" s="300"/>
      <c r="U1121" s="300"/>
      <c r="V1121" s="300"/>
      <c r="W1121" s="300"/>
      <c r="X1121" s="300"/>
      <c r="Y1121" s="300"/>
      <c r="Z1121" s="300"/>
      <c r="AA1121" s="300"/>
      <c r="AB1121" s="300"/>
      <c r="AC1121" s="300"/>
      <c r="AD1121" s="300"/>
      <c r="AE1121" s="300"/>
      <c r="AF1121" s="300"/>
      <c r="AG1121" s="300"/>
      <c r="AH1121" s="300"/>
      <c r="AI1121" s="300"/>
      <c r="AJ1121" s="300"/>
      <c r="AK1121" s="300"/>
      <c r="AL1121" s="300"/>
      <c r="AM1121" s="300"/>
      <c r="AN1121" s="300"/>
      <c r="AO1121" s="300"/>
      <c r="AP1121" s="300"/>
      <c r="AQ1121" s="300"/>
      <c r="AR1121" s="300"/>
      <c r="AS1121" s="300"/>
      <c r="AT1121" s="300"/>
      <c r="AU1121" s="300"/>
      <c r="AV1121" s="300"/>
      <c r="AW1121" s="300"/>
      <c r="AX1121" s="300"/>
      <c r="AY1121" s="300"/>
      <c r="AZ1121" s="300"/>
      <c r="BA1121" s="300"/>
      <c r="BB1121" s="300"/>
      <c r="BC1121" s="300"/>
      <c r="BD1121" s="300"/>
      <c r="BE1121" s="300"/>
      <c r="BF1121" s="300"/>
      <c r="BG1121" s="300"/>
      <c r="BH1121" s="300"/>
      <c r="BI1121" s="300"/>
      <c r="BJ1121" s="300"/>
      <c r="BK1121" s="300"/>
      <c r="BL1121" s="300"/>
      <c r="BM1121" s="300"/>
      <c r="BN1121" s="300"/>
      <c r="BO1121" s="300"/>
      <c r="BP1121" s="300"/>
      <c r="BQ1121" s="300"/>
      <c r="BR1121" s="300"/>
      <c r="BS1121" s="300"/>
      <c r="BT1121" s="300"/>
      <c r="BU1121" s="300"/>
      <c r="BV1121" s="300"/>
      <c r="BW1121" s="300"/>
      <c r="BX1121" s="300"/>
      <c r="BY1121" s="300"/>
      <c r="BZ1121" s="300"/>
      <c r="CA1121" s="300"/>
      <c r="CB1121" s="300"/>
      <c r="CC1121" s="300"/>
      <c r="CD1121" s="300"/>
      <c r="CE1121" s="300"/>
      <c r="CF1121" s="300"/>
      <c r="CG1121" s="300"/>
      <c r="CH1121" s="300"/>
      <c r="CI1121" s="300"/>
      <c r="CJ1121" s="300"/>
      <c r="CK1121" s="300"/>
      <c r="CL1121" s="300"/>
      <c r="CM1121" s="300"/>
      <c r="CN1121" s="300"/>
      <c r="CO1121" s="300"/>
      <c r="CP1121" s="300"/>
      <c r="CQ1121" s="300"/>
      <c r="CR1121" s="300"/>
      <c r="CS1121" s="300"/>
      <c r="CT1121" s="300"/>
      <c r="CU1121" s="300"/>
      <c r="CV1121" s="300"/>
      <c r="CW1121" s="300"/>
      <c r="CX1121" s="300"/>
      <c r="CY1121" s="300"/>
      <c r="CZ1121" s="300"/>
      <c r="DA1121" s="300"/>
      <c r="DB1121" s="300"/>
      <c r="DC1121" s="300"/>
      <c r="DD1121" s="300"/>
      <c r="DE1121" s="300"/>
      <c r="DF1121" s="300"/>
      <c r="DG1121" s="300"/>
      <c r="DH1121" s="300"/>
      <c r="DI1121" s="300"/>
      <c r="DJ1121" s="300"/>
      <c r="DK1121" s="300"/>
      <c r="DL1121" s="300"/>
    </row>
    <row r="1122" spans="1:116" x14ac:dyDescent="0.4">
      <c r="A1122" s="31"/>
      <c r="B1122" t="str">
        <f t="shared" ref="B1122:B1124" si="1844">E1122</f>
        <v>1122 DCSALESQUOTA-S</v>
      </c>
      <c r="C1122" s="31"/>
      <c r="D1122" t="s">
        <v>837</v>
      </c>
      <c r="E1122" s="8" t="str">
        <f t="shared" si="1843"/>
        <v>1122 DCSALESQUOTA-S</v>
      </c>
      <c r="G1122" s="125" t="s">
        <v>841</v>
      </c>
      <c r="H1122" s="31"/>
      <c r="I1122" s="73"/>
      <c r="J1122" s="73"/>
      <c r="K1122" s="31"/>
      <c r="L1122" s="31"/>
      <c r="M1122" s="31"/>
      <c r="N1122" s="31"/>
      <c r="O1122" s="31"/>
      <c r="P1122" s="31"/>
      <c r="R1122" s="67"/>
      <c r="S1122" s="147" cm="1">
        <f t="array" aca="1" ref="S1122" ca="1">+INDIRECT(S1115)*12</f>
        <v>120000</v>
      </c>
      <c r="T1122" s="147" cm="1">
        <f t="array" aca="1" ref="T1122" ca="1">+INDIRECT(T1115)*12</f>
        <v>120000</v>
      </c>
      <c r="U1122" s="147" cm="1">
        <f t="array" aca="1" ref="U1122" ca="1">+INDIRECT(U1115)*12</f>
        <v>120000</v>
      </c>
      <c r="V1122" s="147" cm="1">
        <f t="array" aca="1" ref="V1122" ca="1">+INDIRECT(V1115)*12</f>
        <v>120000</v>
      </c>
      <c r="W1122" s="147" cm="1">
        <f t="array" aca="1" ref="W1122" ca="1">+INDIRECT(W1115)*12</f>
        <v>120000</v>
      </c>
      <c r="X1122" s="147" cm="1">
        <f t="array" aca="1" ref="X1122" ca="1">+INDIRECT(X1115)*12</f>
        <v>120000</v>
      </c>
      <c r="Y1122" s="147" cm="1">
        <f t="array" aca="1" ref="Y1122" ca="1">+INDIRECT(Y1115)*12</f>
        <v>120000</v>
      </c>
      <c r="Z1122" s="147" cm="1">
        <f t="array" aca="1" ref="Z1122" ca="1">+INDIRECT(Z1115)*12</f>
        <v>120000</v>
      </c>
      <c r="AA1122" s="147" cm="1">
        <f t="array" aca="1" ref="AA1122" ca="1">+INDIRECT(AA1115)*12</f>
        <v>120000</v>
      </c>
      <c r="AB1122" s="147" cm="1">
        <f t="array" aca="1" ref="AB1122" ca="1">+INDIRECT(AB1115)*12</f>
        <v>120000</v>
      </c>
      <c r="AC1122" s="147" cm="1">
        <f t="array" aca="1" ref="AC1122" ca="1">+INDIRECT(AC1115)*12</f>
        <v>120000</v>
      </c>
      <c r="AD1122" s="147" cm="1">
        <f t="array" aca="1" ref="AD1122" ca="1">+INDIRECT(AD1115)*12</f>
        <v>120000</v>
      </c>
      <c r="AE1122" s="147" cm="1">
        <f t="array" aca="1" ref="AE1122" ca="1">+INDIRECT(AE1115)*12</f>
        <v>120000</v>
      </c>
      <c r="AF1122" s="147" cm="1">
        <f t="array" aca="1" ref="AF1122" ca="1">+INDIRECT(AF1115)*12</f>
        <v>120000</v>
      </c>
      <c r="AG1122" s="147" cm="1">
        <f t="array" aca="1" ref="AG1122" ca="1">+INDIRECT(AG1115)*12</f>
        <v>120000</v>
      </c>
      <c r="AH1122" s="147" cm="1">
        <f t="array" aca="1" ref="AH1122" ca="1">+INDIRECT(AH1115)*12</f>
        <v>120000</v>
      </c>
      <c r="AI1122" s="147" cm="1">
        <f t="array" aca="1" ref="AI1122" ca="1">+INDIRECT(AI1115)*12</f>
        <v>120000</v>
      </c>
      <c r="AJ1122" s="147" cm="1">
        <f t="array" aca="1" ref="AJ1122" ca="1">+INDIRECT(AJ1115)*12</f>
        <v>120000</v>
      </c>
      <c r="AK1122" s="147" cm="1">
        <f t="array" aca="1" ref="AK1122" ca="1">+INDIRECT(AK1115)*12</f>
        <v>120000</v>
      </c>
      <c r="AL1122" s="147" cm="1">
        <f t="array" aca="1" ref="AL1122" ca="1">+INDIRECT(AL1115)*12</f>
        <v>120000</v>
      </c>
      <c r="AM1122" s="147" cm="1">
        <f t="array" aca="1" ref="AM1122" ca="1">+INDIRECT(AM1115)*12</f>
        <v>120000</v>
      </c>
      <c r="AN1122" s="147" cm="1">
        <f t="array" aca="1" ref="AN1122" ca="1">+INDIRECT(AN1115)*12</f>
        <v>120000</v>
      </c>
      <c r="AO1122" s="147" cm="1">
        <f t="array" aca="1" ref="AO1122" ca="1">+INDIRECT(AO1115)*12</f>
        <v>120000</v>
      </c>
      <c r="AP1122" s="147" cm="1">
        <f t="array" aca="1" ref="AP1122" ca="1">+INDIRECT(AP1115)*12</f>
        <v>120000</v>
      </c>
      <c r="AQ1122" s="147" cm="1">
        <f t="array" aca="1" ref="AQ1122" ca="1">+INDIRECT(AQ1115)*12</f>
        <v>120000</v>
      </c>
      <c r="AR1122" s="147" cm="1">
        <f t="array" aca="1" ref="AR1122" ca="1">+INDIRECT(AR1115)*12</f>
        <v>120000</v>
      </c>
      <c r="AS1122" s="147" cm="1">
        <f t="array" aca="1" ref="AS1122" ca="1">+INDIRECT(AS1115)*12</f>
        <v>120000</v>
      </c>
      <c r="AT1122" s="147" cm="1">
        <f t="array" aca="1" ref="AT1122" ca="1">+INDIRECT(AT1115)*12</f>
        <v>120000</v>
      </c>
      <c r="AU1122" s="147" cm="1">
        <f t="array" aca="1" ref="AU1122" ca="1">+INDIRECT(AU1115)*12</f>
        <v>120000</v>
      </c>
      <c r="AV1122" s="147" cm="1">
        <f t="array" aca="1" ref="AV1122" ca="1">+INDIRECT(AV1115)*12</f>
        <v>120000</v>
      </c>
      <c r="AW1122" s="147" cm="1">
        <f t="array" aca="1" ref="AW1122" ca="1">+INDIRECT(AW1115)*12</f>
        <v>120000</v>
      </c>
      <c r="AX1122" s="147" cm="1">
        <f t="array" aca="1" ref="AX1122" ca="1">+INDIRECT(AX1115)*12</f>
        <v>120000</v>
      </c>
      <c r="AY1122" s="147" cm="1">
        <f t="array" aca="1" ref="AY1122" ca="1">+INDIRECT(AY1115)*12</f>
        <v>120000</v>
      </c>
      <c r="AZ1122" s="147" cm="1">
        <f t="array" aca="1" ref="AZ1122" ca="1">+INDIRECT(AZ1115)*12</f>
        <v>120000</v>
      </c>
      <c r="BA1122" s="147" cm="1">
        <f t="array" aca="1" ref="BA1122" ca="1">+INDIRECT(BA1115)*12</f>
        <v>120000</v>
      </c>
      <c r="BB1122" s="147" cm="1">
        <f t="array" aca="1" ref="BB1122" ca="1">+INDIRECT(BB1115)*12</f>
        <v>120000</v>
      </c>
      <c r="BC1122" s="147" cm="1">
        <f t="array" aca="1" ref="BC1122" ca="1">+INDIRECT(BC1115)*12</f>
        <v>120000</v>
      </c>
      <c r="BD1122" s="147" cm="1">
        <f t="array" aca="1" ref="BD1122" ca="1">+INDIRECT(BD1115)*12</f>
        <v>120000</v>
      </c>
      <c r="BE1122" s="147" cm="1">
        <f t="array" aca="1" ref="BE1122" ca="1">+INDIRECT(BE1115)*12</f>
        <v>120000</v>
      </c>
      <c r="BF1122" s="147" cm="1">
        <f t="array" aca="1" ref="BF1122" ca="1">+INDIRECT(BF1115)*12</f>
        <v>120000</v>
      </c>
      <c r="BG1122" s="147" cm="1">
        <f t="array" aca="1" ref="BG1122" ca="1">+INDIRECT(BG1115)*12</f>
        <v>120000</v>
      </c>
      <c r="BH1122" s="147" cm="1">
        <f t="array" aca="1" ref="BH1122" ca="1">+INDIRECT(BH1115)*12</f>
        <v>120000</v>
      </c>
      <c r="BI1122" s="147" cm="1">
        <f t="array" aca="1" ref="BI1122" ca="1">+INDIRECT(BI1115)*12</f>
        <v>120000</v>
      </c>
      <c r="BJ1122" s="147" cm="1">
        <f t="array" aca="1" ref="BJ1122" ca="1">+INDIRECT(BJ1115)*12</f>
        <v>120000</v>
      </c>
      <c r="BK1122" s="147" cm="1">
        <f t="array" aca="1" ref="BK1122" ca="1">+INDIRECT(BK1115)*12</f>
        <v>120000</v>
      </c>
      <c r="BL1122" s="147" cm="1">
        <f t="array" aca="1" ref="BL1122" ca="1">+INDIRECT(BL1115)*12</f>
        <v>120000</v>
      </c>
      <c r="BM1122" s="147" cm="1">
        <f t="array" aca="1" ref="BM1122" ca="1">+INDIRECT(BM1115)*12</f>
        <v>120000</v>
      </c>
      <c r="BN1122" s="147" cm="1">
        <f t="array" aca="1" ref="BN1122" ca="1">+INDIRECT(BN1115)*12</f>
        <v>120000</v>
      </c>
      <c r="BO1122" s="147" cm="1">
        <f t="array" aca="1" ref="BO1122" ca="1">+INDIRECT(BO1115)*12</f>
        <v>120000</v>
      </c>
      <c r="BP1122" s="147" cm="1">
        <f t="array" aca="1" ref="BP1122" ca="1">+INDIRECT(BP1115)*12</f>
        <v>120000</v>
      </c>
      <c r="BQ1122" s="147" cm="1">
        <f t="array" aca="1" ref="BQ1122" ca="1">+INDIRECT(BQ1115)*12</f>
        <v>120000</v>
      </c>
      <c r="BR1122" s="147" cm="1">
        <f t="array" aca="1" ref="BR1122" ca="1">+INDIRECT(BR1115)*12</f>
        <v>120000</v>
      </c>
      <c r="BS1122" s="147" cm="1">
        <f t="array" aca="1" ref="BS1122" ca="1">+INDIRECT(BS1115)*12</f>
        <v>120000</v>
      </c>
      <c r="BT1122" s="147" cm="1">
        <f t="array" aca="1" ref="BT1122" ca="1">+INDIRECT(BT1115)*12</f>
        <v>120000</v>
      </c>
      <c r="BU1122" s="147" cm="1">
        <f t="array" aca="1" ref="BU1122" ca="1">+INDIRECT(BU1115)*12</f>
        <v>120000</v>
      </c>
      <c r="BV1122" s="147" cm="1">
        <f t="array" aca="1" ref="BV1122" ca="1">+INDIRECT(BV1115)*12</f>
        <v>120000</v>
      </c>
      <c r="BW1122" s="147" cm="1">
        <f t="array" aca="1" ref="BW1122" ca="1">+INDIRECT(BW1115)*12</f>
        <v>120000</v>
      </c>
      <c r="BX1122" s="147" cm="1">
        <f t="array" aca="1" ref="BX1122" ca="1">+INDIRECT(BX1115)*12</f>
        <v>120000</v>
      </c>
      <c r="BY1122" s="147" cm="1">
        <f t="array" aca="1" ref="BY1122" ca="1">+INDIRECT(BY1115)*12</f>
        <v>120000</v>
      </c>
      <c r="BZ1122" s="147" cm="1">
        <f t="array" aca="1" ref="BZ1122" ca="1">+INDIRECT(BZ1115)*12</f>
        <v>120000</v>
      </c>
      <c r="CA1122" s="147" cm="1">
        <f t="array" aca="1" ref="CA1122" ca="1">+INDIRECT(CA1115)*12</f>
        <v>120000</v>
      </c>
      <c r="CB1122" s="147" cm="1">
        <f t="array" aca="1" ref="CB1122" ca="1">+INDIRECT(CB1115)*12</f>
        <v>120000</v>
      </c>
      <c r="CC1122" s="147" cm="1">
        <f t="array" aca="1" ref="CC1122" ca="1">+INDIRECT(CC1115)*12</f>
        <v>120000</v>
      </c>
      <c r="CD1122" s="147" cm="1">
        <f t="array" aca="1" ref="CD1122" ca="1">+INDIRECT(CD1115)*12</f>
        <v>120000</v>
      </c>
      <c r="CE1122" s="147" cm="1">
        <f t="array" aca="1" ref="CE1122" ca="1">+INDIRECT(CE1115)*12</f>
        <v>120000</v>
      </c>
      <c r="CF1122" s="147" cm="1">
        <f t="array" aca="1" ref="CF1122" ca="1">+INDIRECT(CF1115)*12</f>
        <v>120000</v>
      </c>
      <c r="CG1122" s="147" cm="1">
        <f t="array" aca="1" ref="CG1122" ca="1">+INDIRECT(CG1115)*12</f>
        <v>120000</v>
      </c>
      <c r="CH1122" s="147" cm="1">
        <f t="array" aca="1" ref="CH1122" ca="1">+INDIRECT(CH1115)*12</f>
        <v>120000</v>
      </c>
      <c r="CI1122" s="147" cm="1">
        <f t="array" aca="1" ref="CI1122" ca="1">+INDIRECT(CI1115)*12</f>
        <v>120000</v>
      </c>
      <c r="CJ1122" s="147" cm="1">
        <f t="array" aca="1" ref="CJ1122" ca="1">+INDIRECT(CJ1115)*12</f>
        <v>120000</v>
      </c>
      <c r="CK1122" s="147" cm="1">
        <f t="array" aca="1" ref="CK1122" ca="1">+INDIRECT(CK1115)*12</f>
        <v>120000</v>
      </c>
      <c r="CL1122" s="147" cm="1">
        <f t="array" aca="1" ref="CL1122" ca="1">+INDIRECT(CL1115)*12</f>
        <v>120000</v>
      </c>
      <c r="CM1122" s="147" t="e" cm="1">
        <f t="array" aca="1" ref="CM1122" ca="1">+INDIRECT(CM1115)*12</f>
        <v>#REF!</v>
      </c>
      <c r="CN1122" s="147" t="e" cm="1">
        <f t="array" aca="1" ref="CN1122" ca="1">+INDIRECT(CN1115)*12</f>
        <v>#REF!</v>
      </c>
      <c r="CO1122" s="147" cm="1">
        <f t="array" aca="1" ref="CO1122" ca="1">+INDIRECT(CO1115)*12</f>
        <v>120000</v>
      </c>
      <c r="CP1122" s="147" cm="1">
        <f t="array" aca="1" ref="CP1122" ca="1">+INDIRECT(CP1115)*12</f>
        <v>120000</v>
      </c>
      <c r="CQ1122" s="147" cm="1">
        <f t="array" aca="1" ref="CQ1122" ca="1">+INDIRECT(CQ1115)*12</f>
        <v>120000</v>
      </c>
      <c r="CR1122" s="147" cm="1">
        <f t="array" aca="1" ref="CR1122" ca="1">+INDIRECT(CR1115)*12</f>
        <v>120000</v>
      </c>
      <c r="CS1122" s="147" cm="1">
        <f t="array" aca="1" ref="CS1122" ca="1">+INDIRECT(CS1115)*12</f>
        <v>120000</v>
      </c>
      <c r="CT1122" s="147" cm="1">
        <f t="array" aca="1" ref="CT1122" ca="1">+INDIRECT(CT1115)*12</f>
        <v>120000</v>
      </c>
      <c r="CU1122" s="147" cm="1">
        <f t="array" aca="1" ref="CU1122" ca="1">+INDIRECT(CU1115)*12</f>
        <v>120000</v>
      </c>
      <c r="CV1122" s="147" cm="1">
        <f t="array" aca="1" ref="CV1122" ca="1">+INDIRECT(CV1115)*12</f>
        <v>120000</v>
      </c>
      <c r="CW1122" s="147" cm="1">
        <f t="array" aca="1" ref="CW1122" ca="1">+INDIRECT(CW1115)*12</f>
        <v>120000</v>
      </c>
      <c r="CX1122" s="147" cm="1">
        <f t="array" aca="1" ref="CX1122" ca="1">+INDIRECT(CX1115)*12</f>
        <v>120000</v>
      </c>
      <c r="CY1122" s="147" cm="1">
        <f t="array" aca="1" ref="CY1122" ca="1">+INDIRECT(CY1115)*12</f>
        <v>120000</v>
      </c>
      <c r="CZ1122" s="147" cm="1">
        <f t="array" aca="1" ref="CZ1122" ca="1">+INDIRECT(CZ1115)*12</f>
        <v>120000</v>
      </c>
      <c r="DA1122" s="147" cm="1">
        <f t="array" aca="1" ref="DA1122" ca="1">+INDIRECT(DA1115)*12</f>
        <v>120000</v>
      </c>
      <c r="DB1122" s="147" cm="1">
        <f t="array" aca="1" ref="DB1122" ca="1">+INDIRECT(DB1115)*12</f>
        <v>120000</v>
      </c>
      <c r="DC1122" s="147" cm="1">
        <f t="array" aca="1" ref="DC1122" ca="1">+INDIRECT(DC1115)*12</f>
        <v>120000</v>
      </c>
      <c r="DD1122" s="147" cm="1">
        <f t="array" aca="1" ref="DD1122" ca="1">+INDIRECT(DD1115)*12</f>
        <v>120000</v>
      </c>
      <c r="DE1122" s="147" cm="1">
        <f t="array" aca="1" ref="DE1122" ca="1">+INDIRECT(DE1115)*12</f>
        <v>120000</v>
      </c>
      <c r="DF1122" s="147" cm="1">
        <f t="array" aca="1" ref="DF1122" ca="1">+INDIRECT(DF1115)*12</f>
        <v>120000</v>
      </c>
      <c r="DG1122" s="147" cm="1">
        <f t="array" aca="1" ref="DG1122" ca="1">+INDIRECT(DG1115)*12</f>
        <v>120000</v>
      </c>
      <c r="DH1122" s="147" cm="1">
        <f t="array" aca="1" ref="DH1122" ca="1">+INDIRECT(DH1115)*12</f>
        <v>120000</v>
      </c>
      <c r="DI1122" s="147" cm="1">
        <f t="array" aca="1" ref="DI1122" ca="1">+INDIRECT(DI1115)*12</f>
        <v>120000</v>
      </c>
      <c r="DJ1122" s="147" cm="1">
        <f t="array" aca="1" ref="DJ1122" ca="1">+INDIRECT(DJ1115)*12</f>
        <v>120000</v>
      </c>
      <c r="DK1122" s="147" cm="1">
        <f t="array" aca="1" ref="DK1122" ca="1">+INDIRECT(DK1115)*12</f>
        <v>120000</v>
      </c>
      <c r="DL1122" s="147" cm="1">
        <f t="array" aca="1" ref="DL1122" ca="1">+INDIRECT(DL1115)*12</f>
        <v>120000</v>
      </c>
    </row>
    <row r="1123" spans="1:116" x14ac:dyDescent="0.4">
      <c r="A1123" s="31"/>
      <c r="B1123" t="str">
        <f t="shared" si="1844"/>
        <v>1123 DCSALESQUOTA-S</v>
      </c>
      <c r="C1123" s="31"/>
      <c r="D1123" t="s">
        <v>837</v>
      </c>
      <c r="E1123" s="8" t="str">
        <f t="shared" si="1843"/>
        <v>1123 DCSALESQUOTA-S</v>
      </c>
      <c r="G1123" s="67"/>
      <c r="H1123" s="31"/>
      <c r="I1123" s="73"/>
      <c r="J1123" s="73"/>
      <c r="K1123" s="31"/>
      <c r="L1123" s="31"/>
      <c r="M1123" s="31"/>
      <c r="N1123" s="31"/>
      <c r="O1123" s="31"/>
      <c r="P1123" s="31"/>
      <c r="R1123" s="67"/>
      <c r="S1123" s="156"/>
      <c r="T1123" s="156"/>
      <c r="U1123" s="156"/>
      <c r="V1123" s="156"/>
      <c r="W1123" s="156"/>
      <c r="X1123" s="156"/>
      <c r="Y1123" s="156"/>
      <c r="Z1123" s="156"/>
      <c r="AA1123" s="156"/>
      <c r="AB1123" s="156"/>
      <c r="AC1123" s="156"/>
      <c r="AD1123" s="156"/>
      <c r="AE1123" s="156"/>
      <c r="AF1123" s="156"/>
      <c r="AG1123" s="156"/>
      <c r="AH1123" s="156"/>
      <c r="AI1123" s="156"/>
      <c r="AJ1123" s="156"/>
      <c r="AK1123" s="156"/>
      <c r="AL1123" s="156"/>
      <c r="AM1123" s="156"/>
      <c r="AN1123" s="156"/>
      <c r="AO1123" s="156"/>
      <c r="AP1123" s="156"/>
      <c r="AQ1123" s="156"/>
      <c r="AR1123" s="156"/>
      <c r="AS1123" s="156"/>
      <c r="AT1123" s="156"/>
      <c r="AU1123" s="156"/>
      <c r="AV1123" s="156"/>
      <c r="AW1123" s="156"/>
      <c r="AX1123" s="156"/>
      <c r="AY1123" s="156"/>
      <c r="AZ1123" s="156"/>
      <c r="BA1123" s="156"/>
      <c r="BB1123" s="156"/>
      <c r="BC1123" s="156"/>
      <c r="BD1123" s="156"/>
      <c r="BE1123" s="156"/>
      <c r="BF1123" s="156"/>
      <c r="BG1123" s="156"/>
      <c r="BH1123" s="156"/>
      <c r="BI1123" s="156"/>
      <c r="BJ1123" s="156"/>
      <c r="BK1123" s="156"/>
      <c r="BL1123" s="156"/>
      <c r="BM1123" s="156"/>
      <c r="BN1123" s="156"/>
      <c r="BO1123" s="156"/>
      <c r="BP1123" s="156"/>
      <c r="BQ1123" s="156"/>
      <c r="BR1123" s="156"/>
      <c r="BS1123" s="156"/>
      <c r="BT1123" s="156"/>
      <c r="BU1123" s="156"/>
      <c r="BV1123" s="156"/>
      <c r="BW1123" s="156"/>
      <c r="BX1123" s="156"/>
      <c r="BY1123" s="156"/>
      <c r="BZ1123" s="156"/>
      <c r="CA1123" s="156"/>
      <c r="CB1123" s="156"/>
      <c r="CC1123" s="156"/>
      <c r="CD1123" s="156"/>
      <c r="CE1123" s="156"/>
      <c r="CF1123" s="156"/>
      <c r="CG1123" s="156"/>
      <c r="CH1123" s="156"/>
      <c r="CI1123" s="156"/>
      <c r="CJ1123" s="156"/>
      <c r="CK1123" s="156"/>
      <c r="CL1123" s="156"/>
      <c r="CN1123" s="73"/>
      <c r="CO1123" s="156"/>
      <c r="CP1123" s="156"/>
      <c r="CQ1123" s="156"/>
      <c r="CR1123" s="156"/>
      <c r="CS1123" s="156"/>
      <c r="CT1123" s="156"/>
      <c r="CU1123" s="156"/>
      <c r="CV1123" s="156"/>
      <c r="CW1123" s="156"/>
      <c r="CX1123" s="156"/>
      <c r="CY1123" s="156"/>
      <c r="CZ1123" s="156"/>
      <c r="DA1123" s="156"/>
      <c r="DB1123" s="156"/>
      <c r="DC1123" s="156"/>
      <c r="DD1123" s="156"/>
      <c r="DE1123" s="156"/>
      <c r="DF1123" s="156"/>
      <c r="DG1123" s="156"/>
      <c r="DH1123" s="156"/>
      <c r="DI1123" s="156"/>
      <c r="DJ1123" s="156"/>
      <c r="DK1123" s="156"/>
      <c r="DL1123" s="156"/>
    </row>
    <row r="1124" spans="1:116" x14ac:dyDescent="0.4">
      <c r="A1124" s="31"/>
      <c r="B1124" t="str">
        <f t="shared" si="1844"/>
        <v>1124 DCSALESQUOTA-S</v>
      </c>
      <c r="C1124" s="31"/>
      <c r="D1124" t="s">
        <v>837</v>
      </c>
      <c r="E1124" s="8" t="str">
        <f t="shared" si="1843"/>
        <v>1124 DCSALESQUOTA-S</v>
      </c>
      <c r="G1124" s="95" t="str">
        <f>G1130&amp;":"</f>
        <v>SALESQUOTA Direct Cost - (Primary label):</v>
      </c>
      <c r="H1124" s="31"/>
      <c r="I1124" s="73"/>
      <c r="J1124" s="73"/>
      <c r="K1124" s="31"/>
      <c r="L1124" s="31"/>
      <c r="M1124" s="31"/>
      <c r="N1124" s="31"/>
      <c r="O1124" s="31"/>
      <c r="P1124" s="31"/>
      <c r="R1124" s="67"/>
      <c r="S1124" s="156"/>
      <c r="T1124" s="156"/>
      <c r="U1124" s="156"/>
      <c r="V1124" s="156"/>
      <c r="W1124" s="156"/>
      <c r="X1124" s="156"/>
      <c r="Y1124" s="156"/>
      <c r="Z1124" s="156"/>
      <c r="AA1124" s="156"/>
      <c r="AB1124" s="156"/>
      <c r="AC1124" s="156"/>
      <c r="AD1124" s="156"/>
      <c r="AE1124" s="156"/>
      <c r="AF1124" s="156"/>
      <c r="AG1124" s="156"/>
      <c r="AH1124" s="156"/>
      <c r="AI1124" s="156"/>
      <c r="AJ1124" s="156"/>
      <c r="AK1124" s="156"/>
      <c r="AL1124" s="156"/>
      <c r="AM1124" s="156"/>
      <c r="AN1124" s="156"/>
      <c r="AO1124" s="156"/>
      <c r="AP1124" s="156"/>
      <c r="AQ1124" s="156"/>
      <c r="AR1124" s="156"/>
      <c r="AS1124" s="156"/>
      <c r="AT1124" s="156"/>
      <c r="AU1124" s="156"/>
      <c r="AV1124" s="156"/>
      <c r="AW1124" s="156"/>
      <c r="AX1124" s="156"/>
      <c r="AY1124" s="156"/>
      <c r="AZ1124" s="156"/>
      <c r="BA1124" s="156"/>
      <c r="BB1124" s="156"/>
      <c r="BC1124" s="156"/>
      <c r="BD1124" s="156"/>
      <c r="BE1124" s="156"/>
      <c r="BF1124" s="156"/>
      <c r="BG1124" s="156"/>
      <c r="BH1124" s="156"/>
      <c r="BI1124" s="156"/>
      <c r="BJ1124" s="156"/>
      <c r="BK1124" s="156"/>
      <c r="BL1124" s="156"/>
      <c r="BM1124" s="156"/>
      <c r="BN1124" s="156"/>
      <c r="BO1124" s="156"/>
      <c r="BP1124" s="156"/>
      <c r="BQ1124" s="156"/>
      <c r="BR1124" s="156"/>
      <c r="BS1124" s="156"/>
      <c r="BT1124" s="156"/>
      <c r="BU1124" s="156"/>
      <c r="BV1124" s="156"/>
      <c r="BW1124" s="156"/>
      <c r="BX1124" s="156"/>
      <c r="BY1124" s="156"/>
      <c r="BZ1124" s="156"/>
      <c r="CA1124" s="156"/>
      <c r="CB1124" s="156"/>
      <c r="CC1124" s="156"/>
      <c r="CD1124" s="156"/>
      <c r="CE1124" s="156"/>
      <c r="CF1124" s="156"/>
      <c r="CG1124" s="156"/>
      <c r="CH1124" s="156"/>
      <c r="CI1124" s="156"/>
      <c r="CJ1124" s="156"/>
      <c r="CK1124" s="156"/>
      <c r="CL1124" s="156"/>
      <c r="CN1124" s="73"/>
      <c r="CO1124" s="156"/>
      <c r="CP1124" s="156"/>
      <c r="CQ1124" s="156"/>
      <c r="CR1124" s="156"/>
      <c r="CS1124" s="156"/>
      <c r="CT1124" s="156"/>
      <c r="CU1124" s="156"/>
      <c r="CV1124" s="156"/>
      <c r="CW1124" s="156"/>
      <c r="CX1124" s="156"/>
      <c r="CY1124" s="156"/>
      <c r="CZ1124" s="156"/>
      <c r="DA1124" s="156"/>
      <c r="DB1124" s="156"/>
      <c r="DC1124" s="156"/>
      <c r="DD1124" s="156"/>
      <c r="DE1124" s="156"/>
      <c r="DF1124" s="156"/>
      <c r="DG1124" s="156"/>
      <c r="DH1124" s="156"/>
      <c r="DI1124" s="156"/>
      <c r="DJ1124" s="156"/>
      <c r="DK1124" s="156"/>
      <c r="DL1124" s="156"/>
    </row>
    <row r="1125" spans="1:116" x14ac:dyDescent="0.4">
      <c r="B1125" t="str">
        <f>E1125</f>
        <v>1125 DCSALESQUOTA-S</v>
      </c>
      <c r="D1125" t="s">
        <v>837</v>
      </c>
      <c r="E1125" s="8" t="str">
        <f t="shared" si="1843"/>
        <v>1125 DCSALESQUOTA-S</v>
      </c>
      <c r="G1125" s="145" t="s">
        <v>838</v>
      </c>
      <c r="H1125" s="12"/>
      <c r="I1125" s="60"/>
      <c r="J1125" s="60"/>
      <c r="K1125" s="18">
        <v>800000</v>
      </c>
      <c r="L1125" s="18">
        <v>800000</v>
      </c>
      <c r="M1125" s="18">
        <v>800000</v>
      </c>
      <c r="N1125" s="18">
        <v>800000</v>
      </c>
      <c r="O1125" s="18">
        <v>800000</v>
      </c>
      <c r="P1125" s="18">
        <v>800000</v>
      </c>
      <c r="R1125" s="19"/>
      <c r="S1125" s="147" cm="1">
        <f t="array" ref="S1125">INDEX($K:$P,ROW(),MATCH(S$3,$K$2:$P$2,0))</f>
        <v>800000</v>
      </c>
      <c r="T1125" s="147" cm="1">
        <f t="array" ref="T1125">INDEX($K:$P,ROW(),MATCH(T$3,$K$2:$P$2,0))</f>
        <v>800000</v>
      </c>
      <c r="U1125" s="147" cm="1">
        <f t="array" ref="U1125">INDEX($K:$P,ROW(),MATCH(U$3,$K$2:$P$2,0))</f>
        <v>800000</v>
      </c>
      <c r="V1125" s="147" cm="1">
        <f t="array" ref="V1125">INDEX($K:$P,ROW(),MATCH(V$3,$K$2:$P$2,0))</f>
        <v>800000</v>
      </c>
      <c r="W1125" s="147" cm="1">
        <f t="array" ref="W1125">INDEX($K:$P,ROW(),MATCH(W$3,$K$2:$P$2,0))</f>
        <v>800000</v>
      </c>
      <c r="X1125" s="147" cm="1">
        <f t="array" ref="X1125">INDEX($K:$P,ROW(),MATCH(X$3,$K$2:$P$2,0))</f>
        <v>800000</v>
      </c>
      <c r="Y1125" s="147" cm="1">
        <f t="array" ref="Y1125">INDEX($K:$P,ROW(),MATCH(Y$3,$K$2:$P$2,0))</f>
        <v>800000</v>
      </c>
      <c r="Z1125" s="147" cm="1">
        <f t="array" ref="Z1125">INDEX($K:$P,ROW(),MATCH(Z$3,$K$2:$P$2,0))</f>
        <v>800000</v>
      </c>
      <c r="AA1125" s="147" cm="1">
        <f t="array" ref="AA1125">INDEX($K:$P,ROW(),MATCH(AA$3,$K$2:$P$2,0))</f>
        <v>800000</v>
      </c>
      <c r="AB1125" s="147" cm="1">
        <f t="array" ref="AB1125">INDEX($K:$P,ROW(),MATCH(AB$3,$K$2:$P$2,0))</f>
        <v>800000</v>
      </c>
      <c r="AC1125" s="147" cm="1">
        <f t="array" ref="AC1125">INDEX($K:$P,ROW(),MATCH(AC$3,$K$2:$P$2,0))</f>
        <v>800000</v>
      </c>
      <c r="AD1125" s="147" cm="1">
        <f t="array" ref="AD1125">INDEX($K:$P,ROW(),MATCH(AD$3,$K$2:$P$2,0))</f>
        <v>800000</v>
      </c>
      <c r="AE1125" s="147" cm="1">
        <f t="array" ref="AE1125">INDEX($K:$P,ROW(),MATCH(AE$3,$K$2:$P$2,0))</f>
        <v>800000</v>
      </c>
      <c r="AF1125" s="147" cm="1">
        <f t="array" ref="AF1125">INDEX($K:$P,ROW(),MATCH(AF$3,$K$2:$P$2,0))</f>
        <v>800000</v>
      </c>
      <c r="AG1125" s="147" cm="1">
        <f t="array" ref="AG1125">INDEX($K:$P,ROW(),MATCH(AG$3,$K$2:$P$2,0))</f>
        <v>800000</v>
      </c>
      <c r="AH1125" s="147" cm="1">
        <f t="array" ref="AH1125">INDEX($K:$P,ROW(),MATCH(AH$3,$K$2:$P$2,0))</f>
        <v>800000</v>
      </c>
      <c r="AI1125" s="147" cm="1">
        <f t="array" ref="AI1125">INDEX($K:$P,ROW(),MATCH(AI$3,$K$2:$P$2,0))</f>
        <v>800000</v>
      </c>
      <c r="AJ1125" s="147" cm="1">
        <f t="array" ref="AJ1125">INDEX($K:$P,ROW(),MATCH(AJ$3,$K$2:$P$2,0))</f>
        <v>800000</v>
      </c>
      <c r="AK1125" s="147" cm="1">
        <f t="array" ref="AK1125">INDEX($K:$P,ROW(),MATCH(AK$3,$K$2:$P$2,0))</f>
        <v>800000</v>
      </c>
      <c r="AL1125" s="147" cm="1">
        <f t="array" ref="AL1125">INDEX($K:$P,ROW(),MATCH(AL$3,$K$2:$P$2,0))</f>
        <v>800000</v>
      </c>
      <c r="AM1125" s="147" cm="1">
        <f t="array" ref="AM1125">INDEX($K:$P,ROW(),MATCH(AM$3,$K$2:$P$2,0))</f>
        <v>800000</v>
      </c>
      <c r="AN1125" s="147" cm="1">
        <f t="array" ref="AN1125">INDEX($K:$P,ROW(),MATCH(AN$3,$K$2:$P$2,0))</f>
        <v>800000</v>
      </c>
      <c r="AO1125" s="147" cm="1">
        <f t="array" ref="AO1125">INDEX($K:$P,ROW(),MATCH(AO$3,$K$2:$P$2,0))</f>
        <v>800000</v>
      </c>
      <c r="AP1125" s="147" cm="1">
        <f t="array" ref="AP1125">INDEX($K:$P,ROW(),MATCH(AP$3,$K$2:$P$2,0))</f>
        <v>800000</v>
      </c>
      <c r="AQ1125" s="147" cm="1">
        <f t="array" ref="AQ1125">INDEX($K:$P,ROW(),MATCH(AQ$3,$K$2:$P$2,0))</f>
        <v>800000</v>
      </c>
      <c r="AR1125" s="147" cm="1">
        <f t="array" ref="AR1125">INDEX($K:$P,ROW(),MATCH(AR$3,$K$2:$P$2,0))</f>
        <v>800000</v>
      </c>
      <c r="AS1125" s="147" cm="1">
        <f t="array" ref="AS1125">INDEX($K:$P,ROW(),MATCH(AS$3,$K$2:$P$2,0))</f>
        <v>800000</v>
      </c>
      <c r="AT1125" s="147" cm="1">
        <f t="array" ref="AT1125">INDEX($K:$P,ROW(),MATCH(AT$3,$K$2:$P$2,0))</f>
        <v>800000</v>
      </c>
      <c r="AU1125" s="147" cm="1">
        <f t="array" ref="AU1125">INDEX($K:$P,ROW(),MATCH(AU$3,$K$2:$P$2,0))</f>
        <v>800000</v>
      </c>
      <c r="AV1125" s="147" cm="1">
        <f t="array" ref="AV1125">INDEX($K:$P,ROW(),MATCH(AV$3,$K$2:$P$2,0))</f>
        <v>800000</v>
      </c>
      <c r="AW1125" s="147" cm="1">
        <f t="array" ref="AW1125">INDEX($K:$P,ROW(),MATCH(AW$3,$K$2:$P$2,0))</f>
        <v>800000</v>
      </c>
      <c r="AX1125" s="147" cm="1">
        <f t="array" ref="AX1125">INDEX($K:$P,ROW(),MATCH(AX$3,$K$2:$P$2,0))</f>
        <v>800000</v>
      </c>
      <c r="AY1125" s="147" cm="1">
        <f t="array" ref="AY1125">INDEX($K:$P,ROW(),MATCH(AY$3,$K$2:$P$2,0))</f>
        <v>800000</v>
      </c>
      <c r="AZ1125" s="147" cm="1">
        <f t="array" ref="AZ1125">INDEX($K:$P,ROW(),MATCH(AZ$3,$K$2:$P$2,0))</f>
        <v>800000</v>
      </c>
      <c r="BA1125" s="147" cm="1">
        <f t="array" ref="BA1125">INDEX($K:$P,ROW(),MATCH(BA$3,$K$2:$P$2,0))</f>
        <v>800000</v>
      </c>
      <c r="BB1125" s="147" cm="1">
        <f t="array" ref="BB1125">INDEX($K:$P,ROW(),MATCH(BB$3,$K$2:$P$2,0))</f>
        <v>800000</v>
      </c>
      <c r="BC1125" s="147" cm="1">
        <f t="array" ref="BC1125">INDEX($K:$P,ROW(),MATCH(BC$3,$K$2:$P$2,0))</f>
        <v>800000</v>
      </c>
      <c r="BD1125" s="147" cm="1">
        <f t="array" ref="BD1125">INDEX($K:$P,ROW(),MATCH(BD$3,$K$2:$P$2,0))</f>
        <v>800000</v>
      </c>
      <c r="BE1125" s="147" cm="1">
        <f t="array" ref="BE1125">INDEX($K:$P,ROW(),MATCH(BE$3,$K$2:$P$2,0))</f>
        <v>800000</v>
      </c>
      <c r="BF1125" s="147" cm="1">
        <f t="array" ref="BF1125">INDEX($K:$P,ROW(),MATCH(BF$3,$K$2:$P$2,0))</f>
        <v>800000</v>
      </c>
      <c r="BG1125" s="147" cm="1">
        <f t="array" ref="BG1125">INDEX($K:$P,ROW(),MATCH(BG$3,$K$2:$P$2,0))</f>
        <v>800000</v>
      </c>
      <c r="BH1125" s="147" cm="1">
        <f t="array" ref="BH1125">INDEX($K:$P,ROW(),MATCH(BH$3,$K$2:$P$2,0))</f>
        <v>800000</v>
      </c>
      <c r="BI1125" s="147" cm="1">
        <f t="array" ref="BI1125">INDEX($K:$P,ROW(),MATCH(BI$3,$K$2:$P$2,0))</f>
        <v>800000</v>
      </c>
      <c r="BJ1125" s="147" cm="1">
        <f t="array" ref="BJ1125">INDEX($K:$P,ROW(),MATCH(BJ$3,$K$2:$P$2,0))</f>
        <v>800000</v>
      </c>
      <c r="BK1125" s="147" cm="1">
        <f t="array" ref="BK1125">INDEX($K:$P,ROW(),MATCH(BK$3,$K$2:$P$2,0))</f>
        <v>800000</v>
      </c>
      <c r="BL1125" s="147" cm="1">
        <f t="array" ref="BL1125">INDEX($K:$P,ROW(),MATCH(BL$3,$K$2:$P$2,0))</f>
        <v>800000</v>
      </c>
      <c r="BM1125" s="147" cm="1">
        <f t="array" ref="BM1125">INDEX($K:$P,ROW(),MATCH(BM$3,$K$2:$P$2,0))</f>
        <v>800000</v>
      </c>
      <c r="BN1125" s="147" cm="1">
        <f t="array" ref="BN1125">INDEX($K:$P,ROW(),MATCH(BN$3,$K$2:$P$2,0))</f>
        <v>800000</v>
      </c>
      <c r="BO1125" s="147" cm="1">
        <f t="array" ref="BO1125">INDEX($K:$P,ROW(),MATCH(BO$3,$K$2:$P$2,0))</f>
        <v>800000</v>
      </c>
      <c r="BP1125" s="147" cm="1">
        <f t="array" ref="BP1125">INDEX($K:$P,ROW(),MATCH(BP$3,$K$2:$P$2,0))</f>
        <v>800000</v>
      </c>
      <c r="BQ1125" s="147" cm="1">
        <f t="array" ref="BQ1125">INDEX($K:$P,ROW(),MATCH(BQ$3,$K$2:$P$2,0))</f>
        <v>800000</v>
      </c>
      <c r="BR1125" s="147" cm="1">
        <f t="array" ref="BR1125">INDEX($K:$P,ROW(),MATCH(BR$3,$K$2:$P$2,0))</f>
        <v>800000</v>
      </c>
      <c r="BS1125" s="147" cm="1">
        <f t="array" ref="BS1125">INDEX($K:$P,ROW(),MATCH(BS$3,$K$2:$P$2,0))</f>
        <v>800000</v>
      </c>
      <c r="BT1125" s="147" cm="1">
        <f t="array" ref="BT1125">INDEX($K:$P,ROW(),MATCH(BT$3,$K$2:$P$2,0))</f>
        <v>800000</v>
      </c>
      <c r="BU1125" s="147" cm="1">
        <f t="array" ref="BU1125">INDEX($K:$P,ROW(),MATCH(BU$3,$K$2:$P$2,0))</f>
        <v>800000</v>
      </c>
      <c r="BV1125" s="147" cm="1">
        <f t="array" ref="BV1125">INDEX($K:$P,ROW(),MATCH(BV$3,$K$2:$P$2,0))</f>
        <v>800000</v>
      </c>
      <c r="BW1125" s="147" cm="1">
        <f t="array" ref="BW1125">INDEX($K:$P,ROW(),MATCH(BW$3,$K$2:$P$2,0))</f>
        <v>800000</v>
      </c>
      <c r="BX1125" s="147" cm="1">
        <f t="array" ref="BX1125">INDEX($K:$P,ROW(),MATCH(BX$3,$K$2:$P$2,0))</f>
        <v>800000</v>
      </c>
      <c r="BY1125" s="147" cm="1">
        <f t="array" ref="BY1125">INDEX($K:$P,ROW(),MATCH(BY$3,$K$2:$P$2,0))</f>
        <v>800000</v>
      </c>
      <c r="BZ1125" s="147" cm="1">
        <f t="array" ref="BZ1125">INDEX($K:$P,ROW(),MATCH(BZ$3,$K$2:$P$2,0))</f>
        <v>800000</v>
      </c>
      <c r="CA1125" s="147" cm="1">
        <f t="array" ref="CA1125">INDEX($K:$P,ROW(),MATCH(CA$3,$K$2:$P$2,0))</f>
        <v>800000</v>
      </c>
      <c r="CB1125" s="147" cm="1">
        <f t="array" ref="CB1125">INDEX($K:$P,ROW(),MATCH(CB$3,$K$2:$P$2,0))</f>
        <v>800000</v>
      </c>
      <c r="CC1125" s="147" cm="1">
        <f t="array" ref="CC1125">INDEX($K:$P,ROW(),MATCH(CC$3,$K$2:$P$2,0))</f>
        <v>800000</v>
      </c>
      <c r="CD1125" s="147" cm="1">
        <f t="array" ref="CD1125">INDEX($K:$P,ROW(),MATCH(CD$3,$K$2:$P$2,0))</f>
        <v>800000</v>
      </c>
      <c r="CE1125" s="147" cm="1">
        <f t="array" ref="CE1125">INDEX($K:$P,ROW(),MATCH(CE$3,$K$2:$P$2,0))</f>
        <v>800000</v>
      </c>
      <c r="CF1125" s="147" cm="1">
        <f t="array" ref="CF1125">INDEX($K:$P,ROW(),MATCH(CF$3,$K$2:$P$2,0))</f>
        <v>800000</v>
      </c>
      <c r="CG1125" s="147" cm="1">
        <f t="array" ref="CG1125">INDEX($K:$P,ROW(),MATCH(CG$3,$K$2:$P$2,0))</f>
        <v>800000</v>
      </c>
      <c r="CH1125" s="147" cm="1">
        <f t="array" ref="CH1125">INDEX($K:$P,ROW(),MATCH(CH$3,$K$2:$P$2,0))</f>
        <v>800000</v>
      </c>
      <c r="CI1125" s="147" cm="1">
        <f t="array" ref="CI1125">INDEX($K:$P,ROW(),MATCH(CI$3,$K$2:$P$2,0))</f>
        <v>800000</v>
      </c>
      <c r="CJ1125" s="147" cm="1">
        <f t="array" ref="CJ1125">INDEX($K:$P,ROW(),MATCH(CJ$3,$K$2:$P$2,0))</f>
        <v>800000</v>
      </c>
      <c r="CK1125" s="147" cm="1">
        <f t="array" ref="CK1125">INDEX($K:$P,ROW(),MATCH(CK$3,$K$2:$P$2,0))</f>
        <v>800000</v>
      </c>
      <c r="CL1125" s="147" cm="1">
        <f t="array" ref="CL1125">INDEX($K:$P,ROW(),MATCH(CL$3,$K$2:$P$2,0))</f>
        <v>800000</v>
      </c>
      <c r="CN1125" s="60"/>
      <c r="CO1125" s="147" t="e" cm="1">
        <f t="array" ref="CO1125">INDEX($K:$P,ROW(),MATCH(CO$3,$K$2:$P$2,0))</f>
        <v>#N/A</v>
      </c>
      <c r="CP1125" s="147" t="e" cm="1">
        <f t="array" ref="CP1125">INDEX($K:$P,ROW(),MATCH(CP$3,$K$2:$P$2,0))</f>
        <v>#N/A</v>
      </c>
      <c r="CQ1125" s="147" t="e" cm="1">
        <f t="array" ref="CQ1125">INDEX($K:$P,ROW(),MATCH(CQ$3,$K$2:$P$2,0))</f>
        <v>#N/A</v>
      </c>
      <c r="CR1125" s="147" t="e" cm="1">
        <f t="array" ref="CR1125">INDEX($K:$P,ROW(),MATCH(CR$3,$K$2:$P$2,0))</f>
        <v>#N/A</v>
      </c>
      <c r="CS1125" s="147" t="e" cm="1">
        <f t="array" ref="CS1125">INDEX($K:$P,ROW(),MATCH(CS$3,$K$2:$P$2,0))</f>
        <v>#N/A</v>
      </c>
      <c r="CT1125" s="147" t="e" cm="1">
        <f t="array" ref="CT1125">INDEX($K:$P,ROW(),MATCH(CT$3,$K$2:$P$2,0))</f>
        <v>#N/A</v>
      </c>
      <c r="CU1125" s="147" t="e" cm="1">
        <f t="array" ref="CU1125">INDEX($K:$P,ROW(),MATCH(CU$3,$K$2:$P$2,0))</f>
        <v>#N/A</v>
      </c>
      <c r="CV1125" s="147" t="e" cm="1">
        <f t="array" ref="CV1125">INDEX($K:$P,ROW(),MATCH(CV$3,$K$2:$P$2,0))</f>
        <v>#N/A</v>
      </c>
      <c r="CW1125" s="147" t="e" cm="1">
        <f t="array" ref="CW1125">INDEX($K:$P,ROW(),MATCH(CW$3,$K$2:$P$2,0))</f>
        <v>#N/A</v>
      </c>
      <c r="CX1125" s="147" t="e" cm="1">
        <f t="array" ref="CX1125">INDEX($K:$P,ROW(),MATCH(CX$3,$K$2:$P$2,0))</f>
        <v>#N/A</v>
      </c>
      <c r="CY1125" s="147" t="e" cm="1">
        <f t="array" ref="CY1125">INDEX($K:$P,ROW(),MATCH(CY$3,$K$2:$P$2,0))</f>
        <v>#N/A</v>
      </c>
      <c r="CZ1125" s="147" t="e" cm="1">
        <f t="array" ref="CZ1125">INDEX($K:$P,ROW(),MATCH(CZ$3,$K$2:$P$2,0))</f>
        <v>#N/A</v>
      </c>
      <c r="DA1125" s="147" t="e" cm="1">
        <f t="array" ref="DA1125">INDEX($K:$P,ROW(),MATCH(DA$3,$K$2:$P$2,0))</f>
        <v>#N/A</v>
      </c>
      <c r="DB1125" s="147" t="e" cm="1">
        <f t="array" ref="DB1125">INDEX($K:$P,ROW(),MATCH(DB$3,$K$2:$P$2,0))</f>
        <v>#N/A</v>
      </c>
      <c r="DC1125" s="147" t="e" cm="1">
        <f t="array" ref="DC1125">INDEX($K:$P,ROW(),MATCH(DC$3,$K$2:$P$2,0))</f>
        <v>#N/A</v>
      </c>
      <c r="DD1125" s="147" t="e" cm="1">
        <f t="array" ref="DD1125">INDEX($K:$P,ROW(),MATCH(DD$3,$K$2:$P$2,0))</f>
        <v>#N/A</v>
      </c>
      <c r="DE1125" s="147" t="e" cm="1">
        <f t="array" ref="DE1125">INDEX($K:$P,ROW(),MATCH(DE$3,$K$2:$P$2,0))</f>
        <v>#N/A</v>
      </c>
      <c r="DF1125" s="147" t="e" cm="1">
        <f t="array" ref="DF1125">INDEX($K:$P,ROW(),MATCH(DF$3,$K$2:$P$2,0))</f>
        <v>#N/A</v>
      </c>
      <c r="DG1125" s="147" t="e" cm="1">
        <f t="array" ref="DG1125">INDEX($K:$P,ROW(),MATCH(DG$3,$K$2:$P$2,0))</f>
        <v>#N/A</v>
      </c>
      <c r="DH1125" s="147" t="e" cm="1">
        <f t="array" ref="DH1125">INDEX($K:$P,ROW(),MATCH(DH$3,$K$2:$P$2,0))</f>
        <v>#N/A</v>
      </c>
      <c r="DI1125" s="147" t="e" cm="1">
        <f t="array" ref="DI1125">INDEX($K:$P,ROW(),MATCH(DI$3,$K$2:$P$2,0))</f>
        <v>#N/A</v>
      </c>
      <c r="DJ1125" s="147" t="e" cm="1">
        <f t="array" ref="DJ1125">INDEX($K:$P,ROW(),MATCH(DJ$3,$K$2:$P$2,0))</f>
        <v>#N/A</v>
      </c>
      <c r="DK1125" s="147" t="e" cm="1">
        <f t="array" ref="DK1125">INDEX($K:$P,ROW(),MATCH(DK$3,$K$2:$P$2,0))</f>
        <v>#N/A</v>
      </c>
      <c r="DL1125" s="147" t="e" cm="1">
        <f t="array" ref="DL1125">INDEX($K:$P,ROW(),MATCH(DL$3,$K$2:$P$2,0))</f>
        <v>#N/A</v>
      </c>
    </row>
    <row r="1126" spans="1:116" x14ac:dyDescent="0.4">
      <c r="B1126" t="str">
        <f t="shared" ref="B1126:B1129" si="1845">E1126</f>
        <v>1126 DCSALESQUOTA-S</v>
      </c>
      <c r="D1126" t="s">
        <v>837</v>
      </c>
      <c r="E1126" s="8" t="str">
        <f t="shared" si="1843"/>
        <v>1126 DCSALESQUOTA-S</v>
      </c>
      <c r="G1126" s="145" t="s">
        <v>839</v>
      </c>
      <c r="H1126" s="12"/>
      <c r="I1126" s="60"/>
      <c r="J1126" s="60"/>
      <c r="K1126" s="166">
        <v>0.8</v>
      </c>
      <c r="L1126" s="166">
        <v>0.8</v>
      </c>
      <c r="M1126" s="166">
        <v>0.8</v>
      </c>
      <c r="N1126" s="166">
        <v>0.8</v>
      </c>
      <c r="O1126" s="166">
        <v>0.8</v>
      </c>
      <c r="P1126" s="166">
        <v>0.8</v>
      </c>
      <c r="R1126" s="19"/>
      <c r="S1126" s="150" cm="1">
        <f t="array" ref="S1126">INDEX($K:$P,ROW(),MATCH(S$3,$K$2:$P$2,0))</f>
        <v>0.8</v>
      </c>
      <c r="T1126" s="150" cm="1">
        <f t="array" ref="T1126">INDEX($K:$P,ROW(),MATCH(T$3,$K$2:$P$2,0))</f>
        <v>0.8</v>
      </c>
      <c r="U1126" s="150" cm="1">
        <f t="array" ref="U1126">INDEX($K:$P,ROW(),MATCH(U$3,$K$2:$P$2,0))</f>
        <v>0.8</v>
      </c>
      <c r="V1126" s="150" cm="1">
        <f t="array" ref="V1126">INDEX($K:$P,ROW(),MATCH(V$3,$K$2:$P$2,0))</f>
        <v>0.8</v>
      </c>
      <c r="W1126" s="150" cm="1">
        <f t="array" ref="W1126">INDEX($K:$P,ROW(),MATCH(W$3,$K$2:$P$2,0))</f>
        <v>0.8</v>
      </c>
      <c r="X1126" s="150" cm="1">
        <f t="array" ref="X1126">INDEX($K:$P,ROW(),MATCH(X$3,$K$2:$P$2,0))</f>
        <v>0.8</v>
      </c>
      <c r="Y1126" s="150" cm="1">
        <f t="array" ref="Y1126">INDEX($K:$P,ROW(),MATCH(Y$3,$K$2:$P$2,0))</f>
        <v>0.8</v>
      </c>
      <c r="Z1126" s="150" cm="1">
        <f t="array" ref="Z1126">INDEX($K:$P,ROW(),MATCH(Z$3,$K$2:$P$2,0))</f>
        <v>0.8</v>
      </c>
      <c r="AA1126" s="150" cm="1">
        <f t="array" ref="AA1126">INDEX($K:$P,ROW(),MATCH(AA$3,$K$2:$P$2,0))</f>
        <v>0.8</v>
      </c>
      <c r="AB1126" s="150" cm="1">
        <f t="array" ref="AB1126">INDEX($K:$P,ROW(),MATCH(AB$3,$K$2:$P$2,0))</f>
        <v>0.8</v>
      </c>
      <c r="AC1126" s="150" cm="1">
        <f t="array" ref="AC1126">INDEX($K:$P,ROW(),MATCH(AC$3,$K$2:$P$2,0))</f>
        <v>0.8</v>
      </c>
      <c r="AD1126" s="150" cm="1">
        <f t="array" ref="AD1126">INDEX($K:$P,ROW(),MATCH(AD$3,$K$2:$P$2,0))</f>
        <v>0.8</v>
      </c>
      <c r="AE1126" s="150" cm="1">
        <f t="array" ref="AE1126">INDEX($K:$P,ROW(),MATCH(AE$3,$K$2:$P$2,0))</f>
        <v>0.8</v>
      </c>
      <c r="AF1126" s="150" cm="1">
        <f t="array" ref="AF1126">INDEX($K:$P,ROW(),MATCH(AF$3,$K$2:$P$2,0))</f>
        <v>0.8</v>
      </c>
      <c r="AG1126" s="150" cm="1">
        <f t="array" ref="AG1126">INDEX($K:$P,ROW(),MATCH(AG$3,$K$2:$P$2,0))</f>
        <v>0.8</v>
      </c>
      <c r="AH1126" s="150" cm="1">
        <f t="array" ref="AH1126">INDEX($K:$P,ROW(),MATCH(AH$3,$K$2:$P$2,0))</f>
        <v>0.8</v>
      </c>
      <c r="AI1126" s="150" cm="1">
        <f t="array" ref="AI1126">INDEX($K:$P,ROW(),MATCH(AI$3,$K$2:$P$2,0))</f>
        <v>0.8</v>
      </c>
      <c r="AJ1126" s="150" cm="1">
        <f t="array" ref="AJ1126">INDEX($K:$P,ROW(),MATCH(AJ$3,$K$2:$P$2,0))</f>
        <v>0.8</v>
      </c>
      <c r="AK1126" s="150" cm="1">
        <f t="array" ref="AK1126">INDEX($K:$P,ROW(),MATCH(AK$3,$K$2:$P$2,0))</f>
        <v>0.8</v>
      </c>
      <c r="AL1126" s="150" cm="1">
        <f t="array" ref="AL1126">INDEX($K:$P,ROW(),MATCH(AL$3,$K$2:$P$2,0))</f>
        <v>0.8</v>
      </c>
      <c r="AM1126" s="150" cm="1">
        <f t="array" ref="AM1126">INDEX($K:$P,ROW(),MATCH(AM$3,$K$2:$P$2,0))</f>
        <v>0.8</v>
      </c>
      <c r="AN1126" s="150" cm="1">
        <f t="array" ref="AN1126">INDEX($K:$P,ROW(),MATCH(AN$3,$K$2:$P$2,0))</f>
        <v>0.8</v>
      </c>
      <c r="AO1126" s="150" cm="1">
        <f t="array" ref="AO1126">INDEX($K:$P,ROW(),MATCH(AO$3,$K$2:$P$2,0))</f>
        <v>0.8</v>
      </c>
      <c r="AP1126" s="150" cm="1">
        <f t="array" ref="AP1126">INDEX($K:$P,ROW(),MATCH(AP$3,$K$2:$P$2,0))</f>
        <v>0.8</v>
      </c>
      <c r="AQ1126" s="150" cm="1">
        <f t="array" ref="AQ1126">INDEX($K:$P,ROW(),MATCH(AQ$3,$K$2:$P$2,0))</f>
        <v>0.8</v>
      </c>
      <c r="AR1126" s="150" cm="1">
        <f t="array" ref="AR1126">INDEX($K:$P,ROW(),MATCH(AR$3,$K$2:$P$2,0))</f>
        <v>0.8</v>
      </c>
      <c r="AS1126" s="150" cm="1">
        <f t="array" ref="AS1126">INDEX($K:$P,ROW(),MATCH(AS$3,$K$2:$P$2,0))</f>
        <v>0.8</v>
      </c>
      <c r="AT1126" s="150" cm="1">
        <f t="array" ref="AT1126">INDEX($K:$P,ROW(),MATCH(AT$3,$K$2:$P$2,0))</f>
        <v>0.8</v>
      </c>
      <c r="AU1126" s="150" cm="1">
        <f t="array" ref="AU1126">INDEX($K:$P,ROW(),MATCH(AU$3,$K$2:$P$2,0))</f>
        <v>0.8</v>
      </c>
      <c r="AV1126" s="150" cm="1">
        <f t="array" ref="AV1126">INDEX($K:$P,ROW(),MATCH(AV$3,$K$2:$P$2,0))</f>
        <v>0.8</v>
      </c>
      <c r="AW1126" s="150" cm="1">
        <f t="array" ref="AW1126">INDEX($K:$P,ROW(),MATCH(AW$3,$K$2:$P$2,0))</f>
        <v>0.8</v>
      </c>
      <c r="AX1126" s="150" cm="1">
        <f t="array" ref="AX1126">INDEX($K:$P,ROW(),MATCH(AX$3,$K$2:$P$2,0))</f>
        <v>0.8</v>
      </c>
      <c r="AY1126" s="150" cm="1">
        <f t="array" ref="AY1126">INDEX($K:$P,ROW(),MATCH(AY$3,$K$2:$P$2,0))</f>
        <v>0.8</v>
      </c>
      <c r="AZ1126" s="150" cm="1">
        <f t="array" ref="AZ1126">INDEX($K:$P,ROW(),MATCH(AZ$3,$K$2:$P$2,0))</f>
        <v>0.8</v>
      </c>
      <c r="BA1126" s="150" cm="1">
        <f t="array" ref="BA1126">INDEX($K:$P,ROW(),MATCH(BA$3,$K$2:$P$2,0))</f>
        <v>0.8</v>
      </c>
      <c r="BB1126" s="150" cm="1">
        <f t="array" ref="BB1126">INDEX($K:$P,ROW(),MATCH(BB$3,$K$2:$P$2,0))</f>
        <v>0.8</v>
      </c>
      <c r="BC1126" s="150" cm="1">
        <f t="array" ref="BC1126">INDEX($K:$P,ROW(),MATCH(BC$3,$K$2:$P$2,0))</f>
        <v>0.8</v>
      </c>
      <c r="BD1126" s="150" cm="1">
        <f t="array" ref="BD1126">INDEX($K:$P,ROW(),MATCH(BD$3,$K$2:$P$2,0))</f>
        <v>0.8</v>
      </c>
      <c r="BE1126" s="150" cm="1">
        <f t="array" ref="BE1126">INDEX($K:$P,ROW(),MATCH(BE$3,$K$2:$P$2,0))</f>
        <v>0.8</v>
      </c>
      <c r="BF1126" s="150" cm="1">
        <f t="array" ref="BF1126">INDEX($K:$P,ROW(),MATCH(BF$3,$K$2:$P$2,0))</f>
        <v>0.8</v>
      </c>
      <c r="BG1126" s="150" cm="1">
        <f t="array" ref="BG1126">INDEX($K:$P,ROW(),MATCH(BG$3,$K$2:$P$2,0))</f>
        <v>0.8</v>
      </c>
      <c r="BH1126" s="150" cm="1">
        <f t="array" ref="BH1126">INDEX($K:$P,ROW(),MATCH(BH$3,$K$2:$P$2,0))</f>
        <v>0.8</v>
      </c>
      <c r="BI1126" s="150" cm="1">
        <f t="array" ref="BI1126">INDEX($K:$P,ROW(),MATCH(BI$3,$K$2:$P$2,0))</f>
        <v>0.8</v>
      </c>
      <c r="BJ1126" s="150" cm="1">
        <f t="array" ref="BJ1126">INDEX($K:$P,ROW(),MATCH(BJ$3,$K$2:$P$2,0))</f>
        <v>0.8</v>
      </c>
      <c r="BK1126" s="150" cm="1">
        <f t="array" ref="BK1126">INDEX($K:$P,ROW(),MATCH(BK$3,$K$2:$P$2,0))</f>
        <v>0.8</v>
      </c>
      <c r="BL1126" s="150" cm="1">
        <f t="array" ref="BL1126">INDEX($K:$P,ROW(),MATCH(BL$3,$K$2:$P$2,0))</f>
        <v>0.8</v>
      </c>
      <c r="BM1126" s="150" cm="1">
        <f t="array" ref="BM1126">INDEX($K:$P,ROW(),MATCH(BM$3,$K$2:$P$2,0))</f>
        <v>0.8</v>
      </c>
      <c r="BN1126" s="150" cm="1">
        <f t="array" ref="BN1126">INDEX($K:$P,ROW(),MATCH(BN$3,$K$2:$P$2,0))</f>
        <v>0.8</v>
      </c>
      <c r="BO1126" s="150" cm="1">
        <f t="array" ref="BO1126">INDEX($K:$P,ROW(),MATCH(BO$3,$K$2:$P$2,0))</f>
        <v>0.8</v>
      </c>
      <c r="BP1126" s="150" cm="1">
        <f t="array" ref="BP1126">INDEX($K:$P,ROW(),MATCH(BP$3,$K$2:$P$2,0))</f>
        <v>0.8</v>
      </c>
      <c r="BQ1126" s="150" cm="1">
        <f t="array" ref="BQ1126">INDEX($K:$P,ROW(),MATCH(BQ$3,$K$2:$P$2,0))</f>
        <v>0.8</v>
      </c>
      <c r="BR1126" s="150" cm="1">
        <f t="array" ref="BR1126">INDEX($K:$P,ROW(),MATCH(BR$3,$K$2:$P$2,0))</f>
        <v>0.8</v>
      </c>
      <c r="BS1126" s="150" cm="1">
        <f t="array" ref="BS1126">INDEX($K:$P,ROW(),MATCH(BS$3,$K$2:$P$2,0))</f>
        <v>0.8</v>
      </c>
      <c r="BT1126" s="150" cm="1">
        <f t="array" ref="BT1126">INDEX($K:$P,ROW(),MATCH(BT$3,$K$2:$P$2,0))</f>
        <v>0.8</v>
      </c>
      <c r="BU1126" s="150" cm="1">
        <f t="array" ref="BU1126">INDEX($K:$P,ROW(),MATCH(BU$3,$K$2:$P$2,0))</f>
        <v>0.8</v>
      </c>
      <c r="BV1126" s="150" cm="1">
        <f t="array" ref="BV1126">INDEX($K:$P,ROW(),MATCH(BV$3,$K$2:$P$2,0))</f>
        <v>0.8</v>
      </c>
      <c r="BW1126" s="150" cm="1">
        <f t="array" ref="BW1126">INDEX($K:$P,ROW(),MATCH(BW$3,$K$2:$P$2,0))</f>
        <v>0.8</v>
      </c>
      <c r="BX1126" s="150" cm="1">
        <f t="array" ref="BX1126">INDEX($K:$P,ROW(),MATCH(BX$3,$K$2:$P$2,0))</f>
        <v>0.8</v>
      </c>
      <c r="BY1126" s="150" cm="1">
        <f t="array" ref="BY1126">INDEX($K:$P,ROW(),MATCH(BY$3,$K$2:$P$2,0))</f>
        <v>0.8</v>
      </c>
      <c r="BZ1126" s="150" cm="1">
        <f t="array" ref="BZ1126">INDEX($K:$P,ROW(),MATCH(BZ$3,$K$2:$P$2,0))</f>
        <v>0.8</v>
      </c>
      <c r="CA1126" s="150" cm="1">
        <f t="array" ref="CA1126">INDEX($K:$P,ROW(),MATCH(CA$3,$K$2:$P$2,0))</f>
        <v>0.8</v>
      </c>
      <c r="CB1126" s="150" cm="1">
        <f t="array" ref="CB1126">INDEX($K:$P,ROW(),MATCH(CB$3,$K$2:$P$2,0))</f>
        <v>0.8</v>
      </c>
      <c r="CC1126" s="150" cm="1">
        <f t="array" ref="CC1126">INDEX($K:$P,ROW(),MATCH(CC$3,$K$2:$P$2,0))</f>
        <v>0.8</v>
      </c>
      <c r="CD1126" s="150" cm="1">
        <f t="array" ref="CD1126">INDEX($K:$P,ROW(),MATCH(CD$3,$K$2:$P$2,0))</f>
        <v>0.8</v>
      </c>
      <c r="CE1126" s="150" cm="1">
        <f t="array" ref="CE1126">INDEX($K:$P,ROW(),MATCH(CE$3,$K$2:$P$2,0))</f>
        <v>0.8</v>
      </c>
      <c r="CF1126" s="150" cm="1">
        <f t="array" ref="CF1126">INDEX($K:$P,ROW(),MATCH(CF$3,$K$2:$P$2,0))</f>
        <v>0.8</v>
      </c>
      <c r="CG1126" s="150" cm="1">
        <f t="array" ref="CG1126">INDEX($K:$P,ROW(),MATCH(CG$3,$K$2:$P$2,0))</f>
        <v>0.8</v>
      </c>
      <c r="CH1126" s="150" cm="1">
        <f t="array" ref="CH1126">INDEX($K:$P,ROW(),MATCH(CH$3,$K$2:$P$2,0))</f>
        <v>0.8</v>
      </c>
      <c r="CI1126" s="150" cm="1">
        <f t="array" ref="CI1126">INDEX($K:$P,ROW(),MATCH(CI$3,$K$2:$P$2,0))</f>
        <v>0.8</v>
      </c>
      <c r="CJ1126" s="150" cm="1">
        <f t="array" ref="CJ1126">INDEX($K:$P,ROW(),MATCH(CJ$3,$K$2:$P$2,0))</f>
        <v>0.8</v>
      </c>
      <c r="CK1126" s="150" cm="1">
        <f t="array" ref="CK1126">INDEX($K:$P,ROW(),MATCH(CK$3,$K$2:$P$2,0))</f>
        <v>0.8</v>
      </c>
      <c r="CL1126" s="150" cm="1">
        <f t="array" ref="CL1126">INDEX($K:$P,ROW(),MATCH(CL$3,$K$2:$P$2,0))</f>
        <v>0.8</v>
      </c>
      <c r="CM1126" s="361"/>
      <c r="CN1126" s="255"/>
      <c r="CO1126" s="150" t="e" cm="1">
        <f t="array" ref="CO1126">INDEX($K:$P,ROW(),MATCH(CO$3,$K$2:$P$2,0))</f>
        <v>#N/A</v>
      </c>
      <c r="CP1126" s="150" t="e" cm="1">
        <f t="array" ref="CP1126">INDEX($K:$P,ROW(),MATCH(CP$3,$K$2:$P$2,0))</f>
        <v>#N/A</v>
      </c>
      <c r="CQ1126" s="150" t="e" cm="1">
        <f t="array" ref="CQ1126">INDEX($K:$P,ROW(),MATCH(CQ$3,$K$2:$P$2,0))</f>
        <v>#N/A</v>
      </c>
      <c r="CR1126" s="150" t="e" cm="1">
        <f t="array" ref="CR1126">INDEX($K:$P,ROW(),MATCH(CR$3,$K$2:$P$2,0))</f>
        <v>#N/A</v>
      </c>
      <c r="CS1126" s="150" t="e" cm="1">
        <f t="array" ref="CS1126">INDEX($K:$P,ROW(),MATCH(CS$3,$K$2:$P$2,0))</f>
        <v>#N/A</v>
      </c>
      <c r="CT1126" s="150" t="e" cm="1">
        <f t="array" ref="CT1126">INDEX($K:$P,ROW(),MATCH(CT$3,$K$2:$P$2,0))</f>
        <v>#N/A</v>
      </c>
      <c r="CU1126" s="150" t="e" cm="1">
        <f t="array" ref="CU1126">INDEX($K:$P,ROW(),MATCH(CU$3,$K$2:$P$2,0))</f>
        <v>#N/A</v>
      </c>
      <c r="CV1126" s="150" t="e" cm="1">
        <f t="array" ref="CV1126">INDEX($K:$P,ROW(),MATCH(CV$3,$K$2:$P$2,0))</f>
        <v>#N/A</v>
      </c>
      <c r="CW1126" s="150" t="e" cm="1">
        <f t="array" ref="CW1126">INDEX($K:$P,ROW(),MATCH(CW$3,$K$2:$P$2,0))</f>
        <v>#N/A</v>
      </c>
      <c r="CX1126" s="150" t="e" cm="1">
        <f t="array" ref="CX1126">INDEX($K:$P,ROW(),MATCH(CX$3,$K$2:$P$2,0))</f>
        <v>#N/A</v>
      </c>
      <c r="CY1126" s="150" t="e" cm="1">
        <f t="array" ref="CY1126">INDEX($K:$P,ROW(),MATCH(CY$3,$K$2:$P$2,0))</f>
        <v>#N/A</v>
      </c>
      <c r="CZ1126" s="150" t="e" cm="1">
        <f t="array" ref="CZ1126">INDEX($K:$P,ROW(),MATCH(CZ$3,$K$2:$P$2,0))</f>
        <v>#N/A</v>
      </c>
      <c r="DA1126" s="150" t="e" cm="1">
        <f t="array" ref="DA1126">INDEX($K:$P,ROW(),MATCH(DA$3,$K$2:$P$2,0))</f>
        <v>#N/A</v>
      </c>
      <c r="DB1126" s="150" t="e" cm="1">
        <f t="array" ref="DB1126">INDEX($K:$P,ROW(),MATCH(DB$3,$K$2:$P$2,0))</f>
        <v>#N/A</v>
      </c>
      <c r="DC1126" s="150" t="e" cm="1">
        <f t="array" ref="DC1126">INDEX($K:$P,ROW(),MATCH(DC$3,$K$2:$P$2,0))</f>
        <v>#N/A</v>
      </c>
      <c r="DD1126" s="150" t="e" cm="1">
        <f t="array" ref="DD1126">INDEX($K:$P,ROW(),MATCH(DD$3,$K$2:$P$2,0))</f>
        <v>#N/A</v>
      </c>
      <c r="DE1126" s="150" t="e" cm="1">
        <f t="array" ref="DE1126">INDEX($K:$P,ROW(),MATCH(DE$3,$K$2:$P$2,0))</f>
        <v>#N/A</v>
      </c>
      <c r="DF1126" s="150" t="e" cm="1">
        <f t="array" ref="DF1126">INDEX($K:$P,ROW(),MATCH(DF$3,$K$2:$P$2,0))</f>
        <v>#N/A</v>
      </c>
      <c r="DG1126" s="150" t="e" cm="1">
        <f t="array" ref="DG1126">INDEX($K:$P,ROW(),MATCH(DG$3,$K$2:$P$2,0))</f>
        <v>#N/A</v>
      </c>
      <c r="DH1126" s="150" t="e" cm="1">
        <f t="array" ref="DH1126">INDEX($K:$P,ROW(),MATCH(DH$3,$K$2:$P$2,0))</f>
        <v>#N/A</v>
      </c>
      <c r="DI1126" s="150" t="e" cm="1">
        <f t="array" ref="DI1126">INDEX($K:$P,ROW(),MATCH(DI$3,$K$2:$P$2,0))</f>
        <v>#N/A</v>
      </c>
      <c r="DJ1126" s="150" t="e" cm="1">
        <f t="array" ref="DJ1126">INDEX($K:$P,ROW(),MATCH(DJ$3,$K$2:$P$2,0))</f>
        <v>#N/A</v>
      </c>
      <c r="DK1126" s="150" t="e" cm="1">
        <f t="array" ref="DK1126">INDEX($K:$P,ROW(),MATCH(DK$3,$K$2:$P$2,0))</f>
        <v>#N/A</v>
      </c>
      <c r="DL1126" s="150" t="e" cm="1">
        <f t="array" ref="DL1126">INDEX($K:$P,ROW(),MATCH(DL$3,$K$2:$P$2,0))</f>
        <v>#N/A</v>
      </c>
    </row>
    <row r="1127" spans="1:116" x14ac:dyDescent="0.4">
      <c r="B1127" t="str">
        <f t="shared" si="1845"/>
        <v>1127 DCSALESQUOTA-S</v>
      </c>
      <c r="D1127" t="s">
        <v>837</v>
      </c>
      <c r="E1127" s="8" t="str">
        <f t="shared" si="1843"/>
        <v>1127 DCSALESQUOTA-S</v>
      </c>
      <c r="G1127" s="145" t="s">
        <v>840</v>
      </c>
      <c r="H1127" s="12"/>
      <c r="I1127" s="60"/>
      <c r="J1127" s="60"/>
      <c r="K1127" s="181">
        <f>+K1125*K1126</f>
        <v>640000</v>
      </c>
      <c r="L1127" s="181">
        <f t="shared" ref="L1127:P1127" si="1846">+L1125*L1126</f>
        <v>640000</v>
      </c>
      <c r="M1127" s="181">
        <f t="shared" si="1846"/>
        <v>640000</v>
      </c>
      <c r="N1127" s="181">
        <f t="shared" si="1846"/>
        <v>640000</v>
      </c>
      <c r="O1127" s="181">
        <f t="shared" si="1846"/>
        <v>640000</v>
      </c>
      <c r="P1127" s="181">
        <f t="shared" si="1846"/>
        <v>640000</v>
      </c>
      <c r="R1127" s="19"/>
      <c r="S1127" s="147">
        <f>+S1125*S1126</f>
        <v>640000</v>
      </c>
      <c r="T1127" s="147">
        <f t="shared" ref="T1127:CE1127" si="1847">+T1125*T1126</f>
        <v>640000</v>
      </c>
      <c r="U1127" s="147">
        <f t="shared" si="1847"/>
        <v>640000</v>
      </c>
      <c r="V1127" s="147">
        <f t="shared" si="1847"/>
        <v>640000</v>
      </c>
      <c r="W1127" s="147">
        <f t="shared" si="1847"/>
        <v>640000</v>
      </c>
      <c r="X1127" s="147">
        <f t="shared" si="1847"/>
        <v>640000</v>
      </c>
      <c r="Y1127" s="147">
        <f t="shared" si="1847"/>
        <v>640000</v>
      </c>
      <c r="Z1127" s="147">
        <f t="shared" si="1847"/>
        <v>640000</v>
      </c>
      <c r="AA1127" s="147">
        <f t="shared" si="1847"/>
        <v>640000</v>
      </c>
      <c r="AB1127" s="147">
        <f t="shared" si="1847"/>
        <v>640000</v>
      </c>
      <c r="AC1127" s="147">
        <f t="shared" si="1847"/>
        <v>640000</v>
      </c>
      <c r="AD1127" s="147">
        <f t="shared" si="1847"/>
        <v>640000</v>
      </c>
      <c r="AE1127" s="147">
        <f t="shared" si="1847"/>
        <v>640000</v>
      </c>
      <c r="AF1127" s="147">
        <f t="shared" si="1847"/>
        <v>640000</v>
      </c>
      <c r="AG1127" s="147">
        <f t="shared" si="1847"/>
        <v>640000</v>
      </c>
      <c r="AH1127" s="147">
        <f t="shared" si="1847"/>
        <v>640000</v>
      </c>
      <c r="AI1127" s="147">
        <f t="shared" si="1847"/>
        <v>640000</v>
      </c>
      <c r="AJ1127" s="147">
        <f t="shared" si="1847"/>
        <v>640000</v>
      </c>
      <c r="AK1127" s="147">
        <f t="shared" si="1847"/>
        <v>640000</v>
      </c>
      <c r="AL1127" s="147">
        <f t="shared" si="1847"/>
        <v>640000</v>
      </c>
      <c r="AM1127" s="147">
        <f t="shared" si="1847"/>
        <v>640000</v>
      </c>
      <c r="AN1127" s="147">
        <f t="shared" si="1847"/>
        <v>640000</v>
      </c>
      <c r="AO1127" s="147">
        <f t="shared" si="1847"/>
        <v>640000</v>
      </c>
      <c r="AP1127" s="147">
        <f t="shared" si="1847"/>
        <v>640000</v>
      </c>
      <c r="AQ1127" s="147">
        <f t="shared" si="1847"/>
        <v>640000</v>
      </c>
      <c r="AR1127" s="147">
        <f t="shared" si="1847"/>
        <v>640000</v>
      </c>
      <c r="AS1127" s="147">
        <f t="shared" si="1847"/>
        <v>640000</v>
      </c>
      <c r="AT1127" s="147">
        <f t="shared" si="1847"/>
        <v>640000</v>
      </c>
      <c r="AU1127" s="147">
        <f t="shared" si="1847"/>
        <v>640000</v>
      </c>
      <c r="AV1127" s="147">
        <f t="shared" si="1847"/>
        <v>640000</v>
      </c>
      <c r="AW1127" s="147">
        <f t="shared" si="1847"/>
        <v>640000</v>
      </c>
      <c r="AX1127" s="147">
        <f t="shared" si="1847"/>
        <v>640000</v>
      </c>
      <c r="AY1127" s="147">
        <f t="shared" si="1847"/>
        <v>640000</v>
      </c>
      <c r="AZ1127" s="147">
        <f t="shared" si="1847"/>
        <v>640000</v>
      </c>
      <c r="BA1127" s="147">
        <f t="shared" si="1847"/>
        <v>640000</v>
      </c>
      <c r="BB1127" s="147">
        <f t="shared" si="1847"/>
        <v>640000</v>
      </c>
      <c r="BC1127" s="147">
        <f t="shared" si="1847"/>
        <v>640000</v>
      </c>
      <c r="BD1127" s="147">
        <f t="shared" si="1847"/>
        <v>640000</v>
      </c>
      <c r="BE1127" s="147">
        <f t="shared" si="1847"/>
        <v>640000</v>
      </c>
      <c r="BF1127" s="147">
        <f t="shared" si="1847"/>
        <v>640000</v>
      </c>
      <c r="BG1127" s="147">
        <f t="shared" si="1847"/>
        <v>640000</v>
      </c>
      <c r="BH1127" s="147">
        <f t="shared" si="1847"/>
        <v>640000</v>
      </c>
      <c r="BI1127" s="147">
        <f t="shared" si="1847"/>
        <v>640000</v>
      </c>
      <c r="BJ1127" s="147">
        <f t="shared" si="1847"/>
        <v>640000</v>
      </c>
      <c r="BK1127" s="147">
        <f t="shared" si="1847"/>
        <v>640000</v>
      </c>
      <c r="BL1127" s="147">
        <f t="shared" si="1847"/>
        <v>640000</v>
      </c>
      <c r="BM1127" s="147">
        <f t="shared" si="1847"/>
        <v>640000</v>
      </c>
      <c r="BN1127" s="147">
        <f t="shared" si="1847"/>
        <v>640000</v>
      </c>
      <c r="BO1127" s="147">
        <f t="shared" si="1847"/>
        <v>640000</v>
      </c>
      <c r="BP1127" s="147">
        <f t="shared" si="1847"/>
        <v>640000</v>
      </c>
      <c r="BQ1127" s="147">
        <f t="shared" si="1847"/>
        <v>640000</v>
      </c>
      <c r="BR1127" s="147">
        <f t="shared" si="1847"/>
        <v>640000</v>
      </c>
      <c r="BS1127" s="147">
        <f t="shared" si="1847"/>
        <v>640000</v>
      </c>
      <c r="BT1127" s="147">
        <f t="shared" si="1847"/>
        <v>640000</v>
      </c>
      <c r="BU1127" s="147">
        <f t="shared" si="1847"/>
        <v>640000</v>
      </c>
      <c r="BV1127" s="147">
        <f t="shared" si="1847"/>
        <v>640000</v>
      </c>
      <c r="BW1127" s="147">
        <f t="shared" si="1847"/>
        <v>640000</v>
      </c>
      <c r="BX1127" s="147">
        <f t="shared" si="1847"/>
        <v>640000</v>
      </c>
      <c r="BY1127" s="147">
        <f t="shared" si="1847"/>
        <v>640000</v>
      </c>
      <c r="BZ1127" s="147">
        <f t="shared" si="1847"/>
        <v>640000</v>
      </c>
      <c r="CA1127" s="147">
        <f t="shared" si="1847"/>
        <v>640000</v>
      </c>
      <c r="CB1127" s="147">
        <f t="shared" si="1847"/>
        <v>640000</v>
      </c>
      <c r="CC1127" s="147">
        <f t="shared" si="1847"/>
        <v>640000</v>
      </c>
      <c r="CD1127" s="147">
        <f t="shared" si="1847"/>
        <v>640000</v>
      </c>
      <c r="CE1127" s="147">
        <f t="shared" si="1847"/>
        <v>640000</v>
      </c>
      <c r="CF1127" s="147">
        <f t="shared" ref="CF1127:DL1127" si="1848">+CF1125*CF1126</f>
        <v>640000</v>
      </c>
      <c r="CG1127" s="147">
        <f t="shared" si="1848"/>
        <v>640000</v>
      </c>
      <c r="CH1127" s="147">
        <f t="shared" si="1848"/>
        <v>640000</v>
      </c>
      <c r="CI1127" s="147">
        <f t="shared" si="1848"/>
        <v>640000</v>
      </c>
      <c r="CJ1127" s="147">
        <f t="shared" si="1848"/>
        <v>640000</v>
      </c>
      <c r="CK1127" s="147">
        <f t="shared" si="1848"/>
        <v>640000</v>
      </c>
      <c r="CL1127" s="147">
        <f t="shared" si="1848"/>
        <v>640000</v>
      </c>
      <c r="CM1127" s="147">
        <f t="shared" si="1848"/>
        <v>0</v>
      </c>
      <c r="CN1127" s="147">
        <f t="shared" si="1848"/>
        <v>0</v>
      </c>
      <c r="CO1127" s="147" t="e">
        <f t="shared" si="1848"/>
        <v>#N/A</v>
      </c>
      <c r="CP1127" s="147" t="e">
        <f t="shared" si="1848"/>
        <v>#N/A</v>
      </c>
      <c r="CQ1127" s="147" t="e">
        <f t="shared" si="1848"/>
        <v>#N/A</v>
      </c>
      <c r="CR1127" s="147" t="e">
        <f t="shared" si="1848"/>
        <v>#N/A</v>
      </c>
      <c r="CS1127" s="147" t="e">
        <f t="shared" si="1848"/>
        <v>#N/A</v>
      </c>
      <c r="CT1127" s="147" t="e">
        <f t="shared" si="1848"/>
        <v>#N/A</v>
      </c>
      <c r="CU1127" s="147" t="e">
        <f t="shared" si="1848"/>
        <v>#N/A</v>
      </c>
      <c r="CV1127" s="147" t="e">
        <f t="shared" si="1848"/>
        <v>#N/A</v>
      </c>
      <c r="CW1127" s="147" t="e">
        <f t="shared" si="1848"/>
        <v>#N/A</v>
      </c>
      <c r="CX1127" s="147" t="e">
        <f t="shared" si="1848"/>
        <v>#N/A</v>
      </c>
      <c r="CY1127" s="147" t="e">
        <f t="shared" si="1848"/>
        <v>#N/A</v>
      </c>
      <c r="CZ1127" s="147" t="e">
        <f t="shared" si="1848"/>
        <v>#N/A</v>
      </c>
      <c r="DA1127" s="147" t="e">
        <f t="shared" si="1848"/>
        <v>#N/A</v>
      </c>
      <c r="DB1127" s="147" t="e">
        <f t="shared" si="1848"/>
        <v>#N/A</v>
      </c>
      <c r="DC1127" s="147" t="e">
        <f t="shared" si="1848"/>
        <v>#N/A</v>
      </c>
      <c r="DD1127" s="147" t="e">
        <f t="shared" si="1848"/>
        <v>#N/A</v>
      </c>
      <c r="DE1127" s="147" t="e">
        <f t="shared" si="1848"/>
        <v>#N/A</v>
      </c>
      <c r="DF1127" s="147" t="e">
        <f t="shared" si="1848"/>
        <v>#N/A</v>
      </c>
      <c r="DG1127" s="147" t="e">
        <f t="shared" si="1848"/>
        <v>#N/A</v>
      </c>
      <c r="DH1127" s="147" t="e">
        <f t="shared" si="1848"/>
        <v>#N/A</v>
      </c>
      <c r="DI1127" s="147" t="e">
        <f t="shared" si="1848"/>
        <v>#N/A</v>
      </c>
      <c r="DJ1127" s="147" t="e">
        <f t="shared" si="1848"/>
        <v>#N/A</v>
      </c>
      <c r="DK1127" s="147" t="e">
        <f t="shared" si="1848"/>
        <v>#N/A</v>
      </c>
      <c r="DL1127" s="147" t="e">
        <f t="shared" si="1848"/>
        <v>#N/A</v>
      </c>
    </row>
    <row r="1128" spans="1:116" x14ac:dyDescent="0.4">
      <c r="B1128" t="str">
        <f t="shared" si="1845"/>
        <v>1128 DCSALESQUOTA-S</v>
      </c>
      <c r="D1128" t="s">
        <v>837</v>
      </c>
      <c r="E1128" s="8" t="str">
        <f t="shared" si="1843"/>
        <v>1128 DCSALESQUOTA-S</v>
      </c>
      <c r="G1128" s="145" t="s">
        <v>842</v>
      </c>
      <c r="H1128" s="12"/>
      <c r="I1128" s="60"/>
      <c r="J1128" s="60"/>
      <c r="K1128" s="15">
        <f t="shared" ref="K1128:P1128" ca="1" si="1849">SUMIF($4:$4,K$2,1128:1128)</f>
        <v>1</v>
      </c>
      <c r="L1128" s="15">
        <f t="shared" ca="1" si="1849"/>
        <v>1</v>
      </c>
      <c r="M1128" s="15">
        <f t="shared" ca="1" si="1849"/>
        <v>1</v>
      </c>
      <c r="N1128" s="15">
        <f t="shared" ca="1" si="1849"/>
        <v>1</v>
      </c>
      <c r="O1128" s="15">
        <f t="shared" ca="1" si="1849"/>
        <v>1</v>
      </c>
      <c r="P1128" s="15">
        <f t="shared" ca="1" si="1849"/>
        <v>1</v>
      </c>
      <c r="R1128" s="19"/>
      <c r="S1128" s="76">
        <f ca="1">+ROUNDUP(S1122/S1127,0)</f>
        <v>1</v>
      </c>
      <c r="T1128" s="76">
        <f t="shared" ref="T1128:CE1128" ca="1" si="1850">+ROUNDUP(T1122/T1127,0)</f>
        <v>1</v>
      </c>
      <c r="U1128" s="76">
        <f t="shared" ca="1" si="1850"/>
        <v>1</v>
      </c>
      <c r="V1128" s="76">
        <f t="shared" ca="1" si="1850"/>
        <v>1</v>
      </c>
      <c r="W1128" s="76">
        <f t="shared" ca="1" si="1850"/>
        <v>1</v>
      </c>
      <c r="X1128" s="76">
        <f t="shared" ca="1" si="1850"/>
        <v>1</v>
      </c>
      <c r="Y1128" s="76">
        <f t="shared" ca="1" si="1850"/>
        <v>1</v>
      </c>
      <c r="Z1128" s="76">
        <f t="shared" ca="1" si="1850"/>
        <v>1</v>
      </c>
      <c r="AA1128" s="76">
        <f t="shared" ca="1" si="1850"/>
        <v>1</v>
      </c>
      <c r="AB1128" s="76">
        <f t="shared" ca="1" si="1850"/>
        <v>1</v>
      </c>
      <c r="AC1128" s="76">
        <f t="shared" ca="1" si="1850"/>
        <v>1</v>
      </c>
      <c r="AD1128" s="76">
        <f t="shared" ca="1" si="1850"/>
        <v>1</v>
      </c>
      <c r="AE1128" s="76">
        <f t="shared" ca="1" si="1850"/>
        <v>1</v>
      </c>
      <c r="AF1128" s="76">
        <f t="shared" ca="1" si="1850"/>
        <v>1</v>
      </c>
      <c r="AG1128" s="76">
        <f t="shared" ca="1" si="1850"/>
        <v>1</v>
      </c>
      <c r="AH1128" s="76">
        <f t="shared" ca="1" si="1850"/>
        <v>1</v>
      </c>
      <c r="AI1128" s="76">
        <f t="shared" ca="1" si="1850"/>
        <v>1</v>
      </c>
      <c r="AJ1128" s="76">
        <f t="shared" ca="1" si="1850"/>
        <v>1</v>
      </c>
      <c r="AK1128" s="76">
        <f t="shared" ca="1" si="1850"/>
        <v>1</v>
      </c>
      <c r="AL1128" s="76">
        <f t="shared" ca="1" si="1850"/>
        <v>1</v>
      </c>
      <c r="AM1128" s="76">
        <f t="shared" ca="1" si="1850"/>
        <v>1</v>
      </c>
      <c r="AN1128" s="76">
        <f t="shared" ca="1" si="1850"/>
        <v>1</v>
      </c>
      <c r="AO1128" s="76">
        <f t="shared" ca="1" si="1850"/>
        <v>1</v>
      </c>
      <c r="AP1128" s="76">
        <f t="shared" ca="1" si="1850"/>
        <v>1</v>
      </c>
      <c r="AQ1128" s="76">
        <f t="shared" ca="1" si="1850"/>
        <v>1</v>
      </c>
      <c r="AR1128" s="76">
        <f t="shared" ca="1" si="1850"/>
        <v>1</v>
      </c>
      <c r="AS1128" s="76">
        <f t="shared" ca="1" si="1850"/>
        <v>1</v>
      </c>
      <c r="AT1128" s="76">
        <f t="shared" ca="1" si="1850"/>
        <v>1</v>
      </c>
      <c r="AU1128" s="76">
        <f t="shared" ca="1" si="1850"/>
        <v>1</v>
      </c>
      <c r="AV1128" s="76">
        <f t="shared" ca="1" si="1850"/>
        <v>1</v>
      </c>
      <c r="AW1128" s="76">
        <f t="shared" ca="1" si="1850"/>
        <v>1</v>
      </c>
      <c r="AX1128" s="76">
        <f t="shared" ca="1" si="1850"/>
        <v>1</v>
      </c>
      <c r="AY1128" s="76">
        <f t="shared" ca="1" si="1850"/>
        <v>1</v>
      </c>
      <c r="AZ1128" s="76">
        <f t="shared" ca="1" si="1850"/>
        <v>1</v>
      </c>
      <c r="BA1128" s="76">
        <f t="shared" ca="1" si="1850"/>
        <v>1</v>
      </c>
      <c r="BB1128" s="76">
        <f t="shared" ca="1" si="1850"/>
        <v>1</v>
      </c>
      <c r="BC1128" s="76">
        <f t="shared" ca="1" si="1850"/>
        <v>1</v>
      </c>
      <c r="BD1128" s="76">
        <f t="shared" ca="1" si="1850"/>
        <v>1</v>
      </c>
      <c r="BE1128" s="76">
        <f t="shared" ca="1" si="1850"/>
        <v>1</v>
      </c>
      <c r="BF1128" s="76">
        <f t="shared" ca="1" si="1850"/>
        <v>1</v>
      </c>
      <c r="BG1128" s="76">
        <f t="shared" ca="1" si="1850"/>
        <v>1</v>
      </c>
      <c r="BH1128" s="76">
        <f t="shared" ca="1" si="1850"/>
        <v>1</v>
      </c>
      <c r="BI1128" s="76">
        <f t="shared" ca="1" si="1850"/>
        <v>1</v>
      </c>
      <c r="BJ1128" s="76">
        <f t="shared" ca="1" si="1850"/>
        <v>1</v>
      </c>
      <c r="BK1128" s="76">
        <f t="shared" ca="1" si="1850"/>
        <v>1</v>
      </c>
      <c r="BL1128" s="76">
        <f t="shared" ca="1" si="1850"/>
        <v>1</v>
      </c>
      <c r="BM1128" s="76">
        <f t="shared" ca="1" si="1850"/>
        <v>1</v>
      </c>
      <c r="BN1128" s="76">
        <f t="shared" ca="1" si="1850"/>
        <v>1</v>
      </c>
      <c r="BO1128" s="76">
        <f t="shared" ca="1" si="1850"/>
        <v>1</v>
      </c>
      <c r="BP1128" s="76">
        <f t="shared" ca="1" si="1850"/>
        <v>1</v>
      </c>
      <c r="BQ1128" s="76">
        <f t="shared" ca="1" si="1850"/>
        <v>1</v>
      </c>
      <c r="BR1128" s="76">
        <f t="shared" ca="1" si="1850"/>
        <v>1</v>
      </c>
      <c r="BS1128" s="76">
        <f t="shared" ca="1" si="1850"/>
        <v>1</v>
      </c>
      <c r="BT1128" s="76">
        <f t="shared" ca="1" si="1850"/>
        <v>1</v>
      </c>
      <c r="BU1128" s="76">
        <f t="shared" ca="1" si="1850"/>
        <v>1</v>
      </c>
      <c r="BV1128" s="76">
        <f t="shared" ca="1" si="1850"/>
        <v>1</v>
      </c>
      <c r="BW1128" s="76">
        <f t="shared" ca="1" si="1850"/>
        <v>1</v>
      </c>
      <c r="BX1128" s="76">
        <f t="shared" ca="1" si="1850"/>
        <v>1</v>
      </c>
      <c r="BY1128" s="76">
        <f t="shared" ca="1" si="1850"/>
        <v>1</v>
      </c>
      <c r="BZ1128" s="76">
        <f t="shared" ca="1" si="1850"/>
        <v>1</v>
      </c>
      <c r="CA1128" s="76">
        <f t="shared" ca="1" si="1850"/>
        <v>1</v>
      </c>
      <c r="CB1128" s="76">
        <f t="shared" ca="1" si="1850"/>
        <v>1</v>
      </c>
      <c r="CC1128" s="76">
        <f t="shared" ca="1" si="1850"/>
        <v>1</v>
      </c>
      <c r="CD1128" s="76">
        <f t="shared" ca="1" si="1850"/>
        <v>1</v>
      </c>
      <c r="CE1128" s="76">
        <f t="shared" ca="1" si="1850"/>
        <v>1</v>
      </c>
      <c r="CF1128" s="76">
        <f t="shared" ref="CF1128:DL1128" ca="1" si="1851">+ROUNDUP(CF1122/CF1127,0)</f>
        <v>1</v>
      </c>
      <c r="CG1128" s="76">
        <f t="shared" ca="1" si="1851"/>
        <v>1</v>
      </c>
      <c r="CH1128" s="76">
        <f t="shared" ca="1" si="1851"/>
        <v>1</v>
      </c>
      <c r="CI1128" s="76">
        <f t="shared" ca="1" si="1851"/>
        <v>1</v>
      </c>
      <c r="CJ1128" s="76">
        <f t="shared" ca="1" si="1851"/>
        <v>1</v>
      </c>
      <c r="CK1128" s="76">
        <f t="shared" ca="1" si="1851"/>
        <v>1</v>
      </c>
      <c r="CL1128" s="76">
        <f t="shared" ca="1" si="1851"/>
        <v>1</v>
      </c>
      <c r="CM1128" s="76" t="e">
        <f t="shared" ca="1" si="1851"/>
        <v>#REF!</v>
      </c>
      <c r="CN1128" s="76" t="e">
        <f t="shared" ca="1" si="1851"/>
        <v>#REF!</v>
      </c>
      <c r="CO1128" s="76" t="e">
        <f t="shared" ca="1" si="1851"/>
        <v>#N/A</v>
      </c>
      <c r="CP1128" s="76" t="e">
        <f t="shared" ca="1" si="1851"/>
        <v>#N/A</v>
      </c>
      <c r="CQ1128" s="76" t="e">
        <f t="shared" ca="1" si="1851"/>
        <v>#N/A</v>
      </c>
      <c r="CR1128" s="76" t="e">
        <f t="shared" ca="1" si="1851"/>
        <v>#N/A</v>
      </c>
      <c r="CS1128" s="76" t="e">
        <f t="shared" ca="1" si="1851"/>
        <v>#N/A</v>
      </c>
      <c r="CT1128" s="76" t="e">
        <f t="shared" ca="1" si="1851"/>
        <v>#N/A</v>
      </c>
      <c r="CU1128" s="76" t="e">
        <f t="shared" ca="1" si="1851"/>
        <v>#N/A</v>
      </c>
      <c r="CV1128" s="76" t="e">
        <f t="shared" ca="1" si="1851"/>
        <v>#N/A</v>
      </c>
      <c r="CW1128" s="76" t="e">
        <f t="shared" ca="1" si="1851"/>
        <v>#N/A</v>
      </c>
      <c r="CX1128" s="76" t="e">
        <f t="shared" ca="1" si="1851"/>
        <v>#N/A</v>
      </c>
      <c r="CY1128" s="76" t="e">
        <f t="shared" ca="1" si="1851"/>
        <v>#N/A</v>
      </c>
      <c r="CZ1128" s="76" t="e">
        <f t="shared" ca="1" si="1851"/>
        <v>#N/A</v>
      </c>
      <c r="DA1128" s="76" t="e">
        <f t="shared" ca="1" si="1851"/>
        <v>#N/A</v>
      </c>
      <c r="DB1128" s="76" t="e">
        <f t="shared" ca="1" si="1851"/>
        <v>#N/A</v>
      </c>
      <c r="DC1128" s="76" t="e">
        <f t="shared" ca="1" si="1851"/>
        <v>#N/A</v>
      </c>
      <c r="DD1128" s="76" t="e">
        <f t="shared" ca="1" si="1851"/>
        <v>#N/A</v>
      </c>
      <c r="DE1128" s="76" t="e">
        <f t="shared" ca="1" si="1851"/>
        <v>#N/A</v>
      </c>
      <c r="DF1128" s="76" t="e">
        <f t="shared" ca="1" si="1851"/>
        <v>#N/A</v>
      </c>
      <c r="DG1128" s="76" t="e">
        <f t="shared" ca="1" si="1851"/>
        <v>#N/A</v>
      </c>
      <c r="DH1128" s="76" t="e">
        <f t="shared" ca="1" si="1851"/>
        <v>#N/A</v>
      </c>
      <c r="DI1128" s="76" t="e">
        <f t="shared" ca="1" si="1851"/>
        <v>#N/A</v>
      </c>
      <c r="DJ1128" s="76" t="e">
        <f t="shared" ca="1" si="1851"/>
        <v>#N/A</v>
      </c>
      <c r="DK1128" s="76" t="e">
        <f t="shared" ca="1" si="1851"/>
        <v>#N/A</v>
      </c>
      <c r="DL1128" s="76" t="e">
        <f t="shared" ca="1" si="1851"/>
        <v>#N/A</v>
      </c>
    </row>
    <row r="1129" spans="1:116" x14ac:dyDescent="0.4">
      <c r="B1129" t="str">
        <f t="shared" si="1845"/>
        <v>1129 DCSALESQUOTA-S</v>
      </c>
      <c r="D1129" t="s">
        <v>837</v>
      </c>
      <c r="E1129" s="8" t="str">
        <f t="shared" si="1843"/>
        <v>1129 DCSALESQUOTA-S</v>
      </c>
      <c r="G1129" s="145" t="s">
        <v>843</v>
      </c>
      <c r="H1129" s="12"/>
      <c r="I1129" s="60"/>
      <c r="J1129" s="60"/>
      <c r="K1129" s="139">
        <v>100000</v>
      </c>
      <c r="L1129" s="139">
        <v>100000</v>
      </c>
      <c r="M1129" s="139">
        <v>100000</v>
      </c>
      <c r="N1129" s="139">
        <v>100000</v>
      </c>
      <c r="O1129" s="139">
        <v>100000</v>
      </c>
      <c r="P1129" s="139">
        <v>100000</v>
      </c>
      <c r="R1129" s="19"/>
      <c r="S1129" s="147" cm="1">
        <f t="array" ref="S1129">INDEX($K:$P,ROW(),MATCH(S$3,$K$2:$P$2,0))</f>
        <v>100000</v>
      </c>
      <c r="T1129" s="147" cm="1">
        <f t="array" ref="T1129">INDEX($K:$P,ROW(),MATCH(T$3,$K$2:$P$2,0))</f>
        <v>100000</v>
      </c>
      <c r="U1129" s="147" cm="1">
        <f t="array" ref="U1129">INDEX($K:$P,ROW(),MATCH(U$3,$K$2:$P$2,0))</f>
        <v>100000</v>
      </c>
      <c r="V1129" s="147" cm="1">
        <f t="array" ref="V1129">INDEX($K:$P,ROW(),MATCH(V$3,$K$2:$P$2,0))</f>
        <v>100000</v>
      </c>
      <c r="W1129" s="147" cm="1">
        <f t="array" ref="W1129">INDEX($K:$P,ROW(),MATCH(W$3,$K$2:$P$2,0))</f>
        <v>100000</v>
      </c>
      <c r="X1129" s="147" cm="1">
        <f t="array" ref="X1129">INDEX($K:$P,ROW(),MATCH(X$3,$K$2:$P$2,0))</f>
        <v>100000</v>
      </c>
      <c r="Y1129" s="147" cm="1">
        <f t="array" ref="Y1129">INDEX($K:$P,ROW(),MATCH(Y$3,$K$2:$P$2,0))</f>
        <v>100000</v>
      </c>
      <c r="Z1129" s="147" cm="1">
        <f t="array" ref="Z1129">INDEX($K:$P,ROW(),MATCH(Z$3,$K$2:$P$2,0))</f>
        <v>100000</v>
      </c>
      <c r="AA1129" s="147" cm="1">
        <f t="array" ref="AA1129">INDEX($K:$P,ROW(),MATCH(AA$3,$K$2:$P$2,0))</f>
        <v>100000</v>
      </c>
      <c r="AB1129" s="147" cm="1">
        <f t="array" ref="AB1129">INDEX($K:$P,ROW(),MATCH(AB$3,$K$2:$P$2,0))</f>
        <v>100000</v>
      </c>
      <c r="AC1129" s="147" cm="1">
        <f t="array" ref="AC1129">INDEX($K:$P,ROW(),MATCH(AC$3,$K$2:$P$2,0))</f>
        <v>100000</v>
      </c>
      <c r="AD1129" s="147" cm="1">
        <f t="array" ref="AD1129">INDEX($K:$P,ROW(),MATCH(AD$3,$K$2:$P$2,0))</f>
        <v>100000</v>
      </c>
      <c r="AE1129" s="147" cm="1">
        <f t="array" ref="AE1129">INDEX($K:$P,ROW(),MATCH(AE$3,$K$2:$P$2,0))</f>
        <v>100000</v>
      </c>
      <c r="AF1129" s="147" cm="1">
        <f t="array" ref="AF1129">INDEX($K:$P,ROW(),MATCH(AF$3,$K$2:$P$2,0))</f>
        <v>100000</v>
      </c>
      <c r="AG1129" s="147" cm="1">
        <f t="array" ref="AG1129">INDEX($K:$P,ROW(),MATCH(AG$3,$K$2:$P$2,0))</f>
        <v>100000</v>
      </c>
      <c r="AH1129" s="147" cm="1">
        <f t="array" ref="AH1129">INDEX($K:$P,ROW(),MATCH(AH$3,$K$2:$P$2,0))</f>
        <v>100000</v>
      </c>
      <c r="AI1129" s="147" cm="1">
        <f t="array" ref="AI1129">INDEX($K:$P,ROW(),MATCH(AI$3,$K$2:$P$2,0))</f>
        <v>100000</v>
      </c>
      <c r="AJ1129" s="147" cm="1">
        <f t="array" ref="AJ1129">INDEX($K:$P,ROW(),MATCH(AJ$3,$K$2:$P$2,0))</f>
        <v>100000</v>
      </c>
      <c r="AK1129" s="147" cm="1">
        <f t="array" ref="AK1129">INDEX($K:$P,ROW(),MATCH(AK$3,$K$2:$P$2,0))</f>
        <v>100000</v>
      </c>
      <c r="AL1129" s="147" cm="1">
        <f t="array" ref="AL1129">INDEX($K:$P,ROW(),MATCH(AL$3,$K$2:$P$2,0))</f>
        <v>100000</v>
      </c>
      <c r="AM1129" s="147" cm="1">
        <f t="array" ref="AM1129">INDEX($K:$P,ROW(),MATCH(AM$3,$K$2:$P$2,0))</f>
        <v>100000</v>
      </c>
      <c r="AN1129" s="147" cm="1">
        <f t="array" ref="AN1129">INDEX($K:$P,ROW(),MATCH(AN$3,$K$2:$P$2,0))</f>
        <v>100000</v>
      </c>
      <c r="AO1129" s="147" cm="1">
        <f t="array" ref="AO1129">INDEX($K:$P,ROW(),MATCH(AO$3,$K$2:$P$2,0))</f>
        <v>100000</v>
      </c>
      <c r="AP1129" s="147" cm="1">
        <f t="array" ref="AP1129">INDEX($K:$P,ROW(),MATCH(AP$3,$K$2:$P$2,0))</f>
        <v>100000</v>
      </c>
      <c r="AQ1129" s="147" cm="1">
        <f t="array" ref="AQ1129">INDEX($K:$P,ROW(),MATCH(AQ$3,$K$2:$P$2,0))</f>
        <v>100000</v>
      </c>
      <c r="AR1129" s="147" cm="1">
        <f t="array" ref="AR1129">INDEX($K:$P,ROW(),MATCH(AR$3,$K$2:$P$2,0))</f>
        <v>100000</v>
      </c>
      <c r="AS1129" s="147" cm="1">
        <f t="array" ref="AS1129">INDEX($K:$P,ROW(),MATCH(AS$3,$K$2:$P$2,0))</f>
        <v>100000</v>
      </c>
      <c r="AT1129" s="147" cm="1">
        <f t="array" ref="AT1129">INDEX($K:$P,ROW(),MATCH(AT$3,$K$2:$P$2,0))</f>
        <v>100000</v>
      </c>
      <c r="AU1129" s="147" cm="1">
        <f t="array" ref="AU1129">INDEX($K:$P,ROW(),MATCH(AU$3,$K$2:$P$2,0))</f>
        <v>100000</v>
      </c>
      <c r="AV1129" s="147" cm="1">
        <f t="array" ref="AV1129">INDEX($K:$P,ROW(),MATCH(AV$3,$K$2:$P$2,0))</f>
        <v>100000</v>
      </c>
      <c r="AW1129" s="147" cm="1">
        <f t="array" ref="AW1129">INDEX($K:$P,ROW(),MATCH(AW$3,$K$2:$P$2,0))</f>
        <v>100000</v>
      </c>
      <c r="AX1129" s="147" cm="1">
        <f t="array" ref="AX1129">INDEX($K:$P,ROW(),MATCH(AX$3,$K$2:$P$2,0))</f>
        <v>100000</v>
      </c>
      <c r="AY1129" s="147" cm="1">
        <f t="array" ref="AY1129">INDEX($K:$P,ROW(),MATCH(AY$3,$K$2:$P$2,0))</f>
        <v>100000</v>
      </c>
      <c r="AZ1129" s="147" cm="1">
        <f t="array" ref="AZ1129">INDEX($K:$P,ROW(),MATCH(AZ$3,$K$2:$P$2,0))</f>
        <v>100000</v>
      </c>
      <c r="BA1129" s="147" cm="1">
        <f t="array" ref="BA1129">INDEX($K:$P,ROW(),MATCH(BA$3,$K$2:$P$2,0))</f>
        <v>100000</v>
      </c>
      <c r="BB1129" s="147" cm="1">
        <f t="array" ref="BB1129">INDEX($K:$P,ROW(),MATCH(BB$3,$K$2:$P$2,0))</f>
        <v>100000</v>
      </c>
      <c r="BC1129" s="147" cm="1">
        <f t="array" ref="BC1129">INDEX($K:$P,ROW(),MATCH(BC$3,$K$2:$P$2,0))</f>
        <v>100000</v>
      </c>
      <c r="BD1129" s="147" cm="1">
        <f t="array" ref="BD1129">INDEX($K:$P,ROW(),MATCH(BD$3,$K$2:$P$2,0))</f>
        <v>100000</v>
      </c>
      <c r="BE1129" s="147" cm="1">
        <f t="array" ref="BE1129">INDEX($K:$P,ROW(),MATCH(BE$3,$K$2:$P$2,0))</f>
        <v>100000</v>
      </c>
      <c r="BF1129" s="147" cm="1">
        <f t="array" ref="BF1129">INDEX($K:$P,ROW(),MATCH(BF$3,$K$2:$P$2,0))</f>
        <v>100000</v>
      </c>
      <c r="BG1129" s="147" cm="1">
        <f t="array" ref="BG1129">INDEX($K:$P,ROW(),MATCH(BG$3,$K$2:$P$2,0))</f>
        <v>100000</v>
      </c>
      <c r="BH1129" s="147" cm="1">
        <f t="array" ref="BH1129">INDEX($K:$P,ROW(),MATCH(BH$3,$K$2:$P$2,0))</f>
        <v>100000</v>
      </c>
      <c r="BI1129" s="147" cm="1">
        <f t="array" ref="BI1129">INDEX($K:$P,ROW(),MATCH(BI$3,$K$2:$P$2,0))</f>
        <v>100000</v>
      </c>
      <c r="BJ1129" s="147" cm="1">
        <f t="array" ref="BJ1129">INDEX($K:$P,ROW(),MATCH(BJ$3,$K$2:$P$2,0))</f>
        <v>100000</v>
      </c>
      <c r="BK1129" s="147" cm="1">
        <f t="array" ref="BK1129">INDEX($K:$P,ROW(),MATCH(BK$3,$K$2:$P$2,0))</f>
        <v>100000</v>
      </c>
      <c r="BL1129" s="147" cm="1">
        <f t="array" ref="BL1129">INDEX($K:$P,ROW(),MATCH(BL$3,$K$2:$P$2,0))</f>
        <v>100000</v>
      </c>
      <c r="BM1129" s="147" cm="1">
        <f t="array" ref="BM1129">INDEX($K:$P,ROW(),MATCH(BM$3,$K$2:$P$2,0))</f>
        <v>100000</v>
      </c>
      <c r="BN1129" s="147" cm="1">
        <f t="array" ref="BN1129">INDEX($K:$P,ROW(),MATCH(BN$3,$K$2:$P$2,0))</f>
        <v>100000</v>
      </c>
      <c r="BO1129" s="147" cm="1">
        <f t="array" ref="BO1129">INDEX($K:$P,ROW(),MATCH(BO$3,$K$2:$P$2,0))</f>
        <v>100000</v>
      </c>
      <c r="BP1129" s="147" cm="1">
        <f t="array" ref="BP1129">INDEX($K:$P,ROW(),MATCH(BP$3,$K$2:$P$2,0))</f>
        <v>100000</v>
      </c>
      <c r="BQ1129" s="147" cm="1">
        <f t="array" ref="BQ1129">INDEX($K:$P,ROW(),MATCH(BQ$3,$K$2:$P$2,0))</f>
        <v>100000</v>
      </c>
      <c r="BR1129" s="147" cm="1">
        <f t="array" ref="BR1129">INDEX($K:$P,ROW(),MATCH(BR$3,$K$2:$P$2,0))</f>
        <v>100000</v>
      </c>
      <c r="BS1129" s="147" cm="1">
        <f t="array" ref="BS1129">INDEX($K:$P,ROW(),MATCH(BS$3,$K$2:$P$2,0))</f>
        <v>100000</v>
      </c>
      <c r="BT1129" s="147" cm="1">
        <f t="array" ref="BT1129">INDEX($K:$P,ROW(),MATCH(BT$3,$K$2:$P$2,0))</f>
        <v>100000</v>
      </c>
      <c r="BU1129" s="147" cm="1">
        <f t="array" ref="BU1129">INDEX($K:$P,ROW(),MATCH(BU$3,$K$2:$P$2,0))</f>
        <v>100000</v>
      </c>
      <c r="BV1129" s="147" cm="1">
        <f t="array" ref="BV1129">INDEX($K:$P,ROW(),MATCH(BV$3,$K$2:$P$2,0))</f>
        <v>100000</v>
      </c>
      <c r="BW1129" s="147" cm="1">
        <f t="array" ref="BW1129">INDEX($K:$P,ROW(),MATCH(BW$3,$K$2:$P$2,0))</f>
        <v>100000</v>
      </c>
      <c r="BX1129" s="147" cm="1">
        <f t="array" ref="BX1129">INDEX($K:$P,ROW(),MATCH(BX$3,$K$2:$P$2,0))</f>
        <v>100000</v>
      </c>
      <c r="BY1129" s="147" cm="1">
        <f t="array" ref="BY1129">INDEX($K:$P,ROW(),MATCH(BY$3,$K$2:$P$2,0))</f>
        <v>100000</v>
      </c>
      <c r="BZ1129" s="147" cm="1">
        <f t="array" ref="BZ1129">INDEX($K:$P,ROW(),MATCH(BZ$3,$K$2:$P$2,0))</f>
        <v>100000</v>
      </c>
      <c r="CA1129" s="147" cm="1">
        <f t="array" ref="CA1129">INDEX($K:$P,ROW(),MATCH(CA$3,$K$2:$P$2,0))</f>
        <v>100000</v>
      </c>
      <c r="CB1129" s="147" cm="1">
        <f t="array" ref="CB1129">INDEX($K:$P,ROW(),MATCH(CB$3,$K$2:$P$2,0))</f>
        <v>100000</v>
      </c>
      <c r="CC1129" s="147" cm="1">
        <f t="array" ref="CC1129">INDEX($K:$P,ROW(),MATCH(CC$3,$K$2:$P$2,0))</f>
        <v>100000</v>
      </c>
      <c r="CD1129" s="147" cm="1">
        <f t="array" ref="CD1129">INDEX($K:$P,ROW(),MATCH(CD$3,$K$2:$P$2,0))</f>
        <v>100000</v>
      </c>
      <c r="CE1129" s="147" cm="1">
        <f t="array" ref="CE1129">INDEX($K:$P,ROW(),MATCH(CE$3,$K$2:$P$2,0))</f>
        <v>100000</v>
      </c>
      <c r="CF1129" s="147" cm="1">
        <f t="array" ref="CF1129">INDEX($K:$P,ROW(),MATCH(CF$3,$K$2:$P$2,0))</f>
        <v>100000</v>
      </c>
      <c r="CG1129" s="147" cm="1">
        <f t="array" ref="CG1129">INDEX($K:$P,ROW(),MATCH(CG$3,$K$2:$P$2,0))</f>
        <v>100000</v>
      </c>
      <c r="CH1129" s="147" cm="1">
        <f t="array" ref="CH1129">INDEX($K:$P,ROW(),MATCH(CH$3,$K$2:$P$2,0))</f>
        <v>100000</v>
      </c>
      <c r="CI1129" s="147" cm="1">
        <f t="array" ref="CI1129">INDEX($K:$P,ROW(),MATCH(CI$3,$K$2:$P$2,0))</f>
        <v>100000</v>
      </c>
      <c r="CJ1129" s="147" cm="1">
        <f t="array" ref="CJ1129">INDEX($K:$P,ROW(),MATCH(CJ$3,$K$2:$P$2,0))</f>
        <v>100000</v>
      </c>
      <c r="CK1129" s="147" cm="1">
        <f t="array" ref="CK1129">INDEX($K:$P,ROW(),MATCH(CK$3,$K$2:$P$2,0))</f>
        <v>100000</v>
      </c>
      <c r="CL1129" s="147" cm="1">
        <f t="array" ref="CL1129">INDEX($K:$P,ROW(),MATCH(CL$3,$K$2:$P$2,0))</f>
        <v>100000</v>
      </c>
      <c r="CM1129" s="53"/>
      <c r="CN1129" s="356"/>
      <c r="CO1129" s="147" t="e" cm="1">
        <f t="array" ref="CO1129">INDEX($K:$P,ROW(),MATCH(CO$3,$K$2:$P$2,0))</f>
        <v>#N/A</v>
      </c>
      <c r="CP1129" s="147" t="e" cm="1">
        <f t="array" ref="CP1129">INDEX($K:$P,ROW(),MATCH(CP$3,$K$2:$P$2,0))</f>
        <v>#N/A</v>
      </c>
      <c r="CQ1129" s="147" t="e" cm="1">
        <f t="array" ref="CQ1129">INDEX($K:$P,ROW(),MATCH(CQ$3,$K$2:$P$2,0))</f>
        <v>#N/A</v>
      </c>
      <c r="CR1129" s="147" t="e" cm="1">
        <f t="array" ref="CR1129">INDEX($K:$P,ROW(),MATCH(CR$3,$K$2:$P$2,0))</f>
        <v>#N/A</v>
      </c>
      <c r="CS1129" s="147" t="e" cm="1">
        <f t="array" ref="CS1129">INDEX($K:$P,ROW(),MATCH(CS$3,$K$2:$P$2,0))</f>
        <v>#N/A</v>
      </c>
      <c r="CT1129" s="147" t="e" cm="1">
        <f t="array" ref="CT1129">INDEX($K:$P,ROW(),MATCH(CT$3,$K$2:$P$2,0))</f>
        <v>#N/A</v>
      </c>
      <c r="CU1129" s="147" t="e" cm="1">
        <f t="array" ref="CU1129">INDEX($K:$P,ROW(),MATCH(CU$3,$K$2:$P$2,0))</f>
        <v>#N/A</v>
      </c>
      <c r="CV1129" s="147" t="e" cm="1">
        <f t="array" ref="CV1129">INDEX($K:$P,ROW(),MATCH(CV$3,$K$2:$P$2,0))</f>
        <v>#N/A</v>
      </c>
      <c r="CW1129" s="147" t="e" cm="1">
        <f t="array" ref="CW1129">INDEX($K:$P,ROW(),MATCH(CW$3,$K$2:$P$2,0))</f>
        <v>#N/A</v>
      </c>
      <c r="CX1129" s="147" t="e" cm="1">
        <f t="array" ref="CX1129">INDEX($K:$P,ROW(),MATCH(CX$3,$K$2:$P$2,0))</f>
        <v>#N/A</v>
      </c>
      <c r="CY1129" s="147" t="e" cm="1">
        <f t="array" ref="CY1129">INDEX($K:$P,ROW(),MATCH(CY$3,$K$2:$P$2,0))</f>
        <v>#N/A</v>
      </c>
      <c r="CZ1129" s="147" t="e" cm="1">
        <f t="array" ref="CZ1129">INDEX($K:$P,ROW(),MATCH(CZ$3,$K$2:$P$2,0))</f>
        <v>#N/A</v>
      </c>
      <c r="DA1129" s="147" t="e" cm="1">
        <f t="array" ref="DA1129">INDEX($K:$P,ROW(),MATCH(DA$3,$K$2:$P$2,0))</f>
        <v>#N/A</v>
      </c>
      <c r="DB1129" s="147" t="e" cm="1">
        <f t="array" ref="DB1129">INDEX($K:$P,ROW(),MATCH(DB$3,$K$2:$P$2,0))</f>
        <v>#N/A</v>
      </c>
      <c r="DC1129" s="147" t="e" cm="1">
        <f t="array" ref="DC1129">INDEX($K:$P,ROW(),MATCH(DC$3,$K$2:$P$2,0))</f>
        <v>#N/A</v>
      </c>
      <c r="DD1129" s="147" t="e" cm="1">
        <f t="array" ref="DD1129">INDEX($K:$P,ROW(),MATCH(DD$3,$K$2:$P$2,0))</f>
        <v>#N/A</v>
      </c>
      <c r="DE1129" s="147" t="e" cm="1">
        <f t="array" ref="DE1129">INDEX($K:$P,ROW(),MATCH(DE$3,$K$2:$P$2,0))</f>
        <v>#N/A</v>
      </c>
      <c r="DF1129" s="147" t="e" cm="1">
        <f t="array" ref="DF1129">INDEX($K:$P,ROW(),MATCH(DF$3,$K$2:$P$2,0))</f>
        <v>#N/A</v>
      </c>
      <c r="DG1129" s="147" t="e" cm="1">
        <f t="array" ref="DG1129">INDEX($K:$P,ROW(),MATCH(DG$3,$K$2:$P$2,0))</f>
        <v>#N/A</v>
      </c>
      <c r="DH1129" s="147" t="e" cm="1">
        <f t="array" ref="DH1129">INDEX($K:$P,ROW(),MATCH(DH$3,$K$2:$P$2,0))</f>
        <v>#N/A</v>
      </c>
      <c r="DI1129" s="147" t="e" cm="1">
        <f t="array" ref="DI1129">INDEX($K:$P,ROW(),MATCH(DI$3,$K$2:$P$2,0))</f>
        <v>#N/A</v>
      </c>
      <c r="DJ1129" s="147" t="e" cm="1">
        <f t="array" ref="DJ1129">INDEX($K:$P,ROW(),MATCH(DJ$3,$K$2:$P$2,0))</f>
        <v>#N/A</v>
      </c>
      <c r="DK1129" s="147" t="e" cm="1">
        <f t="array" ref="DK1129">INDEX($K:$P,ROW(),MATCH(DK$3,$K$2:$P$2,0))</f>
        <v>#N/A</v>
      </c>
      <c r="DL1129" s="147" t="e" cm="1">
        <f t="array" ref="DL1129">INDEX($K:$P,ROW(),MATCH(DL$3,$K$2:$P$2,0))</f>
        <v>#N/A</v>
      </c>
    </row>
    <row r="1130" spans="1:116" x14ac:dyDescent="0.4">
      <c r="A1130" s="27"/>
      <c r="B1130" s="27"/>
      <c r="C1130" s="27" t="s">
        <v>203</v>
      </c>
      <c r="D1130" t="s">
        <v>837</v>
      </c>
      <c r="E1130" s="8" t="str">
        <f t="shared" ref="E1130:E1131" si="1852">ROW()&amp;" "&amp;D1130</f>
        <v>1130 DCSALESQUOTA-S</v>
      </c>
      <c r="F1130" s="27"/>
      <c r="G1130" s="126" t="str">
        <f>SUBSTITUTE(G1121,":","")&amp;" - "&amp;G1132</f>
        <v>SALESQUOTA Direct Cost - (Primary label)</v>
      </c>
      <c r="H1130" s="27"/>
      <c r="I1130" s="78"/>
      <c r="J1130" s="78"/>
      <c r="K1130" s="33">
        <f t="shared" ref="K1130:P1130" ca="1" si="1853">SUMIF($3:$3,K$2,1130:1130)</f>
        <v>-1200000</v>
      </c>
      <c r="L1130" s="33">
        <f t="shared" ca="1" si="1853"/>
        <v>-1200000</v>
      </c>
      <c r="M1130" s="33">
        <f t="shared" ca="1" si="1853"/>
        <v>-1200000</v>
      </c>
      <c r="N1130" s="33">
        <f t="shared" ca="1" si="1853"/>
        <v>-1200000</v>
      </c>
      <c r="O1130" s="33">
        <f t="shared" ca="1" si="1853"/>
        <v>-1200000</v>
      </c>
      <c r="P1130" s="33">
        <f t="shared" ca="1" si="1853"/>
        <v>-1200000</v>
      </c>
      <c r="R1130" s="33"/>
      <c r="S1130" s="148">
        <f ca="1">-+S1129*S1128</f>
        <v>-100000</v>
      </c>
      <c r="T1130" s="148">
        <f t="shared" ref="T1130:CE1130" ca="1" si="1854">-+T1129*T1128</f>
        <v>-100000</v>
      </c>
      <c r="U1130" s="148">
        <f t="shared" ca="1" si="1854"/>
        <v>-100000</v>
      </c>
      <c r="V1130" s="148">
        <f t="shared" ca="1" si="1854"/>
        <v>-100000</v>
      </c>
      <c r="W1130" s="148">
        <f t="shared" ca="1" si="1854"/>
        <v>-100000</v>
      </c>
      <c r="X1130" s="148">
        <f t="shared" ca="1" si="1854"/>
        <v>-100000</v>
      </c>
      <c r="Y1130" s="148">
        <f t="shared" ca="1" si="1854"/>
        <v>-100000</v>
      </c>
      <c r="Z1130" s="148">
        <f t="shared" ca="1" si="1854"/>
        <v>-100000</v>
      </c>
      <c r="AA1130" s="148">
        <f t="shared" ca="1" si="1854"/>
        <v>-100000</v>
      </c>
      <c r="AB1130" s="148">
        <f t="shared" ca="1" si="1854"/>
        <v>-100000</v>
      </c>
      <c r="AC1130" s="148">
        <f t="shared" ca="1" si="1854"/>
        <v>-100000</v>
      </c>
      <c r="AD1130" s="148">
        <f t="shared" ca="1" si="1854"/>
        <v>-100000</v>
      </c>
      <c r="AE1130" s="148">
        <f t="shared" ca="1" si="1854"/>
        <v>-100000</v>
      </c>
      <c r="AF1130" s="148">
        <f t="shared" ca="1" si="1854"/>
        <v>-100000</v>
      </c>
      <c r="AG1130" s="148">
        <f t="shared" ca="1" si="1854"/>
        <v>-100000</v>
      </c>
      <c r="AH1130" s="148">
        <f t="shared" ca="1" si="1854"/>
        <v>-100000</v>
      </c>
      <c r="AI1130" s="148">
        <f t="shared" ca="1" si="1854"/>
        <v>-100000</v>
      </c>
      <c r="AJ1130" s="148">
        <f t="shared" ca="1" si="1854"/>
        <v>-100000</v>
      </c>
      <c r="AK1130" s="148">
        <f t="shared" ca="1" si="1854"/>
        <v>-100000</v>
      </c>
      <c r="AL1130" s="148">
        <f t="shared" ca="1" si="1854"/>
        <v>-100000</v>
      </c>
      <c r="AM1130" s="148">
        <f t="shared" ca="1" si="1854"/>
        <v>-100000</v>
      </c>
      <c r="AN1130" s="148">
        <f t="shared" ca="1" si="1854"/>
        <v>-100000</v>
      </c>
      <c r="AO1130" s="148">
        <f t="shared" ca="1" si="1854"/>
        <v>-100000</v>
      </c>
      <c r="AP1130" s="148">
        <f t="shared" ca="1" si="1854"/>
        <v>-100000</v>
      </c>
      <c r="AQ1130" s="148">
        <f t="shared" ca="1" si="1854"/>
        <v>-100000</v>
      </c>
      <c r="AR1130" s="148">
        <f t="shared" ca="1" si="1854"/>
        <v>-100000</v>
      </c>
      <c r="AS1130" s="148">
        <f t="shared" ca="1" si="1854"/>
        <v>-100000</v>
      </c>
      <c r="AT1130" s="148">
        <f t="shared" ca="1" si="1854"/>
        <v>-100000</v>
      </c>
      <c r="AU1130" s="148">
        <f t="shared" ca="1" si="1854"/>
        <v>-100000</v>
      </c>
      <c r="AV1130" s="148">
        <f t="shared" ca="1" si="1854"/>
        <v>-100000</v>
      </c>
      <c r="AW1130" s="148">
        <f t="shared" ca="1" si="1854"/>
        <v>-100000</v>
      </c>
      <c r="AX1130" s="148">
        <f t="shared" ca="1" si="1854"/>
        <v>-100000</v>
      </c>
      <c r="AY1130" s="148">
        <f t="shared" ca="1" si="1854"/>
        <v>-100000</v>
      </c>
      <c r="AZ1130" s="148">
        <f t="shared" ca="1" si="1854"/>
        <v>-100000</v>
      </c>
      <c r="BA1130" s="148">
        <f t="shared" ca="1" si="1854"/>
        <v>-100000</v>
      </c>
      <c r="BB1130" s="148">
        <f t="shared" ca="1" si="1854"/>
        <v>-100000</v>
      </c>
      <c r="BC1130" s="148">
        <f t="shared" ca="1" si="1854"/>
        <v>-100000</v>
      </c>
      <c r="BD1130" s="148">
        <f t="shared" ca="1" si="1854"/>
        <v>-100000</v>
      </c>
      <c r="BE1130" s="148">
        <f t="shared" ca="1" si="1854"/>
        <v>-100000</v>
      </c>
      <c r="BF1130" s="148">
        <f t="shared" ca="1" si="1854"/>
        <v>-100000</v>
      </c>
      <c r="BG1130" s="148">
        <f t="shared" ca="1" si="1854"/>
        <v>-100000</v>
      </c>
      <c r="BH1130" s="148">
        <f t="shared" ca="1" si="1854"/>
        <v>-100000</v>
      </c>
      <c r="BI1130" s="148">
        <f t="shared" ca="1" si="1854"/>
        <v>-100000</v>
      </c>
      <c r="BJ1130" s="148">
        <f t="shared" ca="1" si="1854"/>
        <v>-100000</v>
      </c>
      <c r="BK1130" s="148">
        <f t="shared" ca="1" si="1854"/>
        <v>-100000</v>
      </c>
      <c r="BL1130" s="148">
        <f t="shared" ca="1" si="1854"/>
        <v>-100000</v>
      </c>
      <c r="BM1130" s="148">
        <f t="shared" ca="1" si="1854"/>
        <v>-100000</v>
      </c>
      <c r="BN1130" s="148">
        <f t="shared" ca="1" si="1854"/>
        <v>-100000</v>
      </c>
      <c r="BO1130" s="148">
        <f t="shared" ca="1" si="1854"/>
        <v>-100000</v>
      </c>
      <c r="BP1130" s="148">
        <f t="shared" ca="1" si="1854"/>
        <v>-100000</v>
      </c>
      <c r="BQ1130" s="148">
        <f t="shared" ca="1" si="1854"/>
        <v>-100000</v>
      </c>
      <c r="BR1130" s="148">
        <f t="shared" ca="1" si="1854"/>
        <v>-100000</v>
      </c>
      <c r="BS1130" s="148">
        <f t="shared" ca="1" si="1854"/>
        <v>-100000</v>
      </c>
      <c r="BT1130" s="148">
        <f t="shared" ca="1" si="1854"/>
        <v>-100000</v>
      </c>
      <c r="BU1130" s="148">
        <f t="shared" ca="1" si="1854"/>
        <v>-100000</v>
      </c>
      <c r="BV1130" s="148">
        <f t="shared" ca="1" si="1854"/>
        <v>-100000</v>
      </c>
      <c r="BW1130" s="148">
        <f t="shared" ca="1" si="1854"/>
        <v>-100000</v>
      </c>
      <c r="BX1130" s="148">
        <f t="shared" ca="1" si="1854"/>
        <v>-100000</v>
      </c>
      <c r="BY1130" s="148">
        <f t="shared" ca="1" si="1854"/>
        <v>-100000</v>
      </c>
      <c r="BZ1130" s="148">
        <f t="shared" ca="1" si="1854"/>
        <v>-100000</v>
      </c>
      <c r="CA1130" s="148">
        <f t="shared" ca="1" si="1854"/>
        <v>-100000</v>
      </c>
      <c r="CB1130" s="148">
        <f t="shared" ca="1" si="1854"/>
        <v>-100000</v>
      </c>
      <c r="CC1130" s="148">
        <f t="shared" ca="1" si="1854"/>
        <v>-100000</v>
      </c>
      <c r="CD1130" s="148">
        <f t="shared" ca="1" si="1854"/>
        <v>-100000</v>
      </c>
      <c r="CE1130" s="148">
        <f t="shared" ca="1" si="1854"/>
        <v>-100000</v>
      </c>
      <c r="CF1130" s="148">
        <f t="shared" ref="CF1130:DL1130" ca="1" si="1855">-+CF1129*CF1128</f>
        <v>-100000</v>
      </c>
      <c r="CG1130" s="148">
        <f t="shared" ca="1" si="1855"/>
        <v>-100000</v>
      </c>
      <c r="CH1130" s="148">
        <f t="shared" ca="1" si="1855"/>
        <v>-100000</v>
      </c>
      <c r="CI1130" s="148">
        <f t="shared" ca="1" si="1855"/>
        <v>-100000</v>
      </c>
      <c r="CJ1130" s="148">
        <f t="shared" ca="1" si="1855"/>
        <v>-100000</v>
      </c>
      <c r="CK1130" s="148">
        <f t="shared" ca="1" si="1855"/>
        <v>-100000</v>
      </c>
      <c r="CL1130" s="148">
        <f t="shared" ca="1" si="1855"/>
        <v>-100000</v>
      </c>
      <c r="CM1130" s="148" t="e">
        <f t="shared" ca="1" si="1855"/>
        <v>#REF!</v>
      </c>
      <c r="CN1130" s="148" t="e">
        <f t="shared" ca="1" si="1855"/>
        <v>#REF!</v>
      </c>
      <c r="CO1130" s="148" t="e">
        <f t="shared" ca="1" si="1855"/>
        <v>#N/A</v>
      </c>
      <c r="CP1130" s="148" t="e">
        <f t="shared" ca="1" si="1855"/>
        <v>#N/A</v>
      </c>
      <c r="CQ1130" s="148" t="e">
        <f t="shared" ca="1" si="1855"/>
        <v>#N/A</v>
      </c>
      <c r="CR1130" s="148" t="e">
        <f t="shared" ca="1" si="1855"/>
        <v>#N/A</v>
      </c>
      <c r="CS1130" s="148" t="e">
        <f t="shared" ca="1" si="1855"/>
        <v>#N/A</v>
      </c>
      <c r="CT1130" s="148" t="e">
        <f t="shared" ca="1" si="1855"/>
        <v>#N/A</v>
      </c>
      <c r="CU1130" s="148" t="e">
        <f t="shared" ca="1" si="1855"/>
        <v>#N/A</v>
      </c>
      <c r="CV1130" s="148" t="e">
        <f t="shared" ca="1" si="1855"/>
        <v>#N/A</v>
      </c>
      <c r="CW1130" s="148" t="e">
        <f t="shared" ca="1" si="1855"/>
        <v>#N/A</v>
      </c>
      <c r="CX1130" s="148" t="e">
        <f t="shared" ca="1" si="1855"/>
        <v>#N/A</v>
      </c>
      <c r="CY1130" s="148" t="e">
        <f t="shared" ca="1" si="1855"/>
        <v>#N/A</v>
      </c>
      <c r="CZ1130" s="148" t="e">
        <f t="shared" ca="1" si="1855"/>
        <v>#N/A</v>
      </c>
      <c r="DA1130" s="148" t="e">
        <f t="shared" ca="1" si="1855"/>
        <v>#N/A</v>
      </c>
      <c r="DB1130" s="148" t="e">
        <f t="shared" ca="1" si="1855"/>
        <v>#N/A</v>
      </c>
      <c r="DC1130" s="148" t="e">
        <f t="shared" ca="1" si="1855"/>
        <v>#N/A</v>
      </c>
      <c r="DD1130" s="148" t="e">
        <f t="shared" ca="1" si="1855"/>
        <v>#N/A</v>
      </c>
      <c r="DE1130" s="148" t="e">
        <f t="shared" ca="1" si="1855"/>
        <v>#N/A</v>
      </c>
      <c r="DF1130" s="148" t="e">
        <f t="shared" ca="1" si="1855"/>
        <v>#N/A</v>
      </c>
      <c r="DG1130" s="148" t="e">
        <f t="shared" ca="1" si="1855"/>
        <v>#N/A</v>
      </c>
      <c r="DH1130" s="148" t="e">
        <f t="shared" ca="1" si="1855"/>
        <v>#N/A</v>
      </c>
      <c r="DI1130" s="148" t="e">
        <f t="shared" ca="1" si="1855"/>
        <v>#N/A</v>
      </c>
      <c r="DJ1130" s="148" t="e">
        <f t="shared" ca="1" si="1855"/>
        <v>#N/A</v>
      </c>
      <c r="DK1130" s="148" t="e">
        <f t="shared" ca="1" si="1855"/>
        <v>#N/A</v>
      </c>
      <c r="DL1130" s="148" t="e">
        <f t="shared" ca="1" si="1855"/>
        <v>#N/A</v>
      </c>
    </row>
    <row r="1131" spans="1:116" x14ac:dyDescent="0.4">
      <c r="B1131" t="s">
        <v>244</v>
      </c>
      <c r="D1131" t="s">
        <v>837</v>
      </c>
      <c r="E1131" s="8" t="str">
        <f t="shared" si="1852"/>
        <v>1131 DCSALESQUOTA-S</v>
      </c>
      <c r="G1131" s="13"/>
      <c r="H1131" s="12"/>
      <c r="I1131" s="60"/>
      <c r="J1131" s="60"/>
      <c r="R1131" s="9"/>
      <c r="S1131" s="149"/>
      <c r="T1131" s="149"/>
      <c r="U1131" s="149"/>
      <c r="V1131" s="149"/>
      <c r="W1131" s="149"/>
      <c r="X1131" s="149"/>
      <c r="Y1131" s="149"/>
      <c r="Z1131" s="149"/>
      <c r="AA1131" s="149"/>
      <c r="AB1131" s="149"/>
      <c r="AC1131" s="149"/>
      <c r="AD1131" s="149"/>
      <c r="AE1131" s="149"/>
      <c r="AF1131" s="149"/>
      <c r="AG1131" s="149"/>
      <c r="AH1131" s="149"/>
      <c r="AI1131" s="149"/>
      <c r="AJ1131" s="149"/>
      <c r="AK1131" s="149"/>
      <c r="AL1131" s="149"/>
      <c r="AM1131" s="149"/>
      <c r="AN1131" s="149"/>
      <c r="AO1131" s="149"/>
      <c r="AP1131" s="149"/>
      <c r="AQ1131" s="149"/>
      <c r="AR1131" s="149"/>
      <c r="AS1131" s="149"/>
      <c r="AT1131" s="149"/>
      <c r="AU1131" s="149"/>
      <c r="AV1131" s="149"/>
      <c r="AW1131" s="149"/>
      <c r="AX1131" s="149"/>
      <c r="AY1131" s="149"/>
      <c r="AZ1131" s="149"/>
      <c r="BA1131" s="149"/>
      <c r="BB1131" s="149"/>
      <c r="BC1131" s="149"/>
      <c r="BD1131" s="149"/>
      <c r="BE1131" s="149"/>
      <c r="BF1131" s="149"/>
      <c r="BG1131" s="149"/>
      <c r="BH1131" s="149"/>
      <c r="BI1131" s="149"/>
      <c r="BJ1131" s="149"/>
      <c r="BK1131" s="149"/>
      <c r="BL1131" s="149"/>
      <c r="BM1131" s="149"/>
      <c r="BN1131" s="149"/>
      <c r="BO1131" s="149"/>
      <c r="BP1131" s="149"/>
      <c r="BQ1131" s="149"/>
      <c r="BR1131" s="149"/>
      <c r="BS1131" s="149"/>
      <c r="BT1131" s="149"/>
      <c r="BU1131" s="149"/>
      <c r="BV1131" s="149"/>
      <c r="BW1131" s="149"/>
      <c r="BX1131" s="149"/>
      <c r="BY1131" s="149"/>
      <c r="BZ1131" s="149"/>
      <c r="CA1131" s="149"/>
      <c r="CB1131" s="149"/>
      <c r="CC1131" s="149"/>
      <c r="CD1131" s="149"/>
      <c r="CE1131" s="149"/>
      <c r="CF1131" s="149"/>
      <c r="CG1131" s="149"/>
      <c r="CH1131" s="149"/>
      <c r="CI1131" s="149"/>
      <c r="CJ1131" s="149"/>
      <c r="CK1131" s="149"/>
      <c r="CL1131" s="149"/>
      <c r="CN1131" s="60"/>
      <c r="CO1131" s="149"/>
      <c r="CP1131" s="149"/>
      <c r="CQ1131" s="149"/>
      <c r="CR1131" s="149"/>
      <c r="CS1131" s="149"/>
      <c r="CT1131" s="149"/>
      <c r="CU1131" s="149"/>
      <c r="CV1131" s="149"/>
      <c r="CW1131" s="149"/>
      <c r="CX1131" s="149"/>
      <c r="CY1131" s="149"/>
      <c r="CZ1131" s="149"/>
      <c r="DA1131" s="149"/>
      <c r="DB1131" s="149"/>
      <c r="DC1131" s="149"/>
      <c r="DD1131" s="149"/>
      <c r="DE1131" s="149"/>
      <c r="DF1131" s="149"/>
      <c r="DG1131" s="149"/>
      <c r="DH1131" s="149"/>
      <c r="DI1131" s="149"/>
      <c r="DJ1131" s="149"/>
      <c r="DK1131" s="149"/>
      <c r="DL1131" s="149"/>
    </row>
    <row r="1132" spans="1:116" x14ac:dyDescent="0.4">
      <c r="B1132" t="s">
        <v>332</v>
      </c>
      <c r="D1132" t="s">
        <v>837</v>
      </c>
      <c r="E1132" s="8" t="str">
        <f>ROW()&amp;" "&amp;D1132</f>
        <v>1132 DCSALESQUOTA-S</v>
      </c>
      <c r="G1132" s="8" t="str">
        <f>G1113</f>
        <v>(Primary label)</v>
      </c>
      <c r="H1132" s="12"/>
      <c r="I1132" s="60"/>
      <c r="J1132" s="60"/>
      <c r="S1132" s="72"/>
      <c r="T1132" s="72"/>
      <c r="U1132" s="72"/>
      <c r="V1132" s="72"/>
      <c r="W1132" s="72"/>
      <c r="X1132" s="72"/>
      <c r="Y1132" s="72"/>
      <c r="Z1132" s="72"/>
      <c r="AA1132" s="72"/>
      <c r="AB1132" s="72"/>
      <c r="AC1132" s="72"/>
      <c r="AD1132" s="72"/>
      <c r="AE1132" s="72"/>
      <c r="AF1132" s="72"/>
      <c r="AG1132" s="72"/>
      <c r="AH1132" s="72"/>
      <c r="AI1132" s="72"/>
      <c r="AJ1132" s="72"/>
      <c r="AK1132" s="72"/>
      <c r="AL1132" s="72"/>
      <c r="AM1132" s="72"/>
      <c r="AN1132" s="72"/>
      <c r="AO1132" s="72"/>
      <c r="AP1132" s="72"/>
      <c r="AQ1132" s="72"/>
      <c r="AR1132" s="72"/>
      <c r="AS1132" s="72"/>
      <c r="AT1132" s="72"/>
      <c r="AU1132" s="72"/>
      <c r="AV1132" s="72"/>
      <c r="AW1132" s="72"/>
      <c r="AX1132" s="72"/>
      <c r="AY1132" s="72"/>
      <c r="AZ1132" s="72"/>
      <c r="BA1132" s="72"/>
      <c r="BB1132" s="72"/>
      <c r="BC1132" s="72"/>
      <c r="BD1132" s="72"/>
      <c r="BE1132" s="72"/>
      <c r="BF1132" s="72"/>
      <c r="BG1132" s="72"/>
      <c r="BH1132" s="72"/>
      <c r="BI1132" s="72"/>
      <c r="BJ1132" s="72"/>
      <c r="BK1132" s="72"/>
      <c r="BL1132" s="72"/>
      <c r="BM1132" s="72"/>
      <c r="BN1132" s="72"/>
      <c r="BO1132" s="72"/>
      <c r="BP1132" s="72"/>
      <c r="BQ1132" s="72"/>
      <c r="BR1132" s="72"/>
      <c r="BS1132" s="72"/>
      <c r="BT1132" s="72"/>
      <c r="BU1132" s="72"/>
      <c r="BV1132" s="72"/>
      <c r="BW1132" s="72"/>
      <c r="BX1132" s="72"/>
      <c r="BY1132" s="72"/>
      <c r="BZ1132" s="72"/>
      <c r="CA1132" s="72"/>
      <c r="CB1132" s="72"/>
      <c r="CC1132" s="72"/>
      <c r="CD1132" s="72"/>
      <c r="CE1132" s="72"/>
      <c r="CF1132" s="72"/>
      <c r="CG1132" s="72"/>
      <c r="CH1132" s="72"/>
      <c r="CI1132" s="72"/>
      <c r="CJ1132" s="72"/>
      <c r="CK1132" s="72"/>
      <c r="CL1132" s="72"/>
      <c r="CN1132" s="60"/>
      <c r="CO1132" s="72"/>
      <c r="CP1132" s="72"/>
      <c r="CQ1132" s="72"/>
      <c r="CR1132" s="72"/>
      <c r="CS1132" s="72"/>
      <c r="CT1132" s="72"/>
      <c r="CU1132" s="72"/>
      <c r="CV1132" s="72"/>
      <c r="CW1132" s="72"/>
      <c r="CX1132" s="72"/>
      <c r="CY1132" s="72"/>
      <c r="CZ1132" s="72"/>
      <c r="DA1132" s="72"/>
      <c r="DB1132" s="72"/>
      <c r="DC1132" s="72"/>
      <c r="DD1132" s="72"/>
      <c r="DE1132" s="72"/>
      <c r="DF1132" s="72"/>
      <c r="DG1132" s="72"/>
      <c r="DH1132" s="72"/>
      <c r="DI1132" s="72"/>
      <c r="DJ1132" s="72"/>
      <c r="DK1132" s="72"/>
      <c r="DL1132" s="72"/>
    </row>
    <row r="1133" spans="1:116" x14ac:dyDescent="0.4">
      <c r="B1133" t="s">
        <v>332</v>
      </c>
      <c r="D1133" t="s">
        <v>837</v>
      </c>
      <c r="E1133" s="8" t="str">
        <f>ROW()&amp;" "&amp;D1133</f>
        <v>1133 DCSALESQUOTA-S</v>
      </c>
      <c r="G1133" s="8" t="str">
        <f>G1114</f>
        <v>primary unit</v>
      </c>
      <c r="H1133" s="12"/>
      <c r="I1133" s="60"/>
      <c r="J1133" s="60"/>
      <c r="S1133" s="72"/>
      <c r="T1133" s="72"/>
      <c r="U1133" s="72"/>
      <c r="V1133" s="72"/>
      <c r="W1133" s="72"/>
      <c r="X1133" s="72"/>
      <c r="Y1133" s="72"/>
      <c r="Z1133" s="72"/>
      <c r="AA1133" s="72"/>
      <c r="AB1133" s="72"/>
      <c r="AC1133" s="72"/>
      <c r="AD1133" s="72"/>
      <c r="AE1133" s="72"/>
      <c r="AF1133" s="72"/>
      <c r="AG1133" s="72"/>
      <c r="AH1133" s="72"/>
      <c r="AI1133" s="72"/>
      <c r="AJ1133" s="72"/>
      <c r="AK1133" s="72"/>
      <c r="AL1133" s="72"/>
      <c r="AM1133" s="72"/>
      <c r="AN1133" s="72"/>
      <c r="AO1133" s="72"/>
      <c r="AP1133" s="72"/>
      <c r="AQ1133" s="72"/>
      <c r="AR1133" s="72"/>
      <c r="AS1133" s="72"/>
      <c r="AT1133" s="72"/>
      <c r="AU1133" s="72"/>
      <c r="AV1133" s="72"/>
      <c r="AW1133" s="72"/>
      <c r="AX1133" s="72"/>
      <c r="AY1133" s="72"/>
      <c r="AZ1133" s="72"/>
      <c r="BA1133" s="72"/>
      <c r="BB1133" s="72"/>
      <c r="BC1133" s="72"/>
      <c r="BD1133" s="72"/>
      <c r="BE1133" s="72"/>
      <c r="BF1133" s="72"/>
      <c r="BG1133" s="72"/>
      <c r="BH1133" s="72"/>
      <c r="BI1133" s="72"/>
      <c r="BJ1133" s="72"/>
      <c r="BK1133" s="72"/>
      <c r="BL1133" s="72"/>
      <c r="BM1133" s="72"/>
      <c r="BN1133" s="72"/>
      <c r="BO1133" s="72"/>
      <c r="BP1133" s="72"/>
      <c r="BQ1133" s="72"/>
      <c r="BR1133" s="72"/>
      <c r="BS1133" s="72"/>
      <c r="BT1133" s="72"/>
      <c r="BU1133" s="72"/>
      <c r="BV1133" s="72"/>
      <c r="BW1133" s="72"/>
      <c r="BX1133" s="72"/>
      <c r="BY1133" s="72"/>
      <c r="BZ1133" s="72"/>
      <c r="CA1133" s="72"/>
      <c r="CB1133" s="72"/>
      <c r="CC1133" s="72"/>
      <c r="CD1133" s="72"/>
      <c r="CE1133" s="72"/>
      <c r="CF1133" s="72"/>
      <c r="CG1133" s="72"/>
      <c r="CH1133" s="72"/>
      <c r="CI1133" s="72"/>
      <c r="CJ1133" s="72"/>
      <c r="CK1133" s="72"/>
      <c r="CL1133" s="72"/>
      <c r="CN1133" s="60"/>
      <c r="CO1133" s="72"/>
      <c r="CP1133" s="72"/>
      <c r="CQ1133" s="72"/>
      <c r="CR1133" s="72"/>
      <c r="CS1133" s="72"/>
      <c r="CT1133" s="72"/>
      <c r="CU1133" s="72"/>
      <c r="CV1133" s="72"/>
      <c r="CW1133" s="72"/>
      <c r="CX1133" s="72"/>
      <c r="CY1133" s="72"/>
      <c r="CZ1133" s="72"/>
      <c r="DA1133" s="72"/>
      <c r="DB1133" s="72"/>
      <c r="DC1133" s="72"/>
      <c r="DD1133" s="72"/>
      <c r="DE1133" s="72"/>
      <c r="DF1133" s="72"/>
      <c r="DG1133" s="72"/>
      <c r="DH1133" s="72"/>
      <c r="DI1133" s="72"/>
      <c r="DJ1133" s="72"/>
      <c r="DK1133" s="72"/>
      <c r="DL1133" s="72"/>
    </row>
    <row r="1134" spans="1:116" x14ac:dyDescent="0.4">
      <c r="B1134" t="s">
        <v>332</v>
      </c>
      <c r="D1134" t="s">
        <v>837</v>
      </c>
      <c r="E1134" s="8" t="str">
        <f>ROW()&amp;" "&amp;D1134</f>
        <v>1134 DCSALESQUOTA-S</v>
      </c>
      <c r="G1134" s="8" t="str">
        <f>G1115</f>
        <v>Primary revenue driver</v>
      </c>
      <c r="K1134" s="53"/>
      <c r="L1134" s="53"/>
      <c r="M1134" s="53"/>
      <c r="N1134" s="53"/>
      <c r="O1134" s="53"/>
      <c r="P1134" s="53"/>
      <c r="R1134" s="24"/>
      <c r="S1134" s="215">
        <f t="shared" ref="S1134:AX1134" si="1856">S1114</f>
        <v>0</v>
      </c>
      <c r="T1134" s="215">
        <f t="shared" si="1856"/>
        <v>0</v>
      </c>
      <c r="U1134" s="215">
        <f t="shared" si="1856"/>
        <v>0</v>
      </c>
      <c r="V1134" s="215">
        <f t="shared" si="1856"/>
        <v>0</v>
      </c>
      <c r="W1134" s="215">
        <f t="shared" si="1856"/>
        <v>0</v>
      </c>
      <c r="X1134" s="215">
        <f t="shared" si="1856"/>
        <v>0</v>
      </c>
      <c r="Y1134" s="215">
        <f t="shared" si="1856"/>
        <v>0</v>
      </c>
      <c r="Z1134" s="215">
        <f t="shared" si="1856"/>
        <v>0</v>
      </c>
      <c r="AA1134" s="215">
        <f t="shared" si="1856"/>
        <v>0</v>
      </c>
      <c r="AB1134" s="215">
        <f t="shared" si="1856"/>
        <v>0</v>
      </c>
      <c r="AC1134" s="215">
        <f t="shared" si="1856"/>
        <v>0</v>
      </c>
      <c r="AD1134" s="215">
        <f t="shared" si="1856"/>
        <v>0</v>
      </c>
      <c r="AE1134" s="215">
        <f t="shared" si="1856"/>
        <v>0</v>
      </c>
      <c r="AF1134" s="215">
        <f t="shared" si="1856"/>
        <v>0</v>
      </c>
      <c r="AG1134" s="215">
        <f t="shared" si="1856"/>
        <v>0</v>
      </c>
      <c r="AH1134" s="215">
        <f t="shared" si="1856"/>
        <v>0</v>
      </c>
      <c r="AI1134" s="215">
        <f t="shared" si="1856"/>
        <v>0</v>
      </c>
      <c r="AJ1134" s="215">
        <f t="shared" si="1856"/>
        <v>0</v>
      </c>
      <c r="AK1134" s="215">
        <f t="shared" si="1856"/>
        <v>0</v>
      </c>
      <c r="AL1134" s="215">
        <f t="shared" si="1856"/>
        <v>0</v>
      </c>
      <c r="AM1134" s="215">
        <f t="shared" si="1856"/>
        <v>0</v>
      </c>
      <c r="AN1134" s="215">
        <f t="shared" si="1856"/>
        <v>0</v>
      </c>
      <c r="AO1134" s="215">
        <f t="shared" si="1856"/>
        <v>0</v>
      </c>
      <c r="AP1134" s="215">
        <f t="shared" si="1856"/>
        <v>0</v>
      </c>
      <c r="AQ1134" s="215">
        <f t="shared" si="1856"/>
        <v>0</v>
      </c>
      <c r="AR1134" s="215">
        <f t="shared" si="1856"/>
        <v>0</v>
      </c>
      <c r="AS1134" s="215">
        <f t="shared" si="1856"/>
        <v>0</v>
      </c>
      <c r="AT1134" s="215">
        <f t="shared" si="1856"/>
        <v>0</v>
      </c>
      <c r="AU1134" s="215">
        <f t="shared" si="1856"/>
        <v>0</v>
      </c>
      <c r="AV1134" s="215">
        <f t="shared" si="1856"/>
        <v>0</v>
      </c>
      <c r="AW1134" s="215">
        <f t="shared" si="1856"/>
        <v>0</v>
      </c>
      <c r="AX1134" s="215">
        <f t="shared" si="1856"/>
        <v>0</v>
      </c>
      <c r="AY1134" s="215">
        <f t="shared" ref="AY1134:CD1134" si="1857">AY1114</f>
        <v>0</v>
      </c>
      <c r="AZ1134" s="215">
        <f t="shared" si="1857"/>
        <v>0</v>
      </c>
      <c r="BA1134" s="215">
        <f t="shared" si="1857"/>
        <v>0</v>
      </c>
      <c r="BB1134" s="215">
        <f t="shared" si="1857"/>
        <v>0</v>
      </c>
      <c r="BC1134" s="215">
        <f t="shared" si="1857"/>
        <v>0</v>
      </c>
      <c r="BD1134" s="215">
        <f t="shared" si="1857"/>
        <v>0</v>
      </c>
      <c r="BE1134" s="215">
        <f t="shared" si="1857"/>
        <v>0</v>
      </c>
      <c r="BF1134" s="215">
        <f t="shared" si="1857"/>
        <v>0</v>
      </c>
      <c r="BG1134" s="215">
        <f t="shared" si="1857"/>
        <v>0</v>
      </c>
      <c r="BH1134" s="215">
        <f t="shared" si="1857"/>
        <v>0</v>
      </c>
      <c r="BI1134" s="215">
        <f t="shared" si="1857"/>
        <v>0</v>
      </c>
      <c r="BJ1134" s="215">
        <f t="shared" si="1857"/>
        <v>0</v>
      </c>
      <c r="BK1134" s="215">
        <f t="shared" si="1857"/>
        <v>0</v>
      </c>
      <c r="BL1134" s="215">
        <f t="shared" si="1857"/>
        <v>0</v>
      </c>
      <c r="BM1134" s="215">
        <f t="shared" si="1857"/>
        <v>0</v>
      </c>
      <c r="BN1134" s="215">
        <f t="shared" si="1857"/>
        <v>0</v>
      </c>
      <c r="BO1134" s="215">
        <f t="shared" si="1857"/>
        <v>0</v>
      </c>
      <c r="BP1134" s="215">
        <f t="shared" si="1857"/>
        <v>0</v>
      </c>
      <c r="BQ1134" s="215">
        <f t="shared" si="1857"/>
        <v>0</v>
      </c>
      <c r="BR1134" s="215">
        <f t="shared" si="1857"/>
        <v>0</v>
      </c>
      <c r="BS1134" s="215">
        <f t="shared" si="1857"/>
        <v>0</v>
      </c>
      <c r="BT1134" s="215">
        <f t="shared" si="1857"/>
        <v>0</v>
      </c>
      <c r="BU1134" s="215">
        <f t="shared" si="1857"/>
        <v>0</v>
      </c>
      <c r="BV1134" s="215">
        <f t="shared" si="1857"/>
        <v>0</v>
      </c>
      <c r="BW1134" s="215">
        <f t="shared" si="1857"/>
        <v>0</v>
      </c>
      <c r="BX1134" s="215">
        <f t="shared" si="1857"/>
        <v>0</v>
      </c>
      <c r="BY1134" s="215">
        <f t="shared" si="1857"/>
        <v>0</v>
      </c>
      <c r="BZ1134" s="215">
        <f t="shared" si="1857"/>
        <v>0</v>
      </c>
      <c r="CA1134" s="215">
        <f t="shared" si="1857"/>
        <v>0</v>
      </c>
      <c r="CB1134" s="215">
        <f t="shared" si="1857"/>
        <v>0</v>
      </c>
      <c r="CC1134" s="215">
        <f t="shared" si="1857"/>
        <v>0</v>
      </c>
      <c r="CD1134" s="215">
        <f t="shared" si="1857"/>
        <v>0</v>
      </c>
      <c r="CE1134" s="215">
        <f t="shared" ref="CE1134:CL1134" si="1858">CE1114</f>
        <v>0</v>
      </c>
      <c r="CF1134" s="215">
        <f t="shared" si="1858"/>
        <v>0</v>
      </c>
      <c r="CG1134" s="215">
        <f t="shared" si="1858"/>
        <v>0</v>
      </c>
      <c r="CH1134" s="215">
        <f t="shared" si="1858"/>
        <v>0</v>
      </c>
      <c r="CI1134" s="215">
        <f t="shared" si="1858"/>
        <v>0</v>
      </c>
      <c r="CJ1134" s="215">
        <f t="shared" si="1858"/>
        <v>0</v>
      </c>
      <c r="CK1134" s="215">
        <f t="shared" si="1858"/>
        <v>0</v>
      </c>
      <c r="CL1134" s="215">
        <f t="shared" si="1858"/>
        <v>0</v>
      </c>
      <c r="CO1134" s="215">
        <f t="shared" ref="CO1134:DL1134" si="1859">CO1114</f>
        <v>0</v>
      </c>
      <c r="CP1134" s="215">
        <f t="shared" si="1859"/>
        <v>0</v>
      </c>
      <c r="CQ1134" s="215">
        <f t="shared" si="1859"/>
        <v>0</v>
      </c>
      <c r="CR1134" s="215">
        <f t="shared" si="1859"/>
        <v>0</v>
      </c>
      <c r="CS1134" s="215">
        <f t="shared" si="1859"/>
        <v>0</v>
      </c>
      <c r="CT1134" s="215">
        <f t="shared" si="1859"/>
        <v>0</v>
      </c>
      <c r="CU1134" s="215">
        <f t="shared" si="1859"/>
        <v>0</v>
      </c>
      <c r="CV1134" s="215">
        <f t="shared" si="1859"/>
        <v>0</v>
      </c>
      <c r="CW1134" s="215">
        <f t="shared" si="1859"/>
        <v>0</v>
      </c>
      <c r="CX1134" s="215">
        <f t="shared" si="1859"/>
        <v>0</v>
      </c>
      <c r="CY1134" s="215">
        <f t="shared" si="1859"/>
        <v>0</v>
      </c>
      <c r="CZ1134" s="215">
        <f t="shared" si="1859"/>
        <v>0</v>
      </c>
      <c r="DA1134" s="215">
        <f t="shared" si="1859"/>
        <v>0</v>
      </c>
      <c r="DB1134" s="215">
        <f t="shared" si="1859"/>
        <v>0</v>
      </c>
      <c r="DC1134" s="215">
        <f t="shared" si="1859"/>
        <v>0</v>
      </c>
      <c r="DD1134" s="215">
        <f t="shared" si="1859"/>
        <v>0</v>
      </c>
      <c r="DE1134" s="215">
        <f t="shared" si="1859"/>
        <v>0</v>
      </c>
      <c r="DF1134" s="215">
        <f t="shared" si="1859"/>
        <v>0</v>
      </c>
      <c r="DG1134" s="215">
        <f t="shared" si="1859"/>
        <v>0</v>
      </c>
      <c r="DH1134" s="215">
        <f t="shared" si="1859"/>
        <v>0</v>
      </c>
      <c r="DI1134" s="215">
        <f t="shared" si="1859"/>
        <v>0</v>
      </c>
      <c r="DJ1134" s="215">
        <f t="shared" si="1859"/>
        <v>0</v>
      </c>
      <c r="DK1134" s="215">
        <f t="shared" si="1859"/>
        <v>0</v>
      </c>
      <c r="DL1134" s="215">
        <f t="shared" si="1859"/>
        <v>0</v>
      </c>
    </row>
    <row r="1135" spans="1:116" x14ac:dyDescent="0.4">
      <c r="B1135" t="s">
        <v>332</v>
      </c>
      <c r="D1135" t="s">
        <v>837</v>
      </c>
      <c r="E1135" s="8" t="str">
        <f>ROW()&amp;" "&amp;D1135</f>
        <v>1135 DCSALESQUOTA-S</v>
      </c>
      <c r="G1135" s="8" t="str">
        <f>G1116</f>
        <v>Primary volume driver</v>
      </c>
      <c r="H1135" s="56"/>
      <c r="I1135" s="79"/>
      <c r="J1135" s="79"/>
      <c r="K1135" s="15"/>
      <c r="L1135" s="15"/>
      <c r="M1135" s="15"/>
      <c r="N1135" s="15"/>
      <c r="O1135" s="15"/>
      <c r="P1135" s="15"/>
      <c r="R1135" s="15"/>
      <c r="S1135" s="215" t="str">
        <f t="shared" ref="S1135:AX1135" si="1860">S1115</f>
        <v>S$16</v>
      </c>
      <c r="T1135" s="215" t="str">
        <f t="shared" si="1860"/>
        <v>T$16</v>
      </c>
      <c r="U1135" s="215" t="str">
        <f t="shared" si="1860"/>
        <v>U$16</v>
      </c>
      <c r="V1135" s="215" t="str">
        <f t="shared" si="1860"/>
        <v>V$16</v>
      </c>
      <c r="W1135" s="215" t="str">
        <f t="shared" si="1860"/>
        <v>W$16</v>
      </c>
      <c r="X1135" s="215" t="str">
        <f t="shared" si="1860"/>
        <v>X$16</v>
      </c>
      <c r="Y1135" s="215" t="str">
        <f t="shared" si="1860"/>
        <v>Y$16</v>
      </c>
      <c r="Z1135" s="215" t="str">
        <f t="shared" si="1860"/>
        <v>Z$16</v>
      </c>
      <c r="AA1135" s="215" t="str">
        <f t="shared" si="1860"/>
        <v>AA$16</v>
      </c>
      <c r="AB1135" s="215" t="str">
        <f t="shared" si="1860"/>
        <v>AB$16</v>
      </c>
      <c r="AC1135" s="215" t="str">
        <f t="shared" si="1860"/>
        <v>AC$16</v>
      </c>
      <c r="AD1135" s="215" t="str">
        <f t="shared" si="1860"/>
        <v>AD$16</v>
      </c>
      <c r="AE1135" s="215" t="str">
        <f t="shared" si="1860"/>
        <v>AE$16</v>
      </c>
      <c r="AF1135" s="215" t="str">
        <f t="shared" si="1860"/>
        <v>AF$16</v>
      </c>
      <c r="AG1135" s="215" t="str">
        <f t="shared" si="1860"/>
        <v>AG$16</v>
      </c>
      <c r="AH1135" s="215" t="str">
        <f t="shared" si="1860"/>
        <v>AH$16</v>
      </c>
      <c r="AI1135" s="215" t="str">
        <f t="shared" si="1860"/>
        <v>AI$16</v>
      </c>
      <c r="AJ1135" s="215" t="str">
        <f t="shared" si="1860"/>
        <v>AJ$16</v>
      </c>
      <c r="AK1135" s="215" t="str">
        <f t="shared" si="1860"/>
        <v>AK$16</v>
      </c>
      <c r="AL1135" s="215" t="str">
        <f t="shared" si="1860"/>
        <v>AL$16</v>
      </c>
      <c r="AM1135" s="215" t="str">
        <f t="shared" si="1860"/>
        <v>AM$16</v>
      </c>
      <c r="AN1135" s="215" t="str">
        <f t="shared" si="1860"/>
        <v>AN$16</v>
      </c>
      <c r="AO1135" s="215" t="str">
        <f t="shared" si="1860"/>
        <v>AO$16</v>
      </c>
      <c r="AP1135" s="215" t="str">
        <f t="shared" si="1860"/>
        <v>AP$16</v>
      </c>
      <c r="AQ1135" s="215" t="str">
        <f t="shared" si="1860"/>
        <v>AQ$16</v>
      </c>
      <c r="AR1135" s="215" t="str">
        <f t="shared" si="1860"/>
        <v>AR$16</v>
      </c>
      <c r="AS1135" s="215" t="str">
        <f t="shared" si="1860"/>
        <v>AS$16</v>
      </c>
      <c r="AT1135" s="215" t="str">
        <f t="shared" si="1860"/>
        <v>AT$16</v>
      </c>
      <c r="AU1135" s="215" t="str">
        <f t="shared" si="1860"/>
        <v>AU$16</v>
      </c>
      <c r="AV1135" s="215" t="str">
        <f t="shared" si="1860"/>
        <v>AV$16</v>
      </c>
      <c r="AW1135" s="215" t="str">
        <f t="shared" si="1860"/>
        <v>AW$16</v>
      </c>
      <c r="AX1135" s="215" t="str">
        <f t="shared" si="1860"/>
        <v>AX$16</v>
      </c>
      <c r="AY1135" s="215" t="str">
        <f t="shared" ref="AY1135:CD1135" si="1861">AY1115</f>
        <v>AY$16</v>
      </c>
      <c r="AZ1135" s="215" t="str">
        <f t="shared" si="1861"/>
        <v>AZ$16</v>
      </c>
      <c r="BA1135" s="215" t="str">
        <f t="shared" si="1861"/>
        <v>BA$16</v>
      </c>
      <c r="BB1135" s="215" t="str">
        <f t="shared" si="1861"/>
        <v>BB$16</v>
      </c>
      <c r="BC1135" s="215" t="str">
        <f t="shared" si="1861"/>
        <v>BC$16</v>
      </c>
      <c r="BD1135" s="215" t="str">
        <f t="shared" si="1861"/>
        <v>BD$16</v>
      </c>
      <c r="BE1135" s="215" t="str">
        <f t="shared" si="1861"/>
        <v>BE$16</v>
      </c>
      <c r="BF1135" s="215" t="str">
        <f t="shared" si="1861"/>
        <v>BF$16</v>
      </c>
      <c r="BG1135" s="215" t="str">
        <f t="shared" si="1861"/>
        <v>BG$16</v>
      </c>
      <c r="BH1135" s="215" t="str">
        <f t="shared" si="1861"/>
        <v>BH$16</v>
      </c>
      <c r="BI1135" s="215" t="str">
        <f t="shared" si="1861"/>
        <v>BI$16</v>
      </c>
      <c r="BJ1135" s="215" t="str">
        <f t="shared" si="1861"/>
        <v>BJ$16</v>
      </c>
      <c r="BK1135" s="215" t="str">
        <f t="shared" si="1861"/>
        <v>BK$16</v>
      </c>
      <c r="BL1135" s="215" t="str">
        <f t="shared" si="1861"/>
        <v>BL$16</v>
      </c>
      <c r="BM1135" s="215" t="str">
        <f t="shared" si="1861"/>
        <v>BM$16</v>
      </c>
      <c r="BN1135" s="215" t="str">
        <f t="shared" si="1861"/>
        <v>BN$16</v>
      </c>
      <c r="BO1135" s="215" t="str">
        <f t="shared" si="1861"/>
        <v>BO$16</v>
      </c>
      <c r="BP1135" s="215" t="str">
        <f t="shared" si="1861"/>
        <v>BP$16</v>
      </c>
      <c r="BQ1135" s="215" t="str">
        <f t="shared" si="1861"/>
        <v>BQ$16</v>
      </c>
      <c r="BR1135" s="215" t="str">
        <f t="shared" si="1861"/>
        <v>BR$16</v>
      </c>
      <c r="BS1135" s="215" t="str">
        <f t="shared" si="1861"/>
        <v>BS$16</v>
      </c>
      <c r="BT1135" s="215" t="str">
        <f t="shared" si="1861"/>
        <v>BT$16</v>
      </c>
      <c r="BU1135" s="215" t="str">
        <f t="shared" si="1861"/>
        <v>BU$16</v>
      </c>
      <c r="BV1135" s="215" t="str">
        <f t="shared" si="1861"/>
        <v>BV$16</v>
      </c>
      <c r="BW1135" s="215" t="str">
        <f t="shared" si="1861"/>
        <v>BW$16</v>
      </c>
      <c r="BX1135" s="215" t="str">
        <f t="shared" si="1861"/>
        <v>BX$16</v>
      </c>
      <c r="BY1135" s="215" t="str">
        <f t="shared" si="1861"/>
        <v>BY$16</v>
      </c>
      <c r="BZ1135" s="215" t="str">
        <f t="shared" si="1861"/>
        <v>BZ$16</v>
      </c>
      <c r="CA1135" s="215" t="str">
        <f t="shared" si="1861"/>
        <v>CA$16</v>
      </c>
      <c r="CB1135" s="215" t="str">
        <f t="shared" si="1861"/>
        <v>CB$16</v>
      </c>
      <c r="CC1135" s="215" t="str">
        <f t="shared" si="1861"/>
        <v>CC$16</v>
      </c>
      <c r="CD1135" s="215" t="str">
        <f t="shared" si="1861"/>
        <v>CD$16</v>
      </c>
      <c r="CE1135" s="215" t="str">
        <f t="shared" ref="CE1135:CL1135" si="1862">CE1115</f>
        <v>CE$16</v>
      </c>
      <c r="CF1135" s="215" t="str">
        <f t="shared" si="1862"/>
        <v>CF$16</v>
      </c>
      <c r="CG1135" s="215" t="str">
        <f t="shared" si="1862"/>
        <v>CG$16</v>
      </c>
      <c r="CH1135" s="215" t="str">
        <f t="shared" si="1862"/>
        <v>CH$16</v>
      </c>
      <c r="CI1135" s="215" t="str">
        <f t="shared" si="1862"/>
        <v>CI$16</v>
      </c>
      <c r="CJ1135" s="215" t="str">
        <f t="shared" si="1862"/>
        <v>CJ$16</v>
      </c>
      <c r="CK1135" s="215" t="str">
        <f t="shared" si="1862"/>
        <v>CK$16</v>
      </c>
      <c r="CL1135" s="215" t="str">
        <f t="shared" si="1862"/>
        <v>CL$16</v>
      </c>
      <c r="CN1135" s="79"/>
      <c r="CO1135" s="215" t="str">
        <f t="shared" ref="CO1135:DL1135" si="1863">CO1115</f>
        <v>CO$16</v>
      </c>
      <c r="CP1135" s="215" t="str">
        <f t="shared" si="1863"/>
        <v>CP$16</v>
      </c>
      <c r="CQ1135" s="215" t="str">
        <f t="shared" si="1863"/>
        <v>CQ$16</v>
      </c>
      <c r="CR1135" s="215" t="str">
        <f t="shared" si="1863"/>
        <v>CR$16</v>
      </c>
      <c r="CS1135" s="215" t="str">
        <f t="shared" si="1863"/>
        <v>CS$16</v>
      </c>
      <c r="CT1135" s="215" t="str">
        <f t="shared" si="1863"/>
        <v>CT$16</v>
      </c>
      <c r="CU1135" s="215" t="str">
        <f t="shared" si="1863"/>
        <v>CU$16</v>
      </c>
      <c r="CV1135" s="215" t="str">
        <f t="shared" si="1863"/>
        <v>CV$16</v>
      </c>
      <c r="CW1135" s="215" t="str">
        <f t="shared" si="1863"/>
        <v>CW$16</v>
      </c>
      <c r="CX1135" s="215" t="str">
        <f t="shared" si="1863"/>
        <v>CX$16</v>
      </c>
      <c r="CY1135" s="215" t="str">
        <f t="shared" si="1863"/>
        <v>CY$16</v>
      </c>
      <c r="CZ1135" s="215" t="str">
        <f t="shared" si="1863"/>
        <v>CZ$16</v>
      </c>
      <c r="DA1135" s="215" t="str">
        <f t="shared" si="1863"/>
        <v>DA$16</v>
      </c>
      <c r="DB1135" s="215" t="str">
        <f t="shared" si="1863"/>
        <v>DB$16</v>
      </c>
      <c r="DC1135" s="215" t="str">
        <f t="shared" si="1863"/>
        <v>DC$16</v>
      </c>
      <c r="DD1135" s="215" t="str">
        <f t="shared" si="1863"/>
        <v>DD$16</v>
      </c>
      <c r="DE1135" s="215" t="str">
        <f t="shared" si="1863"/>
        <v>DE$16</v>
      </c>
      <c r="DF1135" s="215" t="str">
        <f t="shared" si="1863"/>
        <v>DF$16</v>
      </c>
      <c r="DG1135" s="215" t="str">
        <f t="shared" si="1863"/>
        <v>DG$16</v>
      </c>
      <c r="DH1135" s="215" t="str">
        <f t="shared" si="1863"/>
        <v>DH$16</v>
      </c>
      <c r="DI1135" s="215" t="str">
        <f t="shared" si="1863"/>
        <v>DI$16</v>
      </c>
      <c r="DJ1135" s="215" t="str">
        <f t="shared" si="1863"/>
        <v>DJ$16</v>
      </c>
      <c r="DK1135" s="215" t="str">
        <f t="shared" si="1863"/>
        <v>DK$16</v>
      </c>
      <c r="DL1135" s="215" t="str">
        <f t="shared" si="1863"/>
        <v>DL$16</v>
      </c>
    </row>
    <row r="1136" spans="1:116" x14ac:dyDescent="0.4">
      <c r="B1136" t="s">
        <v>332</v>
      </c>
      <c r="D1136" t="s">
        <v>837</v>
      </c>
      <c r="E1136" s="8" t="str">
        <f t="shared" ref="E1136:E1139" si="1864">ROW()&amp;" "&amp;D1136</f>
        <v>1136 DCSALESQUOTA-S</v>
      </c>
      <c r="G1136" s="89" t="str">
        <f>G1121</f>
        <v>SALESQUOTA Direct Cost:</v>
      </c>
      <c r="H1136" s="12"/>
      <c r="I1136" s="60"/>
      <c r="J1136" s="60"/>
      <c r="K1136" s="15"/>
      <c r="L1136" s="15"/>
      <c r="M1136" s="15"/>
      <c r="N1136" s="15"/>
      <c r="O1136" s="15"/>
      <c r="P1136" s="15"/>
      <c r="R1136" s="15"/>
      <c r="S1136" s="215">
        <f t="shared" ref="S1136:AX1136" si="1865">S1117</f>
        <v>0</v>
      </c>
      <c r="T1136" s="215">
        <f t="shared" si="1865"/>
        <v>0</v>
      </c>
      <c r="U1136" s="215">
        <f t="shared" si="1865"/>
        <v>0</v>
      </c>
      <c r="V1136" s="215">
        <f t="shared" si="1865"/>
        <v>0</v>
      </c>
      <c r="W1136" s="215">
        <f t="shared" si="1865"/>
        <v>0</v>
      </c>
      <c r="X1136" s="215">
        <f t="shared" si="1865"/>
        <v>0</v>
      </c>
      <c r="Y1136" s="215">
        <f t="shared" si="1865"/>
        <v>0</v>
      </c>
      <c r="Z1136" s="215">
        <f t="shared" si="1865"/>
        <v>0</v>
      </c>
      <c r="AA1136" s="215">
        <f t="shared" si="1865"/>
        <v>0</v>
      </c>
      <c r="AB1136" s="215">
        <f t="shared" si="1865"/>
        <v>0</v>
      </c>
      <c r="AC1136" s="215">
        <f t="shared" si="1865"/>
        <v>0</v>
      </c>
      <c r="AD1136" s="215">
        <f t="shared" si="1865"/>
        <v>0</v>
      </c>
      <c r="AE1136" s="215">
        <f t="shared" si="1865"/>
        <v>0</v>
      </c>
      <c r="AF1136" s="215">
        <f t="shared" si="1865"/>
        <v>0</v>
      </c>
      <c r="AG1136" s="215">
        <f t="shared" si="1865"/>
        <v>0</v>
      </c>
      <c r="AH1136" s="215">
        <f t="shared" si="1865"/>
        <v>0</v>
      </c>
      <c r="AI1136" s="215">
        <f t="shared" si="1865"/>
        <v>0</v>
      </c>
      <c r="AJ1136" s="215">
        <f t="shared" si="1865"/>
        <v>0</v>
      </c>
      <c r="AK1136" s="215">
        <f t="shared" si="1865"/>
        <v>0</v>
      </c>
      <c r="AL1136" s="215">
        <f t="shared" si="1865"/>
        <v>0</v>
      </c>
      <c r="AM1136" s="215">
        <f t="shared" si="1865"/>
        <v>0</v>
      </c>
      <c r="AN1136" s="215">
        <f t="shared" si="1865"/>
        <v>0</v>
      </c>
      <c r="AO1136" s="215">
        <f t="shared" si="1865"/>
        <v>0</v>
      </c>
      <c r="AP1136" s="215">
        <f t="shared" si="1865"/>
        <v>0</v>
      </c>
      <c r="AQ1136" s="215">
        <f t="shared" si="1865"/>
        <v>0</v>
      </c>
      <c r="AR1136" s="215">
        <f t="shared" si="1865"/>
        <v>0</v>
      </c>
      <c r="AS1136" s="215">
        <f t="shared" si="1865"/>
        <v>0</v>
      </c>
      <c r="AT1136" s="215">
        <f t="shared" si="1865"/>
        <v>0</v>
      </c>
      <c r="AU1136" s="215">
        <f t="shared" si="1865"/>
        <v>0</v>
      </c>
      <c r="AV1136" s="215">
        <f t="shared" si="1865"/>
        <v>0</v>
      </c>
      <c r="AW1136" s="215">
        <f t="shared" si="1865"/>
        <v>0</v>
      </c>
      <c r="AX1136" s="215">
        <f t="shared" si="1865"/>
        <v>0</v>
      </c>
      <c r="AY1136" s="215">
        <f t="shared" ref="AY1136:CD1136" si="1866">AY1117</f>
        <v>0</v>
      </c>
      <c r="AZ1136" s="215">
        <f t="shared" si="1866"/>
        <v>0</v>
      </c>
      <c r="BA1136" s="215">
        <f t="shared" si="1866"/>
        <v>0</v>
      </c>
      <c r="BB1136" s="215">
        <f t="shared" si="1866"/>
        <v>0</v>
      </c>
      <c r="BC1136" s="215">
        <f t="shared" si="1866"/>
        <v>0</v>
      </c>
      <c r="BD1136" s="215">
        <f t="shared" si="1866"/>
        <v>0</v>
      </c>
      <c r="BE1136" s="215">
        <f t="shared" si="1866"/>
        <v>0</v>
      </c>
      <c r="BF1136" s="215">
        <f t="shared" si="1866"/>
        <v>0</v>
      </c>
      <c r="BG1136" s="215">
        <f t="shared" si="1866"/>
        <v>0</v>
      </c>
      <c r="BH1136" s="215">
        <f t="shared" si="1866"/>
        <v>0</v>
      </c>
      <c r="BI1136" s="215">
        <f t="shared" si="1866"/>
        <v>0</v>
      </c>
      <c r="BJ1136" s="215">
        <f t="shared" si="1866"/>
        <v>0</v>
      </c>
      <c r="BK1136" s="215">
        <f t="shared" si="1866"/>
        <v>0</v>
      </c>
      <c r="BL1136" s="215">
        <f t="shared" si="1866"/>
        <v>0</v>
      </c>
      <c r="BM1136" s="215">
        <f t="shared" si="1866"/>
        <v>0</v>
      </c>
      <c r="BN1136" s="215">
        <f t="shared" si="1866"/>
        <v>0</v>
      </c>
      <c r="BO1136" s="215">
        <f t="shared" si="1866"/>
        <v>0</v>
      </c>
      <c r="BP1136" s="215">
        <f t="shared" si="1866"/>
        <v>0</v>
      </c>
      <c r="BQ1136" s="215">
        <f t="shared" si="1866"/>
        <v>0</v>
      </c>
      <c r="BR1136" s="215">
        <f t="shared" si="1866"/>
        <v>0</v>
      </c>
      <c r="BS1136" s="215">
        <f t="shared" si="1866"/>
        <v>0</v>
      </c>
      <c r="BT1136" s="215">
        <f t="shared" si="1866"/>
        <v>0</v>
      </c>
      <c r="BU1136" s="215">
        <f t="shared" si="1866"/>
        <v>0</v>
      </c>
      <c r="BV1136" s="215">
        <f t="shared" si="1866"/>
        <v>0</v>
      </c>
      <c r="BW1136" s="215">
        <f t="shared" si="1866"/>
        <v>0</v>
      </c>
      <c r="BX1136" s="215">
        <f t="shared" si="1866"/>
        <v>0</v>
      </c>
      <c r="BY1136" s="215">
        <f t="shared" si="1866"/>
        <v>0</v>
      </c>
      <c r="BZ1136" s="215">
        <f t="shared" si="1866"/>
        <v>0</v>
      </c>
      <c r="CA1136" s="215">
        <f t="shared" si="1866"/>
        <v>0</v>
      </c>
      <c r="CB1136" s="215">
        <f t="shared" si="1866"/>
        <v>0</v>
      </c>
      <c r="CC1136" s="215">
        <f t="shared" si="1866"/>
        <v>0</v>
      </c>
      <c r="CD1136" s="215">
        <f t="shared" si="1866"/>
        <v>0</v>
      </c>
      <c r="CE1136" s="215">
        <f t="shared" ref="CE1136:CL1136" si="1867">CE1117</f>
        <v>0</v>
      </c>
      <c r="CF1136" s="215">
        <f t="shared" si="1867"/>
        <v>0</v>
      </c>
      <c r="CG1136" s="215">
        <f t="shared" si="1867"/>
        <v>0</v>
      </c>
      <c r="CH1136" s="215">
        <f t="shared" si="1867"/>
        <v>0</v>
      </c>
      <c r="CI1136" s="215">
        <f t="shared" si="1867"/>
        <v>0</v>
      </c>
      <c r="CJ1136" s="215">
        <f t="shared" si="1867"/>
        <v>0</v>
      </c>
      <c r="CK1136" s="215">
        <f t="shared" si="1867"/>
        <v>0</v>
      </c>
      <c r="CL1136" s="215">
        <f t="shared" si="1867"/>
        <v>0</v>
      </c>
      <c r="CN1136" s="60"/>
      <c r="CO1136" s="215">
        <f t="shared" ref="CO1136:DL1136" si="1868">CO1117</f>
        <v>0</v>
      </c>
      <c r="CP1136" s="215">
        <f t="shared" si="1868"/>
        <v>0</v>
      </c>
      <c r="CQ1136" s="215">
        <f t="shared" si="1868"/>
        <v>0</v>
      </c>
      <c r="CR1136" s="215">
        <f t="shared" si="1868"/>
        <v>0</v>
      </c>
      <c r="CS1136" s="215">
        <f t="shared" si="1868"/>
        <v>0</v>
      </c>
      <c r="CT1136" s="215">
        <f t="shared" si="1868"/>
        <v>0</v>
      </c>
      <c r="CU1136" s="215">
        <f t="shared" si="1868"/>
        <v>0</v>
      </c>
      <c r="CV1136" s="215">
        <f t="shared" si="1868"/>
        <v>0</v>
      </c>
      <c r="CW1136" s="215">
        <f t="shared" si="1868"/>
        <v>0</v>
      </c>
      <c r="CX1136" s="215">
        <f t="shared" si="1868"/>
        <v>0</v>
      </c>
      <c r="CY1136" s="215">
        <f t="shared" si="1868"/>
        <v>0</v>
      </c>
      <c r="CZ1136" s="215">
        <f t="shared" si="1868"/>
        <v>0</v>
      </c>
      <c r="DA1136" s="215">
        <f t="shared" si="1868"/>
        <v>0</v>
      </c>
      <c r="DB1136" s="215">
        <f t="shared" si="1868"/>
        <v>0</v>
      </c>
      <c r="DC1136" s="215">
        <f t="shared" si="1868"/>
        <v>0</v>
      </c>
      <c r="DD1136" s="215">
        <f t="shared" si="1868"/>
        <v>0</v>
      </c>
      <c r="DE1136" s="215">
        <f t="shared" si="1868"/>
        <v>0</v>
      </c>
      <c r="DF1136" s="215">
        <f t="shared" si="1868"/>
        <v>0</v>
      </c>
      <c r="DG1136" s="215">
        <f t="shared" si="1868"/>
        <v>0</v>
      </c>
      <c r="DH1136" s="215">
        <f t="shared" si="1868"/>
        <v>0</v>
      </c>
      <c r="DI1136" s="215">
        <f t="shared" si="1868"/>
        <v>0</v>
      </c>
      <c r="DJ1136" s="215">
        <f t="shared" si="1868"/>
        <v>0</v>
      </c>
      <c r="DK1136" s="215">
        <f t="shared" si="1868"/>
        <v>0</v>
      </c>
      <c r="DL1136" s="215">
        <f t="shared" si="1868"/>
        <v>0</v>
      </c>
    </row>
    <row r="1137" spans="1:116" x14ac:dyDescent="0.4">
      <c r="B1137" t="s">
        <v>332</v>
      </c>
      <c r="D1137" t="s">
        <v>837</v>
      </c>
      <c r="E1137" s="8" t="str">
        <f t="shared" si="1864"/>
        <v>1137 DCSALESQUOTA-S</v>
      </c>
      <c r="G1137" s="241" t="str">
        <f>IFERROR(SUBSTITUTE(TRIM(MID(G1121, SEARCH("-", G1121) + 1, LEN(G1121))),":",""),"no unit")</f>
        <v>no unit</v>
      </c>
      <c r="H1137" s="12"/>
      <c r="I1137" s="60"/>
      <c r="J1137" s="60"/>
      <c r="K1137" s="15"/>
      <c r="L1137" s="15"/>
      <c r="M1137" s="15"/>
      <c r="N1137" s="15"/>
      <c r="O1137" s="15"/>
      <c r="P1137" s="15"/>
      <c r="R1137" s="15"/>
      <c r="S1137" s="215"/>
      <c r="T1137" s="215"/>
      <c r="U1137" s="215"/>
      <c r="V1137" s="215"/>
      <c r="W1137" s="215"/>
      <c r="X1137" s="215"/>
      <c r="Y1137" s="215"/>
      <c r="Z1137" s="215"/>
      <c r="AA1137" s="215"/>
      <c r="AB1137" s="215"/>
      <c r="AC1137" s="215"/>
      <c r="AD1137" s="215"/>
      <c r="AE1137" s="215"/>
      <c r="AF1137" s="215"/>
      <c r="AG1137" s="215"/>
      <c r="AH1137" s="215"/>
      <c r="AI1137" s="215"/>
      <c r="AJ1137" s="215"/>
      <c r="AK1137" s="215"/>
      <c r="AL1137" s="215"/>
      <c r="AM1137" s="215"/>
      <c r="AN1137" s="215"/>
      <c r="AO1137" s="215"/>
      <c r="AP1137" s="215"/>
      <c r="AQ1137" s="215"/>
      <c r="AR1137" s="215"/>
      <c r="AS1137" s="215"/>
      <c r="AT1137" s="215"/>
      <c r="AU1137" s="215"/>
      <c r="AV1137" s="215"/>
      <c r="AW1137" s="215"/>
      <c r="AX1137" s="215"/>
      <c r="AY1137" s="215"/>
      <c r="AZ1137" s="215"/>
      <c r="BA1137" s="215"/>
      <c r="BB1137" s="215"/>
      <c r="BC1137" s="215"/>
      <c r="BD1137" s="215"/>
      <c r="BE1137" s="215"/>
      <c r="BF1137" s="215"/>
      <c r="BG1137" s="215"/>
      <c r="BH1137" s="215"/>
      <c r="BI1137" s="215"/>
      <c r="BJ1137" s="215"/>
      <c r="BK1137" s="215"/>
      <c r="BL1137" s="215"/>
      <c r="BM1137" s="215"/>
      <c r="BN1137" s="215"/>
      <c r="BO1137" s="215"/>
      <c r="BP1137" s="215"/>
      <c r="BQ1137" s="215"/>
      <c r="BR1137" s="215"/>
      <c r="BS1137" s="215"/>
      <c r="BT1137" s="215"/>
      <c r="BU1137" s="215"/>
      <c r="BV1137" s="215"/>
      <c r="BW1137" s="215"/>
      <c r="BX1137" s="215"/>
      <c r="BY1137" s="215"/>
      <c r="BZ1137" s="215"/>
      <c r="CA1137" s="215"/>
      <c r="CB1137" s="215"/>
      <c r="CC1137" s="215"/>
      <c r="CD1137" s="215"/>
      <c r="CE1137" s="215"/>
      <c r="CF1137" s="215"/>
      <c r="CG1137" s="215"/>
      <c r="CH1137" s="215"/>
      <c r="CI1137" s="215"/>
      <c r="CJ1137" s="215"/>
      <c r="CK1137" s="215"/>
      <c r="CL1137" s="215"/>
      <c r="CN1137" s="60"/>
      <c r="CO1137" s="215"/>
      <c r="CP1137" s="215"/>
      <c r="CQ1137" s="215"/>
      <c r="CR1137" s="215"/>
      <c r="CS1137" s="215"/>
      <c r="CT1137" s="215"/>
      <c r="CU1137" s="215"/>
      <c r="CV1137" s="215"/>
      <c r="CW1137" s="215"/>
      <c r="CX1137" s="215"/>
      <c r="CY1137" s="215"/>
      <c r="CZ1137" s="215"/>
      <c r="DA1137" s="215"/>
      <c r="DB1137" s="215"/>
      <c r="DC1137" s="215"/>
      <c r="DD1137" s="215"/>
      <c r="DE1137" s="215"/>
      <c r="DF1137" s="215"/>
      <c r="DG1137" s="215"/>
      <c r="DH1137" s="215"/>
      <c r="DI1137" s="215"/>
      <c r="DJ1137" s="215"/>
      <c r="DK1137" s="215"/>
      <c r="DL1137" s="215"/>
    </row>
    <row r="1138" spans="1:116" x14ac:dyDescent="0.4">
      <c r="A1138" s="3"/>
      <c r="B1138" t="s">
        <v>332</v>
      </c>
      <c r="D1138" t="s">
        <v>837</v>
      </c>
      <c r="E1138" s="8" t="str">
        <f t="shared" si="1864"/>
        <v>1138 DCSALESQUOTA-S</v>
      </c>
      <c r="G1138" s="89" t="str">
        <f>G1119</f>
        <v>Secondary revenue driver</v>
      </c>
      <c r="H1138" s="90"/>
      <c r="I1138" s="213"/>
      <c r="J1138" s="213"/>
      <c r="K1138" s="214"/>
      <c r="L1138" s="214"/>
      <c r="M1138" s="214"/>
      <c r="N1138" s="214"/>
      <c r="O1138" s="214"/>
      <c r="P1138" s="214"/>
      <c r="R1138" s="214"/>
      <c r="S1138" s="4" t="str">
        <f t="shared" ref="S1138:CD1138" si="1869">ADDRESS(ROW(S1130),COLUMN(S1130),2)</f>
        <v>S$1130</v>
      </c>
      <c r="T1138" s="4" t="str">
        <f t="shared" si="1869"/>
        <v>T$1130</v>
      </c>
      <c r="U1138" s="4" t="str">
        <f t="shared" si="1869"/>
        <v>U$1130</v>
      </c>
      <c r="V1138" s="4" t="str">
        <f t="shared" si="1869"/>
        <v>V$1130</v>
      </c>
      <c r="W1138" s="4" t="str">
        <f t="shared" si="1869"/>
        <v>W$1130</v>
      </c>
      <c r="X1138" s="4" t="str">
        <f t="shared" si="1869"/>
        <v>X$1130</v>
      </c>
      <c r="Y1138" s="4" t="str">
        <f t="shared" si="1869"/>
        <v>Y$1130</v>
      </c>
      <c r="Z1138" s="4" t="str">
        <f t="shared" si="1869"/>
        <v>Z$1130</v>
      </c>
      <c r="AA1138" s="4" t="str">
        <f t="shared" si="1869"/>
        <v>AA$1130</v>
      </c>
      <c r="AB1138" s="4" t="str">
        <f t="shared" si="1869"/>
        <v>AB$1130</v>
      </c>
      <c r="AC1138" s="4" t="str">
        <f t="shared" si="1869"/>
        <v>AC$1130</v>
      </c>
      <c r="AD1138" s="4" t="str">
        <f t="shared" si="1869"/>
        <v>AD$1130</v>
      </c>
      <c r="AE1138" s="4" t="str">
        <f t="shared" si="1869"/>
        <v>AE$1130</v>
      </c>
      <c r="AF1138" s="4" t="str">
        <f t="shared" si="1869"/>
        <v>AF$1130</v>
      </c>
      <c r="AG1138" s="4" t="str">
        <f t="shared" si="1869"/>
        <v>AG$1130</v>
      </c>
      <c r="AH1138" s="4" t="str">
        <f t="shared" si="1869"/>
        <v>AH$1130</v>
      </c>
      <c r="AI1138" s="4" t="str">
        <f t="shared" si="1869"/>
        <v>AI$1130</v>
      </c>
      <c r="AJ1138" s="4" t="str">
        <f t="shared" si="1869"/>
        <v>AJ$1130</v>
      </c>
      <c r="AK1138" s="4" t="str">
        <f t="shared" si="1869"/>
        <v>AK$1130</v>
      </c>
      <c r="AL1138" s="4" t="str">
        <f t="shared" si="1869"/>
        <v>AL$1130</v>
      </c>
      <c r="AM1138" s="4" t="str">
        <f t="shared" si="1869"/>
        <v>AM$1130</v>
      </c>
      <c r="AN1138" s="4" t="str">
        <f t="shared" si="1869"/>
        <v>AN$1130</v>
      </c>
      <c r="AO1138" s="4" t="str">
        <f t="shared" si="1869"/>
        <v>AO$1130</v>
      </c>
      <c r="AP1138" s="4" t="str">
        <f t="shared" si="1869"/>
        <v>AP$1130</v>
      </c>
      <c r="AQ1138" s="4" t="str">
        <f t="shared" si="1869"/>
        <v>AQ$1130</v>
      </c>
      <c r="AR1138" s="4" t="str">
        <f t="shared" si="1869"/>
        <v>AR$1130</v>
      </c>
      <c r="AS1138" s="4" t="str">
        <f t="shared" si="1869"/>
        <v>AS$1130</v>
      </c>
      <c r="AT1138" s="4" t="str">
        <f t="shared" si="1869"/>
        <v>AT$1130</v>
      </c>
      <c r="AU1138" s="4" t="str">
        <f t="shared" si="1869"/>
        <v>AU$1130</v>
      </c>
      <c r="AV1138" s="4" t="str">
        <f t="shared" si="1869"/>
        <v>AV$1130</v>
      </c>
      <c r="AW1138" s="4" t="str">
        <f t="shared" si="1869"/>
        <v>AW$1130</v>
      </c>
      <c r="AX1138" s="4" t="str">
        <f t="shared" si="1869"/>
        <v>AX$1130</v>
      </c>
      <c r="AY1138" s="4" t="str">
        <f t="shared" si="1869"/>
        <v>AY$1130</v>
      </c>
      <c r="AZ1138" s="4" t="str">
        <f t="shared" si="1869"/>
        <v>AZ$1130</v>
      </c>
      <c r="BA1138" s="4" t="str">
        <f t="shared" si="1869"/>
        <v>BA$1130</v>
      </c>
      <c r="BB1138" s="4" t="str">
        <f t="shared" si="1869"/>
        <v>BB$1130</v>
      </c>
      <c r="BC1138" s="4" t="str">
        <f t="shared" si="1869"/>
        <v>BC$1130</v>
      </c>
      <c r="BD1138" s="4" t="str">
        <f t="shared" si="1869"/>
        <v>BD$1130</v>
      </c>
      <c r="BE1138" s="4" t="str">
        <f t="shared" si="1869"/>
        <v>BE$1130</v>
      </c>
      <c r="BF1138" s="4" t="str">
        <f t="shared" si="1869"/>
        <v>BF$1130</v>
      </c>
      <c r="BG1138" s="4" t="str">
        <f t="shared" si="1869"/>
        <v>BG$1130</v>
      </c>
      <c r="BH1138" s="4" t="str">
        <f t="shared" si="1869"/>
        <v>BH$1130</v>
      </c>
      <c r="BI1138" s="4" t="str">
        <f t="shared" si="1869"/>
        <v>BI$1130</v>
      </c>
      <c r="BJ1138" s="4" t="str">
        <f t="shared" si="1869"/>
        <v>BJ$1130</v>
      </c>
      <c r="BK1138" s="4" t="str">
        <f t="shared" si="1869"/>
        <v>BK$1130</v>
      </c>
      <c r="BL1138" s="4" t="str">
        <f t="shared" si="1869"/>
        <v>BL$1130</v>
      </c>
      <c r="BM1138" s="4" t="str">
        <f t="shared" si="1869"/>
        <v>BM$1130</v>
      </c>
      <c r="BN1138" s="4" t="str">
        <f t="shared" si="1869"/>
        <v>BN$1130</v>
      </c>
      <c r="BO1138" s="4" t="str">
        <f t="shared" si="1869"/>
        <v>BO$1130</v>
      </c>
      <c r="BP1138" s="4" t="str">
        <f t="shared" si="1869"/>
        <v>BP$1130</v>
      </c>
      <c r="BQ1138" s="4" t="str">
        <f t="shared" si="1869"/>
        <v>BQ$1130</v>
      </c>
      <c r="BR1138" s="4" t="str">
        <f t="shared" si="1869"/>
        <v>BR$1130</v>
      </c>
      <c r="BS1138" s="4" t="str">
        <f t="shared" si="1869"/>
        <v>BS$1130</v>
      </c>
      <c r="BT1138" s="4" t="str">
        <f t="shared" si="1869"/>
        <v>BT$1130</v>
      </c>
      <c r="BU1138" s="4" t="str">
        <f t="shared" si="1869"/>
        <v>BU$1130</v>
      </c>
      <c r="BV1138" s="4" t="str">
        <f t="shared" si="1869"/>
        <v>BV$1130</v>
      </c>
      <c r="BW1138" s="4" t="str">
        <f t="shared" si="1869"/>
        <v>BW$1130</v>
      </c>
      <c r="BX1138" s="4" t="str">
        <f t="shared" si="1869"/>
        <v>BX$1130</v>
      </c>
      <c r="BY1138" s="4" t="str">
        <f t="shared" si="1869"/>
        <v>BY$1130</v>
      </c>
      <c r="BZ1138" s="4" t="str">
        <f t="shared" si="1869"/>
        <v>BZ$1130</v>
      </c>
      <c r="CA1138" s="4" t="str">
        <f t="shared" si="1869"/>
        <v>CA$1130</v>
      </c>
      <c r="CB1138" s="4" t="str">
        <f t="shared" si="1869"/>
        <v>CB$1130</v>
      </c>
      <c r="CC1138" s="4" t="str">
        <f t="shared" si="1869"/>
        <v>CC$1130</v>
      </c>
      <c r="CD1138" s="4" t="str">
        <f t="shared" si="1869"/>
        <v>CD$1130</v>
      </c>
      <c r="CE1138" s="4" t="str">
        <f t="shared" ref="CE1138:CL1138" si="1870">ADDRESS(ROW(CE1130),COLUMN(CE1130),2)</f>
        <v>CE$1130</v>
      </c>
      <c r="CF1138" s="4" t="str">
        <f t="shared" si="1870"/>
        <v>CF$1130</v>
      </c>
      <c r="CG1138" s="4" t="str">
        <f t="shared" si="1870"/>
        <v>CG$1130</v>
      </c>
      <c r="CH1138" s="4" t="str">
        <f t="shared" si="1870"/>
        <v>CH$1130</v>
      </c>
      <c r="CI1138" s="4" t="str">
        <f t="shared" si="1870"/>
        <v>CI$1130</v>
      </c>
      <c r="CJ1138" s="4" t="str">
        <f t="shared" si="1870"/>
        <v>CJ$1130</v>
      </c>
      <c r="CK1138" s="4" t="str">
        <f t="shared" si="1870"/>
        <v>CK$1130</v>
      </c>
      <c r="CL1138" s="4" t="str">
        <f t="shared" si="1870"/>
        <v>CL$1130</v>
      </c>
      <c r="CN1138" s="213"/>
      <c r="CO1138" s="4" t="str">
        <f t="shared" ref="CO1138:DL1138" si="1871">ADDRESS(ROW(CO1130),COLUMN(CO1130),2)</f>
        <v>CO$1130</v>
      </c>
      <c r="CP1138" s="4" t="str">
        <f t="shared" si="1871"/>
        <v>CP$1130</v>
      </c>
      <c r="CQ1138" s="4" t="str">
        <f t="shared" si="1871"/>
        <v>CQ$1130</v>
      </c>
      <c r="CR1138" s="4" t="str">
        <f t="shared" si="1871"/>
        <v>CR$1130</v>
      </c>
      <c r="CS1138" s="4" t="str">
        <f t="shared" si="1871"/>
        <v>CS$1130</v>
      </c>
      <c r="CT1138" s="4" t="str">
        <f t="shared" si="1871"/>
        <v>CT$1130</v>
      </c>
      <c r="CU1138" s="4" t="str">
        <f t="shared" si="1871"/>
        <v>CU$1130</v>
      </c>
      <c r="CV1138" s="4" t="str">
        <f t="shared" si="1871"/>
        <v>CV$1130</v>
      </c>
      <c r="CW1138" s="4" t="str">
        <f t="shared" si="1871"/>
        <v>CW$1130</v>
      </c>
      <c r="CX1138" s="4" t="str">
        <f t="shared" si="1871"/>
        <v>CX$1130</v>
      </c>
      <c r="CY1138" s="4" t="str">
        <f t="shared" si="1871"/>
        <v>CY$1130</v>
      </c>
      <c r="CZ1138" s="4" t="str">
        <f t="shared" si="1871"/>
        <v>CZ$1130</v>
      </c>
      <c r="DA1138" s="4" t="str">
        <f t="shared" si="1871"/>
        <v>DA$1130</v>
      </c>
      <c r="DB1138" s="4" t="str">
        <f t="shared" si="1871"/>
        <v>DB$1130</v>
      </c>
      <c r="DC1138" s="4" t="str">
        <f t="shared" si="1871"/>
        <v>DC$1130</v>
      </c>
      <c r="DD1138" s="4" t="str">
        <f t="shared" si="1871"/>
        <v>DD$1130</v>
      </c>
      <c r="DE1138" s="4" t="str">
        <f t="shared" si="1871"/>
        <v>DE$1130</v>
      </c>
      <c r="DF1138" s="4" t="str">
        <f t="shared" si="1871"/>
        <v>DF$1130</v>
      </c>
      <c r="DG1138" s="4" t="str">
        <f t="shared" si="1871"/>
        <v>DG$1130</v>
      </c>
      <c r="DH1138" s="4" t="str">
        <f t="shared" si="1871"/>
        <v>DH$1130</v>
      </c>
      <c r="DI1138" s="4" t="str">
        <f t="shared" si="1871"/>
        <v>DI$1130</v>
      </c>
      <c r="DJ1138" s="4" t="str">
        <f t="shared" si="1871"/>
        <v>DJ$1130</v>
      </c>
      <c r="DK1138" s="4" t="str">
        <f t="shared" si="1871"/>
        <v>DK$1130</v>
      </c>
      <c r="DL1138" s="4" t="str">
        <f t="shared" si="1871"/>
        <v>DL$1130</v>
      </c>
    </row>
    <row r="1139" spans="1:116" x14ac:dyDescent="0.4">
      <c r="B1139" t="s">
        <v>332</v>
      </c>
      <c r="D1139" t="s">
        <v>837</v>
      </c>
      <c r="E1139" s="8" t="str">
        <f t="shared" si="1864"/>
        <v>1139 DCSALESQUOTA-S</v>
      </c>
      <c r="G1139" s="8" t="str">
        <f>G1120</f>
        <v>Secondary volume driver</v>
      </c>
      <c r="H1139" s="12"/>
      <c r="I1139" s="60"/>
      <c r="J1139" s="60"/>
      <c r="K1139" s="15"/>
      <c r="L1139" s="15"/>
      <c r="M1139" s="15"/>
      <c r="N1139" s="15"/>
      <c r="O1139" s="15"/>
      <c r="P1139" s="15"/>
      <c r="R1139" s="15"/>
      <c r="S1139" s="215" t="str">
        <f t="shared" ref="S1139:CD1139" si="1872">S1119</f>
        <v>S$18</v>
      </c>
      <c r="T1139" s="215" t="str">
        <f t="shared" si="1872"/>
        <v>T$18</v>
      </c>
      <c r="U1139" s="215" t="str">
        <f t="shared" si="1872"/>
        <v>U$18</v>
      </c>
      <c r="V1139" s="215" t="str">
        <f t="shared" si="1872"/>
        <v>V$18</v>
      </c>
      <c r="W1139" s="215" t="str">
        <f t="shared" si="1872"/>
        <v>W$18</v>
      </c>
      <c r="X1139" s="215" t="str">
        <f t="shared" si="1872"/>
        <v>X$18</v>
      </c>
      <c r="Y1139" s="215" t="str">
        <f t="shared" si="1872"/>
        <v>Y$18</v>
      </c>
      <c r="Z1139" s="215" t="str">
        <f t="shared" si="1872"/>
        <v>Z$18</v>
      </c>
      <c r="AA1139" s="215" t="str">
        <f t="shared" si="1872"/>
        <v>AA$18</v>
      </c>
      <c r="AB1139" s="215" t="str">
        <f t="shared" si="1872"/>
        <v>AB$18</v>
      </c>
      <c r="AC1139" s="215" t="str">
        <f t="shared" si="1872"/>
        <v>AC$18</v>
      </c>
      <c r="AD1139" s="215" t="str">
        <f t="shared" si="1872"/>
        <v>AD$18</v>
      </c>
      <c r="AE1139" s="215" t="str">
        <f t="shared" si="1872"/>
        <v>AE$18</v>
      </c>
      <c r="AF1139" s="215" t="str">
        <f t="shared" si="1872"/>
        <v>AF$18</v>
      </c>
      <c r="AG1139" s="215" t="str">
        <f t="shared" si="1872"/>
        <v>AG$18</v>
      </c>
      <c r="AH1139" s="215" t="str">
        <f t="shared" si="1872"/>
        <v>AH$18</v>
      </c>
      <c r="AI1139" s="215" t="str">
        <f t="shared" si="1872"/>
        <v>AI$18</v>
      </c>
      <c r="AJ1139" s="215" t="str">
        <f t="shared" si="1872"/>
        <v>AJ$18</v>
      </c>
      <c r="AK1139" s="215" t="str">
        <f t="shared" si="1872"/>
        <v>AK$18</v>
      </c>
      <c r="AL1139" s="215" t="str">
        <f t="shared" si="1872"/>
        <v>AL$18</v>
      </c>
      <c r="AM1139" s="215" t="str">
        <f t="shared" si="1872"/>
        <v>AM$18</v>
      </c>
      <c r="AN1139" s="215" t="str">
        <f t="shared" si="1872"/>
        <v>AN$18</v>
      </c>
      <c r="AO1139" s="215" t="str">
        <f t="shared" si="1872"/>
        <v>AO$18</v>
      </c>
      <c r="AP1139" s="215" t="str">
        <f t="shared" si="1872"/>
        <v>AP$18</v>
      </c>
      <c r="AQ1139" s="215" t="str">
        <f t="shared" si="1872"/>
        <v>AQ$18</v>
      </c>
      <c r="AR1139" s="215" t="str">
        <f t="shared" si="1872"/>
        <v>AR$18</v>
      </c>
      <c r="AS1139" s="215" t="str">
        <f t="shared" si="1872"/>
        <v>AS$18</v>
      </c>
      <c r="AT1139" s="215" t="str">
        <f t="shared" si="1872"/>
        <v>AT$18</v>
      </c>
      <c r="AU1139" s="215" t="str">
        <f t="shared" si="1872"/>
        <v>AU$18</v>
      </c>
      <c r="AV1139" s="215" t="str">
        <f t="shared" si="1872"/>
        <v>AV$18</v>
      </c>
      <c r="AW1139" s="215" t="str">
        <f t="shared" si="1872"/>
        <v>AW$18</v>
      </c>
      <c r="AX1139" s="215" t="str">
        <f t="shared" si="1872"/>
        <v>AX$18</v>
      </c>
      <c r="AY1139" s="215" t="str">
        <f t="shared" si="1872"/>
        <v>AY$18</v>
      </c>
      <c r="AZ1139" s="215" t="str">
        <f t="shared" si="1872"/>
        <v>AZ$18</v>
      </c>
      <c r="BA1139" s="215" t="str">
        <f t="shared" si="1872"/>
        <v>BA$18</v>
      </c>
      <c r="BB1139" s="215" t="str">
        <f t="shared" si="1872"/>
        <v>BB$18</v>
      </c>
      <c r="BC1139" s="215" t="str">
        <f t="shared" si="1872"/>
        <v>BC$18</v>
      </c>
      <c r="BD1139" s="215" t="str">
        <f t="shared" si="1872"/>
        <v>BD$18</v>
      </c>
      <c r="BE1139" s="215" t="str">
        <f t="shared" si="1872"/>
        <v>BE$18</v>
      </c>
      <c r="BF1139" s="215" t="str">
        <f t="shared" si="1872"/>
        <v>BF$18</v>
      </c>
      <c r="BG1139" s="215" t="str">
        <f t="shared" si="1872"/>
        <v>BG$18</v>
      </c>
      <c r="BH1139" s="215" t="str">
        <f t="shared" si="1872"/>
        <v>BH$18</v>
      </c>
      <c r="BI1139" s="215" t="str">
        <f t="shared" si="1872"/>
        <v>BI$18</v>
      </c>
      <c r="BJ1139" s="215" t="str">
        <f t="shared" si="1872"/>
        <v>BJ$18</v>
      </c>
      <c r="BK1139" s="215" t="str">
        <f t="shared" si="1872"/>
        <v>BK$18</v>
      </c>
      <c r="BL1139" s="215" t="str">
        <f t="shared" si="1872"/>
        <v>BL$18</v>
      </c>
      <c r="BM1139" s="215" t="str">
        <f t="shared" si="1872"/>
        <v>BM$18</v>
      </c>
      <c r="BN1139" s="215" t="str">
        <f t="shared" si="1872"/>
        <v>BN$18</v>
      </c>
      <c r="BO1139" s="215" t="str">
        <f t="shared" si="1872"/>
        <v>BO$18</v>
      </c>
      <c r="BP1139" s="215" t="str">
        <f t="shared" si="1872"/>
        <v>BP$18</v>
      </c>
      <c r="BQ1139" s="215" t="str">
        <f t="shared" si="1872"/>
        <v>BQ$18</v>
      </c>
      <c r="BR1139" s="215" t="str">
        <f t="shared" si="1872"/>
        <v>BR$18</v>
      </c>
      <c r="BS1139" s="215" t="str">
        <f t="shared" si="1872"/>
        <v>BS$18</v>
      </c>
      <c r="BT1139" s="215" t="str">
        <f t="shared" si="1872"/>
        <v>BT$18</v>
      </c>
      <c r="BU1139" s="215" t="str">
        <f t="shared" si="1872"/>
        <v>BU$18</v>
      </c>
      <c r="BV1139" s="215" t="str">
        <f t="shared" si="1872"/>
        <v>BV$18</v>
      </c>
      <c r="BW1139" s="215" t="str">
        <f t="shared" si="1872"/>
        <v>BW$18</v>
      </c>
      <c r="BX1139" s="215" t="str">
        <f t="shared" si="1872"/>
        <v>BX$18</v>
      </c>
      <c r="BY1139" s="215" t="str">
        <f t="shared" si="1872"/>
        <v>BY$18</v>
      </c>
      <c r="BZ1139" s="215" t="str">
        <f t="shared" si="1872"/>
        <v>BZ$18</v>
      </c>
      <c r="CA1139" s="215" t="str">
        <f t="shared" si="1872"/>
        <v>CA$18</v>
      </c>
      <c r="CB1139" s="215" t="str">
        <f t="shared" si="1872"/>
        <v>CB$18</v>
      </c>
      <c r="CC1139" s="215" t="str">
        <f t="shared" si="1872"/>
        <v>CC$18</v>
      </c>
      <c r="CD1139" s="215" t="str">
        <f t="shared" si="1872"/>
        <v>CD$18</v>
      </c>
      <c r="CE1139" s="215" t="str">
        <f t="shared" ref="CE1139:CL1139" si="1873">CE1119</f>
        <v>CE$18</v>
      </c>
      <c r="CF1139" s="215" t="str">
        <f t="shared" si="1873"/>
        <v>CF$18</v>
      </c>
      <c r="CG1139" s="215" t="str">
        <f t="shared" si="1873"/>
        <v>CG$18</v>
      </c>
      <c r="CH1139" s="215" t="str">
        <f t="shared" si="1873"/>
        <v>CH$18</v>
      </c>
      <c r="CI1139" s="215" t="str">
        <f t="shared" si="1873"/>
        <v>CI$18</v>
      </c>
      <c r="CJ1139" s="215" t="str">
        <f t="shared" si="1873"/>
        <v>CJ$18</v>
      </c>
      <c r="CK1139" s="215" t="str">
        <f t="shared" si="1873"/>
        <v>CK$18</v>
      </c>
      <c r="CL1139" s="215" t="str">
        <f t="shared" si="1873"/>
        <v>CL$18</v>
      </c>
      <c r="CN1139" s="60"/>
      <c r="CO1139" s="215" t="str">
        <f t="shared" ref="CO1139:DL1139" si="1874">CO1119</f>
        <v>CO$18</v>
      </c>
      <c r="CP1139" s="215" t="str">
        <f t="shared" si="1874"/>
        <v>CP$18</v>
      </c>
      <c r="CQ1139" s="215" t="str">
        <f t="shared" si="1874"/>
        <v>CQ$18</v>
      </c>
      <c r="CR1139" s="215" t="str">
        <f t="shared" si="1874"/>
        <v>CR$18</v>
      </c>
      <c r="CS1139" s="215" t="str">
        <f t="shared" si="1874"/>
        <v>CS$18</v>
      </c>
      <c r="CT1139" s="215" t="str">
        <f t="shared" si="1874"/>
        <v>CT$18</v>
      </c>
      <c r="CU1139" s="215" t="str">
        <f t="shared" si="1874"/>
        <v>CU$18</v>
      </c>
      <c r="CV1139" s="215" t="str">
        <f t="shared" si="1874"/>
        <v>CV$18</v>
      </c>
      <c r="CW1139" s="215" t="str">
        <f t="shared" si="1874"/>
        <v>CW$18</v>
      </c>
      <c r="CX1139" s="215" t="str">
        <f t="shared" si="1874"/>
        <v>CX$18</v>
      </c>
      <c r="CY1139" s="215" t="str">
        <f t="shared" si="1874"/>
        <v>CY$18</v>
      </c>
      <c r="CZ1139" s="215" t="str">
        <f t="shared" si="1874"/>
        <v>CZ$18</v>
      </c>
      <c r="DA1139" s="215" t="str">
        <f t="shared" si="1874"/>
        <v>DA$18</v>
      </c>
      <c r="DB1139" s="215" t="str">
        <f t="shared" si="1874"/>
        <v>DB$18</v>
      </c>
      <c r="DC1139" s="215" t="str">
        <f t="shared" si="1874"/>
        <v>DC$18</v>
      </c>
      <c r="DD1139" s="215" t="str">
        <f t="shared" si="1874"/>
        <v>DD$18</v>
      </c>
      <c r="DE1139" s="215" t="str">
        <f t="shared" si="1874"/>
        <v>DE$18</v>
      </c>
      <c r="DF1139" s="215" t="str">
        <f t="shared" si="1874"/>
        <v>DF$18</v>
      </c>
      <c r="DG1139" s="215" t="str">
        <f t="shared" si="1874"/>
        <v>DG$18</v>
      </c>
      <c r="DH1139" s="215" t="str">
        <f t="shared" si="1874"/>
        <v>DH$18</v>
      </c>
      <c r="DI1139" s="215" t="str">
        <f t="shared" si="1874"/>
        <v>DI$18</v>
      </c>
      <c r="DJ1139" s="215" t="str">
        <f t="shared" si="1874"/>
        <v>DJ$18</v>
      </c>
      <c r="DK1139" s="215" t="str">
        <f t="shared" si="1874"/>
        <v>DK$18</v>
      </c>
      <c r="DL1139" s="215" t="str">
        <f t="shared" si="1874"/>
        <v>DL$18</v>
      </c>
    </row>
    <row r="1140" spans="1:116" x14ac:dyDescent="0.4">
      <c r="E1140" s="8"/>
      <c r="H1140" s="12"/>
      <c r="I1140" s="60"/>
      <c r="J1140" s="60"/>
      <c r="K1140" s="15"/>
      <c r="L1140" s="15"/>
      <c r="M1140" s="15"/>
      <c r="N1140" s="15"/>
      <c r="O1140" s="15"/>
      <c r="P1140" s="15"/>
      <c r="R1140" s="15"/>
      <c r="S1140" s="76"/>
      <c r="T1140" s="76"/>
      <c r="U1140" s="76"/>
      <c r="V1140" s="76"/>
      <c r="W1140" s="76"/>
      <c r="X1140" s="76"/>
      <c r="Y1140" s="76"/>
      <c r="Z1140" s="76"/>
      <c r="AA1140" s="76"/>
      <c r="AB1140" s="76"/>
      <c r="AC1140" s="76"/>
      <c r="AD1140" s="76"/>
      <c r="AE1140" s="76"/>
      <c r="AF1140" s="76"/>
      <c r="AG1140" s="76"/>
      <c r="AH1140" s="76"/>
      <c r="AI1140" s="76"/>
      <c r="AJ1140" s="76"/>
      <c r="AK1140" s="76"/>
      <c r="AL1140" s="76"/>
      <c r="AM1140" s="76"/>
      <c r="AN1140" s="76"/>
      <c r="AO1140" s="76"/>
      <c r="AP1140" s="76"/>
      <c r="AQ1140" s="76"/>
      <c r="AR1140" s="76"/>
      <c r="AS1140" s="76"/>
      <c r="AT1140" s="76"/>
      <c r="AU1140" s="76"/>
      <c r="AV1140" s="76"/>
      <c r="AW1140" s="76"/>
      <c r="AX1140" s="76"/>
      <c r="AY1140" s="76"/>
      <c r="AZ1140" s="76"/>
      <c r="BA1140" s="76"/>
      <c r="BB1140" s="76"/>
      <c r="BC1140" s="76"/>
      <c r="BD1140" s="76"/>
      <c r="BE1140" s="76"/>
      <c r="BF1140" s="76"/>
      <c r="BG1140" s="76"/>
      <c r="BH1140" s="76"/>
      <c r="BI1140" s="76"/>
      <c r="BJ1140" s="76"/>
      <c r="BK1140" s="76"/>
      <c r="BL1140" s="76"/>
      <c r="BM1140" s="76"/>
      <c r="BN1140" s="76"/>
      <c r="BO1140" s="76"/>
      <c r="BP1140" s="76"/>
      <c r="BQ1140" s="76"/>
      <c r="BR1140" s="76"/>
      <c r="BS1140" s="76"/>
      <c r="BT1140" s="76"/>
      <c r="BU1140" s="76"/>
      <c r="BV1140" s="76"/>
      <c r="BW1140" s="76"/>
      <c r="BX1140" s="76"/>
      <c r="BY1140" s="76"/>
      <c r="BZ1140" s="76"/>
      <c r="CA1140" s="76"/>
      <c r="CB1140" s="76"/>
      <c r="CC1140" s="76"/>
      <c r="CD1140" s="76"/>
      <c r="CE1140" s="76"/>
      <c r="CF1140" s="76"/>
      <c r="CG1140" s="76"/>
      <c r="CH1140" s="76"/>
      <c r="CI1140" s="76"/>
      <c r="CJ1140" s="76"/>
      <c r="CK1140" s="76"/>
      <c r="CL1140" s="76"/>
      <c r="CN1140" s="60"/>
      <c r="CO1140" s="76"/>
      <c r="CP1140" s="76"/>
      <c r="CQ1140" s="76"/>
      <c r="CR1140" s="76"/>
      <c r="CS1140" s="76"/>
      <c r="CT1140" s="76"/>
      <c r="CU1140" s="76"/>
      <c r="CV1140" s="76"/>
      <c r="CW1140" s="76"/>
      <c r="CX1140" s="76"/>
      <c r="CY1140" s="76"/>
      <c r="CZ1140" s="76"/>
      <c r="DA1140" s="76"/>
      <c r="DB1140" s="76"/>
      <c r="DC1140" s="76"/>
      <c r="DD1140" s="76"/>
      <c r="DE1140" s="76"/>
      <c r="DF1140" s="76"/>
      <c r="DG1140" s="76"/>
      <c r="DH1140" s="76"/>
      <c r="DI1140" s="76"/>
      <c r="DJ1140" s="76"/>
      <c r="DK1140" s="76"/>
      <c r="DL1140" s="76"/>
    </row>
    <row r="1141" spans="1:116" x14ac:dyDescent="0.4">
      <c r="A1141" s="174"/>
      <c r="E1141" s="8"/>
      <c r="G1141" s="175" t="s">
        <v>490</v>
      </c>
      <c r="H1141" s="193"/>
      <c r="I1141" s="194"/>
      <c r="J1141" s="194"/>
      <c r="K1141" s="195"/>
      <c r="L1141" s="195"/>
      <c r="M1141" s="195"/>
      <c r="N1141" s="195"/>
      <c r="O1141" s="195"/>
      <c r="P1141" s="195"/>
      <c r="R1141" s="195"/>
      <c r="S1141" s="196"/>
      <c r="T1141" s="196"/>
      <c r="U1141" s="196"/>
      <c r="V1141" s="196"/>
      <c r="W1141" s="196"/>
      <c r="X1141" s="196"/>
      <c r="Y1141" s="196"/>
      <c r="Z1141" s="196"/>
      <c r="AA1141" s="196"/>
      <c r="AB1141" s="196"/>
      <c r="AC1141" s="196"/>
      <c r="AD1141" s="196"/>
      <c r="AE1141" s="196"/>
      <c r="AF1141" s="196"/>
      <c r="AG1141" s="196"/>
      <c r="AH1141" s="196"/>
      <c r="AI1141" s="196"/>
      <c r="AJ1141" s="196"/>
      <c r="AK1141" s="196"/>
      <c r="AL1141" s="196"/>
      <c r="AM1141" s="196"/>
      <c r="AN1141" s="196"/>
      <c r="AO1141" s="196"/>
      <c r="AP1141" s="196"/>
      <c r="AQ1141" s="196"/>
      <c r="AR1141" s="196"/>
      <c r="AS1141" s="196"/>
      <c r="AT1141" s="196"/>
      <c r="AU1141" s="196"/>
      <c r="AV1141" s="196"/>
      <c r="AW1141" s="196"/>
      <c r="AX1141" s="196"/>
      <c r="AY1141" s="196"/>
      <c r="AZ1141" s="196"/>
      <c r="BA1141" s="196"/>
      <c r="BB1141" s="196"/>
      <c r="BC1141" s="196"/>
      <c r="BD1141" s="196"/>
      <c r="BE1141" s="196"/>
      <c r="BF1141" s="196"/>
      <c r="BG1141" s="196"/>
      <c r="BH1141" s="196"/>
      <c r="BI1141" s="196"/>
      <c r="BJ1141" s="196"/>
      <c r="BK1141" s="196"/>
      <c r="BL1141" s="196"/>
      <c r="BM1141" s="196"/>
      <c r="BN1141" s="196"/>
      <c r="BO1141" s="196"/>
      <c r="BP1141" s="196"/>
      <c r="BQ1141" s="196"/>
      <c r="BR1141" s="196"/>
      <c r="BS1141" s="196"/>
      <c r="BT1141" s="196"/>
      <c r="BU1141" s="196"/>
      <c r="BV1141" s="196"/>
      <c r="BW1141" s="196"/>
      <c r="BX1141" s="196"/>
      <c r="BY1141" s="196"/>
      <c r="BZ1141" s="196"/>
      <c r="CA1141" s="196"/>
      <c r="CB1141" s="196"/>
      <c r="CC1141" s="196"/>
      <c r="CD1141" s="196"/>
      <c r="CE1141" s="196"/>
      <c r="CF1141" s="196"/>
      <c r="CG1141" s="196"/>
      <c r="CH1141" s="196"/>
      <c r="CI1141" s="196"/>
      <c r="CJ1141" s="196"/>
      <c r="CK1141" s="196"/>
      <c r="CL1141" s="196"/>
      <c r="CN1141" s="194"/>
      <c r="CO1141" s="196"/>
      <c r="CP1141" s="196"/>
      <c r="CQ1141" s="196"/>
      <c r="CR1141" s="196"/>
      <c r="CS1141" s="196"/>
      <c r="CT1141" s="196"/>
      <c r="CU1141" s="196"/>
      <c r="CV1141" s="196"/>
      <c r="CW1141" s="196"/>
      <c r="CX1141" s="196"/>
      <c r="CY1141" s="196"/>
      <c r="CZ1141" s="196"/>
      <c r="DA1141" s="196"/>
      <c r="DB1141" s="196"/>
      <c r="DC1141" s="196"/>
      <c r="DD1141" s="196"/>
      <c r="DE1141" s="196"/>
      <c r="DF1141" s="196"/>
      <c r="DG1141" s="196"/>
      <c r="DH1141" s="196"/>
      <c r="DI1141" s="196"/>
      <c r="DJ1141" s="196"/>
      <c r="DK1141" s="196"/>
      <c r="DL1141" s="196"/>
    </row>
    <row r="1142" spans="1:116" x14ac:dyDescent="0.4">
      <c r="A1142" s="174"/>
      <c r="E1142" s="8"/>
      <c r="G1142" s="175" t="s">
        <v>492</v>
      </c>
      <c r="H1142" s="193"/>
      <c r="I1142" s="194"/>
      <c r="J1142" s="194"/>
      <c r="K1142" s="195"/>
      <c r="L1142" s="195"/>
      <c r="M1142" s="195"/>
      <c r="N1142" s="195"/>
      <c r="O1142" s="195"/>
      <c r="P1142" s="195"/>
      <c r="R1142" s="195"/>
      <c r="S1142" s="196"/>
      <c r="T1142" s="196"/>
      <c r="U1142" s="196"/>
      <c r="V1142" s="196"/>
      <c r="W1142" s="196"/>
      <c r="X1142" s="196"/>
      <c r="Y1142" s="196"/>
      <c r="Z1142" s="196"/>
      <c r="AA1142" s="196"/>
      <c r="AB1142" s="196"/>
      <c r="AC1142" s="196"/>
      <c r="AD1142" s="196"/>
      <c r="AE1142" s="196"/>
      <c r="AF1142" s="196"/>
      <c r="AG1142" s="196"/>
      <c r="AH1142" s="196"/>
      <c r="AI1142" s="196"/>
      <c r="AJ1142" s="196"/>
      <c r="AK1142" s="196"/>
      <c r="AL1142" s="196"/>
      <c r="AM1142" s="196"/>
      <c r="AN1142" s="196"/>
      <c r="AO1142" s="196"/>
      <c r="AP1142" s="196"/>
      <c r="AQ1142" s="196"/>
      <c r="AR1142" s="196"/>
      <c r="AS1142" s="196"/>
      <c r="AT1142" s="196"/>
      <c r="AU1142" s="196"/>
      <c r="AV1142" s="196"/>
      <c r="AW1142" s="196"/>
      <c r="AX1142" s="196"/>
      <c r="AY1142" s="196"/>
      <c r="AZ1142" s="196"/>
      <c r="BA1142" s="196"/>
      <c r="BB1142" s="196"/>
      <c r="BC1142" s="196"/>
      <c r="BD1142" s="196"/>
      <c r="BE1142" s="196"/>
      <c r="BF1142" s="196"/>
      <c r="BG1142" s="196"/>
      <c r="BH1142" s="196"/>
      <c r="BI1142" s="196"/>
      <c r="BJ1142" s="196"/>
      <c r="BK1142" s="196"/>
      <c r="BL1142" s="196"/>
      <c r="BM1142" s="196"/>
      <c r="BN1142" s="196"/>
      <c r="BO1142" s="196"/>
      <c r="BP1142" s="196"/>
      <c r="BQ1142" s="196"/>
      <c r="BR1142" s="196"/>
      <c r="BS1142" s="196"/>
      <c r="BT1142" s="196"/>
      <c r="BU1142" s="196"/>
      <c r="BV1142" s="196"/>
      <c r="BW1142" s="196"/>
      <c r="BX1142" s="196"/>
      <c r="BY1142" s="196"/>
      <c r="BZ1142" s="196"/>
      <c r="CA1142" s="196"/>
      <c r="CB1142" s="196"/>
      <c r="CC1142" s="196"/>
      <c r="CD1142" s="196"/>
      <c r="CE1142" s="196"/>
      <c r="CF1142" s="196"/>
      <c r="CG1142" s="196"/>
      <c r="CH1142" s="196"/>
      <c r="CI1142" s="196"/>
      <c r="CJ1142" s="196"/>
      <c r="CK1142" s="196"/>
      <c r="CL1142" s="196"/>
      <c r="CN1142" s="194"/>
      <c r="CO1142" s="196"/>
      <c r="CP1142" s="196"/>
      <c r="CQ1142" s="196"/>
      <c r="CR1142" s="196"/>
      <c r="CS1142" s="196"/>
      <c r="CT1142" s="196"/>
      <c r="CU1142" s="196"/>
      <c r="CV1142" s="196"/>
      <c r="CW1142" s="196"/>
      <c r="CX1142" s="196"/>
      <c r="CY1142" s="196"/>
      <c r="CZ1142" s="196"/>
      <c r="DA1142" s="196"/>
      <c r="DB1142" s="196"/>
      <c r="DC1142" s="196"/>
      <c r="DD1142" s="196"/>
      <c r="DE1142" s="196"/>
      <c r="DF1142" s="196"/>
      <c r="DG1142" s="196"/>
      <c r="DH1142" s="196"/>
      <c r="DI1142" s="196"/>
      <c r="DJ1142" s="196"/>
      <c r="DK1142" s="196"/>
      <c r="DL1142" s="196"/>
    </row>
    <row r="1143" spans="1:116" x14ac:dyDescent="0.4">
      <c r="A1143" s="174"/>
      <c r="E1143" s="8"/>
      <c r="G1143" s="175" t="s">
        <v>461</v>
      </c>
      <c r="H1143" s="174"/>
      <c r="I1143" s="176"/>
      <c r="J1143" s="176"/>
      <c r="K1143" s="197"/>
      <c r="L1143" s="197"/>
      <c r="M1143" s="197"/>
      <c r="N1143" s="197"/>
      <c r="O1143" s="197"/>
      <c r="P1143" s="197"/>
      <c r="R1143" s="198"/>
      <c r="S1143" s="199" t="str">
        <f t="shared" ref="S1143:AX1143" si="1875">S$20</f>
        <v>S$16</v>
      </c>
      <c r="T1143" s="199" t="str">
        <f t="shared" si="1875"/>
        <v>T$16</v>
      </c>
      <c r="U1143" s="199" t="str">
        <f t="shared" si="1875"/>
        <v>U$16</v>
      </c>
      <c r="V1143" s="199" t="str">
        <f t="shared" si="1875"/>
        <v>V$16</v>
      </c>
      <c r="W1143" s="199" t="str">
        <f t="shared" si="1875"/>
        <v>W$16</v>
      </c>
      <c r="X1143" s="199" t="str">
        <f t="shared" si="1875"/>
        <v>X$16</v>
      </c>
      <c r="Y1143" s="199" t="str">
        <f t="shared" si="1875"/>
        <v>Y$16</v>
      </c>
      <c r="Z1143" s="199" t="str">
        <f t="shared" si="1875"/>
        <v>Z$16</v>
      </c>
      <c r="AA1143" s="199" t="str">
        <f t="shared" si="1875"/>
        <v>AA$16</v>
      </c>
      <c r="AB1143" s="199" t="str">
        <f t="shared" si="1875"/>
        <v>AB$16</v>
      </c>
      <c r="AC1143" s="199" t="str">
        <f t="shared" si="1875"/>
        <v>AC$16</v>
      </c>
      <c r="AD1143" s="199" t="str">
        <f t="shared" si="1875"/>
        <v>AD$16</v>
      </c>
      <c r="AE1143" s="199" t="str">
        <f t="shared" si="1875"/>
        <v>AE$16</v>
      </c>
      <c r="AF1143" s="199" t="str">
        <f t="shared" si="1875"/>
        <v>AF$16</v>
      </c>
      <c r="AG1143" s="199" t="str">
        <f t="shared" si="1875"/>
        <v>AG$16</v>
      </c>
      <c r="AH1143" s="199" t="str">
        <f t="shared" si="1875"/>
        <v>AH$16</v>
      </c>
      <c r="AI1143" s="199" t="str">
        <f t="shared" si="1875"/>
        <v>AI$16</v>
      </c>
      <c r="AJ1143" s="199" t="str">
        <f t="shared" si="1875"/>
        <v>AJ$16</v>
      </c>
      <c r="AK1143" s="199" t="str">
        <f t="shared" si="1875"/>
        <v>AK$16</v>
      </c>
      <c r="AL1143" s="199" t="str">
        <f t="shared" si="1875"/>
        <v>AL$16</v>
      </c>
      <c r="AM1143" s="199" t="str">
        <f t="shared" si="1875"/>
        <v>AM$16</v>
      </c>
      <c r="AN1143" s="199" t="str">
        <f t="shared" si="1875"/>
        <v>AN$16</v>
      </c>
      <c r="AO1143" s="199" t="str">
        <f t="shared" si="1875"/>
        <v>AO$16</v>
      </c>
      <c r="AP1143" s="199" t="str">
        <f t="shared" si="1875"/>
        <v>AP$16</v>
      </c>
      <c r="AQ1143" s="199" t="str">
        <f t="shared" si="1875"/>
        <v>AQ$16</v>
      </c>
      <c r="AR1143" s="199" t="str">
        <f t="shared" si="1875"/>
        <v>AR$16</v>
      </c>
      <c r="AS1143" s="199" t="str">
        <f t="shared" si="1875"/>
        <v>AS$16</v>
      </c>
      <c r="AT1143" s="199" t="str">
        <f t="shared" si="1875"/>
        <v>AT$16</v>
      </c>
      <c r="AU1143" s="199" t="str">
        <f t="shared" si="1875"/>
        <v>AU$16</v>
      </c>
      <c r="AV1143" s="199" t="str">
        <f t="shared" si="1875"/>
        <v>AV$16</v>
      </c>
      <c r="AW1143" s="199" t="str">
        <f t="shared" si="1875"/>
        <v>AW$16</v>
      </c>
      <c r="AX1143" s="199" t="str">
        <f t="shared" si="1875"/>
        <v>AX$16</v>
      </c>
      <c r="AY1143" s="199" t="str">
        <f t="shared" ref="AY1143:CD1143" si="1876">AY$20</f>
        <v>AY$16</v>
      </c>
      <c r="AZ1143" s="199" t="str">
        <f t="shared" si="1876"/>
        <v>AZ$16</v>
      </c>
      <c r="BA1143" s="199" t="str">
        <f t="shared" si="1876"/>
        <v>BA$16</v>
      </c>
      <c r="BB1143" s="199" t="str">
        <f t="shared" si="1876"/>
        <v>BB$16</v>
      </c>
      <c r="BC1143" s="199" t="str">
        <f t="shared" si="1876"/>
        <v>BC$16</v>
      </c>
      <c r="BD1143" s="199" t="str">
        <f t="shared" si="1876"/>
        <v>BD$16</v>
      </c>
      <c r="BE1143" s="199" t="str">
        <f t="shared" si="1876"/>
        <v>BE$16</v>
      </c>
      <c r="BF1143" s="199" t="str">
        <f t="shared" si="1876"/>
        <v>BF$16</v>
      </c>
      <c r="BG1143" s="199" t="str">
        <f t="shared" si="1876"/>
        <v>BG$16</v>
      </c>
      <c r="BH1143" s="199" t="str">
        <f t="shared" si="1876"/>
        <v>BH$16</v>
      </c>
      <c r="BI1143" s="199" t="str">
        <f t="shared" si="1876"/>
        <v>BI$16</v>
      </c>
      <c r="BJ1143" s="199" t="str">
        <f t="shared" si="1876"/>
        <v>BJ$16</v>
      </c>
      <c r="BK1143" s="199" t="str">
        <f t="shared" si="1876"/>
        <v>BK$16</v>
      </c>
      <c r="BL1143" s="199" t="str">
        <f t="shared" si="1876"/>
        <v>BL$16</v>
      </c>
      <c r="BM1143" s="199" t="str">
        <f t="shared" si="1876"/>
        <v>BM$16</v>
      </c>
      <c r="BN1143" s="199" t="str">
        <f t="shared" si="1876"/>
        <v>BN$16</v>
      </c>
      <c r="BO1143" s="199" t="str">
        <f t="shared" si="1876"/>
        <v>BO$16</v>
      </c>
      <c r="BP1143" s="199" t="str">
        <f t="shared" si="1876"/>
        <v>BP$16</v>
      </c>
      <c r="BQ1143" s="199" t="str">
        <f t="shared" si="1876"/>
        <v>BQ$16</v>
      </c>
      <c r="BR1143" s="199" t="str">
        <f t="shared" si="1876"/>
        <v>BR$16</v>
      </c>
      <c r="BS1143" s="199" t="str">
        <f t="shared" si="1876"/>
        <v>BS$16</v>
      </c>
      <c r="BT1143" s="199" t="str">
        <f t="shared" si="1876"/>
        <v>BT$16</v>
      </c>
      <c r="BU1143" s="199" t="str">
        <f t="shared" si="1876"/>
        <v>BU$16</v>
      </c>
      <c r="BV1143" s="199" t="str">
        <f t="shared" si="1876"/>
        <v>BV$16</v>
      </c>
      <c r="BW1143" s="199" t="str">
        <f t="shared" si="1876"/>
        <v>BW$16</v>
      </c>
      <c r="BX1143" s="199" t="str">
        <f t="shared" si="1876"/>
        <v>BX$16</v>
      </c>
      <c r="BY1143" s="199" t="str">
        <f t="shared" si="1876"/>
        <v>BY$16</v>
      </c>
      <c r="BZ1143" s="199" t="str">
        <f t="shared" si="1876"/>
        <v>BZ$16</v>
      </c>
      <c r="CA1143" s="199" t="str">
        <f t="shared" si="1876"/>
        <v>CA$16</v>
      </c>
      <c r="CB1143" s="199" t="str">
        <f t="shared" si="1876"/>
        <v>CB$16</v>
      </c>
      <c r="CC1143" s="199" t="str">
        <f t="shared" si="1876"/>
        <v>CC$16</v>
      </c>
      <c r="CD1143" s="199" t="str">
        <f t="shared" si="1876"/>
        <v>CD$16</v>
      </c>
      <c r="CE1143" s="199" t="str">
        <f t="shared" ref="CE1143:CL1143" si="1877">CE$20</f>
        <v>CE$16</v>
      </c>
      <c r="CF1143" s="199" t="str">
        <f t="shared" si="1877"/>
        <v>CF$16</v>
      </c>
      <c r="CG1143" s="199" t="str">
        <f t="shared" si="1877"/>
        <v>CG$16</v>
      </c>
      <c r="CH1143" s="199" t="str">
        <f t="shared" si="1877"/>
        <v>CH$16</v>
      </c>
      <c r="CI1143" s="199" t="str">
        <f t="shared" si="1877"/>
        <v>CI$16</v>
      </c>
      <c r="CJ1143" s="199" t="str">
        <f t="shared" si="1877"/>
        <v>CJ$16</v>
      </c>
      <c r="CK1143" s="199" t="str">
        <f t="shared" si="1877"/>
        <v>CK$16</v>
      </c>
      <c r="CL1143" s="199" t="str">
        <f t="shared" si="1877"/>
        <v>CL$16</v>
      </c>
      <c r="CN1143" s="176"/>
      <c r="CO1143" s="199" t="str">
        <f t="shared" ref="CO1143:DL1143" si="1878">CO$20</f>
        <v>CO$16</v>
      </c>
      <c r="CP1143" s="199" t="str">
        <f t="shared" si="1878"/>
        <v>CP$16</v>
      </c>
      <c r="CQ1143" s="199" t="str">
        <f t="shared" si="1878"/>
        <v>CQ$16</v>
      </c>
      <c r="CR1143" s="199" t="str">
        <f t="shared" si="1878"/>
        <v>CR$16</v>
      </c>
      <c r="CS1143" s="199" t="str">
        <f t="shared" si="1878"/>
        <v>CS$16</v>
      </c>
      <c r="CT1143" s="199" t="str">
        <f t="shared" si="1878"/>
        <v>CT$16</v>
      </c>
      <c r="CU1143" s="199" t="str">
        <f t="shared" si="1878"/>
        <v>CU$16</v>
      </c>
      <c r="CV1143" s="199" t="str">
        <f t="shared" si="1878"/>
        <v>CV$16</v>
      </c>
      <c r="CW1143" s="199" t="str">
        <f t="shared" si="1878"/>
        <v>CW$16</v>
      </c>
      <c r="CX1143" s="199" t="str">
        <f t="shared" si="1878"/>
        <v>CX$16</v>
      </c>
      <c r="CY1143" s="199" t="str">
        <f t="shared" si="1878"/>
        <v>CY$16</v>
      </c>
      <c r="CZ1143" s="199" t="str">
        <f t="shared" si="1878"/>
        <v>CZ$16</v>
      </c>
      <c r="DA1143" s="199" t="str">
        <f t="shared" si="1878"/>
        <v>DA$16</v>
      </c>
      <c r="DB1143" s="199" t="str">
        <f t="shared" si="1878"/>
        <v>DB$16</v>
      </c>
      <c r="DC1143" s="199" t="str">
        <f t="shared" si="1878"/>
        <v>DC$16</v>
      </c>
      <c r="DD1143" s="199" t="str">
        <f t="shared" si="1878"/>
        <v>DD$16</v>
      </c>
      <c r="DE1143" s="199" t="str">
        <f t="shared" si="1878"/>
        <v>DE$16</v>
      </c>
      <c r="DF1143" s="199" t="str">
        <f t="shared" si="1878"/>
        <v>DF$16</v>
      </c>
      <c r="DG1143" s="199" t="str">
        <f t="shared" si="1878"/>
        <v>DG$16</v>
      </c>
      <c r="DH1143" s="199" t="str">
        <f t="shared" si="1878"/>
        <v>DH$16</v>
      </c>
      <c r="DI1143" s="199" t="str">
        <f t="shared" si="1878"/>
        <v>DI$16</v>
      </c>
      <c r="DJ1143" s="199" t="str">
        <f t="shared" si="1878"/>
        <v>DJ$16</v>
      </c>
      <c r="DK1143" s="199" t="str">
        <f t="shared" si="1878"/>
        <v>DK$16</v>
      </c>
      <c r="DL1143" s="199" t="str">
        <f t="shared" si="1878"/>
        <v>DL$16</v>
      </c>
    </row>
    <row r="1144" spans="1:116" x14ac:dyDescent="0.4">
      <c r="A1144" s="174"/>
      <c r="E1144" s="8"/>
      <c r="G1144" s="175" t="s">
        <v>462</v>
      </c>
      <c r="H1144" s="174"/>
      <c r="I1144" s="176"/>
      <c r="J1144" s="176"/>
      <c r="K1144" s="197"/>
      <c r="L1144" s="197"/>
      <c r="M1144" s="197"/>
      <c r="N1144" s="197"/>
      <c r="O1144" s="197"/>
      <c r="P1144" s="197"/>
      <c r="R1144" s="198"/>
      <c r="S1144" s="199" t="str">
        <f t="shared" ref="S1144:AX1144" si="1879">S$21</f>
        <v>S$17</v>
      </c>
      <c r="T1144" s="199" t="str">
        <f t="shared" si="1879"/>
        <v>T$17</v>
      </c>
      <c r="U1144" s="199" t="str">
        <f t="shared" si="1879"/>
        <v>U$17</v>
      </c>
      <c r="V1144" s="199" t="str">
        <f t="shared" si="1879"/>
        <v>V$17</v>
      </c>
      <c r="W1144" s="199" t="str">
        <f t="shared" si="1879"/>
        <v>W$17</v>
      </c>
      <c r="X1144" s="199" t="str">
        <f t="shared" si="1879"/>
        <v>X$17</v>
      </c>
      <c r="Y1144" s="199" t="str">
        <f t="shared" si="1879"/>
        <v>Y$17</v>
      </c>
      <c r="Z1144" s="199" t="str">
        <f t="shared" si="1879"/>
        <v>Z$17</v>
      </c>
      <c r="AA1144" s="199" t="str">
        <f t="shared" si="1879"/>
        <v>AA$17</v>
      </c>
      <c r="AB1144" s="199" t="str">
        <f t="shared" si="1879"/>
        <v>AB$17</v>
      </c>
      <c r="AC1144" s="199" t="str">
        <f t="shared" si="1879"/>
        <v>AC$17</v>
      </c>
      <c r="AD1144" s="199" t="str">
        <f t="shared" si="1879"/>
        <v>AD$17</v>
      </c>
      <c r="AE1144" s="199" t="str">
        <f t="shared" si="1879"/>
        <v>AE$17</v>
      </c>
      <c r="AF1144" s="199" t="str">
        <f t="shared" si="1879"/>
        <v>AF$17</v>
      </c>
      <c r="AG1144" s="199" t="str">
        <f t="shared" si="1879"/>
        <v>AG$17</v>
      </c>
      <c r="AH1144" s="199" t="str">
        <f t="shared" si="1879"/>
        <v>AH$17</v>
      </c>
      <c r="AI1144" s="199" t="str">
        <f t="shared" si="1879"/>
        <v>AI$17</v>
      </c>
      <c r="AJ1144" s="199" t="str">
        <f t="shared" si="1879"/>
        <v>AJ$17</v>
      </c>
      <c r="AK1144" s="199" t="str">
        <f t="shared" si="1879"/>
        <v>AK$17</v>
      </c>
      <c r="AL1144" s="199" t="str">
        <f t="shared" si="1879"/>
        <v>AL$17</v>
      </c>
      <c r="AM1144" s="199" t="str">
        <f t="shared" si="1879"/>
        <v>AM$17</v>
      </c>
      <c r="AN1144" s="199" t="str">
        <f t="shared" si="1879"/>
        <v>AN$17</v>
      </c>
      <c r="AO1144" s="199" t="str">
        <f t="shared" si="1879"/>
        <v>AO$17</v>
      </c>
      <c r="AP1144" s="199" t="str">
        <f t="shared" si="1879"/>
        <v>AP$17</v>
      </c>
      <c r="AQ1144" s="199" t="str">
        <f t="shared" si="1879"/>
        <v>AQ$17</v>
      </c>
      <c r="AR1144" s="199" t="str">
        <f t="shared" si="1879"/>
        <v>AR$17</v>
      </c>
      <c r="AS1144" s="199" t="str">
        <f t="shared" si="1879"/>
        <v>AS$17</v>
      </c>
      <c r="AT1144" s="199" t="str">
        <f t="shared" si="1879"/>
        <v>AT$17</v>
      </c>
      <c r="AU1144" s="199" t="str">
        <f t="shared" si="1879"/>
        <v>AU$17</v>
      </c>
      <c r="AV1144" s="199" t="str">
        <f t="shared" si="1879"/>
        <v>AV$17</v>
      </c>
      <c r="AW1144" s="199" t="str">
        <f t="shared" si="1879"/>
        <v>AW$17</v>
      </c>
      <c r="AX1144" s="199" t="str">
        <f t="shared" si="1879"/>
        <v>AX$17</v>
      </c>
      <c r="AY1144" s="199" t="str">
        <f t="shared" ref="AY1144:CD1144" si="1880">AY$21</f>
        <v>AY$17</v>
      </c>
      <c r="AZ1144" s="199" t="str">
        <f t="shared" si="1880"/>
        <v>AZ$17</v>
      </c>
      <c r="BA1144" s="199" t="str">
        <f t="shared" si="1880"/>
        <v>BA$17</v>
      </c>
      <c r="BB1144" s="199" t="str">
        <f t="shared" si="1880"/>
        <v>BB$17</v>
      </c>
      <c r="BC1144" s="199" t="str">
        <f t="shared" si="1880"/>
        <v>BC$17</v>
      </c>
      <c r="BD1144" s="199" t="str">
        <f t="shared" si="1880"/>
        <v>BD$17</v>
      </c>
      <c r="BE1144" s="199" t="str">
        <f t="shared" si="1880"/>
        <v>BE$17</v>
      </c>
      <c r="BF1144" s="199" t="str">
        <f t="shared" si="1880"/>
        <v>BF$17</v>
      </c>
      <c r="BG1144" s="199" t="str">
        <f t="shared" si="1880"/>
        <v>BG$17</v>
      </c>
      <c r="BH1144" s="199" t="str">
        <f t="shared" si="1880"/>
        <v>BH$17</v>
      </c>
      <c r="BI1144" s="199" t="str">
        <f t="shared" si="1880"/>
        <v>BI$17</v>
      </c>
      <c r="BJ1144" s="199" t="str">
        <f t="shared" si="1880"/>
        <v>BJ$17</v>
      </c>
      <c r="BK1144" s="199" t="str">
        <f t="shared" si="1880"/>
        <v>BK$17</v>
      </c>
      <c r="BL1144" s="199" t="str">
        <f t="shared" si="1880"/>
        <v>BL$17</v>
      </c>
      <c r="BM1144" s="199" t="str">
        <f t="shared" si="1880"/>
        <v>BM$17</v>
      </c>
      <c r="BN1144" s="199" t="str">
        <f t="shared" si="1880"/>
        <v>BN$17</v>
      </c>
      <c r="BO1144" s="199" t="str">
        <f t="shared" si="1880"/>
        <v>BO$17</v>
      </c>
      <c r="BP1144" s="199" t="str">
        <f t="shared" si="1880"/>
        <v>BP$17</v>
      </c>
      <c r="BQ1144" s="199" t="str">
        <f t="shared" si="1880"/>
        <v>BQ$17</v>
      </c>
      <c r="BR1144" s="199" t="str">
        <f t="shared" si="1880"/>
        <v>BR$17</v>
      </c>
      <c r="BS1144" s="199" t="str">
        <f t="shared" si="1880"/>
        <v>BS$17</v>
      </c>
      <c r="BT1144" s="199" t="str">
        <f t="shared" si="1880"/>
        <v>BT$17</v>
      </c>
      <c r="BU1144" s="199" t="str">
        <f t="shared" si="1880"/>
        <v>BU$17</v>
      </c>
      <c r="BV1144" s="199" t="str">
        <f t="shared" si="1880"/>
        <v>BV$17</v>
      </c>
      <c r="BW1144" s="199" t="str">
        <f t="shared" si="1880"/>
        <v>BW$17</v>
      </c>
      <c r="BX1144" s="199" t="str">
        <f t="shared" si="1880"/>
        <v>BX$17</v>
      </c>
      <c r="BY1144" s="199" t="str">
        <f t="shared" si="1880"/>
        <v>BY$17</v>
      </c>
      <c r="BZ1144" s="199" t="str">
        <f t="shared" si="1880"/>
        <v>BZ$17</v>
      </c>
      <c r="CA1144" s="199" t="str">
        <f t="shared" si="1880"/>
        <v>CA$17</v>
      </c>
      <c r="CB1144" s="199" t="str">
        <f t="shared" si="1880"/>
        <v>CB$17</v>
      </c>
      <c r="CC1144" s="199" t="str">
        <f t="shared" si="1880"/>
        <v>CC$17</v>
      </c>
      <c r="CD1144" s="199" t="str">
        <f t="shared" si="1880"/>
        <v>CD$17</v>
      </c>
      <c r="CE1144" s="199" t="str">
        <f t="shared" ref="CE1144:CL1144" si="1881">CE$21</f>
        <v>CE$17</v>
      </c>
      <c r="CF1144" s="199" t="str">
        <f t="shared" si="1881"/>
        <v>CF$17</v>
      </c>
      <c r="CG1144" s="199" t="str">
        <f t="shared" si="1881"/>
        <v>CG$17</v>
      </c>
      <c r="CH1144" s="199" t="str">
        <f t="shared" si="1881"/>
        <v>CH$17</v>
      </c>
      <c r="CI1144" s="199" t="str">
        <f t="shared" si="1881"/>
        <v>CI$17</v>
      </c>
      <c r="CJ1144" s="199" t="str">
        <f t="shared" si="1881"/>
        <v>CJ$17</v>
      </c>
      <c r="CK1144" s="199" t="str">
        <f t="shared" si="1881"/>
        <v>CK$17</v>
      </c>
      <c r="CL1144" s="199" t="str">
        <f t="shared" si="1881"/>
        <v>CL$17</v>
      </c>
      <c r="CN1144" s="176"/>
      <c r="CO1144" s="199" t="str">
        <f t="shared" ref="CO1144:DL1144" si="1882">CO$21</f>
        <v>CO$17</v>
      </c>
      <c r="CP1144" s="199" t="str">
        <f t="shared" si="1882"/>
        <v>CP$17</v>
      </c>
      <c r="CQ1144" s="199" t="str">
        <f t="shared" si="1882"/>
        <v>CQ$17</v>
      </c>
      <c r="CR1144" s="199" t="str">
        <f t="shared" si="1882"/>
        <v>CR$17</v>
      </c>
      <c r="CS1144" s="199" t="str">
        <f t="shared" si="1882"/>
        <v>CS$17</v>
      </c>
      <c r="CT1144" s="199" t="str">
        <f t="shared" si="1882"/>
        <v>CT$17</v>
      </c>
      <c r="CU1144" s="199" t="str">
        <f t="shared" si="1882"/>
        <v>CU$17</v>
      </c>
      <c r="CV1144" s="199" t="str">
        <f t="shared" si="1882"/>
        <v>CV$17</v>
      </c>
      <c r="CW1144" s="199" t="str">
        <f t="shared" si="1882"/>
        <v>CW$17</v>
      </c>
      <c r="CX1144" s="199" t="str">
        <f t="shared" si="1882"/>
        <v>CX$17</v>
      </c>
      <c r="CY1144" s="199" t="str">
        <f t="shared" si="1882"/>
        <v>CY$17</v>
      </c>
      <c r="CZ1144" s="199" t="str">
        <f t="shared" si="1882"/>
        <v>CZ$17</v>
      </c>
      <c r="DA1144" s="199" t="str">
        <f t="shared" si="1882"/>
        <v>DA$17</v>
      </c>
      <c r="DB1144" s="199" t="str">
        <f t="shared" si="1882"/>
        <v>DB$17</v>
      </c>
      <c r="DC1144" s="199" t="str">
        <f t="shared" si="1882"/>
        <v>DC$17</v>
      </c>
      <c r="DD1144" s="199" t="str">
        <f t="shared" si="1882"/>
        <v>DD$17</v>
      </c>
      <c r="DE1144" s="199" t="str">
        <f t="shared" si="1882"/>
        <v>DE$17</v>
      </c>
      <c r="DF1144" s="199" t="str">
        <f t="shared" si="1882"/>
        <v>DF$17</v>
      </c>
      <c r="DG1144" s="199" t="str">
        <f t="shared" si="1882"/>
        <v>DG$17</v>
      </c>
      <c r="DH1144" s="199" t="str">
        <f t="shared" si="1882"/>
        <v>DH$17</v>
      </c>
      <c r="DI1144" s="199" t="str">
        <f t="shared" si="1882"/>
        <v>DI$17</v>
      </c>
      <c r="DJ1144" s="199" t="str">
        <f t="shared" si="1882"/>
        <v>DJ$17</v>
      </c>
      <c r="DK1144" s="199" t="str">
        <f t="shared" si="1882"/>
        <v>DK$17</v>
      </c>
      <c r="DL1144" s="199" t="str">
        <f t="shared" si="1882"/>
        <v>DL$17</v>
      </c>
    </row>
    <row r="1145" spans="1:116" x14ac:dyDescent="0.4">
      <c r="A1145" s="174"/>
      <c r="E1145" s="8"/>
      <c r="G1145" s="175" t="s">
        <v>491</v>
      </c>
      <c r="H1145" s="200"/>
      <c r="I1145" s="201"/>
      <c r="J1145" s="201"/>
      <c r="K1145" s="202"/>
      <c r="L1145" s="202"/>
      <c r="M1145" s="202"/>
      <c r="N1145" s="202"/>
      <c r="O1145" s="202"/>
      <c r="P1145" s="202"/>
      <c r="R1145" s="202"/>
      <c r="S1145" s="174"/>
      <c r="T1145" s="174"/>
      <c r="U1145" s="174"/>
      <c r="V1145" s="174"/>
      <c r="W1145" s="174"/>
      <c r="X1145" s="174"/>
      <c r="Y1145" s="174"/>
      <c r="Z1145" s="174"/>
      <c r="AA1145" s="174"/>
      <c r="AB1145" s="174"/>
      <c r="AC1145" s="174"/>
      <c r="AD1145" s="174"/>
      <c r="AE1145" s="174"/>
      <c r="AF1145" s="174"/>
      <c r="AG1145" s="174"/>
      <c r="AH1145" s="174"/>
      <c r="AI1145" s="174"/>
      <c r="AJ1145" s="174"/>
      <c r="AK1145" s="174"/>
      <c r="AL1145" s="174"/>
      <c r="AM1145" s="174"/>
      <c r="AN1145" s="174"/>
      <c r="AO1145" s="174"/>
      <c r="AP1145" s="174"/>
      <c r="AQ1145" s="174"/>
      <c r="AR1145" s="174"/>
      <c r="AS1145" s="174"/>
      <c r="AT1145" s="174"/>
      <c r="AU1145" s="174"/>
      <c r="AV1145" s="174"/>
      <c r="AW1145" s="174"/>
      <c r="AX1145" s="174"/>
      <c r="AY1145" s="174"/>
      <c r="AZ1145" s="174"/>
      <c r="BA1145" s="174"/>
      <c r="BB1145" s="174"/>
      <c r="BC1145" s="174"/>
      <c r="BD1145" s="174"/>
      <c r="BE1145" s="174"/>
      <c r="BF1145" s="174"/>
      <c r="BG1145" s="174"/>
      <c r="BH1145" s="174"/>
      <c r="BI1145" s="174"/>
      <c r="BJ1145" s="174"/>
      <c r="BK1145" s="174"/>
      <c r="BL1145" s="174"/>
      <c r="BM1145" s="174"/>
      <c r="BN1145" s="174"/>
      <c r="BO1145" s="174"/>
      <c r="BP1145" s="174"/>
      <c r="BQ1145" s="174"/>
      <c r="BR1145" s="174"/>
      <c r="BS1145" s="174"/>
      <c r="BT1145" s="174"/>
      <c r="BU1145" s="174"/>
      <c r="BV1145" s="174"/>
      <c r="BW1145" s="174"/>
      <c r="BX1145" s="174"/>
      <c r="BY1145" s="174"/>
      <c r="BZ1145" s="174"/>
      <c r="CA1145" s="174"/>
      <c r="CB1145" s="174"/>
      <c r="CC1145" s="174"/>
      <c r="CD1145" s="174"/>
      <c r="CE1145" s="174"/>
      <c r="CF1145" s="174"/>
      <c r="CG1145" s="174"/>
      <c r="CH1145" s="174"/>
      <c r="CI1145" s="174"/>
      <c r="CJ1145" s="174"/>
      <c r="CK1145" s="174"/>
      <c r="CL1145" s="174"/>
      <c r="CN1145" s="201"/>
      <c r="CO1145" s="174"/>
      <c r="CP1145" s="174"/>
      <c r="CQ1145" s="174"/>
      <c r="CR1145" s="174"/>
      <c r="CS1145" s="174"/>
      <c r="CT1145" s="174"/>
      <c r="CU1145" s="174"/>
      <c r="CV1145" s="174"/>
      <c r="CW1145" s="174"/>
      <c r="CX1145" s="174"/>
      <c r="CY1145" s="174"/>
      <c r="CZ1145" s="174"/>
      <c r="DA1145" s="174"/>
      <c r="DB1145" s="174"/>
      <c r="DC1145" s="174"/>
      <c r="DD1145" s="174"/>
      <c r="DE1145" s="174"/>
      <c r="DF1145" s="174"/>
      <c r="DG1145" s="174"/>
      <c r="DH1145" s="174"/>
      <c r="DI1145" s="174"/>
      <c r="DJ1145" s="174"/>
      <c r="DK1145" s="174"/>
      <c r="DL1145" s="174"/>
    </row>
    <row r="1146" spans="1:116" x14ac:dyDescent="0.4">
      <c r="A1146" s="174"/>
      <c r="E1146" s="8"/>
      <c r="G1146" s="175" t="s">
        <v>505</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463</v>
      </c>
      <c r="H1147" s="200"/>
      <c r="I1147" s="201"/>
      <c r="J1147" s="201"/>
      <c r="K1147" s="202"/>
      <c r="L1147" s="202"/>
      <c r="M1147" s="202"/>
      <c r="N1147" s="202"/>
      <c r="O1147" s="202"/>
      <c r="P1147" s="202"/>
      <c r="R1147" s="202"/>
      <c r="S1147" s="190" t="str">
        <f t="shared" ref="S1147:AX1147" si="1883">S$22</f>
        <v>S$18</v>
      </c>
      <c r="T1147" s="190" t="str">
        <f t="shared" si="1883"/>
        <v>T$18</v>
      </c>
      <c r="U1147" s="190" t="str">
        <f t="shared" si="1883"/>
        <v>U$18</v>
      </c>
      <c r="V1147" s="190" t="str">
        <f t="shared" si="1883"/>
        <v>V$18</v>
      </c>
      <c r="W1147" s="190" t="str">
        <f t="shared" si="1883"/>
        <v>W$18</v>
      </c>
      <c r="X1147" s="190" t="str">
        <f t="shared" si="1883"/>
        <v>X$18</v>
      </c>
      <c r="Y1147" s="190" t="str">
        <f t="shared" si="1883"/>
        <v>Y$18</v>
      </c>
      <c r="Z1147" s="190" t="str">
        <f t="shared" si="1883"/>
        <v>Z$18</v>
      </c>
      <c r="AA1147" s="190" t="str">
        <f t="shared" si="1883"/>
        <v>AA$18</v>
      </c>
      <c r="AB1147" s="190" t="str">
        <f t="shared" si="1883"/>
        <v>AB$18</v>
      </c>
      <c r="AC1147" s="190" t="str">
        <f t="shared" si="1883"/>
        <v>AC$18</v>
      </c>
      <c r="AD1147" s="190" t="str">
        <f t="shared" si="1883"/>
        <v>AD$18</v>
      </c>
      <c r="AE1147" s="190" t="str">
        <f t="shared" si="1883"/>
        <v>AE$18</v>
      </c>
      <c r="AF1147" s="190" t="str">
        <f t="shared" si="1883"/>
        <v>AF$18</v>
      </c>
      <c r="AG1147" s="190" t="str">
        <f t="shared" si="1883"/>
        <v>AG$18</v>
      </c>
      <c r="AH1147" s="190" t="str">
        <f t="shared" si="1883"/>
        <v>AH$18</v>
      </c>
      <c r="AI1147" s="190" t="str">
        <f t="shared" si="1883"/>
        <v>AI$18</v>
      </c>
      <c r="AJ1147" s="190" t="str">
        <f t="shared" si="1883"/>
        <v>AJ$18</v>
      </c>
      <c r="AK1147" s="190" t="str">
        <f t="shared" si="1883"/>
        <v>AK$18</v>
      </c>
      <c r="AL1147" s="190" t="str">
        <f t="shared" si="1883"/>
        <v>AL$18</v>
      </c>
      <c r="AM1147" s="190" t="str">
        <f t="shared" si="1883"/>
        <v>AM$18</v>
      </c>
      <c r="AN1147" s="190" t="str">
        <f t="shared" si="1883"/>
        <v>AN$18</v>
      </c>
      <c r="AO1147" s="190" t="str">
        <f t="shared" si="1883"/>
        <v>AO$18</v>
      </c>
      <c r="AP1147" s="190" t="str">
        <f t="shared" si="1883"/>
        <v>AP$18</v>
      </c>
      <c r="AQ1147" s="190" t="str">
        <f t="shared" si="1883"/>
        <v>AQ$18</v>
      </c>
      <c r="AR1147" s="190" t="str">
        <f t="shared" si="1883"/>
        <v>AR$18</v>
      </c>
      <c r="AS1147" s="190" t="str">
        <f t="shared" si="1883"/>
        <v>AS$18</v>
      </c>
      <c r="AT1147" s="190" t="str">
        <f t="shared" si="1883"/>
        <v>AT$18</v>
      </c>
      <c r="AU1147" s="190" t="str">
        <f t="shared" si="1883"/>
        <v>AU$18</v>
      </c>
      <c r="AV1147" s="190" t="str">
        <f t="shared" si="1883"/>
        <v>AV$18</v>
      </c>
      <c r="AW1147" s="190" t="str">
        <f t="shared" si="1883"/>
        <v>AW$18</v>
      </c>
      <c r="AX1147" s="190" t="str">
        <f t="shared" si="1883"/>
        <v>AX$18</v>
      </c>
      <c r="AY1147" s="190" t="str">
        <f t="shared" ref="AY1147:CD1147" si="1884">AY$22</f>
        <v>AY$18</v>
      </c>
      <c r="AZ1147" s="190" t="str">
        <f t="shared" si="1884"/>
        <v>AZ$18</v>
      </c>
      <c r="BA1147" s="190" t="str">
        <f t="shared" si="1884"/>
        <v>BA$18</v>
      </c>
      <c r="BB1147" s="190" t="str">
        <f t="shared" si="1884"/>
        <v>BB$18</v>
      </c>
      <c r="BC1147" s="190" t="str">
        <f t="shared" si="1884"/>
        <v>BC$18</v>
      </c>
      <c r="BD1147" s="190" t="str">
        <f t="shared" si="1884"/>
        <v>BD$18</v>
      </c>
      <c r="BE1147" s="190" t="str">
        <f t="shared" si="1884"/>
        <v>BE$18</v>
      </c>
      <c r="BF1147" s="190" t="str">
        <f t="shared" si="1884"/>
        <v>BF$18</v>
      </c>
      <c r="BG1147" s="190" t="str">
        <f t="shared" si="1884"/>
        <v>BG$18</v>
      </c>
      <c r="BH1147" s="190" t="str">
        <f t="shared" si="1884"/>
        <v>BH$18</v>
      </c>
      <c r="BI1147" s="190" t="str">
        <f t="shared" si="1884"/>
        <v>BI$18</v>
      </c>
      <c r="BJ1147" s="190" t="str">
        <f t="shared" si="1884"/>
        <v>BJ$18</v>
      </c>
      <c r="BK1147" s="190" t="str">
        <f t="shared" si="1884"/>
        <v>BK$18</v>
      </c>
      <c r="BL1147" s="190" t="str">
        <f t="shared" si="1884"/>
        <v>BL$18</v>
      </c>
      <c r="BM1147" s="190" t="str">
        <f t="shared" si="1884"/>
        <v>BM$18</v>
      </c>
      <c r="BN1147" s="190" t="str">
        <f t="shared" si="1884"/>
        <v>BN$18</v>
      </c>
      <c r="BO1147" s="190" t="str">
        <f t="shared" si="1884"/>
        <v>BO$18</v>
      </c>
      <c r="BP1147" s="190" t="str">
        <f t="shared" si="1884"/>
        <v>BP$18</v>
      </c>
      <c r="BQ1147" s="190" t="str">
        <f t="shared" si="1884"/>
        <v>BQ$18</v>
      </c>
      <c r="BR1147" s="190" t="str">
        <f t="shared" si="1884"/>
        <v>BR$18</v>
      </c>
      <c r="BS1147" s="190" t="str">
        <f t="shared" si="1884"/>
        <v>BS$18</v>
      </c>
      <c r="BT1147" s="190" t="str">
        <f t="shared" si="1884"/>
        <v>BT$18</v>
      </c>
      <c r="BU1147" s="190" t="str">
        <f t="shared" si="1884"/>
        <v>BU$18</v>
      </c>
      <c r="BV1147" s="190" t="str">
        <f t="shared" si="1884"/>
        <v>BV$18</v>
      </c>
      <c r="BW1147" s="190" t="str">
        <f t="shared" si="1884"/>
        <v>BW$18</v>
      </c>
      <c r="BX1147" s="190" t="str">
        <f t="shared" si="1884"/>
        <v>BX$18</v>
      </c>
      <c r="BY1147" s="190" t="str">
        <f t="shared" si="1884"/>
        <v>BY$18</v>
      </c>
      <c r="BZ1147" s="190" t="str">
        <f t="shared" si="1884"/>
        <v>BZ$18</v>
      </c>
      <c r="CA1147" s="190" t="str">
        <f t="shared" si="1884"/>
        <v>CA$18</v>
      </c>
      <c r="CB1147" s="190" t="str">
        <f t="shared" si="1884"/>
        <v>CB$18</v>
      </c>
      <c r="CC1147" s="190" t="str">
        <f t="shared" si="1884"/>
        <v>CC$18</v>
      </c>
      <c r="CD1147" s="190" t="str">
        <f t="shared" si="1884"/>
        <v>CD$18</v>
      </c>
      <c r="CE1147" s="190" t="str">
        <f t="shared" ref="CE1147:CL1147" si="1885">CE$22</f>
        <v>CE$18</v>
      </c>
      <c r="CF1147" s="190" t="str">
        <f t="shared" si="1885"/>
        <v>CF$18</v>
      </c>
      <c r="CG1147" s="190" t="str">
        <f t="shared" si="1885"/>
        <v>CG$18</v>
      </c>
      <c r="CH1147" s="190" t="str">
        <f t="shared" si="1885"/>
        <v>CH$18</v>
      </c>
      <c r="CI1147" s="190" t="str">
        <f t="shared" si="1885"/>
        <v>CI$18</v>
      </c>
      <c r="CJ1147" s="190" t="str">
        <f t="shared" si="1885"/>
        <v>CJ$18</v>
      </c>
      <c r="CK1147" s="190" t="str">
        <f t="shared" si="1885"/>
        <v>CK$18</v>
      </c>
      <c r="CL1147" s="190" t="str">
        <f t="shared" si="1885"/>
        <v>CL$18</v>
      </c>
      <c r="CN1147" s="201"/>
      <c r="CO1147" s="190" t="str">
        <f t="shared" ref="CO1147:DL1147" si="1886">CO$22</f>
        <v>CO$18</v>
      </c>
      <c r="CP1147" s="190" t="str">
        <f t="shared" si="1886"/>
        <v>CP$18</v>
      </c>
      <c r="CQ1147" s="190" t="str">
        <f t="shared" si="1886"/>
        <v>CQ$18</v>
      </c>
      <c r="CR1147" s="190" t="str">
        <f t="shared" si="1886"/>
        <v>CR$18</v>
      </c>
      <c r="CS1147" s="190" t="str">
        <f t="shared" si="1886"/>
        <v>CS$18</v>
      </c>
      <c r="CT1147" s="190" t="str">
        <f t="shared" si="1886"/>
        <v>CT$18</v>
      </c>
      <c r="CU1147" s="190" t="str">
        <f t="shared" si="1886"/>
        <v>CU$18</v>
      </c>
      <c r="CV1147" s="190" t="str">
        <f t="shared" si="1886"/>
        <v>CV$18</v>
      </c>
      <c r="CW1147" s="190" t="str">
        <f t="shared" si="1886"/>
        <v>CW$18</v>
      </c>
      <c r="CX1147" s="190" t="str">
        <f t="shared" si="1886"/>
        <v>CX$18</v>
      </c>
      <c r="CY1147" s="190" t="str">
        <f t="shared" si="1886"/>
        <v>CY$18</v>
      </c>
      <c r="CZ1147" s="190" t="str">
        <f t="shared" si="1886"/>
        <v>CZ$18</v>
      </c>
      <c r="DA1147" s="190" t="str">
        <f t="shared" si="1886"/>
        <v>DA$18</v>
      </c>
      <c r="DB1147" s="190" t="str">
        <f t="shared" si="1886"/>
        <v>DB$18</v>
      </c>
      <c r="DC1147" s="190" t="str">
        <f t="shared" si="1886"/>
        <v>DC$18</v>
      </c>
      <c r="DD1147" s="190" t="str">
        <f t="shared" si="1886"/>
        <v>DD$18</v>
      </c>
      <c r="DE1147" s="190" t="str">
        <f t="shared" si="1886"/>
        <v>DE$18</v>
      </c>
      <c r="DF1147" s="190" t="str">
        <f t="shared" si="1886"/>
        <v>DF$18</v>
      </c>
      <c r="DG1147" s="190" t="str">
        <f t="shared" si="1886"/>
        <v>DG$18</v>
      </c>
      <c r="DH1147" s="190" t="str">
        <f t="shared" si="1886"/>
        <v>DH$18</v>
      </c>
      <c r="DI1147" s="190" t="str">
        <f t="shared" si="1886"/>
        <v>DI$18</v>
      </c>
      <c r="DJ1147" s="190" t="str">
        <f t="shared" si="1886"/>
        <v>DJ$18</v>
      </c>
      <c r="DK1147" s="190" t="str">
        <f t="shared" si="1886"/>
        <v>DK$18</v>
      </c>
      <c r="DL1147" s="190" t="str">
        <f t="shared" si="1886"/>
        <v>DL$18</v>
      </c>
    </row>
    <row r="1148" spans="1:116" x14ac:dyDescent="0.4">
      <c r="A1148" s="174"/>
      <c r="E1148" s="8"/>
      <c r="G1148" s="175" t="s">
        <v>464</v>
      </c>
      <c r="H1148" s="200"/>
      <c r="I1148" s="201"/>
      <c r="J1148" s="201"/>
      <c r="K1148" s="202"/>
      <c r="L1148" s="202"/>
      <c r="M1148" s="202"/>
      <c r="N1148" s="202"/>
      <c r="O1148" s="202"/>
      <c r="P1148" s="202"/>
      <c r="R1148" s="202"/>
      <c r="S1148" s="190" t="str">
        <f t="shared" ref="S1148:AX1148" si="1887">S$23</f>
        <v>S$19</v>
      </c>
      <c r="T1148" s="190" t="str">
        <f t="shared" si="1887"/>
        <v>T$19</v>
      </c>
      <c r="U1148" s="190" t="str">
        <f t="shared" si="1887"/>
        <v>U$19</v>
      </c>
      <c r="V1148" s="190" t="str">
        <f t="shared" si="1887"/>
        <v>V$19</v>
      </c>
      <c r="W1148" s="190" t="str">
        <f t="shared" si="1887"/>
        <v>W$19</v>
      </c>
      <c r="X1148" s="190" t="str">
        <f t="shared" si="1887"/>
        <v>X$19</v>
      </c>
      <c r="Y1148" s="190" t="str">
        <f t="shared" si="1887"/>
        <v>Y$19</v>
      </c>
      <c r="Z1148" s="190" t="str">
        <f t="shared" si="1887"/>
        <v>Z$19</v>
      </c>
      <c r="AA1148" s="190" t="str">
        <f t="shared" si="1887"/>
        <v>AA$19</v>
      </c>
      <c r="AB1148" s="190" t="str">
        <f t="shared" si="1887"/>
        <v>AB$19</v>
      </c>
      <c r="AC1148" s="190" t="str">
        <f t="shared" si="1887"/>
        <v>AC$19</v>
      </c>
      <c r="AD1148" s="190" t="str">
        <f t="shared" si="1887"/>
        <v>AD$19</v>
      </c>
      <c r="AE1148" s="190" t="str">
        <f t="shared" si="1887"/>
        <v>AE$19</v>
      </c>
      <c r="AF1148" s="190" t="str">
        <f t="shared" si="1887"/>
        <v>AF$19</v>
      </c>
      <c r="AG1148" s="190" t="str">
        <f t="shared" si="1887"/>
        <v>AG$19</v>
      </c>
      <c r="AH1148" s="190" t="str">
        <f t="shared" si="1887"/>
        <v>AH$19</v>
      </c>
      <c r="AI1148" s="190" t="str">
        <f t="shared" si="1887"/>
        <v>AI$19</v>
      </c>
      <c r="AJ1148" s="190" t="str">
        <f t="shared" si="1887"/>
        <v>AJ$19</v>
      </c>
      <c r="AK1148" s="190" t="str">
        <f t="shared" si="1887"/>
        <v>AK$19</v>
      </c>
      <c r="AL1148" s="190" t="str">
        <f t="shared" si="1887"/>
        <v>AL$19</v>
      </c>
      <c r="AM1148" s="190" t="str">
        <f t="shared" si="1887"/>
        <v>AM$19</v>
      </c>
      <c r="AN1148" s="190" t="str">
        <f t="shared" si="1887"/>
        <v>AN$19</v>
      </c>
      <c r="AO1148" s="190" t="str">
        <f t="shared" si="1887"/>
        <v>AO$19</v>
      </c>
      <c r="AP1148" s="190" t="str">
        <f t="shared" si="1887"/>
        <v>AP$19</v>
      </c>
      <c r="AQ1148" s="190" t="str">
        <f t="shared" si="1887"/>
        <v>AQ$19</v>
      </c>
      <c r="AR1148" s="190" t="str">
        <f t="shared" si="1887"/>
        <v>AR$19</v>
      </c>
      <c r="AS1148" s="190" t="str">
        <f t="shared" si="1887"/>
        <v>AS$19</v>
      </c>
      <c r="AT1148" s="190" t="str">
        <f t="shared" si="1887"/>
        <v>AT$19</v>
      </c>
      <c r="AU1148" s="190" t="str">
        <f t="shared" si="1887"/>
        <v>AU$19</v>
      </c>
      <c r="AV1148" s="190" t="str">
        <f t="shared" si="1887"/>
        <v>AV$19</v>
      </c>
      <c r="AW1148" s="190" t="str">
        <f t="shared" si="1887"/>
        <v>AW$19</v>
      </c>
      <c r="AX1148" s="190" t="str">
        <f t="shared" si="1887"/>
        <v>AX$19</v>
      </c>
      <c r="AY1148" s="190" t="str">
        <f t="shared" ref="AY1148:CD1148" si="1888">AY$23</f>
        <v>AY$19</v>
      </c>
      <c r="AZ1148" s="190" t="str">
        <f t="shared" si="1888"/>
        <v>AZ$19</v>
      </c>
      <c r="BA1148" s="190" t="str">
        <f t="shared" si="1888"/>
        <v>BA$19</v>
      </c>
      <c r="BB1148" s="190" t="str">
        <f t="shared" si="1888"/>
        <v>BB$19</v>
      </c>
      <c r="BC1148" s="190" t="str">
        <f t="shared" si="1888"/>
        <v>BC$19</v>
      </c>
      <c r="BD1148" s="190" t="str">
        <f t="shared" si="1888"/>
        <v>BD$19</v>
      </c>
      <c r="BE1148" s="190" t="str">
        <f t="shared" si="1888"/>
        <v>BE$19</v>
      </c>
      <c r="BF1148" s="190" t="str">
        <f t="shared" si="1888"/>
        <v>BF$19</v>
      </c>
      <c r="BG1148" s="190" t="str">
        <f t="shared" si="1888"/>
        <v>BG$19</v>
      </c>
      <c r="BH1148" s="190" t="str">
        <f t="shared" si="1888"/>
        <v>BH$19</v>
      </c>
      <c r="BI1148" s="190" t="str">
        <f t="shared" si="1888"/>
        <v>BI$19</v>
      </c>
      <c r="BJ1148" s="190" t="str">
        <f t="shared" si="1888"/>
        <v>BJ$19</v>
      </c>
      <c r="BK1148" s="190" t="str">
        <f t="shared" si="1888"/>
        <v>BK$19</v>
      </c>
      <c r="BL1148" s="190" t="str">
        <f t="shared" si="1888"/>
        <v>BL$19</v>
      </c>
      <c r="BM1148" s="190" t="str">
        <f t="shared" si="1888"/>
        <v>BM$19</v>
      </c>
      <c r="BN1148" s="190" t="str">
        <f t="shared" si="1888"/>
        <v>BN$19</v>
      </c>
      <c r="BO1148" s="190" t="str">
        <f t="shared" si="1888"/>
        <v>BO$19</v>
      </c>
      <c r="BP1148" s="190" t="str">
        <f t="shared" si="1888"/>
        <v>BP$19</v>
      </c>
      <c r="BQ1148" s="190" t="str">
        <f t="shared" si="1888"/>
        <v>BQ$19</v>
      </c>
      <c r="BR1148" s="190" t="str">
        <f t="shared" si="1888"/>
        <v>BR$19</v>
      </c>
      <c r="BS1148" s="190" t="str">
        <f t="shared" si="1888"/>
        <v>BS$19</v>
      </c>
      <c r="BT1148" s="190" t="str">
        <f t="shared" si="1888"/>
        <v>BT$19</v>
      </c>
      <c r="BU1148" s="190" t="str">
        <f t="shared" si="1888"/>
        <v>BU$19</v>
      </c>
      <c r="BV1148" s="190" t="str">
        <f t="shared" si="1888"/>
        <v>BV$19</v>
      </c>
      <c r="BW1148" s="190" t="str">
        <f t="shared" si="1888"/>
        <v>BW$19</v>
      </c>
      <c r="BX1148" s="190" t="str">
        <f t="shared" si="1888"/>
        <v>BX$19</v>
      </c>
      <c r="BY1148" s="190" t="str">
        <f t="shared" si="1888"/>
        <v>BY$19</v>
      </c>
      <c r="BZ1148" s="190" t="str">
        <f t="shared" si="1888"/>
        <v>BZ$19</v>
      </c>
      <c r="CA1148" s="190" t="str">
        <f t="shared" si="1888"/>
        <v>CA$19</v>
      </c>
      <c r="CB1148" s="190" t="str">
        <f t="shared" si="1888"/>
        <v>CB$19</v>
      </c>
      <c r="CC1148" s="190" t="str">
        <f t="shared" si="1888"/>
        <v>CC$19</v>
      </c>
      <c r="CD1148" s="190" t="str">
        <f t="shared" si="1888"/>
        <v>CD$19</v>
      </c>
      <c r="CE1148" s="190" t="str">
        <f t="shared" ref="CE1148:CL1148" si="1889">CE$23</f>
        <v>CE$19</v>
      </c>
      <c r="CF1148" s="190" t="str">
        <f t="shared" si="1889"/>
        <v>CF$19</v>
      </c>
      <c r="CG1148" s="190" t="str">
        <f t="shared" si="1889"/>
        <v>CG$19</v>
      </c>
      <c r="CH1148" s="190" t="str">
        <f t="shared" si="1889"/>
        <v>CH$19</v>
      </c>
      <c r="CI1148" s="190" t="str">
        <f t="shared" si="1889"/>
        <v>CI$19</v>
      </c>
      <c r="CJ1148" s="190" t="str">
        <f t="shared" si="1889"/>
        <v>CJ$19</v>
      </c>
      <c r="CK1148" s="190" t="str">
        <f t="shared" si="1889"/>
        <v>CK$19</v>
      </c>
      <c r="CL1148" s="190" t="str">
        <f t="shared" si="1889"/>
        <v>CL$19</v>
      </c>
      <c r="CN1148" s="201"/>
      <c r="CO1148" s="190" t="str">
        <f t="shared" ref="CO1148:DL1148" si="1890">CO$23</f>
        <v>CO$19</v>
      </c>
      <c r="CP1148" s="190" t="str">
        <f t="shared" si="1890"/>
        <v>CP$19</v>
      </c>
      <c r="CQ1148" s="190" t="str">
        <f t="shared" si="1890"/>
        <v>CQ$19</v>
      </c>
      <c r="CR1148" s="190" t="str">
        <f t="shared" si="1890"/>
        <v>CR$19</v>
      </c>
      <c r="CS1148" s="190" t="str">
        <f t="shared" si="1890"/>
        <v>CS$19</v>
      </c>
      <c r="CT1148" s="190" t="str">
        <f t="shared" si="1890"/>
        <v>CT$19</v>
      </c>
      <c r="CU1148" s="190" t="str">
        <f t="shared" si="1890"/>
        <v>CU$19</v>
      </c>
      <c r="CV1148" s="190" t="str">
        <f t="shared" si="1890"/>
        <v>CV$19</v>
      </c>
      <c r="CW1148" s="190" t="str">
        <f t="shared" si="1890"/>
        <v>CW$19</v>
      </c>
      <c r="CX1148" s="190" t="str">
        <f t="shared" si="1890"/>
        <v>CX$19</v>
      </c>
      <c r="CY1148" s="190" t="str">
        <f t="shared" si="1890"/>
        <v>CY$19</v>
      </c>
      <c r="CZ1148" s="190" t="str">
        <f t="shared" si="1890"/>
        <v>CZ$19</v>
      </c>
      <c r="DA1148" s="190" t="str">
        <f t="shared" si="1890"/>
        <v>DA$19</v>
      </c>
      <c r="DB1148" s="190" t="str">
        <f t="shared" si="1890"/>
        <v>DB$19</v>
      </c>
      <c r="DC1148" s="190" t="str">
        <f t="shared" si="1890"/>
        <v>DC$19</v>
      </c>
      <c r="DD1148" s="190" t="str">
        <f t="shared" si="1890"/>
        <v>DD$19</v>
      </c>
      <c r="DE1148" s="190" t="str">
        <f t="shared" si="1890"/>
        <v>DE$19</v>
      </c>
      <c r="DF1148" s="190" t="str">
        <f t="shared" si="1890"/>
        <v>DF$19</v>
      </c>
      <c r="DG1148" s="190" t="str">
        <f t="shared" si="1890"/>
        <v>DG$19</v>
      </c>
      <c r="DH1148" s="190" t="str">
        <f t="shared" si="1890"/>
        <v>DH$19</v>
      </c>
      <c r="DI1148" s="190" t="str">
        <f t="shared" si="1890"/>
        <v>DI$19</v>
      </c>
      <c r="DJ1148" s="190" t="str">
        <f t="shared" si="1890"/>
        <v>DJ$19</v>
      </c>
      <c r="DK1148" s="190" t="str">
        <f t="shared" si="1890"/>
        <v>DK$19</v>
      </c>
      <c r="DL1148" s="190" t="str">
        <f t="shared" si="1890"/>
        <v>DL$19</v>
      </c>
    </row>
    <row r="1149" spans="1:116" x14ac:dyDescent="0.4">
      <c r="A1149" s="31" t="s">
        <v>218</v>
      </c>
      <c r="B1149" s="31" t="s">
        <v>81</v>
      </c>
      <c r="C1149" s="31"/>
      <c r="D1149" t="s">
        <v>797</v>
      </c>
      <c r="E1149" s="8" t="str">
        <f t="shared" si="1813"/>
        <v>1149 DCV-S</v>
      </c>
      <c r="F1149" t="s">
        <v>438</v>
      </c>
      <c r="G1149" s="66" t="s">
        <v>798</v>
      </c>
      <c r="H1149" s="22"/>
      <c r="I1149" s="299"/>
      <c r="J1149" s="299"/>
      <c r="K1149" s="22"/>
      <c r="L1149" s="22"/>
      <c r="M1149" s="22"/>
      <c r="N1149" s="22"/>
      <c r="O1149" s="22"/>
      <c r="P1149" s="22"/>
      <c r="R1149" s="66"/>
      <c r="S1149" s="300"/>
      <c r="T1149" s="300"/>
      <c r="U1149" s="300"/>
      <c r="V1149" s="300"/>
      <c r="W1149" s="300"/>
      <c r="X1149" s="300"/>
      <c r="Y1149" s="300"/>
      <c r="Z1149" s="300"/>
      <c r="AA1149" s="300"/>
      <c r="AB1149" s="300"/>
      <c r="AC1149" s="300"/>
      <c r="AD1149" s="300"/>
      <c r="AE1149" s="300"/>
      <c r="AF1149" s="300"/>
      <c r="AG1149" s="300"/>
      <c r="AH1149" s="300"/>
      <c r="AI1149" s="300"/>
      <c r="AJ1149" s="300"/>
      <c r="AK1149" s="300"/>
      <c r="AL1149" s="300"/>
      <c r="AM1149" s="300"/>
      <c r="AN1149" s="300"/>
      <c r="AO1149" s="300"/>
      <c r="AP1149" s="300"/>
      <c r="AQ1149" s="300"/>
      <c r="AR1149" s="300"/>
      <c r="AS1149" s="300"/>
      <c r="AT1149" s="300"/>
      <c r="AU1149" s="300"/>
      <c r="AV1149" s="300"/>
      <c r="AW1149" s="300"/>
      <c r="AX1149" s="300"/>
      <c r="AY1149" s="300"/>
      <c r="AZ1149" s="300"/>
      <c r="BA1149" s="300"/>
      <c r="BB1149" s="300"/>
      <c r="BC1149" s="300"/>
      <c r="BD1149" s="300"/>
      <c r="BE1149" s="300"/>
      <c r="BF1149" s="300"/>
      <c r="BG1149" s="300"/>
      <c r="BH1149" s="300"/>
      <c r="BI1149" s="300"/>
      <c r="BJ1149" s="300"/>
      <c r="BK1149" s="300"/>
      <c r="BL1149" s="300"/>
      <c r="BM1149" s="300"/>
      <c r="BN1149" s="300"/>
      <c r="BO1149" s="300"/>
      <c r="BP1149" s="300"/>
      <c r="BQ1149" s="300"/>
      <c r="BR1149" s="300"/>
      <c r="BS1149" s="300"/>
      <c r="BT1149" s="300"/>
      <c r="BU1149" s="300"/>
      <c r="BV1149" s="300"/>
      <c r="BW1149" s="300"/>
      <c r="BX1149" s="300"/>
      <c r="BY1149" s="300"/>
      <c r="BZ1149" s="300"/>
      <c r="CA1149" s="300"/>
      <c r="CB1149" s="300"/>
      <c r="CC1149" s="300"/>
      <c r="CD1149" s="300"/>
      <c r="CE1149" s="300"/>
      <c r="CF1149" s="300"/>
      <c r="CG1149" s="300"/>
      <c r="CH1149" s="300"/>
      <c r="CI1149" s="300"/>
      <c r="CJ1149" s="300"/>
      <c r="CK1149" s="300"/>
      <c r="CL1149" s="300"/>
      <c r="CN1149" s="299"/>
      <c r="CO1149" s="300"/>
      <c r="CP1149" s="300"/>
      <c r="CQ1149" s="300"/>
      <c r="CR1149" s="300"/>
      <c r="CS1149" s="300"/>
      <c r="CT1149" s="300"/>
      <c r="CU1149" s="300"/>
      <c r="CV1149" s="300"/>
      <c r="CW1149" s="300"/>
      <c r="CX1149" s="300"/>
      <c r="CY1149" s="300"/>
      <c r="CZ1149" s="300"/>
      <c r="DA1149" s="300"/>
      <c r="DB1149" s="300"/>
      <c r="DC1149" s="300"/>
      <c r="DD1149" s="300"/>
      <c r="DE1149" s="300"/>
      <c r="DF1149" s="300"/>
      <c r="DG1149" s="300"/>
      <c r="DH1149" s="300"/>
      <c r="DI1149" s="300"/>
      <c r="DJ1149" s="300"/>
      <c r="DK1149" s="300"/>
      <c r="DL1149" s="300"/>
    </row>
    <row r="1150" spans="1:116" x14ac:dyDescent="0.4">
      <c r="A1150" s="31"/>
      <c r="C1150" s="31"/>
      <c r="D1150" t="s">
        <v>797</v>
      </c>
      <c r="E1150" s="8" t="str">
        <f t="shared" si="1813"/>
        <v>1150 DCV-S</v>
      </c>
      <c r="G1150" s="95" t="str">
        <f>G1152&amp;":"</f>
        <v>DC volume driven  - (Primary label):</v>
      </c>
      <c r="H1150" s="31"/>
      <c r="I1150" s="73"/>
      <c r="J1150" s="73"/>
      <c r="K1150" s="31"/>
      <c r="L1150" s="31"/>
      <c r="M1150" s="31"/>
      <c r="N1150" s="31"/>
      <c r="O1150" s="31"/>
      <c r="P1150" s="31"/>
      <c r="R1150" s="67"/>
      <c r="S1150" s="156"/>
      <c r="T1150" s="156"/>
      <c r="U1150" s="156"/>
      <c r="V1150" s="156"/>
      <c r="W1150" s="156"/>
      <c r="X1150" s="156"/>
      <c r="Y1150" s="156"/>
      <c r="Z1150" s="156"/>
      <c r="AA1150" s="156"/>
      <c r="AB1150" s="156"/>
      <c r="AC1150" s="156"/>
      <c r="AD1150" s="156"/>
      <c r="AE1150" s="156"/>
      <c r="AF1150" s="156"/>
      <c r="AG1150" s="156"/>
      <c r="AH1150" s="156"/>
      <c r="AI1150" s="156"/>
      <c r="AJ1150" s="156"/>
      <c r="AK1150" s="156"/>
      <c r="AL1150" s="156"/>
      <c r="AM1150" s="156"/>
      <c r="AN1150" s="156"/>
      <c r="AO1150" s="156"/>
      <c r="AP1150" s="156"/>
      <c r="AQ1150" s="156"/>
      <c r="AR1150" s="156"/>
      <c r="AS1150" s="156"/>
      <c r="AT1150" s="156"/>
      <c r="AU1150" s="156"/>
      <c r="AV1150" s="156"/>
      <c r="AW1150" s="156"/>
      <c r="AX1150" s="156"/>
      <c r="AY1150" s="156"/>
      <c r="AZ1150" s="156"/>
      <c r="BA1150" s="156"/>
      <c r="BB1150" s="156"/>
      <c r="BC1150" s="156"/>
      <c r="BD1150" s="156"/>
      <c r="BE1150" s="156"/>
      <c r="BF1150" s="156"/>
      <c r="BG1150" s="156"/>
      <c r="BH1150" s="156"/>
      <c r="BI1150" s="156"/>
      <c r="BJ1150" s="156"/>
      <c r="BK1150" s="156"/>
      <c r="BL1150" s="156"/>
      <c r="BM1150" s="156"/>
      <c r="BN1150" s="156"/>
      <c r="BO1150" s="156"/>
      <c r="BP1150" s="156"/>
      <c r="BQ1150" s="156"/>
      <c r="BR1150" s="156"/>
      <c r="BS1150" s="156"/>
      <c r="BT1150" s="156"/>
      <c r="BU1150" s="156"/>
      <c r="BV1150" s="156"/>
      <c r="BW1150" s="156"/>
      <c r="BX1150" s="156"/>
      <c r="BY1150" s="156"/>
      <c r="BZ1150" s="156"/>
      <c r="CA1150" s="156"/>
      <c r="CB1150" s="156"/>
      <c r="CC1150" s="156"/>
      <c r="CD1150" s="156"/>
      <c r="CE1150" s="156"/>
      <c r="CF1150" s="156"/>
      <c r="CG1150" s="156"/>
      <c r="CH1150" s="156"/>
      <c r="CI1150" s="156"/>
      <c r="CJ1150" s="156"/>
      <c r="CK1150" s="156"/>
      <c r="CL1150" s="156"/>
      <c r="CN1150" s="73"/>
      <c r="CO1150" s="156"/>
      <c r="CP1150" s="156"/>
      <c r="CQ1150" s="156"/>
      <c r="CR1150" s="156"/>
      <c r="CS1150" s="156"/>
      <c r="CT1150" s="156"/>
      <c r="CU1150" s="156"/>
      <c r="CV1150" s="156"/>
      <c r="CW1150" s="156"/>
      <c r="CX1150" s="156"/>
      <c r="CY1150" s="156"/>
      <c r="CZ1150" s="156"/>
      <c r="DA1150" s="156"/>
      <c r="DB1150" s="156"/>
      <c r="DC1150" s="156"/>
      <c r="DD1150" s="156"/>
      <c r="DE1150" s="156"/>
      <c r="DF1150" s="156"/>
      <c r="DG1150" s="156"/>
      <c r="DH1150" s="156"/>
      <c r="DI1150" s="156"/>
      <c r="DJ1150" s="156"/>
      <c r="DK1150" s="156"/>
      <c r="DL1150" s="156"/>
    </row>
    <row r="1151" spans="1:116" x14ac:dyDescent="0.4">
      <c r="B1151" t="str">
        <f>E1151</f>
        <v>1151 DCV-S</v>
      </c>
      <c r="D1151" t="s">
        <v>797</v>
      </c>
      <c r="E1151" s="8" t="str">
        <f t="shared" si="1813"/>
        <v>1151 DCV-S</v>
      </c>
      <c r="G1151" s="145" t="str">
        <f>"$ cost/"&amp;G1155</f>
        <v>$ cost/primary unit</v>
      </c>
      <c r="H1151" s="12"/>
      <c r="I1151" s="60"/>
      <c r="J1151" s="60"/>
      <c r="K1151" s="18">
        <v>5</v>
      </c>
      <c r="L1151" s="18">
        <v>5</v>
      </c>
      <c r="M1151" s="18">
        <v>5</v>
      </c>
      <c r="N1151" s="18">
        <v>5</v>
      </c>
      <c r="O1151" s="18">
        <v>5</v>
      </c>
      <c r="P1151" s="18">
        <v>5</v>
      </c>
      <c r="R1151" s="19"/>
      <c r="S1151" s="147" cm="1">
        <f t="array" ref="S1151">INDEX($K:$P,ROW(),MATCH(S$3,$K$2:$P$2,0))</f>
        <v>5</v>
      </c>
      <c r="T1151" s="147" cm="1">
        <f t="array" ref="T1151">INDEX($K:$P,ROW(),MATCH(T$3,$K$2:$P$2,0))</f>
        <v>5</v>
      </c>
      <c r="U1151" s="147" cm="1">
        <f t="array" ref="U1151">INDEX($K:$P,ROW(),MATCH(U$3,$K$2:$P$2,0))</f>
        <v>5</v>
      </c>
      <c r="V1151" s="147" cm="1">
        <f t="array" ref="V1151">INDEX($K:$P,ROW(),MATCH(V$3,$K$2:$P$2,0))</f>
        <v>5</v>
      </c>
      <c r="W1151" s="147" cm="1">
        <f t="array" ref="W1151">INDEX($K:$P,ROW(),MATCH(W$3,$K$2:$P$2,0))</f>
        <v>5</v>
      </c>
      <c r="X1151" s="147" cm="1">
        <f t="array" ref="X1151">INDEX($K:$P,ROW(),MATCH(X$3,$K$2:$P$2,0))</f>
        <v>5</v>
      </c>
      <c r="Y1151" s="147" cm="1">
        <f t="array" ref="Y1151">INDEX($K:$P,ROW(),MATCH(Y$3,$K$2:$P$2,0))</f>
        <v>5</v>
      </c>
      <c r="Z1151" s="147" cm="1">
        <f t="array" ref="Z1151">INDEX($K:$P,ROW(),MATCH(Z$3,$K$2:$P$2,0))</f>
        <v>5</v>
      </c>
      <c r="AA1151" s="147" cm="1">
        <f t="array" ref="AA1151">INDEX($K:$P,ROW(),MATCH(AA$3,$K$2:$P$2,0))</f>
        <v>5</v>
      </c>
      <c r="AB1151" s="147" cm="1">
        <f t="array" ref="AB1151">INDEX($K:$P,ROW(),MATCH(AB$3,$K$2:$P$2,0))</f>
        <v>5</v>
      </c>
      <c r="AC1151" s="147" cm="1">
        <f t="array" ref="AC1151">INDEX($K:$P,ROW(),MATCH(AC$3,$K$2:$P$2,0))</f>
        <v>5</v>
      </c>
      <c r="AD1151" s="147" cm="1">
        <f t="array" ref="AD1151">INDEX($K:$P,ROW(),MATCH(AD$3,$K$2:$P$2,0))</f>
        <v>5</v>
      </c>
      <c r="AE1151" s="147" cm="1">
        <f t="array" ref="AE1151">INDEX($K:$P,ROW(),MATCH(AE$3,$K$2:$P$2,0))</f>
        <v>5</v>
      </c>
      <c r="AF1151" s="147" cm="1">
        <f t="array" ref="AF1151">INDEX($K:$P,ROW(),MATCH(AF$3,$K$2:$P$2,0))</f>
        <v>5</v>
      </c>
      <c r="AG1151" s="147" cm="1">
        <f t="array" ref="AG1151">INDEX($K:$P,ROW(),MATCH(AG$3,$K$2:$P$2,0))</f>
        <v>5</v>
      </c>
      <c r="AH1151" s="147" cm="1">
        <f t="array" ref="AH1151">INDEX($K:$P,ROW(),MATCH(AH$3,$K$2:$P$2,0))</f>
        <v>5</v>
      </c>
      <c r="AI1151" s="147" cm="1">
        <f t="array" ref="AI1151">INDEX($K:$P,ROW(),MATCH(AI$3,$K$2:$P$2,0))</f>
        <v>5</v>
      </c>
      <c r="AJ1151" s="147" cm="1">
        <f t="array" ref="AJ1151">INDEX($K:$P,ROW(),MATCH(AJ$3,$K$2:$P$2,0))</f>
        <v>5</v>
      </c>
      <c r="AK1151" s="147" cm="1">
        <f t="array" ref="AK1151">INDEX($K:$P,ROW(),MATCH(AK$3,$K$2:$P$2,0))</f>
        <v>5</v>
      </c>
      <c r="AL1151" s="147" cm="1">
        <f t="array" ref="AL1151">INDEX($K:$P,ROW(),MATCH(AL$3,$K$2:$P$2,0))</f>
        <v>5</v>
      </c>
      <c r="AM1151" s="147" cm="1">
        <f t="array" ref="AM1151">INDEX($K:$P,ROW(),MATCH(AM$3,$K$2:$P$2,0))</f>
        <v>5</v>
      </c>
      <c r="AN1151" s="147" cm="1">
        <f t="array" ref="AN1151">INDEX($K:$P,ROW(),MATCH(AN$3,$K$2:$P$2,0))</f>
        <v>5</v>
      </c>
      <c r="AO1151" s="147" cm="1">
        <f t="array" ref="AO1151">INDEX($K:$P,ROW(),MATCH(AO$3,$K$2:$P$2,0))</f>
        <v>5</v>
      </c>
      <c r="AP1151" s="147" cm="1">
        <f t="array" ref="AP1151">INDEX($K:$P,ROW(),MATCH(AP$3,$K$2:$P$2,0))</f>
        <v>5</v>
      </c>
      <c r="AQ1151" s="147" cm="1">
        <f t="array" ref="AQ1151">INDEX($K:$P,ROW(),MATCH(AQ$3,$K$2:$P$2,0))</f>
        <v>5</v>
      </c>
      <c r="AR1151" s="147" cm="1">
        <f t="array" ref="AR1151">INDEX($K:$P,ROW(),MATCH(AR$3,$K$2:$P$2,0))</f>
        <v>5</v>
      </c>
      <c r="AS1151" s="147" cm="1">
        <f t="array" ref="AS1151">INDEX($K:$P,ROW(),MATCH(AS$3,$K$2:$P$2,0))</f>
        <v>5</v>
      </c>
      <c r="AT1151" s="147" cm="1">
        <f t="array" ref="AT1151">INDEX($K:$P,ROW(),MATCH(AT$3,$K$2:$P$2,0))</f>
        <v>5</v>
      </c>
      <c r="AU1151" s="147" cm="1">
        <f t="array" ref="AU1151">INDEX($K:$P,ROW(),MATCH(AU$3,$K$2:$P$2,0))</f>
        <v>5</v>
      </c>
      <c r="AV1151" s="147" cm="1">
        <f t="array" ref="AV1151">INDEX($K:$P,ROW(),MATCH(AV$3,$K$2:$P$2,0))</f>
        <v>5</v>
      </c>
      <c r="AW1151" s="147" cm="1">
        <f t="array" ref="AW1151">INDEX($K:$P,ROW(),MATCH(AW$3,$K$2:$P$2,0))</f>
        <v>5</v>
      </c>
      <c r="AX1151" s="147" cm="1">
        <f t="array" ref="AX1151">INDEX($K:$P,ROW(),MATCH(AX$3,$K$2:$P$2,0))</f>
        <v>5</v>
      </c>
      <c r="AY1151" s="147" cm="1">
        <f t="array" ref="AY1151">INDEX($K:$P,ROW(),MATCH(AY$3,$K$2:$P$2,0))</f>
        <v>5</v>
      </c>
      <c r="AZ1151" s="147" cm="1">
        <f t="array" ref="AZ1151">INDEX($K:$P,ROW(),MATCH(AZ$3,$K$2:$P$2,0))</f>
        <v>5</v>
      </c>
      <c r="BA1151" s="147" cm="1">
        <f t="array" ref="BA1151">INDEX($K:$P,ROW(),MATCH(BA$3,$K$2:$P$2,0))</f>
        <v>5</v>
      </c>
      <c r="BB1151" s="147" cm="1">
        <f t="array" ref="BB1151">INDEX($K:$P,ROW(),MATCH(BB$3,$K$2:$P$2,0))</f>
        <v>5</v>
      </c>
      <c r="BC1151" s="147" cm="1">
        <f t="array" ref="BC1151">INDEX($K:$P,ROW(),MATCH(BC$3,$K$2:$P$2,0))</f>
        <v>5</v>
      </c>
      <c r="BD1151" s="147" cm="1">
        <f t="array" ref="BD1151">INDEX($K:$P,ROW(),MATCH(BD$3,$K$2:$P$2,0))</f>
        <v>5</v>
      </c>
      <c r="BE1151" s="147" cm="1">
        <f t="array" ref="BE1151">INDEX($K:$P,ROW(),MATCH(BE$3,$K$2:$P$2,0))</f>
        <v>5</v>
      </c>
      <c r="BF1151" s="147" cm="1">
        <f t="array" ref="BF1151">INDEX($K:$P,ROW(),MATCH(BF$3,$K$2:$P$2,0))</f>
        <v>5</v>
      </c>
      <c r="BG1151" s="147" cm="1">
        <f t="array" ref="BG1151">INDEX($K:$P,ROW(),MATCH(BG$3,$K$2:$P$2,0))</f>
        <v>5</v>
      </c>
      <c r="BH1151" s="147" cm="1">
        <f t="array" ref="BH1151">INDEX($K:$P,ROW(),MATCH(BH$3,$K$2:$P$2,0))</f>
        <v>5</v>
      </c>
      <c r="BI1151" s="147" cm="1">
        <f t="array" ref="BI1151">INDEX($K:$P,ROW(),MATCH(BI$3,$K$2:$P$2,0))</f>
        <v>5</v>
      </c>
      <c r="BJ1151" s="147" cm="1">
        <f t="array" ref="BJ1151">INDEX($K:$P,ROW(),MATCH(BJ$3,$K$2:$P$2,0))</f>
        <v>5</v>
      </c>
      <c r="BK1151" s="147" cm="1">
        <f t="array" ref="BK1151">INDEX($K:$P,ROW(),MATCH(BK$3,$K$2:$P$2,0))</f>
        <v>5</v>
      </c>
      <c r="BL1151" s="147" cm="1">
        <f t="array" ref="BL1151">INDEX($K:$P,ROW(),MATCH(BL$3,$K$2:$P$2,0))</f>
        <v>5</v>
      </c>
      <c r="BM1151" s="147" cm="1">
        <f t="array" ref="BM1151">INDEX($K:$P,ROW(),MATCH(BM$3,$K$2:$P$2,0))</f>
        <v>5</v>
      </c>
      <c r="BN1151" s="147" cm="1">
        <f t="array" ref="BN1151">INDEX($K:$P,ROW(),MATCH(BN$3,$K$2:$P$2,0))</f>
        <v>5</v>
      </c>
      <c r="BO1151" s="147" cm="1">
        <f t="array" ref="BO1151">INDEX($K:$P,ROW(),MATCH(BO$3,$K$2:$P$2,0))</f>
        <v>5</v>
      </c>
      <c r="BP1151" s="147" cm="1">
        <f t="array" ref="BP1151">INDEX($K:$P,ROW(),MATCH(BP$3,$K$2:$P$2,0))</f>
        <v>5</v>
      </c>
      <c r="BQ1151" s="147" cm="1">
        <f t="array" ref="BQ1151">INDEX($K:$P,ROW(),MATCH(BQ$3,$K$2:$P$2,0))</f>
        <v>5</v>
      </c>
      <c r="BR1151" s="147" cm="1">
        <f t="array" ref="BR1151">INDEX($K:$P,ROW(),MATCH(BR$3,$K$2:$P$2,0))</f>
        <v>5</v>
      </c>
      <c r="BS1151" s="147" cm="1">
        <f t="array" ref="BS1151">INDEX($K:$P,ROW(),MATCH(BS$3,$K$2:$P$2,0))</f>
        <v>5</v>
      </c>
      <c r="BT1151" s="147" cm="1">
        <f t="array" ref="BT1151">INDEX($K:$P,ROW(),MATCH(BT$3,$K$2:$P$2,0))</f>
        <v>5</v>
      </c>
      <c r="BU1151" s="147" cm="1">
        <f t="array" ref="BU1151">INDEX($K:$P,ROW(),MATCH(BU$3,$K$2:$P$2,0))</f>
        <v>5</v>
      </c>
      <c r="BV1151" s="147" cm="1">
        <f t="array" ref="BV1151">INDEX($K:$P,ROW(),MATCH(BV$3,$K$2:$P$2,0))</f>
        <v>5</v>
      </c>
      <c r="BW1151" s="147" cm="1">
        <f t="array" ref="BW1151">INDEX($K:$P,ROW(),MATCH(BW$3,$K$2:$P$2,0))</f>
        <v>5</v>
      </c>
      <c r="BX1151" s="147" cm="1">
        <f t="array" ref="BX1151">INDEX($K:$P,ROW(),MATCH(BX$3,$K$2:$P$2,0))</f>
        <v>5</v>
      </c>
      <c r="BY1151" s="147" cm="1">
        <f t="array" ref="BY1151">INDEX($K:$P,ROW(),MATCH(BY$3,$K$2:$P$2,0))</f>
        <v>5</v>
      </c>
      <c r="BZ1151" s="147" cm="1">
        <f t="array" ref="BZ1151">INDEX($K:$P,ROW(),MATCH(BZ$3,$K$2:$P$2,0))</f>
        <v>5</v>
      </c>
      <c r="CA1151" s="147" cm="1">
        <f t="array" ref="CA1151">INDEX($K:$P,ROW(),MATCH(CA$3,$K$2:$P$2,0))</f>
        <v>5</v>
      </c>
      <c r="CB1151" s="147" cm="1">
        <f t="array" ref="CB1151">INDEX($K:$P,ROW(),MATCH(CB$3,$K$2:$P$2,0))</f>
        <v>5</v>
      </c>
      <c r="CC1151" s="147" cm="1">
        <f t="array" ref="CC1151">INDEX($K:$P,ROW(),MATCH(CC$3,$K$2:$P$2,0))</f>
        <v>5</v>
      </c>
      <c r="CD1151" s="147" cm="1">
        <f t="array" ref="CD1151">INDEX($K:$P,ROW(),MATCH(CD$3,$K$2:$P$2,0))</f>
        <v>5</v>
      </c>
      <c r="CE1151" s="147" cm="1">
        <f t="array" ref="CE1151">INDEX($K:$P,ROW(),MATCH(CE$3,$K$2:$P$2,0))</f>
        <v>5</v>
      </c>
      <c r="CF1151" s="147" cm="1">
        <f t="array" ref="CF1151">INDEX($K:$P,ROW(),MATCH(CF$3,$K$2:$P$2,0))</f>
        <v>5</v>
      </c>
      <c r="CG1151" s="147" cm="1">
        <f t="array" ref="CG1151">INDEX($K:$P,ROW(),MATCH(CG$3,$K$2:$P$2,0))</f>
        <v>5</v>
      </c>
      <c r="CH1151" s="147" cm="1">
        <f t="array" ref="CH1151">INDEX($K:$P,ROW(),MATCH(CH$3,$K$2:$P$2,0))</f>
        <v>5</v>
      </c>
      <c r="CI1151" s="147" cm="1">
        <f t="array" ref="CI1151">INDEX($K:$P,ROW(),MATCH(CI$3,$K$2:$P$2,0))</f>
        <v>5</v>
      </c>
      <c r="CJ1151" s="147" cm="1">
        <f t="array" ref="CJ1151">INDEX($K:$P,ROW(),MATCH(CJ$3,$K$2:$P$2,0))</f>
        <v>5</v>
      </c>
      <c r="CK1151" s="147" cm="1">
        <f t="array" ref="CK1151">INDEX($K:$P,ROW(),MATCH(CK$3,$K$2:$P$2,0))</f>
        <v>5</v>
      </c>
      <c r="CL1151" s="147" cm="1">
        <f t="array" ref="CL1151">INDEX($K:$P,ROW(),MATCH(CL$3,$K$2:$P$2,0))</f>
        <v>5</v>
      </c>
      <c r="CN1151" s="60"/>
      <c r="CO1151" s="147" t="e" cm="1">
        <f t="array" ref="CO1151">INDEX($K:$P,ROW(),MATCH(CO$3,$K$2:$P$2,0))</f>
        <v>#N/A</v>
      </c>
      <c r="CP1151" s="147" t="e" cm="1">
        <f t="array" ref="CP1151">INDEX($K:$P,ROW(),MATCH(CP$3,$K$2:$P$2,0))</f>
        <v>#N/A</v>
      </c>
      <c r="CQ1151" s="147" t="e" cm="1">
        <f t="array" ref="CQ1151">INDEX($K:$P,ROW(),MATCH(CQ$3,$K$2:$P$2,0))</f>
        <v>#N/A</v>
      </c>
      <c r="CR1151" s="147" t="e" cm="1">
        <f t="array" ref="CR1151">INDEX($K:$P,ROW(),MATCH(CR$3,$K$2:$P$2,0))</f>
        <v>#N/A</v>
      </c>
      <c r="CS1151" s="147" t="e" cm="1">
        <f t="array" ref="CS1151">INDEX($K:$P,ROW(),MATCH(CS$3,$K$2:$P$2,0))</f>
        <v>#N/A</v>
      </c>
      <c r="CT1151" s="147" t="e" cm="1">
        <f t="array" ref="CT1151">INDEX($K:$P,ROW(),MATCH(CT$3,$K$2:$P$2,0))</f>
        <v>#N/A</v>
      </c>
      <c r="CU1151" s="147" t="e" cm="1">
        <f t="array" ref="CU1151">INDEX($K:$P,ROW(),MATCH(CU$3,$K$2:$P$2,0))</f>
        <v>#N/A</v>
      </c>
      <c r="CV1151" s="147" t="e" cm="1">
        <f t="array" ref="CV1151">INDEX($K:$P,ROW(),MATCH(CV$3,$K$2:$P$2,0))</f>
        <v>#N/A</v>
      </c>
      <c r="CW1151" s="147" t="e" cm="1">
        <f t="array" ref="CW1151">INDEX($K:$P,ROW(),MATCH(CW$3,$K$2:$P$2,0))</f>
        <v>#N/A</v>
      </c>
      <c r="CX1151" s="147" t="e" cm="1">
        <f t="array" ref="CX1151">INDEX($K:$P,ROW(),MATCH(CX$3,$K$2:$P$2,0))</f>
        <v>#N/A</v>
      </c>
      <c r="CY1151" s="147" t="e" cm="1">
        <f t="array" ref="CY1151">INDEX($K:$P,ROW(),MATCH(CY$3,$K$2:$P$2,0))</f>
        <v>#N/A</v>
      </c>
      <c r="CZ1151" s="147" t="e" cm="1">
        <f t="array" ref="CZ1151">INDEX($K:$P,ROW(),MATCH(CZ$3,$K$2:$P$2,0))</f>
        <v>#N/A</v>
      </c>
      <c r="DA1151" s="147" t="e" cm="1">
        <f t="array" ref="DA1151">INDEX($K:$P,ROW(),MATCH(DA$3,$K$2:$P$2,0))</f>
        <v>#N/A</v>
      </c>
      <c r="DB1151" s="147" t="e" cm="1">
        <f t="array" ref="DB1151">INDEX($K:$P,ROW(),MATCH(DB$3,$K$2:$P$2,0))</f>
        <v>#N/A</v>
      </c>
      <c r="DC1151" s="147" t="e" cm="1">
        <f t="array" ref="DC1151">INDEX($K:$P,ROW(),MATCH(DC$3,$K$2:$P$2,0))</f>
        <v>#N/A</v>
      </c>
      <c r="DD1151" s="147" t="e" cm="1">
        <f t="array" ref="DD1151">INDEX($K:$P,ROW(),MATCH(DD$3,$K$2:$P$2,0))</f>
        <v>#N/A</v>
      </c>
      <c r="DE1151" s="147" t="e" cm="1">
        <f t="array" ref="DE1151">INDEX($K:$P,ROW(),MATCH(DE$3,$K$2:$P$2,0))</f>
        <v>#N/A</v>
      </c>
      <c r="DF1151" s="147" t="e" cm="1">
        <f t="array" ref="DF1151">INDEX($K:$P,ROW(),MATCH(DF$3,$K$2:$P$2,0))</f>
        <v>#N/A</v>
      </c>
      <c r="DG1151" s="147" t="e" cm="1">
        <f t="array" ref="DG1151">INDEX($K:$P,ROW(),MATCH(DG$3,$K$2:$P$2,0))</f>
        <v>#N/A</v>
      </c>
      <c r="DH1151" s="147" t="e" cm="1">
        <f t="array" ref="DH1151">INDEX($K:$P,ROW(),MATCH(DH$3,$K$2:$P$2,0))</f>
        <v>#N/A</v>
      </c>
      <c r="DI1151" s="147" t="e" cm="1">
        <f t="array" ref="DI1151">INDEX($K:$P,ROW(),MATCH(DI$3,$K$2:$P$2,0))</f>
        <v>#N/A</v>
      </c>
      <c r="DJ1151" s="147" t="e" cm="1">
        <f t="array" ref="DJ1151">INDEX($K:$P,ROW(),MATCH(DJ$3,$K$2:$P$2,0))</f>
        <v>#N/A</v>
      </c>
      <c r="DK1151" s="147" t="e" cm="1">
        <f t="array" ref="DK1151">INDEX($K:$P,ROW(),MATCH(DK$3,$K$2:$P$2,0))</f>
        <v>#N/A</v>
      </c>
      <c r="DL1151" s="147" t="e" cm="1">
        <f t="array" ref="DL1151">INDEX($K:$P,ROW(),MATCH(DL$3,$K$2:$P$2,0))</f>
        <v>#N/A</v>
      </c>
    </row>
    <row r="1152" spans="1:116" x14ac:dyDescent="0.4">
      <c r="A1152" s="27"/>
      <c r="B1152" s="27"/>
      <c r="C1152" s="27" t="s">
        <v>203</v>
      </c>
      <c r="D1152" t="s">
        <v>797</v>
      </c>
      <c r="E1152" s="8" t="str">
        <f t="shared" si="1813"/>
        <v>1152 DCV-S</v>
      </c>
      <c r="F1152" s="27"/>
      <c r="G1152" s="126" t="str">
        <f>SUBSTITUTE(G1149,":","")&amp;" - "&amp;G1154</f>
        <v>DC volume driven  - (Primary label)</v>
      </c>
      <c r="H1152" s="27"/>
      <c r="I1152" s="78"/>
      <c r="J1152" s="78"/>
      <c r="K1152" s="118">
        <f t="shared" ref="K1152:P1152" ca="1" si="1891">SUMIF($3:$3,K$2,1152:1152)</f>
        <v>-300000</v>
      </c>
      <c r="L1152" s="118">
        <f t="shared" ca="1" si="1891"/>
        <v>-300000</v>
      </c>
      <c r="M1152" s="118">
        <f t="shared" ca="1" si="1891"/>
        <v>-300000</v>
      </c>
      <c r="N1152" s="118">
        <f t="shared" ca="1" si="1891"/>
        <v>-300000</v>
      </c>
      <c r="O1152" s="118">
        <f t="shared" ca="1" si="1891"/>
        <v>-300000</v>
      </c>
      <c r="P1152" s="118">
        <f t="shared" ca="1" si="1891"/>
        <v>-300000</v>
      </c>
      <c r="R1152" s="33"/>
      <c r="S1152" s="148" cm="1">
        <f t="array" aca="1" ref="S1152" ca="1">-S1151*INDIRECT(S1144)</f>
        <v>-25000</v>
      </c>
      <c r="T1152" s="148" cm="1">
        <f t="array" aca="1" ref="T1152" ca="1">-T1151*INDIRECT(T1144)</f>
        <v>-25000</v>
      </c>
      <c r="U1152" s="148" cm="1">
        <f t="array" aca="1" ref="U1152" ca="1">-U1151*INDIRECT(U1144)</f>
        <v>-25000</v>
      </c>
      <c r="V1152" s="148" cm="1">
        <f t="array" aca="1" ref="V1152" ca="1">-V1151*INDIRECT(V1144)</f>
        <v>-25000</v>
      </c>
      <c r="W1152" s="148" cm="1">
        <f t="array" aca="1" ref="W1152" ca="1">-W1151*INDIRECT(W1144)</f>
        <v>-25000</v>
      </c>
      <c r="X1152" s="148" cm="1">
        <f t="array" aca="1" ref="X1152" ca="1">-X1151*INDIRECT(X1144)</f>
        <v>-25000</v>
      </c>
      <c r="Y1152" s="148" cm="1">
        <f t="array" aca="1" ref="Y1152" ca="1">-Y1151*INDIRECT(Y1144)</f>
        <v>-25000</v>
      </c>
      <c r="Z1152" s="148" cm="1">
        <f t="array" aca="1" ref="Z1152" ca="1">-Z1151*INDIRECT(Z1144)</f>
        <v>-25000</v>
      </c>
      <c r="AA1152" s="148" cm="1">
        <f t="array" aca="1" ref="AA1152" ca="1">-AA1151*INDIRECT(AA1144)</f>
        <v>-25000</v>
      </c>
      <c r="AB1152" s="148" cm="1">
        <f t="array" aca="1" ref="AB1152" ca="1">-AB1151*INDIRECT(AB1144)</f>
        <v>-25000</v>
      </c>
      <c r="AC1152" s="148" cm="1">
        <f t="array" aca="1" ref="AC1152" ca="1">-AC1151*INDIRECT(AC1144)</f>
        <v>-25000</v>
      </c>
      <c r="AD1152" s="148" cm="1">
        <f t="array" aca="1" ref="AD1152" ca="1">-AD1151*INDIRECT(AD1144)</f>
        <v>-25000</v>
      </c>
      <c r="AE1152" s="148" cm="1">
        <f t="array" aca="1" ref="AE1152" ca="1">-AE1151*INDIRECT(AE1144)</f>
        <v>-25000</v>
      </c>
      <c r="AF1152" s="148" cm="1">
        <f t="array" aca="1" ref="AF1152" ca="1">-AF1151*INDIRECT(AF1144)</f>
        <v>-25000</v>
      </c>
      <c r="AG1152" s="148" cm="1">
        <f t="array" aca="1" ref="AG1152" ca="1">-AG1151*INDIRECT(AG1144)</f>
        <v>-25000</v>
      </c>
      <c r="AH1152" s="148" cm="1">
        <f t="array" aca="1" ref="AH1152" ca="1">-AH1151*INDIRECT(AH1144)</f>
        <v>-25000</v>
      </c>
      <c r="AI1152" s="148" cm="1">
        <f t="array" aca="1" ref="AI1152" ca="1">-AI1151*INDIRECT(AI1144)</f>
        <v>-25000</v>
      </c>
      <c r="AJ1152" s="148" cm="1">
        <f t="array" aca="1" ref="AJ1152" ca="1">-AJ1151*INDIRECT(AJ1144)</f>
        <v>-25000</v>
      </c>
      <c r="AK1152" s="148" cm="1">
        <f t="array" aca="1" ref="AK1152" ca="1">-AK1151*INDIRECT(AK1144)</f>
        <v>-25000</v>
      </c>
      <c r="AL1152" s="148" cm="1">
        <f t="array" aca="1" ref="AL1152" ca="1">-AL1151*INDIRECT(AL1144)</f>
        <v>-25000</v>
      </c>
      <c r="AM1152" s="148" cm="1">
        <f t="array" aca="1" ref="AM1152" ca="1">-AM1151*INDIRECT(AM1144)</f>
        <v>-25000</v>
      </c>
      <c r="AN1152" s="148" cm="1">
        <f t="array" aca="1" ref="AN1152" ca="1">-AN1151*INDIRECT(AN1144)</f>
        <v>-25000</v>
      </c>
      <c r="AO1152" s="148" cm="1">
        <f t="array" aca="1" ref="AO1152" ca="1">-AO1151*INDIRECT(AO1144)</f>
        <v>-25000</v>
      </c>
      <c r="AP1152" s="148" cm="1">
        <f t="array" aca="1" ref="AP1152" ca="1">-AP1151*INDIRECT(AP1144)</f>
        <v>-25000</v>
      </c>
      <c r="AQ1152" s="148" cm="1">
        <f t="array" aca="1" ref="AQ1152" ca="1">-AQ1151*INDIRECT(AQ1144)</f>
        <v>-25000</v>
      </c>
      <c r="AR1152" s="148" cm="1">
        <f t="array" aca="1" ref="AR1152" ca="1">-AR1151*INDIRECT(AR1144)</f>
        <v>-25000</v>
      </c>
      <c r="AS1152" s="148" cm="1">
        <f t="array" aca="1" ref="AS1152" ca="1">-AS1151*INDIRECT(AS1144)</f>
        <v>-25000</v>
      </c>
      <c r="AT1152" s="148" cm="1">
        <f t="array" aca="1" ref="AT1152" ca="1">-AT1151*INDIRECT(AT1144)</f>
        <v>-25000</v>
      </c>
      <c r="AU1152" s="148" cm="1">
        <f t="array" aca="1" ref="AU1152" ca="1">-AU1151*INDIRECT(AU1144)</f>
        <v>-25000</v>
      </c>
      <c r="AV1152" s="148" cm="1">
        <f t="array" aca="1" ref="AV1152" ca="1">-AV1151*INDIRECT(AV1144)</f>
        <v>-25000</v>
      </c>
      <c r="AW1152" s="148" cm="1">
        <f t="array" aca="1" ref="AW1152" ca="1">-AW1151*INDIRECT(AW1144)</f>
        <v>-25000</v>
      </c>
      <c r="AX1152" s="148" cm="1">
        <f t="array" aca="1" ref="AX1152" ca="1">-AX1151*INDIRECT(AX1144)</f>
        <v>-25000</v>
      </c>
      <c r="AY1152" s="148" cm="1">
        <f t="array" aca="1" ref="AY1152" ca="1">-AY1151*INDIRECT(AY1144)</f>
        <v>-25000</v>
      </c>
      <c r="AZ1152" s="148" cm="1">
        <f t="array" aca="1" ref="AZ1152" ca="1">-AZ1151*INDIRECT(AZ1144)</f>
        <v>-25000</v>
      </c>
      <c r="BA1152" s="148" cm="1">
        <f t="array" aca="1" ref="BA1152" ca="1">-BA1151*INDIRECT(BA1144)</f>
        <v>-25000</v>
      </c>
      <c r="BB1152" s="148" cm="1">
        <f t="array" aca="1" ref="BB1152" ca="1">-BB1151*INDIRECT(BB1144)</f>
        <v>-25000</v>
      </c>
      <c r="BC1152" s="148" cm="1">
        <f t="array" aca="1" ref="BC1152" ca="1">-BC1151*INDIRECT(BC1144)</f>
        <v>-25000</v>
      </c>
      <c r="BD1152" s="148" cm="1">
        <f t="array" aca="1" ref="BD1152" ca="1">-BD1151*INDIRECT(BD1144)</f>
        <v>-25000</v>
      </c>
      <c r="BE1152" s="148" cm="1">
        <f t="array" aca="1" ref="BE1152" ca="1">-BE1151*INDIRECT(BE1144)</f>
        <v>-25000</v>
      </c>
      <c r="BF1152" s="148" cm="1">
        <f t="array" aca="1" ref="BF1152" ca="1">-BF1151*INDIRECT(BF1144)</f>
        <v>-25000</v>
      </c>
      <c r="BG1152" s="148" cm="1">
        <f t="array" aca="1" ref="BG1152" ca="1">-BG1151*INDIRECT(BG1144)</f>
        <v>-25000</v>
      </c>
      <c r="BH1152" s="148" cm="1">
        <f t="array" aca="1" ref="BH1152" ca="1">-BH1151*INDIRECT(BH1144)</f>
        <v>-25000</v>
      </c>
      <c r="BI1152" s="148" cm="1">
        <f t="array" aca="1" ref="BI1152" ca="1">-BI1151*INDIRECT(BI1144)</f>
        <v>-25000</v>
      </c>
      <c r="BJ1152" s="148" cm="1">
        <f t="array" aca="1" ref="BJ1152" ca="1">-BJ1151*INDIRECT(BJ1144)</f>
        <v>-25000</v>
      </c>
      <c r="BK1152" s="148" cm="1">
        <f t="array" aca="1" ref="BK1152" ca="1">-BK1151*INDIRECT(BK1144)</f>
        <v>-25000</v>
      </c>
      <c r="BL1152" s="148" cm="1">
        <f t="array" aca="1" ref="BL1152" ca="1">-BL1151*INDIRECT(BL1144)</f>
        <v>-25000</v>
      </c>
      <c r="BM1152" s="148" cm="1">
        <f t="array" aca="1" ref="BM1152" ca="1">-BM1151*INDIRECT(BM1144)</f>
        <v>-25000</v>
      </c>
      <c r="BN1152" s="148" cm="1">
        <f t="array" aca="1" ref="BN1152" ca="1">-BN1151*INDIRECT(BN1144)</f>
        <v>-25000</v>
      </c>
      <c r="BO1152" s="148" cm="1">
        <f t="array" aca="1" ref="BO1152" ca="1">-BO1151*INDIRECT(BO1144)</f>
        <v>-25000</v>
      </c>
      <c r="BP1152" s="148" cm="1">
        <f t="array" aca="1" ref="BP1152" ca="1">-BP1151*INDIRECT(BP1144)</f>
        <v>-25000</v>
      </c>
      <c r="BQ1152" s="148" cm="1">
        <f t="array" aca="1" ref="BQ1152" ca="1">-BQ1151*INDIRECT(BQ1144)</f>
        <v>-25000</v>
      </c>
      <c r="BR1152" s="148" cm="1">
        <f t="array" aca="1" ref="BR1152" ca="1">-BR1151*INDIRECT(BR1144)</f>
        <v>-25000</v>
      </c>
      <c r="BS1152" s="148" cm="1">
        <f t="array" aca="1" ref="BS1152" ca="1">-BS1151*INDIRECT(BS1144)</f>
        <v>-25000</v>
      </c>
      <c r="BT1152" s="148" cm="1">
        <f t="array" aca="1" ref="BT1152" ca="1">-BT1151*INDIRECT(BT1144)</f>
        <v>-25000</v>
      </c>
      <c r="BU1152" s="148" cm="1">
        <f t="array" aca="1" ref="BU1152" ca="1">-BU1151*INDIRECT(BU1144)</f>
        <v>-25000</v>
      </c>
      <c r="BV1152" s="148" cm="1">
        <f t="array" aca="1" ref="BV1152" ca="1">-BV1151*INDIRECT(BV1144)</f>
        <v>-25000</v>
      </c>
      <c r="BW1152" s="148" cm="1">
        <f t="array" aca="1" ref="BW1152" ca="1">-BW1151*INDIRECT(BW1144)</f>
        <v>-25000</v>
      </c>
      <c r="BX1152" s="148" cm="1">
        <f t="array" aca="1" ref="BX1152" ca="1">-BX1151*INDIRECT(BX1144)</f>
        <v>-25000</v>
      </c>
      <c r="BY1152" s="148" cm="1">
        <f t="array" aca="1" ref="BY1152" ca="1">-BY1151*INDIRECT(BY1144)</f>
        <v>-25000</v>
      </c>
      <c r="BZ1152" s="148" cm="1">
        <f t="array" aca="1" ref="BZ1152" ca="1">-BZ1151*INDIRECT(BZ1144)</f>
        <v>-25000</v>
      </c>
      <c r="CA1152" s="148" cm="1">
        <f t="array" aca="1" ref="CA1152" ca="1">-CA1151*INDIRECT(CA1144)</f>
        <v>-25000</v>
      </c>
      <c r="CB1152" s="148" cm="1">
        <f t="array" aca="1" ref="CB1152" ca="1">-CB1151*INDIRECT(CB1144)</f>
        <v>-25000</v>
      </c>
      <c r="CC1152" s="148" cm="1">
        <f t="array" aca="1" ref="CC1152" ca="1">-CC1151*INDIRECT(CC1144)</f>
        <v>-25000</v>
      </c>
      <c r="CD1152" s="148" cm="1">
        <f t="array" aca="1" ref="CD1152" ca="1">-CD1151*INDIRECT(CD1144)</f>
        <v>-25000</v>
      </c>
      <c r="CE1152" s="148" cm="1">
        <f t="array" aca="1" ref="CE1152" ca="1">-CE1151*INDIRECT(CE1144)</f>
        <v>-25000</v>
      </c>
      <c r="CF1152" s="148" cm="1">
        <f t="array" aca="1" ref="CF1152" ca="1">-CF1151*INDIRECT(CF1144)</f>
        <v>-25000</v>
      </c>
      <c r="CG1152" s="148" cm="1">
        <f t="array" aca="1" ref="CG1152" ca="1">-CG1151*INDIRECT(CG1144)</f>
        <v>-25000</v>
      </c>
      <c r="CH1152" s="148" cm="1">
        <f t="array" aca="1" ref="CH1152" ca="1">-CH1151*INDIRECT(CH1144)</f>
        <v>-25000</v>
      </c>
      <c r="CI1152" s="148" cm="1">
        <f t="array" aca="1" ref="CI1152" ca="1">-CI1151*INDIRECT(CI1144)</f>
        <v>-25000</v>
      </c>
      <c r="CJ1152" s="148" cm="1">
        <f t="array" aca="1" ref="CJ1152" ca="1">-CJ1151*INDIRECT(CJ1144)</f>
        <v>-25000</v>
      </c>
      <c r="CK1152" s="148" cm="1">
        <f t="array" aca="1" ref="CK1152" ca="1">-CK1151*INDIRECT(CK1144)</f>
        <v>-25000</v>
      </c>
      <c r="CL1152" s="148" cm="1">
        <f t="array" aca="1" ref="CL1152" ca="1">-CL1151*INDIRECT(CL1144)</f>
        <v>-25000</v>
      </c>
      <c r="CN1152" s="78"/>
      <c r="CO1152" s="148" t="e" cm="1">
        <f t="array" aca="1" ref="CO1152" ca="1">-CO1151*INDIRECT(CO1144)</f>
        <v>#N/A</v>
      </c>
      <c r="CP1152" s="148" t="e" cm="1">
        <f t="array" aca="1" ref="CP1152" ca="1">-CP1151*INDIRECT(CP1144)</f>
        <v>#N/A</v>
      </c>
      <c r="CQ1152" s="148" t="e" cm="1">
        <f t="array" aca="1" ref="CQ1152" ca="1">-CQ1151*INDIRECT(CQ1144)</f>
        <v>#N/A</v>
      </c>
      <c r="CR1152" s="148" t="e" cm="1">
        <f t="array" aca="1" ref="CR1152" ca="1">-CR1151*INDIRECT(CR1144)</f>
        <v>#N/A</v>
      </c>
      <c r="CS1152" s="148" t="e" cm="1">
        <f t="array" aca="1" ref="CS1152" ca="1">-CS1151*INDIRECT(CS1144)</f>
        <v>#N/A</v>
      </c>
      <c r="CT1152" s="148" t="e" cm="1">
        <f t="array" aca="1" ref="CT1152" ca="1">-CT1151*INDIRECT(CT1144)</f>
        <v>#N/A</v>
      </c>
      <c r="CU1152" s="148" t="e" cm="1">
        <f t="array" aca="1" ref="CU1152" ca="1">-CU1151*INDIRECT(CU1144)</f>
        <v>#N/A</v>
      </c>
      <c r="CV1152" s="148" t="e" cm="1">
        <f t="array" aca="1" ref="CV1152" ca="1">-CV1151*INDIRECT(CV1144)</f>
        <v>#N/A</v>
      </c>
      <c r="CW1152" s="148" t="e" cm="1">
        <f t="array" aca="1" ref="CW1152" ca="1">-CW1151*INDIRECT(CW1144)</f>
        <v>#N/A</v>
      </c>
      <c r="CX1152" s="148" t="e" cm="1">
        <f t="array" aca="1" ref="CX1152" ca="1">-CX1151*INDIRECT(CX1144)</f>
        <v>#N/A</v>
      </c>
      <c r="CY1152" s="148" t="e" cm="1">
        <f t="array" aca="1" ref="CY1152" ca="1">-CY1151*INDIRECT(CY1144)</f>
        <v>#N/A</v>
      </c>
      <c r="CZ1152" s="148" t="e" cm="1">
        <f t="array" aca="1" ref="CZ1152" ca="1">-CZ1151*INDIRECT(CZ1144)</f>
        <v>#N/A</v>
      </c>
      <c r="DA1152" s="148" t="e" cm="1">
        <f t="array" aca="1" ref="DA1152" ca="1">-DA1151*INDIRECT(DA1144)</f>
        <v>#N/A</v>
      </c>
      <c r="DB1152" s="148" t="e" cm="1">
        <f t="array" aca="1" ref="DB1152" ca="1">-DB1151*INDIRECT(DB1144)</f>
        <v>#N/A</v>
      </c>
      <c r="DC1152" s="148" t="e" cm="1">
        <f t="array" aca="1" ref="DC1152" ca="1">-DC1151*INDIRECT(DC1144)</f>
        <v>#N/A</v>
      </c>
      <c r="DD1152" s="148" t="e" cm="1">
        <f t="array" aca="1" ref="DD1152" ca="1">-DD1151*INDIRECT(DD1144)</f>
        <v>#N/A</v>
      </c>
      <c r="DE1152" s="148" t="e" cm="1">
        <f t="array" aca="1" ref="DE1152" ca="1">-DE1151*INDIRECT(DE1144)</f>
        <v>#N/A</v>
      </c>
      <c r="DF1152" s="148" t="e" cm="1">
        <f t="array" aca="1" ref="DF1152" ca="1">-DF1151*INDIRECT(DF1144)</f>
        <v>#N/A</v>
      </c>
      <c r="DG1152" s="148" t="e" cm="1">
        <f t="array" aca="1" ref="DG1152" ca="1">-DG1151*INDIRECT(DG1144)</f>
        <v>#N/A</v>
      </c>
      <c r="DH1152" s="148" t="e" cm="1">
        <f t="array" aca="1" ref="DH1152" ca="1">-DH1151*INDIRECT(DH1144)</f>
        <v>#N/A</v>
      </c>
      <c r="DI1152" s="148" t="e" cm="1">
        <f t="array" aca="1" ref="DI1152" ca="1">-DI1151*INDIRECT(DI1144)</f>
        <v>#N/A</v>
      </c>
      <c r="DJ1152" s="148" t="e" cm="1">
        <f t="array" aca="1" ref="DJ1152" ca="1">-DJ1151*INDIRECT(DJ1144)</f>
        <v>#N/A</v>
      </c>
      <c r="DK1152" s="148" t="e" cm="1">
        <f t="array" aca="1" ref="DK1152" ca="1">-DK1151*INDIRECT(DK1144)</f>
        <v>#N/A</v>
      </c>
      <c r="DL1152" s="148" t="e" cm="1">
        <f t="array" aca="1" ref="DL1152" ca="1">-DL1151*INDIRECT(DL1144)</f>
        <v>#N/A</v>
      </c>
    </row>
    <row r="1153" spans="1:116" x14ac:dyDescent="0.4">
      <c r="B1153" t="s">
        <v>244</v>
      </c>
      <c r="D1153" t="s">
        <v>797</v>
      </c>
      <c r="E1153" s="8" t="str">
        <f t="shared" si="1813"/>
        <v>1153 DCV-S</v>
      </c>
      <c r="G1153" s="13"/>
      <c r="H1153" s="12"/>
      <c r="I1153" s="60"/>
      <c r="J1153" s="60"/>
      <c r="R1153" s="9"/>
      <c r="S1153" s="149"/>
      <c r="T1153" s="149"/>
      <c r="U1153" s="149"/>
      <c r="V1153" s="149"/>
      <c r="W1153" s="149"/>
      <c r="X1153" s="149"/>
      <c r="Y1153" s="149"/>
      <c r="Z1153" s="149"/>
      <c r="AA1153" s="149"/>
      <c r="AB1153" s="149"/>
      <c r="AC1153" s="149"/>
      <c r="AD1153" s="149"/>
      <c r="AE1153" s="149"/>
      <c r="AF1153" s="149"/>
      <c r="AG1153" s="149"/>
      <c r="AH1153" s="149"/>
      <c r="AI1153" s="149"/>
      <c r="AJ1153" s="149"/>
      <c r="AK1153" s="149"/>
      <c r="AL1153" s="149"/>
      <c r="AM1153" s="149"/>
      <c r="AN1153" s="149"/>
      <c r="AO1153" s="149"/>
      <c r="AP1153" s="149"/>
      <c r="AQ1153" s="149"/>
      <c r="AR1153" s="149"/>
      <c r="AS1153" s="149"/>
      <c r="AT1153" s="149"/>
      <c r="AU1153" s="149"/>
      <c r="AV1153" s="149"/>
      <c r="AW1153" s="149"/>
      <c r="AX1153" s="149"/>
      <c r="AY1153" s="149"/>
      <c r="AZ1153" s="149"/>
      <c r="BA1153" s="149"/>
      <c r="BB1153" s="149"/>
      <c r="BC1153" s="149"/>
      <c r="BD1153" s="149"/>
      <c r="BE1153" s="149"/>
      <c r="BF1153" s="149"/>
      <c r="BG1153" s="149"/>
      <c r="BH1153" s="149"/>
      <c r="BI1153" s="149"/>
      <c r="BJ1153" s="149"/>
      <c r="BK1153" s="149"/>
      <c r="BL1153" s="149"/>
      <c r="BM1153" s="149"/>
      <c r="BN1153" s="149"/>
      <c r="BO1153" s="149"/>
      <c r="BP1153" s="149"/>
      <c r="BQ1153" s="149"/>
      <c r="BR1153" s="149"/>
      <c r="BS1153" s="149"/>
      <c r="BT1153" s="149"/>
      <c r="BU1153" s="149"/>
      <c r="BV1153" s="149"/>
      <c r="BW1153" s="149"/>
      <c r="BX1153" s="149"/>
      <c r="BY1153" s="149"/>
      <c r="BZ1153" s="149"/>
      <c r="CA1153" s="149"/>
      <c r="CB1153" s="149"/>
      <c r="CC1153" s="149"/>
      <c r="CD1153" s="149"/>
      <c r="CE1153" s="149"/>
      <c r="CF1153" s="149"/>
      <c r="CG1153" s="149"/>
      <c r="CH1153" s="149"/>
      <c r="CI1153" s="149"/>
      <c r="CJ1153" s="149"/>
      <c r="CK1153" s="149"/>
      <c r="CL1153" s="149"/>
      <c r="CN1153" s="60"/>
      <c r="CO1153" s="149"/>
      <c r="CP1153" s="149"/>
      <c r="CQ1153" s="149"/>
      <c r="CR1153" s="149"/>
      <c r="CS1153" s="149"/>
      <c r="CT1153" s="149"/>
      <c r="CU1153" s="149"/>
      <c r="CV1153" s="149"/>
      <c r="CW1153" s="149"/>
      <c r="CX1153" s="149"/>
      <c r="CY1153" s="149"/>
      <c r="CZ1153" s="149"/>
      <c r="DA1153" s="149"/>
      <c r="DB1153" s="149"/>
      <c r="DC1153" s="149"/>
      <c r="DD1153" s="149"/>
      <c r="DE1153" s="149"/>
      <c r="DF1153" s="149"/>
      <c r="DG1153" s="149"/>
      <c r="DH1153" s="149"/>
      <c r="DI1153" s="149"/>
      <c r="DJ1153" s="149"/>
      <c r="DK1153" s="149"/>
      <c r="DL1153" s="149"/>
    </row>
    <row r="1154" spans="1:116" x14ac:dyDescent="0.4">
      <c r="B1154" t="s">
        <v>332</v>
      </c>
      <c r="D1154" t="s">
        <v>797</v>
      </c>
      <c r="E1154" s="8" t="str">
        <f>ROW()&amp;" "&amp;D1154</f>
        <v>1154 DCV-S</v>
      </c>
      <c r="G1154" s="8" t="str">
        <f>G1141</f>
        <v>(Primary label)</v>
      </c>
      <c r="H1154" s="12"/>
      <c r="I1154" s="60"/>
      <c r="J1154" s="60"/>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N1154" s="60"/>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1:116" x14ac:dyDescent="0.4">
      <c r="B1155" t="s">
        <v>332</v>
      </c>
      <c r="D1155" t="s">
        <v>797</v>
      </c>
      <c r="E1155" s="8" t="str">
        <f>ROW()&amp;" "&amp;D1155</f>
        <v>1155 DCV-S</v>
      </c>
      <c r="G1155" s="8" t="str">
        <f>G1142</f>
        <v>primary unit</v>
      </c>
      <c r="H1155" s="12"/>
      <c r="I1155" s="60"/>
      <c r="J1155" s="60"/>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N1155" s="60"/>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c r="DK1155" s="72"/>
      <c r="DL1155" s="72"/>
    </row>
    <row r="1156" spans="1:116" x14ac:dyDescent="0.4">
      <c r="B1156" t="s">
        <v>332</v>
      </c>
      <c r="D1156" t="s">
        <v>797</v>
      </c>
      <c r="E1156" s="8" t="str">
        <f>ROW()&amp;" "&amp;D1156</f>
        <v>1156 DCV-S</v>
      </c>
      <c r="G1156" s="8" t="str">
        <f>G1143</f>
        <v>Primary revenue driver</v>
      </c>
      <c r="K1156" s="53"/>
      <c r="L1156" s="53"/>
      <c r="M1156" s="53"/>
      <c r="N1156" s="53"/>
      <c r="O1156" s="53"/>
      <c r="P1156" s="53"/>
      <c r="R1156" s="24"/>
      <c r="S1156" s="215" t="str">
        <f t="shared" ref="S1156:AX1156" si="1892">S1143</f>
        <v>S$16</v>
      </c>
      <c r="T1156" s="215" t="str">
        <f t="shared" si="1892"/>
        <v>T$16</v>
      </c>
      <c r="U1156" s="215" t="str">
        <f t="shared" si="1892"/>
        <v>U$16</v>
      </c>
      <c r="V1156" s="215" t="str">
        <f t="shared" si="1892"/>
        <v>V$16</v>
      </c>
      <c r="W1156" s="215" t="str">
        <f t="shared" si="1892"/>
        <v>W$16</v>
      </c>
      <c r="X1156" s="215" t="str">
        <f t="shared" si="1892"/>
        <v>X$16</v>
      </c>
      <c r="Y1156" s="215" t="str">
        <f t="shared" si="1892"/>
        <v>Y$16</v>
      </c>
      <c r="Z1156" s="215" t="str">
        <f t="shared" si="1892"/>
        <v>Z$16</v>
      </c>
      <c r="AA1156" s="215" t="str">
        <f t="shared" si="1892"/>
        <v>AA$16</v>
      </c>
      <c r="AB1156" s="215" t="str">
        <f t="shared" si="1892"/>
        <v>AB$16</v>
      </c>
      <c r="AC1156" s="215" t="str">
        <f t="shared" si="1892"/>
        <v>AC$16</v>
      </c>
      <c r="AD1156" s="215" t="str">
        <f t="shared" si="1892"/>
        <v>AD$16</v>
      </c>
      <c r="AE1156" s="215" t="str">
        <f t="shared" si="1892"/>
        <v>AE$16</v>
      </c>
      <c r="AF1156" s="215" t="str">
        <f t="shared" si="1892"/>
        <v>AF$16</v>
      </c>
      <c r="AG1156" s="215" t="str">
        <f t="shared" si="1892"/>
        <v>AG$16</v>
      </c>
      <c r="AH1156" s="215" t="str">
        <f t="shared" si="1892"/>
        <v>AH$16</v>
      </c>
      <c r="AI1156" s="215" t="str">
        <f t="shared" si="1892"/>
        <v>AI$16</v>
      </c>
      <c r="AJ1156" s="215" t="str">
        <f t="shared" si="1892"/>
        <v>AJ$16</v>
      </c>
      <c r="AK1156" s="215" t="str">
        <f t="shared" si="1892"/>
        <v>AK$16</v>
      </c>
      <c r="AL1156" s="215" t="str">
        <f t="shared" si="1892"/>
        <v>AL$16</v>
      </c>
      <c r="AM1156" s="215" t="str">
        <f t="shared" si="1892"/>
        <v>AM$16</v>
      </c>
      <c r="AN1156" s="215" t="str">
        <f t="shared" si="1892"/>
        <v>AN$16</v>
      </c>
      <c r="AO1156" s="215" t="str">
        <f t="shared" si="1892"/>
        <v>AO$16</v>
      </c>
      <c r="AP1156" s="215" t="str">
        <f t="shared" si="1892"/>
        <v>AP$16</v>
      </c>
      <c r="AQ1156" s="215" t="str">
        <f t="shared" si="1892"/>
        <v>AQ$16</v>
      </c>
      <c r="AR1156" s="215" t="str">
        <f t="shared" si="1892"/>
        <v>AR$16</v>
      </c>
      <c r="AS1156" s="215" t="str">
        <f t="shared" si="1892"/>
        <v>AS$16</v>
      </c>
      <c r="AT1156" s="215" t="str">
        <f t="shared" si="1892"/>
        <v>AT$16</v>
      </c>
      <c r="AU1156" s="215" t="str">
        <f t="shared" si="1892"/>
        <v>AU$16</v>
      </c>
      <c r="AV1156" s="215" t="str">
        <f t="shared" si="1892"/>
        <v>AV$16</v>
      </c>
      <c r="AW1156" s="215" t="str">
        <f t="shared" si="1892"/>
        <v>AW$16</v>
      </c>
      <c r="AX1156" s="215" t="str">
        <f t="shared" si="1892"/>
        <v>AX$16</v>
      </c>
      <c r="AY1156" s="215" t="str">
        <f t="shared" ref="AY1156:CD1156" si="1893">AY1143</f>
        <v>AY$16</v>
      </c>
      <c r="AZ1156" s="215" t="str">
        <f t="shared" si="1893"/>
        <v>AZ$16</v>
      </c>
      <c r="BA1156" s="215" t="str">
        <f t="shared" si="1893"/>
        <v>BA$16</v>
      </c>
      <c r="BB1156" s="215" t="str">
        <f t="shared" si="1893"/>
        <v>BB$16</v>
      </c>
      <c r="BC1156" s="215" t="str">
        <f t="shared" si="1893"/>
        <v>BC$16</v>
      </c>
      <c r="BD1156" s="215" t="str">
        <f t="shared" si="1893"/>
        <v>BD$16</v>
      </c>
      <c r="BE1156" s="215" t="str">
        <f t="shared" si="1893"/>
        <v>BE$16</v>
      </c>
      <c r="BF1156" s="215" t="str">
        <f t="shared" si="1893"/>
        <v>BF$16</v>
      </c>
      <c r="BG1156" s="215" t="str">
        <f t="shared" si="1893"/>
        <v>BG$16</v>
      </c>
      <c r="BH1156" s="215" t="str">
        <f t="shared" si="1893"/>
        <v>BH$16</v>
      </c>
      <c r="BI1156" s="215" t="str">
        <f t="shared" si="1893"/>
        <v>BI$16</v>
      </c>
      <c r="BJ1156" s="215" t="str">
        <f t="shared" si="1893"/>
        <v>BJ$16</v>
      </c>
      <c r="BK1156" s="215" t="str">
        <f t="shared" si="1893"/>
        <v>BK$16</v>
      </c>
      <c r="BL1156" s="215" t="str">
        <f t="shared" si="1893"/>
        <v>BL$16</v>
      </c>
      <c r="BM1156" s="215" t="str">
        <f t="shared" si="1893"/>
        <v>BM$16</v>
      </c>
      <c r="BN1156" s="215" t="str">
        <f t="shared" si="1893"/>
        <v>BN$16</v>
      </c>
      <c r="BO1156" s="215" t="str">
        <f t="shared" si="1893"/>
        <v>BO$16</v>
      </c>
      <c r="BP1156" s="215" t="str">
        <f t="shared" si="1893"/>
        <v>BP$16</v>
      </c>
      <c r="BQ1156" s="215" t="str">
        <f t="shared" si="1893"/>
        <v>BQ$16</v>
      </c>
      <c r="BR1156" s="215" t="str">
        <f t="shared" si="1893"/>
        <v>BR$16</v>
      </c>
      <c r="BS1156" s="215" t="str">
        <f t="shared" si="1893"/>
        <v>BS$16</v>
      </c>
      <c r="BT1156" s="215" t="str">
        <f t="shared" si="1893"/>
        <v>BT$16</v>
      </c>
      <c r="BU1156" s="215" t="str">
        <f t="shared" si="1893"/>
        <v>BU$16</v>
      </c>
      <c r="BV1156" s="215" t="str">
        <f t="shared" si="1893"/>
        <v>BV$16</v>
      </c>
      <c r="BW1156" s="215" t="str">
        <f t="shared" si="1893"/>
        <v>BW$16</v>
      </c>
      <c r="BX1156" s="215" t="str">
        <f t="shared" si="1893"/>
        <v>BX$16</v>
      </c>
      <c r="BY1156" s="215" t="str">
        <f t="shared" si="1893"/>
        <v>BY$16</v>
      </c>
      <c r="BZ1156" s="215" t="str">
        <f t="shared" si="1893"/>
        <v>BZ$16</v>
      </c>
      <c r="CA1156" s="215" t="str">
        <f t="shared" si="1893"/>
        <v>CA$16</v>
      </c>
      <c r="CB1156" s="215" t="str">
        <f t="shared" si="1893"/>
        <v>CB$16</v>
      </c>
      <c r="CC1156" s="215" t="str">
        <f t="shared" si="1893"/>
        <v>CC$16</v>
      </c>
      <c r="CD1156" s="215" t="str">
        <f t="shared" si="1893"/>
        <v>CD$16</v>
      </c>
      <c r="CE1156" s="215" t="str">
        <f t="shared" ref="CE1156:CL1156" si="1894">CE1143</f>
        <v>CE$16</v>
      </c>
      <c r="CF1156" s="215" t="str">
        <f t="shared" si="1894"/>
        <v>CF$16</v>
      </c>
      <c r="CG1156" s="215" t="str">
        <f t="shared" si="1894"/>
        <v>CG$16</v>
      </c>
      <c r="CH1156" s="215" t="str">
        <f t="shared" si="1894"/>
        <v>CH$16</v>
      </c>
      <c r="CI1156" s="215" t="str">
        <f t="shared" si="1894"/>
        <v>CI$16</v>
      </c>
      <c r="CJ1156" s="215" t="str">
        <f t="shared" si="1894"/>
        <v>CJ$16</v>
      </c>
      <c r="CK1156" s="215" t="str">
        <f t="shared" si="1894"/>
        <v>CK$16</v>
      </c>
      <c r="CL1156" s="215" t="str">
        <f t="shared" si="1894"/>
        <v>CL$16</v>
      </c>
      <c r="CO1156" s="215" t="str">
        <f t="shared" ref="CO1156:DL1156" si="1895">CO1143</f>
        <v>CO$16</v>
      </c>
      <c r="CP1156" s="215" t="str">
        <f t="shared" si="1895"/>
        <v>CP$16</v>
      </c>
      <c r="CQ1156" s="215" t="str">
        <f t="shared" si="1895"/>
        <v>CQ$16</v>
      </c>
      <c r="CR1156" s="215" t="str">
        <f t="shared" si="1895"/>
        <v>CR$16</v>
      </c>
      <c r="CS1156" s="215" t="str">
        <f t="shared" si="1895"/>
        <v>CS$16</v>
      </c>
      <c r="CT1156" s="215" t="str">
        <f t="shared" si="1895"/>
        <v>CT$16</v>
      </c>
      <c r="CU1156" s="215" t="str">
        <f t="shared" si="1895"/>
        <v>CU$16</v>
      </c>
      <c r="CV1156" s="215" t="str">
        <f t="shared" si="1895"/>
        <v>CV$16</v>
      </c>
      <c r="CW1156" s="215" t="str">
        <f t="shared" si="1895"/>
        <v>CW$16</v>
      </c>
      <c r="CX1156" s="215" t="str">
        <f t="shared" si="1895"/>
        <v>CX$16</v>
      </c>
      <c r="CY1156" s="215" t="str">
        <f t="shared" si="1895"/>
        <v>CY$16</v>
      </c>
      <c r="CZ1156" s="215" t="str">
        <f t="shared" si="1895"/>
        <v>CZ$16</v>
      </c>
      <c r="DA1156" s="215" t="str">
        <f t="shared" si="1895"/>
        <v>DA$16</v>
      </c>
      <c r="DB1156" s="215" t="str">
        <f t="shared" si="1895"/>
        <v>DB$16</v>
      </c>
      <c r="DC1156" s="215" t="str">
        <f t="shared" si="1895"/>
        <v>DC$16</v>
      </c>
      <c r="DD1156" s="215" t="str">
        <f t="shared" si="1895"/>
        <v>DD$16</v>
      </c>
      <c r="DE1156" s="215" t="str">
        <f t="shared" si="1895"/>
        <v>DE$16</v>
      </c>
      <c r="DF1156" s="215" t="str">
        <f t="shared" si="1895"/>
        <v>DF$16</v>
      </c>
      <c r="DG1156" s="215" t="str">
        <f t="shared" si="1895"/>
        <v>DG$16</v>
      </c>
      <c r="DH1156" s="215" t="str">
        <f t="shared" si="1895"/>
        <v>DH$16</v>
      </c>
      <c r="DI1156" s="215" t="str">
        <f t="shared" si="1895"/>
        <v>DI$16</v>
      </c>
      <c r="DJ1156" s="215" t="str">
        <f t="shared" si="1895"/>
        <v>DJ$16</v>
      </c>
      <c r="DK1156" s="215" t="str">
        <f t="shared" si="1895"/>
        <v>DK$16</v>
      </c>
      <c r="DL1156" s="215" t="str">
        <f t="shared" si="1895"/>
        <v>DL$16</v>
      </c>
    </row>
    <row r="1157" spans="1:116" x14ac:dyDescent="0.4">
      <c r="B1157" t="s">
        <v>332</v>
      </c>
      <c r="D1157" t="s">
        <v>797</v>
      </c>
      <c r="E1157" s="8" t="str">
        <f>ROW()&amp;" "&amp;D1157</f>
        <v>1157 DCV-S</v>
      </c>
      <c r="G1157" s="8" t="str">
        <f>G1144</f>
        <v>Primary volume driver</v>
      </c>
      <c r="H1157" s="56"/>
      <c r="I1157" s="79"/>
      <c r="J1157" s="79"/>
      <c r="K1157" s="15"/>
      <c r="L1157" s="15"/>
      <c r="M1157" s="15"/>
      <c r="N1157" s="15"/>
      <c r="O1157" s="15"/>
      <c r="P1157" s="15"/>
      <c r="R1157" s="15"/>
      <c r="S1157" s="215" t="str">
        <f t="shared" ref="S1157:AX1157" si="1896">S1144</f>
        <v>S$17</v>
      </c>
      <c r="T1157" s="215" t="str">
        <f t="shared" si="1896"/>
        <v>T$17</v>
      </c>
      <c r="U1157" s="215" t="str">
        <f t="shared" si="1896"/>
        <v>U$17</v>
      </c>
      <c r="V1157" s="215" t="str">
        <f t="shared" si="1896"/>
        <v>V$17</v>
      </c>
      <c r="W1157" s="215" t="str">
        <f t="shared" si="1896"/>
        <v>W$17</v>
      </c>
      <c r="X1157" s="215" t="str">
        <f t="shared" si="1896"/>
        <v>X$17</v>
      </c>
      <c r="Y1157" s="215" t="str">
        <f t="shared" si="1896"/>
        <v>Y$17</v>
      </c>
      <c r="Z1157" s="215" t="str">
        <f t="shared" si="1896"/>
        <v>Z$17</v>
      </c>
      <c r="AA1157" s="215" t="str">
        <f t="shared" si="1896"/>
        <v>AA$17</v>
      </c>
      <c r="AB1157" s="215" t="str">
        <f t="shared" si="1896"/>
        <v>AB$17</v>
      </c>
      <c r="AC1157" s="215" t="str">
        <f t="shared" si="1896"/>
        <v>AC$17</v>
      </c>
      <c r="AD1157" s="215" t="str">
        <f t="shared" si="1896"/>
        <v>AD$17</v>
      </c>
      <c r="AE1157" s="215" t="str">
        <f t="shared" si="1896"/>
        <v>AE$17</v>
      </c>
      <c r="AF1157" s="215" t="str">
        <f t="shared" si="1896"/>
        <v>AF$17</v>
      </c>
      <c r="AG1157" s="215" t="str">
        <f t="shared" si="1896"/>
        <v>AG$17</v>
      </c>
      <c r="AH1157" s="215" t="str">
        <f t="shared" si="1896"/>
        <v>AH$17</v>
      </c>
      <c r="AI1157" s="215" t="str">
        <f t="shared" si="1896"/>
        <v>AI$17</v>
      </c>
      <c r="AJ1157" s="215" t="str">
        <f t="shared" si="1896"/>
        <v>AJ$17</v>
      </c>
      <c r="AK1157" s="215" t="str">
        <f t="shared" si="1896"/>
        <v>AK$17</v>
      </c>
      <c r="AL1157" s="215" t="str">
        <f t="shared" si="1896"/>
        <v>AL$17</v>
      </c>
      <c r="AM1157" s="215" t="str">
        <f t="shared" si="1896"/>
        <v>AM$17</v>
      </c>
      <c r="AN1157" s="215" t="str">
        <f t="shared" si="1896"/>
        <v>AN$17</v>
      </c>
      <c r="AO1157" s="215" t="str">
        <f t="shared" si="1896"/>
        <v>AO$17</v>
      </c>
      <c r="AP1157" s="215" t="str">
        <f t="shared" si="1896"/>
        <v>AP$17</v>
      </c>
      <c r="AQ1157" s="215" t="str">
        <f t="shared" si="1896"/>
        <v>AQ$17</v>
      </c>
      <c r="AR1157" s="215" t="str">
        <f t="shared" si="1896"/>
        <v>AR$17</v>
      </c>
      <c r="AS1157" s="215" t="str">
        <f t="shared" si="1896"/>
        <v>AS$17</v>
      </c>
      <c r="AT1157" s="215" t="str">
        <f t="shared" si="1896"/>
        <v>AT$17</v>
      </c>
      <c r="AU1157" s="215" t="str">
        <f t="shared" si="1896"/>
        <v>AU$17</v>
      </c>
      <c r="AV1157" s="215" t="str">
        <f t="shared" si="1896"/>
        <v>AV$17</v>
      </c>
      <c r="AW1157" s="215" t="str">
        <f t="shared" si="1896"/>
        <v>AW$17</v>
      </c>
      <c r="AX1157" s="215" t="str">
        <f t="shared" si="1896"/>
        <v>AX$17</v>
      </c>
      <c r="AY1157" s="215" t="str">
        <f t="shared" ref="AY1157:CD1157" si="1897">AY1144</f>
        <v>AY$17</v>
      </c>
      <c r="AZ1157" s="215" t="str">
        <f t="shared" si="1897"/>
        <v>AZ$17</v>
      </c>
      <c r="BA1157" s="215" t="str">
        <f t="shared" si="1897"/>
        <v>BA$17</v>
      </c>
      <c r="BB1157" s="215" t="str">
        <f t="shared" si="1897"/>
        <v>BB$17</v>
      </c>
      <c r="BC1157" s="215" t="str">
        <f t="shared" si="1897"/>
        <v>BC$17</v>
      </c>
      <c r="BD1157" s="215" t="str">
        <f t="shared" si="1897"/>
        <v>BD$17</v>
      </c>
      <c r="BE1157" s="215" t="str">
        <f t="shared" si="1897"/>
        <v>BE$17</v>
      </c>
      <c r="BF1157" s="215" t="str">
        <f t="shared" si="1897"/>
        <v>BF$17</v>
      </c>
      <c r="BG1157" s="215" t="str">
        <f t="shared" si="1897"/>
        <v>BG$17</v>
      </c>
      <c r="BH1157" s="215" t="str">
        <f t="shared" si="1897"/>
        <v>BH$17</v>
      </c>
      <c r="BI1157" s="215" t="str">
        <f t="shared" si="1897"/>
        <v>BI$17</v>
      </c>
      <c r="BJ1157" s="215" t="str">
        <f t="shared" si="1897"/>
        <v>BJ$17</v>
      </c>
      <c r="BK1157" s="215" t="str">
        <f t="shared" si="1897"/>
        <v>BK$17</v>
      </c>
      <c r="BL1157" s="215" t="str">
        <f t="shared" si="1897"/>
        <v>BL$17</v>
      </c>
      <c r="BM1157" s="215" t="str">
        <f t="shared" si="1897"/>
        <v>BM$17</v>
      </c>
      <c r="BN1157" s="215" t="str">
        <f t="shared" si="1897"/>
        <v>BN$17</v>
      </c>
      <c r="BO1157" s="215" t="str">
        <f t="shared" si="1897"/>
        <v>BO$17</v>
      </c>
      <c r="BP1157" s="215" t="str">
        <f t="shared" si="1897"/>
        <v>BP$17</v>
      </c>
      <c r="BQ1157" s="215" t="str">
        <f t="shared" si="1897"/>
        <v>BQ$17</v>
      </c>
      <c r="BR1157" s="215" t="str">
        <f t="shared" si="1897"/>
        <v>BR$17</v>
      </c>
      <c r="BS1157" s="215" t="str">
        <f t="shared" si="1897"/>
        <v>BS$17</v>
      </c>
      <c r="BT1157" s="215" t="str">
        <f t="shared" si="1897"/>
        <v>BT$17</v>
      </c>
      <c r="BU1157" s="215" t="str">
        <f t="shared" si="1897"/>
        <v>BU$17</v>
      </c>
      <c r="BV1157" s="215" t="str">
        <f t="shared" si="1897"/>
        <v>BV$17</v>
      </c>
      <c r="BW1157" s="215" t="str">
        <f t="shared" si="1897"/>
        <v>BW$17</v>
      </c>
      <c r="BX1157" s="215" t="str">
        <f t="shared" si="1897"/>
        <v>BX$17</v>
      </c>
      <c r="BY1157" s="215" t="str">
        <f t="shared" si="1897"/>
        <v>BY$17</v>
      </c>
      <c r="BZ1157" s="215" t="str">
        <f t="shared" si="1897"/>
        <v>BZ$17</v>
      </c>
      <c r="CA1157" s="215" t="str">
        <f t="shared" si="1897"/>
        <v>CA$17</v>
      </c>
      <c r="CB1157" s="215" t="str">
        <f t="shared" si="1897"/>
        <v>CB$17</v>
      </c>
      <c r="CC1157" s="215" t="str">
        <f t="shared" si="1897"/>
        <v>CC$17</v>
      </c>
      <c r="CD1157" s="215" t="str">
        <f t="shared" si="1897"/>
        <v>CD$17</v>
      </c>
      <c r="CE1157" s="215" t="str">
        <f t="shared" ref="CE1157:CL1157" si="1898">CE1144</f>
        <v>CE$17</v>
      </c>
      <c r="CF1157" s="215" t="str">
        <f t="shared" si="1898"/>
        <v>CF$17</v>
      </c>
      <c r="CG1157" s="215" t="str">
        <f t="shared" si="1898"/>
        <v>CG$17</v>
      </c>
      <c r="CH1157" s="215" t="str">
        <f t="shared" si="1898"/>
        <v>CH$17</v>
      </c>
      <c r="CI1157" s="215" t="str">
        <f t="shared" si="1898"/>
        <v>CI$17</v>
      </c>
      <c r="CJ1157" s="215" t="str">
        <f t="shared" si="1898"/>
        <v>CJ$17</v>
      </c>
      <c r="CK1157" s="215" t="str">
        <f t="shared" si="1898"/>
        <v>CK$17</v>
      </c>
      <c r="CL1157" s="215" t="str">
        <f t="shared" si="1898"/>
        <v>CL$17</v>
      </c>
      <c r="CN1157" s="79"/>
      <c r="CO1157" s="215" t="str">
        <f t="shared" ref="CO1157:DL1157" si="1899">CO1144</f>
        <v>CO$17</v>
      </c>
      <c r="CP1157" s="215" t="str">
        <f t="shared" si="1899"/>
        <v>CP$17</v>
      </c>
      <c r="CQ1157" s="215" t="str">
        <f t="shared" si="1899"/>
        <v>CQ$17</v>
      </c>
      <c r="CR1157" s="215" t="str">
        <f t="shared" si="1899"/>
        <v>CR$17</v>
      </c>
      <c r="CS1157" s="215" t="str">
        <f t="shared" si="1899"/>
        <v>CS$17</v>
      </c>
      <c r="CT1157" s="215" t="str">
        <f t="shared" si="1899"/>
        <v>CT$17</v>
      </c>
      <c r="CU1157" s="215" t="str">
        <f t="shared" si="1899"/>
        <v>CU$17</v>
      </c>
      <c r="CV1157" s="215" t="str">
        <f t="shared" si="1899"/>
        <v>CV$17</v>
      </c>
      <c r="CW1157" s="215" t="str">
        <f t="shared" si="1899"/>
        <v>CW$17</v>
      </c>
      <c r="CX1157" s="215" t="str">
        <f t="shared" si="1899"/>
        <v>CX$17</v>
      </c>
      <c r="CY1157" s="215" t="str">
        <f t="shared" si="1899"/>
        <v>CY$17</v>
      </c>
      <c r="CZ1157" s="215" t="str">
        <f t="shared" si="1899"/>
        <v>CZ$17</v>
      </c>
      <c r="DA1157" s="215" t="str">
        <f t="shared" si="1899"/>
        <v>DA$17</v>
      </c>
      <c r="DB1157" s="215" t="str">
        <f t="shared" si="1899"/>
        <v>DB$17</v>
      </c>
      <c r="DC1157" s="215" t="str">
        <f t="shared" si="1899"/>
        <v>DC$17</v>
      </c>
      <c r="DD1157" s="215" t="str">
        <f t="shared" si="1899"/>
        <v>DD$17</v>
      </c>
      <c r="DE1157" s="215" t="str">
        <f t="shared" si="1899"/>
        <v>DE$17</v>
      </c>
      <c r="DF1157" s="215" t="str">
        <f t="shared" si="1899"/>
        <v>DF$17</v>
      </c>
      <c r="DG1157" s="215" t="str">
        <f t="shared" si="1899"/>
        <v>DG$17</v>
      </c>
      <c r="DH1157" s="215" t="str">
        <f t="shared" si="1899"/>
        <v>DH$17</v>
      </c>
      <c r="DI1157" s="215" t="str">
        <f t="shared" si="1899"/>
        <v>DI$17</v>
      </c>
      <c r="DJ1157" s="215" t="str">
        <f t="shared" si="1899"/>
        <v>DJ$17</v>
      </c>
      <c r="DK1157" s="215" t="str">
        <f t="shared" si="1899"/>
        <v>DK$17</v>
      </c>
      <c r="DL1157" s="215" t="str">
        <f t="shared" si="1899"/>
        <v>DL$17</v>
      </c>
    </row>
    <row r="1158" spans="1:116" x14ac:dyDescent="0.4">
      <c r="B1158" t="s">
        <v>332</v>
      </c>
      <c r="D1158" t="s">
        <v>797</v>
      </c>
      <c r="E1158" s="8" t="str">
        <f t="shared" ref="E1158:E1161" si="1900">ROW()&amp;" "&amp;D1158</f>
        <v>1158 DCV-S</v>
      </c>
      <c r="G1158" s="89" t="str">
        <f>G1149</f>
        <v xml:space="preserve">DC volume driven: </v>
      </c>
      <c r="H1158" s="12"/>
      <c r="I1158" s="60"/>
      <c r="J1158" s="60"/>
      <c r="K1158" s="15"/>
      <c r="L1158" s="15"/>
      <c r="M1158" s="15"/>
      <c r="N1158" s="15"/>
      <c r="O1158" s="15"/>
      <c r="P1158" s="15"/>
      <c r="R1158" s="15"/>
      <c r="S1158" s="215">
        <f t="shared" ref="S1158:AX1158" si="1901">S1146</f>
        <v>0</v>
      </c>
      <c r="T1158" s="215">
        <f t="shared" si="1901"/>
        <v>0</v>
      </c>
      <c r="U1158" s="215">
        <f t="shared" si="1901"/>
        <v>0</v>
      </c>
      <c r="V1158" s="215">
        <f t="shared" si="1901"/>
        <v>0</v>
      </c>
      <c r="W1158" s="215">
        <f t="shared" si="1901"/>
        <v>0</v>
      </c>
      <c r="X1158" s="215">
        <f t="shared" si="1901"/>
        <v>0</v>
      </c>
      <c r="Y1158" s="215">
        <f t="shared" si="1901"/>
        <v>0</v>
      </c>
      <c r="Z1158" s="215">
        <f t="shared" si="1901"/>
        <v>0</v>
      </c>
      <c r="AA1158" s="215">
        <f t="shared" si="1901"/>
        <v>0</v>
      </c>
      <c r="AB1158" s="215">
        <f t="shared" si="1901"/>
        <v>0</v>
      </c>
      <c r="AC1158" s="215">
        <f t="shared" si="1901"/>
        <v>0</v>
      </c>
      <c r="AD1158" s="215">
        <f t="shared" si="1901"/>
        <v>0</v>
      </c>
      <c r="AE1158" s="215">
        <f t="shared" si="1901"/>
        <v>0</v>
      </c>
      <c r="AF1158" s="215">
        <f t="shared" si="1901"/>
        <v>0</v>
      </c>
      <c r="AG1158" s="215">
        <f t="shared" si="1901"/>
        <v>0</v>
      </c>
      <c r="AH1158" s="215">
        <f t="shared" si="1901"/>
        <v>0</v>
      </c>
      <c r="AI1158" s="215">
        <f t="shared" si="1901"/>
        <v>0</v>
      </c>
      <c r="AJ1158" s="215">
        <f t="shared" si="1901"/>
        <v>0</v>
      </c>
      <c r="AK1158" s="215">
        <f t="shared" si="1901"/>
        <v>0</v>
      </c>
      <c r="AL1158" s="215">
        <f t="shared" si="1901"/>
        <v>0</v>
      </c>
      <c r="AM1158" s="215">
        <f t="shared" si="1901"/>
        <v>0</v>
      </c>
      <c r="AN1158" s="215">
        <f t="shared" si="1901"/>
        <v>0</v>
      </c>
      <c r="AO1158" s="215">
        <f t="shared" si="1901"/>
        <v>0</v>
      </c>
      <c r="AP1158" s="215">
        <f t="shared" si="1901"/>
        <v>0</v>
      </c>
      <c r="AQ1158" s="215">
        <f t="shared" si="1901"/>
        <v>0</v>
      </c>
      <c r="AR1158" s="215">
        <f t="shared" si="1901"/>
        <v>0</v>
      </c>
      <c r="AS1158" s="215">
        <f t="shared" si="1901"/>
        <v>0</v>
      </c>
      <c r="AT1158" s="215">
        <f t="shared" si="1901"/>
        <v>0</v>
      </c>
      <c r="AU1158" s="215">
        <f t="shared" si="1901"/>
        <v>0</v>
      </c>
      <c r="AV1158" s="215">
        <f t="shared" si="1901"/>
        <v>0</v>
      </c>
      <c r="AW1158" s="215">
        <f t="shared" si="1901"/>
        <v>0</v>
      </c>
      <c r="AX1158" s="215">
        <f t="shared" si="1901"/>
        <v>0</v>
      </c>
      <c r="AY1158" s="215">
        <f t="shared" ref="AY1158:CD1158" si="1902">AY1146</f>
        <v>0</v>
      </c>
      <c r="AZ1158" s="215">
        <f t="shared" si="1902"/>
        <v>0</v>
      </c>
      <c r="BA1158" s="215">
        <f t="shared" si="1902"/>
        <v>0</v>
      </c>
      <c r="BB1158" s="215">
        <f t="shared" si="1902"/>
        <v>0</v>
      </c>
      <c r="BC1158" s="215">
        <f t="shared" si="1902"/>
        <v>0</v>
      </c>
      <c r="BD1158" s="215">
        <f t="shared" si="1902"/>
        <v>0</v>
      </c>
      <c r="BE1158" s="215">
        <f t="shared" si="1902"/>
        <v>0</v>
      </c>
      <c r="BF1158" s="215">
        <f t="shared" si="1902"/>
        <v>0</v>
      </c>
      <c r="BG1158" s="215">
        <f t="shared" si="1902"/>
        <v>0</v>
      </c>
      <c r="BH1158" s="215">
        <f t="shared" si="1902"/>
        <v>0</v>
      </c>
      <c r="BI1158" s="215">
        <f t="shared" si="1902"/>
        <v>0</v>
      </c>
      <c r="BJ1158" s="215">
        <f t="shared" si="1902"/>
        <v>0</v>
      </c>
      <c r="BK1158" s="215">
        <f t="shared" si="1902"/>
        <v>0</v>
      </c>
      <c r="BL1158" s="215">
        <f t="shared" si="1902"/>
        <v>0</v>
      </c>
      <c r="BM1158" s="215">
        <f t="shared" si="1902"/>
        <v>0</v>
      </c>
      <c r="BN1158" s="215">
        <f t="shared" si="1902"/>
        <v>0</v>
      </c>
      <c r="BO1158" s="215">
        <f t="shared" si="1902"/>
        <v>0</v>
      </c>
      <c r="BP1158" s="215">
        <f t="shared" si="1902"/>
        <v>0</v>
      </c>
      <c r="BQ1158" s="215">
        <f t="shared" si="1902"/>
        <v>0</v>
      </c>
      <c r="BR1158" s="215">
        <f t="shared" si="1902"/>
        <v>0</v>
      </c>
      <c r="BS1158" s="215">
        <f t="shared" si="1902"/>
        <v>0</v>
      </c>
      <c r="BT1158" s="215">
        <f t="shared" si="1902"/>
        <v>0</v>
      </c>
      <c r="BU1158" s="215">
        <f t="shared" si="1902"/>
        <v>0</v>
      </c>
      <c r="BV1158" s="215">
        <f t="shared" si="1902"/>
        <v>0</v>
      </c>
      <c r="BW1158" s="215">
        <f t="shared" si="1902"/>
        <v>0</v>
      </c>
      <c r="BX1158" s="215">
        <f t="shared" si="1902"/>
        <v>0</v>
      </c>
      <c r="BY1158" s="215">
        <f t="shared" si="1902"/>
        <v>0</v>
      </c>
      <c r="BZ1158" s="215">
        <f t="shared" si="1902"/>
        <v>0</v>
      </c>
      <c r="CA1158" s="215">
        <f t="shared" si="1902"/>
        <v>0</v>
      </c>
      <c r="CB1158" s="215">
        <f t="shared" si="1902"/>
        <v>0</v>
      </c>
      <c r="CC1158" s="215">
        <f t="shared" si="1902"/>
        <v>0</v>
      </c>
      <c r="CD1158" s="215">
        <f t="shared" si="1902"/>
        <v>0</v>
      </c>
      <c r="CE1158" s="215">
        <f t="shared" ref="CE1158:CL1158" si="1903">CE1146</f>
        <v>0</v>
      </c>
      <c r="CF1158" s="215">
        <f t="shared" si="1903"/>
        <v>0</v>
      </c>
      <c r="CG1158" s="215">
        <f t="shared" si="1903"/>
        <v>0</v>
      </c>
      <c r="CH1158" s="215">
        <f t="shared" si="1903"/>
        <v>0</v>
      </c>
      <c r="CI1158" s="215">
        <f t="shared" si="1903"/>
        <v>0</v>
      </c>
      <c r="CJ1158" s="215">
        <f t="shared" si="1903"/>
        <v>0</v>
      </c>
      <c r="CK1158" s="215">
        <f t="shared" si="1903"/>
        <v>0</v>
      </c>
      <c r="CL1158" s="215">
        <f t="shared" si="1903"/>
        <v>0</v>
      </c>
      <c r="CN1158" s="60"/>
      <c r="CO1158" s="215">
        <f t="shared" ref="CO1158:DL1158" si="1904">CO1146</f>
        <v>0</v>
      </c>
      <c r="CP1158" s="215">
        <f t="shared" si="1904"/>
        <v>0</v>
      </c>
      <c r="CQ1158" s="215">
        <f t="shared" si="1904"/>
        <v>0</v>
      </c>
      <c r="CR1158" s="215">
        <f t="shared" si="1904"/>
        <v>0</v>
      </c>
      <c r="CS1158" s="215">
        <f t="shared" si="1904"/>
        <v>0</v>
      </c>
      <c r="CT1158" s="215">
        <f t="shared" si="1904"/>
        <v>0</v>
      </c>
      <c r="CU1158" s="215">
        <f t="shared" si="1904"/>
        <v>0</v>
      </c>
      <c r="CV1158" s="215">
        <f t="shared" si="1904"/>
        <v>0</v>
      </c>
      <c r="CW1158" s="215">
        <f t="shared" si="1904"/>
        <v>0</v>
      </c>
      <c r="CX1158" s="215">
        <f t="shared" si="1904"/>
        <v>0</v>
      </c>
      <c r="CY1158" s="215">
        <f t="shared" si="1904"/>
        <v>0</v>
      </c>
      <c r="CZ1158" s="215">
        <f t="shared" si="1904"/>
        <v>0</v>
      </c>
      <c r="DA1158" s="215">
        <f t="shared" si="1904"/>
        <v>0</v>
      </c>
      <c r="DB1158" s="215">
        <f t="shared" si="1904"/>
        <v>0</v>
      </c>
      <c r="DC1158" s="215">
        <f t="shared" si="1904"/>
        <v>0</v>
      </c>
      <c r="DD1158" s="215">
        <f t="shared" si="1904"/>
        <v>0</v>
      </c>
      <c r="DE1158" s="215">
        <f t="shared" si="1904"/>
        <v>0</v>
      </c>
      <c r="DF1158" s="215">
        <f t="shared" si="1904"/>
        <v>0</v>
      </c>
      <c r="DG1158" s="215">
        <f t="shared" si="1904"/>
        <v>0</v>
      </c>
      <c r="DH1158" s="215">
        <f t="shared" si="1904"/>
        <v>0</v>
      </c>
      <c r="DI1158" s="215">
        <f t="shared" si="1904"/>
        <v>0</v>
      </c>
      <c r="DJ1158" s="215">
        <f t="shared" si="1904"/>
        <v>0</v>
      </c>
      <c r="DK1158" s="215">
        <f t="shared" si="1904"/>
        <v>0</v>
      </c>
      <c r="DL1158" s="215">
        <f t="shared" si="1904"/>
        <v>0</v>
      </c>
    </row>
    <row r="1159" spans="1:116" x14ac:dyDescent="0.4">
      <c r="B1159" t="s">
        <v>332</v>
      </c>
      <c r="D1159" t="s">
        <v>797</v>
      </c>
      <c r="E1159" s="8" t="str">
        <f t="shared" ref="E1159" si="1905">ROW()&amp;" "&amp;D1159</f>
        <v>1159 DCV-S</v>
      </c>
      <c r="G1159" s="241" t="str">
        <f>IFERROR(SUBSTITUTE(TRIM(MID(G1149, SEARCH("-", G1149) + 1, LEN(G1149))),":",""),"no unit")</f>
        <v>no unit</v>
      </c>
      <c r="H1159" s="12"/>
      <c r="I1159" s="60"/>
      <c r="J1159" s="60"/>
      <c r="K1159" s="15"/>
      <c r="L1159" s="15"/>
      <c r="M1159" s="15"/>
      <c r="N1159" s="15"/>
      <c r="O1159" s="15"/>
      <c r="P1159" s="15"/>
      <c r="R1159" s="15"/>
      <c r="S1159" s="215"/>
      <c r="T1159" s="215"/>
      <c r="U1159" s="215"/>
      <c r="V1159" s="215"/>
      <c r="W1159" s="215"/>
      <c r="X1159" s="215"/>
      <c r="Y1159" s="215"/>
      <c r="Z1159" s="215"/>
      <c r="AA1159" s="215"/>
      <c r="AB1159" s="215"/>
      <c r="AC1159" s="215"/>
      <c r="AD1159" s="215"/>
      <c r="AE1159" s="215"/>
      <c r="AF1159" s="215"/>
      <c r="AG1159" s="215"/>
      <c r="AH1159" s="215"/>
      <c r="AI1159" s="215"/>
      <c r="AJ1159" s="215"/>
      <c r="AK1159" s="215"/>
      <c r="AL1159" s="215"/>
      <c r="AM1159" s="215"/>
      <c r="AN1159" s="215"/>
      <c r="AO1159" s="215"/>
      <c r="AP1159" s="215"/>
      <c r="AQ1159" s="215"/>
      <c r="AR1159" s="215"/>
      <c r="AS1159" s="215"/>
      <c r="AT1159" s="215"/>
      <c r="AU1159" s="215"/>
      <c r="AV1159" s="215"/>
      <c r="AW1159" s="215"/>
      <c r="AX1159" s="215"/>
      <c r="AY1159" s="215"/>
      <c r="AZ1159" s="215"/>
      <c r="BA1159" s="215"/>
      <c r="BB1159" s="215"/>
      <c r="BC1159" s="215"/>
      <c r="BD1159" s="215"/>
      <c r="BE1159" s="215"/>
      <c r="BF1159" s="215"/>
      <c r="BG1159" s="215"/>
      <c r="BH1159" s="215"/>
      <c r="BI1159" s="215"/>
      <c r="BJ1159" s="215"/>
      <c r="BK1159" s="215"/>
      <c r="BL1159" s="215"/>
      <c r="BM1159" s="215"/>
      <c r="BN1159" s="215"/>
      <c r="BO1159" s="215"/>
      <c r="BP1159" s="215"/>
      <c r="BQ1159" s="215"/>
      <c r="BR1159" s="215"/>
      <c r="BS1159" s="215"/>
      <c r="BT1159" s="215"/>
      <c r="BU1159" s="215"/>
      <c r="BV1159" s="215"/>
      <c r="BW1159" s="215"/>
      <c r="BX1159" s="215"/>
      <c r="BY1159" s="215"/>
      <c r="BZ1159" s="215"/>
      <c r="CA1159" s="215"/>
      <c r="CB1159" s="215"/>
      <c r="CC1159" s="215"/>
      <c r="CD1159" s="215"/>
      <c r="CE1159" s="215"/>
      <c r="CF1159" s="215"/>
      <c r="CG1159" s="215"/>
      <c r="CH1159" s="215"/>
      <c r="CI1159" s="215"/>
      <c r="CJ1159" s="215"/>
      <c r="CK1159" s="215"/>
      <c r="CL1159" s="215"/>
      <c r="CN1159" s="60"/>
      <c r="CO1159" s="215"/>
      <c r="CP1159" s="215"/>
      <c r="CQ1159" s="215"/>
      <c r="CR1159" s="215"/>
      <c r="CS1159" s="215"/>
      <c r="CT1159" s="215"/>
      <c r="CU1159" s="215"/>
      <c r="CV1159" s="215"/>
      <c r="CW1159" s="215"/>
      <c r="CX1159" s="215"/>
      <c r="CY1159" s="215"/>
      <c r="CZ1159" s="215"/>
      <c r="DA1159" s="215"/>
      <c r="DB1159" s="215"/>
      <c r="DC1159" s="215"/>
      <c r="DD1159" s="215"/>
      <c r="DE1159" s="215"/>
      <c r="DF1159" s="215"/>
      <c r="DG1159" s="215"/>
      <c r="DH1159" s="215"/>
      <c r="DI1159" s="215"/>
      <c r="DJ1159" s="215"/>
      <c r="DK1159" s="215"/>
      <c r="DL1159" s="215"/>
    </row>
    <row r="1160" spans="1:116" x14ac:dyDescent="0.4">
      <c r="A1160" s="3"/>
      <c r="B1160" t="s">
        <v>332</v>
      </c>
      <c r="D1160" t="s">
        <v>797</v>
      </c>
      <c r="E1160" s="8" t="str">
        <f t="shared" si="1900"/>
        <v>1160 DCV-S</v>
      </c>
      <c r="G1160" s="89" t="str">
        <f>G1147</f>
        <v>Secondary revenue driver</v>
      </c>
      <c r="H1160" s="90"/>
      <c r="I1160" s="213"/>
      <c r="J1160" s="213"/>
      <c r="K1160" s="214"/>
      <c r="L1160" s="214"/>
      <c r="M1160" s="214"/>
      <c r="N1160" s="214"/>
      <c r="O1160" s="214"/>
      <c r="P1160" s="214"/>
      <c r="R1160" s="214"/>
      <c r="S1160" s="4" t="str">
        <f t="shared" ref="S1160:AX1160" si="1906">ADDRESS(ROW(S1152),COLUMN(S1152),2)</f>
        <v>S$1152</v>
      </c>
      <c r="T1160" s="4" t="str">
        <f t="shared" si="1906"/>
        <v>T$1152</v>
      </c>
      <c r="U1160" s="4" t="str">
        <f t="shared" si="1906"/>
        <v>U$1152</v>
      </c>
      <c r="V1160" s="4" t="str">
        <f t="shared" si="1906"/>
        <v>V$1152</v>
      </c>
      <c r="W1160" s="4" t="str">
        <f t="shared" si="1906"/>
        <v>W$1152</v>
      </c>
      <c r="X1160" s="4" t="str">
        <f t="shared" si="1906"/>
        <v>X$1152</v>
      </c>
      <c r="Y1160" s="4" t="str">
        <f t="shared" si="1906"/>
        <v>Y$1152</v>
      </c>
      <c r="Z1160" s="4" t="str">
        <f t="shared" si="1906"/>
        <v>Z$1152</v>
      </c>
      <c r="AA1160" s="4" t="str">
        <f t="shared" si="1906"/>
        <v>AA$1152</v>
      </c>
      <c r="AB1160" s="4" t="str">
        <f t="shared" si="1906"/>
        <v>AB$1152</v>
      </c>
      <c r="AC1160" s="4" t="str">
        <f t="shared" si="1906"/>
        <v>AC$1152</v>
      </c>
      <c r="AD1160" s="4" t="str">
        <f t="shared" si="1906"/>
        <v>AD$1152</v>
      </c>
      <c r="AE1160" s="4" t="str">
        <f t="shared" si="1906"/>
        <v>AE$1152</v>
      </c>
      <c r="AF1160" s="4" t="str">
        <f t="shared" si="1906"/>
        <v>AF$1152</v>
      </c>
      <c r="AG1160" s="4" t="str">
        <f t="shared" si="1906"/>
        <v>AG$1152</v>
      </c>
      <c r="AH1160" s="4" t="str">
        <f t="shared" si="1906"/>
        <v>AH$1152</v>
      </c>
      <c r="AI1160" s="4" t="str">
        <f t="shared" si="1906"/>
        <v>AI$1152</v>
      </c>
      <c r="AJ1160" s="4" t="str">
        <f t="shared" si="1906"/>
        <v>AJ$1152</v>
      </c>
      <c r="AK1160" s="4" t="str">
        <f t="shared" si="1906"/>
        <v>AK$1152</v>
      </c>
      <c r="AL1160" s="4" t="str">
        <f t="shared" si="1906"/>
        <v>AL$1152</v>
      </c>
      <c r="AM1160" s="4" t="str">
        <f t="shared" si="1906"/>
        <v>AM$1152</v>
      </c>
      <c r="AN1160" s="4" t="str">
        <f t="shared" si="1906"/>
        <v>AN$1152</v>
      </c>
      <c r="AO1160" s="4" t="str">
        <f t="shared" si="1906"/>
        <v>AO$1152</v>
      </c>
      <c r="AP1160" s="4" t="str">
        <f t="shared" si="1906"/>
        <v>AP$1152</v>
      </c>
      <c r="AQ1160" s="4" t="str">
        <f t="shared" si="1906"/>
        <v>AQ$1152</v>
      </c>
      <c r="AR1160" s="4" t="str">
        <f t="shared" si="1906"/>
        <v>AR$1152</v>
      </c>
      <c r="AS1160" s="4" t="str">
        <f t="shared" si="1906"/>
        <v>AS$1152</v>
      </c>
      <c r="AT1160" s="4" t="str">
        <f t="shared" si="1906"/>
        <v>AT$1152</v>
      </c>
      <c r="AU1160" s="4" t="str">
        <f t="shared" si="1906"/>
        <v>AU$1152</v>
      </c>
      <c r="AV1160" s="4" t="str">
        <f t="shared" si="1906"/>
        <v>AV$1152</v>
      </c>
      <c r="AW1160" s="4" t="str">
        <f t="shared" si="1906"/>
        <v>AW$1152</v>
      </c>
      <c r="AX1160" s="4" t="str">
        <f t="shared" si="1906"/>
        <v>AX$1152</v>
      </c>
      <c r="AY1160" s="4" t="str">
        <f t="shared" ref="AY1160:CD1160" si="1907">ADDRESS(ROW(AY1152),COLUMN(AY1152),2)</f>
        <v>AY$1152</v>
      </c>
      <c r="AZ1160" s="4" t="str">
        <f t="shared" si="1907"/>
        <v>AZ$1152</v>
      </c>
      <c r="BA1160" s="4" t="str">
        <f t="shared" si="1907"/>
        <v>BA$1152</v>
      </c>
      <c r="BB1160" s="4" t="str">
        <f t="shared" si="1907"/>
        <v>BB$1152</v>
      </c>
      <c r="BC1160" s="4" t="str">
        <f t="shared" si="1907"/>
        <v>BC$1152</v>
      </c>
      <c r="BD1160" s="4" t="str">
        <f t="shared" si="1907"/>
        <v>BD$1152</v>
      </c>
      <c r="BE1160" s="4" t="str">
        <f t="shared" si="1907"/>
        <v>BE$1152</v>
      </c>
      <c r="BF1160" s="4" t="str">
        <f t="shared" si="1907"/>
        <v>BF$1152</v>
      </c>
      <c r="BG1160" s="4" t="str">
        <f t="shared" si="1907"/>
        <v>BG$1152</v>
      </c>
      <c r="BH1160" s="4" t="str">
        <f t="shared" si="1907"/>
        <v>BH$1152</v>
      </c>
      <c r="BI1160" s="4" t="str">
        <f t="shared" si="1907"/>
        <v>BI$1152</v>
      </c>
      <c r="BJ1160" s="4" t="str">
        <f t="shared" si="1907"/>
        <v>BJ$1152</v>
      </c>
      <c r="BK1160" s="4" t="str">
        <f t="shared" si="1907"/>
        <v>BK$1152</v>
      </c>
      <c r="BL1160" s="4" t="str">
        <f t="shared" si="1907"/>
        <v>BL$1152</v>
      </c>
      <c r="BM1160" s="4" t="str">
        <f t="shared" si="1907"/>
        <v>BM$1152</v>
      </c>
      <c r="BN1160" s="4" t="str">
        <f t="shared" si="1907"/>
        <v>BN$1152</v>
      </c>
      <c r="BO1160" s="4" t="str">
        <f t="shared" si="1907"/>
        <v>BO$1152</v>
      </c>
      <c r="BP1160" s="4" t="str">
        <f t="shared" si="1907"/>
        <v>BP$1152</v>
      </c>
      <c r="BQ1160" s="4" t="str">
        <f t="shared" si="1907"/>
        <v>BQ$1152</v>
      </c>
      <c r="BR1160" s="4" t="str">
        <f t="shared" si="1907"/>
        <v>BR$1152</v>
      </c>
      <c r="BS1160" s="4" t="str">
        <f t="shared" si="1907"/>
        <v>BS$1152</v>
      </c>
      <c r="BT1160" s="4" t="str">
        <f t="shared" si="1907"/>
        <v>BT$1152</v>
      </c>
      <c r="BU1160" s="4" t="str">
        <f t="shared" si="1907"/>
        <v>BU$1152</v>
      </c>
      <c r="BV1160" s="4" t="str">
        <f t="shared" si="1907"/>
        <v>BV$1152</v>
      </c>
      <c r="BW1160" s="4" t="str">
        <f t="shared" si="1907"/>
        <v>BW$1152</v>
      </c>
      <c r="BX1160" s="4" t="str">
        <f t="shared" si="1907"/>
        <v>BX$1152</v>
      </c>
      <c r="BY1160" s="4" t="str">
        <f t="shared" si="1907"/>
        <v>BY$1152</v>
      </c>
      <c r="BZ1160" s="4" t="str">
        <f t="shared" si="1907"/>
        <v>BZ$1152</v>
      </c>
      <c r="CA1160" s="4" t="str">
        <f t="shared" si="1907"/>
        <v>CA$1152</v>
      </c>
      <c r="CB1160" s="4" t="str">
        <f t="shared" si="1907"/>
        <v>CB$1152</v>
      </c>
      <c r="CC1160" s="4" t="str">
        <f t="shared" si="1907"/>
        <v>CC$1152</v>
      </c>
      <c r="CD1160" s="4" t="str">
        <f t="shared" si="1907"/>
        <v>CD$1152</v>
      </c>
      <c r="CE1160" s="4" t="str">
        <f t="shared" ref="CE1160:CL1160" si="1908">ADDRESS(ROW(CE1152),COLUMN(CE1152),2)</f>
        <v>CE$1152</v>
      </c>
      <c r="CF1160" s="4" t="str">
        <f t="shared" si="1908"/>
        <v>CF$1152</v>
      </c>
      <c r="CG1160" s="4" t="str">
        <f t="shared" si="1908"/>
        <v>CG$1152</v>
      </c>
      <c r="CH1160" s="4" t="str">
        <f t="shared" si="1908"/>
        <v>CH$1152</v>
      </c>
      <c r="CI1160" s="4" t="str">
        <f t="shared" si="1908"/>
        <v>CI$1152</v>
      </c>
      <c r="CJ1160" s="4" t="str">
        <f t="shared" si="1908"/>
        <v>CJ$1152</v>
      </c>
      <c r="CK1160" s="4" t="str">
        <f t="shared" si="1908"/>
        <v>CK$1152</v>
      </c>
      <c r="CL1160" s="4" t="str">
        <f t="shared" si="1908"/>
        <v>CL$1152</v>
      </c>
      <c r="CN1160" s="213"/>
      <c r="CO1160" s="4" t="str">
        <f t="shared" ref="CO1160:DL1160" si="1909">ADDRESS(ROW(CO1152),COLUMN(CO1152),2)</f>
        <v>CO$1152</v>
      </c>
      <c r="CP1160" s="4" t="str">
        <f t="shared" si="1909"/>
        <v>CP$1152</v>
      </c>
      <c r="CQ1160" s="4" t="str">
        <f t="shared" si="1909"/>
        <v>CQ$1152</v>
      </c>
      <c r="CR1160" s="4" t="str">
        <f t="shared" si="1909"/>
        <v>CR$1152</v>
      </c>
      <c r="CS1160" s="4" t="str">
        <f t="shared" si="1909"/>
        <v>CS$1152</v>
      </c>
      <c r="CT1160" s="4" t="str">
        <f t="shared" si="1909"/>
        <v>CT$1152</v>
      </c>
      <c r="CU1160" s="4" t="str">
        <f t="shared" si="1909"/>
        <v>CU$1152</v>
      </c>
      <c r="CV1160" s="4" t="str">
        <f t="shared" si="1909"/>
        <v>CV$1152</v>
      </c>
      <c r="CW1160" s="4" t="str">
        <f t="shared" si="1909"/>
        <v>CW$1152</v>
      </c>
      <c r="CX1160" s="4" t="str">
        <f t="shared" si="1909"/>
        <v>CX$1152</v>
      </c>
      <c r="CY1160" s="4" t="str">
        <f t="shared" si="1909"/>
        <v>CY$1152</v>
      </c>
      <c r="CZ1160" s="4" t="str">
        <f t="shared" si="1909"/>
        <v>CZ$1152</v>
      </c>
      <c r="DA1160" s="4" t="str">
        <f t="shared" si="1909"/>
        <v>DA$1152</v>
      </c>
      <c r="DB1160" s="4" t="str">
        <f t="shared" si="1909"/>
        <v>DB$1152</v>
      </c>
      <c r="DC1160" s="4" t="str">
        <f t="shared" si="1909"/>
        <v>DC$1152</v>
      </c>
      <c r="DD1160" s="4" t="str">
        <f t="shared" si="1909"/>
        <v>DD$1152</v>
      </c>
      <c r="DE1160" s="4" t="str">
        <f t="shared" si="1909"/>
        <v>DE$1152</v>
      </c>
      <c r="DF1160" s="4" t="str">
        <f t="shared" si="1909"/>
        <v>DF$1152</v>
      </c>
      <c r="DG1160" s="4" t="str">
        <f t="shared" si="1909"/>
        <v>DG$1152</v>
      </c>
      <c r="DH1160" s="4" t="str">
        <f t="shared" si="1909"/>
        <v>DH$1152</v>
      </c>
      <c r="DI1160" s="4" t="str">
        <f t="shared" si="1909"/>
        <v>DI$1152</v>
      </c>
      <c r="DJ1160" s="4" t="str">
        <f t="shared" si="1909"/>
        <v>DJ$1152</v>
      </c>
      <c r="DK1160" s="4" t="str">
        <f t="shared" si="1909"/>
        <v>DK$1152</v>
      </c>
      <c r="DL1160" s="4" t="str">
        <f t="shared" si="1909"/>
        <v>DL$1152</v>
      </c>
    </row>
    <row r="1161" spans="1:116" x14ac:dyDescent="0.4">
      <c r="B1161" t="s">
        <v>332</v>
      </c>
      <c r="D1161" t="s">
        <v>797</v>
      </c>
      <c r="E1161" s="8" t="str">
        <f t="shared" si="1900"/>
        <v>1161 DCV-S</v>
      </c>
      <c r="G1161" s="8" t="str">
        <f>G1148</f>
        <v>Secondary volume driver</v>
      </c>
      <c r="H1161" s="12"/>
      <c r="I1161" s="60"/>
      <c r="J1161" s="60"/>
      <c r="K1161" s="15"/>
      <c r="L1161" s="15"/>
      <c r="M1161" s="15"/>
      <c r="N1161" s="15"/>
      <c r="O1161" s="15"/>
      <c r="P1161" s="15"/>
      <c r="R1161" s="15"/>
      <c r="S1161" s="215" t="str">
        <f t="shared" ref="S1161:AX1161" si="1910">S1148</f>
        <v>S$19</v>
      </c>
      <c r="T1161" s="215" t="str">
        <f t="shared" si="1910"/>
        <v>T$19</v>
      </c>
      <c r="U1161" s="215" t="str">
        <f t="shared" si="1910"/>
        <v>U$19</v>
      </c>
      <c r="V1161" s="215" t="str">
        <f t="shared" si="1910"/>
        <v>V$19</v>
      </c>
      <c r="W1161" s="215" t="str">
        <f t="shared" si="1910"/>
        <v>W$19</v>
      </c>
      <c r="X1161" s="215" t="str">
        <f t="shared" si="1910"/>
        <v>X$19</v>
      </c>
      <c r="Y1161" s="215" t="str">
        <f t="shared" si="1910"/>
        <v>Y$19</v>
      </c>
      <c r="Z1161" s="215" t="str">
        <f t="shared" si="1910"/>
        <v>Z$19</v>
      </c>
      <c r="AA1161" s="215" t="str">
        <f t="shared" si="1910"/>
        <v>AA$19</v>
      </c>
      <c r="AB1161" s="215" t="str">
        <f t="shared" si="1910"/>
        <v>AB$19</v>
      </c>
      <c r="AC1161" s="215" t="str">
        <f t="shared" si="1910"/>
        <v>AC$19</v>
      </c>
      <c r="AD1161" s="215" t="str">
        <f t="shared" si="1910"/>
        <v>AD$19</v>
      </c>
      <c r="AE1161" s="215" t="str">
        <f t="shared" si="1910"/>
        <v>AE$19</v>
      </c>
      <c r="AF1161" s="215" t="str">
        <f t="shared" si="1910"/>
        <v>AF$19</v>
      </c>
      <c r="AG1161" s="215" t="str">
        <f t="shared" si="1910"/>
        <v>AG$19</v>
      </c>
      <c r="AH1161" s="215" t="str">
        <f t="shared" si="1910"/>
        <v>AH$19</v>
      </c>
      <c r="AI1161" s="215" t="str">
        <f t="shared" si="1910"/>
        <v>AI$19</v>
      </c>
      <c r="AJ1161" s="215" t="str">
        <f t="shared" si="1910"/>
        <v>AJ$19</v>
      </c>
      <c r="AK1161" s="215" t="str">
        <f t="shared" si="1910"/>
        <v>AK$19</v>
      </c>
      <c r="AL1161" s="215" t="str">
        <f t="shared" si="1910"/>
        <v>AL$19</v>
      </c>
      <c r="AM1161" s="215" t="str">
        <f t="shared" si="1910"/>
        <v>AM$19</v>
      </c>
      <c r="AN1161" s="215" t="str">
        <f t="shared" si="1910"/>
        <v>AN$19</v>
      </c>
      <c r="AO1161" s="215" t="str">
        <f t="shared" si="1910"/>
        <v>AO$19</v>
      </c>
      <c r="AP1161" s="215" t="str">
        <f t="shared" si="1910"/>
        <v>AP$19</v>
      </c>
      <c r="AQ1161" s="215" t="str">
        <f t="shared" si="1910"/>
        <v>AQ$19</v>
      </c>
      <c r="AR1161" s="215" t="str">
        <f t="shared" si="1910"/>
        <v>AR$19</v>
      </c>
      <c r="AS1161" s="215" t="str">
        <f t="shared" si="1910"/>
        <v>AS$19</v>
      </c>
      <c r="AT1161" s="215" t="str">
        <f t="shared" si="1910"/>
        <v>AT$19</v>
      </c>
      <c r="AU1161" s="215" t="str">
        <f t="shared" si="1910"/>
        <v>AU$19</v>
      </c>
      <c r="AV1161" s="215" t="str">
        <f t="shared" si="1910"/>
        <v>AV$19</v>
      </c>
      <c r="AW1161" s="215" t="str">
        <f t="shared" si="1910"/>
        <v>AW$19</v>
      </c>
      <c r="AX1161" s="215" t="str">
        <f t="shared" si="1910"/>
        <v>AX$19</v>
      </c>
      <c r="AY1161" s="215" t="str">
        <f t="shared" ref="AY1161:CD1161" si="1911">AY1148</f>
        <v>AY$19</v>
      </c>
      <c r="AZ1161" s="215" t="str">
        <f t="shared" si="1911"/>
        <v>AZ$19</v>
      </c>
      <c r="BA1161" s="215" t="str">
        <f t="shared" si="1911"/>
        <v>BA$19</v>
      </c>
      <c r="BB1161" s="215" t="str">
        <f t="shared" si="1911"/>
        <v>BB$19</v>
      </c>
      <c r="BC1161" s="215" t="str">
        <f t="shared" si="1911"/>
        <v>BC$19</v>
      </c>
      <c r="BD1161" s="215" t="str">
        <f t="shared" si="1911"/>
        <v>BD$19</v>
      </c>
      <c r="BE1161" s="215" t="str">
        <f t="shared" si="1911"/>
        <v>BE$19</v>
      </c>
      <c r="BF1161" s="215" t="str">
        <f t="shared" si="1911"/>
        <v>BF$19</v>
      </c>
      <c r="BG1161" s="215" t="str">
        <f t="shared" si="1911"/>
        <v>BG$19</v>
      </c>
      <c r="BH1161" s="215" t="str">
        <f t="shared" si="1911"/>
        <v>BH$19</v>
      </c>
      <c r="BI1161" s="215" t="str">
        <f t="shared" si="1911"/>
        <v>BI$19</v>
      </c>
      <c r="BJ1161" s="215" t="str">
        <f t="shared" si="1911"/>
        <v>BJ$19</v>
      </c>
      <c r="BK1161" s="215" t="str">
        <f t="shared" si="1911"/>
        <v>BK$19</v>
      </c>
      <c r="BL1161" s="215" t="str">
        <f t="shared" si="1911"/>
        <v>BL$19</v>
      </c>
      <c r="BM1161" s="215" t="str">
        <f t="shared" si="1911"/>
        <v>BM$19</v>
      </c>
      <c r="BN1161" s="215" t="str">
        <f t="shared" si="1911"/>
        <v>BN$19</v>
      </c>
      <c r="BO1161" s="215" t="str">
        <f t="shared" si="1911"/>
        <v>BO$19</v>
      </c>
      <c r="BP1161" s="215" t="str">
        <f t="shared" si="1911"/>
        <v>BP$19</v>
      </c>
      <c r="BQ1161" s="215" t="str">
        <f t="shared" si="1911"/>
        <v>BQ$19</v>
      </c>
      <c r="BR1161" s="215" t="str">
        <f t="shared" si="1911"/>
        <v>BR$19</v>
      </c>
      <c r="BS1161" s="215" t="str">
        <f t="shared" si="1911"/>
        <v>BS$19</v>
      </c>
      <c r="BT1161" s="215" t="str">
        <f t="shared" si="1911"/>
        <v>BT$19</v>
      </c>
      <c r="BU1161" s="215" t="str">
        <f t="shared" si="1911"/>
        <v>BU$19</v>
      </c>
      <c r="BV1161" s="215" t="str">
        <f t="shared" si="1911"/>
        <v>BV$19</v>
      </c>
      <c r="BW1161" s="215" t="str">
        <f t="shared" si="1911"/>
        <v>BW$19</v>
      </c>
      <c r="BX1161" s="215" t="str">
        <f t="shared" si="1911"/>
        <v>BX$19</v>
      </c>
      <c r="BY1161" s="215" t="str">
        <f t="shared" si="1911"/>
        <v>BY$19</v>
      </c>
      <c r="BZ1161" s="215" t="str">
        <f t="shared" si="1911"/>
        <v>BZ$19</v>
      </c>
      <c r="CA1161" s="215" t="str">
        <f t="shared" si="1911"/>
        <v>CA$19</v>
      </c>
      <c r="CB1161" s="215" t="str">
        <f t="shared" si="1911"/>
        <v>CB$19</v>
      </c>
      <c r="CC1161" s="215" t="str">
        <f t="shared" si="1911"/>
        <v>CC$19</v>
      </c>
      <c r="CD1161" s="215" t="str">
        <f t="shared" si="1911"/>
        <v>CD$19</v>
      </c>
      <c r="CE1161" s="215" t="str">
        <f t="shared" ref="CE1161:CL1161" si="1912">CE1148</f>
        <v>CE$19</v>
      </c>
      <c r="CF1161" s="215" t="str">
        <f t="shared" si="1912"/>
        <v>CF$19</v>
      </c>
      <c r="CG1161" s="215" t="str">
        <f t="shared" si="1912"/>
        <v>CG$19</v>
      </c>
      <c r="CH1161" s="215" t="str">
        <f t="shared" si="1912"/>
        <v>CH$19</v>
      </c>
      <c r="CI1161" s="215" t="str">
        <f t="shared" si="1912"/>
        <v>CI$19</v>
      </c>
      <c r="CJ1161" s="215" t="str">
        <f t="shared" si="1912"/>
        <v>CJ$19</v>
      </c>
      <c r="CK1161" s="215" t="str">
        <f t="shared" si="1912"/>
        <v>CK$19</v>
      </c>
      <c r="CL1161" s="215" t="str">
        <f t="shared" si="1912"/>
        <v>CL$19</v>
      </c>
      <c r="CN1161" s="60"/>
      <c r="CO1161" s="215" t="str">
        <f t="shared" ref="CO1161:DL1161" si="1913">CO1148</f>
        <v>CO$19</v>
      </c>
      <c r="CP1161" s="215" t="str">
        <f t="shared" si="1913"/>
        <v>CP$19</v>
      </c>
      <c r="CQ1161" s="215" t="str">
        <f t="shared" si="1913"/>
        <v>CQ$19</v>
      </c>
      <c r="CR1161" s="215" t="str">
        <f t="shared" si="1913"/>
        <v>CR$19</v>
      </c>
      <c r="CS1161" s="215" t="str">
        <f t="shared" si="1913"/>
        <v>CS$19</v>
      </c>
      <c r="CT1161" s="215" t="str">
        <f t="shared" si="1913"/>
        <v>CT$19</v>
      </c>
      <c r="CU1161" s="215" t="str">
        <f t="shared" si="1913"/>
        <v>CU$19</v>
      </c>
      <c r="CV1161" s="215" t="str">
        <f t="shared" si="1913"/>
        <v>CV$19</v>
      </c>
      <c r="CW1161" s="215" t="str">
        <f t="shared" si="1913"/>
        <v>CW$19</v>
      </c>
      <c r="CX1161" s="215" t="str">
        <f t="shared" si="1913"/>
        <v>CX$19</v>
      </c>
      <c r="CY1161" s="215" t="str">
        <f t="shared" si="1913"/>
        <v>CY$19</v>
      </c>
      <c r="CZ1161" s="215" t="str">
        <f t="shared" si="1913"/>
        <v>CZ$19</v>
      </c>
      <c r="DA1161" s="215" t="str">
        <f t="shared" si="1913"/>
        <v>DA$19</v>
      </c>
      <c r="DB1161" s="215" t="str">
        <f t="shared" si="1913"/>
        <v>DB$19</v>
      </c>
      <c r="DC1161" s="215" t="str">
        <f t="shared" si="1913"/>
        <v>DC$19</v>
      </c>
      <c r="DD1161" s="215" t="str">
        <f t="shared" si="1913"/>
        <v>DD$19</v>
      </c>
      <c r="DE1161" s="215" t="str">
        <f t="shared" si="1913"/>
        <v>DE$19</v>
      </c>
      <c r="DF1161" s="215" t="str">
        <f t="shared" si="1913"/>
        <v>DF$19</v>
      </c>
      <c r="DG1161" s="215" t="str">
        <f t="shared" si="1913"/>
        <v>DG$19</v>
      </c>
      <c r="DH1161" s="215" t="str">
        <f t="shared" si="1913"/>
        <v>DH$19</v>
      </c>
      <c r="DI1161" s="215" t="str">
        <f t="shared" si="1913"/>
        <v>DI$19</v>
      </c>
      <c r="DJ1161" s="215" t="str">
        <f t="shared" si="1913"/>
        <v>DJ$19</v>
      </c>
      <c r="DK1161" s="215" t="str">
        <f t="shared" si="1913"/>
        <v>DK$19</v>
      </c>
      <c r="DL1161" s="215" t="str">
        <f t="shared" si="1913"/>
        <v>DL$19</v>
      </c>
    </row>
    <row r="1162" spans="1:116" x14ac:dyDescent="0.4">
      <c r="E1162" s="8"/>
      <c r="H1162" s="12"/>
      <c r="I1162" s="60"/>
      <c r="J1162" s="60"/>
      <c r="K1162" s="15"/>
      <c r="L1162" s="15"/>
      <c r="M1162" s="15"/>
      <c r="N1162" s="15"/>
      <c r="O1162" s="15"/>
      <c r="P1162" s="15"/>
      <c r="R1162" s="15"/>
      <c r="S1162" s="76"/>
      <c r="T1162" s="76"/>
      <c r="U1162" s="76"/>
      <c r="V1162" s="76"/>
      <c r="W1162" s="76"/>
      <c r="X1162" s="76"/>
      <c r="Y1162" s="76"/>
      <c r="Z1162" s="76"/>
      <c r="AA1162" s="76"/>
      <c r="AB1162" s="76"/>
      <c r="AC1162" s="76"/>
      <c r="AD1162" s="76"/>
      <c r="AE1162" s="76"/>
      <c r="AF1162" s="76"/>
      <c r="AG1162" s="76"/>
      <c r="AH1162" s="76"/>
      <c r="AI1162" s="76"/>
      <c r="AJ1162" s="76"/>
      <c r="AK1162" s="76"/>
      <c r="AL1162" s="76"/>
      <c r="AM1162" s="76"/>
      <c r="AN1162" s="76"/>
      <c r="AO1162" s="76"/>
      <c r="AP1162" s="76"/>
      <c r="AQ1162" s="76"/>
      <c r="AR1162" s="76"/>
      <c r="AS1162" s="76"/>
      <c r="AT1162" s="76"/>
      <c r="AU1162" s="76"/>
      <c r="AV1162" s="76"/>
      <c r="AW1162" s="76"/>
      <c r="AX1162" s="76"/>
      <c r="AY1162" s="76"/>
      <c r="AZ1162" s="76"/>
      <c r="BA1162" s="76"/>
      <c r="BB1162" s="76"/>
      <c r="BC1162" s="76"/>
      <c r="BD1162" s="76"/>
      <c r="BE1162" s="76"/>
      <c r="BF1162" s="76"/>
      <c r="BG1162" s="76"/>
      <c r="BH1162" s="76"/>
      <c r="BI1162" s="76"/>
      <c r="BJ1162" s="76"/>
      <c r="BK1162" s="76"/>
      <c r="BL1162" s="76"/>
      <c r="BM1162" s="76"/>
      <c r="BN1162" s="76"/>
      <c r="BO1162" s="76"/>
      <c r="BP1162" s="76"/>
      <c r="BQ1162" s="76"/>
      <c r="BR1162" s="76"/>
      <c r="BS1162" s="76"/>
      <c r="BT1162" s="76"/>
      <c r="BU1162" s="76"/>
      <c r="BV1162" s="76"/>
      <c r="BW1162" s="76"/>
      <c r="BX1162" s="76"/>
      <c r="BY1162" s="76"/>
      <c r="BZ1162" s="76"/>
      <c r="CA1162" s="76"/>
      <c r="CB1162" s="76"/>
      <c r="CC1162" s="76"/>
      <c r="CD1162" s="76"/>
      <c r="CE1162" s="76"/>
      <c r="CF1162" s="76"/>
      <c r="CG1162" s="76"/>
      <c r="CH1162" s="76"/>
      <c r="CI1162" s="76"/>
      <c r="CJ1162" s="76"/>
      <c r="CK1162" s="76"/>
      <c r="CL1162" s="76"/>
      <c r="CN1162" s="60"/>
      <c r="CO1162" s="76"/>
      <c r="CP1162" s="76"/>
      <c r="CQ1162" s="76"/>
      <c r="CR1162" s="76"/>
      <c r="CS1162" s="76"/>
      <c r="CT1162" s="76"/>
      <c r="CU1162" s="76"/>
      <c r="CV1162" s="76"/>
      <c r="CW1162" s="76"/>
      <c r="CX1162" s="76"/>
      <c r="CY1162" s="76"/>
      <c r="CZ1162" s="76"/>
      <c r="DA1162" s="76"/>
      <c r="DB1162" s="76"/>
      <c r="DC1162" s="76"/>
      <c r="DD1162" s="76"/>
      <c r="DE1162" s="76"/>
      <c r="DF1162" s="76"/>
      <c r="DG1162" s="76"/>
      <c r="DH1162" s="76"/>
      <c r="DI1162" s="76"/>
      <c r="DJ1162" s="76"/>
      <c r="DK1162" s="76"/>
      <c r="DL1162" s="76"/>
    </row>
    <row r="1163" spans="1:116" x14ac:dyDescent="0.4">
      <c r="E1163" s="8"/>
      <c r="H1163" s="12"/>
      <c r="I1163" s="60"/>
      <c r="J1163" s="60"/>
      <c r="K1163" s="15"/>
      <c r="L1163" s="15"/>
      <c r="M1163" s="15"/>
      <c r="N1163" s="15"/>
      <c r="O1163" s="15"/>
      <c r="P1163" s="15"/>
      <c r="R1163" s="15"/>
      <c r="S1163" s="76"/>
      <c r="T1163" s="76"/>
      <c r="U1163" s="76"/>
      <c r="V1163" s="76"/>
      <c r="W1163" s="76"/>
      <c r="X1163" s="76"/>
      <c r="Y1163" s="76"/>
      <c r="Z1163" s="76"/>
      <c r="AA1163" s="76"/>
      <c r="AB1163" s="76"/>
      <c r="AC1163" s="76"/>
      <c r="AD1163" s="76"/>
      <c r="AE1163" s="76"/>
      <c r="AF1163" s="76"/>
      <c r="AG1163" s="76"/>
      <c r="AH1163" s="76"/>
      <c r="AI1163" s="76"/>
      <c r="AJ1163" s="76"/>
      <c r="AK1163" s="76"/>
      <c r="AL1163" s="76"/>
      <c r="AM1163" s="76"/>
      <c r="AN1163" s="76"/>
      <c r="AO1163" s="76"/>
      <c r="AP1163" s="76"/>
      <c r="AQ1163" s="76"/>
      <c r="AR1163" s="76"/>
      <c r="AS1163" s="76"/>
      <c r="AT1163" s="76"/>
      <c r="AU1163" s="76"/>
      <c r="AV1163" s="76"/>
      <c r="AW1163" s="76"/>
      <c r="AX1163" s="76"/>
      <c r="AY1163" s="76"/>
      <c r="AZ1163" s="76"/>
      <c r="BA1163" s="76"/>
      <c r="BB1163" s="76"/>
      <c r="BC1163" s="76"/>
      <c r="BD1163" s="76"/>
      <c r="BE1163" s="76"/>
      <c r="BF1163" s="76"/>
      <c r="BG1163" s="76"/>
      <c r="BH1163" s="76"/>
      <c r="BI1163" s="76"/>
      <c r="BJ1163" s="76"/>
      <c r="BK1163" s="76"/>
      <c r="BL1163" s="76"/>
      <c r="BM1163" s="76"/>
      <c r="BN1163" s="76"/>
      <c r="BO1163" s="76"/>
      <c r="BP1163" s="76"/>
      <c r="BQ1163" s="76"/>
      <c r="BR1163" s="76"/>
      <c r="BS1163" s="76"/>
      <c r="BT1163" s="76"/>
      <c r="BU1163" s="76"/>
      <c r="BV1163" s="76"/>
      <c r="BW1163" s="76"/>
      <c r="BX1163" s="76"/>
      <c r="BY1163" s="76"/>
      <c r="BZ1163" s="76"/>
      <c r="CA1163" s="76"/>
      <c r="CB1163" s="76"/>
      <c r="CC1163" s="76"/>
      <c r="CD1163" s="76"/>
      <c r="CE1163" s="76"/>
      <c r="CF1163" s="76"/>
      <c r="CG1163" s="76"/>
      <c r="CH1163" s="76"/>
      <c r="CI1163" s="76"/>
      <c r="CJ1163" s="76"/>
      <c r="CK1163" s="76"/>
      <c r="CL1163" s="76"/>
      <c r="CN1163" s="60"/>
      <c r="CO1163" s="76"/>
      <c r="CP1163" s="76"/>
      <c r="CQ1163" s="76"/>
      <c r="CR1163" s="76"/>
      <c r="CS1163" s="76"/>
      <c r="CT1163" s="76"/>
      <c r="CU1163" s="76"/>
      <c r="CV1163" s="76"/>
      <c r="CW1163" s="76"/>
      <c r="CX1163" s="76"/>
      <c r="CY1163" s="76"/>
      <c r="CZ1163" s="76"/>
      <c r="DA1163" s="76"/>
      <c r="DB1163" s="76"/>
      <c r="DC1163" s="76"/>
      <c r="DD1163" s="76"/>
      <c r="DE1163" s="76"/>
      <c r="DF1163" s="76"/>
      <c r="DG1163" s="76"/>
      <c r="DH1163" s="76"/>
      <c r="DI1163" s="76"/>
      <c r="DJ1163" s="76"/>
      <c r="DK1163" s="76"/>
      <c r="DL1163" s="76"/>
    </row>
    <row r="1164" spans="1:116" x14ac:dyDescent="0.4">
      <c r="A1164" s="174"/>
      <c r="E1164" s="8"/>
      <c r="G1164" s="175" t="s">
        <v>490</v>
      </c>
      <c r="H1164" s="193"/>
      <c r="I1164" s="194"/>
      <c r="J1164" s="194"/>
      <c r="K1164" s="195"/>
      <c r="L1164" s="195"/>
      <c r="M1164" s="195"/>
      <c r="N1164" s="195"/>
      <c r="O1164" s="195"/>
      <c r="P1164" s="195"/>
      <c r="R1164" s="195"/>
      <c r="S1164" s="196"/>
      <c r="T1164" s="196"/>
      <c r="U1164" s="196"/>
      <c r="V1164" s="196"/>
      <c r="W1164" s="196"/>
      <c r="X1164" s="196"/>
      <c r="Y1164" s="196"/>
      <c r="Z1164" s="196"/>
      <c r="AA1164" s="196"/>
      <c r="AB1164" s="196"/>
      <c r="AC1164" s="196"/>
      <c r="AD1164" s="196"/>
      <c r="AE1164" s="196"/>
      <c r="AF1164" s="196"/>
      <c r="AG1164" s="196"/>
      <c r="AH1164" s="196"/>
      <c r="AI1164" s="196"/>
      <c r="AJ1164" s="196"/>
      <c r="AK1164" s="196"/>
      <c r="AL1164" s="196"/>
      <c r="AM1164" s="196"/>
      <c r="AN1164" s="196"/>
      <c r="AO1164" s="196"/>
      <c r="AP1164" s="196"/>
      <c r="AQ1164" s="196"/>
      <c r="AR1164" s="196"/>
      <c r="AS1164" s="196"/>
      <c r="AT1164" s="196"/>
      <c r="AU1164" s="196"/>
      <c r="AV1164" s="196"/>
      <c r="AW1164" s="196"/>
      <c r="AX1164" s="196"/>
      <c r="AY1164" s="196"/>
      <c r="AZ1164" s="196"/>
      <c r="BA1164" s="196"/>
      <c r="BB1164" s="196"/>
      <c r="BC1164" s="196"/>
      <c r="BD1164" s="196"/>
      <c r="BE1164" s="196"/>
      <c r="BF1164" s="196"/>
      <c r="BG1164" s="196"/>
      <c r="BH1164" s="196"/>
      <c r="BI1164" s="196"/>
      <c r="BJ1164" s="196"/>
      <c r="BK1164" s="196"/>
      <c r="BL1164" s="196"/>
      <c r="BM1164" s="196"/>
      <c r="BN1164" s="196"/>
      <c r="BO1164" s="196"/>
      <c r="BP1164" s="196"/>
      <c r="BQ1164" s="196"/>
      <c r="BR1164" s="196"/>
      <c r="BS1164" s="196"/>
      <c r="BT1164" s="196"/>
      <c r="BU1164" s="196"/>
      <c r="BV1164" s="196"/>
      <c r="BW1164" s="196"/>
      <c r="BX1164" s="196"/>
      <c r="BY1164" s="196"/>
      <c r="BZ1164" s="196"/>
      <c r="CA1164" s="196"/>
      <c r="CB1164" s="196"/>
      <c r="CC1164" s="196"/>
      <c r="CD1164" s="196"/>
      <c r="CE1164" s="196"/>
      <c r="CF1164" s="196"/>
      <c r="CG1164" s="196"/>
      <c r="CH1164" s="196"/>
      <c r="CI1164" s="196"/>
      <c r="CJ1164" s="196"/>
      <c r="CK1164" s="196"/>
      <c r="CL1164" s="196"/>
      <c r="CN1164" s="194"/>
      <c r="CO1164" s="196"/>
      <c r="CP1164" s="196"/>
      <c r="CQ1164" s="196"/>
      <c r="CR1164" s="196"/>
      <c r="CS1164" s="196"/>
      <c r="CT1164" s="196"/>
      <c r="CU1164" s="196"/>
      <c r="CV1164" s="196"/>
      <c r="CW1164" s="196"/>
      <c r="CX1164" s="196"/>
      <c r="CY1164" s="196"/>
      <c r="CZ1164" s="196"/>
      <c r="DA1164" s="196"/>
      <c r="DB1164" s="196"/>
      <c r="DC1164" s="196"/>
      <c r="DD1164" s="196"/>
      <c r="DE1164" s="196"/>
      <c r="DF1164" s="196"/>
      <c r="DG1164" s="196"/>
      <c r="DH1164" s="196"/>
      <c r="DI1164" s="196"/>
      <c r="DJ1164" s="196"/>
      <c r="DK1164" s="196"/>
      <c r="DL1164" s="196"/>
    </row>
    <row r="1165" spans="1:116" x14ac:dyDescent="0.4">
      <c r="A1165" s="174"/>
      <c r="E1165" s="8"/>
      <c r="G1165" s="175" t="s">
        <v>492</v>
      </c>
      <c r="H1165" s="193"/>
      <c r="I1165" s="194"/>
      <c r="J1165" s="194"/>
      <c r="K1165" s="195"/>
      <c r="L1165" s="195"/>
      <c r="M1165" s="195"/>
      <c r="N1165" s="195"/>
      <c r="O1165" s="195"/>
      <c r="P1165" s="195"/>
      <c r="R1165" s="195"/>
      <c r="S1165" s="196"/>
      <c r="T1165" s="196"/>
      <c r="U1165" s="196"/>
      <c r="V1165" s="196"/>
      <c r="W1165" s="196"/>
      <c r="X1165" s="196"/>
      <c r="Y1165" s="196"/>
      <c r="Z1165" s="196"/>
      <c r="AA1165" s="196"/>
      <c r="AB1165" s="196"/>
      <c r="AC1165" s="196"/>
      <c r="AD1165" s="196"/>
      <c r="AE1165" s="196"/>
      <c r="AF1165" s="196"/>
      <c r="AG1165" s="196"/>
      <c r="AH1165" s="196"/>
      <c r="AI1165" s="196"/>
      <c r="AJ1165" s="196"/>
      <c r="AK1165" s="196"/>
      <c r="AL1165" s="196"/>
      <c r="AM1165" s="196"/>
      <c r="AN1165" s="196"/>
      <c r="AO1165" s="196"/>
      <c r="AP1165" s="196"/>
      <c r="AQ1165" s="196"/>
      <c r="AR1165" s="196"/>
      <c r="AS1165" s="196"/>
      <c r="AT1165" s="196"/>
      <c r="AU1165" s="196"/>
      <c r="AV1165" s="196"/>
      <c r="AW1165" s="196"/>
      <c r="AX1165" s="196"/>
      <c r="AY1165" s="196"/>
      <c r="AZ1165" s="196"/>
      <c r="BA1165" s="196"/>
      <c r="BB1165" s="196"/>
      <c r="BC1165" s="196"/>
      <c r="BD1165" s="196"/>
      <c r="BE1165" s="196"/>
      <c r="BF1165" s="196"/>
      <c r="BG1165" s="196"/>
      <c r="BH1165" s="196"/>
      <c r="BI1165" s="196"/>
      <c r="BJ1165" s="196"/>
      <c r="BK1165" s="196"/>
      <c r="BL1165" s="196"/>
      <c r="BM1165" s="196"/>
      <c r="BN1165" s="196"/>
      <c r="BO1165" s="196"/>
      <c r="BP1165" s="196"/>
      <c r="BQ1165" s="196"/>
      <c r="BR1165" s="196"/>
      <c r="BS1165" s="196"/>
      <c r="BT1165" s="196"/>
      <c r="BU1165" s="196"/>
      <c r="BV1165" s="196"/>
      <c r="BW1165" s="196"/>
      <c r="BX1165" s="196"/>
      <c r="BY1165" s="196"/>
      <c r="BZ1165" s="196"/>
      <c r="CA1165" s="196"/>
      <c r="CB1165" s="196"/>
      <c r="CC1165" s="196"/>
      <c r="CD1165" s="196"/>
      <c r="CE1165" s="196"/>
      <c r="CF1165" s="196"/>
      <c r="CG1165" s="196"/>
      <c r="CH1165" s="196"/>
      <c r="CI1165" s="196"/>
      <c r="CJ1165" s="196"/>
      <c r="CK1165" s="196"/>
      <c r="CL1165" s="196"/>
      <c r="CN1165" s="194"/>
      <c r="CO1165" s="196"/>
      <c r="CP1165" s="196"/>
      <c r="CQ1165" s="196"/>
      <c r="CR1165" s="196"/>
      <c r="CS1165" s="196"/>
      <c r="CT1165" s="196"/>
      <c r="CU1165" s="196"/>
      <c r="CV1165" s="196"/>
      <c r="CW1165" s="196"/>
      <c r="CX1165" s="196"/>
      <c r="CY1165" s="196"/>
      <c r="CZ1165" s="196"/>
      <c r="DA1165" s="196"/>
      <c r="DB1165" s="196"/>
      <c r="DC1165" s="196"/>
      <c r="DD1165" s="196"/>
      <c r="DE1165" s="196"/>
      <c r="DF1165" s="196"/>
      <c r="DG1165" s="196"/>
      <c r="DH1165" s="196"/>
      <c r="DI1165" s="196"/>
      <c r="DJ1165" s="196"/>
      <c r="DK1165" s="196"/>
      <c r="DL1165" s="196"/>
    </row>
    <row r="1166" spans="1:116" x14ac:dyDescent="0.4">
      <c r="A1166" s="174"/>
      <c r="E1166" s="8"/>
      <c r="G1166" s="175" t="s">
        <v>461</v>
      </c>
      <c r="H1166" s="174"/>
      <c r="I1166" s="176"/>
      <c r="J1166" s="176"/>
      <c r="K1166" s="197"/>
      <c r="L1166" s="197"/>
      <c r="M1166" s="197"/>
      <c r="N1166" s="197"/>
      <c r="O1166" s="197"/>
      <c r="P1166" s="197"/>
      <c r="R1166" s="198"/>
      <c r="S1166" s="199" t="str">
        <f t="shared" ref="S1166:CD1166" si="1914">S$20</f>
        <v>S$16</v>
      </c>
      <c r="T1166" s="199" t="str">
        <f t="shared" si="1914"/>
        <v>T$16</v>
      </c>
      <c r="U1166" s="199" t="str">
        <f t="shared" si="1914"/>
        <v>U$16</v>
      </c>
      <c r="V1166" s="199" t="str">
        <f t="shared" si="1914"/>
        <v>V$16</v>
      </c>
      <c r="W1166" s="199" t="str">
        <f t="shared" si="1914"/>
        <v>W$16</v>
      </c>
      <c r="X1166" s="199" t="str">
        <f t="shared" si="1914"/>
        <v>X$16</v>
      </c>
      <c r="Y1166" s="199" t="str">
        <f t="shared" si="1914"/>
        <v>Y$16</v>
      </c>
      <c r="Z1166" s="199" t="str">
        <f t="shared" si="1914"/>
        <v>Z$16</v>
      </c>
      <c r="AA1166" s="199" t="str">
        <f t="shared" si="1914"/>
        <v>AA$16</v>
      </c>
      <c r="AB1166" s="199" t="str">
        <f t="shared" si="1914"/>
        <v>AB$16</v>
      </c>
      <c r="AC1166" s="199" t="str">
        <f t="shared" si="1914"/>
        <v>AC$16</v>
      </c>
      <c r="AD1166" s="199" t="str">
        <f t="shared" si="1914"/>
        <v>AD$16</v>
      </c>
      <c r="AE1166" s="199" t="str">
        <f t="shared" si="1914"/>
        <v>AE$16</v>
      </c>
      <c r="AF1166" s="199" t="str">
        <f t="shared" si="1914"/>
        <v>AF$16</v>
      </c>
      <c r="AG1166" s="199" t="str">
        <f t="shared" si="1914"/>
        <v>AG$16</v>
      </c>
      <c r="AH1166" s="199" t="str">
        <f t="shared" si="1914"/>
        <v>AH$16</v>
      </c>
      <c r="AI1166" s="199" t="str">
        <f t="shared" si="1914"/>
        <v>AI$16</v>
      </c>
      <c r="AJ1166" s="199" t="str">
        <f t="shared" si="1914"/>
        <v>AJ$16</v>
      </c>
      <c r="AK1166" s="199" t="str">
        <f t="shared" si="1914"/>
        <v>AK$16</v>
      </c>
      <c r="AL1166" s="199" t="str">
        <f t="shared" si="1914"/>
        <v>AL$16</v>
      </c>
      <c r="AM1166" s="199" t="str">
        <f t="shared" si="1914"/>
        <v>AM$16</v>
      </c>
      <c r="AN1166" s="199" t="str">
        <f t="shared" si="1914"/>
        <v>AN$16</v>
      </c>
      <c r="AO1166" s="199" t="str">
        <f t="shared" si="1914"/>
        <v>AO$16</v>
      </c>
      <c r="AP1166" s="199" t="str">
        <f t="shared" si="1914"/>
        <v>AP$16</v>
      </c>
      <c r="AQ1166" s="199" t="str">
        <f t="shared" si="1914"/>
        <v>AQ$16</v>
      </c>
      <c r="AR1166" s="199" t="str">
        <f t="shared" si="1914"/>
        <v>AR$16</v>
      </c>
      <c r="AS1166" s="199" t="str">
        <f t="shared" si="1914"/>
        <v>AS$16</v>
      </c>
      <c r="AT1166" s="199" t="str">
        <f t="shared" si="1914"/>
        <v>AT$16</v>
      </c>
      <c r="AU1166" s="199" t="str">
        <f t="shared" si="1914"/>
        <v>AU$16</v>
      </c>
      <c r="AV1166" s="199" t="str">
        <f t="shared" si="1914"/>
        <v>AV$16</v>
      </c>
      <c r="AW1166" s="199" t="str">
        <f t="shared" si="1914"/>
        <v>AW$16</v>
      </c>
      <c r="AX1166" s="199" t="str">
        <f t="shared" si="1914"/>
        <v>AX$16</v>
      </c>
      <c r="AY1166" s="199" t="str">
        <f t="shared" si="1914"/>
        <v>AY$16</v>
      </c>
      <c r="AZ1166" s="199" t="str">
        <f t="shared" si="1914"/>
        <v>AZ$16</v>
      </c>
      <c r="BA1166" s="199" t="str">
        <f t="shared" si="1914"/>
        <v>BA$16</v>
      </c>
      <c r="BB1166" s="199" t="str">
        <f t="shared" si="1914"/>
        <v>BB$16</v>
      </c>
      <c r="BC1166" s="199" t="str">
        <f t="shared" si="1914"/>
        <v>BC$16</v>
      </c>
      <c r="BD1166" s="199" t="str">
        <f t="shared" si="1914"/>
        <v>BD$16</v>
      </c>
      <c r="BE1166" s="199" t="str">
        <f t="shared" si="1914"/>
        <v>BE$16</v>
      </c>
      <c r="BF1166" s="199" t="str">
        <f t="shared" si="1914"/>
        <v>BF$16</v>
      </c>
      <c r="BG1166" s="199" t="str">
        <f t="shared" si="1914"/>
        <v>BG$16</v>
      </c>
      <c r="BH1166" s="199" t="str">
        <f t="shared" si="1914"/>
        <v>BH$16</v>
      </c>
      <c r="BI1166" s="199" t="str">
        <f t="shared" si="1914"/>
        <v>BI$16</v>
      </c>
      <c r="BJ1166" s="199" t="str">
        <f t="shared" si="1914"/>
        <v>BJ$16</v>
      </c>
      <c r="BK1166" s="199" t="str">
        <f t="shared" si="1914"/>
        <v>BK$16</v>
      </c>
      <c r="BL1166" s="199" t="str">
        <f t="shared" si="1914"/>
        <v>BL$16</v>
      </c>
      <c r="BM1166" s="199" t="str">
        <f t="shared" si="1914"/>
        <v>BM$16</v>
      </c>
      <c r="BN1166" s="199" t="str">
        <f t="shared" si="1914"/>
        <v>BN$16</v>
      </c>
      <c r="BO1166" s="199" t="str">
        <f t="shared" si="1914"/>
        <v>BO$16</v>
      </c>
      <c r="BP1166" s="199" t="str">
        <f t="shared" si="1914"/>
        <v>BP$16</v>
      </c>
      <c r="BQ1166" s="199" t="str">
        <f t="shared" si="1914"/>
        <v>BQ$16</v>
      </c>
      <c r="BR1166" s="199" t="str">
        <f t="shared" si="1914"/>
        <v>BR$16</v>
      </c>
      <c r="BS1166" s="199" t="str">
        <f t="shared" si="1914"/>
        <v>BS$16</v>
      </c>
      <c r="BT1166" s="199" t="str">
        <f t="shared" si="1914"/>
        <v>BT$16</v>
      </c>
      <c r="BU1166" s="199" t="str">
        <f t="shared" si="1914"/>
        <v>BU$16</v>
      </c>
      <c r="BV1166" s="199" t="str">
        <f t="shared" si="1914"/>
        <v>BV$16</v>
      </c>
      <c r="BW1166" s="199" t="str">
        <f t="shared" si="1914"/>
        <v>BW$16</v>
      </c>
      <c r="BX1166" s="199" t="str">
        <f t="shared" si="1914"/>
        <v>BX$16</v>
      </c>
      <c r="BY1166" s="199" t="str">
        <f t="shared" si="1914"/>
        <v>BY$16</v>
      </c>
      <c r="BZ1166" s="199" t="str">
        <f t="shared" si="1914"/>
        <v>BZ$16</v>
      </c>
      <c r="CA1166" s="199" t="str">
        <f t="shared" si="1914"/>
        <v>CA$16</v>
      </c>
      <c r="CB1166" s="199" t="str">
        <f t="shared" si="1914"/>
        <v>CB$16</v>
      </c>
      <c r="CC1166" s="199" t="str">
        <f t="shared" si="1914"/>
        <v>CC$16</v>
      </c>
      <c r="CD1166" s="199" t="str">
        <f t="shared" si="1914"/>
        <v>CD$16</v>
      </c>
      <c r="CE1166" s="199" t="str">
        <f t="shared" ref="CE1166:CL1166" si="1915">CE$20</f>
        <v>CE$16</v>
      </c>
      <c r="CF1166" s="199" t="str">
        <f t="shared" si="1915"/>
        <v>CF$16</v>
      </c>
      <c r="CG1166" s="199" t="str">
        <f t="shared" si="1915"/>
        <v>CG$16</v>
      </c>
      <c r="CH1166" s="199" t="str">
        <f t="shared" si="1915"/>
        <v>CH$16</v>
      </c>
      <c r="CI1166" s="199" t="str">
        <f t="shared" si="1915"/>
        <v>CI$16</v>
      </c>
      <c r="CJ1166" s="199" t="str">
        <f t="shared" si="1915"/>
        <v>CJ$16</v>
      </c>
      <c r="CK1166" s="199" t="str">
        <f t="shared" si="1915"/>
        <v>CK$16</v>
      </c>
      <c r="CL1166" s="199" t="str">
        <f t="shared" si="1915"/>
        <v>CL$16</v>
      </c>
      <c r="CN1166" s="176"/>
      <c r="CO1166" s="199" t="str">
        <f t="shared" ref="CO1166:DL1166" si="1916">CO$20</f>
        <v>CO$16</v>
      </c>
      <c r="CP1166" s="199" t="str">
        <f t="shared" si="1916"/>
        <v>CP$16</v>
      </c>
      <c r="CQ1166" s="199" t="str">
        <f t="shared" si="1916"/>
        <v>CQ$16</v>
      </c>
      <c r="CR1166" s="199" t="str">
        <f t="shared" si="1916"/>
        <v>CR$16</v>
      </c>
      <c r="CS1166" s="199" t="str">
        <f t="shared" si="1916"/>
        <v>CS$16</v>
      </c>
      <c r="CT1166" s="199" t="str">
        <f t="shared" si="1916"/>
        <v>CT$16</v>
      </c>
      <c r="CU1166" s="199" t="str">
        <f t="shared" si="1916"/>
        <v>CU$16</v>
      </c>
      <c r="CV1166" s="199" t="str">
        <f t="shared" si="1916"/>
        <v>CV$16</v>
      </c>
      <c r="CW1166" s="199" t="str">
        <f t="shared" si="1916"/>
        <v>CW$16</v>
      </c>
      <c r="CX1166" s="199" t="str">
        <f t="shared" si="1916"/>
        <v>CX$16</v>
      </c>
      <c r="CY1166" s="199" t="str">
        <f t="shared" si="1916"/>
        <v>CY$16</v>
      </c>
      <c r="CZ1166" s="199" t="str">
        <f t="shared" si="1916"/>
        <v>CZ$16</v>
      </c>
      <c r="DA1166" s="199" t="str">
        <f t="shared" si="1916"/>
        <v>DA$16</v>
      </c>
      <c r="DB1166" s="199" t="str">
        <f t="shared" si="1916"/>
        <v>DB$16</v>
      </c>
      <c r="DC1166" s="199" t="str">
        <f t="shared" si="1916"/>
        <v>DC$16</v>
      </c>
      <c r="DD1166" s="199" t="str">
        <f t="shared" si="1916"/>
        <v>DD$16</v>
      </c>
      <c r="DE1166" s="199" t="str">
        <f t="shared" si="1916"/>
        <v>DE$16</v>
      </c>
      <c r="DF1166" s="199" t="str">
        <f t="shared" si="1916"/>
        <v>DF$16</v>
      </c>
      <c r="DG1166" s="199" t="str">
        <f t="shared" si="1916"/>
        <v>DG$16</v>
      </c>
      <c r="DH1166" s="199" t="str">
        <f t="shared" si="1916"/>
        <v>DH$16</v>
      </c>
      <c r="DI1166" s="199" t="str">
        <f t="shared" si="1916"/>
        <v>DI$16</v>
      </c>
      <c r="DJ1166" s="199" t="str">
        <f t="shared" si="1916"/>
        <v>DJ$16</v>
      </c>
      <c r="DK1166" s="199" t="str">
        <f t="shared" si="1916"/>
        <v>DK$16</v>
      </c>
      <c r="DL1166" s="199" t="str">
        <f t="shared" si="1916"/>
        <v>DL$16</v>
      </c>
    </row>
    <row r="1167" spans="1:116" x14ac:dyDescent="0.4">
      <c r="A1167" s="174"/>
      <c r="E1167" s="8"/>
      <c r="G1167" s="175" t="s">
        <v>462</v>
      </c>
      <c r="H1167" s="174"/>
      <c r="I1167" s="176"/>
      <c r="J1167" s="176"/>
      <c r="K1167" s="197"/>
      <c r="L1167" s="197"/>
      <c r="M1167" s="197"/>
      <c r="N1167" s="197"/>
      <c r="O1167" s="197"/>
      <c r="P1167" s="197"/>
      <c r="R1167" s="198"/>
      <c r="S1167" s="199" t="str">
        <f t="shared" ref="S1167:CD1167" si="1917">S$21</f>
        <v>S$17</v>
      </c>
      <c r="T1167" s="199" t="str">
        <f t="shared" si="1917"/>
        <v>T$17</v>
      </c>
      <c r="U1167" s="199" t="str">
        <f t="shared" si="1917"/>
        <v>U$17</v>
      </c>
      <c r="V1167" s="199" t="str">
        <f t="shared" si="1917"/>
        <v>V$17</v>
      </c>
      <c r="W1167" s="199" t="str">
        <f t="shared" si="1917"/>
        <v>W$17</v>
      </c>
      <c r="X1167" s="199" t="str">
        <f t="shared" si="1917"/>
        <v>X$17</v>
      </c>
      <c r="Y1167" s="199" t="str">
        <f t="shared" si="1917"/>
        <v>Y$17</v>
      </c>
      <c r="Z1167" s="199" t="str">
        <f t="shared" si="1917"/>
        <v>Z$17</v>
      </c>
      <c r="AA1167" s="199" t="str">
        <f t="shared" si="1917"/>
        <v>AA$17</v>
      </c>
      <c r="AB1167" s="199" t="str">
        <f t="shared" si="1917"/>
        <v>AB$17</v>
      </c>
      <c r="AC1167" s="199" t="str">
        <f t="shared" si="1917"/>
        <v>AC$17</v>
      </c>
      <c r="AD1167" s="199" t="str">
        <f t="shared" si="1917"/>
        <v>AD$17</v>
      </c>
      <c r="AE1167" s="199" t="str">
        <f t="shared" si="1917"/>
        <v>AE$17</v>
      </c>
      <c r="AF1167" s="199" t="str">
        <f t="shared" si="1917"/>
        <v>AF$17</v>
      </c>
      <c r="AG1167" s="199" t="str">
        <f t="shared" si="1917"/>
        <v>AG$17</v>
      </c>
      <c r="AH1167" s="199" t="str">
        <f t="shared" si="1917"/>
        <v>AH$17</v>
      </c>
      <c r="AI1167" s="199" t="str">
        <f t="shared" si="1917"/>
        <v>AI$17</v>
      </c>
      <c r="AJ1167" s="199" t="str">
        <f t="shared" si="1917"/>
        <v>AJ$17</v>
      </c>
      <c r="AK1167" s="199" t="str">
        <f t="shared" si="1917"/>
        <v>AK$17</v>
      </c>
      <c r="AL1167" s="199" t="str">
        <f t="shared" si="1917"/>
        <v>AL$17</v>
      </c>
      <c r="AM1167" s="199" t="str">
        <f t="shared" si="1917"/>
        <v>AM$17</v>
      </c>
      <c r="AN1167" s="199" t="str">
        <f t="shared" si="1917"/>
        <v>AN$17</v>
      </c>
      <c r="AO1167" s="199" t="str">
        <f t="shared" si="1917"/>
        <v>AO$17</v>
      </c>
      <c r="AP1167" s="199" t="str">
        <f t="shared" si="1917"/>
        <v>AP$17</v>
      </c>
      <c r="AQ1167" s="199" t="str">
        <f t="shared" si="1917"/>
        <v>AQ$17</v>
      </c>
      <c r="AR1167" s="199" t="str">
        <f t="shared" si="1917"/>
        <v>AR$17</v>
      </c>
      <c r="AS1167" s="199" t="str">
        <f t="shared" si="1917"/>
        <v>AS$17</v>
      </c>
      <c r="AT1167" s="199" t="str">
        <f t="shared" si="1917"/>
        <v>AT$17</v>
      </c>
      <c r="AU1167" s="199" t="str">
        <f t="shared" si="1917"/>
        <v>AU$17</v>
      </c>
      <c r="AV1167" s="199" t="str">
        <f t="shared" si="1917"/>
        <v>AV$17</v>
      </c>
      <c r="AW1167" s="199" t="str">
        <f t="shared" si="1917"/>
        <v>AW$17</v>
      </c>
      <c r="AX1167" s="199" t="str">
        <f t="shared" si="1917"/>
        <v>AX$17</v>
      </c>
      <c r="AY1167" s="199" t="str">
        <f t="shared" si="1917"/>
        <v>AY$17</v>
      </c>
      <c r="AZ1167" s="199" t="str">
        <f t="shared" si="1917"/>
        <v>AZ$17</v>
      </c>
      <c r="BA1167" s="199" t="str">
        <f t="shared" si="1917"/>
        <v>BA$17</v>
      </c>
      <c r="BB1167" s="199" t="str">
        <f t="shared" si="1917"/>
        <v>BB$17</v>
      </c>
      <c r="BC1167" s="199" t="str">
        <f t="shared" si="1917"/>
        <v>BC$17</v>
      </c>
      <c r="BD1167" s="199" t="str">
        <f t="shared" si="1917"/>
        <v>BD$17</v>
      </c>
      <c r="BE1167" s="199" t="str">
        <f t="shared" si="1917"/>
        <v>BE$17</v>
      </c>
      <c r="BF1167" s="199" t="str">
        <f t="shared" si="1917"/>
        <v>BF$17</v>
      </c>
      <c r="BG1167" s="199" t="str">
        <f t="shared" si="1917"/>
        <v>BG$17</v>
      </c>
      <c r="BH1167" s="199" t="str">
        <f t="shared" si="1917"/>
        <v>BH$17</v>
      </c>
      <c r="BI1167" s="199" t="str">
        <f t="shared" si="1917"/>
        <v>BI$17</v>
      </c>
      <c r="BJ1167" s="199" t="str">
        <f t="shared" si="1917"/>
        <v>BJ$17</v>
      </c>
      <c r="BK1167" s="199" t="str">
        <f t="shared" si="1917"/>
        <v>BK$17</v>
      </c>
      <c r="BL1167" s="199" t="str">
        <f t="shared" si="1917"/>
        <v>BL$17</v>
      </c>
      <c r="BM1167" s="199" t="str">
        <f t="shared" si="1917"/>
        <v>BM$17</v>
      </c>
      <c r="BN1167" s="199" t="str">
        <f t="shared" si="1917"/>
        <v>BN$17</v>
      </c>
      <c r="BO1167" s="199" t="str">
        <f t="shared" si="1917"/>
        <v>BO$17</v>
      </c>
      <c r="BP1167" s="199" t="str">
        <f t="shared" si="1917"/>
        <v>BP$17</v>
      </c>
      <c r="BQ1167" s="199" t="str">
        <f t="shared" si="1917"/>
        <v>BQ$17</v>
      </c>
      <c r="BR1167" s="199" t="str">
        <f t="shared" si="1917"/>
        <v>BR$17</v>
      </c>
      <c r="BS1167" s="199" t="str">
        <f t="shared" si="1917"/>
        <v>BS$17</v>
      </c>
      <c r="BT1167" s="199" t="str">
        <f t="shared" si="1917"/>
        <v>BT$17</v>
      </c>
      <c r="BU1167" s="199" t="str">
        <f t="shared" si="1917"/>
        <v>BU$17</v>
      </c>
      <c r="BV1167" s="199" t="str">
        <f t="shared" si="1917"/>
        <v>BV$17</v>
      </c>
      <c r="BW1167" s="199" t="str">
        <f t="shared" si="1917"/>
        <v>BW$17</v>
      </c>
      <c r="BX1167" s="199" t="str">
        <f t="shared" si="1917"/>
        <v>BX$17</v>
      </c>
      <c r="BY1167" s="199" t="str">
        <f t="shared" si="1917"/>
        <v>BY$17</v>
      </c>
      <c r="BZ1167" s="199" t="str">
        <f t="shared" si="1917"/>
        <v>BZ$17</v>
      </c>
      <c r="CA1167" s="199" t="str">
        <f t="shared" si="1917"/>
        <v>CA$17</v>
      </c>
      <c r="CB1167" s="199" t="str">
        <f t="shared" si="1917"/>
        <v>CB$17</v>
      </c>
      <c r="CC1167" s="199" t="str">
        <f t="shared" si="1917"/>
        <v>CC$17</v>
      </c>
      <c r="CD1167" s="199" t="str">
        <f t="shared" si="1917"/>
        <v>CD$17</v>
      </c>
      <c r="CE1167" s="199" t="str">
        <f t="shared" ref="CE1167:CL1167" si="1918">CE$21</f>
        <v>CE$17</v>
      </c>
      <c r="CF1167" s="199" t="str">
        <f t="shared" si="1918"/>
        <v>CF$17</v>
      </c>
      <c r="CG1167" s="199" t="str">
        <f t="shared" si="1918"/>
        <v>CG$17</v>
      </c>
      <c r="CH1167" s="199" t="str">
        <f t="shared" si="1918"/>
        <v>CH$17</v>
      </c>
      <c r="CI1167" s="199" t="str">
        <f t="shared" si="1918"/>
        <v>CI$17</v>
      </c>
      <c r="CJ1167" s="199" t="str">
        <f t="shared" si="1918"/>
        <v>CJ$17</v>
      </c>
      <c r="CK1167" s="199" t="str">
        <f t="shared" si="1918"/>
        <v>CK$17</v>
      </c>
      <c r="CL1167" s="199" t="str">
        <f t="shared" si="1918"/>
        <v>CL$17</v>
      </c>
      <c r="CN1167" s="176"/>
      <c r="CO1167" s="199" t="str">
        <f t="shared" ref="CO1167:DL1167" si="1919">CO$21</f>
        <v>CO$17</v>
      </c>
      <c r="CP1167" s="199" t="str">
        <f t="shared" si="1919"/>
        <v>CP$17</v>
      </c>
      <c r="CQ1167" s="199" t="str">
        <f t="shared" si="1919"/>
        <v>CQ$17</v>
      </c>
      <c r="CR1167" s="199" t="str">
        <f t="shared" si="1919"/>
        <v>CR$17</v>
      </c>
      <c r="CS1167" s="199" t="str">
        <f t="shared" si="1919"/>
        <v>CS$17</v>
      </c>
      <c r="CT1167" s="199" t="str">
        <f t="shared" si="1919"/>
        <v>CT$17</v>
      </c>
      <c r="CU1167" s="199" t="str">
        <f t="shared" si="1919"/>
        <v>CU$17</v>
      </c>
      <c r="CV1167" s="199" t="str">
        <f t="shared" si="1919"/>
        <v>CV$17</v>
      </c>
      <c r="CW1167" s="199" t="str">
        <f t="shared" si="1919"/>
        <v>CW$17</v>
      </c>
      <c r="CX1167" s="199" t="str">
        <f t="shared" si="1919"/>
        <v>CX$17</v>
      </c>
      <c r="CY1167" s="199" t="str">
        <f t="shared" si="1919"/>
        <v>CY$17</v>
      </c>
      <c r="CZ1167" s="199" t="str">
        <f t="shared" si="1919"/>
        <v>CZ$17</v>
      </c>
      <c r="DA1167" s="199" t="str">
        <f t="shared" si="1919"/>
        <v>DA$17</v>
      </c>
      <c r="DB1167" s="199" t="str">
        <f t="shared" si="1919"/>
        <v>DB$17</v>
      </c>
      <c r="DC1167" s="199" t="str">
        <f t="shared" si="1919"/>
        <v>DC$17</v>
      </c>
      <c r="DD1167" s="199" t="str">
        <f t="shared" si="1919"/>
        <v>DD$17</v>
      </c>
      <c r="DE1167" s="199" t="str">
        <f t="shared" si="1919"/>
        <v>DE$17</v>
      </c>
      <c r="DF1167" s="199" t="str">
        <f t="shared" si="1919"/>
        <v>DF$17</v>
      </c>
      <c r="DG1167" s="199" t="str">
        <f t="shared" si="1919"/>
        <v>DG$17</v>
      </c>
      <c r="DH1167" s="199" t="str">
        <f t="shared" si="1919"/>
        <v>DH$17</v>
      </c>
      <c r="DI1167" s="199" t="str">
        <f t="shared" si="1919"/>
        <v>DI$17</v>
      </c>
      <c r="DJ1167" s="199" t="str">
        <f t="shared" si="1919"/>
        <v>DJ$17</v>
      </c>
      <c r="DK1167" s="199" t="str">
        <f t="shared" si="1919"/>
        <v>DK$17</v>
      </c>
      <c r="DL1167" s="199" t="str">
        <f t="shared" si="1919"/>
        <v>DL$17</v>
      </c>
    </row>
    <row r="1168" spans="1:116" x14ac:dyDescent="0.4">
      <c r="A1168" s="174"/>
      <c r="E1168" s="8"/>
      <c r="G1168" s="175" t="s">
        <v>491</v>
      </c>
      <c r="H1168" s="200"/>
      <c r="I1168" s="201"/>
      <c r="J1168" s="201"/>
      <c r="K1168" s="202"/>
      <c r="L1168" s="202"/>
      <c r="M1168" s="202"/>
      <c r="N1168" s="202"/>
      <c r="O1168" s="202"/>
      <c r="P1168" s="202"/>
      <c r="R1168" s="202"/>
      <c r="S1168" s="174"/>
      <c r="T1168" s="174"/>
      <c r="U1168" s="174"/>
      <c r="V1168" s="174"/>
      <c r="W1168" s="174"/>
      <c r="X1168" s="174"/>
      <c r="Y1168" s="174"/>
      <c r="Z1168" s="174"/>
      <c r="AA1168" s="174"/>
      <c r="AB1168" s="174"/>
      <c r="AC1168" s="174"/>
      <c r="AD1168" s="174"/>
      <c r="AE1168" s="174"/>
      <c r="AF1168" s="174"/>
      <c r="AG1168" s="174"/>
      <c r="AH1168" s="174"/>
      <c r="AI1168" s="174"/>
      <c r="AJ1168" s="174"/>
      <c r="AK1168" s="174"/>
      <c r="AL1168" s="174"/>
      <c r="AM1168" s="174"/>
      <c r="AN1168" s="174"/>
      <c r="AO1168" s="174"/>
      <c r="AP1168" s="174"/>
      <c r="AQ1168" s="174"/>
      <c r="AR1168" s="174"/>
      <c r="AS1168" s="174"/>
      <c r="AT1168" s="174"/>
      <c r="AU1168" s="174"/>
      <c r="AV1168" s="174"/>
      <c r="AW1168" s="174"/>
      <c r="AX1168" s="174"/>
      <c r="AY1168" s="174"/>
      <c r="AZ1168" s="174"/>
      <c r="BA1168" s="174"/>
      <c r="BB1168" s="174"/>
      <c r="BC1168" s="174"/>
      <c r="BD1168" s="174"/>
      <c r="BE1168" s="174"/>
      <c r="BF1168" s="174"/>
      <c r="BG1168" s="174"/>
      <c r="BH1168" s="174"/>
      <c r="BI1168" s="174"/>
      <c r="BJ1168" s="174"/>
      <c r="BK1168" s="174"/>
      <c r="BL1168" s="174"/>
      <c r="BM1168" s="174"/>
      <c r="BN1168" s="174"/>
      <c r="BO1168" s="174"/>
      <c r="BP1168" s="174"/>
      <c r="BQ1168" s="174"/>
      <c r="BR1168" s="174"/>
      <c r="BS1168" s="174"/>
      <c r="BT1168" s="174"/>
      <c r="BU1168" s="174"/>
      <c r="BV1168" s="174"/>
      <c r="BW1168" s="174"/>
      <c r="BX1168" s="174"/>
      <c r="BY1168" s="174"/>
      <c r="BZ1168" s="174"/>
      <c r="CA1168" s="174"/>
      <c r="CB1168" s="174"/>
      <c r="CC1168" s="174"/>
      <c r="CD1168" s="174"/>
      <c r="CE1168" s="174"/>
      <c r="CF1168" s="174"/>
      <c r="CG1168" s="174"/>
      <c r="CH1168" s="174"/>
      <c r="CI1168" s="174"/>
      <c r="CJ1168" s="174"/>
      <c r="CK1168" s="174"/>
      <c r="CL1168" s="174"/>
      <c r="CN1168" s="201"/>
      <c r="CO1168" s="174"/>
      <c r="CP1168" s="174"/>
      <c r="CQ1168" s="174"/>
      <c r="CR1168" s="174"/>
      <c r="CS1168" s="174"/>
      <c r="CT1168" s="174"/>
      <c r="CU1168" s="174"/>
      <c r="CV1168" s="174"/>
      <c r="CW1168" s="174"/>
      <c r="CX1168" s="174"/>
      <c r="CY1168" s="174"/>
      <c r="CZ1168" s="174"/>
      <c r="DA1168" s="174"/>
      <c r="DB1168" s="174"/>
      <c r="DC1168" s="174"/>
      <c r="DD1168" s="174"/>
      <c r="DE1168" s="174"/>
      <c r="DF1168" s="174"/>
      <c r="DG1168" s="174"/>
      <c r="DH1168" s="174"/>
      <c r="DI1168" s="174"/>
      <c r="DJ1168" s="174"/>
      <c r="DK1168" s="174"/>
      <c r="DL1168" s="174"/>
    </row>
    <row r="1169" spans="1:116" x14ac:dyDescent="0.4">
      <c r="A1169" s="174"/>
      <c r="E1169" s="8"/>
      <c r="G1169" s="175" t="s">
        <v>505</v>
      </c>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t="s">
        <v>463</v>
      </c>
      <c r="H1170" s="200"/>
      <c r="I1170" s="201"/>
      <c r="J1170" s="201"/>
      <c r="K1170" s="202"/>
      <c r="L1170" s="202"/>
      <c r="M1170" s="202"/>
      <c r="N1170" s="202"/>
      <c r="O1170" s="202"/>
      <c r="P1170" s="202"/>
      <c r="R1170" s="202"/>
      <c r="S1170" s="190" t="str">
        <f t="shared" ref="S1170:CD1170" si="1920">S$22</f>
        <v>S$18</v>
      </c>
      <c r="T1170" s="190" t="str">
        <f t="shared" si="1920"/>
        <v>T$18</v>
      </c>
      <c r="U1170" s="190" t="str">
        <f t="shared" si="1920"/>
        <v>U$18</v>
      </c>
      <c r="V1170" s="190" t="str">
        <f t="shared" si="1920"/>
        <v>V$18</v>
      </c>
      <c r="W1170" s="190" t="str">
        <f t="shared" si="1920"/>
        <v>W$18</v>
      </c>
      <c r="X1170" s="190" t="str">
        <f t="shared" si="1920"/>
        <v>X$18</v>
      </c>
      <c r="Y1170" s="190" t="str">
        <f t="shared" si="1920"/>
        <v>Y$18</v>
      </c>
      <c r="Z1170" s="190" t="str">
        <f t="shared" si="1920"/>
        <v>Z$18</v>
      </c>
      <c r="AA1170" s="190" t="str">
        <f t="shared" si="1920"/>
        <v>AA$18</v>
      </c>
      <c r="AB1170" s="190" t="str">
        <f t="shared" si="1920"/>
        <v>AB$18</v>
      </c>
      <c r="AC1170" s="190" t="str">
        <f t="shared" si="1920"/>
        <v>AC$18</v>
      </c>
      <c r="AD1170" s="190" t="str">
        <f t="shared" si="1920"/>
        <v>AD$18</v>
      </c>
      <c r="AE1170" s="190" t="str">
        <f t="shared" si="1920"/>
        <v>AE$18</v>
      </c>
      <c r="AF1170" s="190" t="str">
        <f t="shared" si="1920"/>
        <v>AF$18</v>
      </c>
      <c r="AG1170" s="190" t="str">
        <f t="shared" si="1920"/>
        <v>AG$18</v>
      </c>
      <c r="AH1170" s="190" t="str">
        <f t="shared" si="1920"/>
        <v>AH$18</v>
      </c>
      <c r="AI1170" s="190" t="str">
        <f t="shared" si="1920"/>
        <v>AI$18</v>
      </c>
      <c r="AJ1170" s="190" t="str">
        <f t="shared" si="1920"/>
        <v>AJ$18</v>
      </c>
      <c r="AK1170" s="190" t="str">
        <f t="shared" si="1920"/>
        <v>AK$18</v>
      </c>
      <c r="AL1170" s="190" t="str">
        <f t="shared" si="1920"/>
        <v>AL$18</v>
      </c>
      <c r="AM1170" s="190" t="str">
        <f t="shared" si="1920"/>
        <v>AM$18</v>
      </c>
      <c r="AN1170" s="190" t="str">
        <f t="shared" si="1920"/>
        <v>AN$18</v>
      </c>
      <c r="AO1170" s="190" t="str">
        <f t="shared" si="1920"/>
        <v>AO$18</v>
      </c>
      <c r="AP1170" s="190" t="str">
        <f t="shared" si="1920"/>
        <v>AP$18</v>
      </c>
      <c r="AQ1170" s="190" t="str">
        <f t="shared" si="1920"/>
        <v>AQ$18</v>
      </c>
      <c r="AR1170" s="190" t="str">
        <f t="shared" si="1920"/>
        <v>AR$18</v>
      </c>
      <c r="AS1170" s="190" t="str">
        <f t="shared" si="1920"/>
        <v>AS$18</v>
      </c>
      <c r="AT1170" s="190" t="str">
        <f t="shared" si="1920"/>
        <v>AT$18</v>
      </c>
      <c r="AU1170" s="190" t="str">
        <f t="shared" si="1920"/>
        <v>AU$18</v>
      </c>
      <c r="AV1170" s="190" t="str">
        <f t="shared" si="1920"/>
        <v>AV$18</v>
      </c>
      <c r="AW1170" s="190" t="str">
        <f t="shared" si="1920"/>
        <v>AW$18</v>
      </c>
      <c r="AX1170" s="190" t="str">
        <f t="shared" si="1920"/>
        <v>AX$18</v>
      </c>
      <c r="AY1170" s="190" t="str">
        <f t="shared" si="1920"/>
        <v>AY$18</v>
      </c>
      <c r="AZ1170" s="190" t="str">
        <f t="shared" si="1920"/>
        <v>AZ$18</v>
      </c>
      <c r="BA1170" s="190" t="str">
        <f t="shared" si="1920"/>
        <v>BA$18</v>
      </c>
      <c r="BB1170" s="190" t="str">
        <f t="shared" si="1920"/>
        <v>BB$18</v>
      </c>
      <c r="BC1170" s="190" t="str">
        <f t="shared" si="1920"/>
        <v>BC$18</v>
      </c>
      <c r="BD1170" s="190" t="str">
        <f t="shared" si="1920"/>
        <v>BD$18</v>
      </c>
      <c r="BE1170" s="190" t="str">
        <f t="shared" si="1920"/>
        <v>BE$18</v>
      </c>
      <c r="BF1170" s="190" t="str">
        <f t="shared" si="1920"/>
        <v>BF$18</v>
      </c>
      <c r="BG1170" s="190" t="str">
        <f t="shared" si="1920"/>
        <v>BG$18</v>
      </c>
      <c r="BH1170" s="190" t="str">
        <f t="shared" si="1920"/>
        <v>BH$18</v>
      </c>
      <c r="BI1170" s="190" t="str">
        <f t="shared" si="1920"/>
        <v>BI$18</v>
      </c>
      <c r="BJ1170" s="190" t="str">
        <f t="shared" si="1920"/>
        <v>BJ$18</v>
      </c>
      <c r="BK1170" s="190" t="str">
        <f t="shared" si="1920"/>
        <v>BK$18</v>
      </c>
      <c r="BL1170" s="190" t="str">
        <f t="shared" si="1920"/>
        <v>BL$18</v>
      </c>
      <c r="BM1170" s="190" t="str">
        <f t="shared" si="1920"/>
        <v>BM$18</v>
      </c>
      <c r="BN1170" s="190" t="str">
        <f t="shared" si="1920"/>
        <v>BN$18</v>
      </c>
      <c r="BO1170" s="190" t="str">
        <f t="shared" si="1920"/>
        <v>BO$18</v>
      </c>
      <c r="BP1170" s="190" t="str">
        <f t="shared" si="1920"/>
        <v>BP$18</v>
      </c>
      <c r="BQ1170" s="190" t="str">
        <f t="shared" si="1920"/>
        <v>BQ$18</v>
      </c>
      <c r="BR1170" s="190" t="str">
        <f t="shared" si="1920"/>
        <v>BR$18</v>
      </c>
      <c r="BS1170" s="190" t="str">
        <f t="shared" si="1920"/>
        <v>BS$18</v>
      </c>
      <c r="BT1170" s="190" t="str">
        <f t="shared" si="1920"/>
        <v>BT$18</v>
      </c>
      <c r="BU1170" s="190" t="str">
        <f t="shared" si="1920"/>
        <v>BU$18</v>
      </c>
      <c r="BV1170" s="190" t="str">
        <f t="shared" si="1920"/>
        <v>BV$18</v>
      </c>
      <c r="BW1170" s="190" t="str">
        <f t="shared" si="1920"/>
        <v>BW$18</v>
      </c>
      <c r="BX1170" s="190" t="str">
        <f t="shared" si="1920"/>
        <v>BX$18</v>
      </c>
      <c r="BY1170" s="190" t="str">
        <f t="shared" si="1920"/>
        <v>BY$18</v>
      </c>
      <c r="BZ1170" s="190" t="str">
        <f t="shared" si="1920"/>
        <v>BZ$18</v>
      </c>
      <c r="CA1170" s="190" t="str">
        <f t="shared" si="1920"/>
        <v>CA$18</v>
      </c>
      <c r="CB1170" s="190" t="str">
        <f t="shared" si="1920"/>
        <v>CB$18</v>
      </c>
      <c r="CC1170" s="190" t="str">
        <f t="shared" si="1920"/>
        <v>CC$18</v>
      </c>
      <c r="CD1170" s="190" t="str">
        <f t="shared" si="1920"/>
        <v>CD$18</v>
      </c>
      <c r="CE1170" s="190" t="str">
        <f t="shared" ref="CE1170:CL1170" si="1921">CE$22</f>
        <v>CE$18</v>
      </c>
      <c r="CF1170" s="190" t="str">
        <f t="shared" si="1921"/>
        <v>CF$18</v>
      </c>
      <c r="CG1170" s="190" t="str">
        <f t="shared" si="1921"/>
        <v>CG$18</v>
      </c>
      <c r="CH1170" s="190" t="str">
        <f t="shared" si="1921"/>
        <v>CH$18</v>
      </c>
      <c r="CI1170" s="190" t="str">
        <f t="shared" si="1921"/>
        <v>CI$18</v>
      </c>
      <c r="CJ1170" s="190" t="str">
        <f t="shared" si="1921"/>
        <v>CJ$18</v>
      </c>
      <c r="CK1170" s="190" t="str">
        <f t="shared" si="1921"/>
        <v>CK$18</v>
      </c>
      <c r="CL1170" s="190" t="str">
        <f t="shared" si="1921"/>
        <v>CL$18</v>
      </c>
      <c r="CN1170" s="201"/>
      <c r="CO1170" s="190" t="str">
        <f t="shared" ref="CO1170:DL1170" si="1922">CO$22</f>
        <v>CO$18</v>
      </c>
      <c r="CP1170" s="190" t="str">
        <f t="shared" si="1922"/>
        <v>CP$18</v>
      </c>
      <c r="CQ1170" s="190" t="str">
        <f t="shared" si="1922"/>
        <v>CQ$18</v>
      </c>
      <c r="CR1170" s="190" t="str">
        <f t="shared" si="1922"/>
        <v>CR$18</v>
      </c>
      <c r="CS1170" s="190" t="str">
        <f t="shared" si="1922"/>
        <v>CS$18</v>
      </c>
      <c r="CT1170" s="190" t="str">
        <f t="shared" si="1922"/>
        <v>CT$18</v>
      </c>
      <c r="CU1170" s="190" t="str">
        <f t="shared" si="1922"/>
        <v>CU$18</v>
      </c>
      <c r="CV1170" s="190" t="str">
        <f t="shared" si="1922"/>
        <v>CV$18</v>
      </c>
      <c r="CW1170" s="190" t="str">
        <f t="shared" si="1922"/>
        <v>CW$18</v>
      </c>
      <c r="CX1170" s="190" t="str">
        <f t="shared" si="1922"/>
        <v>CX$18</v>
      </c>
      <c r="CY1170" s="190" t="str">
        <f t="shared" si="1922"/>
        <v>CY$18</v>
      </c>
      <c r="CZ1170" s="190" t="str">
        <f t="shared" si="1922"/>
        <v>CZ$18</v>
      </c>
      <c r="DA1170" s="190" t="str">
        <f t="shared" si="1922"/>
        <v>DA$18</v>
      </c>
      <c r="DB1170" s="190" t="str">
        <f t="shared" si="1922"/>
        <v>DB$18</v>
      </c>
      <c r="DC1170" s="190" t="str">
        <f t="shared" si="1922"/>
        <v>DC$18</v>
      </c>
      <c r="DD1170" s="190" t="str">
        <f t="shared" si="1922"/>
        <v>DD$18</v>
      </c>
      <c r="DE1170" s="190" t="str">
        <f t="shared" si="1922"/>
        <v>DE$18</v>
      </c>
      <c r="DF1170" s="190" t="str">
        <f t="shared" si="1922"/>
        <v>DF$18</v>
      </c>
      <c r="DG1170" s="190" t="str">
        <f t="shared" si="1922"/>
        <v>DG$18</v>
      </c>
      <c r="DH1170" s="190" t="str">
        <f t="shared" si="1922"/>
        <v>DH$18</v>
      </c>
      <c r="DI1170" s="190" t="str">
        <f t="shared" si="1922"/>
        <v>DI$18</v>
      </c>
      <c r="DJ1170" s="190" t="str">
        <f t="shared" si="1922"/>
        <v>DJ$18</v>
      </c>
      <c r="DK1170" s="190" t="str">
        <f t="shared" si="1922"/>
        <v>DK$18</v>
      </c>
      <c r="DL1170" s="190" t="str">
        <f t="shared" si="1922"/>
        <v>DL$18</v>
      </c>
    </row>
    <row r="1171" spans="1:116" x14ac:dyDescent="0.4">
      <c r="A1171" s="174"/>
      <c r="E1171" s="8"/>
      <c r="G1171" s="175" t="s">
        <v>464</v>
      </c>
      <c r="H1171" s="200"/>
      <c r="I1171" s="201"/>
      <c r="J1171" s="201"/>
      <c r="K1171" s="202"/>
      <c r="L1171" s="202"/>
      <c r="M1171" s="202"/>
      <c r="N1171" s="202"/>
      <c r="O1171" s="202"/>
      <c r="P1171" s="202"/>
      <c r="R1171" s="202"/>
      <c r="S1171" s="190" t="str">
        <f t="shared" ref="S1171:CD1171" si="1923">S$23</f>
        <v>S$19</v>
      </c>
      <c r="T1171" s="190" t="str">
        <f t="shared" si="1923"/>
        <v>T$19</v>
      </c>
      <c r="U1171" s="190" t="str">
        <f t="shared" si="1923"/>
        <v>U$19</v>
      </c>
      <c r="V1171" s="190" t="str">
        <f t="shared" si="1923"/>
        <v>V$19</v>
      </c>
      <c r="W1171" s="190" t="str">
        <f t="shared" si="1923"/>
        <v>W$19</v>
      </c>
      <c r="X1171" s="190" t="str">
        <f t="shared" si="1923"/>
        <v>X$19</v>
      </c>
      <c r="Y1171" s="190" t="str">
        <f t="shared" si="1923"/>
        <v>Y$19</v>
      </c>
      <c r="Z1171" s="190" t="str">
        <f t="shared" si="1923"/>
        <v>Z$19</v>
      </c>
      <c r="AA1171" s="190" t="str">
        <f t="shared" si="1923"/>
        <v>AA$19</v>
      </c>
      <c r="AB1171" s="190" t="str">
        <f t="shared" si="1923"/>
        <v>AB$19</v>
      </c>
      <c r="AC1171" s="190" t="str">
        <f t="shared" si="1923"/>
        <v>AC$19</v>
      </c>
      <c r="AD1171" s="190" t="str">
        <f t="shared" si="1923"/>
        <v>AD$19</v>
      </c>
      <c r="AE1171" s="190" t="str">
        <f t="shared" si="1923"/>
        <v>AE$19</v>
      </c>
      <c r="AF1171" s="190" t="str">
        <f t="shared" si="1923"/>
        <v>AF$19</v>
      </c>
      <c r="AG1171" s="190" t="str">
        <f t="shared" si="1923"/>
        <v>AG$19</v>
      </c>
      <c r="AH1171" s="190" t="str">
        <f t="shared" si="1923"/>
        <v>AH$19</v>
      </c>
      <c r="AI1171" s="190" t="str">
        <f t="shared" si="1923"/>
        <v>AI$19</v>
      </c>
      <c r="AJ1171" s="190" t="str">
        <f t="shared" si="1923"/>
        <v>AJ$19</v>
      </c>
      <c r="AK1171" s="190" t="str">
        <f t="shared" si="1923"/>
        <v>AK$19</v>
      </c>
      <c r="AL1171" s="190" t="str">
        <f t="shared" si="1923"/>
        <v>AL$19</v>
      </c>
      <c r="AM1171" s="190" t="str">
        <f t="shared" si="1923"/>
        <v>AM$19</v>
      </c>
      <c r="AN1171" s="190" t="str">
        <f t="shared" si="1923"/>
        <v>AN$19</v>
      </c>
      <c r="AO1171" s="190" t="str">
        <f t="shared" si="1923"/>
        <v>AO$19</v>
      </c>
      <c r="AP1171" s="190" t="str">
        <f t="shared" si="1923"/>
        <v>AP$19</v>
      </c>
      <c r="AQ1171" s="190" t="str">
        <f t="shared" si="1923"/>
        <v>AQ$19</v>
      </c>
      <c r="AR1171" s="190" t="str">
        <f t="shared" si="1923"/>
        <v>AR$19</v>
      </c>
      <c r="AS1171" s="190" t="str">
        <f t="shared" si="1923"/>
        <v>AS$19</v>
      </c>
      <c r="AT1171" s="190" t="str">
        <f t="shared" si="1923"/>
        <v>AT$19</v>
      </c>
      <c r="AU1171" s="190" t="str">
        <f t="shared" si="1923"/>
        <v>AU$19</v>
      </c>
      <c r="AV1171" s="190" t="str">
        <f t="shared" si="1923"/>
        <v>AV$19</v>
      </c>
      <c r="AW1171" s="190" t="str">
        <f t="shared" si="1923"/>
        <v>AW$19</v>
      </c>
      <c r="AX1171" s="190" t="str">
        <f t="shared" si="1923"/>
        <v>AX$19</v>
      </c>
      <c r="AY1171" s="190" t="str">
        <f t="shared" si="1923"/>
        <v>AY$19</v>
      </c>
      <c r="AZ1171" s="190" t="str">
        <f t="shared" si="1923"/>
        <v>AZ$19</v>
      </c>
      <c r="BA1171" s="190" t="str">
        <f t="shared" si="1923"/>
        <v>BA$19</v>
      </c>
      <c r="BB1171" s="190" t="str">
        <f t="shared" si="1923"/>
        <v>BB$19</v>
      </c>
      <c r="BC1171" s="190" t="str">
        <f t="shared" si="1923"/>
        <v>BC$19</v>
      </c>
      <c r="BD1171" s="190" t="str">
        <f t="shared" si="1923"/>
        <v>BD$19</v>
      </c>
      <c r="BE1171" s="190" t="str">
        <f t="shared" si="1923"/>
        <v>BE$19</v>
      </c>
      <c r="BF1171" s="190" t="str">
        <f t="shared" si="1923"/>
        <v>BF$19</v>
      </c>
      <c r="BG1171" s="190" t="str">
        <f t="shared" si="1923"/>
        <v>BG$19</v>
      </c>
      <c r="BH1171" s="190" t="str">
        <f t="shared" si="1923"/>
        <v>BH$19</v>
      </c>
      <c r="BI1171" s="190" t="str">
        <f t="shared" si="1923"/>
        <v>BI$19</v>
      </c>
      <c r="BJ1171" s="190" t="str">
        <f t="shared" si="1923"/>
        <v>BJ$19</v>
      </c>
      <c r="BK1171" s="190" t="str">
        <f t="shared" si="1923"/>
        <v>BK$19</v>
      </c>
      <c r="BL1171" s="190" t="str">
        <f t="shared" si="1923"/>
        <v>BL$19</v>
      </c>
      <c r="BM1171" s="190" t="str">
        <f t="shared" si="1923"/>
        <v>BM$19</v>
      </c>
      <c r="BN1171" s="190" t="str">
        <f t="shared" si="1923"/>
        <v>BN$19</v>
      </c>
      <c r="BO1171" s="190" t="str">
        <f t="shared" si="1923"/>
        <v>BO$19</v>
      </c>
      <c r="BP1171" s="190" t="str">
        <f t="shared" si="1923"/>
        <v>BP$19</v>
      </c>
      <c r="BQ1171" s="190" t="str">
        <f t="shared" si="1923"/>
        <v>BQ$19</v>
      </c>
      <c r="BR1171" s="190" t="str">
        <f t="shared" si="1923"/>
        <v>BR$19</v>
      </c>
      <c r="BS1171" s="190" t="str">
        <f t="shared" si="1923"/>
        <v>BS$19</v>
      </c>
      <c r="BT1171" s="190" t="str">
        <f t="shared" si="1923"/>
        <v>BT$19</v>
      </c>
      <c r="BU1171" s="190" t="str">
        <f t="shared" si="1923"/>
        <v>BU$19</v>
      </c>
      <c r="BV1171" s="190" t="str">
        <f t="shared" si="1923"/>
        <v>BV$19</v>
      </c>
      <c r="BW1171" s="190" t="str">
        <f t="shared" si="1923"/>
        <v>BW$19</v>
      </c>
      <c r="BX1171" s="190" t="str">
        <f t="shared" si="1923"/>
        <v>BX$19</v>
      </c>
      <c r="BY1171" s="190" t="str">
        <f t="shared" si="1923"/>
        <v>BY$19</v>
      </c>
      <c r="BZ1171" s="190" t="str">
        <f t="shared" si="1923"/>
        <v>BZ$19</v>
      </c>
      <c r="CA1171" s="190" t="str">
        <f t="shared" si="1923"/>
        <v>CA$19</v>
      </c>
      <c r="CB1171" s="190" t="str">
        <f t="shared" si="1923"/>
        <v>CB$19</v>
      </c>
      <c r="CC1171" s="190" t="str">
        <f t="shared" si="1923"/>
        <v>CC$19</v>
      </c>
      <c r="CD1171" s="190" t="str">
        <f t="shared" si="1923"/>
        <v>CD$19</v>
      </c>
      <c r="CE1171" s="190" t="str">
        <f t="shared" ref="CE1171:CL1171" si="1924">CE$23</f>
        <v>CE$19</v>
      </c>
      <c r="CF1171" s="190" t="str">
        <f t="shared" si="1924"/>
        <v>CF$19</v>
      </c>
      <c r="CG1171" s="190" t="str">
        <f t="shared" si="1924"/>
        <v>CG$19</v>
      </c>
      <c r="CH1171" s="190" t="str">
        <f t="shared" si="1924"/>
        <v>CH$19</v>
      </c>
      <c r="CI1171" s="190" t="str">
        <f t="shared" si="1924"/>
        <v>CI$19</v>
      </c>
      <c r="CJ1171" s="190" t="str">
        <f t="shared" si="1924"/>
        <v>CJ$19</v>
      </c>
      <c r="CK1171" s="190" t="str">
        <f t="shared" si="1924"/>
        <v>CK$19</v>
      </c>
      <c r="CL1171" s="190" t="str">
        <f t="shared" si="1924"/>
        <v>CL$19</v>
      </c>
      <c r="CN1171" s="201"/>
      <c r="CO1171" s="190" t="str">
        <f t="shared" ref="CO1171:DL1171" si="1925">CO$23</f>
        <v>CO$19</v>
      </c>
      <c r="CP1171" s="190" t="str">
        <f t="shared" si="1925"/>
        <v>CP$19</v>
      </c>
      <c r="CQ1171" s="190" t="str">
        <f t="shared" si="1925"/>
        <v>CQ$19</v>
      </c>
      <c r="CR1171" s="190" t="str">
        <f t="shared" si="1925"/>
        <v>CR$19</v>
      </c>
      <c r="CS1171" s="190" t="str">
        <f t="shared" si="1925"/>
        <v>CS$19</v>
      </c>
      <c r="CT1171" s="190" t="str">
        <f t="shared" si="1925"/>
        <v>CT$19</v>
      </c>
      <c r="CU1171" s="190" t="str">
        <f t="shared" si="1925"/>
        <v>CU$19</v>
      </c>
      <c r="CV1171" s="190" t="str">
        <f t="shared" si="1925"/>
        <v>CV$19</v>
      </c>
      <c r="CW1171" s="190" t="str">
        <f t="shared" si="1925"/>
        <v>CW$19</v>
      </c>
      <c r="CX1171" s="190" t="str">
        <f t="shared" si="1925"/>
        <v>CX$19</v>
      </c>
      <c r="CY1171" s="190" t="str">
        <f t="shared" si="1925"/>
        <v>CY$19</v>
      </c>
      <c r="CZ1171" s="190" t="str">
        <f t="shared" si="1925"/>
        <v>CZ$19</v>
      </c>
      <c r="DA1171" s="190" t="str">
        <f t="shared" si="1925"/>
        <v>DA$19</v>
      </c>
      <c r="DB1171" s="190" t="str">
        <f t="shared" si="1925"/>
        <v>DB$19</v>
      </c>
      <c r="DC1171" s="190" t="str">
        <f t="shared" si="1925"/>
        <v>DC$19</v>
      </c>
      <c r="DD1171" s="190" t="str">
        <f t="shared" si="1925"/>
        <v>DD$19</v>
      </c>
      <c r="DE1171" s="190" t="str">
        <f t="shared" si="1925"/>
        <v>DE$19</v>
      </c>
      <c r="DF1171" s="190" t="str">
        <f t="shared" si="1925"/>
        <v>DF$19</v>
      </c>
      <c r="DG1171" s="190" t="str">
        <f t="shared" si="1925"/>
        <v>DG$19</v>
      </c>
      <c r="DH1171" s="190" t="str">
        <f t="shared" si="1925"/>
        <v>DH$19</v>
      </c>
      <c r="DI1171" s="190" t="str">
        <f t="shared" si="1925"/>
        <v>DI$19</v>
      </c>
      <c r="DJ1171" s="190" t="str">
        <f t="shared" si="1925"/>
        <v>DJ$19</v>
      </c>
      <c r="DK1171" s="190" t="str">
        <f t="shared" si="1925"/>
        <v>DK$19</v>
      </c>
      <c r="DL1171" s="190" t="str">
        <f t="shared" si="1925"/>
        <v>DL$19</v>
      </c>
    </row>
    <row r="1172" spans="1:116" x14ac:dyDescent="0.4">
      <c r="A1172" s="31" t="s">
        <v>218</v>
      </c>
      <c r="B1172" s="31" t="s">
        <v>81</v>
      </c>
      <c r="C1172" s="31"/>
      <c r="D1172" t="s">
        <v>800</v>
      </c>
      <c r="E1172" s="8" t="str">
        <f t="shared" ref="E1172:E1179" si="1926">ROW()&amp;" "&amp;D1172</f>
        <v>1172 SUBCAC-S</v>
      </c>
      <c r="F1172" t="s">
        <v>438</v>
      </c>
      <c r="G1172" s="66" t="s">
        <v>799</v>
      </c>
      <c r="H1172" s="22"/>
      <c r="I1172" s="299"/>
      <c r="J1172" s="299"/>
      <c r="K1172" s="22"/>
      <c r="L1172" s="22"/>
      <c r="M1172" s="22"/>
      <c r="N1172" s="22"/>
      <c r="O1172" s="22"/>
      <c r="P1172" s="22"/>
      <c r="R1172" s="66"/>
      <c r="S1172" s="300"/>
      <c r="T1172" s="300"/>
      <c r="U1172" s="300"/>
      <c r="V1172" s="300"/>
      <c r="W1172" s="300"/>
      <c r="X1172" s="300"/>
      <c r="Y1172" s="300"/>
      <c r="Z1172" s="300"/>
      <c r="AA1172" s="300"/>
      <c r="AB1172" s="300"/>
      <c r="AC1172" s="300"/>
      <c r="AD1172" s="300"/>
      <c r="AE1172" s="300"/>
      <c r="AF1172" s="300"/>
      <c r="AG1172" s="300"/>
      <c r="AH1172" s="300"/>
      <c r="AI1172" s="300"/>
      <c r="AJ1172" s="300"/>
      <c r="AK1172" s="300"/>
      <c r="AL1172" s="300"/>
      <c r="AM1172" s="300"/>
      <c r="AN1172" s="300"/>
      <c r="AO1172" s="300"/>
      <c r="AP1172" s="300"/>
      <c r="AQ1172" s="300"/>
      <c r="AR1172" s="300"/>
      <c r="AS1172" s="300"/>
      <c r="AT1172" s="300"/>
      <c r="AU1172" s="300"/>
      <c r="AV1172" s="300"/>
      <c r="AW1172" s="300"/>
      <c r="AX1172" s="300"/>
      <c r="AY1172" s="300"/>
      <c r="AZ1172" s="300"/>
      <c r="BA1172" s="300"/>
      <c r="BB1172" s="300"/>
      <c r="BC1172" s="300"/>
      <c r="BD1172" s="300"/>
      <c r="BE1172" s="300"/>
      <c r="BF1172" s="300"/>
      <c r="BG1172" s="300"/>
      <c r="BH1172" s="300"/>
      <c r="BI1172" s="300"/>
      <c r="BJ1172" s="300"/>
      <c r="BK1172" s="300"/>
      <c r="BL1172" s="300"/>
      <c r="BM1172" s="300"/>
      <c r="BN1172" s="300"/>
      <c r="BO1172" s="300"/>
      <c r="BP1172" s="300"/>
      <c r="BQ1172" s="300"/>
      <c r="BR1172" s="300"/>
      <c r="BS1172" s="300"/>
      <c r="BT1172" s="300"/>
      <c r="BU1172" s="300"/>
      <c r="BV1172" s="300"/>
      <c r="BW1172" s="300"/>
      <c r="BX1172" s="300"/>
      <c r="BY1172" s="300"/>
      <c r="BZ1172" s="300"/>
      <c r="CA1172" s="300"/>
      <c r="CB1172" s="300"/>
      <c r="CC1172" s="300"/>
      <c r="CD1172" s="300"/>
      <c r="CE1172" s="300"/>
      <c r="CF1172" s="300"/>
      <c r="CG1172" s="300"/>
      <c r="CH1172" s="300"/>
      <c r="CI1172" s="300"/>
      <c r="CJ1172" s="300"/>
      <c r="CK1172" s="300"/>
      <c r="CL1172" s="300"/>
      <c r="CN1172" s="299"/>
      <c r="CO1172" s="300"/>
      <c r="CP1172" s="300"/>
      <c r="CQ1172" s="300"/>
      <c r="CR1172" s="300"/>
      <c r="CS1172" s="300"/>
      <c r="CT1172" s="300"/>
      <c r="CU1172" s="300"/>
      <c r="CV1172" s="300"/>
      <c r="CW1172" s="300"/>
      <c r="CX1172" s="300"/>
      <c r="CY1172" s="300"/>
      <c r="CZ1172" s="300"/>
      <c r="DA1172" s="300"/>
      <c r="DB1172" s="300"/>
      <c r="DC1172" s="300"/>
      <c r="DD1172" s="300"/>
      <c r="DE1172" s="300"/>
      <c r="DF1172" s="300"/>
      <c r="DG1172" s="300"/>
      <c r="DH1172" s="300"/>
      <c r="DI1172" s="300"/>
      <c r="DJ1172" s="300"/>
      <c r="DK1172" s="300"/>
      <c r="DL1172" s="300"/>
    </row>
    <row r="1173" spans="1:116" x14ac:dyDescent="0.4">
      <c r="A1173" s="31"/>
      <c r="C1173" s="31"/>
      <c r="D1173" t="s">
        <v>800</v>
      </c>
      <c r="E1173" s="8" t="str">
        <f t="shared" si="1926"/>
        <v>1173 SUBCAC-S</v>
      </c>
      <c r="G1173" s="95" t="str">
        <f>G1175&amp;":"</f>
        <v>New user acquisition cost - (Primary label):</v>
      </c>
      <c r="H1173" s="31"/>
      <c r="I1173" s="73"/>
      <c r="J1173" s="73"/>
      <c r="K1173" s="31"/>
      <c r="L1173" s="31"/>
      <c r="M1173" s="31"/>
      <c r="N1173" s="31"/>
      <c r="O1173" s="31"/>
      <c r="P1173" s="31"/>
      <c r="R1173" s="67"/>
      <c r="S1173" s="156"/>
      <c r="T1173" s="156"/>
      <c r="U1173" s="156"/>
      <c r="V1173" s="156"/>
      <c r="W1173" s="156"/>
      <c r="X1173" s="156"/>
      <c r="Y1173" s="156"/>
      <c r="Z1173" s="156"/>
      <c r="AA1173" s="156"/>
      <c r="AB1173" s="156"/>
      <c r="AC1173" s="156"/>
      <c r="AD1173" s="156"/>
      <c r="AE1173" s="156"/>
      <c r="AF1173" s="156"/>
      <c r="AG1173" s="156"/>
      <c r="AH1173" s="156"/>
      <c r="AI1173" s="156"/>
      <c r="AJ1173" s="156"/>
      <c r="AK1173" s="156"/>
      <c r="AL1173" s="156"/>
      <c r="AM1173" s="156"/>
      <c r="AN1173" s="156"/>
      <c r="AO1173" s="156"/>
      <c r="AP1173" s="156"/>
      <c r="AQ1173" s="156"/>
      <c r="AR1173" s="156"/>
      <c r="AS1173" s="156"/>
      <c r="AT1173" s="156"/>
      <c r="AU1173" s="156"/>
      <c r="AV1173" s="156"/>
      <c r="AW1173" s="156"/>
      <c r="AX1173" s="156"/>
      <c r="AY1173" s="156"/>
      <c r="AZ1173" s="156"/>
      <c r="BA1173" s="156"/>
      <c r="BB1173" s="156"/>
      <c r="BC1173" s="156"/>
      <c r="BD1173" s="156"/>
      <c r="BE1173" s="156"/>
      <c r="BF1173" s="156"/>
      <c r="BG1173" s="156"/>
      <c r="BH1173" s="156"/>
      <c r="BI1173" s="156"/>
      <c r="BJ1173" s="156"/>
      <c r="BK1173" s="156"/>
      <c r="BL1173" s="156"/>
      <c r="BM1173" s="156"/>
      <c r="BN1173" s="156"/>
      <c r="BO1173" s="156"/>
      <c r="BP1173" s="156"/>
      <c r="BQ1173" s="156"/>
      <c r="BR1173" s="156"/>
      <c r="BS1173" s="156"/>
      <c r="BT1173" s="156"/>
      <c r="BU1173" s="156"/>
      <c r="BV1173" s="156"/>
      <c r="BW1173" s="156"/>
      <c r="BX1173" s="156"/>
      <c r="BY1173" s="156"/>
      <c r="BZ1173" s="156"/>
      <c r="CA1173" s="156"/>
      <c r="CB1173" s="156"/>
      <c r="CC1173" s="156"/>
      <c r="CD1173" s="156"/>
      <c r="CE1173" s="156"/>
      <c r="CF1173" s="156"/>
      <c r="CG1173" s="156"/>
      <c r="CH1173" s="156"/>
      <c r="CI1173" s="156"/>
      <c r="CJ1173" s="156"/>
      <c r="CK1173" s="156"/>
      <c r="CL1173" s="156"/>
      <c r="CN1173" s="73"/>
      <c r="CO1173" s="156"/>
      <c r="CP1173" s="156"/>
      <c r="CQ1173" s="156"/>
      <c r="CR1173" s="156"/>
      <c r="CS1173" s="156"/>
      <c r="CT1173" s="156"/>
      <c r="CU1173" s="156"/>
      <c r="CV1173" s="156"/>
      <c r="CW1173" s="156"/>
      <c r="CX1173" s="156"/>
      <c r="CY1173" s="156"/>
      <c r="CZ1173" s="156"/>
      <c r="DA1173" s="156"/>
      <c r="DB1173" s="156"/>
      <c r="DC1173" s="156"/>
      <c r="DD1173" s="156"/>
      <c r="DE1173" s="156"/>
      <c r="DF1173" s="156"/>
      <c r="DG1173" s="156"/>
      <c r="DH1173" s="156"/>
      <c r="DI1173" s="156"/>
      <c r="DJ1173" s="156"/>
      <c r="DK1173" s="156"/>
      <c r="DL1173" s="156"/>
    </row>
    <row r="1174" spans="1:116" x14ac:dyDescent="0.4">
      <c r="B1174" t="str">
        <f>E1174</f>
        <v>1174 SUBCAC-S</v>
      </c>
      <c r="D1174" t="s">
        <v>800</v>
      </c>
      <c r="E1174" s="8" t="str">
        <f t="shared" si="1926"/>
        <v>1174 SUBCAC-S</v>
      </c>
      <c r="G1174" s="145" t="str">
        <f>"$ cost/new "&amp;G1181</f>
        <v>$ cost/new primary unit</v>
      </c>
      <c r="H1174" s="12"/>
      <c r="I1174" s="60"/>
      <c r="J1174" s="60"/>
      <c r="K1174" s="18">
        <v>5</v>
      </c>
      <c r="L1174" s="18">
        <v>5</v>
      </c>
      <c r="M1174" s="18">
        <v>5</v>
      </c>
      <c r="N1174" s="18">
        <v>5</v>
      </c>
      <c r="O1174" s="18">
        <v>5</v>
      </c>
      <c r="P1174" s="18">
        <v>5</v>
      </c>
      <c r="R1174" s="19"/>
      <c r="S1174" s="147" cm="1">
        <f t="array" ref="S1174">INDEX($K:$P,ROW(),MATCH(S$3,$K$2:$P$2,0))</f>
        <v>5</v>
      </c>
      <c r="T1174" s="147" cm="1">
        <f t="array" ref="T1174">INDEX($K:$P,ROW(),MATCH(T$3,$K$2:$P$2,0))</f>
        <v>5</v>
      </c>
      <c r="U1174" s="147" cm="1">
        <f t="array" ref="U1174">INDEX($K:$P,ROW(),MATCH(U$3,$K$2:$P$2,0))</f>
        <v>5</v>
      </c>
      <c r="V1174" s="147" cm="1">
        <f t="array" ref="V1174">INDEX($K:$P,ROW(),MATCH(V$3,$K$2:$P$2,0))</f>
        <v>5</v>
      </c>
      <c r="W1174" s="147" cm="1">
        <f t="array" ref="W1174">INDEX($K:$P,ROW(),MATCH(W$3,$K$2:$P$2,0))</f>
        <v>5</v>
      </c>
      <c r="X1174" s="147" cm="1">
        <f t="array" ref="X1174">INDEX($K:$P,ROW(),MATCH(X$3,$K$2:$P$2,0))</f>
        <v>5</v>
      </c>
      <c r="Y1174" s="147" cm="1">
        <f t="array" ref="Y1174">INDEX($K:$P,ROW(),MATCH(Y$3,$K$2:$P$2,0))</f>
        <v>5</v>
      </c>
      <c r="Z1174" s="147" cm="1">
        <f t="array" ref="Z1174">INDEX($K:$P,ROW(),MATCH(Z$3,$K$2:$P$2,0))</f>
        <v>5</v>
      </c>
      <c r="AA1174" s="147" cm="1">
        <f t="array" ref="AA1174">INDEX($K:$P,ROW(),MATCH(AA$3,$K$2:$P$2,0))</f>
        <v>5</v>
      </c>
      <c r="AB1174" s="147" cm="1">
        <f t="array" ref="AB1174">INDEX($K:$P,ROW(),MATCH(AB$3,$K$2:$P$2,0))</f>
        <v>5</v>
      </c>
      <c r="AC1174" s="147" cm="1">
        <f t="array" ref="AC1174">INDEX($K:$P,ROW(),MATCH(AC$3,$K$2:$P$2,0))</f>
        <v>5</v>
      </c>
      <c r="AD1174" s="147" cm="1">
        <f t="array" ref="AD1174">INDEX($K:$P,ROW(),MATCH(AD$3,$K$2:$P$2,0))</f>
        <v>5</v>
      </c>
      <c r="AE1174" s="147" cm="1">
        <f t="array" ref="AE1174">INDEX($K:$P,ROW(),MATCH(AE$3,$K$2:$P$2,0))</f>
        <v>5</v>
      </c>
      <c r="AF1174" s="147" cm="1">
        <f t="array" ref="AF1174">INDEX($K:$P,ROW(),MATCH(AF$3,$K$2:$P$2,0))</f>
        <v>5</v>
      </c>
      <c r="AG1174" s="147" cm="1">
        <f t="array" ref="AG1174">INDEX($K:$P,ROW(),MATCH(AG$3,$K$2:$P$2,0))</f>
        <v>5</v>
      </c>
      <c r="AH1174" s="147" cm="1">
        <f t="array" ref="AH1174">INDEX($K:$P,ROW(),MATCH(AH$3,$K$2:$P$2,0))</f>
        <v>5</v>
      </c>
      <c r="AI1174" s="147" cm="1">
        <f t="array" ref="AI1174">INDEX($K:$P,ROW(),MATCH(AI$3,$K$2:$P$2,0))</f>
        <v>5</v>
      </c>
      <c r="AJ1174" s="147" cm="1">
        <f t="array" ref="AJ1174">INDEX($K:$P,ROW(),MATCH(AJ$3,$K$2:$P$2,0))</f>
        <v>5</v>
      </c>
      <c r="AK1174" s="147" cm="1">
        <f t="array" ref="AK1174">INDEX($K:$P,ROW(),MATCH(AK$3,$K$2:$P$2,0))</f>
        <v>5</v>
      </c>
      <c r="AL1174" s="147" cm="1">
        <f t="array" ref="AL1174">INDEX($K:$P,ROW(),MATCH(AL$3,$K$2:$P$2,0))</f>
        <v>5</v>
      </c>
      <c r="AM1174" s="147" cm="1">
        <f t="array" ref="AM1174">INDEX($K:$P,ROW(),MATCH(AM$3,$K$2:$P$2,0))</f>
        <v>5</v>
      </c>
      <c r="AN1174" s="147" cm="1">
        <f t="array" ref="AN1174">INDEX($K:$P,ROW(),MATCH(AN$3,$K$2:$P$2,0))</f>
        <v>5</v>
      </c>
      <c r="AO1174" s="147" cm="1">
        <f t="array" ref="AO1174">INDEX($K:$P,ROW(),MATCH(AO$3,$K$2:$P$2,0))</f>
        <v>5</v>
      </c>
      <c r="AP1174" s="147" cm="1">
        <f t="array" ref="AP1174">INDEX($K:$P,ROW(),MATCH(AP$3,$K$2:$P$2,0))</f>
        <v>5</v>
      </c>
      <c r="AQ1174" s="147" cm="1">
        <f t="array" ref="AQ1174">INDEX($K:$P,ROW(),MATCH(AQ$3,$K$2:$P$2,0))</f>
        <v>5</v>
      </c>
      <c r="AR1174" s="147" cm="1">
        <f t="array" ref="AR1174">INDEX($K:$P,ROW(),MATCH(AR$3,$K$2:$P$2,0))</f>
        <v>5</v>
      </c>
      <c r="AS1174" s="147" cm="1">
        <f t="array" ref="AS1174">INDEX($K:$P,ROW(),MATCH(AS$3,$K$2:$P$2,0))</f>
        <v>5</v>
      </c>
      <c r="AT1174" s="147" cm="1">
        <f t="array" ref="AT1174">INDEX($K:$P,ROW(),MATCH(AT$3,$K$2:$P$2,0))</f>
        <v>5</v>
      </c>
      <c r="AU1174" s="147" cm="1">
        <f t="array" ref="AU1174">INDEX($K:$P,ROW(),MATCH(AU$3,$K$2:$P$2,0))</f>
        <v>5</v>
      </c>
      <c r="AV1174" s="147" cm="1">
        <f t="array" ref="AV1174">INDEX($K:$P,ROW(),MATCH(AV$3,$K$2:$P$2,0))</f>
        <v>5</v>
      </c>
      <c r="AW1174" s="147" cm="1">
        <f t="array" ref="AW1174">INDEX($K:$P,ROW(),MATCH(AW$3,$K$2:$P$2,0))</f>
        <v>5</v>
      </c>
      <c r="AX1174" s="147" cm="1">
        <f t="array" ref="AX1174">INDEX($K:$P,ROW(),MATCH(AX$3,$K$2:$P$2,0))</f>
        <v>5</v>
      </c>
      <c r="AY1174" s="147" cm="1">
        <f t="array" ref="AY1174">INDEX($K:$P,ROW(),MATCH(AY$3,$K$2:$P$2,0))</f>
        <v>5</v>
      </c>
      <c r="AZ1174" s="147" cm="1">
        <f t="array" ref="AZ1174">INDEX($K:$P,ROW(),MATCH(AZ$3,$K$2:$P$2,0))</f>
        <v>5</v>
      </c>
      <c r="BA1174" s="147" cm="1">
        <f t="array" ref="BA1174">INDEX($K:$P,ROW(),MATCH(BA$3,$K$2:$P$2,0))</f>
        <v>5</v>
      </c>
      <c r="BB1174" s="147" cm="1">
        <f t="array" ref="BB1174">INDEX($K:$P,ROW(),MATCH(BB$3,$K$2:$P$2,0))</f>
        <v>5</v>
      </c>
      <c r="BC1174" s="147" cm="1">
        <f t="array" ref="BC1174">INDEX($K:$P,ROW(),MATCH(BC$3,$K$2:$P$2,0))</f>
        <v>5</v>
      </c>
      <c r="BD1174" s="147" cm="1">
        <f t="array" ref="BD1174">INDEX($K:$P,ROW(),MATCH(BD$3,$K$2:$P$2,0))</f>
        <v>5</v>
      </c>
      <c r="BE1174" s="147" cm="1">
        <f t="array" ref="BE1174">INDEX($K:$P,ROW(),MATCH(BE$3,$K$2:$P$2,0))</f>
        <v>5</v>
      </c>
      <c r="BF1174" s="147" cm="1">
        <f t="array" ref="BF1174">INDEX($K:$P,ROW(),MATCH(BF$3,$K$2:$P$2,0))</f>
        <v>5</v>
      </c>
      <c r="BG1174" s="147" cm="1">
        <f t="array" ref="BG1174">INDEX($K:$P,ROW(),MATCH(BG$3,$K$2:$P$2,0))</f>
        <v>5</v>
      </c>
      <c r="BH1174" s="147" cm="1">
        <f t="array" ref="BH1174">INDEX($K:$P,ROW(),MATCH(BH$3,$K$2:$P$2,0))</f>
        <v>5</v>
      </c>
      <c r="BI1174" s="147" cm="1">
        <f t="array" ref="BI1174">INDEX($K:$P,ROW(),MATCH(BI$3,$K$2:$P$2,0))</f>
        <v>5</v>
      </c>
      <c r="BJ1174" s="147" cm="1">
        <f t="array" ref="BJ1174">INDEX($K:$P,ROW(),MATCH(BJ$3,$K$2:$P$2,0))</f>
        <v>5</v>
      </c>
      <c r="BK1174" s="147" cm="1">
        <f t="array" ref="BK1174">INDEX($K:$P,ROW(),MATCH(BK$3,$K$2:$P$2,0))</f>
        <v>5</v>
      </c>
      <c r="BL1174" s="147" cm="1">
        <f t="array" ref="BL1174">INDEX($K:$P,ROW(),MATCH(BL$3,$K$2:$P$2,0))</f>
        <v>5</v>
      </c>
      <c r="BM1174" s="147" cm="1">
        <f t="array" ref="BM1174">INDEX($K:$P,ROW(),MATCH(BM$3,$K$2:$P$2,0))</f>
        <v>5</v>
      </c>
      <c r="BN1174" s="147" cm="1">
        <f t="array" ref="BN1174">INDEX($K:$P,ROW(),MATCH(BN$3,$K$2:$P$2,0))</f>
        <v>5</v>
      </c>
      <c r="BO1174" s="147" cm="1">
        <f t="array" ref="BO1174">INDEX($K:$P,ROW(),MATCH(BO$3,$K$2:$P$2,0))</f>
        <v>5</v>
      </c>
      <c r="BP1174" s="147" cm="1">
        <f t="array" ref="BP1174">INDEX($K:$P,ROW(),MATCH(BP$3,$K$2:$P$2,0))</f>
        <v>5</v>
      </c>
      <c r="BQ1174" s="147" cm="1">
        <f t="array" ref="BQ1174">INDEX($K:$P,ROW(),MATCH(BQ$3,$K$2:$P$2,0))</f>
        <v>5</v>
      </c>
      <c r="BR1174" s="147" cm="1">
        <f t="array" ref="BR1174">INDEX($K:$P,ROW(),MATCH(BR$3,$K$2:$P$2,0))</f>
        <v>5</v>
      </c>
      <c r="BS1174" s="147" cm="1">
        <f t="array" ref="BS1174">INDEX($K:$P,ROW(),MATCH(BS$3,$K$2:$P$2,0))</f>
        <v>5</v>
      </c>
      <c r="BT1174" s="147" cm="1">
        <f t="array" ref="BT1174">INDEX($K:$P,ROW(),MATCH(BT$3,$K$2:$P$2,0))</f>
        <v>5</v>
      </c>
      <c r="BU1174" s="147" cm="1">
        <f t="array" ref="BU1174">INDEX($K:$P,ROW(),MATCH(BU$3,$K$2:$P$2,0))</f>
        <v>5</v>
      </c>
      <c r="BV1174" s="147" cm="1">
        <f t="array" ref="BV1174">INDEX($K:$P,ROW(),MATCH(BV$3,$K$2:$P$2,0))</f>
        <v>5</v>
      </c>
      <c r="BW1174" s="147" cm="1">
        <f t="array" ref="BW1174">INDEX($K:$P,ROW(),MATCH(BW$3,$K$2:$P$2,0))</f>
        <v>5</v>
      </c>
      <c r="BX1174" s="147" cm="1">
        <f t="array" ref="BX1174">INDEX($K:$P,ROW(),MATCH(BX$3,$K$2:$P$2,0))</f>
        <v>5</v>
      </c>
      <c r="BY1174" s="147" cm="1">
        <f t="array" ref="BY1174">INDEX($K:$P,ROW(),MATCH(BY$3,$K$2:$P$2,0))</f>
        <v>5</v>
      </c>
      <c r="BZ1174" s="147" cm="1">
        <f t="array" ref="BZ1174">INDEX($K:$P,ROW(),MATCH(BZ$3,$K$2:$P$2,0))</f>
        <v>5</v>
      </c>
      <c r="CA1174" s="147" cm="1">
        <f t="array" ref="CA1174">INDEX($K:$P,ROW(),MATCH(CA$3,$K$2:$P$2,0))</f>
        <v>5</v>
      </c>
      <c r="CB1174" s="147" cm="1">
        <f t="array" ref="CB1174">INDEX($K:$P,ROW(),MATCH(CB$3,$K$2:$P$2,0))</f>
        <v>5</v>
      </c>
      <c r="CC1174" s="147" cm="1">
        <f t="array" ref="CC1174">INDEX($K:$P,ROW(),MATCH(CC$3,$K$2:$P$2,0))</f>
        <v>5</v>
      </c>
      <c r="CD1174" s="147" cm="1">
        <f t="array" ref="CD1174">INDEX($K:$P,ROW(),MATCH(CD$3,$K$2:$P$2,0))</f>
        <v>5</v>
      </c>
      <c r="CE1174" s="147" cm="1">
        <f t="array" ref="CE1174">INDEX($K:$P,ROW(),MATCH(CE$3,$K$2:$P$2,0))</f>
        <v>5</v>
      </c>
      <c r="CF1174" s="147" cm="1">
        <f t="array" ref="CF1174">INDEX($K:$P,ROW(),MATCH(CF$3,$K$2:$P$2,0))</f>
        <v>5</v>
      </c>
      <c r="CG1174" s="147" cm="1">
        <f t="array" ref="CG1174">INDEX($K:$P,ROW(),MATCH(CG$3,$K$2:$P$2,0))</f>
        <v>5</v>
      </c>
      <c r="CH1174" s="147" cm="1">
        <f t="array" ref="CH1174">INDEX($K:$P,ROW(),MATCH(CH$3,$K$2:$P$2,0))</f>
        <v>5</v>
      </c>
      <c r="CI1174" s="147" cm="1">
        <f t="array" ref="CI1174">INDEX($K:$P,ROW(),MATCH(CI$3,$K$2:$P$2,0))</f>
        <v>5</v>
      </c>
      <c r="CJ1174" s="147" cm="1">
        <f t="array" ref="CJ1174">INDEX($K:$P,ROW(),MATCH(CJ$3,$K$2:$P$2,0))</f>
        <v>5</v>
      </c>
      <c r="CK1174" s="147" cm="1">
        <f t="array" ref="CK1174">INDEX($K:$P,ROW(),MATCH(CK$3,$K$2:$P$2,0))</f>
        <v>5</v>
      </c>
      <c r="CL1174" s="147" cm="1">
        <f t="array" ref="CL1174">INDEX($K:$P,ROW(),MATCH(CL$3,$K$2:$P$2,0))</f>
        <v>5</v>
      </c>
      <c r="CN1174" s="60"/>
      <c r="CO1174" s="147" t="e" cm="1">
        <f t="array" ref="CO1174">INDEX($K:$P,ROW(),MATCH(CO$3,$K$2:$P$2,0))</f>
        <v>#N/A</v>
      </c>
      <c r="CP1174" s="147" t="e" cm="1">
        <f t="array" ref="CP1174">INDEX($K:$P,ROW(),MATCH(CP$3,$K$2:$P$2,0))</f>
        <v>#N/A</v>
      </c>
      <c r="CQ1174" s="147" t="e" cm="1">
        <f t="array" ref="CQ1174">INDEX($K:$P,ROW(),MATCH(CQ$3,$K$2:$P$2,0))</f>
        <v>#N/A</v>
      </c>
      <c r="CR1174" s="147" t="e" cm="1">
        <f t="array" ref="CR1174">INDEX($K:$P,ROW(),MATCH(CR$3,$K$2:$P$2,0))</f>
        <v>#N/A</v>
      </c>
      <c r="CS1174" s="147" t="e" cm="1">
        <f t="array" ref="CS1174">INDEX($K:$P,ROW(),MATCH(CS$3,$K$2:$P$2,0))</f>
        <v>#N/A</v>
      </c>
      <c r="CT1174" s="147" t="e" cm="1">
        <f t="array" ref="CT1174">INDEX($K:$P,ROW(),MATCH(CT$3,$K$2:$P$2,0))</f>
        <v>#N/A</v>
      </c>
      <c r="CU1174" s="147" t="e" cm="1">
        <f t="array" ref="CU1174">INDEX($K:$P,ROW(),MATCH(CU$3,$K$2:$P$2,0))</f>
        <v>#N/A</v>
      </c>
      <c r="CV1174" s="147" t="e" cm="1">
        <f t="array" ref="CV1174">INDEX($K:$P,ROW(),MATCH(CV$3,$K$2:$P$2,0))</f>
        <v>#N/A</v>
      </c>
      <c r="CW1174" s="147" t="e" cm="1">
        <f t="array" ref="CW1174">INDEX($K:$P,ROW(),MATCH(CW$3,$K$2:$P$2,0))</f>
        <v>#N/A</v>
      </c>
      <c r="CX1174" s="147" t="e" cm="1">
        <f t="array" ref="CX1174">INDEX($K:$P,ROW(),MATCH(CX$3,$K$2:$P$2,0))</f>
        <v>#N/A</v>
      </c>
      <c r="CY1174" s="147" t="e" cm="1">
        <f t="array" ref="CY1174">INDEX($K:$P,ROW(),MATCH(CY$3,$K$2:$P$2,0))</f>
        <v>#N/A</v>
      </c>
      <c r="CZ1174" s="147" t="e" cm="1">
        <f t="array" ref="CZ1174">INDEX($K:$P,ROW(),MATCH(CZ$3,$K$2:$P$2,0))</f>
        <v>#N/A</v>
      </c>
      <c r="DA1174" s="147" t="e" cm="1">
        <f t="array" ref="DA1174">INDEX($K:$P,ROW(),MATCH(DA$3,$K$2:$P$2,0))</f>
        <v>#N/A</v>
      </c>
      <c r="DB1174" s="147" t="e" cm="1">
        <f t="array" ref="DB1174">INDEX($K:$P,ROW(),MATCH(DB$3,$K$2:$P$2,0))</f>
        <v>#N/A</v>
      </c>
      <c r="DC1174" s="147" t="e" cm="1">
        <f t="array" ref="DC1174">INDEX($K:$P,ROW(),MATCH(DC$3,$K$2:$P$2,0))</f>
        <v>#N/A</v>
      </c>
      <c r="DD1174" s="147" t="e" cm="1">
        <f t="array" ref="DD1174">INDEX($K:$P,ROW(),MATCH(DD$3,$K$2:$P$2,0))</f>
        <v>#N/A</v>
      </c>
      <c r="DE1174" s="147" t="e" cm="1">
        <f t="array" ref="DE1174">INDEX($K:$P,ROW(),MATCH(DE$3,$K$2:$P$2,0))</f>
        <v>#N/A</v>
      </c>
      <c r="DF1174" s="147" t="e" cm="1">
        <f t="array" ref="DF1174">INDEX($K:$P,ROW(),MATCH(DF$3,$K$2:$P$2,0))</f>
        <v>#N/A</v>
      </c>
      <c r="DG1174" s="147" t="e" cm="1">
        <f t="array" ref="DG1174">INDEX($K:$P,ROW(),MATCH(DG$3,$K$2:$P$2,0))</f>
        <v>#N/A</v>
      </c>
      <c r="DH1174" s="147" t="e" cm="1">
        <f t="array" ref="DH1174">INDEX($K:$P,ROW(),MATCH(DH$3,$K$2:$P$2,0))</f>
        <v>#N/A</v>
      </c>
      <c r="DI1174" s="147" t="e" cm="1">
        <f t="array" ref="DI1174">INDEX($K:$P,ROW(),MATCH(DI$3,$K$2:$P$2,0))</f>
        <v>#N/A</v>
      </c>
      <c r="DJ1174" s="147" t="e" cm="1">
        <f t="array" ref="DJ1174">INDEX($K:$P,ROW(),MATCH(DJ$3,$K$2:$P$2,0))</f>
        <v>#N/A</v>
      </c>
      <c r="DK1174" s="147" t="e" cm="1">
        <f t="array" ref="DK1174">INDEX($K:$P,ROW(),MATCH(DK$3,$K$2:$P$2,0))</f>
        <v>#N/A</v>
      </c>
      <c r="DL1174" s="147" t="e" cm="1">
        <f t="array" ref="DL1174">INDEX($K:$P,ROW(),MATCH(DL$3,$K$2:$P$2,0))</f>
        <v>#N/A</v>
      </c>
    </row>
    <row r="1175" spans="1:116" x14ac:dyDescent="0.4">
      <c r="A1175" s="27"/>
      <c r="B1175" s="27"/>
      <c r="C1175" s="27" t="s">
        <v>203</v>
      </c>
      <c r="D1175" t="s">
        <v>800</v>
      </c>
      <c r="E1175" s="8" t="str">
        <f t="shared" si="1926"/>
        <v>1175 SUBCAC-S</v>
      </c>
      <c r="F1175" s="27"/>
      <c r="G1175" s="126" t="str">
        <f>SUBSTITUTE(G1172,":","")&amp;" - "&amp;G1180</f>
        <v>New user acquisition cost - (Primary label)</v>
      </c>
      <c r="H1175" s="27"/>
      <c r="I1175" s="78"/>
      <c r="J1175" s="78"/>
      <c r="K1175" s="118">
        <f t="shared" ref="K1175:P1175" ca="1" si="1927">SUMIF($3:$3,K$2,1175:1175)</f>
        <v>-25000</v>
      </c>
      <c r="L1175" s="118">
        <f t="shared" ca="1" si="1927"/>
        <v>0</v>
      </c>
      <c r="M1175" s="118">
        <f t="shared" ca="1" si="1927"/>
        <v>0</v>
      </c>
      <c r="N1175" s="118">
        <f t="shared" ca="1" si="1927"/>
        <v>0</v>
      </c>
      <c r="O1175" s="118">
        <f t="shared" ca="1" si="1927"/>
        <v>0</v>
      </c>
      <c r="P1175" s="118">
        <f t="shared" ca="1" si="1927"/>
        <v>0</v>
      </c>
      <c r="R1175" s="33"/>
      <c r="S1175" s="148" cm="1">
        <f t="array" aca="1" ref="S1175" ca="1">-S1174*INDIRECT(S1167)</f>
        <v>-25000</v>
      </c>
      <c r="T1175" s="148" cm="1">
        <f t="array" aca="1" ref="T1175" ca="1">-T1174*(INDIRECT(T1167)-INDIRECT(S1167))</f>
        <v>0</v>
      </c>
      <c r="U1175" s="148" cm="1">
        <f t="array" aca="1" ref="U1175" ca="1">-U1174*(INDIRECT(U1167)-INDIRECT(T1167))</f>
        <v>0</v>
      </c>
      <c r="V1175" s="148" cm="1">
        <f t="array" aca="1" ref="V1175" ca="1">-V1174*(INDIRECT(V1167)-INDIRECT(U1167))</f>
        <v>0</v>
      </c>
      <c r="W1175" s="148" cm="1">
        <f t="array" aca="1" ref="W1175" ca="1">-W1174*(INDIRECT(W1167)-INDIRECT(V1167))</f>
        <v>0</v>
      </c>
      <c r="X1175" s="148" cm="1">
        <f t="array" aca="1" ref="X1175" ca="1">-X1174*(INDIRECT(X1167)-INDIRECT(W1167))</f>
        <v>0</v>
      </c>
      <c r="Y1175" s="148" cm="1">
        <f t="array" aca="1" ref="Y1175" ca="1">-Y1174*(INDIRECT(Y1167)-INDIRECT(X1167))</f>
        <v>0</v>
      </c>
      <c r="Z1175" s="148" cm="1">
        <f t="array" aca="1" ref="Z1175" ca="1">-Z1174*(INDIRECT(Z1167)-INDIRECT(Y1167))</f>
        <v>0</v>
      </c>
      <c r="AA1175" s="148" cm="1">
        <f t="array" aca="1" ref="AA1175" ca="1">-AA1174*(INDIRECT(AA1167)-INDIRECT(Z1167))</f>
        <v>0</v>
      </c>
      <c r="AB1175" s="148" cm="1">
        <f t="array" aca="1" ref="AB1175" ca="1">-AB1174*(INDIRECT(AB1167)-INDIRECT(AA1167))</f>
        <v>0</v>
      </c>
      <c r="AC1175" s="148" cm="1">
        <f t="array" aca="1" ref="AC1175" ca="1">-AC1174*(INDIRECT(AC1167)-INDIRECT(AB1167))</f>
        <v>0</v>
      </c>
      <c r="AD1175" s="148" cm="1">
        <f t="array" aca="1" ref="AD1175" ca="1">-AD1174*(INDIRECT(AD1167)-INDIRECT(AC1167))</f>
        <v>0</v>
      </c>
      <c r="AE1175" s="148" cm="1">
        <f t="array" aca="1" ref="AE1175" ca="1">-AE1174*(INDIRECT(AE1167)-INDIRECT(AD1167))</f>
        <v>0</v>
      </c>
      <c r="AF1175" s="148" cm="1">
        <f t="array" aca="1" ref="AF1175" ca="1">-AF1174*(INDIRECT(AF1167)-INDIRECT(AE1167))</f>
        <v>0</v>
      </c>
      <c r="AG1175" s="148" cm="1">
        <f t="array" aca="1" ref="AG1175" ca="1">-AG1174*(INDIRECT(AG1167)-INDIRECT(AF1167))</f>
        <v>0</v>
      </c>
      <c r="AH1175" s="148" cm="1">
        <f t="array" aca="1" ref="AH1175" ca="1">-AH1174*(INDIRECT(AH1167)-INDIRECT(AG1167))</f>
        <v>0</v>
      </c>
      <c r="AI1175" s="148" cm="1">
        <f t="array" aca="1" ref="AI1175" ca="1">-AI1174*(INDIRECT(AI1167)-INDIRECT(AH1167))</f>
        <v>0</v>
      </c>
      <c r="AJ1175" s="148" cm="1">
        <f t="array" aca="1" ref="AJ1175" ca="1">-AJ1174*(INDIRECT(AJ1167)-INDIRECT(AI1167))</f>
        <v>0</v>
      </c>
      <c r="AK1175" s="148" cm="1">
        <f t="array" aca="1" ref="AK1175" ca="1">-AK1174*(INDIRECT(AK1167)-INDIRECT(AJ1167))</f>
        <v>0</v>
      </c>
      <c r="AL1175" s="148" cm="1">
        <f t="array" aca="1" ref="AL1175" ca="1">-AL1174*(INDIRECT(AL1167)-INDIRECT(AK1167))</f>
        <v>0</v>
      </c>
      <c r="AM1175" s="148" cm="1">
        <f t="array" aca="1" ref="AM1175" ca="1">-AM1174*(INDIRECT(AM1167)-INDIRECT(AL1167))</f>
        <v>0</v>
      </c>
      <c r="AN1175" s="148" cm="1">
        <f t="array" aca="1" ref="AN1175" ca="1">-AN1174*(INDIRECT(AN1167)-INDIRECT(AM1167))</f>
        <v>0</v>
      </c>
      <c r="AO1175" s="148" cm="1">
        <f t="array" aca="1" ref="AO1175" ca="1">-AO1174*(INDIRECT(AO1167)-INDIRECT(AN1167))</f>
        <v>0</v>
      </c>
      <c r="AP1175" s="148" cm="1">
        <f t="array" aca="1" ref="AP1175" ca="1">-AP1174*(INDIRECT(AP1167)-INDIRECT(AO1167))</f>
        <v>0</v>
      </c>
      <c r="AQ1175" s="148" cm="1">
        <f t="array" aca="1" ref="AQ1175" ca="1">-AQ1174*(INDIRECT(AQ1167)-INDIRECT(AP1167))</f>
        <v>0</v>
      </c>
      <c r="AR1175" s="148" cm="1">
        <f t="array" aca="1" ref="AR1175" ca="1">-AR1174*(INDIRECT(AR1167)-INDIRECT(AQ1167))</f>
        <v>0</v>
      </c>
      <c r="AS1175" s="148" cm="1">
        <f t="array" aca="1" ref="AS1175" ca="1">-AS1174*(INDIRECT(AS1167)-INDIRECT(AR1167))</f>
        <v>0</v>
      </c>
      <c r="AT1175" s="148" cm="1">
        <f t="array" aca="1" ref="AT1175" ca="1">-AT1174*(INDIRECT(AT1167)-INDIRECT(AS1167))</f>
        <v>0</v>
      </c>
      <c r="AU1175" s="148" cm="1">
        <f t="array" aca="1" ref="AU1175" ca="1">-AU1174*(INDIRECT(AU1167)-INDIRECT(AT1167))</f>
        <v>0</v>
      </c>
      <c r="AV1175" s="148" cm="1">
        <f t="array" aca="1" ref="AV1175" ca="1">-AV1174*(INDIRECT(AV1167)-INDIRECT(AU1167))</f>
        <v>0</v>
      </c>
      <c r="AW1175" s="148" cm="1">
        <f t="array" aca="1" ref="AW1175" ca="1">-AW1174*(INDIRECT(AW1167)-INDIRECT(AV1167))</f>
        <v>0</v>
      </c>
      <c r="AX1175" s="148" cm="1">
        <f t="array" aca="1" ref="AX1175" ca="1">-AX1174*(INDIRECT(AX1167)-INDIRECT(AW1167))</f>
        <v>0</v>
      </c>
      <c r="AY1175" s="148" cm="1">
        <f t="array" aca="1" ref="AY1175" ca="1">-AY1174*(INDIRECT(AY1167)-INDIRECT(AX1167))</f>
        <v>0</v>
      </c>
      <c r="AZ1175" s="148" cm="1">
        <f t="array" aca="1" ref="AZ1175" ca="1">-AZ1174*(INDIRECT(AZ1167)-INDIRECT(AY1167))</f>
        <v>0</v>
      </c>
      <c r="BA1175" s="148" cm="1">
        <f t="array" aca="1" ref="BA1175" ca="1">-BA1174*(INDIRECT(BA1167)-INDIRECT(AZ1167))</f>
        <v>0</v>
      </c>
      <c r="BB1175" s="148" cm="1">
        <f t="array" aca="1" ref="BB1175" ca="1">-BB1174*(INDIRECT(BB1167)-INDIRECT(BA1167))</f>
        <v>0</v>
      </c>
      <c r="BC1175" s="148" cm="1">
        <f t="array" aca="1" ref="BC1175" ca="1">-BC1174*(INDIRECT(BC1167)-INDIRECT(BB1167))</f>
        <v>0</v>
      </c>
      <c r="BD1175" s="148" cm="1">
        <f t="array" aca="1" ref="BD1175" ca="1">-BD1174*(INDIRECT(BD1167)-INDIRECT(BC1167))</f>
        <v>0</v>
      </c>
      <c r="BE1175" s="148" cm="1">
        <f t="array" aca="1" ref="BE1175" ca="1">-BE1174*(INDIRECT(BE1167)-INDIRECT(BD1167))</f>
        <v>0</v>
      </c>
      <c r="BF1175" s="148" cm="1">
        <f t="array" aca="1" ref="BF1175" ca="1">-BF1174*(INDIRECT(BF1167)-INDIRECT(BE1167))</f>
        <v>0</v>
      </c>
      <c r="BG1175" s="148" cm="1">
        <f t="array" aca="1" ref="BG1175" ca="1">-BG1174*(INDIRECT(BG1167)-INDIRECT(BF1167))</f>
        <v>0</v>
      </c>
      <c r="BH1175" s="148" cm="1">
        <f t="array" aca="1" ref="BH1175" ca="1">-BH1174*(INDIRECT(BH1167)-INDIRECT(BG1167))</f>
        <v>0</v>
      </c>
      <c r="BI1175" s="148" cm="1">
        <f t="array" aca="1" ref="BI1175" ca="1">-BI1174*(INDIRECT(BI1167)-INDIRECT(BH1167))</f>
        <v>0</v>
      </c>
      <c r="BJ1175" s="148" cm="1">
        <f t="array" aca="1" ref="BJ1175" ca="1">-BJ1174*(INDIRECT(BJ1167)-INDIRECT(BI1167))</f>
        <v>0</v>
      </c>
      <c r="BK1175" s="148" cm="1">
        <f t="array" aca="1" ref="BK1175" ca="1">-BK1174*(INDIRECT(BK1167)-INDIRECT(BJ1167))</f>
        <v>0</v>
      </c>
      <c r="BL1175" s="148" cm="1">
        <f t="array" aca="1" ref="BL1175" ca="1">-BL1174*(INDIRECT(BL1167)-INDIRECT(BK1167))</f>
        <v>0</v>
      </c>
      <c r="BM1175" s="148" cm="1">
        <f t="array" aca="1" ref="BM1175" ca="1">-BM1174*(INDIRECT(BM1167)-INDIRECT(BL1167))</f>
        <v>0</v>
      </c>
      <c r="BN1175" s="148" cm="1">
        <f t="array" aca="1" ref="BN1175" ca="1">-BN1174*(INDIRECT(BN1167)-INDIRECT(BM1167))</f>
        <v>0</v>
      </c>
      <c r="BO1175" s="148" cm="1">
        <f t="array" aca="1" ref="BO1175" ca="1">-BO1174*(INDIRECT(BO1167)-INDIRECT(BN1167))</f>
        <v>0</v>
      </c>
      <c r="BP1175" s="148" cm="1">
        <f t="array" aca="1" ref="BP1175" ca="1">-BP1174*(INDIRECT(BP1167)-INDIRECT(BO1167))</f>
        <v>0</v>
      </c>
      <c r="BQ1175" s="148" cm="1">
        <f t="array" aca="1" ref="BQ1175" ca="1">-BQ1174*(INDIRECT(BQ1167)-INDIRECT(BP1167))</f>
        <v>0</v>
      </c>
      <c r="BR1175" s="148" cm="1">
        <f t="array" aca="1" ref="BR1175" ca="1">-BR1174*(INDIRECT(BR1167)-INDIRECT(BQ1167))</f>
        <v>0</v>
      </c>
      <c r="BS1175" s="148" cm="1">
        <f t="array" aca="1" ref="BS1175" ca="1">-BS1174*(INDIRECT(BS1167)-INDIRECT(BR1167))</f>
        <v>0</v>
      </c>
      <c r="BT1175" s="148" cm="1">
        <f t="array" aca="1" ref="BT1175" ca="1">-BT1174*(INDIRECT(BT1167)-INDIRECT(BS1167))</f>
        <v>0</v>
      </c>
      <c r="BU1175" s="148" cm="1">
        <f t="array" aca="1" ref="BU1175" ca="1">-BU1174*(INDIRECT(BU1167)-INDIRECT(BT1167))</f>
        <v>0</v>
      </c>
      <c r="BV1175" s="148" cm="1">
        <f t="array" aca="1" ref="BV1175" ca="1">-BV1174*(INDIRECT(BV1167)-INDIRECT(BU1167))</f>
        <v>0</v>
      </c>
      <c r="BW1175" s="148" cm="1">
        <f t="array" aca="1" ref="BW1175" ca="1">-BW1174*(INDIRECT(BW1167)-INDIRECT(BV1167))</f>
        <v>0</v>
      </c>
      <c r="BX1175" s="148" cm="1">
        <f t="array" aca="1" ref="BX1175" ca="1">-BX1174*(INDIRECT(BX1167)-INDIRECT(BW1167))</f>
        <v>0</v>
      </c>
      <c r="BY1175" s="148" cm="1">
        <f t="array" aca="1" ref="BY1175" ca="1">-BY1174*(INDIRECT(BY1167)-INDIRECT(BX1167))</f>
        <v>0</v>
      </c>
      <c r="BZ1175" s="148" cm="1">
        <f t="array" aca="1" ref="BZ1175" ca="1">-BZ1174*(INDIRECT(BZ1167)-INDIRECT(BY1167))</f>
        <v>0</v>
      </c>
      <c r="CA1175" s="148" cm="1">
        <f t="array" aca="1" ref="CA1175" ca="1">-CA1174*(INDIRECT(CA1167)-INDIRECT(BZ1167))</f>
        <v>0</v>
      </c>
      <c r="CB1175" s="148" cm="1">
        <f t="array" aca="1" ref="CB1175" ca="1">-CB1174*(INDIRECT(CB1167)-INDIRECT(CA1167))</f>
        <v>0</v>
      </c>
      <c r="CC1175" s="148" cm="1">
        <f t="array" aca="1" ref="CC1175" ca="1">-CC1174*(INDIRECT(CC1167)-INDIRECT(CB1167))</f>
        <v>0</v>
      </c>
      <c r="CD1175" s="148" cm="1">
        <f t="array" aca="1" ref="CD1175" ca="1">-CD1174*(INDIRECT(CD1167)-INDIRECT(CC1167))</f>
        <v>0</v>
      </c>
      <c r="CE1175" s="148" cm="1">
        <f t="array" aca="1" ref="CE1175" ca="1">-CE1174*(INDIRECT(CE1167)-INDIRECT(CD1167))</f>
        <v>0</v>
      </c>
      <c r="CF1175" s="148" cm="1">
        <f t="array" aca="1" ref="CF1175" ca="1">-CF1174*(INDIRECT(CF1167)-INDIRECT(CE1167))</f>
        <v>0</v>
      </c>
      <c r="CG1175" s="148" cm="1">
        <f t="array" aca="1" ref="CG1175" ca="1">-CG1174*(INDIRECT(CG1167)-INDIRECT(CF1167))</f>
        <v>0</v>
      </c>
      <c r="CH1175" s="148" cm="1">
        <f t="array" aca="1" ref="CH1175" ca="1">-CH1174*(INDIRECT(CH1167)-INDIRECT(CG1167))</f>
        <v>0</v>
      </c>
      <c r="CI1175" s="148" cm="1">
        <f t="array" aca="1" ref="CI1175" ca="1">-CI1174*(INDIRECT(CI1167)-INDIRECT(CH1167))</f>
        <v>0</v>
      </c>
      <c r="CJ1175" s="148" cm="1">
        <f t="array" aca="1" ref="CJ1175" ca="1">-CJ1174*(INDIRECT(CJ1167)-INDIRECT(CI1167))</f>
        <v>0</v>
      </c>
      <c r="CK1175" s="148" cm="1">
        <f t="array" aca="1" ref="CK1175" ca="1">-CK1174*(INDIRECT(CK1167)-INDIRECT(CJ1167))</f>
        <v>0</v>
      </c>
      <c r="CL1175" s="148" cm="1">
        <f t="array" aca="1" ref="CL1175" ca="1">-CL1174*(INDIRECT(CL1167)-INDIRECT(CK1167))</f>
        <v>0</v>
      </c>
      <c r="CM1175" s="148" t="e" cm="1">
        <f t="array" aca="1" ref="CM1175" ca="1">-CM1174*(INDIRECT(CM1167)-INDIRECT(CL1167))</f>
        <v>#REF!</v>
      </c>
      <c r="CN1175" s="148" t="e" cm="1">
        <f t="array" aca="1" ref="CN1175" ca="1">-CN1174*(INDIRECT(CN1167)-INDIRECT(CM1167))</f>
        <v>#REF!</v>
      </c>
      <c r="CO1175" s="148" t="e" cm="1">
        <f t="array" aca="1" ref="CO1175" ca="1">-CO1174*(INDIRECT(CO1167)-INDIRECT(CN1167))</f>
        <v>#N/A</v>
      </c>
      <c r="CP1175" s="148" t="e" cm="1">
        <f t="array" aca="1" ref="CP1175" ca="1">-CP1174*(INDIRECT(CP1167)-INDIRECT(CO1167))</f>
        <v>#N/A</v>
      </c>
      <c r="CQ1175" s="148" t="e" cm="1">
        <f t="array" aca="1" ref="CQ1175" ca="1">-CQ1174*(INDIRECT(CQ1167)-INDIRECT(CP1167))</f>
        <v>#N/A</v>
      </c>
      <c r="CR1175" s="148" t="e" cm="1">
        <f t="array" aca="1" ref="CR1175" ca="1">-CR1174*(INDIRECT(CR1167)-INDIRECT(CQ1167))</f>
        <v>#N/A</v>
      </c>
      <c r="CS1175" s="148" t="e" cm="1">
        <f t="array" aca="1" ref="CS1175" ca="1">-CS1174*(INDIRECT(CS1167)-INDIRECT(CR1167))</f>
        <v>#N/A</v>
      </c>
      <c r="CT1175" s="148" t="e" cm="1">
        <f t="array" aca="1" ref="CT1175" ca="1">-CT1174*(INDIRECT(CT1167)-INDIRECT(CS1167))</f>
        <v>#N/A</v>
      </c>
      <c r="CU1175" s="148" t="e" cm="1">
        <f t="array" aca="1" ref="CU1175" ca="1">-CU1174*(INDIRECT(CU1167)-INDIRECT(CT1167))</f>
        <v>#N/A</v>
      </c>
      <c r="CV1175" s="148" t="e" cm="1">
        <f t="array" aca="1" ref="CV1175" ca="1">-CV1174*(INDIRECT(CV1167)-INDIRECT(CU1167))</f>
        <v>#N/A</v>
      </c>
      <c r="CW1175" s="148" t="e" cm="1">
        <f t="array" aca="1" ref="CW1175" ca="1">-CW1174*(INDIRECT(CW1167)-INDIRECT(CV1167))</f>
        <v>#N/A</v>
      </c>
      <c r="CX1175" s="148" t="e" cm="1">
        <f t="array" aca="1" ref="CX1175" ca="1">-CX1174*(INDIRECT(CX1167)-INDIRECT(CW1167))</f>
        <v>#N/A</v>
      </c>
      <c r="CY1175" s="148" t="e" cm="1">
        <f t="array" aca="1" ref="CY1175" ca="1">-CY1174*(INDIRECT(CY1167)-INDIRECT(CX1167))</f>
        <v>#N/A</v>
      </c>
      <c r="CZ1175" s="148" t="e" cm="1">
        <f t="array" aca="1" ref="CZ1175" ca="1">-CZ1174*(INDIRECT(CZ1167)-INDIRECT(CY1167))</f>
        <v>#N/A</v>
      </c>
      <c r="DA1175" s="148" t="e" cm="1">
        <f t="array" aca="1" ref="DA1175" ca="1">-DA1174*(INDIRECT(DA1167)-INDIRECT(CZ1167))</f>
        <v>#N/A</v>
      </c>
      <c r="DB1175" s="148" t="e" cm="1">
        <f t="array" aca="1" ref="DB1175" ca="1">-DB1174*(INDIRECT(DB1167)-INDIRECT(DA1167))</f>
        <v>#N/A</v>
      </c>
      <c r="DC1175" s="148" t="e" cm="1">
        <f t="array" aca="1" ref="DC1175" ca="1">-DC1174*(INDIRECT(DC1167)-INDIRECT(DB1167))</f>
        <v>#N/A</v>
      </c>
      <c r="DD1175" s="148" t="e" cm="1">
        <f t="array" aca="1" ref="DD1175" ca="1">-DD1174*(INDIRECT(DD1167)-INDIRECT(DC1167))</f>
        <v>#N/A</v>
      </c>
      <c r="DE1175" s="148" t="e" cm="1">
        <f t="array" aca="1" ref="DE1175" ca="1">-DE1174*(INDIRECT(DE1167)-INDIRECT(DD1167))</f>
        <v>#N/A</v>
      </c>
      <c r="DF1175" s="148" t="e" cm="1">
        <f t="array" aca="1" ref="DF1175" ca="1">-DF1174*(INDIRECT(DF1167)-INDIRECT(DE1167))</f>
        <v>#N/A</v>
      </c>
      <c r="DG1175" s="148" t="e" cm="1">
        <f t="array" aca="1" ref="DG1175" ca="1">-DG1174*(INDIRECT(DG1167)-INDIRECT(DF1167))</f>
        <v>#N/A</v>
      </c>
      <c r="DH1175" s="148" t="e" cm="1">
        <f t="array" aca="1" ref="DH1175" ca="1">-DH1174*(INDIRECT(DH1167)-INDIRECT(DG1167))</f>
        <v>#N/A</v>
      </c>
      <c r="DI1175" s="148" t="e" cm="1">
        <f t="array" aca="1" ref="DI1175" ca="1">-DI1174*(INDIRECT(DI1167)-INDIRECT(DH1167))</f>
        <v>#N/A</v>
      </c>
      <c r="DJ1175" s="148" t="e" cm="1">
        <f t="array" aca="1" ref="DJ1175" ca="1">-DJ1174*(INDIRECT(DJ1167)-INDIRECT(DI1167))</f>
        <v>#N/A</v>
      </c>
      <c r="DK1175" s="148" t="e" cm="1">
        <f t="array" aca="1" ref="DK1175" ca="1">-DK1174*(INDIRECT(DK1167)-INDIRECT(DJ1167))</f>
        <v>#N/A</v>
      </c>
      <c r="DL1175" s="148" t="e" cm="1">
        <f t="array" aca="1" ref="DL1175" ca="1">-DL1174*(INDIRECT(DL1167)-INDIRECT(DK1167))</f>
        <v>#N/A</v>
      </c>
    </row>
    <row r="1176" spans="1:116" x14ac:dyDescent="0.4">
      <c r="B1176" t="s">
        <v>244</v>
      </c>
      <c r="D1176" t="s">
        <v>800</v>
      </c>
      <c r="E1176" s="8" t="str">
        <f t="shared" si="1926"/>
        <v>1176 SUBCAC-S</v>
      </c>
      <c r="G1176" s="13"/>
      <c r="H1176" s="12"/>
      <c r="I1176" s="60"/>
      <c r="J1176" s="60"/>
      <c r="R1176" s="9"/>
      <c r="S1176" s="149"/>
      <c r="T1176" s="149"/>
      <c r="U1176" s="149"/>
      <c r="V1176" s="149"/>
      <c r="W1176" s="149"/>
      <c r="X1176" s="149"/>
      <c r="Y1176" s="149"/>
      <c r="Z1176" s="149"/>
      <c r="AA1176" s="149"/>
      <c r="AB1176" s="149"/>
      <c r="AC1176" s="149"/>
      <c r="AD1176" s="149"/>
      <c r="AE1176" s="149"/>
      <c r="AF1176" s="149"/>
      <c r="AG1176" s="149"/>
      <c r="AH1176" s="149"/>
      <c r="AI1176" s="149"/>
      <c r="AJ1176" s="149"/>
      <c r="AK1176" s="149"/>
      <c r="AL1176" s="149"/>
      <c r="AM1176" s="149"/>
      <c r="AN1176" s="149"/>
      <c r="AO1176" s="149"/>
      <c r="AP1176" s="149"/>
      <c r="AQ1176" s="149"/>
      <c r="AR1176" s="149"/>
      <c r="AS1176" s="149"/>
      <c r="AT1176" s="149"/>
      <c r="AU1176" s="149"/>
      <c r="AV1176" s="149"/>
      <c r="AW1176" s="149"/>
      <c r="AX1176" s="149"/>
      <c r="AY1176" s="149"/>
      <c r="AZ1176" s="149"/>
      <c r="BA1176" s="149"/>
      <c r="BB1176" s="149"/>
      <c r="BC1176" s="149"/>
      <c r="BD1176" s="149"/>
      <c r="BE1176" s="149"/>
      <c r="BF1176" s="149"/>
      <c r="BG1176" s="149"/>
      <c r="BH1176" s="149"/>
      <c r="BI1176" s="149"/>
      <c r="BJ1176" s="149"/>
      <c r="BK1176" s="149"/>
      <c r="BL1176" s="149"/>
      <c r="BM1176" s="149"/>
      <c r="BN1176" s="149"/>
      <c r="BO1176" s="149"/>
      <c r="BP1176" s="149"/>
      <c r="BQ1176" s="149"/>
      <c r="BR1176" s="149"/>
      <c r="BS1176" s="149"/>
      <c r="BT1176" s="149"/>
      <c r="BU1176" s="149"/>
      <c r="BV1176" s="149"/>
      <c r="BW1176" s="149"/>
      <c r="BX1176" s="149"/>
      <c r="BY1176" s="149"/>
      <c r="BZ1176" s="149"/>
      <c r="CA1176" s="149"/>
      <c r="CB1176" s="149"/>
      <c r="CC1176" s="149"/>
      <c r="CD1176" s="149"/>
      <c r="CE1176" s="149"/>
      <c r="CF1176" s="149"/>
      <c r="CG1176" s="149"/>
      <c r="CH1176" s="149"/>
      <c r="CI1176" s="149"/>
      <c r="CJ1176" s="149"/>
      <c r="CK1176" s="149"/>
      <c r="CL1176" s="149"/>
      <c r="CN1176" s="60"/>
      <c r="CO1176" s="149"/>
      <c r="CP1176" s="149"/>
      <c r="CQ1176" s="149"/>
      <c r="CR1176" s="149"/>
      <c r="CS1176" s="149"/>
      <c r="CT1176" s="149"/>
      <c r="CU1176" s="149"/>
      <c r="CV1176" s="149"/>
      <c r="CW1176" s="149"/>
      <c r="CX1176" s="149"/>
      <c r="CY1176" s="149"/>
      <c r="CZ1176" s="149"/>
      <c r="DA1176" s="149"/>
      <c r="DB1176" s="149"/>
      <c r="DC1176" s="149"/>
      <c r="DD1176" s="149"/>
      <c r="DE1176" s="149"/>
      <c r="DF1176" s="149"/>
      <c r="DG1176" s="149"/>
      <c r="DH1176" s="149"/>
      <c r="DI1176" s="149"/>
      <c r="DJ1176" s="149"/>
      <c r="DK1176" s="149"/>
      <c r="DL1176" s="149"/>
    </row>
    <row r="1177" spans="1:116" x14ac:dyDescent="0.4">
      <c r="D1177" t="s">
        <v>800</v>
      </c>
      <c r="E1177" s="8" t="str">
        <f t="shared" si="1926"/>
        <v>1177 SUBCAC-S</v>
      </c>
      <c r="G1177" s="126" t="s">
        <v>68</v>
      </c>
      <c r="H1177" s="12"/>
      <c r="I1177" s="60"/>
      <c r="J1177" s="60"/>
      <c r="K1177" s="33">
        <f t="shared" ref="K1177:P1177" ca="1" si="1928">SUMIF($3:$3,K$2,1177:1177)</f>
        <v>95000</v>
      </c>
      <c r="L1177" s="33">
        <f t="shared" ca="1" si="1928"/>
        <v>120000</v>
      </c>
      <c r="M1177" s="33">
        <f t="shared" ca="1" si="1928"/>
        <v>120000</v>
      </c>
      <c r="N1177" s="33">
        <f t="shared" ca="1" si="1928"/>
        <v>120000</v>
      </c>
      <c r="O1177" s="33">
        <f t="shared" ca="1" si="1928"/>
        <v>120000</v>
      </c>
      <c r="P1177" s="33">
        <f t="shared" ca="1" si="1928"/>
        <v>120000</v>
      </c>
      <c r="R1177" s="33"/>
      <c r="S1177" s="77" cm="1">
        <f t="array" aca="1" ref="S1177" ca="1">INDIRECT(S1166)+S1175</f>
        <v>-15000</v>
      </c>
      <c r="T1177" s="77" cm="1">
        <f t="array" aca="1" ref="T1177" ca="1">INDIRECT(T1166)+T1175</f>
        <v>10000</v>
      </c>
      <c r="U1177" s="77" cm="1">
        <f t="array" aca="1" ref="U1177" ca="1">INDIRECT(U1166)+U1175</f>
        <v>10000</v>
      </c>
      <c r="V1177" s="77" cm="1">
        <f t="array" aca="1" ref="V1177" ca="1">INDIRECT(V1166)+V1175</f>
        <v>10000</v>
      </c>
      <c r="W1177" s="77" cm="1">
        <f t="array" aca="1" ref="W1177" ca="1">INDIRECT(W1166)+W1175</f>
        <v>10000</v>
      </c>
      <c r="X1177" s="77" cm="1">
        <f t="array" aca="1" ref="X1177" ca="1">INDIRECT(X1166)+X1175</f>
        <v>10000</v>
      </c>
      <c r="Y1177" s="77" cm="1">
        <f t="array" aca="1" ref="Y1177" ca="1">INDIRECT(Y1166)+Y1175</f>
        <v>10000</v>
      </c>
      <c r="Z1177" s="77" cm="1">
        <f t="array" aca="1" ref="Z1177" ca="1">INDIRECT(Z1166)+Z1175</f>
        <v>10000</v>
      </c>
      <c r="AA1177" s="77" cm="1">
        <f t="array" aca="1" ref="AA1177" ca="1">INDIRECT(AA1166)+AA1175</f>
        <v>10000</v>
      </c>
      <c r="AB1177" s="77" cm="1">
        <f t="array" aca="1" ref="AB1177" ca="1">INDIRECT(AB1166)+AB1175</f>
        <v>10000</v>
      </c>
      <c r="AC1177" s="77" cm="1">
        <f t="array" aca="1" ref="AC1177" ca="1">INDIRECT(AC1166)+AC1175</f>
        <v>10000</v>
      </c>
      <c r="AD1177" s="77" cm="1">
        <f t="array" aca="1" ref="AD1177" ca="1">INDIRECT(AD1166)+AD1175</f>
        <v>10000</v>
      </c>
      <c r="AE1177" s="77" cm="1">
        <f t="array" aca="1" ref="AE1177" ca="1">INDIRECT(AE1166)+AE1175</f>
        <v>10000</v>
      </c>
      <c r="AF1177" s="77" cm="1">
        <f t="array" aca="1" ref="AF1177" ca="1">INDIRECT(AF1166)+AF1175</f>
        <v>10000</v>
      </c>
      <c r="AG1177" s="77" cm="1">
        <f t="array" aca="1" ref="AG1177" ca="1">INDIRECT(AG1166)+AG1175</f>
        <v>10000</v>
      </c>
      <c r="AH1177" s="77" cm="1">
        <f t="array" aca="1" ref="AH1177" ca="1">INDIRECT(AH1166)+AH1175</f>
        <v>10000</v>
      </c>
      <c r="AI1177" s="77" cm="1">
        <f t="array" aca="1" ref="AI1177" ca="1">INDIRECT(AI1166)+AI1175</f>
        <v>10000</v>
      </c>
      <c r="AJ1177" s="77" cm="1">
        <f t="array" aca="1" ref="AJ1177" ca="1">INDIRECT(AJ1166)+AJ1175</f>
        <v>10000</v>
      </c>
      <c r="AK1177" s="77" cm="1">
        <f t="array" aca="1" ref="AK1177" ca="1">INDIRECT(AK1166)+AK1175</f>
        <v>10000</v>
      </c>
      <c r="AL1177" s="77" cm="1">
        <f t="array" aca="1" ref="AL1177" ca="1">INDIRECT(AL1166)+AL1175</f>
        <v>10000</v>
      </c>
      <c r="AM1177" s="77" cm="1">
        <f t="array" aca="1" ref="AM1177" ca="1">INDIRECT(AM1166)+AM1175</f>
        <v>10000</v>
      </c>
      <c r="AN1177" s="77" cm="1">
        <f t="array" aca="1" ref="AN1177" ca="1">INDIRECT(AN1166)+AN1175</f>
        <v>10000</v>
      </c>
      <c r="AO1177" s="77" cm="1">
        <f t="array" aca="1" ref="AO1177" ca="1">INDIRECT(AO1166)+AO1175</f>
        <v>10000</v>
      </c>
      <c r="AP1177" s="77" cm="1">
        <f t="array" aca="1" ref="AP1177" ca="1">INDIRECT(AP1166)+AP1175</f>
        <v>10000</v>
      </c>
      <c r="AQ1177" s="77" cm="1">
        <f t="array" aca="1" ref="AQ1177" ca="1">INDIRECT(AQ1166)+AQ1175</f>
        <v>10000</v>
      </c>
      <c r="AR1177" s="77" cm="1">
        <f t="array" aca="1" ref="AR1177" ca="1">INDIRECT(AR1166)+AR1175</f>
        <v>10000</v>
      </c>
      <c r="AS1177" s="77" cm="1">
        <f t="array" aca="1" ref="AS1177" ca="1">INDIRECT(AS1166)+AS1175</f>
        <v>10000</v>
      </c>
      <c r="AT1177" s="77" cm="1">
        <f t="array" aca="1" ref="AT1177" ca="1">INDIRECT(AT1166)+AT1175</f>
        <v>10000</v>
      </c>
      <c r="AU1177" s="77" cm="1">
        <f t="array" aca="1" ref="AU1177" ca="1">INDIRECT(AU1166)+AU1175</f>
        <v>10000</v>
      </c>
      <c r="AV1177" s="77" cm="1">
        <f t="array" aca="1" ref="AV1177" ca="1">INDIRECT(AV1166)+AV1175</f>
        <v>10000</v>
      </c>
      <c r="AW1177" s="77" cm="1">
        <f t="array" aca="1" ref="AW1177" ca="1">INDIRECT(AW1166)+AW1175</f>
        <v>10000</v>
      </c>
      <c r="AX1177" s="77" cm="1">
        <f t="array" aca="1" ref="AX1177" ca="1">INDIRECT(AX1166)+AX1175</f>
        <v>10000</v>
      </c>
      <c r="AY1177" s="77" cm="1">
        <f t="array" aca="1" ref="AY1177" ca="1">INDIRECT(AY1166)+AY1175</f>
        <v>10000</v>
      </c>
      <c r="AZ1177" s="77" cm="1">
        <f t="array" aca="1" ref="AZ1177" ca="1">INDIRECT(AZ1166)+AZ1175</f>
        <v>10000</v>
      </c>
      <c r="BA1177" s="77" cm="1">
        <f t="array" aca="1" ref="BA1177" ca="1">INDIRECT(BA1166)+BA1175</f>
        <v>10000</v>
      </c>
      <c r="BB1177" s="77" cm="1">
        <f t="array" aca="1" ref="BB1177" ca="1">INDIRECT(BB1166)+BB1175</f>
        <v>10000</v>
      </c>
      <c r="BC1177" s="77" cm="1">
        <f t="array" aca="1" ref="BC1177" ca="1">INDIRECT(BC1166)+BC1175</f>
        <v>10000</v>
      </c>
      <c r="BD1177" s="77" cm="1">
        <f t="array" aca="1" ref="BD1177" ca="1">INDIRECT(BD1166)+BD1175</f>
        <v>10000</v>
      </c>
      <c r="BE1177" s="77" cm="1">
        <f t="array" aca="1" ref="BE1177" ca="1">INDIRECT(BE1166)+BE1175</f>
        <v>10000</v>
      </c>
      <c r="BF1177" s="77" cm="1">
        <f t="array" aca="1" ref="BF1177" ca="1">INDIRECT(BF1166)+BF1175</f>
        <v>10000</v>
      </c>
      <c r="BG1177" s="77" cm="1">
        <f t="array" aca="1" ref="BG1177" ca="1">INDIRECT(BG1166)+BG1175</f>
        <v>10000</v>
      </c>
      <c r="BH1177" s="77" cm="1">
        <f t="array" aca="1" ref="BH1177" ca="1">INDIRECT(BH1166)+BH1175</f>
        <v>10000</v>
      </c>
      <c r="BI1177" s="77" cm="1">
        <f t="array" aca="1" ref="BI1177" ca="1">INDIRECT(BI1166)+BI1175</f>
        <v>10000</v>
      </c>
      <c r="BJ1177" s="77" cm="1">
        <f t="array" aca="1" ref="BJ1177" ca="1">INDIRECT(BJ1166)+BJ1175</f>
        <v>10000</v>
      </c>
      <c r="BK1177" s="77" cm="1">
        <f t="array" aca="1" ref="BK1177" ca="1">INDIRECT(BK1166)+BK1175</f>
        <v>10000</v>
      </c>
      <c r="BL1177" s="77" cm="1">
        <f t="array" aca="1" ref="BL1177" ca="1">INDIRECT(BL1166)+BL1175</f>
        <v>10000</v>
      </c>
      <c r="BM1177" s="77" cm="1">
        <f t="array" aca="1" ref="BM1177" ca="1">INDIRECT(BM1166)+BM1175</f>
        <v>10000</v>
      </c>
      <c r="BN1177" s="77" cm="1">
        <f t="array" aca="1" ref="BN1177" ca="1">INDIRECT(BN1166)+BN1175</f>
        <v>10000</v>
      </c>
      <c r="BO1177" s="77" cm="1">
        <f t="array" aca="1" ref="BO1177" ca="1">INDIRECT(BO1166)+BO1175</f>
        <v>10000</v>
      </c>
      <c r="BP1177" s="77" cm="1">
        <f t="array" aca="1" ref="BP1177" ca="1">INDIRECT(BP1166)+BP1175</f>
        <v>10000</v>
      </c>
      <c r="BQ1177" s="77" cm="1">
        <f t="array" aca="1" ref="BQ1177" ca="1">INDIRECT(BQ1166)+BQ1175</f>
        <v>10000</v>
      </c>
      <c r="BR1177" s="77" cm="1">
        <f t="array" aca="1" ref="BR1177" ca="1">INDIRECT(BR1166)+BR1175</f>
        <v>10000</v>
      </c>
      <c r="BS1177" s="77" cm="1">
        <f t="array" aca="1" ref="BS1177" ca="1">INDIRECT(BS1166)+BS1175</f>
        <v>10000</v>
      </c>
      <c r="BT1177" s="77" cm="1">
        <f t="array" aca="1" ref="BT1177" ca="1">INDIRECT(BT1166)+BT1175</f>
        <v>10000</v>
      </c>
      <c r="BU1177" s="77" cm="1">
        <f t="array" aca="1" ref="BU1177" ca="1">INDIRECT(BU1166)+BU1175</f>
        <v>10000</v>
      </c>
      <c r="BV1177" s="77" cm="1">
        <f t="array" aca="1" ref="BV1177" ca="1">INDIRECT(BV1166)+BV1175</f>
        <v>10000</v>
      </c>
      <c r="BW1177" s="77" cm="1">
        <f t="array" aca="1" ref="BW1177" ca="1">INDIRECT(BW1166)+BW1175</f>
        <v>10000</v>
      </c>
      <c r="BX1177" s="77" cm="1">
        <f t="array" aca="1" ref="BX1177" ca="1">INDIRECT(BX1166)+BX1175</f>
        <v>10000</v>
      </c>
      <c r="BY1177" s="77" cm="1">
        <f t="array" aca="1" ref="BY1177" ca="1">INDIRECT(BY1166)+BY1175</f>
        <v>10000</v>
      </c>
      <c r="BZ1177" s="77" cm="1">
        <f t="array" aca="1" ref="BZ1177" ca="1">INDIRECT(BZ1166)+BZ1175</f>
        <v>10000</v>
      </c>
      <c r="CA1177" s="77" cm="1">
        <f t="array" aca="1" ref="CA1177" ca="1">INDIRECT(CA1166)+CA1175</f>
        <v>10000</v>
      </c>
      <c r="CB1177" s="77" cm="1">
        <f t="array" aca="1" ref="CB1177" ca="1">INDIRECT(CB1166)+CB1175</f>
        <v>10000</v>
      </c>
      <c r="CC1177" s="77" cm="1">
        <f t="array" aca="1" ref="CC1177" ca="1">INDIRECT(CC1166)+CC1175</f>
        <v>10000</v>
      </c>
      <c r="CD1177" s="77" cm="1">
        <f t="array" aca="1" ref="CD1177" ca="1">INDIRECT(CD1166)+CD1175</f>
        <v>10000</v>
      </c>
      <c r="CE1177" s="77" cm="1">
        <f t="array" aca="1" ref="CE1177" ca="1">INDIRECT(CE1166)+CE1175</f>
        <v>10000</v>
      </c>
      <c r="CF1177" s="77" cm="1">
        <f t="array" aca="1" ref="CF1177" ca="1">INDIRECT(CF1166)+CF1175</f>
        <v>10000</v>
      </c>
      <c r="CG1177" s="77" cm="1">
        <f t="array" aca="1" ref="CG1177" ca="1">INDIRECT(CG1166)+CG1175</f>
        <v>10000</v>
      </c>
      <c r="CH1177" s="77" cm="1">
        <f t="array" aca="1" ref="CH1177" ca="1">INDIRECT(CH1166)+CH1175</f>
        <v>10000</v>
      </c>
      <c r="CI1177" s="77" cm="1">
        <f t="array" aca="1" ref="CI1177" ca="1">INDIRECT(CI1166)+CI1175</f>
        <v>10000</v>
      </c>
      <c r="CJ1177" s="77" cm="1">
        <f t="array" aca="1" ref="CJ1177" ca="1">INDIRECT(CJ1166)+CJ1175</f>
        <v>10000</v>
      </c>
      <c r="CK1177" s="77" cm="1">
        <f t="array" aca="1" ref="CK1177" ca="1">INDIRECT(CK1166)+CK1175</f>
        <v>10000</v>
      </c>
      <c r="CL1177" s="77" cm="1">
        <f t="array" aca="1" ref="CL1177" ca="1">INDIRECT(CL1166)+CL1175</f>
        <v>10000</v>
      </c>
      <c r="CN1177" s="60"/>
      <c r="CO1177" s="77" t="e" cm="1">
        <f t="array" aca="1" ref="CO1177" ca="1">INDIRECT(CO1166)+CO1175</f>
        <v>#N/A</v>
      </c>
      <c r="CP1177" s="77" t="e" cm="1">
        <f t="array" aca="1" ref="CP1177" ca="1">INDIRECT(CP1166)+CP1175</f>
        <v>#N/A</v>
      </c>
      <c r="CQ1177" s="77" t="e" cm="1">
        <f t="array" aca="1" ref="CQ1177" ca="1">INDIRECT(CQ1166)+CQ1175</f>
        <v>#N/A</v>
      </c>
      <c r="CR1177" s="77" t="e" cm="1">
        <f t="array" aca="1" ref="CR1177" ca="1">INDIRECT(CR1166)+CR1175</f>
        <v>#N/A</v>
      </c>
      <c r="CS1177" s="77" t="e" cm="1">
        <f t="array" aca="1" ref="CS1177" ca="1">INDIRECT(CS1166)+CS1175</f>
        <v>#N/A</v>
      </c>
      <c r="CT1177" s="77" t="e" cm="1">
        <f t="array" aca="1" ref="CT1177" ca="1">INDIRECT(CT1166)+CT1175</f>
        <v>#N/A</v>
      </c>
      <c r="CU1177" s="77" t="e" cm="1">
        <f t="array" aca="1" ref="CU1177" ca="1">INDIRECT(CU1166)+CU1175</f>
        <v>#N/A</v>
      </c>
      <c r="CV1177" s="77" t="e" cm="1">
        <f t="array" aca="1" ref="CV1177" ca="1">INDIRECT(CV1166)+CV1175</f>
        <v>#N/A</v>
      </c>
      <c r="CW1177" s="77" t="e" cm="1">
        <f t="array" aca="1" ref="CW1177" ca="1">INDIRECT(CW1166)+CW1175</f>
        <v>#N/A</v>
      </c>
      <c r="CX1177" s="77" t="e" cm="1">
        <f t="array" aca="1" ref="CX1177" ca="1">INDIRECT(CX1166)+CX1175</f>
        <v>#N/A</v>
      </c>
      <c r="CY1177" s="77" t="e" cm="1">
        <f t="array" aca="1" ref="CY1177" ca="1">INDIRECT(CY1166)+CY1175</f>
        <v>#N/A</v>
      </c>
      <c r="CZ1177" s="77" t="e" cm="1">
        <f t="array" aca="1" ref="CZ1177" ca="1">INDIRECT(CZ1166)+CZ1175</f>
        <v>#N/A</v>
      </c>
      <c r="DA1177" s="77" t="e" cm="1">
        <f t="array" aca="1" ref="DA1177" ca="1">INDIRECT(DA1166)+DA1175</f>
        <v>#N/A</v>
      </c>
      <c r="DB1177" s="77" t="e" cm="1">
        <f t="array" aca="1" ref="DB1177" ca="1">INDIRECT(DB1166)+DB1175</f>
        <v>#N/A</v>
      </c>
      <c r="DC1177" s="77" t="e" cm="1">
        <f t="array" aca="1" ref="DC1177" ca="1">INDIRECT(DC1166)+DC1175</f>
        <v>#N/A</v>
      </c>
      <c r="DD1177" s="77" t="e" cm="1">
        <f t="array" aca="1" ref="DD1177" ca="1">INDIRECT(DD1166)+DD1175</f>
        <v>#N/A</v>
      </c>
      <c r="DE1177" s="77" t="e" cm="1">
        <f t="array" aca="1" ref="DE1177" ca="1">INDIRECT(DE1166)+DE1175</f>
        <v>#N/A</v>
      </c>
      <c r="DF1177" s="77" t="e" cm="1">
        <f t="array" aca="1" ref="DF1177" ca="1">INDIRECT(DF1166)+DF1175</f>
        <v>#N/A</v>
      </c>
      <c r="DG1177" s="77" t="e" cm="1">
        <f t="array" aca="1" ref="DG1177" ca="1">INDIRECT(DG1166)+DG1175</f>
        <v>#N/A</v>
      </c>
      <c r="DH1177" s="77" t="e" cm="1">
        <f t="array" aca="1" ref="DH1177" ca="1">INDIRECT(DH1166)+DH1175</f>
        <v>#N/A</v>
      </c>
      <c r="DI1177" s="77" t="e" cm="1">
        <f t="array" aca="1" ref="DI1177" ca="1">INDIRECT(DI1166)+DI1175</f>
        <v>#N/A</v>
      </c>
      <c r="DJ1177" s="77" t="e" cm="1">
        <f t="array" aca="1" ref="DJ1177" ca="1">INDIRECT(DJ1166)+DJ1175</f>
        <v>#N/A</v>
      </c>
      <c r="DK1177" s="77" t="e" cm="1">
        <f t="array" aca="1" ref="DK1177" ca="1">INDIRECT(DK1166)+DK1175</f>
        <v>#N/A</v>
      </c>
      <c r="DL1177" s="77" t="e" cm="1">
        <f t="array" aca="1" ref="DL1177" ca="1">INDIRECT(DL1166)+DL1175</f>
        <v>#N/A</v>
      </c>
    </row>
    <row r="1178" spans="1:116" x14ac:dyDescent="0.4">
      <c r="D1178" t="s">
        <v>800</v>
      </c>
      <c r="E1178" s="8" t="str">
        <f t="shared" si="1926"/>
        <v>1178 SUBCAC-S</v>
      </c>
      <c r="G1178" s="145" t="s">
        <v>69</v>
      </c>
      <c r="H1178" s="12"/>
      <c r="I1178" s="60"/>
      <c r="J1178" s="60"/>
      <c r="K1178" s="20">
        <f t="shared" ref="K1178:P1178" ca="1" si="1929">AVERAGEIF($3:$3,K$2,1178:1178)</f>
        <v>0.79166666666666663</v>
      </c>
      <c r="L1178" s="20">
        <f t="shared" ca="1" si="1929"/>
        <v>1</v>
      </c>
      <c r="M1178" s="20">
        <f t="shared" ca="1" si="1929"/>
        <v>1</v>
      </c>
      <c r="N1178" s="20">
        <f t="shared" ca="1" si="1929"/>
        <v>1</v>
      </c>
      <c r="O1178" s="20">
        <f t="shared" ca="1" si="1929"/>
        <v>1</v>
      </c>
      <c r="P1178" s="20">
        <f t="shared" ca="1" si="1929"/>
        <v>1</v>
      </c>
      <c r="R1178" s="20"/>
      <c r="S1178" s="150" cm="1">
        <f t="array" aca="1" ref="S1178" ca="1">S1177/INDIRECT(S1166)</f>
        <v>-1.5</v>
      </c>
      <c r="T1178" s="150" cm="1">
        <f t="array" aca="1" ref="T1178" ca="1">T1177/INDIRECT(T1166)</f>
        <v>1</v>
      </c>
      <c r="U1178" s="150" cm="1">
        <f t="array" aca="1" ref="U1178" ca="1">U1177/INDIRECT(U1166)</f>
        <v>1</v>
      </c>
      <c r="V1178" s="150" cm="1">
        <f t="array" aca="1" ref="V1178" ca="1">V1177/INDIRECT(V1166)</f>
        <v>1</v>
      </c>
      <c r="W1178" s="150" cm="1">
        <f t="array" aca="1" ref="W1178" ca="1">W1177/INDIRECT(W1166)</f>
        <v>1</v>
      </c>
      <c r="X1178" s="150" cm="1">
        <f t="array" aca="1" ref="X1178" ca="1">X1177/INDIRECT(X1166)</f>
        <v>1</v>
      </c>
      <c r="Y1178" s="150" cm="1">
        <f t="array" aca="1" ref="Y1178" ca="1">Y1177/INDIRECT(Y1166)</f>
        <v>1</v>
      </c>
      <c r="Z1178" s="150" cm="1">
        <f t="array" aca="1" ref="Z1178" ca="1">Z1177/INDIRECT(Z1166)</f>
        <v>1</v>
      </c>
      <c r="AA1178" s="150" cm="1">
        <f t="array" aca="1" ref="AA1178" ca="1">AA1177/INDIRECT(AA1166)</f>
        <v>1</v>
      </c>
      <c r="AB1178" s="150" cm="1">
        <f t="array" aca="1" ref="AB1178" ca="1">AB1177/INDIRECT(AB1166)</f>
        <v>1</v>
      </c>
      <c r="AC1178" s="150" cm="1">
        <f t="array" aca="1" ref="AC1178" ca="1">AC1177/INDIRECT(AC1166)</f>
        <v>1</v>
      </c>
      <c r="AD1178" s="150" cm="1">
        <f t="array" aca="1" ref="AD1178" ca="1">AD1177/INDIRECT(AD1166)</f>
        <v>1</v>
      </c>
      <c r="AE1178" s="150" cm="1">
        <f t="array" aca="1" ref="AE1178" ca="1">AE1177/INDIRECT(AE1166)</f>
        <v>1</v>
      </c>
      <c r="AF1178" s="150" cm="1">
        <f t="array" aca="1" ref="AF1178" ca="1">AF1177/INDIRECT(AF1166)</f>
        <v>1</v>
      </c>
      <c r="AG1178" s="150" cm="1">
        <f t="array" aca="1" ref="AG1178" ca="1">AG1177/INDIRECT(AG1166)</f>
        <v>1</v>
      </c>
      <c r="AH1178" s="150" cm="1">
        <f t="array" aca="1" ref="AH1178" ca="1">AH1177/INDIRECT(AH1166)</f>
        <v>1</v>
      </c>
      <c r="AI1178" s="150" cm="1">
        <f t="array" aca="1" ref="AI1178" ca="1">AI1177/INDIRECT(AI1166)</f>
        <v>1</v>
      </c>
      <c r="AJ1178" s="150" cm="1">
        <f t="array" aca="1" ref="AJ1178" ca="1">AJ1177/INDIRECT(AJ1166)</f>
        <v>1</v>
      </c>
      <c r="AK1178" s="150" cm="1">
        <f t="array" aca="1" ref="AK1178" ca="1">AK1177/INDIRECT(AK1166)</f>
        <v>1</v>
      </c>
      <c r="AL1178" s="150" cm="1">
        <f t="array" aca="1" ref="AL1178" ca="1">AL1177/INDIRECT(AL1166)</f>
        <v>1</v>
      </c>
      <c r="AM1178" s="150" cm="1">
        <f t="array" aca="1" ref="AM1178" ca="1">AM1177/INDIRECT(AM1166)</f>
        <v>1</v>
      </c>
      <c r="AN1178" s="150" cm="1">
        <f t="array" aca="1" ref="AN1178" ca="1">AN1177/INDIRECT(AN1166)</f>
        <v>1</v>
      </c>
      <c r="AO1178" s="150" cm="1">
        <f t="array" aca="1" ref="AO1178" ca="1">AO1177/INDIRECT(AO1166)</f>
        <v>1</v>
      </c>
      <c r="AP1178" s="150" cm="1">
        <f t="array" aca="1" ref="AP1178" ca="1">AP1177/INDIRECT(AP1166)</f>
        <v>1</v>
      </c>
      <c r="AQ1178" s="150" cm="1">
        <f t="array" aca="1" ref="AQ1178" ca="1">AQ1177/INDIRECT(AQ1166)</f>
        <v>1</v>
      </c>
      <c r="AR1178" s="150" cm="1">
        <f t="array" aca="1" ref="AR1178" ca="1">AR1177/INDIRECT(AR1166)</f>
        <v>1</v>
      </c>
      <c r="AS1178" s="150" cm="1">
        <f t="array" aca="1" ref="AS1178" ca="1">AS1177/INDIRECT(AS1166)</f>
        <v>1</v>
      </c>
      <c r="AT1178" s="150" cm="1">
        <f t="array" aca="1" ref="AT1178" ca="1">AT1177/INDIRECT(AT1166)</f>
        <v>1</v>
      </c>
      <c r="AU1178" s="150" cm="1">
        <f t="array" aca="1" ref="AU1178" ca="1">AU1177/INDIRECT(AU1166)</f>
        <v>1</v>
      </c>
      <c r="AV1178" s="150" cm="1">
        <f t="array" aca="1" ref="AV1178" ca="1">AV1177/INDIRECT(AV1166)</f>
        <v>1</v>
      </c>
      <c r="AW1178" s="150" cm="1">
        <f t="array" aca="1" ref="AW1178" ca="1">AW1177/INDIRECT(AW1166)</f>
        <v>1</v>
      </c>
      <c r="AX1178" s="150" cm="1">
        <f t="array" aca="1" ref="AX1178" ca="1">AX1177/INDIRECT(AX1166)</f>
        <v>1</v>
      </c>
      <c r="AY1178" s="150" cm="1">
        <f t="array" aca="1" ref="AY1178" ca="1">AY1177/INDIRECT(AY1166)</f>
        <v>1</v>
      </c>
      <c r="AZ1178" s="150" cm="1">
        <f t="array" aca="1" ref="AZ1178" ca="1">AZ1177/INDIRECT(AZ1166)</f>
        <v>1</v>
      </c>
      <c r="BA1178" s="150" cm="1">
        <f t="array" aca="1" ref="BA1178" ca="1">BA1177/INDIRECT(BA1166)</f>
        <v>1</v>
      </c>
      <c r="BB1178" s="150" cm="1">
        <f t="array" aca="1" ref="BB1178" ca="1">BB1177/INDIRECT(BB1166)</f>
        <v>1</v>
      </c>
      <c r="BC1178" s="150" cm="1">
        <f t="array" aca="1" ref="BC1178" ca="1">BC1177/INDIRECT(BC1166)</f>
        <v>1</v>
      </c>
      <c r="BD1178" s="150" cm="1">
        <f t="array" aca="1" ref="BD1178" ca="1">BD1177/INDIRECT(BD1166)</f>
        <v>1</v>
      </c>
      <c r="BE1178" s="150" cm="1">
        <f t="array" aca="1" ref="BE1178" ca="1">BE1177/INDIRECT(BE1166)</f>
        <v>1</v>
      </c>
      <c r="BF1178" s="150" cm="1">
        <f t="array" aca="1" ref="BF1178" ca="1">BF1177/INDIRECT(BF1166)</f>
        <v>1</v>
      </c>
      <c r="BG1178" s="150" cm="1">
        <f t="array" aca="1" ref="BG1178" ca="1">BG1177/INDIRECT(BG1166)</f>
        <v>1</v>
      </c>
      <c r="BH1178" s="150" cm="1">
        <f t="array" aca="1" ref="BH1178" ca="1">BH1177/INDIRECT(BH1166)</f>
        <v>1</v>
      </c>
      <c r="BI1178" s="150" cm="1">
        <f t="array" aca="1" ref="BI1178" ca="1">BI1177/INDIRECT(BI1166)</f>
        <v>1</v>
      </c>
      <c r="BJ1178" s="150" cm="1">
        <f t="array" aca="1" ref="BJ1178" ca="1">BJ1177/INDIRECT(BJ1166)</f>
        <v>1</v>
      </c>
      <c r="BK1178" s="150" cm="1">
        <f t="array" aca="1" ref="BK1178" ca="1">BK1177/INDIRECT(BK1166)</f>
        <v>1</v>
      </c>
      <c r="BL1178" s="150" cm="1">
        <f t="array" aca="1" ref="BL1178" ca="1">BL1177/INDIRECT(BL1166)</f>
        <v>1</v>
      </c>
      <c r="BM1178" s="150" cm="1">
        <f t="array" aca="1" ref="BM1178" ca="1">BM1177/INDIRECT(BM1166)</f>
        <v>1</v>
      </c>
      <c r="BN1178" s="150" cm="1">
        <f t="array" aca="1" ref="BN1178" ca="1">BN1177/INDIRECT(BN1166)</f>
        <v>1</v>
      </c>
      <c r="BO1178" s="150" cm="1">
        <f t="array" aca="1" ref="BO1178" ca="1">BO1177/INDIRECT(BO1166)</f>
        <v>1</v>
      </c>
      <c r="BP1178" s="150" cm="1">
        <f t="array" aca="1" ref="BP1178" ca="1">BP1177/INDIRECT(BP1166)</f>
        <v>1</v>
      </c>
      <c r="BQ1178" s="150" cm="1">
        <f t="array" aca="1" ref="BQ1178" ca="1">BQ1177/INDIRECT(BQ1166)</f>
        <v>1</v>
      </c>
      <c r="BR1178" s="150" cm="1">
        <f t="array" aca="1" ref="BR1178" ca="1">BR1177/INDIRECT(BR1166)</f>
        <v>1</v>
      </c>
      <c r="BS1178" s="150" cm="1">
        <f t="array" aca="1" ref="BS1178" ca="1">BS1177/INDIRECT(BS1166)</f>
        <v>1</v>
      </c>
      <c r="BT1178" s="150" cm="1">
        <f t="array" aca="1" ref="BT1178" ca="1">BT1177/INDIRECT(BT1166)</f>
        <v>1</v>
      </c>
      <c r="BU1178" s="150" cm="1">
        <f t="array" aca="1" ref="BU1178" ca="1">BU1177/INDIRECT(BU1166)</f>
        <v>1</v>
      </c>
      <c r="BV1178" s="150" cm="1">
        <f t="array" aca="1" ref="BV1178" ca="1">BV1177/INDIRECT(BV1166)</f>
        <v>1</v>
      </c>
      <c r="BW1178" s="150" cm="1">
        <f t="array" aca="1" ref="BW1178" ca="1">BW1177/INDIRECT(BW1166)</f>
        <v>1</v>
      </c>
      <c r="BX1178" s="150" cm="1">
        <f t="array" aca="1" ref="BX1178" ca="1">BX1177/INDIRECT(BX1166)</f>
        <v>1</v>
      </c>
      <c r="BY1178" s="150" cm="1">
        <f t="array" aca="1" ref="BY1178" ca="1">BY1177/INDIRECT(BY1166)</f>
        <v>1</v>
      </c>
      <c r="BZ1178" s="150" cm="1">
        <f t="array" aca="1" ref="BZ1178" ca="1">BZ1177/INDIRECT(BZ1166)</f>
        <v>1</v>
      </c>
      <c r="CA1178" s="150" cm="1">
        <f t="array" aca="1" ref="CA1178" ca="1">CA1177/INDIRECT(CA1166)</f>
        <v>1</v>
      </c>
      <c r="CB1178" s="150" cm="1">
        <f t="array" aca="1" ref="CB1178" ca="1">CB1177/INDIRECT(CB1166)</f>
        <v>1</v>
      </c>
      <c r="CC1178" s="150" cm="1">
        <f t="array" aca="1" ref="CC1178" ca="1">CC1177/INDIRECT(CC1166)</f>
        <v>1</v>
      </c>
      <c r="CD1178" s="150" cm="1">
        <f t="array" aca="1" ref="CD1178" ca="1">CD1177/INDIRECT(CD1166)</f>
        <v>1</v>
      </c>
      <c r="CE1178" s="150" cm="1">
        <f t="array" aca="1" ref="CE1178" ca="1">CE1177/INDIRECT(CE1166)</f>
        <v>1</v>
      </c>
      <c r="CF1178" s="150" cm="1">
        <f t="array" aca="1" ref="CF1178" ca="1">CF1177/INDIRECT(CF1166)</f>
        <v>1</v>
      </c>
      <c r="CG1178" s="150" cm="1">
        <f t="array" aca="1" ref="CG1178" ca="1">CG1177/INDIRECT(CG1166)</f>
        <v>1</v>
      </c>
      <c r="CH1178" s="150" cm="1">
        <f t="array" aca="1" ref="CH1178" ca="1">CH1177/INDIRECT(CH1166)</f>
        <v>1</v>
      </c>
      <c r="CI1178" s="150" cm="1">
        <f t="array" aca="1" ref="CI1178" ca="1">CI1177/INDIRECT(CI1166)</f>
        <v>1</v>
      </c>
      <c r="CJ1178" s="150" cm="1">
        <f t="array" aca="1" ref="CJ1178" ca="1">CJ1177/INDIRECT(CJ1166)</f>
        <v>1</v>
      </c>
      <c r="CK1178" s="150" cm="1">
        <f t="array" aca="1" ref="CK1178" ca="1">CK1177/INDIRECT(CK1166)</f>
        <v>1</v>
      </c>
      <c r="CL1178" s="150" cm="1">
        <f t="array" aca="1" ref="CL1178" ca="1">CL1177/INDIRECT(CL1166)</f>
        <v>1</v>
      </c>
      <c r="CN1178" s="60"/>
      <c r="CO1178" s="150" t="e" cm="1">
        <f t="array" aca="1" ref="CO1178" ca="1">CO1177/INDIRECT(CO1166)</f>
        <v>#N/A</v>
      </c>
      <c r="CP1178" s="150" t="e" cm="1">
        <f t="array" aca="1" ref="CP1178" ca="1">CP1177/INDIRECT(CP1166)</f>
        <v>#N/A</v>
      </c>
      <c r="CQ1178" s="150" t="e" cm="1">
        <f t="array" aca="1" ref="CQ1178" ca="1">CQ1177/INDIRECT(CQ1166)</f>
        <v>#N/A</v>
      </c>
      <c r="CR1178" s="150" t="e" cm="1">
        <f t="array" aca="1" ref="CR1178" ca="1">CR1177/INDIRECT(CR1166)</f>
        <v>#N/A</v>
      </c>
      <c r="CS1178" s="150" t="e" cm="1">
        <f t="array" aca="1" ref="CS1178" ca="1">CS1177/INDIRECT(CS1166)</f>
        <v>#N/A</v>
      </c>
      <c r="CT1178" s="150" t="e" cm="1">
        <f t="array" aca="1" ref="CT1178" ca="1">CT1177/INDIRECT(CT1166)</f>
        <v>#N/A</v>
      </c>
      <c r="CU1178" s="150" t="e" cm="1">
        <f t="array" aca="1" ref="CU1178" ca="1">CU1177/INDIRECT(CU1166)</f>
        <v>#N/A</v>
      </c>
      <c r="CV1178" s="150" t="e" cm="1">
        <f t="array" aca="1" ref="CV1178" ca="1">CV1177/INDIRECT(CV1166)</f>
        <v>#N/A</v>
      </c>
      <c r="CW1178" s="150" t="e" cm="1">
        <f t="array" aca="1" ref="CW1178" ca="1">CW1177/INDIRECT(CW1166)</f>
        <v>#N/A</v>
      </c>
      <c r="CX1178" s="150" t="e" cm="1">
        <f t="array" aca="1" ref="CX1178" ca="1">CX1177/INDIRECT(CX1166)</f>
        <v>#N/A</v>
      </c>
      <c r="CY1178" s="150" t="e" cm="1">
        <f t="array" aca="1" ref="CY1178" ca="1">CY1177/INDIRECT(CY1166)</f>
        <v>#N/A</v>
      </c>
      <c r="CZ1178" s="150" t="e" cm="1">
        <f t="array" aca="1" ref="CZ1178" ca="1">CZ1177/INDIRECT(CZ1166)</f>
        <v>#N/A</v>
      </c>
      <c r="DA1178" s="150" t="e" cm="1">
        <f t="array" aca="1" ref="DA1178" ca="1">DA1177/INDIRECT(DA1166)</f>
        <v>#N/A</v>
      </c>
      <c r="DB1178" s="150" t="e" cm="1">
        <f t="array" aca="1" ref="DB1178" ca="1">DB1177/INDIRECT(DB1166)</f>
        <v>#N/A</v>
      </c>
      <c r="DC1178" s="150" t="e" cm="1">
        <f t="array" aca="1" ref="DC1178" ca="1">DC1177/INDIRECT(DC1166)</f>
        <v>#N/A</v>
      </c>
      <c r="DD1178" s="150" t="e" cm="1">
        <f t="array" aca="1" ref="DD1178" ca="1">DD1177/INDIRECT(DD1166)</f>
        <v>#N/A</v>
      </c>
      <c r="DE1178" s="150" t="e" cm="1">
        <f t="array" aca="1" ref="DE1178" ca="1">DE1177/INDIRECT(DE1166)</f>
        <v>#N/A</v>
      </c>
      <c r="DF1178" s="150" t="e" cm="1">
        <f t="array" aca="1" ref="DF1178" ca="1">DF1177/INDIRECT(DF1166)</f>
        <v>#N/A</v>
      </c>
      <c r="DG1178" s="150" t="e" cm="1">
        <f t="array" aca="1" ref="DG1178" ca="1">DG1177/INDIRECT(DG1166)</f>
        <v>#N/A</v>
      </c>
      <c r="DH1178" s="150" t="e" cm="1">
        <f t="array" aca="1" ref="DH1178" ca="1">DH1177/INDIRECT(DH1166)</f>
        <v>#N/A</v>
      </c>
      <c r="DI1178" s="150" t="e" cm="1">
        <f t="array" aca="1" ref="DI1178" ca="1">DI1177/INDIRECT(DI1166)</f>
        <v>#N/A</v>
      </c>
      <c r="DJ1178" s="150" t="e" cm="1">
        <f t="array" aca="1" ref="DJ1178" ca="1">DJ1177/INDIRECT(DJ1166)</f>
        <v>#N/A</v>
      </c>
      <c r="DK1178" s="150" t="e" cm="1">
        <f t="array" aca="1" ref="DK1178" ca="1">DK1177/INDIRECT(DK1166)</f>
        <v>#N/A</v>
      </c>
      <c r="DL1178" s="150" t="e" cm="1">
        <f t="array" aca="1" ref="DL1178" ca="1">DL1177/INDIRECT(DL1166)</f>
        <v>#N/A</v>
      </c>
    </row>
    <row r="1179" spans="1:116" x14ac:dyDescent="0.4">
      <c r="D1179" t="s">
        <v>800</v>
      </c>
      <c r="E1179" s="8" t="str">
        <f t="shared" si="1926"/>
        <v>1179 SUBCAC-S</v>
      </c>
      <c r="G1179" s="13"/>
      <c r="H1179" s="12"/>
      <c r="I1179" s="60"/>
      <c r="J1179" s="60"/>
      <c r="S1179" s="72"/>
      <c r="T1179" s="72"/>
      <c r="U1179" s="72"/>
      <c r="V1179" s="72"/>
      <c r="W1179" s="72"/>
      <c r="X1179" s="72"/>
      <c r="Y1179" s="72"/>
      <c r="Z1179" s="72"/>
      <c r="AA1179" s="72"/>
      <c r="AB1179" s="72"/>
      <c r="AC1179" s="72"/>
      <c r="AD1179" s="72"/>
      <c r="AE1179" s="72"/>
      <c r="AF1179" s="72"/>
      <c r="AG1179" s="72"/>
      <c r="AH1179" s="72"/>
      <c r="AI1179" s="72"/>
      <c r="AJ1179" s="72"/>
      <c r="AK1179" s="72"/>
      <c r="AL1179" s="72"/>
      <c r="AM1179" s="72"/>
      <c r="AN1179" s="72"/>
      <c r="AO1179" s="72"/>
      <c r="AP1179" s="72"/>
      <c r="AQ1179" s="72"/>
      <c r="AR1179" s="72"/>
      <c r="AS1179" s="72"/>
      <c r="AT1179" s="72"/>
      <c r="AU1179" s="72"/>
      <c r="AV1179" s="72"/>
      <c r="AW1179" s="72"/>
      <c r="AX1179" s="72"/>
      <c r="AY1179" s="72"/>
      <c r="AZ1179" s="72"/>
      <c r="BA1179" s="72"/>
      <c r="BB1179" s="72"/>
      <c r="BC1179" s="72"/>
      <c r="BD1179" s="72"/>
      <c r="BE1179" s="72"/>
      <c r="BF1179" s="72"/>
      <c r="BG1179" s="72"/>
      <c r="BH1179" s="72"/>
      <c r="BI1179" s="72"/>
      <c r="BJ1179" s="72"/>
      <c r="BK1179" s="72"/>
      <c r="BL1179" s="72"/>
      <c r="BM1179" s="72"/>
      <c r="BN1179" s="72"/>
      <c r="BO1179" s="72"/>
      <c r="BP1179" s="72"/>
      <c r="BQ1179" s="72"/>
      <c r="BR1179" s="72"/>
      <c r="BS1179" s="72"/>
      <c r="BT1179" s="72"/>
      <c r="BU1179" s="72"/>
      <c r="BV1179" s="72"/>
      <c r="BW1179" s="72"/>
      <c r="BX1179" s="72"/>
      <c r="BY1179" s="72"/>
      <c r="BZ1179" s="72"/>
      <c r="CA1179" s="72"/>
      <c r="CB1179" s="72"/>
      <c r="CC1179" s="72"/>
      <c r="CD1179" s="72"/>
      <c r="CE1179" s="72"/>
      <c r="CF1179" s="72"/>
      <c r="CG1179" s="72"/>
      <c r="CH1179" s="72"/>
      <c r="CI1179" s="72"/>
      <c r="CJ1179" s="72"/>
      <c r="CK1179" s="72"/>
      <c r="CL1179" s="72"/>
      <c r="CN1179" s="60"/>
      <c r="CO1179" s="72"/>
      <c r="CP1179" s="72"/>
      <c r="CQ1179" s="72"/>
      <c r="CR1179" s="72"/>
      <c r="CS1179" s="72"/>
      <c r="CT1179" s="72"/>
      <c r="CU1179" s="72"/>
      <c r="CV1179" s="72"/>
      <c r="CW1179" s="72"/>
      <c r="CX1179" s="72"/>
      <c r="CY1179" s="72"/>
      <c r="CZ1179" s="72"/>
      <c r="DA1179" s="72"/>
      <c r="DB1179" s="72"/>
      <c r="DC1179" s="72"/>
      <c r="DD1179" s="72"/>
      <c r="DE1179" s="72"/>
      <c r="DF1179" s="72"/>
      <c r="DG1179" s="72"/>
      <c r="DH1179" s="72"/>
      <c r="DI1179" s="72"/>
      <c r="DJ1179" s="72"/>
      <c r="DK1179" s="72"/>
      <c r="DL1179" s="72"/>
    </row>
    <row r="1180" spans="1:116" x14ac:dyDescent="0.4">
      <c r="B1180" t="s">
        <v>332</v>
      </c>
      <c r="D1180" t="s">
        <v>800</v>
      </c>
      <c r="E1180" s="8" t="str">
        <f>ROW()&amp;" "&amp;D1180</f>
        <v>1180 SUBCAC-S</v>
      </c>
      <c r="G1180" s="8" t="str">
        <f>G1164</f>
        <v>(Primary label)</v>
      </c>
      <c r="H1180" s="12"/>
      <c r="I1180" s="60"/>
      <c r="J1180" s="60"/>
      <c r="S1180" s="72"/>
      <c r="T1180" s="72"/>
      <c r="U1180" s="72"/>
      <c r="V1180" s="72"/>
      <c r="W1180" s="72"/>
      <c r="X1180" s="72"/>
      <c r="Y1180" s="72"/>
      <c r="Z1180" s="72"/>
      <c r="AA1180" s="72"/>
      <c r="AB1180" s="72"/>
      <c r="AC1180" s="72"/>
      <c r="AD1180" s="72"/>
      <c r="AE1180" s="72"/>
      <c r="AF1180" s="72"/>
      <c r="AG1180" s="72"/>
      <c r="AH1180" s="72"/>
      <c r="AI1180" s="72"/>
      <c r="AJ1180" s="72"/>
      <c r="AK1180" s="72"/>
      <c r="AL1180" s="72"/>
      <c r="AM1180" s="72"/>
      <c r="AN1180" s="72"/>
      <c r="AO1180" s="72"/>
      <c r="AP1180" s="72"/>
      <c r="AQ1180" s="72"/>
      <c r="AR1180" s="72"/>
      <c r="AS1180" s="72"/>
      <c r="AT1180" s="72"/>
      <c r="AU1180" s="72"/>
      <c r="AV1180" s="72"/>
      <c r="AW1180" s="72"/>
      <c r="AX1180" s="72"/>
      <c r="AY1180" s="72"/>
      <c r="AZ1180" s="72"/>
      <c r="BA1180" s="72"/>
      <c r="BB1180" s="72"/>
      <c r="BC1180" s="72"/>
      <c r="BD1180" s="72"/>
      <c r="BE1180" s="72"/>
      <c r="BF1180" s="72"/>
      <c r="BG1180" s="72"/>
      <c r="BH1180" s="72"/>
      <c r="BI1180" s="72"/>
      <c r="BJ1180" s="72"/>
      <c r="BK1180" s="72"/>
      <c r="BL1180" s="72"/>
      <c r="BM1180" s="72"/>
      <c r="BN1180" s="72"/>
      <c r="BO1180" s="72"/>
      <c r="BP1180" s="72"/>
      <c r="BQ1180" s="72"/>
      <c r="BR1180" s="72"/>
      <c r="BS1180" s="72"/>
      <c r="BT1180" s="72"/>
      <c r="BU1180" s="72"/>
      <c r="BV1180" s="72"/>
      <c r="BW1180" s="72"/>
      <c r="BX1180" s="72"/>
      <c r="BY1180" s="72"/>
      <c r="BZ1180" s="72"/>
      <c r="CA1180" s="72"/>
      <c r="CB1180" s="72"/>
      <c r="CC1180" s="72"/>
      <c r="CD1180" s="72"/>
      <c r="CE1180" s="72"/>
      <c r="CF1180" s="72"/>
      <c r="CG1180" s="72"/>
      <c r="CH1180" s="72"/>
      <c r="CI1180" s="72"/>
      <c r="CJ1180" s="72"/>
      <c r="CK1180" s="72"/>
      <c r="CL1180" s="72"/>
      <c r="CN1180" s="60"/>
      <c r="CO1180" s="72"/>
      <c r="CP1180" s="72"/>
      <c r="CQ1180" s="72"/>
      <c r="CR1180" s="72"/>
      <c r="CS1180" s="72"/>
      <c r="CT1180" s="72"/>
      <c r="CU1180" s="72"/>
      <c r="CV1180" s="72"/>
      <c r="CW1180" s="72"/>
      <c r="CX1180" s="72"/>
      <c r="CY1180" s="72"/>
      <c r="CZ1180" s="72"/>
      <c r="DA1180" s="72"/>
      <c r="DB1180" s="72"/>
      <c r="DC1180" s="72"/>
      <c r="DD1180" s="72"/>
      <c r="DE1180" s="72"/>
      <c r="DF1180" s="72"/>
      <c r="DG1180" s="72"/>
      <c r="DH1180" s="72"/>
      <c r="DI1180" s="72"/>
      <c r="DJ1180" s="72"/>
      <c r="DK1180" s="72"/>
      <c r="DL1180" s="72"/>
    </row>
    <row r="1181" spans="1:116" x14ac:dyDescent="0.4">
      <c r="B1181" t="s">
        <v>332</v>
      </c>
      <c r="D1181" t="s">
        <v>800</v>
      </c>
      <c r="E1181" s="8" t="str">
        <f>ROW()&amp;" "&amp;D1181</f>
        <v>1181 SUBCAC-S</v>
      </c>
      <c r="G1181" s="8" t="str">
        <f>G1165</f>
        <v>primary unit</v>
      </c>
      <c r="H1181" s="12"/>
      <c r="I1181" s="60"/>
      <c r="J1181" s="60"/>
      <c r="S1181" s="72"/>
      <c r="T1181" s="72"/>
      <c r="U1181" s="72"/>
      <c r="V1181" s="72"/>
      <c r="W1181" s="72"/>
      <c r="X1181" s="72"/>
      <c r="Y1181" s="72"/>
      <c r="Z1181" s="72"/>
      <c r="AA1181" s="72"/>
      <c r="AB1181" s="72"/>
      <c r="AC1181" s="72"/>
      <c r="AD1181" s="72"/>
      <c r="AE1181" s="72"/>
      <c r="AF1181" s="72"/>
      <c r="AG1181" s="72"/>
      <c r="AH1181" s="72"/>
      <c r="AI1181" s="72"/>
      <c r="AJ1181" s="72"/>
      <c r="AK1181" s="72"/>
      <c r="AL1181" s="72"/>
      <c r="AM1181" s="72"/>
      <c r="AN1181" s="72"/>
      <c r="AO1181" s="72"/>
      <c r="AP1181" s="72"/>
      <c r="AQ1181" s="72"/>
      <c r="AR1181" s="72"/>
      <c r="AS1181" s="72"/>
      <c r="AT1181" s="72"/>
      <c r="AU1181" s="72"/>
      <c r="AV1181" s="72"/>
      <c r="AW1181" s="72"/>
      <c r="AX1181" s="72"/>
      <c r="AY1181" s="72"/>
      <c r="AZ1181" s="72"/>
      <c r="BA1181" s="72"/>
      <c r="BB1181" s="72"/>
      <c r="BC1181" s="72"/>
      <c r="BD1181" s="72"/>
      <c r="BE1181" s="72"/>
      <c r="BF1181" s="72"/>
      <c r="BG1181" s="72"/>
      <c r="BH1181" s="72"/>
      <c r="BI1181" s="72"/>
      <c r="BJ1181" s="72"/>
      <c r="BK1181" s="72"/>
      <c r="BL1181" s="72"/>
      <c r="BM1181" s="72"/>
      <c r="BN1181" s="72"/>
      <c r="BO1181" s="72"/>
      <c r="BP1181" s="72"/>
      <c r="BQ1181" s="72"/>
      <c r="BR1181" s="72"/>
      <c r="BS1181" s="72"/>
      <c r="BT1181" s="72"/>
      <c r="BU1181" s="72"/>
      <c r="BV1181" s="72"/>
      <c r="BW1181" s="72"/>
      <c r="BX1181" s="72"/>
      <c r="BY1181" s="72"/>
      <c r="BZ1181" s="72"/>
      <c r="CA1181" s="72"/>
      <c r="CB1181" s="72"/>
      <c r="CC1181" s="72"/>
      <c r="CD1181" s="72"/>
      <c r="CE1181" s="72"/>
      <c r="CF1181" s="72"/>
      <c r="CG1181" s="72"/>
      <c r="CH1181" s="72"/>
      <c r="CI1181" s="72"/>
      <c r="CJ1181" s="72"/>
      <c r="CK1181" s="72"/>
      <c r="CL1181" s="72"/>
      <c r="CN1181" s="60"/>
      <c r="CO1181" s="72"/>
      <c r="CP1181" s="72"/>
      <c r="CQ1181" s="72"/>
      <c r="CR1181" s="72"/>
      <c r="CS1181" s="72"/>
      <c r="CT1181" s="72"/>
      <c r="CU1181" s="72"/>
      <c r="CV1181" s="72"/>
      <c r="CW1181" s="72"/>
      <c r="CX1181" s="72"/>
      <c r="CY1181" s="72"/>
      <c r="CZ1181" s="72"/>
      <c r="DA1181" s="72"/>
      <c r="DB1181" s="72"/>
      <c r="DC1181" s="72"/>
      <c r="DD1181" s="72"/>
      <c r="DE1181" s="72"/>
      <c r="DF1181" s="72"/>
      <c r="DG1181" s="72"/>
      <c r="DH1181" s="72"/>
      <c r="DI1181" s="72"/>
      <c r="DJ1181" s="72"/>
      <c r="DK1181" s="72"/>
      <c r="DL1181" s="72"/>
    </row>
    <row r="1182" spans="1:116" x14ac:dyDescent="0.4">
      <c r="B1182" t="s">
        <v>332</v>
      </c>
      <c r="D1182" t="s">
        <v>800</v>
      </c>
      <c r="E1182" s="8" t="str">
        <f>ROW()&amp;" "&amp;D1182</f>
        <v>1182 SUBCAC-S</v>
      </c>
      <c r="G1182" s="8" t="str">
        <f>G1166</f>
        <v>Primary revenue driver</v>
      </c>
      <c r="K1182" s="53"/>
      <c r="L1182" s="53"/>
      <c r="M1182" s="53"/>
      <c r="N1182" s="53"/>
      <c r="O1182" s="53"/>
      <c r="P1182" s="53"/>
      <c r="R1182" s="24"/>
      <c r="S1182" s="215" t="str">
        <f t="shared" ref="S1182:CD1182" si="1930">S1166</f>
        <v>S$16</v>
      </c>
      <c r="T1182" s="215" t="str">
        <f t="shared" si="1930"/>
        <v>T$16</v>
      </c>
      <c r="U1182" s="215" t="str">
        <f t="shared" si="1930"/>
        <v>U$16</v>
      </c>
      <c r="V1182" s="215" t="str">
        <f t="shared" si="1930"/>
        <v>V$16</v>
      </c>
      <c r="W1182" s="215" t="str">
        <f t="shared" si="1930"/>
        <v>W$16</v>
      </c>
      <c r="X1182" s="215" t="str">
        <f t="shared" si="1930"/>
        <v>X$16</v>
      </c>
      <c r="Y1182" s="215" t="str">
        <f t="shared" si="1930"/>
        <v>Y$16</v>
      </c>
      <c r="Z1182" s="215" t="str">
        <f t="shared" si="1930"/>
        <v>Z$16</v>
      </c>
      <c r="AA1182" s="215" t="str">
        <f t="shared" si="1930"/>
        <v>AA$16</v>
      </c>
      <c r="AB1182" s="215" t="str">
        <f t="shared" si="1930"/>
        <v>AB$16</v>
      </c>
      <c r="AC1182" s="215" t="str">
        <f t="shared" si="1930"/>
        <v>AC$16</v>
      </c>
      <c r="AD1182" s="215" t="str">
        <f t="shared" si="1930"/>
        <v>AD$16</v>
      </c>
      <c r="AE1182" s="215" t="str">
        <f t="shared" si="1930"/>
        <v>AE$16</v>
      </c>
      <c r="AF1182" s="215" t="str">
        <f t="shared" si="1930"/>
        <v>AF$16</v>
      </c>
      <c r="AG1182" s="215" t="str">
        <f t="shared" si="1930"/>
        <v>AG$16</v>
      </c>
      <c r="AH1182" s="215" t="str">
        <f t="shared" si="1930"/>
        <v>AH$16</v>
      </c>
      <c r="AI1182" s="215" t="str">
        <f t="shared" si="1930"/>
        <v>AI$16</v>
      </c>
      <c r="AJ1182" s="215" t="str">
        <f t="shared" si="1930"/>
        <v>AJ$16</v>
      </c>
      <c r="AK1182" s="215" t="str">
        <f t="shared" si="1930"/>
        <v>AK$16</v>
      </c>
      <c r="AL1182" s="215" t="str">
        <f t="shared" si="1930"/>
        <v>AL$16</v>
      </c>
      <c r="AM1182" s="215" t="str">
        <f t="shared" si="1930"/>
        <v>AM$16</v>
      </c>
      <c r="AN1182" s="215" t="str">
        <f t="shared" si="1930"/>
        <v>AN$16</v>
      </c>
      <c r="AO1182" s="215" t="str">
        <f t="shared" si="1930"/>
        <v>AO$16</v>
      </c>
      <c r="AP1182" s="215" t="str">
        <f t="shared" si="1930"/>
        <v>AP$16</v>
      </c>
      <c r="AQ1182" s="215" t="str">
        <f t="shared" si="1930"/>
        <v>AQ$16</v>
      </c>
      <c r="AR1182" s="215" t="str">
        <f t="shared" si="1930"/>
        <v>AR$16</v>
      </c>
      <c r="AS1182" s="215" t="str">
        <f t="shared" si="1930"/>
        <v>AS$16</v>
      </c>
      <c r="AT1182" s="215" t="str">
        <f t="shared" si="1930"/>
        <v>AT$16</v>
      </c>
      <c r="AU1182" s="215" t="str">
        <f t="shared" si="1930"/>
        <v>AU$16</v>
      </c>
      <c r="AV1182" s="215" t="str">
        <f t="shared" si="1930"/>
        <v>AV$16</v>
      </c>
      <c r="AW1182" s="215" t="str">
        <f t="shared" si="1930"/>
        <v>AW$16</v>
      </c>
      <c r="AX1182" s="215" t="str">
        <f t="shared" si="1930"/>
        <v>AX$16</v>
      </c>
      <c r="AY1182" s="215" t="str">
        <f t="shared" si="1930"/>
        <v>AY$16</v>
      </c>
      <c r="AZ1182" s="215" t="str">
        <f t="shared" si="1930"/>
        <v>AZ$16</v>
      </c>
      <c r="BA1182" s="215" t="str">
        <f t="shared" si="1930"/>
        <v>BA$16</v>
      </c>
      <c r="BB1182" s="215" t="str">
        <f t="shared" si="1930"/>
        <v>BB$16</v>
      </c>
      <c r="BC1182" s="215" t="str">
        <f t="shared" si="1930"/>
        <v>BC$16</v>
      </c>
      <c r="BD1182" s="215" t="str">
        <f t="shared" si="1930"/>
        <v>BD$16</v>
      </c>
      <c r="BE1182" s="215" t="str">
        <f t="shared" si="1930"/>
        <v>BE$16</v>
      </c>
      <c r="BF1182" s="215" t="str">
        <f t="shared" si="1930"/>
        <v>BF$16</v>
      </c>
      <c r="BG1182" s="215" t="str">
        <f t="shared" si="1930"/>
        <v>BG$16</v>
      </c>
      <c r="BH1182" s="215" t="str">
        <f t="shared" si="1930"/>
        <v>BH$16</v>
      </c>
      <c r="BI1182" s="215" t="str">
        <f t="shared" si="1930"/>
        <v>BI$16</v>
      </c>
      <c r="BJ1182" s="215" t="str">
        <f t="shared" si="1930"/>
        <v>BJ$16</v>
      </c>
      <c r="BK1182" s="215" t="str">
        <f t="shared" si="1930"/>
        <v>BK$16</v>
      </c>
      <c r="BL1182" s="215" t="str">
        <f t="shared" si="1930"/>
        <v>BL$16</v>
      </c>
      <c r="BM1182" s="215" t="str">
        <f t="shared" si="1930"/>
        <v>BM$16</v>
      </c>
      <c r="BN1182" s="215" t="str">
        <f t="shared" si="1930"/>
        <v>BN$16</v>
      </c>
      <c r="BO1182" s="215" t="str">
        <f t="shared" si="1930"/>
        <v>BO$16</v>
      </c>
      <c r="BP1182" s="215" t="str">
        <f t="shared" si="1930"/>
        <v>BP$16</v>
      </c>
      <c r="BQ1182" s="215" t="str">
        <f t="shared" si="1930"/>
        <v>BQ$16</v>
      </c>
      <c r="BR1182" s="215" t="str">
        <f t="shared" si="1930"/>
        <v>BR$16</v>
      </c>
      <c r="BS1182" s="215" t="str">
        <f t="shared" si="1930"/>
        <v>BS$16</v>
      </c>
      <c r="BT1182" s="215" t="str">
        <f t="shared" si="1930"/>
        <v>BT$16</v>
      </c>
      <c r="BU1182" s="215" t="str">
        <f t="shared" si="1930"/>
        <v>BU$16</v>
      </c>
      <c r="BV1182" s="215" t="str">
        <f t="shared" si="1930"/>
        <v>BV$16</v>
      </c>
      <c r="BW1182" s="215" t="str">
        <f t="shared" si="1930"/>
        <v>BW$16</v>
      </c>
      <c r="BX1182" s="215" t="str">
        <f t="shared" si="1930"/>
        <v>BX$16</v>
      </c>
      <c r="BY1182" s="215" t="str">
        <f t="shared" si="1930"/>
        <v>BY$16</v>
      </c>
      <c r="BZ1182" s="215" t="str">
        <f t="shared" si="1930"/>
        <v>BZ$16</v>
      </c>
      <c r="CA1182" s="215" t="str">
        <f t="shared" si="1930"/>
        <v>CA$16</v>
      </c>
      <c r="CB1182" s="215" t="str">
        <f t="shared" si="1930"/>
        <v>CB$16</v>
      </c>
      <c r="CC1182" s="215" t="str">
        <f t="shared" si="1930"/>
        <v>CC$16</v>
      </c>
      <c r="CD1182" s="215" t="str">
        <f t="shared" si="1930"/>
        <v>CD$16</v>
      </c>
      <c r="CE1182" s="215" t="str">
        <f t="shared" ref="CE1182:CL1182" si="1931">CE1166</f>
        <v>CE$16</v>
      </c>
      <c r="CF1182" s="215" t="str">
        <f t="shared" si="1931"/>
        <v>CF$16</v>
      </c>
      <c r="CG1182" s="215" t="str">
        <f t="shared" si="1931"/>
        <v>CG$16</v>
      </c>
      <c r="CH1182" s="215" t="str">
        <f t="shared" si="1931"/>
        <v>CH$16</v>
      </c>
      <c r="CI1182" s="215" t="str">
        <f t="shared" si="1931"/>
        <v>CI$16</v>
      </c>
      <c r="CJ1182" s="215" t="str">
        <f t="shared" si="1931"/>
        <v>CJ$16</v>
      </c>
      <c r="CK1182" s="215" t="str">
        <f t="shared" si="1931"/>
        <v>CK$16</v>
      </c>
      <c r="CL1182" s="215" t="str">
        <f t="shared" si="1931"/>
        <v>CL$16</v>
      </c>
      <c r="CO1182" s="215" t="str">
        <f t="shared" ref="CO1182:DL1182" si="1932">CO1166</f>
        <v>CO$16</v>
      </c>
      <c r="CP1182" s="215" t="str">
        <f t="shared" si="1932"/>
        <v>CP$16</v>
      </c>
      <c r="CQ1182" s="215" t="str">
        <f t="shared" si="1932"/>
        <v>CQ$16</v>
      </c>
      <c r="CR1182" s="215" t="str">
        <f t="shared" si="1932"/>
        <v>CR$16</v>
      </c>
      <c r="CS1182" s="215" t="str">
        <f t="shared" si="1932"/>
        <v>CS$16</v>
      </c>
      <c r="CT1182" s="215" t="str">
        <f t="shared" si="1932"/>
        <v>CT$16</v>
      </c>
      <c r="CU1182" s="215" t="str">
        <f t="shared" si="1932"/>
        <v>CU$16</v>
      </c>
      <c r="CV1182" s="215" t="str">
        <f t="shared" si="1932"/>
        <v>CV$16</v>
      </c>
      <c r="CW1182" s="215" t="str">
        <f t="shared" si="1932"/>
        <v>CW$16</v>
      </c>
      <c r="CX1182" s="215" t="str">
        <f t="shared" si="1932"/>
        <v>CX$16</v>
      </c>
      <c r="CY1182" s="215" t="str">
        <f t="shared" si="1932"/>
        <v>CY$16</v>
      </c>
      <c r="CZ1182" s="215" t="str">
        <f t="shared" si="1932"/>
        <v>CZ$16</v>
      </c>
      <c r="DA1182" s="215" t="str">
        <f t="shared" si="1932"/>
        <v>DA$16</v>
      </c>
      <c r="DB1182" s="215" t="str">
        <f t="shared" si="1932"/>
        <v>DB$16</v>
      </c>
      <c r="DC1182" s="215" t="str">
        <f t="shared" si="1932"/>
        <v>DC$16</v>
      </c>
      <c r="DD1182" s="215" t="str">
        <f t="shared" si="1932"/>
        <v>DD$16</v>
      </c>
      <c r="DE1182" s="215" t="str">
        <f t="shared" si="1932"/>
        <v>DE$16</v>
      </c>
      <c r="DF1182" s="215" t="str">
        <f t="shared" si="1932"/>
        <v>DF$16</v>
      </c>
      <c r="DG1182" s="215" t="str">
        <f t="shared" si="1932"/>
        <v>DG$16</v>
      </c>
      <c r="DH1182" s="215" t="str">
        <f t="shared" si="1932"/>
        <v>DH$16</v>
      </c>
      <c r="DI1182" s="215" t="str">
        <f t="shared" si="1932"/>
        <v>DI$16</v>
      </c>
      <c r="DJ1182" s="215" t="str">
        <f t="shared" si="1932"/>
        <v>DJ$16</v>
      </c>
      <c r="DK1182" s="215" t="str">
        <f t="shared" si="1932"/>
        <v>DK$16</v>
      </c>
      <c r="DL1182" s="215" t="str">
        <f t="shared" si="1932"/>
        <v>DL$16</v>
      </c>
    </row>
    <row r="1183" spans="1:116" x14ac:dyDescent="0.4">
      <c r="B1183" t="s">
        <v>332</v>
      </c>
      <c r="D1183" t="s">
        <v>800</v>
      </c>
      <c r="E1183" s="8" t="str">
        <f>ROW()&amp;" "&amp;D1183</f>
        <v>1183 SUBCAC-S</v>
      </c>
      <c r="G1183" s="8" t="str">
        <f>G1167</f>
        <v>Primary volume driver</v>
      </c>
      <c r="H1183" s="56"/>
      <c r="I1183" s="79"/>
      <c r="J1183" s="79"/>
      <c r="K1183" s="15"/>
      <c r="L1183" s="15"/>
      <c r="M1183" s="15"/>
      <c r="N1183" s="15"/>
      <c r="O1183" s="15"/>
      <c r="P1183" s="15"/>
      <c r="R1183" s="15"/>
      <c r="S1183" s="215" t="str">
        <f t="shared" ref="S1183:CD1183" si="1933">S1167</f>
        <v>S$17</v>
      </c>
      <c r="T1183" s="215" t="str">
        <f t="shared" si="1933"/>
        <v>T$17</v>
      </c>
      <c r="U1183" s="215" t="str">
        <f t="shared" si="1933"/>
        <v>U$17</v>
      </c>
      <c r="V1183" s="215" t="str">
        <f t="shared" si="1933"/>
        <v>V$17</v>
      </c>
      <c r="W1183" s="215" t="str">
        <f t="shared" si="1933"/>
        <v>W$17</v>
      </c>
      <c r="X1183" s="215" t="str">
        <f t="shared" si="1933"/>
        <v>X$17</v>
      </c>
      <c r="Y1183" s="215" t="str">
        <f t="shared" si="1933"/>
        <v>Y$17</v>
      </c>
      <c r="Z1183" s="215" t="str">
        <f t="shared" si="1933"/>
        <v>Z$17</v>
      </c>
      <c r="AA1183" s="215" t="str">
        <f t="shared" si="1933"/>
        <v>AA$17</v>
      </c>
      <c r="AB1183" s="215" t="str">
        <f t="shared" si="1933"/>
        <v>AB$17</v>
      </c>
      <c r="AC1183" s="215" t="str">
        <f t="shared" si="1933"/>
        <v>AC$17</v>
      </c>
      <c r="AD1183" s="215" t="str">
        <f t="shared" si="1933"/>
        <v>AD$17</v>
      </c>
      <c r="AE1183" s="215" t="str">
        <f t="shared" si="1933"/>
        <v>AE$17</v>
      </c>
      <c r="AF1183" s="215" t="str">
        <f t="shared" si="1933"/>
        <v>AF$17</v>
      </c>
      <c r="AG1183" s="215" t="str">
        <f t="shared" si="1933"/>
        <v>AG$17</v>
      </c>
      <c r="AH1183" s="215" t="str">
        <f t="shared" si="1933"/>
        <v>AH$17</v>
      </c>
      <c r="AI1183" s="215" t="str">
        <f t="shared" si="1933"/>
        <v>AI$17</v>
      </c>
      <c r="AJ1183" s="215" t="str">
        <f t="shared" si="1933"/>
        <v>AJ$17</v>
      </c>
      <c r="AK1183" s="215" t="str">
        <f t="shared" si="1933"/>
        <v>AK$17</v>
      </c>
      <c r="AL1183" s="215" t="str">
        <f t="shared" si="1933"/>
        <v>AL$17</v>
      </c>
      <c r="AM1183" s="215" t="str">
        <f t="shared" si="1933"/>
        <v>AM$17</v>
      </c>
      <c r="AN1183" s="215" t="str">
        <f t="shared" si="1933"/>
        <v>AN$17</v>
      </c>
      <c r="AO1183" s="215" t="str">
        <f t="shared" si="1933"/>
        <v>AO$17</v>
      </c>
      <c r="AP1183" s="215" t="str">
        <f t="shared" si="1933"/>
        <v>AP$17</v>
      </c>
      <c r="AQ1183" s="215" t="str">
        <f t="shared" si="1933"/>
        <v>AQ$17</v>
      </c>
      <c r="AR1183" s="215" t="str">
        <f t="shared" si="1933"/>
        <v>AR$17</v>
      </c>
      <c r="AS1183" s="215" t="str">
        <f t="shared" si="1933"/>
        <v>AS$17</v>
      </c>
      <c r="AT1183" s="215" t="str">
        <f t="shared" si="1933"/>
        <v>AT$17</v>
      </c>
      <c r="AU1183" s="215" t="str">
        <f t="shared" si="1933"/>
        <v>AU$17</v>
      </c>
      <c r="AV1183" s="215" t="str">
        <f t="shared" si="1933"/>
        <v>AV$17</v>
      </c>
      <c r="AW1183" s="215" t="str">
        <f t="shared" si="1933"/>
        <v>AW$17</v>
      </c>
      <c r="AX1183" s="215" t="str">
        <f t="shared" si="1933"/>
        <v>AX$17</v>
      </c>
      <c r="AY1183" s="215" t="str">
        <f t="shared" si="1933"/>
        <v>AY$17</v>
      </c>
      <c r="AZ1183" s="215" t="str">
        <f t="shared" si="1933"/>
        <v>AZ$17</v>
      </c>
      <c r="BA1183" s="215" t="str">
        <f t="shared" si="1933"/>
        <v>BA$17</v>
      </c>
      <c r="BB1183" s="215" t="str">
        <f t="shared" si="1933"/>
        <v>BB$17</v>
      </c>
      <c r="BC1183" s="215" t="str">
        <f t="shared" si="1933"/>
        <v>BC$17</v>
      </c>
      <c r="BD1183" s="215" t="str">
        <f t="shared" si="1933"/>
        <v>BD$17</v>
      </c>
      <c r="BE1183" s="215" t="str">
        <f t="shared" si="1933"/>
        <v>BE$17</v>
      </c>
      <c r="BF1183" s="215" t="str">
        <f t="shared" si="1933"/>
        <v>BF$17</v>
      </c>
      <c r="BG1183" s="215" t="str">
        <f t="shared" si="1933"/>
        <v>BG$17</v>
      </c>
      <c r="BH1183" s="215" t="str">
        <f t="shared" si="1933"/>
        <v>BH$17</v>
      </c>
      <c r="BI1183" s="215" t="str">
        <f t="shared" si="1933"/>
        <v>BI$17</v>
      </c>
      <c r="BJ1183" s="215" t="str">
        <f t="shared" si="1933"/>
        <v>BJ$17</v>
      </c>
      <c r="BK1183" s="215" t="str">
        <f t="shared" si="1933"/>
        <v>BK$17</v>
      </c>
      <c r="BL1183" s="215" t="str">
        <f t="shared" si="1933"/>
        <v>BL$17</v>
      </c>
      <c r="BM1183" s="215" t="str">
        <f t="shared" si="1933"/>
        <v>BM$17</v>
      </c>
      <c r="BN1183" s="215" t="str">
        <f t="shared" si="1933"/>
        <v>BN$17</v>
      </c>
      <c r="BO1183" s="215" t="str">
        <f t="shared" si="1933"/>
        <v>BO$17</v>
      </c>
      <c r="BP1183" s="215" t="str">
        <f t="shared" si="1933"/>
        <v>BP$17</v>
      </c>
      <c r="BQ1183" s="215" t="str">
        <f t="shared" si="1933"/>
        <v>BQ$17</v>
      </c>
      <c r="BR1183" s="215" t="str">
        <f t="shared" si="1933"/>
        <v>BR$17</v>
      </c>
      <c r="BS1183" s="215" t="str">
        <f t="shared" si="1933"/>
        <v>BS$17</v>
      </c>
      <c r="BT1183" s="215" t="str">
        <f t="shared" si="1933"/>
        <v>BT$17</v>
      </c>
      <c r="BU1183" s="215" t="str">
        <f t="shared" si="1933"/>
        <v>BU$17</v>
      </c>
      <c r="BV1183" s="215" t="str">
        <f t="shared" si="1933"/>
        <v>BV$17</v>
      </c>
      <c r="BW1183" s="215" t="str">
        <f t="shared" si="1933"/>
        <v>BW$17</v>
      </c>
      <c r="BX1183" s="215" t="str">
        <f t="shared" si="1933"/>
        <v>BX$17</v>
      </c>
      <c r="BY1183" s="215" t="str">
        <f t="shared" si="1933"/>
        <v>BY$17</v>
      </c>
      <c r="BZ1183" s="215" t="str">
        <f t="shared" si="1933"/>
        <v>BZ$17</v>
      </c>
      <c r="CA1183" s="215" t="str">
        <f t="shared" si="1933"/>
        <v>CA$17</v>
      </c>
      <c r="CB1183" s="215" t="str">
        <f t="shared" si="1933"/>
        <v>CB$17</v>
      </c>
      <c r="CC1183" s="215" t="str">
        <f t="shared" si="1933"/>
        <v>CC$17</v>
      </c>
      <c r="CD1183" s="215" t="str">
        <f t="shared" si="1933"/>
        <v>CD$17</v>
      </c>
      <c r="CE1183" s="215" t="str">
        <f t="shared" ref="CE1183:CL1183" si="1934">CE1167</f>
        <v>CE$17</v>
      </c>
      <c r="CF1183" s="215" t="str">
        <f t="shared" si="1934"/>
        <v>CF$17</v>
      </c>
      <c r="CG1183" s="215" t="str">
        <f t="shared" si="1934"/>
        <v>CG$17</v>
      </c>
      <c r="CH1183" s="215" t="str">
        <f t="shared" si="1934"/>
        <v>CH$17</v>
      </c>
      <c r="CI1183" s="215" t="str">
        <f t="shared" si="1934"/>
        <v>CI$17</v>
      </c>
      <c r="CJ1183" s="215" t="str">
        <f t="shared" si="1934"/>
        <v>CJ$17</v>
      </c>
      <c r="CK1183" s="215" t="str">
        <f t="shared" si="1934"/>
        <v>CK$17</v>
      </c>
      <c r="CL1183" s="215" t="str">
        <f t="shared" si="1934"/>
        <v>CL$17</v>
      </c>
      <c r="CN1183" s="79"/>
      <c r="CO1183" s="215" t="str">
        <f t="shared" ref="CO1183:DL1183" si="1935">CO1167</f>
        <v>CO$17</v>
      </c>
      <c r="CP1183" s="215" t="str">
        <f t="shared" si="1935"/>
        <v>CP$17</v>
      </c>
      <c r="CQ1183" s="215" t="str">
        <f t="shared" si="1935"/>
        <v>CQ$17</v>
      </c>
      <c r="CR1183" s="215" t="str">
        <f t="shared" si="1935"/>
        <v>CR$17</v>
      </c>
      <c r="CS1183" s="215" t="str">
        <f t="shared" si="1935"/>
        <v>CS$17</v>
      </c>
      <c r="CT1183" s="215" t="str">
        <f t="shared" si="1935"/>
        <v>CT$17</v>
      </c>
      <c r="CU1183" s="215" t="str">
        <f t="shared" si="1935"/>
        <v>CU$17</v>
      </c>
      <c r="CV1183" s="215" t="str">
        <f t="shared" si="1935"/>
        <v>CV$17</v>
      </c>
      <c r="CW1183" s="215" t="str">
        <f t="shared" si="1935"/>
        <v>CW$17</v>
      </c>
      <c r="CX1183" s="215" t="str">
        <f t="shared" si="1935"/>
        <v>CX$17</v>
      </c>
      <c r="CY1183" s="215" t="str">
        <f t="shared" si="1935"/>
        <v>CY$17</v>
      </c>
      <c r="CZ1183" s="215" t="str">
        <f t="shared" si="1935"/>
        <v>CZ$17</v>
      </c>
      <c r="DA1183" s="215" t="str">
        <f t="shared" si="1935"/>
        <v>DA$17</v>
      </c>
      <c r="DB1183" s="215" t="str">
        <f t="shared" si="1935"/>
        <v>DB$17</v>
      </c>
      <c r="DC1183" s="215" t="str">
        <f t="shared" si="1935"/>
        <v>DC$17</v>
      </c>
      <c r="DD1183" s="215" t="str">
        <f t="shared" si="1935"/>
        <v>DD$17</v>
      </c>
      <c r="DE1183" s="215" t="str">
        <f t="shared" si="1935"/>
        <v>DE$17</v>
      </c>
      <c r="DF1183" s="215" t="str">
        <f t="shared" si="1935"/>
        <v>DF$17</v>
      </c>
      <c r="DG1183" s="215" t="str">
        <f t="shared" si="1935"/>
        <v>DG$17</v>
      </c>
      <c r="DH1183" s="215" t="str">
        <f t="shared" si="1935"/>
        <v>DH$17</v>
      </c>
      <c r="DI1183" s="215" t="str">
        <f t="shared" si="1935"/>
        <v>DI$17</v>
      </c>
      <c r="DJ1183" s="215" t="str">
        <f t="shared" si="1935"/>
        <v>DJ$17</v>
      </c>
      <c r="DK1183" s="215" t="str">
        <f t="shared" si="1935"/>
        <v>DK$17</v>
      </c>
      <c r="DL1183" s="215" t="str">
        <f t="shared" si="1935"/>
        <v>DL$17</v>
      </c>
    </row>
    <row r="1184" spans="1:116" x14ac:dyDescent="0.4">
      <c r="B1184" t="s">
        <v>332</v>
      </c>
      <c r="D1184" t="s">
        <v>800</v>
      </c>
      <c r="E1184" s="8" t="str">
        <f t="shared" ref="E1184:E1187" si="1936">ROW()&amp;" "&amp;D1184</f>
        <v>1184 SUBCAC-S</v>
      </c>
      <c r="G1184" s="89" t="str">
        <f>G1172</f>
        <v>New user acquisition cost</v>
      </c>
      <c r="H1184" s="12"/>
      <c r="I1184" s="60"/>
      <c r="J1184" s="60"/>
      <c r="K1184" s="15"/>
      <c r="L1184" s="15"/>
      <c r="M1184" s="15"/>
      <c r="N1184" s="15"/>
      <c r="O1184" s="15"/>
      <c r="P1184" s="15"/>
      <c r="R1184" s="15"/>
      <c r="S1184" s="215">
        <f t="shared" ref="S1184:CD1184" si="1937">S1169</f>
        <v>0</v>
      </c>
      <c r="T1184" s="215">
        <f t="shared" si="1937"/>
        <v>0</v>
      </c>
      <c r="U1184" s="215">
        <f t="shared" si="1937"/>
        <v>0</v>
      </c>
      <c r="V1184" s="215">
        <f t="shared" si="1937"/>
        <v>0</v>
      </c>
      <c r="W1184" s="215">
        <f t="shared" si="1937"/>
        <v>0</v>
      </c>
      <c r="X1184" s="215">
        <f t="shared" si="1937"/>
        <v>0</v>
      </c>
      <c r="Y1184" s="215">
        <f t="shared" si="1937"/>
        <v>0</v>
      </c>
      <c r="Z1184" s="215">
        <f t="shared" si="1937"/>
        <v>0</v>
      </c>
      <c r="AA1184" s="215">
        <f t="shared" si="1937"/>
        <v>0</v>
      </c>
      <c r="AB1184" s="215">
        <f t="shared" si="1937"/>
        <v>0</v>
      </c>
      <c r="AC1184" s="215">
        <f t="shared" si="1937"/>
        <v>0</v>
      </c>
      <c r="AD1184" s="215">
        <f t="shared" si="1937"/>
        <v>0</v>
      </c>
      <c r="AE1184" s="215">
        <f t="shared" si="1937"/>
        <v>0</v>
      </c>
      <c r="AF1184" s="215">
        <f t="shared" si="1937"/>
        <v>0</v>
      </c>
      <c r="AG1184" s="215">
        <f t="shared" si="1937"/>
        <v>0</v>
      </c>
      <c r="AH1184" s="215">
        <f t="shared" si="1937"/>
        <v>0</v>
      </c>
      <c r="AI1184" s="215">
        <f t="shared" si="1937"/>
        <v>0</v>
      </c>
      <c r="AJ1184" s="215">
        <f t="shared" si="1937"/>
        <v>0</v>
      </c>
      <c r="AK1184" s="215">
        <f t="shared" si="1937"/>
        <v>0</v>
      </c>
      <c r="AL1184" s="215">
        <f t="shared" si="1937"/>
        <v>0</v>
      </c>
      <c r="AM1184" s="215">
        <f t="shared" si="1937"/>
        <v>0</v>
      </c>
      <c r="AN1184" s="215">
        <f t="shared" si="1937"/>
        <v>0</v>
      </c>
      <c r="AO1184" s="215">
        <f t="shared" si="1937"/>
        <v>0</v>
      </c>
      <c r="AP1184" s="215">
        <f t="shared" si="1937"/>
        <v>0</v>
      </c>
      <c r="AQ1184" s="215">
        <f t="shared" si="1937"/>
        <v>0</v>
      </c>
      <c r="AR1184" s="215">
        <f t="shared" si="1937"/>
        <v>0</v>
      </c>
      <c r="AS1184" s="215">
        <f t="shared" si="1937"/>
        <v>0</v>
      </c>
      <c r="AT1184" s="215">
        <f t="shared" si="1937"/>
        <v>0</v>
      </c>
      <c r="AU1184" s="215">
        <f t="shared" si="1937"/>
        <v>0</v>
      </c>
      <c r="AV1184" s="215">
        <f t="shared" si="1937"/>
        <v>0</v>
      </c>
      <c r="AW1184" s="215">
        <f t="shared" si="1937"/>
        <v>0</v>
      </c>
      <c r="AX1184" s="215">
        <f t="shared" si="1937"/>
        <v>0</v>
      </c>
      <c r="AY1184" s="215">
        <f t="shared" si="1937"/>
        <v>0</v>
      </c>
      <c r="AZ1184" s="215">
        <f t="shared" si="1937"/>
        <v>0</v>
      </c>
      <c r="BA1184" s="215">
        <f t="shared" si="1937"/>
        <v>0</v>
      </c>
      <c r="BB1184" s="215">
        <f t="shared" si="1937"/>
        <v>0</v>
      </c>
      <c r="BC1184" s="215">
        <f t="shared" si="1937"/>
        <v>0</v>
      </c>
      <c r="BD1184" s="215">
        <f t="shared" si="1937"/>
        <v>0</v>
      </c>
      <c r="BE1184" s="215">
        <f t="shared" si="1937"/>
        <v>0</v>
      </c>
      <c r="BF1184" s="215">
        <f t="shared" si="1937"/>
        <v>0</v>
      </c>
      <c r="BG1184" s="215">
        <f t="shared" si="1937"/>
        <v>0</v>
      </c>
      <c r="BH1184" s="215">
        <f t="shared" si="1937"/>
        <v>0</v>
      </c>
      <c r="BI1184" s="215">
        <f t="shared" si="1937"/>
        <v>0</v>
      </c>
      <c r="BJ1184" s="215">
        <f t="shared" si="1937"/>
        <v>0</v>
      </c>
      <c r="BK1184" s="215">
        <f t="shared" si="1937"/>
        <v>0</v>
      </c>
      <c r="BL1184" s="215">
        <f t="shared" si="1937"/>
        <v>0</v>
      </c>
      <c r="BM1184" s="215">
        <f t="shared" si="1937"/>
        <v>0</v>
      </c>
      <c r="BN1184" s="215">
        <f t="shared" si="1937"/>
        <v>0</v>
      </c>
      <c r="BO1184" s="215">
        <f t="shared" si="1937"/>
        <v>0</v>
      </c>
      <c r="BP1184" s="215">
        <f t="shared" si="1937"/>
        <v>0</v>
      </c>
      <c r="BQ1184" s="215">
        <f t="shared" si="1937"/>
        <v>0</v>
      </c>
      <c r="BR1184" s="215">
        <f t="shared" si="1937"/>
        <v>0</v>
      </c>
      <c r="BS1184" s="215">
        <f t="shared" si="1937"/>
        <v>0</v>
      </c>
      <c r="BT1184" s="215">
        <f t="shared" si="1937"/>
        <v>0</v>
      </c>
      <c r="BU1184" s="215">
        <f t="shared" si="1937"/>
        <v>0</v>
      </c>
      <c r="BV1184" s="215">
        <f t="shared" si="1937"/>
        <v>0</v>
      </c>
      <c r="BW1184" s="215">
        <f t="shared" si="1937"/>
        <v>0</v>
      </c>
      <c r="BX1184" s="215">
        <f t="shared" si="1937"/>
        <v>0</v>
      </c>
      <c r="BY1184" s="215">
        <f t="shared" si="1937"/>
        <v>0</v>
      </c>
      <c r="BZ1184" s="215">
        <f t="shared" si="1937"/>
        <v>0</v>
      </c>
      <c r="CA1184" s="215">
        <f t="shared" si="1937"/>
        <v>0</v>
      </c>
      <c r="CB1184" s="215">
        <f t="shared" si="1937"/>
        <v>0</v>
      </c>
      <c r="CC1184" s="215">
        <f t="shared" si="1937"/>
        <v>0</v>
      </c>
      <c r="CD1184" s="215">
        <f t="shared" si="1937"/>
        <v>0</v>
      </c>
      <c r="CE1184" s="215">
        <f t="shared" ref="CE1184:CL1184" si="1938">CE1169</f>
        <v>0</v>
      </c>
      <c r="CF1184" s="215">
        <f t="shared" si="1938"/>
        <v>0</v>
      </c>
      <c r="CG1184" s="215">
        <f t="shared" si="1938"/>
        <v>0</v>
      </c>
      <c r="CH1184" s="215">
        <f t="shared" si="1938"/>
        <v>0</v>
      </c>
      <c r="CI1184" s="215">
        <f t="shared" si="1938"/>
        <v>0</v>
      </c>
      <c r="CJ1184" s="215">
        <f t="shared" si="1938"/>
        <v>0</v>
      </c>
      <c r="CK1184" s="215">
        <f t="shared" si="1938"/>
        <v>0</v>
      </c>
      <c r="CL1184" s="215">
        <f t="shared" si="1938"/>
        <v>0</v>
      </c>
      <c r="CN1184" s="60"/>
      <c r="CO1184" s="215">
        <f t="shared" ref="CO1184:DL1184" si="1939">CO1169</f>
        <v>0</v>
      </c>
      <c r="CP1184" s="215">
        <f t="shared" si="1939"/>
        <v>0</v>
      </c>
      <c r="CQ1184" s="215">
        <f t="shared" si="1939"/>
        <v>0</v>
      </c>
      <c r="CR1184" s="215">
        <f t="shared" si="1939"/>
        <v>0</v>
      </c>
      <c r="CS1184" s="215">
        <f t="shared" si="1939"/>
        <v>0</v>
      </c>
      <c r="CT1184" s="215">
        <f t="shared" si="1939"/>
        <v>0</v>
      </c>
      <c r="CU1184" s="215">
        <f t="shared" si="1939"/>
        <v>0</v>
      </c>
      <c r="CV1184" s="215">
        <f t="shared" si="1939"/>
        <v>0</v>
      </c>
      <c r="CW1184" s="215">
        <f t="shared" si="1939"/>
        <v>0</v>
      </c>
      <c r="CX1184" s="215">
        <f t="shared" si="1939"/>
        <v>0</v>
      </c>
      <c r="CY1184" s="215">
        <f t="shared" si="1939"/>
        <v>0</v>
      </c>
      <c r="CZ1184" s="215">
        <f t="shared" si="1939"/>
        <v>0</v>
      </c>
      <c r="DA1184" s="215">
        <f t="shared" si="1939"/>
        <v>0</v>
      </c>
      <c r="DB1184" s="215">
        <f t="shared" si="1939"/>
        <v>0</v>
      </c>
      <c r="DC1184" s="215">
        <f t="shared" si="1939"/>
        <v>0</v>
      </c>
      <c r="DD1184" s="215">
        <f t="shared" si="1939"/>
        <v>0</v>
      </c>
      <c r="DE1184" s="215">
        <f t="shared" si="1939"/>
        <v>0</v>
      </c>
      <c r="DF1184" s="215">
        <f t="shared" si="1939"/>
        <v>0</v>
      </c>
      <c r="DG1184" s="215">
        <f t="shared" si="1939"/>
        <v>0</v>
      </c>
      <c r="DH1184" s="215">
        <f t="shared" si="1939"/>
        <v>0</v>
      </c>
      <c r="DI1184" s="215">
        <f t="shared" si="1939"/>
        <v>0</v>
      </c>
      <c r="DJ1184" s="215">
        <f t="shared" si="1939"/>
        <v>0</v>
      </c>
      <c r="DK1184" s="215">
        <f t="shared" si="1939"/>
        <v>0</v>
      </c>
      <c r="DL1184" s="215">
        <f t="shared" si="1939"/>
        <v>0</v>
      </c>
    </row>
    <row r="1185" spans="1:116" x14ac:dyDescent="0.4">
      <c r="B1185" t="s">
        <v>332</v>
      </c>
      <c r="D1185" t="s">
        <v>800</v>
      </c>
      <c r="E1185" s="8" t="str">
        <f t="shared" si="1936"/>
        <v>1185 SUBCAC-S</v>
      </c>
      <c r="G1185" s="241" t="str">
        <f>IFERROR(SUBSTITUTE(TRIM(MID(G1172, SEARCH("-", G1172) + 1, LEN(G1172))),":",""),"no unit")</f>
        <v>no unit</v>
      </c>
      <c r="H1185" s="12"/>
      <c r="I1185" s="60"/>
      <c r="J1185" s="60"/>
      <c r="K1185" s="15"/>
      <c r="L1185" s="15"/>
      <c r="M1185" s="15"/>
      <c r="N1185" s="15"/>
      <c r="O1185" s="15"/>
      <c r="P1185" s="15"/>
      <c r="R1185" s="15"/>
      <c r="S1185" s="215"/>
      <c r="T1185" s="215"/>
      <c r="U1185" s="215"/>
      <c r="V1185" s="215"/>
      <c r="W1185" s="215"/>
      <c r="X1185" s="215"/>
      <c r="Y1185" s="215"/>
      <c r="Z1185" s="215"/>
      <c r="AA1185" s="215"/>
      <c r="AB1185" s="215"/>
      <c r="AC1185" s="215"/>
      <c r="AD1185" s="215"/>
      <c r="AE1185" s="215"/>
      <c r="AF1185" s="215"/>
      <c r="AG1185" s="215"/>
      <c r="AH1185" s="215"/>
      <c r="AI1185" s="215"/>
      <c r="AJ1185" s="215"/>
      <c r="AK1185" s="215"/>
      <c r="AL1185" s="215"/>
      <c r="AM1185" s="215"/>
      <c r="AN1185" s="215"/>
      <c r="AO1185" s="215"/>
      <c r="AP1185" s="215"/>
      <c r="AQ1185" s="215"/>
      <c r="AR1185" s="215"/>
      <c r="AS1185" s="215"/>
      <c r="AT1185" s="215"/>
      <c r="AU1185" s="215"/>
      <c r="AV1185" s="215"/>
      <c r="AW1185" s="215"/>
      <c r="AX1185" s="215"/>
      <c r="AY1185" s="215"/>
      <c r="AZ1185" s="215"/>
      <c r="BA1185" s="215"/>
      <c r="BB1185" s="215"/>
      <c r="BC1185" s="215"/>
      <c r="BD1185" s="215"/>
      <c r="BE1185" s="215"/>
      <c r="BF1185" s="215"/>
      <c r="BG1185" s="215"/>
      <c r="BH1185" s="215"/>
      <c r="BI1185" s="215"/>
      <c r="BJ1185" s="215"/>
      <c r="BK1185" s="215"/>
      <c r="BL1185" s="215"/>
      <c r="BM1185" s="215"/>
      <c r="BN1185" s="215"/>
      <c r="BO1185" s="215"/>
      <c r="BP1185" s="215"/>
      <c r="BQ1185" s="215"/>
      <c r="BR1185" s="215"/>
      <c r="BS1185" s="215"/>
      <c r="BT1185" s="215"/>
      <c r="BU1185" s="215"/>
      <c r="BV1185" s="215"/>
      <c r="BW1185" s="215"/>
      <c r="BX1185" s="215"/>
      <c r="BY1185" s="215"/>
      <c r="BZ1185" s="215"/>
      <c r="CA1185" s="215"/>
      <c r="CB1185" s="215"/>
      <c r="CC1185" s="215"/>
      <c r="CD1185" s="215"/>
      <c r="CE1185" s="215"/>
      <c r="CF1185" s="215"/>
      <c r="CG1185" s="215"/>
      <c r="CH1185" s="215"/>
      <c r="CI1185" s="215"/>
      <c r="CJ1185" s="215"/>
      <c r="CK1185" s="215"/>
      <c r="CL1185" s="215"/>
      <c r="CN1185" s="60"/>
      <c r="CO1185" s="215"/>
      <c r="CP1185" s="215"/>
      <c r="CQ1185" s="215"/>
      <c r="CR1185" s="215"/>
      <c r="CS1185" s="215"/>
      <c r="CT1185" s="215"/>
      <c r="CU1185" s="215"/>
      <c r="CV1185" s="215"/>
      <c r="CW1185" s="215"/>
      <c r="CX1185" s="215"/>
      <c r="CY1185" s="215"/>
      <c r="CZ1185" s="215"/>
      <c r="DA1185" s="215"/>
      <c r="DB1185" s="215"/>
      <c r="DC1185" s="215"/>
      <c r="DD1185" s="215"/>
      <c r="DE1185" s="215"/>
      <c r="DF1185" s="215"/>
      <c r="DG1185" s="215"/>
      <c r="DH1185" s="215"/>
      <c r="DI1185" s="215"/>
      <c r="DJ1185" s="215"/>
      <c r="DK1185" s="215"/>
      <c r="DL1185" s="215"/>
    </row>
    <row r="1186" spans="1:116" x14ac:dyDescent="0.4">
      <c r="A1186" s="3"/>
      <c r="B1186" t="s">
        <v>332</v>
      </c>
      <c r="D1186" t="s">
        <v>800</v>
      </c>
      <c r="E1186" s="8" t="str">
        <f t="shared" si="1936"/>
        <v>1186 SUBCAC-S</v>
      </c>
      <c r="G1186" s="89" t="str">
        <f>G1170</f>
        <v>Secondary revenue driver</v>
      </c>
      <c r="H1186" s="90"/>
      <c r="I1186" s="213"/>
      <c r="J1186" s="213"/>
      <c r="K1186" s="214"/>
      <c r="L1186" s="214"/>
      <c r="M1186" s="214"/>
      <c r="N1186" s="214"/>
      <c r="O1186" s="214"/>
      <c r="P1186" s="214"/>
      <c r="R1186" s="214"/>
      <c r="S1186" s="4" t="str">
        <f t="shared" ref="S1186:CD1186" si="1940">ADDRESS(ROW(S1175),COLUMN(S1175),2)</f>
        <v>S$1175</v>
      </c>
      <c r="T1186" s="4" t="str">
        <f t="shared" si="1940"/>
        <v>T$1175</v>
      </c>
      <c r="U1186" s="4" t="str">
        <f t="shared" si="1940"/>
        <v>U$1175</v>
      </c>
      <c r="V1186" s="4" t="str">
        <f t="shared" si="1940"/>
        <v>V$1175</v>
      </c>
      <c r="W1186" s="4" t="str">
        <f t="shared" si="1940"/>
        <v>W$1175</v>
      </c>
      <c r="X1186" s="4" t="str">
        <f t="shared" si="1940"/>
        <v>X$1175</v>
      </c>
      <c r="Y1186" s="4" t="str">
        <f t="shared" si="1940"/>
        <v>Y$1175</v>
      </c>
      <c r="Z1186" s="4" t="str">
        <f t="shared" si="1940"/>
        <v>Z$1175</v>
      </c>
      <c r="AA1186" s="4" t="str">
        <f t="shared" si="1940"/>
        <v>AA$1175</v>
      </c>
      <c r="AB1186" s="4" t="str">
        <f t="shared" si="1940"/>
        <v>AB$1175</v>
      </c>
      <c r="AC1186" s="4" t="str">
        <f t="shared" si="1940"/>
        <v>AC$1175</v>
      </c>
      <c r="AD1186" s="4" t="str">
        <f t="shared" si="1940"/>
        <v>AD$1175</v>
      </c>
      <c r="AE1186" s="4" t="str">
        <f t="shared" si="1940"/>
        <v>AE$1175</v>
      </c>
      <c r="AF1186" s="4" t="str">
        <f t="shared" si="1940"/>
        <v>AF$1175</v>
      </c>
      <c r="AG1186" s="4" t="str">
        <f t="shared" si="1940"/>
        <v>AG$1175</v>
      </c>
      <c r="AH1186" s="4" t="str">
        <f t="shared" si="1940"/>
        <v>AH$1175</v>
      </c>
      <c r="AI1186" s="4" t="str">
        <f t="shared" si="1940"/>
        <v>AI$1175</v>
      </c>
      <c r="AJ1186" s="4" t="str">
        <f t="shared" si="1940"/>
        <v>AJ$1175</v>
      </c>
      <c r="AK1186" s="4" t="str">
        <f t="shared" si="1940"/>
        <v>AK$1175</v>
      </c>
      <c r="AL1186" s="4" t="str">
        <f t="shared" si="1940"/>
        <v>AL$1175</v>
      </c>
      <c r="AM1186" s="4" t="str">
        <f t="shared" si="1940"/>
        <v>AM$1175</v>
      </c>
      <c r="AN1186" s="4" t="str">
        <f t="shared" si="1940"/>
        <v>AN$1175</v>
      </c>
      <c r="AO1186" s="4" t="str">
        <f t="shared" si="1940"/>
        <v>AO$1175</v>
      </c>
      <c r="AP1186" s="4" t="str">
        <f t="shared" si="1940"/>
        <v>AP$1175</v>
      </c>
      <c r="AQ1186" s="4" t="str">
        <f t="shared" si="1940"/>
        <v>AQ$1175</v>
      </c>
      <c r="AR1186" s="4" t="str">
        <f t="shared" si="1940"/>
        <v>AR$1175</v>
      </c>
      <c r="AS1186" s="4" t="str">
        <f t="shared" si="1940"/>
        <v>AS$1175</v>
      </c>
      <c r="AT1186" s="4" t="str">
        <f t="shared" si="1940"/>
        <v>AT$1175</v>
      </c>
      <c r="AU1186" s="4" t="str">
        <f t="shared" si="1940"/>
        <v>AU$1175</v>
      </c>
      <c r="AV1186" s="4" t="str">
        <f t="shared" si="1940"/>
        <v>AV$1175</v>
      </c>
      <c r="AW1186" s="4" t="str">
        <f t="shared" si="1940"/>
        <v>AW$1175</v>
      </c>
      <c r="AX1186" s="4" t="str">
        <f t="shared" si="1940"/>
        <v>AX$1175</v>
      </c>
      <c r="AY1186" s="4" t="str">
        <f t="shared" si="1940"/>
        <v>AY$1175</v>
      </c>
      <c r="AZ1186" s="4" t="str">
        <f t="shared" si="1940"/>
        <v>AZ$1175</v>
      </c>
      <c r="BA1186" s="4" t="str">
        <f t="shared" si="1940"/>
        <v>BA$1175</v>
      </c>
      <c r="BB1186" s="4" t="str">
        <f t="shared" si="1940"/>
        <v>BB$1175</v>
      </c>
      <c r="BC1186" s="4" t="str">
        <f t="shared" si="1940"/>
        <v>BC$1175</v>
      </c>
      <c r="BD1186" s="4" t="str">
        <f t="shared" si="1940"/>
        <v>BD$1175</v>
      </c>
      <c r="BE1186" s="4" t="str">
        <f t="shared" si="1940"/>
        <v>BE$1175</v>
      </c>
      <c r="BF1186" s="4" t="str">
        <f t="shared" si="1940"/>
        <v>BF$1175</v>
      </c>
      <c r="BG1186" s="4" t="str">
        <f t="shared" si="1940"/>
        <v>BG$1175</v>
      </c>
      <c r="BH1186" s="4" t="str">
        <f t="shared" si="1940"/>
        <v>BH$1175</v>
      </c>
      <c r="BI1186" s="4" t="str">
        <f t="shared" si="1940"/>
        <v>BI$1175</v>
      </c>
      <c r="BJ1186" s="4" t="str">
        <f t="shared" si="1940"/>
        <v>BJ$1175</v>
      </c>
      <c r="BK1186" s="4" t="str">
        <f t="shared" si="1940"/>
        <v>BK$1175</v>
      </c>
      <c r="BL1186" s="4" t="str">
        <f t="shared" si="1940"/>
        <v>BL$1175</v>
      </c>
      <c r="BM1186" s="4" t="str">
        <f t="shared" si="1940"/>
        <v>BM$1175</v>
      </c>
      <c r="BN1186" s="4" t="str">
        <f t="shared" si="1940"/>
        <v>BN$1175</v>
      </c>
      <c r="BO1186" s="4" t="str">
        <f t="shared" si="1940"/>
        <v>BO$1175</v>
      </c>
      <c r="BP1186" s="4" t="str">
        <f t="shared" si="1940"/>
        <v>BP$1175</v>
      </c>
      <c r="BQ1186" s="4" t="str">
        <f t="shared" si="1940"/>
        <v>BQ$1175</v>
      </c>
      <c r="BR1186" s="4" t="str">
        <f t="shared" si="1940"/>
        <v>BR$1175</v>
      </c>
      <c r="BS1186" s="4" t="str">
        <f t="shared" si="1940"/>
        <v>BS$1175</v>
      </c>
      <c r="BT1186" s="4" t="str">
        <f t="shared" si="1940"/>
        <v>BT$1175</v>
      </c>
      <c r="BU1186" s="4" t="str">
        <f t="shared" si="1940"/>
        <v>BU$1175</v>
      </c>
      <c r="BV1186" s="4" t="str">
        <f t="shared" si="1940"/>
        <v>BV$1175</v>
      </c>
      <c r="BW1186" s="4" t="str">
        <f t="shared" si="1940"/>
        <v>BW$1175</v>
      </c>
      <c r="BX1186" s="4" t="str">
        <f t="shared" si="1940"/>
        <v>BX$1175</v>
      </c>
      <c r="BY1186" s="4" t="str">
        <f t="shared" si="1940"/>
        <v>BY$1175</v>
      </c>
      <c r="BZ1186" s="4" t="str">
        <f t="shared" si="1940"/>
        <v>BZ$1175</v>
      </c>
      <c r="CA1186" s="4" t="str">
        <f t="shared" si="1940"/>
        <v>CA$1175</v>
      </c>
      <c r="CB1186" s="4" t="str">
        <f t="shared" si="1940"/>
        <v>CB$1175</v>
      </c>
      <c r="CC1186" s="4" t="str">
        <f t="shared" si="1940"/>
        <v>CC$1175</v>
      </c>
      <c r="CD1186" s="4" t="str">
        <f t="shared" si="1940"/>
        <v>CD$1175</v>
      </c>
      <c r="CE1186" s="4" t="str">
        <f t="shared" ref="CE1186:CL1186" si="1941">ADDRESS(ROW(CE1175),COLUMN(CE1175),2)</f>
        <v>CE$1175</v>
      </c>
      <c r="CF1186" s="4" t="str">
        <f t="shared" si="1941"/>
        <v>CF$1175</v>
      </c>
      <c r="CG1186" s="4" t="str">
        <f t="shared" si="1941"/>
        <v>CG$1175</v>
      </c>
      <c r="CH1186" s="4" t="str">
        <f t="shared" si="1941"/>
        <v>CH$1175</v>
      </c>
      <c r="CI1186" s="4" t="str">
        <f t="shared" si="1941"/>
        <v>CI$1175</v>
      </c>
      <c r="CJ1186" s="4" t="str">
        <f t="shared" si="1941"/>
        <v>CJ$1175</v>
      </c>
      <c r="CK1186" s="4" t="str">
        <f t="shared" si="1941"/>
        <v>CK$1175</v>
      </c>
      <c r="CL1186" s="4" t="str">
        <f t="shared" si="1941"/>
        <v>CL$1175</v>
      </c>
      <c r="CN1186" s="213"/>
      <c r="CO1186" s="4" t="str">
        <f t="shared" ref="CO1186:DL1186" si="1942">ADDRESS(ROW(CO1175),COLUMN(CO1175),2)</f>
        <v>CO$1175</v>
      </c>
      <c r="CP1186" s="4" t="str">
        <f t="shared" si="1942"/>
        <v>CP$1175</v>
      </c>
      <c r="CQ1186" s="4" t="str">
        <f t="shared" si="1942"/>
        <v>CQ$1175</v>
      </c>
      <c r="CR1186" s="4" t="str">
        <f t="shared" si="1942"/>
        <v>CR$1175</v>
      </c>
      <c r="CS1186" s="4" t="str">
        <f t="shared" si="1942"/>
        <v>CS$1175</v>
      </c>
      <c r="CT1186" s="4" t="str">
        <f t="shared" si="1942"/>
        <v>CT$1175</v>
      </c>
      <c r="CU1186" s="4" t="str">
        <f t="shared" si="1942"/>
        <v>CU$1175</v>
      </c>
      <c r="CV1186" s="4" t="str">
        <f t="shared" si="1942"/>
        <v>CV$1175</v>
      </c>
      <c r="CW1186" s="4" t="str">
        <f t="shared" si="1942"/>
        <v>CW$1175</v>
      </c>
      <c r="CX1186" s="4" t="str">
        <f t="shared" si="1942"/>
        <v>CX$1175</v>
      </c>
      <c r="CY1186" s="4" t="str">
        <f t="shared" si="1942"/>
        <v>CY$1175</v>
      </c>
      <c r="CZ1186" s="4" t="str">
        <f t="shared" si="1942"/>
        <v>CZ$1175</v>
      </c>
      <c r="DA1186" s="4" t="str">
        <f t="shared" si="1942"/>
        <v>DA$1175</v>
      </c>
      <c r="DB1186" s="4" t="str">
        <f t="shared" si="1942"/>
        <v>DB$1175</v>
      </c>
      <c r="DC1186" s="4" t="str">
        <f t="shared" si="1942"/>
        <v>DC$1175</v>
      </c>
      <c r="DD1186" s="4" t="str">
        <f t="shared" si="1942"/>
        <v>DD$1175</v>
      </c>
      <c r="DE1186" s="4" t="str">
        <f t="shared" si="1942"/>
        <v>DE$1175</v>
      </c>
      <c r="DF1186" s="4" t="str">
        <f t="shared" si="1942"/>
        <v>DF$1175</v>
      </c>
      <c r="DG1186" s="4" t="str">
        <f t="shared" si="1942"/>
        <v>DG$1175</v>
      </c>
      <c r="DH1186" s="4" t="str">
        <f t="shared" si="1942"/>
        <v>DH$1175</v>
      </c>
      <c r="DI1186" s="4" t="str">
        <f t="shared" si="1942"/>
        <v>DI$1175</v>
      </c>
      <c r="DJ1186" s="4" t="str">
        <f t="shared" si="1942"/>
        <v>DJ$1175</v>
      </c>
      <c r="DK1186" s="4" t="str">
        <f t="shared" si="1942"/>
        <v>DK$1175</v>
      </c>
      <c r="DL1186" s="4" t="str">
        <f t="shared" si="1942"/>
        <v>DL$1175</v>
      </c>
    </row>
    <row r="1187" spans="1:116" x14ac:dyDescent="0.4">
      <c r="B1187" t="s">
        <v>332</v>
      </c>
      <c r="D1187" t="s">
        <v>800</v>
      </c>
      <c r="E1187" s="8" t="str">
        <f t="shared" si="1936"/>
        <v>1187 SUBCAC-S</v>
      </c>
      <c r="G1187" s="8" t="str">
        <f>G1171</f>
        <v>Secondary volume driver</v>
      </c>
      <c r="H1187" s="12"/>
      <c r="I1187" s="60"/>
      <c r="J1187" s="60"/>
      <c r="K1187" s="15"/>
      <c r="L1187" s="15"/>
      <c r="M1187" s="15"/>
      <c r="N1187" s="15"/>
      <c r="O1187" s="15"/>
      <c r="P1187" s="15"/>
      <c r="R1187" s="15"/>
      <c r="S1187" s="215" t="str">
        <f t="shared" ref="S1187:CD1187" si="1943">S1171</f>
        <v>S$19</v>
      </c>
      <c r="T1187" s="215" t="str">
        <f t="shared" si="1943"/>
        <v>T$19</v>
      </c>
      <c r="U1187" s="215" t="str">
        <f t="shared" si="1943"/>
        <v>U$19</v>
      </c>
      <c r="V1187" s="215" t="str">
        <f t="shared" si="1943"/>
        <v>V$19</v>
      </c>
      <c r="W1187" s="215" t="str">
        <f t="shared" si="1943"/>
        <v>W$19</v>
      </c>
      <c r="X1187" s="215" t="str">
        <f t="shared" si="1943"/>
        <v>X$19</v>
      </c>
      <c r="Y1187" s="215" t="str">
        <f t="shared" si="1943"/>
        <v>Y$19</v>
      </c>
      <c r="Z1187" s="215" t="str">
        <f t="shared" si="1943"/>
        <v>Z$19</v>
      </c>
      <c r="AA1187" s="215" t="str">
        <f t="shared" si="1943"/>
        <v>AA$19</v>
      </c>
      <c r="AB1187" s="215" t="str">
        <f t="shared" si="1943"/>
        <v>AB$19</v>
      </c>
      <c r="AC1187" s="215" t="str">
        <f t="shared" si="1943"/>
        <v>AC$19</v>
      </c>
      <c r="AD1187" s="215" t="str">
        <f t="shared" si="1943"/>
        <v>AD$19</v>
      </c>
      <c r="AE1187" s="215" t="str">
        <f t="shared" si="1943"/>
        <v>AE$19</v>
      </c>
      <c r="AF1187" s="215" t="str">
        <f t="shared" si="1943"/>
        <v>AF$19</v>
      </c>
      <c r="AG1187" s="215" t="str">
        <f t="shared" si="1943"/>
        <v>AG$19</v>
      </c>
      <c r="AH1187" s="215" t="str">
        <f t="shared" si="1943"/>
        <v>AH$19</v>
      </c>
      <c r="AI1187" s="215" t="str">
        <f t="shared" si="1943"/>
        <v>AI$19</v>
      </c>
      <c r="AJ1187" s="215" t="str">
        <f t="shared" si="1943"/>
        <v>AJ$19</v>
      </c>
      <c r="AK1187" s="215" t="str">
        <f t="shared" si="1943"/>
        <v>AK$19</v>
      </c>
      <c r="AL1187" s="215" t="str">
        <f t="shared" si="1943"/>
        <v>AL$19</v>
      </c>
      <c r="AM1187" s="215" t="str">
        <f t="shared" si="1943"/>
        <v>AM$19</v>
      </c>
      <c r="AN1187" s="215" t="str">
        <f t="shared" si="1943"/>
        <v>AN$19</v>
      </c>
      <c r="AO1187" s="215" t="str">
        <f t="shared" si="1943"/>
        <v>AO$19</v>
      </c>
      <c r="AP1187" s="215" t="str">
        <f t="shared" si="1943"/>
        <v>AP$19</v>
      </c>
      <c r="AQ1187" s="215" t="str">
        <f t="shared" si="1943"/>
        <v>AQ$19</v>
      </c>
      <c r="AR1187" s="215" t="str">
        <f t="shared" si="1943"/>
        <v>AR$19</v>
      </c>
      <c r="AS1187" s="215" t="str">
        <f t="shared" si="1943"/>
        <v>AS$19</v>
      </c>
      <c r="AT1187" s="215" t="str">
        <f t="shared" si="1943"/>
        <v>AT$19</v>
      </c>
      <c r="AU1187" s="215" t="str">
        <f t="shared" si="1943"/>
        <v>AU$19</v>
      </c>
      <c r="AV1187" s="215" t="str">
        <f t="shared" si="1943"/>
        <v>AV$19</v>
      </c>
      <c r="AW1187" s="215" t="str">
        <f t="shared" si="1943"/>
        <v>AW$19</v>
      </c>
      <c r="AX1187" s="215" t="str">
        <f t="shared" si="1943"/>
        <v>AX$19</v>
      </c>
      <c r="AY1187" s="215" t="str">
        <f t="shared" si="1943"/>
        <v>AY$19</v>
      </c>
      <c r="AZ1187" s="215" t="str">
        <f t="shared" si="1943"/>
        <v>AZ$19</v>
      </c>
      <c r="BA1187" s="215" t="str">
        <f t="shared" si="1943"/>
        <v>BA$19</v>
      </c>
      <c r="BB1187" s="215" t="str">
        <f t="shared" si="1943"/>
        <v>BB$19</v>
      </c>
      <c r="BC1187" s="215" t="str">
        <f t="shared" si="1943"/>
        <v>BC$19</v>
      </c>
      <c r="BD1187" s="215" t="str">
        <f t="shared" si="1943"/>
        <v>BD$19</v>
      </c>
      <c r="BE1187" s="215" t="str">
        <f t="shared" si="1943"/>
        <v>BE$19</v>
      </c>
      <c r="BF1187" s="215" t="str">
        <f t="shared" si="1943"/>
        <v>BF$19</v>
      </c>
      <c r="BG1187" s="215" t="str">
        <f t="shared" si="1943"/>
        <v>BG$19</v>
      </c>
      <c r="BH1187" s="215" t="str">
        <f t="shared" si="1943"/>
        <v>BH$19</v>
      </c>
      <c r="BI1187" s="215" t="str">
        <f t="shared" si="1943"/>
        <v>BI$19</v>
      </c>
      <c r="BJ1187" s="215" t="str">
        <f t="shared" si="1943"/>
        <v>BJ$19</v>
      </c>
      <c r="BK1187" s="215" t="str">
        <f t="shared" si="1943"/>
        <v>BK$19</v>
      </c>
      <c r="BL1187" s="215" t="str">
        <f t="shared" si="1943"/>
        <v>BL$19</v>
      </c>
      <c r="BM1187" s="215" t="str">
        <f t="shared" si="1943"/>
        <v>BM$19</v>
      </c>
      <c r="BN1187" s="215" t="str">
        <f t="shared" si="1943"/>
        <v>BN$19</v>
      </c>
      <c r="BO1187" s="215" t="str">
        <f t="shared" si="1943"/>
        <v>BO$19</v>
      </c>
      <c r="BP1187" s="215" t="str">
        <f t="shared" si="1943"/>
        <v>BP$19</v>
      </c>
      <c r="BQ1187" s="215" t="str">
        <f t="shared" si="1943"/>
        <v>BQ$19</v>
      </c>
      <c r="BR1187" s="215" t="str">
        <f t="shared" si="1943"/>
        <v>BR$19</v>
      </c>
      <c r="BS1187" s="215" t="str">
        <f t="shared" si="1943"/>
        <v>BS$19</v>
      </c>
      <c r="BT1187" s="215" t="str">
        <f t="shared" si="1943"/>
        <v>BT$19</v>
      </c>
      <c r="BU1187" s="215" t="str">
        <f t="shared" si="1943"/>
        <v>BU$19</v>
      </c>
      <c r="BV1187" s="215" t="str">
        <f t="shared" si="1943"/>
        <v>BV$19</v>
      </c>
      <c r="BW1187" s="215" t="str">
        <f t="shared" si="1943"/>
        <v>BW$19</v>
      </c>
      <c r="BX1187" s="215" t="str">
        <f t="shared" si="1943"/>
        <v>BX$19</v>
      </c>
      <c r="BY1187" s="215" t="str">
        <f t="shared" si="1943"/>
        <v>BY$19</v>
      </c>
      <c r="BZ1187" s="215" t="str">
        <f t="shared" si="1943"/>
        <v>BZ$19</v>
      </c>
      <c r="CA1187" s="215" t="str">
        <f t="shared" si="1943"/>
        <v>CA$19</v>
      </c>
      <c r="CB1187" s="215" t="str">
        <f t="shared" si="1943"/>
        <v>CB$19</v>
      </c>
      <c r="CC1187" s="215" t="str">
        <f t="shared" si="1943"/>
        <v>CC$19</v>
      </c>
      <c r="CD1187" s="215" t="str">
        <f t="shared" si="1943"/>
        <v>CD$19</v>
      </c>
      <c r="CE1187" s="215" t="str">
        <f t="shared" ref="CE1187:CL1187" si="1944">CE1171</f>
        <v>CE$19</v>
      </c>
      <c r="CF1187" s="215" t="str">
        <f t="shared" si="1944"/>
        <v>CF$19</v>
      </c>
      <c r="CG1187" s="215" t="str">
        <f t="shared" si="1944"/>
        <v>CG$19</v>
      </c>
      <c r="CH1187" s="215" t="str">
        <f t="shared" si="1944"/>
        <v>CH$19</v>
      </c>
      <c r="CI1187" s="215" t="str">
        <f t="shared" si="1944"/>
        <v>CI$19</v>
      </c>
      <c r="CJ1187" s="215" t="str">
        <f t="shared" si="1944"/>
        <v>CJ$19</v>
      </c>
      <c r="CK1187" s="215" t="str">
        <f t="shared" si="1944"/>
        <v>CK$19</v>
      </c>
      <c r="CL1187" s="215" t="str">
        <f t="shared" si="1944"/>
        <v>CL$19</v>
      </c>
      <c r="CN1187" s="60"/>
      <c r="CO1187" s="215" t="str">
        <f t="shared" ref="CO1187:DL1187" si="1945">CO1171</f>
        <v>CO$19</v>
      </c>
      <c r="CP1187" s="215" t="str">
        <f t="shared" si="1945"/>
        <v>CP$19</v>
      </c>
      <c r="CQ1187" s="215" t="str">
        <f t="shared" si="1945"/>
        <v>CQ$19</v>
      </c>
      <c r="CR1187" s="215" t="str">
        <f t="shared" si="1945"/>
        <v>CR$19</v>
      </c>
      <c r="CS1187" s="215" t="str">
        <f t="shared" si="1945"/>
        <v>CS$19</v>
      </c>
      <c r="CT1187" s="215" t="str">
        <f t="shared" si="1945"/>
        <v>CT$19</v>
      </c>
      <c r="CU1187" s="215" t="str">
        <f t="shared" si="1945"/>
        <v>CU$19</v>
      </c>
      <c r="CV1187" s="215" t="str">
        <f t="shared" si="1945"/>
        <v>CV$19</v>
      </c>
      <c r="CW1187" s="215" t="str">
        <f t="shared" si="1945"/>
        <v>CW$19</v>
      </c>
      <c r="CX1187" s="215" t="str">
        <f t="shared" si="1945"/>
        <v>CX$19</v>
      </c>
      <c r="CY1187" s="215" t="str">
        <f t="shared" si="1945"/>
        <v>CY$19</v>
      </c>
      <c r="CZ1187" s="215" t="str">
        <f t="shared" si="1945"/>
        <v>CZ$19</v>
      </c>
      <c r="DA1187" s="215" t="str">
        <f t="shared" si="1945"/>
        <v>DA$19</v>
      </c>
      <c r="DB1187" s="215" t="str">
        <f t="shared" si="1945"/>
        <v>DB$19</v>
      </c>
      <c r="DC1187" s="215" t="str">
        <f t="shared" si="1945"/>
        <v>DC$19</v>
      </c>
      <c r="DD1187" s="215" t="str">
        <f t="shared" si="1945"/>
        <v>DD$19</v>
      </c>
      <c r="DE1187" s="215" t="str">
        <f t="shared" si="1945"/>
        <v>DE$19</v>
      </c>
      <c r="DF1187" s="215" t="str">
        <f t="shared" si="1945"/>
        <v>DF$19</v>
      </c>
      <c r="DG1187" s="215" t="str">
        <f t="shared" si="1945"/>
        <v>DG$19</v>
      </c>
      <c r="DH1187" s="215" t="str">
        <f t="shared" si="1945"/>
        <v>DH$19</v>
      </c>
      <c r="DI1187" s="215" t="str">
        <f t="shared" si="1945"/>
        <v>DI$19</v>
      </c>
      <c r="DJ1187" s="215" t="str">
        <f t="shared" si="1945"/>
        <v>DJ$19</v>
      </c>
      <c r="DK1187" s="215" t="str">
        <f t="shared" si="1945"/>
        <v>DK$19</v>
      </c>
      <c r="DL1187" s="215" t="str">
        <f t="shared" si="1945"/>
        <v>DL$19</v>
      </c>
    </row>
    <row r="1188" spans="1:116" x14ac:dyDescent="0.4">
      <c r="E1188" s="8"/>
      <c r="H1188" s="12"/>
      <c r="I1188" s="60"/>
      <c r="J1188" s="60"/>
      <c r="K1188" s="15"/>
      <c r="L1188" s="15"/>
      <c r="M1188" s="15"/>
      <c r="N1188" s="15"/>
      <c r="O1188" s="15"/>
      <c r="P1188" s="15"/>
      <c r="R1188" s="15"/>
      <c r="S1188" s="76"/>
      <c r="T1188" s="76"/>
      <c r="U1188" s="76"/>
      <c r="V1188" s="76"/>
      <c r="W1188" s="76"/>
      <c r="X1188" s="76"/>
      <c r="Y1188" s="76"/>
      <c r="Z1188" s="76"/>
      <c r="AA1188" s="76"/>
      <c r="AB1188" s="76"/>
      <c r="AC1188" s="76"/>
      <c r="AD1188" s="76"/>
      <c r="AE1188" s="76"/>
      <c r="AF1188" s="76"/>
      <c r="AG1188" s="76"/>
      <c r="AH1188" s="76"/>
      <c r="AI1188" s="76"/>
      <c r="AJ1188" s="76"/>
      <c r="AK1188" s="76"/>
      <c r="AL1188" s="76"/>
      <c r="AM1188" s="76"/>
      <c r="AN1188" s="76"/>
      <c r="AO1188" s="76"/>
      <c r="AP1188" s="76"/>
      <c r="AQ1188" s="76"/>
      <c r="AR1188" s="76"/>
      <c r="AS1188" s="76"/>
      <c r="AT1188" s="76"/>
      <c r="AU1188" s="76"/>
      <c r="AV1188" s="76"/>
      <c r="AW1188" s="76"/>
      <c r="AX1188" s="76"/>
      <c r="AY1188" s="76"/>
      <c r="AZ1188" s="76"/>
      <c r="BA1188" s="76"/>
      <c r="BB1188" s="76"/>
      <c r="BC1188" s="76"/>
      <c r="BD1188" s="76"/>
      <c r="BE1188" s="76"/>
      <c r="BF1188" s="76"/>
      <c r="BG1188" s="76"/>
      <c r="BH1188" s="76"/>
      <c r="BI1188" s="76"/>
      <c r="BJ1188" s="76"/>
      <c r="BK1188" s="76"/>
      <c r="BL1188" s="76"/>
      <c r="BM1188" s="76"/>
      <c r="BN1188" s="76"/>
      <c r="BO1188" s="76"/>
      <c r="BP1188" s="76"/>
      <c r="BQ1188" s="76"/>
      <c r="BR1188" s="76"/>
      <c r="BS1188" s="76"/>
      <c r="BT1188" s="76"/>
      <c r="BU1188" s="76"/>
      <c r="BV1188" s="76"/>
      <c r="BW1188" s="76"/>
      <c r="BX1188" s="76"/>
      <c r="BY1188" s="76"/>
      <c r="BZ1188" s="76"/>
      <c r="CA1188" s="76"/>
      <c r="CB1188" s="76"/>
      <c r="CC1188" s="76"/>
      <c r="CD1188" s="76"/>
      <c r="CE1188" s="76"/>
      <c r="CF1188" s="76"/>
      <c r="CG1188" s="76"/>
      <c r="CH1188" s="76"/>
      <c r="CI1188" s="76"/>
      <c r="CJ1188" s="76"/>
      <c r="CK1188" s="76"/>
      <c r="CL1188" s="76"/>
      <c r="CN1188" s="60"/>
      <c r="CO1188" s="76"/>
      <c r="CP1188" s="76"/>
      <c r="CQ1188" s="76"/>
      <c r="CR1188" s="76"/>
      <c r="CS1188" s="76"/>
      <c r="CT1188" s="76"/>
      <c r="CU1188" s="76"/>
      <c r="CV1188" s="76"/>
      <c r="CW1188" s="76"/>
      <c r="CX1188" s="76"/>
      <c r="CY1188" s="76"/>
      <c r="CZ1188" s="76"/>
      <c r="DA1188" s="76"/>
      <c r="DB1188" s="76"/>
      <c r="DC1188" s="76"/>
      <c r="DD1188" s="76"/>
      <c r="DE1188" s="76"/>
      <c r="DF1188" s="76"/>
      <c r="DG1188" s="76"/>
      <c r="DH1188" s="76"/>
      <c r="DI1188" s="76"/>
      <c r="DJ1188" s="76"/>
      <c r="DK1188" s="76"/>
      <c r="DL1188" s="76"/>
    </row>
    <row r="1189" spans="1:116" x14ac:dyDescent="0.4">
      <c r="A1189" s="174"/>
      <c r="E1189" s="8"/>
      <c r="G1189" s="175" t="s">
        <v>490</v>
      </c>
      <c r="H1189" s="193"/>
      <c r="I1189" s="194"/>
      <c r="J1189" s="194"/>
      <c r="K1189" s="195"/>
      <c r="L1189" s="195"/>
      <c r="M1189" s="195"/>
      <c r="N1189" s="195"/>
      <c r="O1189" s="195"/>
      <c r="P1189" s="195"/>
      <c r="R1189" s="195"/>
      <c r="S1189" s="196"/>
      <c r="T1189" s="196"/>
      <c r="U1189" s="196"/>
      <c r="V1189" s="196"/>
      <c r="W1189" s="196"/>
      <c r="X1189" s="196"/>
      <c r="Y1189" s="196"/>
      <c r="Z1189" s="196"/>
      <c r="AA1189" s="196"/>
      <c r="AB1189" s="196"/>
      <c r="AC1189" s="196"/>
      <c r="AD1189" s="196"/>
      <c r="AE1189" s="196"/>
      <c r="AF1189" s="196"/>
      <c r="AG1189" s="196"/>
      <c r="AH1189" s="196"/>
      <c r="AI1189" s="196"/>
      <c r="AJ1189" s="196"/>
      <c r="AK1189" s="196"/>
      <c r="AL1189" s="196"/>
      <c r="AM1189" s="196"/>
      <c r="AN1189" s="196"/>
      <c r="AO1189" s="196"/>
      <c r="AP1189" s="196"/>
      <c r="AQ1189" s="196"/>
      <c r="AR1189" s="196"/>
      <c r="AS1189" s="196"/>
      <c r="AT1189" s="196"/>
      <c r="AU1189" s="196"/>
      <c r="AV1189" s="196"/>
      <c r="AW1189" s="196"/>
      <c r="AX1189" s="196"/>
      <c r="AY1189" s="196"/>
      <c r="AZ1189" s="196"/>
      <c r="BA1189" s="196"/>
      <c r="BB1189" s="196"/>
      <c r="BC1189" s="196"/>
      <c r="BD1189" s="196"/>
      <c r="BE1189" s="196"/>
      <c r="BF1189" s="196"/>
      <c r="BG1189" s="196"/>
      <c r="BH1189" s="196"/>
      <c r="BI1189" s="196"/>
      <c r="BJ1189" s="196"/>
      <c r="BK1189" s="196"/>
      <c r="BL1189" s="196"/>
      <c r="BM1189" s="196"/>
      <c r="BN1189" s="196"/>
      <c r="BO1189" s="196"/>
      <c r="BP1189" s="196"/>
      <c r="BQ1189" s="196"/>
      <c r="BR1189" s="196"/>
      <c r="BS1189" s="196"/>
      <c r="BT1189" s="196"/>
      <c r="BU1189" s="196"/>
      <c r="BV1189" s="196"/>
      <c r="BW1189" s="196"/>
      <c r="BX1189" s="196"/>
      <c r="BY1189" s="196"/>
      <c r="BZ1189" s="196"/>
      <c r="CA1189" s="196"/>
      <c r="CB1189" s="196"/>
      <c r="CC1189" s="196"/>
      <c r="CD1189" s="196"/>
      <c r="CE1189" s="196"/>
      <c r="CF1189" s="196"/>
      <c r="CG1189" s="196"/>
      <c r="CH1189" s="196"/>
      <c r="CI1189" s="196"/>
      <c r="CJ1189" s="196"/>
      <c r="CK1189" s="196"/>
      <c r="CL1189" s="196"/>
      <c r="CN1189" s="194"/>
      <c r="CO1189" s="196"/>
      <c r="CP1189" s="196"/>
      <c r="CQ1189" s="196"/>
      <c r="CR1189" s="196"/>
      <c r="CS1189" s="196"/>
      <c r="CT1189" s="196"/>
      <c r="CU1189" s="196"/>
      <c r="CV1189" s="196"/>
      <c r="CW1189" s="196"/>
      <c r="CX1189" s="196"/>
      <c r="CY1189" s="196"/>
      <c r="CZ1189" s="196"/>
      <c r="DA1189" s="196"/>
      <c r="DB1189" s="196"/>
      <c r="DC1189" s="196"/>
      <c r="DD1189" s="196"/>
      <c r="DE1189" s="196"/>
      <c r="DF1189" s="196"/>
      <c r="DG1189" s="196"/>
      <c r="DH1189" s="196"/>
      <c r="DI1189" s="196"/>
      <c r="DJ1189" s="196"/>
      <c r="DK1189" s="196"/>
      <c r="DL1189" s="196"/>
    </row>
    <row r="1190" spans="1:116" x14ac:dyDescent="0.4">
      <c r="A1190" s="174"/>
      <c r="E1190" s="8"/>
      <c r="G1190" s="175" t="s">
        <v>492</v>
      </c>
      <c r="H1190" s="193"/>
      <c r="I1190" s="194"/>
      <c r="J1190" s="194"/>
      <c r="K1190" s="195"/>
      <c r="L1190" s="195"/>
      <c r="M1190" s="195"/>
      <c r="N1190" s="195"/>
      <c r="O1190" s="195"/>
      <c r="P1190" s="195"/>
      <c r="R1190" s="195"/>
      <c r="S1190" s="196"/>
      <c r="T1190" s="196"/>
      <c r="U1190" s="196"/>
      <c r="V1190" s="196"/>
      <c r="W1190" s="196"/>
      <c r="X1190" s="196"/>
      <c r="Y1190" s="196"/>
      <c r="Z1190" s="196"/>
      <c r="AA1190" s="196"/>
      <c r="AB1190" s="196"/>
      <c r="AC1190" s="196"/>
      <c r="AD1190" s="196"/>
      <c r="AE1190" s="196"/>
      <c r="AF1190" s="196"/>
      <c r="AG1190" s="196"/>
      <c r="AH1190" s="196"/>
      <c r="AI1190" s="196"/>
      <c r="AJ1190" s="196"/>
      <c r="AK1190" s="196"/>
      <c r="AL1190" s="196"/>
      <c r="AM1190" s="196"/>
      <c r="AN1190" s="196"/>
      <c r="AO1190" s="196"/>
      <c r="AP1190" s="196"/>
      <c r="AQ1190" s="196"/>
      <c r="AR1190" s="196"/>
      <c r="AS1190" s="196"/>
      <c r="AT1190" s="196"/>
      <c r="AU1190" s="196"/>
      <c r="AV1190" s="196"/>
      <c r="AW1190" s="196"/>
      <c r="AX1190" s="196"/>
      <c r="AY1190" s="196"/>
      <c r="AZ1190" s="196"/>
      <c r="BA1190" s="196"/>
      <c r="BB1190" s="196"/>
      <c r="BC1190" s="196"/>
      <c r="BD1190" s="196"/>
      <c r="BE1190" s="196"/>
      <c r="BF1190" s="196"/>
      <c r="BG1190" s="196"/>
      <c r="BH1190" s="196"/>
      <c r="BI1190" s="196"/>
      <c r="BJ1190" s="196"/>
      <c r="BK1190" s="196"/>
      <c r="BL1190" s="196"/>
      <c r="BM1190" s="196"/>
      <c r="BN1190" s="196"/>
      <c r="BO1190" s="196"/>
      <c r="BP1190" s="196"/>
      <c r="BQ1190" s="196"/>
      <c r="BR1190" s="196"/>
      <c r="BS1190" s="196"/>
      <c r="BT1190" s="196"/>
      <c r="BU1190" s="196"/>
      <c r="BV1190" s="196"/>
      <c r="BW1190" s="196"/>
      <c r="BX1190" s="196"/>
      <c r="BY1190" s="196"/>
      <c r="BZ1190" s="196"/>
      <c r="CA1190" s="196"/>
      <c r="CB1190" s="196"/>
      <c r="CC1190" s="196"/>
      <c r="CD1190" s="196"/>
      <c r="CE1190" s="196"/>
      <c r="CF1190" s="196"/>
      <c r="CG1190" s="196"/>
      <c r="CH1190" s="196"/>
      <c r="CI1190" s="196"/>
      <c r="CJ1190" s="196"/>
      <c r="CK1190" s="196"/>
      <c r="CL1190" s="196"/>
      <c r="CN1190" s="194"/>
      <c r="CO1190" s="196"/>
      <c r="CP1190" s="196"/>
      <c r="CQ1190" s="196"/>
      <c r="CR1190" s="196"/>
      <c r="CS1190" s="196"/>
      <c r="CT1190" s="196"/>
      <c r="CU1190" s="196"/>
      <c r="CV1190" s="196"/>
      <c r="CW1190" s="196"/>
      <c r="CX1190" s="196"/>
      <c r="CY1190" s="196"/>
      <c r="CZ1190" s="196"/>
      <c r="DA1190" s="196"/>
      <c r="DB1190" s="196"/>
      <c r="DC1190" s="196"/>
      <c r="DD1190" s="196"/>
      <c r="DE1190" s="196"/>
      <c r="DF1190" s="196"/>
      <c r="DG1190" s="196"/>
      <c r="DH1190" s="196"/>
      <c r="DI1190" s="196"/>
      <c r="DJ1190" s="196"/>
      <c r="DK1190" s="196"/>
      <c r="DL1190" s="196"/>
    </row>
    <row r="1191" spans="1:116" x14ac:dyDescent="0.4">
      <c r="A1191" s="174"/>
      <c r="E1191" s="8"/>
      <c r="G1191" s="175" t="s">
        <v>461</v>
      </c>
      <c r="H1191" s="174"/>
      <c r="I1191" s="176"/>
      <c r="J1191" s="176"/>
      <c r="K1191" s="197"/>
      <c r="L1191" s="197"/>
      <c r="M1191" s="197"/>
      <c r="N1191" s="197"/>
      <c r="O1191" s="197"/>
      <c r="P1191" s="197"/>
      <c r="R1191" s="198"/>
      <c r="S1191" s="199" t="str">
        <f t="shared" ref="S1191:CD1191" si="1946">S$20</f>
        <v>S$16</v>
      </c>
      <c r="T1191" s="199" t="str">
        <f t="shared" si="1946"/>
        <v>T$16</v>
      </c>
      <c r="U1191" s="199" t="str">
        <f t="shared" si="1946"/>
        <v>U$16</v>
      </c>
      <c r="V1191" s="199" t="str">
        <f t="shared" si="1946"/>
        <v>V$16</v>
      </c>
      <c r="W1191" s="199" t="str">
        <f t="shared" si="1946"/>
        <v>W$16</v>
      </c>
      <c r="X1191" s="199" t="str">
        <f t="shared" si="1946"/>
        <v>X$16</v>
      </c>
      <c r="Y1191" s="199" t="str">
        <f t="shared" si="1946"/>
        <v>Y$16</v>
      </c>
      <c r="Z1191" s="199" t="str">
        <f t="shared" si="1946"/>
        <v>Z$16</v>
      </c>
      <c r="AA1191" s="199" t="str">
        <f t="shared" si="1946"/>
        <v>AA$16</v>
      </c>
      <c r="AB1191" s="199" t="str">
        <f t="shared" si="1946"/>
        <v>AB$16</v>
      </c>
      <c r="AC1191" s="199" t="str">
        <f t="shared" si="1946"/>
        <v>AC$16</v>
      </c>
      <c r="AD1191" s="199" t="str">
        <f t="shared" si="1946"/>
        <v>AD$16</v>
      </c>
      <c r="AE1191" s="199" t="str">
        <f t="shared" si="1946"/>
        <v>AE$16</v>
      </c>
      <c r="AF1191" s="199" t="str">
        <f t="shared" si="1946"/>
        <v>AF$16</v>
      </c>
      <c r="AG1191" s="199" t="str">
        <f t="shared" si="1946"/>
        <v>AG$16</v>
      </c>
      <c r="AH1191" s="199" t="str">
        <f t="shared" si="1946"/>
        <v>AH$16</v>
      </c>
      <c r="AI1191" s="199" t="str">
        <f t="shared" si="1946"/>
        <v>AI$16</v>
      </c>
      <c r="AJ1191" s="199" t="str">
        <f t="shared" si="1946"/>
        <v>AJ$16</v>
      </c>
      <c r="AK1191" s="199" t="str">
        <f t="shared" si="1946"/>
        <v>AK$16</v>
      </c>
      <c r="AL1191" s="199" t="str">
        <f t="shared" si="1946"/>
        <v>AL$16</v>
      </c>
      <c r="AM1191" s="199" t="str">
        <f t="shared" si="1946"/>
        <v>AM$16</v>
      </c>
      <c r="AN1191" s="199" t="str">
        <f t="shared" si="1946"/>
        <v>AN$16</v>
      </c>
      <c r="AO1191" s="199" t="str">
        <f t="shared" si="1946"/>
        <v>AO$16</v>
      </c>
      <c r="AP1191" s="199" t="str">
        <f t="shared" si="1946"/>
        <v>AP$16</v>
      </c>
      <c r="AQ1191" s="199" t="str">
        <f t="shared" si="1946"/>
        <v>AQ$16</v>
      </c>
      <c r="AR1191" s="199" t="str">
        <f t="shared" si="1946"/>
        <v>AR$16</v>
      </c>
      <c r="AS1191" s="199" t="str">
        <f t="shared" si="1946"/>
        <v>AS$16</v>
      </c>
      <c r="AT1191" s="199" t="str">
        <f t="shared" si="1946"/>
        <v>AT$16</v>
      </c>
      <c r="AU1191" s="199" t="str">
        <f t="shared" si="1946"/>
        <v>AU$16</v>
      </c>
      <c r="AV1191" s="199" t="str">
        <f t="shared" si="1946"/>
        <v>AV$16</v>
      </c>
      <c r="AW1191" s="199" t="str">
        <f t="shared" si="1946"/>
        <v>AW$16</v>
      </c>
      <c r="AX1191" s="199" t="str">
        <f t="shared" si="1946"/>
        <v>AX$16</v>
      </c>
      <c r="AY1191" s="199" t="str">
        <f t="shared" si="1946"/>
        <v>AY$16</v>
      </c>
      <c r="AZ1191" s="199" t="str">
        <f t="shared" si="1946"/>
        <v>AZ$16</v>
      </c>
      <c r="BA1191" s="199" t="str">
        <f t="shared" si="1946"/>
        <v>BA$16</v>
      </c>
      <c r="BB1191" s="199" t="str">
        <f t="shared" si="1946"/>
        <v>BB$16</v>
      </c>
      <c r="BC1191" s="199" t="str">
        <f t="shared" si="1946"/>
        <v>BC$16</v>
      </c>
      <c r="BD1191" s="199" t="str">
        <f t="shared" si="1946"/>
        <v>BD$16</v>
      </c>
      <c r="BE1191" s="199" t="str">
        <f t="shared" si="1946"/>
        <v>BE$16</v>
      </c>
      <c r="BF1191" s="199" t="str">
        <f t="shared" si="1946"/>
        <v>BF$16</v>
      </c>
      <c r="BG1191" s="199" t="str">
        <f t="shared" si="1946"/>
        <v>BG$16</v>
      </c>
      <c r="BH1191" s="199" t="str">
        <f t="shared" si="1946"/>
        <v>BH$16</v>
      </c>
      <c r="BI1191" s="199" t="str">
        <f t="shared" si="1946"/>
        <v>BI$16</v>
      </c>
      <c r="BJ1191" s="199" t="str">
        <f t="shared" si="1946"/>
        <v>BJ$16</v>
      </c>
      <c r="BK1191" s="199" t="str">
        <f t="shared" si="1946"/>
        <v>BK$16</v>
      </c>
      <c r="BL1191" s="199" t="str">
        <f t="shared" si="1946"/>
        <v>BL$16</v>
      </c>
      <c r="BM1191" s="199" t="str">
        <f t="shared" si="1946"/>
        <v>BM$16</v>
      </c>
      <c r="BN1191" s="199" t="str">
        <f t="shared" si="1946"/>
        <v>BN$16</v>
      </c>
      <c r="BO1191" s="199" t="str">
        <f t="shared" si="1946"/>
        <v>BO$16</v>
      </c>
      <c r="BP1191" s="199" t="str">
        <f t="shared" si="1946"/>
        <v>BP$16</v>
      </c>
      <c r="BQ1191" s="199" t="str">
        <f t="shared" si="1946"/>
        <v>BQ$16</v>
      </c>
      <c r="BR1191" s="199" t="str">
        <f t="shared" si="1946"/>
        <v>BR$16</v>
      </c>
      <c r="BS1191" s="199" t="str">
        <f t="shared" si="1946"/>
        <v>BS$16</v>
      </c>
      <c r="BT1191" s="199" t="str">
        <f t="shared" si="1946"/>
        <v>BT$16</v>
      </c>
      <c r="BU1191" s="199" t="str">
        <f t="shared" si="1946"/>
        <v>BU$16</v>
      </c>
      <c r="BV1191" s="199" t="str">
        <f t="shared" si="1946"/>
        <v>BV$16</v>
      </c>
      <c r="BW1191" s="199" t="str">
        <f t="shared" si="1946"/>
        <v>BW$16</v>
      </c>
      <c r="BX1191" s="199" t="str">
        <f t="shared" si="1946"/>
        <v>BX$16</v>
      </c>
      <c r="BY1191" s="199" t="str">
        <f t="shared" si="1946"/>
        <v>BY$16</v>
      </c>
      <c r="BZ1191" s="199" t="str">
        <f t="shared" si="1946"/>
        <v>BZ$16</v>
      </c>
      <c r="CA1191" s="199" t="str">
        <f t="shared" si="1946"/>
        <v>CA$16</v>
      </c>
      <c r="CB1191" s="199" t="str">
        <f t="shared" si="1946"/>
        <v>CB$16</v>
      </c>
      <c r="CC1191" s="199" t="str">
        <f t="shared" si="1946"/>
        <v>CC$16</v>
      </c>
      <c r="CD1191" s="199" t="str">
        <f t="shared" si="1946"/>
        <v>CD$16</v>
      </c>
      <c r="CE1191" s="199" t="str">
        <f t="shared" ref="CE1191:CL1191" si="1947">CE$20</f>
        <v>CE$16</v>
      </c>
      <c r="CF1191" s="199" t="str">
        <f t="shared" si="1947"/>
        <v>CF$16</v>
      </c>
      <c r="CG1191" s="199" t="str">
        <f t="shared" si="1947"/>
        <v>CG$16</v>
      </c>
      <c r="CH1191" s="199" t="str">
        <f t="shared" si="1947"/>
        <v>CH$16</v>
      </c>
      <c r="CI1191" s="199" t="str">
        <f t="shared" si="1947"/>
        <v>CI$16</v>
      </c>
      <c r="CJ1191" s="199" t="str">
        <f t="shared" si="1947"/>
        <v>CJ$16</v>
      </c>
      <c r="CK1191" s="199" t="str">
        <f t="shared" si="1947"/>
        <v>CK$16</v>
      </c>
      <c r="CL1191" s="199" t="str">
        <f t="shared" si="1947"/>
        <v>CL$16</v>
      </c>
      <c r="CN1191" s="176"/>
      <c r="CO1191" s="199" t="str">
        <f t="shared" ref="CO1191:DL1191" si="1948">CO$20</f>
        <v>CO$16</v>
      </c>
      <c r="CP1191" s="199" t="str">
        <f t="shared" si="1948"/>
        <v>CP$16</v>
      </c>
      <c r="CQ1191" s="199" t="str">
        <f t="shared" si="1948"/>
        <v>CQ$16</v>
      </c>
      <c r="CR1191" s="199" t="str">
        <f t="shared" si="1948"/>
        <v>CR$16</v>
      </c>
      <c r="CS1191" s="199" t="str">
        <f t="shared" si="1948"/>
        <v>CS$16</v>
      </c>
      <c r="CT1191" s="199" t="str">
        <f t="shared" si="1948"/>
        <v>CT$16</v>
      </c>
      <c r="CU1191" s="199" t="str">
        <f t="shared" si="1948"/>
        <v>CU$16</v>
      </c>
      <c r="CV1191" s="199" t="str">
        <f t="shared" si="1948"/>
        <v>CV$16</v>
      </c>
      <c r="CW1191" s="199" t="str">
        <f t="shared" si="1948"/>
        <v>CW$16</v>
      </c>
      <c r="CX1191" s="199" t="str">
        <f t="shared" si="1948"/>
        <v>CX$16</v>
      </c>
      <c r="CY1191" s="199" t="str">
        <f t="shared" si="1948"/>
        <v>CY$16</v>
      </c>
      <c r="CZ1191" s="199" t="str">
        <f t="shared" si="1948"/>
        <v>CZ$16</v>
      </c>
      <c r="DA1191" s="199" t="str">
        <f t="shared" si="1948"/>
        <v>DA$16</v>
      </c>
      <c r="DB1191" s="199" t="str">
        <f t="shared" si="1948"/>
        <v>DB$16</v>
      </c>
      <c r="DC1191" s="199" t="str">
        <f t="shared" si="1948"/>
        <v>DC$16</v>
      </c>
      <c r="DD1191" s="199" t="str">
        <f t="shared" si="1948"/>
        <v>DD$16</v>
      </c>
      <c r="DE1191" s="199" t="str">
        <f t="shared" si="1948"/>
        <v>DE$16</v>
      </c>
      <c r="DF1191" s="199" t="str">
        <f t="shared" si="1948"/>
        <v>DF$16</v>
      </c>
      <c r="DG1191" s="199" t="str">
        <f t="shared" si="1948"/>
        <v>DG$16</v>
      </c>
      <c r="DH1191" s="199" t="str">
        <f t="shared" si="1948"/>
        <v>DH$16</v>
      </c>
      <c r="DI1191" s="199" t="str">
        <f t="shared" si="1948"/>
        <v>DI$16</v>
      </c>
      <c r="DJ1191" s="199" t="str">
        <f t="shared" si="1948"/>
        <v>DJ$16</v>
      </c>
      <c r="DK1191" s="199" t="str">
        <f t="shared" si="1948"/>
        <v>DK$16</v>
      </c>
      <c r="DL1191" s="199" t="str">
        <f t="shared" si="1948"/>
        <v>DL$16</v>
      </c>
    </row>
    <row r="1192" spans="1:116" x14ac:dyDescent="0.4">
      <c r="A1192" s="174"/>
      <c r="E1192" s="8"/>
      <c r="G1192" s="175" t="s">
        <v>462</v>
      </c>
      <c r="H1192" s="174"/>
      <c r="I1192" s="176"/>
      <c r="J1192" s="176"/>
      <c r="K1192" s="197"/>
      <c r="L1192" s="197"/>
      <c r="M1192" s="197"/>
      <c r="N1192" s="197"/>
      <c r="O1192" s="197"/>
      <c r="P1192" s="197"/>
      <c r="R1192" s="198"/>
      <c r="S1192" s="199" t="str">
        <f t="shared" ref="S1192:CD1192" si="1949">S$21</f>
        <v>S$17</v>
      </c>
      <c r="T1192" s="199" t="str">
        <f t="shared" si="1949"/>
        <v>T$17</v>
      </c>
      <c r="U1192" s="199" t="str">
        <f t="shared" si="1949"/>
        <v>U$17</v>
      </c>
      <c r="V1192" s="199" t="str">
        <f t="shared" si="1949"/>
        <v>V$17</v>
      </c>
      <c r="W1192" s="199" t="str">
        <f t="shared" si="1949"/>
        <v>W$17</v>
      </c>
      <c r="X1192" s="199" t="str">
        <f t="shared" si="1949"/>
        <v>X$17</v>
      </c>
      <c r="Y1192" s="199" t="str">
        <f t="shared" si="1949"/>
        <v>Y$17</v>
      </c>
      <c r="Z1192" s="199" t="str">
        <f t="shared" si="1949"/>
        <v>Z$17</v>
      </c>
      <c r="AA1192" s="199" t="str">
        <f t="shared" si="1949"/>
        <v>AA$17</v>
      </c>
      <c r="AB1192" s="199" t="str">
        <f t="shared" si="1949"/>
        <v>AB$17</v>
      </c>
      <c r="AC1192" s="199" t="str">
        <f t="shared" si="1949"/>
        <v>AC$17</v>
      </c>
      <c r="AD1192" s="199" t="str">
        <f t="shared" si="1949"/>
        <v>AD$17</v>
      </c>
      <c r="AE1192" s="199" t="str">
        <f t="shared" si="1949"/>
        <v>AE$17</v>
      </c>
      <c r="AF1192" s="199" t="str">
        <f t="shared" si="1949"/>
        <v>AF$17</v>
      </c>
      <c r="AG1192" s="199" t="str">
        <f t="shared" si="1949"/>
        <v>AG$17</v>
      </c>
      <c r="AH1192" s="199" t="str">
        <f t="shared" si="1949"/>
        <v>AH$17</v>
      </c>
      <c r="AI1192" s="199" t="str">
        <f t="shared" si="1949"/>
        <v>AI$17</v>
      </c>
      <c r="AJ1192" s="199" t="str">
        <f t="shared" si="1949"/>
        <v>AJ$17</v>
      </c>
      <c r="AK1192" s="199" t="str">
        <f t="shared" si="1949"/>
        <v>AK$17</v>
      </c>
      <c r="AL1192" s="199" t="str">
        <f t="shared" si="1949"/>
        <v>AL$17</v>
      </c>
      <c r="AM1192" s="199" t="str">
        <f t="shared" si="1949"/>
        <v>AM$17</v>
      </c>
      <c r="AN1192" s="199" t="str">
        <f t="shared" si="1949"/>
        <v>AN$17</v>
      </c>
      <c r="AO1192" s="199" t="str">
        <f t="shared" si="1949"/>
        <v>AO$17</v>
      </c>
      <c r="AP1192" s="199" t="str">
        <f t="shared" si="1949"/>
        <v>AP$17</v>
      </c>
      <c r="AQ1192" s="199" t="str">
        <f t="shared" si="1949"/>
        <v>AQ$17</v>
      </c>
      <c r="AR1192" s="199" t="str">
        <f t="shared" si="1949"/>
        <v>AR$17</v>
      </c>
      <c r="AS1192" s="199" t="str">
        <f t="shared" si="1949"/>
        <v>AS$17</v>
      </c>
      <c r="AT1192" s="199" t="str">
        <f t="shared" si="1949"/>
        <v>AT$17</v>
      </c>
      <c r="AU1192" s="199" t="str">
        <f t="shared" si="1949"/>
        <v>AU$17</v>
      </c>
      <c r="AV1192" s="199" t="str">
        <f t="shared" si="1949"/>
        <v>AV$17</v>
      </c>
      <c r="AW1192" s="199" t="str">
        <f t="shared" si="1949"/>
        <v>AW$17</v>
      </c>
      <c r="AX1192" s="199" t="str">
        <f t="shared" si="1949"/>
        <v>AX$17</v>
      </c>
      <c r="AY1192" s="199" t="str">
        <f t="shared" si="1949"/>
        <v>AY$17</v>
      </c>
      <c r="AZ1192" s="199" t="str">
        <f t="shared" si="1949"/>
        <v>AZ$17</v>
      </c>
      <c r="BA1192" s="199" t="str">
        <f t="shared" si="1949"/>
        <v>BA$17</v>
      </c>
      <c r="BB1192" s="199" t="str">
        <f t="shared" si="1949"/>
        <v>BB$17</v>
      </c>
      <c r="BC1192" s="199" t="str">
        <f t="shared" si="1949"/>
        <v>BC$17</v>
      </c>
      <c r="BD1192" s="199" t="str">
        <f t="shared" si="1949"/>
        <v>BD$17</v>
      </c>
      <c r="BE1192" s="199" t="str">
        <f t="shared" si="1949"/>
        <v>BE$17</v>
      </c>
      <c r="BF1192" s="199" t="str">
        <f t="shared" si="1949"/>
        <v>BF$17</v>
      </c>
      <c r="BG1192" s="199" t="str">
        <f t="shared" si="1949"/>
        <v>BG$17</v>
      </c>
      <c r="BH1192" s="199" t="str">
        <f t="shared" si="1949"/>
        <v>BH$17</v>
      </c>
      <c r="BI1192" s="199" t="str">
        <f t="shared" si="1949"/>
        <v>BI$17</v>
      </c>
      <c r="BJ1192" s="199" t="str">
        <f t="shared" si="1949"/>
        <v>BJ$17</v>
      </c>
      <c r="BK1192" s="199" t="str">
        <f t="shared" si="1949"/>
        <v>BK$17</v>
      </c>
      <c r="BL1192" s="199" t="str">
        <f t="shared" si="1949"/>
        <v>BL$17</v>
      </c>
      <c r="BM1192" s="199" t="str">
        <f t="shared" si="1949"/>
        <v>BM$17</v>
      </c>
      <c r="BN1192" s="199" t="str">
        <f t="shared" si="1949"/>
        <v>BN$17</v>
      </c>
      <c r="BO1192" s="199" t="str">
        <f t="shared" si="1949"/>
        <v>BO$17</v>
      </c>
      <c r="BP1192" s="199" t="str">
        <f t="shared" si="1949"/>
        <v>BP$17</v>
      </c>
      <c r="BQ1192" s="199" t="str">
        <f t="shared" si="1949"/>
        <v>BQ$17</v>
      </c>
      <c r="BR1192" s="199" t="str">
        <f t="shared" si="1949"/>
        <v>BR$17</v>
      </c>
      <c r="BS1192" s="199" t="str">
        <f t="shared" si="1949"/>
        <v>BS$17</v>
      </c>
      <c r="BT1192" s="199" t="str">
        <f t="shared" si="1949"/>
        <v>BT$17</v>
      </c>
      <c r="BU1192" s="199" t="str">
        <f t="shared" si="1949"/>
        <v>BU$17</v>
      </c>
      <c r="BV1192" s="199" t="str">
        <f t="shared" si="1949"/>
        <v>BV$17</v>
      </c>
      <c r="BW1192" s="199" t="str">
        <f t="shared" si="1949"/>
        <v>BW$17</v>
      </c>
      <c r="BX1192" s="199" t="str">
        <f t="shared" si="1949"/>
        <v>BX$17</v>
      </c>
      <c r="BY1192" s="199" t="str">
        <f t="shared" si="1949"/>
        <v>BY$17</v>
      </c>
      <c r="BZ1192" s="199" t="str">
        <f t="shared" si="1949"/>
        <v>BZ$17</v>
      </c>
      <c r="CA1192" s="199" t="str">
        <f t="shared" si="1949"/>
        <v>CA$17</v>
      </c>
      <c r="CB1192" s="199" t="str">
        <f t="shared" si="1949"/>
        <v>CB$17</v>
      </c>
      <c r="CC1192" s="199" t="str">
        <f t="shared" si="1949"/>
        <v>CC$17</v>
      </c>
      <c r="CD1192" s="199" t="str">
        <f t="shared" si="1949"/>
        <v>CD$17</v>
      </c>
      <c r="CE1192" s="199" t="str">
        <f t="shared" ref="CE1192:CL1192" si="1950">CE$21</f>
        <v>CE$17</v>
      </c>
      <c r="CF1192" s="199" t="str">
        <f t="shared" si="1950"/>
        <v>CF$17</v>
      </c>
      <c r="CG1192" s="199" t="str">
        <f t="shared" si="1950"/>
        <v>CG$17</v>
      </c>
      <c r="CH1192" s="199" t="str">
        <f t="shared" si="1950"/>
        <v>CH$17</v>
      </c>
      <c r="CI1192" s="199" t="str">
        <f t="shared" si="1950"/>
        <v>CI$17</v>
      </c>
      <c r="CJ1192" s="199" t="str">
        <f t="shared" si="1950"/>
        <v>CJ$17</v>
      </c>
      <c r="CK1192" s="199" t="str">
        <f t="shared" si="1950"/>
        <v>CK$17</v>
      </c>
      <c r="CL1192" s="199" t="str">
        <f t="shared" si="1950"/>
        <v>CL$17</v>
      </c>
      <c r="CN1192" s="176"/>
      <c r="CO1192" s="199" t="str">
        <f t="shared" ref="CO1192:DL1192" si="1951">CO$21</f>
        <v>CO$17</v>
      </c>
      <c r="CP1192" s="199" t="str">
        <f t="shared" si="1951"/>
        <v>CP$17</v>
      </c>
      <c r="CQ1192" s="199" t="str">
        <f t="shared" si="1951"/>
        <v>CQ$17</v>
      </c>
      <c r="CR1192" s="199" t="str">
        <f t="shared" si="1951"/>
        <v>CR$17</v>
      </c>
      <c r="CS1192" s="199" t="str">
        <f t="shared" si="1951"/>
        <v>CS$17</v>
      </c>
      <c r="CT1192" s="199" t="str">
        <f t="shared" si="1951"/>
        <v>CT$17</v>
      </c>
      <c r="CU1192" s="199" t="str">
        <f t="shared" si="1951"/>
        <v>CU$17</v>
      </c>
      <c r="CV1192" s="199" t="str">
        <f t="shared" si="1951"/>
        <v>CV$17</v>
      </c>
      <c r="CW1192" s="199" t="str">
        <f t="shared" si="1951"/>
        <v>CW$17</v>
      </c>
      <c r="CX1192" s="199" t="str">
        <f t="shared" si="1951"/>
        <v>CX$17</v>
      </c>
      <c r="CY1192" s="199" t="str">
        <f t="shared" si="1951"/>
        <v>CY$17</v>
      </c>
      <c r="CZ1192" s="199" t="str">
        <f t="shared" si="1951"/>
        <v>CZ$17</v>
      </c>
      <c r="DA1192" s="199" t="str">
        <f t="shared" si="1951"/>
        <v>DA$17</v>
      </c>
      <c r="DB1192" s="199" t="str">
        <f t="shared" si="1951"/>
        <v>DB$17</v>
      </c>
      <c r="DC1192" s="199" t="str">
        <f t="shared" si="1951"/>
        <v>DC$17</v>
      </c>
      <c r="DD1192" s="199" t="str">
        <f t="shared" si="1951"/>
        <v>DD$17</v>
      </c>
      <c r="DE1192" s="199" t="str">
        <f t="shared" si="1951"/>
        <v>DE$17</v>
      </c>
      <c r="DF1192" s="199" t="str">
        <f t="shared" si="1951"/>
        <v>DF$17</v>
      </c>
      <c r="DG1192" s="199" t="str">
        <f t="shared" si="1951"/>
        <v>DG$17</v>
      </c>
      <c r="DH1192" s="199" t="str">
        <f t="shared" si="1951"/>
        <v>DH$17</v>
      </c>
      <c r="DI1192" s="199" t="str">
        <f t="shared" si="1951"/>
        <v>DI$17</v>
      </c>
      <c r="DJ1192" s="199" t="str">
        <f t="shared" si="1951"/>
        <v>DJ$17</v>
      </c>
      <c r="DK1192" s="199" t="str">
        <f t="shared" si="1951"/>
        <v>DK$17</v>
      </c>
      <c r="DL1192" s="199" t="str">
        <f t="shared" si="1951"/>
        <v>DL$17</v>
      </c>
    </row>
    <row r="1193" spans="1:116" x14ac:dyDescent="0.4">
      <c r="A1193" s="174"/>
      <c r="E1193" s="8"/>
      <c r="G1193" s="175" t="s">
        <v>491</v>
      </c>
      <c r="H1193" s="200"/>
      <c r="I1193" s="201"/>
      <c r="J1193" s="201"/>
      <c r="K1193" s="202"/>
      <c r="L1193" s="202"/>
      <c r="M1193" s="202"/>
      <c r="N1193" s="202"/>
      <c r="O1193" s="202"/>
      <c r="P1193" s="202"/>
      <c r="R1193" s="202"/>
      <c r="S1193" s="174"/>
      <c r="T1193" s="174"/>
      <c r="U1193" s="174"/>
      <c r="V1193" s="174"/>
      <c r="W1193" s="174"/>
      <c r="X1193" s="174"/>
      <c r="Y1193" s="174"/>
      <c r="Z1193" s="174"/>
      <c r="AA1193" s="174"/>
      <c r="AB1193" s="174"/>
      <c r="AC1193" s="174"/>
      <c r="AD1193" s="174"/>
      <c r="AE1193" s="174"/>
      <c r="AF1193" s="174"/>
      <c r="AG1193" s="174"/>
      <c r="AH1193" s="174"/>
      <c r="AI1193" s="174"/>
      <c r="AJ1193" s="174"/>
      <c r="AK1193" s="174"/>
      <c r="AL1193" s="174"/>
      <c r="AM1193" s="174"/>
      <c r="AN1193" s="174"/>
      <c r="AO1193" s="174"/>
      <c r="AP1193" s="174"/>
      <c r="AQ1193" s="174"/>
      <c r="AR1193" s="174"/>
      <c r="AS1193" s="174"/>
      <c r="AT1193" s="174"/>
      <c r="AU1193" s="174"/>
      <c r="AV1193" s="174"/>
      <c r="AW1193" s="174"/>
      <c r="AX1193" s="174"/>
      <c r="AY1193" s="174"/>
      <c r="AZ1193" s="174"/>
      <c r="BA1193" s="174"/>
      <c r="BB1193" s="174"/>
      <c r="BC1193" s="174"/>
      <c r="BD1193" s="174"/>
      <c r="BE1193" s="174"/>
      <c r="BF1193" s="174"/>
      <c r="BG1193" s="174"/>
      <c r="BH1193" s="174"/>
      <c r="BI1193" s="174"/>
      <c r="BJ1193" s="174"/>
      <c r="BK1193" s="174"/>
      <c r="BL1193" s="174"/>
      <c r="BM1193" s="174"/>
      <c r="BN1193" s="174"/>
      <c r="BO1193" s="174"/>
      <c r="BP1193" s="174"/>
      <c r="BQ1193" s="174"/>
      <c r="BR1193" s="174"/>
      <c r="BS1193" s="174"/>
      <c r="BT1193" s="174"/>
      <c r="BU1193" s="174"/>
      <c r="BV1193" s="174"/>
      <c r="BW1193" s="174"/>
      <c r="BX1193" s="174"/>
      <c r="BY1193" s="174"/>
      <c r="BZ1193" s="174"/>
      <c r="CA1193" s="174"/>
      <c r="CB1193" s="174"/>
      <c r="CC1193" s="174"/>
      <c r="CD1193" s="174"/>
      <c r="CE1193" s="174"/>
      <c r="CF1193" s="174"/>
      <c r="CG1193" s="174"/>
      <c r="CH1193" s="174"/>
      <c r="CI1193" s="174"/>
      <c r="CJ1193" s="174"/>
      <c r="CK1193" s="174"/>
      <c r="CL1193" s="174"/>
      <c r="CN1193" s="201"/>
      <c r="CO1193" s="174"/>
      <c r="CP1193" s="174"/>
      <c r="CQ1193" s="174"/>
      <c r="CR1193" s="174"/>
      <c r="CS1193" s="174"/>
      <c r="CT1193" s="174"/>
      <c r="CU1193" s="174"/>
      <c r="CV1193" s="174"/>
      <c r="CW1193" s="174"/>
      <c r="CX1193" s="174"/>
      <c r="CY1193" s="174"/>
      <c r="CZ1193" s="174"/>
      <c r="DA1193" s="174"/>
      <c r="DB1193" s="174"/>
      <c r="DC1193" s="174"/>
      <c r="DD1193" s="174"/>
      <c r="DE1193" s="174"/>
      <c r="DF1193" s="174"/>
      <c r="DG1193" s="174"/>
      <c r="DH1193" s="174"/>
      <c r="DI1193" s="174"/>
      <c r="DJ1193" s="174"/>
      <c r="DK1193" s="174"/>
      <c r="DL1193" s="174"/>
    </row>
    <row r="1194" spans="1:116" x14ac:dyDescent="0.4">
      <c r="A1194" s="174"/>
      <c r="E1194" s="8"/>
      <c r="G1194" s="175" t="s">
        <v>505</v>
      </c>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t="s">
        <v>463</v>
      </c>
      <c r="H1195" s="200"/>
      <c r="I1195" s="201"/>
      <c r="J1195" s="201"/>
      <c r="K1195" s="202"/>
      <c r="L1195" s="202"/>
      <c r="M1195" s="202"/>
      <c r="N1195" s="202"/>
      <c r="O1195" s="202"/>
      <c r="P1195" s="202"/>
      <c r="R1195" s="202"/>
      <c r="S1195" s="190" t="str">
        <f t="shared" ref="S1195:CD1195" si="1952">S$22</f>
        <v>S$18</v>
      </c>
      <c r="T1195" s="190" t="str">
        <f t="shared" si="1952"/>
        <v>T$18</v>
      </c>
      <c r="U1195" s="190" t="str">
        <f t="shared" si="1952"/>
        <v>U$18</v>
      </c>
      <c r="V1195" s="190" t="str">
        <f t="shared" si="1952"/>
        <v>V$18</v>
      </c>
      <c r="W1195" s="190" t="str">
        <f t="shared" si="1952"/>
        <v>W$18</v>
      </c>
      <c r="X1195" s="190" t="str">
        <f t="shared" si="1952"/>
        <v>X$18</v>
      </c>
      <c r="Y1195" s="190" t="str">
        <f t="shared" si="1952"/>
        <v>Y$18</v>
      </c>
      <c r="Z1195" s="190" t="str">
        <f t="shared" si="1952"/>
        <v>Z$18</v>
      </c>
      <c r="AA1195" s="190" t="str">
        <f t="shared" si="1952"/>
        <v>AA$18</v>
      </c>
      <c r="AB1195" s="190" t="str">
        <f t="shared" si="1952"/>
        <v>AB$18</v>
      </c>
      <c r="AC1195" s="190" t="str">
        <f t="shared" si="1952"/>
        <v>AC$18</v>
      </c>
      <c r="AD1195" s="190" t="str">
        <f t="shared" si="1952"/>
        <v>AD$18</v>
      </c>
      <c r="AE1195" s="190" t="str">
        <f t="shared" si="1952"/>
        <v>AE$18</v>
      </c>
      <c r="AF1195" s="190" t="str">
        <f t="shared" si="1952"/>
        <v>AF$18</v>
      </c>
      <c r="AG1195" s="190" t="str">
        <f t="shared" si="1952"/>
        <v>AG$18</v>
      </c>
      <c r="AH1195" s="190" t="str">
        <f t="shared" si="1952"/>
        <v>AH$18</v>
      </c>
      <c r="AI1195" s="190" t="str">
        <f t="shared" si="1952"/>
        <v>AI$18</v>
      </c>
      <c r="AJ1195" s="190" t="str">
        <f t="shared" si="1952"/>
        <v>AJ$18</v>
      </c>
      <c r="AK1195" s="190" t="str">
        <f t="shared" si="1952"/>
        <v>AK$18</v>
      </c>
      <c r="AL1195" s="190" t="str">
        <f t="shared" si="1952"/>
        <v>AL$18</v>
      </c>
      <c r="AM1195" s="190" t="str">
        <f t="shared" si="1952"/>
        <v>AM$18</v>
      </c>
      <c r="AN1195" s="190" t="str">
        <f t="shared" si="1952"/>
        <v>AN$18</v>
      </c>
      <c r="AO1195" s="190" t="str">
        <f t="shared" si="1952"/>
        <v>AO$18</v>
      </c>
      <c r="AP1195" s="190" t="str">
        <f t="shared" si="1952"/>
        <v>AP$18</v>
      </c>
      <c r="AQ1195" s="190" t="str">
        <f t="shared" si="1952"/>
        <v>AQ$18</v>
      </c>
      <c r="AR1195" s="190" t="str">
        <f t="shared" si="1952"/>
        <v>AR$18</v>
      </c>
      <c r="AS1195" s="190" t="str">
        <f t="shared" si="1952"/>
        <v>AS$18</v>
      </c>
      <c r="AT1195" s="190" t="str">
        <f t="shared" si="1952"/>
        <v>AT$18</v>
      </c>
      <c r="AU1195" s="190" t="str">
        <f t="shared" si="1952"/>
        <v>AU$18</v>
      </c>
      <c r="AV1195" s="190" t="str">
        <f t="shared" si="1952"/>
        <v>AV$18</v>
      </c>
      <c r="AW1195" s="190" t="str">
        <f t="shared" si="1952"/>
        <v>AW$18</v>
      </c>
      <c r="AX1195" s="190" t="str">
        <f t="shared" si="1952"/>
        <v>AX$18</v>
      </c>
      <c r="AY1195" s="190" t="str">
        <f t="shared" si="1952"/>
        <v>AY$18</v>
      </c>
      <c r="AZ1195" s="190" t="str">
        <f t="shared" si="1952"/>
        <v>AZ$18</v>
      </c>
      <c r="BA1195" s="190" t="str">
        <f t="shared" si="1952"/>
        <v>BA$18</v>
      </c>
      <c r="BB1195" s="190" t="str">
        <f t="shared" si="1952"/>
        <v>BB$18</v>
      </c>
      <c r="BC1195" s="190" t="str">
        <f t="shared" si="1952"/>
        <v>BC$18</v>
      </c>
      <c r="BD1195" s="190" t="str">
        <f t="shared" si="1952"/>
        <v>BD$18</v>
      </c>
      <c r="BE1195" s="190" t="str">
        <f t="shared" si="1952"/>
        <v>BE$18</v>
      </c>
      <c r="BF1195" s="190" t="str">
        <f t="shared" si="1952"/>
        <v>BF$18</v>
      </c>
      <c r="BG1195" s="190" t="str">
        <f t="shared" si="1952"/>
        <v>BG$18</v>
      </c>
      <c r="BH1195" s="190" t="str">
        <f t="shared" si="1952"/>
        <v>BH$18</v>
      </c>
      <c r="BI1195" s="190" t="str">
        <f t="shared" si="1952"/>
        <v>BI$18</v>
      </c>
      <c r="BJ1195" s="190" t="str">
        <f t="shared" si="1952"/>
        <v>BJ$18</v>
      </c>
      <c r="BK1195" s="190" t="str">
        <f t="shared" si="1952"/>
        <v>BK$18</v>
      </c>
      <c r="BL1195" s="190" t="str">
        <f t="shared" si="1952"/>
        <v>BL$18</v>
      </c>
      <c r="BM1195" s="190" t="str">
        <f t="shared" si="1952"/>
        <v>BM$18</v>
      </c>
      <c r="BN1195" s="190" t="str">
        <f t="shared" si="1952"/>
        <v>BN$18</v>
      </c>
      <c r="BO1195" s="190" t="str">
        <f t="shared" si="1952"/>
        <v>BO$18</v>
      </c>
      <c r="BP1195" s="190" t="str">
        <f t="shared" si="1952"/>
        <v>BP$18</v>
      </c>
      <c r="BQ1195" s="190" t="str">
        <f t="shared" si="1952"/>
        <v>BQ$18</v>
      </c>
      <c r="BR1195" s="190" t="str">
        <f t="shared" si="1952"/>
        <v>BR$18</v>
      </c>
      <c r="BS1195" s="190" t="str">
        <f t="shared" si="1952"/>
        <v>BS$18</v>
      </c>
      <c r="BT1195" s="190" t="str">
        <f t="shared" si="1952"/>
        <v>BT$18</v>
      </c>
      <c r="BU1195" s="190" t="str">
        <f t="shared" si="1952"/>
        <v>BU$18</v>
      </c>
      <c r="BV1195" s="190" t="str">
        <f t="shared" si="1952"/>
        <v>BV$18</v>
      </c>
      <c r="BW1195" s="190" t="str">
        <f t="shared" si="1952"/>
        <v>BW$18</v>
      </c>
      <c r="BX1195" s="190" t="str">
        <f t="shared" si="1952"/>
        <v>BX$18</v>
      </c>
      <c r="BY1195" s="190" t="str">
        <f t="shared" si="1952"/>
        <v>BY$18</v>
      </c>
      <c r="BZ1195" s="190" t="str">
        <f t="shared" si="1952"/>
        <v>BZ$18</v>
      </c>
      <c r="CA1195" s="190" t="str">
        <f t="shared" si="1952"/>
        <v>CA$18</v>
      </c>
      <c r="CB1195" s="190" t="str">
        <f t="shared" si="1952"/>
        <v>CB$18</v>
      </c>
      <c r="CC1195" s="190" t="str">
        <f t="shared" si="1952"/>
        <v>CC$18</v>
      </c>
      <c r="CD1195" s="190" t="str">
        <f t="shared" si="1952"/>
        <v>CD$18</v>
      </c>
      <c r="CE1195" s="190" t="str">
        <f t="shared" ref="CE1195:CL1195" si="1953">CE$22</f>
        <v>CE$18</v>
      </c>
      <c r="CF1195" s="190" t="str">
        <f t="shared" si="1953"/>
        <v>CF$18</v>
      </c>
      <c r="CG1195" s="190" t="str">
        <f t="shared" si="1953"/>
        <v>CG$18</v>
      </c>
      <c r="CH1195" s="190" t="str">
        <f t="shared" si="1953"/>
        <v>CH$18</v>
      </c>
      <c r="CI1195" s="190" t="str">
        <f t="shared" si="1953"/>
        <v>CI$18</v>
      </c>
      <c r="CJ1195" s="190" t="str">
        <f t="shared" si="1953"/>
        <v>CJ$18</v>
      </c>
      <c r="CK1195" s="190" t="str">
        <f t="shared" si="1953"/>
        <v>CK$18</v>
      </c>
      <c r="CL1195" s="190" t="str">
        <f t="shared" si="1953"/>
        <v>CL$18</v>
      </c>
      <c r="CN1195" s="201"/>
      <c r="CO1195" s="190" t="str">
        <f t="shared" ref="CO1195:DL1195" si="1954">CO$22</f>
        <v>CO$18</v>
      </c>
      <c r="CP1195" s="190" t="str">
        <f t="shared" si="1954"/>
        <v>CP$18</v>
      </c>
      <c r="CQ1195" s="190" t="str">
        <f t="shared" si="1954"/>
        <v>CQ$18</v>
      </c>
      <c r="CR1195" s="190" t="str">
        <f t="shared" si="1954"/>
        <v>CR$18</v>
      </c>
      <c r="CS1195" s="190" t="str">
        <f t="shared" si="1954"/>
        <v>CS$18</v>
      </c>
      <c r="CT1195" s="190" t="str">
        <f t="shared" si="1954"/>
        <v>CT$18</v>
      </c>
      <c r="CU1195" s="190" t="str">
        <f t="shared" si="1954"/>
        <v>CU$18</v>
      </c>
      <c r="CV1195" s="190" t="str">
        <f t="shared" si="1954"/>
        <v>CV$18</v>
      </c>
      <c r="CW1195" s="190" t="str">
        <f t="shared" si="1954"/>
        <v>CW$18</v>
      </c>
      <c r="CX1195" s="190" t="str">
        <f t="shared" si="1954"/>
        <v>CX$18</v>
      </c>
      <c r="CY1195" s="190" t="str">
        <f t="shared" si="1954"/>
        <v>CY$18</v>
      </c>
      <c r="CZ1195" s="190" t="str">
        <f t="shared" si="1954"/>
        <v>CZ$18</v>
      </c>
      <c r="DA1195" s="190" t="str">
        <f t="shared" si="1954"/>
        <v>DA$18</v>
      </c>
      <c r="DB1195" s="190" t="str">
        <f t="shared" si="1954"/>
        <v>DB$18</v>
      </c>
      <c r="DC1195" s="190" t="str">
        <f t="shared" si="1954"/>
        <v>DC$18</v>
      </c>
      <c r="DD1195" s="190" t="str">
        <f t="shared" si="1954"/>
        <v>DD$18</v>
      </c>
      <c r="DE1195" s="190" t="str">
        <f t="shared" si="1954"/>
        <v>DE$18</v>
      </c>
      <c r="DF1195" s="190" t="str">
        <f t="shared" si="1954"/>
        <v>DF$18</v>
      </c>
      <c r="DG1195" s="190" t="str">
        <f t="shared" si="1954"/>
        <v>DG$18</v>
      </c>
      <c r="DH1195" s="190" t="str">
        <f t="shared" si="1954"/>
        <v>DH$18</v>
      </c>
      <c r="DI1195" s="190" t="str">
        <f t="shared" si="1954"/>
        <v>DI$18</v>
      </c>
      <c r="DJ1195" s="190" t="str">
        <f t="shared" si="1954"/>
        <v>DJ$18</v>
      </c>
      <c r="DK1195" s="190" t="str">
        <f t="shared" si="1954"/>
        <v>DK$18</v>
      </c>
      <c r="DL1195" s="190" t="str">
        <f t="shared" si="1954"/>
        <v>DL$18</v>
      </c>
    </row>
    <row r="1196" spans="1:116" x14ac:dyDescent="0.4">
      <c r="A1196" s="174"/>
      <c r="E1196" s="8"/>
      <c r="G1196" s="175" t="s">
        <v>464</v>
      </c>
      <c r="H1196" s="200"/>
      <c r="I1196" s="201"/>
      <c r="J1196" s="201"/>
      <c r="K1196" s="202"/>
      <c r="L1196" s="202"/>
      <c r="M1196" s="202"/>
      <c r="N1196" s="202"/>
      <c r="O1196" s="202"/>
      <c r="P1196" s="202"/>
      <c r="R1196" s="202"/>
      <c r="S1196" s="190" t="str">
        <f t="shared" ref="S1196:CD1196" si="1955">S$23</f>
        <v>S$19</v>
      </c>
      <c r="T1196" s="190" t="str">
        <f t="shared" si="1955"/>
        <v>T$19</v>
      </c>
      <c r="U1196" s="190" t="str">
        <f t="shared" si="1955"/>
        <v>U$19</v>
      </c>
      <c r="V1196" s="190" t="str">
        <f t="shared" si="1955"/>
        <v>V$19</v>
      </c>
      <c r="W1196" s="190" t="str">
        <f t="shared" si="1955"/>
        <v>W$19</v>
      </c>
      <c r="X1196" s="190" t="str">
        <f t="shared" si="1955"/>
        <v>X$19</v>
      </c>
      <c r="Y1196" s="190" t="str">
        <f t="shared" si="1955"/>
        <v>Y$19</v>
      </c>
      <c r="Z1196" s="190" t="str">
        <f t="shared" si="1955"/>
        <v>Z$19</v>
      </c>
      <c r="AA1196" s="190" t="str">
        <f t="shared" si="1955"/>
        <v>AA$19</v>
      </c>
      <c r="AB1196" s="190" t="str">
        <f t="shared" si="1955"/>
        <v>AB$19</v>
      </c>
      <c r="AC1196" s="190" t="str">
        <f t="shared" si="1955"/>
        <v>AC$19</v>
      </c>
      <c r="AD1196" s="190" t="str">
        <f t="shared" si="1955"/>
        <v>AD$19</v>
      </c>
      <c r="AE1196" s="190" t="str">
        <f t="shared" si="1955"/>
        <v>AE$19</v>
      </c>
      <c r="AF1196" s="190" t="str">
        <f t="shared" si="1955"/>
        <v>AF$19</v>
      </c>
      <c r="AG1196" s="190" t="str">
        <f t="shared" si="1955"/>
        <v>AG$19</v>
      </c>
      <c r="AH1196" s="190" t="str">
        <f t="shared" si="1955"/>
        <v>AH$19</v>
      </c>
      <c r="AI1196" s="190" t="str">
        <f t="shared" si="1955"/>
        <v>AI$19</v>
      </c>
      <c r="AJ1196" s="190" t="str">
        <f t="shared" si="1955"/>
        <v>AJ$19</v>
      </c>
      <c r="AK1196" s="190" t="str">
        <f t="shared" si="1955"/>
        <v>AK$19</v>
      </c>
      <c r="AL1196" s="190" t="str">
        <f t="shared" si="1955"/>
        <v>AL$19</v>
      </c>
      <c r="AM1196" s="190" t="str">
        <f t="shared" si="1955"/>
        <v>AM$19</v>
      </c>
      <c r="AN1196" s="190" t="str">
        <f t="shared" si="1955"/>
        <v>AN$19</v>
      </c>
      <c r="AO1196" s="190" t="str">
        <f t="shared" si="1955"/>
        <v>AO$19</v>
      </c>
      <c r="AP1196" s="190" t="str">
        <f t="shared" si="1955"/>
        <v>AP$19</v>
      </c>
      <c r="AQ1196" s="190" t="str">
        <f t="shared" si="1955"/>
        <v>AQ$19</v>
      </c>
      <c r="AR1196" s="190" t="str">
        <f t="shared" si="1955"/>
        <v>AR$19</v>
      </c>
      <c r="AS1196" s="190" t="str">
        <f t="shared" si="1955"/>
        <v>AS$19</v>
      </c>
      <c r="AT1196" s="190" t="str">
        <f t="shared" si="1955"/>
        <v>AT$19</v>
      </c>
      <c r="AU1196" s="190" t="str">
        <f t="shared" si="1955"/>
        <v>AU$19</v>
      </c>
      <c r="AV1196" s="190" t="str">
        <f t="shared" si="1955"/>
        <v>AV$19</v>
      </c>
      <c r="AW1196" s="190" t="str">
        <f t="shared" si="1955"/>
        <v>AW$19</v>
      </c>
      <c r="AX1196" s="190" t="str">
        <f t="shared" si="1955"/>
        <v>AX$19</v>
      </c>
      <c r="AY1196" s="190" t="str">
        <f t="shared" si="1955"/>
        <v>AY$19</v>
      </c>
      <c r="AZ1196" s="190" t="str">
        <f t="shared" si="1955"/>
        <v>AZ$19</v>
      </c>
      <c r="BA1196" s="190" t="str">
        <f t="shared" si="1955"/>
        <v>BA$19</v>
      </c>
      <c r="BB1196" s="190" t="str">
        <f t="shared" si="1955"/>
        <v>BB$19</v>
      </c>
      <c r="BC1196" s="190" t="str">
        <f t="shared" si="1955"/>
        <v>BC$19</v>
      </c>
      <c r="BD1196" s="190" t="str">
        <f t="shared" si="1955"/>
        <v>BD$19</v>
      </c>
      <c r="BE1196" s="190" t="str">
        <f t="shared" si="1955"/>
        <v>BE$19</v>
      </c>
      <c r="BF1196" s="190" t="str">
        <f t="shared" si="1955"/>
        <v>BF$19</v>
      </c>
      <c r="BG1196" s="190" t="str">
        <f t="shared" si="1955"/>
        <v>BG$19</v>
      </c>
      <c r="BH1196" s="190" t="str">
        <f t="shared" si="1955"/>
        <v>BH$19</v>
      </c>
      <c r="BI1196" s="190" t="str">
        <f t="shared" si="1955"/>
        <v>BI$19</v>
      </c>
      <c r="BJ1196" s="190" t="str">
        <f t="shared" si="1955"/>
        <v>BJ$19</v>
      </c>
      <c r="BK1196" s="190" t="str">
        <f t="shared" si="1955"/>
        <v>BK$19</v>
      </c>
      <c r="BL1196" s="190" t="str">
        <f t="shared" si="1955"/>
        <v>BL$19</v>
      </c>
      <c r="BM1196" s="190" t="str">
        <f t="shared" si="1955"/>
        <v>BM$19</v>
      </c>
      <c r="BN1196" s="190" t="str">
        <f t="shared" si="1955"/>
        <v>BN$19</v>
      </c>
      <c r="BO1196" s="190" t="str">
        <f t="shared" si="1955"/>
        <v>BO$19</v>
      </c>
      <c r="BP1196" s="190" t="str">
        <f t="shared" si="1955"/>
        <v>BP$19</v>
      </c>
      <c r="BQ1196" s="190" t="str">
        <f t="shared" si="1955"/>
        <v>BQ$19</v>
      </c>
      <c r="BR1196" s="190" t="str">
        <f t="shared" si="1955"/>
        <v>BR$19</v>
      </c>
      <c r="BS1196" s="190" t="str">
        <f t="shared" si="1955"/>
        <v>BS$19</v>
      </c>
      <c r="BT1196" s="190" t="str">
        <f t="shared" si="1955"/>
        <v>BT$19</v>
      </c>
      <c r="BU1196" s="190" t="str">
        <f t="shared" si="1955"/>
        <v>BU$19</v>
      </c>
      <c r="BV1196" s="190" t="str">
        <f t="shared" si="1955"/>
        <v>BV$19</v>
      </c>
      <c r="BW1196" s="190" t="str">
        <f t="shared" si="1955"/>
        <v>BW$19</v>
      </c>
      <c r="BX1196" s="190" t="str">
        <f t="shared" si="1955"/>
        <v>BX$19</v>
      </c>
      <c r="BY1196" s="190" t="str">
        <f t="shared" si="1955"/>
        <v>BY$19</v>
      </c>
      <c r="BZ1196" s="190" t="str">
        <f t="shared" si="1955"/>
        <v>BZ$19</v>
      </c>
      <c r="CA1196" s="190" t="str">
        <f t="shared" si="1955"/>
        <v>CA$19</v>
      </c>
      <c r="CB1196" s="190" t="str">
        <f t="shared" si="1955"/>
        <v>CB$19</v>
      </c>
      <c r="CC1196" s="190" t="str">
        <f t="shared" si="1955"/>
        <v>CC$19</v>
      </c>
      <c r="CD1196" s="190" t="str">
        <f t="shared" si="1955"/>
        <v>CD$19</v>
      </c>
      <c r="CE1196" s="190" t="str">
        <f t="shared" ref="CE1196:CL1196" si="1956">CE$23</f>
        <v>CE$19</v>
      </c>
      <c r="CF1196" s="190" t="str">
        <f t="shared" si="1956"/>
        <v>CF$19</v>
      </c>
      <c r="CG1196" s="190" t="str">
        <f t="shared" si="1956"/>
        <v>CG$19</v>
      </c>
      <c r="CH1196" s="190" t="str">
        <f t="shared" si="1956"/>
        <v>CH$19</v>
      </c>
      <c r="CI1196" s="190" t="str">
        <f t="shared" si="1956"/>
        <v>CI$19</v>
      </c>
      <c r="CJ1196" s="190" t="str">
        <f t="shared" si="1956"/>
        <v>CJ$19</v>
      </c>
      <c r="CK1196" s="190" t="str">
        <f t="shared" si="1956"/>
        <v>CK$19</v>
      </c>
      <c r="CL1196" s="190" t="str">
        <f t="shared" si="1956"/>
        <v>CL$19</v>
      </c>
      <c r="CN1196" s="201"/>
      <c r="CO1196" s="190" t="str">
        <f t="shared" ref="CO1196:DL1196" si="1957">CO$23</f>
        <v>CO$19</v>
      </c>
      <c r="CP1196" s="190" t="str">
        <f t="shared" si="1957"/>
        <v>CP$19</v>
      </c>
      <c r="CQ1196" s="190" t="str">
        <f t="shared" si="1957"/>
        <v>CQ$19</v>
      </c>
      <c r="CR1196" s="190" t="str">
        <f t="shared" si="1957"/>
        <v>CR$19</v>
      </c>
      <c r="CS1196" s="190" t="str">
        <f t="shared" si="1957"/>
        <v>CS$19</v>
      </c>
      <c r="CT1196" s="190" t="str">
        <f t="shared" si="1957"/>
        <v>CT$19</v>
      </c>
      <c r="CU1196" s="190" t="str">
        <f t="shared" si="1957"/>
        <v>CU$19</v>
      </c>
      <c r="CV1196" s="190" t="str">
        <f t="shared" si="1957"/>
        <v>CV$19</v>
      </c>
      <c r="CW1196" s="190" t="str">
        <f t="shared" si="1957"/>
        <v>CW$19</v>
      </c>
      <c r="CX1196" s="190" t="str">
        <f t="shared" si="1957"/>
        <v>CX$19</v>
      </c>
      <c r="CY1196" s="190" t="str">
        <f t="shared" si="1957"/>
        <v>CY$19</v>
      </c>
      <c r="CZ1196" s="190" t="str">
        <f t="shared" si="1957"/>
        <v>CZ$19</v>
      </c>
      <c r="DA1196" s="190" t="str">
        <f t="shared" si="1957"/>
        <v>DA$19</v>
      </c>
      <c r="DB1196" s="190" t="str">
        <f t="shared" si="1957"/>
        <v>DB$19</v>
      </c>
      <c r="DC1196" s="190" t="str">
        <f t="shared" si="1957"/>
        <v>DC$19</v>
      </c>
      <c r="DD1196" s="190" t="str">
        <f t="shared" si="1957"/>
        <v>DD$19</v>
      </c>
      <c r="DE1196" s="190" t="str">
        <f t="shared" si="1957"/>
        <v>DE$19</v>
      </c>
      <c r="DF1196" s="190" t="str">
        <f t="shared" si="1957"/>
        <v>DF$19</v>
      </c>
      <c r="DG1196" s="190" t="str">
        <f t="shared" si="1957"/>
        <v>DG$19</v>
      </c>
      <c r="DH1196" s="190" t="str">
        <f t="shared" si="1957"/>
        <v>DH$19</v>
      </c>
      <c r="DI1196" s="190" t="str">
        <f t="shared" si="1957"/>
        <v>DI$19</v>
      </c>
      <c r="DJ1196" s="190" t="str">
        <f t="shared" si="1957"/>
        <v>DJ$19</v>
      </c>
      <c r="DK1196" s="190" t="str">
        <f t="shared" si="1957"/>
        <v>DK$19</v>
      </c>
      <c r="DL1196" s="190" t="str">
        <f t="shared" si="1957"/>
        <v>DL$19</v>
      </c>
    </row>
    <row r="1197" spans="1:116" x14ac:dyDescent="0.4">
      <c r="A1197" s="31" t="s">
        <v>218</v>
      </c>
      <c r="B1197" s="31" t="s">
        <v>81</v>
      </c>
      <c r="C1197" s="31"/>
      <c r="D1197" t="s">
        <v>813</v>
      </c>
      <c r="E1197" s="8" t="str">
        <f t="shared" ref="E1197:E1201" si="1958">ROW()&amp;" "&amp;D1197</f>
        <v>1197 SALES-S</v>
      </c>
      <c r="F1197" t="s">
        <v>438</v>
      </c>
      <c r="G1197" s="66" t="s">
        <v>814</v>
      </c>
      <c r="H1197" s="22"/>
      <c r="I1197" s="299"/>
      <c r="J1197" s="299"/>
      <c r="K1197" s="22"/>
      <c r="L1197" s="22"/>
      <c r="M1197" s="22"/>
      <c r="N1197" s="22"/>
      <c r="O1197" s="22"/>
      <c r="P1197" s="22"/>
      <c r="R1197" s="66"/>
      <c r="S1197" s="300"/>
      <c r="T1197" s="300"/>
      <c r="U1197" s="300"/>
      <c r="V1197" s="300"/>
      <c r="W1197" s="300"/>
      <c r="X1197" s="300"/>
      <c r="Y1197" s="300"/>
      <c r="Z1197" s="300"/>
      <c r="AA1197" s="300"/>
      <c r="AB1197" s="300"/>
      <c r="AC1197" s="300"/>
      <c r="AD1197" s="300"/>
      <c r="AE1197" s="300"/>
      <c r="AF1197" s="300"/>
      <c r="AG1197" s="300"/>
      <c r="AH1197" s="300"/>
      <c r="AI1197" s="300"/>
      <c r="AJ1197" s="300"/>
      <c r="AK1197" s="300"/>
      <c r="AL1197" s="300"/>
      <c r="AM1197" s="300"/>
      <c r="AN1197" s="300"/>
      <c r="AO1197" s="300"/>
      <c r="AP1197" s="300"/>
      <c r="AQ1197" s="300"/>
      <c r="AR1197" s="300"/>
      <c r="AS1197" s="300"/>
      <c r="AT1197" s="300"/>
      <c r="AU1197" s="300"/>
      <c r="AV1197" s="300"/>
      <c r="AW1197" s="300"/>
      <c r="AX1197" s="300"/>
      <c r="AY1197" s="300"/>
      <c r="AZ1197" s="300"/>
      <c r="BA1197" s="300"/>
      <c r="BB1197" s="300"/>
      <c r="BC1197" s="300"/>
      <c r="BD1197" s="300"/>
      <c r="BE1197" s="300"/>
      <c r="BF1197" s="300"/>
      <c r="BG1197" s="300"/>
      <c r="BH1197" s="300"/>
      <c r="BI1197" s="300"/>
      <c r="BJ1197" s="300"/>
      <c r="BK1197" s="300"/>
      <c r="BL1197" s="300"/>
      <c r="BM1197" s="300"/>
      <c r="BN1197" s="300"/>
      <c r="BO1197" s="300"/>
      <c r="BP1197" s="300"/>
      <c r="BQ1197" s="300"/>
      <c r="BR1197" s="300"/>
      <c r="BS1197" s="300"/>
      <c r="BT1197" s="300"/>
      <c r="BU1197" s="300"/>
      <c r="BV1197" s="300"/>
      <c r="BW1197" s="300"/>
      <c r="BX1197" s="300"/>
      <c r="BY1197" s="300"/>
      <c r="BZ1197" s="300"/>
      <c r="CA1197" s="300"/>
      <c r="CB1197" s="300"/>
      <c r="CC1197" s="300"/>
      <c r="CD1197" s="300"/>
      <c r="CE1197" s="300"/>
      <c r="CF1197" s="300"/>
      <c r="CG1197" s="300"/>
      <c r="CH1197" s="300"/>
      <c r="CI1197" s="300"/>
      <c r="CJ1197" s="300"/>
      <c r="CK1197" s="300"/>
      <c r="CL1197" s="300"/>
      <c r="CN1197" s="299"/>
      <c r="CO1197" s="300"/>
      <c r="CP1197" s="300"/>
      <c r="CQ1197" s="300"/>
      <c r="CR1197" s="300"/>
      <c r="CS1197" s="300"/>
      <c r="CT1197" s="300"/>
      <c r="CU1197" s="300"/>
      <c r="CV1197" s="300"/>
      <c r="CW1197" s="300"/>
      <c r="CX1197" s="300"/>
      <c r="CY1197" s="300"/>
      <c r="CZ1197" s="300"/>
      <c r="DA1197" s="300"/>
      <c r="DB1197" s="300"/>
      <c r="DC1197" s="300"/>
      <c r="DD1197" s="300"/>
      <c r="DE1197" s="300"/>
      <c r="DF1197" s="300"/>
      <c r="DG1197" s="300"/>
      <c r="DH1197" s="300"/>
      <c r="DI1197" s="300"/>
      <c r="DJ1197" s="300"/>
      <c r="DK1197" s="300"/>
      <c r="DL1197" s="300"/>
    </row>
    <row r="1198" spans="1:116" x14ac:dyDescent="0.4">
      <c r="A1198" s="31"/>
      <c r="C1198" s="31"/>
      <c r="D1198" t="s">
        <v>813</v>
      </c>
      <c r="E1198" s="8" t="str">
        <f t="shared" si="1958"/>
        <v>1198 SALES-S</v>
      </c>
      <c r="G1198" s="95" t="str">
        <f>G1200&amp;":"</f>
        <v>Sales - (Primary label):</v>
      </c>
      <c r="H1198" s="31"/>
      <c r="I1198" s="73"/>
      <c r="J1198" s="73"/>
      <c r="K1198" s="31"/>
      <c r="L1198" s="31"/>
      <c r="M1198" s="31"/>
      <c r="N1198" s="31"/>
      <c r="O1198" s="31"/>
      <c r="P1198" s="31"/>
      <c r="R1198" s="67"/>
      <c r="S1198" s="156"/>
      <c r="T1198" s="156"/>
      <c r="U1198" s="156"/>
      <c r="V1198" s="156"/>
      <c r="W1198" s="156"/>
      <c r="X1198" s="156"/>
      <c r="Y1198" s="156"/>
      <c r="Z1198" s="156"/>
      <c r="AA1198" s="156"/>
      <c r="AB1198" s="156"/>
      <c r="AC1198" s="156"/>
      <c r="AD1198" s="156"/>
      <c r="AE1198" s="156"/>
      <c r="AF1198" s="156"/>
      <c r="AG1198" s="156"/>
      <c r="AH1198" s="156"/>
      <c r="AI1198" s="156"/>
      <c r="AJ1198" s="156"/>
      <c r="AK1198" s="156"/>
      <c r="AL1198" s="156"/>
      <c r="AM1198" s="156"/>
      <c r="AN1198" s="156"/>
      <c r="AO1198" s="156"/>
      <c r="AP1198" s="156"/>
      <c r="AQ1198" s="156"/>
      <c r="AR1198" s="156"/>
      <c r="AS1198" s="156"/>
      <c r="AT1198" s="156"/>
      <c r="AU1198" s="156"/>
      <c r="AV1198" s="156"/>
      <c r="AW1198" s="156"/>
      <c r="AX1198" s="156"/>
      <c r="AY1198" s="156"/>
      <c r="AZ1198" s="156"/>
      <c r="BA1198" s="156"/>
      <c r="BB1198" s="156"/>
      <c r="BC1198" s="156"/>
      <c r="BD1198" s="156"/>
      <c r="BE1198" s="156"/>
      <c r="BF1198" s="156"/>
      <c r="BG1198" s="156"/>
      <c r="BH1198" s="156"/>
      <c r="BI1198" s="156"/>
      <c r="BJ1198" s="156"/>
      <c r="BK1198" s="156"/>
      <c r="BL1198" s="156"/>
      <c r="BM1198" s="156"/>
      <c r="BN1198" s="156"/>
      <c r="BO1198" s="156"/>
      <c r="BP1198" s="156"/>
      <c r="BQ1198" s="156"/>
      <c r="BR1198" s="156"/>
      <c r="BS1198" s="156"/>
      <c r="BT1198" s="156"/>
      <c r="BU1198" s="156"/>
      <c r="BV1198" s="156"/>
      <c r="BW1198" s="156"/>
      <c r="BX1198" s="156"/>
      <c r="BY1198" s="156"/>
      <c r="BZ1198" s="156"/>
      <c r="CA1198" s="156"/>
      <c r="CB1198" s="156"/>
      <c r="CC1198" s="156"/>
      <c r="CD1198" s="156"/>
      <c r="CE1198" s="156"/>
      <c r="CF1198" s="156"/>
      <c r="CG1198" s="156"/>
      <c r="CH1198" s="156"/>
      <c r="CI1198" s="156"/>
      <c r="CJ1198" s="156"/>
      <c r="CK1198" s="156"/>
      <c r="CL1198" s="156"/>
      <c r="CN1198" s="73"/>
      <c r="CO1198" s="156"/>
      <c r="CP1198" s="156"/>
      <c r="CQ1198" s="156"/>
      <c r="CR1198" s="156"/>
      <c r="CS1198" s="156"/>
      <c r="CT1198" s="156"/>
      <c r="CU1198" s="156"/>
      <c r="CV1198" s="156"/>
      <c r="CW1198" s="156"/>
      <c r="CX1198" s="156"/>
      <c r="CY1198" s="156"/>
      <c r="CZ1198" s="156"/>
      <c r="DA1198" s="156"/>
      <c r="DB1198" s="156"/>
      <c r="DC1198" s="156"/>
      <c r="DD1198" s="156"/>
      <c r="DE1198" s="156"/>
      <c r="DF1198" s="156"/>
      <c r="DG1198" s="156"/>
      <c r="DH1198" s="156"/>
      <c r="DI1198" s="156"/>
      <c r="DJ1198" s="156"/>
      <c r="DK1198" s="156"/>
      <c r="DL1198" s="156"/>
    </row>
    <row r="1199" spans="1:116" x14ac:dyDescent="0.4">
      <c r="B1199" t="str">
        <f>E1199</f>
        <v>1199 SALES-S</v>
      </c>
      <c r="D1199" t="s">
        <v>813</v>
      </c>
      <c r="E1199" s="8" t="str">
        <f t="shared" si="1958"/>
        <v>1199 SALES-S</v>
      </c>
      <c r="G1199" s="145" t="str">
        <f>"$ sales/new "&amp;G1203</f>
        <v>$ sales/new primary unit</v>
      </c>
      <c r="H1199" s="12"/>
      <c r="I1199" s="60"/>
      <c r="J1199" s="60"/>
      <c r="K1199" s="18">
        <v>5</v>
      </c>
      <c r="L1199" s="18">
        <v>5</v>
      </c>
      <c r="M1199" s="18">
        <v>5</v>
      </c>
      <c r="N1199" s="18">
        <v>5</v>
      </c>
      <c r="O1199" s="18">
        <v>5</v>
      </c>
      <c r="P1199" s="18">
        <v>5</v>
      </c>
      <c r="R1199" s="19"/>
      <c r="S1199" s="147" cm="1">
        <f t="array" ref="S1199">INDEX($K:$P,ROW(),MATCH(S$3,$K$2:$P$2,0))</f>
        <v>5</v>
      </c>
      <c r="T1199" s="147" cm="1">
        <f t="array" ref="T1199">INDEX($K:$P,ROW(),MATCH(T$3,$K$2:$P$2,0))</f>
        <v>5</v>
      </c>
      <c r="U1199" s="147" cm="1">
        <f t="array" ref="U1199">INDEX($K:$P,ROW(),MATCH(U$3,$K$2:$P$2,0))</f>
        <v>5</v>
      </c>
      <c r="V1199" s="147" cm="1">
        <f t="array" ref="V1199">INDEX($K:$P,ROW(),MATCH(V$3,$K$2:$P$2,0))</f>
        <v>5</v>
      </c>
      <c r="W1199" s="147" cm="1">
        <f t="array" ref="W1199">INDEX($K:$P,ROW(),MATCH(W$3,$K$2:$P$2,0))</f>
        <v>5</v>
      </c>
      <c r="X1199" s="147" cm="1">
        <f t="array" ref="X1199">INDEX($K:$P,ROW(),MATCH(X$3,$K$2:$P$2,0))</f>
        <v>5</v>
      </c>
      <c r="Y1199" s="147" cm="1">
        <f t="array" ref="Y1199">INDEX($K:$P,ROW(),MATCH(Y$3,$K$2:$P$2,0))</f>
        <v>5</v>
      </c>
      <c r="Z1199" s="147" cm="1">
        <f t="array" ref="Z1199">INDEX($K:$P,ROW(),MATCH(Z$3,$K$2:$P$2,0))</f>
        <v>5</v>
      </c>
      <c r="AA1199" s="147" cm="1">
        <f t="array" ref="AA1199">INDEX($K:$P,ROW(),MATCH(AA$3,$K$2:$P$2,0))</f>
        <v>5</v>
      </c>
      <c r="AB1199" s="147" cm="1">
        <f t="array" ref="AB1199">INDEX($K:$P,ROW(),MATCH(AB$3,$K$2:$P$2,0))</f>
        <v>5</v>
      </c>
      <c r="AC1199" s="147" cm="1">
        <f t="array" ref="AC1199">INDEX($K:$P,ROW(),MATCH(AC$3,$K$2:$P$2,0))</f>
        <v>5</v>
      </c>
      <c r="AD1199" s="147" cm="1">
        <f t="array" ref="AD1199">INDEX($K:$P,ROW(),MATCH(AD$3,$K$2:$P$2,0))</f>
        <v>5</v>
      </c>
      <c r="AE1199" s="147" cm="1">
        <f t="array" ref="AE1199">INDEX($K:$P,ROW(),MATCH(AE$3,$K$2:$P$2,0))</f>
        <v>5</v>
      </c>
      <c r="AF1199" s="147" cm="1">
        <f t="array" ref="AF1199">INDEX($K:$P,ROW(),MATCH(AF$3,$K$2:$P$2,0))</f>
        <v>5</v>
      </c>
      <c r="AG1199" s="147" cm="1">
        <f t="array" ref="AG1199">INDEX($K:$P,ROW(),MATCH(AG$3,$K$2:$P$2,0))</f>
        <v>5</v>
      </c>
      <c r="AH1199" s="147" cm="1">
        <f t="array" ref="AH1199">INDEX($K:$P,ROW(),MATCH(AH$3,$K$2:$P$2,0))</f>
        <v>5</v>
      </c>
      <c r="AI1199" s="147" cm="1">
        <f t="array" ref="AI1199">INDEX($K:$P,ROW(),MATCH(AI$3,$K$2:$P$2,0))</f>
        <v>5</v>
      </c>
      <c r="AJ1199" s="147" cm="1">
        <f t="array" ref="AJ1199">INDEX($K:$P,ROW(),MATCH(AJ$3,$K$2:$P$2,0))</f>
        <v>5</v>
      </c>
      <c r="AK1199" s="147" cm="1">
        <f t="array" ref="AK1199">INDEX($K:$P,ROW(),MATCH(AK$3,$K$2:$P$2,0))</f>
        <v>5</v>
      </c>
      <c r="AL1199" s="147" cm="1">
        <f t="array" ref="AL1199">INDEX($K:$P,ROW(),MATCH(AL$3,$K$2:$P$2,0))</f>
        <v>5</v>
      </c>
      <c r="AM1199" s="147" cm="1">
        <f t="array" ref="AM1199">INDEX($K:$P,ROW(),MATCH(AM$3,$K$2:$P$2,0))</f>
        <v>5</v>
      </c>
      <c r="AN1199" s="147" cm="1">
        <f t="array" ref="AN1199">INDEX($K:$P,ROW(),MATCH(AN$3,$K$2:$P$2,0))</f>
        <v>5</v>
      </c>
      <c r="AO1199" s="147" cm="1">
        <f t="array" ref="AO1199">INDEX($K:$P,ROW(),MATCH(AO$3,$K$2:$P$2,0))</f>
        <v>5</v>
      </c>
      <c r="AP1199" s="147" cm="1">
        <f t="array" ref="AP1199">INDEX($K:$P,ROW(),MATCH(AP$3,$K$2:$P$2,0))</f>
        <v>5</v>
      </c>
      <c r="AQ1199" s="147" cm="1">
        <f t="array" ref="AQ1199">INDEX($K:$P,ROW(),MATCH(AQ$3,$K$2:$P$2,0))</f>
        <v>5</v>
      </c>
      <c r="AR1199" s="147" cm="1">
        <f t="array" ref="AR1199">INDEX($K:$P,ROW(),MATCH(AR$3,$K$2:$P$2,0))</f>
        <v>5</v>
      </c>
      <c r="AS1199" s="147" cm="1">
        <f t="array" ref="AS1199">INDEX($K:$P,ROW(),MATCH(AS$3,$K$2:$P$2,0))</f>
        <v>5</v>
      </c>
      <c r="AT1199" s="147" cm="1">
        <f t="array" ref="AT1199">INDEX($K:$P,ROW(),MATCH(AT$3,$K$2:$P$2,0))</f>
        <v>5</v>
      </c>
      <c r="AU1199" s="147" cm="1">
        <f t="array" ref="AU1199">INDEX($K:$P,ROW(),MATCH(AU$3,$K$2:$P$2,0))</f>
        <v>5</v>
      </c>
      <c r="AV1199" s="147" cm="1">
        <f t="array" ref="AV1199">INDEX($K:$P,ROW(),MATCH(AV$3,$K$2:$P$2,0))</f>
        <v>5</v>
      </c>
      <c r="AW1199" s="147" cm="1">
        <f t="array" ref="AW1199">INDEX($K:$P,ROW(),MATCH(AW$3,$K$2:$P$2,0))</f>
        <v>5</v>
      </c>
      <c r="AX1199" s="147" cm="1">
        <f t="array" ref="AX1199">INDEX($K:$P,ROW(),MATCH(AX$3,$K$2:$P$2,0))</f>
        <v>5</v>
      </c>
      <c r="AY1199" s="147" cm="1">
        <f t="array" ref="AY1199">INDEX($K:$P,ROW(),MATCH(AY$3,$K$2:$P$2,0))</f>
        <v>5</v>
      </c>
      <c r="AZ1199" s="147" cm="1">
        <f t="array" ref="AZ1199">INDEX($K:$P,ROW(),MATCH(AZ$3,$K$2:$P$2,0))</f>
        <v>5</v>
      </c>
      <c r="BA1199" s="147" cm="1">
        <f t="array" ref="BA1199">INDEX($K:$P,ROW(),MATCH(BA$3,$K$2:$P$2,0))</f>
        <v>5</v>
      </c>
      <c r="BB1199" s="147" cm="1">
        <f t="array" ref="BB1199">INDEX($K:$P,ROW(),MATCH(BB$3,$K$2:$P$2,0))</f>
        <v>5</v>
      </c>
      <c r="BC1199" s="147" cm="1">
        <f t="array" ref="BC1199">INDEX($K:$P,ROW(),MATCH(BC$3,$K$2:$P$2,0))</f>
        <v>5</v>
      </c>
      <c r="BD1199" s="147" cm="1">
        <f t="array" ref="BD1199">INDEX($K:$P,ROW(),MATCH(BD$3,$K$2:$P$2,0))</f>
        <v>5</v>
      </c>
      <c r="BE1199" s="147" cm="1">
        <f t="array" ref="BE1199">INDEX($K:$P,ROW(),MATCH(BE$3,$K$2:$P$2,0))</f>
        <v>5</v>
      </c>
      <c r="BF1199" s="147" cm="1">
        <f t="array" ref="BF1199">INDEX($K:$P,ROW(),MATCH(BF$3,$K$2:$P$2,0))</f>
        <v>5</v>
      </c>
      <c r="BG1199" s="147" cm="1">
        <f t="array" ref="BG1199">INDEX($K:$P,ROW(),MATCH(BG$3,$K$2:$P$2,0))</f>
        <v>5</v>
      </c>
      <c r="BH1199" s="147" cm="1">
        <f t="array" ref="BH1199">INDEX($K:$P,ROW(),MATCH(BH$3,$K$2:$P$2,0))</f>
        <v>5</v>
      </c>
      <c r="BI1199" s="147" cm="1">
        <f t="array" ref="BI1199">INDEX($K:$P,ROW(),MATCH(BI$3,$K$2:$P$2,0))</f>
        <v>5</v>
      </c>
      <c r="BJ1199" s="147" cm="1">
        <f t="array" ref="BJ1199">INDEX($K:$P,ROW(),MATCH(BJ$3,$K$2:$P$2,0))</f>
        <v>5</v>
      </c>
      <c r="BK1199" s="147" cm="1">
        <f t="array" ref="BK1199">INDEX($K:$P,ROW(),MATCH(BK$3,$K$2:$P$2,0))</f>
        <v>5</v>
      </c>
      <c r="BL1199" s="147" cm="1">
        <f t="array" ref="BL1199">INDEX($K:$P,ROW(),MATCH(BL$3,$K$2:$P$2,0))</f>
        <v>5</v>
      </c>
      <c r="BM1199" s="147" cm="1">
        <f t="array" ref="BM1199">INDEX($K:$P,ROW(),MATCH(BM$3,$K$2:$P$2,0))</f>
        <v>5</v>
      </c>
      <c r="BN1199" s="147" cm="1">
        <f t="array" ref="BN1199">INDEX($K:$P,ROW(),MATCH(BN$3,$K$2:$P$2,0))</f>
        <v>5</v>
      </c>
      <c r="BO1199" s="147" cm="1">
        <f t="array" ref="BO1199">INDEX($K:$P,ROW(),MATCH(BO$3,$K$2:$P$2,0))</f>
        <v>5</v>
      </c>
      <c r="BP1199" s="147" cm="1">
        <f t="array" ref="BP1199">INDEX($K:$P,ROW(),MATCH(BP$3,$K$2:$P$2,0))</f>
        <v>5</v>
      </c>
      <c r="BQ1199" s="147" cm="1">
        <f t="array" ref="BQ1199">INDEX($K:$P,ROW(),MATCH(BQ$3,$K$2:$P$2,0))</f>
        <v>5</v>
      </c>
      <c r="BR1199" s="147" cm="1">
        <f t="array" ref="BR1199">INDEX($K:$P,ROW(),MATCH(BR$3,$K$2:$P$2,0))</f>
        <v>5</v>
      </c>
      <c r="BS1199" s="147" cm="1">
        <f t="array" ref="BS1199">INDEX($K:$P,ROW(),MATCH(BS$3,$K$2:$P$2,0))</f>
        <v>5</v>
      </c>
      <c r="BT1199" s="147" cm="1">
        <f t="array" ref="BT1199">INDEX($K:$P,ROW(),MATCH(BT$3,$K$2:$P$2,0))</f>
        <v>5</v>
      </c>
      <c r="BU1199" s="147" cm="1">
        <f t="array" ref="BU1199">INDEX($K:$P,ROW(),MATCH(BU$3,$K$2:$P$2,0))</f>
        <v>5</v>
      </c>
      <c r="BV1199" s="147" cm="1">
        <f t="array" ref="BV1199">INDEX($K:$P,ROW(),MATCH(BV$3,$K$2:$P$2,0))</f>
        <v>5</v>
      </c>
      <c r="BW1199" s="147" cm="1">
        <f t="array" ref="BW1199">INDEX($K:$P,ROW(),MATCH(BW$3,$K$2:$P$2,0))</f>
        <v>5</v>
      </c>
      <c r="BX1199" s="147" cm="1">
        <f t="array" ref="BX1199">INDEX($K:$P,ROW(),MATCH(BX$3,$K$2:$P$2,0))</f>
        <v>5</v>
      </c>
      <c r="BY1199" s="147" cm="1">
        <f t="array" ref="BY1199">INDEX($K:$P,ROW(),MATCH(BY$3,$K$2:$P$2,0))</f>
        <v>5</v>
      </c>
      <c r="BZ1199" s="147" cm="1">
        <f t="array" ref="BZ1199">INDEX($K:$P,ROW(),MATCH(BZ$3,$K$2:$P$2,0))</f>
        <v>5</v>
      </c>
      <c r="CA1199" s="147" cm="1">
        <f t="array" ref="CA1199">INDEX($K:$P,ROW(),MATCH(CA$3,$K$2:$P$2,0))</f>
        <v>5</v>
      </c>
      <c r="CB1199" s="147" cm="1">
        <f t="array" ref="CB1199">INDEX($K:$P,ROW(),MATCH(CB$3,$K$2:$P$2,0))</f>
        <v>5</v>
      </c>
      <c r="CC1199" s="147" cm="1">
        <f t="array" ref="CC1199">INDEX($K:$P,ROW(),MATCH(CC$3,$K$2:$P$2,0))</f>
        <v>5</v>
      </c>
      <c r="CD1199" s="147" cm="1">
        <f t="array" ref="CD1199">INDEX($K:$P,ROW(),MATCH(CD$3,$K$2:$P$2,0))</f>
        <v>5</v>
      </c>
      <c r="CE1199" s="147" cm="1">
        <f t="array" ref="CE1199">INDEX($K:$P,ROW(),MATCH(CE$3,$K$2:$P$2,0))</f>
        <v>5</v>
      </c>
      <c r="CF1199" s="147" cm="1">
        <f t="array" ref="CF1199">INDEX($K:$P,ROW(),MATCH(CF$3,$K$2:$P$2,0))</f>
        <v>5</v>
      </c>
      <c r="CG1199" s="147" cm="1">
        <f t="array" ref="CG1199">INDEX($K:$P,ROW(),MATCH(CG$3,$K$2:$P$2,0))</f>
        <v>5</v>
      </c>
      <c r="CH1199" s="147" cm="1">
        <f t="array" ref="CH1199">INDEX($K:$P,ROW(),MATCH(CH$3,$K$2:$P$2,0))</f>
        <v>5</v>
      </c>
      <c r="CI1199" s="147" cm="1">
        <f t="array" ref="CI1199">INDEX($K:$P,ROW(),MATCH(CI$3,$K$2:$P$2,0))</f>
        <v>5</v>
      </c>
      <c r="CJ1199" s="147" cm="1">
        <f t="array" ref="CJ1199">INDEX($K:$P,ROW(),MATCH(CJ$3,$K$2:$P$2,0))</f>
        <v>5</v>
      </c>
      <c r="CK1199" s="147" cm="1">
        <f t="array" ref="CK1199">INDEX($K:$P,ROW(),MATCH(CK$3,$K$2:$P$2,0))</f>
        <v>5</v>
      </c>
      <c r="CL1199" s="147" cm="1">
        <f t="array" ref="CL1199">INDEX($K:$P,ROW(),MATCH(CL$3,$K$2:$P$2,0))</f>
        <v>5</v>
      </c>
      <c r="CN1199" s="60"/>
      <c r="CO1199" s="147" t="e" cm="1">
        <f t="array" ref="CO1199">INDEX($K:$P,ROW(),MATCH(CO$3,$K$2:$P$2,0))</f>
        <v>#N/A</v>
      </c>
      <c r="CP1199" s="147" t="e" cm="1">
        <f t="array" ref="CP1199">INDEX($K:$P,ROW(),MATCH(CP$3,$K$2:$P$2,0))</f>
        <v>#N/A</v>
      </c>
      <c r="CQ1199" s="147" t="e" cm="1">
        <f t="array" ref="CQ1199">INDEX($K:$P,ROW(),MATCH(CQ$3,$K$2:$P$2,0))</f>
        <v>#N/A</v>
      </c>
      <c r="CR1199" s="147" t="e" cm="1">
        <f t="array" ref="CR1199">INDEX($K:$P,ROW(),MATCH(CR$3,$K$2:$P$2,0))</f>
        <v>#N/A</v>
      </c>
      <c r="CS1199" s="147" t="e" cm="1">
        <f t="array" ref="CS1199">INDEX($K:$P,ROW(),MATCH(CS$3,$K$2:$P$2,0))</f>
        <v>#N/A</v>
      </c>
      <c r="CT1199" s="147" t="e" cm="1">
        <f t="array" ref="CT1199">INDEX($K:$P,ROW(),MATCH(CT$3,$K$2:$P$2,0))</f>
        <v>#N/A</v>
      </c>
      <c r="CU1199" s="147" t="e" cm="1">
        <f t="array" ref="CU1199">INDEX($K:$P,ROW(),MATCH(CU$3,$K$2:$P$2,0))</f>
        <v>#N/A</v>
      </c>
      <c r="CV1199" s="147" t="e" cm="1">
        <f t="array" ref="CV1199">INDEX($K:$P,ROW(),MATCH(CV$3,$K$2:$P$2,0))</f>
        <v>#N/A</v>
      </c>
      <c r="CW1199" s="147" t="e" cm="1">
        <f t="array" ref="CW1199">INDEX($K:$P,ROW(),MATCH(CW$3,$K$2:$P$2,0))</f>
        <v>#N/A</v>
      </c>
      <c r="CX1199" s="147" t="e" cm="1">
        <f t="array" ref="CX1199">INDEX($K:$P,ROW(),MATCH(CX$3,$K$2:$P$2,0))</f>
        <v>#N/A</v>
      </c>
      <c r="CY1199" s="147" t="e" cm="1">
        <f t="array" ref="CY1199">INDEX($K:$P,ROW(),MATCH(CY$3,$K$2:$P$2,0))</f>
        <v>#N/A</v>
      </c>
      <c r="CZ1199" s="147" t="e" cm="1">
        <f t="array" ref="CZ1199">INDEX($K:$P,ROW(),MATCH(CZ$3,$K$2:$P$2,0))</f>
        <v>#N/A</v>
      </c>
      <c r="DA1199" s="147" t="e" cm="1">
        <f t="array" ref="DA1199">INDEX($K:$P,ROW(),MATCH(DA$3,$K$2:$P$2,0))</f>
        <v>#N/A</v>
      </c>
      <c r="DB1199" s="147" t="e" cm="1">
        <f t="array" ref="DB1199">INDEX($K:$P,ROW(),MATCH(DB$3,$K$2:$P$2,0))</f>
        <v>#N/A</v>
      </c>
      <c r="DC1199" s="147" t="e" cm="1">
        <f t="array" ref="DC1199">INDEX($K:$P,ROW(),MATCH(DC$3,$K$2:$P$2,0))</f>
        <v>#N/A</v>
      </c>
      <c r="DD1199" s="147" t="e" cm="1">
        <f t="array" ref="DD1199">INDEX($K:$P,ROW(),MATCH(DD$3,$K$2:$P$2,0))</f>
        <v>#N/A</v>
      </c>
      <c r="DE1199" s="147" t="e" cm="1">
        <f t="array" ref="DE1199">INDEX($K:$P,ROW(),MATCH(DE$3,$K$2:$P$2,0))</f>
        <v>#N/A</v>
      </c>
      <c r="DF1199" s="147" t="e" cm="1">
        <f t="array" ref="DF1199">INDEX($K:$P,ROW(),MATCH(DF$3,$K$2:$P$2,0))</f>
        <v>#N/A</v>
      </c>
      <c r="DG1199" s="147" t="e" cm="1">
        <f t="array" ref="DG1199">INDEX($K:$P,ROW(),MATCH(DG$3,$K$2:$P$2,0))</f>
        <v>#N/A</v>
      </c>
      <c r="DH1199" s="147" t="e" cm="1">
        <f t="array" ref="DH1199">INDEX($K:$P,ROW(),MATCH(DH$3,$K$2:$P$2,0))</f>
        <v>#N/A</v>
      </c>
      <c r="DI1199" s="147" t="e" cm="1">
        <f t="array" ref="DI1199">INDEX($K:$P,ROW(),MATCH(DI$3,$K$2:$P$2,0))</f>
        <v>#N/A</v>
      </c>
      <c r="DJ1199" s="147" t="e" cm="1">
        <f t="array" ref="DJ1199">INDEX($K:$P,ROW(),MATCH(DJ$3,$K$2:$P$2,0))</f>
        <v>#N/A</v>
      </c>
      <c r="DK1199" s="147" t="e" cm="1">
        <f t="array" ref="DK1199">INDEX($K:$P,ROW(),MATCH(DK$3,$K$2:$P$2,0))</f>
        <v>#N/A</v>
      </c>
      <c r="DL1199" s="147" t="e" cm="1">
        <f t="array" ref="DL1199">INDEX($K:$P,ROW(),MATCH(DL$3,$K$2:$P$2,0))</f>
        <v>#N/A</v>
      </c>
    </row>
    <row r="1200" spans="1:116" x14ac:dyDescent="0.4">
      <c r="A1200" s="27"/>
      <c r="B1200" s="27"/>
      <c r="C1200" s="27" t="s">
        <v>198</v>
      </c>
      <c r="D1200" t="s">
        <v>813</v>
      </c>
      <c r="E1200" s="8" t="str">
        <f t="shared" si="1958"/>
        <v>1200 SALES-S</v>
      </c>
      <c r="F1200" s="27"/>
      <c r="G1200" s="126" t="str">
        <f>SUBSTITUTE(G1197,":","")&amp;" - "&amp;G1202</f>
        <v>Sales - (Primary label)</v>
      </c>
      <c r="H1200" s="27"/>
      <c r="I1200" s="78"/>
      <c r="J1200" s="78"/>
      <c r="K1200" s="118">
        <f t="shared" ref="K1200:P1200" ca="1" si="1959">SUMIF($3:$3,K$2,1200:1200)</f>
        <v>300000</v>
      </c>
      <c r="L1200" s="118">
        <f t="shared" ca="1" si="1959"/>
        <v>300000</v>
      </c>
      <c r="M1200" s="118">
        <f t="shared" ca="1" si="1959"/>
        <v>300000</v>
      </c>
      <c r="N1200" s="118">
        <f t="shared" ca="1" si="1959"/>
        <v>300000</v>
      </c>
      <c r="O1200" s="118">
        <f t="shared" ca="1" si="1959"/>
        <v>300000</v>
      </c>
      <c r="P1200" s="118">
        <f t="shared" ca="1" si="1959"/>
        <v>300000</v>
      </c>
      <c r="R1200" s="33"/>
      <c r="S1200" s="148">
        <f ca="1">S1199*INDIRECT(S1192)</f>
        <v>25000</v>
      </c>
      <c r="T1200" s="148">
        <f t="shared" ref="T1200:CE1200" ca="1" si="1960">T1199*INDIRECT(T1192)</f>
        <v>25000</v>
      </c>
      <c r="U1200" s="148">
        <f t="shared" ca="1" si="1960"/>
        <v>25000</v>
      </c>
      <c r="V1200" s="148">
        <f t="shared" ca="1" si="1960"/>
        <v>25000</v>
      </c>
      <c r="W1200" s="148">
        <f t="shared" ca="1" si="1960"/>
        <v>25000</v>
      </c>
      <c r="X1200" s="148">
        <f t="shared" ca="1" si="1960"/>
        <v>25000</v>
      </c>
      <c r="Y1200" s="148">
        <f t="shared" ca="1" si="1960"/>
        <v>25000</v>
      </c>
      <c r="Z1200" s="148">
        <f t="shared" ca="1" si="1960"/>
        <v>25000</v>
      </c>
      <c r="AA1200" s="148">
        <f t="shared" ca="1" si="1960"/>
        <v>25000</v>
      </c>
      <c r="AB1200" s="148">
        <f t="shared" ca="1" si="1960"/>
        <v>25000</v>
      </c>
      <c r="AC1200" s="148">
        <f t="shared" ca="1" si="1960"/>
        <v>25000</v>
      </c>
      <c r="AD1200" s="148">
        <f t="shared" ca="1" si="1960"/>
        <v>25000</v>
      </c>
      <c r="AE1200" s="148">
        <f t="shared" ca="1" si="1960"/>
        <v>25000</v>
      </c>
      <c r="AF1200" s="148">
        <f t="shared" ca="1" si="1960"/>
        <v>25000</v>
      </c>
      <c r="AG1200" s="148">
        <f t="shared" ca="1" si="1960"/>
        <v>25000</v>
      </c>
      <c r="AH1200" s="148">
        <f t="shared" ca="1" si="1960"/>
        <v>25000</v>
      </c>
      <c r="AI1200" s="148">
        <f t="shared" ca="1" si="1960"/>
        <v>25000</v>
      </c>
      <c r="AJ1200" s="148">
        <f t="shared" ca="1" si="1960"/>
        <v>25000</v>
      </c>
      <c r="AK1200" s="148">
        <f t="shared" ca="1" si="1960"/>
        <v>25000</v>
      </c>
      <c r="AL1200" s="148">
        <f t="shared" ca="1" si="1960"/>
        <v>25000</v>
      </c>
      <c r="AM1200" s="148">
        <f t="shared" ca="1" si="1960"/>
        <v>25000</v>
      </c>
      <c r="AN1200" s="148">
        <f t="shared" ca="1" si="1960"/>
        <v>25000</v>
      </c>
      <c r="AO1200" s="148">
        <f t="shared" ca="1" si="1960"/>
        <v>25000</v>
      </c>
      <c r="AP1200" s="148">
        <f t="shared" ca="1" si="1960"/>
        <v>25000</v>
      </c>
      <c r="AQ1200" s="148">
        <f t="shared" ca="1" si="1960"/>
        <v>25000</v>
      </c>
      <c r="AR1200" s="148">
        <f t="shared" ca="1" si="1960"/>
        <v>25000</v>
      </c>
      <c r="AS1200" s="148">
        <f t="shared" ca="1" si="1960"/>
        <v>25000</v>
      </c>
      <c r="AT1200" s="148">
        <f t="shared" ca="1" si="1960"/>
        <v>25000</v>
      </c>
      <c r="AU1200" s="148">
        <f t="shared" ca="1" si="1960"/>
        <v>25000</v>
      </c>
      <c r="AV1200" s="148">
        <f t="shared" ca="1" si="1960"/>
        <v>25000</v>
      </c>
      <c r="AW1200" s="148">
        <f t="shared" ca="1" si="1960"/>
        <v>25000</v>
      </c>
      <c r="AX1200" s="148">
        <f t="shared" ca="1" si="1960"/>
        <v>25000</v>
      </c>
      <c r="AY1200" s="148">
        <f t="shared" ca="1" si="1960"/>
        <v>25000</v>
      </c>
      <c r="AZ1200" s="148">
        <f t="shared" ca="1" si="1960"/>
        <v>25000</v>
      </c>
      <c r="BA1200" s="148">
        <f t="shared" ca="1" si="1960"/>
        <v>25000</v>
      </c>
      <c r="BB1200" s="148">
        <f t="shared" ca="1" si="1960"/>
        <v>25000</v>
      </c>
      <c r="BC1200" s="148">
        <f t="shared" ca="1" si="1960"/>
        <v>25000</v>
      </c>
      <c r="BD1200" s="148">
        <f t="shared" ca="1" si="1960"/>
        <v>25000</v>
      </c>
      <c r="BE1200" s="148">
        <f t="shared" ca="1" si="1960"/>
        <v>25000</v>
      </c>
      <c r="BF1200" s="148">
        <f t="shared" ca="1" si="1960"/>
        <v>25000</v>
      </c>
      <c r="BG1200" s="148">
        <f t="shared" ca="1" si="1960"/>
        <v>25000</v>
      </c>
      <c r="BH1200" s="148">
        <f t="shared" ca="1" si="1960"/>
        <v>25000</v>
      </c>
      <c r="BI1200" s="148">
        <f t="shared" ca="1" si="1960"/>
        <v>25000</v>
      </c>
      <c r="BJ1200" s="148">
        <f t="shared" ca="1" si="1960"/>
        <v>25000</v>
      </c>
      <c r="BK1200" s="148">
        <f t="shared" ca="1" si="1960"/>
        <v>25000</v>
      </c>
      <c r="BL1200" s="148">
        <f t="shared" ca="1" si="1960"/>
        <v>25000</v>
      </c>
      <c r="BM1200" s="148">
        <f t="shared" ca="1" si="1960"/>
        <v>25000</v>
      </c>
      <c r="BN1200" s="148">
        <f t="shared" ca="1" si="1960"/>
        <v>25000</v>
      </c>
      <c r="BO1200" s="148">
        <f t="shared" ca="1" si="1960"/>
        <v>25000</v>
      </c>
      <c r="BP1200" s="148">
        <f t="shared" ca="1" si="1960"/>
        <v>25000</v>
      </c>
      <c r="BQ1200" s="148">
        <f t="shared" ca="1" si="1960"/>
        <v>25000</v>
      </c>
      <c r="BR1200" s="148">
        <f t="shared" ca="1" si="1960"/>
        <v>25000</v>
      </c>
      <c r="BS1200" s="148">
        <f t="shared" ca="1" si="1960"/>
        <v>25000</v>
      </c>
      <c r="BT1200" s="148">
        <f t="shared" ca="1" si="1960"/>
        <v>25000</v>
      </c>
      <c r="BU1200" s="148">
        <f t="shared" ca="1" si="1960"/>
        <v>25000</v>
      </c>
      <c r="BV1200" s="148">
        <f t="shared" ca="1" si="1960"/>
        <v>25000</v>
      </c>
      <c r="BW1200" s="148">
        <f t="shared" ca="1" si="1960"/>
        <v>25000</v>
      </c>
      <c r="BX1200" s="148">
        <f t="shared" ca="1" si="1960"/>
        <v>25000</v>
      </c>
      <c r="BY1200" s="148">
        <f t="shared" ca="1" si="1960"/>
        <v>25000</v>
      </c>
      <c r="BZ1200" s="148">
        <f t="shared" ca="1" si="1960"/>
        <v>25000</v>
      </c>
      <c r="CA1200" s="148">
        <f t="shared" ca="1" si="1960"/>
        <v>25000</v>
      </c>
      <c r="CB1200" s="148">
        <f t="shared" ca="1" si="1960"/>
        <v>25000</v>
      </c>
      <c r="CC1200" s="148">
        <f t="shared" ca="1" si="1960"/>
        <v>25000</v>
      </c>
      <c r="CD1200" s="148">
        <f t="shared" ca="1" si="1960"/>
        <v>25000</v>
      </c>
      <c r="CE1200" s="148">
        <f t="shared" ca="1" si="1960"/>
        <v>25000</v>
      </c>
      <c r="CF1200" s="148">
        <f t="shared" ref="CF1200:DL1200" ca="1" si="1961">CF1199*INDIRECT(CF1192)</f>
        <v>25000</v>
      </c>
      <c r="CG1200" s="148">
        <f t="shared" ca="1" si="1961"/>
        <v>25000</v>
      </c>
      <c r="CH1200" s="148">
        <f t="shared" ca="1" si="1961"/>
        <v>25000</v>
      </c>
      <c r="CI1200" s="148">
        <f t="shared" ca="1" si="1961"/>
        <v>25000</v>
      </c>
      <c r="CJ1200" s="148">
        <f t="shared" ca="1" si="1961"/>
        <v>25000</v>
      </c>
      <c r="CK1200" s="148">
        <f t="shared" ca="1" si="1961"/>
        <v>25000</v>
      </c>
      <c r="CL1200" s="148">
        <f t="shared" ca="1" si="1961"/>
        <v>25000</v>
      </c>
      <c r="CM1200" s="148" t="e">
        <f t="shared" ca="1" si="1961"/>
        <v>#REF!</v>
      </c>
      <c r="CN1200" s="148" t="e">
        <f t="shared" ca="1" si="1961"/>
        <v>#REF!</v>
      </c>
      <c r="CO1200" s="148" t="e">
        <f t="shared" ca="1" si="1961"/>
        <v>#N/A</v>
      </c>
      <c r="CP1200" s="148" t="e">
        <f t="shared" ca="1" si="1961"/>
        <v>#N/A</v>
      </c>
      <c r="CQ1200" s="148" t="e">
        <f t="shared" ca="1" si="1961"/>
        <v>#N/A</v>
      </c>
      <c r="CR1200" s="148" t="e">
        <f t="shared" ca="1" si="1961"/>
        <v>#N/A</v>
      </c>
      <c r="CS1200" s="148" t="e">
        <f t="shared" ca="1" si="1961"/>
        <v>#N/A</v>
      </c>
      <c r="CT1200" s="148" t="e">
        <f t="shared" ca="1" si="1961"/>
        <v>#N/A</v>
      </c>
      <c r="CU1200" s="148" t="e">
        <f t="shared" ca="1" si="1961"/>
        <v>#N/A</v>
      </c>
      <c r="CV1200" s="148" t="e">
        <f t="shared" ca="1" si="1961"/>
        <v>#N/A</v>
      </c>
      <c r="CW1200" s="148" t="e">
        <f t="shared" ca="1" si="1961"/>
        <v>#N/A</v>
      </c>
      <c r="CX1200" s="148" t="e">
        <f t="shared" ca="1" si="1961"/>
        <v>#N/A</v>
      </c>
      <c r="CY1200" s="148" t="e">
        <f t="shared" ca="1" si="1961"/>
        <v>#N/A</v>
      </c>
      <c r="CZ1200" s="148" t="e">
        <f t="shared" ca="1" si="1961"/>
        <v>#N/A</v>
      </c>
      <c r="DA1200" s="148" t="e">
        <f t="shared" ca="1" si="1961"/>
        <v>#N/A</v>
      </c>
      <c r="DB1200" s="148" t="e">
        <f t="shared" ca="1" si="1961"/>
        <v>#N/A</v>
      </c>
      <c r="DC1200" s="148" t="e">
        <f t="shared" ca="1" si="1961"/>
        <v>#N/A</v>
      </c>
      <c r="DD1200" s="148" t="e">
        <f t="shared" ca="1" si="1961"/>
        <v>#N/A</v>
      </c>
      <c r="DE1200" s="148" t="e">
        <f t="shared" ca="1" si="1961"/>
        <v>#N/A</v>
      </c>
      <c r="DF1200" s="148" t="e">
        <f t="shared" ca="1" si="1961"/>
        <v>#N/A</v>
      </c>
      <c r="DG1200" s="148" t="e">
        <f t="shared" ca="1" si="1961"/>
        <v>#N/A</v>
      </c>
      <c r="DH1200" s="148" t="e">
        <f t="shared" ca="1" si="1961"/>
        <v>#N/A</v>
      </c>
      <c r="DI1200" s="148" t="e">
        <f t="shared" ca="1" si="1961"/>
        <v>#N/A</v>
      </c>
      <c r="DJ1200" s="148" t="e">
        <f t="shared" ca="1" si="1961"/>
        <v>#N/A</v>
      </c>
      <c r="DK1200" s="148" t="e">
        <f t="shared" ca="1" si="1961"/>
        <v>#N/A</v>
      </c>
      <c r="DL1200" s="148" t="e">
        <f t="shared" ca="1" si="1961"/>
        <v>#N/A</v>
      </c>
    </row>
    <row r="1201" spans="1:116" x14ac:dyDescent="0.4">
      <c r="B1201" t="s">
        <v>244</v>
      </c>
      <c r="D1201" t="s">
        <v>813</v>
      </c>
      <c r="E1201" s="8" t="str">
        <f t="shared" si="1958"/>
        <v>1201 SALES-S</v>
      </c>
      <c r="G1201" s="13"/>
      <c r="H1201" s="12"/>
      <c r="I1201" s="60"/>
      <c r="J1201" s="60"/>
      <c r="R1201" s="9"/>
      <c r="S1201" s="149"/>
      <c r="T1201" s="149"/>
      <c r="U1201" s="149"/>
      <c r="V1201" s="149"/>
      <c r="W1201" s="149"/>
      <c r="X1201" s="149"/>
      <c r="Y1201" s="149"/>
      <c r="Z1201" s="149"/>
      <c r="AA1201" s="149"/>
      <c r="AB1201" s="149"/>
      <c r="AC1201" s="149"/>
      <c r="AD1201" s="149"/>
      <c r="AE1201" s="149"/>
      <c r="AF1201" s="149"/>
      <c r="AG1201" s="149"/>
      <c r="AH1201" s="149"/>
      <c r="AI1201" s="149"/>
      <c r="AJ1201" s="149"/>
      <c r="AK1201" s="149"/>
      <c r="AL1201" s="149"/>
      <c r="AM1201" s="149"/>
      <c r="AN1201" s="149"/>
      <c r="AO1201" s="149"/>
      <c r="AP1201" s="149"/>
      <c r="AQ1201" s="149"/>
      <c r="AR1201" s="149"/>
      <c r="AS1201" s="149"/>
      <c r="AT1201" s="149"/>
      <c r="AU1201" s="149"/>
      <c r="AV1201" s="149"/>
      <c r="AW1201" s="149"/>
      <c r="AX1201" s="149"/>
      <c r="AY1201" s="149"/>
      <c r="AZ1201" s="149"/>
      <c r="BA1201" s="149"/>
      <c r="BB1201" s="149"/>
      <c r="BC1201" s="149"/>
      <c r="BD1201" s="149"/>
      <c r="BE1201" s="149"/>
      <c r="BF1201" s="149"/>
      <c r="BG1201" s="149"/>
      <c r="BH1201" s="149"/>
      <c r="BI1201" s="149"/>
      <c r="BJ1201" s="149"/>
      <c r="BK1201" s="149"/>
      <c r="BL1201" s="149"/>
      <c r="BM1201" s="149"/>
      <c r="BN1201" s="149"/>
      <c r="BO1201" s="149"/>
      <c r="BP1201" s="149"/>
      <c r="BQ1201" s="149"/>
      <c r="BR1201" s="149"/>
      <c r="BS1201" s="149"/>
      <c r="BT1201" s="149"/>
      <c r="BU1201" s="149"/>
      <c r="BV1201" s="149"/>
      <c r="BW1201" s="149"/>
      <c r="BX1201" s="149"/>
      <c r="BY1201" s="149"/>
      <c r="BZ1201" s="149"/>
      <c r="CA1201" s="149"/>
      <c r="CB1201" s="149"/>
      <c r="CC1201" s="149"/>
      <c r="CD1201" s="149"/>
      <c r="CE1201" s="149"/>
      <c r="CF1201" s="149"/>
      <c r="CG1201" s="149"/>
      <c r="CH1201" s="149"/>
      <c r="CI1201" s="149"/>
      <c r="CJ1201" s="149"/>
      <c r="CK1201" s="149"/>
      <c r="CL1201" s="149"/>
      <c r="CN1201" s="60"/>
      <c r="CO1201" s="149"/>
      <c r="CP1201" s="149"/>
      <c r="CQ1201" s="149"/>
      <c r="CR1201" s="149"/>
      <c r="CS1201" s="149"/>
      <c r="CT1201" s="149"/>
      <c r="CU1201" s="149"/>
      <c r="CV1201" s="149"/>
      <c r="CW1201" s="149"/>
      <c r="CX1201" s="149"/>
      <c r="CY1201" s="149"/>
      <c r="CZ1201" s="149"/>
      <c r="DA1201" s="149"/>
      <c r="DB1201" s="149"/>
      <c r="DC1201" s="149"/>
      <c r="DD1201" s="149"/>
      <c r="DE1201" s="149"/>
      <c r="DF1201" s="149"/>
      <c r="DG1201" s="149"/>
      <c r="DH1201" s="149"/>
      <c r="DI1201" s="149"/>
      <c r="DJ1201" s="149"/>
      <c r="DK1201" s="149"/>
      <c r="DL1201" s="149"/>
    </row>
    <row r="1202" spans="1:116" x14ac:dyDescent="0.4">
      <c r="B1202" t="s">
        <v>332</v>
      </c>
      <c r="D1202" t="s">
        <v>813</v>
      </c>
      <c r="E1202" s="8" t="str">
        <f>ROW()&amp;" "&amp;D1202</f>
        <v>1202 SALES-S</v>
      </c>
      <c r="G1202" s="8" t="str">
        <f>G1189</f>
        <v>(Primary label)</v>
      </c>
      <c r="H1202" s="12"/>
      <c r="I1202" s="60"/>
      <c r="J1202" s="60"/>
      <c r="S1202" s="72"/>
      <c r="T1202" s="72"/>
      <c r="U1202" s="72"/>
      <c r="V1202" s="72"/>
      <c r="W1202" s="72"/>
      <c r="X1202" s="72"/>
      <c r="Y1202" s="72"/>
      <c r="Z1202" s="72"/>
      <c r="AA1202" s="72"/>
      <c r="AB1202" s="72"/>
      <c r="AC1202" s="72"/>
      <c r="AD1202" s="72"/>
      <c r="AE1202" s="72"/>
      <c r="AF1202" s="72"/>
      <c r="AG1202" s="72"/>
      <c r="AH1202" s="72"/>
      <c r="AI1202" s="72"/>
      <c r="AJ1202" s="72"/>
      <c r="AK1202" s="72"/>
      <c r="AL1202" s="72"/>
      <c r="AM1202" s="72"/>
      <c r="AN1202" s="72"/>
      <c r="AO1202" s="72"/>
      <c r="AP1202" s="72"/>
      <c r="AQ1202" s="72"/>
      <c r="AR1202" s="72"/>
      <c r="AS1202" s="72"/>
      <c r="AT1202" s="72"/>
      <c r="AU1202" s="72"/>
      <c r="AV1202" s="72"/>
      <c r="AW1202" s="72"/>
      <c r="AX1202" s="72"/>
      <c r="AY1202" s="72"/>
      <c r="AZ1202" s="72"/>
      <c r="BA1202" s="72"/>
      <c r="BB1202" s="72"/>
      <c r="BC1202" s="72"/>
      <c r="BD1202" s="72"/>
      <c r="BE1202" s="72"/>
      <c r="BF1202" s="72"/>
      <c r="BG1202" s="72"/>
      <c r="BH1202" s="72"/>
      <c r="BI1202" s="72"/>
      <c r="BJ1202" s="72"/>
      <c r="BK1202" s="72"/>
      <c r="BL1202" s="72"/>
      <c r="BM1202" s="72"/>
      <c r="BN1202" s="72"/>
      <c r="BO1202" s="72"/>
      <c r="BP1202" s="72"/>
      <c r="BQ1202" s="72"/>
      <c r="BR1202" s="72"/>
      <c r="BS1202" s="72"/>
      <c r="BT1202" s="72"/>
      <c r="BU1202" s="72"/>
      <c r="BV1202" s="72"/>
      <c r="BW1202" s="72"/>
      <c r="BX1202" s="72"/>
      <c r="BY1202" s="72"/>
      <c r="BZ1202" s="72"/>
      <c r="CA1202" s="72"/>
      <c r="CB1202" s="72"/>
      <c r="CC1202" s="72"/>
      <c r="CD1202" s="72"/>
      <c r="CE1202" s="72"/>
      <c r="CF1202" s="72"/>
      <c r="CG1202" s="72"/>
      <c r="CH1202" s="72"/>
      <c r="CI1202" s="72"/>
      <c r="CJ1202" s="72"/>
      <c r="CK1202" s="72"/>
      <c r="CL1202" s="72"/>
      <c r="CN1202" s="60"/>
      <c r="CO1202" s="72"/>
      <c r="CP1202" s="72"/>
      <c r="CQ1202" s="72"/>
      <c r="CR1202" s="72"/>
      <c r="CS1202" s="72"/>
      <c r="CT1202" s="72"/>
      <c r="CU1202" s="72"/>
      <c r="CV1202" s="72"/>
      <c r="CW1202" s="72"/>
      <c r="CX1202" s="72"/>
      <c r="CY1202" s="72"/>
      <c r="CZ1202" s="72"/>
      <c r="DA1202" s="72"/>
      <c r="DB1202" s="72"/>
      <c r="DC1202" s="72"/>
      <c r="DD1202" s="72"/>
      <c r="DE1202" s="72"/>
      <c r="DF1202" s="72"/>
      <c r="DG1202" s="72"/>
      <c r="DH1202" s="72"/>
      <c r="DI1202" s="72"/>
      <c r="DJ1202" s="72"/>
      <c r="DK1202" s="72"/>
      <c r="DL1202" s="72"/>
    </row>
    <row r="1203" spans="1:116" x14ac:dyDescent="0.4">
      <c r="B1203" t="s">
        <v>332</v>
      </c>
      <c r="D1203" t="s">
        <v>813</v>
      </c>
      <c r="E1203" s="8" t="str">
        <f>ROW()&amp;" "&amp;D1203</f>
        <v>1203 SALES-S</v>
      </c>
      <c r="G1203" s="8" t="str">
        <f>G1190</f>
        <v>primary unit</v>
      </c>
      <c r="H1203" s="12"/>
      <c r="I1203" s="60"/>
      <c r="J1203" s="60"/>
      <c r="S1203" s="72"/>
      <c r="T1203" s="72"/>
      <c r="U1203" s="72"/>
      <c r="V1203" s="72"/>
      <c r="W1203" s="72"/>
      <c r="X1203" s="72"/>
      <c r="Y1203" s="72"/>
      <c r="Z1203" s="72"/>
      <c r="AA1203" s="72"/>
      <c r="AB1203" s="72"/>
      <c r="AC1203" s="72"/>
      <c r="AD1203" s="72"/>
      <c r="AE1203" s="72"/>
      <c r="AF1203" s="72"/>
      <c r="AG1203" s="72"/>
      <c r="AH1203" s="72"/>
      <c r="AI1203" s="72"/>
      <c r="AJ1203" s="72"/>
      <c r="AK1203" s="72"/>
      <c r="AL1203" s="72"/>
      <c r="AM1203" s="72"/>
      <c r="AN1203" s="72"/>
      <c r="AO1203" s="72"/>
      <c r="AP1203" s="72"/>
      <c r="AQ1203" s="72"/>
      <c r="AR1203" s="72"/>
      <c r="AS1203" s="72"/>
      <c r="AT1203" s="72"/>
      <c r="AU1203" s="72"/>
      <c r="AV1203" s="72"/>
      <c r="AW1203" s="72"/>
      <c r="AX1203" s="72"/>
      <c r="AY1203" s="72"/>
      <c r="AZ1203" s="72"/>
      <c r="BA1203" s="72"/>
      <c r="BB1203" s="72"/>
      <c r="BC1203" s="72"/>
      <c r="BD1203" s="72"/>
      <c r="BE1203" s="72"/>
      <c r="BF1203" s="72"/>
      <c r="BG1203" s="72"/>
      <c r="BH1203" s="72"/>
      <c r="BI1203" s="72"/>
      <c r="BJ1203" s="72"/>
      <c r="BK1203" s="72"/>
      <c r="BL1203" s="72"/>
      <c r="BM1203" s="72"/>
      <c r="BN1203" s="72"/>
      <c r="BO1203" s="72"/>
      <c r="BP1203" s="72"/>
      <c r="BQ1203" s="72"/>
      <c r="BR1203" s="72"/>
      <c r="BS1203" s="72"/>
      <c r="BT1203" s="72"/>
      <c r="BU1203" s="72"/>
      <c r="BV1203" s="72"/>
      <c r="BW1203" s="72"/>
      <c r="BX1203" s="72"/>
      <c r="BY1203" s="72"/>
      <c r="BZ1203" s="72"/>
      <c r="CA1203" s="72"/>
      <c r="CB1203" s="72"/>
      <c r="CC1203" s="72"/>
      <c r="CD1203" s="72"/>
      <c r="CE1203" s="72"/>
      <c r="CF1203" s="72"/>
      <c r="CG1203" s="72"/>
      <c r="CH1203" s="72"/>
      <c r="CI1203" s="72"/>
      <c r="CJ1203" s="72"/>
      <c r="CK1203" s="72"/>
      <c r="CL1203" s="72"/>
      <c r="CN1203" s="60"/>
      <c r="CO1203" s="72"/>
      <c r="CP1203" s="72"/>
      <c r="CQ1203" s="72"/>
      <c r="CR1203" s="72"/>
      <c r="CS1203" s="72"/>
      <c r="CT1203" s="72"/>
      <c r="CU1203" s="72"/>
      <c r="CV1203" s="72"/>
      <c r="CW1203" s="72"/>
      <c r="CX1203" s="72"/>
      <c r="CY1203" s="72"/>
      <c r="CZ1203" s="72"/>
      <c r="DA1203" s="72"/>
      <c r="DB1203" s="72"/>
      <c r="DC1203" s="72"/>
      <c r="DD1203" s="72"/>
      <c r="DE1203" s="72"/>
      <c r="DF1203" s="72"/>
      <c r="DG1203" s="72"/>
      <c r="DH1203" s="72"/>
      <c r="DI1203" s="72"/>
      <c r="DJ1203" s="72"/>
      <c r="DK1203" s="72"/>
      <c r="DL1203" s="72"/>
    </row>
    <row r="1204" spans="1:116" x14ac:dyDescent="0.4">
      <c r="B1204" t="s">
        <v>332</v>
      </c>
      <c r="D1204" t="s">
        <v>813</v>
      </c>
      <c r="E1204" s="8" t="str">
        <f>ROW()&amp;" "&amp;D1204</f>
        <v>1204 SALES-S</v>
      </c>
      <c r="G1204" s="8" t="str">
        <f>G1191</f>
        <v>Primary revenue driver</v>
      </c>
      <c r="K1204" s="53"/>
      <c r="L1204" s="53"/>
      <c r="M1204" s="53"/>
      <c r="N1204" s="53"/>
      <c r="O1204" s="53"/>
      <c r="P1204" s="53"/>
      <c r="R1204" s="24"/>
      <c r="S1204" s="215" t="str">
        <f t="shared" ref="S1204:AX1204" si="1962">S1191</f>
        <v>S$16</v>
      </c>
      <c r="T1204" s="215" t="str">
        <f t="shared" si="1962"/>
        <v>T$16</v>
      </c>
      <c r="U1204" s="215" t="str">
        <f t="shared" si="1962"/>
        <v>U$16</v>
      </c>
      <c r="V1204" s="215" t="str">
        <f t="shared" si="1962"/>
        <v>V$16</v>
      </c>
      <c r="W1204" s="215" t="str">
        <f t="shared" si="1962"/>
        <v>W$16</v>
      </c>
      <c r="X1204" s="215" t="str">
        <f t="shared" si="1962"/>
        <v>X$16</v>
      </c>
      <c r="Y1204" s="215" t="str">
        <f t="shared" si="1962"/>
        <v>Y$16</v>
      </c>
      <c r="Z1204" s="215" t="str">
        <f t="shared" si="1962"/>
        <v>Z$16</v>
      </c>
      <c r="AA1204" s="215" t="str">
        <f t="shared" si="1962"/>
        <v>AA$16</v>
      </c>
      <c r="AB1204" s="215" t="str">
        <f t="shared" si="1962"/>
        <v>AB$16</v>
      </c>
      <c r="AC1204" s="215" t="str">
        <f t="shared" si="1962"/>
        <v>AC$16</v>
      </c>
      <c r="AD1204" s="215" t="str">
        <f t="shared" si="1962"/>
        <v>AD$16</v>
      </c>
      <c r="AE1204" s="215" t="str">
        <f t="shared" si="1962"/>
        <v>AE$16</v>
      </c>
      <c r="AF1204" s="215" t="str">
        <f t="shared" si="1962"/>
        <v>AF$16</v>
      </c>
      <c r="AG1204" s="215" t="str">
        <f t="shared" si="1962"/>
        <v>AG$16</v>
      </c>
      <c r="AH1204" s="215" t="str">
        <f t="shared" si="1962"/>
        <v>AH$16</v>
      </c>
      <c r="AI1204" s="215" t="str">
        <f t="shared" si="1962"/>
        <v>AI$16</v>
      </c>
      <c r="AJ1204" s="215" t="str">
        <f t="shared" si="1962"/>
        <v>AJ$16</v>
      </c>
      <c r="AK1204" s="215" t="str">
        <f t="shared" si="1962"/>
        <v>AK$16</v>
      </c>
      <c r="AL1204" s="215" t="str">
        <f t="shared" si="1962"/>
        <v>AL$16</v>
      </c>
      <c r="AM1204" s="215" t="str">
        <f t="shared" si="1962"/>
        <v>AM$16</v>
      </c>
      <c r="AN1204" s="215" t="str">
        <f t="shared" si="1962"/>
        <v>AN$16</v>
      </c>
      <c r="AO1204" s="215" t="str">
        <f t="shared" si="1962"/>
        <v>AO$16</v>
      </c>
      <c r="AP1204" s="215" t="str">
        <f t="shared" si="1962"/>
        <v>AP$16</v>
      </c>
      <c r="AQ1204" s="215" t="str">
        <f t="shared" si="1962"/>
        <v>AQ$16</v>
      </c>
      <c r="AR1204" s="215" t="str">
        <f t="shared" si="1962"/>
        <v>AR$16</v>
      </c>
      <c r="AS1204" s="215" t="str">
        <f t="shared" si="1962"/>
        <v>AS$16</v>
      </c>
      <c r="AT1204" s="215" t="str">
        <f t="shared" si="1962"/>
        <v>AT$16</v>
      </c>
      <c r="AU1204" s="215" t="str">
        <f t="shared" si="1962"/>
        <v>AU$16</v>
      </c>
      <c r="AV1204" s="215" t="str">
        <f t="shared" si="1962"/>
        <v>AV$16</v>
      </c>
      <c r="AW1204" s="215" t="str">
        <f t="shared" si="1962"/>
        <v>AW$16</v>
      </c>
      <c r="AX1204" s="215" t="str">
        <f t="shared" si="1962"/>
        <v>AX$16</v>
      </c>
      <c r="AY1204" s="215" t="str">
        <f t="shared" ref="AY1204:CD1204" si="1963">AY1191</f>
        <v>AY$16</v>
      </c>
      <c r="AZ1204" s="215" t="str">
        <f t="shared" si="1963"/>
        <v>AZ$16</v>
      </c>
      <c r="BA1204" s="215" t="str">
        <f t="shared" si="1963"/>
        <v>BA$16</v>
      </c>
      <c r="BB1204" s="215" t="str">
        <f t="shared" si="1963"/>
        <v>BB$16</v>
      </c>
      <c r="BC1204" s="215" t="str">
        <f t="shared" si="1963"/>
        <v>BC$16</v>
      </c>
      <c r="BD1204" s="215" t="str">
        <f t="shared" si="1963"/>
        <v>BD$16</v>
      </c>
      <c r="BE1204" s="215" t="str">
        <f t="shared" si="1963"/>
        <v>BE$16</v>
      </c>
      <c r="BF1204" s="215" t="str">
        <f t="shared" si="1963"/>
        <v>BF$16</v>
      </c>
      <c r="BG1204" s="215" t="str">
        <f t="shared" si="1963"/>
        <v>BG$16</v>
      </c>
      <c r="BH1204" s="215" t="str">
        <f t="shared" si="1963"/>
        <v>BH$16</v>
      </c>
      <c r="BI1204" s="215" t="str">
        <f t="shared" si="1963"/>
        <v>BI$16</v>
      </c>
      <c r="BJ1204" s="215" t="str">
        <f t="shared" si="1963"/>
        <v>BJ$16</v>
      </c>
      <c r="BK1204" s="215" t="str">
        <f t="shared" si="1963"/>
        <v>BK$16</v>
      </c>
      <c r="BL1204" s="215" t="str">
        <f t="shared" si="1963"/>
        <v>BL$16</v>
      </c>
      <c r="BM1204" s="215" t="str">
        <f t="shared" si="1963"/>
        <v>BM$16</v>
      </c>
      <c r="BN1204" s="215" t="str">
        <f t="shared" si="1963"/>
        <v>BN$16</v>
      </c>
      <c r="BO1204" s="215" t="str">
        <f t="shared" si="1963"/>
        <v>BO$16</v>
      </c>
      <c r="BP1204" s="215" t="str">
        <f t="shared" si="1963"/>
        <v>BP$16</v>
      </c>
      <c r="BQ1204" s="215" t="str">
        <f t="shared" si="1963"/>
        <v>BQ$16</v>
      </c>
      <c r="BR1204" s="215" t="str">
        <f t="shared" si="1963"/>
        <v>BR$16</v>
      </c>
      <c r="BS1204" s="215" t="str">
        <f t="shared" si="1963"/>
        <v>BS$16</v>
      </c>
      <c r="BT1204" s="215" t="str">
        <f t="shared" si="1963"/>
        <v>BT$16</v>
      </c>
      <c r="BU1204" s="215" t="str">
        <f t="shared" si="1963"/>
        <v>BU$16</v>
      </c>
      <c r="BV1204" s="215" t="str">
        <f t="shared" si="1963"/>
        <v>BV$16</v>
      </c>
      <c r="BW1204" s="215" t="str">
        <f t="shared" si="1963"/>
        <v>BW$16</v>
      </c>
      <c r="BX1204" s="215" t="str">
        <f t="shared" si="1963"/>
        <v>BX$16</v>
      </c>
      <c r="BY1204" s="215" t="str">
        <f t="shared" si="1963"/>
        <v>BY$16</v>
      </c>
      <c r="BZ1204" s="215" t="str">
        <f t="shared" si="1963"/>
        <v>BZ$16</v>
      </c>
      <c r="CA1204" s="215" t="str">
        <f t="shared" si="1963"/>
        <v>CA$16</v>
      </c>
      <c r="CB1204" s="215" t="str">
        <f t="shared" si="1963"/>
        <v>CB$16</v>
      </c>
      <c r="CC1204" s="215" t="str">
        <f t="shared" si="1963"/>
        <v>CC$16</v>
      </c>
      <c r="CD1204" s="215" t="str">
        <f t="shared" si="1963"/>
        <v>CD$16</v>
      </c>
      <c r="CE1204" s="215" t="str">
        <f t="shared" ref="CE1204:CL1204" si="1964">CE1191</f>
        <v>CE$16</v>
      </c>
      <c r="CF1204" s="215" t="str">
        <f t="shared" si="1964"/>
        <v>CF$16</v>
      </c>
      <c r="CG1204" s="215" t="str">
        <f t="shared" si="1964"/>
        <v>CG$16</v>
      </c>
      <c r="CH1204" s="215" t="str">
        <f t="shared" si="1964"/>
        <v>CH$16</v>
      </c>
      <c r="CI1204" s="215" t="str">
        <f t="shared" si="1964"/>
        <v>CI$16</v>
      </c>
      <c r="CJ1204" s="215" t="str">
        <f t="shared" si="1964"/>
        <v>CJ$16</v>
      </c>
      <c r="CK1204" s="215" t="str">
        <f t="shared" si="1964"/>
        <v>CK$16</v>
      </c>
      <c r="CL1204" s="215" t="str">
        <f t="shared" si="1964"/>
        <v>CL$16</v>
      </c>
      <c r="CO1204" s="215" t="str">
        <f t="shared" ref="CO1204:DL1204" si="1965">CO1191</f>
        <v>CO$16</v>
      </c>
      <c r="CP1204" s="215" t="str">
        <f t="shared" si="1965"/>
        <v>CP$16</v>
      </c>
      <c r="CQ1204" s="215" t="str">
        <f t="shared" si="1965"/>
        <v>CQ$16</v>
      </c>
      <c r="CR1204" s="215" t="str">
        <f t="shared" si="1965"/>
        <v>CR$16</v>
      </c>
      <c r="CS1204" s="215" t="str">
        <f t="shared" si="1965"/>
        <v>CS$16</v>
      </c>
      <c r="CT1204" s="215" t="str">
        <f t="shared" si="1965"/>
        <v>CT$16</v>
      </c>
      <c r="CU1204" s="215" t="str">
        <f t="shared" si="1965"/>
        <v>CU$16</v>
      </c>
      <c r="CV1204" s="215" t="str">
        <f t="shared" si="1965"/>
        <v>CV$16</v>
      </c>
      <c r="CW1204" s="215" t="str">
        <f t="shared" si="1965"/>
        <v>CW$16</v>
      </c>
      <c r="CX1204" s="215" t="str">
        <f t="shared" si="1965"/>
        <v>CX$16</v>
      </c>
      <c r="CY1204" s="215" t="str">
        <f t="shared" si="1965"/>
        <v>CY$16</v>
      </c>
      <c r="CZ1204" s="215" t="str">
        <f t="shared" si="1965"/>
        <v>CZ$16</v>
      </c>
      <c r="DA1204" s="215" t="str">
        <f t="shared" si="1965"/>
        <v>DA$16</v>
      </c>
      <c r="DB1204" s="215" t="str">
        <f t="shared" si="1965"/>
        <v>DB$16</v>
      </c>
      <c r="DC1204" s="215" t="str">
        <f t="shared" si="1965"/>
        <v>DC$16</v>
      </c>
      <c r="DD1204" s="215" t="str">
        <f t="shared" si="1965"/>
        <v>DD$16</v>
      </c>
      <c r="DE1204" s="215" t="str">
        <f t="shared" si="1965"/>
        <v>DE$16</v>
      </c>
      <c r="DF1204" s="215" t="str">
        <f t="shared" si="1965"/>
        <v>DF$16</v>
      </c>
      <c r="DG1204" s="215" t="str">
        <f t="shared" si="1965"/>
        <v>DG$16</v>
      </c>
      <c r="DH1204" s="215" t="str">
        <f t="shared" si="1965"/>
        <v>DH$16</v>
      </c>
      <c r="DI1204" s="215" t="str">
        <f t="shared" si="1965"/>
        <v>DI$16</v>
      </c>
      <c r="DJ1204" s="215" t="str">
        <f t="shared" si="1965"/>
        <v>DJ$16</v>
      </c>
      <c r="DK1204" s="215" t="str">
        <f t="shared" si="1965"/>
        <v>DK$16</v>
      </c>
      <c r="DL1204" s="215" t="str">
        <f t="shared" si="1965"/>
        <v>DL$16</v>
      </c>
    </row>
    <row r="1205" spans="1:116" x14ac:dyDescent="0.4">
      <c r="B1205" t="s">
        <v>332</v>
      </c>
      <c r="D1205" t="s">
        <v>813</v>
      </c>
      <c r="E1205" s="8" t="str">
        <f>ROW()&amp;" "&amp;D1205</f>
        <v>1205 SALES-S</v>
      </c>
      <c r="G1205" s="8" t="str">
        <f>G1192</f>
        <v>Primary volume driver</v>
      </c>
      <c r="H1205" s="56"/>
      <c r="I1205" s="79"/>
      <c r="J1205" s="79"/>
      <c r="K1205" s="15"/>
      <c r="L1205" s="15"/>
      <c r="M1205" s="15"/>
      <c r="N1205" s="15"/>
      <c r="O1205" s="15"/>
      <c r="P1205" s="15"/>
      <c r="R1205" s="15"/>
      <c r="S1205" s="215" t="str">
        <f t="shared" ref="S1205:AX1205" si="1966">S1192</f>
        <v>S$17</v>
      </c>
      <c r="T1205" s="215" t="str">
        <f t="shared" si="1966"/>
        <v>T$17</v>
      </c>
      <c r="U1205" s="215" t="str">
        <f t="shared" si="1966"/>
        <v>U$17</v>
      </c>
      <c r="V1205" s="215" t="str">
        <f t="shared" si="1966"/>
        <v>V$17</v>
      </c>
      <c r="W1205" s="215" t="str">
        <f t="shared" si="1966"/>
        <v>W$17</v>
      </c>
      <c r="X1205" s="215" t="str">
        <f t="shared" si="1966"/>
        <v>X$17</v>
      </c>
      <c r="Y1205" s="215" t="str">
        <f t="shared" si="1966"/>
        <v>Y$17</v>
      </c>
      <c r="Z1205" s="215" t="str">
        <f t="shared" si="1966"/>
        <v>Z$17</v>
      </c>
      <c r="AA1205" s="215" t="str">
        <f t="shared" si="1966"/>
        <v>AA$17</v>
      </c>
      <c r="AB1205" s="215" t="str">
        <f t="shared" si="1966"/>
        <v>AB$17</v>
      </c>
      <c r="AC1205" s="215" t="str">
        <f t="shared" si="1966"/>
        <v>AC$17</v>
      </c>
      <c r="AD1205" s="215" t="str">
        <f t="shared" si="1966"/>
        <v>AD$17</v>
      </c>
      <c r="AE1205" s="215" t="str">
        <f t="shared" si="1966"/>
        <v>AE$17</v>
      </c>
      <c r="AF1205" s="215" t="str">
        <f t="shared" si="1966"/>
        <v>AF$17</v>
      </c>
      <c r="AG1205" s="215" t="str">
        <f t="shared" si="1966"/>
        <v>AG$17</v>
      </c>
      <c r="AH1205" s="215" t="str">
        <f t="shared" si="1966"/>
        <v>AH$17</v>
      </c>
      <c r="AI1205" s="215" t="str">
        <f t="shared" si="1966"/>
        <v>AI$17</v>
      </c>
      <c r="AJ1205" s="215" t="str">
        <f t="shared" si="1966"/>
        <v>AJ$17</v>
      </c>
      <c r="AK1205" s="215" t="str">
        <f t="shared" si="1966"/>
        <v>AK$17</v>
      </c>
      <c r="AL1205" s="215" t="str">
        <f t="shared" si="1966"/>
        <v>AL$17</v>
      </c>
      <c r="AM1205" s="215" t="str">
        <f t="shared" si="1966"/>
        <v>AM$17</v>
      </c>
      <c r="AN1205" s="215" t="str">
        <f t="shared" si="1966"/>
        <v>AN$17</v>
      </c>
      <c r="AO1205" s="215" t="str">
        <f t="shared" si="1966"/>
        <v>AO$17</v>
      </c>
      <c r="AP1205" s="215" t="str">
        <f t="shared" si="1966"/>
        <v>AP$17</v>
      </c>
      <c r="AQ1205" s="215" t="str">
        <f t="shared" si="1966"/>
        <v>AQ$17</v>
      </c>
      <c r="AR1205" s="215" t="str">
        <f t="shared" si="1966"/>
        <v>AR$17</v>
      </c>
      <c r="AS1205" s="215" t="str">
        <f t="shared" si="1966"/>
        <v>AS$17</v>
      </c>
      <c r="AT1205" s="215" t="str">
        <f t="shared" si="1966"/>
        <v>AT$17</v>
      </c>
      <c r="AU1205" s="215" t="str">
        <f t="shared" si="1966"/>
        <v>AU$17</v>
      </c>
      <c r="AV1205" s="215" t="str">
        <f t="shared" si="1966"/>
        <v>AV$17</v>
      </c>
      <c r="AW1205" s="215" t="str">
        <f t="shared" si="1966"/>
        <v>AW$17</v>
      </c>
      <c r="AX1205" s="215" t="str">
        <f t="shared" si="1966"/>
        <v>AX$17</v>
      </c>
      <c r="AY1205" s="215" t="str">
        <f t="shared" ref="AY1205:CD1205" si="1967">AY1192</f>
        <v>AY$17</v>
      </c>
      <c r="AZ1205" s="215" t="str">
        <f t="shared" si="1967"/>
        <v>AZ$17</v>
      </c>
      <c r="BA1205" s="215" t="str">
        <f t="shared" si="1967"/>
        <v>BA$17</v>
      </c>
      <c r="BB1205" s="215" t="str">
        <f t="shared" si="1967"/>
        <v>BB$17</v>
      </c>
      <c r="BC1205" s="215" t="str">
        <f t="shared" si="1967"/>
        <v>BC$17</v>
      </c>
      <c r="BD1205" s="215" t="str">
        <f t="shared" si="1967"/>
        <v>BD$17</v>
      </c>
      <c r="BE1205" s="215" t="str">
        <f t="shared" si="1967"/>
        <v>BE$17</v>
      </c>
      <c r="BF1205" s="215" t="str">
        <f t="shared" si="1967"/>
        <v>BF$17</v>
      </c>
      <c r="BG1205" s="215" t="str">
        <f t="shared" si="1967"/>
        <v>BG$17</v>
      </c>
      <c r="BH1205" s="215" t="str">
        <f t="shared" si="1967"/>
        <v>BH$17</v>
      </c>
      <c r="BI1205" s="215" t="str">
        <f t="shared" si="1967"/>
        <v>BI$17</v>
      </c>
      <c r="BJ1205" s="215" t="str">
        <f t="shared" si="1967"/>
        <v>BJ$17</v>
      </c>
      <c r="BK1205" s="215" t="str">
        <f t="shared" si="1967"/>
        <v>BK$17</v>
      </c>
      <c r="BL1205" s="215" t="str">
        <f t="shared" si="1967"/>
        <v>BL$17</v>
      </c>
      <c r="BM1205" s="215" t="str">
        <f t="shared" si="1967"/>
        <v>BM$17</v>
      </c>
      <c r="BN1205" s="215" t="str">
        <f t="shared" si="1967"/>
        <v>BN$17</v>
      </c>
      <c r="BO1205" s="215" t="str">
        <f t="shared" si="1967"/>
        <v>BO$17</v>
      </c>
      <c r="BP1205" s="215" t="str">
        <f t="shared" si="1967"/>
        <v>BP$17</v>
      </c>
      <c r="BQ1205" s="215" t="str">
        <f t="shared" si="1967"/>
        <v>BQ$17</v>
      </c>
      <c r="BR1205" s="215" t="str">
        <f t="shared" si="1967"/>
        <v>BR$17</v>
      </c>
      <c r="BS1205" s="215" t="str">
        <f t="shared" si="1967"/>
        <v>BS$17</v>
      </c>
      <c r="BT1205" s="215" t="str">
        <f t="shared" si="1967"/>
        <v>BT$17</v>
      </c>
      <c r="BU1205" s="215" t="str">
        <f t="shared" si="1967"/>
        <v>BU$17</v>
      </c>
      <c r="BV1205" s="215" t="str">
        <f t="shared" si="1967"/>
        <v>BV$17</v>
      </c>
      <c r="BW1205" s="215" t="str">
        <f t="shared" si="1967"/>
        <v>BW$17</v>
      </c>
      <c r="BX1205" s="215" t="str">
        <f t="shared" si="1967"/>
        <v>BX$17</v>
      </c>
      <c r="BY1205" s="215" t="str">
        <f t="shared" si="1967"/>
        <v>BY$17</v>
      </c>
      <c r="BZ1205" s="215" t="str">
        <f t="shared" si="1967"/>
        <v>BZ$17</v>
      </c>
      <c r="CA1205" s="215" t="str">
        <f t="shared" si="1967"/>
        <v>CA$17</v>
      </c>
      <c r="CB1205" s="215" t="str">
        <f t="shared" si="1967"/>
        <v>CB$17</v>
      </c>
      <c r="CC1205" s="215" t="str">
        <f t="shared" si="1967"/>
        <v>CC$17</v>
      </c>
      <c r="CD1205" s="215" t="str">
        <f t="shared" si="1967"/>
        <v>CD$17</v>
      </c>
      <c r="CE1205" s="215" t="str">
        <f t="shared" ref="CE1205:CL1205" si="1968">CE1192</f>
        <v>CE$17</v>
      </c>
      <c r="CF1205" s="215" t="str">
        <f t="shared" si="1968"/>
        <v>CF$17</v>
      </c>
      <c r="CG1205" s="215" t="str">
        <f t="shared" si="1968"/>
        <v>CG$17</v>
      </c>
      <c r="CH1205" s="215" t="str">
        <f t="shared" si="1968"/>
        <v>CH$17</v>
      </c>
      <c r="CI1205" s="215" t="str">
        <f t="shared" si="1968"/>
        <v>CI$17</v>
      </c>
      <c r="CJ1205" s="215" t="str">
        <f t="shared" si="1968"/>
        <v>CJ$17</v>
      </c>
      <c r="CK1205" s="215" t="str">
        <f t="shared" si="1968"/>
        <v>CK$17</v>
      </c>
      <c r="CL1205" s="215" t="str">
        <f t="shared" si="1968"/>
        <v>CL$17</v>
      </c>
      <c r="CN1205" s="79"/>
      <c r="CO1205" s="215" t="str">
        <f t="shared" ref="CO1205:DL1205" si="1969">CO1192</f>
        <v>CO$17</v>
      </c>
      <c r="CP1205" s="215" t="str">
        <f t="shared" si="1969"/>
        <v>CP$17</v>
      </c>
      <c r="CQ1205" s="215" t="str">
        <f t="shared" si="1969"/>
        <v>CQ$17</v>
      </c>
      <c r="CR1205" s="215" t="str">
        <f t="shared" si="1969"/>
        <v>CR$17</v>
      </c>
      <c r="CS1205" s="215" t="str">
        <f t="shared" si="1969"/>
        <v>CS$17</v>
      </c>
      <c r="CT1205" s="215" t="str">
        <f t="shared" si="1969"/>
        <v>CT$17</v>
      </c>
      <c r="CU1205" s="215" t="str">
        <f t="shared" si="1969"/>
        <v>CU$17</v>
      </c>
      <c r="CV1205" s="215" t="str">
        <f t="shared" si="1969"/>
        <v>CV$17</v>
      </c>
      <c r="CW1205" s="215" t="str">
        <f t="shared" si="1969"/>
        <v>CW$17</v>
      </c>
      <c r="CX1205" s="215" t="str">
        <f t="shared" si="1969"/>
        <v>CX$17</v>
      </c>
      <c r="CY1205" s="215" t="str">
        <f t="shared" si="1969"/>
        <v>CY$17</v>
      </c>
      <c r="CZ1205" s="215" t="str">
        <f t="shared" si="1969"/>
        <v>CZ$17</v>
      </c>
      <c r="DA1205" s="215" t="str">
        <f t="shared" si="1969"/>
        <v>DA$17</v>
      </c>
      <c r="DB1205" s="215" t="str">
        <f t="shared" si="1969"/>
        <v>DB$17</v>
      </c>
      <c r="DC1205" s="215" t="str">
        <f t="shared" si="1969"/>
        <v>DC$17</v>
      </c>
      <c r="DD1205" s="215" t="str">
        <f t="shared" si="1969"/>
        <v>DD$17</v>
      </c>
      <c r="DE1205" s="215" t="str">
        <f t="shared" si="1969"/>
        <v>DE$17</v>
      </c>
      <c r="DF1205" s="215" t="str">
        <f t="shared" si="1969"/>
        <v>DF$17</v>
      </c>
      <c r="DG1205" s="215" t="str">
        <f t="shared" si="1969"/>
        <v>DG$17</v>
      </c>
      <c r="DH1205" s="215" t="str">
        <f t="shared" si="1969"/>
        <v>DH$17</v>
      </c>
      <c r="DI1205" s="215" t="str">
        <f t="shared" si="1969"/>
        <v>DI$17</v>
      </c>
      <c r="DJ1205" s="215" t="str">
        <f t="shared" si="1969"/>
        <v>DJ$17</v>
      </c>
      <c r="DK1205" s="215" t="str">
        <f t="shared" si="1969"/>
        <v>DK$17</v>
      </c>
      <c r="DL1205" s="215" t="str">
        <f t="shared" si="1969"/>
        <v>DL$17</v>
      </c>
    </row>
    <row r="1206" spans="1:116" x14ac:dyDescent="0.4">
      <c r="B1206" t="s">
        <v>332</v>
      </c>
      <c r="D1206" t="s">
        <v>813</v>
      </c>
      <c r="E1206" s="8" t="str">
        <f t="shared" ref="E1206:E1209" si="1970">ROW()&amp;" "&amp;D1206</f>
        <v>1206 SALES-S</v>
      </c>
      <c r="G1206" s="89" t="str">
        <f>G1197</f>
        <v>Sales</v>
      </c>
      <c r="H1206" s="12"/>
      <c r="I1206" s="60"/>
      <c r="J1206" s="60"/>
      <c r="K1206" s="15"/>
      <c r="L1206" s="15"/>
      <c r="M1206" s="15"/>
      <c r="N1206" s="15"/>
      <c r="O1206" s="15"/>
      <c r="P1206" s="15"/>
      <c r="R1206" s="15"/>
      <c r="S1206" s="215">
        <f t="shared" ref="S1206:AX1206" si="1971">S1194</f>
        <v>0</v>
      </c>
      <c r="T1206" s="215">
        <f t="shared" si="1971"/>
        <v>0</v>
      </c>
      <c r="U1206" s="215">
        <f t="shared" si="1971"/>
        <v>0</v>
      </c>
      <c r="V1206" s="215">
        <f t="shared" si="1971"/>
        <v>0</v>
      </c>
      <c r="W1206" s="215">
        <f t="shared" si="1971"/>
        <v>0</v>
      </c>
      <c r="X1206" s="215">
        <f t="shared" si="1971"/>
        <v>0</v>
      </c>
      <c r="Y1206" s="215">
        <f t="shared" si="1971"/>
        <v>0</v>
      </c>
      <c r="Z1206" s="215">
        <f t="shared" si="1971"/>
        <v>0</v>
      </c>
      <c r="AA1206" s="215">
        <f t="shared" si="1971"/>
        <v>0</v>
      </c>
      <c r="AB1206" s="215">
        <f t="shared" si="1971"/>
        <v>0</v>
      </c>
      <c r="AC1206" s="215">
        <f t="shared" si="1971"/>
        <v>0</v>
      </c>
      <c r="AD1206" s="215">
        <f t="shared" si="1971"/>
        <v>0</v>
      </c>
      <c r="AE1206" s="215">
        <f t="shared" si="1971"/>
        <v>0</v>
      </c>
      <c r="AF1206" s="215">
        <f t="shared" si="1971"/>
        <v>0</v>
      </c>
      <c r="AG1206" s="215">
        <f t="shared" si="1971"/>
        <v>0</v>
      </c>
      <c r="AH1206" s="215">
        <f t="shared" si="1971"/>
        <v>0</v>
      </c>
      <c r="AI1206" s="215">
        <f t="shared" si="1971"/>
        <v>0</v>
      </c>
      <c r="AJ1206" s="215">
        <f t="shared" si="1971"/>
        <v>0</v>
      </c>
      <c r="AK1206" s="215">
        <f t="shared" si="1971"/>
        <v>0</v>
      </c>
      <c r="AL1206" s="215">
        <f t="shared" si="1971"/>
        <v>0</v>
      </c>
      <c r="AM1206" s="215">
        <f t="shared" si="1971"/>
        <v>0</v>
      </c>
      <c r="AN1206" s="215">
        <f t="shared" si="1971"/>
        <v>0</v>
      </c>
      <c r="AO1206" s="215">
        <f t="shared" si="1971"/>
        <v>0</v>
      </c>
      <c r="AP1206" s="215">
        <f t="shared" si="1971"/>
        <v>0</v>
      </c>
      <c r="AQ1206" s="215">
        <f t="shared" si="1971"/>
        <v>0</v>
      </c>
      <c r="AR1206" s="215">
        <f t="shared" si="1971"/>
        <v>0</v>
      </c>
      <c r="AS1206" s="215">
        <f t="shared" si="1971"/>
        <v>0</v>
      </c>
      <c r="AT1206" s="215">
        <f t="shared" si="1971"/>
        <v>0</v>
      </c>
      <c r="AU1206" s="215">
        <f t="shared" si="1971"/>
        <v>0</v>
      </c>
      <c r="AV1206" s="215">
        <f t="shared" si="1971"/>
        <v>0</v>
      </c>
      <c r="AW1206" s="215">
        <f t="shared" si="1971"/>
        <v>0</v>
      </c>
      <c r="AX1206" s="215">
        <f t="shared" si="1971"/>
        <v>0</v>
      </c>
      <c r="AY1206" s="215">
        <f t="shared" ref="AY1206:CD1206" si="1972">AY1194</f>
        <v>0</v>
      </c>
      <c r="AZ1206" s="215">
        <f t="shared" si="1972"/>
        <v>0</v>
      </c>
      <c r="BA1206" s="215">
        <f t="shared" si="1972"/>
        <v>0</v>
      </c>
      <c r="BB1206" s="215">
        <f t="shared" si="1972"/>
        <v>0</v>
      </c>
      <c r="BC1206" s="215">
        <f t="shared" si="1972"/>
        <v>0</v>
      </c>
      <c r="BD1206" s="215">
        <f t="shared" si="1972"/>
        <v>0</v>
      </c>
      <c r="BE1206" s="215">
        <f t="shared" si="1972"/>
        <v>0</v>
      </c>
      <c r="BF1206" s="215">
        <f t="shared" si="1972"/>
        <v>0</v>
      </c>
      <c r="BG1206" s="215">
        <f t="shared" si="1972"/>
        <v>0</v>
      </c>
      <c r="BH1206" s="215">
        <f t="shared" si="1972"/>
        <v>0</v>
      </c>
      <c r="BI1206" s="215">
        <f t="shared" si="1972"/>
        <v>0</v>
      </c>
      <c r="BJ1206" s="215">
        <f t="shared" si="1972"/>
        <v>0</v>
      </c>
      <c r="BK1206" s="215">
        <f t="shared" si="1972"/>
        <v>0</v>
      </c>
      <c r="BL1206" s="215">
        <f t="shared" si="1972"/>
        <v>0</v>
      </c>
      <c r="BM1206" s="215">
        <f t="shared" si="1972"/>
        <v>0</v>
      </c>
      <c r="BN1206" s="215">
        <f t="shared" si="1972"/>
        <v>0</v>
      </c>
      <c r="BO1206" s="215">
        <f t="shared" si="1972"/>
        <v>0</v>
      </c>
      <c r="BP1206" s="215">
        <f t="shared" si="1972"/>
        <v>0</v>
      </c>
      <c r="BQ1206" s="215">
        <f t="shared" si="1972"/>
        <v>0</v>
      </c>
      <c r="BR1206" s="215">
        <f t="shared" si="1972"/>
        <v>0</v>
      </c>
      <c r="BS1206" s="215">
        <f t="shared" si="1972"/>
        <v>0</v>
      </c>
      <c r="BT1206" s="215">
        <f t="shared" si="1972"/>
        <v>0</v>
      </c>
      <c r="BU1206" s="215">
        <f t="shared" si="1972"/>
        <v>0</v>
      </c>
      <c r="BV1206" s="215">
        <f t="shared" si="1972"/>
        <v>0</v>
      </c>
      <c r="BW1206" s="215">
        <f t="shared" si="1972"/>
        <v>0</v>
      </c>
      <c r="BX1206" s="215">
        <f t="shared" si="1972"/>
        <v>0</v>
      </c>
      <c r="BY1206" s="215">
        <f t="shared" si="1972"/>
        <v>0</v>
      </c>
      <c r="BZ1206" s="215">
        <f t="shared" si="1972"/>
        <v>0</v>
      </c>
      <c r="CA1206" s="215">
        <f t="shared" si="1972"/>
        <v>0</v>
      </c>
      <c r="CB1206" s="215">
        <f t="shared" si="1972"/>
        <v>0</v>
      </c>
      <c r="CC1206" s="215">
        <f t="shared" si="1972"/>
        <v>0</v>
      </c>
      <c r="CD1206" s="215">
        <f t="shared" si="1972"/>
        <v>0</v>
      </c>
      <c r="CE1206" s="215">
        <f t="shared" ref="CE1206:CL1206" si="1973">CE1194</f>
        <v>0</v>
      </c>
      <c r="CF1206" s="215">
        <f t="shared" si="1973"/>
        <v>0</v>
      </c>
      <c r="CG1206" s="215">
        <f t="shared" si="1973"/>
        <v>0</v>
      </c>
      <c r="CH1206" s="215">
        <f t="shared" si="1973"/>
        <v>0</v>
      </c>
      <c r="CI1206" s="215">
        <f t="shared" si="1973"/>
        <v>0</v>
      </c>
      <c r="CJ1206" s="215">
        <f t="shared" si="1973"/>
        <v>0</v>
      </c>
      <c r="CK1206" s="215">
        <f t="shared" si="1973"/>
        <v>0</v>
      </c>
      <c r="CL1206" s="215">
        <f t="shared" si="1973"/>
        <v>0</v>
      </c>
      <c r="CN1206" s="60"/>
      <c r="CO1206" s="215">
        <f t="shared" ref="CO1206:DL1206" si="1974">CO1194</f>
        <v>0</v>
      </c>
      <c r="CP1206" s="215">
        <f t="shared" si="1974"/>
        <v>0</v>
      </c>
      <c r="CQ1206" s="215">
        <f t="shared" si="1974"/>
        <v>0</v>
      </c>
      <c r="CR1206" s="215">
        <f t="shared" si="1974"/>
        <v>0</v>
      </c>
      <c r="CS1206" s="215">
        <f t="shared" si="1974"/>
        <v>0</v>
      </c>
      <c r="CT1206" s="215">
        <f t="shared" si="1974"/>
        <v>0</v>
      </c>
      <c r="CU1206" s="215">
        <f t="shared" si="1974"/>
        <v>0</v>
      </c>
      <c r="CV1206" s="215">
        <f t="shared" si="1974"/>
        <v>0</v>
      </c>
      <c r="CW1206" s="215">
        <f t="shared" si="1974"/>
        <v>0</v>
      </c>
      <c r="CX1206" s="215">
        <f t="shared" si="1974"/>
        <v>0</v>
      </c>
      <c r="CY1206" s="215">
        <f t="shared" si="1974"/>
        <v>0</v>
      </c>
      <c r="CZ1206" s="215">
        <f t="shared" si="1974"/>
        <v>0</v>
      </c>
      <c r="DA1206" s="215">
        <f t="shared" si="1974"/>
        <v>0</v>
      </c>
      <c r="DB1206" s="215">
        <f t="shared" si="1974"/>
        <v>0</v>
      </c>
      <c r="DC1206" s="215">
        <f t="shared" si="1974"/>
        <v>0</v>
      </c>
      <c r="DD1206" s="215">
        <f t="shared" si="1974"/>
        <v>0</v>
      </c>
      <c r="DE1206" s="215">
        <f t="shared" si="1974"/>
        <v>0</v>
      </c>
      <c r="DF1206" s="215">
        <f t="shared" si="1974"/>
        <v>0</v>
      </c>
      <c r="DG1206" s="215">
        <f t="shared" si="1974"/>
        <v>0</v>
      </c>
      <c r="DH1206" s="215">
        <f t="shared" si="1974"/>
        <v>0</v>
      </c>
      <c r="DI1206" s="215">
        <f t="shared" si="1974"/>
        <v>0</v>
      </c>
      <c r="DJ1206" s="215">
        <f t="shared" si="1974"/>
        <v>0</v>
      </c>
      <c r="DK1206" s="215">
        <f t="shared" si="1974"/>
        <v>0</v>
      </c>
      <c r="DL1206" s="215">
        <f t="shared" si="1974"/>
        <v>0</v>
      </c>
    </row>
    <row r="1207" spans="1:116" x14ac:dyDescent="0.4">
      <c r="B1207" t="s">
        <v>332</v>
      </c>
      <c r="D1207" t="s">
        <v>813</v>
      </c>
      <c r="E1207" s="8" t="str">
        <f t="shared" si="1970"/>
        <v>1207 SALES-S</v>
      </c>
      <c r="G1207" s="241" t="str">
        <f>IFERROR(SUBSTITUTE(TRIM(MID(G1197, SEARCH("-", G1197) + 1, LEN(G1197))),":",""),"no unit")</f>
        <v>no unit</v>
      </c>
      <c r="H1207" s="12"/>
      <c r="I1207" s="60"/>
      <c r="J1207" s="60"/>
      <c r="K1207" s="15"/>
      <c r="L1207" s="15"/>
      <c r="M1207" s="15"/>
      <c r="N1207" s="15"/>
      <c r="O1207" s="15"/>
      <c r="P1207" s="15"/>
      <c r="R1207" s="15"/>
      <c r="S1207" s="215"/>
      <c r="T1207" s="215"/>
      <c r="U1207" s="215"/>
      <c r="V1207" s="215"/>
      <c r="W1207" s="215"/>
      <c r="X1207" s="215"/>
      <c r="Y1207" s="215"/>
      <c r="Z1207" s="215"/>
      <c r="AA1207" s="215"/>
      <c r="AB1207" s="215"/>
      <c r="AC1207" s="215"/>
      <c r="AD1207" s="215"/>
      <c r="AE1207" s="215"/>
      <c r="AF1207" s="215"/>
      <c r="AG1207" s="215"/>
      <c r="AH1207" s="215"/>
      <c r="AI1207" s="215"/>
      <c r="AJ1207" s="215"/>
      <c r="AK1207" s="215"/>
      <c r="AL1207" s="215"/>
      <c r="AM1207" s="215"/>
      <c r="AN1207" s="215"/>
      <c r="AO1207" s="215"/>
      <c r="AP1207" s="215"/>
      <c r="AQ1207" s="215"/>
      <c r="AR1207" s="215"/>
      <c r="AS1207" s="215"/>
      <c r="AT1207" s="215"/>
      <c r="AU1207" s="215"/>
      <c r="AV1207" s="215"/>
      <c r="AW1207" s="215"/>
      <c r="AX1207" s="215"/>
      <c r="AY1207" s="215"/>
      <c r="AZ1207" s="215"/>
      <c r="BA1207" s="215"/>
      <c r="BB1207" s="215"/>
      <c r="BC1207" s="215"/>
      <c r="BD1207" s="215"/>
      <c r="BE1207" s="215"/>
      <c r="BF1207" s="215"/>
      <c r="BG1207" s="215"/>
      <c r="BH1207" s="215"/>
      <c r="BI1207" s="215"/>
      <c r="BJ1207" s="215"/>
      <c r="BK1207" s="215"/>
      <c r="BL1207" s="215"/>
      <c r="BM1207" s="215"/>
      <c r="BN1207" s="215"/>
      <c r="BO1207" s="215"/>
      <c r="BP1207" s="215"/>
      <c r="BQ1207" s="215"/>
      <c r="BR1207" s="215"/>
      <c r="BS1207" s="215"/>
      <c r="BT1207" s="215"/>
      <c r="BU1207" s="215"/>
      <c r="BV1207" s="215"/>
      <c r="BW1207" s="215"/>
      <c r="BX1207" s="215"/>
      <c r="BY1207" s="215"/>
      <c r="BZ1207" s="215"/>
      <c r="CA1207" s="215"/>
      <c r="CB1207" s="215"/>
      <c r="CC1207" s="215"/>
      <c r="CD1207" s="215"/>
      <c r="CE1207" s="215"/>
      <c r="CF1207" s="215"/>
      <c r="CG1207" s="215"/>
      <c r="CH1207" s="215"/>
      <c r="CI1207" s="215"/>
      <c r="CJ1207" s="215"/>
      <c r="CK1207" s="215"/>
      <c r="CL1207" s="215"/>
      <c r="CN1207" s="60"/>
      <c r="CO1207" s="215"/>
      <c r="CP1207" s="215"/>
      <c r="CQ1207" s="215"/>
      <c r="CR1207" s="215"/>
      <c r="CS1207" s="215"/>
      <c r="CT1207" s="215"/>
      <c r="CU1207" s="215"/>
      <c r="CV1207" s="215"/>
      <c r="CW1207" s="215"/>
      <c r="CX1207" s="215"/>
      <c r="CY1207" s="215"/>
      <c r="CZ1207" s="215"/>
      <c r="DA1207" s="215"/>
      <c r="DB1207" s="215"/>
      <c r="DC1207" s="215"/>
      <c r="DD1207" s="215"/>
      <c r="DE1207" s="215"/>
      <c r="DF1207" s="215"/>
      <c r="DG1207" s="215"/>
      <c r="DH1207" s="215"/>
      <c r="DI1207" s="215"/>
      <c r="DJ1207" s="215"/>
      <c r="DK1207" s="215"/>
      <c r="DL1207" s="215"/>
    </row>
    <row r="1208" spans="1:116" x14ac:dyDescent="0.4">
      <c r="A1208" s="3"/>
      <c r="B1208" t="s">
        <v>332</v>
      </c>
      <c r="D1208" t="s">
        <v>813</v>
      </c>
      <c r="E1208" s="8" t="str">
        <f t="shared" si="1970"/>
        <v>1208 SALES-S</v>
      </c>
      <c r="G1208" s="89" t="str">
        <f>G1195</f>
        <v>Secondary revenue driver</v>
      </c>
      <c r="H1208" s="90"/>
      <c r="I1208" s="213"/>
      <c r="J1208" s="213"/>
      <c r="K1208" s="214"/>
      <c r="L1208" s="214"/>
      <c r="M1208" s="214"/>
      <c r="N1208" s="214"/>
      <c r="O1208" s="214"/>
      <c r="P1208" s="214"/>
      <c r="R1208" s="214"/>
      <c r="S1208" s="4" t="str">
        <f t="shared" ref="S1208:AX1208" si="1975">ADDRESS(ROW(S1200),COLUMN(S1200),2)</f>
        <v>S$1200</v>
      </c>
      <c r="T1208" s="4" t="str">
        <f t="shared" si="1975"/>
        <v>T$1200</v>
      </c>
      <c r="U1208" s="4" t="str">
        <f t="shared" si="1975"/>
        <v>U$1200</v>
      </c>
      <c r="V1208" s="4" t="str">
        <f t="shared" si="1975"/>
        <v>V$1200</v>
      </c>
      <c r="W1208" s="4" t="str">
        <f t="shared" si="1975"/>
        <v>W$1200</v>
      </c>
      <c r="X1208" s="4" t="str">
        <f t="shared" si="1975"/>
        <v>X$1200</v>
      </c>
      <c r="Y1208" s="4" t="str">
        <f t="shared" si="1975"/>
        <v>Y$1200</v>
      </c>
      <c r="Z1208" s="4" t="str">
        <f t="shared" si="1975"/>
        <v>Z$1200</v>
      </c>
      <c r="AA1208" s="4" t="str">
        <f t="shared" si="1975"/>
        <v>AA$1200</v>
      </c>
      <c r="AB1208" s="4" t="str">
        <f t="shared" si="1975"/>
        <v>AB$1200</v>
      </c>
      <c r="AC1208" s="4" t="str">
        <f t="shared" si="1975"/>
        <v>AC$1200</v>
      </c>
      <c r="AD1208" s="4" t="str">
        <f t="shared" si="1975"/>
        <v>AD$1200</v>
      </c>
      <c r="AE1208" s="4" t="str">
        <f t="shared" si="1975"/>
        <v>AE$1200</v>
      </c>
      <c r="AF1208" s="4" t="str">
        <f t="shared" si="1975"/>
        <v>AF$1200</v>
      </c>
      <c r="AG1208" s="4" t="str">
        <f t="shared" si="1975"/>
        <v>AG$1200</v>
      </c>
      <c r="AH1208" s="4" t="str">
        <f t="shared" si="1975"/>
        <v>AH$1200</v>
      </c>
      <c r="AI1208" s="4" t="str">
        <f t="shared" si="1975"/>
        <v>AI$1200</v>
      </c>
      <c r="AJ1208" s="4" t="str">
        <f t="shared" si="1975"/>
        <v>AJ$1200</v>
      </c>
      <c r="AK1208" s="4" t="str">
        <f t="shared" si="1975"/>
        <v>AK$1200</v>
      </c>
      <c r="AL1208" s="4" t="str">
        <f t="shared" si="1975"/>
        <v>AL$1200</v>
      </c>
      <c r="AM1208" s="4" t="str">
        <f t="shared" si="1975"/>
        <v>AM$1200</v>
      </c>
      <c r="AN1208" s="4" t="str">
        <f t="shared" si="1975"/>
        <v>AN$1200</v>
      </c>
      <c r="AO1208" s="4" t="str">
        <f t="shared" si="1975"/>
        <v>AO$1200</v>
      </c>
      <c r="AP1208" s="4" t="str">
        <f t="shared" si="1975"/>
        <v>AP$1200</v>
      </c>
      <c r="AQ1208" s="4" t="str">
        <f t="shared" si="1975"/>
        <v>AQ$1200</v>
      </c>
      <c r="AR1208" s="4" t="str">
        <f t="shared" si="1975"/>
        <v>AR$1200</v>
      </c>
      <c r="AS1208" s="4" t="str">
        <f t="shared" si="1975"/>
        <v>AS$1200</v>
      </c>
      <c r="AT1208" s="4" t="str">
        <f t="shared" si="1975"/>
        <v>AT$1200</v>
      </c>
      <c r="AU1208" s="4" t="str">
        <f t="shared" si="1975"/>
        <v>AU$1200</v>
      </c>
      <c r="AV1208" s="4" t="str">
        <f t="shared" si="1975"/>
        <v>AV$1200</v>
      </c>
      <c r="AW1208" s="4" t="str">
        <f t="shared" si="1975"/>
        <v>AW$1200</v>
      </c>
      <c r="AX1208" s="4" t="str">
        <f t="shared" si="1975"/>
        <v>AX$1200</v>
      </c>
      <c r="AY1208" s="4" t="str">
        <f t="shared" ref="AY1208:CD1208" si="1976">ADDRESS(ROW(AY1200),COLUMN(AY1200),2)</f>
        <v>AY$1200</v>
      </c>
      <c r="AZ1208" s="4" t="str">
        <f t="shared" si="1976"/>
        <v>AZ$1200</v>
      </c>
      <c r="BA1208" s="4" t="str">
        <f t="shared" si="1976"/>
        <v>BA$1200</v>
      </c>
      <c r="BB1208" s="4" t="str">
        <f t="shared" si="1976"/>
        <v>BB$1200</v>
      </c>
      <c r="BC1208" s="4" t="str">
        <f t="shared" si="1976"/>
        <v>BC$1200</v>
      </c>
      <c r="BD1208" s="4" t="str">
        <f t="shared" si="1976"/>
        <v>BD$1200</v>
      </c>
      <c r="BE1208" s="4" t="str">
        <f t="shared" si="1976"/>
        <v>BE$1200</v>
      </c>
      <c r="BF1208" s="4" t="str">
        <f t="shared" si="1976"/>
        <v>BF$1200</v>
      </c>
      <c r="BG1208" s="4" t="str">
        <f t="shared" si="1976"/>
        <v>BG$1200</v>
      </c>
      <c r="BH1208" s="4" t="str">
        <f t="shared" si="1976"/>
        <v>BH$1200</v>
      </c>
      <c r="BI1208" s="4" t="str">
        <f t="shared" si="1976"/>
        <v>BI$1200</v>
      </c>
      <c r="BJ1208" s="4" t="str">
        <f t="shared" si="1976"/>
        <v>BJ$1200</v>
      </c>
      <c r="BK1208" s="4" t="str">
        <f t="shared" si="1976"/>
        <v>BK$1200</v>
      </c>
      <c r="BL1208" s="4" t="str">
        <f t="shared" si="1976"/>
        <v>BL$1200</v>
      </c>
      <c r="BM1208" s="4" t="str">
        <f t="shared" si="1976"/>
        <v>BM$1200</v>
      </c>
      <c r="BN1208" s="4" t="str">
        <f t="shared" si="1976"/>
        <v>BN$1200</v>
      </c>
      <c r="BO1208" s="4" t="str">
        <f t="shared" si="1976"/>
        <v>BO$1200</v>
      </c>
      <c r="BP1208" s="4" t="str">
        <f t="shared" si="1976"/>
        <v>BP$1200</v>
      </c>
      <c r="BQ1208" s="4" t="str">
        <f t="shared" si="1976"/>
        <v>BQ$1200</v>
      </c>
      <c r="BR1208" s="4" t="str">
        <f t="shared" si="1976"/>
        <v>BR$1200</v>
      </c>
      <c r="BS1208" s="4" t="str">
        <f t="shared" si="1976"/>
        <v>BS$1200</v>
      </c>
      <c r="BT1208" s="4" t="str">
        <f t="shared" si="1976"/>
        <v>BT$1200</v>
      </c>
      <c r="BU1208" s="4" t="str">
        <f t="shared" si="1976"/>
        <v>BU$1200</v>
      </c>
      <c r="BV1208" s="4" t="str">
        <f t="shared" si="1976"/>
        <v>BV$1200</v>
      </c>
      <c r="BW1208" s="4" t="str">
        <f t="shared" si="1976"/>
        <v>BW$1200</v>
      </c>
      <c r="BX1208" s="4" t="str">
        <f t="shared" si="1976"/>
        <v>BX$1200</v>
      </c>
      <c r="BY1208" s="4" t="str">
        <f t="shared" si="1976"/>
        <v>BY$1200</v>
      </c>
      <c r="BZ1208" s="4" t="str">
        <f t="shared" si="1976"/>
        <v>BZ$1200</v>
      </c>
      <c r="CA1208" s="4" t="str">
        <f t="shared" si="1976"/>
        <v>CA$1200</v>
      </c>
      <c r="CB1208" s="4" t="str">
        <f t="shared" si="1976"/>
        <v>CB$1200</v>
      </c>
      <c r="CC1208" s="4" t="str">
        <f t="shared" si="1976"/>
        <v>CC$1200</v>
      </c>
      <c r="CD1208" s="4" t="str">
        <f t="shared" si="1976"/>
        <v>CD$1200</v>
      </c>
      <c r="CE1208" s="4" t="str">
        <f t="shared" ref="CE1208:CL1208" si="1977">ADDRESS(ROW(CE1200),COLUMN(CE1200),2)</f>
        <v>CE$1200</v>
      </c>
      <c r="CF1208" s="4" t="str">
        <f t="shared" si="1977"/>
        <v>CF$1200</v>
      </c>
      <c r="CG1208" s="4" t="str">
        <f t="shared" si="1977"/>
        <v>CG$1200</v>
      </c>
      <c r="CH1208" s="4" t="str">
        <f t="shared" si="1977"/>
        <v>CH$1200</v>
      </c>
      <c r="CI1208" s="4" t="str">
        <f t="shared" si="1977"/>
        <v>CI$1200</v>
      </c>
      <c r="CJ1208" s="4" t="str">
        <f t="shared" si="1977"/>
        <v>CJ$1200</v>
      </c>
      <c r="CK1208" s="4" t="str">
        <f t="shared" si="1977"/>
        <v>CK$1200</v>
      </c>
      <c r="CL1208" s="4" t="str">
        <f t="shared" si="1977"/>
        <v>CL$1200</v>
      </c>
      <c r="CN1208" s="213"/>
      <c r="CO1208" s="4" t="str">
        <f t="shared" ref="CO1208:DL1208" si="1978">ADDRESS(ROW(CO1200),COLUMN(CO1200),2)</f>
        <v>CO$1200</v>
      </c>
      <c r="CP1208" s="4" t="str">
        <f t="shared" si="1978"/>
        <v>CP$1200</v>
      </c>
      <c r="CQ1208" s="4" t="str">
        <f t="shared" si="1978"/>
        <v>CQ$1200</v>
      </c>
      <c r="CR1208" s="4" t="str">
        <f t="shared" si="1978"/>
        <v>CR$1200</v>
      </c>
      <c r="CS1208" s="4" t="str">
        <f t="shared" si="1978"/>
        <v>CS$1200</v>
      </c>
      <c r="CT1208" s="4" t="str">
        <f t="shared" si="1978"/>
        <v>CT$1200</v>
      </c>
      <c r="CU1208" s="4" t="str">
        <f t="shared" si="1978"/>
        <v>CU$1200</v>
      </c>
      <c r="CV1208" s="4" t="str">
        <f t="shared" si="1978"/>
        <v>CV$1200</v>
      </c>
      <c r="CW1208" s="4" t="str">
        <f t="shared" si="1978"/>
        <v>CW$1200</v>
      </c>
      <c r="CX1208" s="4" t="str">
        <f t="shared" si="1978"/>
        <v>CX$1200</v>
      </c>
      <c r="CY1208" s="4" t="str">
        <f t="shared" si="1978"/>
        <v>CY$1200</v>
      </c>
      <c r="CZ1208" s="4" t="str">
        <f t="shared" si="1978"/>
        <v>CZ$1200</v>
      </c>
      <c r="DA1208" s="4" t="str">
        <f t="shared" si="1978"/>
        <v>DA$1200</v>
      </c>
      <c r="DB1208" s="4" t="str">
        <f t="shared" si="1978"/>
        <v>DB$1200</v>
      </c>
      <c r="DC1208" s="4" t="str">
        <f t="shared" si="1978"/>
        <v>DC$1200</v>
      </c>
      <c r="DD1208" s="4" t="str">
        <f t="shared" si="1978"/>
        <v>DD$1200</v>
      </c>
      <c r="DE1208" s="4" t="str">
        <f t="shared" si="1978"/>
        <v>DE$1200</v>
      </c>
      <c r="DF1208" s="4" t="str">
        <f t="shared" si="1978"/>
        <v>DF$1200</v>
      </c>
      <c r="DG1208" s="4" t="str">
        <f t="shared" si="1978"/>
        <v>DG$1200</v>
      </c>
      <c r="DH1208" s="4" t="str">
        <f t="shared" si="1978"/>
        <v>DH$1200</v>
      </c>
      <c r="DI1208" s="4" t="str">
        <f t="shared" si="1978"/>
        <v>DI$1200</v>
      </c>
      <c r="DJ1208" s="4" t="str">
        <f t="shared" si="1978"/>
        <v>DJ$1200</v>
      </c>
      <c r="DK1208" s="4" t="str">
        <f t="shared" si="1978"/>
        <v>DK$1200</v>
      </c>
      <c r="DL1208" s="4" t="str">
        <f t="shared" si="1978"/>
        <v>DL$1200</v>
      </c>
    </row>
    <row r="1209" spans="1:116" x14ac:dyDescent="0.4">
      <c r="B1209" t="s">
        <v>332</v>
      </c>
      <c r="D1209" t="s">
        <v>813</v>
      </c>
      <c r="E1209" s="8" t="str">
        <f t="shared" si="1970"/>
        <v>1209 SALES-S</v>
      </c>
      <c r="G1209" s="8" t="str">
        <f>G1196</f>
        <v>Secondary volume driver</v>
      </c>
      <c r="H1209" s="12"/>
      <c r="I1209" s="60"/>
      <c r="J1209" s="60"/>
      <c r="K1209" s="15"/>
      <c r="L1209" s="15"/>
      <c r="M1209" s="15"/>
      <c r="N1209" s="15"/>
      <c r="O1209" s="15"/>
      <c r="P1209" s="15"/>
      <c r="R1209" s="15"/>
      <c r="S1209" s="215" t="str">
        <f t="shared" ref="S1209:AX1209" si="1979">S1196</f>
        <v>S$19</v>
      </c>
      <c r="T1209" s="215" t="str">
        <f t="shared" si="1979"/>
        <v>T$19</v>
      </c>
      <c r="U1209" s="215" t="str">
        <f t="shared" si="1979"/>
        <v>U$19</v>
      </c>
      <c r="V1209" s="215" t="str">
        <f t="shared" si="1979"/>
        <v>V$19</v>
      </c>
      <c r="W1209" s="215" t="str">
        <f t="shared" si="1979"/>
        <v>W$19</v>
      </c>
      <c r="X1209" s="215" t="str">
        <f t="shared" si="1979"/>
        <v>X$19</v>
      </c>
      <c r="Y1209" s="215" t="str">
        <f t="shared" si="1979"/>
        <v>Y$19</v>
      </c>
      <c r="Z1209" s="215" t="str">
        <f t="shared" si="1979"/>
        <v>Z$19</v>
      </c>
      <c r="AA1209" s="215" t="str">
        <f t="shared" si="1979"/>
        <v>AA$19</v>
      </c>
      <c r="AB1209" s="215" t="str">
        <f t="shared" si="1979"/>
        <v>AB$19</v>
      </c>
      <c r="AC1209" s="215" t="str">
        <f t="shared" si="1979"/>
        <v>AC$19</v>
      </c>
      <c r="AD1209" s="215" t="str">
        <f t="shared" si="1979"/>
        <v>AD$19</v>
      </c>
      <c r="AE1209" s="215" t="str">
        <f t="shared" si="1979"/>
        <v>AE$19</v>
      </c>
      <c r="AF1209" s="215" t="str">
        <f t="shared" si="1979"/>
        <v>AF$19</v>
      </c>
      <c r="AG1209" s="215" t="str">
        <f t="shared" si="1979"/>
        <v>AG$19</v>
      </c>
      <c r="AH1209" s="215" t="str">
        <f t="shared" si="1979"/>
        <v>AH$19</v>
      </c>
      <c r="AI1209" s="215" t="str">
        <f t="shared" si="1979"/>
        <v>AI$19</v>
      </c>
      <c r="AJ1209" s="215" t="str">
        <f t="shared" si="1979"/>
        <v>AJ$19</v>
      </c>
      <c r="AK1209" s="215" t="str">
        <f t="shared" si="1979"/>
        <v>AK$19</v>
      </c>
      <c r="AL1209" s="215" t="str">
        <f t="shared" si="1979"/>
        <v>AL$19</v>
      </c>
      <c r="AM1209" s="215" t="str">
        <f t="shared" si="1979"/>
        <v>AM$19</v>
      </c>
      <c r="AN1209" s="215" t="str">
        <f t="shared" si="1979"/>
        <v>AN$19</v>
      </c>
      <c r="AO1209" s="215" t="str">
        <f t="shared" si="1979"/>
        <v>AO$19</v>
      </c>
      <c r="AP1209" s="215" t="str">
        <f t="shared" si="1979"/>
        <v>AP$19</v>
      </c>
      <c r="AQ1209" s="215" t="str">
        <f t="shared" si="1979"/>
        <v>AQ$19</v>
      </c>
      <c r="AR1209" s="215" t="str">
        <f t="shared" si="1979"/>
        <v>AR$19</v>
      </c>
      <c r="AS1209" s="215" t="str">
        <f t="shared" si="1979"/>
        <v>AS$19</v>
      </c>
      <c r="AT1209" s="215" t="str">
        <f t="shared" si="1979"/>
        <v>AT$19</v>
      </c>
      <c r="AU1209" s="215" t="str">
        <f t="shared" si="1979"/>
        <v>AU$19</v>
      </c>
      <c r="AV1209" s="215" t="str">
        <f t="shared" si="1979"/>
        <v>AV$19</v>
      </c>
      <c r="AW1209" s="215" t="str">
        <f t="shared" si="1979"/>
        <v>AW$19</v>
      </c>
      <c r="AX1209" s="215" t="str">
        <f t="shared" si="1979"/>
        <v>AX$19</v>
      </c>
      <c r="AY1209" s="215" t="str">
        <f t="shared" ref="AY1209:CD1209" si="1980">AY1196</f>
        <v>AY$19</v>
      </c>
      <c r="AZ1209" s="215" t="str">
        <f t="shared" si="1980"/>
        <v>AZ$19</v>
      </c>
      <c r="BA1209" s="215" t="str">
        <f t="shared" si="1980"/>
        <v>BA$19</v>
      </c>
      <c r="BB1209" s="215" t="str">
        <f t="shared" si="1980"/>
        <v>BB$19</v>
      </c>
      <c r="BC1209" s="215" t="str">
        <f t="shared" si="1980"/>
        <v>BC$19</v>
      </c>
      <c r="BD1209" s="215" t="str">
        <f t="shared" si="1980"/>
        <v>BD$19</v>
      </c>
      <c r="BE1209" s="215" t="str">
        <f t="shared" si="1980"/>
        <v>BE$19</v>
      </c>
      <c r="BF1209" s="215" t="str">
        <f t="shared" si="1980"/>
        <v>BF$19</v>
      </c>
      <c r="BG1209" s="215" t="str">
        <f t="shared" si="1980"/>
        <v>BG$19</v>
      </c>
      <c r="BH1209" s="215" t="str">
        <f t="shared" si="1980"/>
        <v>BH$19</v>
      </c>
      <c r="BI1209" s="215" t="str">
        <f t="shared" si="1980"/>
        <v>BI$19</v>
      </c>
      <c r="BJ1209" s="215" t="str">
        <f t="shared" si="1980"/>
        <v>BJ$19</v>
      </c>
      <c r="BK1209" s="215" t="str">
        <f t="shared" si="1980"/>
        <v>BK$19</v>
      </c>
      <c r="BL1209" s="215" t="str">
        <f t="shared" si="1980"/>
        <v>BL$19</v>
      </c>
      <c r="BM1209" s="215" t="str">
        <f t="shared" si="1980"/>
        <v>BM$19</v>
      </c>
      <c r="BN1209" s="215" t="str">
        <f t="shared" si="1980"/>
        <v>BN$19</v>
      </c>
      <c r="BO1209" s="215" t="str">
        <f t="shared" si="1980"/>
        <v>BO$19</v>
      </c>
      <c r="BP1209" s="215" t="str">
        <f t="shared" si="1980"/>
        <v>BP$19</v>
      </c>
      <c r="BQ1209" s="215" t="str">
        <f t="shared" si="1980"/>
        <v>BQ$19</v>
      </c>
      <c r="BR1209" s="215" t="str">
        <f t="shared" si="1980"/>
        <v>BR$19</v>
      </c>
      <c r="BS1209" s="215" t="str">
        <f t="shared" si="1980"/>
        <v>BS$19</v>
      </c>
      <c r="BT1209" s="215" t="str">
        <f t="shared" si="1980"/>
        <v>BT$19</v>
      </c>
      <c r="BU1209" s="215" t="str">
        <f t="shared" si="1980"/>
        <v>BU$19</v>
      </c>
      <c r="BV1209" s="215" t="str">
        <f t="shared" si="1980"/>
        <v>BV$19</v>
      </c>
      <c r="BW1209" s="215" t="str">
        <f t="shared" si="1980"/>
        <v>BW$19</v>
      </c>
      <c r="BX1209" s="215" t="str">
        <f t="shared" si="1980"/>
        <v>BX$19</v>
      </c>
      <c r="BY1209" s="215" t="str">
        <f t="shared" si="1980"/>
        <v>BY$19</v>
      </c>
      <c r="BZ1209" s="215" t="str">
        <f t="shared" si="1980"/>
        <v>BZ$19</v>
      </c>
      <c r="CA1209" s="215" t="str">
        <f t="shared" si="1980"/>
        <v>CA$19</v>
      </c>
      <c r="CB1209" s="215" t="str">
        <f t="shared" si="1980"/>
        <v>CB$19</v>
      </c>
      <c r="CC1209" s="215" t="str">
        <f t="shared" si="1980"/>
        <v>CC$19</v>
      </c>
      <c r="CD1209" s="215" t="str">
        <f t="shared" si="1980"/>
        <v>CD$19</v>
      </c>
      <c r="CE1209" s="215" t="str">
        <f t="shared" ref="CE1209:CL1209" si="1981">CE1196</f>
        <v>CE$19</v>
      </c>
      <c r="CF1209" s="215" t="str">
        <f t="shared" si="1981"/>
        <v>CF$19</v>
      </c>
      <c r="CG1209" s="215" t="str">
        <f t="shared" si="1981"/>
        <v>CG$19</v>
      </c>
      <c r="CH1209" s="215" t="str">
        <f t="shared" si="1981"/>
        <v>CH$19</v>
      </c>
      <c r="CI1209" s="215" t="str">
        <f t="shared" si="1981"/>
        <v>CI$19</v>
      </c>
      <c r="CJ1209" s="215" t="str">
        <f t="shared" si="1981"/>
        <v>CJ$19</v>
      </c>
      <c r="CK1209" s="215" t="str">
        <f t="shared" si="1981"/>
        <v>CK$19</v>
      </c>
      <c r="CL1209" s="215" t="str">
        <f t="shared" si="1981"/>
        <v>CL$19</v>
      </c>
      <c r="CN1209" s="60"/>
      <c r="CO1209" s="215" t="str">
        <f t="shared" ref="CO1209:DL1209" si="1982">CO1196</f>
        <v>CO$19</v>
      </c>
      <c r="CP1209" s="215" t="str">
        <f t="shared" si="1982"/>
        <v>CP$19</v>
      </c>
      <c r="CQ1209" s="215" t="str">
        <f t="shared" si="1982"/>
        <v>CQ$19</v>
      </c>
      <c r="CR1209" s="215" t="str">
        <f t="shared" si="1982"/>
        <v>CR$19</v>
      </c>
      <c r="CS1209" s="215" t="str">
        <f t="shared" si="1982"/>
        <v>CS$19</v>
      </c>
      <c r="CT1209" s="215" t="str">
        <f t="shared" si="1982"/>
        <v>CT$19</v>
      </c>
      <c r="CU1209" s="215" t="str">
        <f t="shared" si="1982"/>
        <v>CU$19</v>
      </c>
      <c r="CV1209" s="215" t="str">
        <f t="shared" si="1982"/>
        <v>CV$19</v>
      </c>
      <c r="CW1209" s="215" t="str">
        <f t="shared" si="1982"/>
        <v>CW$19</v>
      </c>
      <c r="CX1209" s="215" t="str">
        <f t="shared" si="1982"/>
        <v>CX$19</v>
      </c>
      <c r="CY1209" s="215" t="str">
        <f t="shared" si="1982"/>
        <v>CY$19</v>
      </c>
      <c r="CZ1209" s="215" t="str">
        <f t="shared" si="1982"/>
        <v>CZ$19</v>
      </c>
      <c r="DA1209" s="215" t="str">
        <f t="shared" si="1982"/>
        <v>DA$19</v>
      </c>
      <c r="DB1209" s="215" t="str">
        <f t="shared" si="1982"/>
        <v>DB$19</v>
      </c>
      <c r="DC1209" s="215" t="str">
        <f t="shared" si="1982"/>
        <v>DC$19</v>
      </c>
      <c r="DD1209" s="215" t="str">
        <f t="shared" si="1982"/>
        <v>DD$19</v>
      </c>
      <c r="DE1209" s="215" t="str">
        <f t="shared" si="1982"/>
        <v>DE$19</v>
      </c>
      <c r="DF1209" s="215" t="str">
        <f t="shared" si="1982"/>
        <v>DF$19</v>
      </c>
      <c r="DG1209" s="215" t="str">
        <f t="shared" si="1982"/>
        <v>DG$19</v>
      </c>
      <c r="DH1209" s="215" t="str">
        <f t="shared" si="1982"/>
        <v>DH$19</v>
      </c>
      <c r="DI1209" s="215" t="str">
        <f t="shared" si="1982"/>
        <v>DI$19</v>
      </c>
      <c r="DJ1209" s="215" t="str">
        <f t="shared" si="1982"/>
        <v>DJ$19</v>
      </c>
      <c r="DK1209" s="215" t="str">
        <f t="shared" si="1982"/>
        <v>DK$19</v>
      </c>
      <c r="DL1209" s="215" t="str">
        <f t="shared" si="1982"/>
        <v>DL$19</v>
      </c>
    </row>
    <row r="1210" spans="1:116" x14ac:dyDescent="0.4">
      <c r="E1210" s="8"/>
      <c r="H1210" s="12"/>
      <c r="I1210" s="60"/>
      <c r="J1210" s="60"/>
      <c r="K1210" s="15"/>
      <c r="L1210" s="15"/>
      <c r="M1210" s="15"/>
      <c r="N1210" s="15"/>
      <c r="O1210" s="15"/>
      <c r="P1210" s="15"/>
      <c r="R1210" s="15"/>
      <c r="S1210" s="76"/>
      <c r="T1210" s="76"/>
      <c r="U1210" s="76"/>
      <c r="V1210" s="76"/>
      <c r="W1210" s="76"/>
      <c r="X1210" s="76"/>
      <c r="Y1210" s="76"/>
      <c r="Z1210" s="76"/>
      <c r="AA1210" s="76"/>
      <c r="AB1210" s="76"/>
      <c r="AC1210" s="76"/>
      <c r="AD1210" s="76"/>
      <c r="AE1210" s="76"/>
      <c r="AF1210" s="76"/>
      <c r="AG1210" s="76"/>
      <c r="AH1210" s="76"/>
      <c r="AI1210" s="76"/>
      <c r="AJ1210" s="76"/>
      <c r="AK1210" s="76"/>
      <c r="AL1210" s="76"/>
      <c r="AM1210" s="76"/>
      <c r="AN1210" s="76"/>
      <c r="AO1210" s="76"/>
      <c r="AP1210" s="76"/>
      <c r="AQ1210" s="76"/>
      <c r="AR1210" s="76"/>
      <c r="AS1210" s="76"/>
      <c r="AT1210" s="76"/>
      <c r="AU1210" s="76"/>
      <c r="AV1210" s="76"/>
      <c r="AW1210" s="76"/>
      <c r="AX1210" s="76"/>
      <c r="AY1210" s="76"/>
      <c r="AZ1210" s="76"/>
      <c r="BA1210" s="76"/>
      <c r="BB1210" s="76"/>
      <c r="BC1210" s="76"/>
      <c r="BD1210" s="76"/>
      <c r="BE1210" s="76"/>
      <c r="BF1210" s="76"/>
      <c r="BG1210" s="76"/>
      <c r="BH1210" s="76"/>
      <c r="BI1210" s="76"/>
      <c r="BJ1210" s="76"/>
      <c r="BK1210" s="76"/>
      <c r="BL1210" s="76"/>
      <c r="BM1210" s="76"/>
      <c r="BN1210" s="76"/>
      <c r="BO1210" s="76"/>
      <c r="BP1210" s="76"/>
      <c r="BQ1210" s="76"/>
      <c r="BR1210" s="76"/>
      <c r="BS1210" s="76"/>
      <c r="BT1210" s="76"/>
      <c r="BU1210" s="76"/>
      <c r="BV1210" s="76"/>
      <c r="BW1210" s="76"/>
      <c r="BX1210" s="76"/>
      <c r="BY1210" s="76"/>
      <c r="BZ1210" s="76"/>
      <c r="CA1210" s="76"/>
      <c r="CB1210" s="76"/>
      <c r="CC1210" s="76"/>
      <c r="CD1210" s="76"/>
      <c r="CE1210" s="76"/>
      <c r="CF1210" s="76"/>
      <c r="CG1210" s="76"/>
      <c r="CH1210" s="76"/>
      <c r="CI1210" s="76"/>
      <c r="CJ1210" s="76"/>
      <c r="CK1210" s="76"/>
      <c r="CL1210" s="76"/>
      <c r="CN1210" s="60"/>
      <c r="CO1210" s="76"/>
      <c r="CP1210" s="76"/>
      <c r="CQ1210" s="76"/>
      <c r="CR1210" s="76"/>
      <c r="CS1210" s="76"/>
      <c r="CT1210" s="76"/>
      <c r="CU1210" s="76"/>
      <c r="CV1210" s="76"/>
      <c r="CW1210" s="76"/>
      <c r="CX1210" s="76"/>
      <c r="CY1210" s="76"/>
      <c r="CZ1210" s="76"/>
      <c r="DA1210" s="76"/>
      <c r="DB1210" s="76"/>
      <c r="DC1210" s="76"/>
      <c r="DD1210" s="76"/>
      <c r="DE1210" s="76"/>
      <c r="DF1210" s="76"/>
      <c r="DG1210" s="76"/>
      <c r="DH1210" s="76"/>
      <c r="DI1210" s="76"/>
      <c r="DJ1210" s="76"/>
      <c r="DK1210" s="76"/>
      <c r="DL1210" s="76"/>
    </row>
    <row r="1211" spans="1:116" x14ac:dyDescent="0.4">
      <c r="A1211" s="174"/>
      <c r="E1211" s="8"/>
      <c r="G1211" s="175" t="s">
        <v>490</v>
      </c>
      <c r="H1211" s="174"/>
      <c r="I1211" s="176"/>
      <c r="J1211" s="176"/>
      <c r="K1211" s="197"/>
      <c r="L1211" s="197"/>
      <c r="M1211" s="197"/>
      <c r="N1211" s="197"/>
      <c r="O1211" s="197"/>
      <c r="P1211" s="197"/>
      <c r="R1211" s="198"/>
      <c r="S1211" s="174"/>
      <c r="T1211" s="174"/>
      <c r="U1211" s="174"/>
      <c r="V1211" s="174"/>
      <c r="W1211" s="174"/>
      <c r="X1211" s="174"/>
      <c r="Y1211" s="174"/>
      <c r="Z1211" s="174"/>
      <c r="AA1211" s="174"/>
      <c r="AB1211" s="174"/>
      <c r="AC1211" s="174"/>
      <c r="AD1211" s="174"/>
      <c r="AE1211" s="174"/>
      <c r="AF1211" s="174"/>
      <c r="AG1211" s="174"/>
      <c r="AH1211" s="174"/>
      <c r="AI1211" s="174"/>
      <c r="AJ1211" s="174"/>
      <c r="AK1211" s="174"/>
      <c r="AL1211" s="174"/>
      <c r="AM1211" s="174"/>
      <c r="AN1211" s="174"/>
      <c r="AO1211" s="174"/>
      <c r="AP1211" s="174"/>
      <c r="AQ1211" s="174"/>
      <c r="AR1211" s="174"/>
      <c r="AS1211" s="174"/>
      <c r="AT1211" s="174"/>
      <c r="AU1211" s="174"/>
      <c r="AV1211" s="174"/>
      <c r="AW1211" s="174"/>
      <c r="AX1211" s="174"/>
      <c r="AY1211" s="174"/>
      <c r="AZ1211" s="174"/>
      <c r="BA1211" s="174"/>
      <c r="BB1211" s="174"/>
      <c r="BC1211" s="174"/>
      <c r="BD1211" s="174"/>
      <c r="BE1211" s="174"/>
      <c r="BF1211" s="174"/>
      <c r="BG1211" s="174"/>
      <c r="BH1211" s="174"/>
      <c r="BI1211" s="174"/>
      <c r="BJ1211" s="174"/>
      <c r="BK1211" s="174"/>
      <c r="BL1211" s="174"/>
      <c r="BM1211" s="174"/>
      <c r="BN1211" s="174"/>
      <c r="BO1211" s="174"/>
      <c r="BP1211" s="174"/>
      <c r="BQ1211" s="174"/>
      <c r="BR1211" s="174"/>
      <c r="BS1211" s="174"/>
      <c r="BT1211" s="174"/>
      <c r="BU1211" s="174"/>
      <c r="BV1211" s="174"/>
      <c r="BW1211" s="174"/>
      <c r="BX1211" s="174"/>
      <c r="BY1211" s="174"/>
      <c r="BZ1211" s="174"/>
      <c r="CA1211" s="174"/>
      <c r="CB1211" s="174"/>
      <c r="CC1211" s="174"/>
      <c r="CD1211" s="174"/>
      <c r="CE1211" s="174"/>
      <c r="CF1211" s="174"/>
      <c r="CG1211" s="174"/>
      <c r="CH1211" s="174"/>
      <c r="CI1211" s="174"/>
      <c r="CJ1211" s="174"/>
      <c r="CK1211" s="174"/>
      <c r="CL1211" s="174"/>
      <c r="CN1211" s="176"/>
      <c r="CO1211" s="174"/>
      <c r="CP1211" s="174"/>
      <c r="CQ1211" s="174"/>
      <c r="CR1211" s="174"/>
      <c r="CS1211" s="174"/>
      <c r="CT1211" s="174"/>
      <c r="CU1211" s="174"/>
      <c r="CV1211" s="174"/>
      <c r="CW1211" s="174"/>
      <c r="CX1211" s="174"/>
      <c r="CY1211" s="174"/>
      <c r="CZ1211" s="174"/>
      <c r="DA1211" s="174"/>
      <c r="DB1211" s="174"/>
      <c r="DC1211" s="174"/>
      <c r="DD1211" s="174"/>
      <c r="DE1211" s="174"/>
      <c r="DF1211" s="174"/>
      <c r="DG1211" s="174"/>
      <c r="DH1211" s="174"/>
      <c r="DI1211" s="174"/>
      <c r="DJ1211" s="174"/>
      <c r="DK1211" s="174"/>
      <c r="DL1211" s="174"/>
    </row>
    <row r="1212" spans="1:116" x14ac:dyDescent="0.4">
      <c r="A1212" s="174"/>
      <c r="E1212" s="8"/>
      <c r="G1212" s="175" t="s">
        <v>492</v>
      </c>
      <c r="H1212" s="174"/>
      <c r="I1212" s="176"/>
      <c r="J1212" s="176"/>
      <c r="K1212" s="197"/>
      <c r="L1212" s="197"/>
      <c r="M1212" s="197"/>
      <c r="N1212" s="197"/>
      <c r="O1212" s="197"/>
      <c r="P1212" s="197"/>
      <c r="R1212" s="198"/>
      <c r="S1212" s="174"/>
      <c r="T1212" s="174"/>
      <c r="U1212" s="174"/>
      <c r="V1212" s="174"/>
      <c r="W1212" s="174"/>
      <c r="X1212" s="174"/>
      <c r="Y1212" s="174"/>
      <c r="Z1212" s="174"/>
      <c r="AA1212" s="174"/>
      <c r="AB1212" s="174"/>
      <c r="AC1212" s="174"/>
      <c r="AD1212" s="174"/>
      <c r="AE1212" s="174"/>
      <c r="AF1212" s="174"/>
      <c r="AG1212" s="174"/>
      <c r="AH1212" s="174"/>
      <c r="AI1212" s="174"/>
      <c r="AJ1212" s="174"/>
      <c r="AK1212" s="174"/>
      <c r="AL1212" s="174"/>
      <c r="AM1212" s="174"/>
      <c r="AN1212" s="174"/>
      <c r="AO1212" s="174"/>
      <c r="AP1212" s="174"/>
      <c r="AQ1212" s="174"/>
      <c r="AR1212" s="174"/>
      <c r="AS1212" s="174"/>
      <c r="AT1212" s="174"/>
      <c r="AU1212" s="174"/>
      <c r="AV1212" s="174"/>
      <c r="AW1212" s="174"/>
      <c r="AX1212" s="174"/>
      <c r="AY1212" s="174"/>
      <c r="AZ1212" s="174"/>
      <c r="BA1212" s="174"/>
      <c r="BB1212" s="174"/>
      <c r="BC1212" s="174"/>
      <c r="BD1212" s="174"/>
      <c r="BE1212" s="174"/>
      <c r="BF1212" s="174"/>
      <c r="BG1212" s="174"/>
      <c r="BH1212" s="174"/>
      <c r="BI1212" s="174"/>
      <c r="BJ1212" s="174"/>
      <c r="BK1212" s="174"/>
      <c r="BL1212" s="174"/>
      <c r="BM1212" s="174"/>
      <c r="BN1212" s="174"/>
      <c r="BO1212" s="174"/>
      <c r="BP1212" s="174"/>
      <c r="BQ1212" s="174"/>
      <c r="BR1212" s="174"/>
      <c r="BS1212" s="174"/>
      <c r="BT1212" s="174"/>
      <c r="BU1212" s="174"/>
      <c r="BV1212" s="174"/>
      <c r="BW1212" s="174"/>
      <c r="BX1212" s="174"/>
      <c r="BY1212" s="174"/>
      <c r="BZ1212" s="174"/>
      <c r="CA1212" s="174"/>
      <c r="CB1212" s="174"/>
      <c r="CC1212" s="174"/>
      <c r="CD1212" s="174"/>
      <c r="CE1212" s="174"/>
      <c r="CF1212" s="174"/>
      <c r="CG1212" s="174"/>
      <c r="CH1212" s="174"/>
      <c r="CI1212" s="174"/>
      <c r="CJ1212" s="174"/>
      <c r="CK1212" s="174"/>
      <c r="CL1212" s="174"/>
      <c r="CN1212" s="176"/>
      <c r="CO1212" s="174"/>
      <c r="CP1212" s="174"/>
      <c r="CQ1212" s="174"/>
      <c r="CR1212" s="174"/>
      <c r="CS1212" s="174"/>
      <c r="CT1212" s="174"/>
      <c r="CU1212" s="174"/>
      <c r="CV1212" s="174"/>
      <c r="CW1212" s="174"/>
      <c r="CX1212" s="174"/>
      <c r="CY1212" s="174"/>
      <c r="CZ1212" s="174"/>
      <c r="DA1212" s="174"/>
      <c r="DB1212" s="174"/>
      <c r="DC1212" s="174"/>
      <c r="DD1212" s="174"/>
      <c r="DE1212" s="174"/>
      <c r="DF1212" s="174"/>
      <c r="DG1212" s="174"/>
      <c r="DH1212" s="174"/>
      <c r="DI1212" s="174"/>
      <c r="DJ1212" s="174"/>
      <c r="DK1212" s="174"/>
      <c r="DL1212" s="174"/>
    </row>
    <row r="1213" spans="1:116" x14ac:dyDescent="0.4">
      <c r="A1213" s="174"/>
      <c r="E1213" s="8"/>
      <c r="G1213" s="175" t="s">
        <v>461</v>
      </c>
      <c r="H1213" s="174"/>
      <c r="I1213" s="176"/>
      <c r="J1213" s="176"/>
      <c r="K1213" s="197"/>
      <c r="L1213" s="197"/>
      <c r="M1213" s="197"/>
      <c r="N1213" s="197"/>
      <c r="O1213" s="197"/>
      <c r="P1213" s="197"/>
      <c r="R1213" s="198"/>
      <c r="S1213" s="199" t="str">
        <f t="shared" ref="S1213:CD1213" si="1983">S$20</f>
        <v>S$16</v>
      </c>
      <c r="T1213" s="199" t="str">
        <f t="shared" si="1983"/>
        <v>T$16</v>
      </c>
      <c r="U1213" s="199" t="str">
        <f t="shared" si="1983"/>
        <v>U$16</v>
      </c>
      <c r="V1213" s="199" t="str">
        <f t="shared" si="1983"/>
        <v>V$16</v>
      </c>
      <c r="W1213" s="199" t="str">
        <f t="shared" si="1983"/>
        <v>W$16</v>
      </c>
      <c r="X1213" s="199" t="str">
        <f t="shared" si="1983"/>
        <v>X$16</v>
      </c>
      <c r="Y1213" s="199" t="str">
        <f t="shared" si="1983"/>
        <v>Y$16</v>
      </c>
      <c r="Z1213" s="199" t="str">
        <f t="shared" si="1983"/>
        <v>Z$16</v>
      </c>
      <c r="AA1213" s="199" t="str">
        <f t="shared" si="1983"/>
        <v>AA$16</v>
      </c>
      <c r="AB1213" s="199" t="str">
        <f t="shared" si="1983"/>
        <v>AB$16</v>
      </c>
      <c r="AC1213" s="199" t="str">
        <f t="shared" si="1983"/>
        <v>AC$16</v>
      </c>
      <c r="AD1213" s="199" t="str">
        <f t="shared" si="1983"/>
        <v>AD$16</v>
      </c>
      <c r="AE1213" s="199" t="str">
        <f t="shared" si="1983"/>
        <v>AE$16</v>
      </c>
      <c r="AF1213" s="199" t="str">
        <f t="shared" si="1983"/>
        <v>AF$16</v>
      </c>
      <c r="AG1213" s="199" t="str">
        <f t="shared" si="1983"/>
        <v>AG$16</v>
      </c>
      <c r="AH1213" s="199" t="str">
        <f t="shared" si="1983"/>
        <v>AH$16</v>
      </c>
      <c r="AI1213" s="199" t="str">
        <f t="shared" si="1983"/>
        <v>AI$16</v>
      </c>
      <c r="AJ1213" s="199" t="str">
        <f t="shared" si="1983"/>
        <v>AJ$16</v>
      </c>
      <c r="AK1213" s="199" t="str">
        <f t="shared" si="1983"/>
        <v>AK$16</v>
      </c>
      <c r="AL1213" s="199" t="str">
        <f t="shared" si="1983"/>
        <v>AL$16</v>
      </c>
      <c r="AM1213" s="199" t="str">
        <f t="shared" si="1983"/>
        <v>AM$16</v>
      </c>
      <c r="AN1213" s="199" t="str">
        <f t="shared" si="1983"/>
        <v>AN$16</v>
      </c>
      <c r="AO1213" s="199" t="str">
        <f t="shared" si="1983"/>
        <v>AO$16</v>
      </c>
      <c r="AP1213" s="199" t="str">
        <f t="shared" si="1983"/>
        <v>AP$16</v>
      </c>
      <c r="AQ1213" s="199" t="str">
        <f t="shared" si="1983"/>
        <v>AQ$16</v>
      </c>
      <c r="AR1213" s="199" t="str">
        <f t="shared" si="1983"/>
        <v>AR$16</v>
      </c>
      <c r="AS1213" s="199" t="str">
        <f t="shared" si="1983"/>
        <v>AS$16</v>
      </c>
      <c r="AT1213" s="199" t="str">
        <f t="shared" si="1983"/>
        <v>AT$16</v>
      </c>
      <c r="AU1213" s="199" t="str">
        <f t="shared" si="1983"/>
        <v>AU$16</v>
      </c>
      <c r="AV1213" s="199" t="str">
        <f t="shared" si="1983"/>
        <v>AV$16</v>
      </c>
      <c r="AW1213" s="199" t="str">
        <f t="shared" si="1983"/>
        <v>AW$16</v>
      </c>
      <c r="AX1213" s="199" t="str">
        <f t="shared" si="1983"/>
        <v>AX$16</v>
      </c>
      <c r="AY1213" s="199" t="str">
        <f t="shared" si="1983"/>
        <v>AY$16</v>
      </c>
      <c r="AZ1213" s="199" t="str">
        <f t="shared" si="1983"/>
        <v>AZ$16</v>
      </c>
      <c r="BA1213" s="199" t="str">
        <f t="shared" si="1983"/>
        <v>BA$16</v>
      </c>
      <c r="BB1213" s="199" t="str">
        <f t="shared" si="1983"/>
        <v>BB$16</v>
      </c>
      <c r="BC1213" s="199" t="str">
        <f t="shared" si="1983"/>
        <v>BC$16</v>
      </c>
      <c r="BD1213" s="199" t="str">
        <f t="shared" si="1983"/>
        <v>BD$16</v>
      </c>
      <c r="BE1213" s="199" t="str">
        <f t="shared" si="1983"/>
        <v>BE$16</v>
      </c>
      <c r="BF1213" s="199" t="str">
        <f t="shared" si="1983"/>
        <v>BF$16</v>
      </c>
      <c r="BG1213" s="199" t="str">
        <f t="shared" si="1983"/>
        <v>BG$16</v>
      </c>
      <c r="BH1213" s="199" t="str">
        <f t="shared" si="1983"/>
        <v>BH$16</v>
      </c>
      <c r="BI1213" s="199" t="str">
        <f t="shared" si="1983"/>
        <v>BI$16</v>
      </c>
      <c r="BJ1213" s="199" t="str">
        <f t="shared" si="1983"/>
        <v>BJ$16</v>
      </c>
      <c r="BK1213" s="199" t="str">
        <f t="shared" si="1983"/>
        <v>BK$16</v>
      </c>
      <c r="BL1213" s="199" t="str">
        <f t="shared" si="1983"/>
        <v>BL$16</v>
      </c>
      <c r="BM1213" s="199" t="str">
        <f t="shared" si="1983"/>
        <v>BM$16</v>
      </c>
      <c r="BN1213" s="199" t="str">
        <f t="shared" si="1983"/>
        <v>BN$16</v>
      </c>
      <c r="BO1213" s="199" t="str">
        <f t="shared" si="1983"/>
        <v>BO$16</v>
      </c>
      <c r="BP1213" s="199" t="str">
        <f t="shared" si="1983"/>
        <v>BP$16</v>
      </c>
      <c r="BQ1213" s="199" t="str">
        <f t="shared" si="1983"/>
        <v>BQ$16</v>
      </c>
      <c r="BR1213" s="199" t="str">
        <f t="shared" si="1983"/>
        <v>BR$16</v>
      </c>
      <c r="BS1213" s="199" t="str">
        <f t="shared" si="1983"/>
        <v>BS$16</v>
      </c>
      <c r="BT1213" s="199" t="str">
        <f t="shared" si="1983"/>
        <v>BT$16</v>
      </c>
      <c r="BU1213" s="199" t="str">
        <f t="shared" si="1983"/>
        <v>BU$16</v>
      </c>
      <c r="BV1213" s="199" t="str">
        <f t="shared" si="1983"/>
        <v>BV$16</v>
      </c>
      <c r="BW1213" s="199" t="str">
        <f t="shared" si="1983"/>
        <v>BW$16</v>
      </c>
      <c r="BX1213" s="199" t="str">
        <f t="shared" si="1983"/>
        <v>BX$16</v>
      </c>
      <c r="BY1213" s="199" t="str">
        <f t="shared" si="1983"/>
        <v>BY$16</v>
      </c>
      <c r="BZ1213" s="199" t="str">
        <f t="shared" si="1983"/>
        <v>BZ$16</v>
      </c>
      <c r="CA1213" s="199" t="str">
        <f t="shared" si="1983"/>
        <v>CA$16</v>
      </c>
      <c r="CB1213" s="199" t="str">
        <f t="shared" si="1983"/>
        <v>CB$16</v>
      </c>
      <c r="CC1213" s="199" t="str">
        <f t="shared" si="1983"/>
        <v>CC$16</v>
      </c>
      <c r="CD1213" s="199" t="str">
        <f t="shared" si="1983"/>
        <v>CD$16</v>
      </c>
      <c r="CE1213" s="199" t="str">
        <f t="shared" ref="CE1213:CL1213" si="1984">CE$20</f>
        <v>CE$16</v>
      </c>
      <c r="CF1213" s="199" t="str">
        <f t="shared" si="1984"/>
        <v>CF$16</v>
      </c>
      <c r="CG1213" s="199" t="str">
        <f t="shared" si="1984"/>
        <v>CG$16</v>
      </c>
      <c r="CH1213" s="199" t="str">
        <f t="shared" si="1984"/>
        <v>CH$16</v>
      </c>
      <c r="CI1213" s="199" t="str">
        <f t="shared" si="1984"/>
        <v>CI$16</v>
      </c>
      <c r="CJ1213" s="199" t="str">
        <f t="shared" si="1984"/>
        <v>CJ$16</v>
      </c>
      <c r="CK1213" s="199" t="str">
        <f t="shared" si="1984"/>
        <v>CK$16</v>
      </c>
      <c r="CL1213" s="199" t="str">
        <f t="shared" si="1984"/>
        <v>CL$16</v>
      </c>
      <c r="CN1213" s="176"/>
      <c r="CO1213" s="199" t="str">
        <f t="shared" ref="CO1213:DL1213" si="1985">CO$20</f>
        <v>CO$16</v>
      </c>
      <c r="CP1213" s="199" t="str">
        <f t="shared" si="1985"/>
        <v>CP$16</v>
      </c>
      <c r="CQ1213" s="199" t="str">
        <f t="shared" si="1985"/>
        <v>CQ$16</v>
      </c>
      <c r="CR1213" s="199" t="str">
        <f t="shared" si="1985"/>
        <v>CR$16</v>
      </c>
      <c r="CS1213" s="199" t="str">
        <f t="shared" si="1985"/>
        <v>CS$16</v>
      </c>
      <c r="CT1213" s="199" t="str">
        <f t="shared" si="1985"/>
        <v>CT$16</v>
      </c>
      <c r="CU1213" s="199" t="str">
        <f t="shared" si="1985"/>
        <v>CU$16</v>
      </c>
      <c r="CV1213" s="199" t="str">
        <f t="shared" si="1985"/>
        <v>CV$16</v>
      </c>
      <c r="CW1213" s="199" t="str">
        <f t="shared" si="1985"/>
        <v>CW$16</v>
      </c>
      <c r="CX1213" s="199" t="str">
        <f t="shared" si="1985"/>
        <v>CX$16</v>
      </c>
      <c r="CY1213" s="199" t="str">
        <f t="shared" si="1985"/>
        <v>CY$16</v>
      </c>
      <c r="CZ1213" s="199" t="str">
        <f t="shared" si="1985"/>
        <v>CZ$16</v>
      </c>
      <c r="DA1213" s="199" t="str">
        <f t="shared" si="1985"/>
        <v>DA$16</v>
      </c>
      <c r="DB1213" s="199" t="str">
        <f t="shared" si="1985"/>
        <v>DB$16</v>
      </c>
      <c r="DC1213" s="199" t="str">
        <f t="shared" si="1985"/>
        <v>DC$16</v>
      </c>
      <c r="DD1213" s="199" t="str">
        <f t="shared" si="1985"/>
        <v>DD$16</v>
      </c>
      <c r="DE1213" s="199" t="str">
        <f t="shared" si="1985"/>
        <v>DE$16</v>
      </c>
      <c r="DF1213" s="199" t="str">
        <f t="shared" si="1985"/>
        <v>DF$16</v>
      </c>
      <c r="DG1213" s="199" t="str">
        <f t="shared" si="1985"/>
        <v>DG$16</v>
      </c>
      <c r="DH1213" s="199" t="str">
        <f t="shared" si="1985"/>
        <v>DH$16</v>
      </c>
      <c r="DI1213" s="199" t="str">
        <f t="shared" si="1985"/>
        <v>DI$16</v>
      </c>
      <c r="DJ1213" s="199" t="str">
        <f t="shared" si="1985"/>
        <v>DJ$16</v>
      </c>
      <c r="DK1213" s="199" t="str">
        <f t="shared" si="1985"/>
        <v>DK$16</v>
      </c>
      <c r="DL1213" s="199" t="str">
        <f t="shared" si="1985"/>
        <v>DL$16</v>
      </c>
    </row>
    <row r="1214" spans="1:116" x14ac:dyDescent="0.4">
      <c r="A1214" s="174"/>
      <c r="E1214" s="8"/>
      <c r="G1214" s="175" t="s">
        <v>462</v>
      </c>
      <c r="H1214" s="200"/>
      <c r="I1214" s="201"/>
      <c r="J1214" s="201"/>
      <c r="K1214" s="202"/>
      <c r="L1214" s="202"/>
      <c r="M1214" s="202"/>
      <c r="N1214" s="202"/>
      <c r="O1214" s="202"/>
      <c r="P1214" s="202"/>
      <c r="R1214" s="202"/>
      <c r="S1214" s="199" t="str">
        <f t="shared" ref="S1214:CD1214" si="1986">S$21</f>
        <v>S$17</v>
      </c>
      <c r="T1214" s="199" t="str">
        <f t="shared" si="1986"/>
        <v>T$17</v>
      </c>
      <c r="U1214" s="199" t="str">
        <f t="shared" si="1986"/>
        <v>U$17</v>
      </c>
      <c r="V1214" s="199" t="str">
        <f t="shared" si="1986"/>
        <v>V$17</v>
      </c>
      <c r="W1214" s="199" t="str">
        <f t="shared" si="1986"/>
        <v>W$17</v>
      </c>
      <c r="X1214" s="199" t="str">
        <f t="shared" si="1986"/>
        <v>X$17</v>
      </c>
      <c r="Y1214" s="199" t="str">
        <f t="shared" si="1986"/>
        <v>Y$17</v>
      </c>
      <c r="Z1214" s="199" t="str">
        <f t="shared" si="1986"/>
        <v>Z$17</v>
      </c>
      <c r="AA1214" s="199" t="str">
        <f t="shared" si="1986"/>
        <v>AA$17</v>
      </c>
      <c r="AB1214" s="199" t="str">
        <f t="shared" si="1986"/>
        <v>AB$17</v>
      </c>
      <c r="AC1214" s="199" t="str">
        <f t="shared" si="1986"/>
        <v>AC$17</v>
      </c>
      <c r="AD1214" s="199" t="str">
        <f t="shared" si="1986"/>
        <v>AD$17</v>
      </c>
      <c r="AE1214" s="199" t="str">
        <f t="shared" si="1986"/>
        <v>AE$17</v>
      </c>
      <c r="AF1214" s="199" t="str">
        <f t="shared" si="1986"/>
        <v>AF$17</v>
      </c>
      <c r="AG1214" s="199" t="str">
        <f t="shared" si="1986"/>
        <v>AG$17</v>
      </c>
      <c r="AH1214" s="199" t="str">
        <f t="shared" si="1986"/>
        <v>AH$17</v>
      </c>
      <c r="AI1214" s="199" t="str">
        <f t="shared" si="1986"/>
        <v>AI$17</v>
      </c>
      <c r="AJ1214" s="199" t="str">
        <f t="shared" si="1986"/>
        <v>AJ$17</v>
      </c>
      <c r="AK1214" s="199" t="str">
        <f t="shared" si="1986"/>
        <v>AK$17</v>
      </c>
      <c r="AL1214" s="199" t="str">
        <f t="shared" si="1986"/>
        <v>AL$17</v>
      </c>
      <c r="AM1214" s="199" t="str">
        <f t="shared" si="1986"/>
        <v>AM$17</v>
      </c>
      <c r="AN1214" s="199" t="str">
        <f t="shared" si="1986"/>
        <v>AN$17</v>
      </c>
      <c r="AO1214" s="199" t="str">
        <f t="shared" si="1986"/>
        <v>AO$17</v>
      </c>
      <c r="AP1214" s="199" t="str">
        <f t="shared" si="1986"/>
        <v>AP$17</v>
      </c>
      <c r="AQ1214" s="199" t="str">
        <f t="shared" si="1986"/>
        <v>AQ$17</v>
      </c>
      <c r="AR1214" s="199" t="str">
        <f t="shared" si="1986"/>
        <v>AR$17</v>
      </c>
      <c r="AS1214" s="199" t="str">
        <f t="shared" si="1986"/>
        <v>AS$17</v>
      </c>
      <c r="AT1214" s="199" t="str">
        <f t="shared" si="1986"/>
        <v>AT$17</v>
      </c>
      <c r="AU1214" s="199" t="str">
        <f t="shared" si="1986"/>
        <v>AU$17</v>
      </c>
      <c r="AV1214" s="199" t="str">
        <f t="shared" si="1986"/>
        <v>AV$17</v>
      </c>
      <c r="AW1214" s="199" t="str">
        <f t="shared" si="1986"/>
        <v>AW$17</v>
      </c>
      <c r="AX1214" s="199" t="str">
        <f t="shared" si="1986"/>
        <v>AX$17</v>
      </c>
      <c r="AY1214" s="199" t="str">
        <f t="shared" si="1986"/>
        <v>AY$17</v>
      </c>
      <c r="AZ1214" s="199" t="str">
        <f t="shared" si="1986"/>
        <v>AZ$17</v>
      </c>
      <c r="BA1214" s="199" t="str">
        <f t="shared" si="1986"/>
        <v>BA$17</v>
      </c>
      <c r="BB1214" s="199" t="str">
        <f t="shared" si="1986"/>
        <v>BB$17</v>
      </c>
      <c r="BC1214" s="199" t="str">
        <f t="shared" si="1986"/>
        <v>BC$17</v>
      </c>
      <c r="BD1214" s="199" t="str">
        <f t="shared" si="1986"/>
        <v>BD$17</v>
      </c>
      <c r="BE1214" s="199" t="str">
        <f t="shared" si="1986"/>
        <v>BE$17</v>
      </c>
      <c r="BF1214" s="199" t="str">
        <f t="shared" si="1986"/>
        <v>BF$17</v>
      </c>
      <c r="BG1214" s="199" t="str">
        <f t="shared" si="1986"/>
        <v>BG$17</v>
      </c>
      <c r="BH1214" s="199" t="str">
        <f t="shared" si="1986"/>
        <v>BH$17</v>
      </c>
      <c r="BI1214" s="199" t="str">
        <f t="shared" si="1986"/>
        <v>BI$17</v>
      </c>
      <c r="BJ1214" s="199" t="str">
        <f t="shared" si="1986"/>
        <v>BJ$17</v>
      </c>
      <c r="BK1214" s="199" t="str">
        <f t="shared" si="1986"/>
        <v>BK$17</v>
      </c>
      <c r="BL1214" s="199" t="str">
        <f t="shared" si="1986"/>
        <v>BL$17</v>
      </c>
      <c r="BM1214" s="199" t="str">
        <f t="shared" si="1986"/>
        <v>BM$17</v>
      </c>
      <c r="BN1214" s="199" t="str">
        <f t="shared" si="1986"/>
        <v>BN$17</v>
      </c>
      <c r="BO1214" s="199" t="str">
        <f t="shared" si="1986"/>
        <v>BO$17</v>
      </c>
      <c r="BP1214" s="199" t="str">
        <f t="shared" si="1986"/>
        <v>BP$17</v>
      </c>
      <c r="BQ1214" s="199" t="str">
        <f t="shared" si="1986"/>
        <v>BQ$17</v>
      </c>
      <c r="BR1214" s="199" t="str">
        <f t="shared" si="1986"/>
        <v>BR$17</v>
      </c>
      <c r="BS1214" s="199" t="str">
        <f t="shared" si="1986"/>
        <v>BS$17</v>
      </c>
      <c r="BT1214" s="199" t="str">
        <f t="shared" si="1986"/>
        <v>BT$17</v>
      </c>
      <c r="BU1214" s="199" t="str">
        <f t="shared" si="1986"/>
        <v>BU$17</v>
      </c>
      <c r="BV1214" s="199" t="str">
        <f t="shared" si="1986"/>
        <v>BV$17</v>
      </c>
      <c r="BW1214" s="199" t="str">
        <f t="shared" si="1986"/>
        <v>BW$17</v>
      </c>
      <c r="BX1214" s="199" t="str">
        <f t="shared" si="1986"/>
        <v>BX$17</v>
      </c>
      <c r="BY1214" s="199" t="str">
        <f t="shared" si="1986"/>
        <v>BY$17</v>
      </c>
      <c r="BZ1214" s="199" t="str">
        <f t="shared" si="1986"/>
        <v>BZ$17</v>
      </c>
      <c r="CA1214" s="199" t="str">
        <f t="shared" si="1986"/>
        <v>CA$17</v>
      </c>
      <c r="CB1214" s="199" t="str">
        <f t="shared" si="1986"/>
        <v>CB$17</v>
      </c>
      <c r="CC1214" s="199" t="str">
        <f t="shared" si="1986"/>
        <v>CC$17</v>
      </c>
      <c r="CD1214" s="199" t="str">
        <f t="shared" si="1986"/>
        <v>CD$17</v>
      </c>
      <c r="CE1214" s="199" t="str">
        <f t="shared" ref="CE1214:CL1214" si="1987">CE$21</f>
        <v>CE$17</v>
      </c>
      <c r="CF1214" s="199" t="str">
        <f t="shared" si="1987"/>
        <v>CF$17</v>
      </c>
      <c r="CG1214" s="199" t="str">
        <f t="shared" si="1987"/>
        <v>CG$17</v>
      </c>
      <c r="CH1214" s="199" t="str">
        <f t="shared" si="1987"/>
        <v>CH$17</v>
      </c>
      <c r="CI1214" s="199" t="str">
        <f t="shared" si="1987"/>
        <v>CI$17</v>
      </c>
      <c r="CJ1214" s="199" t="str">
        <f t="shared" si="1987"/>
        <v>CJ$17</v>
      </c>
      <c r="CK1214" s="199" t="str">
        <f t="shared" si="1987"/>
        <v>CK$17</v>
      </c>
      <c r="CL1214" s="199" t="str">
        <f t="shared" si="1987"/>
        <v>CL$17</v>
      </c>
      <c r="CN1214" s="201"/>
      <c r="CO1214" s="199" t="str">
        <f t="shared" ref="CO1214:DL1214" si="1988">CO$21</f>
        <v>CO$17</v>
      </c>
      <c r="CP1214" s="199" t="str">
        <f t="shared" si="1988"/>
        <v>CP$17</v>
      </c>
      <c r="CQ1214" s="199" t="str">
        <f t="shared" si="1988"/>
        <v>CQ$17</v>
      </c>
      <c r="CR1214" s="199" t="str">
        <f t="shared" si="1988"/>
        <v>CR$17</v>
      </c>
      <c r="CS1214" s="199" t="str">
        <f t="shared" si="1988"/>
        <v>CS$17</v>
      </c>
      <c r="CT1214" s="199" t="str">
        <f t="shared" si="1988"/>
        <v>CT$17</v>
      </c>
      <c r="CU1214" s="199" t="str">
        <f t="shared" si="1988"/>
        <v>CU$17</v>
      </c>
      <c r="CV1214" s="199" t="str">
        <f t="shared" si="1988"/>
        <v>CV$17</v>
      </c>
      <c r="CW1214" s="199" t="str">
        <f t="shared" si="1988"/>
        <v>CW$17</v>
      </c>
      <c r="CX1214" s="199" t="str">
        <f t="shared" si="1988"/>
        <v>CX$17</v>
      </c>
      <c r="CY1214" s="199" t="str">
        <f t="shared" si="1988"/>
        <v>CY$17</v>
      </c>
      <c r="CZ1214" s="199" t="str">
        <f t="shared" si="1988"/>
        <v>CZ$17</v>
      </c>
      <c r="DA1214" s="199" t="str">
        <f t="shared" si="1988"/>
        <v>DA$17</v>
      </c>
      <c r="DB1214" s="199" t="str">
        <f t="shared" si="1988"/>
        <v>DB$17</v>
      </c>
      <c r="DC1214" s="199" t="str">
        <f t="shared" si="1988"/>
        <v>DC$17</v>
      </c>
      <c r="DD1214" s="199" t="str">
        <f t="shared" si="1988"/>
        <v>DD$17</v>
      </c>
      <c r="DE1214" s="199" t="str">
        <f t="shared" si="1988"/>
        <v>DE$17</v>
      </c>
      <c r="DF1214" s="199" t="str">
        <f t="shared" si="1988"/>
        <v>DF$17</v>
      </c>
      <c r="DG1214" s="199" t="str">
        <f t="shared" si="1988"/>
        <v>DG$17</v>
      </c>
      <c r="DH1214" s="199" t="str">
        <f t="shared" si="1988"/>
        <v>DH$17</v>
      </c>
      <c r="DI1214" s="199" t="str">
        <f t="shared" si="1988"/>
        <v>DI$17</v>
      </c>
      <c r="DJ1214" s="199" t="str">
        <f t="shared" si="1988"/>
        <v>DJ$17</v>
      </c>
      <c r="DK1214" s="199" t="str">
        <f t="shared" si="1988"/>
        <v>DK$17</v>
      </c>
      <c r="DL1214" s="199" t="str">
        <f t="shared" si="1988"/>
        <v>DL$17</v>
      </c>
    </row>
    <row r="1215" spans="1:116" x14ac:dyDescent="0.4">
      <c r="A1215" s="174"/>
      <c r="E1215" s="8"/>
      <c r="G1215" s="175" t="s">
        <v>491</v>
      </c>
      <c r="H1215" s="200"/>
      <c r="I1215" s="201"/>
      <c r="J1215" s="201"/>
      <c r="K1215" s="202"/>
      <c r="L1215" s="202"/>
      <c r="M1215" s="202"/>
      <c r="N1215" s="202"/>
      <c r="O1215" s="202"/>
      <c r="P1215" s="202"/>
      <c r="R1215" s="202"/>
      <c r="S1215" s="190"/>
      <c r="T1215" s="190"/>
      <c r="U1215" s="190"/>
      <c r="V1215" s="190"/>
      <c r="W1215" s="190"/>
      <c r="X1215" s="190"/>
      <c r="Y1215" s="190"/>
      <c r="Z1215" s="190"/>
      <c r="AA1215" s="190"/>
      <c r="AB1215" s="190"/>
      <c r="AC1215" s="190"/>
      <c r="AD1215" s="190"/>
      <c r="AE1215" s="190"/>
      <c r="AF1215" s="190"/>
      <c r="AG1215" s="190"/>
      <c r="AH1215" s="190"/>
      <c r="AI1215" s="190"/>
      <c r="AJ1215" s="190"/>
      <c r="AK1215" s="190"/>
      <c r="AL1215" s="190"/>
      <c r="AM1215" s="190"/>
      <c r="AN1215" s="190"/>
      <c r="AO1215" s="190"/>
      <c r="AP1215" s="190"/>
      <c r="AQ1215" s="190"/>
      <c r="AR1215" s="190"/>
      <c r="AS1215" s="190"/>
      <c r="AT1215" s="190"/>
      <c r="AU1215" s="190"/>
      <c r="AV1215" s="190"/>
      <c r="AW1215" s="190"/>
      <c r="AX1215" s="190"/>
      <c r="AY1215" s="190"/>
      <c r="AZ1215" s="190"/>
      <c r="BA1215" s="190"/>
      <c r="BB1215" s="190"/>
      <c r="BC1215" s="190"/>
      <c r="BD1215" s="190"/>
      <c r="BE1215" s="190"/>
      <c r="BF1215" s="190"/>
      <c r="BG1215" s="190"/>
      <c r="BH1215" s="190"/>
      <c r="BI1215" s="190"/>
      <c r="BJ1215" s="190"/>
      <c r="BK1215" s="190"/>
      <c r="BL1215" s="190"/>
      <c r="BM1215" s="190"/>
      <c r="BN1215" s="190"/>
      <c r="BO1215" s="190"/>
      <c r="BP1215" s="190"/>
      <c r="BQ1215" s="190"/>
      <c r="BR1215" s="190"/>
      <c r="BS1215" s="190"/>
      <c r="BT1215" s="190"/>
      <c r="BU1215" s="190"/>
      <c r="BV1215" s="190"/>
      <c r="BW1215" s="190"/>
      <c r="BX1215" s="190"/>
      <c r="BY1215" s="190"/>
      <c r="BZ1215" s="190"/>
      <c r="CA1215" s="190"/>
      <c r="CB1215" s="190"/>
      <c r="CC1215" s="190"/>
      <c r="CD1215" s="190"/>
      <c r="CE1215" s="190"/>
      <c r="CF1215" s="190"/>
      <c r="CG1215" s="190"/>
      <c r="CH1215" s="190"/>
      <c r="CI1215" s="190"/>
      <c r="CJ1215" s="190"/>
      <c r="CK1215" s="190"/>
      <c r="CL1215" s="190"/>
      <c r="CN1215" s="201"/>
      <c r="CO1215" s="190"/>
      <c r="CP1215" s="190"/>
      <c r="CQ1215" s="190"/>
      <c r="CR1215" s="190"/>
      <c r="CS1215" s="190"/>
      <c r="CT1215" s="190"/>
      <c r="CU1215" s="190"/>
      <c r="CV1215" s="190"/>
      <c r="CW1215" s="190"/>
      <c r="CX1215" s="190"/>
      <c r="CY1215" s="190"/>
      <c r="CZ1215" s="190"/>
      <c r="DA1215" s="190"/>
      <c r="DB1215" s="190"/>
      <c r="DC1215" s="190"/>
      <c r="DD1215" s="190"/>
      <c r="DE1215" s="190"/>
      <c r="DF1215" s="190"/>
      <c r="DG1215" s="190"/>
      <c r="DH1215" s="190"/>
      <c r="DI1215" s="190"/>
      <c r="DJ1215" s="190"/>
      <c r="DK1215" s="190"/>
      <c r="DL1215" s="190"/>
    </row>
    <row r="1216" spans="1:116" x14ac:dyDescent="0.4">
      <c r="A1216" s="174"/>
      <c r="E1216" s="8"/>
      <c r="G1216" s="175" t="s">
        <v>505</v>
      </c>
      <c r="H1216" s="200"/>
      <c r="I1216" s="201"/>
      <c r="J1216" s="201"/>
      <c r="K1216" s="202"/>
      <c r="L1216" s="202"/>
      <c r="M1216" s="202"/>
      <c r="N1216" s="202"/>
      <c r="O1216" s="202"/>
      <c r="P1216" s="202"/>
      <c r="R1216" s="202"/>
      <c r="S1216" s="190"/>
      <c r="T1216" s="190"/>
      <c r="U1216" s="190"/>
      <c r="V1216" s="190"/>
      <c r="W1216" s="190"/>
      <c r="X1216" s="190"/>
      <c r="Y1216" s="190"/>
      <c r="Z1216" s="190"/>
      <c r="AA1216" s="190"/>
      <c r="AB1216" s="190"/>
      <c r="AC1216" s="190"/>
      <c r="AD1216" s="190"/>
      <c r="AE1216" s="190"/>
      <c r="AF1216" s="190"/>
      <c r="AG1216" s="190"/>
      <c r="AH1216" s="190"/>
      <c r="AI1216" s="190"/>
      <c r="AJ1216" s="190"/>
      <c r="AK1216" s="190"/>
      <c r="AL1216" s="190"/>
      <c r="AM1216" s="190"/>
      <c r="AN1216" s="190"/>
      <c r="AO1216" s="190"/>
      <c r="AP1216" s="190"/>
      <c r="AQ1216" s="190"/>
      <c r="AR1216" s="190"/>
      <c r="AS1216" s="190"/>
      <c r="AT1216" s="190"/>
      <c r="AU1216" s="190"/>
      <c r="AV1216" s="190"/>
      <c r="AW1216" s="190"/>
      <c r="AX1216" s="190"/>
      <c r="AY1216" s="190"/>
      <c r="AZ1216" s="190"/>
      <c r="BA1216" s="190"/>
      <c r="BB1216" s="190"/>
      <c r="BC1216" s="190"/>
      <c r="BD1216" s="190"/>
      <c r="BE1216" s="190"/>
      <c r="BF1216" s="190"/>
      <c r="BG1216" s="190"/>
      <c r="BH1216" s="190"/>
      <c r="BI1216" s="190"/>
      <c r="BJ1216" s="190"/>
      <c r="BK1216" s="190"/>
      <c r="BL1216" s="190"/>
      <c r="BM1216" s="190"/>
      <c r="BN1216" s="190"/>
      <c r="BO1216" s="190"/>
      <c r="BP1216" s="190"/>
      <c r="BQ1216" s="190"/>
      <c r="BR1216" s="190"/>
      <c r="BS1216" s="190"/>
      <c r="BT1216" s="190"/>
      <c r="BU1216" s="190"/>
      <c r="BV1216" s="190"/>
      <c r="BW1216" s="190"/>
      <c r="BX1216" s="190"/>
      <c r="BY1216" s="190"/>
      <c r="BZ1216" s="190"/>
      <c r="CA1216" s="190"/>
      <c r="CB1216" s="190"/>
      <c r="CC1216" s="190"/>
      <c r="CD1216" s="190"/>
      <c r="CE1216" s="190"/>
      <c r="CF1216" s="190"/>
      <c r="CG1216" s="190"/>
      <c r="CH1216" s="190"/>
      <c r="CI1216" s="190"/>
      <c r="CJ1216" s="190"/>
      <c r="CK1216" s="190"/>
      <c r="CL1216" s="190"/>
      <c r="CN1216" s="201"/>
      <c r="CO1216" s="190"/>
      <c r="CP1216" s="190"/>
      <c r="CQ1216" s="190"/>
      <c r="CR1216" s="190"/>
      <c r="CS1216" s="190"/>
      <c r="CT1216" s="190"/>
      <c r="CU1216" s="190"/>
      <c r="CV1216" s="190"/>
      <c r="CW1216" s="190"/>
      <c r="CX1216" s="190"/>
      <c r="CY1216" s="190"/>
      <c r="CZ1216" s="190"/>
      <c r="DA1216" s="190"/>
      <c r="DB1216" s="190"/>
      <c r="DC1216" s="190"/>
      <c r="DD1216" s="190"/>
      <c r="DE1216" s="190"/>
      <c r="DF1216" s="190"/>
      <c r="DG1216" s="190"/>
      <c r="DH1216" s="190"/>
      <c r="DI1216" s="190"/>
      <c r="DJ1216" s="190"/>
      <c r="DK1216" s="190"/>
      <c r="DL1216" s="190"/>
    </row>
    <row r="1217" spans="1:116" x14ac:dyDescent="0.4">
      <c r="A1217" s="174"/>
      <c r="E1217" s="8"/>
      <c r="G1217" s="175" t="s">
        <v>463</v>
      </c>
      <c r="H1217" s="200"/>
      <c r="I1217" s="201"/>
      <c r="J1217" s="201"/>
      <c r="K1217" s="202"/>
      <c r="L1217" s="202"/>
      <c r="M1217" s="202"/>
      <c r="N1217" s="202"/>
      <c r="O1217" s="202"/>
      <c r="P1217" s="202"/>
      <c r="R1217" s="202"/>
      <c r="S1217" s="190" t="str">
        <f t="shared" ref="S1217:CD1217" si="1989">S$22</f>
        <v>S$18</v>
      </c>
      <c r="T1217" s="190" t="str">
        <f t="shared" si="1989"/>
        <v>T$18</v>
      </c>
      <c r="U1217" s="190" t="str">
        <f t="shared" si="1989"/>
        <v>U$18</v>
      </c>
      <c r="V1217" s="190" t="str">
        <f t="shared" si="1989"/>
        <v>V$18</v>
      </c>
      <c r="W1217" s="190" t="str">
        <f t="shared" si="1989"/>
        <v>W$18</v>
      </c>
      <c r="X1217" s="190" t="str">
        <f t="shared" si="1989"/>
        <v>X$18</v>
      </c>
      <c r="Y1217" s="190" t="str">
        <f t="shared" si="1989"/>
        <v>Y$18</v>
      </c>
      <c r="Z1217" s="190" t="str">
        <f t="shared" si="1989"/>
        <v>Z$18</v>
      </c>
      <c r="AA1217" s="190" t="str">
        <f t="shared" si="1989"/>
        <v>AA$18</v>
      </c>
      <c r="AB1217" s="190" t="str">
        <f t="shared" si="1989"/>
        <v>AB$18</v>
      </c>
      <c r="AC1217" s="190" t="str">
        <f t="shared" si="1989"/>
        <v>AC$18</v>
      </c>
      <c r="AD1217" s="190" t="str">
        <f t="shared" si="1989"/>
        <v>AD$18</v>
      </c>
      <c r="AE1217" s="190" t="str">
        <f t="shared" si="1989"/>
        <v>AE$18</v>
      </c>
      <c r="AF1217" s="190" t="str">
        <f t="shared" si="1989"/>
        <v>AF$18</v>
      </c>
      <c r="AG1217" s="190" t="str">
        <f t="shared" si="1989"/>
        <v>AG$18</v>
      </c>
      <c r="AH1217" s="190" t="str">
        <f t="shared" si="1989"/>
        <v>AH$18</v>
      </c>
      <c r="AI1217" s="190" t="str">
        <f t="shared" si="1989"/>
        <v>AI$18</v>
      </c>
      <c r="AJ1217" s="190" t="str">
        <f t="shared" si="1989"/>
        <v>AJ$18</v>
      </c>
      <c r="AK1217" s="190" t="str">
        <f t="shared" si="1989"/>
        <v>AK$18</v>
      </c>
      <c r="AL1217" s="190" t="str">
        <f t="shared" si="1989"/>
        <v>AL$18</v>
      </c>
      <c r="AM1217" s="190" t="str">
        <f t="shared" si="1989"/>
        <v>AM$18</v>
      </c>
      <c r="AN1217" s="190" t="str">
        <f t="shared" si="1989"/>
        <v>AN$18</v>
      </c>
      <c r="AO1217" s="190" t="str">
        <f t="shared" si="1989"/>
        <v>AO$18</v>
      </c>
      <c r="AP1217" s="190" t="str">
        <f t="shared" si="1989"/>
        <v>AP$18</v>
      </c>
      <c r="AQ1217" s="190" t="str">
        <f t="shared" si="1989"/>
        <v>AQ$18</v>
      </c>
      <c r="AR1217" s="190" t="str">
        <f t="shared" si="1989"/>
        <v>AR$18</v>
      </c>
      <c r="AS1217" s="190" t="str">
        <f t="shared" si="1989"/>
        <v>AS$18</v>
      </c>
      <c r="AT1217" s="190" t="str">
        <f t="shared" si="1989"/>
        <v>AT$18</v>
      </c>
      <c r="AU1217" s="190" t="str">
        <f t="shared" si="1989"/>
        <v>AU$18</v>
      </c>
      <c r="AV1217" s="190" t="str">
        <f t="shared" si="1989"/>
        <v>AV$18</v>
      </c>
      <c r="AW1217" s="190" t="str">
        <f t="shared" si="1989"/>
        <v>AW$18</v>
      </c>
      <c r="AX1217" s="190" t="str">
        <f t="shared" si="1989"/>
        <v>AX$18</v>
      </c>
      <c r="AY1217" s="190" t="str">
        <f t="shared" si="1989"/>
        <v>AY$18</v>
      </c>
      <c r="AZ1217" s="190" t="str">
        <f t="shared" si="1989"/>
        <v>AZ$18</v>
      </c>
      <c r="BA1217" s="190" t="str">
        <f t="shared" si="1989"/>
        <v>BA$18</v>
      </c>
      <c r="BB1217" s="190" t="str">
        <f t="shared" si="1989"/>
        <v>BB$18</v>
      </c>
      <c r="BC1217" s="190" t="str">
        <f t="shared" si="1989"/>
        <v>BC$18</v>
      </c>
      <c r="BD1217" s="190" t="str">
        <f t="shared" si="1989"/>
        <v>BD$18</v>
      </c>
      <c r="BE1217" s="190" t="str">
        <f t="shared" si="1989"/>
        <v>BE$18</v>
      </c>
      <c r="BF1217" s="190" t="str">
        <f t="shared" si="1989"/>
        <v>BF$18</v>
      </c>
      <c r="BG1217" s="190" t="str">
        <f t="shared" si="1989"/>
        <v>BG$18</v>
      </c>
      <c r="BH1217" s="190" t="str">
        <f t="shared" si="1989"/>
        <v>BH$18</v>
      </c>
      <c r="BI1217" s="190" t="str">
        <f t="shared" si="1989"/>
        <v>BI$18</v>
      </c>
      <c r="BJ1217" s="190" t="str">
        <f t="shared" si="1989"/>
        <v>BJ$18</v>
      </c>
      <c r="BK1217" s="190" t="str">
        <f t="shared" si="1989"/>
        <v>BK$18</v>
      </c>
      <c r="BL1217" s="190" t="str">
        <f t="shared" si="1989"/>
        <v>BL$18</v>
      </c>
      <c r="BM1217" s="190" t="str">
        <f t="shared" si="1989"/>
        <v>BM$18</v>
      </c>
      <c r="BN1217" s="190" t="str">
        <f t="shared" si="1989"/>
        <v>BN$18</v>
      </c>
      <c r="BO1217" s="190" t="str">
        <f t="shared" si="1989"/>
        <v>BO$18</v>
      </c>
      <c r="BP1217" s="190" t="str">
        <f t="shared" si="1989"/>
        <v>BP$18</v>
      </c>
      <c r="BQ1217" s="190" t="str">
        <f t="shared" si="1989"/>
        <v>BQ$18</v>
      </c>
      <c r="BR1217" s="190" t="str">
        <f t="shared" si="1989"/>
        <v>BR$18</v>
      </c>
      <c r="BS1217" s="190" t="str">
        <f t="shared" si="1989"/>
        <v>BS$18</v>
      </c>
      <c r="BT1217" s="190" t="str">
        <f t="shared" si="1989"/>
        <v>BT$18</v>
      </c>
      <c r="BU1217" s="190" t="str">
        <f t="shared" si="1989"/>
        <v>BU$18</v>
      </c>
      <c r="BV1217" s="190" t="str">
        <f t="shared" si="1989"/>
        <v>BV$18</v>
      </c>
      <c r="BW1217" s="190" t="str">
        <f t="shared" si="1989"/>
        <v>BW$18</v>
      </c>
      <c r="BX1217" s="190" t="str">
        <f t="shared" si="1989"/>
        <v>BX$18</v>
      </c>
      <c r="BY1217" s="190" t="str">
        <f t="shared" si="1989"/>
        <v>BY$18</v>
      </c>
      <c r="BZ1217" s="190" t="str">
        <f t="shared" si="1989"/>
        <v>BZ$18</v>
      </c>
      <c r="CA1217" s="190" t="str">
        <f t="shared" si="1989"/>
        <v>CA$18</v>
      </c>
      <c r="CB1217" s="190" t="str">
        <f t="shared" si="1989"/>
        <v>CB$18</v>
      </c>
      <c r="CC1217" s="190" t="str">
        <f t="shared" si="1989"/>
        <v>CC$18</v>
      </c>
      <c r="CD1217" s="190" t="str">
        <f t="shared" si="1989"/>
        <v>CD$18</v>
      </c>
      <c r="CE1217" s="190" t="str">
        <f t="shared" ref="CE1217:CL1217" si="1990">CE$22</f>
        <v>CE$18</v>
      </c>
      <c r="CF1217" s="190" t="str">
        <f t="shared" si="1990"/>
        <v>CF$18</v>
      </c>
      <c r="CG1217" s="190" t="str">
        <f t="shared" si="1990"/>
        <v>CG$18</v>
      </c>
      <c r="CH1217" s="190" t="str">
        <f t="shared" si="1990"/>
        <v>CH$18</v>
      </c>
      <c r="CI1217" s="190" t="str">
        <f t="shared" si="1990"/>
        <v>CI$18</v>
      </c>
      <c r="CJ1217" s="190" t="str">
        <f t="shared" si="1990"/>
        <v>CJ$18</v>
      </c>
      <c r="CK1217" s="190" t="str">
        <f t="shared" si="1990"/>
        <v>CK$18</v>
      </c>
      <c r="CL1217" s="190" t="str">
        <f t="shared" si="1990"/>
        <v>CL$18</v>
      </c>
      <c r="CN1217" s="201"/>
      <c r="CO1217" s="190" t="str">
        <f t="shared" ref="CO1217:DL1217" si="1991">CO$22</f>
        <v>CO$18</v>
      </c>
      <c r="CP1217" s="190" t="str">
        <f t="shared" si="1991"/>
        <v>CP$18</v>
      </c>
      <c r="CQ1217" s="190" t="str">
        <f t="shared" si="1991"/>
        <v>CQ$18</v>
      </c>
      <c r="CR1217" s="190" t="str">
        <f t="shared" si="1991"/>
        <v>CR$18</v>
      </c>
      <c r="CS1217" s="190" t="str">
        <f t="shared" si="1991"/>
        <v>CS$18</v>
      </c>
      <c r="CT1217" s="190" t="str">
        <f t="shared" si="1991"/>
        <v>CT$18</v>
      </c>
      <c r="CU1217" s="190" t="str">
        <f t="shared" si="1991"/>
        <v>CU$18</v>
      </c>
      <c r="CV1217" s="190" t="str">
        <f t="shared" si="1991"/>
        <v>CV$18</v>
      </c>
      <c r="CW1217" s="190" t="str">
        <f t="shared" si="1991"/>
        <v>CW$18</v>
      </c>
      <c r="CX1217" s="190" t="str">
        <f t="shared" si="1991"/>
        <v>CX$18</v>
      </c>
      <c r="CY1217" s="190" t="str">
        <f t="shared" si="1991"/>
        <v>CY$18</v>
      </c>
      <c r="CZ1217" s="190" t="str">
        <f t="shared" si="1991"/>
        <v>CZ$18</v>
      </c>
      <c r="DA1217" s="190" t="str">
        <f t="shared" si="1991"/>
        <v>DA$18</v>
      </c>
      <c r="DB1217" s="190" t="str">
        <f t="shared" si="1991"/>
        <v>DB$18</v>
      </c>
      <c r="DC1217" s="190" t="str">
        <f t="shared" si="1991"/>
        <v>DC$18</v>
      </c>
      <c r="DD1217" s="190" t="str">
        <f t="shared" si="1991"/>
        <v>DD$18</v>
      </c>
      <c r="DE1217" s="190" t="str">
        <f t="shared" si="1991"/>
        <v>DE$18</v>
      </c>
      <c r="DF1217" s="190" t="str">
        <f t="shared" si="1991"/>
        <v>DF$18</v>
      </c>
      <c r="DG1217" s="190" t="str">
        <f t="shared" si="1991"/>
        <v>DG$18</v>
      </c>
      <c r="DH1217" s="190" t="str">
        <f t="shared" si="1991"/>
        <v>DH$18</v>
      </c>
      <c r="DI1217" s="190" t="str">
        <f t="shared" si="1991"/>
        <v>DI$18</v>
      </c>
      <c r="DJ1217" s="190" t="str">
        <f t="shared" si="1991"/>
        <v>DJ$18</v>
      </c>
      <c r="DK1217" s="190" t="str">
        <f t="shared" si="1991"/>
        <v>DK$18</v>
      </c>
      <c r="DL1217" s="190" t="str">
        <f t="shared" si="1991"/>
        <v>DL$18</v>
      </c>
    </row>
    <row r="1218" spans="1:116" x14ac:dyDescent="0.4">
      <c r="A1218" s="174"/>
      <c r="E1218" s="8"/>
      <c r="G1218" s="175" t="s">
        <v>464</v>
      </c>
      <c r="H1218" s="200"/>
      <c r="I1218" s="201"/>
      <c r="J1218" s="201"/>
      <c r="K1218" s="202"/>
      <c r="L1218" s="202"/>
      <c r="M1218" s="202"/>
      <c r="N1218" s="202"/>
      <c r="O1218" s="202"/>
      <c r="P1218" s="202"/>
      <c r="R1218" s="202"/>
      <c r="S1218" s="190" t="str">
        <f t="shared" ref="S1218:CD1218" si="1992">S$23</f>
        <v>S$19</v>
      </c>
      <c r="T1218" s="190" t="str">
        <f t="shared" si="1992"/>
        <v>T$19</v>
      </c>
      <c r="U1218" s="190" t="str">
        <f t="shared" si="1992"/>
        <v>U$19</v>
      </c>
      <c r="V1218" s="190" t="str">
        <f t="shared" si="1992"/>
        <v>V$19</v>
      </c>
      <c r="W1218" s="190" t="str">
        <f t="shared" si="1992"/>
        <v>W$19</v>
      </c>
      <c r="X1218" s="190" t="str">
        <f t="shared" si="1992"/>
        <v>X$19</v>
      </c>
      <c r="Y1218" s="190" t="str">
        <f t="shared" si="1992"/>
        <v>Y$19</v>
      </c>
      <c r="Z1218" s="190" t="str">
        <f t="shared" si="1992"/>
        <v>Z$19</v>
      </c>
      <c r="AA1218" s="190" t="str">
        <f t="shared" si="1992"/>
        <v>AA$19</v>
      </c>
      <c r="AB1218" s="190" t="str">
        <f t="shared" si="1992"/>
        <v>AB$19</v>
      </c>
      <c r="AC1218" s="190" t="str">
        <f t="shared" si="1992"/>
        <v>AC$19</v>
      </c>
      <c r="AD1218" s="190" t="str">
        <f t="shared" si="1992"/>
        <v>AD$19</v>
      </c>
      <c r="AE1218" s="190" t="str">
        <f t="shared" si="1992"/>
        <v>AE$19</v>
      </c>
      <c r="AF1218" s="190" t="str">
        <f t="shared" si="1992"/>
        <v>AF$19</v>
      </c>
      <c r="AG1218" s="190" t="str">
        <f t="shared" si="1992"/>
        <v>AG$19</v>
      </c>
      <c r="AH1218" s="190" t="str">
        <f t="shared" si="1992"/>
        <v>AH$19</v>
      </c>
      <c r="AI1218" s="190" t="str">
        <f t="shared" si="1992"/>
        <v>AI$19</v>
      </c>
      <c r="AJ1218" s="190" t="str">
        <f t="shared" si="1992"/>
        <v>AJ$19</v>
      </c>
      <c r="AK1218" s="190" t="str">
        <f t="shared" si="1992"/>
        <v>AK$19</v>
      </c>
      <c r="AL1218" s="190" t="str">
        <f t="shared" si="1992"/>
        <v>AL$19</v>
      </c>
      <c r="AM1218" s="190" t="str">
        <f t="shared" si="1992"/>
        <v>AM$19</v>
      </c>
      <c r="AN1218" s="190" t="str">
        <f t="shared" si="1992"/>
        <v>AN$19</v>
      </c>
      <c r="AO1218" s="190" t="str">
        <f t="shared" si="1992"/>
        <v>AO$19</v>
      </c>
      <c r="AP1218" s="190" t="str">
        <f t="shared" si="1992"/>
        <v>AP$19</v>
      </c>
      <c r="AQ1218" s="190" t="str">
        <f t="shared" si="1992"/>
        <v>AQ$19</v>
      </c>
      <c r="AR1218" s="190" t="str">
        <f t="shared" si="1992"/>
        <v>AR$19</v>
      </c>
      <c r="AS1218" s="190" t="str">
        <f t="shared" si="1992"/>
        <v>AS$19</v>
      </c>
      <c r="AT1218" s="190" t="str">
        <f t="shared" si="1992"/>
        <v>AT$19</v>
      </c>
      <c r="AU1218" s="190" t="str">
        <f t="shared" si="1992"/>
        <v>AU$19</v>
      </c>
      <c r="AV1218" s="190" t="str">
        <f t="shared" si="1992"/>
        <v>AV$19</v>
      </c>
      <c r="AW1218" s="190" t="str">
        <f t="shared" si="1992"/>
        <v>AW$19</v>
      </c>
      <c r="AX1218" s="190" t="str">
        <f t="shared" si="1992"/>
        <v>AX$19</v>
      </c>
      <c r="AY1218" s="190" t="str">
        <f t="shared" si="1992"/>
        <v>AY$19</v>
      </c>
      <c r="AZ1218" s="190" t="str">
        <f t="shared" si="1992"/>
        <v>AZ$19</v>
      </c>
      <c r="BA1218" s="190" t="str">
        <f t="shared" si="1992"/>
        <v>BA$19</v>
      </c>
      <c r="BB1218" s="190" t="str">
        <f t="shared" si="1992"/>
        <v>BB$19</v>
      </c>
      <c r="BC1218" s="190" t="str">
        <f t="shared" si="1992"/>
        <v>BC$19</v>
      </c>
      <c r="BD1218" s="190" t="str">
        <f t="shared" si="1992"/>
        <v>BD$19</v>
      </c>
      <c r="BE1218" s="190" t="str">
        <f t="shared" si="1992"/>
        <v>BE$19</v>
      </c>
      <c r="BF1218" s="190" t="str">
        <f t="shared" si="1992"/>
        <v>BF$19</v>
      </c>
      <c r="BG1218" s="190" t="str">
        <f t="shared" si="1992"/>
        <v>BG$19</v>
      </c>
      <c r="BH1218" s="190" t="str">
        <f t="shared" si="1992"/>
        <v>BH$19</v>
      </c>
      <c r="BI1218" s="190" t="str">
        <f t="shared" si="1992"/>
        <v>BI$19</v>
      </c>
      <c r="BJ1218" s="190" t="str">
        <f t="shared" si="1992"/>
        <v>BJ$19</v>
      </c>
      <c r="BK1218" s="190" t="str">
        <f t="shared" si="1992"/>
        <v>BK$19</v>
      </c>
      <c r="BL1218" s="190" t="str">
        <f t="shared" si="1992"/>
        <v>BL$19</v>
      </c>
      <c r="BM1218" s="190" t="str">
        <f t="shared" si="1992"/>
        <v>BM$19</v>
      </c>
      <c r="BN1218" s="190" t="str">
        <f t="shared" si="1992"/>
        <v>BN$19</v>
      </c>
      <c r="BO1218" s="190" t="str">
        <f t="shared" si="1992"/>
        <v>BO$19</v>
      </c>
      <c r="BP1218" s="190" t="str">
        <f t="shared" si="1992"/>
        <v>BP$19</v>
      </c>
      <c r="BQ1218" s="190" t="str">
        <f t="shared" si="1992"/>
        <v>BQ$19</v>
      </c>
      <c r="BR1218" s="190" t="str">
        <f t="shared" si="1992"/>
        <v>BR$19</v>
      </c>
      <c r="BS1218" s="190" t="str">
        <f t="shared" si="1992"/>
        <v>BS$19</v>
      </c>
      <c r="BT1218" s="190" t="str">
        <f t="shared" si="1992"/>
        <v>BT$19</v>
      </c>
      <c r="BU1218" s="190" t="str">
        <f t="shared" si="1992"/>
        <v>BU$19</v>
      </c>
      <c r="BV1218" s="190" t="str">
        <f t="shared" si="1992"/>
        <v>BV$19</v>
      </c>
      <c r="BW1218" s="190" t="str">
        <f t="shared" si="1992"/>
        <v>BW$19</v>
      </c>
      <c r="BX1218" s="190" t="str">
        <f t="shared" si="1992"/>
        <v>BX$19</v>
      </c>
      <c r="BY1218" s="190" t="str">
        <f t="shared" si="1992"/>
        <v>BY$19</v>
      </c>
      <c r="BZ1218" s="190" t="str">
        <f t="shared" si="1992"/>
        <v>BZ$19</v>
      </c>
      <c r="CA1218" s="190" t="str">
        <f t="shared" si="1992"/>
        <v>CA$19</v>
      </c>
      <c r="CB1218" s="190" t="str">
        <f t="shared" si="1992"/>
        <v>CB$19</v>
      </c>
      <c r="CC1218" s="190" t="str">
        <f t="shared" si="1992"/>
        <v>CC$19</v>
      </c>
      <c r="CD1218" s="190" t="str">
        <f t="shared" si="1992"/>
        <v>CD$19</v>
      </c>
      <c r="CE1218" s="190" t="str">
        <f t="shared" ref="CE1218:CL1218" si="1993">CE$23</f>
        <v>CE$19</v>
      </c>
      <c r="CF1218" s="190" t="str">
        <f t="shared" si="1993"/>
        <v>CF$19</v>
      </c>
      <c r="CG1218" s="190" t="str">
        <f t="shared" si="1993"/>
        <v>CG$19</v>
      </c>
      <c r="CH1218" s="190" t="str">
        <f t="shared" si="1993"/>
        <v>CH$19</v>
      </c>
      <c r="CI1218" s="190" t="str">
        <f t="shared" si="1993"/>
        <v>CI$19</v>
      </c>
      <c r="CJ1218" s="190" t="str">
        <f t="shared" si="1993"/>
        <v>CJ$19</v>
      </c>
      <c r="CK1218" s="190" t="str">
        <f t="shared" si="1993"/>
        <v>CK$19</v>
      </c>
      <c r="CL1218" s="190" t="str">
        <f t="shared" si="1993"/>
        <v>CL$19</v>
      </c>
      <c r="CN1218" s="201"/>
      <c r="CO1218" s="190" t="str">
        <f t="shared" ref="CO1218:DL1218" si="1994">CO$23</f>
        <v>CO$19</v>
      </c>
      <c r="CP1218" s="190" t="str">
        <f t="shared" si="1994"/>
        <v>CP$19</v>
      </c>
      <c r="CQ1218" s="190" t="str">
        <f t="shared" si="1994"/>
        <v>CQ$19</v>
      </c>
      <c r="CR1218" s="190" t="str">
        <f t="shared" si="1994"/>
        <v>CR$19</v>
      </c>
      <c r="CS1218" s="190" t="str">
        <f t="shared" si="1994"/>
        <v>CS$19</v>
      </c>
      <c r="CT1218" s="190" t="str">
        <f t="shared" si="1994"/>
        <v>CT$19</v>
      </c>
      <c r="CU1218" s="190" t="str">
        <f t="shared" si="1994"/>
        <v>CU$19</v>
      </c>
      <c r="CV1218" s="190" t="str">
        <f t="shared" si="1994"/>
        <v>CV$19</v>
      </c>
      <c r="CW1218" s="190" t="str">
        <f t="shared" si="1994"/>
        <v>CW$19</v>
      </c>
      <c r="CX1218" s="190" t="str">
        <f t="shared" si="1994"/>
        <v>CX$19</v>
      </c>
      <c r="CY1218" s="190" t="str">
        <f t="shared" si="1994"/>
        <v>CY$19</v>
      </c>
      <c r="CZ1218" s="190" t="str">
        <f t="shared" si="1994"/>
        <v>CZ$19</v>
      </c>
      <c r="DA1218" s="190" t="str">
        <f t="shared" si="1994"/>
        <v>DA$19</v>
      </c>
      <c r="DB1218" s="190" t="str">
        <f t="shared" si="1994"/>
        <v>DB$19</v>
      </c>
      <c r="DC1218" s="190" t="str">
        <f t="shared" si="1994"/>
        <v>DC$19</v>
      </c>
      <c r="DD1218" s="190" t="str">
        <f t="shared" si="1994"/>
        <v>DD$19</v>
      </c>
      <c r="DE1218" s="190" t="str">
        <f t="shared" si="1994"/>
        <v>DE$19</v>
      </c>
      <c r="DF1218" s="190" t="str">
        <f t="shared" si="1994"/>
        <v>DF$19</v>
      </c>
      <c r="DG1218" s="190" t="str">
        <f t="shared" si="1994"/>
        <v>DG$19</v>
      </c>
      <c r="DH1218" s="190" t="str">
        <f t="shared" si="1994"/>
        <v>DH$19</v>
      </c>
      <c r="DI1218" s="190" t="str">
        <f t="shared" si="1994"/>
        <v>DI$19</v>
      </c>
      <c r="DJ1218" s="190" t="str">
        <f t="shared" si="1994"/>
        <v>DJ$19</v>
      </c>
      <c r="DK1218" s="190" t="str">
        <f t="shared" si="1994"/>
        <v>DK$19</v>
      </c>
      <c r="DL1218" s="190" t="str">
        <f t="shared" si="1994"/>
        <v>DL$19</v>
      </c>
    </row>
    <row r="1219" spans="1:116" x14ac:dyDescent="0.4">
      <c r="A1219" s="31" t="s">
        <v>218</v>
      </c>
      <c r="B1219" s="31" t="s">
        <v>243</v>
      </c>
      <c r="C1219" s="31"/>
      <c r="D1219" t="s">
        <v>871</v>
      </c>
      <c r="E1219" s="8" t="str">
        <f t="shared" ref="E1219:E1242" si="1995">ROW()&amp;" "&amp;D1219</f>
        <v>1219 DTERMY-S</v>
      </c>
      <c r="F1219" t="s">
        <v>350</v>
      </c>
      <c r="G1219" s="70" t="s">
        <v>297</v>
      </c>
      <c r="H1219" s="48"/>
      <c r="I1219" s="297"/>
      <c r="J1219" s="297"/>
      <c r="K1219" s="48"/>
      <c r="L1219" s="48"/>
      <c r="M1219" s="48"/>
      <c r="N1219" s="48"/>
      <c r="O1219" s="48"/>
      <c r="P1219" s="48"/>
      <c r="R1219" s="70"/>
      <c r="S1219" s="298"/>
      <c r="T1219" s="298"/>
      <c r="U1219" s="298"/>
      <c r="V1219" s="298"/>
      <c r="W1219" s="298"/>
      <c r="X1219" s="298"/>
      <c r="Y1219" s="298"/>
      <c r="Z1219" s="298"/>
      <c r="AA1219" s="298"/>
      <c r="AB1219" s="298"/>
      <c r="AC1219" s="298"/>
      <c r="AD1219" s="298"/>
      <c r="AE1219" s="298"/>
      <c r="AF1219" s="298"/>
      <c r="AG1219" s="298"/>
      <c r="AH1219" s="298"/>
      <c r="AI1219" s="298"/>
      <c r="AJ1219" s="298"/>
      <c r="AK1219" s="298"/>
      <c r="AL1219" s="298"/>
      <c r="AM1219" s="298"/>
      <c r="AN1219" s="298"/>
      <c r="AO1219" s="298"/>
      <c r="AP1219" s="298"/>
      <c r="AQ1219" s="298"/>
      <c r="AR1219" s="298"/>
      <c r="AS1219" s="298"/>
      <c r="AT1219" s="298"/>
      <c r="AU1219" s="298"/>
      <c r="AV1219" s="298"/>
      <c r="AW1219" s="298"/>
      <c r="AX1219" s="298"/>
      <c r="AY1219" s="298"/>
      <c r="AZ1219" s="298"/>
      <c r="BA1219" s="298"/>
      <c r="BB1219" s="298"/>
      <c r="BC1219" s="298"/>
      <c r="BD1219" s="298"/>
      <c r="BE1219" s="298"/>
      <c r="BF1219" s="298"/>
      <c r="BG1219" s="298"/>
      <c r="BH1219" s="298"/>
      <c r="BI1219" s="298"/>
      <c r="BJ1219" s="298"/>
      <c r="BK1219" s="298"/>
      <c r="BL1219" s="298"/>
      <c r="BM1219" s="298"/>
      <c r="BN1219" s="298"/>
      <c r="BO1219" s="298"/>
      <c r="BP1219" s="298"/>
      <c r="BQ1219" s="298"/>
      <c r="BR1219" s="298"/>
      <c r="BS1219" s="298"/>
      <c r="BT1219" s="298"/>
      <c r="BU1219" s="298"/>
      <c r="BV1219" s="298"/>
      <c r="BW1219" s="298"/>
      <c r="BX1219" s="298"/>
      <c r="BY1219" s="298"/>
      <c r="BZ1219" s="298"/>
      <c r="CA1219" s="298"/>
      <c r="CB1219" s="298"/>
      <c r="CC1219" s="298"/>
      <c r="CD1219" s="298"/>
      <c r="CE1219" s="298"/>
      <c r="CF1219" s="298"/>
      <c r="CG1219" s="298"/>
      <c r="CH1219" s="298"/>
      <c r="CI1219" s="298"/>
      <c r="CJ1219" s="298"/>
      <c r="CK1219" s="298"/>
      <c r="CL1219" s="298"/>
      <c r="CN1219" s="297"/>
      <c r="CO1219" s="298"/>
      <c r="CP1219" s="298"/>
      <c r="CQ1219" s="298"/>
      <c r="CR1219" s="298"/>
      <c r="CS1219" s="298"/>
      <c r="CT1219" s="298"/>
      <c r="CU1219" s="298"/>
      <c r="CV1219" s="298"/>
      <c r="CW1219" s="298"/>
      <c r="CX1219" s="298"/>
      <c r="CY1219" s="298"/>
      <c r="CZ1219" s="298"/>
      <c r="DA1219" s="298"/>
      <c r="DB1219" s="298"/>
      <c r="DC1219" s="298"/>
      <c r="DD1219" s="298"/>
      <c r="DE1219" s="298"/>
      <c r="DF1219" s="298"/>
      <c r="DG1219" s="298"/>
      <c r="DH1219" s="298"/>
      <c r="DI1219" s="298"/>
      <c r="DJ1219" s="298"/>
      <c r="DK1219" s="298"/>
      <c r="DL1219" s="298"/>
    </row>
    <row r="1220" spans="1:116" x14ac:dyDescent="0.4">
      <c r="B1220" t="str">
        <f>E1220</f>
        <v>1220 DTERMY-S</v>
      </c>
      <c r="D1220" t="s">
        <v>871</v>
      </c>
      <c r="E1220" t="str">
        <f t="shared" si="1995"/>
        <v>1220 DTERMY-S</v>
      </c>
      <c r="G1220" s="95" t="str">
        <f>"Assumptions - "&amp;G1219</f>
        <v>Assumptions - Rolling fixed term debt - multiple borrowings w/ annual control:</v>
      </c>
      <c r="I1220"/>
      <c r="J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c r="AY1220"/>
      <c r="AZ1220"/>
      <c r="BA1220"/>
      <c r="BB1220"/>
      <c r="BC1220"/>
      <c r="BD1220"/>
      <c r="BE1220"/>
      <c r="BF1220"/>
      <c r="BG1220"/>
      <c r="BH1220"/>
      <c r="BI1220"/>
      <c r="BJ1220"/>
      <c r="BK1220"/>
      <c r="BL1220"/>
      <c r="BM1220"/>
      <c r="BN1220"/>
      <c r="BO1220"/>
      <c r="BP1220"/>
      <c r="BQ1220"/>
      <c r="BR1220"/>
      <c r="BS1220"/>
      <c r="BT1220"/>
      <c r="BU1220"/>
      <c r="BV1220"/>
      <c r="BW1220"/>
      <c r="BX1220"/>
      <c r="BY1220"/>
      <c r="BZ1220"/>
      <c r="CA1220"/>
      <c r="CB1220"/>
      <c r="CC1220"/>
      <c r="CD1220"/>
      <c r="CE1220"/>
      <c r="CF1220"/>
      <c r="CG1220"/>
      <c r="CH1220"/>
      <c r="CI1220"/>
      <c r="CJ1220"/>
      <c r="CK1220"/>
      <c r="CL1220"/>
      <c r="CN1220"/>
    </row>
    <row r="1221" spans="1:116" x14ac:dyDescent="0.4">
      <c r="A1221" s="31"/>
      <c r="B1221" t="str">
        <f>E1221</f>
        <v>1221 DTERMY-S</v>
      </c>
      <c r="D1221" t="s">
        <v>871</v>
      </c>
      <c r="E1221" t="str">
        <f t="shared" si="1995"/>
        <v>1221 DTERMY-S</v>
      </c>
      <c r="F1221" s="31"/>
      <c r="G1221" s="159" t="s">
        <v>287</v>
      </c>
      <c r="H1221" s="57">
        <v>4</v>
      </c>
      <c r="I1221" s="31"/>
      <c r="J1221" s="31"/>
      <c r="K1221" s="31"/>
      <c r="L1221" s="31"/>
      <c r="M1221" s="31"/>
      <c r="N1221" s="31"/>
      <c r="O1221" s="31"/>
      <c r="P1221" s="31"/>
      <c r="R1221" s="31"/>
      <c r="S1221" s="73"/>
      <c r="T1221" s="73"/>
      <c r="U1221" s="73"/>
      <c r="V1221" s="73"/>
      <c r="W1221" s="73"/>
      <c r="X1221" s="73"/>
      <c r="Y1221" s="73"/>
      <c r="Z1221" s="73"/>
      <c r="AA1221" s="73"/>
      <c r="AB1221" s="73"/>
      <c r="AC1221" s="73"/>
      <c r="AD1221" s="73"/>
      <c r="AE1221" s="73"/>
      <c r="AF1221" s="73"/>
      <c r="AG1221" s="73"/>
      <c r="AH1221" s="73"/>
      <c r="AI1221" s="73"/>
      <c r="AJ1221" s="73"/>
      <c r="AK1221" s="73"/>
      <c r="AL1221" s="73"/>
      <c r="AM1221" s="73"/>
      <c r="AN1221" s="73"/>
      <c r="AO1221" s="73"/>
      <c r="AP1221" s="73"/>
      <c r="AQ1221" s="73"/>
      <c r="AR1221" s="73"/>
      <c r="AS1221" s="73"/>
      <c r="AT1221" s="73"/>
      <c r="AU1221" s="73"/>
      <c r="AV1221" s="73"/>
      <c r="AW1221" s="73"/>
      <c r="AX1221" s="73"/>
      <c r="AY1221" s="73"/>
      <c r="AZ1221" s="73"/>
      <c r="BA1221" s="73"/>
      <c r="BB1221" s="73"/>
      <c r="BC1221" s="73"/>
      <c r="BD1221" s="73"/>
      <c r="BE1221" s="73"/>
      <c r="BF1221" s="73"/>
      <c r="BG1221" s="73"/>
      <c r="BH1221" s="73"/>
      <c r="BI1221" s="73"/>
      <c r="BJ1221" s="73"/>
      <c r="BK1221" s="73"/>
      <c r="BL1221" s="73"/>
      <c r="BM1221" s="73"/>
      <c r="BN1221" s="73"/>
      <c r="BO1221" s="73"/>
      <c r="BP1221" s="73"/>
      <c r="BQ1221" s="73"/>
      <c r="BR1221" s="73"/>
      <c r="BS1221" s="73"/>
      <c r="BT1221" s="73"/>
      <c r="BU1221" s="73"/>
      <c r="BV1221" s="73"/>
      <c r="BW1221" s="73"/>
      <c r="BX1221" s="73"/>
      <c r="BY1221" s="73"/>
      <c r="BZ1221" s="73"/>
      <c r="CA1221" s="73"/>
      <c r="CB1221" s="73"/>
      <c r="CC1221" s="73"/>
      <c r="CD1221" s="73"/>
      <c r="CE1221" s="73"/>
      <c r="CF1221" s="73"/>
      <c r="CG1221" s="73"/>
      <c r="CH1221" s="73"/>
      <c r="CI1221" s="73"/>
      <c r="CJ1221" s="73"/>
      <c r="CK1221" s="73"/>
      <c r="CL1221" s="73"/>
      <c r="CN1221" s="31"/>
      <c r="CO1221" s="73"/>
      <c r="CP1221" s="73"/>
      <c r="CQ1221" s="73"/>
      <c r="CR1221" s="73"/>
      <c r="CS1221" s="73"/>
      <c r="CT1221" s="73"/>
      <c r="CU1221" s="73"/>
      <c r="CV1221" s="73"/>
      <c r="CW1221" s="73"/>
      <c r="CX1221" s="73"/>
      <c r="CY1221" s="73"/>
      <c r="CZ1221" s="73"/>
      <c r="DA1221" s="73"/>
      <c r="DB1221" s="73"/>
      <c r="DC1221" s="73"/>
      <c r="DD1221" s="73"/>
      <c r="DE1221" s="73"/>
      <c r="DF1221" s="73"/>
      <c r="DG1221" s="73"/>
      <c r="DH1221" s="73"/>
      <c r="DI1221" s="73"/>
      <c r="DJ1221" s="73"/>
      <c r="DK1221" s="73"/>
      <c r="DL1221" s="73"/>
    </row>
    <row r="1222" spans="1:116" x14ac:dyDescent="0.4">
      <c r="A1222" s="31"/>
      <c r="B1222" t="str">
        <f>E1222</f>
        <v>1222 DTERMY-S</v>
      </c>
      <c r="D1222" t="s">
        <v>871</v>
      </c>
      <c r="E1222" t="str">
        <f t="shared" si="1995"/>
        <v>1222 DTERMY-S</v>
      </c>
      <c r="F1222" s="31"/>
      <c r="G1222" s="159" t="s">
        <v>294</v>
      </c>
      <c r="H1222" s="57">
        <v>3</v>
      </c>
      <c r="I1222" s="31"/>
      <c r="J1222" s="31"/>
      <c r="K1222" s="31"/>
      <c r="L1222" s="31"/>
      <c r="M1222" s="31"/>
      <c r="N1222" s="31"/>
      <c r="O1222" s="31"/>
      <c r="P1222" s="31"/>
      <c r="R1222" s="31"/>
      <c r="S1222" s="73"/>
      <c r="T1222" s="73"/>
      <c r="U1222" s="73"/>
      <c r="V1222" s="73"/>
      <c r="W1222" s="73"/>
      <c r="X1222" s="73"/>
      <c r="Y1222" s="73"/>
      <c r="Z1222" s="73"/>
      <c r="AA1222" s="73"/>
      <c r="AB1222" s="73"/>
      <c r="AC1222" s="73"/>
      <c r="AD1222" s="73"/>
      <c r="AE1222" s="73"/>
      <c r="AF1222" s="73"/>
      <c r="AG1222" s="73"/>
      <c r="AH1222" s="73"/>
      <c r="AI1222" s="73"/>
      <c r="AJ1222" s="73"/>
      <c r="AK1222" s="73"/>
      <c r="AL1222" s="73"/>
      <c r="AM1222" s="73"/>
      <c r="AN1222" s="73"/>
      <c r="AO1222" s="73"/>
      <c r="AP1222" s="73"/>
      <c r="AQ1222" s="73"/>
      <c r="AR1222" s="73"/>
      <c r="AS1222" s="73"/>
      <c r="AT1222" s="73"/>
      <c r="AU1222" s="73"/>
      <c r="AV1222" s="73"/>
      <c r="AW1222" s="73"/>
      <c r="AX1222" s="73"/>
      <c r="AY1222" s="73"/>
      <c r="AZ1222" s="73"/>
      <c r="BA1222" s="73"/>
      <c r="BB1222" s="73"/>
      <c r="BC1222" s="73"/>
      <c r="BD1222" s="73"/>
      <c r="BE1222" s="73"/>
      <c r="BF1222" s="73"/>
      <c r="BG1222" s="73"/>
      <c r="BH1222" s="73"/>
      <c r="BI1222" s="73"/>
      <c r="BJ1222" s="73"/>
      <c r="BK1222" s="73"/>
      <c r="BL1222" s="73"/>
      <c r="BM1222" s="73"/>
      <c r="BN1222" s="73"/>
      <c r="BO1222" s="73"/>
      <c r="BP1222" s="73"/>
      <c r="BQ1222" s="73"/>
      <c r="BR1222" s="73"/>
      <c r="BS1222" s="73"/>
      <c r="BT1222" s="73"/>
      <c r="BU1222" s="73"/>
      <c r="BV1222" s="73"/>
      <c r="BW1222" s="73"/>
      <c r="BX1222" s="73"/>
      <c r="BY1222" s="73"/>
      <c r="BZ1222" s="73"/>
      <c r="CA1222" s="73"/>
      <c r="CB1222" s="73"/>
      <c r="CC1222" s="73"/>
      <c r="CD1222" s="73"/>
      <c r="CE1222" s="73"/>
      <c r="CF1222" s="73"/>
      <c r="CG1222" s="73"/>
      <c r="CH1222" s="73"/>
      <c r="CI1222" s="73"/>
      <c r="CJ1222" s="73"/>
      <c r="CK1222" s="73"/>
      <c r="CL1222" s="73"/>
      <c r="CN1222" s="31"/>
      <c r="CO1222" s="73"/>
      <c r="CP1222" s="73"/>
      <c r="CQ1222" s="73"/>
      <c r="CR1222" s="73"/>
      <c r="CS1222" s="73"/>
      <c r="CT1222" s="73"/>
      <c r="CU1222" s="73"/>
      <c r="CV1222" s="73"/>
      <c r="CW1222" s="73"/>
      <c r="CX1222" s="73"/>
      <c r="CY1222" s="73"/>
      <c r="CZ1222" s="73"/>
      <c r="DA1222" s="73"/>
      <c r="DB1222" s="73"/>
      <c r="DC1222" s="73"/>
      <c r="DD1222" s="73"/>
      <c r="DE1222" s="73"/>
      <c r="DF1222" s="73"/>
      <c r="DG1222" s="73"/>
      <c r="DH1222" s="73"/>
      <c r="DI1222" s="73"/>
      <c r="DJ1222" s="73"/>
      <c r="DK1222" s="73"/>
      <c r="DL1222" s="73"/>
    </row>
    <row r="1223" spans="1:116" x14ac:dyDescent="0.4">
      <c r="A1223" s="31"/>
      <c r="B1223" t="str">
        <f>E1223</f>
        <v>1223 DTERMY-S</v>
      </c>
      <c r="D1223" t="s">
        <v>871</v>
      </c>
      <c r="E1223" t="str">
        <f t="shared" si="1995"/>
        <v>1223 DTERMY-S</v>
      </c>
      <c r="F1223" s="31"/>
      <c r="G1223" s="159" t="s">
        <v>288</v>
      </c>
      <c r="H1223" s="59">
        <v>0.1</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DTERMY-S</v>
      </c>
      <c r="D1224" t="s">
        <v>871</v>
      </c>
      <c r="E1224" t="str">
        <f t="shared" si="1995"/>
        <v>1224 DTERMY-S</v>
      </c>
      <c r="F1224" s="31"/>
      <c r="G1224" s="158" t="s">
        <v>295</v>
      </c>
      <c r="H1224" s="23">
        <v>1000</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s="31"/>
      <c r="C1225" s="31"/>
      <c r="D1225" t="s">
        <v>871</v>
      </c>
      <c r="E1225" t="str">
        <f t="shared" si="1995"/>
        <v>1225 DTERMY-S</v>
      </c>
      <c r="F1225" s="31"/>
      <c r="G1225" s="127"/>
      <c r="H1225" s="31"/>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D1226" t="s">
        <v>871</v>
      </c>
      <c r="E1226" t="str">
        <f t="shared" si="1995"/>
        <v>1226 DTERMY-S</v>
      </c>
      <c r="F1226" s="292"/>
      <c r="G1226" s="95" t="s">
        <v>290</v>
      </c>
      <c r="R1226" s="92"/>
      <c r="S1226" s="154"/>
      <c r="T1226" s="154"/>
      <c r="U1226" s="154"/>
      <c r="V1226" s="154"/>
      <c r="W1226" s="154"/>
      <c r="X1226" s="154"/>
      <c r="Y1226" s="154"/>
      <c r="Z1226" s="154"/>
      <c r="AA1226" s="154"/>
      <c r="AB1226" s="154"/>
      <c r="AC1226" s="154"/>
      <c r="AD1226" s="154"/>
      <c r="AE1226" s="154"/>
      <c r="AF1226" s="154"/>
      <c r="AG1226" s="154"/>
      <c r="AH1226" s="154"/>
      <c r="AI1226" s="154"/>
      <c r="AJ1226" s="154"/>
      <c r="AK1226" s="154"/>
      <c r="AL1226" s="154"/>
      <c r="AM1226" s="154"/>
      <c r="AN1226" s="154"/>
      <c r="AO1226" s="154"/>
      <c r="AP1226" s="154"/>
      <c r="AQ1226" s="154"/>
      <c r="AR1226" s="154"/>
      <c r="AS1226" s="154"/>
      <c r="AT1226" s="154"/>
      <c r="AU1226" s="154"/>
      <c r="AV1226" s="154"/>
      <c r="AW1226" s="154"/>
      <c r="AX1226" s="154"/>
      <c r="AY1226" s="154"/>
      <c r="AZ1226" s="154"/>
      <c r="BA1226" s="154"/>
      <c r="BB1226" s="154"/>
      <c r="BC1226" s="154"/>
      <c r="BD1226" s="154"/>
      <c r="BE1226" s="154"/>
      <c r="BF1226" s="154"/>
      <c r="BG1226" s="154"/>
      <c r="BH1226" s="154"/>
      <c r="BI1226" s="154"/>
      <c r="BJ1226" s="154"/>
      <c r="BK1226" s="154"/>
      <c r="BL1226" s="154"/>
      <c r="BM1226" s="154"/>
      <c r="BN1226" s="154"/>
      <c r="BO1226" s="154"/>
      <c r="BP1226" s="154"/>
      <c r="BQ1226" s="154"/>
      <c r="BR1226" s="154"/>
      <c r="BS1226" s="154"/>
      <c r="BT1226" s="154"/>
      <c r="BU1226" s="154"/>
      <c r="BV1226" s="154"/>
      <c r="BW1226" s="154"/>
      <c r="BX1226" s="154"/>
      <c r="BY1226" s="154"/>
      <c r="BZ1226" s="154"/>
      <c r="CA1226" s="154"/>
      <c r="CB1226" s="154"/>
      <c r="CC1226" s="154"/>
      <c r="CD1226" s="154"/>
      <c r="CE1226" s="154"/>
      <c r="CF1226" s="154"/>
      <c r="CG1226" s="154"/>
      <c r="CH1226" s="154"/>
      <c r="CI1226" s="154"/>
      <c r="CJ1226" s="154"/>
      <c r="CK1226" s="154"/>
      <c r="CL1226" s="154"/>
      <c r="CO1226" s="154"/>
      <c r="CP1226" s="154"/>
      <c r="CQ1226" s="154"/>
      <c r="CR1226" s="154"/>
      <c r="CS1226" s="154"/>
      <c r="CT1226" s="154"/>
      <c r="CU1226" s="154"/>
      <c r="CV1226" s="154"/>
      <c r="CW1226" s="154"/>
      <c r="CX1226" s="154"/>
      <c r="CY1226" s="154"/>
      <c r="CZ1226" s="154"/>
      <c r="DA1226" s="154"/>
      <c r="DB1226" s="154"/>
      <c r="DC1226" s="154"/>
      <c r="DD1226" s="154"/>
      <c r="DE1226" s="154"/>
      <c r="DF1226" s="154"/>
      <c r="DG1226" s="154"/>
      <c r="DH1226" s="154"/>
      <c r="DI1226" s="154"/>
      <c r="DJ1226" s="154"/>
      <c r="DK1226" s="154"/>
      <c r="DL1226" s="154"/>
    </row>
    <row r="1227" spans="1:116" x14ac:dyDescent="0.4">
      <c r="D1227" t="s">
        <v>871</v>
      </c>
      <c r="E1227" t="str">
        <f t="shared" si="1995"/>
        <v>1227 DTERMY-S</v>
      </c>
      <c r="F1227" s="292"/>
      <c r="G1227" s="158" t="s">
        <v>289</v>
      </c>
      <c r="K1227" s="24">
        <f>H1224</f>
        <v>1000</v>
      </c>
      <c r="L1227" s="24">
        <f ca="1">K1231</f>
        <v>1500000</v>
      </c>
      <c r="M1227" s="24">
        <f ca="1">L1231</f>
        <v>1500000</v>
      </c>
      <c r="N1227" s="24">
        <f ca="1">M1231</f>
        <v>1500000</v>
      </c>
      <c r="O1227" s="24">
        <f ca="1">N1231</f>
        <v>1500000</v>
      </c>
      <c r="P1227" s="24">
        <f ca="1">O1231</f>
        <v>1500000</v>
      </c>
      <c r="R1227"/>
      <c r="S1227" s="80">
        <f>H1224</f>
        <v>1000</v>
      </c>
      <c r="T1227" s="62">
        <f t="shared" ref="T1227" ca="1" si="1996">S1231</f>
        <v>501000</v>
      </c>
      <c r="U1227" s="62">
        <f t="shared" ref="U1227" ca="1" si="1997">T1231</f>
        <v>1001000</v>
      </c>
      <c r="V1227" s="62">
        <f t="shared" ref="V1227" ca="1" si="1998">U1231</f>
        <v>1500000</v>
      </c>
      <c r="W1227" s="62">
        <f t="shared" ref="W1227" ca="1" si="1999">V1231</f>
        <v>1500000</v>
      </c>
      <c r="X1227" s="62">
        <f t="shared" ref="X1227" ca="1" si="2000">W1231</f>
        <v>1500000</v>
      </c>
      <c r="Y1227" s="62">
        <f t="shared" ref="Y1227" ca="1" si="2001">X1231</f>
        <v>1500000</v>
      </c>
      <c r="Z1227" s="62">
        <f t="shared" ref="Z1227" ca="1" si="2002">Y1231</f>
        <v>1500000</v>
      </c>
      <c r="AA1227" s="62">
        <f t="shared" ref="AA1227" ca="1" si="2003">Z1231</f>
        <v>1500000</v>
      </c>
      <c r="AB1227" s="62">
        <f t="shared" ref="AB1227" ca="1" si="2004">AA1231</f>
        <v>1500000</v>
      </c>
      <c r="AC1227" s="62">
        <f t="shared" ref="AC1227" ca="1" si="2005">AB1231</f>
        <v>1500000</v>
      </c>
      <c r="AD1227" s="62">
        <f t="shared" ref="AD1227" ca="1" si="2006">AC1231</f>
        <v>1500000</v>
      </c>
      <c r="AE1227" s="62">
        <f t="shared" ref="AE1227" ca="1" si="2007">AD1231</f>
        <v>1500000</v>
      </c>
      <c r="AF1227" s="62">
        <f t="shared" ref="AF1227" ca="1" si="2008">AE1231</f>
        <v>1500000</v>
      </c>
      <c r="AG1227" s="62">
        <f t="shared" ref="AG1227" ca="1" si="2009">AF1231</f>
        <v>1500000</v>
      </c>
      <c r="AH1227" s="62">
        <f t="shared" ref="AH1227" ca="1" si="2010">AG1231</f>
        <v>1500000</v>
      </c>
      <c r="AI1227" s="62">
        <f t="shared" ref="AI1227" ca="1" si="2011">AH1231</f>
        <v>1500000</v>
      </c>
      <c r="AJ1227" s="62">
        <f t="shared" ref="AJ1227" ca="1" si="2012">AI1231</f>
        <v>1500000</v>
      </c>
      <c r="AK1227" s="62">
        <f t="shared" ref="AK1227" ca="1" si="2013">AJ1231</f>
        <v>1500000</v>
      </c>
      <c r="AL1227" s="62">
        <f t="shared" ref="AL1227" ca="1" si="2014">AK1231</f>
        <v>1500000</v>
      </c>
      <c r="AM1227" s="62">
        <f t="shared" ref="AM1227" ca="1" si="2015">AL1231</f>
        <v>1500000</v>
      </c>
      <c r="AN1227" s="62">
        <f t="shared" ref="AN1227" ca="1" si="2016">AM1231</f>
        <v>1500000</v>
      </c>
      <c r="AO1227" s="62">
        <f t="shared" ref="AO1227" ca="1" si="2017">AN1231</f>
        <v>1500000</v>
      </c>
      <c r="AP1227" s="62">
        <f t="shared" ref="AP1227" ca="1" si="2018">AO1231</f>
        <v>1500000</v>
      </c>
      <c r="AQ1227" s="62">
        <f t="shared" ref="AQ1227" ca="1" si="2019">AP1231</f>
        <v>1500000</v>
      </c>
      <c r="AR1227" s="62">
        <f t="shared" ref="AR1227" ca="1" si="2020">AQ1231</f>
        <v>1500000</v>
      </c>
      <c r="AS1227" s="62">
        <f t="shared" ref="AS1227" ca="1" si="2021">AR1231</f>
        <v>1500000</v>
      </c>
      <c r="AT1227" s="62">
        <f t="shared" ref="AT1227" ca="1" si="2022">AS1231</f>
        <v>1500000</v>
      </c>
      <c r="AU1227" s="62">
        <f t="shared" ref="AU1227" ca="1" si="2023">AT1231</f>
        <v>1500000</v>
      </c>
      <c r="AV1227" s="62">
        <f t="shared" ref="AV1227" ca="1" si="2024">AU1231</f>
        <v>1500000</v>
      </c>
      <c r="AW1227" s="62">
        <f t="shared" ref="AW1227" ca="1" si="2025">AV1231</f>
        <v>1500000</v>
      </c>
      <c r="AX1227" s="62">
        <f t="shared" ref="AX1227" ca="1" si="2026">AW1231</f>
        <v>1500000</v>
      </c>
      <c r="AY1227" s="62">
        <f t="shared" ref="AY1227" ca="1" si="2027">AX1231</f>
        <v>1500000</v>
      </c>
      <c r="AZ1227" s="62">
        <f t="shared" ref="AZ1227" ca="1" si="2028">AY1231</f>
        <v>1500000</v>
      </c>
      <c r="BA1227" s="62">
        <f t="shared" ref="BA1227" ca="1" si="2029">AZ1231</f>
        <v>1500000</v>
      </c>
      <c r="BB1227" s="62">
        <f t="shared" ref="BB1227" ca="1" si="2030">BA1231</f>
        <v>1500000</v>
      </c>
      <c r="BC1227" s="62">
        <f t="shared" ref="BC1227" ca="1" si="2031">BB1231</f>
        <v>1500000</v>
      </c>
      <c r="BD1227" s="62">
        <f t="shared" ref="BD1227" ca="1" si="2032">BC1231</f>
        <v>1500000</v>
      </c>
      <c r="BE1227" s="62">
        <f t="shared" ref="BE1227" ca="1" si="2033">BD1231</f>
        <v>1500000</v>
      </c>
      <c r="BF1227" s="62">
        <f t="shared" ref="BF1227" ca="1" si="2034">BE1231</f>
        <v>1500000</v>
      </c>
      <c r="BG1227" s="62">
        <f t="shared" ref="BG1227" ca="1" si="2035">BF1231</f>
        <v>1500000</v>
      </c>
      <c r="BH1227" s="62">
        <f t="shared" ref="BH1227" ca="1" si="2036">BG1231</f>
        <v>1500000</v>
      </c>
      <c r="BI1227" s="62">
        <f t="shared" ref="BI1227" ca="1" si="2037">BH1231</f>
        <v>1500000</v>
      </c>
      <c r="BJ1227" s="62">
        <f t="shared" ref="BJ1227" ca="1" si="2038">BI1231</f>
        <v>1500000</v>
      </c>
      <c r="BK1227" s="62">
        <f t="shared" ref="BK1227" ca="1" si="2039">BJ1231</f>
        <v>1500000</v>
      </c>
      <c r="BL1227" s="62">
        <f t="shared" ref="BL1227" ca="1" si="2040">BK1231</f>
        <v>1500000</v>
      </c>
      <c r="BM1227" s="62">
        <f t="shared" ref="BM1227" ca="1" si="2041">BL1231</f>
        <v>1500000</v>
      </c>
      <c r="BN1227" s="62">
        <f t="shared" ref="BN1227" ca="1" si="2042">BM1231</f>
        <v>1500000</v>
      </c>
      <c r="BO1227" s="62">
        <f t="shared" ref="BO1227" ca="1" si="2043">BN1231</f>
        <v>1500000</v>
      </c>
      <c r="BP1227" s="62">
        <f t="shared" ref="BP1227" ca="1" si="2044">BO1231</f>
        <v>1500000</v>
      </c>
      <c r="BQ1227" s="62">
        <f t="shared" ref="BQ1227" ca="1" si="2045">BP1231</f>
        <v>1500000</v>
      </c>
      <c r="BR1227" s="62">
        <f t="shared" ref="BR1227" ca="1" si="2046">BQ1231</f>
        <v>1500000</v>
      </c>
      <c r="BS1227" s="62">
        <f t="shared" ref="BS1227" ca="1" si="2047">BR1231</f>
        <v>1500000</v>
      </c>
      <c r="BT1227" s="62">
        <f t="shared" ref="BT1227" ca="1" si="2048">BS1231</f>
        <v>1500000</v>
      </c>
      <c r="BU1227" s="62">
        <f t="shared" ref="BU1227" ca="1" si="2049">BT1231</f>
        <v>1500000</v>
      </c>
      <c r="BV1227" s="62">
        <f t="shared" ref="BV1227" ca="1" si="2050">BU1231</f>
        <v>1500000</v>
      </c>
      <c r="BW1227" s="62">
        <f t="shared" ref="BW1227" ca="1" si="2051">BV1231</f>
        <v>1500000</v>
      </c>
      <c r="BX1227" s="62">
        <f t="shared" ref="BX1227" ca="1" si="2052">BW1231</f>
        <v>1500000</v>
      </c>
      <c r="BY1227" s="62">
        <f t="shared" ref="BY1227" ca="1" si="2053">BX1231</f>
        <v>1500000</v>
      </c>
      <c r="BZ1227" s="62">
        <f t="shared" ref="BZ1227" ca="1" si="2054">BY1231</f>
        <v>1500000</v>
      </c>
      <c r="CA1227" s="62">
        <f t="shared" ref="CA1227" ca="1" si="2055">BZ1231</f>
        <v>1500000</v>
      </c>
      <c r="CB1227" s="62">
        <f t="shared" ref="CB1227" ca="1" si="2056">CA1231</f>
        <v>1500000</v>
      </c>
      <c r="CC1227" s="62">
        <f t="shared" ref="CC1227" ca="1" si="2057">CB1231</f>
        <v>1500000</v>
      </c>
      <c r="CD1227" s="62">
        <f t="shared" ref="CD1227" ca="1" si="2058">CC1231</f>
        <v>1500000</v>
      </c>
      <c r="CE1227" s="62">
        <f t="shared" ref="CE1227" ca="1" si="2059">CD1231</f>
        <v>1500000</v>
      </c>
      <c r="CF1227" s="62">
        <f t="shared" ref="CF1227" ca="1" si="2060">CE1231</f>
        <v>1500000</v>
      </c>
      <c r="CG1227" s="62">
        <f t="shared" ref="CG1227" ca="1" si="2061">CF1231</f>
        <v>1500000</v>
      </c>
      <c r="CH1227" s="62">
        <f t="shared" ref="CH1227" ca="1" si="2062">CG1231</f>
        <v>1500000</v>
      </c>
      <c r="CI1227" s="62">
        <f t="shared" ref="CI1227" ca="1" si="2063">CH1231</f>
        <v>1500000</v>
      </c>
      <c r="CJ1227" s="62">
        <f t="shared" ref="CJ1227" ca="1" si="2064">CI1231</f>
        <v>1500000</v>
      </c>
      <c r="CK1227" s="62">
        <f t="shared" ref="CK1227" ca="1" si="2065">CJ1231</f>
        <v>1500000</v>
      </c>
      <c r="CL1227" s="62">
        <f t="shared" ref="CL1227" ca="1" si="2066">CK1231</f>
        <v>1500000</v>
      </c>
      <c r="CO1227" s="62" t="e">
        <f t="shared" ref="CO1227" ca="1" si="2067">CN1231</f>
        <v>#REF!</v>
      </c>
      <c r="CP1227" s="62" t="e">
        <f t="shared" ref="CP1227" ca="1" si="2068">CO1231</f>
        <v>#REF!</v>
      </c>
      <c r="CQ1227" s="62" t="e">
        <f t="shared" ref="CQ1227" ca="1" si="2069">CP1231</f>
        <v>#REF!</v>
      </c>
      <c r="CR1227" s="62" t="e">
        <f t="shared" ref="CR1227" ca="1" si="2070">CQ1231</f>
        <v>#REF!</v>
      </c>
      <c r="CS1227" s="62" t="e">
        <f t="shared" ref="CS1227" ca="1" si="2071">CR1231</f>
        <v>#REF!</v>
      </c>
      <c r="CT1227" s="62" t="e">
        <f t="shared" ref="CT1227" ca="1" si="2072">CS1231</f>
        <v>#REF!</v>
      </c>
      <c r="CU1227" s="62" t="e">
        <f t="shared" ref="CU1227" ca="1" si="2073">CT1231</f>
        <v>#REF!</v>
      </c>
      <c r="CV1227" s="62" t="e">
        <f t="shared" ref="CV1227" ca="1" si="2074">CU1231</f>
        <v>#REF!</v>
      </c>
      <c r="CW1227" s="62" t="e">
        <f t="shared" ref="CW1227" ca="1" si="2075">CV1231</f>
        <v>#REF!</v>
      </c>
      <c r="CX1227" s="62" t="e">
        <f t="shared" ref="CX1227" ca="1" si="2076">CW1231</f>
        <v>#REF!</v>
      </c>
      <c r="CY1227" s="62" t="e">
        <f t="shared" ref="CY1227" ca="1" si="2077">CX1231</f>
        <v>#REF!</v>
      </c>
      <c r="CZ1227" s="62" t="e">
        <f t="shared" ref="CZ1227" ca="1" si="2078">CY1231</f>
        <v>#REF!</v>
      </c>
      <c r="DA1227" s="62" t="e">
        <f t="shared" ref="DA1227" ca="1" si="2079">CZ1231</f>
        <v>#REF!</v>
      </c>
      <c r="DB1227" s="62" t="e">
        <f t="shared" ref="DB1227" ca="1" si="2080">DA1231</f>
        <v>#REF!</v>
      </c>
      <c r="DC1227" s="62" t="e">
        <f t="shared" ref="DC1227" ca="1" si="2081">DB1231</f>
        <v>#REF!</v>
      </c>
      <c r="DD1227" s="62" t="e">
        <f t="shared" ref="DD1227" ca="1" si="2082">DC1231</f>
        <v>#REF!</v>
      </c>
      <c r="DE1227" s="62" t="e">
        <f t="shared" ref="DE1227" ca="1" si="2083">DD1231</f>
        <v>#REF!</v>
      </c>
      <c r="DF1227" s="62" t="e">
        <f t="shared" ref="DF1227" ca="1" si="2084">DE1231</f>
        <v>#REF!</v>
      </c>
      <c r="DG1227" s="62" t="e">
        <f t="shared" ref="DG1227" ca="1" si="2085">DF1231</f>
        <v>#REF!</v>
      </c>
      <c r="DH1227" s="62" t="e">
        <f t="shared" ref="DH1227" ca="1" si="2086">DG1231</f>
        <v>#REF!</v>
      </c>
      <c r="DI1227" s="62" t="e">
        <f t="shared" ref="DI1227" ca="1" si="2087">DH1231</f>
        <v>#REF!</v>
      </c>
      <c r="DJ1227" s="62" t="e">
        <f t="shared" ref="DJ1227" ca="1" si="2088">DI1231</f>
        <v>#REF!</v>
      </c>
      <c r="DK1227" s="62" t="e">
        <f t="shared" ref="DK1227" ca="1" si="2089">DJ1231</f>
        <v>#REF!</v>
      </c>
      <c r="DL1227" s="62" t="e">
        <f t="shared" ref="DL1227" ca="1" si="2090">DK1231</f>
        <v>#REF!</v>
      </c>
    </row>
    <row r="1228" spans="1:116" x14ac:dyDescent="0.4">
      <c r="D1228" t="s">
        <v>871</v>
      </c>
      <c r="E1228" t="str">
        <f t="shared" si="1995"/>
        <v>1228 DTERMY-S</v>
      </c>
      <c r="F1228" s="292"/>
      <c r="G1228" s="145" t="str">
        <f>"Avg. borrowing per "&amp;G1212</f>
        <v>Avg. borrowing per primary unit</v>
      </c>
      <c r="K1228" s="18">
        <v>100</v>
      </c>
      <c r="L1228" s="18">
        <v>100</v>
      </c>
      <c r="M1228" s="18">
        <v>100</v>
      </c>
      <c r="N1228" s="18">
        <v>100</v>
      </c>
      <c r="O1228" s="18">
        <v>100</v>
      </c>
      <c r="P1228" s="18">
        <v>100</v>
      </c>
      <c r="R1228"/>
      <c r="S1228" s="152" cm="1">
        <f t="array" ref="S1228">INDEX($K:$P,ROW(),MATCH(S$3,$K$2:$P$2,0))</f>
        <v>100</v>
      </c>
      <c r="T1228" s="152" cm="1">
        <f t="array" ref="T1228">INDEX($K:$P,ROW(),MATCH(T$3,$K$2:$P$2,0))</f>
        <v>100</v>
      </c>
      <c r="U1228" s="152" cm="1">
        <f t="array" ref="U1228">INDEX($K:$P,ROW(),MATCH(U$3,$K$2:$P$2,0))</f>
        <v>100</v>
      </c>
      <c r="V1228" s="152" cm="1">
        <f t="array" ref="V1228">INDEX($K:$P,ROW(),MATCH(V$3,$K$2:$P$2,0))</f>
        <v>100</v>
      </c>
      <c r="W1228" s="152" cm="1">
        <f t="array" ref="W1228">INDEX($K:$P,ROW(),MATCH(W$3,$K$2:$P$2,0))</f>
        <v>100</v>
      </c>
      <c r="X1228" s="152" cm="1">
        <f t="array" ref="X1228">INDEX($K:$P,ROW(),MATCH(X$3,$K$2:$P$2,0))</f>
        <v>100</v>
      </c>
      <c r="Y1228" s="152" cm="1">
        <f t="array" ref="Y1228">INDEX($K:$P,ROW(),MATCH(Y$3,$K$2:$P$2,0))</f>
        <v>100</v>
      </c>
      <c r="Z1228" s="152" cm="1">
        <f t="array" ref="Z1228">INDEX($K:$P,ROW(),MATCH(Z$3,$K$2:$P$2,0))</f>
        <v>100</v>
      </c>
      <c r="AA1228" s="152" cm="1">
        <f t="array" ref="AA1228">INDEX($K:$P,ROW(),MATCH(AA$3,$K$2:$P$2,0))</f>
        <v>100</v>
      </c>
      <c r="AB1228" s="152" cm="1">
        <f t="array" ref="AB1228">INDEX($K:$P,ROW(),MATCH(AB$3,$K$2:$P$2,0))</f>
        <v>100</v>
      </c>
      <c r="AC1228" s="152" cm="1">
        <f t="array" ref="AC1228">INDEX($K:$P,ROW(),MATCH(AC$3,$K$2:$P$2,0))</f>
        <v>100</v>
      </c>
      <c r="AD1228" s="152" cm="1">
        <f t="array" ref="AD1228">INDEX($K:$P,ROW(),MATCH(AD$3,$K$2:$P$2,0))</f>
        <v>100</v>
      </c>
      <c r="AE1228" s="152" cm="1">
        <f t="array" ref="AE1228">INDEX($K:$P,ROW(),MATCH(AE$3,$K$2:$P$2,0))</f>
        <v>100</v>
      </c>
      <c r="AF1228" s="152" cm="1">
        <f t="array" ref="AF1228">INDEX($K:$P,ROW(),MATCH(AF$3,$K$2:$P$2,0))</f>
        <v>100</v>
      </c>
      <c r="AG1228" s="152" cm="1">
        <f t="array" ref="AG1228">INDEX($K:$P,ROW(),MATCH(AG$3,$K$2:$P$2,0))</f>
        <v>100</v>
      </c>
      <c r="AH1228" s="152" cm="1">
        <f t="array" ref="AH1228">INDEX($K:$P,ROW(),MATCH(AH$3,$K$2:$P$2,0))</f>
        <v>100</v>
      </c>
      <c r="AI1228" s="152" cm="1">
        <f t="array" ref="AI1228">INDEX($K:$P,ROW(),MATCH(AI$3,$K$2:$P$2,0))</f>
        <v>100</v>
      </c>
      <c r="AJ1228" s="152" cm="1">
        <f t="array" ref="AJ1228">INDEX($K:$P,ROW(),MATCH(AJ$3,$K$2:$P$2,0))</f>
        <v>100</v>
      </c>
      <c r="AK1228" s="152" cm="1">
        <f t="array" ref="AK1228">INDEX($K:$P,ROW(),MATCH(AK$3,$K$2:$P$2,0))</f>
        <v>100</v>
      </c>
      <c r="AL1228" s="152" cm="1">
        <f t="array" ref="AL1228">INDEX($K:$P,ROW(),MATCH(AL$3,$K$2:$P$2,0))</f>
        <v>100</v>
      </c>
      <c r="AM1228" s="152" cm="1">
        <f t="array" ref="AM1228">INDEX($K:$P,ROW(),MATCH(AM$3,$K$2:$P$2,0))</f>
        <v>100</v>
      </c>
      <c r="AN1228" s="152" cm="1">
        <f t="array" ref="AN1228">INDEX($K:$P,ROW(),MATCH(AN$3,$K$2:$P$2,0))</f>
        <v>100</v>
      </c>
      <c r="AO1228" s="152" cm="1">
        <f t="array" ref="AO1228">INDEX($K:$P,ROW(),MATCH(AO$3,$K$2:$P$2,0))</f>
        <v>100</v>
      </c>
      <c r="AP1228" s="152" cm="1">
        <f t="array" ref="AP1228">INDEX($K:$P,ROW(),MATCH(AP$3,$K$2:$P$2,0))</f>
        <v>100</v>
      </c>
      <c r="AQ1228" s="152" cm="1">
        <f t="array" ref="AQ1228">INDEX($K:$P,ROW(),MATCH(AQ$3,$K$2:$P$2,0))</f>
        <v>100</v>
      </c>
      <c r="AR1228" s="152" cm="1">
        <f t="array" ref="AR1228">INDEX($K:$P,ROW(),MATCH(AR$3,$K$2:$P$2,0))</f>
        <v>100</v>
      </c>
      <c r="AS1228" s="152" cm="1">
        <f t="array" ref="AS1228">INDEX($K:$P,ROW(),MATCH(AS$3,$K$2:$P$2,0))</f>
        <v>100</v>
      </c>
      <c r="AT1228" s="152" cm="1">
        <f t="array" ref="AT1228">INDEX($K:$P,ROW(),MATCH(AT$3,$K$2:$P$2,0))</f>
        <v>100</v>
      </c>
      <c r="AU1228" s="152" cm="1">
        <f t="array" ref="AU1228">INDEX($K:$P,ROW(),MATCH(AU$3,$K$2:$P$2,0))</f>
        <v>100</v>
      </c>
      <c r="AV1228" s="152" cm="1">
        <f t="array" ref="AV1228">INDEX($K:$P,ROW(),MATCH(AV$3,$K$2:$P$2,0))</f>
        <v>100</v>
      </c>
      <c r="AW1228" s="152" cm="1">
        <f t="array" ref="AW1228">INDEX($K:$P,ROW(),MATCH(AW$3,$K$2:$P$2,0))</f>
        <v>100</v>
      </c>
      <c r="AX1228" s="152" cm="1">
        <f t="array" ref="AX1228">INDEX($K:$P,ROW(),MATCH(AX$3,$K$2:$P$2,0))</f>
        <v>100</v>
      </c>
      <c r="AY1228" s="152" cm="1">
        <f t="array" ref="AY1228">INDEX($K:$P,ROW(),MATCH(AY$3,$K$2:$P$2,0))</f>
        <v>100</v>
      </c>
      <c r="AZ1228" s="152" cm="1">
        <f t="array" ref="AZ1228">INDEX($K:$P,ROW(),MATCH(AZ$3,$K$2:$P$2,0))</f>
        <v>100</v>
      </c>
      <c r="BA1228" s="152" cm="1">
        <f t="array" ref="BA1228">INDEX($K:$P,ROW(),MATCH(BA$3,$K$2:$P$2,0))</f>
        <v>100</v>
      </c>
      <c r="BB1228" s="152" cm="1">
        <f t="array" ref="BB1228">INDEX($K:$P,ROW(),MATCH(BB$3,$K$2:$P$2,0))</f>
        <v>100</v>
      </c>
      <c r="BC1228" s="152" cm="1">
        <f t="array" ref="BC1228">INDEX($K:$P,ROW(),MATCH(BC$3,$K$2:$P$2,0))</f>
        <v>100</v>
      </c>
      <c r="BD1228" s="152" cm="1">
        <f t="array" ref="BD1228">INDEX($K:$P,ROW(),MATCH(BD$3,$K$2:$P$2,0))</f>
        <v>100</v>
      </c>
      <c r="BE1228" s="152" cm="1">
        <f t="array" ref="BE1228">INDEX($K:$P,ROW(),MATCH(BE$3,$K$2:$P$2,0))</f>
        <v>100</v>
      </c>
      <c r="BF1228" s="152" cm="1">
        <f t="array" ref="BF1228">INDEX($K:$P,ROW(),MATCH(BF$3,$K$2:$P$2,0))</f>
        <v>100</v>
      </c>
      <c r="BG1228" s="152" cm="1">
        <f t="array" ref="BG1228">INDEX($K:$P,ROW(),MATCH(BG$3,$K$2:$P$2,0))</f>
        <v>100</v>
      </c>
      <c r="BH1228" s="152" cm="1">
        <f t="array" ref="BH1228">INDEX($K:$P,ROW(),MATCH(BH$3,$K$2:$P$2,0))</f>
        <v>100</v>
      </c>
      <c r="BI1228" s="152" cm="1">
        <f t="array" ref="BI1228">INDEX($K:$P,ROW(),MATCH(BI$3,$K$2:$P$2,0))</f>
        <v>100</v>
      </c>
      <c r="BJ1228" s="152" cm="1">
        <f t="array" ref="BJ1228">INDEX($K:$P,ROW(),MATCH(BJ$3,$K$2:$P$2,0))</f>
        <v>100</v>
      </c>
      <c r="BK1228" s="152" cm="1">
        <f t="array" ref="BK1228">INDEX($K:$P,ROW(),MATCH(BK$3,$K$2:$P$2,0))</f>
        <v>100</v>
      </c>
      <c r="BL1228" s="152" cm="1">
        <f t="array" ref="BL1228">INDEX($K:$P,ROW(),MATCH(BL$3,$K$2:$P$2,0))</f>
        <v>100</v>
      </c>
      <c r="BM1228" s="152" cm="1">
        <f t="array" ref="BM1228">INDEX($K:$P,ROW(),MATCH(BM$3,$K$2:$P$2,0))</f>
        <v>100</v>
      </c>
      <c r="BN1228" s="152" cm="1">
        <f t="array" ref="BN1228">INDEX($K:$P,ROW(),MATCH(BN$3,$K$2:$P$2,0))</f>
        <v>100</v>
      </c>
      <c r="BO1228" s="152" cm="1">
        <f t="array" ref="BO1228">INDEX($K:$P,ROW(),MATCH(BO$3,$K$2:$P$2,0))</f>
        <v>100</v>
      </c>
      <c r="BP1228" s="152" cm="1">
        <f t="array" ref="BP1228">INDEX($K:$P,ROW(),MATCH(BP$3,$K$2:$P$2,0))</f>
        <v>100</v>
      </c>
      <c r="BQ1228" s="152" cm="1">
        <f t="array" ref="BQ1228">INDEX($K:$P,ROW(),MATCH(BQ$3,$K$2:$P$2,0))</f>
        <v>100</v>
      </c>
      <c r="BR1228" s="152" cm="1">
        <f t="array" ref="BR1228">INDEX($K:$P,ROW(),MATCH(BR$3,$K$2:$P$2,0))</f>
        <v>100</v>
      </c>
      <c r="BS1228" s="152" cm="1">
        <f t="array" ref="BS1228">INDEX($K:$P,ROW(),MATCH(BS$3,$K$2:$P$2,0))</f>
        <v>100</v>
      </c>
      <c r="BT1228" s="152" cm="1">
        <f t="array" ref="BT1228">INDEX($K:$P,ROW(),MATCH(BT$3,$K$2:$P$2,0))</f>
        <v>100</v>
      </c>
      <c r="BU1228" s="152" cm="1">
        <f t="array" ref="BU1228">INDEX($K:$P,ROW(),MATCH(BU$3,$K$2:$P$2,0))</f>
        <v>100</v>
      </c>
      <c r="BV1228" s="152" cm="1">
        <f t="array" ref="BV1228">INDEX($K:$P,ROW(),MATCH(BV$3,$K$2:$P$2,0))</f>
        <v>100</v>
      </c>
      <c r="BW1228" s="152" cm="1">
        <f t="array" ref="BW1228">INDEX($K:$P,ROW(),MATCH(BW$3,$K$2:$P$2,0))</f>
        <v>100</v>
      </c>
      <c r="BX1228" s="152" cm="1">
        <f t="array" ref="BX1228">INDEX($K:$P,ROW(),MATCH(BX$3,$K$2:$P$2,0))</f>
        <v>100</v>
      </c>
      <c r="BY1228" s="152" cm="1">
        <f t="array" ref="BY1228">INDEX($K:$P,ROW(),MATCH(BY$3,$K$2:$P$2,0))</f>
        <v>100</v>
      </c>
      <c r="BZ1228" s="152" cm="1">
        <f t="array" ref="BZ1228">INDEX($K:$P,ROW(),MATCH(BZ$3,$K$2:$P$2,0))</f>
        <v>100</v>
      </c>
      <c r="CA1228" s="152" cm="1">
        <f t="array" ref="CA1228">INDEX($K:$P,ROW(),MATCH(CA$3,$K$2:$P$2,0))</f>
        <v>100</v>
      </c>
      <c r="CB1228" s="152" cm="1">
        <f t="array" ref="CB1228">INDEX($K:$P,ROW(),MATCH(CB$3,$K$2:$P$2,0))</f>
        <v>100</v>
      </c>
      <c r="CC1228" s="152" cm="1">
        <f t="array" ref="CC1228">INDEX($K:$P,ROW(),MATCH(CC$3,$K$2:$P$2,0))</f>
        <v>100</v>
      </c>
      <c r="CD1228" s="152" cm="1">
        <f t="array" ref="CD1228">INDEX($K:$P,ROW(),MATCH(CD$3,$K$2:$P$2,0))</f>
        <v>100</v>
      </c>
      <c r="CE1228" s="152" cm="1">
        <f t="array" ref="CE1228">INDEX($K:$P,ROW(),MATCH(CE$3,$K$2:$P$2,0))</f>
        <v>100</v>
      </c>
      <c r="CF1228" s="152" cm="1">
        <f t="array" ref="CF1228">INDEX($K:$P,ROW(),MATCH(CF$3,$K$2:$P$2,0))</f>
        <v>100</v>
      </c>
      <c r="CG1228" s="152" cm="1">
        <f t="array" ref="CG1228">INDEX($K:$P,ROW(),MATCH(CG$3,$K$2:$P$2,0))</f>
        <v>100</v>
      </c>
      <c r="CH1228" s="152" cm="1">
        <f t="array" ref="CH1228">INDEX($K:$P,ROW(),MATCH(CH$3,$K$2:$P$2,0))</f>
        <v>100</v>
      </c>
      <c r="CI1228" s="152" cm="1">
        <f t="array" ref="CI1228">INDEX($K:$P,ROW(),MATCH(CI$3,$K$2:$P$2,0))</f>
        <v>100</v>
      </c>
      <c r="CJ1228" s="152" cm="1">
        <f t="array" ref="CJ1228">INDEX($K:$P,ROW(),MATCH(CJ$3,$K$2:$P$2,0))</f>
        <v>100</v>
      </c>
      <c r="CK1228" s="152" cm="1">
        <f t="array" ref="CK1228">INDEX($K:$P,ROW(),MATCH(CK$3,$K$2:$P$2,0))</f>
        <v>100</v>
      </c>
      <c r="CL1228" s="152" cm="1">
        <f t="array" ref="CL1228">INDEX($K:$P,ROW(),MATCH(CL$3,$K$2:$P$2,0))</f>
        <v>100</v>
      </c>
      <c r="CN1228" s="60"/>
      <c r="CO1228" s="152" t="e" cm="1">
        <f t="array" ref="CO1228">INDEX($K:$P,ROW(),MATCH(CO$3,$K$2:$P$2,0))</f>
        <v>#N/A</v>
      </c>
      <c r="CP1228" s="152" t="e" cm="1">
        <f t="array" ref="CP1228">INDEX($K:$P,ROW(),MATCH(CP$3,$K$2:$P$2,0))</f>
        <v>#N/A</v>
      </c>
      <c r="CQ1228" s="152" t="e" cm="1">
        <f t="array" ref="CQ1228">INDEX($K:$P,ROW(),MATCH(CQ$3,$K$2:$P$2,0))</f>
        <v>#N/A</v>
      </c>
      <c r="CR1228" s="152" t="e" cm="1">
        <f t="array" ref="CR1228">INDEX($K:$P,ROW(),MATCH(CR$3,$K$2:$P$2,0))</f>
        <v>#N/A</v>
      </c>
      <c r="CS1228" s="152" t="e" cm="1">
        <f t="array" ref="CS1228">INDEX($K:$P,ROW(),MATCH(CS$3,$K$2:$P$2,0))</f>
        <v>#N/A</v>
      </c>
      <c r="CT1228" s="152" t="e" cm="1">
        <f t="array" ref="CT1228">INDEX($K:$P,ROW(),MATCH(CT$3,$K$2:$P$2,0))</f>
        <v>#N/A</v>
      </c>
      <c r="CU1228" s="152" t="e" cm="1">
        <f t="array" ref="CU1228">INDEX($K:$P,ROW(),MATCH(CU$3,$K$2:$P$2,0))</f>
        <v>#N/A</v>
      </c>
      <c r="CV1228" s="152" t="e" cm="1">
        <f t="array" ref="CV1228">INDEX($K:$P,ROW(),MATCH(CV$3,$K$2:$P$2,0))</f>
        <v>#N/A</v>
      </c>
      <c r="CW1228" s="152" t="e" cm="1">
        <f t="array" ref="CW1228">INDEX($K:$P,ROW(),MATCH(CW$3,$K$2:$P$2,0))</f>
        <v>#N/A</v>
      </c>
      <c r="CX1228" s="152" t="e" cm="1">
        <f t="array" ref="CX1228">INDEX($K:$P,ROW(),MATCH(CX$3,$K$2:$P$2,0))</f>
        <v>#N/A</v>
      </c>
      <c r="CY1228" s="152" t="e" cm="1">
        <f t="array" ref="CY1228">INDEX($K:$P,ROW(),MATCH(CY$3,$K$2:$P$2,0))</f>
        <v>#N/A</v>
      </c>
      <c r="CZ1228" s="152" t="e" cm="1">
        <f t="array" ref="CZ1228">INDEX($K:$P,ROW(),MATCH(CZ$3,$K$2:$P$2,0))</f>
        <v>#N/A</v>
      </c>
      <c r="DA1228" s="152" t="e" cm="1">
        <f t="array" ref="DA1228">INDEX($K:$P,ROW(),MATCH(DA$3,$K$2:$P$2,0))</f>
        <v>#N/A</v>
      </c>
      <c r="DB1228" s="152" t="e" cm="1">
        <f t="array" ref="DB1228">INDEX($K:$P,ROW(),MATCH(DB$3,$K$2:$P$2,0))</f>
        <v>#N/A</v>
      </c>
      <c r="DC1228" s="152" t="e" cm="1">
        <f t="array" ref="DC1228">INDEX($K:$P,ROW(),MATCH(DC$3,$K$2:$P$2,0))</f>
        <v>#N/A</v>
      </c>
      <c r="DD1228" s="152" t="e" cm="1">
        <f t="array" ref="DD1228">INDEX($K:$P,ROW(),MATCH(DD$3,$K$2:$P$2,0))</f>
        <v>#N/A</v>
      </c>
      <c r="DE1228" s="152" t="e" cm="1">
        <f t="array" ref="DE1228">INDEX($K:$P,ROW(),MATCH(DE$3,$K$2:$P$2,0))</f>
        <v>#N/A</v>
      </c>
      <c r="DF1228" s="152" t="e" cm="1">
        <f t="array" ref="DF1228">INDEX($K:$P,ROW(),MATCH(DF$3,$K$2:$P$2,0))</f>
        <v>#N/A</v>
      </c>
      <c r="DG1228" s="152" t="e" cm="1">
        <f t="array" ref="DG1228">INDEX($K:$P,ROW(),MATCH(DG$3,$K$2:$P$2,0))</f>
        <v>#N/A</v>
      </c>
      <c r="DH1228" s="152" t="e" cm="1">
        <f t="array" ref="DH1228">INDEX($K:$P,ROW(),MATCH(DH$3,$K$2:$P$2,0))</f>
        <v>#N/A</v>
      </c>
      <c r="DI1228" s="152" t="e" cm="1">
        <f t="array" ref="DI1228">INDEX($K:$P,ROW(),MATCH(DI$3,$K$2:$P$2,0))</f>
        <v>#N/A</v>
      </c>
      <c r="DJ1228" s="152" t="e" cm="1">
        <f t="array" ref="DJ1228">INDEX($K:$P,ROW(),MATCH(DJ$3,$K$2:$P$2,0))</f>
        <v>#N/A</v>
      </c>
      <c r="DK1228" s="152" t="e" cm="1">
        <f t="array" ref="DK1228">INDEX($K:$P,ROW(),MATCH(DK$3,$K$2:$P$2,0))</f>
        <v>#N/A</v>
      </c>
      <c r="DL1228" s="152" t="e" cm="1">
        <f t="array" ref="DL1228">INDEX($K:$P,ROW(),MATCH(DL$3,$K$2:$P$2,0))</f>
        <v>#N/A</v>
      </c>
    </row>
    <row r="1229" spans="1:116" x14ac:dyDescent="0.4">
      <c r="B1229" t="str">
        <f>E1229</f>
        <v>1229 DTERMY-S</v>
      </c>
      <c r="C1229" t="s">
        <v>236</v>
      </c>
      <c r="D1229" t="s">
        <v>871</v>
      </c>
      <c r="E1229" t="str">
        <f t="shared" si="1995"/>
        <v>1229 DTERMY-S</v>
      </c>
      <c r="G1229" s="158" t="str">
        <f>"New borrowing - "&amp;SUBSTITUTE(G1219,":","")</f>
        <v>New borrowing - Rolling fixed term debt - multiple borrowings w/ annual control</v>
      </c>
      <c r="K1229" s="23">
        <v>10000</v>
      </c>
      <c r="L1229" s="23">
        <f>SUMIF($4:$4,L$2,1226:1226)</f>
        <v>0</v>
      </c>
      <c r="M1229" s="23">
        <f>SUMIF($4:$4,M$2,1226:1226)</f>
        <v>0</v>
      </c>
      <c r="N1229" s="23">
        <f>SUMIF($4:$4,N$2,1226:1226)</f>
        <v>0</v>
      </c>
      <c r="O1229" s="23">
        <f>SUMIF($4:$4,O$2,1226:1226)</f>
        <v>0</v>
      </c>
      <c r="P1229" s="23">
        <f>SUMIF($4:$4,P$2,1226:1226)</f>
        <v>0</v>
      </c>
      <c r="R1229" s="53">
        <f>H1224</f>
        <v>1000</v>
      </c>
      <c r="S1229" s="80" cm="1">
        <f t="array" aca="1" ref="S1229" ca="1">+S1228*INDIRECT(S1214)</f>
        <v>500000</v>
      </c>
      <c r="T1229" s="80" cm="1">
        <f t="array" aca="1" ref="T1229" ca="1">+T1228*INDIRECT(T1214)</f>
        <v>500000</v>
      </c>
      <c r="U1229" s="80" cm="1">
        <f t="array" aca="1" ref="U1229" ca="1">+U1228*INDIRECT(U1214)</f>
        <v>500000</v>
      </c>
      <c r="V1229" s="80" cm="1">
        <f t="array" aca="1" ref="V1229" ca="1">+V1228*INDIRECT(V1214)</f>
        <v>500000</v>
      </c>
      <c r="W1229" s="80" cm="1">
        <f t="array" aca="1" ref="W1229" ca="1">+W1228*INDIRECT(W1214)</f>
        <v>500000</v>
      </c>
      <c r="X1229" s="80" cm="1">
        <f t="array" aca="1" ref="X1229" ca="1">+X1228*INDIRECT(X1214)</f>
        <v>500000</v>
      </c>
      <c r="Y1229" s="80" cm="1">
        <f t="array" aca="1" ref="Y1229" ca="1">+Y1228*INDIRECT(Y1214)</f>
        <v>500000</v>
      </c>
      <c r="Z1229" s="80" cm="1">
        <f t="array" aca="1" ref="Z1229" ca="1">+Z1228*INDIRECT(Z1214)</f>
        <v>500000</v>
      </c>
      <c r="AA1229" s="80" cm="1">
        <f t="array" aca="1" ref="AA1229" ca="1">+AA1228*INDIRECT(AA1214)</f>
        <v>500000</v>
      </c>
      <c r="AB1229" s="80" cm="1">
        <f t="array" aca="1" ref="AB1229" ca="1">+AB1228*INDIRECT(AB1214)</f>
        <v>500000</v>
      </c>
      <c r="AC1229" s="80" cm="1">
        <f t="array" aca="1" ref="AC1229" ca="1">+AC1228*INDIRECT(AC1214)</f>
        <v>500000</v>
      </c>
      <c r="AD1229" s="80" cm="1">
        <f t="array" aca="1" ref="AD1229" ca="1">+AD1228*INDIRECT(AD1214)</f>
        <v>500000</v>
      </c>
      <c r="AE1229" s="80" cm="1">
        <f t="array" aca="1" ref="AE1229" ca="1">+AE1228*INDIRECT(AE1214)</f>
        <v>500000</v>
      </c>
      <c r="AF1229" s="80" cm="1">
        <f t="array" aca="1" ref="AF1229" ca="1">+AF1228*INDIRECT(AF1214)</f>
        <v>500000</v>
      </c>
      <c r="AG1229" s="80" cm="1">
        <f t="array" aca="1" ref="AG1229" ca="1">+AG1228*INDIRECT(AG1214)</f>
        <v>500000</v>
      </c>
      <c r="AH1229" s="80" cm="1">
        <f t="array" aca="1" ref="AH1229" ca="1">+AH1228*INDIRECT(AH1214)</f>
        <v>500000</v>
      </c>
      <c r="AI1229" s="80" cm="1">
        <f t="array" aca="1" ref="AI1229" ca="1">+AI1228*INDIRECT(AI1214)</f>
        <v>500000</v>
      </c>
      <c r="AJ1229" s="80" cm="1">
        <f t="array" aca="1" ref="AJ1229" ca="1">+AJ1228*INDIRECT(AJ1214)</f>
        <v>500000</v>
      </c>
      <c r="AK1229" s="80" cm="1">
        <f t="array" aca="1" ref="AK1229" ca="1">+AK1228*INDIRECT(AK1214)</f>
        <v>500000</v>
      </c>
      <c r="AL1229" s="80" cm="1">
        <f t="array" aca="1" ref="AL1229" ca="1">+AL1228*INDIRECT(AL1214)</f>
        <v>500000</v>
      </c>
      <c r="AM1229" s="80" cm="1">
        <f t="array" aca="1" ref="AM1229" ca="1">+AM1228*INDIRECT(AM1214)</f>
        <v>500000</v>
      </c>
      <c r="AN1229" s="80" cm="1">
        <f t="array" aca="1" ref="AN1229" ca="1">+AN1228*INDIRECT(AN1214)</f>
        <v>500000</v>
      </c>
      <c r="AO1229" s="80" cm="1">
        <f t="array" aca="1" ref="AO1229" ca="1">+AO1228*INDIRECT(AO1214)</f>
        <v>500000</v>
      </c>
      <c r="AP1229" s="80" cm="1">
        <f t="array" aca="1" ref="AP1229" ca="1">+AP1228*INDIRECT(AP1214)</f>
        <v>500000</v>
      </c>
      <c r="AQ1229" s="80" cm="1">
        <f t="array" aca="1" ref="AQ1229" ca="1">+AQ1228*INDIRECT(AQ1214)</f>
        <v>500000</v>
      </c>
      <c r="AR1229" s="80" cm="1">
        <f t="array" aca="1" ref="AR1229" ca="1">+AR1228*INDIRECT(AR1214)</f>
        <v>500000</v>
      </c>
      <c r="AS1229" s="80" cm="1">
        <f t="array" aca="1" ref="AS1229" ca="1">+AS1228*INDIRECT(AS1214)</f>
        <v>500000</v>
      </c>
      <c r="AT1229" s="80" cm="1">
        <f t="array" aca="1" ref="AT1229" ca="1">+AT1228*INDIRECT(AT1214)</f>
        <v>500000</v>
      </c>
      <c r="AU1229" s="80" cm="1">
        <f t="array" aca="1" ref="AU1229" ca="1">+AU1228*INDIRECT(AU1214)</f>
        <v>500000</v>
      </c>
      <c r="AV1229" s="80" cm="1">
        <f t="array" aca="1" ref="AV1229" ca="1">+AV1228*INDIRECT(AV1214)</f>
        <v>500000</v>
      </c>
      <c r="AW1229" s="80" cm="1">
        <f t="array" aca="1" ref="AW1229" ca="1">+AW1228*INDIRECT(AW1214)</f>
        <v>500000</v>
      </c>
      <c r="AX1229" s="80" cm="1">
        <f t="array" aca="1" ref="AX1229" ca="1">+AX1228*INDIRECT(AX1214)</f>
        <v>500000</v>
      </c>
      <c r="AY1229" s="80" cm="1">
        <f t="array" aca="1" ref="AY1229" ca="1">+AY1228*INDIRECT(AY1214)</f>
        <v>500000</v>
      </c>
      <c r="AZ1229" s="80" cm="1">
        <f t="array" aca="1" ref="AZ1229" ca="1">+AZ1228*INDIRECT(AZ1214)</f>
        <v>500000</v>
      </c>
      <c r="BA1229" s="80" cm="1">
        <f t="array" aca="1" ref="BA1229" ca="1">+BA1228*INDIRECT(BA1214)</f>
        <v>500000</v>
      </c>
      <c r="BB1229" s="80" cm="1">
        <f t="array" aca="1" ref="BB1229" ca="1">+BB1228*INDIRECT(BB1214)</f>
        <v>500000</v>
      </c>
      <c r="BC1229" s="80" cm="1">
        <f t="array" aca="1" ref="BC1229" ca="1">+BC1228*INDIRECT(BC1214)</f>
        <v>500000</v>
      </c>
      <c r="BD1229" s="80" cm="1">
        <f t="array" aca="1" ref="BD1229" ca="1">+BD1228*INDIRECT(BD1214)</f>
        <v>500000</v>
      </c>
      <c r="BE1229" s="80" cm="1">
        <f t="array" aca="1" ref="BE1229" ca="1">+BE1228*INDIRECT(BE1214)</f>
        <v>500000</v>
      </c>
      <c r="BF1229" s="80" cm="1">
        <f t="array" aca="1" ref="BF1229" ca="1">+BF1228*INDIRECT(BF1214)</f>
        <v>500000</v>
      </c>
      <c r="BG1229" s="80" cm="1">
        <f t="array" aca="1" ref="BG1229" ca="1">+BG1228*INDIRECT(BG1214)</f>
        <v>500000</v>
      </c>
      <c r="BH1229" s="80" cm="1">
        <f t="array" aca="1" ref="BH1229" ca="1">+BH1228*INDIRECT(BH1214)</f>
        <v>500000</v>
      </c>
      <c r="BI1229" s="80" cm="1">
        <f t="array" aca="1" ref="BI1229" ca="1">+BI1228*INDIRECT(BI1214)</f>
        <v>500000</v>
      </c>
      <c r="BJ1229" s="80" cm="1">
        <f t="array" aca="1" ref="BJ1229" ca="1">+BJ1228*INDIRECT(BJ1214)</f>
        <v>500000</v>
      </c>
      <c r="BK1229" s="80" cm="1">
        <f t="array" aca="1" ref="BK1229" ca="1">+BK1228*INDIRECT(BK1214)</f>
        <v>500000</v>
      </c>
      <c r="BL1229" s="80" cm="1">
        <f t="array" aca="1" ref="BL1229" ca="1">+BL1228*INDIRECT(BL1214)</f>
        <v>500000</v>
      </c>
      <c r="BM1229" s="80" cm="1">
        <f t="array" aca="1" ref="BM1229" ca="1">+BM1228*INDIRECT(BM1214)</f>
        <v>500000</v>
      </c>
      <c r="BN1229" s="80" cm="1">
        <f t="array" aca="1" ref="BN1229" ca="1">+BN1228*INDIRECT(BN1214)</f>
        <v>500000</v>
      </c>
      <c r="BO1229" s="80" cm="1">
        <f t="array" aca="1" ref="BO1229" ca="1">+BO1228*INDIRECT(BO1214)</f>
        <v>500000</v>
      </c>
      <c r="BP1229" s="80" cm="1">
        <f t="array" aca="1" ref="BP1229" ca="1">+BP1228*INDIRECT(BP1214)</f>
        <v>500000</v>
      </c>
      <c r="BQ1229" s="80" cm="1">
        <f t="array" aca="1" ref="BQ1229" ca="1">+BQ1228*INDIRECT(BQ1214)</f>
        <v>500000</v>
      </c>
      <c r="BR1229" s="80" cm="1">
        <f t="array" aca="1" ref="BR1229" ca="1">+BR1228*INDIRECT(BR1214)</f>
        <v>500000</v>
      </c>
      <c r="BS1229" s="80" cm="1">
        <f t="array" aca="1" ref="BS1229" ca="1">+BS1228*INDIRECT(BS1214)</f>
        <v>500000</v>
      </c>
      <c r="BT1229" s="80" cm="1">
        <f t="array" aca="1" ref="BT1229" ca="1">+BT1228*INDIRECT(BT1214)</f>
        <v>500000</v>
      </c>
      <c r="BU1229" s="80" cm="1">
        <f t="array" aca="1" ref="BU1229" ca="1">+BU1228*INDIRECT(BU1214)</f>
        <v>500000</v>
      </c>
      <c r="BV1229" s="80" cm="1">
        <f t="array" aca="1" ref="BV1229" ca="1">+BV1228*INDIRECT(BV1214)</f>
        <v>500000</v>
      </c>
      <c r="BW1229" s="80" cm="1">
        <f t="array" aca="1" ref="BW1229" ca="1">+BW1228*INDIRECT(BW1214)</f>
        <v>500000</v>
      </c>
      <c r="BX1229" s="80" cm="1">
        <f t="array" aca="1" ref="BX1229" ca="1">+BX1228*INDIRECT(BX1214)</f>
        <v>500000</v>
      </c>
      <c r="BY1229" s="80" cm="1">
        <f t="array" aca="1" ref="BY1229" ca="1">+BY1228*INDIRECT(BY1214)</f>
        <v>500000</v>
      </c>
      <c r="BZ1229" s="80" cm="1">
        <f t="array" aca="1" ref="BZ1229" ca="1">+BZ1228*INDIRECT(BZ1214)</f>
        <v>500000</v>
      </c>
      <c r="CA1229" s="80" cm="1">
        <f t="array" aca="1" ref="CA1229" ca="1">+CA1228*INDIRECT(CA1214)</f>
        <v>500000</v>
      </c>
      <c r="CB1229" s="80" cm="1">
        <f t="array" aca="1" ref="CB1229" ca="1">+CB1228*INDIRECT(CB1214)</f>
        <v>500000</v>
      </c>
      <c r="CC1229" s="80" cm="1">
        <f t="array" aca="1" ref="CC1229" ca="1">+CC1228*INDIRECT(CC1214)</f>
        <v>500000</v>
      </c>
      <c r="CD1229" s="80" cm="1">
        <f t="array" aca="1" ref="CD1229" ca="1">+CD1228*INDIRECT(CD1214)</f>
        <v>500000</v>
      </c>
      <c r="CE1229" s="80" cm="1">
        <f t="array" aca="1" ref="CE1229" ca="1">+CE1228*INDIRECT(CE1214)</f>
        <v>500000</v>
      </c>
      <c r="CF1229" s="80" cm="1">
        <f t="array" aca="1" ref="CF1229" ca="1">+CF1228*INDIRECT(CF1214)</f>
        <v>500000</v>
      </c>
      <c r="CG1229" s="80" cm="1">
        <f t="array" aca="1" ref="CG1229" ca="1">+CG1228*INDIRECT(CG1214)</f>
        <v>500000</v>
      </c>
      <c r="CH1229" s="80" cm="1">
        <f t="array" aca="1" ref="CH1229" ca="1">+CH1228*INDIRECT(CH1214)</f>
        <v>500000</v>
      </c>
      <c r="CI1229" s="80" cm="1">
        <f t="array" aca="1" ref="CI1229" ca="1">+CI1228*INDIRECT(CI1214)</f>
        <v>500000</v>
      </c>
      <c r="CJ1229" s="80" cm="1">
        <f t="array" aca="1" ref="CJ1229" ca="1">+CJ1228*INDIRECT(CJ1214)</f>
        <v>500000</v>
      </c>
      <c r="CK1229" s="80" cm="1">
        <f t="array" aca="1" ref="CK1229" ca="1">+CK1228*INDIRECT(CK1214)</f>
        <v>500000</v>
      </c>
      <c r="CL1229" s="80" cm="1">
        <f t="array" aca="1" ref="CL1229" ca="1">+CL1228*INDIRECT(CL1214)</f>
        <v>500000</v>
      </c>
      <c r="CM1229" s="80" t="e" cm="1">
        <f t="array" aca="1" ref="CM1229" ca="1">+CM1228*INDIRECT(CM1214)</f>
        <v>#REF!</v>
      </c>
      <c r="CN1229" s="80" t="e" cm="1">
        <f t="array" aca="1" ref="CN1229" ca="1">+CN1228*INDIRECT(CN1214)</f>
        <v>#REF!</v>
      </c>
      <c r="CO1229" s="80" t="e" cm="1">
        <f t="array" aca="1" ref="CO1229" ca="1">+CO1228*INDIRECT(CO1214)</f>
        <v>#N/A</v>
      </c>
      <c r="CP1229" s="80" t="e" cm="1">
        <f t="array" aca="1" ref="CP1229" ca="1">+CP1228*INDIRECT(CP1214)</f>
        <v>#N/A</v>
      </c>
      <c r="CQ1229" s="80" t="e" cm="1">
        <f t="array" aca="1" ref="CQ1229" ca="1">+CQ1228*INDIRECT(CQ1214)</f>
        <v>#N/A</v>
      </c>
      <c r="CR1229" s="80" t="e" cm="1">
        <f t="array" aca="1" ref="CR1229" ca="1">+CR1228*INDIRECT(CR1214)</f>
        <v>#N/A</v>
      </c>
      <c r="CS1229" s="80" t="e" cm="1">
        <f t="array" aca="1" ref="CS1229" ca="1">+CS1228*INDIRECT(CS1214)</f>
        <v>#N/A</v>
      </c>
      <c r="CT1229" s="80" t="e" cm="1">
        <f t="array" aca="1" ref="CT1229" ca="1">+CT1228*INDIRECT(CT1214)</f>
        <v>#N/A</v>
      </c>
      <c r="CU1229" s="80" t="e" cm="1">
        <f t="array" aca="1" ref="CU1229" ca="1">+CU1228*INDIRECT(CU1214)</f>
        <v>#N/A</v>
      </c>
      <c r="CV1229" s="80" t="e" cm="1">
        <f t="array" aca="1" ref="CV1229" ca="1">+CV1228*INDIRECT(CV1214)</f>
        <v>#N/A</v>
      </c>
      <c r="CW1229" s="80" t="e" cm="1">
        <f t="array" aca="1" ref="CW1229" ca="1">+CW1228*INDIRECT(CW1214)</f>
        <v>#N/A</v>
      </c>
      <c r="CX1229" s="80" t="e" cm="1">
        <f t="array" aca="1" ref="CX1229" ca="1">+CX1228*INDIRECT(CX1214)</f>
        <v>#N/A</v>
      </c>
      <c r="CY1229" s="80" t="e" cm="1">
        <f t="array" aca="1" ref="CY1229" ca="1">+CY1228*INDIRECT(CY1214)</f>
        <v>#N/A</v>
      </c>
      <c r="CZ1229" s="80" t="e" cm="1">
        <f t="array" aca="1" ref="CZ1229" ca="1">+CZ1228*INDIRECT(CZ1214)</f>
        <v>#N/A</v>
      </c>
      <c r="DA1229" s="80" t="e" cm="1">
        <f t="array" aca="1" ref="DA1229" ca="1">+DA1228*INDIRECT(DA1214)</f>
        <v>#N/A</v>
      </c>
      <c r="DB1229" s="80" t="e" cm="1">
        <f t="array" aca="1" ref="DB1229" ca="1">+DB1228*INDIRECT(DB1214)</f>
        <v>#N/A</v>
      </c>
      <c r="DC1229" s="80" t="e" cm="1">
        <f t="array" aca="1" ref="DC1229" ca="1">+DC1228*INDIRECT(DC1214)</f>
        <v>#N/A</v>
      </c>
      <c r="DD1229" s="80" t="e" cm="1">
        <f t="array" aca="1" ref="DD1229" ca="1">+DD1228*INDIRECT(DD1214)</f>
        <v>#N/A</v>
      </c>
      <c r="DE1229" s="80" t="e" cm="1">
        <f t="array" aca="1" ref="DE1229" ca="1">+DE1228*INDIRECT(DE1214)</f>
        <v>#N/A</v>
      </c>
      <c r="DF1229" s="80" t="e" cm="1">
        <f t="array" aca="1" ref="DF1229" ca="1">+DF1228*INDIRECT(DF1214)</f>
        <v>#N/A</v>
      </c>
      <c r="DG1229" s="80" t="e" cm="1">
        <f t="array" aca="1" ref="DG1229" ca="1">+DG1228*INDIRECT(DG1214)</f>
        <v>#N/A</v>
      </c>
      <c r="DH1229" s="80" t="e" cm="1">
        <f t="array" aca="1" ref="DH1229" ca="1">+DH1228*INDIRECT(DH1214)</f>
        <v>#N/A</v>
      </c>
      <c r="DI1229" s="80" t="e" cm="1">
        <f t="array" aca="1" ref="DI1229" ca="1">+DI1228*INDIRECT(DI1214)</f>
        <v>#N/A</v>
      </c>
      <c r="DJ1229" s="80" t="e" cm="1">
        <f t="array" aca="1" ref="DJ1229" ca="1">+DJ1228*INDIRECT(DJ1214)</f>
        <v>#N/A</v>
      </c>
      <c r="DK1229" s="80" t="e" cm="1">
        <f t="array" aca="1" ref="DK1229" ca="1">+DK1228*INDIRECT(DK1214)</f>
        <v>#N/A</v>
      </c>
      <c r="DL1229" s="80" t="e" cm="1">
        <f t="array" aca="1" ref="DL1229" ca="1">+DL1228*INDIRECT(DL1214)</f>
        <v>#N/A</v>
      </c>
    </row>
    <row r="1230" spans="1:116" x14ac:dyDescent="0.4">
      <c r="C1230" t="s">
        <v>236</v>
      </c>
      <c r="D1230" t="s">
        <v>871</v>
      </c>
      <c r="E1230" t="str">
        <f t="shared" si="1995"/>
        <v>1230 DTERMY-S</v>
      </c>
      <c r="G1230" s="158" t="str">
        <f>"Repayment - "&amp;SUBSTITUTE(G1219,":","")</f>
        <v>Repayment - Rolling fixed term debt - multiple borrowings w/ annual control</v>
      </c>
      <c r="K1230" s="138">
        <f t="shared" ref="K1230:P1230" ca="1" si="2091">SUMIF($3:$3,K$2,1230:1230)</f>
        <v>-4501000</v>
      </c>
      <c r="L1230" s="138">
        <f t="shared" ca="1" si="2091"/>
        <v>-6000000</v>
      </c>
      <c r="M1230" s="138">
        <f t="shared" ca="1" si="2091"/>
        <v>-6000000</v>
      </c>
      <c r="N1230" s="138">
        <f t="shared" ca="1" si="2091"/>
        <v>-6000000</v>
      </c>
      <c r="O1230" s="138">
        <f t="shared" ca="1" si="2091"/>
        <v>-6000000</v>
      </c>
      <c r="P1230" s="138">
        <f t="shared" ca="1" si="2091"/>
        <v>-6000000</v>
      </c>
      <c r="R1230" s="225"/>
      <c r="S1230" s="226">
        <f ca="1">-IF(COUNT($R1229:S1229)&lt;$H1221,0,OFFSET(S1229,0,-$H1221+1))-$J$2117*(COUNT(R1229:$S1229)=($H1221-$H1222+1))</f>
        <v>0</v>
      </c>
      <c r="T1230" s="226">
        <f ca="1">-IF(COUNT($R1229:T1229)&lt;$H1221,0,OFFSET(T1229,0,-$H1221+1))-$J$2117*(COUNT(S1229:$S1229)=($H1221-$H1222+1))</f>
        <v>0</v>
      </c>
      <c r="U1230" s="226">
        <f ca="1">-IF(COUNT($R1229:U1229)&lt;$H1221,0,OFFSET(U1229,0,-$H1221+1))-$J$2117*(COUNT($S1229:T1229)=($H1221-$H1222+1))</f>
        <v>-1000</v>
      </c>
      <c r="V1230" s="226">
        <f ca="1">-IF(COUNT($R1229:V1229)&lt;$H1221,0,OFFSET(V1229,0,-$H1221+1))-$J$2117*(COUNT($S1229:U1229)=($H1221-$H1222+1))</f>
        <v>-500000</v>
      </c>
      <c r="W1230" s="226">
        <f ca="1">-IF(COUNT($R1229:W1229)&lt;$H1221,0,OFFSET(W1229,0,-$H1221+1))-$J$2117*(COUNT($S1229:V1229)=($H1221-$H1222+1))</f>
        <v>-500000</v>
      </c>
      <c r="X1230" s="226">
        <f ca="1">-IF(COUNT($R1229:X1229)&lt;$H1221,0,OFFSET(X1229,0,-$H1221+1))-$J$2117*(COUNT($S1229:W1229)=($H1221-$H1222+1))</f>
        <v>-500000</v>
      </c>
      <c r="Y1230" s="226">
        <f ca="1">-IF(COUNT($R1229:Y1229)&lt;$H1221,0,OFFSET(Y1229,0,-$H1221+1))-$J$2117*(COUNT($S1229:X1229)=($H1221-$H1222+1))</f>
        <v>-500000</v>
      </c>
      <c r="Z1230" s="226">
        <f ca="1">-IF(COUNT($R1229:Z1229)&lt;$H1221,0,OFFSET(Z1229,0,-$H1221+1))-$J$2117*(COUNT($S1229:Y1229)=($H1221-$H1222+1))</f>
        <v>-500000</v>
      </c>
      <c r="AA1230" s="226">
        <f ca="1">-IF(COUNT($R1229:AA1229)&lt;$H1221,0,OFFSET(AA1229,0,-$H1221+1))-$J$2117*(COUNT($S1229:Z1229)=($H1221-$H1222+1))</f>
        <v>-500000</v>
      </c>
      <c r="AB1230" s="226">
        <f ca="1">-IF(COUNT($R1229:AB1229)&lt;$H1221,0,OFFSET(AB1229,0,-$H1221+1))-$J$2117*(COUNT($S1229:AA1229)=($H1221-$H1222+1))</f>
        <v>-500000</v>
      </c>
      <c r="AC1230" s="226">
        <f ca="1">-IF(COUNT($R1229:AC1229)&lt;$H1221,0,OFFSET(AC1229,0,-$H1221+1))-$J$2117*(COUNT($S1229:AB1229)=($H1221-$H1222+1))</f>
        <v>-500000</v>
      </c>
      <c r="AD1230" s="226">
        <f ca="1">-IF(COUNT($R1229:AD1229)&lt;$H1221,0,OFFSET(AD1229,0,-$H1221+1))-$J$2117*(COUNT($S1229:AC1229)=($H1221-$H1222+1))</f>
        <v>-500000</v>
      </c>
      <c r="AE1230" s="226">
        <f ca="1">-IF(COUNT($R1229:AE1229)&lt;$H1221,0,OFFSET(AE1229,0,-$H1221+1))-$J$2117*(COUNT($S1229:AD1229)=($H1221-$H1222+1))</f>
        <v>-500000</v>
      </c>
      <c r="AF1230" s="226">
        <f ca="1">-IF(COUNT($R1229:AF1229)&lt;$H1221,0,OFFSET(AF1229,0,-$H1221+1))-$J$2117*(COUNT($S1229:AE1229)=($H1221-$H1222+1))</f>
        <v>-500000</v>
      </c>
      <c r="AG1230" s="226">
        <f ca="1">-IF(COUNT($R1229:AG1229)&lt;$H1221,0,OFFSET(AG1229,0,-$H1221+1))-$J$2117*(COUNT($S1229:AF1229)=($H1221-$H1222+1))</f>
        <v>-500000</v>
      </c>
      <c r="AH1230" s="226">
        <f ca="1">-IF(COUNT($R1229:AH1229)&lt;$H1221,0,OFFSET(AH1229,0,-$H1221+1))-$J$2117*(COUNT($S1229:AG1229)=($H1221-$H1222+1))</f>
        <v>-500000</v>
      </c>
      <c r="AI1230" s="226">
        <f ca="1">-IF(COUNT($R1229:AI1229)&lt;$H1221,0,OFFSET(AI1229,0,-$H1221+1))-$J$2117*(COUNT($S1229:AH1229)=($H1221-$H1222+1))</f>
        <v>-500000</v>
      </c>
      <c r="AJ1230" s="226">
        <f ca="1">-IF(COUNT($R1229:AJ1229)&lt;$H1221,0,OFFSET(AJ1229,0,-$H1221+1))-$J$2117*(COUNT($S1229:AI1229)=($H1221-$H1222+1))</f>
        <v>-500000</v>
      </c>
      <c r="AK1230" s="226">
        <f ca="1">-IF(COUNT($R1229:AK1229)&lt;$H1221,0,OFFSET(AK1229,0,-$H1221+1))-$J$2117*(COUNT($S1229:AJ1229)=($H1221-$H1222+1))</f>
        <v>-500000</v>
      </c>
      <c r="AL1230" s="226">
        <f ca="1">-IF(COUNT($R1229:AL1229)&lt;$H1221,0,OFFSET(AL1229,0,-$H1221+1))-$J$2117*(COUNT($S1229:AK1229)=($H1221-$H1222+1))</f>
        <v>-500000</v>
      </c>
      <c r="AM1230" s="226">
        <f ca="1">-IF(COUNT($R1229:AM1229)&lt;$H1221,0,OFFSET(AM1229,0,-$H1221+1))-$J$2117*(COUNT($S1229:AL1229)=($H1221-$H1222+1))</f>
        <v>-500000</v>
      </c>
      <c r="AN1230" s="226">
        <f ca="1">-IF(COUNT($R1229:AN1229)&lt;$H1221,0,OFFSET(AN1229,0,-$H1221+1))-$J$2117*(COUNT($S1229:AM1229)=($H1221-$H1222+1))</f>
        <v>-500000</v>
      </c>
      <c r="AO1230" s="226">
        <f ca="1">-IF(COUNT($R1229:AO1229)&lt;$H1221,0,OFFSET(AO1229,0,-$H1221+1))-$J$2117*(COUNT($S1229:AN1229)=($H1221-$H1222+1))</f>
        <v>-500000</v>
      </c>
      <c r="AP1230" s="226">
        <f ca="1">-IF(COUNT($R1229:AP1229)&lt;$H1221,0,OFFSET(AP1229,0,-$H1221+1))-$J$2117*(COUNT($S1229:AO1229)=($H1221-$H1222+1))</f>
        <v>-500000</v>
      </c>
      <c r="AQ1230" s="226">
        <f ca="1">-IF(COUNT($R1229:AQ1229)&lt;$H1221,0,OFFSET(AQ1229,0,-$H1221+1))-$J$2117*(COUNT($S1229:AP1229)=($H1221-$H1222+1))</f>
        <v>-500000</v>
      </c>
      <c r="AR1230" s="226">
        <f ca="1">-IF(COUNT($R1229:AR1229)&lt;$H1221,0,OFFSET(AR1229,0,-$H1221+1))-$J$2117*(COUNT($S1229:AQ1229)=($H1221-$H1222+1))</f>
        <v>-500000</v>
      </c>
      <c r="AS1230" s="226">
        <f ca="1">-IF(COUNT($R1229:AS1229)&lt;$H1221,0,OFFSET(AS1229,0,-$H1221+1))-$J$2117*(COUNT($S1229:AR1229)=($H1221-$H1222+1))</f>
        <v>-500000</v>
      </c>
      <c r="AT1230" s="226">
        <f ca="1">-IF(COUNT($R1229:AT1229)&lt;$H1221,0,OFFSET(AT1229,0,-$H1221+1))-$J$2117*(COUNT($S1229:AS1229)=($H1221-$H1222+1))</f>
        <v>-500000</v>
      </c>
      <c r="AU1230" s="226">
        <f ca="1">-IF(COUNT($R1229:AU1229)&lt;$H1221,0,OFFSET(AU1229,0,-$H1221+1))-$J$2117*(COUNT($S1229:AT1229)=($H1221-$H1222+1))</f>
        <v>-500000</v>
      </c>
      <c r="AV1230" s="226">
        <f ca="1">-IF(COUNT($R1229:AV1229)&lt;$H1221,0,OFFSET(AV1229,0,-$H1221+1))-$J$2117*(COUNT($S1229:AU1229)=($H1221-$H1222+1))</f>
        <v>-500000</v>
      </c>
      <c r="AW1230" s="226">
        <f ca="1">-IF(COUNT($R1229:AW1229)&lt;$H1221,0,OFFSET(AW1229,0,-$H1221+1))-$J$2117*(COUNT($S1229:AV1229)=($H1221-$H1222+1))</f>
        <v>-500000</v>
      </c>
      <c r="AX1230" s="226">
        <f ca="1">-IF(COUNT($R1229:AX1229)&lt;$H1221,0,OFFSET(AX1229,0,-$H1221+1))-$J$2117*(COUNT($S1229:AW1229)=($H1221-$H1222+1))</f>
        <v>-500000</v>
      </c>
      <c r="AY1230" s="226">
        <f ca="1">-IF(COUNT($R1229:AY1229)&lt;$H1221,0,OFFSET(AY1229,0,-$H1221+1))-$J$2117*(COUNT($S1229:AX1229)=($H1221-$H1222+1))</f>
        <v>-500000</v>
      </c>
      <c r="AZ1230" s="226">
        <f ca="1">-IF(COUNT($R1229:AZ1229)&lt;$H1221,0,OFFSET(AZ1229,0,-$H1221+1))-$J$2117*(COUNT($S1229:AY1229)=($H1221-$H1222+1))</f>
        <v>-500000</v>
      </c>
      <c r="BA1230" s="226">
        <f ca="1">-IF(COUNT($R1229:BA1229)&lt;$H1221,0,OFFSET(BA1229,0,-$H1221+1))-$J$2117*(COUNT($S1229:AZ1229)=($H1221-$H1222+1))</f>
        <v>-500000</v>
      </c>
      <c r="BB1230" s="226">
        <f ca="1">-IF(COUNT($R1229:BB1229)&lt;$H1221,0,OFFSET(BB1229,0,-$H1221+1))-$J$2117*(COUNT($S1229:BA1229)=($H1221-$H1222+1))</f>
        <v>-500000</v>
      </c>
      <c r="BC1230" s="226">
        <f ca="1">-IF(COUNT($R1229:BC1229)&lt;$H1221,0,OFFSET(BC1229,0,-$H1221+1))-$J$2117*(COUNT($S1229:BB1229)=($H1221-$H1222+1))</f>
        <v>-500000</v>
      </c>
      <c r="BD1230" s="226">
        <f ca="1">-IF(COUNT($R1229:BD1229)&lt;$H1221,0,OFFSET(BD1229,0,-$H1221+1))-$J$2117*(COUNT($S1229:BC1229)=($H1221-$H1222+1))</f>
        <v>-500000</v>
      </c>
      <c r="BE1230" s="226">
        <f ca="1">-IF(COUNT($R1229:BE1229)&lt;$H1221,0,OFFSET(BE1229,0,-$H1221+1))-$J$2117*(COUNT($S1229:BD1229)=($H1221-$H1222+1))</f>
        <v>-500000</v>
      </c>
      <c r="BF1230" s="226">
        <f ca="1">-IF(COUNT($R1229:BF1229)&lt;$H1221,0,OFFSET(BF1229,0,-$H1221+1))-$J$2117*(COUNT($S1229:BE1229)=($H1221-$H1222+1))</f>
        <v>-500000</v>
      </c>
      <c r="BG1230" s="226">
        <f ca="1">-IF(COUNT($R1229:BG1229)&lt;$H1221,0,OFFSET(BG1229,0,-$H1221+1))-$J$2117*(COUNT($S1229:BF1229)=($H1221-$H1222+1))</f>
        <v>-500000</v>
      </c>
      <c r="BH1230" s="226">
        <f ca="1">-IF(COUNT($R1229:BH1229)&lt;$H1221,0,OFFSET(BH1229,0,-$H1221+1))-$J$2117*(COUNT($S1229:BG1229)=($H1221-$H1222+1))</f>
        <v>-500000</v>
      </c>
      <c r="BI1230" s="226">
        <f ca="1">-IF(COUNT($R1229:BI1229)&lt;$H1221,0,OFFSET(BI1229,0,-$H1221+1))-$J$2117*(COUNT($S1229:BH1229)=($H1221-$H1222+1))</f>
        <v>-500000</v>
      </c>
      <c r="BJ1230" s="226">
        <f ca="1">-IF(COUNT($R1229:BJ1229)&lt;$H1221,0,OFFSET(BJ1229,0,-$H1221+1))-$J$2117*(COUNT($S1229:BI1229)=($H1221-$H1222+1))</f>
        <v>-500000</v>
      </c>
      <c r="BK1230" s="226">
        <f ca="1">-IF(COUNT($R1229:BK1229)&lt;$H1221,0,OFFSET(BK1229,0,-$H1221+1))-$J$2117*(COUNT($S1229:BJ1229)=($H1221-$H1222+1))</f>
        <v>-500000</v>
      </c>
      <c r="BL1230" s="226">
        <f ca="1">-IF(COUNT($R1229:BL1229)&lt;$H1221,0,OFFSET(BL1229,0,-$H1221+1))-$J$2117*(COUNT($S1229:BK1229)=($H1221-$H1222+1))</f>
        <v>-500000</v>
      </c>
      <c r="BM1230" s="226">
        <f ca="1">-IF(COUNT($R1229:BM1229)&lt;$H1221,0,OFFSET(BM1229,0,-$H1221+1))-$J$2117*(COUNT($S1229:BL1229)=($H1221-$H1222+1))</f>
        <v>-500000</v>
      </c>
      <c r="BN1230" s="226">
        <f ca="1">-IF(COUNT($R1229:BN1229)&lt;$H1221,0,OFFSET(BN1229,0,-$H1221+1))-$J$2117*(COUNT($S1229:BM1229)=($H1221-$H1222+1))</f>
        <v>-500000</v>
      </c>
      <c r="BO1230" s="226">
        <f ca="1">-IF(COUNT($R1229:BO1229)&lt;$H1221,0,OFFSET(BO1229,0,-$H1221+1))-$J$2117*(COUNT($S1229:BN1229)=($H1221-$H1222+1))</f>
        <v>-500000</v>
      </c>
      <c r="BP1230" s="226">
        <f ca="1">-IF(COUNT($R1229:BP1229)&lt;$H1221,0,OFFSET(BP1229,0,-$H1221+1))-$J$2117*(COUNT($S1229:BO1229)=($H1221-$H1222+1))</f>
        <v>-500000</v>
      </c>
      <c r="BQ1230" s="226">
        <f ca="1">-IF(COUNT($R1229:BQ1229)&lt;$H1221,0,OFFSET(BQ1229,0,-$H1221+1))-$J$2117*(COUNT($S1229:BP1229)=($H1221-$H1222+1))</f>
        <v>-500000</v>
      </c>
      <c r="BR1230" s="226">
        <f ca="1">-IF(COUNT($R1229:BR1229)&lt;$H1221,0,OFFSET(BR1229,0,-$H1221+1))-$J$2117*(COUNT($S1229:BQ1229)=($H1221-$H1222+1))</f>
        <v>-500000</v>
      </c>
      <c r="BS1230" s="226">
        <f ca="1">-IF(COUNT($R1229:BS1229)&lt;$H1221,0,OFFSET(BS1229,0,-$H1221+1))-$J$2117*(COUNT($S1229:BR1229)=($H1221-$H1222+1))</f>
        <v>-500000</v>
      </c>
      <c r="BT1230" s="226">
        <f ca="1">-IF(COUNT($R1229:BT1229)&lt;$H1221,0,OFFSET(BT1229,0,-$H1221+1))-$J$2117*(COUNT($S1229:BS1229)=($H1221-$H1222+1))</f>
        <v>-500000</v>
      </c>
      <c r="BU1230" s="226">
        <f ca="1">-IF(COUNT($R1229:BU1229)&lt;$H1221,0,OFFSET(BU1229,0,-$H1221+1))-$J$2117*(COUNT($S1229:BT1229)=($H1221-$H1222+1))</f>
        <v>-500000</v>
      </c>
      <c r="BV1230" s="226">
        <f ca="1">-IF(COUNT($R1229:BV1229)&lt;$H1221,0,OFFSET(BV1229,0,-$H1221+1))-$J$2117*(COUNT($S1229:BU1229)=($H1221-$H1222+1))</f>
        <v>-500000</v>
      </c>
      <c r="BW1230" s="226">
        <f ca="1">-IF(COUNT($R1229:BW1229)&lt;$H1221,0,OFFSET(BW1229,0,-$H1221+1))-$J$2117*(COUNT($S1229:BV1229)=($H1221-$H1222+1))</f>
        <v>-500000</v>
      </c>
      <c r="BX1230" s="226">
        <f ca="1">-IF(COUNT($R1229:BX1229)&lt;$H1221,0,OFFSET(BX1229,0,-$H1221+1))-$J$2117*(COUNT($S1229:BW1229)=($H1221-$H1222+1))</f>
        <v>-500000</v>
      </c>
      <c r="BY1230" s="226">
        <f ca="1">-IF(COUNT($R1229:BY1229)&lt;$H1221,0,OFFSET(BY1229,0,-$H1221+1))-$J$2117*(COUNT($S1229:BX1229)=($H1221-$H1222+1))</f>
        <v>-500000</v>
      </c>
      <c r="BZ1230" s="226">
        <f ca="1">-IF(COUNT($R1229:BZ1229)&lt;$H1221,0,OFFSET(BZ1229,0,-$H1221+1))-$J$2117*(COUNT($S1229:BY1229)=($H1221-$H1222+1))</f>
        <v>-500000</v>
      </c>
      <c r="CA1230" s="226">
        <f ca="1">-IF(COUNT($R1229:CA1229)&lt;$H1221,0,OFFSET(CA1229,0,-$H1221+1))-$J$2117*(COUNT($S1229:BZ1229)=($H1221-$H1222+1))</f>
        <v>-500000</v>
      </c>
      <c r="CB1230" s="226">
        <f ca="1">-IF(COUNT($R1229:CB1229)&lt;$H1221,0,OFFSET(CB1229,0,-$H1221+1))-$J$2117*(COUNT($S1229:CA1229)=($H1221-$H1222+1))</f>
        <v>-500000</v>
      </c>
      <c r="CC1230" s="226">
        <f ca="1">-IF(COUNT($R1229:CC1229)&lt;$H1221,0,OFFSET(CC1229,0,-$H1221+1))-$J$2117*(COUNT($S1229:CB1229)=($H1221-$H1222+1))</f>
        <v>-500000</v>
      </c>
      <c r="CD1230" s="226">
        <f ca="1">-IF(COUNT($R1229:CD1229)&lt;$H1221,0,OFFSET(CD1229,0,-$H1221+1))-$J$2117*(COUNT($S1229:CC1229)=($H1221-$H1222+1))</f>
        <v>-500000</v>
      </c>
      <c r="CE1230" s="226">
        <f ca="1">-IF(COUNT($R1229:CE1229)&lt;$H1221,0,OFFSET(CE1229,0,-$H1221+1))-$J$2117*(COUNT($S1229:CD1229)=($H1221-$H1222+1))</f>
        <v>-500000</v>
      </c>
      <c r="CF1230" s="226">
        <f ca="1">-IF(COUNT($R1229:CF1229)&lt;$H1221,0,OFFSET(CF1229,0,-$H1221+1))-$J$2117*(COUNT($S1229:CE1229)=($H1221-$H1222+1))</f>
        <v>-500000</v>
      </c>
      <c r="CG1230" s="226">
        <f ca="1">-IF(COUNT($R1229:CG1229)&lt;$H1221,0,OFFSET(CG1229,0,-$H1221+1))-$J$2117*(COUNT($S1229:CF1229)=($H1221-$H1222+1))</f>
        <v>-500000</v>
      </c>
      <c r="CH1230" s="226">
        <f ca="1">-IF(COUNT($R1229:CH1229)&lt;$H1221,0,OFFSET(CH1229,0,-$H1221+1))-$J$2117*(COUNT($S1229:CG1229)=($H1221-$H1222+1))</f>
        <v>-500000</v>
      </c>
      <c r="CI1230" s="226">
        <f ca="1">-IF(COUNT($R1229:CI1229)&lt;$H1221,0,OFFSET(CI1229,0,-$H1221+1))-$J$2117*(COUNT($S1229:CH1229)=($H1221-$H1222+1))</f>
        <v>-500000</v>
      </c>
      <c r="CJ1230" s="226">
        <f ca="1">-IF(COUNT($R1229:CJ1229)&lt;$H1221,0,OFFSET(CJ1229,0,-$H1221+1))-$J$2117*(COUNT($S1229:CI1229)=($H1221-$H1222+1))</f>
        <v>-500000</v>
      </c>
      <c r="CK1230" s="226">
        <f ca="1">-IF(COUNT($R1229:CK1229)&lt;$H1221,0,OFFSET(CK1229,0,-$H1221+1))-$J$2117*(COUNT($S1229:CJ1229)=($H1221-$H1222+1))</f>
        <v>-500000</v>
      </c>
      <c r="CL1230" s="226">
        <f ca="1">-IF(COUNT($R1229:CL1229)&lt;$H1221,0,OFFSET(CL1229,0,-$H1221+1))-$J$2117*(COUNT($S1229:CK1229)=($H1221-$H1222+1))</f>
        <v>-500000</v>
      </c>
      <c r="CM1230" s="225"/>
      <c r="CN1230" s="321"/>
      <c r="CO1230" s="226">
        <f ca="1">-IF(COUNT($R1229:CO1229)&lt;$H1221,0,OFFSET(CO1229,0,-$H1221+1))-$J$2117*(COUNT($S1229:CN1229)=($H1221-$H1222+1))</f>
        <v>-500000</v>
      </c>
      <c r="CP1230" s="226" t="e">
        <f ca="1">-IF(COUNT($R1229:CP1229)&lt;$H1221,0,OFFSET(CP1229,0,-$H1221+1))-$J$2117*(COUNT($S1229:CO1229)=($H1221-$H1222+1))</f>
        <v>#REF!</v>
      </c>
      <c r="CQ1230" s="226" t="e">
        <f ca="1">-IF(COUNT($R1229:CQ1229)&lt;$H1221,0,OFFSET(CQ1229,0,-$H1221+1))-$J$2117*(COUNT($S1229:CP1229)=($H1221-$H1222+1))</f>
        <v>#REF!</v>
      </c>
      <c r="CR1230" s="226" t="e">
        <f ca="1">-IF(COUNT($R1229:CR1229)&lt;$H1221,0,OFFSET(CR1229,0,-$H1221+1))-$J$2117*(COUNT($S1229:CQ1229)=($H1221-$H1222+1))</f>
        <v>#N/A</v>
      </c>
      <c r="CS1230" s="226" t="e">
        <f ca="1">-IF(COUNT($R1229:CS1229)&lt;$H1221,0,OFFSET(CS1229,0,-$H1221+1))-$J$2117*(COUNT($S1229:CR1229)=($H1221-$H1222+1))</f>
        <v>#N/A</v>
      </c>
      <c r="CT1230" s="226" t="e">
        <f ca="1">-IF(COUNT($R1229:CT1229)&lt;$H1221,0,OFFSET(CT1229,0,-$H1221+1))-$J$2117*(COUNT($S1229:CS1229)=($H1221-$H1222+1))</f>
        <v>#N/A</v>
      </c>
      <c r="CU1230" s="226" t="e">
        <f ca="1">-IF(COUNT($R1229:CU1229)&lt;$H1221,0,OFFSET(CU1229,0,-$H1221+1))-$J$2117*(COUNT($S1229:CT1229)=($H1221-$H1222+1))</f>
        <v>#N/A</v>
      </c>
      <c r="CV1230" s="226" t="e">
        <f ca="1">-IF(COUNT($R1229:CV1229)&lt;$H1221,0,OFFSET(CV1229,0,-$H1221+1))-$J$2117*(COUNT($S1229:CU1229)=($H1221-$H1222+1))</f>
        <v>#N/A</v>
      </c>
      <c r="CW1230" s="226" t="e">
        <f ca="1">-IF(COUNT($R1229:CW1229)&lt;$H1221,0,OFFSET(CW1229,0,-$H1221+1))-$J$2117*(COUNT($S1229:CV1229)=($H1221-$H1222+1))</f>
        <v>#N/A</v>
      </c>
      <c r="CX1230" s="226" t="e">
        <f ca="1">-IF(COUNT($R1229:CX1229)&lt;$H1221,0,OFFSET(CX1229,0,-$H1221+1))-$J$2117*(COUNT($S1229:CW1229)=($H1221-$H1222+1))</f>
        <v>#N/A</v>
      </c>
      <c r="CY1230" s="226" t="e">
        <f ca="1">-IF(COUNT($R1229:CY1229)&lt;$H1221,0,OFFSET(CY1229,0,-$H1221+1))-$J$2117*(COUNT($S1229:CX1229)=($H1221-$H1222+1))</f>
        <v>#N/A</v>
      </c>
      <c r="CZ1230" s="226" t="e">
        <f ca="1">-IF(COUNT($R1229:CZ1229)&lt;$H1221,0,OFFSET(CZ1229,0,-$H1221+1))-$J$2117*(COUNT($S1229:CY1229)=($H1221-$H1222+1))</f>
        <v>#N/A</v>
      </c>
      <c r="DA1230" s="226" t="e">
        <f ca="1">-IF(COUNT($R1229:DA1229)&lt;$H1221,0,OFFSET(DA1229,0,-$H1221+1))-$J$2117*(COUNT($S1229:CZ1229)=($H1221-$H1222+1))</f>
        <v>#N/A</v>
      </c>
      <c r="DB1230" s="226" t="e">
        <f ca="1">-IF(COUNT($R1229:DB1229)&lt;$H1221,0,OFFSET(DB1229,0,-$H1221+1))-$J$2117*(COUNT($S1229:DA1229)=($H1221-$H1222+1))</f>
        <v>#N/A</v>
      </c>
      <c r="DC1230" s="226" t="e">
        <f ca="1">-IF(COUNT($R1229:DC1229)&lt;$H1221,0,OFFSET(DC1229,0,-$H1221+1))-$J$2117*(COUNT($S1229:DB1229)=($H1221-$H1222+1))</f>
        <v>#N/A</v>
      </c>
      <c r="DD1230" s="226" t="e">
        <f ca="1">-IF(COUNT($R1229:DD1229)&lt;$H1221,0,OFFSET(DD1229,0,-$H1221+1))-$J$2117*(COUNT($S1229:DC1229)=($H1221-$H1222+1))</f>
        <v>#N/A</v>
      </c>
      <c r="DE1230" s="226" t="e">
        <f ca="1">-IF(COUNT($R1229:DE1229)&lt;$H1221,0,OFFSET(DE1229,0,-$H1221+1))-$J$2117*(COUNT($S1229:DD1229)=($H1221-$H1222+1))</f>
        <v>#N/A</v>
      </c>
      <c r="DF1230" s="226" t="e">
        <f ca="1">-IF(COUNT($R1229:DF1229)&lt;$H1221,0,OFFSET(DF1229,0,-$H1221+1))-$J$2117*(COUNT($S1229:DE1229)=($H1221-$H1222+1))</f>
        <v>#N/A</v>
      </c>
      <c r="DG1230" s="226" t="e">
        <f ca="1">-IF(COUNT($R1229:DG1229)&lt;$H1221,0,OFFSET(DG1229,0,-$H1221+1))-$J$2117*(COUNT($S1229:DF1229)=($H1221-$H1222+1))</f>
        <v>#N/A</v>
      </c>
      <c r="DH1230" s="226" t="e">
        <f ca="1">-IF(COUNT($R1229:DH1229)&lt;$H1221,0,OFFSET(DH1229,0,-$H1221+1))-$J$2117*(COUNT($S1229:DG1229)=($H1221-$H1222+1))</f>
        <v>#N/A</v>
      </c>
      <c r="DI1230" s="226" t="e">
        <f ca="1">-IF(COUNT($R1229:DI1229)&lt;$H1221,0,OFFSET(DI1229,0,-$H1221+1))-$J$2117*(COUNT($S1229:DH1229)=($H1221-$H1222+1))</f>
        <v>#N/A</v>
      </c>
      <c r="DJ1230" s="226" t="e">
        <f ca="1">-IF(COUNT($R1229:DJ1229)&lt;$H1221,0,OFFSET(DJ1229,0,-$H1221+1))-$J$2117*(COUNT($S1229:DI1229)=($H1221-$H1222+1))</f>
        <v>#N/A</v>
      </c>
      <c r="DK1230" s="226" t="e">
        <f ca="1">-IF(COUNT($R1229:DK1229)&lt;$H1221,0,OFFSET(DK1229,0,-$H1221+1))-$J$2117*(COUNT($S1229:DJ1229)=($H1221-$H1222+1))</f>
        <v>#N/A</v>
      </c>
      <c r="DL1230" s="226" t="e">
        <f ca="1">-IF(COUNT($R1229:DL1229)&lt;$H1221,0,OFFSET(DL1229,0,-$H1221+1))-$J$2117*(COUNT($S1229:DK1229)=($H1221-$H1222+1))</f>
        <v>#N/A</v>
      </c>
    </row>
    <row r="1231" spans="1:116" x14ac:dyDescent="0.4">
      <c r="C1231" t="s">
        <v>237</v>
      </c>
      <c r="D1231" t="s">
        <v>871</v>
      </c>
      <c r="E1231" t="str">
        <f t="shared" si="1995"/>
        <v>1231 DTERMY-S</v>
      </c>
      <c r="G1231" s="126" t="str">
        <f>"Debt - "&amp;SUBSTITUTE(G1219,":","")</f>
        <v>Debt - Rolling fixed term debt - multiple borrowings w/ annual control</v>
      </c>
      <c r="I1231" s="80"/>
      <c r="J1231" s="80"/>
      <c r="K1231" s="33">
        <f t="shared" ref="K1231:P1231" ca="1" si="2092">SUMIF($4:$4,K$2,1231:1231)</f>
        <v>1500000</v>
      </c>
      <c r="L1231" s="33">
        <f t="shared" ca="1" si="2092"/>
        <v>1500000</v>
      </c>
      <c r="M1231" s="33">
        <f t="shared" ca="1" si="2092"/>
        <v>1500000</v>
      </c>
      <c r="N1231" s="33">
        <f t="shared" ca="1" si="2092"/>
        <v>1500000</v>
      </c>
      <c r="O1231" s="33">
        <f t="shared" ca="1" si="2092"/>
        <v>1500000</v>
      </c>
      <c r="P1231" s="33">
        <f t="shared" ca="1" si="2092"/>
        <v>1500000</v>
      </c>
      <c r="R1231" s="93">
        <f>+SUM(R1227,R1229:R1230)</f>
        <v>1000</v>
      </c>
      <c r="S1231" s="93">
        <f ca="1">+SUM(S1227,S1229:S1230)</f>
        <v>501000</v>
      </c>
      <c r="T1231" s="93">
        <f t="shared" ref="T1231" ca="1" si="2093">+SUM(T1227,T1229:T1230)</f>
        <v>1001000</v>
      </c>
      <c r="U1231" s="93">
        <f t="shared" ref="U1231" ca="1" si="2094">+SUM(U1227,U1229:U1230)</f>
        <v>1500000</v>
      </c>
      <c r="V1231" s="93">
        <f t="shared" ref="V1231" ca="1" si="2095">+SUM(V1227,V1229:V1230)</f>
        <v>1500000</v>
      </c>
      <c r="W1231" s="93">
        <f t="shared" ref="W1231" ca="1" si="2096">+SUM(W1227,W1229:W1230)</f>
        <v>1500000</v>
      </c>
      <c r="X1231" s="93">
        <f t="shared" ref="X1231" ca="1" si="2097">+SUM(X1227,X1229:X1230)</f>
        <v>1500000</v>
      </c>
      <c r="Y1231" s="93">
        <f t="shared" ref="Y1231" ca="1" si="2098">+SUM(Y1227,Y1229:Y1230)</f>
        <v>1500000</v>
      </c>
      <c r="Z1231" s="93">
        <f t="shared" ref="Z1231" ca="1" si="2099">+SUM(Z1227,Z1229:Z1230)</f>
        <v>1500000</v>
      </c>
      <c r="AA1231" s="93">
        <f t="shared" ref="AA1231" ca="1" si="2100">+SUM(AA1227,AA1229:AA1230)</f>
        <v>1500000</v>
      </c>
      <c r="AB1231" s="93">
        <f t="shared" ref="AB1231" ca="1" si="2101">+SUM(AB1227,AB1229:AB1230)</f>
        <v>1500000</v>
      </c>
      <c r="AC1231" s="93">
        <f t="shared" ref="AC1231" ca="1" si="2102">+SUM(AC1227,AC1229:AC1230)</f>
        <v>1500000</v>
      </c>
      <c r="AD1231" s="93">
        <f t="shared" ref="AD1231" ca="1" si="2103">+SUM(AD1227,AD1229:AD1230)</f>
        <v>1500000</v>
      </c>
      <c r="AE1231" s="93">
        <f t="shared" ref="AE1231" ca="1" si="2104">+SUM(AE1227,AE1229:AE1230)</f>
        <v>1500000</v>
      </c>
      <c r="AF1231" s="93">
        <f t="shared" ref="AF1231" ca="1" si="2105">+SUM(AF1227,AF1229:AF1230)</f>
        <v>1500000</v>
      </c>
      <c r="AG1231" s="93">
        <f t="shared" ref="AG1231" ca="1" si="2106">+SUM(AG1227,AG1229:AG1230)</f>
        <v>1500000</v>
      </c>
      <c r="AH1231" s="93">
        <f t="shared" ref="AH1231" ca="1" si="2107">+SUM(AH1227,AH1229:AH1230)</f>
        <v>1500000</v>
      </c>
      <c r="AI1231" s="93">
        <f t="shared" ref="AI1231" ca="1" si="2108">+SUM(AI1227,AI1229:AI1230)</f>
        <v>1500000</v>
      </c>
      <c r="AJ1231" s="93">
        <f t="shared" ref="AJ1231" ca="1" si="2109">+SUM(AJ1227,AJ1229:AJ1230)</f>
        <v>1500000</v>
      </c>
      <c r="AK1231" s="93">
        <f t="shared" ref="AK1231" ca="1" si="2110">+SUM(AK1227,AK1229:AK1230)</f>
        <v>1500000</v>
      </c>
      <c r="AL1231" s="93">
        <f t="shared" ref="AL1231" ca="1" si="2111">+SUM(AL1227,AL1229:AL1230)</f>
        <v>1500000</v>
      </c>
      <c r="AM1231" s="93">
        <f t="shared" ref="AM1231" ca="1" si="2112">+SUM(AM1227,AM1229:AM1230)</f>
        <v>1500000</v>
      </c>
      <c r="AN1231" s="93">
        <f t="shared" ref="AN1231" ca="1" si="2113">+SUM(AN1227,AN1229:AN1230)</f>
        <v>1500000</v>
      </c>
      <c r="AO1231" s="93">
        <f t="shared" ref="AO1231" ca="1" si="2114">+SUM(AO1227,AO1229:AO1230)</f>
        <v>1500000</v>
      </c>
      <c r="AP1231" s="93">
        <f t="shared" ref="AP1231" ca="1" si="2115">+SUM(AP1227,AP1229:AP1230)</f>
        <v>1500000</v>
      </c>
      <c r="AQ1231" s="93">
        <f t="shared" ref="AQ1231" ca="1" si="2116">+SUM(AQ1227,AQ1229:AQ1230)</f>
        <v>1500000</v>
      </c>
      <c r="AR1231" s="93">
        <f t="shared" ref="AR1231" ca="1" si="2117">+SUM(AR1227,AR1229:AR1230)</f>
        <v>1500000</v>
      </c>
      <c r="AS1231" s="93">
        <f t="shared" ref="AS1231" ca="1" si="2118">+SUM(AS1227,AS1229:AS1230)</f>
        <v>1500000</v>
      </c>
      <c r="AT1231" s="93">
        <f t="shared" ref="AT1231" ca="1" si="2119">+SUM(AT1227,AT1229:AT1230)</f>
        <v>1500000</v>
      </c>
      <c r="AU1231" s="93">
        <f t="shared" ref="AU1231" ca="1" si="2120">+SUM(AU1227,AU1229:AU1230)</f>
        <v>1500000</v>
      </c>
      <c r="AV1231" s="93">
        <f t="shared" ref="AV1231" ca="1" si="2121">+SUM(AV1227,AV1229:AV1230)</f>
        <v>1500000</v>
      </c>
      <c r="AW1231" s="93">
        <f t="shared" ref="AW1231" ca="1" si="2122">+SUM(AW1227,AW1229:AW1230)</f>
        <v>1500000</v>
      </c>
      <c r="AX1231" s="93">
        <f t="shared" ref="AX1231" ca="1" si="2123">+SUM(AX1227,AX1229:AX1230)</f>
        <v>1500000</v>
      </c>
      <c r="AY1231" s="93">
        <f t="shared" ref="AY1231" ca="1" si="2124">+SUM(AY1227,AY1229:AY1230)</f>
        <v>1500000</v>
      </c>
      <c r="AZ1231" s="93">
        <f t="shared" ref="AZ1231" ca="1" si="2125">+SUM(AZ1227,AZ1229:AZ1230)</f>
        <v>1500000</v>
      </c>
      <c r="BA1231" s="93">
        <f t="shared" ref="BA1231" ca="1" si="2126">+SUM(BA1227,BA1229:BA1230)</f>
        <v>1500000</v>
      </c>
      <c r="BB1231" s="93">
        <f t="shared" ref="BB1231" ca="1" si="2127">+SUM(BB1227,BB1229:BB1230)</f>
        <v>1500000</v>
      </c>
      <c r="BC1231" s="93">
        <f t="shared" ref="BC1231" ca="1" si="2128">+SUM(BC1227,BC1229:BC1230)</f>
        <v>1500000</v>
      </c>
      <c r="BD1231" s="93">
        <f t="shared" ref="BD1231" ca="1" si="2129">+SUM(BD1227,BD1229:BD1230)</f>
        <v>1500000</v>
      </c>
      <c r="BE1231" s="93">
        <f t="shared" ref="BE1231" ca="1" si="2130">+SUM(BE1227,BE1229:BE1230)</f>
        <v>1500000</v>
      </c>
      <c r="BF1231" s="93">
        <f t="shared" ref="BF1231" ca="1" si="2131">+SUM(BF1227,BF1229:BF1230)</f>
        <v>1500000</v>
      </c>
      <c r="BG1231" s="93">
        <f t="shared" ref="BG1231" ca="1" si="2132">+SUM(BG1227,BG1229:BG1230)</f>
        <v>1500000</v>
      </c>
      <c r="BH1231" s="93">
        <f t="shared" ref="BH1231" ca="1" si="2133">+SUM(BH1227,BH1229:BH1230)</f>
        <v>1500000</v>
      </c>
      <c r="BI1231" s="93">
        <f t="shared" ref="BI1231" ca="1" si="2134">+SUM(BI1227,BI1229:BI1230)</f>
        <v>1500000</v>
      </c>
      <c r="BJ1231" s="93">
        <f t="shared" ref="BJ1231" ca="1" si="2135">+SUM(BJ1227,BJ1229:BJ1230)</f>
        <v>1500000</v>
      </c>
      <c r="BK1231" s="93">
        <f t="shared" ref="BK1231" ca="1" si="2136">+SUM(BK1227,BK1229:BK1230)</f>
        <v>1500000</v>
      </c>
      <c r="BL1231" s="93">
        <f t="shared" ref="BL1231" ca="1" si="2137">+SUM(BL1227,BL1229:BL1230)</f>
        <v>1500000</v>
      </c>
      <c r="BM1231" s="93">
        <f t="shared" ref="BM1231" ca="1" si="2138">+SUM(BM1227,BM1229:BM1230)</f>
        <v>1500000</v>
      </c>
      <c r="BN1231" s="93">
        <f t="shared" ref="BN1231" ca="1" si="2139">+SUM(BN1227,BN1229:BN1230)</f>
        <v>1500000</v>
      </c>
      <c r="BO1231" s="93">
        <f t="shared" ref="BO1231" ca="1" si="2140">+SUM(BO1227,BO1229:BO1230)</f>
        <v>1500000</v>
      </c>
      <c r="BP1231" s="93">
        <f t="shared" ref="BP1231" ca="1" si="2141">+SUM(BP1227,BP1229:BP1230)</f>
        <v>1500000</v>
      </c>
      <c r="BQ1231" s="93">
        <f t="shared" ref="BQ1231" ca="1" si="2142">+SUM(BQ1227,BQ1229:BQ1230)</f>
        <v>1500000</v>
      </c>
      <c r="BR1231" s="93">
        <f t="shared" ref="BR1231" ca="1" si="2143">+SUM(BR1227,BR1229:BR1230)</f>
        <v>1500000</v>
      </c>
      <c r="BS1231" s="93">
        <f t="shared" ref="BS1231" ca="1" si="2144">+SUM(BS1227,BS1229:BS1230)</f>
        <v>1500000</v>
      </c>
      <c r="BT1231" s="93">
        <f t="shared" ref="BT1231" ca="1" si="2145">+SUM(BT1227,BT1229:BT1230)</f>
        <v>1500000</v>
      </c>
      <c r="BU1231" s="93">
        <f t="shared" ref="BU1231" ca="1" si="2146">+SUM(BU1227,BU1229:BU1230)</f>
        <v>1500000</v>
      </c>
      <c r="BV1231" s="93">
        <f t="shared" ref="BV1231" ca="1" si="2147">+SUM(BV1227,BV1229:BV1230)</f>
        <v>1500000</v>
      </c>
      <c r="BW1231" s="93">
        <f t="shared" ref="BW1231" ca="1" si="2148">+SUM(BW1227,BW1229:BW1230)</f>
        <v>1500000</v>
      </c>
      <c r="BX1231" s="93">
        <f t="shared" ref="BX1231" ca="1" si="2149">+SUM(BX1227,BX1229:BX1230)</f>
        <v>1500000</v>
      </c>
      <c r="BY1231" s="93">
        <f t="shared" ref="BY1231" ca="1" si="2150">+SUM(BY1227,BY1229:BY1230)</f>
        <v>1500000</v>
      </c>
      <c r="BZ1231" s="93">
        <f t="shared" ref="BZ1231" ca="1" si="2151">+SUM(BZ1227,BZ1229:BZ1230)</f>
        <v>1500000</v>
      </c>
      <c r="CA1231" s="93">
        <f t="shared" ref="CA1231" ca="1" si="2152">+SUM(CA1227,CA1229:CA1230)</f>
        <v>1500000</v>
      </c>
      <c r="CB1231" s="93">
        <f t="shared" ref="CB1231" ca="1" si="2153">+SUM(CB1227,CB1229:CB1230)</f>
        <v>1500000</v>
      </c>
      <c r="CC1231" s="93">
        <f t="shared" ref="CC1231" ca="1" si="2154">+SUM(CC1227,CC1229:CC1230)</f>
        <v>1500000</v>
      </c>
      <c r="CD1231" s="93">
        <f t="shared" ref="CD1231" ca="1" si="2155">+SUM(CD1227,CD1229:CD1230)</f>
        <v>1500000</v>
      </c>
      <c r="CE1231" s="93">
        <f t="shared" ref="CE1231" ca="1" si="2156">+SUM(CE1227,CE1229:CE1230)</f>
        <v>1500000</v>
      </c>
      <c r="CF1231" s="93">
        <f t="shared" ref="CF1231" ca="1" si="2157">+SUM(CF1227,CF1229:CF1230)</f>
        <v>1500000</v>
      </c>
      <c r="CG1231" s="93">
        <f t="shared" ref="CG1231" ca="1" si="2158">+SUM(CG1227,CG1229:CG1230)</f>
        <v>1500000</v>
      </c>
      <c r="CH1231" s="93">
        <f t="shared" ref="CH1231" ca="1" si="2159">+SUM(CH1227,CH1229:CH1230)</f>
        <v>1500000</v>
      </c>
      <c r="CI1231" s="93">
        <f t="shared" ref="CI1231" ca="1" si="2160">+SUM(CI1227,CI1229:CI1230)</f>
        <v>1500000</v>
      </c>
      <c r="CJ1231" s="93">
        <f t="shared" ref="CJ1231" ca="1" si="2161">+SUM(CJ1227,CJ1229:CJ1230)</f>
        <v>1500000</v>
      </c>
      <c r="CK1231" s="93">
        <f t="shared" ref="CK1231" ca="1" si="2162">+SUM(CK1227,CK1229:CK1230)</f>
        <v>1500000</v>
      </c>
      <c r="CL1231" s="93">
        <f t="shared" ref="CL1231" ca="1" si="2163">+SUM(CL1227,CL1229:CL1230)</f>
        <v>1500000</v>
      </c>
      <c r="CM1231" s="93" t="e">
        <f t="shared" ref="CM1231" ca="1" si="2164">+SUM(CM1227,CM1229:CM1230)</f>
        <v>#REF!</v>
      </c>
      <c r="CN1231" s="93" t="e">
        <f t="shared" ref="CN1231" ca="1" si="2165">+SUM(CN1227,CN1229:CN1230)</f>
        <v>#REF!</v>
      </c>
      <c r="CO1231" s="93" t="e">
        <f t="shared" ref="CO1231" ca="1" si="2166">+SUM(CO1227,CO1229:CO1230)</f>
        <v>#REF!</v>
      </c>
      <c r="CP1231" s="93" t="e">
        <f t="shared" ref="CP1231" ca="1" si="2167">+SUM(CP1227,CP1229:CP1230)</f>
        <v>#REF!</v>
      </c>
      <c r="CQ1231" s="93" t="e">
        <f t="shared" ref="CQ1231" ca="1" si="2168">+SUM(CQ1227,CQ1229:CQ1230)</f>
        <v>#REF!</v>
      </c>
      <c r="CR1231" s="93" t="e">
        <f t="shared" ref="CR1231" ca="1" si="2169">+SUM(CR1227,CR1229:CR1230)</f>
        <v>#REF!</v>
      </c>
      <c r="CS1231" s="93" t="e">
        <f t="shared" ref="CS1231" ca="1" si="2170">+SUM(CS1227,CS1229:CS1230)</f>
        <v>#REF!</v>
      </c>
      <c r="CT1231" s="93" t="e">
        <f t="shared" ref="CT1231" ca="1" si="2171">+SUM(CT1227,CT1229:CT1230)</f>
        <v>#REF!</v>
      </c>
      <c r="CU1231" s="93" t="e">
        <f t="shared" ref="CU1231" ca="1" si="2172">+SUM(CU1227,CU1229:CU1230)</f>
        <v>#REF!</v>
      </c>
      <c r="CV1231" s="93" t="e">
        <f t="shared" ref="CV1231" ca="1" si="2173">+SUM(CV1227,CV1229:CV1230)</f>
        <v>#REF!</v>
      </c>
      <c r="CW1231" s="93" t="e">
        <f t="shared" ref="CW1231" ca="1" si="2174">+SUM(CW1227,CW1229:CW1230)</f>
        <v>#REF!</v>
      </c>
      <c r="CX1231" s="93" t="e">
        <f t="shared" ref="CX1231" ca="1" si="2175">+SUM(CX1227,CX1229:CX1230)</f>
        <v>#REF!</v>
      </c>
      <c r="CY1231" s="93" t="e">
        <f t="shared" ref="CY1231" ca="1" si="2176">+SUM(CY1227,CY1229:CY1230)</f>
        <v>#REF!</v>
      </c>
      <c r="CZ1231" s="93" t="e">
        <f t="shared" ref="CZ1231" ca="1" si="2177">+SUM(CZ1227,CZ1229:CZ1230)</f>
        <v>#REF!</v>
      </c>
      <c r="DA1231" s="93" t="e">
        <f t="shared" ref="DA1231" ca="1" si="2178">+SUM(DA1227,DA1229:DA1230)</f>
        <v>#REF!</v>
      </c>
      <c r="DB1231" s="93" t="e">
        <f t="shared" ref="DB1231" ca="1" si="2179">+SUM(DB1227,DB1229:DB1230)</f>
        <v>#REF!</v>
      </c>
      <c r="DC1231" s="93" t="e">
        <f t="shared" ref="DC1231" ca="1" si="2180">+SUM(DC1227,DC1229:DC1230)</f>
        <v>#REF!</v>
      </c>
      <c r="DD1231" s="93" t="e">
        <f t="shared" ref="DD1231" ca="1" si="2181">+SUM(DD1227,DD1229:DD1230)</f>
        <v>#REF!</v>
      </c>
      <c r="DE1231" s="93" t="e">
        <f t="shared" ref="DE1231" ca="1" si="2182">+SUM(DE1227,DE1229:DE1230)</f>
        <v>#REF!</v>
      </c>
      <c r="DF1231" s="93" t="e">
        <f t="shared" ref="DF1231" ca="1" si="2183">+SUM(DF1227,DF1229:DF1230)</f>
        <v>#REF!</v>
      </c>
      <c r="DG1231" s="93" t="e">
        <f t="shared" ref="DG1231" ca="1" si="2184">+SUM(DG1227,DG1229:DG1230)</f>
        <v>#REF!</v>
      </c>
      <c r="DH1231" s="93" t="e">
        <f t="shared" ref="DH1231" ca="1" si="2185">+SUM(DH1227,DH1229:DH1230)</f>
        <v>#REF!</v>
      </c>
      <c r="DI1231" s="93" t="e">
        <f t="shared" ref="DI1231" ca="1" si="2186">+SUM(DI1227,DI1229:DI1230)</f>
        <v>#REF!</v>
      </c>
      <c r="DJ1231" s="93" t="e">
        <f t="shared" ref="DJ1231" ca="1" si="2187">+SUM(DJ1227,DJ1229:DJ1230)</f>
        <v>#REF!</v>
      </c>
      <c r="DK1231" s="93" t="e">
        <f t="shared" ref="DK1231" ca="1" si="2188">+SUM(DK1227,DK1229:DK1230)</f>
        <v>#REF!</v>
      </c>
      <c r="DL1231" s="93" t="e">
        <f t="shared" ref="DL1231" ca="1" si="2189">+SUM(DL1227,DL1229:DL1230)</f>
        <v>#REF!</v>
      </c>
    </row>
    <row r="1232" spans="1:116" x14ac:dyDescent="0.4">
      <c r="A1232" s="98"/>
      <c r="B1232" s="59"/>
      <c r="C1232" s="59"/>
      <c r="D1232" t="s">
        <v>871</v>
      </c>
      <c r="E1232" t="str">
        <f t="shared" si="1995"/>
        <v>1232 DTERMY-S</v>
      </c>
      <c r="G1232" s="125"/>
      <c r="R1232"/>
      <c r="S1232" s="62"/>
      <c r="T1232" s="62"/>
      <c r="U1232" s="62"/>
      <c r="V1232" s="62"/>
      <c r="W1232" s="62"/>
      <c r="X1232" s="62"/>
      <c r="Y1232" s="62"/>
      <c r="Z1232" s="62"/>
      <c r="AA1232" s="62"/>
      <c r="AB1232" s="62"/>
      <c r="AC1232" s="62"/>
      <c r="AD1232" s="62"/>
      <c r="AE1232" s="62"/>
      <c r="AF1232" s="62"/>
      <c r="AG1232" s="62"/>
      <c r="AH1232" s="62"/>
      <c r="AI1232" s="62"/>
      <c r="AJ1232" s="62"/>
      <c r="AK1232" s="62"/>
      <c r="AL1232" s="62"/>
      <c r="AM1232" s="62"/>
      <c r="AN1232" s="62"/>
      <c r="AO1232" s="62"/>
      <c r="AP1232" s="62"/>
      <c r="AQ1232" s="62"/>
      <c r="AR1232" s="62"/>
      <c r="AS1232" s="62"/>
      <c r="AT1232" s="62"/>
      <c r="AU1232" s="62"/>
      <c r="AV1232" s="62"/>
      <c r="AW1232" s="62"/>
      <c r="AX1232" s="62"/>
      <c r="AY1232" s="62"/>
      <c r="AZ1232" s="62"/>
      <c r="BA1232" s="62"/>
      <c r="BB1232" s="62"/>
      <c r="BC1232" s="62"/>
      <c r="BD1232" s="62"/>
      <c r="BE1232" s="62"/>
      <c r="BF1232" s="62"/>
      <c r="BG1232" s="62"/>
      <c r="BH1232" s="62"/>
      <c r="BI1232" s="62"/>
      <c r="BJ1232" s="62"/>
      <c r="BK1232" s="62"/>
      <c r="BL1232" s="62"/>
      <c r="BM1232" s="62"/>
      <c r="BN1232" s="62"/>
      <c r="BO1232" s="62"/>
      <c r="BP1232" s="62"/>
      <c r="BQ1232" s="62"/>
      <c r="BR1232" s="62"/>
      <c r="BS1232" s="62"/>
      <c r="BT1232" s="62"/>
      <c r="BU1232" s="62"/>
      <c r="BV1232" s="62"/>
      <c r="BW1232" s="62"/>
      <c r="BX1232" s="62"/>
      <c r="BY1232" s="62"/>
      <c r="BZ1232" s="62"/>
      <c r="CA1232" s="62"/>
      <c r="CB1232" s="62"/>
      <c r="CC1232" s="62"/>
      <c r="CD1232" s="62"/>
      <c r="CE1232" s="62"/>
      <c r="CF1232" s="62"/>
      <c r="CG1232" s="62"/>
      <c r="CH1232" s="62"/>
      <c r="CI1232" s="62"/>
      <c r="CJ1232" s="62"/>
      <c r="CK1232" s="62"/>
      <c r="CL1232" s="62"/>
      <c r="CO1232" s="62"/>
      <c r="CP1232" s="62"/>
      <c r="CQ1232" s="62"/>
      <c r="CR1232" s="62"/>
      <c r="CS1232" s="62"/>
      <c r="CT1232" s="62"/>
      <c r="CU1232" s="62"/>
      <c r="CV1232" s="62"/>
      <c r="CW1232" s="62"/>
      <c r="CX1232" s="62"/>
      <c r="CY1232" s="62"/>
      <c r="CZ1232" s="62"/>
      <c r="DA1232" s="62"/>
      <c r="DB1232" s="62"/>
      <c r="DC1232" s="62"/>
      <c r="DD1232" s="62"/>
      <c r="DE1232" s="62"/>
      <c r="DF1232" s="62"/>
      <c r="DG1232" s="62"/>
      <c r="DH1232" s="62"/>
      <c r="DI1232" s="62"/>
      <c r="DJ1232" s="62"/>
      <c r="DK1232" s="62"/>
      <c r="DL1232" s="62"/>
    </row>
    <row r="1233" spans="1:116" x14ac:dyDescent="0.4">
      <c r="A1233" s="98"/>
      <c r="C1233" t="s">
        <v>228</v>
      </c>
      <c r="D1233" t="s">
        <v>871</v>
      </c>
      <c r="E1233" t="str">
        <f t="shared" si="1995"/>
        <v>1233 DTERMY-S</v>
      </c>
      <c r="G1233" s="126" t="str">
        <f>"Interest expense - "&amp;SUBSTITUTE(G1219,":","")</f>
        <v>Interest expense - Rolling fixed term debt - multiple borrowings w/ annual control</v>
      </c>
      <c r="J1233" s="93">
        <f>SUMIF($5:$5,I$2,1231:1231)</f>
        <v>0</v>
      </c>
      <c r="K1233" s="28">
        <f t="shared" ref="K1233:P1233" ca="1" si="2190">SUMIF($3:$3,K$2,1233:1233)</f>
        <v>-175035</v>
      </c>
      <c r="L1233" s="28">
        <f t="shared" ca="1" si="2190"/>
        <v>-200010</v>
      </c>
      <c r="M1233" s="28">
        <f t="shared" ca="1" si="2190"/>
        <v>-200010</v>
      </c>
      <c r="N1233" s="28">
        <f t="shared" ca="1" si="2190"/>
        <v>-200010</v>
      </c>
      <c r="O1233" s="28">
        <f t="shared" ca="1" si="2190"/>
        <v>-200010</v>
      </c>
      <c r="P1233" s="28">
        <f t="shared" ca="1" si="2190"/>
        <v>-200010</v>
      </c>
      <c r="R1233" s="27"/>
      <c r="S1233" s="93">
        <f t="shared" ref="S1233:AX1233" ca="1" si="2191">-SUM(S1226:S1229)*$H1223/12</f>
        <v>-4175.833333333333</v>
      </c>
      <c r="T1233" s="93">
        <f t="shared" ca="1" si="2191"/>
        <v>-8342.5</v>
      </c>
      <c r="U1233" s="93">
        <f t="shared" ca="1" si="2191"/>
        <v>-12509.166666666666</v>
      </c>
      <c r="V1233" s="93">
        <f t="shared" ca="1" si="2191"/>
        <v>-16667.5</v>
      </c>
      <c r="W1233" s="93">
        <f t="shared" ca="1" si="2191"/>
        <v>-16667.5</v>
      </c>
      <c r="X1233" s="93">
        <f t="shared" ca="1" si="2191"/>
        <v>-16667.5</v>
      </c>
      <c r="Y1233" s="93">
        <f t="shared" ca="1" si="2191"/>
        <v>-16667.5</v>
      </c>
      <c r="Z1233" s="93">
        <f t="shared" ca="1" si="2191"/>
        <v>-16667.5</v>
      </c>
      <c r="AA1233" s="93">
        <f t="shared" ca="1" si="2191"/>
        <v>-16667.5</v>
      </c>
      <c r="AB1233" s="93">
        <f t="shared" ca="1" si="2191"/>
        <v>-16667.5</v>
      </c>
      <c r="AC1233" s="93">
        <f t="shared" ca="1" si="2191"/>
        <v>-16667.5</v>
      </c>
      <c r="AD1233" s="93">
        <f t="shared" ca="1" si="2191"/>
        <v>-16667.5</v>
      </c>
      <c r="AE1233" s="93">
        <f t="shared" ca="1" si="2191"/>
        <v>-16667.5</v>
      </c>
      <c r="AF1233" s="93">
        <f t="shared" ca="1" si="2191"/>
        <v>-16667.5</v>
      </c>
      <c r="AG1233" s="93">
        <f t="shared" ca="1" si="2191"/>
        <v>-16667.5</v>
      </c>
      <c r="AH1233" s="93">
        <f t="shared" ca="1" si="2191"/>
        <v>-16667.5</v>
      </c>
      <c r="AI1233" s="93">
        <f t="shared" ca="1" si="2191"/>
        <v>-16667.5</v>
      </c>
      <c r="AJ1233" s="93">
        <f t="shared" ca="1" si="2191"/>
        <v>-16667.5</v>
      </c>
      <c r="AK1233" s="93">
        <f t="shared" ca="1" si="2191"/>
        <v>-16667.5</v>
      </c>
      <c r="AL1233" s="93">
        <f t="shared" ca="1" si="2191"/>
        <v>-16667.5</v>
      </c>
      <c r="AM1233" s="93">
        <f t="shared" ca="1" si="2191"/>
        <v>-16667.5</v>
      </c>
      <c r="AN1233" s="93">
        <f t="shared" ca="1" si="2191"/>
        <v>-16667.5</v>
      </c>
      <c r="AO1233" s="93">
        <f t="shared" ca="1" si="2191"/>
        <v>-16667.5</v>
      </c>
      <c r="AP1233" s="93">
        <f t="shared" ca="1" si="2191"/>
        <v>-16667.5</v>
      </c>
      <c r="AQ1233" s="93">
        <f t="shared" ca="1" si="2191"/>
        <v>-16667.5</v>
      </c>
      <c r="AR1233" s="93">
        <f t="shared" ca="1" si="2191"/>
        <v>-16667.5</v>
      </c>
      <c r="AS1233" s="93">
        <f t="shared" ca="1" si="2191"/>
        <v>-16667.5</v>
      </c>
      <c r="AT1233" s="93">
        <f t="shared" ca="1" si="2191"/>
        <v>-16667.5</v>
      </c>
      <c r="AU1233" s="93">
        <f t="shared" ca="1" si="2191"/>
        <v>-16667.5</v>
      </c>
      <c r="AV1233" s="93">
        <f t="shared" ca="1" si="2191"/>
        <v>-16667.5</v>
      </c>
      <c r="AW1233" s="93">
        <f t="shared" ca="1" si="2191"/>
        <v>-16667.5</v>
      </c>
      <c r="AX1233" s="93">
        <f t="shared" ca="1" si="2191"/>
        <v>-16667.5</v>
      </c>
      <c r="AY1233" s="93">
        <f t="shared" ref="AY1233:CD1233" ca="1" si="2192">-SUM(AY1226:AY1229)*$H1223/12</f>
        <v>-16667.5</v>
      </c>
      <c r="AZ1233" s="93">
        <f t="shared" ca="1" si="2192"/>
        <v>-16667.5</v>
      </c>
      <c r="BA1233" s="93">
        <f t="shared" ca="1" si="2192"/>
        <v>-16667.5</v>
      </c>
      <c r="BB1233" s="93">
        <f t="shared" ca="1" si="2192"/>
        <v>-16667.5</v>
      </c>
      <c r="BC1233" s="93">
        <f t="shared" ca="1" si="2192"/>
        <v>-16667.5</v>
      </c>
      <c r="BD1233" s="93">
        <f t="shared" ca="1" si="2192"/>
        <v>-16667.5</v>
      </c>
      <c r="BE1233" s="93">
        <f t="shared" ca="1" si="2192"/>
        <v>-16667.5</v>
      </c>
      <c r="BF1233" s="93">
        <f t="shared" ca="1" si="2192"/>
        <v>-16667.5</v>
      </c>
      <c r="BG1233" s="93">
        <f t="shared" ca="1" si="2192"/>
        <v>-16667.5</v>
      </c>
      <c r="BH1233" s="93">
        <f t="shared" ca="1" si="2192"/>
        <v>-16667.5</v>
      </c>
      <c r="BI1233" s="93">
        <f t="shared" ca="1" si="2192"/>
        <v>-16667.5</v>
      </c>
      <c r="BJ1233" s="93">
        <f t="shared" ca="1" si="2192"/>
        <v>-16667.5</v>
      </c>
      <c r="BK1233" s="93">
        <f t="shared" ca="1" si="2192"/>
        <v>-16667.5</v>
      </c>
      <c r="BL1233" s="93">
        <f t="shared" ca="1" si="2192"/>
        <v>-16667.5</v>
      </c>
      <c r="BM1233" s="93">
        <f t="shared" ca="1" si="2192"/>
        <v>-16667.5</v>
      </c>
      <c r="BN1233" s="93">
        <f t="shared" ca="1" si="2192"/>
        <v>-16667.5</v>
      </c>
      <c r="BO1233" s="93">
        <f t="shared" ca="1" si="2192"/>
        <v>-16667.5</v>
      </c>
      <c r="BP1233" s="93">
        <f t="shared" ca="1" si="2192"/>
        <v>-16667.5</v>
      </c>
      <c r="BQ1233" s="93">
        <f t="shared" ca="1" si="2192"/>
        <v>-16667.5</v>
      </c>
      <c r="BR1233" s="93">
        <f t="shared" ca="1" si="2192"/>
        <v>-16667.5</v>
      </c>
      <c r="BS1233" s="93">
        <f t="shared" ca="1" si="2192"/>
        <v>-16667.5</v>
      </c>
      <c r="BT1233" s="93">
        <f t="shared" ca="1" si="2192"/>
        <v>-16667.5</v>
      </c>
      <c r="BU1233" s="93">
        <f t="shared" ca="1" si="2192"/>
        <v>-16667.5</v>
      </c>
      <c r="BV1233" s="93">
        <f t="shared" ca="1" si="2192"/>
        <v>-16667.5</v>
      </c>
      <c r="BW1233" s="93">
        <f t="shared" ca="1" si="2192"/>
        <v>-16667.5</v>
      </c>
      <c r="BX1233" s="93">
        <f t="shared" ca="1" si="2192"/>
        <v>-16667.5</v>
      </c>
      <c r="BY1233" s="93">
        <f t="shared" ca="1" si="2192"/>
        <v>-16667.5</v>
      </c>
      <c r="BZ1233" s="93">
        <f t="shared" ca="1" si="2192"/>
        <v>-16667.5</v>
      </c>
      <c r="CA1233" s="93">
        <f t="shared" ca="1" si="2192"/>
        <v>-16667.5</v>
      </c>
      <c r="CB1233" s="93">
        <f t="shared" ca="1" si="2192"/>
        <v>-16667.5</v>
      </c>
      <c r="CC1233" s="93">
        <f t="shared" ca="1" si="2192"/>
        <v>-16667.5</v>
      </c>
      <c r="CD1233" s="93">
        <f t="shared" ca="1" si="2192"/>
        <v>-16667.5</v>
      </c>
      <c r="CE1233" s="93">
        <f t="shared" ref="CE1233:CL1233" ca="1" si="2193">-SUM(CE1226:CE1229)*$H1223/12</f>
        <v>-16667.5</v>
      </c>
      <c r="CF1233" s="93">
        <f t="shared" ca="1" si="2193"/>
        <v>-16667.5</v>
      </c>
      <c r="CG1233" s="93">
        <f t="shared" ca="1" si="2193"/>
        <v>-16667.5</v>
      </c>
      <c r="CH1233" s="93">
        <f t="shared" ca="1" si="2193"/>
        <v>-16667.5</v>
      </c>
      <c r="CI1233" s="93">
        <f t="shared" ca="1" si="2193"/>
        <v>-16667.5</v>
      </c>
      <c r="CJ1233" s="93">
        <f t="shared" ca="1" si="2193"/>
        <v>-16667.5</v>
      </c>
      <c r="CK1233" s="93">
        <f t="shared" ca="1" si="2193"/>
        <v>-16667.5</v>
      </c>
      <c r="CL1233" s="93">
        <f t="shared" ca="1" si="2193"/>
        <v>-16667.5</v>
      </c>
      <c r="CN1233" s="93">
        <f>SUMIF($5:$5,CN$2,1231:1231)</f>
        <v>0</v>
      </c>
      <c r="CO1233" s="93" t="e">
        <f t="shared" ref="CO1233:CX1233" ca="1" si="2194">-SUM(CO1226:CO1229)*$H1223/CO$5</f>
        <v>#REF!</v>
      </c>
      <c r="CP1233" s="93" t="e">
        <f t="shared" ca="1" si="2194"/>
        <v>#REF!</v>
      </c>
      <c r="CQ1233" s="93" t="e">
        <f t="shared" ca="1" si="2194"/>
        <v>#REF!</v>
      </c>
      <c r="CR1233" s="93" t="e">
        <f t="shared" ca="1" si="2194"/>
        <v>#REF!</v>
      </c>
      <c r="CS1233" s="93" t="e">
        <f t="shared" ca="1" si="2194"/>
        <v>#REF!</v>
      </c>
      <c r="CT1233" s="93" t="e">
        <f t="shared" ca="1" si="2194"/>
        <v>#REF!</v>
      </c>
      <c r="CU1233" s="93" t="e">
        <f t="shared" ca="1" si="2194"/>
        <v>#REF!</v>
      </c>
      <c r="CV1233" s="93" t="e">
        <f t="shared" ca="1" si="2194"/>
        <v>#REF!</v>
      </c>
      <c r="CW1233" s="93" t="e">
        <f t="shared" ca="1" si="2194"/>
        <v>#REF!</v>
      </c>
      <c r="CX1233" s="93" t="e">
        <f t="shared" ca="1" si="2194"/>
        <v>#REF!</v>
      </c>
      <c r="CY1233" s="93" t="e">
        <f ca="1">-SUM(CY1226:CY1229)*$H1223/CL$5</f>
        <v>#REF!</v>
      </c>
      <c r="CZ1233" s="93" t="e">
        <f t="shared" ref="CZ1233:DL1233" ca="1" si="2195">-SUM(CZ1226:CZ1229)*$H1223/CZ$5</f>
        <v>#REF!</v>
      </c>
      <c r="DA1233" s="93" t="e">
        <f t="shared" ca="1" si="2195"/>
        <v>#REF!</v>
      </c>
      <c r="DB1233" s="93" t="e">
        <f t="shared" ca="1" si="2195"/>
        <v>#REF!</v>
      </c>
      <c r="DC1233" s="93" t="e">
        <f t="shared" ca="1" si="2195"/>
        <v>#REF!</v>
      </c>
      <c r="DD1233" s="93" t="e">
        <f t="shared" ca="1" si="2195"/>
        <v>#REF!</v>
      </c>
      <c r="DE1233" s="93" t="e">
        <f t="shared" ca="1" si="2195"/>
        <v>#REF!</v>
      </c>
      <c r="DF1233" s="93" t="e">
        <f t="shared" ca="1" si="2195"/>
        <v>#REF!</v>
      </c>
      <c r="DG1233" s="93" t="e">
        <f t="shared" ca="1" si="2195"/>
        <v>#REF!</v>
      </c>
      <c r="DH1233" s="93" t="e">
        <f t="shared" ca="1" si="2195"/>
        <v>#REF!</v>
      </c>
      <c r="DI1233" s="93" t="e">
        <f t="shared" ca="1" si="2195"/>
        <v>#REF!</v>
      </c>
      <c r="DJ1233" s="93" t="e">
        <f t="shared" ca="1" si="2195"/>
        <v>#REF!</v>
      </c>
      <c r="DK1233" s="93" t="e">
        <f t="shared" ca="1" si="2195"/>
        <v>#REF!</v>
      </c>
      <c r="DL1233" s="93" t="e">
        <f t="shared" ca="1" si="2195"/>
        <v>#REF!</v>
      </c>
    </row>
    <row r="1234" spans="1:116" x14ac:dyDescent="0.4">
      <c r="A1234" s="98"/>
      <c r="D1234" t="s">
        <v>871</v>
      </c>
      <c r="E1234" t="str">
        <f t="shared" si="1995"/>
        <v>1234 DTERMY-S</v>
      </c>
      <c r="G1234" s="126"/>
      <c r="J1234" s="93"/>
      <c r="K1234" s="28"/>
      <c r="L1234" s="28"/>
      <c r="M1234" s="28"/>
      <c r="N1234" s="28"/>
      <c r="O1234" s="28"/>
      <c r="P1234" s="28"/>
      <c r="R1234" s="27"/>
      <c r="S1234" s="93"/>
      <c r="T1234" s="93"/>
      <c r="U1234" s="93"/>
      <c r="V1234" s="93"/>
      <c r="W1234" s="93"/>
      <c r="X1234" s="93"/>
      <c r="Y1234" s="93"/>
      <c r="Z1234" s="93"/>
      <c r="AA1234" s="93"/>
      <c r="AB1234" s="93"/>
      <c r="AC1234" s="93"/>
      <c r="AD1234" s="93"/>
      <c r="AE1234" s="93"/>
      <c r="AF1234" s="93"/>
      <c r="AG1234" s="93"/>
      <c r="AH1234" s="93"/>
      <c r="AI1234" s="93"/>
      <c r="AJ1234" s="93"/>
      <c r="AK1234" s="93"/>
      <c r="AL1234" s="93"/>
      <c r="AM1234" s="93"/>
      <c r="AN1234" s="93"/>
      <c r="AO1234" s="93"/>
      <c r="AP1234" s="93"/>
      <c r="AQ1234" s="93"/>
      <c r="AR1234" s="93"/>
      <c r="AS1234" s="93"/>
      <c r="AT1234" s="93"/>
      <c r="AU1234" s="93"/>
      <c r="AV1234" s="93"/>
      <c r="AW1234" s="93"/>
      <c r="AX1234" s="93"/>
      <c r="AY1234" s="93"/>
      <c r="AZ1234" s="93"/>
      <c r="BA1234" s="93"/>
      <c r="BB1234" s="93"/>
      <c r="BC1234" s="93"/>
      <c r="BD1234" s="93"/>
      <c r="BE1234" s="93"/>
      <c r="BF1234" s="93"/>
      <c r="BG1234" s="93"/>
      <c r="BH1234" s="93"/>
      <c r="BI1234" s="93"/>
      <c r="BJ1234" s="93"/>
      <c r="BK1234" s="93"/>
      <c r="BL1234" s="93"/>
      <c r="BM1234" s="93"/>
      <c r="BN1234" s="93"/>
      <c r="BO1234" s="93"/>
      <c r="BP1234" s="93"/>
      <c r="BQ1234" s="93"/>
      <c r="BR1234" s="93"/>
      <c r="BS1234" s="93"/>
      <c r="BT1234" s="93"/>
      <c r="BU1234" s="93"/>
      <c r="BV1234" s="93"/>
      <c r="BW1234" s="93"/>
      <c r="BX1234" s="93"/>
      <c r="BY1234" s="93"/>
      <c r="BZ1234" s="93"/>
      <c r="CA1234" s="93"/>
      <c r="CB1234" s="93"/>
      <c r="CC1234" s="93"/>
      <c r="CD1234" s="93"/>
      <c r="CE1234" s="93"/>
      <c r="CF1234" s="93"/>
      <c r="CG1234" s="93"/>
      <c r="CH1234" s="93"/>
      <c r="CI1234" s="93"/>
      <c r="CJ1234" s="93"/>
      <c r="CK1234" s="93"/>
      <c r="CL1234" s="93"/>
      <c r="CN1234" s="93"/>
      <c r="CO1234" s="93"/>
      <c r="CP1234" s="93"/>
      <c r="CQ1234" s="93"/>
      <c r="CR1234" s="93"/>
      <c r="CS1234" s="93"/>
      <c r="CT1234" s="93"/>
      <c r="CU1234" s="93"/>
      <c r="CV1234" s="93"/>
      <c r="CW1234" s="93"/>
      <c r="CX1234" s="93"/>
      <c r="CY1234" s="93"/>
      <c r="CZ1234" s="93"/>
      <c r="DA1234" s="93"/>
      <c r="DB1234" s="93"/>
      <c r="DC1234" s="93"/>
      <c r="DD1234" s="93"/>
      <c r="DE1234" s="93"/>
      <c r="DF1234" s="93"/>
      <c r="DG1234" s="93"/>
      <c r="DH1234" s="93"/>
      <c r="DI1234" s="93"/>
      <c r="DJ1234" s="93"/>
      <c r="DK1234" s="93"/>
      <c r="DL1234" s="93"/>
    </row>
    <row r="1235" spans="1:116" x14ac:dyDescent="0.4">
      <c r="B1235" t="s">
        <v>332</v>
      </c>
      <c r="D1235" t="s">
        <v>871</v>
      </c>
      <c r="E1235" s="8" t="str">
        <f t="shared" si="1995"/>
        <v>1235 DTERMY-S</v>
      </c>
      <c r="G1235" s="136" t="str">
        <f>G1211</f>
        <v>(Primary label)</v>
      </c>
      <c r="H1235" s="27"/>
      <c r="I1235" s="78"/>
      <c r="J1235" s="78"/>
      <c r="K1235" s="33"/>
      <c r="L1235" s="33"/>
      <c r="M1235" s="33"/>
      <c r="N1235" s="33"/>
      <c r="O1235" s="33"/>
      <c r="P1235" s="33"/>
      <c r="R1235" s="33"/>
      <c r="S1235" s="77"/>
      <c r="T1235" s="77"/>
      <c r="U1235" s="77"/>
      <c r="V1235" s="77"/>
      <c r="W1235" s="77"/>
      <c r="X1235" s="77"/>
      <c r="Y1235" s="77"/>
      <c r="Z1235" s="77"/>
      <c r="AA1235" s="77"/>
      <c r="AB1235" s="77"/>
      <c r="AC1235" s="77"/>
      <c r="AD1235" s="77"/>
      <c r="AE1235" s="77"/>
      <c r="AF1235" s="77"/>
      <c r="AG1235" s="77"/>
      <c r="AH1235" s="77"/>
      <c r="AI1235" s="77"/>
      <c r="AJ1235" s="77"/>
      <c r="AK1235" s="77"/>
      <c r="AL1235" s="77"/>
      <c r="AM1235" s="77"/>
      <c r="AN1235" s="77"/>
      <c r="AO1235" s="77"/>
      <c r="AP1235" s="77"/>
      <c r="AQ1235" s="77"/>
      <c r="AR1235" s="77"/>
      <c r="AS1235" s="77"/>
      <c r="AT1235" s="77"/>
      <c r="AU1235" s="77"/>
      <c r="AV1235" s="77"/>
      <c r="AW1235" s="77"/>
      <c r="AX1235" s="77"/>
      <c r="AY1235" s="77"/>
      <c r="AZ1235" s="77"/>
      <c r="BA1235" s="77"/>
      <c r="BB1235" s="77"/>
      <c r="BC1235" s="77"/>
      <c r="BD1235" s="77"/>
      <c r="BE1235" s="77"/>
      <c r="BF1235" s="77"/>
      <c r="BG1235" s="77"/>
      <c r="BH1235" s="77"/>
      <c r="BI1235" s="77"/>
      <c r="BJ1235" s="77"/>
      <c r="BK1235" s="77"/>
      <c r="BL1235" s="77"/>
      <c r="BM1235" s="77"/>
      <c r="BN1235" s="77"/>
      <c r="BO1235" s="77"/>
      <c r="BP1235" s="77"/>
      <c r="BQ1235" s="77"/>
      <c r="BR1235" s="77"/>
      <c r="BS1235" s="77"/>
      <c r="BT1235" s="77"/>
      <c r="BU1235" s="77"/>
      <c r="BV1235" s="77"/>
      <c r="BW1235" s="77"/>
      <c r="BX1235" s="77"/>
      <c r="BY1235" s="77"/>
      <c r="BZ1235" s="77"/>
      <c r="CA1235" s="77"/>
      <c r="CB1235" s="77"/>
      <c r="CC1235" s="77"/>
      <c r="CD1235" s="77"/>
      <c r="CE1235" s="77"/>
      <c r="CF1235" s="77"/>
      <c r="CG1235" s="77"/>
      <c r="CH1235" s="77"/>
      <c r="CI1235" s="77"/>
      <c r="CJ1235" s="77"/>
      <c r="CK1235" s="77"/>
      <c r="CL1235" s="77"/>
      <c r="CN1235" s="78"/>
      <c r="CO1235" s="77"/>
      <c r="CP1235" s="77"/>
      <c r="CQ1235" s="77"/>
      <c r="CR1235" s="77"/>
      <c r="CS1235" s="77"/>
      <c r="CT1235" s="77"/>
      <c r="CU1235" s="77"/>
      <c r="CV1235" s="77"/>
      <c r="CW1235" s="77"/>
      <c r="CX1235" s="77"/>
      <c r="CY1235" s="77"/>
      <c r="CZ1235" s="77"/>
      <c r="DA1235" s="77"/>
      <c r="DB1235" s="77"/>
      <c r="DC1235" s="77"/>
      <c r="DD1235" s="77"/>
      <c r="DE1235" s="77"/>
      <c r="DF1235" s="77"/>
      <c r="DG1235" s="77"/>
      <c r="DH1235" s="77"/>
      <c r="DI1235" s="77"/>
      <c r="DJ1235" s="77"/>
      <c r="DK1235" s="77"/>
      <c r="DL1235" s="77"/>
    </row>
    <row r="1236" spans="1:116" x14ac:dyDescent="0.4">
      <c r="B1236" t="s">
        <v>332</v>
      </c>
      <c r="D1236" t="s">
        <v>871</v>
      </c>
      <c r="E1236" s="8" t="str">
        <f t="shared" si="1995"/>
        <v>1236 DTERMY-S</v>
      </c>
      <c r="G1236" s="136" t="str">
        <f>G1212</f>
        <v>primary unit</v>
      </c>
      <c r="H1236" s="27"/>
      <c r="I1236" s="78"/>
      <c r="J1236" s="78"/>
      <c r="K1236" s="33"/>
      <c r="L1236" s="33"/>
      <c r="M1236" s="33"/>
      <c r="N1236" s="33"/>
      <c r="O1236" s="33"/>
      <c r="P1236" s="33"/>
      <c r="R1236" s="33"/>
      <c r="S1236" s="77"/>
      <c r="T1236" s="77"/>
      <c r="U1236" s="77"/>
      <c r="V1236" s="77"/>
      <c r="W1236" s="77"/>
      <c r="X1236" s="77"/>
      <c r="Y1236" s="77"/>
      <c r="Z1236" s="77"/>
      <c r="AA1236" s="77"/>
      <c r="AB1236" s="77"/>
      <c r="AC1236" s="77"/>
      <c r="AD1236" s="77"/>
      <c r="AE1236" s="77"/>
      <c r="AF1236" s="77"/>
      <c r="AG1236" s="77"/>
      <c r="AH1236" s="77"/>
      <c r="AI1236" s="77"/>
      <c r="AJ1236" s="77"/>
      <c r="AK1236" s="77"/>
      <c r="AL1236" s="77"/>
      <c r="AM1236" s="77"/>
      <c r="AN1236" s="77"/>
      <c r="AO1236" s="77"/>
      <c r="AP1236" s="77"/>
      <c r="AQ1236" s="77"/>
      <c r="AR1236" s="77"/>
      <c r="AS1236" s="77"/>
      <c r="AT1236" s="77"/>
      <c r="AU1236" s="77"/>
      <c r="AV1236" s="77"/>
      <c r="AW1236" s="77"/>
      <c r="AX1236" s="77"/>
      <c r="AY1236" s="77"/>
      <c r="AZ1236" s="77"/>
      <c r="BA1236" s="77"/>
      <c r="BB1236" s="77"/>
      <c r="BC1236" s="77"/>
      <c r="BD1236" s="77"/>
      <c r="BE1236" s="77"/>
      <c r="BF1236" s="77"/>
      <c r="BG1236" s="77"/>
      <c r="BH1236" s="77"/>
      <c r="BI1236" s="77"/>
      <c r="BJ1236" s="77"/>
      <c r="BK1236" s="77"/>
      <c r="BL1236" s="77"/>
      <c r="BM1236" s="77"/>
      <c r="BN1236" s="77"/>
      <c r="BO1236" s="77"/>
      <c r="BP1236" s="77"/>
      <c r="BQ1236" s="77"/>
      <c r="BR1236" s="77"/>
      <c r="BS1236" s="77"/>
      <c r="BT1236" s="77"/>
      <c r="BU1236" s="77"/>
      <c r="BV1236" s="77"/>
      <c r="BW1236" s="77"/>
      <c r="BX1236" s="77"/>
      <c r="BY1236" s="77"/>
      <c r="BZ1236" s="77"/>
      <c r="CA1236" s="77"/>
      <c r="CB1236" s="77"/>
      <c r="CC1236" s="77"/>
      <c r="CD1236" s="77"/>
      <c r="CE1236" s="77"/>
      <c r="CF1236" s="77"/>
      <c r="CG1236" s="77"/>
      <c r="CH1236" s="77"/>
      <c r="CI1236" s="77"/>
      <c r="CJ1236" s="77"/>
      <c r="CK1236" s="77"/>
      <c r="CL1236" s="77"/>
      <c r="CN1236" s="78"/>
      <c r="CO1236" s="77"/>
      <c r="CP1236" s="77"/>
      <c r="CQ1236" s="77"/>
      <c r="CR1236" s="77"/>
      <c r="CS1236" s="77"/>
      <c r="CT1236" s="77"/>
      <c r="CU1236" s="77"/>
      <c r="CV1236" s="77"/>
      <c r="CW1236" s="77"/>
      <c r="CX1236" s="77"/>
      <c r="CY1236" s="77"/>
      <c r="CZ1236" s="77"/>
      <c r="DA1236" s="77"/>
      <c r="DB1236" s="77"/>
      <c r="DC1236" s="77"/>
      <c r="DD1236" s="77"/>
      <c r="DE1236" s="77"/>
      <c r="DF1236" s="77"/>
      <c r="DG1236" s="77"/>
      <c r="DH1236" s="77"/>
      <c r="DI1236" s="77"/>
      <c r="DJ1236" s="77"/>
      <c r="DK1236" s="77"/>
      <c r="DL1236" s="77"/>
    </row>
    <row r="1237" spans="1:116" x14ac:dyDescent="0.4">
      <c r="B1237" t="s">
        <v>332</v>
      </c>
      <c r="D1237" t="s">
        <v>871</v>
      </c>
      <c r="E1237" s="8" t="str">
        <f t="shared" si="1995"/>
        <v>1237 DTERMY-S</v>
      </c>
      <c r="G1237" s="136" t="str">
        <f>G1213</f>
        <v>Primary revenue driver</v>
      </c>
      <c r="K1237" s="53"/>
      <c r="L1237" s="53"/>
      <c r="M1237" s="53"/>
      <c r="N1237" s="53"/>
      <c r="O1237" s="53"/>
      <c r="P1237" s="53"/>
      <c r="R1237" s="24"/>
      <c r="S1237" s="179" t="str">
        <f t="shared" ref="S1237:CD1238" si="2196">S1213</f>
        <v>S$16</v>
      </c>
      <c r="T1237" s="179" t="str">
        <f t="shared" si="2196"/>
        <v>T$16</v>
      </c>
      <c r="U1237" s="179" t="str">
        <f t="shared" si="2196"/>
        <v>U$16</v>
      </c>
      <c r="V1237" s="179" t="str">
        <f t="shared" si="2196"/>
        <v>V$16</v>
      </c>
      <c r="W1237" s="179" t="str">
        <f t="shared" si="2196"/>
        <v>W$16</v>
      </c>
      <c r="X1237" s="179" t="str">
        <f t="shared" si="2196"/>
        <v>X$16</v>
      </c>
      <c r="Y1237" s="179" t="str">
        <f t="shared" si="2196"/>
        <v>Y$16</v>
      </c>
      <c r="Z1237" s="179" t="str">
        <f t="shared" si="2196"/>
        <v>Z$16</v>
      </c>
      <c r="AA1237" s="179" t="str">
        <f t="shared" si="2196"/>
        <v>AA$16</v>
      </c>
      <c r="AB1237" s="179" t="str">
        <f t="shared" si="2196"/>
        <v>AB$16</v>
      </c>
      <c r="AC1237" s="179" t="str">
        <f t="shared" si="2196"/>
        <v>AC$16</v>
      </c>
      <c r="AD1237" s="179" t="str">
        <f t="shared" si="2196"/>
        <v>AD$16</v>
      </c>
      <c r="AE1237" s="179" t="str">
        <f t="shared" si="2196"/>
        <v>AE$16</v>
      </c>
      <c r="AF1237" s="179" t="str">
        <f t="shared" si="2196"/>
        <v>AF$16</v>
      </c>
      <c r="AG1237" s="179" t="str">
        <f t="shared" si="2196"/>
        <v>AG$16</v>
      </c>
      <c r="AH1237" s="179" t="str">
        <f t="shared" si="2196"/>
        <v>AH$16</v>
      </c>
      <c r="AI1237" s="179" t="str">
        <f t="shared" si="2196"/>
        <v>AI$16</v>
      </c>
      <c r="AJ1237" s="179" t="str">
        <f t="shared" si="2196"/>
        <v>AJ$16</v>
      </c>
      <c r="AK1237" s="179" t="str">
        <f t="shared" si="2196"/>
        <v>AK$16</v>
      </c>
      <c r="AL1237" s="179" t="str">
        <f t="shared" si="2196"/>
        <v>AL$16</v>
      </c>
      <c r="AM1237" s="179" t="str">
        <f t="shared" si="2196"/>
        <v>AM$16</v>
      </c>
      <c r="AN1237" s="179" t="str">
        <f t="shared" si="2196"/>
        <v>AN$16</v>
      </c>
      <c r="AO1237" s="179" t="str">
        <f t="shared" si="2196"/>
        <v>AO$16</v>
      </c>
      <c r="AP1237" s="179" t="str">
        <f t="shared" si="2196"/>
        <v>AP$16</v>
      </c>
      <c r="AQ1237" s="179" t="str">
        <f t="shared" si="2196"/>
        <v>AQ$16</v>
      </c>
      <c r="AR1237" s="179" t="str">
        <f t="shared" si="2196"/>
        <v>AR$16</v>
      </c>
      <c r="AS1237" s="179" t="str">
        <f t="shared" si="2196"/>
        <v>AS$16</v>
      </c>
      <c r="AT1237" s="179" t="str">
        <f t="shared" si="2196"/>
        <v>AT$16</v>
      </c>
      <c r="AU1237" s="179" t="str">
        <f t="shared" si="2196"/>
        <v>AU$16</v>
      </c>
      <c r="AV1237" s="179" t="str">
        <f t="shared" si="2196"/>
        <v>AV$16</v>
      </c>
      <c r="AW1237" s="179" t="str">
        <f t="shared" si="2196"/>
        <v>AW$16</v>
      </c>
      <c r="AX1237" s="179" t="str">
        <f t="shared" si="2196"/>
        <v>AX$16</v>
      </c>
      <c r="AY1237" s="179" t="str">
        <f t="shared" si="2196"/>
        <v>AY$16</v>
      </c>
      <c r="AZ1237" s="179" t="str">
        <f t="shared" si="2196"/>
        <v>AZ$16</v>
      </c>
      <c r="BA1237" s="179" t="str">
        <f t="shared" si="2196"/>
        <v>BA$16</v>
      </c>
      <c r="BB1237" s="179" t="str">
        <f t="shared" si="2196"/>
        <v>BB$16</v>
      </c>
      <c r="BC1237" s="179" t="str">
        <f t="shared" si="2196"/>
        <v>BC$16</v>
      </c>
      <c r="BD1237" s="179" t="str">
        <f t="shared" si="2196"/>
        <v>BD$16</v>
      </c>
      <c r="BE1237" s="179" t="str">
        <f t="shared" si="2196"/>
        <v>BE$16</v>
      </c>
      <c r="BF1237" s="179" t="str">
        <f t="shared" si="2196"/>
        <v>BF$16</v>
      </c>
      <c r="BG1237" s="179" t="str">
        <f t="shared" si="2196"/>
        <v>BG$16</v>
      </c>
      <c r="BH1237" s="179" t="str">
        <f t="shared" si="2196"/>
        <v>BH$16</v>
      </c>
      <c r="BI1237" s="179" t="str">
        <f t="shared" si="2196"/>
        <v>BI$16</v>
      </c>
      <c r="BJ1237" s="179" t="str">
        <f t="shared" si="2196"/>
        <v>BJ$16</v>
      </c>
      <c r="BK1237" s="179" t="str">
        <f t="shared" si="2196"/>
        <v>BK$16</v>
      </c>
      <c r="BL1237" s="179" t="str">
        <f t="shared" si="2196"/>
        <v>BL$16</v>
      </c>
      <c r="BM1237" s="179" t="str">
        <f t="shared" si="2196"/>
        <v>BM$16</v>
      </c>
      <c r="BN1237" s="179" t="str">
        <f t="shared" si="2196"/>
        <v>BN$16</v>
      </c>
      <c r="BO1237" s="179" t="str">
        <f t="shared" si="2196"/>
        <v>BO$16</v>
      </c>
      <c r="BP1237" s="179" t="str">
        <f t="shared" si="2196"/>
        <v>BP$16</v>
      </c>
      <c r="BQ1237" s="179" t="str">
        <f t="shared" si="2196"/>
        <v>BQ$16</v>
      </c>
      <c r="BR1237" s="179" t="str">
        <f t="shared" si="2196"/>
        <v>BR$16</v>
      </c>
      <c r="BS1237" s="179" t="str">
        <f t="shared" si="2196"/>
        <v>BS$16</v>
      </c>
      <c r="BT1237" s="179" t="str">
        <f t="shared" si="2196"/>
        <v>BT$16</v>
      </c>
      <c r="BU1237" s="179" t="str">
        <f t="shared" si="2196"/>
        <v>BU$16</v>
      </c>
      <c r="BV1237" s="179" t="str">
        <f t="shared" si="2196"/>
        <v>BV$16</v>
      </c>
      <c r="BW1237" s="179" t="str">
        <f t="shared" si="2196"/>
        <v>BW$16</v>
      </c>
      <c r="BX1237" s="179" t="str">
        <f t="shared" si="2196"/>
        <v>BX$16</v>
      </c>
      <c r="BY1237" s="179" t="str">
        <f t="shared" si="2196"/>
        <v>BY$16</v>
      </c>
      <c r="BZ1237" s="179" t="str">
        <f t="shared" si="2196"/>
        <v>BZ$16</v>
      </c>
      <c r="CA1237" s="179" t="str">
        <f t="shared" si="2196"/>
        <v>CA$16</v>
      </c>
      <c r="CB1237" s="179" t="str">
        <f t="shared" si="2196"/>
        <v>CB$16</v>
      </c>
      <c r="CC1237" s="179" t="str">
        <f t="shared" si="2196"/>
        <v>CC$16</v>
      </c>
      <c r="CD1237" s="179" t="str">
        <f t="shared" si="2196"/>
        <v>CD$16</v>
      </c>
      <c r="CE1237" s="179" t="str">
        <f t="shared" ref="CE1237:CT1238" si="2197">CE1213</f>
        <v>CE$16</v>
      </c>
      <c r="CF1237" s="179" t="str">
        <f t="shared" si="2197"/>
        <v>CF$16</v>
      </c>
      <c r="CG1237" s="179" t="str">
        <f t="shared" si="2197"/>
        <v>CG$16</v>
      </c>
      <c r="CH1237" s="179" t="str">
        <f t="shared" si="2197"/>
        <v>CH$16</v>
      </c>
      <c r="CI1237" s="179" t="str">
        <f t="shared" si="2197"/>
        <v>CI$16</v>
      </c>
      <c r="CJ1237" s="179" t="str">
        <f t="shared" si="2197"/>
        <v>CJ$16</v>
      </c>
      <c r="CK1237" s="179" t="str">
        <f t="shared" si="2197"/>
        <v>CK$16</v>
      </c>
      <c r="CL1237" s="179" t="str">
        <f t="shared" si="2197"/>
        <v>CL$16</v>
      </c>
      <c r="CO1237" s="179" t="str">
        <f t="shared" ref="CO1237:DL1238" si="2198">CO1213</f>
        <v>CO$16</v>
      </c>
      <c r="CP1237" s="179" t="str">
        <f t="shared" si="2198"/>
        <v>CP$16</v>
      </c>
      <c r="CQ1237" s="179" t="str">
        <f t="shared" si="2198"/>
        <v>CQ$16</v>
      </c>
      <c r="CR1237" s="179" t="str">
        <f t="shared" si="2198"/>
        <v>CR$16</v>
      </c>
      <c r="CS1237" s="179" t="str">
        <f t="shared" si="2198"/>
        <v>CS$16</v>
      </c>
      <c r="CT1237" s="179" t="str">
        <f t="shared" si="2198"/>
        <v>CT$16</v>
      </c>
      <c r="CU1237" s="179" t="str">
        <f t="shared" si="2198"/>
        <v>CU$16</v>
      </c>
      <c r="CV1237" s="179" t="str">
        <f t="shared" si="2198"/>
        <v>CV$16</v>
      </c>
      <c r="CW1237" s="179" t="str">
        <f t="shared" si="2198"/>
        <v>CW$16</v>
      </c>
      <c r="CX1237" s="179" t="str">
        <f t="shared" si="2198"/>
        <v>CX$16</v>
      </c>
      <c r="CY1237" s="179" t="str">
        <f t="shared" si="2198"/>
        <v>CY$16</v>
      </c>
      <c r="CZ1237" s="179" t="str">
        <f t="shared" si="2198"/>
        <v>CZ$16</v>
      </c>
      <c r="DA1237" s="179" t="str">
        <f t="shared" si="2198"/>
        <v>DA$16</v>
      </c>
      <c r="DB1237" s="179" t="str">
        <f t="shared" si="2198"/>
        <v>DB$16</v>
      </c>
      <c r="DC1237" s="179" t="str">
        <f t="shared" si="2198"/>
        <v>DC$16</v>
      </c>
      <c r="DD1237" s="179" t="str">
        <f t="shared" si="2198"/>
        <v>DD$16</v>
      </c>
      <c r="DE1237" s="179" t="str">
        <f t="shared" si="2198"/>
        <v>DE$16</v>
      </c>
      <c r="DF1237" s="179" t="str">
        <f t="shared" si="2198"/>
        <v>DF$16</v>
      </c>
      <c r="DG1237" s="179" t="str">
        <f t="shared" si="2198"/>
        <v>DG$16</v>
      </c>
      <c r="DH1237" s="179" t="str">
        <f t="shared" si="2198"/>
        <v>DH$16</v>
      </c>
      <c r="DI1237" s="179" t="str">
        <f t="shared" si="2198"/>
        <v>DI$16</v>
      </c>
      <c r="DJ1237" s="179" t="str">
        <f t="shared" si="2198"/>
        <v>DJ$16</v>
      </c>
      <c r="DK1237" s="179" t="str">
        <f t="shared" si="2198"/>
        <v>DK$16</v>
      </c>
      <c r="DL1237" s="179" t="str">
        <f t="shared" si="2198"/>
        <v>DL$16</v>
      </c>
    </row>
    <row r="1238" spans="1:116" x14ac:dyDescent="0.4">
      <c r="B1238" t="s">
        <v>332</v>
      </c>
      <c r="D1238" t="s">
        <v>871</v>
      </c>
      <c r="E1238" s="8" t="str">
        <f t="shared" si="1995"/>
        <v>1238 DTERMY-S</v>
      </c>
      <c r="G1238" s="136" t="str">
        <f>G1214</f>
        <v>Primary volume driver</v>
      </c>
      <c r="H1238" s="12"/>
      <c r="I1238" s="60"/>
      <c r="J1238" s="60"/>
      <c r="K1238" s="15"/>
      <c r="L1238" s="15"/>
      <c r="M1238" s="15"/>
      <c r="N1238" s="15"/>
      <c r="O1238" s="15"/>
      <c r="P1238" s="15"/>
      <c r="R1238" s="15"/>
      <c r="S1238" s="179" t="str">
        <f t="shared" si="2196"/>
        <v>S$17</v>
      </c>
      <c r="T1238" s="179" t="str">
        <f t="shared" si="2196"/>
        <v>T$17</v>
      </c>
      <c r="U1238" s="179" t="str">
        <f t="shared" si="2196"/>
        <v>U$17</v>
      </c>
      <c r="V1238" s="179" t="str">
        <f t="shared" si="2196"/>
        <v>V$17</v>
      </c>
      <c r="W1238" s="179" t="str">
        <f t="shared" si="2196"/>
        <v>W$17</v>
      </c>
      <c r="X1238" s="179" t="str">
        <f t="shared" si="2196"/>
        <v>X$17</v>
      </c>
      <c r="Y1238" s="179" t="str">
        <f t="shared" si="2196"/>
        <v>Y$17</v>
      </c>
      <c r="Z1238" s="179" t="str">
        <f t="shared" si="2196"/>
        <v>Z$17</v>
      </c>
      <c r="AA1238" s="179" t="str">
        <f t="shared" si="2196"/>
        <v>AA$17</v>
      </c>
      <c r="AB1238" s="179" t="str">
        <f t="shared" si="2196"/>
        <v>AB$17</v>
      </c>
      <c r="AC1238" s="179" t="str">
        <f t="shared" si="2196"/>
        <v>AC$17</v>
      </c>
      <c r="AD1238" s="179" t="str">
        <f t="shared" si="2196"/>
        <v>AD$17</v>
      </c>
      <c r="AE1238" s="179" t="str">
        <f t="shared" si="2196"/>
        <v>AE$17</v>
      </c>
      <c r="AF1238" s="179" t="str">
        <f t="shared" si="2196"/>
        <v>AF$17</v>
      </c>
      <c r="AG1238" s="179" t="str">
        <f t="shared" si="2196"/>
        <v>AG$17</v>
      </c>
      <c r="AH1238" s="179" t="str">
        <f t="shared" si="2196"/>
        <v>AH$17</v>
      </c>
      <c r="AI1238" s="179" t="str">
        <f t="shared" si="2196"/>
        <v>AI$17</v>
      </c>
      <c r="AJ1238" s="179" t="str">
        <f t="shared" si="2196"/>
        <v>AJ$17</v>
      </c>
      <c r="AK1238" s="179" t="str">
        <f t="shared" si="2196"/>
        <v>AK$17</v>
      </c>
      <c r="AL1238" s="179" t="str">
        <f t="shared" si="2196"/>
        <v>AL$17</v>
      </c>
      <c r="AM1238" s="179" t="str">
        <f t="shared" si="2196"/>
        <v>AM$17</v>
      </c>
      <c r="AN1238" s="179" t="str">
        <f t="shared" si="2196"/>
        <v>AN$17</v>
      </c>
      <c r="AO1238" s="179" t="str">
        <f t="shared" si="2196"/>
        <v>AO$17</v>
      </c>
      <c r="AP1238" s="179" t="str">
        <f t="shared" si="2196"/>
        <v>AP$17</v>
      </c>
      <c r="AQ1238" s="179" t="str">
        <f t="shared" si="2196"/>
        <v>AQ$17</v>
      </c>
      <c r="AR1238" s="179" t="str">
        <f t="shared" si="2196"/>
        <v>AR$17</v>
      </c>
      <c r="AS1238" s="179" t="str">
        <f t="shared" si="2196"/>
        <v>AS$17</v>
      </c>
      <c r="AT1238" s="179" t="str">
        <f t="shared" si="2196"/>
        <v>AT$17</v>
      </c>
      <c r="AU1238" s="179" t="str">
        <f t="shared" si="2196"/>
        <v>AU$17</v>
      </c>
      <c r="AV1238" s="179" t="str">
        <f t="shared" si="2196"/>
        <v>AV$17</v>
      </c>
      <c r="AW1238" s="179" t="str">
        <f t="shared" si="2196"/>
        <v>AW$17</v>
      </c>
      <c r="AX1238" s="179" t="str">
        <f t="shared" si="2196"/>
        <v>AX$17</v>
      </c>
      <c r="AY1238" s="179" t="str">
        <f t="shared" si="2196"/>
        <v>AY$17</v>
      </c>
      <c r="AZ1238" s="179" t="str">
        <f t="shared" si="2196"/>
        <v>AZ$17</v>
      </c>
      <c r="BA1238" s="179" t="str">
        <f t="shared" si="2196"/>
        <v>BA$17</v>
      </c>
      <c r="BB1238" s="179" t="str">
        <f t="shared" si="2196"/>
        <v>BB$17</v>
      </c>
      <c r="BC1238" s="179" t="str">
        <f t="shared" si="2196"/>
        <v>BC$17</v>
      </c>
      <c r="BD1238" s="179" t="str">
        <f t="shared" si="2196"/>
        <v>BD$17</v>
      </c>
      <c r="BE1238" s="179" t="str">
        <f t="shared" si="2196"/>
        <v>BE$17</v>
      </c>
      <c r="BF1238" s="179" t="str">
        <f t="shared" si="2196"/>
        <v>BF$17</v>
      </c>
      <c r="BG1238" s="179" t="str">
        <f t="shared" si="2196"/>
        <v>BG$17</v>
      </c>
      <c r="BH1238" s="179" t="str">
        <f t="shared" si="2196"/>
        <v>BH$17</v>
      </c>
      <c r="BI1238" s="179" t="str">
        <f t="shared" si="2196"/>
        <v>BI$17</v>
      </c>
      <c r="BJ1238" s="179" t="str">
        <f t="shared" si="2196"/>
        <v>BJ$17</v>
      </c>
      <c r="BK1238" s="179" t="str">
        <f t="shared" si="2196"/>
        <v>BK$17</v>
      </c>
      <c r="BL1238" s="179" t="str">
        <f t="shared" si="2196"/>
        <v>BL$17</v>
      </c>
      <c r="BM1238" s="179" t="str">
        <f t="shared" si="2196"/>
        <v>BM$17</v>
      </c>
      <c r="BN1238" s="179" t="str">
        <f t="shared" si="2196"/>
        <v>BN$17</v>
      </c>
      <c r="BO1238" s="179" t="str">
        <f t="shared" si="2196"/>
        <v>BO$17</v>
      </c>
      <c r="BP1238" s="179" t="str">
        <f t="shared" si="2196"/>
        <v>BP$17</v>
      </c>
      <c r="BQ1238" s="179" t="str">
        <f t="shared" si="2196"/>
        <v>BQ$17</v>
      </c>
      <c r="BR1238" s="179" t="str">
        <f t="shared" si="2196"/>
        <v>BR$17</v>
      </c>
      <c r="BS1238" s="179" t="str">
        <f t="shared" si="2196"/>
        <v>BS$17</v>
      </c>
      <c r="BT1238" s="179" t="str">
        <f t="shared" si="2196"/>
        <v>BT$17</v>
      </c>
      <c r="BU1238" s="179" t="str">
        <f t="shared" si="2196"/>
        <v>BU$17</v>
      </c>
      <c r="BV1238" s="179" t="str">
        <f t="shared" si="2196"/>
        <v>BV$17</v>
      </c>
      <c r="BW1238" s="179" t="str">
        <f t="shared" si="2196"/>
        <v>BW$17</v>
      </c>
      <c r="BX1238" s="179" t="str">
        <f t="shared" si="2196"/>
        <v>BX$17</v>
      </c>
      <c r="BY1238" s="179" t="str">
        <f t="shared" si="2196"/>
        <v>BY$17</v>
      </c>
      <c r="BZ1238" s="179" t="str">
        <f t="shared" si="2196"/>
        <v>BZ$17</v>
      </c>
      <c r="CA1238" s="179" t="str">
        <f t="shared" si="2196"/>
        <v>CA$17</v>
      </c>
      <c r="CB1238" s="179" t="str">
        <f t="shared" si="2196"/>
        <v>CB$17</v>
      </c>
      <c r="CC1238" s="179" t="str">
        <f t="shared" si="2196"/>
        <v>CC$17</v>
      </c>
      <c r="CD1238" s="179" t="str">
        <f t="shared" si="2196"/>
        <v>CD$17</v>
      </c>
      <c r="CE1238" s="179" t="str">
        <f t="shared" si="2197"/>
        <v>CE$17</v>
      </c>
      <c r="CF1238" s="179" t="str">
        <f t="shared" si="2197"/>
        <v>CF$17</v>
      </c>
      <c r="CG1238" s="179" t="str">
        <f t="shared" si="2197"/>
        <v>CG$17</v>
      </c>
      <c r="CH1238" s="179" t="str">
        <f t="shared" si="2197"/>
        <v>CH$17</v>
      </c>
      <c r="CI1238" s="179" t="str">
        <f t="shared" si="2197"/>
        <v>CI$17</v>
      </c>
      <c r="CJ1238" s="179" t="str">
        <f t="shared" si="2197"/>
        <v>CJ$17</v>
      </c>
      <c r="CK1238" s="179" t="str">
        <f t="shared" si="2197"/>
        <v>CK$17</v>
      </c>
      <c r="CL1238" s="179" t="str">
        <f t="shared" si="2197"/>
        <v>CL$17</v>
      </c>
      <c r="CM1238" s="179">
        <f t="shared" si="2197"/>
        <v>0</v>
      </c>
      <c r="CN1238" s="179">
        <f t="shared" si="2197"/>
        <v>0</v>
      </c>
      <c r="CO1238" s="179" t="str">
        <f t="shared" si="2197"/>
        <v>CO$17</v>
      </c>
      <c r="CP1238" s="179" t="str">
        <f t="shared" si="2197"/>
        <v>CP$17</v>
      </c>
      <c r="CQ1238" s="179" t="str">
        <f t="shared" si="2197"/>
        <v>CQ$17</v>
      </c>
      <c r="CR1238" s="179" t="str">
        <f t="shared" si="2197"/>
        <v>CR$17</v>
      </c>
      <c r="CS1238" s="179" t="str">
        <f t="shared" si="2197"/>
        <v>CS$17</v>
      </c>
      <c r="CT1238" s="179" t="str">
        <f t="shared" si="2197"/>
        <v>CT$17</v>
      </c>
      <c r="CU1238" s="179" t="str">
        <f t="shared" si="2198"/>
        <v>CU$17</v>
      </c>
      <c r="CV1238" s="179" t="str">
        <f t="shared" si="2198"/>
        <v>CV$17</v>
      </c>
      <c r="CW1238" s="179" t="str">
        <f t="shared" si="2198"/>
        <v>CW$17</v>
      </c>
      <c r="CX1238" s="179" t="str">
        <f t="shared" si="2198"/>
        <v>CX$17</v>
      </c>
      <c r="CY1238" s="179" t="str">
        <f t="shared" si="2198"/>
        <v>CY$17</v>
      </c>
      <c r="CZ1238" s="179" t="str">
        <f t="shared" si="2198"/>
        <v>CZ$17</v>
      </c>
      <c r="DA1238" s="179" t="str">
        <f t="shared" si="2198"/>
        <v>DA$17</v>
      </c>
      <c r="DB1238" s="179" t="str">
        <f t="shared" si="2198"/>
        <v>DB$17</v>
      </c>
      <c r="DC1238" s="179" t="str">
        <f t="shared" si="2198"/>
        <v>DC$17</v>
      </c>
      <c r="DD1238" s="179" t="str">
        <f t="shared" si="2198"/>
        <v>DD$17</v>
      </c>
      <c r="DE1238" s="179" t="str">
        <f t="shared" si="2198"/>
        <v>DE$17</v>
      </c>
      <c r="DF1238" s="179" t="str">
        <f t="shared" si="2198"/>
        <v>DF$17</v>
      </c>
      <c r="DG1238" s="179" t="str">
        <f t="shared" si="2198"/>
        <v>DG$17</v>
      </c>
      <c r="DH1238" s="179" t="str">
        <f t="shared" si="2198"/>
        <v>DH$17</v>
      </c>
      <c r="DI1238" s="179" t="str">
        <f t="shared" si="2198"/>
        <v>DI$17</v>
      </c>
      <c r="DJ1238" s="179" t="str">
        <f t="shared" si="2198"/>
        <v>DJ$17</v>
      </c>
      <c r="DK1238" s="179" t="str">
        <f t="shared" si="2198"/>
        <v>DK$17</v>
      </c>
      <c r="DL1238" s="179" t="str">
        <f t="shared" si="2198"/>
        <v>DL$17</v>
      </c>
    </row>
    <row r="1239" spans="1:116" x14ac:dyDescent="0.4">
      <c r="B1239" t="s">
        <v>332</v>
      </c>
      <c r="D1239" t="s">
        <v>871</v>
      </c>
      <c r="E1239" s="8" t="str">
        <f t="shared" si="1995"/>
        <v>1239 DTERMY-S</v>
      </c>
      <c r="G1239" s="191" t="str">
        <f>G1219</f>
        <v>Rolling fixed term debt - multiple borrowings w/ annual control:</v>
      </c>
      <c r="H1239" s="12"/>
      <c r="I1239" s="60"/>
      <c r="J1239" s="60"/>
      <c r="K1239" s="15"/>
      <c r="L1239" s="15"/>
      <c r="M1239" s="15"/>
      <c r="N1239" s="15"/>
      <c r="O1239" s="15"/>
      <c r="P1239" s="15"/>
      <c r="R1239" s="15"/>
      <c r="S1239" s="179">
        <f t="shared" ref="S1239:CD1239" si="2199">S1215</f>
        <v>0</v>
      </c>
      <c r="T1239" s="179">
        <f t="shared" si="2199"/>
        <v>0</v>
      </c>
      <c r="U1239" s="179">
        <f t="shared" si="2199"/>
        <v>0</v>
      </c>
      <c r="V1239" s="179">
        <f t="shared" si="2199"/>
        <v>0</v>
      </c>
      <c r="W1239" s="179">
        <f t="shared" si="2199"/>
        <v>0</v>
      </c>
      <c r="X1239" s="179">
        <f t="shared" si="2199"/>
        <v>0</v>
      </c>
      <c r="Y1239" s="179">
        <f t="shared" si="2199"/>
        <v>0</v>
      </c>
      <c r="Z1239" s="179">
        <f t="shared" si="2199"/>
        <v>0</v>
      </c>
      <c r="AA1239" s="179">
        <f t="shared" si="2199"/>
        <v>0</v>
      </c>
      <c r="AB1239" s="179">
        <f t="shared" si="2199"/>
        <v>0</v>
      </c>
      <c r="AC1239" s="179">
        <f t="shared" si="2199"/>
        <v>0</v>
      </c>
      <c r="AD1239" s="179">
        <f t="shared" si="2199"/>
        <v>0</v>
      </c>
      <c r="AE1239" s="179">
        <f t="shared" si="2199"/>
        <v>0</v>
      </c>
      <c r="AF1239" s="179">
        <f t="shared" si="2199"/>
        <v>0</v>
      </c>
      <c r="AG1239" s="179">
        <f t="shared" si="2199"/>
        <v>0</v>
      </c>
      <c r="AH1239" s="179">
        <f t="shared" si="2199"/>
        <v>0</v>
      </c>
      <c r="AI1239" s="179">
        <f t="shared" si="2199"/>
        <v>0</v>
      </c>
      <c r="AJ1239" s="179">
        <f t="shared" si="2199"/>
        <v>0</v>
      </c>
      <c r="AK1239" s="179">
        <f t="shared" si="2199"/>
        <v>0</v>
      </c>
      <c r="AL1239" s="179">
        <f t="shared" si="2199"/>
        <v>0</v>
      </c>
      <c r="AM1239" s="179">
        <f t="shared" si="2199"/>
        <v>0</v>
      </c>
      <c r="AN1239" s="179">
        <f t="shared" si="2199"/>
        <v>0</v>
      </c>
      <c r="AO1239" s="179">
        <f t="shared" si="2199"/>
        <v>0</v>
      </c>
      <c r="AP1239" s="179">
        <f t="shared" si="2199"/>
        <v>0</v>
      </c>
      <c r="AQ1239" s="179">
        <f t="shared" si="2199"/>
        <v>0</v>
      </c>
      <c r="AR1239" s="179">
        <f t="shared" si="2199"/>
        <v>0</v>
      </c>
      <c r="AS1239" s="179">
        <f t="shared" si="2199"/>
        <v>0</v>
      </c>
      <c r="AT1239" s="179">
        <f t="shared" si="2199"/>
        <v>0</v>
      </c>
      <c r="AU1239" s="179">
        <f t="shared" si="2199"/>
        <v>0</v>
      </c>
      <c r="AV1239" s="179">
        <f t="shared" si="2199"/>
        <v>0</v>
      </c>
      <c r="AW1239" s="179">
        <f t="shared" si="2199"/>
        <v>0</v>
      </c>
      <c r="AX1239" s="179">
        <f t="shared" si="2199"/>
        <v>0</v>
      </c>
      <c r="AY1239" s="179">
        <f t="shared" si="2199"/>
        <v>0</v>
      </c>
      <c r="AZ1239" s="179">
        <f t="shared" si="2199"/>
        <v>0</v>
      </c>
      <c r="BA1239" s="179">
        <f t="shared" si="2199"/>
        <v>0</v>
      </c>
      <c r="BB1239" s="179">
        <f t="shared" si="2199"/>
        <v>0</v>
      </c>
      <c r="BC1239" s="179">
        <f t="shared" si="2199"/>
        <v>0</v>
      </c>
      <c r="BD1239" s="179">
        <f t="shared" si="2199"/>
        <v>0</v>
      </c>
      <c r="BE1239" s="179">
        <f t="shared" si="2199"/>
        <v>0</v>
      </c>
      <c r="BF1239" s="179">
        <f t="shared" si="2199"/>
        <v>0</v>
      </c>
      <c r="BG1239" s="179">
        <f t="shared" si="2199"/>
        <v>0</v>
      </c>
      <c r="BH1239" s="179">
        <f t="shared" si="2199"/>
        <v>0</v>
      </c>
      <c r="BI1239" s="179">
        <f t="shared" si="2199"/>
        <v>0</v>
      </c>
      <c r="BJ1239" s="179">
        <f t="shared" si="2199"/>
        <v>0</v>
      </c>
      <c r="BK1239" s="179">
        <f t="shared" si="2199"/>
        <v>0</v>
      </c>
      <c r="BL1239" s="179">
        <f t="shared" si="2199"/>
        <v>0</v>
      </c>
      <c r="BM1239" s="179">
        <f t="shared" si="2199"/>
        <v>0</v>
      </c>
      <c r="BN1239" s="179">
        <f t="shared" si="2199"/>
        <v>0</v>
      </c>
      <c r="BO1239" s="179">
        <f t="shared" si="2199"/>
        <v>0</v>
      </c>
      <c r="BP1239" s="179">
        <f t="shared" si="2199"/>
        <v>0</v>
      </c>
      <c r="BQ1239" s="179">
        <f t="shared" si="2199"/>
        <v>0</v>
      </c>
      <c r="BR1239" s="179">
        <f t="shared" si="2199"/>
        <v>0</v>
      </c>
      <c r="BS1239" s="179">
        <f t="shared" si="2199"/>
        <v>0</v>
      </c>
      <c r="BT1239" s="179">
        <f t="shared" si="2199"/>
        <v>0</v>
      </c>
      <c r="BU1239" s="179">
        <f t="shared" si="2199"/>
        <v>0</v>
      </c>
      <c r="BV1239" s="179">
        <f t="shared" si="2199"/>
        <v>0</v>
      </c>
      <c r="BW1239" s="179">
        <f t="shared" si="2199"/>
        <v>0</v>
      </c>
      <c r="BX1239" s="179">
        <f t="shared" si="2199"/>
        <v>0</v>
      </c>
      <c r="BY1239" s="179">
        <f t="shared" si="2199"/>
        <v>0</v>
      </c>
      <c r="BZ1239" s="179">
        <f t="shared" si="2199"/>
        <v>0</v>
      </c>
      <c r="CA1239" s="179">
        <f t="shared" si="2199"/>
        <v>0</v>
      </c>
      <c r="CB1239" s="179">
        <f t="shared" si="2199"/>
        <v>0</v>
      </c>
      <c r="CC1239" s="179">
        <f t="shared" si="2199"/>
        <v>0</v>
      </c>
      <c r="CD1239" s="179">
        <f t="shared" si="2199"/>
        <v>0</v>
      </c>
      <c r="CE1239" s="179">
        <f t="shared" ref="CE1239:CL1239" si="2200">CE1215</f>
        <v>0</v>
      </c>
      <c r="CF1239" s="179">
        <f t="shared" si="2200"/>
        <v>0</v>
      </c>
      <c r="CG1239" s="179">
        <f t="shared" si="2200"/>
        <v>0</v>
      </c>
      <c r="CH1239" s="179">
        <f t="shared" si="2200"/>
        <v>0</v>
      </c>
      <c r="CI1239" s="179">
        <f t="shared" si="2200"/>
        <v>0</v>
      </c>
      <c r="CJ1239" s="179">
        <f t="shared" si="2200"/>
        <v>0</v>
      </c>
      <c r="CK1239" s="179">
        <f t="shared" si="2200"/>
        <v>0</v>
      </c>
      <c r="CL1239" s="179">
        <f t="shared" si="2200"/>
        <v>0</v>
      </c>
      <c r="CN1239" s="60"/>
      <c r="CO1239" s="179">
        <f t="shared" ref="CO1239:DL1239" si="2201">CO1215</f>
        <v>0</v>
      </c>
      <c r="CP1239" s="179">
        <f t="shared" si="2201"/>
        <v>0</v>
      </c>
      <c r="CQ1239" s="179">
        <f t="shared" si="2201"/>
        <v>0</v>
      </c>
      <c r="CR1239" s="179">
        <f t="shared" si="2201"/>
        <v>0</v>
      </c>
      <c r="CS1239" s="179">
        <f t="shared" si="2201"/>
        <v>0</v>
      </c>
      <c r="CT1239" s="179">
        <f t="shared" si="2201"/>
        <v>0</v>
      </c>
      <c r="CU1239" s="179">
        <f t="shared" si="2201"/>
        <v>0</v>
      </c>
      <c r="CV1239" s="179">
        <f t="shared" si="2201"/>
        <v>0</v>
      </c>
      <c r="CW1239" s="179">
        <f t="shared" si="2201"/>
        <v>0</v>
      </c>
      <c r="CX1239" s="179">
        <f t="shared" si="2201"/>
        <v>0</v>
      </c>
      <c r="CY1239" s="179">
        <f t="shared" si="2201"/>
        <v>0</v>
      </c>
      <c r="CZ1239" s="179">
        <f t="shared" si="2201"/>
        <v>0</v>
      </c>
      <c r="DA1239" s="179">
        <f t="shared" si="2201"/>
        <v>0</v>
      </c>
      <c r="DB1239" s="179">
        <f t="shared" si="2201"/>
        <v>0</v>
      </c>
      <c r="DC1239" s="179">
        <f t="shared" si="2201"/>
        <v>0</v>
      </c>
      <c r="DD1239" s="179">
        <f t="shared" si="2201"/>
        <v>0</v>
      </c>
      <c r="DE1239" s="179">
        <f t="shared" si="2201"/>
        <v>0</v>
      </c>
      <c r="DF1239" s="179">
        <f t="shared" si="2201"/>
        <v>0</v>
      </c>
      <c r="DG1239" s="179">
        <f t="shared" si="2201"/>
        <v>0</v>
      </c>
      <c r="DH1239" s="179">
        <f t="shared" si="2201"/>
        <v>0</v>
      </c>
      <c r="DI1239" s="179">
        <f t="shared" si="2201"/>
        <v>0</v>
      </c>
      <c r="DJ1239" s="179">
        <f t="shared" si="2201"/>
        <v>0</v>
      </c>
      <c r="DK1239" s="179">
        <f t="shared" si="2201"/>
        <v>0</v>
      </c>
      <c r="DL1239" s="179">
        <f t="shared" si="2201"/>
        <v>0</v>
      </c>
    </row>
    <row r="1240" spans="1:116" x14ac:dyDescent="0.4">
      <c r="B1240" t="s">
        <v>332</v>
      </c>
      <c r="D1240" t="s">
        <v>871</v>
      </c>
      <c r="E1240" s="8" t="str">
        <f t="shared" si="1995"/>
        <v>1240 DTERMY-S</v>
      </c>
      <c r="G1240" s="241" t="str">
        <f>IFERROR(SUBSTITUTE(TRIM(MID(G1219, SEARCH("-", G1219) + 1, LEN(G1219))),":",""),"no unit")</f>
        <v>multiple borrowings w/ annual control</v>
      </c>
      <c r="H1240" s="12"/>
      <c r="I1240" s="60"/>
      <c r="J1240" s="60"/>
      <c r="K1240" s="15"/>
      <c r="L1240" s="15"/>
      <c r="M1240" s="15"/>
      <c r="N1240" s="15"/>
      <c r="O1240" s="15"/>
      <c r="P1240" s="15"/>
      <c r="R1240" s="15"/>
      <c r="S1240" s="179"/>
      <c r="T1240" s="179"/>
      <c r="U1240" s="179"/>
      <c r="V1240" s="179"/>
      <c r="W1240" s="179"/>
      <c r="X1240" s="179"/>
      <c r="Y1240" s="179"/>
      <c r="Z1240" s="179"/>
      <c r="AA1240" s="179"/>
      <c r="AB1240" s="179"/>
      <c r="AC1240" s="179"/>
      <c r="AD1240" s="179"/>
      <c r="AE1240" s="179"/>
      <c r="AF1240" s="179"/>
      <c r="AG1240" s="179"/>
      <c r="AH1240" s="179"/>
      <c r="AI1240" s="179"/>
      <c r="AJ1240" s="179"/>
      <c r="AK1240" s="179"/>
      <c r="AL1240" s="179"/>
      <c r="AM1240" s="179"/>
      <c r="AN1240" s="179"/>
      <c r="AO1240" s="179"/>
      <c r="AP1240" s="179"/>
      <c r="AQ1240" s="179"/>
      <c r="AR1240" s="179"/>
      <c r="AS1240" s="179"/>
      <c r="AT1240" s="179"/>
      <c r="AU1240" s="179"/>
      <c r="AV1240" s="179"/>
      <c r="AW1240" s="179"/>
      <c r="AX1240" s="179"/>
      <c r="AY1240" s="179"/>
      <c r="AZ1240" s="179"/>
      <c r="BA1240" s="179"/>
      <c r="BB1240" s="179"/>
      <c r="BC1240" s="179"/>
      <c r="BD1240" s="179"/>
      <c r="BE1240" s="179"/>
      <c r="BF1240" s="179"/>
      <c r="BG1240" s="179"/>
      <c r="BH1240" s="179"/>
      <c r="BI1240" s="179"/>
      <c r="BJ1240" s="179"/>
      <c r="BK1240" s="179"/>
      <c r="BL1240" s="179"/>
      <c r="BM1240" s="179"/>
      <c r="BN1240" s="179"/>
      <c r="BO1240" s="179"/>
      <c r="BP1240" s="179"/>
      <c r="BQ1240" s="179"/>
      <c r="BR1240" s="179"/>
      <c r="BS1240" s="179"/>
      <c r="BT1240" s="179"/>
      <c r="BU1240" s="179"/>
      <c r="BV1240" s="179"/>
      <c r="BW1240" s="179"/>
      <c r="BX1240" s="179"/>
      <c r="BY1240" s="179"/>
      <c r="BZ1240" s="179"/>
      <c r="CA1240" s="179"/>
      <c r="CB1240" s="179"/>
      <c r="CC1240" s="179"/>
      <c r="CD1240" s="179"/>
      <c r="CE1240" s="179"/>
      <c r="CF1240" s="179"/>
      <c r="CG1240" s="179"/>
      <c r="CH1240" s="179"/>
      <c r="CI1240" s="179"/>
      <c r="CJ1240" s="179"/>
      <c r="CK1240" s="179"/>
      <c r="CL1240" s="179"/>
      <c r="CN1240" s="60"/>
      <c r="CO1240" s="179"/>
      <c r="CP1240" s="179"/>
      <c r="CQ1240" s="179"/>
      <c r="CR1240" s="179"/>
      <c r="CS1240" s="179"/>
      <c r="CT1240" s="179"/>
      <c r="CU1240" s="179"/>
      <c r="CV1240" s="179"/>
      <c r="CW1240" s="179"/>
      <c r="CX1240" s="179"/>
      <c r="CY1240" s="179"/>
      <c r="CZ1240" s="179"/>
      <c r="DA1240" s="179"/>
      <c r="DB1240" s="179"/>
      <c r="DC1240" s="179"/>
      <c r="DD1240" s="179"/>
      <c r="DE1240" s="179"/>
      <c r="DF1240" s="179"/>
      <c r="DG1240" s="179"/>
      <c r="DH1240" s="179"/>
      <c r="DI1240" s="179"/>
      <c r="DJ1240" s="179"/>
      <c r="DK1240" s="179"/>
      <c r="DL1240" s="179"/>
    </row>
    <row r="1241" spans="1:116" x14ac:dyDescent="0.4">
      <c r="A1241" s="3"/>
      <c r="B1241" t="s">
        <v>332</v>
      </c>
      <c r="D1241" t="s">
        <v>871</v>
      </c>
      <c r="E1241" s="8" t="str">
        <f t="shared" si="1995"/>
        <v>1241 DTERMY-S</v>
      </c>
      <c r="G1241" s="191" t="str">
        <f>G1217</f>
        <v>Secondary revenue driver</v>
      </c>
      <c r="H1241" s="90"/>
      <c r="I1241" s="213"/>
      <c r="J1241" s="213"/>
      <c r="K1241" s="214"/>
      <c r="L1241" s="214"/>
      <c r="M1241" s="214"/>
      <c r="N1241" s="214"/>
      <c r="O1241" s="214"/>
      <c r="P1241" s="214"/>
      <c r="R1241" s="214"/>
      <c r="S1241" s="4" t="str">
        <f t="shared" ref="S1241:CD1241" si="2202">ADDRESS(ROW(S1231),COLUMN(S1231),2)</f>
        <v>S$1231</v>
      </c>
      <c r="T1241" s="4" t="str">
        <f t="shared" si="2202"/>
        <v>T$1231</v>
      </c>
      <c r="U1241" s="4" t="str">
        <f t="shared" si="2202"/>
        <v>U$1231</v>
      </c>
      <c r="V1241" s="4" t="str">
        <f t="shared" si="2202"/>
        <v>V$1231</v>
      </c>
      <c r="W1241" s="4" t="str">
        <f t="shared" si="2202"/>
        <v>W$1231</v>
      </c>
      <c r="X1241" s="4" t="str">
        <f t="shared" si="2202"/>
        <v>X$1231</v>
      </c>
      <c r="Y1241" s="4" t="str">
        <f t="shared" si="2202"/>
        <v>Y$1231</v>
      </c>
      <c r="Z1241" s="4" t="str">
        <f t="shared" si="2202"/>
        <v>Z$1231</v>
      </c>
      <c r="AA1241" s="4" t="str">
        <f t="shared" si="2202"/>
        <v>AA$1231</v>
      </c>
      <c r="AB1241" s="4" t="str">
        <f t="shared" si="2202"/>
        <v>AB$1231</v>
      </c>
      <c r="AC1241" s="4" t="str">
        <f t="shared" si="2202"/>
        <v>AC$1231</v>
      </c>
      <c r="AD1241" s="4" t="str">
        <f t="shared" si="2202"/>
        <v>AD$1231</v>
      </c>
      <c r="AE1241" s="4" t="str">
        <f t="shared" si="2202"/>
        <v>AE$1231</v>
      </c>
      <c r="AF1241" s="4" t="str">
        <f t="shared" si="2202"/>
        <v>AF$1231</v>
      </c>
      <c r="AG1241" s="4" t="str">
        <f t="shared" si="2202"/>
        <v>AG$1231</v>
      </c>
      <c r="AH1241" s="4" t="str">
        <f t="shared" si="2202"/>
        <v>AH$1231</v>
      </c>
      <c r="AI1241" s="4" t="str">
        <f t="shared" si="2202"/>
        <v>AI$1231</v>
      </c>
      <c r="AJ1241" s="4" t="str">
        <f t="shared" si="2202"/>
        <v>AJ$1231</v>
      </c>
      <c r="AK1241" s="4" t="str">
        <f t="shared" si="2202"/>
        <v>AK$1231</v>
      </c>
      <c r="AL1241" s="4" t="str">
        <f t="shared" si="2202"/>
        <v>AL$1231</v>
      </c>
      <c r="AM1241" s="4" t="str">
        <f t="shared" si="2202"/>
        <v>AM$1231</v>
      </c>
      <c r="AN1241" s="4" t="str">
        <f t="shared" si="2202"/>
        <v>AN$1231</v>
      </c>
      <c r="AO1241" s="4" t="str">
        <f t="shared" si="2202"/>
        <v>AO$1231</v>
      </c>
      <c r="AP1241" s="4" t="str">
        <f t="shared" si="2202"/>
        <v>AP$1231</v>
      </c>
      <c r="AQ1241" s="4" t="str">
        <f t="shared" si="2202"/>
        <v>AQ$1231</v>
      </c>
      <c r="AR1241" s="4" t="str">
        <f t="shared" si="2202"/>
        <v>AR$1231</v>
      </c>
      <c r="AS1241" s="4" t="str">
        <f t="shared" si="2202"/>
        <v>AS$1231</v>
      </c>
      <c r="AT1241" s="4" t="str">
        <f t="shared" si="2202"/>
        <v>AT$1231</v>
      </c>
      <c r="AU1241" s="4" t="str">
        <f t="shared" si="2202"/>
        <v>AU$1231</v>
      </c>
      <c r="AV1241" s="4" t="str">
        <f t="shared" si="2202"/>
        <v>AV$1231</v>
      </c>
      <c r="AW1241" s="4" t="str">
        <f t="shared" si="2202"/>
        <v>AW$1231</v>
      </c>
      <c r="AX1241" s="4" t="str">
        <f t="shared" si="2202"/>
        <v>AX$1231</v>
      </c>
      <c r="AY1241" s="4" t="str">
        <f t="shared" si="2202"/>
        <v>AY$1231</v>
      </c>
      <c r="AZ1241" s="4" t="str">
        <f t="shared" si="2202"/>
        <v>AZ$1231</v>
      </c>
      <c r="BA1241" s="4" t="str">
        <f t="shared" si="2202"/>
        <v>BA$1231</v>
      </c>
      <c r="BB1241" s="4" t="str">
        <f t="shared" si="2202"/>
        <v>BB$1231</v>
      </c>
      <c r="BC1241" s="4" t="str">
        <f t="shared" si="2202"/>
        <v>BC$1231</v>
      </c>
      <c r="BD1241" s="4" t="str">
        <f t="shared" si="2202"/>
        <v>BD$1231</v>
      </c>
      <c r="BE1241" s="4" t="str">
        <f t="shared" si="2202"/>
        <v>BE$1231</v>
      </c>
      <c r="BF1241" s="4" t="str">
        <f t="shared" si="2202"/>
        <v>BF$1231</v>
      </c>
      <c r="BG1241" s="4" t="str">
        <f t="shared" si="2202"/>
        <v>BG$1231</v>
      </c>
      <c r="BH1241" s="4" t="str">
        <f t="shared" si="2202"/>
        <v>BH$1231</v>
      </c>
      <c r="BI1241" s="4" t="str">
        <f t="shared" si="2202"/>
        <v>BI$1231</v>
      </c>
      <c r="BJ1241" s="4" t="str">
        <f t="shared" si="2202"/>
        <v>BJ$1231</v>
      </c>
      <c r="BK1241" s="4" t="str">
        <f t="shared" si="2202"/>
        <v>BK$1231</v>
      </c>
      <c r="BL1241" s="4" t="str">
        <f t="shared" si="2202"/>
        <v>BL$1231</v>
      </c>
      <c r="BM1241" s="4" t="str">
        <f t="shared" si="2202"/>
        <v>BM$1231</v>
      </c>
      <c r="BN1241" s="4" t="str">
        <f t="shared" si="2202"/>
        <v>BN$1231</v>
      </c>
      <c r="BO1241" s="4" t="str">
        <f t="shared" si="2202"/>
        <v>BO$1231</v>
      </c>
      <c r="BP1241" s="4" t="str">
        <f t="shared" si="2202"/>
        <v>BP$1231</v>
      </c>
      <c r="BQ1241" s="4" t="str">
        <f t="shared" si="2202"/>
        <v>BQ$1231</v>
      </c>
      <c r="BR1241" s="4" t="str">
        <f t="shared" si="2202"/>
        <v>BR$1231</v>
      </c>
      <c r="BS1241" s="4" t="str">
        <f t="shared" si="2202"/>
        <v>BS$1231</v>
      </c>
      <c r="BT1241" s="4" t="str">
        <f t="shared" si="2202"/>
        <v>BT$1231</v>
      </c>
      <c r="BU1241" s="4" t="str">
        <f t="shared" si="2202"/>
        <v>BU$1231</v>
      </c>
      <c r="BV1241" s="4" t="str">
        <f t="shared" si="2202"/>
        <v>BV$1231</v>
      </c>
      <c r="BW1241" s="4" t="str">
        <f t="shared" si="2202"/>
        <v>BW$1231</v>
      </c>
      <c r="BX1241" s="4" t="str">
        <f t="shared" si="2202"/>
        <v>BX$1231</v>
      </c>
      <c r="BY1241" s="4" t="str">
        <f t="shared" si="2202"/>
        <v>BY$1231</v>
      </c>
      <c r="BZ1241" s="4" t="str">
        <f t="shared" si="2202"/>
        <v>BZ$1231</v>
      </c>
      <c r="CA1241" s="4" t="str">
        <f t="shared" si="2202"/>
        <v>CA$1231</v>
      </c>
      <c r="CB1241" s="4" t="str">
        <f t="shared" si="2202"/>
        <v>CB$1231</v>
      </c>
      <c r="CC1241" s="4" t="str">
        <f t="shared" si="2202"/>
        <v>CC$1231</v>
      </c>
      <c r="CD1241" s="4" t="str">
        <f t="shared" si="2202"/>
        <v>CD$1231</v>
      </c>
      <c r="CE1241" s="4" t="str">
        <f t="shared" ref="CE1241:CL1241" si="2203">ADDRESS(ROW(CE1231),COLUMN(CE1231),2)</f>
        <v>CE$1231</v>
      </c>
      <c r="CF1241" s="4" t="str">
        <f t="shared" si="2203"/>
        <v>CF$1231</v>
      </c>
      <c r="CG1241" s="4" t="str">
        <f t="shared" si="2203"/>
        <v>CG$1231</v>
      </c>
      <c r="CH1241" s="4" t="str">
        <f t="shared" si="2203"/>
        <v>CH$1231</v>
      </c>
      <c r="CI1241" s="4" t="str">
        <f t="shared" si="2203"/>
        <v>CI$1231</v>
      </c>
      <c r="CJ1241" s="4" t="str">
        <f t="shared" si="2203"/>
        <v>CJ$1231</v>
      </c>
      <c r="CK1241" s="4" t="str">
        <f t="shared" si="2203"/>
        <v>CK$1231</v>
      </c>
      <c r="CL1241" s="4" t="str">
        <f t="shared" si="2203"/>
        <v>CL$1231</v>
      </c>
      <c r="CN1241" s="213"/>
      <c r="CO1241" s="4" t="str">
        <f t="shared" ref="CO1241:DL1241" si="2204">ADDRESS(ROW(CO1231),COLUMN(CO1231),2)</f>
        <v>CO$1231</v>
      </c>
      <c r="CP1241" s="4" t="str">
        <f t="shared" si="2204"/>
        <v>CP$1231</v>
      </c>
      <c r="CQ1241" s="4" t="str">
        <f t="shared" si="2204"/>
        <v>CQ$1231</v>
      </c>
      <c r="CR1241" s="4" t="str">
        <f t="shared" si="2204"/>
        <v>CR$1231</v>
      </c>
      <c r="CS1241" s="4" t="str">
        <f t="shared" si="2204"/>
        <v>CS$1231</v>
      </c>
      <c r="CT1241" s="4" t="str">
        <f t="shared" si="2204"/>
        <v>CT$1231</v>
      </c>
      <c r="CU1241" s="4" t="str">
        <f t="shared" si="2204"/>
        <v>CU$1231</v>
      </c>
      <c r="CV1241" s="4" t="str">
        <f t="shared" si="2204"/>
        <v>CV$1231</v>
      </c>
      <c r="CW1241" s="4" t="str">
        <f t="shared" si="2204"/>
        <v>CW$1231</v>
      </c>
      <c r="CX1241" s="4" t="str">
        <f t="shared" si="2204"/>
        <v>CX$1231</v>
      </c>
      <c r="CY1241" s="4" t="str">
        <f t="shared" si="2204"/>
        <v>CY$1231</v>
      </c>
      <c r="CZ1241" s="4" t="str">
        <f t="shared" si="2204"/>
        <v>CZ$1231</v>
      </c>
      <c r="DA1241" s="4" t="str">
        <f t="shared" si="2204"/>
        <v>DA$1231</v>
      </c>
      <c r="DB1241" s="4" t="str">
        <f t="shared" si="2204"/>
        <v>DB$1231</v>
      </c>
      <c r="DC1241" s="4" t="str">
        <f t="shared" si="2204"/>
        <v>DC$1231</v>
      </c>
      <c r="DD1241" s="4" t="str">
        <f t="shared" si="2204"/>
        <v>DD$1231</v>
      </c>
      <c r="DE1241" s="4" t="str">
        <f t="shared" si="2204"/>
        <v>DE$1231</v>
      </c>
      <c r="DF1241" s="4" t="str">
        <f t="shared" si="2204"/>
        <v>DF$1231</v>
      </c>
      <c r="DG1241" s="4" t="str">
        <f t="shared" si="2204"/>
        <v>DG$1231</v>
      </c>
      <c r="DH1241" s="4" t="str">
        <f t="shared" si="2204"/>
        <v>DH$1231</v>
      </c>
      <c r="DI1241" s="4" t="str">
        <f t="shared" si="2204"/>
        <v>DI$1231</v>
      </c>
      <c r="DJ1241" s="4" t="str">
        <f t="shared" si="2204"/>
        <v>DJ$1231</v>
      </c>
      <c r="DK1241" s="4" t="str">
        <f t="shared" si="2204"/>
        <v>DK$1231</v>
      </c>
      <c r="DL1241" s="4" t="str">
        <f t="shared" si="2204"/>
        <v>DL$1231</v>
      </c>
    </row>
    <row r="1242" spans="1:116" x14ac:dyDescent="0.4">
      <c r="B1242" t="s">
        <v>332</v>
      </c>
      <c r="D1242" t="s">
        <v>871</v>
      </c>
      <c r="E1242" s="8" t="str">
        <f t="shared" si="1995"/>
        <v>1242 DTERMY-S</v>
      </c>
      <c r="G1242" s="136" t="str">
        <f>G1218</f>
        <v>Secondary volume driver</v>
      </c>
      <c r="H1242" s="12"/>
      <c r="I1242" s="60"/>
      <c r="J1242" s="60"/>
      <c r="K1242" s="15"/>
      <c r="L1242" s="15"/>
      <c r="M1242" s="15"/>
      <c r="N1242" s="15"/>
      <c r="O1242" s="15"/>
      <c r="P1242" s="15"/>
      <c r="R1242" s="15"/>
      <c r="S1242" s="179" t="str">
        <f t="shared" ref="S1242:CD1242" si="2205">S1218</f>
        <v>S$19</v>
      </c>
      <c r="T1242" s="179" t="str">
        <f t="shared" si="2205"/>
        <v>T$19</v>
      </c>
      <c r="U1242" s="179" t="str">
        <f t="shared" si="2205"/>
        <v>U$19</v>
      </c>
      <c r="V1242" s="179" t="str">
        <f t="shared" si="2205"/>
        <v>V$19</v>
      </c>
      <c r="W1242" s="179" t="str">
        <f t="shared" si="2205"/>
        <v>W$19</v>
      </c>
      <c r="X1242" s="179" t="str">
        <f t="shared" si="2205"/>
        <v>X$19</v>
      </c>
      <c r="Y1242" s="179" t="str">
        <f t="shared" si="2205"/>
        <v>Y$19</v>
      </c>
      <c r="Z1242" s="179" t="str">
        <f t="shared" si="2205"/>
        <v>Z$19</v>
      </c>
      <c r="AA1242" s="179" t="str">
        <f t="shared" si="2205"/>
        <v>AA$19</v>
      </c>
      <c r="AB1242" s="179" t="str">
        <f t="shared" si="2205"/>
        <v>AB$19</v>
      </c>
      <c r="AC1242" s="179" t="str">
        <f t="shared" si="2205"/>
        <v>AC$19</v>
      </c>
      <c r="AD1242" s="179" t="str">
        <f t="shared" si="2205"/>
        <v>AD$19</v>
      </c>
      <c r="AE1242" s="179" t="str">
        <f t="shared" si="2205"/>
        <v>AE$19</v>
      </c>
      <c r="AF1242" s="179" t="str">
        <f t="shared" si="2205"/>
        <v>AF$19</v>
      </c>
      <c r="AG1242" s="179" t="str">
        <f t="shared" si="2205"/>
        <v>AG$19</v>
      </c>
      <c r="AH1242" s="179" t="str">
        <f t="shared" si="2205"/>
        <v>AH$19</v>
      </c>
      <c r="AI1242" s="179" t="str">
        <f t="shared" si="2205"/>
        <v>AI$19</v>
      </c>
      <c r="AJ1242" s="179" t="str">
        <f t="shared" si="2205"/>
        <v>AJ$19</v>
      </c>
      <c r="AK1242" s="179" t="str">
        <f t="shared" si="2205"/>
        <v>AK$19</v>
      </c>
      <c r="AL1242" s="179" t="str">
        <f t="shared" si="2205"/>
        <v>AL$19</v>
      </c>
      <c r="AM1242" s="179" t="str">
        <f t="shared" si="2205"/>
        <v>AM$19</v>
      </c>
      <c r="AN1242" s="179" t="str">
        <f t="shared" si="2205"/>
        <v>AN$19</v>
      </c>
      <c r="AO1242" s="179" t="str">
        <f t="shared" si="2205"/>
        <v>AO$19</v>
      </c>
      <c r="AP1242" s="179" t="str">
        <f t="shared" si="2205"/>
        <v>AP$19</v>
      </c>
      <c r="AQ1242" s="179" t="str">
        <f t="shared" si="2205"/>
        <v>AQ$19</v>
      </c>
      <c r="AR1242" s="179" t="str">
        <f t="shared" si="2205"/>
        <v>AR$19</v>
      </c>
      <c r="AS1242" s="179" t="str">
        <f t="shared" si="2205"/>
        <v>AS$19</v>
      </c>
      <c r="AT1242" s="179" t="str">
        <f t="shared" si="2205"/>
        <v>AT$19</v>
      </c>
      <c r="AU1242" s="179" t="str">
        <f t="shared" si="2205"/>
        <v>AU$19</v>
      </c>
      <c r="AV1242" s="179" t="str">
        <f t="shared" si="2205"/>
        <v>AV$19</v>
      </c>
      <c r="AW1242" s="179" t="str">
        <f t="shared" si="2205"/>
        <v>AW$19</v>
      </c>
      <c r="AX1242" s="179" t="str">
        <f t="shared" si="2205"/>
        <v>AX$19</v>
      </c>
      <c r="AY1242" s="179" t="str">
        <f t="shared" si="2205"/>
        <v>AY$19</v>
      </c>
      <c r="AZ1242" s="179" t="str">
        <f t="shared" si="2205"/>
        <v>AZ$19</v>
      </c>
      <c r="BA1242" s="179" t="str">
        <f t="shared" si="2205"/>
        <v>BA$19</v>
      </c>
      <c r="BB1242" s="179" t="str">
        <f t="shared" si="2205"/>
        <v>BB$19</v>
      </c>
      <c r="BC1242" s="179" t="str">
        <f t="shared" si="2205"/>
        <v>BC$19</v>
      </c>
      <c r="BD1242" s="179" t="str">
        <f t="shared" si="2205"/>
        <v>BD$19</v>
      </c>
      <c r="BE1242" s="179" t="str">
        <f t="shared" si="2205"/>
        <v>BE$19</v>
      </c>
      <c r="BF1242" s="179" t="str">
        <f t="shared" si="2205"/>
        <v>BF$19</v>
      </c>
      <c r="BG1242" s="179" t="str">
        <f t="shared" si="2205"/>
        <v>BG$19</v>
      </c>
      <c r="BH1242" s="179" t="str">
        <f t="shared" si="2205"/>
        <v>BH$19</v>
      </c>
      <c r="BI1242" s="179" t="str">
        <f t="shared" si="2205"/>
        <v>BI$19</v>
      </c>
      <c r="BJ1242" s="179" t="str">
        <f t="shared" si="2205"/>
        <v>BJ$19</v>
      </c>
      <c r="BK1242" s="179" t="str">
        <f t="shared" si="2205"/>
        <v>BK$19</v>
      </c>
      <c r="BL1242" s="179" t="str">
        <f t="shared" si="2205"/>
        <v>BL$19</v>
      </c>
      <c r="BM1242" s="179" t="str">
        <f t="shared" si="2205"/>
        <v>BM$19</v>
      </c>
      <c r="BN1242" s="179" t="str">
        <f t="shared" si="2205"/>
        <v>BN$19</v>
      </c>
      <c r="BO1242" s="179" t="str">
        <f t="shared" si="2205"/>
        <v>BO$19</v>
      </c>
      <c r="BP1242" s="179" t="str">
        <f t="shared" si="2205"/>
        <v>BP$19</v>
      </c>
      <c r="BQ1242" s="179" t="str">
        <f t="shared" si="2205"/>
        <v>BQ$19</v>
      </c>
      <c r="BR1242" s="179" t="str">
        <f t="shared" si="2205"/>
        <v>BR$19</v>
      </c>
      <c r="BS1242" s="179" t="str">
        <f t="shared" si="2205"/>
        <v>BS$19</v>
      </c>
      <c r="BT1242" s="179" t="str">
        <f t="shared" si="2205"/>
        <v>BT$19</v>
      </c>
      <c r="BU1242" s="179" t="str">
        <f t="shared" si="2205"/>
        <v>BU$19</v>
      </c>
      <c r="BV1242" s="179" t="str">
        <f t="shared" si="2205"/>
        <v>BV$19</v>
      </c>
      <c r="BW1242" s="179" t="str">
        <f t="shared" si="2205"/>
        <v>BW$19</v>
      </c>
      <c r="BX1242" s="179" t="str">
        <f t="shared" si="2205"/>
        <v>BX$19</v>
      </c>
      <c r="BY1242" s="179" t="str">
        <f t="shared" si="2205"/>
        <v>BY$19</v>
      </c>
      <c r="BZ1242" s="179" t="str">
        <f t="shared" si="2205"/>
        <v>BZ$19</v>
      </c>
      <c r="CA1242" s="179" t="str">
        <f t="shared" si="2205"/>
        <v>CA$19</v>
      </c>
      <c r="CB1242" s="179" t="str">
        <f t="shared" si="2205"/>
        <v>CB$19</v>
      </c>
      <c r="CC1242" s="179" t="str">
        <f t="shared" si="2205"/>
        <v>CC$19</v>
      </c>
      <c r="CD1242" s="179" t="str">
        <f t="shared" si="2205"/>
        <v>CD$19</v>
      </c>
      <c r="CE1242" s="179" t="str">
        <f t="shared" ref="CE1242:CL1242" si="2206">CE1218</f>
        <v>CE$19</v>
      </c>
      <c r="CF1242" s="179" t="str">
        <f t="shared" si="2206"/>
        <v>CF$19</v>
      </c>
      <c r="CG1242" s="179" t="str">
        <f t="shared" si="2206"/>
        <v>CG$19</v>
      </c>
      <c r="CH1242" s="179" t="str">
        <f t="shared" si="2206"/>
        <v>CH$19</v>
      </c>
      <c r="CI1242" s="179" t="str">
        <f t="shared" si="2206"/>
        <v>CI$19</v>
      </c>
      <c r="CJ1242" s="179" t="str">
        <f t="shared" si="2206"/>
        <v>CJ$19</v>
      </c>
      <c r="CK1242" s="179" t="str">
        <f t="shared" si="2206"/>
        <v>CK$19</v>
      </c>
      <c r="CL1242" s="179" t="str">
        <f t="shared" si="2206"/>
        <v>CL$19</v>
      </c>
      <c r="CN1242" s="60"/>
      <c r="CO1242" s="179" t="str">
        <f t="shared" ref="CO1242:DL1242" si="2207">CO1218</f>
        <v>CO$19</v>
      </c>
      <c r="CP1242" s="179" t="str">
        <f t="shared" si="2207"/>
        <v>CP$19</v>
      </c>
      <c r="CQ1242" s="179" t="str">
        <f t="shared" si="2207"/>
        <v>CQ$19</v>
      </c>
      <c r="CR1242" s="179" t="str">
        <f t="shared" si="2207"/>
        <v>CR$19</v>
      </c>
      <c r="CS1242" s="179" t="str">
        <f t="shared" si="2207"/>
        <v>CS$19</v>
      </c>
      <c r="CT1242" s="179" t="str">
        <f t="shared" si="2207"/>
        <v>CT$19</v>
      </c>
      <c r="CU1242" s="179" t="str">
        <f t="shared" si="2207"/>
        <v>CU$19</v>
      </c>
      <c r="CV1242" s="179" t="str">
        <f t="shared" si="2207"/>
        <v>CV$19</v>
      </c>
      <c r="CW1242" s="179" t="str">
        <f t="shared" si="2207"/>
        <v>CW$19</v>
      </c>
      <c r="CX1242" s="179" t="str">
        <f t="shared" si="2207"/>
        <v>CX$19</v>
      </c>
      <c r="CY1242" s="179" t="str">
        <f t="shared" si="2207"/>
        <v>CY$19</v>
      </c>
      <c r="CZ1242" s="179" t="str">
        <f t="shared" si="2207"/>
        <v>CZ$19</v>
      </c>
      <c r="DA1242" s="179" t="str">
        <f t="shared" si="2207"/>
        <v>DA$19</v>
      </c>
      <c r="DB1242" s="179" t="str">
        <f t="shared" si="2207"/>
        <v>DB$19</v>
      </c>
      <c r="DC1242" s="179" t="str">
        <f t="shared" si="2207"/>
        <v>DC$19</v>
      </c>
      <c r="DD1242" s="179" t="str">
        <f t="shared" si="2207"/>
        <v>DD$19</v>
      </c>
      <c r="DE1242" s="179" t="str">
        <f t="shared" si="2207"/>
        <v>DE$19</v>
      </c>
      <c r="DF1242" s="179" t="str">
        <f t="shared" si="2207"/>
        <v>DF$19</v>
      </c>
      <c r="DG1242" s="179" t="str">
        <f t="shared" si="2207"/>
        <v>DG$19</v>
      </c>
      <c r="DH1242" s="179" t="str">
        <f t="shared" si="2207"/>
        <v>DH$19</v>
      </c>
      <c r="DI1242" s="179" t="str">
        <f t="shared" si="2207"/>
        <v>DI$19</v>
      </c>
      <c r="DJ1242" s="179" t="str">
        <f t="shared" si="2207"/>
        <v>DJ$19</v>
      </c>
      <c r="DK1242" s="179" t="str">
        <f t="shared" si="2207"/>
        <v>DK$19</v>
      </c>
      <c r="DL1242" s="179" t="str">
        <f t="shared" si="2207"/>
        <v>DL$19</v>
      </c>
    </row>
    <row r="1243" spans="1:116" x14ac:dyDescent="0.4">
      <c r="E1243" s="8"/>
      <c r="H1243" s="12"/>
      <c r="I1243" s="60"/>
      <c r="J1243" s="60"/>
      <c r="K1243" s="15"/>
      <c r="L1243" s="15"/>
      <c r="M1243" s="15"/>
      <c r="N1243" s="15"/>
      <c r="O1243" s="15"/>
      <c r="P1243" s="15"/>
      <c r="R1243" s="15"/>
      <c r="S1243" s="76"/>
      <c r="T1243" s="76"/>
      <c r="U1243" s="76"/>
      <c r="V1243" s="76"/>
      <c r="W1243" s="76"/>
      <c r="X1243" s="76"/>
      <c r="Y1243" s="76"/>
      <c r="Z1243" s="76"/>
      <c r="AA1243" s="76"/>
      <c r="AB1243" s="76"/>
      <c r="AC1243" s="76"/>
      <c r="AD1243" s="76"/>
      <c r="AE1243" s="76"/>
      <c r="AF1243" s="76"/>
      <c r="AG1243" s="76"/>
      <c r="AH1243" s="76"/>
      <c r="AI1243" s="76"/>
      <c r="AJ1243" s="76"/>
      <c r="AK1243" s="76"/>
      <c r="AL1243" s="76"/>
      <c r="AM1243" s="76"/>
      <c r="AN1243" s="76"/>
      <c r="AO1243" s="76"/>
      <c r="AP1243" s="76"/>
      <c r="AQ1243" s="76"/>
      <c r="AR1243" s="76"/>
      <c r="AS1243" s="76"/>
      <c r="AT1243" s="76"/>
      <c r="AU1243" s="76"/>
      <c r="AV1243" s="76"/>
      <c r="AW1243" s="76"/>
      <c r="AX1243" s="76"/>
      <c r="AY1243" s="76"/>
      <c r="AZ1243" s="76"/>
      <c r="BA1243" s="76"/>
      <c r="BB1243" s="76"/>
      <c r="BC1243" s="76"/>
      <c r="BD1243" s="76"/>
      <c r="BE1243" s="76"/>
      <c r="BF1243" s="76"/>
      <c r="BG1243" s="76"/>
      <c r="BH1243" s="76"/>
      <c r="BI1243" s="76"/>
      <c r="BJ1243" s="76"/>
      <c r="BK1243" s="76"/>
      <c r="BL1243" s="76"/>
      <c r="BM1243" s="76"/>
      <c r="BN1243" s="76"/>
      <c r="BO1243" s="76"/>
      <c r="BP1243" s="76"/>
      <c r="BQ1243" s="76"/>
      <c r="BR1243" s="76"/>
      <c r="BS1243" s="76"/>
      <c r="BT1243" s="76"/>
      <c r="BU1243" s="76"/>
      <c r="BV1243" s="76"/>
      <c r="BW1243" s="76"/>
      <c r="BX1243" s="76"/>
      <c r="BY1243" s="76"/>
      <c r="BZ1243" s="76"/>
      <c r="CA1243" s="76"/>
      <c r="CB1243" s="76"/>
      <c r="CC1243" s="76"/>
      <c r="CD1243" s="76"/>
      <c r="CE1243" s="76"/>
      <c r="CF1243" s="76"/>
      <c r="CG1243" s="76"/>
      <c r="CH1243" s="76"/>
      <c r="CI1243" s="76"/>
      <c r="CJ1243" s="76"/>
      <c r="CK1243" s="76"/>
      <c r="CL1243" s="76"/>
      <c r="CN1243" s="60"/>
      <c r="CO1243" s="76"/>
      <c r="CP1243" s="76"/>
      <c r="CQ1243" s="76"/>
      <c r="CR1243" s="76"/>
      <c r="CS1243" s="76"/>
      <c r="CT1243" s="76"/>
      <c r="CU1243" s="76"/>
      <c r="CV1243" s="76"/>
      <c r="CW1243" s="76"/>
      <c r="CX1243" s="76"/>
      <c r="CY1243" s="76"/>
      <c r="CZ1243" s="76"/>
      <c r="DA1243" s="76"/>
      <c r="DB1243" s="76"/>
      <c r="DC1243" s="76"/>
      <c r="DD1243" s="76"/>
      <c r="DE1243" s="76"/>
      <c r="DF1243" s="76"/>
      <c r="DG1243" s="76"/>
      <c r="DH1243" s="76"/>
      <c r="DI1243" s="76"/>
      <c r="DJ1243" s="76"/>
      <c r="DK1243" s="76"/>
      <c r="DL1243" s="76"/>
    </row>
    <row r="1244" spans="1:116" x14ac:dyDescent="0.4">
      <c r="E1244" s="8"/>
      <c r="H1244" s="12"/>
      <c r="I1244" s="60"/>
      <c r="J1244" s="60"/>
      <c r="K1244" s="15"/>
      <c r="L1244" s="15"/>
      <c r="M1244" s="15"/>
      <c r="N1244" s="15"/>
      <c r="O1244" s="15"/>
      <c r="P1244" s="15"/>
      <c r="R1244" s="15"/>
      <c r="S1244" s="76"/>
      <c r="T1244" s="76"/>
      <c r="U1244" s="76"/>
      <c r="V1244" s="76"/>
      <c r="W1244" s="76"/>
      <c r="X1244" s="76"/>
      <c r="Y1244" s="76"/>
      <c r="Z1244" s="76"/>
      <c r="AA1244" s="76"/>
      <c r="AB1244" s="76"/>
      <c r="AC1244" s="76"/>
      <c r="AD1244" s="76"/>
      <c r="AE1244" s="76"/>
      <c r="AF1244" s="76"/>
      <c r="AG1244" s="76"/>
      <c r="AH1244" s="76"/>
      <c r="AI1244" s="76"/>
      <c r="AJ1244" s="76"/>
      <c r="AK1244" s="76"/>
      <c r="AL1244" s="76"/>
      <c r="AM1244" s="76"/>
      <c r="AN1244" s="76"/>
      <c r="AO1244" s="76"/>
      <c r="AP1244" s="76"/>
      <c r="AQ1244" s="76"/>
      <c r="AR1244" s="76"/>
      <c r="AS1244" s="76"/>
      <c r="AT1244" s="76"/>
      <c r="AU1244" s="76"/>
      <c r="AV1244" s="76"/>
      <c r="AW1244" s="76"/>
      <c r="AX1244" s="76"/>
      <c r="AY1244" s="76"/>
      <c r="AZ1244" s="76"/>
      <c r="BA1244" s="76"/>
      <c r="BB1244" s="76"/>
      <c r="BC1244" s="76"/>
      <c r="BD1244" s="76"/>
      <c r="BE1244" s="76"/>
      <c r="BF1244" s="76"/>
      <c r="BG1244" s="76"/>
      <c r="BH1244" s="76"/>
      <c r="BI1244" s="76"/>
      <c r="BJ1244" s="76"/>
      <c r="BK1244" s="76"/>
      <c r="BL1244" s="76"/>
      <c r="BM1244" s="76"/>
      <c r="BN1244" s="76"/>
      <c r="BO1244" s="76"/>
      <c r="BP1244" s="76"/>
      <c r="BQ1244" s="76"/>
      <c r="BR1244" s="76"/>
      <c r="BS1244" s="76"/>
      <c r="BT1244" s="76"/>
      <c r="BU1244" s="76"/>
      <c r="BV1244" s="76"/>
      <c r="BW1244" s="76"/>
      <c r="BX1244" s="76"/>
      <c r="BY1244" s="76"/>
      <c r="BZ1244" s="76"/>
      <c r="CA1244" s="76"/>
      <c r="CB1244" s="76"/>
      <c r="CC1244" s="76"/>
      <c r="CD1244" s="76"/>
      <c r="CE1244" s="76"/>
      <c r="CF1244" s="76"/>
      <c r="CG1244" s="76"/>
      <c r="CH1244" s="76"/>
      <c r="CI1244" s="76"/>
      <c r="CJ1244" s="76"/>
      <c r="CK1244" s="76"/>
      <c r="CL1244" s="76"/>
      <c r="CN1244" s="60"/>
      <c r="CO1244" s="76"/>
      <c r="CP1244" s="76"/>
      <c r="CQ1244" s="76"/>
      <c r="CR1244" s="76"/>
      <c r="CS1244" s="76"/>
      <c r="CT1244" s="76"/>
      <c r="CU1244" s="76"/>
      <c r="CV1244" s="76"/>
      <c r="CW1244" s="76"/>
      <c r="CX1244" s="76"/>
      <c r="CY1244" s="76"/>
      <c r="CZ1244" s="76"/>
      <c r="DA1244" s="76"/>
      <c r="DB1244" s="76"/>
      <c r="DC1244" s="76"/>
      <c r="DD1244" s="76"/>
      <c r="DE1244" s="76"/>
      <c r="DF1244" s="76"/>
      <c r="DG1244" s="76"/>
      <c r="DH1244" s="76"/>
      <c r="DI1244" s="76"/>
      <c r="DJ1244" s="76"/>
      <c r="DK1244" s="76"/>
      <c r="DL1244" s="76"/>
    </row>
    <row r="1245" spans="1:116" x14ac:dyDescent="0.4">
      <c r="E1245" s="8"/>
      <c r="H1245" s="12"/>
      <c r="I1245" s="60"/>
      <c r="J1245" s="60"/>
      <c r="K1245" s="15"/>
      <c r="L1245" s="15"/>
      <c r="M1245" s="15"/>
      <c r="N1245" s="15"/>
      <c r="O1245" s="15"/>
      <c r="P1245" s="15"/>
      <c r="R1245" s="15"/>
      <c r="S1245" s="76"/>
      <c r="T1245" s="76"/>
      <c r="U1245" s="76"/>
      <c r="V1245" s="76"/>
      <c r="W1245" s="76"/>
      <c r="X1245" s="76"/>
      <c r="Y1245" s="76"/>
      <c r="Z1245" s="76"/>
      <c r="AA1245" s="76"/>
      <c r="AB1245" s="76"/>
      <c r="AC1245" s="76"/>
      <c r="AD1245" s="76"/>
      <c r="AE1245" s="76"/>
      <c r="AF1245" s="76"/>
      <c r="AG1245" s="76"/>
      <c r="AH1245" s="76"/>
      <c r="AI1245" s="76"/>
      <c r="AJ1245" s="76"/>
      <c r="AK1245" s="76"/>
      <c r="AL1245" s="76"/>
      <c r="AM1245" s="76"/>
      <c r="AN1245" s="76"/>
      <c r="AO1245" s="76"/>
      <c r="AP1245" s="76"/>
      <c r="AQ1245" s="76"/>
      <c r="AR1245" s="76"/>
      <c r="AS1245" s="76"/>
      <c r="AT1245" s="76"/>
      <c r="AU1245" s="76"/>
      <c r="AV1245" s="76"/>
      <c r="AW1245" s="76"/>
      <c r="AX1245" s="76"/>
      <c r="AY1245" s="76"/>
      <c r="AZ1245" s="76"/>
      <c r="BA1245" s="76"/>
      <c r="BB1245" s="76"/>
      <c r="BC1245" s="76"/>
      <c r="BD1245" s="76"/>
      <c r="BE1245" s="76"/>
      <c r="BF1245" s="76"/>
      <c r="BG1245" s="76"/>
      <c r="BH1245" s="76"/>
      <c r="BI1245" s="76"/>
      <c r="BJ1245" s="76"/>
      <c r="BK1245" s="76"/>
      <c r="BL1245" s="76"/>
      <c r="BM1245" s="76"/>
      <c r="BN1245" s="76"/>
      <c r="BO1245" s="76"/>
      <c r="BP1245" s="76"/>
      <c r="BQ1245" s="76"/>
      <c r="BR1245" s="76"/>
      <c r="BS1245" s="76"/>
      <c r="BT1245" s="76"/>
      <c r="BU1245" s="76"/>
      <c r="BV1245" s="76"/>
      <c r="BW1245" s="76"/>
      <c r="BX1245" s="76"/>
      <c r="BY1245" s="76"/>
      <c r="BZ1245" s="76"/>
      <c r="CA1245" s="76"/>
      <c r="CB1245" s="76"/>
      <c r="CC1245" s="76"/>
      <c r="CD1245" s="76"/>
      <c r="CE1245" s="76"/>
      <c r="CF1245" s="76"/>
      <c r="CG1245" s="76"/>
      <c r="CH1245" s="76"/>
      <c r="CI1245" s="76"/>
      <c r="CJ1245" s="76"/>
      <c r="CK1245" s="76"/>
      <c r="CL1245" s="76"/>
      <c r="CN1245" s="60"/>
      <c r="CO1245" s="76"/>
      <c r="CP1245" s="76"/>
      <c r="CQ1245" s="76"/>
      <c r="CR1245" s="76"/>
      <c r="CS1245" s="76"/>
      <c r="CT1245" s="76"/>
      <c r="CU1245" s="76"/>
      <c r="CV1245" s="76"/>
      <c r="CW1245" s="76"/>
      <c r="CX1245" s="76"/>
      <c r="CY1245" s="76"/>
      <c r="CZ1245" s="76"/>
      <c r="DA1245" s="76"/>
      <c r="DB1245" s="76"/>
      <c r="DC1245" s="76"/>
      <c r="DD1245" s="76"/>
      <c r="DE1245" s="76"/>
      <c r="DF1245" s="76"/>
      <c r="DG1245" s="76"/>
      <c r="DH1245" s="76"/>
      <c r="DI1245" s="76"/>
      <c r="DJ1245" s="76"/>
      <c r="DK1245" s="76"/>
      <c r="DL1245" s="76"/>
    </row>
    <row r="1246" spans="1:116" x14ac:dyDescent="0.4">
      <c r="E1246" s="8"/>
      <c r="H1246" s="12"/>
      <c r="I1246" s="60"/>
      <c r="J1246" s="60"/>
      <c r="K1246" s="15"/>
      <c r="L1246" s="15"/>
      <c r="M1246" s="15"/>
      <c r="N1246" s="15"/>
      <c r="O1246" s="15"/>
      <c r="P1246" s="15"/>
      <c r="R1246" s="15"/>
      <c r="S1246" s="76"/>
      <c r="T1246" s="76"/>
      <c r="U1246" s="76"/>
      <c r="V1246" s="76"/>
      <c r="W1246" s="76"/>
      <c r="X1246" s="76"/>
      <c r="Y1246" s="76"/>
      <c r="Z1246" s="76"/>
      <c r="AA1246" s="76"/>
      <c r="AB1246" s="76"/>
      <c r="AC1246" s="76"/>
      <c r="AD1246" s="76"/>
      <c r="AE1246" s="76"/>
      <c r="AF1246" s="76"/>
      <c r="AG1246" s="76"/>
      <c r="AH1246" s="76"/>
      <c r="AI1246" s="76"/>
      <c r="AJ1246" s="76"/>
      <c r="AK1246" s="76"/>
      <c r="AL1246" s="76"/>
      <c r="AM1246" s="76"/>
      <c r="AN1246" s="76"/>
      <c r="AO1246" s="76"/>
      <c r="AP1246" s="76"/>
      <c r="AQ1246" s="76"/>
      <c r="AR1246" s="76"/>
      <c r="AS1246" s="76"/>
      <c r="AT1246" s="76"/>
      <c r="AU1246" s="76"/>
      <c r="AV1246" s="76"/>
      <c r="AW1246" s="76"/>
      <c r="AX1246" s="76"/>
      <c r="AY1246" s="76"/>
      <c r="AZ1246" s="76"/>
      <c r="BA1246" s="76"/>
      <c r="BB1246" s="76"/>
      <c r="BC1246" s="76"/>
      <c r="BD1246" s="76"/>
      <c r="BE1246" s="76"/>
      <c r="BF1246" s="76"/>
      <c r="BG1246" s="76"/>
      <c r="BH1246" s="76"/>
      <c r="BI1246" s="76"/>
      <c r="BJ1246" s="76"/>
      <c r="BK1246" s="76"/>
      <c r="BL1246" s="76"/>
      <c r="BM1246" s="76"/>
      <c r="BN1246" s="76"/>
      <c r="BO1246" s="76"/>
      <c r="BP1246" s="76"/>
      <c r="BQ1246" s="76"/>
      <c r="BR1246" s="76"/>
      <c r="BS1246" s="76"/>
      <c r="BT1246" s="76"/>
      <c r="BU1246" s="76"/>
      <c r="BV1246" s="76"/>
      <c r="BW1246" s="76"/>
      <c r="BX1246" s="76"/>
      <c r="BY1246" s="76"/>
      <c r="BZ1246" s="76"/>
      <c r="CA1246" s="76"/>
      <c r="CB1246" s="76"/>
      <c r="CC1246" s="76"/>
      <c r="CD1246" s="76"/>
      <c r="CE1246" s="76"/>
      <c r="CF1246" s="76"/>
      <c r="CG1246" s="76"/>
      <c r="CH1246" s="76"/>
      <c r="CI1246" s="76"/>
      <c r="CJ1246" s="76"/>
      <c r="CK1246" s="76"/>
      <c r="CL1246" s="76"/>
      <c r="CN1246" s="60"/>
      <c r="CO1246" s="76"/>
      <c r="CP1246" s="76"/>
      <c r="CQ1246" s="76"/>
      <c r="CR1246" s="76"/>
      <c r="CS1246" s="76"/>
      <c r="CT1246" s="76"/>
      <c r="CU1246" s="76"/>
      <c r="CV1246" s="76"/>
      <c r="CW1246" s="76"/>
      <c r="CX1246" s="76"/>
      <c r="CY1246" s="76"/>
      <c r="CZ1246" s="76"/>
      <c r="DA1246" s="76"/>
      <c r="DB1246" s="76"/>
      <c r="DC1246" s="76"/>
      <c r="DD1246" s="76"/>
      <c r="DE1246" s="76"/>
      <c r="DF1246" s="76"/>
      <c r="DG1246" s="76"/>
      <c r="DH1246" s="76"/>
      <c r="DI1246" s="76"/>
      <c r="DJ1246" s="76"/>
      <c r="DK1246" s="76"/>
      <c r="DL1246" s="76"/>
    </row>
    <row r="1247" spans="1:116" x14ac:dyDescent="0.4">
      <c r="E1247" s="8"/>
      <c r="H1247" s="12"/>
      <c r="I1247" s="60"/>
      <c r="J1247" s="60"/>
      <c r="K1247" s="15"/>
      <c r="L1247" s="15"/>
      <c r="M1247" s="15"/>
      <c r="N1247" s="15"/>
      <c r="O1247" s="15"/>
      <c r="P1247" s="15"/>
      <c r="R1247" s="15"/>
      <c r="S1247" s="76"/>
      <c r="T1247" s="76"/>
      <c r="U1247" s="76"/>
      <c r="V1247" s="76"/>
      <c r="W1247" s="76"/>
      <c r="X1247" s="76"/>
      <c r="Y1247" s="76"/>
      <c r="Z1247" s="76"/>
      <c r="AA1247" s="76"/>
      <c r="AB1247" s="76"/>
      <c r="AC1247" s="76"/>
      <c r="AD1247" s="76"/>
      <c r="AE1247" s="76"/>
      <c r="AF1247" s="76"/>
      <c r="AG1247" s="76"/>
      <c r="AH1247" s="76"/>
      <c r="AI1247" s="76"/>
      <c r="AJ1247" s="76"/>
      <c r="AK1247" s="76"/>
      <c r="AL1247" s="76"/>
      <c r="AM1247" s="76"/>
      <c r="AN1247" s="76"/>
      <c r="AO1247" s="76"/>
      <c r="AP1247" s="76"/>
      <c r="AQ1247" s="76"/>
      <c r="AR1247" s="76"/>
      <c r="AS1247" s="76"/>
      <c r="AT1247" s="76"/>
      <c r="AU1247" s="76"/>
      <c r="AV1247" s="76"/>
      <c r="AW1247" s="76"/>
      <c r="AX1247" s="76"/>
      <c r="AY1247" s="76"/>
      <c r="AZ1247" s="76"/>
      <c r="BA1247" s="76"/>
      <c r="BB1247" s="76"/>
      <c r="BC1247" s="76"/>
      <c r="BD1247" s="76"/>
      <c r="BE1247" s="76"/>
      <c r="BF1247" s="76"/>
      <c r="BG1247" s="76"/>
      <c r="BH1247" s="76"/>
      <c r="BI1247" s="76"/>
      <c r="BJ1247" s="76"/>
      <c r="BK1247" s="76"/>
      <c r="BL1247" s="76"/>
      <c r="BM1247" s="76"/>
      <c r="BN1247" s="76"/>
      <c r="BO1247" s="76"/>
      <c r="BP1247" s="76"/>
      <c r="BQ1247" s="76"/>
      <c r="BR1247" s="76"/>
      <c r="BS1247" s="76"/>
      <c r="BT1247" s="76"/>
      <c r="BU1247" s="76"/>
      <c r="BV1247" s="76"/>
      <c r="BW1247" s="76"/>
      <c r="BX1247" s="76"/>
      <c r="BY1247" s="76"/>
      <c r="BZ1247" s="76"/>
      <c r="CA1247" s="76"/>
      <c r="CB1247" s="76"/>
      <c r="CC1247" s="76"/>
      <c r="CD1247" s="76"/>
      <c r="CE1247" s="76"/>
      <c r="CF1247" s="76"/>
      <c r="CG1247" s="76"/>
      <c r="CH1247" s="76"/>
      <c r="CI1247" s="76"/>
      <c r="CJ1247" s="76"/>
      <c r="CK1247" s="76"/>
      <c r="CL1247" s="76"/>
      <c r="CN1247" s="60"/>
      <c r="CO1247" s="76"/>
      <c r="CP1247" s="76"/>
      <c r="CQ1247" s="76"/>
      <c r="CR1247" s="76"/>
      <c r="CS1247" s="76"/>
      <c r="CT1247" s="76"/>
      <c r="CU1247" s="76"/>
      <c r="CV1247" s="76"/>
      <c r="CW1247" s="76"/>
      <c r="CX1247" s="76"/>
      <c r="CY1247" s="76"/>
      <c r="CZ1247" s="76"/>
      <c r="DA1247" s="76"/>
      <c r="DB1247" s="76"/>
      <c r="DC1247" s="76"/>
      <c r="DD1247" s="76"/>
      <c r="DE1247" s="76"/>
      <c r="DF1247" s="76"/>
      <c r="DG1247" s="76"/>
      <c r="DH1247" s="76"/>
      <c r="DI1247" s="76"/>
      <c r="DJ1247" s="76"/>
      <c r="DK1247" s="76"/>
      <c r="DL1247" s="76"/>
    </row>
    <row r="1248" spans="1:116" x14ac:dyDescent="0.4">
      <c r="E1248" s="8"/>
      <c r="H1248" s="12"/>
      <c r="I1248" s="60"/>
      <c r="J1248" s="60"/>
      <c r="K1248" s="15"/>
      <c r="L1248" s="15"/>
      <c r="M1248" s="15"/>
      <c r="N1248" s="15"/>
      <c r="O1248" s="15"/>
      <c r="P1248" s="15"/>
      <c r="R1248" s="15"/>
      <c r="S1248" s="76"/>
      <c r="T1248" s="76"/>
      <c r="U1248" s="76"/>
      <c r="V1248" s="76"/>
      <c r="W1248" s="76"/>
      <c r="X1248" s="76"/>
      <c r="Y1248" s="76"/>
      <c r="Z1248" s="76"/>
      <c r="AA1248" s="76"/>
      <c r="AB1248" s="76"/>
      <c r="AC1248" s="76"/>
      <c r="AD1248" s="76"/>
      <c r="AE1248" s="76"/>
      <c r="AF1248" s="76"/>
      <c r="AG1248" s="76"/>
      <c r="AH1248" s="76"/>
      <c r="AI1248" s="76"/>
      <c r="AJ1248" s="76"/>
      <c r="AK1248" s="76"/>
      <c r="AL1248" s="76"/>
      <c r="AM1248" s="76"/>
      <c r="AN1248" s="76"/>
      <c r="AO1248" s="76"/>
      <c r="AP1248" s="76"/>
      <c r="AQ1248" s="76"/>
      <c r="AR1248" s="76"/>
      <c r="AS1248" s="76"/>
      <c r="AT1248" s="76"/>
      <c r="AU1248" s="76"/>
      <c r="AV1248" s="76"/>
      <c r="AW1248" s="76"/>
      <c r="AX1248" s="76"/>
      <c r="AY1248" s="76"/>
      <c r="AZ1248" s="76"/>
      <c r="BA1248" s="76"/>
      <c r="BB1248" s="76"/>
      <c r="BC1248" s="76"/>
      <c r="BD1248" s="76"/>
      <c r="BE1248" s="76"/>
      <c r="BF1248" s="76"/>
      <c r="BG1248" s="76"/>
      <c r="BH1248" s="76"/>
      <c r="BI1248" s="76"/>
      <c r="BJ1248" s="76"/>
      <c r="BK1248" s="76"/>
      <c r="BL1248" s="76"/>
      <c r="BM1248" s="76"/>
      <c r="BN1248" s="76"/>
      <c r="BO1248" s="76"/>
      <c r="BP1248" s="76"/>
      <c r="BQ1248" s="76"/>
      <c r="BR1248" s="76"/>
      <c r="BS1248" s="76"/>
      <c r="BT1248" s="76"/>
      <c r="BU1248" s="76"/>
      <c r="BV1248" s="76"/>
      <c r="BW1248" s="76"/>
      <c r="BX1248" s="76"/>
      <c r="BY1248" s="76"/>
      <c r="BZ1248" s="76"/>
      <c r="CA1248" s="76"/>
      <c r="CB1248" s="76"/>
      <c r="CC1248" s="76"/>
      <c r="CD1248" s="76"/>
      <c r="CE1248" s="76"/>
      <c r="CF1248" s="76"/>
      <c r="CG1248" s="76"/>
      <c r="CH1248" s="76"/>
      <c r="CI1248" s="76"/>
      <c r="CJ1248" s="76"/>
      <c r="CK1248" s="76"/>
      <c r="CL1248" s="76"/>
      <c r="CN1248" s="60"/>
      <c r="CO1248" s="76"/>
      <c r="CP1248" s="76"/>
      <c r="CQ1248" s="76"/>
      <c r="CR1248" s="76"/>
      <c r="CS1248" s="76"/>
      <c r="CT1248" s="76"/>
      <c r="CU1248" s="76"/>
      <c r="CV1248" s="76"/>
      <c r="CW1248" s="76"/>
      <c r="CX1248" s="76"/>
      <c r="CY1248" s="76"/>
      <c r="CZ1248" s="76"/>
      <c r="DA1248" s="76"/>
      <c r="DB1248" s="76"/>
      <c r="DC1248" s="76"/>
      <c r="DD1248" s="76"/>
      <c r="DE1248" s="76"/>
      <c r="DF1248" s="76"/>
      <c r="DG1248" s="76"/>
      <c r="DH1248" s="76"/>
      <c r="DI1248" s="76"/>
      <c r="DJ1248" s="76"/>
      <c r="DK1248" s="76"/>
      <c r="DL1248" s="76"/>
    </row>
    <row r="1249" spans="1:116" x14ac:dyDescent="0.4">
      <c r="E1249" s="8"/>
      <c r="H1249" s="12"/>
      <c r="I1249" s="60"/>
      <c r="J1249" s="60"/>
      <c r="K1249" s="15"/>
      <c r="L1249" s="15"/>
      <c r="M1249" s="15"/>
      <c r="N1249" s="15"/>
      <c r="O1249" s="15"/>
      <c r="P1249" s="15"/>
      <c r="R1249" s="15"/>
      <c r="S1249" s="76"/>
      <c r="T1249" s="76"/>
      <c r="U1249" s="76"/>
      <c r="V1249" s="76"/>
      <c r="W1249" s="76"/>
      <c r="X1249" s="76"/>
      <c r="Y1249" s="76"/>
      <c r="Z1249" s="76"/>
      <c r="AA1249" s="76"/>
      <c r="AB1249" s="76"/>
      <c r="AC1249" s="76"/>
      <c r="AD1249" s="76"/>
      <c r="AE1249" s="76"/>
      <c r="AF1249" s="76"/>
      <c r="AG1249" s="76"/>
      <c r="AH1249" s="76"/>
      <c r="AI1249" s="76"/>
      <c r="AJ1249" s="76"/>
      <c r="AK1249" s="76"/>
      <c r="AL1249" s="76"/>
      <c r="AM1249" s="76"/>
      <c r="AN1249" s="76"/>
      <c r="AO1249" s="76"/>
      <c r="AP1249" s="76"/>
      <c r="AQ1249" s="76"/>
      <c r="AR1249" s="76"/>
      <c r="AS1249" s="76"/>
      <c r="AT1249" s="76"/>
      <c r="AU1249" s="76"/>
      <c r="AV1249" s="76"/>
      <c r="AW1249" s="76"/>
      <c r="AX1249" s="76"/>
      <c r="AY1249" s="76"/>
      <c r="AZ1249" s="76"/>
      <c r="BA1249" s="76"/>
      <c r="BB1249" s="76"/>
      <c r="BC1249" s="76"/>
      <c r="BD1249" s="76"/>
      <c r="BE1249" s="76"/>
      <c r="BF1249" s="76"/>
      <c r="BG1249" s="76"/>
      <c r="BH1249" s="76"/>
      <c r="BI1249" s="76"/>
      <c r="BJ1249" s="76"/>
      <c r="BK1249" s="76"/>
      <c r="BL1249" s="76"/>
      <c r="BM1249" s="76"/>
      <c r="BN1249" s="76"/>
      <c r="BO1249" s="76"/>
      <c r="BP1249" s="76"/>
      <c r="BQ1249" s="76"/>
      <c r="BR1249" s="76"/>
      <c r="BS1249" s="76"/>
      <c r="BT1249" s="76"/>
      <c r="BU1249" s="76"/>
      <c r="BV1249" s="76"/>
      <c r="BW1249" s="76"/>
      <c r="BX1249" s="76"/>
      <c r="BY1249" s="76"/>
      <c r="BZ1249" s="76"/>
      <c r="CA1249" s="76"/>
      <c r="CB1249" s="76"/>
      <c r="CC1249" s="76"/>
      <c r="CD1249" s="76"/>
      <c r="CE1249" s="76"/>
      <c r="CF1249" s="76"/>
      <c r="CG1249" s="76"/>
      <c r="CH1249" s="76"/>
      <c r="CI1249" s="76"/>
      <c r="CJ1249" s="76"/>
      <c r="CK1249" s="76"/>
      <c r="CL1249" s="76"/>
      <c r="CN1249" s="60"/>
      <c r="CO1249" s="76"/>
      <c r="CP1249" s="76"/>
      <c r="CQ1249" s="76"/>
      <c r="CR1249" s="76"/>
      <c r="CS1249" s="76"/>
      <c r="CT1249" s="76"/>
      <c r="CU1249" s="76"/>
      <c r="CV1249" s="76"/>
      <c r="CW1249" s="76"/>
      <c r="CX1249" s="76"/>
      <c r="CY1249" s="76"/>
      <c r="CZ1249" s="76"/>
      <c r="DA1249" s="76"/>
      <c r="DB1249" s="76"/>
      <c r="DC1249" s="76"/>
      <c r="DD1249" s="76"/>
      <c r="DE1249" s="76"/>
      <c r="DF1249" s="76"/>
      <c r="DG1249" s="76"/>
      <c r="DH1249" s="76"/>
      <c r="DI1249" s="76"/>
      <c r="DJ1249" s="76"/>
      <c r="DK1249" s="76"/>
      <c r="DL1249" s="76"/>
    </row>
    <row r="1250" spans="1:116" x14ac:dyDescent="0.4">
      <c r="E1250" s="8"/>
      <c r="H1250" s="12"/>
      <c r="I1250" s="60"/>
      <c r="J1250" s="60"/>
      <c r="K1250" s="15"/>
      <c r="L1250" s="15"/>
      <c r="M1250" s="15"/>
      <c r="N1250" s="15"/>
      <c r="O1250" s="15"/>
      <c r="P1250" s="15"/>
      <c r="R1250" s="15"/>
      <c r="S1250" s="76"/>
      <c r="T1250" s="76"/>
      <c r="U1250" s="76"/>
      <c r="V1250" s="76"/>
      <c r="W1250" s="76"/>
      <c r="X1250" s="76"/>
      <c r="Y1250" s="76"/>
      <c r="Z1250" s="76"/>
      <c r="AA1250" s="76"/>
      <c r="AB1250" s="76"/>
      <c r="AC1250" s="76"/>
      <c r="AD1250" s="76"/>
      <c r="AE1250" s="76"/>
      <c r="AF1250" s="76"/>
      <c r="AG1250" s="76"/>
      <c r="AH1250" s="76"/>
      <c r="AI1250" s="76"/>
      <c r="AJ1250" s="76"/>
      <c r="AK1250" s="76"/>
      <c r="AL1250" s="76"/>
      <c r="AM1250" s="76"/>
      <c r="AN1250" s="76"/>
      <c r="AO1250" s="76"/>
      <c r="AP1250" s="76"/>
      <c r="AQ1250" s="76"/>
      <c r="AR1250" s="76"/>
      <c r="AS1250" s="76"/>
      <c r="AT1250" s="76"/>
      <c r="AU1250" s="76"/>
      <c r="AV1250" s="76"/>
      <c r="AW1250" s="76"/>
      <c r="AX1250" s="76"/>
      <c r="AY1250" s="76"/>
      <c r="AZ1250" s="76"/>
      <c r="BA1250" s="76"/>
      <c r="BB1250" s="76"/>
      <c r="BC1250" s="76"/>
      <c r="BD1250" s="76"/>
      <c r="BE1250" s="76"/>
      <c r="BF1250" s="76"/>
      <c r="BG1250" s="76"/>
      <c r="BH1250" s="76"/>
      <c r="BI1250" s="76"/>
      <c r="BJ1250" s="76"/>
      <c r="BK1250" s="76"/>
      <c r="BL1250" s="76"/>
      <c r="BM1250" s="76"/>
      <c r="BN1250" s="76"/>
      <c r="BO1250" s="76"/>
      <c r="BP1250" s="76"/>
      <c r="BQ1250" s="76"/>
      <c r="BR1250" s="76"/>
      <c r="BS1250" s="76"/>
      <c r="BT1250" s="76"/>
      <c r="BU1250" s="76"/>
      <c r="BV1250" s="76"/>
      <c r="BW1250" s="76"/>
      <c r="BX1250" s="76"/>
      <c r="BY1250" s="76"/>
      <c r="BZ1250" s="76"/>
      <c r="CA1250" s="76"/>
      <c r="CB1250" s="76"/>
      <c r="CC1250" s="76"/>
      <c r="CD1250" s="76"/>
      <c r="CE1250" s="76"/>
      <c r="CF1250" s="76"/>
      <c r="CG1250" s="76"/>
      <c r="CH1250" s="76"/>
      <c r="CI1250" s="76"/>
      <c r="CJ1250" s="76"/>
      <c r="CK1250" s="76"/>
      <c r="CL1250" s="76"/>
      <c r="CN1250" s="60"/>
      <c r="CO1250" s="76"/>
      <c r="CP1250" s="76"/>
      <c r="CQ1250" s="76"/>
      <c r="CR1250" s="76"/>
      <c r="CS1250" s="76"/>
      <c r="CT1250" s="76"/>
      <c r="CU1250" s="76"/>
      <c r="CV1250" s="76"/>
      <c r="CW1250" s="76"/>
      <c r="CX1250" s="76"/>
      <c r="CY1250" s="76"/>
      <c r="CZ1250" s="76"/>
      <c r="DA1250" s="76"/>
      <c r="DB1250" s="76"/>
      <c r="DC1250" s="76"/>
      <c r="DD1250" s="76"/>
      <c r="DE1250" s="76"/>
      <c r="DF1250" s="76"/>
      <c r="DG1250" s="76"/>
      <c r="DH1250" s="76"/>
      <c r="DI1250" s="76"/>
      <c r="DJ1250" s="76"/>
      <c r="DK1250" s="76"/>
      <c r="DL1250" s="76"/>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E1252" s="8"/>
      <c r="H1252" s="12"/>
      <c r="I1252" s="60"/>
      <c r="J1252" s="60"/>
      <c r="K1252" s="15"/>
      <c r="L1252" s="15"/>
      <c r="M1252" s="15"/>
      <c r="N1252" s="15"/>
      <c r="O1252" s="15"/>
      <c r="P1252" s="15"/>
      <c r="R1252" s="15"/>
      <c r="S1252" s="76"/>
      <c r="T1252" s="76"/>
      <c r="U1252" s="76"/>
      <c r="V1252" s="76"/>
      <c r="W1252" s="76"/>
      <c r="X1252" s="76"/>
      <c r="Y1252" s="76"/>
      <c r="Z1252" s="76"/>
      <c r="AA1252" s="76"/>
      <c r="AB1252" s="76"/>
      <c r="AC1252" s="76"/>
      <c r="AD1252" s="76"/>
      <c r="AE1252" s="76"/>
      <c r="AF1252" s="76"/>
      <c r="AG1252" s="76"/>
      <c r="AH1252" s="76"/>
      <c r="AI1252" s="76"/>
      <c r="AJ1252" s="76"/>
      <c r="AK1252" s="76"/>
      <c r="AL1252" s="76"/>
      <c r="AM1252" s="76"/>
      <c r="AN1252" s="76"/>
      <c r="AO1252" s="76"/>
      <c r="AP1252" s="76"/>
      <c r="AQ1252" s="76"/>
      <c r="AR1252" s="76"/>
      <c r="AS1252" s="76"/>
      <c r="AT1252" s="76"/>
      <c r="AU1252" s="76"/>
      <c r="AV1252" s="76"/>
      <c r="AW1252" s="76"/>
      <c r="AX1252" s="76"/>
      <c r="AY1252" s="76"/>
      <c r="AZ1252" s="76"/>
      <c r="BA1252" s="76"/>
      <c r="BB1252" s="76"/>
      <c r="BC1252" s="76"/>
      <c r="BD1252" s="76"/>
      <c r="BE1252" s="76"/>
      <c r="BF1252" s="76"/>
      <c r="BG1252" s="76"/>
      <c r="BH1252" s="76"/>
      <c r="BI1252" s="76"/>
      <c r="BJ1252" s="76"/>
      <c r="BK1252" s="76"/>
      <c r="BL1252" s="76"/>
      <c r="BM1252" s="76"/>
      <c r="BN1252" s="76"/>
      <c r="BO1252" s="76"/>
      <c r="BP1252" s="76"/>
      <c r="BQ1252" s="76"/>
      <c r="BR1252" s="76"/>
      <c r="BS1252" s="76"/>
      <c r="BT1252" s="76"/>
      <c r="BU1252" s="76"/>
      <c r="BV1252" s="76"/>
      <c r="BW1252" s="76"/>
      <c r="BX1252" s="76"/>
      <c r="BY1252" s="76"/>
      <c r="BZ1252" s="76"/>
      <c r="CA1252" s="76"/>
      <c r="CB1252" s="76"/>
      <c r="CC1252" s="76"/>
      <c r="CD1252" s="76"/>
      <c r="CE1252" s="76"/>
      <c r="CF1252" s="76"/>
      <c r="CG1252" s="76"/>
      <c r="CH1252" s="76"/>
      <c r="CI1252" s="76"/>
      <c r="CJ1252" s="76"/>
      <c r="CK1252" s="76"/>
      <c r="CL1252" s="76"/>
      <c r="CN1252" s="60"/>
      <c r="CO1252" s="76"/>
      <c r="CP1252" s="76"/>
      <c r="CQ1252" s="76"/>
      <c r="CR1252" s="76"/>
      <c r="CS1252" s="76"/>
      <c r="CT1252" s="76"/>
      <c r="CU1252" s="76"/>
      <c r="CV1252" s="76"/>
      <c r="CW1252" s="76"/>
      <c r="CX1252" s="76"/>
      <c r="CY1252" s="76"/>
      <c r="CZ1252" s="76"/>
      <c r="DA1252" s="76"/>
      <c r="DB1252" s="76"/>
      <c r="DC1252" s="76"/>
      <c r="DD1252" s="76"/>
      <c r="DE1252" s="76"/>
      <c r="DF1252" s="76"/>
      <c r="DG1252" s="76"/>
      <c r="DH1252" s="76"/>
      <c r="DI1252" s="76"/>
      <c r="DJ1252" s="76"/>
      <c r="DK1252" s="76"/>
      <c r="DL1252" s="76"/>
    </row>
    <row r="1253" spans="1:116" x14ac:dyDescent="0.4">
      <c r="E1253" s="8"/>
      <c r="H1253" s="12"/>
      <c r="I1253" s="60"/>
      <c r="J1253" s="60"/>
      <c r="K1253" s="15"/>
      <c r="L1253" s="15"/>
      <c r="M1253" s="15"/>
      <c r="N1253" s="15"/>
      <c r="O1253" s="15"/>
      <c r="P1253" s="15"/>
      <c r="R1253" s="15"/>
      <c r="S1253" s="76"/>
      <c r="T1253" s="76"/>
      <c r="U1253" s="76"/>
      <c r="V1253" s="76"/>
      <c r="W1253" s="76"/>
      <c r="X1253" s="76"/>
      <c r="Y1253" s="76"/>
      <c r="Z1253" s="76"/>
      <c r="AA1253" s="76"/>
      <c r="AB1253" s="76"/>
      <c r="AC1253" s="76"/>
      <c r="AD1253" s="76"/>
      <c r="AE1253" s="76"/>
      <c r="AF1253" s="76"/>
      <c r="AG1253" s="76"/>
      <c r="AH1253" s="76"/>
      <c r="AI1253" s="76"/>
      <c r="AJ1253" s="76"/>
      <c r="AK1253" s="76"/>
      <c r="AL1253" s="76"/>
      <c r="AM1253" s="76"/>
      <c r="AN1253" s="76"/>
      <c r="AO1253" s="76"/>
      <c r="AP1253" s="76"/>
      <c r="AQ1253" s="76"/>
      <c r="AR1253" s="76"/>
      <c r="AS1253" s="76"/>
      <c r="AT1253" s="76"/>
      <c r="AU1253" s="76"/>
      <c r="AV1253" s="76"/>
      <c r="AW1253" s="76"/>
      <c r="AX1253" s="76"/>
      <c r="AY1253" s="76"/>
      <c r="AZ1253" s="76"/>
      <c r="BA1253" s="76"/>
      <c r="BB1253" s="76"/>
      <c r="BC1253" s="76"/>
      <c r="BD1253" s="76"/>
      <c r="BE1253" s="76"/>
      <c r="BF1253" s="76"/>
      <c r="BG1253" s="76"/>
      <c r="BH1253" s="76"/>
      <c r="BI1253" s="76"/>
      <c r="BJ1253" s="76"/>
      <c r="BK1253" s="76"/>
      <c r="BL1253" s="76"/>
      <c r="BM1253" s="76"/>
      <c r="BN1253" s="76"/>
      <c r="BO1253" s="76"/>
      <c r="BP1253" s="76"/>
      <c r="BQ1253" s="76"/>
      <c r="BR1253" s="76"/>
      <c r="BS1253" s="76"/>
      <c r="BT1253" s="76"/>
      <c r="BU1253" s="76"/>
      <c r="BV1253" s="76"/>
      <c r="BW1253" s="76"/>
      <c r="BX1253" s="76"/>
      <c r="BY1253" s="76"/>
      <c r="BZ1253" s="76"/>
      <c r="CA1253" s="76"/>
      <c r="CB1253" s="76"/>
      <c r="CC1253" s="76"/>
      <c r="CD1253" s="76"/>
      <c r="CE1253" s="76"/>
      <c r="CF1253" s="76"/>
      <c r="CG1253" s="76"/>
      <c r="CH1253" s="76"/>
      <c r="CI1253" s="76"/>
      <c r="CJ1253" s="76"/>
      <c r="CK1253" s="76"/>
      <c r="CL1253" s="76"/>
      <c r="CN1253" s="60"/>
      <c r="CO1253" s="76"/>
      <c r="CP1253" s="76"/>
      <c r="CQ1253" s="76"/>
      <c r="CR1253" s="76"/>
      <c r="CS1253" s="76"/>
      <c r="CT1253" s="76"/>
      <c r="CU1253" s="76"/>
      <c r="CV1253" s="76"/>
      <c r="CW1253" s="76"/>
      <c r="CX1253" s="76"/>
      <c r="CY1253" s="76"/>
      <c r="CZ1253" s="76"/>
      <c r="DA1253" s="76"/>
      <c r="DB1253" s="76"/>
      <c r="DC1253" s="76"/>
      <c r="DD1253" s="76"/>
      <c r="DE1253" s="76"/>
      <c r="DF1253" s="76"/>
      <c r="DG1253" s="76"/>
      <c r="DH1253" s="76"/>
      <c r="DI1253" s="76"/>
      <c r="DJ1253" s="76"/>
      <c r="DK1253" s="76"/>
      <c r="DL1253" s="76"/>
    </row>
    <row r="1254" spans="1:116" x14ac:dyDescent="0.4">
      <c r="E1254" s="8"/>
      <c r="H1254" s="12"/>
      <c r="I1254" s="60"/>
      <c r="J1254" s="60"/>
      <c r="K1254" s="15"/>
      <c r="L1254" s="15"/>
      <c r="M1254" s="15"/>
      <c r="N1254" s="15"/>
      <c r="O1254" s="15"/>
      <c r="P1254" s="15"/>
      <c r="R1254" s="15"/>
      <c r="S1254" s="76"/>
      <c r="T1254" s="76"/>
      <c r="U1254" s="76"/>
      <c r="V1254" s="76"/>
      <c r="W1254" s="76"/>
      <c r="X1254" s="76"/>
      <c r="Y1254" s="76"/>
      <c r="Z1254" s="76"/>
      <c r="AA1254" s="76"/>
      <c r="AB1254" s="76"/>
      <c r="AC1254" s="76"/>
      <c r="AD1254" s="76"/>
      <c r="AE1254" s="76"/>
      <c r="AF1254" s="76"/>
      <c r="AG1254" s="76"/>
      <c r="AH1254" s="76"/>
      <c r="AI1254" s="76"/>
      <c r="AJ1254" s="76"/>
      <c r="AK1254" s="76"/>
      <c r="AL1254" s="76"/>
      <c r="AM1254" s="76"/>
      <c r="AN1254" s="76"/>
      <c r="AO1254" s="76"/>
      <c r="AP1254" s="76"/>
      <c r="AQ1254" s="76"/>
      <c r="AR1254" s="76"/>
      <c r="AS1254" s="76"/>
      <c r="AT1254" s="76"/>
      <c r="AU1254" s="76"/>
      <c r="AV1254" s="76"/>
      <c r="AW1254" s="76"/>
      <c r="AX1254" s="76"/>
      <c r="AY1254" s="76"/>
      <c r="AZ1254" s="76"/>
      <c r="BA1254" s="76"/>
      <c r="BB1254" s="76"/>
      <c r="BC1254" s="76"/>
      <c r="BD1254" s="76"/>
      <c r="BE1254" s="76"/>
      <c r="BF1254" s="76"/>
      <c r="BG1254" s="76"/>
      <c r="BH1254" s="76"/>
      <c r="BI1254" s="76"/>
      <c r="BJ1254" s="76"/>
      <c r="BK1254" s="76"/>
      <c r="BL1254" s="76"/>
      <c r="BM1254" s="76"/>
      <c r="BN1254" s="76"/>
      <c r="BO1254" s="76"/>
      <c r="BP1254" s="76"/>
      <c r="BQ1254" s="76"/>
      <c r="BR1254" s="76"/>
      <c r="BS1254" s="76"/>
      <c r="BT1254" s="76"/>
      <c r="BU1254" s="76"/>
      <c r="BV1254" s="76"/>
      <c r="BW1254" s="76"/>
      <c r="BX1254" s="76"/>
      <c r="BY1254" s="76"/>
      <c r="BZ1254" s="76"/>
      <c r="CA1254" s="76"/>
      <c r="CB1254" s="76"/>
      <c r="CC1254" s="76"/>
      <c r="CD1254" s="76"/>
      <c r="CE1254" s="76"/>
      <c r="CF1254" s="76"/>
      <c r="CG1254" s="76"/>
      <c r="CH1254" s="76"/>
      <c r="CI1254" s="76"/>
      <c r="CJ1254" s="76"/>
      <c r="CK1254" s="76"/>
      <c r="CL1254" s="76"/>
      <c r="CN1254" s="60"/>
      <c r="CO1254" s="76"/>
      <c r="CP1254" s="76"/>
      <c r="CQ1254" s="76"/>
      <c r="CR1254" s="76"/>
      <c r="CS1254" s="76"/>
      <c r="CT1254" s="76"/>
      <c r="CU1254" s="76"/>
      <c r="CV1254" s="76"/>
      <c r="CW1254" s="76"/>
      <c r="CX1254" s="76"/>
      <c r="CY1254" s="76"/>
      <c r="CZ1254" s="76"/>
      <c r="DA1254" s="76"/>
      <c r="DB1254" s="76"/>
      <c r="DC1254" s="76"/>
      <c r="DD1254" s="76"/>
      <c r="DE1254" s="76"/>
      <c r="DF1254" s="76"/>
      <c r="DG1254" s="76"/>
      <c r="DH1254" s="76"/>
      <c r="DI1254" s="76"/>
      <c r="DJ1254" s="76"/>
      <c r="DK1254" s="76"/>
      <c r="DL1254" s="76"/>
    </row>
    <row r="1255" spans="1:116" x14ac:dyDescent="0.4">
      <c r="E1255" s="8"/>
      <c r="H1255" s="12"/>
      <c r="I1255" s="60"/>
      <c r="J1255" s="60"/>
      <c r="K1255" s="15"/>
      <c r="L1255" s="15"/>
      <c r="M1255" s="15"/>
      <c r="N1255" s="15"/>
      <c r="O1255" s="15"/>
      <c r="P1255" s="15"/>
      <c r="R1255" s="15"/>
      <c r="S1255" s="76"/>
      <c r="T1255" s="76"/>
      <c r="U1255" s="76"/>
      <c r="V1255" s="76"/>
      <c r="W1255" s="76"/>
      <c r="X1255" s="76"/>
      <c r="Y1255" s="76"/>
      <c r="Z1255" s="76"/>
      <c r="AA1255" s="76"/>
      <c r="AB1255" s="76"/>
      <c r="AC1255" s="76"/>
      <c r="AD1255" s="76"/>
      <c r="AE1255" s="76"/>
      <c r="AF1255" s="76"/>
      <c r="AG1255" s="76"/>
      <c r="AH1255" s="76"/>
      <c r="AI1255" s="76"/>
      <c r="AJ1255" s="76"/>
      <c r="AK1255" s="76"/>
      <c r="AL1255" s="76"/>
      <c r="AM1255" s="76"/>
      <c r="AN1255" s="76"/>
      <c r="AO1255" s="76"/>
      <c r="AP1255" s="76"/>
      <c r="AQ1255" s="76"/>
      <c r="AR1255" s="76"/>
      <c r="AS1255" s="76"/>
      <c r="AT1255" s="76"/>
      <c r="AU1255" s="76"/>
      <c r="AV1255" s="76"/>
      <c r="AW1255" s="76"/>
      <c r="AX1255" s="76"/>
      <c r="AY1255" s="76"/>
      <c r="AZ1255" s="76"/>
      <c r="BA1255" s="76"/>
      <c r="BB1255" s="76"/>
      <c r="BC1255" s="76"/>
      <c r="BD1255" s="76"/>
      <c r="BE1255" s="76"/>
      <c r="BF1255" s="76"/>
      <c r="BG1255" s="76"/>
      <c r="BH1255" s="76"/>
      <c r="BI1255" s="76"/>
      <c r="BJ1255" s="76"/>
      <c r="BK1255" s="76"/>
      <c r="BL1255" s="76"/>
      <c r="BM1255" s="76"/>
      <c r="BN1255" s="76"/>
      <c r="BO1255" s="76"/>
      <c r="BP1255" s="76"/>
      <c r="BQ1255" s="76"/>
      <c r="BR1255" s="76"/>
      <c r="BS1255" s="76"/>
      <c r="BT1255" s="76"/>
      <c r="BU1255" s="76"/>
      <c r="BV1255" s="76"/>
      <c r="BW1255" s="76"/>
      <c r="BX1255" s="76"/>
      <c r="BY1255" s="76"/>
      <c r="BZ1255" s="76"/>
      <c r="CA1255" s="76"/>
      <c r="CB1255" s="76"/>
      <c r="CC1255" s="76"/>
      <c r="CD1255" s="76"/>
      <c r="CE1255" s="76"/>
      <c r="CF1255" s="76"/>
      <c r="CG1255" s="76"/>
      <c r="CH1255" s="76"/>
      <c r="CI1255" s="76"/>
      <c r="CJ1255" s="76"/>
      <c r="CK1255" s="76"/>
      <c r="CL1255" s="76"/>
      <c r="CN1255" s="60"/>
      <c r="CO1255" s="76"/>
      <c r="CP1255" s="76"/>
      <c r="CQ1255" s="76"/>
      <c r="CR1255" s="76"/>
      <c r="CS1255" s="76"/>
      <c r="CT1255" s="76"/>
      <c r="CU1255" s="76"/>
      <c r="CV1255" s="76"/>
      <c r="CW1255" s="76"/>
      <c r="CX1255" s="76"/>
      <c r="CY1255" s="76"/>
      <c r="CZ1255" s="76"/>
      <c r="DA1255" s="76"/>
      <c r="DB1255" s="76"/>
      <c r="DC1255" s="76"/>
      <c r="DD1255" s="76"/>
      <c r="DE1255" s="76"/>
      <c r="DF1255" s="76"/>
      <c r="DG1255" s="76"/>
      <c r="DH1255" s="76"/>
      <c r="DI1255" s="76"/>
      <c r="DJ1255" s="76"/>
      <c r="DK1255" s="76"/>
      <c r="DL1255" s="76"/>
    </row>
    <row r="1256" spans="1:116" x14ac:dyDescent="0.4">
      <c r="E1256" s="8"/>
      <c r="H1256" s="12"/>
      <c r="I1256" s="60"/>
      <c r="J1256" s="60"/>
      <c r="K1256" s="15"/>
      <c r="L1256" s="15"/>
      <c r="M1256" s="15"/>
      <c r="N1256" s="15"/>
      <c r="O1256" s="15"/>
      <c r="P1256" s="15"/>
      <c r="R1256" s="15"/>
      <c r="S1256" s="76"/>
      <c r="T1256" s="76"/>
      <c r="U1256" s="76"/>
      <c r="V1256" s="76"/>
      <c r="W1256" s="76"/>
      <c r="X1256" s="76"/>
      <c r="Y1256" s="76"/>
      <c r="Z1256" s="76"/>
      <c r="AA1256" s="76"/>
      <c r="AB1256" s="76"/>
      <c r="AC1256" s="76"/>
      <c r="AD1256" s="76"/>
      <c r="AE1256" s="76"/>
      <c r="AF1256" s="76"/>
      <c r="AG1256" s="76"/>
      <c r="AH1256" s="76"/>
      <c r="AI1256" s="76"/>
      <c r="AJ1256" s="76"/>
      <c r="AK1256" s="76"/>
      <c r="AL1256" s="76"/>
      <c r="AM1256" s="76"/>
      <c r="AN1256" s="76"/>
      <c r="AO1256" s="76"/>
      <c r="AP1256" s="76"/>
      <c r="AQ1256" s="76"/>
      <c r="AR1256" s="76"/>
      <c r="AS1256" s="76"/>
      <c r="AT1256" s="76"/>
      <c r="AU1256" s="76"/>
      <c r="AV1256" s="76"/>
      <c r="AW1256" s="76"/>
      <c r="AX1256" s="76"/>
      <c r="AY1256" s="76"/>
      <c r="AZ1256" s="76"/>
      <c r="BA1256" s="76"/>
      <c r="BB1256" s="76"/>
      <c r="BC1256" s="76"/>
      <c r="BD1256" s="76"/>
      <c r="BE1256" s="76"/>
      <c r="BF1256" s="76"/>
      <c r="BG1256" s="76"/>
      <c r="BH1256" s="76"/>
      <c r="BI1256" s="76"/>
      <c r="BJ1256" s="76"/>
      <c r="BK1256" s="76"/>
      <c r="BL1256" s="76"/>
      <c r="BM1256" s="76"/>
      <c r="BN1256" s="76"/>
      <c r="BO1256" s="76"/>
      <c r="BP1256" s="76"/>
      <c r="BQ1256" s="76"/>
      <c r="BR1256" s="76"/>
      <c r="BS1256" s="76"/>
      <c r="BT1256" s="76"/>
      <c r="BU1256" s="76"/>
      <c r="BV1256" s="76"/>
      <c r="BW1256" s="76"/>
      <c r="BX1256" s="76"/>
      <c r="BY1256" s="76"/>
      <c r="BZ1256" s="76"/>
      <c r="CA1256" s="76"/>
      <c r="CB1256" s="76"/>
      <c r="CC1256" s="76"/>
      <c r="CD1256" s="76"/>
      <c r="CE1256" s="76"/>
      <c r="CF1256" s="76"/>
      <c r="CG1256" s="76"/>
      <c r="CH1256" s="76"/>
      <c r="CI1256" s="76"/>
      <c r="CJ1256" s="76"/>
      <c r="CK1256" s="76"/>
      <c r="CL1256" s="76"/>
      <c r="CN1256" s="60"/>
      <c r="CO1256" s="76"/>
      <c r="CP1256" s="76"/>
      <c r="CQ1256" s="76"/>
      <c r="CR1256" s="76"/>
      <c r="CS1256" s="76"/>
      <c r="CT1256" s="76"/>
      <c r="CU1256" s="76"/>
      <c r="CV1256" s="76"/>
      <c r="CW1256" s="76"/>
      <c r="CX1256" s="76"/>
      <c r="CY1256" s="76"/>
      <c r="CZ1256" s="76"/>
      <c r="DA1256" s="76"/>
      <c r="DB1256" s="76"/>
      <c r="DC1256" s="76"/>
      <c r="DD1256" s="76"/>
      <c r="DE1256" s="76"/>
      <c r="DF1256" s="76"/>
      <c r="DG1256" s="76"/>
      <c r="DH1256" s="76"/>
      <c r="DI1256" s="76"/>
      <c r="DJ1256" s="76"/>
      <c r="DK1256" s="76"/>
      <c r="DL1256" s="76"/>
    </row>
    <row r="1257" spans="1:116" x14ac:dyDescent="0.4">
      <c r="E1257" s="8"/>
      <c r="H1257" s="12"/>
      <c r="I1257" s="60"/>
      <c r="J1257" s="60"/>
      <c r="K1257" s="15"/>
      <c r="L1257" s="15"/>
      <c r="M1257" s="15"/>
      <c r="N1257" s="15"/>
      <c r="O1257" s="15"/>
      <c r="P1257" s="15"/>
      <c r="R1257" s="15"/>
      <c r="S1257" s="76"/>
      <c r="T1257" s="76"/>
      <c r="U1257" s="76"/>
      <c r="V1257" s="76"/>
      <c r="W1257" s="76"/>
      <c r="X1257" s="76"/>
      <c r="Y1257" s="76"/>
      <c r="Z1257" s="76"/>
      <c r="AA1257" s="76"/>
      <c r="AB1257" s="76"/>
      <c r="AC1257" s="76"/>
      <c r="AD1257" s="76"/>
      <c r="AE1257" s="76"/>
      <c r="AF1257" s="76"/>
      <c r="AG1257" s="76"/>
      <c r="AH1257" s="76"/>
      <c r="AI1257" s="76"/>
      <c r="AJ1257" s="76"/>
      <c r="AK1257" s="76"/>
      <c r="AL1257" s="76"/>
      <c r="AM1257" s="76"/>
      <c r="AN1257" s="76"/>
      <c r="AO1257" s="76"/>
      <c r="AP1257" s="76"/>
      <c r="AQ1257" s="76"/>
      <c r="AR1257" s="76"/>
      <c r="AS1257" s="76"/>
      <c r="AT1257" s="76"/>
      <c r="AU1257" s="76"/>
      <c r="AV1257" s="76"/>
      <c r="AW1257" s="76"/>
      <c r="AX1257" s="76"/>
      <c r="AY1257" s="76"/>
      <c r="AZ1257" s="76"/>
      <c r="BA1257" s="76"/>
      <c r="BB1257" s="76"/>
      <c r="BC1257" s="76"/>
      <c r="BD1257" s="76"/>
      <c r="BE1257" s="76"/>
      <c r="BF1257" s="76"/>
      <c r="BG1257" s="76"/>
      <c r="BH1257" s="76"/>
      <c r="BI1257" s="76"/>
      <c r="BJ1257" s="76"/>
      <c r="BK1257" s="76"/>
      <c r="BL1257" s="76"/>
      <c r="BM1257" s="76"/>
      <c r="BN1257" s="76"/>
      <c r="BO1257" s="76"/>
      <c r="BP1257" s="76"/>
      <c r="BQ1257" s="76"/>
      <c r="BR1257" s="76"/>
      <c r="BS1257" s="76"/>
      <c r="BT1257" s="76"/>
      <c r="BU1257" s="76"/>
      <c r="BV1257" s="76"/>
      <c r="BW1257" s="76"/>
      <c r="BX1257" s="76"/>
      <c r="BY1257" s="76"/>
      <c r="BZ1257" s="76"/>
      <c r="CA1257" s="76"/>
      <c r="CB1257" s="76"/>
      <c r="CC1257" s="76"/>
      <c r="CD1257" s="76"/>
      <c r="CE1257" s="76"/>
      <c r="CF1257" s="76"/>
      <c r="CG1257" s="76"/>
      <c r="CH1257" s="76"/>
      <c r="CI1257" s="76"/>
      <c r="CJ1257" s="76"/>
      <c r="CK1257" s="76"/>
      <c r="CL1257" s="76"/>
      <c r="CN1257" s="60"/>
      <c r="CO1257" s="76"/>
      <c r="CP1257" s="76"/>
      <c r="CQ1257" s="76"/>
      <c r="CR1257" s="76"/>
      <c r="CS1257" s="76"/>
      <c r="CT1257" s="76"/>
      <c r="CU1257" s="76"/>
      <c r="CV1257" s="76"/>
      <c r="CW1257" s="76"/>
      <c r="CX1257" s="76"/>
      <c r="CY1257" s="76"/>
      <c r="CZ1257" s="76"/>
      <c r="DA1257" s="76"/>
      <c r="DB1257" s="76"/>
      <c r="DC1257" s="76"/>
      <c r="DD1257" s="76"/>
      <c r="DE1257" s="76"/>
      <c r="DF1257" s="76"/>
      <c r="DG1257" s="76"/>
      <c r="DH1257" s="76"/>
      <c r="DI1257" s="76"/>
      <c r="DJ1257" s="76"/>
      <c r="DK1257" s="76"/>
      <c r="DL1257" s="76"/>
    </row>
    <row r="1258" spans="1:116" x14ac:dyDescent="0.4">
      <c r="E1258" s="8"/>
      <c r="H1258" s="12"/>
      <c r="I1258" s="60"/>
      <c r="J1258" s="60"/>
      <c r="K1258" s="15"/>
      <c r="L1258" s="15"/>
      <c r="M1258" s="15"/>
      <c r="N1258" s="15"/>
      <c r="O1258" s="15"/>
      <c r="P1258" s="15"/>
      <c r="R1258" s="15"/>
      <c r="S1258" s="76"/>
      <c r="T1258" s="76"/>
      <c r="U1258" s="76"/>
      <c r="V1258" s="76"/>
      <c r="W1258" s="76"/>
      <c r="X1258" s="76"/>
      <c r="Y1258" s="76"/>
      <c r="Z1258" s="76"/>
      <c r="AA1258" s="76"/>
      <c r="AB1258" s="76"/>
      <c r="AC1258" s="76"/>
      <c r="AD1258" s="76"/>
      <c r="AE1258" s="76"/>
      <c r="AF1258" s="76"/>
      <c r="AG1258" s="76"/>
      <c r="AH1258" s="76"/>
      <c r="AI1258" s="76"/>
      <c r="AJ1258" s="76"/>
      <c r="AK1258" s="76"/>
      <c r="AL1258" s="76"/>
      <c r="AM1258" s="76"/>
      <c r="AN1258" s="76"/>
      <c r="AO1258" s="76"/>
      <c r="AP1258" s="76"/>
      <c r="AQ1258" s="76"/>
      <c r="AR1258" s="76"/>
      <c r="AS1258" s="76"/>
      <c r="AT1258" s="76"/>
      <c r="AU1258" s="76"/>
      <c r="AV1258" s="76"/>
      <c r="AW1258" s="76"/>
      <c r="AX1258" s="76"/>
      <c r="AY1258" s="76"/>
      <c r="AZ1258" s="76"/>
      <c r="BA1258" s="76"/>
      <c r="BB1258" s="76"/>
      <c r="BC1258" s="76"/>
      <c r="BD1258" s="76"/>
      <c r="BE1258" s="76"/>
      <c r="BF1258" s="76"/>
      <c r="BG1258" s="76"/>
      <c r="BH1258" s="76"/>
      <c r="BI1258" s="76"/>
      <c r="BJ1258" s="76"/>
      <c r="BK1258" s="76"/>
      <c r="BL1258" s="76"/>
      <c r="BM1258" s="76"/>
      <c r="BN1258" s="76"/>
      <c r="BO1258" s="76"/>
      <c r="BP1258" s="76"/>
      <c r="BQ1258" s="76"/>
      <c r="BR1258" s="76"/>
      <c r="BS1258" s="76"/>
      <c r="BT1258" s="76"/>
      <c r="BU1258" s="76"/>
      <c r="BV1258" s="76"/>
      <c r="BW1258" s="76"/>
      <c r="BX1258" s="76"/>
      <c r="BY1258" s="76"/>
      <c r="BZ1258" s="76"/>
      <c r="CA1258" s="76"/>
      <c r="CB1258" s="76"/>
      <c r="CC1258" s="76"/>
      <c r="CD1258" s="76"/>
      <c r="CE1258" s="76"/>
      <c r="CF1258" s="76"/>
      <c r="CG1258" s="76"/>
      <c r="CH1258" s="76"/>
      <c r="CI1258" s="76"/>
      <c r="CJ1258" s="76"/>
      <c r="CK1258" s="76"/>
      <c r="CL1258" s="76"/>
      <c r="CN1258" s="60"/>
      <c r="CO1258" s="76"/>
      <c r="CP1258" s="76"/>
      <c r="CQ1258" s="76"/>
      <c r="CR1258" s="76"/>
      <c r="CS1258" s="76"/>
      <c r="CT1258" s="76"/>
      <c r="CU1258" s="76"/>
      <c r="CV1258" s="76"/>
      <c r="CW1258" s="76"/>
      <c r="CX1258" s="76"/>
      <c r="CY1258" s="76"/>
      <c r="CZ1258" s="76"/>
      <c r="DA1258" s="76"/>
      <c r="DB1258" s="76"/>
      <c r="DC1258" s="76"/>
      <c r="DD1258" s="76"/>
      <c r="DE1258" s="76"/>
      <c r="DF1258" s="76"/>
      <c r="DG1258" s="76"/>
      <c r="DH1258" s="76"/>
      <c r="DI1258" s="76"/>
      <c r="DJ1258" s="76"/>
      <c r="DK1258" s="76"/>
      <c r="DL1258" s="76"/>
    </row>
    <row r="1259" spans="1:116" x14ac:dyDescent="0.4">
      <c r="E1259" s="8"/>
      <c r="H1259" s="12"/>
      <c r="I1259" s="60"/>
      <c r="J1259" s="60"/>
      <c r="K1259" s="15"/>
      <c r="L1259" s="15"/>
      <c r="M1259" s="15"/>
      <c r="N1259" s="15"/>
      <c r="O1259" s="15"/>
      <c r="P1259" s="15"/>
      <c r="R1259" s="15"/>
      <c r="S1259" s="76"/>
      <c r="T1259" s="76"/>
      <c r="U1259" s="76"/>
      <c r="V1259" s="76"/>
      <c r="W1259" s="76"/>
      <c r="X1259" s="76"/>
      <c r="Y1259" s="76"/>
      <c r="Z1259" s="76"/>
      <c r="AA1259" s="76"/>
      <c r="AB1259" s="76"/>
      <c r="AC1259" s="76"/>
      <c r="AD1259" s="76"/>
      <c r="AE1259" s="76"/>
      <c r="AF1259" s="76"/>
      <c r="AG1259" s="76"/>
      <c r="AH1259" s="76"/>
      <c r="AI1259" s="76"/>
      <c r="AJ1259" s="76"/>
      <c r="AK1259" s="76"/>
      <c r="AL1259" s="76"/>
      <c r="AM1259" s="76"/>
      <c r="AN1259" s="76"/>
      <c r="AO1259" s="76"/>
      <c r="AP1259" s="76"/>
      <c r="AQ1259" s="76"/>
      <c r="AR1259" s="76"/>
      <c r="AS1259" s="76"/>
      <c r="AT1259" s="76"/>
      <c r="AU1259" s="76"/>
      <c r="AV1259" s="76"/>
      <c r="AW1259" s="76"/>
      <c r="AX1259" s="76"/>
      <c r="AY1259" s="76"/>
      <c r="AZ1259" s="76"/>
      <c r="BA1259" s="76"/>
      <c r="BB1259" s="76"/>
      <c r="BC1259" s="76"/>
      <c r="BD1259" s="76"/>
      <c r="BE1259" s="76"/>
      <c r="BF1259" s="76"/>
      <c r="BG1259" s="76"/>
      <c r="BH1259" s="76"/>
      <c r="BI1259" s="76"/>
      <c r="BJ1259" s="76"/>
      <c r="BK1259" s="76"/>
      <c r="BL1259" s="76"/>
      <c r="BM1259" s="76"/>
      <c r="BN1259" s="76"/>
      <c r="BO1259" s="76"/>
      <c r="BP1259" s="76"/>
      <c r="BQ1259" s="76"/>
      <c r="BR1259" s="76"/>
      <c r="BS1259" s="76"/>
      <c r="BT1259" s="76"/>
      <c r="BU1259" s="76"/>
      <c r="BV1259" s="76"/>
      <c r="BW1259" s="76"/>
      <c r="BX1259" s="76"/>
      <c r="BY1259" s="76"/>
      <c r="BZ1259" s="76"/>
      <c r="CA1259" s="76"/>
      <c r="CB1259" s="76"/>
      <c r="CC1259" s="76"/>
      <c r="CD1259" s="76"/>
      <c r="CE1259" s="76"/>
      <c r="CF1259" s="76"/>
      <c r="CG1259" s="76"/>
      <c r="CH1259" s="76"/>
      <c r="CI1259" s="76"/>
      <c r="CJ1259" s="76"/>
      <c r="CK1259" s="76"/>
      <c r="CL1259" s="76"/>
      <c r="CN1259" s="60"/>
      <c r="CO1259" s="76"/>
      <c r="CP1259" s="76"/>
      <c r="CQ1259" s="76"/>
      <c r="CR1259" s="76"/>
      <c r="CS1259" s="76"/>
      <c r="CT1259" s="76"/>
      <c r="CU1259" s="76"/>
      <c r="CV1259" s="76"/>
      <c r="CW1259" s="76"/>
      <c r="CX1259" s="76"/>
      <c r="CY1259" s="76"/>
      <c r="CZ1259" s="76"/>
      <c r="DA1259" s="76"/>
      <c r="DB1259" s="76"/>
      <c r="DC1259" s="76"/>
      <c r="DD1259" s="76"/>
      <c r="DE1259" s="76"/>
      <c r="DF1259" s="76"/>
      <c r="DG1259" s="76"/>
      <c r="DH1259" s="76"/>
      <c r="DI1259" s="76"/>
      <c r="DJ1259" s="76"/>
      <c r="DK1259" s="76"/>
      <c r="DL1259" s="76"/>
    </row>
    <row r="1260" spans="1:116" x14ac:dyDescent="0.4">
      <c r="E1260" s="8"/>
      <c r="H1260" s="12"/>
      <c r="I1260" s="60"/>
      <c r="J1260" s="60"/>
      <c r="K1260" s="15"/>
      <c r="L1260" s="15"/>
      <c r="M1260" s="15"/>
      <c r="N1260" s="15"/>
      <c r="O1260" s="15"/>
      <c r="P1260" s="15"/>
      <c r="R1260" s="15"/>
      <c r="S1260" s="76"/>
      <c r="T1260" s="76"/>
      <c r="U1260" s="76"/>
      <c r="V1260" s="76"/>
      <c r="W1260" s="76"/>
      <c r="X1260" s="76"/>
      <c r="Y1260" s="76"/>
      <c r="Z1260" s="76"/>
      <c r="AA1260" s="76"/>
      <c r="AB1260" s="76"/>
      <c r="AC1260" s="76"/>
      <c r="AD1260" s="76"/>
      <c r="AE1260" s="76"/>
      <c r="AF1260" s="76"/>
      <c r="AG1260" s="76"/>
      <c r="AH1260" s="76"/>
      <c r="AI1260" s="76"/>
      <c r="AJ1260" s="76"/>
      <c r="AK1260" s="76"/>
      <c r="AL1260" s="76"/>
      <c r="AM1260" s="76"/>
      <c r="AN1260" s="76"/>
      <c r="AO1260" s="76"/>
      <c r="AP1260" s="76"/>
      <c r="AQ1260" s="76"/>
      <c r="AR1260" s="76"/>
      <c r="AS1260" s="76"/>
      <c r="AT1260" s="76"/>
      <c r="AU1260" s="76"/>
      <c r="AV1260" s="76"/>
      <c r="AW1260" s="76"/>
      <c r="AX1260" s="76"/>
      <c r="AY1260" s="76"/>
      <c r="AZ1260" s="76"/>
      <c r="BA1260" s="76"/>
      <c r="BB1260" s="76"/>
      <c r="BC1260" s="76"/>
      <c r="BD1260" s="76"/>
      <c r="BE1260" s="76"/>
      <c r="BF1260" s="76"/>
      <c r="BG1260" s="76"/>
      <c r="BH1260" s="76"/>
      <c r="BI1260" s="76"/>
      <c r="BJ1260" s="76"/>
      <c r="BK1260" s="76"/>
      <c r="BL1260" s="76"/>
      <c r="BM1260" s="76"/>
      <c r="BN1260" s="76"/>
      <c r="BO1260" s="76"/>
      <c r="BP1260" s="76"/>
      <c r="BQ1260" s="76"/>
      <c r="BR1260" s="76"/>
      <c r="BS1260" s="76"/>
      <c r="BT1260" s="76"/>
      <c r="BU1260" s="76"/>
      <c r="BV1260" s="76"/>
      <c r="BW1260" s="76"/>
      <c r="BX1260" s="76"/>
      <c r="BY1260" s="76"/>
      <c r="BZ1260" s="76"/>
      <c r="CA1260" s="76"/>
      <c r="CB1260" s="76"/>
      <c r="CC1260" s="76"/>
      <c r="CD1260" s="76"/>
      <c r="CE1260" s="76"/>
      <c r="CF1260" s="76"/>
      <c r="CG1260" s="76"/>
      <c r="CH1260" s="76"/>
      <c r="CI1260" s="76"/>
      <c r="CJ1260" s="76"/>
      <c r="CK1260" s="76"/>
      <c r="CL1260" s="76"/>
      <c r="CN1260" s="60"/>
      <c r="CO1260" s="76"/>
      <c r="CP1260" s="76"/>
      <c r="CQ1260" s="76"/>
      <c r="CR1260" s="76"/>
      <c r="CS1260" s="76"/>
      <c r="CT1260" s="76"/>
      <c r="CU1260" s="76"/>
      <c r="CV1260" s="76"/>
      <c r="CW1260" s="76"/>
      <c r="CX1260" s="76"/>
      <c r="CY1260" s="76"/>
      <c r="CZ1260" s="76"/>
      <c r="DA1260" s="76"/>
      <c r="DB1260" s="76"/>
      <c r="DC1260" s="76"/>
      <c r="DD1260" s="76"/>
      <c r="DE1260" s="76"/>
      <c r="DF1260" s="76"/>
      <c r="DG1260" s="76"/>
      <c r="DH1260" s="76"/>
      <c r="DI1260" s="76"/>
      <c r="DJ1260" s="76"/>
      <c r="DK1260" s="76"/>
      <c r="DL1260" s="76"/>
    </row>
    <row r="1261" spans="1:116" x14ac:dyDescent="0.4">
      <c r="A1261" s="174"/>
      <c r="E1261" s="8"/>
      <c r="G1261" s="175"/>
      <c r="H1261" s="200"/>
      <c r="I1261" s="201"/>
      <c r="J1261" s="201"/>
      <c r="K1261" s="202"/>
      <c r="L1261" s="202"/>
      <c r="M1261" s="202"/>
      <c r="N1261" s="202"/>
      <c r="O1261" s="202"/>
      <c r="P1261" s="202"/>
      <c r="R1261" s="202"/>
      <c r="S1261" s="190">
        <v>-1000</v>
      </c>
      <c r="T1261" s="190">
        <v>-1000</v>
      </c>
      <c r="U1261" s="190">
        <v>-1000</v>
      </c>
      <c r="V1261" s="190">
        <v>-1000</v>
      </c>
      <c r="W1261" s="190">
        <v>-1000</v>
      </c>
      <c r="X1261" s="190">
        <v>-1000</v>
      </c>
      <c r="Y1261" s="190">
        <v>-1000</v>
      </c>
      <c r="Z1261" s="190">
        <v>-1000</v>
      </c>
      <c r="AA1261" s="190">
        <v>-1000</v>
      </c>
      <c r="AB1261" s="190">
        <v>-1000</v>
      </c>
      <c r="AC1261" s="190">
        <v>-1000</v>
      </c>
      <c r="AD1261" s="190">
        <v>-1000</v>
      </c>
      <c r="AE1261" s="190">
        <v>-1000</v>
      </c>
      <c r="AF1261" s="190">
        <v>-1000</v>
      </c>
      <c r="AG1261" s="190">
        <v>-1000</v>
      </c>
      <c r="AH1261" s="190">
        <v>-1000</v>
      </c>
      <c r="AI1261" s="190">
        <v>-1000</v>
      </c>
      <c r="AJ1261" s="190">
        <v>-1000</v>
      </c>
      <c r="AK1261" s="190">
        <v>-1000</v>
      </c>
      <c r="AL1261" s="190">
        <v>-1000</v>
      </c>
      <c r="AM1261" s="190">
        <v>-1000</v>
      </c>
      <c r="AN1261" s="190">
        <v>-1000</v>
      </c>
      <c r="AO1261" s="190">
        <v>-1000</v>
      </c>
      <c r="AP1261" s="190">
        <v>-1000</v>
      </c>
      <c r="AQ1261" s="190">
        <v>-1000</v>
      </c>
      <c r="AR1261" s="190">
        <v>-1000</v>
      </c>
      <c r="AS1261" s="190">
        <v>-1000</v>
      </c>
      <c r="AT1261" s="190">
        <v>-1000</v>
      </c>
      <c r="AU1261" s="190">
        <v>-1000</v>
      </c>
      <c r="AV1261" s="190">
        <v>-1000</v>
      </c>
      <c r="AW1261" s="190">
        <v>-1000</v>
      </c>
      <c r="AX1261" s="190">
        <v>-1000</v>
      </c>
      <c r="AY1261" s="190">
        <v>-1000</v>
      </c>
      <c r="AZ1261" s="190">
        <v>-1000</v>
      </c>
      <c r="BA1261" s="190">
        <v>-1000</v>
      </c>
      <c r="BB1261" s="190">
        <v>-1000</v>
      </c>
      <c r="BC1261" s="190">
        <v>-1000</v>
      </c>
      <c r="BD1261" s="190">
        <v>-1000</v>
      </c>
      <c r="BE1261" s="190">
        <v>-1000</v>
      </c>
      <c r="BF1261" s="190">
        <v>-1000</v>
      </c>
      <c r="BG1261" s="190">
        <v>-1000</v>
      </c>
      <c r="BH1261" s="190">
        <v>-1000</v>
      </c>
      <c r="BI1261" s="190">
        <v>-1000</v>
      </c>
      <c r="BJ1261" s="190">
        <v>-1000</v>
      </c>
      <c r="BK1261" s="190">
        <v>-1000</v>
      </c>
      <c r="BL1261" s="190">
        <v>-1000</v>
      </c>
      <c r="BM1261" s="190">
        <v>-1000</v>
      </c>
      <c r="BN1261" s="190">
        <v>-1000</v>
      </c>
      <c r="BO1261" s="190">
        <v>-1000</v>
      </c>
      <c r="BP1261" s="190">
        <v>-1000</v>
      </c>
      <c r="BQ1261" s="190">
        <v>-1000</v>
      </c>
      <c r="BR1261" s="190">
        <v>-1000</v>
      </c>
      <c r="BS1261" s="190">
        <v>-1000</v>
      </c>
      <c r="BT1261" s="190">
        <v>-1000</v>
      </c>
      <c r="BU1261" s="190">
        <v>-1000</v>
      </c>
      <c r="BV1261" s="190">
        <v>-1000</v>
      </c>
      <c r="BW1261" s="190">
        <v>-1000</v>
      </c>
      <c r="BX1261" s="190">
        <v>-1000</v>
      </c>
      <c r="BY1261" s="190">
        <v>-1000</v>
      </c>
      <c r="BZ1261" s="190">
        <v>-1000</v>
      </c>
      <c r="CA1261" s="190">
        <v>-1000</v>
      </c>
      <c r="CB1261" s="190">
        <v>-1000</v>
      </c>
      <c r="CC1261" s="190">
        <v>-1000</v>
      </c>
      <c r="CD1261" s="190">
        <v>-1000</v>
      </c>
      <c r="CE1261" s="190">
        <v>-1000</v>
      </c>
      <c r="CF1261" s="190">
        <v>-1000</v>
      </c>
      <c r="CG1261" s="190">
        <v>-1000</v>
      </c>
      <c r="CH1261" s="190">
        <v>-1000</v>
      </c>
      <c r="CI1261" s="190">
        <v>-1000</v>
      </c>
      <c r="CJ1261" s="190">
        <v>-1000</v>
      </c>
      <c r="CK1261" s="190">
        <v>-1000</v>
      </c>
      <c r="CL1261" s="190">
        <v>-1000</v>
      </c>
      <c r="CN1261" s="201"/>
      <c r="CO1261" s="190">
        <v>-1000</v>
      </c>
      <c r="CP1261" s="190">
        <v>-1000</v>
      </c>
      <c r="CQ1261" s="190">
        <v>-1000</v>
      </c>
      <c r="CR1261" s="190">
        <v>-1000</v>
      </c>
      <c r="CS1261" s="190">
        <v>-1000</v>
      </c>
      <c r="CT1261" s="190">
        <v>-1000</v>
      </c>
      <c r="CU1261" s="190">
        <v>-1000</v>
      </c>
      <c r="CV1261" s="190">
        <v>-1000</v>
      </c>
      <c r="CW1261" s="190">
        <v>-1000</v>
      </c>
      <c r="CX1261" s="190">
        <v>-1000</v>
      </c>
      <c r="CY1261" s="190">
        <v>-1000</v>
      </c>
      <c r="CZ1261" s="190">
        <v>-1000</v>
      </c>
      <c r="DA1261" s="190">
        <v>-1000</v>
      </c>
      <c r="DB1261" s="190">
        <v>-1000</v>
      </c>
      <c r="DC1261" s="190">
        <v>-1000</v>
      </c>
      <c r="DD1261" s="190">
        <v>-1000</v>
      </c>
      <c r="DE1261" s="190">
        <v>-1000</v>
      </c>
      <c r="DF1261" s="190">
        <v>-1000</v>
      </c>
      <c r="DG1261" s="190">
        <v>-1000</v>
      </c>
      <c r="DH1261" s="190">
        <v>-1000</v>
      </c>
      <c r="DI1261" s="190">
        <v>-1000</v>
      </c>
      <c r="DJ1261" s="190">
        <v>-1000</v>
      </c>
      <c r="DK1261" s="190">
        <v>-1000</v>
      </c>
      <c r="DL1261" s="190">
        <v>-1000</v>
      </c>
    </row>
    <row r="1262" spans="1:116" x14ac:dyDescent="0.4">
      <c r="A1262" s="174"/>
      <c r="E1262" s="8"/>
      <c r="G1262" s="175" t="s">
        <v>490</v>
      </c>
      <c r="H1262" s="174"/>
      <c r="I1262" s="176"/>
      <c r="J1262" s="176"/>
      <c r="K1262" s="197"/>
      <c r="L1262" s="197"/>
      <c r="M1262" s="197"/>
      <c r="N1262" s="197"/>
      <c r="O1262" s="197"/>
      <c r="P1262" s="197"/>
      <c r="R1262" s="198"/>
      <c r="S1262" s="174"/>
      <c r="T1262" s="174"/>
      <c r="U1262" s="174"/>
      <c r="V1262" s="174"/>
      <c r="W1262" s="174"/>
      <c r="X1262" s="174"/>
      <c r="Y1262" s="174"/>
      <c r="Z1262" s="174"/>
      <c r="AA1262" s="174"/>
      <c r="AB1262" s="174"/>
      <c r="AC1262" s="174"/>
      <c r="AD1262" s="174"/>
      <c r="AE1262" s="174"/>
      <c r="AF1262" s="174"/>
      <c r="AG1262" s="174"/>
      <c r="AH1262" s="174"/>
      <c r="AI1262" s="174"/>
      <c r="AJ1262" s="174"/>
      <c r="AK1262" s="174"/>
      <c r="AL1262" s="174"/>
      <c r="AM1262" s="174"/>
      <c r="AN1262" s="174"/>
      <c r="AO1262" s="174"/>
      <c r="AP1262" s="174"/>
      <c r="AQ1262" s="174"/>
      <c r="AR1262" s="174"/>
      <c r="AS1262" s="174"/>
      <c r="AT1262" s="174"/>
      <c r="AU1262" s="174"/>
      <c r="AV1262" s="174"/>
      <c r="AW1262" s="174"/>
      <c r="AX1262" s="174"/>
      <c r="AY1262" s="174"/>
      <c r="AZ1262" s="174"/>
      <c r="BA1262" s="174"/>
      <c r="BB1262" s="174"/>
      <c r="BC1262" s="174"/>
      <c r="BD1262" s="174"/>
      <c r="BE1262" s="174"/>
      <c r="BF1262" s="174"/>
      <c r="BG1262" s="174"/>
      <c r="BH1262" s="174"/>
      <c r="BI1262" s="174"/>
      <c r="BJ1262" s="174"/>
      <c r="BK1262" s="174"/>
      <c r="BL1262" s="174"/>
      <c r="BM1262" s="174"/>
      <c r="BN1262" s="174"/>
      <c r="BO1262" s="174"/>
      <c r="BP1262" s="174"/>
      <c r="BQ1262" s="174"/>
      <c r="BR1262" s="174"/>
      <c r="BS1262" s="174"/>
      <c r="BT1262" s="174"/>
      <c r="BU1262" s="174"/>
      <c r="BV1262" s="174"/>
      <c r="BW1262" s="174"/>
      <c r="BX1262" s="174"/>
      <c r="BY1262" s="174"/>
      <c r="BZ1262" s="174"/>
      <c r="CA1262" s="174"/>
      <c r="CB1262" s="174"/>
      <c r="CC1262" s="174"/>
      <c r="CD1262" s="174"/>
      <c r="CE1262" s="174"/>
      <c r="CF1262" s="174"/>
      <c r="CG1262" s="174"/>
      <c r="CH1262" s="174"/>
      <c r="CI1262" s="174"/>
      <c r="CJ1262" s="174"/>
      <c r="CK1262" s="174"/>
      <c r="CL1262" s="174"/>
      <c r="CN1262" s="176"/>
      <c r="CO1262" s="174"/>
      <c r="CP1262" s="174"/>
      <c r="CQ1262" s="174"/>
      <c r="CR1262" s="174"/>
      <c r="CS1262" s="174"/>
      <c r="CT1262" s="174"/>
      <c r="CU1262" s="174"/>
      <c r="CV1262" s="174"/>
      <c r="CW1262" s="174"/>
      <c r="CX1262" s="174"/>
      <c r="CY1262" s="174"/>
      <c r="CZ1262" s="174"/>
      <c r="DA1262" s="174"/>
      <c r="DB1262" s="174"/>
      <c r="DC1262" s="174"/>
      <c r="DD1262" s="174"/>
      <c r="DE1262" s="174"/>
      <c r="DF1262" s="174"/>
      <c r="DG1262" s="174"/>
      <c r="DH1262" s="174"/>
      <c r="DI1262" s="174"/>
      <c r="DJ1262" s="174"/>
      <c r="DK1262" s="174"/>
      <c r="DL1262" s="174"/>
    </row>
    <row r="1263" spans="1:116" x14ac:dyDescent="0.4">
      <c r="A1263" s="174"/>
      <c r="E1263" s="8"/>
      <c r="G1263" s="175" t="s">
        <v>492</v>
      </c>
      <c r="H1263" s="174"/>
      <c r="I1263" s="176"/>
      <c r="J1263" s="176"/>
      <c r="K1263" s="197"/>
      <c r="L1263" s="197"/>
      <c r="M1263" s="197"/>
      <c r="N1263" s="197"/>
      <c r="O1263" s="197"/>
      <c r="P1263" s="197"/>
      <c r="R1263" s="198"/>
      <c r="S1263" s="174"/>
      <c r="T1263" s="174"/>
      <c r="U1263" s="174"/>
      <c r="V1263" s="174"/>
      <c r="W1263" s="174"/>
      <c r="X1263" s="174"/>
      <c r="Y1263" s="174"/>
      <c r="Z1263" s="174"/>
      <c r="AA1263" s="174"/>
      <c r="AB1263" s="174"/>
      <c r="AC1263" s="174"/>
      <c r="AD1263" s="174"/>
      <c r="AE1263" s="174"/>
      <c r="AF1263" s="174"/>
      <c r="AG1263" s="174"/>
      <c r="AH1263" s="174"/>
      <c r="AI1263" s="174"/>
      <c r="AJ1263" s="174"/>
      <c r="AK1263" s="174"/>
      <c r="AL1263" s="174"/>
      <c r="AM1263" s="174"/>
      <c r="AN1263" s="174"/>
      <c r="AO1263" s="174"/>
      <c r="AP1263" s="174"/>
      <c r="AQ1263" s="174"/>
      <c r="AR1263" s="174"/>
      <c r="AS1263" s="174"/>
      <c r="AT1263" s="174"/>
      <c r="AU1263" s="174"/>
      <c r="AV1263" s="174"/>
      <c r="AW1263" s="174"/>
      <c r="AX1263" s="174"/>
      <c r="AY1263" s="174"/>
      <c r="AZ1263" s="174"/>
      <c r="BA1263" s="174"/>
      <c r="BB1263" s="174"/>
      <c r="BC1263" s="174"/>
      <c r="BD1263" s="174"/>
      <c r="BE1263" s="174"/>
      <c r="BF1263" s="174"/>
      <c r="BG1263" s="174"/>
      <c r="BH1263" s="174"/>
      <c r="BI1263" s="174"/>
      <c r="BJ1263" s="174"/>
      <c r="BK1263" s="174"/>
      <c r="BL1263" s="174"/>
      <c r="BM1263" s="174"/>
      <c r="BN1263" s="174"/>
      <c r="BO1263" s="174"/>
      <c r="BP1263" s="174"/>
      <c r="BQ1263" s="174"/>
      <c r="BR1263" s="174"/>
      <c r="BS1263" s="174"/>
      <c r="BT1263" s="174"/>
      <c r="BU1263" s="174"/>
      <c r="BV1263" s="174"/>
      <c r="BW1263" s="174"/>
      <c r="BX1263" s="174"/>
      <c r="BY1263" s="174"/>
      <c r="BZ1263" s="174"/>
      <c r="CA1263" s="174"/>
      <c r="CB1263" s="174"/>
      <c r="CC1263" s="174"/>
      <c r="CD1263" s="174"/>
      <c r="CE1263" s="174"/>
      <c r="CF1263" s="174"/>
      <c r="CG1263" s="174"/>
      <c r="CH1263" s="174"/>
      <c r="CI1263" s="174"/>
      <c r="CJ1263" s="174"/>
      <c r="CK1263" s="174"/>
      <c r="CL1263" s="174"/>
      <c r="CN1263" s="176"/>
      <c r="CO1263" s="174"/>
      <c r="CP1263" s="174"/>
      <c r="CQ1263" s="174"/>
      <c r="CR1263" s="174"/>
      <c r="CS1263" s="174"/>
      <c r="CT1263" s="174"/>
      <c r="CU1263" s="174"/>
      <c r="CV1263" s="174"/>
      <c r="CW1263" s="174"/>
      <c r="CX1263" s="174"/>
      <c r="CY1263" s="174"/>
      <c r="CZ1263" s="174"/>
      <c r="DA1263" s="174"/>
      <c r="DB1263" s="174"/>
      <c r="DC1263" s="174"/>
      <c r="DD1263" s="174"/>
      <c r="DE1263" s="174"/>
      <c r="DF1263" s="174"/>
      <c r="DG1263" s="174"/>
      <c r="DH1263" s="174"/>
      <c r="DI1263" s="174"/>
      <c r="DJ1263" s="174"/>
      <c r="DK1263" s="174"/>
      <c r="DL1263" s="174"/>
    </row>
    <row r="1264" spans="1:116" x14ac:dyDescent="0.4">
      <c r="A1264" s="174"/>
      <c r="E1264" s="8"/>
      <c r="G1264" s="175" t="s">
        <v>461</v>
      </c>
      <c r="H1264" s="174"/>
      <c r="I1264" s="176"/>
      <c r="J1264" s="176"/>
      <c r="K1264" s="197"/>
      <c r="L1264" s="197"/>
      <c r="M1264" s="197"/>
      <c r="N1264" s="197"/>
      <c r="O1264" s="197"/>
      <c r="P1264" s="197"/>
      <c r="R1264" s="198"/>
      <c r="S1264" s="199" t="str">
        <f t="shared" ref="S1264:AX1264" si="2208">S$20</f>
        <v>S$16</v>
      </c>
      <c r="T1264" s="199" t="str">
        <f t="shared" si="2208"/>
        <v>T$16</v>
      </c>
      <c r="U1264" s="199" t="str">
        <f t="shared" si="2208"/>
        <v>U$16</v>
      </c>
      <c r="V1264" s="199" t="str">
        <f t="shared" si="2208"/>
        <v>V$16</v>
      </c>
      <c r="W1264" s="199" t="str">
        <f t="shared" si="2208"/>
        <v>W$16</v>
      </c>
      <c r="X1264" s="199" t="str">
        <f t="shared" si="2208"/>
        <v>X$16</v>
      </c>
      <c r="Y1264" s="199" t="str">
        <f t="shared" si="2208"/>
        <v>Y$16</v>
      </c>
      <c r="Z1264" s="199" t="str">
        <f t="shared" si="2208"/>
        <v>Z$16</v>
      </c>
      <c r="AA1264" s="199" t="str">
        <f t="shared" si="2208"/>
        <v>AA$16</v>
      </c>
      <c r="AB1264" s="199" t="str">
        <f t="shared" si="2208"/>
        <v>AB$16</v>
      </c>
      <c r="AC1264" s="199" t="str">
        <f t="shared" si="2208"/>
        <v>AC$16</v>
      </c>
      <c r="AD1264" s="199" t="str">
        <f t="shared" si="2208"/>
        <v>AD$16</v>
      </c>
      <c r="AE1264" s="199" t="str">
        <f t="shared" si="2208"/>
        <v>AE$16</v>
      </c>
      <c r="AF1264" s="199" t="str">
        <f t="shared" si="2208"/>
        <v>AF$16</v>
      </c>
      <c r="AG1264" s="199" t="str">
        <f t="shared" si="2208"/>
        <v>AG$16</v>
      </c>
      <c r="AH1264" s="199" t="str">
        <f t="shared" si="2208"/>
        <v>AH$16</v>
      </c>
      <c r="AI1264" s="199" t="str">
        <f t="shared" si="2208"/>
        <v>AI$16</v>
      </c>
      <c r="AJ1264" s="199" t="str">
        <f t="shared" si="2208"/>
        <v>AJ$16</v>
      </c>
      <c r="AK1264" s="199" t="str">
        <f t="shared" si="2208"/>
        <v>AK$16</v>
      </c>
      <c r="AL1264" s="199" t="str">
        <f t="shared" si="2208"/>
        <v>AL$16</v>
      </c>
      <c r="AM1264" s="199" t="str">
        <f t="shared" si="2208"/>
        <v>AM$16</v>
      </c>
      <c r="AN1264" s="199" t="str">
        <f t="shared" si="2208"/>
        <v>AN$16</v>
      </c>
      <c r="AO1264" s="199" t="str">
        <f t="shared" si="2208"/>
        <v>AO$16</v>
      </c>
      <c r="AP1264" s="199" t="str">
        <f t="shared" si="2208"/>
        <v>AP$16</v>
      </c>
      <c r="AQ1264" s="199" t="str">
        <f t="shared" si="2208"/>
        <v>AQ$16</v>
      </c>
      <c r="AR1264" s="199" t="str">
        <f t="shared" si="2208"/>
        <v>AR$16</v>
      </c>
      <c r="AS1264" s="199" t="str">
        <f t="shared" si="2208"/>
        <v>AS$16</v>
      </c>
      <c r="AT1264" s="199" t="str">
        <f t="shared" si="2208"/>
        <v>AT$16</v>
      </c>
      <c r="AU1264" s="199" t="str">
        <f t="shared" si="2208"/>
        <v>AU$16</v>
      </c>
      <c r="AV1264" s="199" t="str">
        <f t="shared" si="2208"/>
        <v>AV$16</v>
      </c>
      <c r="AW1264" s="199" t="str">
        <f t="shared" si="2208"/>
        <v>AW$16</v>
      </c>
      <c r="AX1264" s="199" t="str">
        <f t="shared" si="2208"/>
        <v>AX$16</v>
      </c>
      <c r="AY1264" s="199" t="str">
        <f t="shared" ref="AY1264:CD1264" si="2209">AY$20</f>
        <v>AY$16</v>
      </c>
      <c r="AZ1264" s="199" t="str">
        <f t="shared" si="2209"/>
        <v>AZ$16</v>
      </c>
      <c r="BA1264" s="199" t="str">
        <f t="shared" si="2209"/>
        <v>BA$16</v>
      </c>
      <c r="BB1264" s="199" t="str">
        <f t="shared" si="2209"/>
        <v>BB$16</v>
      </c>
      <c r="BC1264" s="199" t="str">
        <f t="shared" si="2209"/>
        <v>BC$16</v>
      </c>
      <c r="BD1264" s="199" t="str">
        <f t="shared" si="2209"/>
        <v>BD$16</v>
      </c>
      <c r="BE1264" s="199" t="str">
        <f t="shared" si="2209"/>
        <v>BE$16</v>
      </c>
      <c r="BF1264" s="199" t="str">
        <f t="shared" si="2209"/>
        <v>BF$16</v>
      </c>
      <c r="BG1264" s="199" t="str">
        <f t="shared" si="2209"/>
        <v>BG$16</v>
      </c>
      <c r="BH1264" s="199" t="str">
        <f t="shared" si="2209"/>
        <v>BH$16</v>
      </c>
      <c r="BI1264" s="199" t="str">
        <f t="shared" si="2209"/>
        <v>BI$16</v>
      </c>
      <c r="BJ1264" s="199" t="str">
        <f t="shared" si="2209"/>
        <v>BJ$16</v>
      </c>
      <c r="BK1264" s="199" t="str">
        <f t="shared" si="2209"/>
        <v>BK$16</v>
      </c>
      <c r="BL1264" s="199" t="str">
        <f t="shared" si="2209"/>
        <v>BL$16</v>
      </c>
      <c r="BM1264" s="199" t="str">
        <f t="shared" si="2209"/>
        <v>BM$16</v>
      </c>
      <c r="BN1264" s="199" t="str">
        <f t="shared" si="2209"/>
        <v>BN$16</v>
      </c>
      <c r="BO1264" s="199" t="str">
        <f t="shared" si="2209"/>
        <v>BO$16</v>
      </c>
      <c r="BP1264" s="199" t="str">
        <f t="shared" si="2209"/>
        <v>BP$16</v>
      </c>
      <c r="BQ1264" s="199" t="str">
        <f t="shared" si="2209"/>
        <v>BQ$16</v>
      </c>
      <c r="BR1264" s="199" t="str">
        <f t="shared" si="2209"/>
        <v>BR$16</v>
      </c>
      <c r="BS1264" s="199" t="str">
        <f t="shared" si="2209"/>
        <v>BS$16</v>
      </c>
      <c r="BT1264" s="199" t="str">
        <f t="shared" si="2209"/>
        <v>BT$16</v>
      </c>
      <c r="BU1264" s="199" t="str">
        <f t="shared" si="2209"/>
        <v>BU$16</v>
      </c>
      <c r="BV1264" s="199" t="str">
        <f t="shared" si="2209"/>
        <v>BV$16</v>
      </c>
      <c r="BW1264" s="199" t="str">
        <f t="shared" si="2209"/>
        <v>BW$16</v>
      </c>
      <c r="BX1264" s="199" t="str">
        <f t="shared" si="2209"/>
        <v>BX$16</v>
      </c>
      <c r="BY1264" s="199" t="str">
        <f t="shared" si="2209"/>
        <v>BY$16</v>
      </c>
      <c r="BZ1264" s="199" t="str">
        <f t="shared" si="2209"/>
        <v>BZ$16</v>
      </c>
      <c r="CA1264" s="199" t="str">
        <f t="shared" si="2209"/>
        <v>CA$16</v>
      </c>
      <c r="CB1264" s="199" t="str">
        <f t="shared" si="2209"/>
        <v>CB$16</v>
      </c>
      <c r="CC1264" s="199" t="str">
        <f t="shared" si="2209"/>
        <v>CC$16</v>
      </c>
      <c r="CD1264" s="199" t="str">
        <f t="shared" si="2209"/>
        <v>CD$16</v>
      </c>
      <c r="CE1264" s="199" t="str">
        <f t="shared" ref="CE1264:CL1264" si="2210">CE$20</f>
        <v>CE$16</v>
      </c>
      <c r="CF1264" s="199" t="str">
        <f t="shared" si="2210"/>
        <v>CF$16</v>
      </c>
      <c r="CG1264" s="199" t="str">
        <f t="shared" si="2210"/>
        <v>CG$16</v>
      </c>
      <c r="CH1264" s="199" t="str">
        <f t="shared" si="2210"/>
        <v>CH$16</v>
      </c>
      <c r="CI1264" s="199" t="str">
        <f t="shared" si="2210"/>
        <v>CI$16</v>
      </c>
      <c r="CJ1264" s="199" t="str">
        <f t="shared" si="2210"/>
        <v>CJ$16</v>
      </c>
      <c r="CK1264" s="199" t="str">
        <f t="shared" si="2210"/>
        <v>CK$16</v>
      </c>
      <c r="CL1264" s="199" t="str">
        <f t="shared" si="2210"/>
        <v>CL$16</v>
      </c>
      <c r="CN1264" s="176"/>
      <c r="CO1264" s="199" t="str">
        <f t="shared" ref="CO1264:DL1264" si="2211">CO$20</f>
        <v>CO$16</v>
      </c>
      <c r="CP1264" s="199" t="str">
        <f t="shared" si="2211"/>
        <v>CP$16</v>
      </c>
      <c r="CQ1264" s="199" t="str">
        <f t="shared" si="2211"/>
        <v>CQ$16</v>
      </c>
      <c r="CR1264" s="199" t="str">
        <f t="shared" si="2211"/>
        <v>CR$16</v>
      </c>
      <c r="CS1264" s="199" t="str">
        <f t="shared" si="2211"/>
        <v>CS$16</v>
      </c>
      <c r="CT1264" s="199" t="str">
        <f t="shared" si="2211"/>
        <v>CT$16</v>
      </c>
      <c r="CU1264" s="199" t="str">
        <f t="shared" si="2211"/>
        <v>CU$16</v>
      </c>
      <c r="CV1264" s="199" t="str">
        <f t="shared" si="2211"/>
        <v>CV$16</v>
      </c>
      <c r="CW1264" s="199" t="str">
        <f t="shared" si="2211"/>
        <v>CW$16</v>
      </c>
      <c r="CX1264" s="199" t="str">
        <f t="shared" si="2211"/>
        <v>CX$16</v>
      </c>
      <c r="CY1264" s="199" t="str">
        <f t="shared" si="2211"/>
        <v>CY$16</v>
      </c>
      <c r="CZ1264" s="199" t="str">
        <f t="shared" si="2211"/>
        <v>CZ$16</v>
      </c>
      <c r="DA1264" s="199" t="str">
        <f t="shared" si="2211"/>
        <v>DA$16</v>
      </c>
      <c r="DB1264" s="199" t="str">
        <f t="shared" si="2211"/>
        <v>DB$16</v>
      </c>
      <c r="DC1264" s="199" t="str">
        <f t="shared" si="2211"/>
        <v>DC$16</v>
      </c>
      <c r="DD1264" s="199" t="str">
        <f t="shared" si="2211"/>
        <v>DD$16</v>
      </c>
      <c r="DE1264" s="199" t="str">
        <f t="shared" si="2211"/>
        <v>DE$16</v>
      </c>
      <c r="DF1264" s="199" t="str">
        <f t="shared" si="2211"/>
        <v>DF$16</v>
      </c>
      <c r="DG1264" s="199" t="str">
        <f t="shared" si="2211"/>
        <v>DG$16</v>
      </c>
      <c r="DH1264" s="199" t="str">
        <f t="shared" si="2211"/>
        <v>DH$16</v>
      </c>
      <c r="DI1264" s="199" t="str">
        <f t="shared" si="2211"/>
        <v>DI$16</v>
      </c>
      <c r="DJ1264" s="199" t="str">
        <f t="shared" si="2211"/>
        <v>DJ$16</v>
      </c>
      <c r="DK1264" s="199" t="str">
        <f t="shared" si="2211"/>
        <v>DK$16</v>
      </c>
      <c r="DL1264" s="199" t="str">
        <f t="shared" si="2211"/>
        <v>DL$16</v>
      </c>
    </row>
    <row r="1265" spans="1:116" x14ac:dyDescent="0.4">
      <c r="A1265" s="174"/>
      <c r="E1265" s="8"/>
      <c r="G1265" s="175" t="s">
        <v>462</v>
      </c>
      <c r="H1265" s="200"/>
      <c r="I1265" s="201"/>
      <c r="J1265" s="201"/>
      <c r="K1265" s="202"/>
      <c r="L1265" s="202"/>
      <c r="M1265" s="202"/>
      <c r="N1265" s="202"/>
      <c r="O1265" s="202"/>
      <c r="P1265" s="202"/>
      <c r="R1265" s="202"/>
      <c r="S1265" s="199" t="str">
        <f t="shared" ref="S1265:AX1265" si="2212">S$21</f>
        <v>S$17</v>
      </c>
      <c r="T1265" s="199" t="str">
        <f t="shared" si="2212"/>
        <v>T$17</v>
      </c>
      <c r="U1265" s="199" t="str">
        <f t="shared" si="2212"/>
        <v>U$17</v>
      </c>
      <c r="V1265" s="199" t="str">
        <f t="shared" si="2212"/>
        <v>V$17</v>
      </c>
      <c r="W1265" s="199" t="str">
        <f t="shared" si="2212"/>
        <v>W$17</v>
      </c>
      <c r="X1265" s="199" t="str">
        <f t="shared" si="2212"/>
        <v>X$17</v>
      </c>
      <c r="Y1265" s="199" t="str">
        <f t="shared" si="2212"/>
        <v>Y$17</v>
      </c>
      <c r="Z1265" s="199" t="str">
        <f t="shared" si="2212"/>
        <v>Z$17</v>
      </c>
      <c r="AA1265" s="199" t="str">
        <f t="shared" si="2212"/>
        <v>AA$17</v>
      </c>
      <c r="AB1265" s="199" t="str">
        <f t="shared" si="2212"/>
        <v>AB$17</v>
      </c>
      <c r="AC1265" s="199" t="str">
        <f t="shared" si="2212"/>
        <v>AC$17</v>
      </c>
      <c r="AD1265" s="199" t="str">
        <f t="shared" si="2212"/>
        <v>AD$17</v>
      </c>
      <c r="AE1265" s="199" t="str">
        <f t="shared" si="2212"/>
        <v>AE$17</v>
      </c>
      <c r="AF1265" s="199" t="str">
        <f t="shared" si="2212"/>
        <v>AF$17</v>
      </c>
      <c r="AG1265" s="199" t="str">
        <f t="shared" si="2212"/>
        <v>AG$17</v>
      </c>
      <c r="AH1265" s="199" t="str">
        <f t="shared" si="2212"/>
        <v>AH$17</v>
      </c>
      <c r="AI1265" s="199" t="str">
        <f t="shared" si="2212"/>
        <v>AI$17</v>
      </c>
      <c r="AJ1265" s="199" t="str">
        <f t="shared" si="2212"/>
        <v>AJ$17</v>
      </c>
      <c r="AK1265" s="199" t="str">
        <f t="shared" si="2212"/>
        <v>AK$17</v>
      </c>
      <c r="AL1265" s="199" t="str">
        <f t="shared" si="2212"/>
        <v>AL$17</v>
      </c>
      <c r="AM1265" s="199" t="str">
        <f t="shared" si="2212"/>
        <v>AM$17</v>
      </c>
      <c r="AN1265" s="199" t="str">
        <f t="shared" si="2212"/>
        <v>AN$17</v>
      </c>
      <c r="AO1265" s="199" t="str">
        <f t="shared" si="2212"/>
        <v>AO$17</v>
      </c>
      <c r="AP1265" s="199" t="str">
        <f t="shared" si="2212"/>
        <v>AP$17</v>
      </c>
      <c r="AQ1265" s="199" t="str">
        <f t="shared" si="2212"/>
        <v>AQ$17</v>
      </c>
      <c r="AR1265" s="199" t="str">
        <f t="shared" si="2212"/>
        <v>AR$17</v>
      </c>
      <c r="AS1265" s="199" t="str">
        <f t="shared" si="2212"/>
        <v>AS$17</v>
      </c>
      <c r="AT1265" s="199" t="str">
        <f t="shared" si="2212"/>
        <v>AT$17</v>
      </c>
      <c r="AU1265" s="199" t="str">
        <f t="shared" si="2212"/>
        <v>AU$17</v>
      </c>
      <c r="AV1265" s="199" t="str">
        <f t="shared" si="2212"/>
        <v>AV$17</v>
      </c>
      <c r="AW1265" s="199" t="str">
        <f t="shared" si="2212"/>
        <v>AW$17</v>
      </c>
      <c r="AX1265" s="199" t="str">
        <f t="shared" si="2212"/>
        <v>AX$17</v>
      </c>
      <c r="AY1265" s="199" t="str">
        <f t="shared" ref="AY1265:CD1265" si="2213">AY$21</f>
        <v>AY$17</v>
      </c>
      <c r="AZ1265" s="199" t="str">
        <f t="shared" si="2213"/>
        <v>AZ$17</v>
      </c>
      <c r="BA1265" s="199" t="str">
        <f t="shared" si="2213"/>
        <v>BA$17</v>
      </c>
      <c r="BB1265" s="199" t="str">
        <f t="shared" si="2213"/>
        <v>BB$17</v>
      </c>
      <c r="BC1265" s="199" t="str">
        <f t="shared" si="2213"/>
        <v>BC$17</v>
      </c>
      <c r="BD1265" s="199" t="str">
        <f t="shared" si="2213"/>
        <v>BD$17</v>
      </c>
      <c r="BE1265" s="199" t="str">
        <f t="shared" si="2213"/>
        <v>BE$17</v>
      </c>
      <c r="BF1265" s="199" t="str">
        <f t="shared" si="2213"/>
        <v>BF$17</v>
      </c>
      <c r="BG1265" s="199" t="str">
        <f t="shared" si="2213"/>
        <v>BG$17</v>
      </c>
      <c r="BH1265" s="199" t="str">
        <f t="shared" si="2213"/>
        <v>BH$17</v>
      </c>
      <c r="BI1265" s="199" t="str">
        <f t="shared" si="2213"/>
        <v>BI$17</v>
      </c>
      <c r="BJ1265" s="199" t="str">
        <f t="shared" si="2213"/>
        <v>BJ$17</v>
      </c>
      <c r="BK1265" s="199" t="str">
        <f t="shared" si="2213"/>
        <v>BK$17</v>
      </c>
      <c r="BL1265" s="199" t="str">
        <f t="shared" si="2213"/>
        <v>BL$17</v>
      </c>
      <c r="BM1265" s="199" t="str">
        <f t="shared" si="2213"/>
        <v>BM$17</v>
      </c>
      <c r="BN1265" s="199" t="str">
        <f t="shared" si="2213"/>
        <v>BN$17</v>
      </c>
      <c r="BO1265" s="199" t="str">
        <f t="shared" si="2213"/>
        <v>BO$17</v>
      </c>
      <c r="BP1265" s="199" t="str">
        <f t="shared" si="2213"/>
        <v>BP$17</v>
      </c>
      <c r="BQ1265" s="199" t="str">
        <f t="shared" si="2213"/>
        <v>BQ$17</v>
      </c>
      <c r="BR1265" s="199" t="str">
        <f t="shared" si="2213"/>
        <v>BR$17</v>
      </c>
      <c r="BS1265" s="199" t="str">
        <f t="shared" si="2213"/>
        <v>BS$17</v>
      </c>
      <c r="BT1265" s="199" t="str">
        <f t="shared" si="2213"/>
        <v>BT$17</v>
      </c>
      <c r="BU1265" s="199" t="str">
        <f t="shared" si="2213"/>
        <v>BU$17</v>
      </c>
      <c r="BV1265" s="199" t="str">
        <f t="shared" si="2213"/>
        <v>BV$17</v>
      </c>
      <c r="BW1265" s="199" t="str">
        <f t="shared" si="2213"/>
        <v>BW$17</v>
      </c>
      <c r="BX1265" s="199" t="str">
        <f t="shared" si="2213"/>
        <v>BX$17</v>
      </c>
      <c r="BY1265" s="199" t="str">
        <f t="shared" si="2213"/>
        <v>BY$17</v>
      </c>
      <c r="BZ1265" s="199" t="str">
        <f t="shared" si="2213"/>
        <v>BZ$17</v>
      </c>
      <c r="CA1265" s="199" t="str">
        <f t="shared" si="2213"/>
        <v>CA$17</v>
      </c>
      <c r="CB1265" s="199" t="str">
        <f t="shared" si="2213"/>
        <v>CB$17</v>
      </c>
      <c r="CC1265" s="199" t="str">
        <f t="shared" si="2213"/>
        <v>CC$17</v>
      </c>
      <c r="CD1265" s="199" t="str">
        <f t="shared" si="2213"/>
        <v>CD$17</v>
      </c>
      <c r="CE1265" s="199" t="str">
        <f t="shared" ref="CE1265:CL1265" si="2214">CE$21</f>
        <v>CE$17</v>
      </c>
      <c r="CF1265" s="199" t="str">
        <f t="shared" si="2214"/>
        <v>CF$17</v>
      </c>
      <c r="CG1265" s="199" t="str">
        <f t="shared" si="2214"/>
        <v>CG$17</v>
      </c>
      <c r="CH1265" s="199" t="str">
        <f t="shared" si="2214"/>
        <v>CH$17</v>
      </c>
      <c r="CI1265" s="199" t="str">
        <f t="shared" si="2214"/>
        <v>CI$17</v>
      </c>
      <c r="CJ1265" s="199" t="str">
        <f t="shared" si="2214"/>
        <v>CJ$17</v>
      </c>
      <c r="CK1265" s="199" t="str">
        <f t="shared" si="2214"/>
        <v>CK$17</v>
      </c>
      <c r="CL1265" s="199" t="str">
        <f t="shared" si="2214"/>
        <v>CL$17</v>
      </c>
      <c r="CN1265" s="201"/>
      <c r="CO1265" s="199" t="str">
        <f t="shared" ref="CO1265:DL1265" si="2215">CO$21</f>
        <v>CO$17</v>
      </c>
      <c r="CP1265" s="199" t="str">
        <f t="shared" si="2215"/>
        <v>CP$17</v>
      </c>
      <c r="CQ1265" s="199" t="str">
        <f t="shared" si="2215"/>
        <v>CQ$17</v>
      </c>
      <c r="CR1265" s="199" t="str">
        <f t="shared" si="2215"/>
        <v>CR$17</v>
      </c>
      <c r="CS1265" s="199" t="str">
        <f t="shared" si="2215"/>
        <v>CS$17</v>
      </c>
      <c r="CT1265" s="199" t="str">
        <f t="shared" si="2215"/>
        <v>CT$17</v>
      </c>
      <c r="CU1265" s="199" t="str">
        <f t="shared" si="2215"/>
        <v>CU$17</v>
      </c>
      <c r="CV1265" s="199" t="str">
        <f t="shared" si="2215"/>
        <v>CV$17</v>
      </c>
      <c r="CW1265" s="199" t="str">
        <f t="shared" si="2215"/>
        <v>CW$17</v>
      </c>
      <c r="CX1265" s="199" t="str">
        <f t="shared" si="2215"/>
        <v>CX$17</v>
      </c>
      <c r="CY1265" s="199" t="str">
        <f t="shared" si="2215"/>
        <v>CY$17</v>
      </c>
      <c r="CZ1265" s="199" t="str">
        <f t="shared" si="2215"/>
        <v>CZ$17</v>
      </c>
      <c r="DA1265" s="199" t="str">
        <f t="shared" si="2215"/>
        <v>DA$17</v>
      </c>
      <c r="DB1265" s="199" t="str">
        <f t="shared" si="2215"/>
        <v>DB$17</v>
      </c>
      <c r="DC1265" s="199" t="str">
        <f t="shared" si="2215"/>
        <v>DC$17</v>
      </c>
      <c r="DD1265" s="199" t="str">
        <f t="shared" si="2215"/>
        <v>DD$17</v>
      </c>
      <c r="DE1265" s="199" t="str">
        <f t="shared" si="2215"/>
        <v>DE$17</v>
      </c>
      <c r="DF1265" s="199" t="str">
        <f t="shared" si="2215"/>
        <v>DF$17</v>
      </c>
      <c r="DG1265" s="199" t="str">
        <f t="shared" si="2215"/>
        <v>DG$17</v>
      </c>
      <c r="DH1265" s="199" t="str">
        <f t="shared" si="2215"/>
        <v>DH$17</v>
      </c>
      <c r="DI1265" s="199" t="str">
        <f t="shared" si="2215"/>
        <v>DI$17</v>
      </c>
      <c r="DJ1265" s="199" t="str">
        <f t="shared" si="2215"/>
        <v>DJ$17</v>
      </c>
      <c r="DK1265" s="199" t="str">
        <f t="shared" si="2215"/>
        <v>DK$17</v>
      </c>
      <c r="DL1265" s="199" t="str">
        <f t="shared" si="2215"/>
        <v>DL$17</v>
      </c>
    </row>
    <row r="1266" spans="1:116" x14ac:dyDescent="0.4">
      <c r="A1266" s="174"/>
      <c r="E1266" s="8"/>
      <c r="G1266" s="175" t="s">
        <v>491</v>
      </c>
      <c r="H1266" s="200"/>
      <c r="I1266" s="201"/>
      <c r="J1266" s="201"/>
      <c r="K1266" s="202"/>
      <c r="L1266" s="202"/>
      <c r="M1266" s="202"/>
      <c r="N1266" s="202"/>
      <c r="O1266" s="202"/>
      <c r="P1266" s="202"/>
      <c r="R1266" s="202"/>
      <c r="S1266" s="190"/>
      <c r="T1266" s="190"/>
      <c r="U1266" s="190"/>
      <c r="V1266" s="190"/>
      <c r="W1266" s="190"/>
      <c r="X1266" s="190"/>
      <c r="Y1266" s="190"/>
      <c r="Z1266" s="190"/>
      <c r="AA1266" s="190"/>
      <c r="AB1266" s="190"/>
      <c r="AC1266" s="190"/>
      <c r="AD1266" s="190"/>
      <c r="AE1266" s="190"/>
      <c r="AF1266" s="190"/>
      <c r="AG1266" s="190"/>
      <c r="AH1266" s="190"/>
      <c r="AI1266" s="190"/>
      <c r="AJ1266" s="190"/>
      <c r="AK1266" s="190"/>
      <c r="AL1266" s="190"/>
      <c r="AM1266" s="190"/>
      <c r="AN1266" s="190"/>
      <c r="AO1266" s="190"/>
      <c r="AP1266" s="190"/>
      <c r="AQ1266" s="190"/>
      <c r="AR1266" s="190"/>
      <c r="AS1266" s="190"/>
      <c r="AT1266" s="190"/>
      <c r="AU1266" s="190"/>
      <c r="AV1266" s="190"/>
      <c r="AW1266" s="190"/>
      <c r="AX1266" s="190"/>
      <c r="AY1266" s="190"/>
      <c r="AZ1266" s="190"/>
      <c r="BA1266" s="190"/>
      <c r="BB1266" s="190"/>
      <c r="BC1266" s="190"/>
      <c r="BD1266" s="190"/>
      <c r="BE1266" s="190"/>
      <c r="BF1266" s="190"/>
      <c r="BG1266" s="190"/>
      <c r="BH1266" s="190"/>
      <c r="BI1266" s="190"/>
      <c r="BJ1266" s="190"/>
      <c r="BK1266" s="190"/>
      <c r="BL1266" s="190"/>
      <c r="BM1266" s="190"/>
      <c r="BN1266" s="190"/>
      <c r="BO1266" s="190"/>
      <c r="BP1266" s="190"/>
      <c r="BQ1266" s="190"/>
      <c r="BR1266" s="190"/>
      <c r="BS1266" s="190"/>
      <c r="BT1266" s="190"/>
      <c r="BU1266" s="190"/>
      <c r="BV1266" s="190"/>
      <c r="BW1266" s="190"/>
      <c r="BX1266" s="190"/>
      <c r="BY1266" s="190"/>
      <c r="BZ1266" s="190"/>
      <c r="CA1266" s="190"/>
      <c r="CB1266" s="190"/>
      <c r="CC1266" s="190"/>
      <c r="CD1266" s="190"/>
      <c r="CE1266" s="190"/>
      <c r="CF1266" s="190"/>
      <c r="CG1266" s="190"/>
      <c r="CH1266" s="190"/>
      <c r="CI1266" s="190"/>
      <c r="CJ1266" s="190"/>
      <c r="CK1266" s="190"/>
      <c r="CL1266" s="190"/>
      <c r="CN1266" s="201"/>
      <c r="CO1266" s="190"/>
      <c r="CP1266" s="190"/>
      <c r="CQ1266" s="190"/>
      <c r="CR1266" s="190"/>
      <c r="CS1266" s="190"/>
      <c r="CT1266" s="190"/>
      <c r="CU1266" s="190"/>
      <c r="CV1266" s="190"/>
      <c r="CW1266" s="190"/>
      <c r="CX1266" s="190"/>
      <c r="CY1266" s="190"/>
      <c r="CZ1266" s="190"/>
      <c r="DA1266" s="190"/>
      <c r="DB1266" s="190"/>
      <c r="DC1266" s="190"/>
      <c r="DD1266" s="190"/>
      <c r="DE1266" s="190"/>
      <c r="DF1266" s="190"/>
      <c r="DG1266" s="190"/>
      <c r="DH1266" s="190"/>
      <c r="DI1266" s="190"/>
      <c r="DJ1266" s="190"/>
      <c r="DK1266" s="190"/>
      <c r="DL1266" s="190"/>
    </row>
    <row r="1267" spans="1:116" x14ac:dyDescent="0.4">
      <c r="A1267" s="174"/>
      <c r="E1267" s="8"/>
      <c r="G1267" s="175" t="s">
        <v>505</v>
      </c>
      <c r="H1267" s="200"/>
      <c r="I1267" s="201"/>
      <c r="J1267" s="201"/>
      <c r="K1267" s="202"/>
      <c r="L1267" s="202"/>
      <c r="M1267" s="202"/>
      <c r="N1267" s="202"/>
      <c r="O1267" s="202"/>
      <c r="P1267" s="202"/>
      <c r="R1267" s="202"/>
      <c r="S1267" s="190"/>
      <c r="T1267" s="190"/>
      <c r="U1267" s="190"/>
      <c r="V1267" s="190"/>
      <c r="W1267" s="190"/>
      <c r="X1267" s="190"/>
      <c r="Y1267" s="190"/>
      <c r="Z1267" s="190"/>
      <c r="AA1267" s="190"/>
      <c r="AB1267" s="190"/>
      <c r="AC1267" s="190"/>
      <c r="AD1267" s="190"/>
      <c r="AE1267" s="190"/>
      <c r="AF1267" s="190"/>
      <c r="AG1267" s="190"/>
      <c r="AH1267" s="190"/>
      <c r="AI1267" s="190"/>
      <c r="AJ1267" s="190"/>
      <c r="AK1267" s="190"/>
      <c r="AL1267" s="190"/>
      <c r="AM1267" s="190"/>
      <c r="AN1267" s="190"/>
      <c r="AO1267" s="190"/>
      <c r="AP1267" s="190"/>
      <c r="AQ1267" s="190"/>
      <c r="AR1267" s="190"/>
      <c r="AS1267" s="190"/>
      <c r="AT1267" s="190"/>
      <c r="AU1267" s="190"/>
      <c r="AV1267" s="190"/>
      <c r="AW1267" s="190"/>
      <c r="AX1267" s="190"/>
      <c r="AY1267" s="190"/>
      <c r="AZ1267" s="190"/>
      <c r="BA1267" s="190"/>
      <c r="BB1267" s="190"/>
      <c r="BC1267" s="190"/>
      <c r="BD1267" s="190"/>
      <c r="BE1267" s="190"/>
      <c r="BF1267" s="190"/>
      <c r="BG1267" s="190"/>
      <c r="BH1267" s="190"/>
      <c r="BI1267" s="190"/>
      <c r="BJ1267" s="190"/>
      <c r="BK1267" s="190"/>
      <c r="BL1267" s="190"/>
      <c r="BM1267" s="190"/>
      <c r="BN1267" s="190"/>
      <c r="BO1267" s="190"/>
      <c r="BP1267" s="190"/>
      <c r="BQ1267" s="190"/>
      <c r="BR1267" s="190"/>
      <c r="BS1267" s="190"/>
      <c r="BT1267" s="190"/>
      <c r="BU1267" s="190"/>
      <c r="BV1267" s="190"/>
      <c r="BW1267" s="190"/>
      <c r="BX1267" s="190"/>
      <c r="BY1267" s="190"/>
      <c r="BZ1267" s="190"/>
      <c r="CA1267" s="190"/>
      <c r="CB1267" s="190"/>
      <c r="CC1267" s="190"/>
      <c r="CD1267" s="190"/>
      <c r="CE1267" s="190"/>
      <c r="CF1267" s="190"/>
      <c r="CG1267" s="190"/>
      <c r="CH1267" s="190"/>
      <c r="CI1267" s="190"/>
      <c r="CJ1267" s="190"/>
      <c r="CK1267" s="190"/>
      <c r="CL1267" s="190"/>
      <c r="CN1267" s="201"/>
      <c r="CO1267" s="190"/>
      <c r="CP1267" s="190"/>
      <c r="CQ1267" s="190"/>
      <c r="CR1267" s="190"/>
      <c r="CS1267" s="190"/>
      <c r="CT1267" s="190"/>
      <c r="CU1267" s="190"/>
      <c r="CV1267" s="190"/>
      <c r="CW1267" s="190"/>
      <c r="CX1267" s="190"/>
      <c r="CY1267" s="190"/>
      <c r="CZ1267" s="190"/>
      <c r="DA1267" s="190"/>
      <c r="DB1267" s="190"/>
      <c r="DC1267" s="190"/>
      <c r="DD1267" s="190"/>
      <c r="DE1267" s="190"/>
      <c r="DF1267" s="190"/>
      <c r="DG1267" s="190"/>
      <c r="DH1267" s="190"/>
      <c r="DI1267" s="190"/>
      <c r="DJ1267" s="190"/>
      <c r="DK1267" s="190"/>
      <c r="DL1267" s="190"/>
    </row>
    <row r="1268" spans="1:116" x14ac:dyDescent="0.4">
      <c r="A1268" s="174"/>
      <c r="E1268" s="8"/>
      <c r="G1268" s="175" t="s">
        <v>463</v>
      </c>
      <c r="H1268" s="200"/>
      <c r="I1268" s="201"/>
      <c r="J1268" s="201"/>
      <c r="K1268" s="202"/>
      <c r="L1268" s="202"/>
      <c r="M1268" s="202"/>
      <c r="N1268" s="202"/>
      <c r="O1268" s="202"/>
      <c r="P1268" s="202"/>
      <c r="R1268" s="202"/>
      <c r="S1268" s="176" t="str">
        <f>ADDRESS(ROW(S1261),COLUMN(S1261),2)</f>
        <v>S$1261</v>
      </c>
      <c r="T1268" s="176" t="str">
        <f t="shared" ref="T1268:CE1268" si="2216">ADDRESS(ROW(T1261),COLUMN(T1261),2)</f>
        <v>T$1261</v>
      </c>
      <c r="U1268" s="176" t="str">
        <f t="shared" si="2216"/>
        <v>U$1261</v>
      </c>
      <c r="V1268" s="176" t="str">
        <f t="shared" si="2216"/>
        <v>V$1261</v>
      </c>
      <c r="W1268" s="176" t="str">
        <f t="shared" si="2216"/>
        <v>W$1261</v>
      </c>
      <c r="X1268" s="176" t="str">
        <f t="shared" si="2216"/>
        <v>X$1261</v>
      </c>
      <c r="Y1268" s="176" t="str">
        <f t="shared" si="2216"/>
        <v>Y$1261</v>
      </c>
      <c r="Z1268" s="176" t="str">
        <f t="shared" si="2216"/>
        <v>Z$1261</v>
      </c>
      <c r="AA1268" s="176" t="str">
        <f t="shared" si="2216"/>
        <v>AA$1261</v>
      </c>
      <c r="AB1268" s="176" t="str">
        <f t="shared" si="2216"/>
        <v>AB$1261</v>
      </c>
      <c r="AC1268" s="176" t="str">
        <f t="shared" si="2216"/>
        <v>AC$1261</v>
      </c>
      <c r="AD1268" s="176" t="str">
        <f t="shared" si="2216"/>
        <v>AD$1261</v>
      </c>
      <c r="AE1268" s="176" t="str">
        <f t="shared" si="2216"/>
        <v>AE$1261</v>
      </c>
      <c r="AF1268" s="176" t="str">
        <f t="shared" si="2216"/>
        <v>AF$1261</v>
      </c>
      <c r="AG1268" s="176" t="str">
        <f t="shared" si="2216"/>
        <v>AG$1261</v>
      </c>
      <c r="AH1268" s="176" t="str">
        <f t="shared" si="2216"/>
        <v>AH$1261</v>
      </c>
      <c r="AI1268" s="176" t="str">
        <f t="shared" si="2216"/>
        <v>AI$1261</v>
      </c>
      <c r="AJ1268" s="176" t="str">
        <f t="shared" si="2216"/>
        <v>AJ$1261</v>
      </c>
      <c r="AK1268" s="176" t="str">
        <f t="shared" si="2216"/>
        <v>AK$1261</v>
      </c>
      <c r="AL1268" s="176" t="str">
        <f t="shared" si="2216"/>
        <v>AL$1261</v>
      </c>
      <c r="AM1268" s="176" t="str">
        <f t="shared" si="2216"/>
        <v>AM$1261</v>
      </c>
      <c r="AN1268" s="176" t="str">
        <f t="shared" si="2216"/>
        <v>AN$1261</v>
      </c>
      <c r="AO1268" s="176" t="str">
        <f t="shared" si="2216"/>
        <v>AO$1261</v>
      </c>
      <c r="AP1268" s="176" t="str">
        <f t="shared" si="2216"/>
        <v>AP$1261</v>
      </c>
      <c r="AQ1268" s="176" t="str">
        <f t="shared" si="2216"/>
        <v>AQ$1261</v>
      </c>
      <c r="AR1268" s="176" t="str">
        <f t="shared" si="2216"/>
        <v>AR$1261</v>
      </c>
      <c r="AS1268" s="176" t="str">
        <f t="shared" si="2216"/>
        <v>AS$1261</v>
      </c>
      <c r="AT1268" s="176" t="str">
        <f t="shared" si="2216"/>
        <v>AT$1261</v>
      </c>
      <c r="AU1268" s="176" t="str">
        <f t="shared" si="2216"/>
        <v>AU$1261</v>
      </c>
      <c r="AV1268" s="176" t="str">
        <f t="shared" si="2216"/>
        <v>AV$1261</v>
      </c>
      <c r="AW1268" s="176" t="str">
        <f t="shared" si="2216"/>
        <v>AW$1261</v>
      </c>
      <c r="AX1268" s="176" t="str">
        <f t="shared" si="2216"/>
        <v>AX$1261</v>
      </c>
      <c r="AY1268" s="176" t="str">
        <f t="shared" si="2216"/>
        <v>AY$1261</v>
      </c>
      <c r="AZ1268" s="176" t="str">
        <f t="shared" si="2216"/>
        <v>AZ$1261</v>
      </c>
      <c r="BA1268" s="176" t="str">
        <f t="shared" si="2216"/>
        <v>BA$1261</v>
      </c>
      <c r="BB1268" s="176" t="str">
        <f t="shared" si="2216"/>
        <v>BB$1261</v>
      </c>
      <c r="BC1268" s="176" t="str">
        <f t="shared" si="2216"/>
        <v>BC$1261</v>
      </c>
      <c r="BD1268" s="176" t="str">
        <f t="shared" si="2216"/>
        <v>BD$1261</v>
      </c>
      <c r="BE1268" s="176" t="str">
        <f t="shared" si="2216"/>
        <v>BE$1261</v>
      </c>
      <c r="BF1268" s="176" t="str">
        <f t="shared" si="2216"/>
        <v>BF$1261</v>
      </c>
      <c r="BG1268" s="176" t="str">
        <f t="shared" si="2216"/>
        <v>BG$1261</v>
      </c>
      <c r="BH1268" s="176" t="str">
        <f t="shared" si="2216"/>
        <v>BH$1261</v>
      </c>
      <c r="BI1268" s="176" t="str">
        <f t="shared" si="2216"/>
        <v>BI$1261</v>
      </c>
      <c r="BJ1268" s="176" t="str">
        <f t="shared" si="2216"/>
        <v>BJ$1261</v>
      </c>
      <c r="BK1268" s="176" t="str">
        <f t="shared" si="2216"/>
        <v>BK$1261</v>
      </c>
      <c r="BL1268" s="176" t="str">
        <f t="shared" si="2216"/>
        <v>BL$1261</v>
      </c>
      <c r="BM1268" s="176" t="str">
        <f t="shared" si="2216"/>
        <v>BM$1261</v>
      </c>
      <c r="BN1268" s="176" t="str">
        <f t="shared" si="2216"/>
        <v>BN$1261</v>
      </c>
      <c r="BO1268" s="176" t="str">
        <f t="shared" si="2216"/>
        <v>BO$1261</v>
      </c>
      <c r="BP1268" s="176" t="str">
        <f t="shared" si="2216"/>
        <v>BP$1261</v>
      </c>
      <c r="BQ1268" s="176" t="str">
        <f t="shared" si="2216"/>
        <v>BQ$1261</v>
      </c>
      <c r="BR1268" s="176" t="str">
        <f t="shared" si="2216"/>
        <v>BR$1261</v>
      </c>
      <c r="BS1268" s="176" t="str">
        <f t="shared" si="2216"/>
        <v>BS$1261</v>
      </c>
      <c r="BT1268" s="176" t="str">
        <f t="shared" si="2216"/>
        <v>BT$1261</v>
      </c>
      <c r="BU1268" s="176" t="str">
        <f t="shared" si="2216"/>
        <v>BU$1261</v>
      </c>
      <c r="BV1268" s="176" t="str">
        <f t="shared" si="2216"/>
        <v>BV$1261</v>
      </c>
      <c r="BW1268" s="176" t="str">
        <f t="shared" si="2216"/>
        <v>BW$1261</v>
      </c>
      <c r="BX1268" s="176" t="str">
        <f t="shared" si="2216"/>
        <v>BX$1261</v>
      </c>
      <c r="BY1268" s="176" t="str">
        <f t="shared" si="2216"/>
        <v>BY$1261</v>
      </c>
      <c r="BZ1268" s="176" t="str">
        <f t="shared" si="2216"/>
        <v>BZ$1261</v>
      </c>
      <c r="CA1268" s="176" t="str">
        <f t="shared" si="2216"/>
        <v>CA$1261</v>
      </c>
      <c r="CB1268" s="176" t="str">
        <f t="shared" si="2216"/>
        <v>CB$1261</v>
      </c>
      <c r="CC1268" s="176" t="str">
        <f t="shared" si="2216"/>
        <v>CC$1261</v>
      </c>
      <c r="CD1268" s="176" t="str">
        <f t="shared" si="2216"/>
        <v>CD$1261</v>
      </c>
      <c r="CE1268" s="176" t="str">
        <f t="shared" si="2216"/>
        <v>CE$1261</v>
      </c>
      <c r="CF1268" s="176" t="str">
        <f t="shared" ref="CF1268:CL1268" si="2217">ADDRESS(ROW(CF1261),COLUMN(CF1261),2)</f>
        <v>CF$1261</v>
      </c>
      <c r="CG1268" s="176" t="str">
        <f t="shared" si="2217"/>
        <v>CG$1261</v>
      </c>
      <c r="CH1268" s="176" t="str">
        <f t="shared" si="2217"/>
        <v>CH$1261</v>
      </c>
      <c r="CI1268" s="176" t="str">
        <f t="shared" si="2217"/>
        <v>CI$1261</v>
      </c>
      <c r="CJ1268" s="176" t="str">
        <f t="shared" si="2217"/>
        <v>CJ$1261</v>
      </c>
      <c r="CK1268" s="176" t="str">
        <f t="shared" si="2217"/>
        <v>CK$1261</v>
      </c>
      <c r="CL1268" s="176" t="str">
        <f t="shared" si="2217"/>
        <v>CL$1261</v>
      </c>
      <c r="CN1268" s="201"/>
      <c r="CO1268" s="176" t="str">
        <f t="shared" ref="CO1268:DK1268" si="2218">ADDRESS(ROW(CO1261),COLUMN(CO1261),2)</f>
        <v>CO$1261</v>
      </c>
      <c r="CP1268" s="176" t="str">
        <f t="shared" si="2218"/>
        <v>CP$1261</v>
      </c>
      <c r="CQ1268" s="176" t="str">
        <f t="shared" si="2218"/>
        <v>CQ$1261</v>
      </c>
      <c r="CR1268" s="176" t="str">
        <f t="shared" si="2218"/>
        <v>CR$1261</v>
      </c>
      <c r="CS1268" s="176" t="str">
        <f t="shared" si="2218"/>
        <v>CS$1261</v>
      </c>
      <c r="CT1268" s="176" t="str">
        <f t="shared" si="2218"/>
        <v>CT$1261</v>
      </c>
      <c r="CU1268" s="176" t="str">
        <f t="shared" si="2218"/>
        <v>CU$1261</v>
      </c>
      <c r="CV1268" s="176" t="str">
        <f t="shared" si="2218"/>
        <v>CV$1261</v>
      </c>
      <c r="CW1268" s="176" t="str">
        <f t="shared" si="2218"/>
        <v>CW$1261</v>
      </c>
      <c r="CX1268" s="176" t="str">
        <f t="shared" si="2218"/>
        <v>CX$1261</v>
      </c>
      <c r="CY1268" s="176" t="str">
        <f t="shared" si="2218"/>
        <v>CY$1261</v>
      </c>
      <c r="CZ1268" s="176" t="str">
        <f t="shared" si="2218"/>
        <v>CZ$1261</v>
      </c>
      <c r="DA1268" s="176" t="str">
        <f t="shared" si="2218"/>
        <v>DA$1261</v>
      </c>
      <c r="DB1268" s="176" t="str">
        <f t="shared" si="2218"/>
        <v>DB$1261</v>
      </c>
      <c r="DC1268" s="176" t="str">
        <f t="shared" si="2218"/>
        <v>DC$1261</v>
      </c>
      <c r="DD1268" s="176" t="str">
        <f t="shared" si="2218"/>
        <v>DD$1261</v>
      </c>
      <c r="DE1268" s="176" t="str">
        <f t="shared" si="2218"/>
        <v>DE$1261</v>
      </c>
      <c r="DF1268" s="176" t="str">
        <f t="shared" si="2218"/>
        <v>DF$1261</v>
      </c>
      <c r="DG1268" s="176" t="str">
        <f t="shared" si="2218"/>
        <v>DG$1261</v>
      </c>
      <c r="DH1268" s="176" t="str">
        <f t="shared" si="2218"/>
        <v>DH$1261</v>
      </c>
      <c r="DI1268" s="176" t="str">
        <f t="shared" si="2218"/>
        <v>DI$1261</v>
      </c>
      <c r="DJ1268" s="176" t="str">
        <f t="shared" si="2218"/>
        <v>DJ$1261</v>
      </c>
      <c r="DK1268" s="176" t="str">
        <f t="shared" si="2218"/>
        <v>DK$1261</v>
      </c>
      <c r="DL1268" s="176" t="str">
        <f t="shared" ref="DL1268" si="2219">ADDRESS(ROW(DL1261),COLUMN(DL1261),2)</f>
        <v>DL$1261</v>
      </c>
    </row>
    <row r="1269" spans="1:116" x14ac:dyDescent="0.4">
      <c r="A1269" s="174"/>
      <c r="E1269" s="8"/>
      <c r="G1269" s="175" t="s">
        <v>464</v>
      </c>
      <c r="H1269" s="200"/>
      <c r="I1269" s="201"/>
      <c r="J1269" s="201"/>
      <c r="K1269" s="202"/>
      <c r="L1269" s="202"/>
      <c r="M1269" s="202"/>
      <c r="N1269" s="202"/>
      <c r="O1269" s="202"/>
      <c r="P1269" s="202"/>
      <c r="R1269" s="202"/>
      <c r="S1269" s="190" t="str">
        <f t="shared" ref="S1269:AX1269" si="2220">S$23</f>
        <v>S$19</v>
      </c>
      <c r="T1269" s="190" t="str">
        <f t="shared" si="2220"/>
        <v>T$19</v>
      </c>
      <c r="U1269" s="190" t="str">
        <f t="shared" si="2220"/>
        <v>U$19</v>
      </c>
      <c r="V1269" s="190" t="str">
        <f t="shared" si="2220"/>
        <v>V$19</v>
      </c>
      <c r="W1269" s="190" t="str">
        <f t="shared" si="2220"/>
        <v>W$19</v>
      </c>
      <c r="X1269" s="190" t="str">
        <f t="shared" si="2220"/>
        <v>X$19</v>
      </c>
      <c r="Y1269" s="190" t="str">
        <f t="shared" si="2220"/>
        <v>Y$19</v>
      </c>
      <c r="Z1269" s="190" t="str">
        <f t="shared" si="2220"/>
        <v>Z$19</v>
      </c>
      <c r="AA1269" s="190" t="str">
        <f t="shared" si="2220"/>
        <v>AA$19</v>
      </c>
      <c r="AB1269" s="190" t="str">
        <f t="shared" si="2220"/>
        <v>AB$19</v>
      </c>
      <c r="AC1269" s="190" t="str">
        <f t="shared" si="2220"/>
        <v>AC$19</v>
      </c>
      <c r="AD1269" s="190" t="str">
        <f t="shared" si="2220"/>
        <v>AD$19</v>
      </c>
      <c r="AE1269" s="190" t="str">
        <f t="shared" si="2220"/>
        <v>AE$19</v>
      </c>
      <c r="AF1269" s="190" t="str">
        <f t="shared" si="2220"/>
        <v>AF$19</v>
      </c>
      <c r="AG1269" s="190" t="str">
        <f t="shared" si="2220"/>
        <v>AG$19</v>
      </c>
      <c r="AH1269" s="190" t="str">
        <f t="shared" si="2220"/>
        <v>AH$19</v>
      </c>
      <c r="AI1269" s="190" t="str">
        <f t="shared" si="2220"/>
        <v>AI$19</v>
      </c>
      <c r="AJ1269" s="190" t="str">
        <f t="shared" si="2220"/>
        <v>AJ$19</v>
      </c>
      <c r="AK1269" s="190" t="str">
        <f t="shared" si="2220"/>
        <v>AK$19</v>
      </c>
      <c r="AL1269" s="190" t="str">
        <f t="shared" si="2220"/>
        <v>AL$19</v>
      </c>
      <c r="AM1269" s="190" t="str">
        <f t="shared" si="2220"/>
        <v>AM$19</v>
      </c>
      <c r="AN1269" s="190" t="str">
        <f t="shared" si="2220"/>
        <v>AN$19</v>
      </c>
      <c r="AO1269" s="190" t="str">
        <f t="shared" si="2220"/>
        <v>AO$19</v>
      </c>
      <c r="AP1269" s="190" t="str">
        <f t="shared" si="2220"/>
        <v>AP$19</v>
      </c>
      <c r="AQ1269" s="190" t="str">
        <f t="shared" si="2220"/>
        <v>AQ$19</v>
      </c>
      <c r="AR1269" s="190" t="str">
        <f t="shared" si="2220"/>
        <v>AR$19</v>
      </c>
      <c r="AS1269" s="190" t="str">
        <f t="shared" si="2220"/>
        <v>AS$19</v>
      </c>
      <c r="AT1269" s="190" t="str">
        <f t="shared" si="2220"/>
        <v>AT$19</v>
      </c>
      <c r="AU1269" s="190" t="str">
        <f t="shared" si="2220"/>
        <v>AU$19</v>
      </c>
      <c r="AV1269" s="190" t="str">
        <f t="shared" si="2220"/>
        <v>AV$19</v>
      </c>
      <c r="AW1269" s="190" t="str">
        <f t="shared" si="2220"/>
        <v>AW$19</v>
      </c>
      <c r="AX1269" s="190" t="str">
        <f t="shared" si="2220"/>
        <v>AX$19</v>
      </c>
      <c r="AY1269" s="190" t="str">
        <f t="shared" ref="AY1269:CD1269" si="2221">AY$23</f>
        <v>AY$19</v>
      </c>
      <c r="AZ1269" s="190" t="str">
        <f t="shared" si="2221"/>
        <v>AZ$19</v>
      </c>
      <c r="BA1269" s="190" t="str">
        <f t="shared" si="2221"/>
        <v>BA$19</v>
      </c>
      <c r="BB1269" s="190" t="str">
        <f t="shared" si="2221"/>
        <v>BB$19</v>
      </c>
      <c r="BC1269" s="190" t="str">
        <f t="shared" si="2221"/>
        <v>BC$19</v>
      </c>
      <c r="BD1269" s="190" t="str">
        <f t="shared" si="2221"/>
        <v>BD$19</v>
      </c>
      <c r="BE1269" s="190" t="str">
        <f t="shared" si="2221"/>
        <v>BE$19</v>
      </c>
      <c r="BF1269" s="190" t="str">
        <f t="shared" si="2221"/>
        <v>BF$19</v>
      </c>
      <c r="BG1269" s="190" t="str">
        <f t="shared" si="2221"/>
        <v>BG$19</v>
      </c>
      <c r="BH1269" s="190" t="str">
        <f t="shared" si="2221"/>
        <v>BH$19</v>
      </c>
      <c r="BI1269" s="190" t="str">
        <f t="shared" si="2221"/>
        <v>BI$19</v>
      </c>
      <c r="BJ1269" s="190" t="str">
        <f t="shared" si="2221"/>
        <v>BJ$19</v>
      </c>
      <c r="BK1269" s="190" t="str">
        <f t="shared" si="2221"/>
        <v>BK$19</v>
      </c>
      <c r="BL1269" s="190" t="str">
        <f t="shared" si="2221"/>
        <v>BL$19</v>
      </c>
      <c r="BM1269" s="190" t="str">
        <f t="shared" si="2221"/>
        <v>BM$19</v>
      </c>
      <c r="BN1269" s="190" t="str">
        <f t="shared" si="2221"/>
        <v>BN$19</v>
      </c>
      <c r="BO1269" s="190" t="str">
        <f t="shared" si="2221"/>
        <v>BO$19</v>
      </c>
      <c r="BP1269" s="190" t="str">
        <f t="shared" si="2221"/>
        <v>BP$19</v>
      </c>
      <c r="BQ1269" s="190" t="str">
        <f t="shared" si="2221"/>
        <v>BQ$19</v>
      </c>
      <c r="BR1269" s="190" t="str">
        <f t="shared" si="2221"/>
        <v>BR$19</v>
      </c>
      <c r="BS1269" s="190" t="str">
        <f t="shared" si="2221"/>
        <v>BS$19</v>
      </c>
      <c r="BT1269" s="190" t="str">
        <f t="shared" si="2221"/>
        <v>BT$19</v>
      </c>
      <c r="BU1269" s="190" t="str">
        <f t="shared" si="2221"/>
        <v>BU$19</v>
      </c>
      <c r="BV1269" s="190" t="str">
        <f t="shared" si="2221"/>
        <v>BV$19</v>
      </c>
      <c r="BW1269" s="190" t="str">
        <f t="shared" si="2221"/>
        <v>BW$19</v>
      </c>
      <c r="BX1269" s="190" t="str">
        <f t="shared" si="2221"/>
        <v>BX$19</v>
      </c>
      <c r="BY1269" s="190" t="str">
        <f t="shared" si="2221"/>
        <v>BY$19</v>
      </c>
      <c r="BZ1269" s="190" t="str">
        <f t="shared" si="2221"/>
        <v>BZ$19</v>
      </c>
      <c r="CA1269" s="190" t="str">
        <f t="shared" si="2221"/>
        <v>CA$19</v>
      </c>
      <c r="CB1269" s="190" t="str">
        <f t="shared" si="2221"/>
        <v>CB$19</v>
      </c>
      <c r="CC1269" s="190" t="str">
        <f t="shared" si="2221"/>
        <v>CC$19</v>
      </c>
      <c r="CD1269" s="190" t="str">
        <f t="shared" si="2221"/>
        <v>CD$19</v>
      </c>
      <c r="CE1269" s="190" t="str">
        <f t="shared" ref="CE1269:CL1269" si="2222">CE$23</f>
        <v>CE$19</v>
      </c>
      <c r="CF1269" s="190" t="str">
        <f t="shared" si="2222"/>
        <v>CF$19</v>
      </c>
      <c r="CG1269" s="190" t="str">
        <f t="shared" si="2222"/>
        <v>CG$19</v>
      </c>
      <c r="CH1269" s="190" t="str">
        <f t="shared" si="2222"/>
        <v>CH$19</v>
      </c>
      <c r="CI1269" s="190" t="str">
        <f t="shared" si="2222"/>
        <v>CI$19</v>
      </c>
      <c r="CJ1269" s="190" t="str">
        <f t="shared" si="2222"/>
        <v>CJ$19</v>
      </c>
      <c r="CK1269" s="190" t="str">
        <f t="shared" si="2222"/>
        <v>CK$19</v>
      </c>
      <c r="CL1269" s="190" t="str">
        <f t="shared" si="2222"/>
        <v>CL$19</v>
      </c>
      <c r="CN1269" s="201"/>
      <c r="CO1269" s="190" t="str">
        <f t="shared" ref="CO1269:DL1269" si="2223">CO$23</f>
        <v>CO$19</v>
      </c>
      <c r="CP1269" s="190" t="str">
        <f t="shared" si="2223"/>
        <v>CP$19</v>
      </c>
      <c r="CQ1269" s="190" t="str">
        <f t="shared" si="2223"/>
        <v>CQ$19</v>
      </c>
      <c r="CR1269" s="190" t="str">
        <f t="shared" si="2223"/>
        <v>CR$19</v>
      </c>
      <c r="CS1269" s="190" t="str">
        <f t="shared" si="2223"/>
        <v>CS$19</v>
      </c>
      <c r="CT1269" s="190" t="str">
        <f t="shared" si="2223"/>
        <v>CT$19</v>
      </c>
      <c r="CU1269" s="190" t="str">
        <f t="shared" si="2223"/>
        <v>CU$19</v>
      </c>
      <c r="CV1269" s="190" t="str">
        <f t="shared" si="2223"/>
        <v>CV$19</v>
      </c>
      <c r="CW1269" s="190" t="str">
        <f t="shared" si="2223"/>
        <v>CW$19</v>
      </c>
      <c r="CX1269" s="190" t="str">
        <f t="shared" si="2223"/>
        <v>CX$19</v>
      </c>
      <c r="CY1269" s="190" t="str">
        <f t="shared" si="2223"/>
        <v>CY$19</v>
      </c>
      <c r="CZ1269" s="190" t="str">
        <f t="shared" si="2223"/>
        <v>CZ$19</v>
      </c>
      <c r="DA1269" s="190" t="str">
        <f t="shared" si="2223"/>
        <v>DA$19</v>
      </c>
      <c r="DB1269" s="190" t="str">
        <f t="shared" si="2223"/>
        <v>DB$19</v>
      </c>
      <c r="DC1269" s="190" t="str">
        <f t="shared" si="2223"/>
        <v>DC$19</v>
      </c>
      <c r="DD1269" s="190" t="str">
        <f t="shared" si="2223"/>
        <v>DD$19</v>
      </c>
      <c r="DE1269" s="190" t="str">
        <f t="shared" si="2223"/>
        <v>DE$19</v>
      </c>
      <c r="DF1269" s="190" t="str">
        <f t="shared" si="2223"/>
        <v>DF$19</v>
      </c>
      <c r="DG1269" s="190" t="str">
        <f t="shared" si="2223"/>
        <v>DG$19</v>
      </c>
      <c r="DH1269" s="190" t="str">
        <f t="shared" si="2223"/>
        <v>DH$19</v>
      </c>
      <c r="DI1269" s="190" t="str">
        <f t="shared" si="2223"/>
        <v>DI$19</v>
      </c>
      <c r="DJ1269" s="190" t="str">
        <f t="shared" si="2223"/>
        <v>DJ$19</v>
      </c>
      <c r="DK1269" s="190" t="str">
        <f t="shared" si="2223"/>
        <v>DK$19</v>
      </c>
      <c r="DL1269" s="190" t="str">
        <f t="shared" si="2223"/>
        <v>DL$19</v>
      </c>
    </row>
    <row r="1270" spans="1:116" x14ac:dyDescent="0.4">
      <c r="A1270" s="142" t="s">
        <v>218</v>
      </c>
      <c r="B1270" s="31" t="s">
        <v>81</v>
      </c>
      <c r="C1270" s="31"/>
      <c r="D1270" t="s">
        <v>496</v>
      </c>
      <c r="E1270" s="8" t="str">
        <f t="shared" ref="E1270:E1273" si="2224">ROW()&amp;" "&amp;D1270</f>
        <v>1270 WCINV-SSV</v>
      </c>
      <c r="F1270" t="s">
        <v>439</v>
      </c>
      <c r="G1270" s="143" t="s">
        <v>265</v>
      </c>
      <c r="H1270" s="142"/>
      <c r="I1270" s="144"/>
      <c r="J1270" s="144"/>
      <c r="K1270" s="142"/>
      <c r="L1270" s="142"/>
      <c r="M1270" s="142"/>
      <c r="N1270" s="142"/>
      <c r="O1270" s="142"/>
      <c r="P1270" s="142"/>
      <c r="R1270" s="143"/>
      <c r="S1270" s="143"/>
      <c r="T1270" s="143"/>
      <c r="U1270" s="143"/>
      <c r="V1270" s="143"/>
      <c r="W1270" s="143"/>
      <c r="X1270" s="143"/>
      <c r="Y1270" s="143"/>
      <c r="Z1270" s="143"/>
      <c r="AA1270" s="143"/>
      <c r="AB1270" s="143"/>
      <c r="AC1270" s="143"/>
      <c r="AD1270" s="143"/>
      <c r="AE1270" s="143"/>
      <c r="AF1270" s="143"/>
      <c r="AG1270" s="143"/>
      <c r="AH1270" s="143"/>
      <c r="AI1270" s="143"/>
      <c r="AJ1270" s="143"/>
      <c r="AK1270" s="143"/>
      <c r="AL1270" s="143"/>
      <c r="AM1270" s="143"/>
      <c r="AN1270" s="143"/>
      <c r="AO1270" s="143"/>
      <c r="AP1270" s="143"/>
      <c r="AQ1270" s="143"/>
      <c r="AR1270" s="143"/>
      <c r="AS1270" s="143"/>
      <c r="AT1270" s="143"/>
      <c r="AU1270" s="143"/>
      <c r="AV1270" s="143"/>
      <c r="AW1270" s="143"/>
      <c r="AX1270" s="143"/>
      <c r="AY1270" s="143"/>
      <c r="AZ1270" s="143"/>
      <c r="BA1270" s="143"/>
      <c r="BB1270" s="143"/>
      <c r="BC1270" s="143"/>
      <c r="BD1270" s="143"/>
      <c r="BE1270" s="143"/>
      <c r="BF1270" s="143"/>
      <c r="BG1270" s="143"/>
      <c r="BH1270" s="143"/>
      <c r="BI1270" s="143"/>
      <c r="BJ1270" s="143"/>
      <c r="BK1270" s="143"/>
      <c r="BL1270" s="143"/>
      <c r="BM1270" s="143"/>
      <c r="BN1270" s="143"/>
      <c r="BO1270" s="143"/>
      <c r="BP1270" s="143"/>
      <c r="BQ1270" s="143"/>
      <c r="BR1270" s="143"/>
      <c r="BS1270" s="143"/>
      <c r="BT1270" s="143"/>
      <c r="BU1270" s="143"/>
      <c r="BV1270" s="143"/>
      <c r="BW1270" s="143"/>
      <c r="BX1270" s="143"/>
      <c r="BY1270" s="143"/>
      <c r="BZ1270" s="143"/>
      <c r="CA1270" s="143"/>
      <c r="CB1270" s="143"/>
      <c r="CC1270" s="143"/>
      <c r="CD1270" s="143"/>
      <c r="CE1270" s="143"/>
      <c r="CF1270" s="143"/>
      <c r="CG1270" s="143"/>
      <c r="CH1270" s="143"/>
      <c r="CI1270" s="143"/>
      <c r="CJ1270" s="143"/>
      <c r="CK1270" s="143"/>
      <c r="CL1270" s="143"/>
      <c r="CN1270" s="144"/>
      <c r="CO1270" s="143"/>
      <c r="CP1270" s="143"/>
      <c r="CQ1270" s="143"/>
      <c r="CR1270" s="143"/>
      <c r="CS1270" s="143"/>
      <c r="CT1270" s="143"/>
      <c r="CU1270" s="143"/>
      <c r="CV1270" s="143"/>
      <c r="CW1270" s="143"/>
      <c r="CX1270" s="143"/>
      <c r="CY1270" s="143"/>
      <c r="CZ1270" s="143"/>
      <c r="DA1270" s="143"/>
      <c r="DB1270" s="143"/>
      <c r="DC1270" s="143"/>
      <c r="DD1270" s="143"/>
      <c r="DE1270" s="143"/>
      <c r="DF1270" s="143"/>
      <c r="DG1270" s="143"/>
      <c r="DH1270" s="143"/>
      <c r="DI1270" s="143"/>
      <c r="DJ1270" s="143"/>
      <c r="DK1270" s="143"/>
      <c r="DL1270" s="143"/>
    </row>
    <row r="1271" spans="1:116" x14ac:dyDescent="0.4">
      <c r="B1271" t="str">
        <f>E1271</f>
        <v>1271 WCINV-SSV</v>
      </c>
      <c r="D1271" t="s">
        <v>496</v>
      </c>
      <c r="E1271" s="8" t="str">
        <f t="shared" si="2224"/>
        <v>1271 WCINV-SSV</v>
      </c>
      <c r="G1271" s="95" t="str">
        <f>G1273&amp;":"</f>
        <v>Inventory - (Secondary label):</v>
      </c>
      <c r="H1271" s="12"/>
      <c r="I1271" s="60"/>
      <c r="J1271" s="60"/>
      <c r="K1271" s="20"/>
      <c r="L1271" s="20"/>
      <c r="M1271" s="20"/>
      <c r="N1271" s="20"/>
      <c r="O1271" s="20"/>
      <c r="P1271" s="20"/>
      <c r="R1271" s="20"/>
      <c r="S1271" s="20"/>
      <c r="T1271" s="20"/>
      <c r="U1271" s="20"/>
      <c r="V1271" s="20"/>
      <c r="W1271" s="20"/>
      <c r="X1271" s="20"/>
      <c r="Y1271" s="20"/>
      <c r="Z1271" s="20"/>
      <c r="AA1271" s="20"/>
      <c r="AB1271" s="20"/>
      <c r="AC1271" s="20"/>
      <c r="AD1271" s="20"/>
      <c r="AE1271" s="20"/>
      <c r="AF1271" s="20"/>
      <c r="AG1271" s="20"/>
      <c r="AH1271" s="20"/>
      <c r="AI1271" s="20"/>
      <c r="AJ1271" s="20"/>
      <c r="AK1271" s="20"/>
      <c r="AL1271" s="20"/>
      <c r="AM1271" s="20"/>
      <c r="AN1271" s="20"/>
      <c r="AO1271" s="20"/>
      <c r="AP1271" s="20"/>
      <c r="AQ1271" s="20"/>
      <c r="AR1271" s="20"/>
      <c r="AS1271" s="20"/>
      <c r="AT1271" s="20"/>
      <c r="AU1271" s="20"/>
      <c r="AV1271" s="20"/>
      <c r="AW1271" s="20"/>
      <c r="AX1271" s="20"/>
      <c r="AY1271" s="20"/>
      <c r="AZ1271" s="20"/>
      <c r="BA1271" s="20"/>
      <c r="BB1271" s="20"/>
      <c r="BC1271" s="20"/>
      <c r="BD1271" s="20"/>
      <c r="BE1271" s="20"/>
      <c r="BF1271" s="20"/>
      <c r="BG1271" s="20"/>
      <c r="BH1271" s="20"/>
      <c r="BI1271" s="20"/>
      <c r="BJ1271" s="20"/>
      <c r="BK1271" s="20"/>
      <c r="BL1271" s="20"/>
      <c r="BM1271" s="20"/>
      <c r="BN1271" s="20"/>
      <c r="BO1271" s="20"/>
      <c r="BP1271" s="20"/>
      <c r="BQ1271" s="20"/>
      <c r="BR1271" s="20"/>
      <c r="BS1271" s="20"/>
      <c r="BT1271" s="20"/>
      <c r="BU1271" s="20"/>
      <c r="BV1271" s="20"/>
      <c r="BW1271" s="20"/>
      <c r="BX1271" s="20"/>
      <c r="BY1271" s="20"/>
      <c r="BZ1271" s="20"/>
      <c r="CA1271" s="20"/>
      <c r="CB1271" s="20"/>
      <c r="CC1271" s="20"/>
      <c r="CD1271" s="20"/>
      <c r="CE1271" s="20"/>
      <c r="CF1271" s="20"/>
      <c r="CG1271" s="20"/>
      <c r="CH1271" s="20"/>
      <c r="CI1271" s="20"/>
      <c r="CJ1271" s="20"/>
      <c r="CK1271" s="20"/>
      <c r="CL1271" s="20"/>
      <c r="CN1271" s="60"/>
      <c r="CO1271" s="20"/>
      <c r="CP1271" s="20"/>
      <c r="CQ1271" s="20"/>
      <c r="CR1271" s="20"/>
      <c r="CS1271" s="20"/>
      <c r="CT1271" s="20"/>
      <c r="CU1271" s="20"/>
      <c r="CV1271" s="20"/>
      <c r="CW1271" s="20"/>
      <c r="CX1271" s="20"/>
      <c r="CY1271" s="20"/>
      <c r="CZ1271" s="20"/>
      <c r="DA1271" s="20"/>
      <c r="DB1271" s="20"/>
      <c r="DC1271" s="20"/>
      <c r="DD1271" s="20"/>
      <c r="DE1271" s="20"/>
      <c r="DF1271" s="20"/>
      <c r="DG1271" s="20"/>
      <c r="DH1271" s="20"/>
      <c r="DI1271" s="20"/>
      <c r="DJ1271" s="20"/>
      <c r="DK1271" s="20"/>
      <c r="DL1271" s="20"/>
    </row>
    <row r="1272" spans="1:116" x14ac:dyDescent="0.4">
      <c r="B1272" t="str">
        <f>E1272</f>
        <v>1272 WCINV-SSV</v>
      </c>
      <c r="D1272" t="s">
        <v>496</v>
      </c>
      <c r="E1272" s="8" t="str">
        <f t="shared" si="2224"/>
        <v>1272 WCINV-SSV</v>
      </c>
      <c r="G1272" s="145" t="s">
        <v>238</v>
      </c>
      <c r="H1272" s="12"/>
      <c r="I1272" s="60"/>
      <c r="J1272" s="60"/>
      <c r="K1272" s="17">
        <v>30</v>
      </c>
      <c r="L1272" s="17">
        <v>30</v>
      </c>
      <c r="M1272" s="17">
        <v>30</v>
      </c>
      <c r="N1272" s="17">
        <v>30</v>
      </c>
      <c r="O1272" s="17">
        <v>30</v>
      </c>
      <c r="P1272" s="17">
        <v>30</v>
      </c>
      <c r="R1272" s="15"/>
      <c r="S1272" s="15" cm="1">
        <f t="array" ref="S1272">INDEX($K:$P,ROW(),MATCH(S$3,$K$2:$P$2,0))</f>
        <v>30</v>
      </c>
      <c r="T1272" s="15" cm="1">
        <f t="array" ref="T1272">INDEX($K:$P,ROW(),MATCH(T$3,$K$2:$P$2,0))</f>
        <v>30</v>
      </c>
      <c r="U1272" s="15" cm="1">
        <f t="array" ref="U1272">INDEX($K:$P,ROW(),MATCH(U$3,$K$2:$P$2,0))</f>
        <v>30</v>
      </c>
      <c r="V1272" s="15" cm="1">
        <f t="array" ref="V1272">INDEX($K:$P,ROW(),MATCH(V$3,$K$2:$P$2,0))</f>
        <v>30</v>
      </c>
      <c r="W1272" s="15" cm="1">
        <f t="array" ref="W1272">INDEX($K:$P,ROW(),MATCH(W$3,$K$2:$P$2,0))</f>
        <v>30</v>
      </c>
      <c r="X1272" s="15" cm="1">
        <f t="array" ref="X1272">INDEX($K:$P,ROW(),MATCH(X$3,$K$2:$P$2,0))</f>
        <v>30</v>
      </c>
      <c r="Y1272" s="15" cm="1">
        <f t="array" ref="Y1272">INDEX($K:$P,ROW(),MATCH(Y$3,$K$2:$P$2,0))</f>
        <v>30</v>
      </c>
      <c r="Z1272" s="15" cm="1">
        <f t="array" ref="Z1272">INDEX($K:$P,ROW(),MATCH(Z$3,$K$2:$P$2,0))</f>
        <v>30</v>
      </c>
      <c r="AA1272" s="15" cm="1">
        <f t="array" ref="AA1272">INDEX($K:$P,ROW(),MATCH(AA$3,$K$2:$P$2,0))</f>
        <v>30</v>
      </c>
      <c r="AB1272" s="15" cm="1">
        <f t="array" ref="AB1272">INDEX($K:$P,ROW(),MATCH(AB$3,$K$2:$P$2,0))</f>
        <v>30</v>
      </c>
      <c r="AC1272" s="15" cm="1">
        <f t="array" ref="AC1272">INDEX($K:$P,ROW(),MATCH(AC$3,$K$2:$P$2,0))</f>
        <v>30</v>
      </c>
      <c r="AD1272" s="15" cm="1">
        <f t="array" ref="AD1272">INDEX($K:$P,ROW(),MATCH(AD$3,$K$2:$P$2,0))</f>
        <v>30</v>
      </c>
      <c r="AE1272" s="15" cm="1">
        <f t="array" ref="AE1272">INDEX($K:$P,ROW(),MATCH(AE$3,$K$2:$P$2,0))</f>
        <v>30</v>
      </c>
      <c r="AF1272" s="15" cm="1">
        <f t="array" ref="AF1272">INDEX($K:$P,ROW(),MATCH(AF$3,$K$2:$P$2,0))</f>
        <v>30</v>
      </c>
      <c r="AG1272" s="15" cm="1">
        <f t="array" ref="AG1272">INDEX($K:$P,ROW(),MATCH(AG$3,$K$2:$P$2,0))</f>
        <v>30</v>
      </c>
      <c r="AH1272" s="15" cm="1">
        <f t="array" ref="AH1272">INDEX($K:$P,ROW(),MATCH(AH$3,$K$2:$P$2,0))</f>
        <v>30</v>
      </c>
      <c r="AI1272" s="15" cm="1">
        <f t="array" ref="AI1272">INDEX($K:$P,ROW(),MATCH(AI$3,$K$2:$P$2,0))</f>
        <v>30</v>
      </c>
      <c r="AJ1272" s="15" cm="1">
        <f t="array" ref="AJ1272">INDEX($K:$P,ROW(),MATCH(AJ$3,$K$2:$P$2,0))</f>
        <v>30</v>
      </c>
      <c r="AK1272" s="15" cm="1">
        <f t="array" ref="AK1272">INDEX($K:$P,ROW(),MATCH(AK$3,$K$2:$P$2,0))</f>
        <v>30</v>
      </c>
      <c r="AL1272" s="15" cm="1">
        <f t="array" ref="AL1272">INDEX($K:$P,ROW(),MATCH(AL$3,$K$2:$P$2,0))</f>
        <v>30</v>
      </c>
      <c r="AM1272" s="15" cm="1">
        <f t="array" ref="AM1272">INDEX($K:$P,ROW(),MATCH(AM$3,$K$2:$P$2,0))</f>
        <v>30</v>
      </c>
      <c r="AN1272" s="15" cm="1">
        <f t="array" ref="AN1272">INDEX($K:$P,ROW(),MATCH(AN$3,$K$2:$P$2,0))</f>
        <v>30</v>
      </c>
      <c r="AO1272" s="15" cm="1">
        <f t="array" ref="AO1272">INDEX($K:$P,ROW(),MATCH(AO$3,$K$2:$P$2,0))</f>
        <v>30</v>
      </c>
      <c r="AP1272" s="15" cm="1">
        <f t="array" ref="AP1272">INDEX($K:$P,ROW(),MATCH(AP$3,$K$2:$P$2,0))</f>
        <v>30</v>
      </c>
      <c r="AQ1272" s="15" cm="1">
        <f t="array" ref="AQ1272">INDEX($K:$P,ROW(),MATCH(AQ$3,$K$2:$P$2,0))</f>
        <v>30</v>
      </c>
      <c r="AR1272" s="15" cm="1">
        <f t="array" ref="AR1272">INDEX($K:$P,ROW(),MATCH(AR$3,$K$2:$P$2,0))</f>
        <v>30</v>
      </c>
      <c r="AS1272" s="15" cm="1">
        <f t="array" ref="AS1272">INDEX($K:$P,ROW(),MATCH(AS$3,$K$2:$P$2,0))</f>
        <v>30</v>
      </c>
      <c r="AT1272" s="15" cm="1">
        <f t="array" ref="AT1272">INDEX($K:$P,ROW(),MATCH(AT$3,$K$2:$P$2,0))</f>
        <v>30</v>
      </c>
      <c r="AU1272" s="15" cm="1">
        <f t="array" ref="AU1272">INDEX($K:$P,ROW(),MATCH(AU$3,$K$2:$P$2,0))</f>
        <v>30</v>
      </c>
      <c r="AV1272" s="15" cm="1">
        <f t="array" ref="AV1272">INDEX($K:$P,ROW(),MATCH(AV$3,$K$2:$P$2,0))</f>
        <v>30</v>
      </c>
      <c r="AW1272" s="15" cm="1">
        <f t="array" ref="AW1272">INDEX($K:$P,ROW(),MATCH(AW$3,$K$2:$P$2,0))</f>
        <v>30</v>
      </c>
      <c r="AX1272" s="15" cm="1">
        <f t="array" ref="AX1272">INDEX($K:$P,ROW(),MATCH(AX$3,$K$2:$P$2,0))</f>
        <v>30</v>
      </c>
      <c r="AY1272" s="15" cm="1">
        <f t="array" ref="AY1272">INDEX($K:$P,ROW(),MATCH(AY$3,$K$2:$P$2,0))</f>
        <v>30</v>
      </c>
      <c r="AZ1272" s="15" cm="1">
        <f t="array" ref="AZ1272">INDEX($K:$P,ROW(),MATCH(AZ$3,$K$2:$P$2,0))</f>
        <v>30</v>
      </c>
      <c r="BA1272" s="15" cm="1">
        <f t="array" ref="BA1272">INDEX($K:$P,ROW(),MATCH(BA$3,$K$2:$P$2,0))</f>
        <v>30</v>
      </c>
      <c r="BB1272" s="15" cm="1">
        <f t="array" ref="BB1272">INDEX($K:$P,ROW(),MATCH(BB$3,$K$2:$P$2,0))</f>
        <v>30</v>
      </c>
      <c r="BC1272" s="15" cm="1">
        <f t="array" ref="BC1272">INDEX($K:$P,ROW(),MATCH(BC$3,$K$2:$P$2,0))</f>
        <v>30</v>
      </c>
      <c r="BD1272" s="15" cm="1">
        <f t="array" ref="BD1272">INDEX($K:$P,ROW(),MATCH(BD$3,$K$2:$P$2,0))</f>
        <v>30</v>
      </c>
      <c r="BE1272" s="15" cm="1">
        <f t="array" ref="BE1272">INDEX($K:$P,ROW(),MATCH(BE$3,$K$2:$P$2,0))</f>
        <v>30</v>
      </c>
      <c r="BF1272" s="15" cm="1">
        <f t="array" ref="BF1272">INDEX($K:$P,ROW(),MATCH(BF$3,$K$2:$P$2,0))</f>
        <v>30</v>
      </c>
      <c r="BG1272" s="15" cm="1">
        <f t="array" ref="BG1272">INDEX($K:$P,ROW(),MATCH(BG$3,$K$2:$P$2,0))</f>
        <v>30</v>
      </c>
      <c r="BH1272" s="15" cm="1">
        <f t="array" ref="BH1272">INDEX($K:$P,ROW(),MATCH(BH$3,$K$2:$P$2,0))</f>
        <v>30</v>
      </c>
      <c r="BI1272" s="15" cm="1">
        <f t="array" ref="BI1272">INDEX($K:$P,ROW(),MATCH(BI$3,$K$2:$P$2,0))</f>
        <v>30</v>
      </c>
      <c r="BJ1272" s="15" cm="1">
        <f t="array" ref="BJ1272">INDEX($K:$P,ROW(),MATCH(BJ$3,$K$2:$P$2,0))</f>
        <v>30</v>
      </c>
      <c r="BK1272" s="15" cm="1">
        <f t="array" ref="BK1272">INDEX($K:$P,ROW(),MATCH(BK$3,$K$2:$P$2,0))</f>
        <v>30</v>
      </c>
      <c r="BL1272" s="15" cm="1">
        <f t="array" ref="BL1272">INDEX($K:$P,ROW(),MATCH(BL$3,$K$2:$P$2,0))</f>
        <v>30</v>
      </c>
      <c r="BM1272" s="15" cm="1">
        <f t="array" ref="BM1272">INDEX($K:$P,ROW(),MATCH(BM$3,$K$2:$P$2,0))</f>
        <v>30</v>
      </c>
      <c r="BN1272" s="15" cm="1">
        <f t="array" ref="BN1272">INDEX($K:$P,ROW(),MATCH(BN$3,$K$2:$P$2,0))</f>
        <v>30</v>
      </c>
      <c r="BO1272" s="15" cm="1">
        <f t="array" ref="BO1272">INDEX($K:$P,ROW(),MATCH(BO$3,$K$2:$P$2,0))</f>
        <v>30</v>
      </c>
      <c r="BP1272" s="15" cm="1">
        <f t="array" ref="BP1272">INDEX($K:$P,ROW(),MATCH(BP$3,$K$2:$P$2,0))</f>
        <v>30</v>
      </c>
      <c r="BQ1272" s="15" cm="1">
        <f t="array" ref="BQ1272">INDEX($K:$P,ROW(),MATCH(BQ$3,$K$2:$P$2,0))</f>
        <v>30</v>
      </c>
      <c r="BR1272" s="15" cm="1">
        <f t="array" ref="BR1272">INDEX($K:$P,ROW(),MATCH(BR$3,$K$2:$P$2,0))</f>
        <v>30</v>
      </c>
      <c r="BS1272" s="15" cm="1">
        <f t="array" ref="BS1272">INDEX($K:$P,ROW(),MATCH(BS$3,$K$2:$P$2,0))</f>
        <v>30</v>
      </c>
      <c r="BT1272" s="15" cm="1">
        <f t="array" ref="BT1272">INDEX($K:$P,ROW(),MATCH(BT$3,$K$2:$P$2,0))</f>
        <v>30</v>
      </c>
      <c r="BU1272" s="15" cm="1">
        <f t="array" ref="BU1272">INDEX($K:$P,ROW(),MATCH(BU$3,$K$2:$P$2,0))</f>
        <v>30</v>
      </c>
      <c r="BV1272" s="15" cm="1">
        <f t="array" ref="BV1272">INDEX($K:$P,ROW(),MATCH(BV$3,$K$2:$P$2,0))</f>
        <v>30</v>
      </c>
      <c r="BW1272" s="15" cm="1">
        <f t="array" ref="BW1272">INDEX($K:$P,ROW(),MATCH(BW$3,$K$2:$P$2,0))</f>
        <v>30</v>
      </c>
      <c r="BX1272" s="15" cm="1">
        <f t="array" ref="BX1272">INDEX($K:$P,ROW(),MATCH(BX$3,$K$2:$P$2,0))</f>
        <v>30</v>
      </c>
      <c r="BY1272" s="15" cm="1">
        <f t="array" ref="BY1272">INDEX($K:$P,ROW(),MATCH(BY$3,$K$2:$P$2,0))</f>
        <v>30</v>
      </c>
      <c r="BZ1272" s="15" cm="1">
        <f t="array" ref="BZ1272">INDEX($K:$P,ROW(),MATCH(BZ$3,$K$2:$P$2,0))</f>
        <v>30</v>
      </c>
      <c r="CA1272" s="15" cm="1">
        <f t="array" ref="CA1272">INDEX($K:$P,ROW(),MATCH(CA$3,$K$2:$P$2,0))</f>
        <v>30</v>
      </c>
      <c r="CB1272" s="15" cm="1">
        <f t="array" ref="CB1272">INDEX($K:$P,ROW(),MATCH(CB$3,$K$2:$P$2,0))</f>
        <v>30</v>
      </c>
      <c r="CC1272" s="15" cm="1">
        <f t="array" ref="CC1272">INDEX($K:$P,ROW(),MATCH(CC$3,$K$2:$P$2,0))</f>
        <v>30</v>
      </c>
      <c r="CD1272" s="15" cm="1">
        <f t="array" ref="CD1272">INDEX($K:$P,ROW(),MATCH(CD$3,$K$2:$P$2,0))</f>
        <v>30</v>
      </c>
      <c r="CE1272" s="15" cm="1">
        <f t="array" ref="CE1272">INDEX($K:$P,ROW(),MATCH(CE$3,$K$2:$P$2,0))</f>
        <v>30</v>
      </c>
      <c r="CF1272" s="15" cm="1">
        <f t="array" ref="CF1272">INDEX($K:$P,ROW(),MATCH(CF$3,$K$2:$P$2,0))</f>
        <v>30</v>
      </c>
      <c r="CG1272" s="15" cm="1">
        <f t="array" ref="CG1272">INDEX($K:$P,ROW(),MATCH(CG$3,$K$2:$P$2,0))</f>
        <v>30</v>
      </c>
      <c r="CH1272" s="15" cm="1">
        <f t="array" ref="CH1272">INDEX($K:$P,ROW(),MATCH(CH$3,$K$2:$P$2,0))</f>
        <v>30</v>
      </c>
      <c r="CI1272" s="15" cm="1">
        <f t="array" ref="CI1272">INDEX($K:$P,ROW(),MATCH(CI$3,$K$2:$P$2,0))</f>
        <v>30</v>
      </c>
      <c r="CJ1272" s="15" cm="1">
        <f t="array" ref="CJ1272">INDEX($K:$P,ROW(),MATCH(CJ$3,$K$2:$P$2,0))</f>
        <v>30</v>
      </c>
      <c r="CK1272" s="15" cm="1">
        <f t="array" ref="CK1272">INDEX($K:$P,ROW(),MATCH(CK$3,$K$2:$P$2,0))</f>
        <v>30</v>
      </c>
      <c r="CL1272" s="15" cm="1">
        <f t="array" ref="CL1272">INDEX($K:$P,ROW(),MATCH(CL$3,$K$2:$P$2,0))</f>
        <v>30</v>
      </c>
      <c r="CN1272" s="60"/>
      <c r="CO1272" s="15" t="e" cm="1">
        <f t="array" ref="CO1272">INDEX($K:$P,ROW(),MATCH(CO$3,$K$2:$P$2,0))</f>
        <v>#N/A</v>
      </c>
      <c r="CP1272" s="15" t="e" cm="1">
        <f t="array" ref="CP1272">INDEX($K:$P,ROW(),MATCH(CP$3,$K$2:$P$2,0))</f>
        <v>#N/A</v>
      </c>
      <c r="CQ1272" s="15" t="e" cm="1">
        <f t="array" ref="CQ1272">INDEX($K:$P,ROW(),MATCH(CQ$3,$K$2:$P$2,0))</f>
        <v>#N/A</v>
      </c>
      <c r="CR1272" s="15" t="e" cm="1">
        <f t="array" ref="CR1272">INDEX($K:$P,ROW(),MATCH(CR$3,$K$2:$P$2,0))</f>
        <v>#N/A</v>
      </c>
      <c r="CS1272" s="15" t="e" cm="1">
        <f t="array" ref="CS1272">INDEX($K:$P,ROW(),MATCH(CS$3,$K$2:$P$2,0))</f>
        <v>#N/A</v>
      </c>
      <c r="CT1272" s="15" t="e" cm="1">
        <f t="array" ref="CT1272">INDEX($K:$P,ROW(),MATCH(CT$3,$K$2:$P$2,0))</f>
        <v>#N/A</v>
      </c>
      <c r="CU1272" s="15" t="e" cm="1">
        <f t="array" ref="CU1272">INDEX($K:$P,ROW(),MATCH(CU$3,$K$2:$P$2,0))</f>
        <v>#N/A</v>
      </c>
      <c r="CV1272" s="15" t="e" cm="1">
        <f t="array" ref="CV1272">INDEX($K:$P,ROW(),MATCH(CV$3,$K$2:$P$2,0))</f>
        <v>#N/A</v>
      </c>
      <c r="CW1272" s="15" t="e" cm="1">
        <f t="array" ref="CW1272">INDEX($K:$P,ROW(),MATCH(CW$3,$K$2:$P$2,0))</f>
        <v>#N/A</v>
      </c>
      <c r="CX1272" s="15" t="e" cm="1">
        <f t="array" ref="CX1272">INDEX($K:$P,ROW(),MATCH(CX$3,$K$2:$P$2,0))</f>
        <v>#N/A</v>
      </c>
      <c r="CY1272" s="15" t="e" cm="1">
        <f t="array" ref="CY1272">INDEX($K:$P,ROW(),MATCH(CY$3,$K$2:$P$2,0))</f>
        <v>#N/A</v>
      </c>
      <c r="CZ1272" s="15" t="e" cm="1">
        <f t="array" ref="CZ1272">INDEX($K:$P,ROW(),MATCH(CZ$3,$K$2:$P$2,0))</f>
        <v>#N/A</v>
      </c>
      <c r="DA1272" s="15" t="e" cm="1">
        <f t="array" ref="DA1272">INDEX($K:$P,ROW(),MATCH(DA$3,$K$2:$P$2,0))</f>
        <v>#N/A</v>
      </c>
      <c r="DB1272" s="15" t="e" cm="1">
        <f t="array" ref="DB1272">INDEX($K:$P,ROW(),MATCH(DB$3,$K$2:$P$2,0))</f>
        <v>#N/A</v>
      </c>
      <c r="DC1272" s="15" t="e" cm="1">
        <f t="array" ref="DC1272">INDEX($K:$P,ROW(),MATCH(DC$3,$K$2:$P$2,0))</f>
        <v>#N/A</v>
      </c>
      <c r="DD1272" s="15" t="e" cm="1">
        <f t="array" ref="DD1272">INDEX($K:$P,ROW(),MATCH(DD$3,$K$2:$P$2,0))</f>
        <v>#N/A</v>
      </c>
      <c r="DE1272" s="15" t="e" cm="1">
        <f t="array" ref="DE1272">INDEX($K:$P,ROW(),MATCH(DE$3,$K$2:$P$2,0))</f>
        <v>#N/A</v>
      </c>
      <c r="DF1272" s="15" t="e" cm="1">
        <f t="array" ref="DF1272">INDEX($K:$P,ROW(),MATCH(DF$3,$K$2:$P$2,0))</f>
        <v>#N/A</v>
      </c>
      <c r="DG1272" s="15" t="e" cm="1">
        <f t="array" ref="DG1272">INDEX($K:$P,ROW(),MATCH(DG$3,$K$2:$P$2,0))</f>
        <v>#N/A</v>
      </c>
      <c r="DH1272" s="15" t="e" cm="1">
        <f t="array" ref="DH1272">INDEX($K:$P,ROW(),MATCH(DH$3,$K$2:$P$2,0))</f>
        <v>#N/A</v>
      </c>
      <c r="DI1272" s="15" t="e" cm="1">
        <f t="array" ref="DI1272">INDEX($K:$P,ROW(),MATCH(DI$3,$K$2:$P$2,0))</f>
        <v>#N/A</v>
      </c>
      <c r="DJ1272" s="15" t="e" cm="1">
        <f t="array" ref="DJ1272">INDEX($K:$P,ROW(),MATCH(DJ$3,$K$2:$P$2,0))</f>
        <v>#N/A</v>
      </c>
      <c r="DK1272" s="15" t="e" cm="1">
        <f t="array" ref="DK1272">INDEX($K:$P,ROW(),MATCH(DK$3,$K$2:$P$2,0))</f>
        <v>#N/A</v>
      </c>
      <c r="DL1272" s="15" t="e" cm="1">
        <f t="array" ref="DL1272">INDEX($K:$P,ROW(),MATCH(DL$3,$K$2:$P$2,0))</f>
        <v>#N/A</v>
      </c>
    </row>
    <row r="1273" spans="1:116" x14ac:dyDescent="0.4">
      <c r="C1273" t="s">
        <v>224</v>
      </c>
      <c r="D1273" t="s">
        <v>496</v>
      </c>
      <c r="E1273" s="8" t="str">
        <f t="shared" si="2224"/>
        <v>1273 WCINV-SSV</v>
      </c>
      <c r="G1273" s="126" t="str">
        <f>"Inventory - "&amp;G1266</f>
        <v>Inventory - (Secondary label)</v>
      </c>
      <c r="H1273" s="27"/>
      <c r="I1273" s="78"/>
      <c r="J1273" s="78"/>
      <c r="K1273" s="33">
        <f t="shared" ref="K1273:P1273" ca="1" si="2225">SUMIF($4:$4,K$2,1273:1273)</f>
        <v>82.191780821917803</v>
      </c>
      <c r="L1273" s="33">
        <f t="shared" ca="1" si="2225"/>
        <v>82.191780821917803</v>
      </c>
      <c r="M1273" s="33">
        <f t="shared" ca="1" si="2225"/>
        <v>82.191780821917803</v>
      </c>
      <c r="N1273" s="33">
        <f t="shared" ca="1" si="2225"/>
        <v>82.191780821917803</v>
      </c>
      <c r="O1273" s="33">
        <f t="shared" ca="1" si="2225"/>
        <v>82.191780821917803</v>
      </c>
      <c r="P1273" s="33">
        <f t="shared" ca="1" si="2225"/>
        <v>82.191780821917803</v>
      </c>
      <c r="R1273" s="33"/>
      <c r="S1273" s="118" cm="1">
        <f t="array" aca="1" ref="S1273" ca="1">-MIN(S1272/365*INDIRECT(S1268),R1273-INDIRECT(S1268))</f>
        <v>82.191780821917803</v>
      </c>
      <c r="T1273" s="118" cm="1">
        <f t="array" aca="1" ref="T1273" ca="1">-MIN(T1272/365*INDIRECT(T1268),S1273-INDIRECT(T1268))</f>
        <v>82.191780821917803</v>
      </c>
      <c r="U1273" s="118" cm="1">
        <f t="array" aca="1" ref="U1273" ca="1">-MIN(U1272/365*INDIRECT(U1268),T1273-INDIRECT(U1268))</f>
        <v>82.191780821917803</v>
      </c>
      <c r="V1273" s="118" cm="1">
        <f t="array" aca="1" ref="V1273" ca="1">-MIN(V1272/365*INDIRECT(V1268),U1273-INDIRECT(V1268))</f>
        <v>82.191780821917803</v>
      </c>
      <c r="W1273" s="118" cm="1">
        <f t="array" aca="1" ref="W1273" ca="1">-MIN(W1272/365*INDIRECT(W1268),V1273-INDIRECT(W1268))</f>
        <v>82.191780821917803</v>
      </c>
      <c r="X1273" s="118" cm="1">
        <f t="array" aca="1" ref="X1273" ca="1">-MIN(X1272/365*INDIRECT(X1268),W1273-INDIRECT(X1268))</f>
        <v>82.191780821917803</v>
      </c>
      <c r="Y1273" s="118" cm="1">
        <f t="array" aca="1" ref="Y1273" ca="1">-MIN(Y1272/365*INDIRECT(Y1268),X1273-INDIRECT(Y1268))</f>
        <v>82.191780821917803</v>
      </c>
      <c r="Z1273" s="118" cm="1">
        <f t="array" aca="1" ref="Z1273" ca="1">-MIN(Z1272/365*INDIRECT(Z1268),Y1273-INDIRECT(Z1268))</f>
        <v>82.191780821917803</v>
      </c>
      <c r="AA1273" s="118" cm="1">
        <f t="array" aca="1" ref="AA1273" ca="1">-MIN(AA1272/365*INDIRECT(AA1268),Z1273-INDIRECT(AA1268))</f>
        <v>82.191780821917803</v>
      </c>
      <c r="AB1273" s="118" cm="1">
        <f t="array" aca="1" ref="AB1273" ca="1">-MIN(AB1272/365*INDIRECT(AB1268),AA1273-INDIRECT(AB1268))</f>
        <v>82.191780821917803</v>
      </c>
      <c r="AC1273" s="118" cm="1">
        <f t="array" aca="1" ref="AC1273" ca="1">-MIN(AC1272/365*INDIRECT(AC1268),AB1273-INDIRECT(AC1268))</f>
        <v>82.191780821917803</v>
      </c>
      <c r="AD1273" s="118" cm="1">
        <f t="array" aca="1" ref="AD1273" ca="1">-MIN(AD1272/365*INDIRECT(AD1268),AC1273-INDIRECT(AD1268))</f>
        <v>82.191780821917803</v>
      </c>
      <c r="AE1273" s="118" cm="1">
        <f t="array" aca="1" ref="AE1273" ca="1">-MIN(AE1272/365*INDIRECT(AE1268),AD1273-INDIRECT(AE1268))</f>
        <v>82.191780821917803</v>
      </c>
      <c r="AF1273" s="118" cm="1">
        <f t="array" aca="1" ref="AF1273" ca="1">-MIN(AF1272/365*INDIRECT(AF1268),AE1273-INDIRECT(AF1268))</f>
        <v>82.191780821917803</v>
      </c>
      <c r="AG1273" s="118" cm="1">
        <f t="array" aca="1" ref="AG1273" ca="1">-MIN(AG1272/365*INDIRECT(AG1268),AF1273-INDIRECT(AG1268))</f>
        <v>82.191780821917803</v>
      </c>
      <c r="AH1273" s="118" cm="1">
        <f t="array" aca="1" ref="AH1273" ca="1">-MIN(AH1272/365*INDIRECT(AH1268),AG1273-INDIRECT(AH1268))</f>
        <v>82.191780821917803</v>
      </c>
      <c r="AI1273" s="118" cm="1">
        <f t="array" aca="1" ref="AI1273" ca="1">-MIN(AI1272/365*INDIRECT(AI1268),AH1273-INDIRECT(AI1268))</f>
        <v>82.191780821917803</v>
      </c>
      <c r="AJ1273" s="118" cm="1">
        <f t="array" aca="1" ref="AJ1273" ca="1">-MIN(AJ1272/365*INDIRECT(AJ1268),AI1273-INDIRECT(AJ1268))</f>
        <v>82.191780821917803</v>
      </c>
      <c r="AK1273" s="118" cm="1">
        <f t="array" aca="1" ref="AK1273" ca="1">-MIN(AK1272/365*INDIRECT(AK1268),AJ1273-INDIRECT(AK1268))</f>
        <v>82.191780821917803</v>
      </c>
      <c r="AL1273" s="118" cm="1">
        <f t="array" aca="1" ref="AL1273" ca="1">-MIN(AL1272/365*INDIRECT(AL1268),AK1273-INDIRECT(AL1268))</f>
        <v>82.191780821917803</v>
      </c>
      <c r="AM1273" s="118" cm="1">
        <f t="array" aca="1" ref="AM1273" ca="1">-MIN(AM1272/365*INDIRECT(AM1268),AL1273-INDIRECT(AM1268))</f>
        <v>82.191780821917803</v>
      </c>
      <c r="AN1273" s="118" cm="1">
        <f t="array" aca="1" ref="AN1273" ca="1">-MIN(AN1272/365*INDIRECT(AN1268),AM1273-INDIRECT(AN1268))</f>
        <v>82.191780821917803</v>
      </c>
      <c r="AO1273" s="118" cm="1">
        <f t="array" aca="1" ref="AO1273" ca="1">-MIN(AO1272/365*INDIRECT(AO1268),AN1273-INDIRECT(AO1268))</f>
        <v>82.191780821917803</v>
      </c>
      <c r="AP1273" s="118" cm="1">
        <f t="array" aca="1" ref="AP1273" ca="1">-MIN(AP1272/365*INDIRECT(AP1268),AO1273-INDIRECT(AP1268))</f>
        <v>82.191780821917803</v>
      </c>
      <c r="AQ1273" s="118" cm="1">
        <f t="array" aca="1" ref="AQ1273" ca="1">-MIN(AQ1272/365*INDIRECT(AQ1268),AP1273-INDIRECT(AQ1268))</f>
        <v>82.191780821917803</v>
      </c>
      <c r="AR1273" s="118" cm="1">
        <f t="array" aca="1" ref="AR1273" ca="1">-MIN(AR1272/365*INDIRECT(AR1268),AQ1273-INDIRECT(AR1268))</f>
        <v>82.191780821917803</v>
      </c>
      <c r="AS1273" s="118" cm="1">
        <f t="array" aca="1" ref="AS1273" ca="1">-MIN(AS1272/365*INDIRECT(AS1268),AR1273-INDIRECT(AS1268))</f>
        <v>82.191780821917803</v>
      </c>
      <c r="AT1273" s="118" cm="1">
        <f t="array" aca="1" ref="AT1273" ca="1">-MIN(AT1272/365*INDIRECT(AT1268),AS1273-INDIRECT(AT1268))</f>
        <v>82.191780821917803</v>
      </c>
      <c r="AU1273" s="118" cm="1">
        <f t="array" aca="1" ref="AU1273" ca="1">-MIN(AU1272/365*INDIRECT(AU1268),AT1273-INDIRECT(AU1268))</f>
        <v>82.191780821917803</v>
      </c>
      <c r="AV1273" s="118" cm="1">
        <f t="array" aca="1" ref="AV1273" ca="1">-MIN(AV1272/365*INDIRECT(AV1268),AU1273-INDIRECT(AV1268))</f>
        <v>82.191780821917803</v>
      </c>
      <c r="AW1273" s="118" cm="1">
        <f t="array" aca="1" ref="AW1273" ca="1">-MIN(AW1272/365*INDIRECT(AW1268),AV1273-INDIRECT(AW1268))</f>
        <v>82.191780821917803</v>
      </c>
      <c r="AX1273" s="118" cm="1">
        <f t="array" aca="1" ref="AX1273" ca="1">-MIN(AX1272/365*INDIRECT(AX1268),AW1273-INDIRECT(AX1268))</f>
        <v>82.191780821917803</v>
      </c>
      <c r="AY1273" s="118" cm="1">
        <f t="array" aca="1" ref="AY1273" ca="1">-MIN(AY1272/365*INDIRECT(AY1268),AX1273-INDIRECT(AY1268))</f>
        <v>82.191780821917803</v>
      </c>
      <c r="AZ1273" s="118" cm="1">
        <f t="array" aca="1" ref="AZ1273" ca="1">-MIN(AZ1272/365*INDIRECT(AZ1268),AY1273-INDIRECT(AZ1268))</f>
        <v>82.191780821917803</v>
      </c>
      <c r="BA1273" s="118" cm="1">
        <f t="array" aca="1" ref="BA1273" ca="1">-MIN(BA1272/365*INDIRECT(BA1268),AZ1273-INDIRECT(BA1268))</f>
        <v>82.191780821917803</v>
      </c>
      <c r="BB1273" s="118" cm="1">
        <f t="array" aca="1" ref="BB1273" ca="1">-MIN(BB1272/365*INDIRECT(BB1268),BA1273-INDIRECT(BB1268))</f>
        <v>82.191780821917803</v>
      </c>
      <c r="BC1273" s="118" cm="1">
        <f t="array" aca="1" ref="BC1273" ca="1">-MIN(BC1272/365*INDIRECT(BC1268),BB1273-INDIRECT(BC1268))</f>
        <v>82.191780821917803</v>
      </c>
      <c r="BD1273" s="118" cm="1">
        <f t="array" aca="1" ref="BD1273" ca="1">-MIN(BD1272/365*INDIRECT(BD1268),BC1273-INDIRECT(BD1268))</f>
        <v>82.191780821917803</v>
      </c>
      <c r="BE1273" s="118" cm="1">
        <f t="array" aca="1" ref="BE1273" ca="1">-MIN(BE1272/365*INDIRECT(BE1268),BD1273-INDIRECT(BE1268))</f>
        <v>82.191780821917803</v>
      </c>
      <c r="BF1273" s="118" cm="1">
        <f t="array" aca="1" ref="BF1273" ca="1">-MIN(BF1272/365*INDIRECT(BF1268),BE1273-INDIRECT(BF1268))</f>
        <v>82.191780821917803</v>
      </c>
      <c r="BG1273" s="118" cm="1">
        <f t="array" aca="1" ref="BG1273" ca="1">-MIN(BG1272/365*INDIRECT(BG1268),BF1273-INDIRECT(BG1268))</f>
        <v>82.191780821917803</v>
      </c>
      <c r="BH1273" s="118" cm="1">
        <f t="array" aca="1" ref="BH1273" ca="1">-MIN(BH1272/365*INDIRECT(BH1268),BG1273-INDIRECT(BH1268))</f>
        <v>82.191780821917803</v>
      </c>
      <c r="BI1273" s="118" cm="1">
        <f t="array" aca="1" ref="BI1273" ca="1">-MIN(BI1272/365*INDIRECT(BI1268),BH1273-INDIRECT(BI1268))</f>
        <v>82.191780821917803</v>
      </c>
      <c r="BJ1273" s="118" cm="1">
        <f t="array" aca="1" ref="BJ1273" ca="1">-MIN(BJ1272/365*INDIRECT(BJ1268),BI1273-INDIRECT(BJ1268))</f>
        <v>82.191780821917803</v>
      </c>
      <c r="BK1273" s="118" cm="1">
        <f t="array" aca="1" ref="BK1273" ca="1">-MIN(BK1272/365*INDIRECT(BK1268),BJ1273-INDIRECT(BK1268))</f>
        <v>82.191780821917803</v>
      </c>
      <c r="BL1273" s="118" cm="1">
        <f t="array" aca="1" ref="BL1273" ca="1">-MIN(BL1272/365*INDIRECT(BL1268),BK1273-INDIRECT(BL1268))</f>
        <v>82.191780821917803</v>
      </c>
      <c r="BM1273" s="118" cm="1">
        <f t="array" aca="1" ref="BM1273" ca="1">-MIN(BM1272/365*INDIRECT(BM1268),BL1273-INDIRECT(BM1268))</f>
        <v>82.191780821917803</v>
      </c>
      <c r="BN1273" s="118" cm="1">
        <f t="array" aca="1" ref="BN1273" ca="1">-MIN(BN1272/365*INDIRECT(BN1268),BM1273-INDIRECT(BN1268))</f>
        <v>82.191780821917803</v>
      </c>
      <c r="BO1273" s="118" cm="1">
        <f t="array" aca="1" ref="BO1273" ca="1">-MIN(BO1272/365*INDIRECT(BO1268),BN1273-INDIRECT(BO1268))</f>
        <v>82.191780821917803</v>
      </c>
      <c r="BP1273" s="118" cm="1">
        <f t="array" aca="1" ref="BP1273" ca="1">-MIN(BP1272/365*INDIRECT(BP1268),BO1273-INDIRECT(BP1268))</f>
        <v>82.191780821917803</v>
      </c>
      <c r="BQ1273" s="118" cm="1">
        <f t="array" aca="1" ref="BQ1273" ca="1">-MIN(BQ1272/365*INDIRECT(BQ1268),BP1273-INDIRECT(BQ1268))</f>
        <v>82.191780821917803</v>
      </c>
      <c r="BR1273" s="118" cm="1">
        <f t="array" aca="1" ref="BR1273" ca="1">-MIN(BR1272/365*INDIRECT(BR1268),BQ1273-INDIRECT(BR1268))</f>
        <v>82.191780821917803</v>
      </c>
      <c r="BS1273" s="118" cm="1">
        <f t="array" aca="1" ref="BS1273" ca="1">-MIN(BS1272/365*INDIRECT(BS1268),BR1273-INDIRECT(BS1268))</f>
        <v>82.191780821917803</v>
      </c>
      <c r="BT1273" s="118" cm="1">
        <f t="array" aca="1" ref="BT1273" ca="1">-MIN(BT1272/365*INDIRECT(BT1268),BS1273-INDIRECT(BT1268))</f>
        <v>82.191780821917803</v>
      </c>
      <c r="BU1273" s="118" cm="1">
        <f t="array" aca="1" ref="BU1273" ca="1">-MIN(BU1272/365*INDIRECT(BU1268),BT1273-INDIRECT(BU1268))</f>
        <v>82.191780821917803</v>
      </c>
      <c r="BV1273" s="118" cm="1">
        <f t="array" aca="1" ref="BV1273" ca="1">-MIN(BV1272/365*INDIRECT(BV1268),BU1273-INDIRECT(BV1268))</f>
        <v>82.191780821917803</v>
      </c>
      <c r="BW1273" s="118" cm="1">
        <f t="array" aca="1" ref="BW1273" ca="1">-MIN(BW1272/365*INDIRECT(BW1268),BV1273-INDIRECT(BW1268))</f>
        <v>82.191780821917803</v>
      </c>
      <c r="BX1273" s="118" cm="1">
        <f t="array" aca="1" ref="BX1273" ca="1">-MIN(BX1272/365*INDIRECT(BX1268),BW1273-INDIRECT(BX1268))</f>
        <v>82.191780821917803</v>
      </c>
      <c r="BY1273" s="118" cm="1">
        <f t="array" aca="1" ref="BY1273" ca="1">-MIN(BY1272/365*INDIRECT(BY1268),BX1273-INDIRECT(BY1268))</f>
        <v>82.191780821917803</v>
      </c>
      <c r="BZ1273" s="118" cm="1">
        <f t="array" aca="1" ref="BZ1273" ca="1">-MIN(BZ1272/365*INDIRECT(BZ1268),BY1273-INDIRECT(BZ1268))</f>
        <v>82.191780821917803</v>
      </c>
      <c r="CA1273" s="118" cm="1">
        <f t="array" aca="1" ref="CA1273" ca="1">-MIN(CA1272/365*INDIRECT(CA1268),BZ1273-INDIRECT(CA1268))</f>
        <v>82.191780821917803</v>
      </c>
      <c r="CB1273" s="118" cm="1">
        <f t="array" aca="1" ref="CB1273" ca="1">-MIN(CB1272/365*INDIRECT(CB1268),CA1273-INDIRECT(CB1268))</f>
        <v>82.191780821917803</v>
      </c>
      <c r="CC1273" s="118" cm="1">
        <f t="array" aca="1" ref="CC1273" ca="1">-MIN(CC1272/365*INDIRECT(CC1268),CB1273-INDIRECT(CC1268))</f>
        <v>82.191780821917803</v>
      </c>
      <c r="CD1273" s="118" cm="1">
        <f t="array" aca="1" ref="CD1273" ca="1">-MIN(CD1272/365*INDIRECT(CD1268),CC1273-INDIRECT(CD1268))</f>
        <v>82.191780821917803</v>
      </c>
      <c r="CE1273" s="118" cm="1">
        <f t="array" aca="1" ref="CE1273" ca="1">-MIN(CE1272/365*INDIRECT(CE1268),CD1273-INDIRECT(CE1268))</f>
        <v>82.191780821917803</v>
      </c>
      <c r="CF1273" s="118" cm="1">
        <f t="array" aca="1" ref="CF1273" ca="1">-MIN(CF1272/365*INDIRECT(CF1268),CE1273-INDIRECT(CF1268))</f>
        <v>82.191780821917803</v>
      </c>
      <c r="CG1273" s="118" cm="1">
        <f t="array" aca="1" ref="CG1273" ca="1">-MIN(CG1272/365*INDIRECT(CG1268),CF1273-INDIRECT(CG1268))</f>
        <v>82.191780821917803</v>
      </c>
      <c r="CH1273" s="118" cm="1">
        <f t="array" aca="1" ref="CH1273" ca="1">-MIN(CH1272/365*INDIRECT(CH1268),CG1273-INDIRECT(CH1268))</f>
        <v>82.191780821917803</v>
      </c>
      <c r="CI1273" s="118" cm="1">
        <f t="array" aca="1" ref="CI1273" ca="1">-MIN(CI1272/365*INDIRECT(CI1268),CH1273-INDIRECT(CI1268))</f>
        <v>82.191780821917803</v>
      </c>
      <c r="CJ1273" s="118" cm="1">
        <f t="array" aca="1" ref="CJ1273" ca="1">-MIN(CJ1272/365*INDIRECT(CJ1268),CI1273-INDIRECT(CJ1268))</f>
        <v>82.191780821917803</v>
      </c>
      <c r="CK1273" s="118" cm="1">
        <f t="array" aca="1" ref="CK1273" ca="1">-MIN(CK1272/365*INDIRECT(CK1268),CJ1273-INDIRECT(CK1268))</f>
        <v>82.191780821917803</v>
      </c>
      <c r="CL1273" s="118" cm="1">
        <f t="array" aca="1" ref="CL1273" ca="1">-MIN(CL1272/365*INDIRECT(CL1268),CK1273-INDIRECT(CL1268))</f>
        <v>82.191780821917803</v>
      </c>
      <c r="CN1273" s="78"/>
      <c r="CO1273" s="118" t="e" cm="1">
        <f t="array" aca="1" ref="CO1273" ca="1">-MIN(CO1272/365*INDIRECT(CO1268),CN1273-INDIRECT(CO1268))</f>
        <v>#N/A</v>
      </c>
      <c r="CP1273" s="118" t="e" cm="1">
        <f t="array" aca="1" ref="CP1273" ca="1">-MIN(CP1272/365*INDIRECT(CP1268),CO1273-INDIRECT(CP1268))</f>
        <v>#N/A</v>
      </c>
      <c r="CQ1273" s="118" t="e" cm="1">
        <f t="array" aca="1" ref="CQ1273" ca="1">-MIN(CQ1272/365*INDIRECT(CQ1268),CP1273-INDIRECT(CQ1268))</f>
        <v>#N/A</v>
      </c>
      <c r="CR1273" s="118" t="e" cm="1">
        <f t="array" aca="1" ref="CR1273" ca="1">-MIN(CR1272/365*INDIRECT(CR1268),CQ1273-INDIRECT(CR1268))</f>
        <v>#N/A</v>
      </c>
      <c r="CS1273" s="118" t="e" cm="1">
        <f t="array" aca="1" ref="CS1273" ca="1">-MIN(CS1272/365*INDIRECT(CS1268),CR1273-INDIRECT(CS1268))</f>
        <v>#N/A</v>
      </c>
      <c r="CT1273" s="118" t="e" cm="1">
        <f t="array" aca="1" ref="CT1273" ca="1">-MIN(CT1272/365*INDIRECT(CT1268),CS1273-INDIRECT(CT1268))</f>
        <v>#N/A</v>
      </c>
      <c r="CU1273" s="118" t="e" cm="1">
        <f t="array" aca="1" ref="CU1273" ca="1">-MIN(CU1272/365*INDIRECT(CU1268),CT1273-INDIRECT(CU1268))</f>
        <v>#N/A</v>
      </c>
      <c r="CV1273" s="118" t="e" cm="1">
        <f t="array" aca="1" ref="CV1273" ca="1">-MIN(CV1272/365*INDIRECT(CV1268),CU1273-INDIRECT(CV1268))</f>
        <v>#N/A</v>
      </c>
      <c r="CW1273" s="118" t="e" cm="1">
        <f t="array" aca="1" ref="CW1273" ca="1">-MIN(CW1272/365*INDIRECT(CW1268),CV1273-INDIRECT(CW1268))</f>
        <v>#N/A</v>
      </c>
      <c r="CX1273" s="118" t="e" cm="1">
        <f t="array" aca="1" ref="CX1273" ca="1">-MIN(CX1272/365*INDIRECT(CX1268),CW1273-INDIRECT(CX1268))</f>
        <v>#N/A</v>
      </c>
      <c r="CY1273" s="118" t="e" cm="1">
        <f t="array" aca="1" ref="CY1273" ca="1">-MIN(CY1272/365*INDIRECT(CY1268),CX1273-INDIRECT(CY1268))</f>
        <v>#N/A</v>
      </c>
      <c r="CZ1273" s="118" t="e" cm="1">
        <f t="array" aca="1" ref="CZ1273" ca="1">-MIN(CZ1272/365*INDIRECT(CZ1268),CY1273-INDIRECT(CZ1268))</f>
        <v>#N/A</v>
      </c>
      <c r="DA1273" s="118" t="e" cm="1">
        <f t="array" aca="1" ref="DA1273" ca="1">-MIN(DA1272/365*INDIRECT(DA1268),CZ1273-INDIRECT(DA1268))</f>
        <v>#N/A</v>
      </c>
      <c r="DB1273" s="118" t="e" cm="1">
        <f t="array" aca="1" ref="DB1273" ca="1">-MIN(DB1272/365*INDIRECT(DB1268),DA1273-INDIRECT(DB1268))</f>
        <v>#N/A</v>
      </c>
      <c r="DC1273" s="118" t="e" cm="1">
        <f t="array" aca="1" ref="DC1273" ca="1">-MIN(DC1272/365*INDIRECT(DC1268),DB1273-INDIRECT(DC1268))</f>
        <v>#N/A</v>
      </c>
      <c r="DD1273" s="118" t="e" cm="1">
        <f t="array" aca="1" ref="DD1273" ca="1">-MIN(DD1272/365*INDIRECT(DD1268),DC1273-INDIRECT(DD1268))</f>
        <v>#N/A</v>
      </c>
      <c r="DE1273" s="118" t="e" cm="1">
        <f t="array" aca="1" ref="DE1273" ca="1">-MIN(DE1272/365*INDIRECT(DE1268),DD1273-INDIRECT(DE1268))</f>
        <v>#N/A</v>
      </c>
      <c r="DF1273" s="118" t="e" cm="1">
        <f t="array" aca="1" ref="DF1273" ca="1">-MIN(DF1272/365*INDIRECT(DF1268),DE1273-INDIRECT(DF1268))</f>
        <v>#N/A</v>
      </c>
      <c r="DG1273" s="118" t="e" cm="1">
        <f t="array" aca="1" ref="DG1273" ca="1">-MIN(DG1272/365*INDIRECT(DG1268),DF1273-INDIRECT(DG1268))</f>
        <v>#N/A</v>
      </c>
      <c r="DH1273" s="118" t="e" cm="1">
        <f t="array" aca="1" ref="DH1273" ca="1">-MIN(DH1272/365*INDIRECT(DH1268),DG1273-INDIRECT(DH1268))</f>
        <v>#N/A</v>
      </c>
      <c r="DI1273" s="118" t="e" cm="1">
        <f t="array" aca="1" ref="DI1273" ca="1">-MIN(DI1272/365*INDIRECT(DI1268),DH1273-INDIRECT(DI1268))</f>
        <v>#N/A</v>
      </c>
      <c r="DJ1273" s="118" t="e" cm="1">
        <f t="array" aca="1" ref="DJ1273" ca="1">-MIN(DJ1272/365*INDIRECT(DJ1268),DI1273-INDIRECT(DJ1268))</f>
        <v>#N/A</v>
      </c>
      <c r="DK1273" s="118" t="e" cm="1">
        <f t="array" aca="1" ref="DK1273" ca="1">-MIN(DK1272/365*INDIRECT(DK1268),DJ1273-INDIRECT(DK1268))</f>
        <v>#N/A</v>
      </c>
      <c r="DL1273" s="118" t="e" cm="1">
        <f t="array" aca="1" ref="DL1273" ca="1">-MIN(DL1272/365*INDIRECT(DL1268),DK1273-INDIRECT(DL1268))</f>
        <v>#N/A</v>
      </c>
    </row>
    <row r="1274" spans="1:116" x14ac:dyDescent="0.4">
      <c r="B1274" t="s">
        <v>244</v>
      </c>
      <c r="D1274" t="s">
        <v>496</v>
      </c>
      <c r="E1274" s="8" t="str">
        <f t="shared" ref="E1274:E1284" si="2226">ROW()&amp;" "&amp;D1274</f>
        <v>1274 WCINV-SSV</v>
      </c>
      <c r="G1274" s="9"/>
      <c r="H1274" s="27"/>
      <c r="I1274" s="78"/>
      <c r="J1274" s="78"/>
      <c r="K1274" s="33"/>
      <c r="L1274" s="33"/>
      <c r="M1274" s="33"/>
      <c r="N1274" s="33"/>
      <c r="O1274" s="33"/>
      <c r="P1274" s="33"/>
      <c r="R1274" s="33"/>
      <c r="S1274" s="33"/>
      <c r="T1274" s="33"/>
      <c r="U1274" s="33"/>
      <c r="V1274" s="33"/>
      <c r="W1274" s="33"/>
      <c r="X1274" s="33"/>
      <c r="Y1274" s="33"/>
      <c r="Z1274" s="33"/>
      <c r="AA1274" s="33"/>
      <c r="AB1274" s="33"/>
      <c r="AC1274" s="33"/>
      <c r="AD1274" s="33"/>
      <c r="AE1274" s="33"/>
      <c r="AF1274" s="33"/>
      <c r="AG1274" s="33"/>
      <c r="AH1274" s="33"/>
      <c r="AI1274" s="33"/>
      <c r="AJ1274" s="33"/>
      <c r="AK1274" s="33"/>
      <c r="AL1274" s="33"/>
      <c r="AM1274" s="33"/>
      <c r="AN1274" s="33"/>
      <c r="AO1274" s="33"/>
      <c r="AP1274" s="33"/>
      <c r="AQ1274" s="33"/>
      <c r="AR1274" s="33"/>
      <c r="AS1274" s="33"/>
      <c r="AT1274" s="33"/>
      <c r="AU1274" s="33"/>
      <c r="AV1274" s="33"/>
      <c r="AW1274" s="33"/>
      <c r="AX1274" s="33"/>
      <c r="AY1274" s="33"/>
      <c r="AZ1274" s="33"/>
      <c r="BA1274" s="33"/>
      <c r="BB1274" s="33"/>
      <c r="BC1274" s="33"/>
      <c r="BD1274" s="33"/>
      <c r="BE1274" s="33"/>
      <c r="BF1274" s="33"/>
      <c r="BG1274" s="33"/>
      <c r="BH1274" s="33"/>
      <c r="BI1274" s="33"/>
      <c r="BJ1274" s="33"/>
      <c r="BK1274" s="33"/>
      <c r="BL1274" s="33"/>
      <c r="BM1274" s="33"/>
      <c r="BN1274" s="33"/>
      <c r="BO1274" s="33"/>
      <c r="BP1274" s="33"/>
      <c r="BQ1274" s="33"/>
      <c r="BR1274" s="33"/>
      <c r="BS1274" s="33"/>
      <c r="BT1274" s="33"/>
      <c r="BU1274" s="33"/>
      <c r="BV1274" s="33"/>
      <c r="BW1274" s="33"/>
      <c r="BX1274" s="33"/>
      <c r="BY1274" s="33"/>
      <c r="BZ1274" s="33"/>
      <c r="CA1274" s="33"/>
      <c r="CB1274" s="33"/>
      <c r="CC1274" s="33"/>
      <c r="CD1274" s="33"/>
      <c r="CE1274" s="33"/>
      <c r="CF1274" s="33"/>
      <c r="CG1274" s="33"/>
      <c r="CH1274" s="33"/>
      <c r="CI1274" s="33"/>
      <c r="CJ1274" s="33"/>
      <c r="CK1274" s="33"/>
      <c r="CL1274" s="33"/>
      <c r="CN1274" s="78"/>
      <c r="CO1274" s="33"/>
      <c r="CP1274" s="33"/>
      <c r="CQ1274" s="33"/>
      <c r="CR1274" s="33"/>
      <c r="CS1274" s="33"/>
      <c r="CT1274" s="33"/>
      <c r="CU1274" s="33"/>
      <c r="CV1274" s="33"/>
      <c r="CW1274" s="33"/>
      <c r="CX1274" s="33"/>
      <c r="CY1274" s="33"/>
      <c r="CZ1274" s="33"/>
      <c r="DA1274" s="33"/>
      <c r="DB1274" s="33"/>
      <c r="DC1274" s="33"/>
      <c r="DD1274" s="33"/>
      <c r="DE1274" s="33"/>
      <c r="DF1274" s="33"/>
      <c r="DG1274" s="33"/>
      <c r="DH1274" s="33"/>
      <c r="DI1274" s="33"/>
      <c r="DJ1274" s="33"/>
      <c r="DK1274" s="33"/>
      <c r="DL1274" s="33"/>
    </row>
    <row r="1275" spans="1:116" x14ac:dyDescent="0.4">
      <c r="C1275" t="s">
        <v>234</v>
      </c>
      <c r="D1275" t="s">
        <v>496</v>
      </c>
      <c r="E1275" s="8" t="str">
        <f t="shared" si="2226"/>
        <v>1275 WCINV-SSV</v>
      </c>
      <c r="G1275" s="126" t="str">
        <f>"Change in "&amp;G1273</f>
        <v>Change in Inventory - (Secondary label)</v>
      </c>
      <c r="K1275" s="33">
        <f t="shared" ref="K1275:P1275" ca="1" si="2227">SUMIF($3:$3,K$2,1275:1275)</f>
        <v>-82.191780821917803</v>
      </c>
      <c r="L1275" s="33">
        <f t="shared" ca="1" si="2227"/>
        <v>0</v>
      </c>
      <c r="M1275" s="33">
        <f t="shared" ca="1" si="2227"/>
        <v>0</v>
      </c>
      <c r="N1275" s="33">
        <f t="shared" ca="1" si="2227"/>
        <v>0</v>
      </c>
      <c r="O1275" s="33">
        <f t="shared" ca="1" si="2227"/>
        <v>0</v>
      </c>
      <c r="P1275" s="33">
        <f t="shared" ca="1" si="2227"/>
        <v>0</v>
      </c>
      <c r="R1275" s="33"/>
      <c r="S1275" s="33">
        <f t="shared" ref="S1275:AX1275" ca="1" si="2228">R1273-S1273</f>
        <v>-82.191780821917803</v>
      </c>
      <c r="T1275" s="33">
        <f t="shared" ca="1" si="2228"/>
        <v>0</v>
      </c>
      <c r="U1275" s="33">
        <f t="shared" ca="1" si="2228"/>
        <v>0</v>
      </c>
      <c r="V1275" s="33">
        <f t="shared" ca="1" si="2228"/>
        <v>0</v>
      </c>
      <c r="W1275" s="33">
        <f t="shared" ca="1" si="2228"/>
        <v>0</v>
      </c>
      <c r="X1275" s="33">
        <f t="shared" ca="1" si="2228"/>
        <v>0</v>
      </c>
      <c r="Y1275" s="33">
        <f t="shared" ca="1" si="2228"/>
        <v>0</v>
      </c>
      <c r="Z1275" s="33">
        <f t="shared" ca="1" si="2228"/>
        <v>0</v>
      </c>
      <c r="AA1275" s="33">
        <f t="shared" ca="1" si="2228"/>
        <v>0</v>
      </c>
      <c r="AB1275" s="33">
        <f t="shared" ca="1" si="2228"/>
        <v>0</v>
      </c>
      <c r="AC1275" s="33">
        <f t="shared" ca="1" si="2228"/>
        <v>0</v>
      </c>
      <c r="AD1275" s="33">
        <f t="shared" ca="1" si="2228"/>
        <v>0</v>
      </c>
      <c r="AE1275" s="33">
        <f t="shared" ca="1" si="2228"/>
        <v>0</v>
      </c>
      <c r="AF1275" s="33">
        <f t="shared" ca="1" si="2228"/>
        <v>0</v>
      </c>
      <c r="AG1275" s="33">
        <f t="shared" ca="1" si="2228"/>
        <v>0</v>
      </c>
      <c r="AH1275" s="33">
        <f t="shared" ca="1" si="2228"/>
        <v>0</v>
      </c>
      <c r="AI1275" s="33">
        <f t="shared" ca="1" si="2228"/>
        <v>0</v>
      </c>
      <c r="AJ1275" s="33">
        <f t="shared" ca="1" si="2228"/>
        <v>0</v>
      </c>
      <c r="AK1275" s="33">
        <f t="shared" ca="1" si="2228"/>
        <v>0</v>
      </c>
      <c r="AL1275" s="33">
        <f t="shared" ca="1" si="2228"/>
        <v>0</v>
      </c>
      <c r="AM1275" s="33">
        <f t="shared" ca="1" si="2228"/>
        <v>0</v>
      </c>
      <c r="AN1275" s="33">
        <f t="shared" ca="1" si="2228"/>
        <v>0</v>
      </c>
      <c r="AO1275" s="33">
        <f t="shared" ca="1" si="2228"/>
        <v>0</v>
      </c>
      <c r="AP1275" s="33">
        <f t="shared" ca="1" si="2228"/>
        <v>0</v>
      </c>
      <c r="AQ1275" s="33">
        <f t="shared" ca="1" si="2228"/>
        <v>0</v>
      </c>
      <c r="AR1275" s="33">
        <f t="shared" ca="1" si="2228"/>
        <v>0</v>
      </c>
      <c r="AS1275" s="33">
        <f t="shared" ca="1" si="2228"/>
        <v>0</v>
      </c>
      <c r="AT1275" s="33">
        <f t="shared" ca="1" si="2228"/>
        <v>0</v>
      </c>
      <c r="AU1275" s="33">
        <f t="shared" ca="1" si="2228"/>
        <v>0</v>
      </c>
      <c r="AV1275" s="33">
        <f t="shared" ca="1" si="2228"/>
        <v>0</v>
      </c>
      <c r="AW1275" s="33">
        <f t="shared" ca="1" si="2228"/>
        <v>0</v>
      </c>
      <c r="AX1275" s="33">
        <f t="shared" ca="1" si="2228"/>
        <v>0</v>
      </c>
      <c r="AY1275" s="33">
        <f t="shared" ref="AY1275:CD1275" ca="1" si="2229">AX1273-AY1273</f>
        <v>0</v>
      </c>
      <c r="AZ1275" s="33">
        <f t="shared" ca="1" si="2229"/>
        <v>0</v>
      </c>
      <c r="BA1275" s="33">
        <f t="shared" ca="1" si="2229"/>
        <v>0</v>
      </c>
      <c r="BB1275" s="33">
        <f t="shared" ca="1" si="2229"/>
        <v>0</v>
      </c>
      <c r="BC1275" s="33">
        <f t="shared" ca="1" si="2229"/>
        <v>0</v>
      </c>
      <c r="BD1275" s="33">
        <f t="shared" ca="1" si="2229"/>
        <v>0</v>
      </c>
      <c r="BE1275" s="33">
        <f t="shared" ca="1" si="2229"/>
        <v>0</v>
      </c>
      <c r="BF1275" s="33">
        <f t="shared" ca="1" si="2229"/>
        <v>0</v>
      </c>
      <c r="BG1275" s="33">
        <f t="shared" ca="1" si="2229"/>
        <v>0</v>
      </c>
      <c r="BH1275" s="33">
        <f t="shared" ca="1" si="2229"/>
        <v>0</v>
      </c>
      <c r="BI1275" s="33">
        <f t="shared" ca="1" si="2229"/>
        <v>0</v>
      </c>
      <c r="BJ1275" s="33">
        <f t="shared" ca="1" si="2229"/>
        <v>0</v>
      </c>
      <c r="BK1275" s="33">
        <f t="shared" ca="1" si="2229"/>
        <v>0</v>
      </c>
      <c r="BL1275" s="33">
        <f t="shared" ca="1" si="2229"/>
        <v>0</v>
      </c>
      <c r="BM1275" s="33">
        <f t="shared" ca="1" si="2229"/>
        <v>0</v>
      </c>
      <c r="BN1275" s="33">
        <f t="shared" ca="1" si="2229"/>
        <v>0</v>
      </c>
      <c r="BO1275" s="33">
        <f t="shared" ca="1" si="2229"/>
        <v>0</v>
      </c>
      <c r="BP1275" s="33">
        <f t="shared" ca="1" si="2229"/>
        <v>0</v>
      </c>
      <c r="BQ1275" s="33">
        <f t="shared" ca="1" si="2229"/>
        <v>0</v>
      </c>
      <c r="BR1275" s="33">
        <f t="shared" ca="1" si="2229"/>
        <v>0</v>
      </c>
      <c r="BS1275" s="33">
        <f t="shared" ca="1" si="2229"/>
        <v>0</v>
      </c>
      <c r="BT1275" s="33">
        <f t="shared" ca="1" si="2229"/>
        <v>0</v>
      </c>
      <c r="BU1275" s="33">
        <f t="shared" ca="1" si="2229"/>
        <v>0</v>
      </c>
      <c r="BV1275" s="33">
        <f t="shared" ca="1" si="2229"/>
        <v>0</v>
      </c>
      <c r="BW1275" s="33">
        <f t="shared" ca="1" si="2229"/>
        <v>0</v>
      </c>
      <c r="BX1275" s="33">
        <f t="shared" ca="1" si="2229"/>
        <v>0</v>
      </c>
      <c r="BY1275" s="33">
        <f t="shared" ca="1" si="2229"/>
        <v>0</v>
      </c>
      <c r="BZ1275" s="33">
        <f t="shared" ca="1" si="2229"/>
        <v>0</v>
      </c>
      <c r="CA1275" s="33">
        <f t="shared" ca="1" si="2229"/>
        <v>0</v>
      </c>
      <c r="CB1275" s="33">
        <f t="shared" ca="1" si="2229"/>
        <v>0</v>
      </c>
      <c r="CC1275" s="33">
        <f t="shared" ca="1" si="2229"/>
        <v>0</v>
      </c>
      <c r="CD1275" s="33">
        <f t="shared" ca="1" si="2229"/>
        <v>0</v>
      </c>
      <c r="CE1275" s="33">
        <f t="shared" ref="CE1275:CL1275" ca="1" si="2230">CD1273-CE1273</f>
        <v>0</v>
      </c>
      <c r="CF1275" s="33">
        <f t="shared" ca="1" si="2230"/>
        <v>0</v>
      </c>
      <c r="CG1275" s="33">
        <f t="shared" ca="1" si="2230"/>
        <v>0</v>
      </c>
      <c r="CH1275" s="33">
        <f t="shared" ca="1" si="2230"/>
        <v>0</v>
      </c>
      <c r="CI1275" s="33">
        <f t="shared" ca="1" si="2230"/>
        <v>0</v>
      </c>
      <c r="CJ1275" s="33">
        <f t="shared" ca="1" si="2230"/>
        <v>0</v>
      </c>
      <c r="CK1275" s="33">
        <f t="shared" ca="1" si="2230"/>
        <v>0</v>
      </c>
      <c r="CL1275" s="33">
        <f t="shared" ca="1" si="2230"/>
        <v>0</v>
      </c>
      <c r="CO1275" s="33" t="e">
        <f t="shared" ref="CO1275:DL1275" ca="1" si="2231">CN1273-CO1273</f>
        <v>#N/A</v>
      </c>
      <c r="CP1275" s="33" t="e">
        <f t="shared" ca="1" si="2231"/>
        <v>#N/A</v>
      </c>
      <c r="CQ1275" s="33" t="e">
        <f t="shared" ca="1" si="2231"/>
        <v>#N/A</v>
      </c>
      <c r="CR1275" s="33" t="e">
        <f t="shared" ca="1" si="2231"/>
        <v>#N/A</v>
      </c>
      <c r="CS1275" s="33" t="e">
        <f t="shared" ca="1" si="2231"/>
        <v>#N/A</v>
      </c>
      <c r="CT1275" s="33" t="e">
        <f t="shared" ca="1" si="2231"/>
        <v>#N/A</v>
      </c>
      <c r="CU1275" s="33" t="e">
        <f t="shared" ca="1" si="2231"/>
        <v>#N/A</v>
      </c>
      <c r="CV1275" s="33" t="e">
        <f t="shared" ca="1" si="2231"/>
        <v>#N/A</v>
      </c>
      <c r="CW1275" s="33" t="e">
        <f t="shared" ca="1" si="2231"/>
        <v>#N/A</v>
      </c>
      <c r="CX1275" s="33" t="e">
        <f t="shared" ca="1" si="2231"/>
        <v>#N/A</v>
      </c>
      <c r="CY1275" s="33" t="e">
        <f t="shared" ca="1" si="2231"/>
        <v>#N/A</v>
      </c>
      <c r="CZ1275" s="33" t="e">
        <f t="shared" ca="1" si="2231"/>
        <v>#N/A</v>
      </c>
      <c r="DA1275" s="33" t="e">
        <f t="shared" ca="1" si="2231"/>
        <v>#N/A</v>
      </c>
      <c r="DB1275" s="33" t="e">
        <f t="shared" ca="1" si="2231"/>
        <v>#N/A</v>
      </c>
      <c r="DC1275" s="33" t="e">
        <f t="shared" ca="1" si="2231"/>
        <v>#N/A</v>
      </c>
      <c r="DD1275" s="33" t="e">
        <f t="shared" ca="1" si="2231"/>
        <v>#N/A</v>
      </c>
      <c r="DE1275" s="33" t="e">
        <f t="shared" ca="1" si="2231"/>
        <v>#N/A</v>
      </c>
      <c r="DF1275" s="33" t="e">
        <f t="shared" ca="1" si="2231"/>
        <v>#N/A</v>
      </c>
      <c r="DG1275" s="33" t="e">
        <f t="shared" ca="1" si="2231"/>
        <v>#N/A</v>
      </c>
      <c r="DH1275" s="33" t="e">
        <f t="shared" ca="1" si="2231"/>
        <v>#N/A</v>
      </c>
      <c r="DI1275" s="33" t="e">
        <f t="shared" ca="1" si="2231"/>
        <v>#N/A</v>
      </c>
      <c r="DJ1275" s="33" t="e">
        <f t="shared" ca="1" si="2231"/>
        <v>#N/A</v>
      </c>
      <c r="DK1275" s="33" t="e">
        <f t="shared" ca="1" si="2231"/>
        <v>#N/A</v>
      </c>
      <c r="DL1275" s="33" t="e">
        <f t="shared" ca="1" si="2231"/>
        <v>#N/A</v>
      </c>
    </row>
    <row r="1276" spans="1:116" x14ac:dyDescent="0.4">
      <c r="B1276" t="s">
        <v>244</v>
      </c>
      <c r="D1276" t="s">
        <v>496</v>
      </c>
      <c r="E1276" s="8" t="str">
        <f t="shared" ref="E1276" si="2232">ROW()&amp;" "&amp;D1276</f>
        <v>1276 WCINV-SSV</v>
      </c>
      <c r="G1276" s="126"/>
      <c r="K1276" s="33"/>
      <c r="L1276" s="33"/>
      <c r="M1276" s="33"/>
      <c r="N1276" s="33"/>
      <c r="O1276" s="33"/>
      <c r="P1276" s="33"/>
      <c r="R1276" s="33"/>
      <c r="S1276" s="33"/>
      <c r="T1276" s="33"/>
      <c r="U1276" s="33"/>
      <c r="V1276" s="33"/>
      <c r="W1276" s="33"/>
      <c r="X1276" s="33"/>
      <c r="Y1276" s="33"/>
      <c r="Z1276" s="33"/>
      <c r="AA1276" s="33"/>
      <c r="AB1276" s="33"/>
      <c r="AC1276" s="33"/>
      <c r="AD1276" s="33"/>
      <c r="AE1276" s="33"/>
      <c r="AF1276" s="33"/>
      <c r="AG1276" s="33"/>
      <c r="AH1276" s="33"/>
      <c r="AI1276" s="33"/>
      <c r="AJ1276" s="33"/>
      <c r="AK1276" s="33"/>
      <c r="AL1276" s="33"/>
      <c r="AM1276" s="33"/>
      <c r="AN1276" s="33"/>
      <c r="AO1276" s="33"/>
      <c r="AP1276" s="33"/>
      <c r="AQ1276" s="33"/>
      <c r="AR1276" s="33"/>
      <c r="AS1276" s="33"/>
      <c r="AT1276" s="33"/>
      <c r="AU1276" s="33"/>
      <c r="AV1276" s="33"/>
      <c r="AW1276" s="33"/>
      <c r="AX1276" s="33"/>
      <c r="AY1276" s="33"/>
      <c r="AZ1276" s="33"/>
      <c r="BA1276" s="33"/>
      <c r="BB1276" s="33"/>
      <c r="BC1276" s="33"/>
      <c r="BD1276" s="33"/>
      <c r="BE1276" s="33"/>
      <c r="BF1276" s="33"/>
      <c r="BG1276" s="33"/>
      <c r="BH1276" s="33"/>
      <c r="BI1276" s="33"/>
      <c r="BJ1276" s="33"/>
      <c r="BK1276" s="33"/>
      <c r="BL1276" s="33"/>
      <c r="BM1276" s="33"/>
      <c r="BN1276" s="33"/>
      <c r="BO1276" s="33"/>
      <c r="BP1276" s="33"/>
      <c r="BQ1276" s="33"/>
      <c r="BR1276" s="33"/>
      <c r="BS1276" s="33"/>
      <c r="BT1276" s="33"/>
      <c r="BU1276" s="33"/>
      <c r="BV1276" s="33"/>
      <c r="BW1276" s="33"/>
      <c r="BX1276" s="33"/>
      <c r="BY1276" s="33"/>
      <c r="BZ1276" s="33"/>
      <c r="CA1276" s="33"/>
      <c r="CB1276" s="33"/>
      <c r="CC1276" s="33"/>
      <c r="CD1276" s="33"/>
      <c r="CE1276" s="33"/>
      <c r="CF1276" s="33"/>
      <c r="CG1276" s="33"/>
      <c r="CH1276" s="33"/>
      <c r="CI1276" s="33"/>
      <c r="CJ1276" s="33"/>
      <c r="CK1276" s="33"/>
      <c r="CL1276" s="33"/>
      <c r="CO1276" s="33"/>
      <c r="CP1276" s="33"/>
      <c r="CQ1276" s="33"/>
      <c r="CR1276" s="33"/>
      <c r="CS1276" s="33"/>
      <c r="CT1276" s="33"/>
      <c r="CU1276" s="33"/>
      <c r="CV1276" s="33"/>
      <c r="CW1276" s="33"/>
      <c r="CX1276" s="33"/>
      <c r="CY1276" s="33"/>
      <c r="CZ1276" s="33"/>
      <c r="DA1276" s="33"/>
      <c r="DB1276" s="33"/>
      <c r="DC1276" s="33"/>
      <c r="DD1276" s="33"/>
      <c r="DE1276" s="33"/>
      <c r="DF1276" s="33"/>
      <c r="DG1276" s="33"/>
      <c r="DH1276" s="33"/>
      <c r="DI1276" s="33"/>
      <c r="DJ1276" s="33"/>
      <c r="DK1276" s="33"/>
      <c r="DL1276" s="33"/>
    </row>
    <row r="1277" spans="1:116" x14ac:dyDescent="0.4">
      <c r="B1277" t="s">
        <v>332</v>
      </c>
      <c r="D1277" t="s">
        <v>496</v>
      </c>
      <c r="E1277" s="8" t="str">
        <f>ROW()&amp;" "&amp;D1277</f>
        <v>1277 WCINV-SSV</v>
      </c>
      <c r="G1277" s="8" t="str">
        <f>G1262</f>
        <v>(Primary label)</v>
      </c>
      <c r="K1277" s="53"/>
      <c r="L1277" s="53"/>
      <c r="M1277" s="53"/>
      <c r="N1277" s="53"/>
      <c r="O1277" s="53"/>
      <c r="P1277" s="53"/>
      <c r="R1277" s="24"/>
      <c r="S1277" s="24"/>
      <c r="T1277" s="24"/>
      <c r="U1277" s="24"/>
      <c r="V1277" s="24"/>
      <c r="W1277" s="24"/>
      <c r="X1277" s="24"/>
      <c r="Y1277" s="24"/>
      <c r="Z1277" s="24"/>
      <c r="AA1277" s="24"/>
      <c r="AB1277" s="24"/>
      <c r="AC1277" s="24"/>
      <c r="AD1277" s="24"/>
      <c r="AE1277" s="24"/>
      <c r="AF1277" s="24"/>
      <c r="AG1277" s="24"/>
      <c r="AH1277" s="24"/>
      <c r="AI1277" s="24"/>
      <c r="AJ1277" s="24"/>
      <c r="AK1277" s="24"/>
      <c r="AL1277" s="24"/>
      <c r="AM1277" s="24"/>
      <c r="AN1277" s="24"/>
      <c r="AO1277" s="24"/>
      <c r="AP1277" s="24"/>
      <c r="AQ1277" s="24"/>
      <c r="AR1277" s="24"/>
      <c r="AS1277" s="24"/>
      <c r="AT1277" s="24"/>
      <c r="AU1277" s="24"/>
      <c r="AV1277" s="24"/>
      <c r="AW1277" s="24"/>
      <c r="AX1277" s="24"/>
      <c r="AY1277" s="24"/>
      <c r="AZ1277" s="24"/>
      <c r="BA1277" s="24"/>
      <c r="BB1277" s="24"/>
      <c r="BC1277" s="24"/>
      <c r="BD1277" s="24"/>
      <c r="BE1277" s="24"/>
      <c r="BF1277" s="24"/>
      <c r="BG1277" s="24"/>
      <c r="BH1277" s="24"/>
      <c r="BI1277" s="24"/>
      <c r="BJ1277" s="24"/>
      <c r="BK1277" s="24"/>
      <c r="BL1277" s="24"/>
      <c r="BM1277" s="24"/>
      <c r="BN1277" s="24"/>
      <c r="BO1277" s="24"/>
      <c r="BP1277" s="24"/>
      <c r="BQ1277" s="24"/>
      <c r="BR1277" s="24"/>
      <c r="BS1277" s="24"/>
      <c r="BT1277" s="24"/>
      <c r="BU1277" s="24"/>
      <c r="BV1277" s="24"/>
      <c r="BW1277" s="24"/>
      <c r="BX1277" s="24"/>
      <c r="BY1277" s="24"/>
      <c r="BZ1277" s="24"/>
      <c r="CA1277" s="24"/>
      <c r="CB1277" s="24"/>
      <c r="CC1277" s="24"/>
      <c r="CD1277" s="24"/>
      <c r="CE1277" s="24"/>
      <c r="CF1277" s="24"/>
      <c r="CG1277" s="24"/>
      <c r="CH1277" s="24"/>
      <c r="CI1277" s="24"/>
      <c r="CJ1277" s="24"/>
      <c r="CK1277" s="24"/>
      <c r="CL1277" s="24"/>
      <c r="CO1277" s="24"/>
      <c r="CP1277" s="24"/>
      <c r="CQ1277" s="24"/>
      <c r="CR1277" s="24"/>
      <c r="CS1277" s="24"/>
      <c r="CT1277" s="24"/>
      <c r="CU1277" s="24"/>
      <c r="CV1277" s="24"/>
      <c r="CW1277" s="24"/>
      <c r="CX1277" s="24"/>
      <c r="CY1277" s="24"/>
      <c r="CZ1277" s="24"/>
      <c r="DA1277" s="24"/>
      <c r="DB1277" s="24"/>
      <c r="DC1277" s="24"/>
      <c r="DD1277" s="24"/>
      <c r="DE1277" s="24"/>
      <c r="DF1277" s="24"/>
      <c r="DG1277" s="24"/>
      <c r="DH1277" s="24"/>
      <c r="DI1277" s="24"/>
      <c r="DJ1277" s="24"/>
      <c r="DK1277" s="24"/>
      <c r="DL1277" s="24"/>
    </row>
    <row r="1278" spans="1:116" x14ac:dyDescent="0.4">
      <c r="B1278" t="s">
        <v>332</v>
      </c>
      <c r="D1278" t="s">
        <v>496</v>
      </c>
      <c r="E1278" s="8" t="str">
        <f>ROW()&amp;" "&amp;D1278</f>
        <v>1278 WCINV-SSV</v>
      </c>
      <c r="G1278" s="8" t="str">
        <f>G1263</f>
        <v>primary unit</v>
      </c>
      <c r="K1278" s="53"/>
      <c r="L1278" s="53"/>
      <c r="M1278" s="53"/>
      <c r="N1278" s="53"/>
      <c r="O1278" s="53"/>
      <c r="P1278" s="53"/>
      <c r="R1278" s="24"/>
      <c r="S1278" s="24"/>
      <c r="T1278" s="24"/>
      <c r="U1278" s="24"/>
      <c r="V1278" s="24"/>
      <c r="W1278" s="24"/>
      <c r="X1278" s="24"/>
      <c r="Y1278" s="24"/>
      <c r="Z1278" s="24"/>
      <c r="AA1278" s="24"/>
      <c r="AB1278" s="24"/>
      <c r="AC1278" s="24"/>
      <c r="AD1278" s="24"/>
      <c r="AE1278" s="24"/>
      <c r="AF1278" s="24"/>
      <c r="AG1278" s="24"/>
      <c r="AH1278" s="24"/>
      <c r="AI1278" s="24"/>
      <c r="AJ1278" s="24"/>
      <c r="AK1278" s="24"/>
      <c r="AL1278" s="24"/>
      <c r="AM1278" s="24"/>
      <c r="AN1278" s="24"/>
      <c r="AO1278" s="24"/>
      <c r="AP1278" s="24"/>
      <c r="AQ1278" s="24"/>
      <c r="AR1278" s="24"/>
      <c r="AS1278" s="24"/>
      <c r="AT1278" s="24"/>
      <c r="AU1278" s="24"/>
      <c r="AV1278" s="24"/>
      <c r="AW1278" s="24"/>
      <c r="AX1278" s="24"/>
      <c r="AY1278" s="24"/>
      <c r="AZ1278" s="24"/>
      <c r="BA1278" s="24"/>
      <c r="BB1278" s="24"/>
      <c r="BC1278" s="24"/>
      <c r="BD1278" s="24"/>
      <c r="BE1278" s="24"/>
      <c r="BF1278" s="24"/>
      <c r="BG1278" s="24"/>
      <c r="BH1278" s="24"/>
      <c r="BI1278" s="24"/>
      <c r="BJ1278" s="24"/>
      <c r="BK1278" s="24"/>
      <c r="BL1278" s="24"/>
      <c r="BM1278" s="24"/>
      <c r="BN1278" s="24"/>
      <c r="BO1278" s="24"/>
      <c r="BP1278" s="24"/>
      <c r="BQ1278" s="24"/>
      <c r="BR1278" s="24"/>
      <c r="BS1278" s="24"/>
      <c r="BT1278" s="24"/>
      <c r="BU1278" s="24"/>
      <c r="BV1278" s="24"/>
      <c r="BW1278" s="24"/>
      <c r="BX1278" s="24"/>
      <c r="BY1278" s="24"/>
      <c r="BZ1278" s="24"/>
      <c r="CA1278" s="24"/>
      <c r="CB1278" s="24"/>
      <c r="CC1278" s="24"/>
      <c r="CD1278" s="24"/>
      <c r="CE1278" s="24"/>
      <c r="CF1278" s="24"/>
      <c r="CG1278" s="24"/>
      <c r="CH1278" s="24"/>
      <c r="CI1278" s="24"/>
      <c r="CJ1278" s="24"/>
      <c r="CK1278" s="24"/>
      <c r="CL1278" s="24"/>
      <c r="CO1278" s="24"/>
      <c r="CP1278" s="24"/>
      <c r="CQ1278" s="24"/>
      <c r="CR1278" s="24"/>
      <c r="CS1278" s="24"/>
      <c r="CT1278" s="24"/>
      <c r="CU1278" s="24"/>
      <c r="CV1278" s="24"/>
      <c r="CW1278" s="24"/>
      <c r="CX1278" s="24"/>
      <c r="CY1278" s="24"/>
      <c r="CZ1278" s="24"/>
      <c r="DA1278" s="24"/>
      <c r="DB1278" s="24"/>
      <c r="DC1278" s="24"/>
      <c r="DD1278" s="24"/>
      <c r="DE1278" s="24"/>
      <c r="DF1278" s="24"/>
      <c r="DG1278" s="24"/>
      <c r="DH1278" s="24"/>
      <c r="DI1278" s="24"/>
      <c r="DJ1278" s="24"/>
      <c r="DK1278" s="24"/>
      <c r="DL1278" s="24"/>
    </row>
    <row r="1279" spans="1:116" x14ac:dyDescent="0.4">
      <c r="B1279" t="s">
        <v>332</v>
      </c>
      <c r="D1279" t="s">
        <v>496</v>
      </c>
      <c r="E1279" s="8" t="str">
        <f t="shared" si="2226"/>
        <v>1279 WCINV-SSV</v>
      </c>
      <c r="G1279" s="8" t="str">
        <f>G1264</f>
        <v>Primary revenue driver</v>
      </c>
      <c r="K1279" s="53"/>
      <c r="L1279" s="53"/>
      <c r="M1279" s="53"/>
      <c r="N1279" s="53"/>
      <c r="O1279" s="53"/>
      <c r="P1279" s="53"/>
      <c r="R1279" s="24"/>
      <c r="S1279" s="215" t="str">
        <f t="shared" ref="S1279:AX1279" si="2233">S1264</f>
        <v>S$16</v>
      </c>
      <c r="T1279" s="215" t="str">
        <f t="shared" si="2233"/>
        <v>T$16</v>
      </c>
      <c r="U1279" s="215" t="str">
        <f t="shared" si="2233"/>
        <v>U$16</v>
      </c>
      <c r="V1279" s="215" t="str">
        <f t="shared" si="2233"/>
        <v>V$16</v>
      </c>
      <c r="W1279" s="215" t="str">
        <f t="shared" si="2233"/>
        <v>W$16</v>
      </c>
      <c r="X1279" s="215" t="str">
        <f t="shared" si="2233"/>
        <v>X$16</v>
      </c>
      <c r="Y1279" s="215" t="str">
        <f t="shared" si="2233"/>
        <v>Y$16</v>
      </c>
      <c r="Z1279" s="215" t="str">
        <f t="shared" si="2233"/>
        <v>Z$16</v>
      </c>
      <c r="AA1279" s="215" t="str">
        <f t="shared" si="2233"/>
        <v>AA$16</v>
      </c>
      <c r="AB1279" s="215" t="str">
        <f t="shared" si="2233"/>
        <v>AB$16</v>
      </c>
      <c r="AC1279" s="215" t="str">
        <f t="shared" si="2233"/>
        <v>AC$16</v>
      </c>
      <c r="AD1279" s="215" t="str">
        <f t="shared" si="2233"/>
        <v>AD$16</v>
      </c>
      <c r="AE1279" s="215" t="str">
        <f t="shared" si="2233"/>
        <v>AE$16</v>
      </c>
      <c r="AF1279" s="215" t="str">
        <f t="shared" si="2233"/>
        <v>AF$16</v>
      </c>
      <c r="AG1279" s="215" t="str">
        <f t="shared" si="2233"/>
        <v>AG$16</v>
      </c>
      <c r="AH1279" s="215" t="str">
        <f t="shared" si="2233"/>
        <v>AH$16</v>
      </c>
      <c r="AI1279" s="215" t="str">
        <f t="shared" si="2233"/>
        <v>AI$16</v>
      </c>
      <c r="AJ1279" s="215" t="str">
        <f t="shared" si="2233"/>
        <v>AJ$16</v>
      </c>
      <c r="AK1279" s="215" t="str">
        <f t="shared" si="2233"/>
        <v>AK$16</v>
      </c>
      <c r="AL1279" s="215" t="str">
        <f t="shared" si="2233"/>
        <v>AL$16</v>
      </c>
      <c r="AM1279" s="215" t="str">
        <f t="shared" si="2233"/>
        <v>AM$16</v>
      </c>
      <c r="AN1279" s="215" t="str">
        <f t="shared" si="2233"/>
        <v>AN$16</v>
      </c>
      <c r="AO1279" s="215" t="str">
        <f t="shared" si="2233"/>
        <v>AO$16</v>
      </c>
      <c r="AP1279" s="215" t="str">
        <f t="shared" si="2233"/>
        <v>AP$16</v>
      </c>
      <c r="AQ1279" s="215" t="str">
        <f t="shared" si="2233"/>
        <v>AQ$16</v>
      </c>
      <c r="AR1279" s="215" t="str">
        <f t="shared" si="2233"/>
        <v>AR$16</v>
      </c>
      <c r="AS1279" s="215" t="str">
        <f t="shared" si="2233"/>
        <v>AS$16</v>
      </c>
      <c r="AT1279" s="215" t="str">
        <f t="shared" si="2233"/>
        <v>AT$16</v>
      </c>
      <c r="AU1279" s="215" t="str">
        <f t="shared" si="2233"/>
        <v>AU$16</v>
      </c>
      <c r="AV1279" s="215" t="str">
        <f t="shared" si="2233"/>
        <v>AV$16</v>
      </c>
      <c r="AW1279" s="215" t="str">
        <f t="shared" si="2233"/>
        <v>AW$16</v>
      </c>
      <c r="AX1279" s="215" t="str">
        <f t="shared" si="2233"/>
        <v>AX$16</v>
      </c>
      <c r="AY1279" s="215" t="str">
        <f t="shared" ref="AY1279:CD1279" si="2234">AY1264</f>
        <v>AY$16</v>
      </c>
      <c r="AZ1279" s="215" t="str">
        <f t="shared" si="2234"/>
        <v>AZ$16</v>
      </c>
      <c r="BA1279" s="215" t="str">
        <f t="shared" si="2234"/>
        <v>BA$16</v>
      </c>
      <c r="BB1279" s="215" t="str">
        <f t="shared" si="2234"/>
        <v>BB$16</v>
      </c>
      <c r="BC1279" s="215" t="str">
        <f t="shared" si="2234"/>
        <v>BC$16</v>
      </c>
      <c r="BD1279" s="215" t="str">
        <f t="shared" si="2234"/>
        <v>BD$16</v>
      </c>
      <c r="BE1279" s="215" t="str">
        <f t="shared" si="2234"/>
        <v>BE$16</v>
      </c>
      <c r="BF1279" s="215" t="str">
        <f t="shared" si="2234"/>
        <v>BF$16</v>
      </c>
      <c r="BG1279" s="215" t="str">
        <f t="shared" si="2234"/>
        <v>BG$16</v>
      </c>
      <c r="BH1279" s="215" t="str">
        <f t="shared" si="2234"/>
        <v>BH$16</v>
      </c>
      <c r="BI1279" s="215" t="str">
        <f t="shared" si="2234"/>
        <v>BI$16</v>
      </c>
      <c r="BJ1279" s="215" t="str">
        <f t="shared" si="2234"/>
        <v>BJ$16</v>
      </c>
      <c r="BK1279" s="215" t="str">
        <f t="shared" si="2234"/>
        <v>BK$16</v>
      </c>
      <c r="BL1279" s="215" t="str">
        <f t="shared" si="2234"/>
        <v>BL$16</v>
      </c>
      <c r="BM1279" s="215" t="str">
        <f t="shared" si="2234"/>
        <v>BM$16</v>
      </c>
      <c r="BN1279" s="215" t="str">
        <f t="shared" si="2234"/>
        <v>BN$16</v>
      </c>
      <c r="BO1279" s="215" t="str">
        <f t="shared" si="2234"/>
        <v>BO$16</v>
      </c>
      <c r="BP1279" s="215" t="str">
        <f t="shared" si="2234"/>
        <v>BP$16</v>
      </c>
      <c r="BQ1279" s="215" t="str">
        <f t="shared" si="2234"/>
        <v>BQ$16</v>
      </c>
      <c r="BR1279" s="215" t="str">
        <f t="shared" si="2234"/>
        <v>BR$16</v>
      </c>
      <c r="BS1279" s="215" t="str">
        <f t="shared" si="2234"/>
        <v>BS$16</v>
      </c>
      <c r="BT1279" s="215" t="str">
        <f t="shared" si="2234"/>
        <v>BT$16</v>
      </c>
      <c r="BU1279" s="215" t="str">
        <f t="shared" si="2234"/>
        <v>BU$16</v>
      </c>
      <c r="BV1279" s="215" t="str">
        <f t="shared" si="2234"/>
        <v>BV$16</v>
      </c>
      <c r="BW1279" s="215" t="str">
        <f t="shared" si="2234"/>
        <v>BW$16</v>
      </c>
      <c r="BX1279" s="215" t="str">
        <f t="shared" si="2234"/>
        <v>BX$16</v>
      </c>
      <c r="BY1279" s="215" t="str">
        <f t="shared" si="2234"/>
        <v>BY$16</v>
      </c>
      <c r="BZ1279" s="215" t="str">
        <f t="shared" si="2234"/>
        <v>BZ$16</v>
      </c>
      <c r="CA1279" s="215" t="str">
        <f t="shared" si="2234"/>
        <v>CA$16</v>
      </c>
      <c r="CB1279" s="215" t="str">
        <f t="shared" si="2234"/>
        <v>CB$16</v>
      </c>
      <c r="CC1279" s="215" t="str">
        <f t="shared" si="2234"/>
        <v>CC$16</v>
      </c>
      <c r="CD1279" s="215" t="str">
        <f t="shared" si="2234"/>
        <v>CD$16</v>
      </c>
      <c r="CE1279" s="215" t="str">
        <f t="shared" ref="CE1279:CL1279" si="2235">CE1264</f>
        <v>CE$16</v>
      </c>
      <c r="CF1279" s="215" t="str">
        <f t="shared" si="2235"/>
        <v>CF$16</v>
      </c>
      <c r="CG1279" s="215" t="str">
        <f t="shared" si="2235"/>
        <v>CG$16</v>
      </c>
      <c r="CH1279" s="215" t="str">
        <f t="shared" si="2235"/>
        <v>CH$16</v>
      </c>
      <c r="CI1279" s="215" t="str">
        <f t="shared" si="2235"/>
        <v>CI$16</v>
      </c>
      <c r="CJ1279" s="215" t="str">
        <f t="shared" si="2235"/>
        <v>CJ$16</v>
      </c>
      <c r="CK1279" s="215" t="str">
        <f t="shared" si="2235"/>
        <v>CK$16</v>
      </c>
      <c r="CL1279" s="215" t="str">
        <f t="shared" si="2235"/>
        <v>CL$16</v>
      </c>
      <c r="CO1279" s="215" t="str">
        <f t="shared" ref="CO1279:DL1279" si="2236">CO1264</f>
        <v>CO$16</v>
      </c>
      <c r="CP1279" s="215" t="str">
        <f t="shared" si="2236"/>
        <v>CP$16</v>
      </c>
      <c r="CQ1279" s="215" t="str">
        <f t="shared" si="2236"/>
        <v>CQ$16</v>
      </c>
      <c r="CR1279" s="215" t="str">
        <f t="shared" si="2236"/>
        <v>CR$16</v>
      </c>
      <c r="CS1279" s="215" t="str">
        <f t="shared" si="2236"/>
        <v>CS$16</v>
      </c>
      <c r="CT1279" s="215" t="str">
        <f t="shared" si="2236"/>
        <v>CT$16</v>
      </c>
      <c r="CU1279" s="215" t="str">
        <f t="shared" si="2236"/>
        <v>CU$16</v>
      </c>
      <c r="CV1279" s="215" t="str">
        <f t="shared" si="2236"/>
        <v>CV$16</v>
      </c>
      <c r="CW1279" s="215" t="str">
        <f t="shared" si="2236"/>
        <v>CW$16</v>
      </c>
      <c r="CX1279" s="215" t="str">
        <f t="shared" si="2236"/>
        <v>CX$16</v>
      </c>
      <c r="CY1279" s="215" t="str">
        <f t="shared" si="2236"/>
        <v>CY$16</v>
      </c>
      <c r="CZ1279" s="215" t="str">
        <f t="shared" si="2236"/>
        <v>CZ$16</v>
      </c>
      <c r="DA1279" s="215" t="str">
        <f t="shared" si="2236"/>
        <v>DA$16</v>
      </c>
      <c r="DB1279" s="215" t="str">
        <f t="shared" si="2236"/>
        <v>DB$16</v>
      </c>
      <c r="DC1279" s="215" t="str">
        <f t="shared" si="2236"/>
        <v>DC$16</v>
      </c>
      <c r="DD1279" s="215" t="str">
        <f t="shared" si="2236"/>
        <v>DD$16</v>
      </c>
      <c r="DE1279" s="215" t="str">
        <f t="shared" si="2236"/>
        <v>DE$16</v>
      </c>
      <c r="DF1279" s="215" t="str">
        <f t="shared" si="2236"/>
        <v>DF$16</v>
      </c>
      <c r="DG1279" s="215" t="str">
        <f t="shared" si="2236"/>
        <v>DG$16</v>
      </c>
      <c r="DH1279" s="215" t="str">
        <f t="shared" si="2236"/>
        <v>DH$16</v>
      </c>
      <c r="DI1279" s="215" t="str">
        <f t="shared" si="2236"/>
        <v>DI$16</v>
      </c>
      <c r="DJ1279" s="215" t="str">
        <f t="shared" si="2236"/>
        <v>DJ$16</v>
      </c>
      <c r="DK1279" s="215" t="str">
        <f t="shared" si="2236"/>
        <v>DK$16</v>
      </c>
      <c r="DL1279" s="215" t="str">
        <f t="shared" si="2236"/>
        <v>DL$16</v>
      </c>
    </row>
    <row r="1280" spans="1:116" x14ac:dyDescent="0.4">
      <c r="B1280" t="s">
        <v>332</v>
      </c>
      <c r="D1280" t="s">
        <v>496</v>
      </c>
      <c r="E1280" s="8" t="str">
        <f t="shared" si="2226"/>
        <v>1280 WCINV-SSV</v>
      </c>
      <c r="G1280" s="8" t="str">
        <f>G1265</f>
        <v>Primary volume driver</v>
      </c>
      <c r="H1280" s="56"/>
      <c r="I1280" s="79"/>
      <c r="J1280" s="79"/>
      <c r="K1280" s="15"/>
      <c r="L1280" s="15"/>
      <c r="M1280" s="15"/>
      <c r="N1280" s="15"/>
      <c r="O1280" s="15"/>
      <c r="P1280" s="15"/>
      <c r="R1280" s="15"/>
      <c r="S1280" s="215" t="str">
        <f t="shared" ref="S1280:AX1280" si="2237">S1265</f>
        <v>S$17</v>
      </c>
      <c r="T1280" s="215" t="str">
        <f t="shared" si="2237"/>
        <v>T$17</v>
      </c>
      <c r="U1280" s="215" t="str">
        <f t="shared" si="2237"/>
        <v>U$17</v>
      </c>
      <c r="V1280" s="215" t="str">
        <f t="shared" si="2237"/>
        <v>V$17</v>
      </c>
      <c r="W1280" s="215" t="str">
        <f t="shared" si="2237"/>
        <v>W$17</v>
      </c>
      <c r="X1280" s="215" t="str">
        <f t="shared" si="2237"/>
        <v>X$17</v>
      </c>
      <c r="Y1280" s="215" t="str">
        <f t="shared" si="2237"/>
        <v>Y$17</v>
      </c>
      <c r="Z1280" s="215" t="str">
        <f t="shared" si="2237"/>
        <v>Z$17</v>
      </c>
      <c r="AA1280" s="215" t="str">
        <f t="shared" si="2237"/>
        <v>AA$17</v>
      </c>
      <c r="AB1280" s="215" t="str">
        <f t="shared" si="2237"/>
        <v>AB$17</v>
      </c>
      <c r="AC1280" s="215" t="str">
        <f t="shared" si="2237"/>
        <v>AC$17</v>
      </c>
      <c r="AD1280" s="215" t="str">
        <f t="shared" si="2237"/>
        <v>AD$17</v>
      </c>
      <c r="AE1280" s="215" t="str">
        <f t="shared" si="2237"/>
        <v>AE$17</v>
      </c>
      <c r="AF1280" s="215" t="str">
        <f t="shared" si="2237"/>
        <v>AF$17</v>
      </c>
      <c r="AG1280" s="215" t="str">
        <f t="shared" si="2237"/>
        <v>AG$17</v>
      </c>
      <c r="AH1280" s="215" t="str">
        <f t="shared" si="2237"/>
        <v>AH$17</v>
      </c>
      <c r="AI1280" s="215" t="str">
        <f t="shared" si="2237"/>
        <v>AI$17</v>
      </c>
      <c r="AJ1280" s="215" t="str">
        <f t="shared" si="2237"/>
        <v>AJ$17</v>
      </c>
      <c r="AK1280" s="215" t="str">
        <f t="shared" si="2237"/>
        <v>AK$17</v>
      </c>
      <c r="AL1280" s="215" t="str">
        <f t="shared" si="2237"/>
        <v>AL$17</v>
      </c>
      <c r="AM1280" s="215" t="str">
        <f t="shared" si="2237"/>
        <v>AM$17</v>
      </c>
      <c r="AN1280" s="215" t="str">
        <f t="shared" si="2237"/>
        <v>AN$17</v>
      </c>
      <c r="AO1280" s="215" t="str">
        <f t="shared" si="2237"/>
        <v>AO$17</v>
      </c>
      <c r="AP1280" s="215" t="str">
        <f t="shared" si="2237"/>
        <v>AP$17</v>
      </c>
      <c r="AQ1280" s="215" t="str">
        <f t="shared" si="2237"/>
        <v>AQ$17</v>
      </c>
      <c r="AR1280" s="215" t="str">
        <f t="shared" si="2237"/>
        <v>AR$17</v>
      </c>
      <c r="AS1280" s="215" t="str">
        <f t="shared" si="2237"/>
        <v>AS$17</v>
      </c>
      <c r="AT1280" s="215" t="str">
        <f t="shared" si="2237"/>
        <v>AT$17</v>
      </c>
      <c r="AU1280" s="215" t="str">
        <f t="shared" si="2237"/>
        <v>AU$17</v>
      </c>
      <c r="AV1280" s="215" t="str">
        <f t="shared" si="2237"/>
        <v>AV$17</v>
      </c>
      <c r="AW1280" s="215" t="str">
        <f t="shared" si="2237"/>
        <v>AW$17</v>
      </c>
      <c r="AX1280" s="215" t="str">
        <f t="shared" si="2237"/>
        <v>AX$17</v>
      </c>
      <c r="AY1280" s="215" t="str">
        <f t="shared" ref="AY1280:CD1280" si="2238">AY1265</f>
        <v>AY$17</v>
      </c>
      <c r="AZ1280" s="215" t="str">
        <f t="shared" si="2238"/>
        <v>AZ$17</v>
      </c>
      <c r="BA1280" s="215" t="str">
        <f t="shared" si="2238"/>
        <v>BA$17</v>
      </c>
      <c r="BB1280" s="215" t="str">
        <f t="shared" si="2238"/>
        <v>BB$17</v>
      </c>
      <c r="BC1280" s="215" t="str">
        <f t="shared" si="2238"/>
        <v>BC$17</v>
      </c>
      <c r="BD1280" s="215" t="str">
        <f t="shared" si="2238"/>
        <v>BD$17</v>
      </c>
      <c r="BE1280" s="215" t="str">
        <f t="shared" si="2238"/>
        <v>BE$17</v>
      </c>
      <c r="BF1280" s="215" t="str">
        <f t="shared" si="2238"/>
        <v>BF$17</v>
      </c>
      <c r="BG1280" s="215" t="str">
        <f t="shared" si="2238"/>
        <v>BG$17</v>
      </c>
      <c r="BH1280" s="215" t="str">
        <f t="shared" si="2238"/>
        <v>BH$17</v>
      </c>
      <c r="BI1280" s="215" t="str">
        <f t="shared" si="2238"/>
        <v>BI$17</v>
      </c>
      <c r="BJ1280" s="215" t="str">
        <f t="shared" si="2238"/>
        <v>BJ$17</v>
      </c>
      <c r="BK1280" s="215" t="str">
        <f t="shared" si="2238"/>
        <v>BK$17</v>
      </c>
      <c r="BL1280" s="215" t="str">
        <f t="shared" si="2238"/>
        <v>BL$17</v>
      </c>
      <c r="BM1280" s="215" t="str">
        <f t="shared" si="2238"/>
        <v>BM$17</v>
      </c>
      <c r="BN1280" s="215" t="str">
        <f t="shared" si="2238"/>
        <v>BN$17</v>
      </c>
      <c r="BO1280" s="215" t="str">
        <f t="shared" si="2238"/>
        <v>BO$17</v>
      </c>
      <c r="BP1280" s="215" t="str">
        <f t="shared" si="2238"/>
        <v>BP$17</v>
      </c>
      <c r="BQ1280" s="215" t="str">
        <f t="shared" si="2238"/>
        <v>BQ$17</v>
      </c>
      <c r="BR1280" s="215" t="str">
        <f t="shared" si="2238"/>
        <v>BR$17</v>
      </c>
      <c r="BS1280" s="215" t="str">
        <f t="shared" si="2238"/>
        <v>BS$17</v>
      </c>
      <c r="BT1280" s="215" t="str">
        <f t="shared" si="2238"/>
        <v>BT$17</v>
      </c>
      <c r="BU1280" s="215" t="str">
        <f t="shared" si="2238"/>
        <v>BU$17</v>
      </c>
      <c r="BV1280" s="215" t="str">
        <f t="shared" si="2238"/>
        <v>BV$17</v>
      </c>
      <c r="BW1280" s="215" t="str">
        <f t="shared" si="2238"/>
        <v>BW$17</v>
      </c>
      <c r="BX1280" s="215" t="str">
        <f t="shared" si="2238"/>
        <v>BX$17</v>
      </c>
      <c r="BY1280" s="215" t="str">
        <f t="shared" si="2238"/>
        <v>BY$17</v>
      </c>
      <c r="BZ1280" s="215" t="str">
        <f t="shared" si="2238"/>
        <v>BZ$17</v>
      </c>
      <c r="CA1280" s="215" t="str">
        <f t="shared" si="2238"/>
        <v>CA$17</v>
      </c>
      <c r="CB1280" s="215" t="str">
        <f t="shared" si="2238"/>
        <v>CB$17</v>
      </c>
      <c r="CC1280" s="215" t="str">
        <f t="shared" si="2238"/>
        <v>CC$17</v>
      </c>
      <c r="CD1280" s="215" t="str">
        <f t="shared" si="2238"/>
        <v>CD$17</v>
      </c>
      <c r="CE1280" s="215" t="str">
        <f t="shared" ref="CE1280:CL1280" si="2239">CE1265</f>
        <v>CE$17</v>
      </c>
      <c r="CF1280" s="215" t="str">
        <f t="shared" si="2239"/>
        <v>CF$17</v>
      </c>
      <c r="CG1280" s="215" t="str">
        <f t="shared" si="2239"/>
        <v>CG$17</v>
      </c>
      <c r="CH1280" s="215" t="str">
        <f t="shared" si="2239"/>
        <v>CH$17</v>
      </c>
      <c r="CI1280" s="215" t="str">
        <f t="shared" si="2239"/>
        <v>CI$17</v>
      </c>
      <c r="CJ1280" s="215" t="str">
        <f t="shared" si="2239"/>
        <v>CJ$17</v>
      </c>
      <c r="CK1280" s="215" t="str">
        <f t="shared" si="2239"/>
        <v>CK$17</v>
      </c>
      <c r="CL1280" s="215" t="str">
        <f t="shared" si="2239"/>
        <v>CL$17</v>
      </c>
      <c r="CN1280" s="79"/>
      <c r="CO1280" s="215" t="str">
        <f t="shared" ref="CO1280:DL1280" si="2240">CO1265</f>
        <v>CO$17</v>
      </c>
      <c r="CP1280" s="215" t="str">
        <f t="shared" si="2240"/>
        <v>CP$17</v>
      </c>
      <c r="CQ1280" s="215" t="str">
        <f t="shared" si="2240"/>
        <v>CQ$17</v>
      </c>
      <c r="CR1280" s="215" t="str">
        <f t="shared" si="2240"/>
        <v>CR$17</v>
      </c>
      <c r="CS1280" s="215" t="str">
        <f t="shared" si="2240"/>
        <v>CS$17</v>
      </c>
      <c r="CT1280" s="215" t="str">
        <f t="shared" si="2240"/>
        <v>CT$17</v>
      </c>
      <c r="CU1280" s="215" t="str">
        <f t="shared" si="2240"/>
        <v>CU$17</v>
      </c>
      <c r="CV1280" s="215" t="str">
        <f t="shared" si="2240"/>
        <v>CV$17</v>
      </c>
      <c r="CW1280" s="215" t="str">
        <f t="shared" si="2240"/>
        <v>CW$17</v>
      </c>
      <c r="CX1280" s="215" t="str">
        <f t="shared" si="2240"/>
        <v>CX$17</v>
      </c>
      <c r="CY1280" s="215" t="str">
        <f t="shared" si="2240"/>
        <v>CY$17</v>
      </c>
      <c r="CZ1280" s="215" t="str">
        <f t="shared" si="2240"/>
        <v>CZ$17</v>
      </c>
      <c r="DA1280" s="215" t="str">
        <f t="shared" si="2240"/>
        <v>DA$17</v>
      </c>
      <c r="DB1280" s="215" t="str">
        <f t="shared" si="2240"/>
        <v>DB$17</v>
      </c>
      <c r="DC1280" s="215" t="str">
        <f t="shared" si="2240"/>
        <v>DC$17</v>
      </c>
      <c r="DD1280" s="215" t="str">
        <f t="shared" si="2240"/>
        <v>DD$17</v>
      </c>
      <c r="DE1280" s="215" t="str">
        <f t="shared" si="2240"/>
        <v>DE$17</v>
      </c>
      <c r="DF1280" s="215" t="str">
        <f t="shared" si="2240"/>
        <v>DF$17</v>
      </c>
      <c r="DG1280" s="215" t="str">
        <f t="shared" si="2240"/>
        <v>DG$17</v>
      </c>
      <c r="DH1280" s="215" t="str">
        <f t="shared" si="2240"/>
        <v>DH$17</v>
      </c>
      <c r="DI1280" s="215" t="str">
        <f t="shared" si="2240"/>
        <v>DI$17</v>
      </c>
      <c r="DJ1280" s="215" t="str">
        <f t="shared" si="2240"/>
        <v>DJ$17</v>
      </c>
      <c r="DK1280" s="215" t="str">
        <f t="shared" si="2240"/>
        <v>DK$17</v>
      </c>
      <c r="DL1280" s="215" t="str">
        <f t="shared" si="2240"/>
        <v>DL$17</v>
      </c>
    </row>
    <row r="1281" spans="1:116" x14ac:dyDescent="0.4">
      <c r="B1281" t="s">
        <v>332</v>
      </c>
      <c r="D1281" t="s">
        <v>496</v>
      </c>
      <c r="E1281" s="8" t="str">
        <f t="shared" si="2226"/>
        <v>1281 WCINV-SSV</v>
      </c>
      <c r="G1281" s="89" t="str">
        <f>G1270</f>
        <v xml:space="preserve">COGS w/ inventory - volume driven: </v>
      </c>
      <c r="H1281" s="12"/>
      <c r="I1281" s="60"/>
      <c r="J1281" s="60"/>
      <c r="K1281" s="15"/>
      <c r="L1281" s="15"/>
      <c r="M1281" s="15"/>
      <c r="N1281" s="15"/>
      <c r="O1281" s="15"/>
      <c r="P1281" s="15"/>
      <c r="R1281" s="15"/>
      <c r="S1281" s="215">
        <f t="shared" ref="S1281:AX1281" si="2241">S1266</f>
        <v>0</v>
      </c>
      <c r="T1281" s="215">
        <f t="shared" si="2241"/>
        <v>0</v>
      </c>
      <c r="U1281" s="215">
        <f t="shared" si="2241"/>
        <v>0</v>
      </c>
      <c r="V1281" s="215">
        <f t="shared" si="2241"/>
        <v>0</v>
      </c>
      <c r="W1281" s="215">
        <f t="shared" si="2241"/>
        <v>0</v>
      </c>
      <c r="X1281" s="215">
        <f t="shared" si="2241"/>
        <v>0</v>
      </c>
      <c r="Y1281" s="215">
        <f t="shared" si="2241"/>
        <v>0</v>
      </c>
      <c r="Z1281" s="215">
        <f t="shared" si="2241"/>
        <v>0</v>
      </c>
      <c r="AA1281" s="215">
        <f t="shared" si="2241"/>
        <v>0</v>
      </c>
      <c r="AB1281" s="215">
        <f t="shared" si="2241"/>
        <v>0</v>
      </c>
      <c r="AC1281" s="215">
        <f t="shared" si="2241"/>
        <v>0</v>
      </c>
      <c r="AD1281" s="215">
        <f t="shared" si="2241"/>
        <v>0</v>
      </c>
      <c r="AE1281" s="215">
        <f t="shared" si="2241"/>
        <v>0</v>
      </c>
      <c r="AF1281" s="215">
        <f t="shared" si="2241"/>
        <v>0</v>
      </c>
      <c r="AG1281" s="215">
        <f t="shared" si="2241"/>
        <v>0</v>
      </c>
      <c r="AH1281" s="215">
        <f t="shared" si="2241"/>
        <v>0</v>
      </c>
      <c r="AI1281" s="215">
        <f t="shared" si="2241"/>
        <v>0</v>
      </c>
      <c r="AJ1281" s="215">
        <f t="shared" si="2241"/>
        <v>0</v>
      </c>
      <c r="AK1281" s="215">
        <f t="shared" si="2241"/>
        <v>0</v>
      </c>
      <c r="AL1281" s="215">
        <f t="shared" si="2241"/>
        <v>0</v>
      </c>
      <c r="AM1281" s="215">
        <f t="shared" si="2241"/>
        <v>0</v>
      </c>
      <c r="AN1281" s="215">
        <f t="shared" si="2241"/>
        <v>0</v>
      </c>
      <c r="AO1281" s="215">
        <f t="shared" si="2241"/>
        <v>0</v>
      </c>
      <c r="AP1281" s="215">
        <f t="shared" si="2241"/>
        <v>0</v>
      </c>
      <c r="AQ1281" s="215">
        <f t="shared" si="2241"/>
        <v>0</v>
      </c>
      <c r="AR1281" s="215">
        <f t="shared" si="2241"/>
        <v>0</v>
      </c>
      <c r="AS1281" s="215">
        <f t="shared" si="2241"/>
        <v>0</v>
      </c>
      <c r="AT1281" s="215">
        <f t="shared" si="2241"/>
        <v>0</v>
      </c>
      <c r="AU1281" s="215">
        <f t="shared" si="2241"/>
        <v>0</v>
      </c>
      <c r="AV1281" s="215">
        <f t="shared" si="2241"/>
        <v>0</v>
      </c>
      <c r="AW1281" s="215">
        <f t="shared" si="2241"/>
        <v>0</v>
      </c>
      <c r="AX1281" s="215">
        <f t="shared" si="2241"/>
        <v>0</v>
      </c>
      <c r="AY1281" s="215">
        <f t="shared" ref="AY1281:CD1281" si="2242">AY1266</f>
        <v>0</v>
      </c>
      <c r="AZ1281" s="215">
        <f t="shared" si="2242"/>
        <v>0</v>
      </c>
      <c r="BA1281" s="215">
        <f t="shared" si="2242"/>
        <v>0</v>
      </c>
      <c r="BB1281" s="215">
        <f t="shared" si="2242"/>
        <v>0</v>
      </c>
      <c r="BC1281" s="215">
        <f t="shared" si="2242"/>
        <v>0</v>
      </c>
      <c r="BD1281" s="215">
        <f t="shared" si="2242"/>
        <v>0</v>
      </c>
      <c r="BE1281" s="215">
        <f t="shared" si="2242"/>
        <v>0</v>
      </c>
      <c r="BF1281" s="215">
        <f t="shared" si="2242"/>
        <v>0</v>
      </c>
      <c r="BG1281" s="215">
        <f t="shared" si="2242"/>
        <v>0</v>
      </c>
      <c r="BH1281" s="215">
        <f t="shared" si="2242"/>
        <v>0</v>
      </c>
      <c r="BI1281" s="215">
        <f t="shared" si="2242"/>
        <v>0</v>
      </c>
      <c r="BJ1281" s="215">
        <f t="shared" si="2242"/>
        <v>0</v>
      </c>
      <c r="BK1281" s="215">
        <f t="shared" si="2242"/>
        <v>0</v>
      </c>
      <c r="BL1281" s="215">
        <f t="shared" si="2242"/>
        <v>0</v>
      </c>
      <c r="BM1281" s="215">
        <f t="shared" si="2242"/>
        <v>0</v>
      </c>
      <c r="BN1281" s="215">
        <f t="shared" si="2242"/>
        <v>0</v>
      </c>
      <c r="BO1281" s="215">
        <f t="shared" si="2242"/>
        <v>0</v>
      </c>
      <c r="BP1281" s="215">
        <f t="shared" si="2242"/>
        <v>0</v>
      </c>
      <c r="BQ1281" s="215">
        <f t="shared" si="2242"/>
        <v>0</v>
      </c>
      <c r="BR1281" s="215">
        <f t="shared" si="2242"/>
        <v>0</v>
      </c>
      <c r="BS1281" s="215">
        <f t="shared" si="2242"/>
        <v>0</v>
      </c>
      <c r="BT1281" s="215">
        <f t="shared" si="2242"/>
        <v>0</v>
      </c>
      <c r="BU1281" s="215">
        <f t="shared" si="2242"/>
        <v>0</v>
      </c>
      <c r="BV1281" s="215">
        <f t="shared" si="2242"/>
        <v>0</v>
      </c>
      <c r="BW1281" s="215">
        <f t="shared" si="2242"/>
        <v>0</v>
      </c>
      <c r="BX1281" s="215">
        <f t="shared" si="2242"/>
        <v>0</v>
      </c>
      <c r="BY1281" s="215">
        <f t="shared" si="2242"/>
        <v>0</v>
      </c>
      <c r="BZ1281" s="215">
        <f t="shared" si="2242"/>
        <v>0</v>
      </c>
      <c r="CA1281" s="215">
        <f t="shared" si="2242"/>
        <v>0</v>
      </c>
      <c r="CB1281" s="215">
        <f t="shared" si="2242"/>
        <v>0</v>
      </c>
      <c r="CC1281" s="215">
        <f t="shared" si="2242"/>
        <v>0</v>
      </c>
      <c r="CD1281" s="215">
        <f t="shared" si="2242"/>
        <v>0</v>
      </c>
      <c r="CE1281" s="215">
        <f t="shared" ref="CE1281:CL1281" si="2243">CE1266</f>
        <v>0</v>
      </c>
      <c r="CF1281" s="215">
        <f t="shared" si="2243"/>
        <v>0</v>
      </c>
      <c r="CG1281" s="215">
        <f t="shared" si="2243"/>
        <v>0</v>
      </c>
      <c r="CH1281" s="215">
        <f t="shared" si="2243"/>
        <v>0</v>
      </c>
      <c r="CI1281" s="215">
        <f t="shared" si="2243"/>
        <v>0</v>
      </c>
      <c r="CJ1281" s="215">
        <f t="shared" si="2243"/>
        <v>0</v>
      </c>
      <c r="CK1281" s="215">
        <f t="shared" si="2243"/>
        <v>0</v>
      </c>
      <c r="CL1281" s="215">
        <f t="shared" si="2243"/>
        <v>0</v>
      </c>
      <c r="CN1281" s="60"/>
      <c r="CO1281" s="215">
        <f t="shared" ref="CO1281:DL1281" si="2244">CO1266</f>
        <v>0</v>
      </c>
      <c r="CP1281" s="215">
        <f t="shared" si="2244"/>
        <v>0</v>
      </c>
      <c r="CQ1281" s="215">
        <f t="shared" si="2244"/>
        <v>0</v>
      </c>
      <c r="CR1281" s="215">
        <f t="shared" si="2244"/>
        <v>0</v>
      </c>
      <c r="CS1281" s="215">
        <f t="shared" si="2244"/>
        <v>0</v>
      </c>
      <c r="CT1281" s="215">
        <f t="shared" si="2244"/>
        <v>0</v>
      </c>
      <c r="CU1281" s="215">
        <f t="shared" si="2244"/>
        <v>0</v>
      </c>
      <c r="CV1281" s="215">
        <f t="shared" si="2244"/>
        <v>0</v>
      </c>
      <c r="CW1281" s="215">
        <f t="shared" si="2244"/>
        <v>0</v>
      </c>
      <c r="CX1281" s="215">
        <f t="shared" si="2244"/>
        <v>0</v>
      </c>
      <c r="CY1281" s="215">
        <f t="shared" si="2244"/>
        <v>0</v>
      </c>
      <c r="CZ1281" s="215">
        <f t="shared" si="2244"/>
        <v>0</v>
      </c>
      <c r="DA1281" s="215">
        <f t="shared" si="2244"/>
        <v>0</v>
      </c>
      <c r="DB1281" s="215">
        <f t="shared" si="2244"/>
        <v>0</v>
      </c>
      <c r="DC1281" s="215">
        <f t="shared" si="2244"/>
        <v>0</v>
      </c>
      <c r="DD1281" s="215">
        <f t="shared" si="2244"/>
        <v>0</v>
      </c>
      <c r="DE1281" s="215">
        <f t="shared" si="2244"/>
        <v>0</v>
      </c>
      <c r="DF1281" s="215">
        <f t="shared" si="2244"/>
        <v>0</v>
      </c>
      <c r="DG1281" s="215">
        <f t="shared" si="2244"/>
        <v>0</v>
      </c>
      <c r="DH1281" s="215">
        <f t="shared" si="2244"/>
        <v>0</v>
      </c>
      <c r="DI1281" s="215">
        <f t="shared" si="2244"/>
        <v>0</v>
      </c>
      <c r="DJ1281" s="215">
        <f t="shared" si="2244"/>
        <v>0</v>
      </c>
      <c r="DK1281" s="215">
        <f t="shared" si="2244"/>
        <v>0</v>
      </c>
      <c r="DL1281" s="215">
        <f t="shared" si="2244"/>
        <v>0</v>
      </c>
    </row>
    <row r="1282" spans="1:116" x14ac:dyDescent="0.4">
      <c r="B1282" t="s">
        <v>332</v>
      </c>
      <c r="D1282" t="s">
        <v>496</v>
      </c>
      <c r="E1282" s="8" t="str">
        <f t="shared" ref="E1282" si="2245">ROW()&amp;" "&amp;D1282</f>
        <v>1282 WCINV-SSV</v>
      </c>
      <c r="G1282" s="241" t="str">
        <f>IFERROR(SUBSTITUTE(TRIM(MID(G1270, SEARCH("-", G1270) + 1, LEN(G1270))),":",""),"no unit")</f>
        <v>volume driven</v>
      </c>
      <c r="H1282" s="12"/>
      <c r="I1282" s="60"/>
      <c r="J1282" s="60"/>
      <c r="K1282" s="15"/>
      <c r="L1282" s="15"/>
      <c r="M1282" s="15"/>
      <c r="N1282" s="15"/>
      <c r="O1282" s="15"/>
      <c r="P1282" s="15"/>
      <c r="R1282" s="15"/>
      <c r="S1282" s="215"/>
      <c r="T1282" s="215"/>
      <c r="U1282" s="215"/>
      <c r="V1282" s="215"/>
      <c r="W1282" s="215"/>
      <c r="X1282" s="215"/>
      <c r="Y1282" s="215"/>
      <c r="Z1282" s="215"/>
      <c r="AA1282" s="215"/>
      <c r="AB1282" s="215"/>
      <c r="AC1282" s="215"/>
      <c r="AD1282" s="215"/>
      <c r="AE1282" s="215"/>
      <c r="AF1282" s="215"/>
      <c r="AG1282" s="215"/>
      <c r="AH1282" s="215"/>
      <c r="AI1282" s="215"/>
      <c r="AJ1282" s="215"/>
      <c r="AK1282" s="215"/>
      <c r="AL1282" s="215"/>
      <c r="AM1282" s="215"/>
      <c r="AN1282" s="215"/>
      <c r="AO1282" s="215"/>
      <c r="AP1282" s="215"/>
      <c r="AQ1282" s="215"/>
      <c r="AR1282" s="215"/>
      <c r="AS1282" s="215"/>
      <c r="AT1282" s="215"/>
      <c r="AU1282" s="215"/>
      <c r="AV1282" s="215"/>
      <c r="AW1282" s="215"/>
      <c r="AX1282" s="215"/>
      <c r="AY1282" s="215"/>
      <c r="AZ1282" s="215"/>
      <c r="BA1282" s="215"/>
      <c r="BB1282" s="215"/>
      <c r="BC1282" s="215"/>
      <c r="BD1282" s="215"/>
      <c r="BE1282" s="215"/>
      <c r="BF1282" s="215"/>
      <c r="BG1282" s="215"/>
      <c r="BH1282" s="215"/>
      <c r="BI1282" s="215"/>
      <c r="BJ1282" s="215"/>
      <c r="BK1282" s="215"/>
      <c r="BL1282" s="215"/>
      <c r="BM1282" s="215"/>
      <c r="BN1282" s="215"/>
      <c r="BO1282" s="215"/>
      <c r="BP1282" s="215"/>
      <c r="BQ1282" s="215"/>
      <c r="BR1282" s="215"/>
      <c r="BS1282" s="215"/>
      <c r="BT1282" s="215"/>
      <c r="BU1282" s="215"/>
      <c r="BV1282" s="215"/>
      <c r="BW1282" s="215"/>
      <c r="BX1282" s="215"/>
      <c r="BY1282" s="215"/>
      <c r="BZ1282" s="215"/>
      <c r="CA1282" s="215"/>
      <c r="CB1282" s="215"/>
      <c r="CC1282" s="215"/>
      <c r="CD1282" s="215"/>
      <c r="CE1282" s="215"/>
      <c r="CF1282" s="215"/>
      <c r="CG1282" s="215"/>
      <c r="CH1282" s="215"/>
      <c r="CI1282" s="215"/>
      <c r="CJ1282" s="215"/>
      <c r="CK1282" s="215"/>
      <c r="CL1282" s="215"/>
      <c r="CN1282" s="60"/>
      <c r="CO1282" s="215"/>
      <c r="CP1282" s="215"/>
      <c r="CQ1282" s="215"/>
      <c r="CR1282" s="215"/>
      <c r="CS1282" s="215"/>
      <c r="CT1282" s="215"/>
      <c r="CU1282" s="215"/>
      <c r="CV1282" s="215"/>
      <c r="CW1282" s="215"/>
      <c r="CX1282" s="215"/>
      <c r="CY1282" s="215"/>
      <c r="CZ1282" s="215"/>
      <c r="DA1282" s="215"/>
      <c r="DB1282" s="215"/>
      <c r="DC1282" s="215"/>
      <c r="DD1282" s="215"/>
      <c r="DE1282" s="215"/>
      <c r="DF1282" s="215"/>
      <c r="DG1282" s="215"/>
      <c r="DH1282" s="215"/>
      <c r="DI1282" s="215"/>
      <c r="DJ1282" s="215"/>
      <c r="DK1282" s="215"/>
      <c r="DL1282" s="215"/>
    </row>
    <row r="1283" spans="1:116" x14ac:dyDescent="0.4">
      <c r="B1283" t="s">
        <v>332</v>
      </c>
      <c r="D1283" t="s">
        <v>496</v>
      </c>
      <c r="E1283" s="8" t="str">
        <f t="shared" si="2226"/>
        <v>1283 WCINV-SSV</v>
      </c>
      <c r="G1283" s="89" t="str">
        <f>G1268</f>
        <v>Secondary revenue driver</v>
      </c>
      <c r="H1283" s="12"/>
      <c r="I1283" s="60"/>
      <c r="J1283" s="60"/>
      <c r="K1283" s="15"/>
      <c r="L1283" s="15"/>
      <c r="M1283" s="15"/>
      <c r="N1283" s="15"/>
      <c r="O1283" s="15"/>
      <c r="P1283" s="15"/>
      <c r="R1283" s="15"/>
      <c r="S1283" s="4" t="str">
        <f t="shared" ref="S1283:AX1283" si="2246">ADDRESS(ROW(S1273),COLUMN(S1273),2)</f>
        <v>S$1273</v>
      </c>
      <c r="T1283" s="4" t="str">
        <f t="shared" si="2246"/>
        <v>T$1273</v>
      </c>
      <c r="U1283" s="4" t="str">
        <f t="shared" si="2246"/>
        <v>U$1273</v>
      </c>
      <c r="V1283" s="4" t="str">
        <f t="shared" si="2246"/>
        <v>V$1273</v>
      </c>
      <c r="W1283" s="4" t="str">
        <f t="shared" si="2246"/>
        <v>W$1273</v>
      </c>
      <c r="X1283" s="4" t="str">
        <f t="shared" si="2246"/>
        <v>X$1273</v>
      </c>
      <c r="Y1283" s="4" t="str">
        <f t="shared" si="2246"/>
        <v>Y$1273</v>
      </c>
      <c r="Z1283" s="4" t="str">
        <f t="shared" si="2246"/>
        <v>Z$1273</v>
      </c>
      <c r="AA1283" s="4" t="str">
        <f t="shared" si="2246"/>
        <v>AA$1273</v>
      </c>
      <c r="AB1283" s="4" t="str">
        <f t="shared" si="2246"/>
        <v>AB$1273</v>
      </c>
      <c r="AC1283" s="4" t="str">
        <f t="shared" si="2246"/>
        <v>AC$1273</v>
      </c>
      <c r="AD1283" s="4" t="str">
        <f t="shared" si="2246"/>
        <v>AD$1273</v>
      </c>
      <c r="AE1283" s="4" t="str">
        <f t="shared" si="2246"/>
        <v>AE$1273</v>
      </c>
      <c r="AF1283" s="4" t="str">
        <f t="shared" si="2246"/>
        <v>AF$1273</v>
      </c>
      <c r="AG1283" s="4" t="str">
        <f t="shared" si="2246"/>
        <v>AG$1273</v>
      </c>
      <c r="AH1283" s="4" t="str">
        <f t="shared" si="2246"/>
        <v>AH$1273</v>
      </c>
      <c r="AI1283" s="4" t="str">
        <f t="shared" si="2246"/>
        <v>AI$1273</v>
      </c>
      <c r="AJ1283" s="4" t="str">
        <f t="shared" si="2246"/>
        <v>AJ$1273</v>
      </c>
      <c r="AK1283" s="4" t="str">
        <f t="shared" si="2246"/>
        <v>AK$1273</v>
      </c>
      <c r="AL1283" s="4" t="str">
        <f t="shared" si="2246"/>
        <v>AL$1273</v>
      </c>
      <c r="AM1283" s="4" t="str">
        <f t="shared" si="2246"/>
        <v>AM$1273</v>
      </c>
      <c r="AN1283" s="4" t="str">
        <f t="shared" si="2246"/>
        <v>AN$1273</v>
      </c>
      <c r="AO1283" s="4" t="str">
        <f t="shared" si="2246"/>
        <v>AO$1273</v>
      </c>
      <c r="AP1283" s="4" t="str">
        <f t="shared" si="2246"/>
        <v>AP$1273</v>
      </c>
      <c r="AQ1283" s="4" t="str">
        <f t="shared" si="2246"/>
        <v>AQ$1273</v>
      </c>
      <c r="AR1283" s="4" t="str">
        <f t="shared" si="2246"/>
        <v>AR$1273</v>
      </c>
      <c r="AS1283" s="4" t="str">
        <f t="shared" si="2246"/>
        <v>AS$1273</v>
      </c>
      <c r="AT1283" s="4" t="str">
        <f t="shared" si="2246"/>
        <v>AT$1273</v>
      </c>
      <c r="AU1283" s="4" t="str">
        <f t="shared" si="2246"/>
        <v>AU$1273</v>
      </c>
      <c r="AV1283" s="4" t="str">
        <f t="shared" si="2246"/>
        <v>AV$1273</v>
      </c>
      <c r="AW1283" s="4" t="str">
        <f t="shared" si="2246"/>
        <v>AW$1273</v>
      </c>
      <c r="AX1283" s="4" t="str">
        <f t="shared" si="2246"/>
        <v>AX$1273</v>
      </c>
      <c r="AY1283" s="4" t="str">
        <f t="shared" ref="AY1283:CD1283" si="2247">ADDRESS(ROW(AY1273),COLUMN(AY1273),2)</f>
        <v>AY$1273</v>
      </c>
      <c r="AZ1283" s="4" t="str">
        <f t="shared" si="2247"/>
        <v>AZ$1273</v>
      </c>
      <c r="BA1283" s="4" t="str">
        <f t="shared" si="2247"/>
        <v>BA$1273</v>
      </c>
      <c r="BB1283" s="4" t="str">
        <f t="shared" si="2247"/>
        <v>BB$1273</v>
      </c>
      <c r="BC1283" s="4" t="str">
        <f t="shared" si="2247"/>
        <v>BC$1273</v>
      </c>
      <c r="BD1283" s="4" t="str">
        <f t="shared" si="2247"/>
        <v>BD$1273</v>
      </c>
      <c r="BE1283" s="4" t="str">
        <f t="shared" si="2247"/>
        <v>BE$1273</v>
      </c>
      <c r="BF1283" s="4" t="str">
        <f t="shared" si="2247"/>
        <v>BF$1273</v>
      </c>
      <c r="BG1283" s="4" t="str">
        <f t="shared" si="2247"/>
        <v>BG$1273</v>
      </c>
      <c r="BH1283" s="4" t="str">
        <f t="shared" si="2247"/>
        <v>BH$1273</v>
      </c>
      <c r="BI1283" s="4" t="str">
        <f t="shared" si="2247"/>
        <v>BI$1273</v>
      </c>
      <c r="BJ1283" s="4" t="str">
        <f t="shared" si="2247"/>
        <v>BJ$1273</v>
      </c>
      <c r="BK1283" s="4" t="str">
        <f t="shared" si="2247"/>
        <v>BK$1273</v>
      </c>
      <c r="BL1283" s="4" t="str">
        <f t="shared" si="2247"/>
        <v>BL$1273</v>
      </c>
      <c r="BM1283" s="4" t="str">
        <f t="shared" si="2247"/>
        <v>BM$1273</v>
      </c>
      <c r="BN1283" s="4" t="str">
        <f t="shared" si="2247"/>
        <v>BN$1273</v>
      </c>
      <c r="BO1283" s="4" t="str">
        <f t="shared" si="2247"/>
        <v>BO$1273</v>
      </c>
      <c r="BP1283" s="4" t="str">
        <f t="shared" si="2247"/>
        <v>BP$1273</v>
      </c>
      <c r="BQ1283" s="4" t="str">
        <f t="shared" si="2247"/>
        <v>BQ$1273</v>
      </c>
      <c r="BR1283" s="4" t="str">
        <f t="shared" si="2247"/>
        <v>BR$1273</v>
      </c>
      <c r="BS1283" s="4" t="str">
        <f t="shared" si="2247"/>
        <v>BS$1273</v>
      </c>
      <c r="BT1283" s="4" t="str">
        <f t="shared" si="2247"/>
        <v>BT$1273</v>
      </c>
      <c r="BU1283" s="4" t="str">
        <f t="shared" si="2247"/>
        <v>BU$1273</v>
      </c>
      <c r="BV1283" s="4" t="str">
        <f t="shared" si="2247"/>
        <v>BV$1273</v>
      </c>
      <c r="BW1283" s="4" t="str">
        <f t="shared" si="2247"/>
        <v>BW$1273</v>
      </c>
      <c r="BX1283" s="4" t="str">
        <f t="shared" si="2247"/>
        <v>BX$1273</v>
      </c>
      <c r="BY1283" s="4" t="str">
        <f t="shared" si="2247"/>
        <v>BY$1273</v>
      </c>
      <c r="BZ1283" s="4" t="str">
        <f t="shared" si="2247"/>
        <v>BZ$1273</v>
      </c>
      <c r="CA1283" s="4" t="str">
        <f t="shared" si="2247"/>
        <v>CA$1273</v>
      </c>
      <c r="CB1283" s="4" t="str">
        <f t="shared" si="2247"/>
        <v>CB$1273</v>
      </c>
      <c r="CC1283" s="4" t="str">
        <f t="shared" si="2247"/>
        <v>CC$1273</v>
      </c>
      <c r="CD1283" s="4" t="str">
        <f t="shared" si="2247"/>
        <v>CD$1273</v>
      </c>
      <c r="CE1283" s="4" t="str">
        <f t="shared" ref="CE1283:CL1283" si="2248">ADDRESS(ROW(CE1273),COLUMN(CE1273),2)</f>
        <v>CE$1273</v>
      </c>
      <c r="CF1283" s="4" t="str">
        <f t="shared" si="2248"/>
        <v>CF$1273</v>
      </c>
      <c r="CG1283" s="4" t="str">
        <f t="shared" si="2248"/>
        <v>CG$1273</v>
      </c>
      <c r="CH1283" s="4" t="str">
        <f t="shared" si="2248"/>
        <v>CH$1273</v>
      </c>
      <c r="CI1283" s="4" t="str">
        <f t="shared" si="2248"/>
        <v>CI$1273</v>
      </c>
      <c r="CJ1283" s="4" t="str">
        <f t="shared" si="2248"/>
        <v>CJ$1273</v>
      </c>
      <c r="CK1283" s="4" t="str">
        <f t="shared" si="2248"/>
        <v>CK$1273</v>
      </c>
      <c r="CL1283" s="4" t="str">
        <f t="shared" si="2248"/>
        <v>CL$1273</v>
      </c>
      <c r="CN1283" s="60"/>
      <c r="CO1283" s="4" t="str">
        <f t="shared" ref="CO1283:DL1283" si="2249">ADDRESS(ROW(CO1273),COLUMN(CO1273),2)</f>
        <v>CO$1273</v>
      </c>
      <c r="CP1283" s="4" t="str">
        <f t="shared" si="2249"/>
        <v>CP$1273</v>
      </c>
      <c r="CQ1283" s="4" t="str">
        <f t="shared" si="2249"/>
        <v>CQ$1273</v>
      </c>
      <c r="CR1283" s="4" t="str">
        <f t="shared" si="2249"/>
        <v>CR$1273</v>
      </c>
      <c r="CS1283" s="4" t="str">
        <f t="shared" si="2249"/>
        <v>CS$1273</v>
      </c>
      <c r="CT1283" s="4" t="str">
        <f t="shared" si="2249"/>
        <v>CT$1273</v>
      </c>
      <c r="CU1283" s="4" t="str">
        <f t="shared" si="2249"/>
        <v>CU$1273</v>
      </c>
      <c r="CV1283" s="4" t="str">
        <f t="shared" si="2249"/>
        <v>CV$1273</v>
      </c>
      <c r="CW1283" s="4" t="str">
        <f t="shared" si="2249"/>
        <v>CW$1273</v>
      </c>
      <c r="CX1283" s="4" t="str">
        <f t="shared" si="2249"/>
        <v>CX$1273</v>
      </c>
      <c r="CY1283" s="4" t="str">
        <f t="shared" si="2249"/>
        <v>CY$1273</v>
      </c>
      <c r="CZ1283" s="4" t="str">
        <f t="shared" si="2249"/>
        <v>CZ$1273</v>
      </c>
      <c r="DA1283" s="4" t="str">
        <f t="shared" si="2249"/>
        <v>DA$1273</v>
      </c>
      <c r="DB1283" s="4" t="str">
        <f t="shared" si="2249"/>
        <v>DB$1273</v>
      </c>
      <c r="DC1283" s="4" t="str">
        <f t="shared" si="2249"/>
        <v>DC$1273</v>
      </c>
      <c r="DD1283" s="4" t="str">
        <f t="shared" si="2249"/>
        <v>DD$1273</v>
      </c>
      <c r="DE1283" s="4" t="str">
        <f t="shared" si="2249"/>
        <v>DE$1273</v>
      </c>
      <c r="DF1283" s="4" t="str">
        <f t="shared" si="2249"/>
        <v>DF$1273</v>
      </c>
      <c r="DG1283" s="4" t="str">
        <f t="shared" si="2249"/>
        <v>DG$1273</v>
      </c>
      <c r="DH1283" s="4" t="str">
        <f t="shared" si="2249"/>
        <v>DH$1273</v>
      </c>
      <c r="DI1283" s="4" t="str">
        <f t="shared" si="2249"/>
        <v>DI$1273</v>
      </c>
      <c r="DJ1283" s="4" t="str">
        <f t="shared" si="2249"/>
        <v>DJ$1273</v>
      </c>
      <c r="DK1283" s="4" t="str">
        <f t="shared" si="2249"/>
        <v>DK$1273</v>
      </c>
      <c r="DL1283" s="4" t="str">
        <f t="shared" si="2249"/>
        <v>DL$1273</v>
      </c>
    </row>
    <row r="1284" spans="1:116" x14ac:dyDescent="0.4">
      <c r="B1284" t="s">
        <v>332</v>
      </c>
      <c r="D1284" t="s">
        <v>496</v>
      </c>
      <c r="E1284" s="8" t="str">
        <f t="shared" si="2226"/>
        <v>1284 WCINV-SSV</v>
      </c>
      <c r="G1284" s="8" t="str">
        <f>G1269</f>
        <v>Secondary volume driver</v>
      </c>
      <c r="H1284" s="12"/>
      <c r="I1284" s="60"/>
      <c r="J1284" s="60"/>
      <c r="K1284" s="15"/>
      <c r="L1284" s="15"/>
      <c r="M1284" s="15"/>
      <c r="N1284" s="15"/>
      <c r="O1284" s="15"/>
      <c r="P1284" s="15"/>
      <c r="R1284" s="15"/>
      <c r="S1284" s="215" t="str">
        <f t="shared" ref="S1284:AX1284" si="2250">S1269</f>
        <v>S$19</v>
      </c>
      <c r="T1284" s="215" t="str">
        <f t="shared" si="2250"/>
        <v>T$19</v>
      </c>
      <c r="U1284" s="215" t="str">
        <f t="shared" si="2250"/>
        <v>U$19</v>
      </c>
      <c r="V1284" s="215" t="str">
        <f t="shared" si="2250"/>
        <v>V$19</v>
      </c>
      <c r="W1284" s="215" t="str">
        <f t="shared" si="2250"/>
        <v>W$19</v>
      </c>
      <c r="X1284" s="215" t="str">
        <f t="shared" si="2250"/>
        <v>X$19</v>
      </c>
      <c r="Y1284" s="215" t="str">
        <f t="shared" si="2250"/>
        <v>Y$19</v>
      </c>
      <c r="Z1284" s="215" t="str">
        <f t="shared" si="2250"/>
        <v>Z$19</v>
      </c>
      <c r="AA1284" s="215" t="str">
        <f t="shared" si="2250"/>
        <v>AA$19</v>
      </c>
      <c r="AB1284" s="215" t="str">
        <f t="shared" si="2250"/>
        <v>AB$19</v>
      </c>
      <c r="AC1284" s="215" t="str">
        <f t="shared" si="2250"/>
        <v>AC$19</v>
      </c>
      <c r="AD1284" s="215" t="str">
        <f t="shared" si="2250"/>
        <v>AD$19</v>
      </c>
      <c r="AE1284" s="215" t="str">
        <f t="shared" si="2250"/>
        <v>AE$19</v>
      </c>
      <c r="AF1284" s="215" t="str">
        <f t="shared" si="2250"/>
        <v>AF$19</v>
      </c>
      <c r="AG1284" s="215" t="str">
        <f t="shared" si="2250"/>
        <v>AG$19</v>
      </c>
      <c r="AH1284" s="215" t="str">
        <f t="shared" si="2250"/>
        <v>AH$19</v>
      </c>
      <c r="AI1284" s="215" t="str">
        <f t="shared" si="2250"/>
        <v>AI$19</v>
      </c>
      <c r="AJ1284" s="215" t="str">
        <f t="shared" si="2250"/>
        <v>AJ$19</v>
      </c>
      <c r="AK1284" s="215" t="str">
        <f t="shared" si="2250"/>
        <v>AK$19</v>
      </c>
      <c r="AL1284" s="215" t="str">
        <f t="shared" si="2250"/>
        <v>AL$19</v>
      </c>
      <c r="AM1284" s="215" t="str">
        <f t="shared" si="2250"/>
        <v>AM$19</v>
      </c>
      <c r="AN1284" s="215" t="str">
        <f t="shared" si="2250"/>
        <v>AN$19</v>
      </c>
      <c r="AO1284" s="215" t="str">
        <f t="shared" si="2250"/>
        <v>AO$19</v>
      </c>
      <c r="AP1284" s="215" t="str">
        <f t="shared" si="2250"/>
        <v>AP$19</v>
      </c>
      <c r="AQ1284" s="215" t="str">
        <f t="shared" si="2250"/>
        <v>AQ$19</v>
      </c>
      <c r="AR1284" s="215" t="str">
        <f t="shared" si="2250"/>
        <v>AR$19</v>
      </c>
      <c r="AS1284" s="215" t="str">
        <f t="shared" si="2250"/>
        <v>AS$19</v>
      </c>
      <c r="AT1284" s="215" t="str">
        <f t="shared" si="2250"/>
        <v>AT$19</v>
      </c>
      <c r="AU1284" s="215" t="str">
        <f t="shared" si="2250"/>
        <v>AU$19</v>
      </c>
      <c r="AV1284" s="215" t="str">
        <f t="shared" si="2250"/>
        <v>AV$19</v>
      </c>
      <c r="AW1284" s="215" t="str">
        <f t="shared" si="2250"/>
        <v>AW$19</v>
      </c>
      <c r="AX1284" s="215" t="str">
        <f t="shared" si="2250"/>
        <v>AX$19</v>
      </c>
      <c r="AY1284" s="215" t="str">
        <f t="shared" ref="AY1284:CD1284" si="2251">AY1269</f>
        <v>AY$19</v>
      </c>
      <c r="AZ1284" s="215" t="str">
        <f t="shared" si="2251"/>
        <v>AZ$19</v>
      </c>
      <c r="BA1284" s="215" t="str">
        <f t="shared" si="2251"/>
        <v>BA$19</v>
      </c>
      <c r="BB1284" s="215" t="str">
        <f t="shared" si="2251"/>
        <v>BB$19</v>
      </c>
      <c r="BC1284" s="215" t="str">
        <f t="shared" si="2251"/>
        <v>BC$19</v>
      </c>
      <c r="BD1284" s="215" t="str">
        <f t="shared" si="2251"/>
        <v>BD$19</v>
      </c>
      <c r="BE1284" s="215" t="str">
        <f t="shared" si="2251"/>
        <v>BE$19</v>
      </c>
      <c r="BF1284" s="215" t="str">
        <f t="shared" si="2251"/>
        <v>BF$19</v>
      </c>
      <c r="BG1284" s="215" t="str">
        <f t="shared" si="2251"/>
        <v>BG$19</v>
      </c>
      <c r="BH1284" s="215" t="str">
        <f t="shared" si="2251"/>
        <v>BH$19</v>
      </c>
      <c r="BI1284" s="215" t="str">
        <f t="shared" si="2251"/>
        <v>BI$19</v>
      </c>
      <c r="BJ1284" s="215" t="str">
        <f t="shared" si="2251"/>
        <v>BJ$19</v>
      </c>
      <c r="BK1284" s="215" t="str">
        <f t="shared" si="2251"/>
        <v>BK$19</v>
      </c>
      <c r="BL1284" s="215" t="str">
        <f t="shared" si="2251"/>
        <v>BL$19</v>
      </c>
      <c r="BM1284" s="215" t="str">
        <f t="shared" si="2251"/>
        <v>BM$19</v>
      </c>
      <c r="BN1284" s="215" t="str">
        <f t="shared" si="2251"/>
        <v>BN$19</v>
      </c>
      <c r="BO1284" s="215" t="str">
        <f t="shared" si="2251"/>
        <v>BO$19</v>
      </c>
      <c r="BP1284" s="215" t="str">
        <f t="shared" si="2251"/>
        <v>BP$19</v>
      </c>
      <c r="BQ1284" s="215" t="str">
        <f t="shared" si="2251"/>
        <v>BQ$19</v>
      </c>
      <c r="BR1284" s="215" t="str">
        <f t="shared" si="2251"/>
        <v>BR$19</v>
      </c>
      <c r="BS1284" s="215" t="str">
        <f t="shared" si="2251"/>
        <v>BS$19</v>
      </c>
      <c r="BT1284" s="215" t="str">
        <f t="shared" si="2251"/>
        <v>BT$19</v>
      </c>
      <c r="BU1284" s="215" t="str">
        <f t="shared" si="2251"/>
        <v>BU$19</v>
      </c>
      <c r="BV1284" s="215" t="str">
        <f t="shared" si="2251"/>
        <v>BV$19</v>
      </c>
      <c r="BW1284" s="215" t="str">
        <f t="shared" si="2251"/>
        <v>BW$19</v>
      </c>
      <c r="BX1284" s="215" t="str">
        <f t="shared" si="2251"/>
        <v>BX$19</v>
      </c>
      <c r="BY1284" s="215" t="str">
        <f t="shared" si="2251"/>
        <v>BY$19</v>
      </c>
      <c r="BZ1284" s="215" t="str">
        <f t="shared" si="2251"/>
        <v>BZ$19</v>
      </c>
      <c r="CA1284" s="215" t="str">
        <f t="shared" si="2251"/>
        <v>CA$19</v>
      </c>
      <c r="CB1284" s="215" t="str">
        <f t="shared" si="2251"/>
        <v>CB$19</v>
      </c>
      <c r="CC1284" s="215" t="str">
        <f t="shared" si="2251"/>
        <v>CC$19</v>
      </c>
      <c r="CD1284" s="215" t="str">
        <f t="shared" si="2251"/>
        <v>CD$19</v>
      </c>
      <c r="CE1284" s="215" t="str">
        <f t="shared" ref="CE1284:CL1284" si="2252">CE1269</f>
        <v>CE$19</v>
      </c>
      <c r="CF1284" s="215" t="str">
        <f t="shared" si="2252"/>
        <v>CF$19</v>
      </c>
      <c r="CG1284" s="215" t="str">
        <f t="shared" si="2252"/>
        <v>CG$19</v>
      </c>
      <c r="CH1284" s="215" t="str">
        <f t="shared" si="2252"/>
        <v>CH$19</v>
      </c>
      <c r="CI1284" s="215" t="str">
        <f t="shared" si="2252"/>
        <v>CI$19</v>
      </c>
      <c r="CJ1284" s="215" t="str">
        <f t="shared" si="2252"/>
        <v>CJ$19</v>
      </c>
      <c r="CK1284" s="215" t="str">
        <f t="shared" si="2252"/>
        <v>CK$19</v>
      </c>
      <c r="CL1284" s="215" t="str">
        <f t="shared" si="2252"/>
        <v>CL$19</v>
      </c>
      <c r="CN1284" s="60"/>
      <c r="CO1284" s="215" t="str">
        <f t="shared" ref="CO1284:DL1284" si="2253">CO1269</f>
        <v>CO$19</v>
      </c>
      <c r="CP1284" s="215" t="str">
        <f t="shared" si="2253"/>
        <v>CP$19</v>
      </c>
      <c r="CQ1284" s="215" t="str">
        <f t="shared" si="2253"/>
        <v>CQ$19</v>
      </c>
      <c r="CR1284" s="215" t="str">
        <f t="shared" si="2253"/>
        <v>CR$19</v>
      </c>
      <c r="CS1284" s="215" t="str">
        <f t="shared" si="2253"/>
        <v>CS$19</v>
      </c>
      <c r="CT1284" s="215" t="str">
        <f t="shared" si="2253"/>
        <v>CT$19</v>
      </c>
      <c r="CU1284" s="215" t="str">
        <f t="shared" si="2253"/>
        <v>CU$19</v>
      </c>
      <c r="CV1284" s="215" t="str">
        <f t="shared" si="2253"/>
        <v>CV$19</v>
      </c>
      <c r="CW1284" s="215" t="str">
        <f t="shared" si="2253"/>
        <v>CW$19</v>
      </c>
      <c r="CX1284" s="215" t="str">
        <f t="shared" si="2253"/>
        <v>CX$19</v>
      </c>
      <c r="CY1284" s="215" t="str">
        <f t="shared" si="2253"/>
        <v>CY$19</v>
      </c>
      <c r="CZ1284" s="215" t="str">
        <f t="shared" si="2253"/>
        <v>CZ$19</v>
      </c>
      <c r="DA1284" s="215" t="str">
        <f t="shared" si="2253"/>
        <v>DA$19</v>
      </c>
      <c r="DB1284" s="215" t="str">
        <f t="shared" si="2253"/>
        <v>DB$19</v>
      </c>
      <c r="DC1284" s="215" t="str">
        <f t="shared" si="2253"/>
        <v>DC$19</v>
      </c>
      <c r="DD1284" s="215" t="str">
        <f t="shared" si="2253"/>
        <v>DD$19</v>
      </c>
      <c r="DE1284" s="215" t="str">
        <f t="shared" si="2253"/>
        <v>DE$19</v>
      </c>
      <c r="DF1284" s="215" t="str">
        <f t="shared" si="2253"/>
        <v>DF$19</v>
      </c>
      <c r="DG1284" s="215" t="str">
        <f t="shared" si="2253"/>
        <v>DG$19</v>
      </c>
      <c r="DH1284" s="215" t="str">
        <f t="shared" si="2253"/>
        <v>DH$19</v>
      </c>
      <c r="DI1284" s="215" t="str">
        <f t="shared" si="2253"/>
        <v>DI$19</v>
      </c>
      <c r="DJ1284" s="215" t="str">
        <f t="shared" si="2253"/>
        <v>DJ$19</v>
      </c>
      <c r="DK1284" s="215" t="str">
        <f t="shared" si="2253"/>
        <v>DK$19</v>
      </c>
      <c r="DL1284" s="215" t="str">
        <f t="shared" si="2253"/>
        <v>DL$19</v>
      </c>
    </row>
    <row r="1285" spans="1:116" x14ac:dyDescent="0.4">
      <c r="E1285" s="8"/>
      <c r="H1285" s="12"/>
      <c r="I1285" s="60"/>
      <c r="J1285" s="60"/>
      <c r="K1285" s="15"/>
      <c r="L1285" s="15"/>
      <c r="M1285" s="15"/>
      <c r="N1285" s="15"/>
      <c r="O1285" s="15"/>
      <c r="P1285" s="15"/>
      <c r="R1285" s="15"/>
      <c r="S1285" s="76"/>
      <c r="T1285" s="76"/>
      <c r="U1285" s="76"/>
      <c r="V1285" s="76"/>
      <c r="W1285" s="76"/>
      <c r="X1285" s="76"/>
      <c r="Y1285" s="76"/>
      <c r="Z1285" s="76"/>
      <c r="AA1285" s="76"/>
      <c r="AB1285" s="76"/>
      <c r="AC1285" s="76"/>
      <c r="AD1285" s="76"/>
      <c r="AE1285" s="76"/>
      <c r="AF1285" s="76"/>
      <c r="AG1285" s="76"/>
      <c r="AH1285" s="76"/>
      <c r="AI1285" s="76"/>
      <c r="AJ1285" s="76"/>
      <c r="AK1285" s="76"/>
      <c r="AL1285" s="76"/>
      <c r="AM1285" s="76"/>
      <c r="AN1285" s="76"/>
      <c r="AO1285" s="76"/>
      <c r="AP1285" s="76"/>
      <c r="AQ1285" s="76"/>
      <c r="AR1285" s="76"/>
      <c r="AS1285" s="76"/>
      <c r="AT1285" s="76"/>
      <c r="AU1285" s="76"/>
      <c r="AV1285" s="76"/>
      <c r="AW1285" s="76"/>
      <c r="AX1285" s="76"/>
      <c r="AY1285" s="76"/>
      <c r="AZ1285" s="76"/>
      <c r="BA1285" s="76"/>
      <c r="BB1285" s="76"/>
      <c r="BC1285" s="76"/>
      <c r="BD1285" s="76"/>
      <c r="BE1285" s="76"/>
      <c r="BF1285" s="76"/>
      <c r="BG1285" s="76"/>
      <c r="BH1285" s="76"/>
      <c r="BI1285" s="76"/>
      <c r="BJ1285" s="76"/>
      <c r="BK1285" s="76"/>
      <c r="BL1285" s="76"/>
      <c r="BM1285" s="76"/>
      <c r="BN1285" s="76"/>
      <c r="BO1285" s="76"/>
      <c r="BP1285" s="76"/>
      <c r="BQ1285" s="76"/>
      <c r="BR1285" s="76"/>
      <c r="BS1285" s="76"/>
      <c r="BT1285" s="76"/>
      <c r="BU1285" s="76"/>
      <c r="BV1285" s="76"/>
      <c r="BW1285" s="76"/>
      <c r="BX1285" s="76"/>
      <c r="BY1285" s="76"/>
      <c r="BZ1285" s="76"/>
      <c r="CA1285" s="76"/>
      <c r="CB1285" s="76"/>
      <c r="CC1285" s="76"/>
      <c r="CD1285" s="76"/>
      <c r="CE1285" s="76"/>
      <c r="CF1285" s="76"/>
      <c r="CG1285" s="76"/>
      <c r="CH1285" s="76"/>
      <c r="CI1285" s="76"/>
      <c r="CJ1285" s="76"/>
      <c r="CK1285" s="76"/>
      <c r="CL1285" s="76"/>
      <c r="CN1285" s="60"/>
      <c r="CO1285" s="76"/>
      <c r="CP1285" s="76"/>
      <c r="CQ1285" s="76"/>
      <c r="CR1285" s="76"/>
      <c r="CS1285" s="76"/>
      <c r="CT1285" s="76"/>
      <c r="CU1285" s="76"/>
      <c r="CV1285" s="76"/>
      <c r="CW1285" s="76"/>
      <c r="CX1285" s="76"/>
      <c r="CY1285" s="76"/>
      <c r="CZ1285" s="76"/>
      <c r="DA1285" s="76"/>
      <c r="DB1285" s="76"/>
      <c r="DC1285" s="76"/>
      <c r="DD1285" s="76"/>
      <c r="DE1285" s="76"/>
      <c r="DF1285" s="76"/>
      <c r="DG1285" s="76"/>
      <c r="DH1285" s="76"/>
      <c r="DI1285" s="76"/>
      <c r="DJ1285" s="76"/>
      <c r="DK1285" s="76"/>
      <c r="DL1285" s="76"/>
    </row>
    <row r="1286" spans="1:116" x14ac:dyDescent="0.4">
      <c r="A1286" s="174"/>
      <c r="E1286" s="8"/>
      <c r="G1286" s="175" t="s">
        <v>490</v>
      </c>
      <c r="H1286" s="174"/>
      <c r="I1286" s="176"/>
      <c r="J1286" s="176"/>
      <c r="K1286" s="197"/>
      <c r="L1286" s="197"/>
      <c r="M1286" s="197"/>
      <c r="N1286" s="197"/>
      <c r="O1286" s="197"/>
      <c r="P1286" s="197"/>
      <c r="R1286" s="198"/>
      <c r="S1286" s="174"/>
      <c r="T1286" s="174"/>
      <c r="U1286" s="174"/>
      <c r="V1286" s="174"/>
      <c r="W1286" s="174"/>
      <c r="X1286" s="174"/>
      <c r="Y1286" s="174"/>
      <c r="Z1286" s="174"/>
      <c r="AA1286" s="174"/>
      <c r="AB1286" s="174"/>
      <c r="AC1286" s="174"/>
      <c r="AD1286" s="174"/>
      <c r="AE1286" s="174"/>
      <c r="AF1286" s="174"/>
      <c r="AG1286" s="174"/>
      <c r="AH1286" s="174"/>
      <c r="AI1286" s="174"/>
      <c r="AJ1286" s="174"/>
      <c r="AK1286" s="174"/>
      <c r="AL1286" s="174"/>
      <c r="AM1286" s="174"/>
      <c r="AN1286" s="174"/>
      <c r="AO1286" s="174"/>
      <c r="AP1286" s="174"/>
      <c r="AQ1286" s="174"/>
      <c r="AR1286" s="174"/>
      <c r="AS1286" s="174"/>
      <c r="AT1286" s="174"/>
      <c r="AU1286" s="174"/>
      <c r="AV1286" s="174"/>
      <c r="AW1286" s="174"/>
      <c r="AX1286" s="174"/>
      <c r="AY1286" s="174"/>
      <c r="AZ1286" s="174"/>
      <c r="BA1286" s="174"/>
      <c r="BB1286" s="174"/>
      <c r="BC1286" s="174"/>
      <c r="BD1286" s="174"/>
      <c r="BE1286" s="174"/>
      <c r="BF1286" s="174"/>
      <c r="BG1286" s="174"/>
      <c r="BH1286" s="174"/>
      <c r="BI1286" s="174"/>
      <c r="BJ1286" s="174"/>
      <c r="BK1286" s="174"/>
      <c r="BL1286" s="174"/>
      <c r="BM1286" s="174"/>
      <c r="BN1286" s="174"/>
      <c r="BO1286" s="174"/>
      <c r="BP1286" s="174"/>
      <c r="BQ1286" s="174"/>
      <c r="BR1286" s="174"/>
      <c r="BS1286" s="174"/>
      <c r="BT1286" s="174"/>
      <c r="BU1286" s="174"/>
      <c r="BV1286" s="174"/>
      <c r="BW1286" s="174"/>
      <c r="BX1286" s="174"/>
      <c r="BY1286" s="174"/>
      <c r="BZ1286" s="174"/>
      <c r="CA1286" s="174"/>
      <c r="CB1286" s="174"/>
      <c r="CC1286" s="174"/>
      <c r="CD1286" s="174"/>
      <c r="CE1286" s="174"/>
      <c r="CF1286" s="174"/>
      <c r="CG1286" s="174"/>
      <c r="CH1286" s="174"/>
      <c r="CI1286" s="174"/>
      <c r="CJ1286" s="174"/>
      <c r="CK1286" s="174"/>
      <c r="CL1286" s="174"/>
      <c r="CN1286" s="176"/>
      <c r="CO1286" s="174"/>
      <c r="CP1286" s="174"/>
      <c r="CQ1286" s="174"/>
      <c r="CR1286" s="174"/>
      <c r="CS1286" s="174"/>
      <c r="CT1286" s="174"/>
      <c r="CU1286" s="174"/>
      <c r="CV1286" s="174"/>
      <c r="CW1286" s="174"/>
      <c r="CX1286" s="174"/>
      <c r="CY1286" s="174"/>
      <c r="CZ1286" s="174"/>
      <c r="DA1286" s="174"/>
      <c r="DB1286" s="174"/>
      <c r="DC1286" s="174"/>
      <c r="DD1286" s="174"/>
      <c r="DE1286" s="174"/>
      <c r="DF1286" s="174"/>
      <c r="DG1286" s="174"/>
      <c r="DH1286" s="174"/>
      <c r="DI1286" s="174"/>
      <c r="DJ1286" s="174"/>
      <c r="DK1286" s="174"/>
      <c r="DL1286" s="174"/>
    </row>
    <row r="1287" spans="1:116" x14ac:dyDescent="0.4">
      <c r="A1287" s="174"/>
      <c r="E1287" s="8"/>
      <c r="G1287" s="175" t="s">
        <v>492</v>
      </c>
      <c r="H1287" s="174"/>
      <c r="I1287" s="176"/>
      <c r="J1287" s="176"/>
      <c r="K1287" s="197"/>
      <c r="L1287" s="197"/>
      <c r="M1287" s="197"/>
      <c r="N1287" s="197"/>
      <c r="O1287" s="197"/>
      <c r="P1287" s="197"/>
      <c r="R1287" s="198"/>
      <c r="S1287" s="174"/>
      <c r="T1287" s="174"/>
      <c r="U1287" s="174"/>
      <c r="V1287" s="174"/>
      <c r="W1287" s="174"/>
      <c r="X1287" s="174"/>
      <c r="Y1287" s="174"/>
      <c r="Z1287" s="174"/>
      <c r="AA1287" s="174"/>
      <c r="AB1287" s="174"/>
      <c r="AC1287" s="174"/>
      <c r="AD1287" s="174"/>
      <c r="AE1287" s="174"/>
      <c r="AF1287" s="174"/>
      <c r="AG1287" s="174"/>
      <c r="AH1287" s="174"/>
      <c r="AI1287" s="174"/>
      <c r="AJ1287" s="174"/>
      <c r="AK1287" s="174"/>
      <c r="AL1287" s="174"/>
      <c r="AM1287" s="174"/>
      <c r="AN1287" s="174"/>
      <c r="AO1287" s="174"/>
      <c r="AP1287" s="174"/>
      <c r="AQ1287" s="174"/>
      <c r="AR1287" s="174"/>
      <c r="AS1287" s="174"/>
      <c r="AT1287" s="174"/>
      <c r="AU1287" s="174"/>
      <c r="AV1287" s="174"/>
      <c r="AW1287" s="174"/>
      <c r="AX1287" s="174"/>
      <c r="AY1287" s="174"/>
      <c r="AZ1287" s="174"/>
      <c r="BA1287" s="174"/>
      <c r="BB1287" s="174"/>
      <c r="BC1287" s="174"/>
      <c r="BD1287" s="174"/>
      <c r="BE1287" s="174"/>
      <c r="BF1287" s="174"/>
      <c r="BG1287" s="174"/>
      <c r="BH1287" s="174"/>
      <c r="BI1287" s="174"/>
      <c r="BJ1287" s="174"/>
      <c r="BK1287" s="174"/>
      <c r="BL1287" s="174"/>
      <c r="BM1287" s="174"/>
      <c r="BN1287" s="174"/>
      <c r="BO1287" s="174"/>
      <c r="BP1287" s="174"/>
      <c r="BQ1287" s="174"/>
      <c r="BR1287" s="174"/>
      <c r="BS1287" s="174"/>
      <c r="BT1287" s="174"/>
      <c r="BU1287" s="174"/>
      <c r="BV1287" s="174"/>
      <c r="BW1287" s="174"/>
      <c r="BX1287" s="174"/>
      <c r="BY1287" s="174"/>
      <c r="BZ1287" s="174"/>
      <c r="CA1287" s="174"/>
      <c r="CB1287" s="174"/>
      <c r="CC1287" s="174"/>
      <c r="CD1287" s="174"/>
      <c r="CE1287" s="174"/>
      <c r="CF1287" s="174"/>
      <c r="CG1287" s="174"/>
      <c r="CH1287" s="174"/>
      <c r="CI1287" s="174"/>
      <c r="CJ1287" s="174"/>
      <c r="CK1287" s="174"/>
      <c r="CL1287" s="174"/>
      <c r="CN1287" s="176"/>
      <c r="CO1287" s="174"/>
      <c r="CP1287" s="174"/>
      <c r="CQ1287" s="174"/>
      <c r="CR1287" s="174"/>
      <c r="CS1287" s="174"/>
      <c r="CT1287" s="174"/>
      <c r="CU1287" s="174"/>
      <c r="CV1287" s="174"/>
      <c r="CW1287" s="174"/>
      <c r="CX1287" s="174"/>
      <c r="CY1287" s="174"/>
      <c r="CZ1287" s="174"/>
      <c r="DA1287" s="174"/>
      <c r="DB1287" s="174"/>
      <c r="DC1287" s="174"/>
      <c r="DD1287" s="174"/>
      <c r="DE1287" s="174"/>
      <c r="DF1287" s="174"/>
      <c r="DG1287" s="174"/>
      <c r="DH1287" s="174"/>
      <c r="DI1287" s="174"/>
      <c r="DJ1287" s="174"/>
      <c r="DK1287" s="174"/>
      <c r="DL1287" s="174"/>
    </row>
    <row r="1288" spans="1:116" x14ac:dyDescent="0.4">
      <c r="A1288" s="174"/>
      <c r="E1288" s="8"/>
      <c r="G1288" s="175" t="s">
        <v>461</v>
      </c>
      <c r="H1288" s="174"/>
      <c r="I1288" s="176"/>
      <c r="J1288" s="176"/>
      <c r="K1288" s="197"/>
      <c r="L1288" s="197"/>
      <c r="M1288" s="197"/>
      <c r="N1288" s="197"/>
      <c r="O1288" s="197"/>
      <c r="P1288" s="197"/>
      <c r="R1288" s="198"/>
      <c r="S1288" s="199" t="str">
        <f t="shared" ref="S1288:AX1288" si="2254">S$20</f>
        <v>S$16</v>
      </c>
      <c r="T1288" s="199" t="str">
        <f t="shared" si="2254"/>
        <v>T$16</v>
      </c>
      <c r="U1288" s="199" t="str">
        <f t="shared" si="2254"/>
        <v>U$16</v>
      </c>
      <c r="V1288" s="199" t="str">
        <f t="shared" si="2254"/>
        <v>V$16</v>
      </c>
      <c r="W1288" s="199" t="str">
        <f t="shared" si="2254"/>
        <v>W$16</v>
      </c>
      <c r="X1288" s="199" t="str">
        <f t="shared" si="2254"/>
        <v>X$16</v>
      </c>
      <c r="Y1288" s="199" t="str">
        <f t="shared" si="2254"/>
        <v>Y$16</v>
      </c>
      <c r="Z1288" s="199" t="str">
        <f t="shared" si="2254"/>
        <v>Z$16</v>
      </c>
      <c r="AA1288" s="199" t="str">
        <f t="shared" si="2254"/>
        <v>AA$16</v>
      </c>
      <c r="AB1288" s="199" t="str">
        <f t="shared" si="2254"/>
        <v>AB$16</v>
      </c>
      <c r="AC1288" s="199" t="str">
        <f t="shared" si="2254"/>
        <v>AC$16</v>
      </c>
      <c r="AD1288" s="199" t="str">
        <f t="shared" si="2254"/>
        <v>AD$16</v>
      </c>
      <c r="AE1288" s="199" t="str">
        <f t="shared" si="2254"/>
        <v>AE$16</v>
      </c>
      <c r="AF1288" s="199" t="str">
        <f t="shared" si="2254"/>
        <v>AF$16</v>
      </c>
      <c r="AG1288" s="199" t="str">
        <f t="shared" si="2254"/>
        <v>AG$16</v>
      </c>
      <c r="AH1288" s="199" t="str">
        <f t="shared" si="2254"/>
        <v>AH$16</v>
      </c>
      <c r="AI1288" s="199" t="str">
        <f t="shared" si="2254"/>
        <v>AI$16</v>
      </c>
      <c r="AJ1288" s="199" t="str">
        <f t="shared" si="2254"/>
        <v>AJ$16</v>
      </c>
      <c r="AK1288" s="199" t="str">
        <f t="shared" si="2254"/>
        <v>AK$16</v>
      </c>
      <c r="AL1288" s="199" t="str">
        <f t="shared" si="2254"/>
        <v>AL$16</v>
      </c>
      <c r="AM1288" s="199" t="str">
        <f t="shared" si="2254"/>
        <v>AM$16</v>
      </c>
      <c r="AN1288" s="199" t="str">
        <f t="shared" si="2254"/>
        <v>AN$16</v>
      </c>
      <c r="AO1288" s="199" t="str">
        <f t="shared" si="2254"/>
        <v>AO$16</v>
      </c>
      <c r="AP1288" s="199" t="str">
        <f t="shared" si="2254"/>
        <v>AP$16</v>
      </c>
      <c r="AQ1288" s="199" t="str">
        <f t="shared" si="2254"/>
        <v>AQ$16</v>
      </c>
      <c r="AR1288" s="199" t="str">
        <f t="shared" si="2254"/>
        <v>AR$16</v>
      </c>
      <c r="AS1288" s="199" t="str">
        <f t="shared" si="2254"/>
        <v>AS$16</v>
      </c>
      <c r="AT1288" s="199" t="str">
        <f t="shared" si="2254"/>
        <v>AT$16</v>
      </c>
      <c r="AU1288" s="199" t="str">
        <f t="shared" si="2254"/>
        <v>AU$16</v>
      </c>
      <c r="AV1288" s="199" t="str">
        <f t="shared" si="2254"/>
        <v>AV$16</v>
      </c>
      <c r="AW1288" s="199" t="str">
        <f t="shared" si="2254"/>
        <v>AW$16</v>
      </c>
      <c r="AX1288" s="199" t="str">
        <f t="shared" si="2254"/>
        <v>AX$16</v>
      </c>
      <c r="AY1288" s="199" t="str">
        <f t="shared" ref="AY1288:CD1288" si="2255">AY$20</f>
        <v>AY$16</v>
      </c>
      <c r="AZ1288" s="199" t="str">
        <f t="shared" si="2255"/>
        <v>AZ$16</v>
      </c>
      <c r="BA1288" s="199" t="str">
        <f t="shared" si="2255"/>
        <v>BA$16</v>
      </c>
      <c r="BB1288" s="199" t="str">
        <f t="shared" si="2255"/>
        <v>BB$16</v>
      </c>
      <c r="BC1288" s="199" t="str">
        <f t="shared" si="2255"/>
        <v>BC$16</v>
      </c>
      <c r="BD1288" s="199" t="str">
        <f t="shared" si="2255"/>
        <v>BD$16</v>
      </c>
      <c r="BE1288" s="199" t="str">
        <f t="shared" si="2255"/>
        <v>BE$16</v>
      </c>
      <c r="BF1288" s="199" t="str">
        <f t="shared" si="2255"/>
        <v>BF$16</v>
      </c>
      <c r="BG1288" s="199" t="str">
        <f t="shared" si="2255"/>
        <v>BG$16</v>
      </c>
      <c r="BH1288" s="199" t="str">
        <f t="shared" si="2255"/>
        <v>BH$16</v>
      </c>
      <c r="BI1288" s="199" t="str">
        <f t="shared" si="2255"/>
        <v>BI$16</v>
      </c>
      <c r="BJ1288" s="199" t="str">
        <f t="shared" si="2255"/>
        <v>BJ$16</v>
      </c>
      <c r="BK1288" s="199" t="str">
        <f t="shared" si="2255"/>
        <v>BK$16</v>
      </c>
      <c r="BL1288" s="199" t="str">
        <f t="shared" si="2255"/>
        <v>BL$16</v>
      </c>
      <c r="BM1288" s="199" t="str">
        <f t="shared" si="2255"/>
        <v>BM$16</v>
      </c>
      <c r="BN1288" s="199" t="str">
        <f t="shared" si="2255"/>
        <v>BN$16</v>
      </c>
      <c r="BO1288" s="199" t="str">
        <f t="shared" si="2255"/>
        <v>BO$16</v>
      </c>
      <c r="BP1288" s="199" t="str">
        <f t="shared" si="2255"/>
        <v>BP$16</v>
      </c>
      <c r="BQ1288" s="199" t="str">
        <f t="shared" si="2255"/>
        <v>BQ$16</v>
      </c>
      <c r="BR1288" s="199" t="str">
        <f t="shared" si="2255"/>
        <v>BR$16</v>
      </c>
      <c r="BS1288" s="199" t="str">
        <f t="shared" si="2255"/>
        <v>BS$16</v>
      </c>
      <c r="BT1288" s="199" t="str">
        <f t="shared" si="2255"/>
        <v>BT$16</v>
      </c>
      <c r="BU1288" s="199" t="str">
        <f t="shared" si="2255"/>
        <v>BU$16</v>
      </c>
      <c r="BV1288" s="199" t="str">
        <f t="shared" si="2255"/>
        <v>BV$16</v>
      </c>
      <c r="BW1288" s="199" t="str">
        <f t="shared" si="2255"/>
        <v>BW$16</v>
      </c>
      <c r="BX1288" s="199" t="str">
        <f t="shared" si="2255"/>
        <v>BX$16</v>
      </c>
      <c r="BY1288" s="199" t="str">
        <f t="shared" si="2255"/>
        <v>BY$16</v>
      </c>
      <c r="BZ1288" s="199" t="str">
        <f t="shared" si="2255"/>
        <v>BZ$16</v>
      </c>
      <c r="CA1288" s="199" t="str">
        <f t="shared" si="2255"/>
        <v>CA$16</v>
      </c>
      <c r="CB1288" s="199" t="str">
        <f t="shared" si="2255"/>
        <v>CB$16</v>
      </c>
      <c r="CC1288" s="199" t="str">
        <f t="shared" si="2255"/>
        <v>CC$16</v>
      </c>
      <c r="CD1288" s="199" t="str">
        <f t="shared" si="2255"/>
        <v>CD$16</v>
      </c>
      <c r="CE1288" s="199" t="str">
        <f t="shared" ref="CE1288:CL1288" si="2256">CE$20</f>
        <v>CE$16</v>
      </c>
      <c r="CF1288" s="199" t="str">
        <f t="shared" si="2256"/>
        <v>CF$16</v>
      </c>
      <c r="CG1288" s="199" t="str">
        <f t="shared" si="2256"/>
        <v>CG$16</v>
      </c>
      <c r="CH1288" s="199" t="str">
        <f t="shared" si="2256"/>
        <v>CH$16</v>
      </c>
      <c r="CI1288" s="199" t="str">
        <f t="shared" si="2256"/>
        <v>CI$16</v>
      </c>
      <c r="CJ1288" s="199" t="str">
        <f t="shared" si="2256"/>
        <v>CJ$16</v>
      </c>
      <c r="CK1288" s="199" t="str">
        <f t="shared" si="2256"/>
        <v>CK$16</v>
      </c>
      <c r="CL1288" s="199" t="str">
        <f t="shared" si="2256"/>
        <v>CL$16</v>
      </c>
      <c r="CN1288" s="176"/>
      <c r="CO1288" s="199" t="str">
        <f t="shared" ref="CO1288:DL1288" si="2257">CO$20</f>
        <v>CO$16</v>
      </c>
      <c r="CP1288" s="199" t="str">
        <f t="shared" si="2257"/>
        <v>CP$16</v>
      </c>
      <c r="CQ1288" s="199" t="str">
        <f t="shared" si="2257"/>
        <v>CQ$16</v>
      </c>
      <c r="CR1288" s="199" t="str">
        <f t="shared" si="2257"/>
        <v>CR$16</v>
      </c>
      <c r="CS1288" s="199" t="str">
        <f t="shared" si="2257"/>
        <v>CS$16</v>
      </c>
      <c r="CT1288" s="199" t="str">
        <f t="shared" si="2257"/>
        <v>CT$16</v>
      </c>
      <c r="CU1288" s="199" t="str">
        <f t="shared" si="2257"/>
        <v>CU$16</v>
      </c>
      <c r="CV1288" s="199" t="str">
        <f t="shared" si="2257"/>
        <v>CV$16</v>
      </c>
      <c r="CW1288" s="199" t="str">
        <f t="shared" si="2257"/>
        <v>CW$16</v>
      </c>
      <c r="CX1288" s="199" t="str">
        <f t="shared" si="2257"/>
        <v>CX$16</v>
      </c>
      <c r="CY1288" s="199" t="str">
        <f t="shared" si="2257"/>
        <v>CY$16</v>
      </c>
      <c r="CZ1288" s="199" t="str">
        <f t="shared" si="2257"/>
        <v>CZ$16</v>
      </c>
      <c r="DA1288" s="199" t="str">
        <f t="shared" si="2257"/>
        <v>DA$16</v>
      </c>
      <c r="DB1288" s="199" t="str">
        <f t="shared" si="2257"/>
        <v>DB$16</v>
      </c>
      <c r="DC1288" s="199" t="str">
        <f t="shared" si="2257"/>
        <v>DC$16</v>
      </c>
      <c r="DD1288" s="199" t="str">
        <f t="shared" si="2257"/>
        <v>DD$16</v>
      </c>
      <c r="DE1288" s="199" t="str">
        <f t="shared" si="2257"/>
        <v>DE$16</v>
      </c>
      <c r="DF1288" s="199" t="str">
        <f t="shared" si="2257"/>
        <v>DF$16</v>
      </c>
      <c r="DG1288" s="199" t="str">
        <f t="shared" si="2257"/>
        <v>DG$16</v>
      </c>
      <c r="DH1288" s="199" t="str">
        <f t="shared" si="2257"/>
        <v>DH$16</v>
      </c>
      <c r="DI1288" s="199" t="str">
        <f t="shared" si="2257"/>
        <v>DI$16</v>
      </c>
      <c r="DJ1288" s="199" t="str">
        <f t="shared" si="2257"/>
        <v>DJ$16</v>
      </c>
      <c r="DK1288" s="199" t="str">
        <f t="shared" si="2257"/>
        <v>DK$16</v>
      </c>
      <c r="DL1288" s="199" t="str">
        <f t="shared" si="2257"/>
        <v>DL$16</v>
      </c>
    </row>
    <row r="1289" spans="1:116" x14ac:dyDescent="0.4">
      <c r="A1289" s="174"/>
      <c r="E1289" s="8"/>
      <c r="G1289" s="175" t="s">
        <v>462</v>
      </c>
      <c r="H1289" s="200"/>
      <c r="I1289" s="201"/>
      <c r="J1289" s="201"/>
      <c r="K1289" s="202"/>
      <c r="L1289" s="202"/>
      <c r="M1289" s="202"/>
      <c r="N1289" s="202"/>
      <c r="O1289" s="202"/>
      <c r="P1289" s="202"/>
      <c r="R1289" s="202"/>
      <c r="S1289" s="199" t="str">
        <f t="shared" ref="S1289:AX1289" si="2258">S$21</f>
        <v>S$17</v>
      </c>
      <c r="T1289" s="199" t="str">
        <f t="shared" si="2258"/>
        <v>T$17</v>
      </c>
      <c r="U1289" s="199" t="str">
        <f t="shared" si="2258"/>
        <v>U$17</v>
      </c>
      <c r="V1289" s="199" t="str">
        <f t="shared" si="2258"/>
        <v>V$17</v>
      </c>
      <c r="W1289" s="199" t="str">
        <f t="shared" si="2258"/>
        <v>W$17</v>
      </c>
      <c r="X1289" s="199" t="str">
        <f t="shared" si="2258"/>
        <v>X$17</v>
      </c>
      <c r="Y1289" s="199" t="str">
        <f t="shared" si="2258"/>
        <v>Y$17</v>
      </c>
      <c r="Z1289" s="199" t="str">
        <f t="shared" si="2258"/>
        <v>Z$17</v>
      </c>
      <c r="AA1289" s="199" t="str">
        <f t="shared" si="2258"/>
        <v>AA$17</v>
      </c>
      <c r="AB1289" s="199" t="str">
        <f t="shared" si="2258"/>
        <v>AB$17</v>
      </c>
      <c r="AC1289" s="199" t="str">
        <f t="shared" si="2258"/>
        <v>AC$17</v>
      </c>
      <c r="AD1289" s="199" t="str">
        <f t="shared" si="2258"/>
        <v>AD$17</v>
      </c>
      <c r="AE1289" s="199" t="str">
        <f t="shared" si="2258"/>
        <v>AE$17</v>
      </c>
      <c r="AF1289" s="199" t="str">
        <f t="shared" si="2258"/>
        <v>AF$17</v>
      </c>
      <c r="AG1289" s="199" t="str">
        <f t="shared" si="2258"/>
        <v>AG$17</v>
      </c>
      <c r="AH1289" s="199" t="str">
        <f t="shared" si="2258"/>
        <v>AH$17</v>
      </c>
      <c r="AI1289" s="199" t="str">
        <f t="shared" si="2258"/>
        <v>AI$17</v>
      </c>
      <c r="AJ1289" s="199" t="str">
        <f t="shared" si="2258"/>
        <v>AJ$17</v>
      </c>
      <c r="AK1289" s="199" t="str">
        <f t="shared" si="2258"/>
        <v>AK$17</v>
      </c>
      <c r="AL1289" s="199" t="str">
        <f t="shared" si="2258"/>
        <v>AL$17</v>
      </c>
      <c r="AM1289" s="199" t="str">
        <f t="shared" si="2258"/>
        <v>AM$17</v>
      </c>
      <c r="AN1289" s="199" t="str">
        <f t="shared" si="2258"/>
        <v>AN$17</v>
      </c>
      <c r="AO1289" s="199" t="str">
        <f t="shared" si="2258"/>
        <v>AO$17</v>
      </c>
      <c r="AP1289" s="199" t="str">
        <f t="shared" si="2258"/>
        <v>AP$17</v>
      </c>
      <c r="AQ1289" s="199" t="str">
        <f t="shared" si="2258"/>
        <v>AQ$17</v>
      </c>
      <c r="AR1289" s="199" t="str">
        <f t="shared" si="2258"/>
        <v>AR$17</v>
      </c>
      <c r="AS1289" s="199" t="str">
        <f t="shared" si="2258"/>
        <v>AS$17</v>
      </c>
      <c r="AT1289" s="199" t="str">
        <f t="shared" si="2258"/>
        <v>AT$17</v>
      </c>
      <c r="AU1289" s="199" t="str">
        <f t="shared" si="2258"/>
        <v>AU$17</v>
      </c>
      <c r="AV1289" s="199" t="str">
        <f t="shared" si="2258"/>
        <v>AV$17</v>
      </c>
      <c r="AW1289" s="199" t="str">
        <f t="shared" si="2258"/>
        <v>AW$17</v>
      </c>
      <c r="AX1289" s="199" t="str">
        <f t="shared" si="2258"/>
        <v>AX$17</v>
      </c>
      <c r="AY1289" s="199" t="str">
        <f t="shared" ref="AY1289:CD1289" si="2259">AY$21</f>
        <v>AY$17</v>
      </c>
      <c r="AZ1289" s="199" t="str">
        <f t="shared" si="2259"/>
        <v>AZ$17</v>
      </c>
      <c r="BA1289" s="199" t="str">
        <f t="shared" si="2259"/>
        <v>BA$17</v>
      </c>
      <c r="BB1289" s="199" t="str">
        <f t="shared" si="2259"/>
        <v>BB$17</v>
      </c>
      <c r="BC1289" s="199" t="str">
        <f t="shared" si="2259"/>
        <v>BC$17</v>
      </c>
      <c r="BD1289" s="199" t="str">
        <f t="shared" si="2259"/>
        <v>BD$17</v>
      </c>
      <c r="BE1289" s="199" t="str">
        <f t="shared" si="2259"/>
        <v>BE$17</v>
      </c>
      <c r="BF1289" s="199" t="str">
        <f t="shared" si="2259"/>
        <v>BF$17</v>
      </c>
      <c r="BG1289" s="199" t="str">
        <f t="shared" si="2259"/>
        <v>BG$17</v>
      </c>
      <c r="BH1289" s="199" t="str">
        <f t="shared" si="2259"/>
        <v>BH$17</v>
      </c>
      <c r="BI1289" s="199" t="str">
        <f t="shared" si="2259"/>
        <v>BI$17</v>
      </c>
      <c r="BJ1289" s="199" t="str">
        <f t="shared" si="2259"/>
        <v>BJ$17</v>
      </c>
      <c r="BK1289" s="199" t="str">
        <f t="shared" si="2259"/>
        <v>BK$17</v>
      </c>
      <c r="BL1289" s="199" t="str">
        <f t="shared" si="2259"/>
        <v>BL$17</v>
      </c>
      <c r="BM1289" s="199" t="str">
        <f t="shared" si="2259"/>
        <v>BM$17</v>
      </c>
      <c r="BN1289" s="199" t="str">
        <f t="shared" si="2259"/>
        <v>BN$17</v>
      </c>
      <c r="BO1289" s="199" t="str">
        <f t="shared" si="2259"/>
        <v>BO$17</v>
      </c>
      <c r="BP1289" s="199" t="str">
        <f t="shared" si="2259"/>
        <v>BP$17</v>
      </c>
      <c r="BQ1289" s="199" t="str">
        <f t="shared" si="2259"/>
        <v>BQ$17</v>
      </c>
      <c r="BR1289" s="199" t="str">
        <f t="shared" si="2259"/>
        <v>BR$17</v>
      </c>
      <c r="BS1289" s="199" t="str">
        <f t="shared" si="2259"/>
        <v>BS$17</v>
      </c>
      <c r="BT1289" s="199" t="str">
        <f t="shared" si="2259"/>
        <v>BT$17</v>
      </c>
      <c r="BU1289" s="199" t="str">
        <f t="shared" si="2259"/>
        <v>BU$17</v>
      </c>
      <c r="BV1289" s="199" t="str">
        <f t="shared" si="2259"/>
        <v>BV$17</v>
      </c>
      <c r="BW1289" s="199" t="str">
        <f t="shared" si="2259"/>
        <v>BW$17</v>
      </c>
      <c r="BX1289" s="199" t="str">
        <f t="shared" si="2259"/>
        <v>BX$17</v>
      </c>
      <c r="BY1289" s="199" t="str">
        <f t="shared" si="2259"/>
        <v>BY$17</v>
      </c>
      <c r="BZ1289" s="199" t="str">
        <f t="shared" si="2259"/>
        <v>BZ$17</v>
      </c>
      <c r="CA1289" s="199" t="str">
        <f t="shared" si="2259"/>
        <v>CA$17</v>
      </c>
      <c r="CB1289" s="199" t="str">
        <f t="shared" si="2259"/>
        <v>CB$17</v>
      </c>
      <c r="CC1289" s="199" t="str">
        <f t="shared" si="2259"/>
        <v>CC$17</v>
      </c>
      <c r="CD1289" s="199" t="str">
        <f t="shared" si="2259"/>
        <v>CD$17</v>
      </c>
      <c r="CE1289" s="199" t="str">
        <f t="shared" ref="CE1289:CL1289" si="2260">CE$21</f>
        <v>CE$17</v>
      </c>
      <c r="CF1289" s="199" t="str">
        <f t="shared" si="2260"/>
        <v>CF$17</v>
      </c>
      <c r="CG1289" s="199" t="str">
        <f t="shared" si="2260"/>
        <v>CG$17</v>
      </c>
      <c r="CH1289" s="199" t="str">
        <f t="shared" si="2260"/>
        <v>CH$17</v>
      </c>
      <c r="CI1289" s="199" t="str">
        <f t="shared" si="2260"/>
        <v>CI$17</v>
      </c>
      <c r="CJ1289" s="199" t="str">
        <f t="shared" si="2260"/>
        <v>CJ$17</v>
      </c>
      <c r="CK1289" s="199" t="str">
        <f t="shared" si="2260"/>
        <v>CK$17</v>
      </c>
      <c r="CL1289" s="199" t="str">
        <f t="shared" si="2260"/>
        <v>CL$17</v>
      </c>
      <c r="CN1289" s="201"/>
      <c r="CO1289" s="199" t="str">
        <f t="shared" ref="CO1289:DL1289" si="2261">CO$21</f>
        <v>CO$17</v>
      </c>
      <c r="CP1289" s="199" t="str">
        <f t="shared" si="2261"/>
        <v>CP$17</v>
      </c>
      <c r="CQ1289" s="199" t="str">
        <f t="shared" si="2261"/>
        <v>CQ$17</v>
      </c>
      <c r="CR1289" s="199" t="str">
        <f t="shared" si="2261"/>
        <v>CR$17</v>
      </c>
      <c r="CS1289" s="199" t="str">
        <f t="shared" si="2261"/>
        <v>CS$17</v>
      </c>
      <c r="CT1289" s="199" t="str">
        <f t="shared" si="2261"/>
        <v>CT$17</v>
      </c>
      <c r="CU1289" s="199" t="str">
        <f t="shared" si="2261"/>
        <v>CU$17</v>
      </c>
      <c r="CV1289" s="199" t="str">
        <f t="shared" si="2261"/>
        <v>CV$17</v>
      </c>
      <c r="CW1289" s="199" t="str">
        <f t="shared" si="2261"/>
        <v>CW$17</v>
      </c>
      <c r="CX1289" s="199" t="str">
        <f t="shared" si="2261"/>
        <v>CX$17</v>
      </c>
      <c r="CY1289" s="199" t="str">
        <f t="shared" si="2261"/>
        <v>CY$17</v>
      </c>
      <c r="CZ1289" s="199" t="str">
        <f t="shared" si="2261"/>
        <v>CZ$17</v>
      </c>
      <c r="DA1289" s="199" t="str">
        <f t="shared" si="2261"/>
        <v>DA$17</v>
      </c>
      <c r="DB1289" s="199" t="str">
        <f t="shared" si="2261"/>
        <v>DB$17</v>
      </c>
      <c r="DC1289" s="199" t="str">
        <f t="shared" si="2261"/>
        <v>DC$17</v>
      </c>
      <c r="DD1289" s="199" t="str">
        <f t="shared" si="2261"/>
        <v>DD$17</v>
      </c>
      <c r="DE1289" s="199" t="str">
        <f t="shared" si="2261"/>
        <v>DE$17</v>
      </c>
      <c r="DF1289" s="199" t="str">
        <f t="shared" si="2261"/>
        <v>DF$17</v>
      </c>
      <c r="DG1289" s="199" t="str">
        <f t="shared" si="2261"/>
        <v>DG$17</v>
      </c>
      <c r="DH1289" s="199" t="str">
        <f t="shared" si="2261"/>
        <v>DH$17</v>
      </c>
      <c r="DI1289" s="199" t="str">
        <f t="shared" si="2261"/>
        <v>DI$17</v>
      </c>
      <c r="DJ1289" s="199" t="str">
        <f t="shared" si="2261"/>
        <v>DJ$17</v>
      </c>
      <c r="DK1289" s="199" t="str">
        <f t="shared" si="2261"/>
        <v>DK$17</v>
      </c>
      <c r="DL1289" s="199" t="str">
        <f t="shared" si="2261"/>
        <v>DL$17</v>
      </c>
    </row>
    <row r="1290" spans="1:116" x14ac:dyDescent="0.4">
      <c r="A1290" s="174"/>
      <c r="E1290" s="8"/>
      <c r="G1290" s="175" t="s">
        <v>491</v>
      </c>
      <c r="H1290" s="200"/>
      <c r="I1290" s="201"/>
      <c r="J1290" s="201"/>
      <c r="K1290" s="202"/>
      <c r="L1290" s="202"/>
      <c r="M1290" s="202"/>
      <c r="N1290" s="202"/>
      <c r="O1290" s="202"/>
      <c r="P1290" s="202"/>
      <c r="R1290" s="202"/>
      <c r="S1290" s="190"/>
      <c r="T1290" s="190"/>
      <c r="U1290" s="190"/>
      <c r="V1290" s="190"/>
      <c r="W1290" s="190"/>
      <c r="X1290" s="190"/>
      <c r="Y1290" s="190"/>
      <c r="Z1290" s="190"/>
      <c r="AA1290" s="190"/>
      <c r="AB1290" s="190"/>
      <c r="AC1290" s="190"/>
      <c r="AD1290" s="190"/>
      <c r="AE1290" s="190"/>
      <c r="AF1290" s="190"/>
      <c r="AG1290" s="190"/>
      <c r="AH1290" s="190"/>
      <c r="AI1290" s="190"/>
      <c r="AJ1290" s="190"/>
      <c r="AK1290" s="190"/>
      <c r="AL1290" s="190"/>
      <c r="AM1290" s="190"/>
      <c r="AN1290" s="190"/>
      <c r="AO1290" s="190"/>
      <c r="AP1290" s="190"/>
      <c r="AQ1290" s="190"/>
      <c r="AR1290" s="190"/>
      <c r="AS1290" s="190"/>
      <c r="AT1290" s="190"/>
      <c r="AU1290" s="190"/>
      <c r="AV1290" s="190"/>
      <c r="AW1290" s="190"/>
      <c r="AX1290" s="190"/>
      <c r="AY1290" s="190"/>
      <c r="AZ1290" s="190"/>
      <c r="BA1290" s="190"/>
      <c r="BB1290" s="190"/>
      <c r="BC1290" s="190"/>
      <c r="BD1290" s="190"/>
      <c r="BE1290" s="190"/>
      <c r="BF1290" s="190"/>
      <c r="BG1290" s="190"/>
      <c r="BH1290" s="190"/>
      <c r="BI1290" s="190"/>
      <c r="BJ1290" s="190"/>
      <c r="BK1290" s="190"/>
      <c r="BL1290" s="190"/>
      <c r="BM1290" s="190"/>
      <c r="BN1290" s="190"/>
      <c r="BO1290" s="190"/>
      <c r="BP1290" s="190"/>
      <c r="BQ1290" s="190"/>
      <c r="BR1290" s="190"/>
      <c r="BS1290" s="190"/>
      <c r="BT1290" s="190"/>
      <c r="BU1290" s="190"/>
      <c r="BV1290" s="190"/>
      <c r="BW1290" s="190"/>
      <c r="BX1290" s="190"/>
      <c r="BY1290" s="190"/>
      <c r="BZ1290" s="190"/>
      <c r="CA1290" s="190"/>
      <c r="CB1290" s="190"/>
      <c r="CC1290" s="190"/>
      <c r="CD1290" s="190"/>
      <c r="CE1290" s="190"/>
      <c r="CF1290" s="190"/>
      <c r="CG1290" s="190"/>
      <c r="CH1290" s="190"/>
      <c r="CI1290" s="190"/>
      <c r="CJ1290" s="190"/>
      <c r="CK1290" s="190"/>
      <c r="CL1290" s="190"/>
      <c r="CN1290" s="201"/>
      <c r="CO1290" s="190"/>
      <c r="CP1290" s="190"/>
      <c r="CQ1290" s="190"/>
      <c r="CR1290" s="190"/>
      <c r="CS1290" s="190"/>
      <c r="CT1290" s="190"/>
      <c r="CU1290" s="190"/>
      <c r="CV1290" s="190"/>
      <c r="CW1290" s="190"/>
      <c r="CX1290" s="190"/>
      <c r="CY1290" s="190"/>
      <c r="CZ1290" s="190"/>
      <c r="DA1290" s="190"/>
      <c r="DB1290" s="190"/>
      <c r="DC1290" s="190"/>
      <c r="DD1290" s="190"/>
      <c r="DE1290" s="190"/>
      <c r="DF1290" s="190"/>
      <c r="DG1290" s="190"/>
      <c r="DH1290" s="190"/>
      <c r="DI1290" s="190"/>
      <c r="DJ1290" s="190"/>
      <c r="DK1290" s="190"/>
      <c r="DL1290" s="190"/>
    </row>
    <row r="1291" spans="1:116" x14ac:dyDescent="0.4">
      <c r="A1291" s="174"/>
      <c r="E1291" s="8"/>
      <c r="G1291" s="175" t="s">
        <v>505</v>
      </c>
      <c r="H1291" s="200"/>
      <c r="I1291" s="201"/>
      <c r="J1291" s="201"/>
      <c r="K1291" s="202"/>
      <c r="L1291" s="202"/>
      <c r="M1291" s="202"/>
      <c r="N1291" s="202"/>
      <c r="O1291" s="202"/>
      <c r="P1291" s="202"/>
      <c r="R1291" s="202"/>
      <c r="S1291" s="190"/>
      <c r="T1291" s="190"/>
      <c r="U1291" s="190"/>
      <c r="V1291" s="190"/>
      <c r="W1291" s="190"/>
      <c r="X1291" s="190"/>
      <c r="Y1291" s="190"/>
      <c r="Z1291" s="190"/>
      <c r="AA1291" s="190"/>
      <c r="AB1291" s="190"/>
      <c r="AC1291" s="190"/>
      <c r="AD1291" s="190"/>
      <c r="AE1291" s="190"/>
      <c r="AF1291" s="190"/>
      <c r="AG1291" s="190"/>
      <c r="AH1291" s="190"/>
      <c r="AI1291" s="190"/>
      <c r="AJ1291" s="190"/>
      <c r="AK1291" s="190"/>
      <c r="AL1291" s="190"/>
      <c r="AM1291" s="190"/>
      <c r="AN1291" s="190"/>
      <c r="AO1291" s="190"/>
      <c r="AP1291" s="190"/>
      <c r="AQ1291" s="190"/>
      <c r="AR1291" s="190"/>
      <c r="AS1291" s="190"/>
      <c r="AT1291" s="190"/>
      <c r="AU1291" s="190"/>
      <c r="AV1291" s="190"/>
      <c r="AW1291" s="190"/>
      <c r="AX1291" s="190"/>
      <c r="AY1291" s="190"/>
      <c r="AZ1291" s="190"/>
      <c r="BA1291" s="190"/>
      <c r="BB1291" s="190"/>
      <c r="BC1291" s="190"/>
      <c r="BD1291" s="190"/>
      <c r="BE1291" s="190"/>
      <c r="BF1291" s="190"/>
      <c r="BG1291" s="190"/>
      <c r="BH1291" s="190"/>
      <c r="BI1291" s="190"/>
      <c r="BJ1291" s="190"/>
      <c r="BK1291" s="190"/>
      <c r="BL1291" s="190"/>
      <c r="BM1291" s="190"/>
      <c r="BN1291" s="190"/>
      <c r="BO1291" s="190"/>
      <c r="BP1291" s="190"/>
      <c r="BQ1291" s="190"/>
      <c r="BR1291" s="190"/>
      <c r="BS1291" s="190"/>
      <c r="BT1291" s="190"/>
      <c r="BU1291" s="190"/>
      <c r="BV1291" s="190"/>
      <c r="BW1291" s="190"/>
      <c r="BX1291" s="190"/>
      <c r="BY1291" s="190"/>
      <c r="BZ1291" s="190"/>
      <c r="CA1291" s="190"/>
      <c r="CB1291" s="190"/>
      <c r="CC1291" s="190"/>
      <c r="CD1291" s="190"/>
      <c r="CE1291" s="190"/>
      <c r="CF1291" s="190"/>
      <c r="CG1291" s="190"/>
      <c r="CH1291" s="190"/>
      <c r="CI1291" s="190"/>
      <c r="CJ1291" s="190"/>
      <c r="CK1291" s="190"/>
      <c r="CL1291" s="190"/>
      <c r="CN1291" s="201"/>
      <c r="CO1291" s="190"/>
      <c r="CP1291" s="190"/>
      <c r="CQ1291" s="190"/>
      <c r="CR1291" s="190"/>
      <c r="CS1291" s="190"/>
      <c r="CT1291" s="190"/>
      <c r="CU1291" s="190"/>
      <c r="CV1291" s="190"/>
      <c r="CW1291" s="190"/>
      <c r="CX1291" s="190"/>
      <c r="CY1291" s="190"/>
      <c r="CZ1291" s="190"/>
      <c r="DA1291" s="190"/>
      <c r="DB1291" s="190"/>
      <c r="DC1291" s="190"/>
      <c r="DD1291" s="190"/>
      <c r="DE1291" s="190"/>
      <c r="DF1291" s="190"/>
      <c r="DG1291" s="190"/>
      <c r="DH1291" s="190"/>
      <c r="DI1291" s="190"/>
      <c r="DJ1291" s="190"/>
      <c r="DK1291" s="190"/>
      <c r="DL1291" s="190"/>
    </row>
    <row r="1292" spans="1:116" x14ac:dyDescent="0.4">
      <c r="A1292" s="174"/>
      <c r="E1292" s="8"/>
      <c r="G1292" s="175" t="s">
        <v>463</v>
      </c>
      <c r="H1292" s="200"/>
      <c r="I1292" s="201"/>
      <c r="J1292" s="201"/>
      <c r="K1292" s="202"/>
      <c r="L1292" s="202"/>
      <c r="M1292" s="202"/>
      <c r="N1292" s="202"/>
      <c r="O1292" s="202"/>
      <c r="P1292" s="202"/>
      <c r="R1292" s="202"/>
      <c r="S1292" s="190" t="str">
        <f t="shared" ref="S1292:AX1292" si="2262">S$22</f>
        <v>S$18</v>
      </c>
      <c r="T1292" s="190" t="str">
        <f t="shared" si="2262"/>
        <v>T$18</v>
      </c>
      <c r="U1292" s="190" t="str">
        <f t="shared" si="2262"/>
        <v>U$18</v>
      </c>
      <c r="V1292" s="190" t="str">
        <f t="shared" si="2262"/>
        <v>V$18</v>
      </c>
      <c r="W1292" s="190" t="str">
        <f t="shared" si="2262"/>
        <v>W$18</v>
      </c>
      <c r="X1292" s="190" t="str">
        <f t="shared" si="2262"/>
        <v>X$18</v>
      </c>
      <c r="Y1292" s="190" t="str">
        <f t="shared" si="2262"/>
        <v>Y$18</v>
      </c>
      <c r="Z1292" s="190" t="str">
        <f t="shared" si="2262"/>
        <v>Z$18</v>
      </c>
      <c r="AA1292" s="190" t="str">
        <f t="shared" si="2262"/>
        <v>AA$18</v>
      </c>
      <c r="AB1292" s="190" t="str">
        <f t="shared" si="2262"/>
        <v>AB$18</v>
      </c>
      <c r="AC1292" s="190" t="str">
        <f t="shared" si="2262"/>
        <v>AC$18</v>
      </c>
      <c r="AD1292" s="190" t="str">
        <f t="shared" si="2262"/>
        <v>AD$18</v>
      </c>
      <c r="AE1292" s="190" t="str">
        <f t="shared" si="2262"/>
        <v>AE$18</v>
      </c>
      <c r="AF1292" s="190" t="str">
        <f t="shared" si="2262"/>
        <v>AF$18</v>
      </c>
      <c r="AG1292" s="190" t="str">
        <f t="shared" si="2262"/>
        <v>AG$18</v>
      </c>
      <c r="AH1292" s="190" t="str">
        <f t="shared" si="2262"/>
        <v>AH$18</v>
      </c>
      <c r="AI1292" s="190" t="str">
        <f t="shared" si="2262"/>
        <v>AI$18</v>
      </c>
      <c r="AJ1292" s="190" t="str">
        <f t="shared" si="2262"/>
        <v>AJ$18</v>
      </c>
      <c r="AK1292" s="190" t="str">
        <f t="shared" si="2262"/>
        <v>AK$18</v>
      </c>
      <c r="AL1292" s="190" t="str">
        <f t="shared" si="2262"/>
        <v>AL$18</v>
      </c>
      <c r="AM1292" s="190" t="str">
        <f t="shared" si="2262"/>
        <v>AM$18</v>
      </c>
      <c r="AN1292" s="190" t="str">
        <f t="shared" si="2262"/>
        <v>AN$18</v>
      </c>
      <c r="AO1292" s="190" t="str">
        <f t="shared" si="2262"/>
        <v>AO$18</v>
      </c>
      <c r="AP1292" s="190" t="str">
        <f t="shared" si="2262"/>
        <v>AP$18</v>
      </c>
      <c r="AQ1292" s="190" t="str">
        <f t="shared" si="2262"/>
        <v>AQ$18</v>
      </c>
      <c r="AR1292" s="190" t="str">
        <f t="shared" si="2262"/>
        <v>AR$18</v>
      </c>
      <c r="AS1292" s="190" t="str">
        <f t="shared" si="2262"/>
        <v>AS$18</v>
      </c>
      <c r="AT1292" s="190" t="str">
        <f t="shared" si="2262"/>
        <v>AT$18</v>
      </c>
      <c r="AU1292" s="190" t="str">
        <f t="shared" si="2262"/>
        <v>AU$18</v>
      </c>
      <c r="AV1292" s="190" t="str">
        <f t="shared" si="2262"/>
        <v>AV$18</v>
      </c>
      <c r="AW1292" s="190" t="str">
        <f t="shared" si="2262"/>
        <v>AW$18</v>
      </c>
      <c r="AX1292" s="190" t="str">
        <f t="shared" si="2262"/>
        <v>AX$18</v>
      </c>
      <c r="AY1292" s="190" t="str">
        <f t="shared" ref="AY1292:CD1292" si="2263">AY$22</f>
        <v>AY$18</v>
      </c>
      <c r="AZ1292" s="190" t="str">
        <f t="shared" si="2263"/>
        <v>AZ$18</v>
      </c>
      <c r="BA1292" s="190" t="str">
        <f t="shared" si="2263"/>
        <v>BA$18</v>
      </c>
      <c r="BB1292" s="190" t="str">
        <f t="shared" si="2263"/>
        <v>BB$18</v>
      </c>
      <c r="BC1292" s="190" t="str">
        <f t="shared" si="2263"/>
        <v>BC$18</v>
      </c>
      <c r="BD1292" s="190" t="str">
        <f t="shared" si="2263"/>
        <v>BD$18</v>
      </c>
      <c r="BE1292" s="190" t="str">
        <f t="shared" si="2263"/>
        <v>BE$18</v>
      </c>
      <c r="BF1292" s="190" t="str">
        <f t="shared" si="2263"/>
        <v>BF$18</v>
      </c>
      <c r="BG1292" s="190" t="str">
        <f t="shared" si="2263"/>
        <v>BG$18</v>
      </c>
      <c r="BH1292" s="190" t="str">
        <f t="shared" si="2263"/>
        <v>BH$18</v>
      </c>
      <c r="BI1292" s="190" t="str">
        <f t="shared" si="2263"/>
        <v>BI$18</v>
      </c>
      <c r="BJ1292" s="190" t="str">
        <f t="shared" si="2263"/>
        <v>BJ$18</v>
      </c>
      <c r="BK1292" s="190" t="str">
        <f t="shared" si="2263"/>
        <v>BK$18</v>
      </c>
      <c r="BL1292" s="190" t="str">
        <f t="shared" si="2263"/>
        <v>BL$18</v>
      </c>
      <c r="BM1292" s="190" t="str">
        <f t="shared" si="2263"/>
        <v>BM$18</v>
      </c>
      <c r="BN1292" s="190" t="str">
        <f t="shared" si="2263"/>
        <v>BN$18</v>
      </c>
      <c r="BO1292" s="190" t="str">
        <f t="shared" si="2263"/>
        <v>BO$18</v>
      </c>
      <c r="BP1292" s="190" t="str">
        <f t="shared" si="2263"/>
        <v>BP$18</v>
      </c>
      <c r="BQ1292" s="190" t="str">
        <f t="shared" si="2263"/>
        <v>BQ$18</v>
      </c>
      <c r="BR1292" s="190" t="str">
        <f t="shared" si="2263"/>
        <v>BR$18</v>
      </c>
      <c r="BS1292" s="190" t="str">
        <f t="shared" si="2263"/>
        <v>BS$18</v>
      </c>
      <c r="BT1292" s="190" t="str">
        <f t="shared" si="2263"/>
        <v>BT$18</v>
      </c>
      <c r="BU1292" s="190" t="str">
        <f t="shared" si="2263"/>
        <v>BU$18</v>
      </c>
      <c r="BV1292" s="190" t="str">
        <f t="shared" si="2263"/>
        <v>BV$18</v>
      </c>
      <c r="BW1292" s="190" t="str">
        <f t="shared" si="2263"/>
        <v>BW$18</v>
      </c>
      <c r="BX1292" s="190" t="str">
        <f t="shared" si="2263"/>
        <v>BX$18</v>
      </c>
      <c r="BY1292" s="190" t="str">
        <f t="shared" si="2263"/>
        <v>BY$18</v>
      </c>
      <c r="BZ1292" s="190" t="str">
        <f t="shared" si="2263"/>
        <v>BZ$18</v>
      </c>
      <c r="CA1292" s="190" t="str">
        <f t="shared" si="2263"/>
        <v>CA$18</v>
      </c>
      <c r="CB1292" s="190" t="str">
        <f t="shared" si="2263"/>
        <v>CB$18</v>
      </c>
      <c r="CC1292" s="190" t="str">
        <f t="shared" si="2263"/>
        <v>CC$18</v>
      </c>
      <c r="CD1292" s="190" t="str">
        <f t="shared" si="2263"/>
        <v>CD$18</v>
      </c>
      <c r="CE1292" s="190" t="str">
        <f t="shared" ref="CE1292:CL1292" si="2264">CE$22</f>
        <v>CE$18</v>
      </c>
      <c r="CF1292" s="190" t="str">
        <f t="shared" si="2264"/>
        <v>CF$18</v>
      </c>
      <c r="CG1292" s="190" t="str">
        <f t="shared" si="2264"/>
        <v>CG$18</v>
      </c>
      <c r="CH1292" s="190" t="str">
        <f t="shared" si="2264"/>
        <v>CH$18</v>
      </c>
      <c r="CI1292" s="190" t="str">
        <f t="shared" si="2264"/>
        <v>CI$18</v>
      </c>
      <c r="CJ1292" s="190" t="str">
        <f t="shared" si="2264"/>
        <v>CJ$18</v>
      </c>
      <c r="CK1292" s="190" t="str">
        <f t="shared" si="2264"/>
        <v>CK$18</v>
      </c>
      <c r="CL1292" s="190" t="str">
        <f t="shared" si="2264"/>
        <v>CL$18</v>
      </c>
      <c r="CN1292" s="201"/>
      <c r="CO1292" s="190" t="str">
        <f t="shared" ref="CO1292:DL1292" si="2265">CO$22</f>
        <v>CO$18</v>
      </c>
      <c r="CP1292" s="190" t="str">
        <f t="shared" si="2265"/>
        <v>CP$18</v>
      </c>
      <c r="CQ1292" s="190" t="str">
        <f t="shared" si="2265"/>
        <v>CQ$18</v>
      </c>
      <c r="CR1292" s="190" t="str">
        <f t="shared" si="2265"/>
        <v>CR$18</v>
      </c>
      <c r="CS1292" s="190" t="str">
        <f t="shared" si="2265"/>
        <v>CS$18</v>
      </c>
      <c r="CT1292" s="190" t="str">
        <f t="shared" si="2265"/>
        <v>CT$18</v>
      </c>
      <c r="CU1292" s="190" t="str">
        <f t="shared" si="2265"/>
        <v>CU$18</v>
      </c>
      <c r="CV1292" s="190" t="str">
        <f t="shared" si="2265"/>
        <v>CV$18</v>
      </c>
      <c r="CW1292" s="190" t="str">
        <f t="shared" si="2265"/>
        <v>CW$18</v>
      </c>
      <c r="CX1292" s="190" t="str">
        <f t="shared" si="2265"/>
        <v>CX$18</v>
      </c>
      <c r="CY1292" s="190" t="str">
        <f t="shared" si="2265"/>
        <v>CY$18</v>
      </c>
      <c r="CZ1292" s="190" t="str">
        <f t="shared" si="2265"/>
        <v>CZ$18</v>
      </c>
      <c r="DA1292" s="190" t="str">
        <f t="shared" si="2265"/>
        <v>DA$18</v>
      </c>
      <c r="DB1292" s="190" t="str">
        <f t="shared" si="2265"/>
        <v>DB$18</v>
      </c>
      <c r="DC1292" s="190" t="str">
        <f t="shared" si="2265"/>
        <v>DC$18</v>
      </c>
      <c r="DD1292" s="190" t="str">
        <f t="shared" si="2265"/>
        <v>DD$18</v>
      </c>
      <c r="DE1292" s="190" t="str">
        <f t="shared" si="2265"/>
        <v>DE$18</v>
      </c>
      <c r="DF1292" s="190" t="str">
        <f t="shared" si="2265"/>
        <v>DF$18</v>
      </c>
      <c r="DG1292" s="190" t="str">
        <f t="shared" si="2265"/>
        <v>DG$18</v>
      </c>
      <c r="DH1292" s="190" t="str">
        <f t="shared" si="2265"/>
        <v>DH$18</v>
      </c>
      <c r="DI1292" s="190" t="str">
        <f t="shared" si="2265"/>
        <v>DI$18</v>
      </c>
      <c r="DJ1292" s="190" t="str">
        <f t="shared" si="2265"/>
        <v>DJ$18</v>
      </c>
      <c r="DK1292" s="190" t="str">
        <f t="shared" si="2265"/>
        <v>DK$18</v>
      </c>
      <c r="DL1292" s="190" t="str">
        <f t="shared" si="2265"/>
        <v>DL$18</v>
      </c>
    </row>
    <row r="1293" spans="1:116" x14ac:dyDescent="0.4">
      <c r="A1293" s="174"/>
      <c r="E1293" s="8"/>
      <c r="G1293" s="175" t="s">
        <v>464</v>
      </c>
      <c r="H1293" s="200"/>
      <c r="I1293" s="201"/>
      <c r="J1293" s="201"/>
      <c r="K1293" s="202"/>
      <c r="L1293" s="202"/>
      <c r="M1293" s="202"/>
      <c r="N1293" s="202"/>
      <c r="O1293" s="202"/>
      <c r="P1293" s="202"/>
      <c r="R1293" s="202"/>
      <c r="S1293" s="190" t="str">
        <f t="shared" ref="S1293:AX1293" si="2266">S$23</f>
        <v>S$19</v>
      </c>
      <c r="T1293" s="190" t="str">
        <f t="shared" si="2266"/>
        <v>T$19</v>
      </c>
      <c r="U1293" s="190" t="str">
        <f t="shared" si="2266"/>
        <v>U$19</v>
      </c>
      <c r="V1293" s="190" t="str">
        <f t="shared" si="2266"/>
        <v>V$19</v>
      </c>
      <c r="W1293" s="190" t="str">
        <f t="shared" si="2266"/>
        <v>W$19</v>
      </c>
      <c r="X1293" s="190" t="str">
        <f t="shared" si="2266"/>
        <v>X$19</v>
      </c>
      <c r="Y1293" s="190" t="str">
        <f t="shared" si="2266"/>
        <v>Y$19</v>
      </c>
      <c r="Z1293" s="190" t="str">
        <f t="shared" si="2266"/>
        <v>Z$19</v>
      </c>
      <c r="AA1293" s="190" t="str">
        <f t="shared" si="2266"/>
        <v>AA$19</v>
      </c>
      <c r="AB1293" s="190" t="str">
        <f t="shared" si="2266"/>
        <v>AB$19</v>
      </c>
      <c r="AC1293" s="190" t="str">
        <f t="shared" si="2266"/>
        <v>AC$19</v>
      </c>
      <c r="AD1293" s="190" t="str">
        <f t="shared" si="2266"/>
        <v>AD$19</v>
      </c>
      <c r="AE1293" s="190" t="str">
        <f t="shared" si="2266"/>
        <v>AE$19</v>
      </c>
      <c r="AF1293" s="190" t="str">
        <f t="shared" si="2266"/>
        <v>AF$19</v>
      </c>
      <c r="AG1293" s="190" t="str">
        <f t="shared" si="2266"/>
        <v>AG$19</v>
      </c>
      <c r="AH1293" s="190" t="str">
        <f t="shared" si="2266"/>
        <v>AH$19</v>
      </c>
      <c r="AI1293" s="190" t="str">
        <f t="shared" si="2266"/>
        <v>AI$19</v>
      </c>
      <c r="AJ1293" s="190" t="str">
        <f t="shared" si="2266"/>
        <v>AJ$19</v>
      </c>
      <c r="AK1293" s="190" t="str">
        <f t="shared" si="2266"/>
        <v>AK$19</v>
      </c>
      <c r="AL1293" s="190" t="str">
        <f t="shared" si="2266"/>
        <v>AL$19</v>
      </c>
      <c r="AM1293" s="190" t="str">
        <f t="shared" si="2266"/>
        <v>AM$19</v>
      </c>
      <c r="AN1293" s="190" t="str">
        <f t="shared" si="2266"/>
        <v>AN$19</v>
      </c>
      <c r="AO1293" s="190" t="str">
        <f t="shared" si="2266"/>
        <v>AO$19</v>
      </c>
      <c r="AP1293" s="190" t="str">
        <f t="shared" si="2266"/>
        <v>AP$19</v>
      </c>
      <c r="AQ1293" s="190" t="str">
        <f t="shared" si="2266"/>
        <v>AQ$19</v>
      </c>
      <c r="AR1293" s="190" t="str">
        <f t="shared" si="2266"/>
        <v>AR$19</v>
      </c>
      <c r="AS1293" s="190" t="str">
        <f t="shared" si="2266"/>
        <v>AS$19</v>
      </c>
      <c r="AT1293" s="190" t="str">
        <f t="shared" si="2266"/>
        <v>AT$19</v>
      </c>
      <c r="AU1293" s="190" t="str">
        <f t="shared" si="2266"/>
        <v>AU$19</v>
      </c>
      <c r="AV1293" s="190" t="str">
        <f t="shared" si="2266"/>
        <v>AV$19</v>
      </c>
      <c r="AW1293" s="190" t="str">
        <f t="shared" si="2266"/>
        <v>AW$19</v>
      </c>
      <c r="AX1293" s="190" t="str">
        <f t="shared" si="2266"/>
        <v>AX$19</v>
      </c>
      <c r="AY1293" s="190" t="str">
        <f t="shared" ref="AY1293:CD1293" si="2267">AY$23</f>
        <v>AY$19</v>
      </c>
      <c r="AZ1293" s="190" t="str">
        <f t="shared" si="2267"/>
        <v>AZ$19</v>
      </c>
      <c r="BA1293" s="190" t="str">
        <f t="shared" si="2267"/>
        <v>BA$19</v>
      </c>
      <c r="BB1293" s="190" t="str">
        <f t="shared" si="2267"/>
        <v>BB$19</v>
      </c>
      <c r="BC1293" s="190" t="str">
        <f t="shared" si="2267"/>
        <v>BC$19</v>
      </c>
      <c r="BD1293" s="190" t="str">
        <f t="shared" si="2267"/>
        <v>BD$19</v>
      </c>
      <c r="BE1293" s="190" t="str">
        <f t="shared" si="2267"/>
        <v>BE$19</v>
      </c>
      <c r="BF1293" s="190" t="str">
        <f t="shared" si="2267"/>
        <v>BF$19</v>
      </c>
      <c r="BG1293" s="190" t="str">
        <f t="shared" si="2267"/>
        <v>BG$19</v>
      </c>
      <c r="BH1293" s="190" t="str">
        <f t="shared" si="2267"/>
        <v>BH$19</v>
      </c>
      <c r="BI1293" s="190" t="str">
        <f t="shared" si="2267"/>
        <v>BI$19</v>
      </c>
      <c r="BJ1293" s="190" t="str">
        <f t="shared" si="2267"/>
        <v>BJ$19</v>
      </c>
      <c r="BK1293" s="190" t="str">
        <f t="shared" si="2267"/>
        <v>BK$19</v>
      </c>
      <c r="BL1293" s="190" t="str">
        <f t="shared" si="2267"/>
        <v>BL$19</v>
      </c>
      <c r="BM1293" s="190" t="str">
        <f t="shared" si="2267"/>
        <v>BM$19</v>
      </c>
      <c r="BN1293" s="190" t="str">
        <f t="shared" si="2267"/>
        <v>BN$19</v>
      </c>
      <c r="BO1293" s="190" t="str">
        <f t="shared" si="2267"/>
        <v>BO$19</v>
      </c>
      <c r="BP1293" s="190" t="str">
        <f t="shared" si="2267"/>
        <v>BP$19</v>
      </c>
      <c r="BQ1293" s="190" t="str">
        <f t="shared" si="2267"/>
        <v>BQ$19</v>
      </c>
      <c r="BR1293" s="190" t="str">
        <f t="shared" si="2267"/>
        <v>BR$19</v>
      </c>
      <c r="BS1293" s="190" t="str">
        <f t="shared" si="2267"/>
        <v>BS$19</v>
      </c>
      <c r="BT1293" s="190" t="str">
        <f t="shared" si="2267"/>
        <v>BT$19</v>
      </c>
      <c r="BU1293" s="190" t="str">
        <f t="shared" si="2267"/>
        <v>BU$19</v>
      </c>
      <c r="BV1293" s="190" t="str">
        <f t="shared" si="2267"/>
        <v>BV$19</v>
      </c>
      <c r="BW1293" s="190" t="str">
        <f t="shared" si="2267"/>
        <v>BW$19</v>
      </c>
      <c r="BX1293" s="190" t="str">
        <f t="shared" si="2267"/>
        <v>BX$19</v>
      </c>
      <c r="BY1293" s="190" t="str">
        <f t="shared" si="2267"/>
        <v>BY$19</v>
      </c>
      <c r="BZ1293" s="190" t="str">
        <f t="shared" si="2267"/>
        <v>BZ$19</v>
      </c>
      <c r="CA1293" s="190" t="str">
        <f t="shared" si="2267"/>
        <v>CA$19</v>
      </c>
      <c r="CB1293" s="190" t="str">
        <f t="shared" si="2267"/>
        <v>CB$19</v>
      </c>
      <c r="CC1293" s="190" t="str">
        <f t="shared" si="2267"/>
        <v>CC$19</v>
      </c>
      <c r="CD1293" s="190" t="str">
        <f t="shared" si="2267"/>
        <v>CD$19</v>
      </c>
      <c r="CE1293" s="190" t="str">
        <f t="shared" ref="CE1293:CL1293" si="2268">CE$23</f>
        <v>CE$19</v>
      </c>
      <c r="CF1293" s="190" t="str">
        <f t="shared" si="2268"/>
        <v>CF$19</v>
      </c>
      <c r="CG1293" s="190" t="str">
        <f t="shared" si="2268"/>
        <v>CG$19</v>
      </c>
      <c r="CH1293" s="190" t="str">
        <f t="shared" si="2268"/>
        <v>CH$19</v>
      </c>
      <c r="CI1293" s="190" t="str">
        <f t="shared" si="2268"/>
        <v>CI$19</v>
      </c>
      <c r="CJ1293" s="190" t="str">
        <f t="shared" si="2268"/>
        <v>CJ$19</v>
      </c>
      <c r="CK1293" s="190" t="str">
        <f t="shared" si="2268"/>
        <v>CK$19</v>
      </c>
      <c r="CL1293" s="190" t="str">
        <f t="shared" si="2268"/>
        <v>CL$19</v>
      </c>
      <c r="CN1293" s="201"/>
      <c r="CO1293" s="190" t="str">
        <f t="shared" ref="CO1293:DL1293" si="2269">CO$23</f>
        <v>CO$19</v>
      </c>
      <c r="CP1293" s="190" t="str">
        <f t="shared" si="2269"/>
        <v>CP$19</v>
      </c>
      <c r="CQ1293" s="190" t="str">
        <f t="shared" si="2269"/>
        <v>CQ$19</v>
      </c>
      <c r="CR1293" s="190" t="str">
        <f t="shared" si="2269"/>
        <v>CR$19</v>
      </c>
      <c r="CS1293" s="190" t="str">
        <f t="shared" si="2269"/>
        <v>CS$19</v>
      </c>
      <c r="CT1293" s="190" t="str">
        <f t="shared" si="2269"/>
        <v>CT$19</v>
      </c>
      <c r="CU1293" s="190" t="str">
        <f t="shared" si="2269"/>
        <v>CU$19</v>
      </c>
      <c r="CV1293" s="190" t="str">
        <f t="shared" si="2269"/>
        <v>CV$19</v>
      </c>
      <c r="CW1293" s="190" t="str">
        <f t="shared" si="2269"/>
        <v>CW$19</v>
      </c>
      <c r="CX1293" s="190" t="str">
        <f t="shared" si="2269"/>
        <v>CX$19</v>
      </c>
      <c r="CY1293" s="190" t="str">
        <f t="shared" si="2269"/>
        <v>CY$19</v>
      </c>
      <c r="CZ1293" s="190" t="str">
        <f t="shared" si="2269"/>
        <v>CZ$19</v>
      </c>
      <c r="DA1293" s="190" t="str">
        <f t="shared" si="2269"/>
        <v>DA$19</v>
      </c>
      <c r="DB1293" s="190" t="str">
        <f t="shared" si="2269"/>
        <v>DB$19</v>
      </c>
      <c r="DC1293" s="190" t="str">
        <f t="shared" si="2269"/>
        <v>DC$19</v>
      </c>
      <c r="DD1293" s="190" t="str">
        <f t="shared" si="2269"/>
        <v>DD$19</v>
      </c>
      <c r="DE1293" s="190" t="str">
        <f t="shared" si="2269"/>
        <v>DE$19</v>
      </c>
      <c r="DF1293" s="190" t="str">
        <f t="shared" si="2269"/>
        <v>DF$19</v>
      </c>
      <c r="DG1293" s="190" t="str">
        <f t="shared" si="2269"/>
        <v>DG$19</v>
      </c>
      <c r="DH1293" s="190" t="str">
        <f t="shared" si="2269"/>
        <v>DH$19</v>
      </c>
      <c r="DI1293" s="190" t="str">
        <f t="shared" si="2269"/>
        <v>DI$19</v>
      </c>
      <c r="DJ1293" s="190" t="str">
        <f t="shared" si="2269"/>
        <v>DJ$19</v>
      </c>
      <c r="DK1293" s="190" t="str">
        <f t="shared" si="2269"/>
        <v>DK$19</v>
      </c>
      <c r="DL1293" s="190" t="str">
        <f t="shared" si="2269"/>
        <v>DL$19</v>
      </c>
    </row>
    <row r="1294" spans="1:116" x14ac:dyDescent="0.4">
      <c r="A1294" s="174"/>
      <c r="E1294" s="8"/>
      <c r="G1294" s="175"/>
      <c r="H1294" s="200"/>
      <c r="I1294" s="201"/>
      <c r="J1294" s="201"/>
      <c r="K1294" s="202"/>
      <c r="L1294" s="202"/>
      <c r="M1294" s="202"/>
      <c r="N1294" s="202"/>
      <c r="O1294" s="202"/>
      <c r="P1294" s="202"/>
      <c r="R1294" s="202"/>
      <c r="S1294" s="190"/>
      <c r="T1294" s="190"/>
      <c r="U1294" s="190"/>
      <c r="V1294" s="190"/>
      <c r="W1294" s="190"/>
      <c r="X1294" s="190"/>
      <c r="Y1294" s="190"/>
      <c r="Z1294" s="190"/>
      <c r="AA1294" s="190"/>
      <c r="AB1294" s="190"/>
      <c r="AC1294" s="190"/>
      <c r="AD1294" s="190"/>
      <c r="AE1294" s="190"/>
      <c r="AF1294" s="190"/>
      <c r="AG1294" s="190"/>
      <c r="AH1294" s="190"/>
      <c r="AI1294" s="190"/>
      <c r="AJ1294" s="190"/>
      <c r="AK1294" s="190"/>
      <c r="AL1294" s="190"/>
      <c r="AM1294" s="190"/>
      <c r="AN1294" s="190"/>
      <c r="AO1294" s="190"/>
      <c r="AP1294" s="190"/>
      <c r="AQ1294" s="190"/>
      <c r="AR1294" s="190"/>
      <c r="AS1294" s="190"/>
      <c r="AT1294" s="190"/>
      <c r="AU1294" s="190"/>
      <c r="AV1294" s="190"/>
      <c r="AW1294" s="190"/>
      <c r="AX1294" s="190"/>
      <c r="AY1294" s="190"/>
      <c r="AZ1294" s="190"/>
      <c r="BA1294" s="190"/>
      <c r="BB1294" s="190"/>
      <c r="BC1294" s="190"/>
      <c r="BD1294" s="190"/>
      <c r="BE1294" s="190"/>
      <c r="BF1294" s="190"/>
      <c r="BG1294" s="190"/>
      <c r="BH1294" s="190"/>
      <c r="BI1294" s="190"/>
      <c r="BJ1294" s="190"/>
      <c r="BK1294" s="190"/>
      <c r="BL1294" s="190"/>
      <c r="BM1294" s="190"/>
      <c r="BN1294" s="190"/>
      <c r="BO1294" s="190"/>
      <c r="BP1294" s="190"/>
      <c r="BQ1294" s="190"/>
      <c r="BR1294" s="190"/>
      <c r="BS1294" s="190"/>
      <c r="BT1294" s="190"/>
      <c r="BU1294" s="190"/>
      <c r="BV1294" s="190"/>
      <c r="BW1294" s="190"/>
      <c r="BX1294" s="190"/>
      <c r="BY1294" s="190"/>
      <c r="BZ1294" s="190"/>
      <c r="CA1294" s="190"/>
      <c r="CB1294" s="190"/>
      <c r="CC1294" s="190"/>
      <c r="CD1294" s="190"/>
      <c r="CE1294" s="190"/>
      <c r="CF1294" s="190"/>
      <c r="CG1294" s="190"/>
      <c r="CH1294" s="190"/>
      <c r="CI1294" s="190"/>
      <c r="CJ1294" s="190"/>
      <c r="CK1294" s="190"/>
      <c r="CL1294" s="190"/>
      <c r="CN1294" s="201"/>
      <c r="CO1294" s="190"/>
      <c r="CP1294" s="190"/>
      <c r="CQ1294" s="190"/>
      <c r="CR1294" s="190"/>
      <c r="CS1294" s="190"/>
      <c r="CT1294" s="190"/>
      <c r="CU1294" s="190"/>
      <c r="CV1294" s="190"/>
      <c r="CW1294" s="190"/>
      <c r="CX1294" s="190"/>
      <c r="CY1294" s="190"/>
      <c r="CZ1294" s="190"/>
      <c r="DA1294" s="190"/>
      <c r="DB1294" s="190"/>
      <c r="DC1294" s="190"/>
      <c r="DD1294" s="190"/>
      <c r="DE1294" s="190"/>
      <c r="DF1294" s="190"/>
      <c r="DG1294" s="190"/>
      <c r="DH1294" s="190"/>
      <c r="DI1294" s="190"/>
      <c r="DJ1294" s="190"/>
      <c r="DK1294" s="190"/>
      <c r="DL1294" s="190"/>
    </row>
    <row r="1295" spans="1:116" x14ac:dyDescent="0.4">
      <c r="A1295" s="174"/>
      <c r="E1295" s="8"/>
      <c r="G1295" s="175"/>
      <c r="H1295" s="200"/>
      <c r="I1295" s="201"/>
      <c r="J1295" s="201"/>
      <c r="K1295" s="202"/>
      <c r="L1295" s="202"/>
      <c r="M1295" s="202"/>
      <c r="N1295" s="202"/>
      <c r="O1295" s="202"/>
      <c r="P1295" s="202"/>
      <c r="R1295" s="202"/>
      <c r="S1295" s="190"/>
      <c r="T1295" s="190"/>
      <c r="U1295" s="190"/>
      <c r="V1295" s="190"/>
      <c r="W1295" s="190"/>
      <c r="X1295" s="190"/>
      <c r="Y1295" s="190"/>
      <c r="Z1295" s="190"/>
      <c r="AA1295" s="190"/>
      <c r="AB1295" s="190"/>
      <c r="AC1295" s="190"/>
      <c r="AD1295" s="190"/>
      <c r="AE1295" s="190"/>
      <c r="AF1295" s="190"/>
      <c r="AG1295" s="190"/>
      <c r="AH1295" s="190"/>
      <c r="AI1295" s="190"/>
      <c r="AJ1295" s="190"/>
      <c r="AK1295" s="190"/>
      <c r="AL1295" s="190"/>
      <c r="AM1295" s="190"/>
      <c r="AN1295" s="190"/>
      <c r="AO1295" s="190"/>
      <c r="AP1295" s="190"/>
      <c r="AQ1295" s="190"/>
      <c r="AR1295" s="190"/>
      <c r="AS1295" s="190"/>
      <c r="AT1295" s="190"/>
      <c r="AU1295" s="190"/>
      <c r="AV1295" s="190"/>
      <c r="AW1295" s="190"/>
      <c r="AX1295" s="190"/>
      <c r="AY1295" s="190"/>
      <c r="AZ1295" s="190"/>
      <c r="BA1295" s="190"/>
      <c r="BB1295" s="190"/>
      <c r="BC1295" s="190"/>
      <c r="BD1295" s="190"/>
      <c r="BE1295" s="190"/>
      <c r="BF1295" s="190"/>
      <c r="BG1295" s="190"/>
      <c r="BH1295" s="190"/>
      <c r="BI1295" s="190"/>
      <c r="BJ1295" s="190"/>
      <c r="BK1295" s="190"/>
      <c r="BL1295" s="190"/>
      <c r="BM1295" s="190"/>
      <c r="BN1295" s="190"/>
      <c r="BO1295" s="190"/>
      <c r="BP1295" s="190"/>
      <c r="BQ1295" s="190"/>
      <c r="BR1295" s="190"/>
      <c r="BS1295" s="190"/>
      <c r="BT1295" s="190"/>
      <c r="BU1295" s="190"/>
      <c r="BV1295" s="190"/>
      <c r="BW1295" s="190"/>
      <c r="BX1295" s="190"/>
      <c r="BY1295" s="190"/>
      <c r="BZ1295" s="190"/>
      <c r="CA1295" s="190"/>
      <c r="CB1295" s="190"/>
      <c r="CC1295" s="190"/>
      <c r="CD1295" s="190"/>
      <c r="CE1295" s="190"/>
      <c r="CF1295" s="190"/>
      <c r="CG1295" s="190"/>
      <c r="CH1295" s="190"/>
      <c r="CI1295" s="190"/>
      <c r="CJ1295" s="190"/>
      <c r="CK1295" s="190"/>
      <c r="CL1295" s="190"/>
      <c r="CN1295" s="201"/>
      <c r="CO1295" s="190"/>
      <c r="CP1295" s="190"/>
      <c r="CQ1295" s="190"/>
      <c r="CR1295" s="190"/>
      <c r="CS1295" s="190"/>
      <c r="CT1295" s="190"/>
      <c r="CU1295" s="190"/>
      <c r="CV1295" s="190"/>
      <c r="CW1295" s="190"/>
      <c r="CX1295" s="190"/>
      <c r="CY1295" s="190"/>
      <c r="CZ1295" s="190"/>
      <c r="DA1295" s="190"/>
      <c r="DB1295" s="190"/>
      <c r="DC1295" s="190"/>
      <c r="DD1295" s="190"/>
      <c r="DE1295" s="190"/>
      <c r="DF1295" s="190"/>
      <c r="DG1295" s="190"/>
      <c r="DH1295" s="190"/>
      <c r="DI1295" s="190"/>
      <c r="DJ1295" s="190"/>
      <c r="DK1295" s="190"/>
      <c r="DL1295" s="190"/>
    </row>
    <row r="1296" spans="1:116" x14ac:dyDescent="0.4">
      <c r="A1296" s="174"/>
      <c r="E1296" s="8"/>
      <c r="G1296" s="175"/>
      <c r="H1296" s="200"/>
      <c r="I1296" s="201"/>
      <c r="J1296" s="201"/>
      <c r="K1296" s="202"/>
      <c r="L1296" s="202"/>
      <c r="M1296" s="202"/>
      <c r="N1296" s="202"/>
      <c r="O1296" s="202"/>
      <c r="P1296" s="202"/>
      <c r="R1296" s="202"/>
      <c r="S1296" s="190">
        <v>-1000</v>
      </c>
      <c r="T1296" s="190">
        <v>-1000</v>
      </c>
      <c r="U1296" s="190">
        <v>-1000</v>
      </c>
      <c r="V1296" s="190">
        <v>-1000</v>
      </c>
      <c r="W1296" s="190">
        <v>-1000</v>
      </c>
      <c r="X1296" s="190">
        <v>-1000</v>
      </c>
      <c r="Y1296" s="190">
        <v>-1000</v>
      </c>
      <c r="Z1296" s="190">
        <v>-1000</v>
      </c>
      <c r="AA1296" s="190">
        <v>-1000</v>
      </c>
      <c r="AB1296" s="190">
        <v>-1000</v>
      </c>
      <c r="AC1296" s="190">
        <v>-1000</v>
      </c>
      <c r="AD1296" s="190">
        <v>-1000</v>
      </c>
      <c r="AE1296" s="190">
        <v>-1000</v>
      </c>
      <c r="AF1296" s="190">
        <v>-1000</v>
      </c>
      <c r="AG1296" s="190">
        <v>-1000</v>
      </c>
      <c r="AH1296" s="190">
        <v>-1000</v>
      </c>
      <c r="AI1296" s="190">
        <v>-1000</v>
      </c>
      <c r="AJ1296" s="190">
        <v>-1000</v>
      </c>
      <c r="AK1296" s="190">
        <v>-1000</v>
      </c>
      <c r="AL1296" s="190">
        <v>-1000</v>
      </c>
      <c r="AM1296" s="190">
        <v>-1000</v>
      </c>
      <c r="AN1296" s="190">
        <v>-1000</v>
      </c>
      <c r="AO1296" s="190">
        <v>-1000</v>
      </c>
      <c r="AP1296" s="190">
        <v>-1000</v>
      </c>
      <c r="AQ1296" s="190">
        <v>-1000</v>
      </c>
      <c r="AR1296" s="190">
        <v>-1000</v>
      </c>
      <c r="AS1296" s="190">
        <v>-1000</v>
      </c>
      <c r="AT1296" s="190">
        <v>-1000</v>
      </c>
      <c r="AU1296" s="190">
        <v>-1000</v>
      </c>
      <c r="AV1296" s="190">
        <v>-1000</v>
      </c>
      <c r="AW1296" s="190">
        <v>-1000</v>
      </c>
      <c r="AX1296" s="190">
        <v>-1000</v>
      </c>
      <c r="AY1296" s="190">
        <v>-1000</v>
      </c>
      <c r="AZ1296" s="190">
        <v>-1000</v>
      </c>
      <c r="BA1296" s="190">
        <v>-1000</v>
      </c>
      <c r="BB1296" s="190">
        <v>-1000</v>
      </c>
      <c r="BC1296" s="190">
        <v>-1000</v>
      </c>
      <c r="BD1296" s="190">
        <v>-1000</v>
      </c>
      <c r="BE1296" s="190">
        <v>-1000</v>
      </c>
      <c r="BF1296" s="190">
        <v>-1000</v>
      </c>
      <c r="BG1296" s="190">
        <v>-1000</v>
      </c>
      <c r="BH1296" s="190">
        <v>-1000</v>
      </c>
      <c r="BI1296" s="190">
        <v>-1000</v>
      </c>
      <c r="BJ1296" s="190">
        <v>-1000</v>
      </c>
      <c r="BK1296" s="190">
        <v>-1000</v>
      </c>
      <c r="BL1296" s="190">
        <v>-1000</v>
      </c>
      <c r="BM1296" s="190">
        <v>-1000</v>
      </c>
      <c r="BN1296" s="190">
        <v>-1000</v>
      </c>
      <c r="BO1296" s="190">
        <v>-1000</v>
      </c>
      <c r="BP1296" s="190">
        <v>-1000</v>
      </c>
      <c r="BQ1296" s="190">
        <v>-1000</v>
      </c>
      <c r="BR1296" s="190">
        <v>-1000</v>
      </c>
      <c r="BS1296" s="190">
        <v>-1000</v>
      </c>
      <c r="BT1296" s="190">
        <v>-1000</v>
      </c>
      <c r="BU1296" s="190">
        <v>-1000</v>
      </c>
      <c r="BV1296" s="190">
        <v>-1000</v>
      </c>
      <c r="BW1296" s="190">
        <v>-1000</v>
      </c>
      <c r="BX1296" s="190">
        <v>-1000</v>
      </c>
      <c r="BY1296" s="190">
        <v>-1000</v>
      </c>
      <c r="BZ1296" s="190">
        <v>-1000</v>
      </c>
      <c r="CA1296" s="190">
        <v>-1000</v>
      </c>
      <c r="CB1296" s="190">
        <v>-1000</v>
      </c>
      <c r="CC1296" s="190">
        <v>-1000</v>
      </c>
      <c r="CD1296" s="190">
        <v>-1000</v>
      </c>
      <c r="CE1296" s="190">
        <v>-1000</v>
      </c>
      <c r="CF1296" s="190">
        <v>-1000</v>
      </c>
      <c r="CG1296" s="190">
        <v>-1000</v>
      </c>
      <c r="CH1296" s="190">
        <v>-1000</v>
      </c>
      <c r="CI1296" s="190">
        <v>-1000</v>
      </c>
      <c r="CJ1296" s="190">
        <v>-1000</v>
      </c>
      <c r="CK1296" s="190">
        <v>-1000</v>
      </c>
      <c r="CL1296" s="190">
        <v>-1000</v>
      </c>
      <c r="CN1296" s="201"/>
      <c r="CO1296" s="190">
        <v>-1000</v>
      </c>
      <c r="CP1296" s="190">
        <v>-1000</v>
      </c>
      <c r="CQ1296" s="190">
        <v>-1000</v>
      </c>
      <c r="CR1296" s="190">
        <v>-1000</v>
      </c>
      <c r="CS1296" s="190">
        <v>-1000</v>
      </c>
      <c r="CT1296" s="190">
        <v>-1000</v>
      </c>
      <c r="CU1296" s="190">
        <v>-1000</v>
      </c>
      <c r="CV1296" s="190">
        <v>-1000</v>
      </c>
      <c r="CW1296" s="190">
        <v>-1000</v>
      </c>
      <c r="CX1296" s="190">
        <v>-1000</v>
      </c>
      <c r="CY1296" s="190">
        <v>-1000</v>
      </c>
      <c r="CZ1296" s="190">
        <v>-1000</v>
      </c>
      <c r="DA1296" s="190">
        <v>-1000</v>
      </c>
      <c r="DB1296" s="190">
        <v>-1000</v>
      </c>
      <c r="DC1296" s="190">
        <v>-1000</v>
      </c>
      <c r="DD1296" s="190">
        <v>-1000</v>
      </c>
      <c r="DE1296" s="190">
        <v>-1000</v>
      </c>
      <c r="DF1296" s="190">
        <v>-1000</v>
      </c>
      <c r="DG1296" s="190">
        <v>-1000</v>
      </c>
      <c r="DH1296" s="190">
        <v>-1000</v>
      </c>
      <c r="DI1296" s="190">
        <v>-1000</v>
      </c>
      <c r="DJ1296" s="190">
        <v>-1000</v>
      </c>
      <c r="DK1296" s="190">
        <v>-1000</v>
      </c>
      <c r="DL1296" s="190">
        <v>-1000</v>
      </c>
    </row>
    <row r="1297" spans="1:116" x14ac:dyDescent="0.4">
      <c r="A1297" s="174"/>
      <c r="E1297" s="8"/>
      <c r="G1297" s="175" t="s">
        <v>490</v>
      </c>
      <c r="H1297" s="174"/>
      <c r="I1297" s="176"/>
      <c r="J1297" s="176"/>
      <c r="K1297" s="197"/>
      <c r="L1297" s="197"/>
      <c r="M1297" s="197"/>
      <c r="N1297" s="197"/>
      <c r="O1297" s="197"/>
      <c r="P1297" s="197"/>
      <c r="R1297" s="198"/>
      <c r="S1297" s="174"/>
      <c r="T1297" s="174"/>
      <c r="U1297" s="174"/>
      <c r="V1297" s="174"/>
      <c r="W1297" s="174"/>
      <c r="X1297" s="174"/>
      <c r="Y1297" s="174"/>
      <c r="Z1297" s="174"/>
      <c r="AA1297" s="174"/>
      <c r="AB1297" s="174"/>
      <c r="AC1297" s="174"/>
      <c r="AD1297" s="174"/>
      <c r="AE1297" s="174"/>
      <c r="AF1297" s="174"/>
      <c r="AG1297" s="174"/>
      <c r="AH1297" s="174"/>
      <c r="AI1297" s="174"/>
      <c r="AJ1297" s="174"/>
      <c r="AK1297" s="174"/>
      <c r="AL1297" s="174"/>
      <c r="AM1297" s="174"/>
      <c r="AN1297" s="174"/>
      <c r="AO1297" s="174"/>
      <c r="AP1297" s="174"/>
      <c r="AQ1297" s="174"/>
      <c r="AR1297" s="174"/>
      <c r="AS1297" s="174"/>
      <c r="AT1297" s="174"/>
      <c r="AU1297" s="174"/>
      <c r="AV1297" s="174"/>
      <c r="AW1297" s="174"/>
      <c r="AX1297" s="174"/>
      <c r="AY1297" s="174"/>
      <c r="AZ1297" s="174"/>
      <c r="BA1297" s="174"/>
      <c r="BB1297" s="174"/>
      <c r="BC1297" s="174"/>
      <c r="BD1297" s="174"/>
      <c r="BE1297" s="174"/>
      <c r="BF1297" s="174"/>
      <c r="BG1297" s="174"/>
      <c r="BH1297" s="174"/>
      <c r="BI1297" s="174"/>
      <c r="BJ1297" s="174"/>
      <c r="BK1297" s="174"/>
      <c r="BL1297" s="174"/>
      <c r="BM1297" s="174"/>
      <c r="BN1297" s="174"/>
      <c r="BO1297" s="174"/>
      <c r="BP1297" s="174"/>
      <c r="BQ1297" s="174"/>
      <c r="BR1297" s="174"/>
      <c r="BS1297" s="174"/>
      <c r="BT1297" s="174"/>
      <c r="BU1297" s="174"/>
      <c r="BV1297" s="174"/>
      <c r="BW1297" s="174"/>
      <c r="BX1297" s="174"/>
      <c r="BY1297" s="174"/>
      <c r="BZ1297" s="174"/>
      <c r="CA1297" s="174"/>
      <c r="CB1297" s="174"/>
      <c r="CC1297" s="174"/>
      <c r="CD1297" s="174"/>
      <c r="CE1297" s="174"/>
      <c r="CF1297" s="174"/>
      <c r="CG1297" s="174"/>
      <c r="CH1297" s="174"/>
      <c r="CI1297" s="174"/>
      <c r="CJ1297" s="174"/>
      <c r="CK1297" s="174"/>
      <c r="CL1297" s="174"/>
      <c r="CN1297" s="176"/>
      <c r="CO1297" s="174"/>
      <c r="CP1297" s="174"/>
      <c r="CQ1297" s="174"/>
      <c r="CR1297" s="174"/>
      <c r="CS1297" s="174"/>
      <c r="CT1297" s="174"/>
      <c r="CU1297" s="174"/>
      <c r="CV1297" s="174"/>
      <c r="CW1297" s="174"/>
      <c r="CX1297" s="174"/>
      <c r="CY1297" s="174"/>
      <c r="CZ1297" s="174"/>
      <c r="DA1297" s="174"/>
      <c r="DB1297" s="174"/>
      <c r="DC1297" s="174"/>
      <c r="DD1297" s="174"/>
      <c r="DE1297" s="174"/>
      <c r="DF1297" s="174"/>
      <c r="DG1297" s="174"/>
      <c r="DH1297" s="174"/>
      <c r="DI1297" s="174"/>
      <c r="DJ1297" s="174"/>
      <c r="DK1297" s="174"/>
      <c r="DL1297" s="174"/>
    </row>
    <row r="1298" spans="1:116" x14ac:dyDescent="0.4">
      <c r="A1298" s="174"/>
      <c r="E1298" s="8"/>
      <c r="G1298" s="175" t="s">
        <v>492</v>
      </c>
      <c r="H1298" s="174"/>
      <c r="I1298" s="176"/>
      <c r="J1298" s="176"/>
      <c r="K1298" s="197"/>
      <c r="L1298" s="197"/>
      <c r="M1298" s="197"/>
      <c r="N1298" s="197"/>
      <c r="O1298" s="197"/>
      <c r="P1298" s="197"/>
      <c r="R1298" s="198"/>
      <c r="S1298" s="174"/>
      <c r="T1298" s="174"/>
      <c r="U1298" s="174"/>
      <c r="V1298" s="174"/>
      <c r="W1298" s="174"/>
      <c r="X1298" s="174"/>
      <c r="Y1298" s="174"/>
      <c r="Z1298" s="174"/>
      <c r="AA1298" s="174"/>
      <c r="AB1298" s="174"/>
      <c r="AC1298" s="174"/>
      <c r="AD1298" s="174"/>
      <c r="AE1298" s="174"/>
      <c r="AF1298" s="174"/>
      <c r="AG1298" s="174"/>
      <c r="AH1298" s="174"/>
      <c r="AI1298" s="174"/>
      <c r="AJ1298" s="174"/>
      <c r="AK1298" s="174"/>
      <c r="AL1298" s="174"/>
      <c r="AM1298" s="174"/>
      <c r="AN1298" s="174"/>
      <c r="AO1298" s="174"/>
      <c r="AP1298" s="174"/>
      <c r="AQ1298" s="174"/>
      <c r="AR1298" s="174"/>
      <c r="AS1298" s="174"/>
      <c r="AT1298" s="174"/>
      <c r="AU1298" s="174"/>
      <c r="AV1298" s="174"/>
      <c r="AW1298" s="174"/>
      <c r="AX1298" s="174"/>
      <c r="AY1298" s="174"/>
      <c r="AZ1298" s="174"/>
      <c r="BA1298" s="174"/>
      <c r="BB1298" s="174"/>
      <c r="BC1298" s="174"/>
      <c r="BD1298" s="174"/>
      <c r="BE1298" s="174"/>
      <c r="BF1298" s="174"/>
      <c r="BG1298" s="174"/>
      <c r="BH1298" s="174"/>
      <c r="BI1298" s="174"/>
      <c r="BJ1298" s="174"/>
      <c r="BK1298" s="174"/>
      <c r="BL1298" s="174"/>
      <c r="BM1298" s="174"/>
      <c r="BN1298" s="174"/>
      <c r="BO1298" s="174"/>
      <c r="BP1298" s="174"/>
      <c r="BQ1298" s="174"/>
      <c r="BR1298" s="174"/>
      <c r="BS1298" s="174"/>
      <c r="BT1298" s="174"/>
      <c r="BU1298" s="174"/>
      <c r="BV1298" s="174"/>
      <c r="BW1298" s="174"/>
      <c r="BX1298" s="174"/>
      <c r="BY1298" s="174"/>
      <c r="BZ1298" s="174"/>
      <c r="CA1298" s="174"/>
      <c r="CB1298" s="174"/>
      <c r="CC1298" s="174"/>
      <c r="CD1298" s="174"/>
      <c r="CE1298" s="174"/>
      <c r="CF1298" s="174"/>
      <c r="CG1298" s="174"/>
      <c r="CH1298" s="174"/>
      <c r="CI1298" s="174"/>
      <c r="CJ1298" s="174"/>
      <c r="CK1298" s="174"/>
      <c r="CL1298" s="174"/>
      <c r="CN1298" s="176"/>
      <c r="CO1298" s="174"/>
      <c r="CP1298" s="174"/>
      <c r="CQ1298" s="174"/>
      <c r="CR1298" s="174"/>
      <c r="CS1298" s="174"/>
      <c r="CT1298" s="174"/>
      <c r="CU1298" s="174"/>
      <c r="CV1298" s="174"/>
      <c r="CW1298" s="174"/>
      <c r="CX1298" s="174"/>
      <c r="CY1298" s="174"/>
      <c r="CZ1298" s="174"/>
      <c r="DA1298" s="174"/>
      <c r="DB1298" s="174"/>
      <c r="DC1298" s="174"/>
      <c r="DD1298" s="174"/>
      <c r="DE1298" s="174"/>
      <c r="DF1298" s="174"/>
      <c r="DG1298" s="174"/>
      <c r="DH1298" s="174"/>
      <c r="DI1298" s="174"/>
      <c r="DJ1298" s="174"/>
      <c r="DK1298" s="174"/>
      <c r="DL1298" s="174"/>
    </row>
    <row r="1299" spans="1:116" x14ac:dyDescent="0.4">
      <c r="A1299" s="174"/>
      <c r="E1299" s="8"/>
      <c r="G1299" s="175" t="s">
        <v>461</v>
      </c>
      <c r="H1299" s="174"/>
      <c r="I1299" s="176"/>
      <c r="J1299" s="176"/>
      <c r="K1299" s="197"/>
      <c r="L1299" s="197"/>
      <c r="M1299" s="197"/>
      <c r="N1299" s="197"/>
      <c r="O1299" s="197"/>
      <c r="P1299" s="197"/>
      <c r="R1299" s="198"/>
      <c r="S1299" s="199" t="str">
        <f t="shared" ref="S1299:CD1299" si="2270">S$20</f>
        <v>S$16</v>
      </c>
      <c r="T1299" s="199" t="str">
        <f t="shared" si="2270"/>
        <v>T$16</v>
      </c>
      <c r="U1299" s="199" t="str">
        <f t="shared" si="2270"/>
        <v>U$16</v>
      </c>
      <c r="V1299" s="199" t="str">
        <f t="shared" si="2270"/>
        <v>V$16</v>
      </c>
      <c r="W1299" s="199" t="str">
        <f t="shared" si="2270"/>
        <v>W$16</v>
      </c>
      <c r="X1299" s="199" t="str">
        <f t="shared" si="2270"/>
        <v>X$16</v>
      </c>
      <c r="Y1299" s="199" t="str">
        <f t="shared" si="2270"/>
        <v>Y$16</v>
      </c>
      <c r="Z1299" s="199" t="str">
        <f t="shared" si="2270"/>
        <v>Z$16</v>
      </c>
      <c r="AA1299" s="199" t="str">
        <f t="shared" si="2270"/>
        <v>AA$16</v>
      </c>
      <c r="AB1299" s="199" t="str">
        <f t="shared" si="2270"/>
        <v>AB$16</v>
      </c>
      <c r="AC1299" s="199" t="str">
        <f t="shared" si="2270"/>
        <v>AC$16</v>
      </c>
      <c r="AD1299" s="199" t="str">
        <f t="shared" si="2270"/>
        <v>AD$16</v>
      </c>
      <c r="AE1299" s="199" t="str">
        <f t="shared" si="2270"/>
        <v>AE$16</v>
      </c>
      <c r="AF1299" s="199" t="str">
        <f t="shared" si="2270"/>
        <v>AF$16</v>
      </c>
      <c r="AG1299" s="199" t="str">
        <f t="shared" si="2270"/>
        <v>AG$16</v>
      </c>
      <c r="AH1299" s="199" t="str">
        <f t="shared" si="2270"/>
        <v>AH$16</v>
      </c>
      <c r="AI1299" s="199" t="str">
        <f t="shared" si="2270"/>
        <v>AI$16</v>
      </c>
      <c r="AJ1299" s="199" t="str">
        <f t="shared" si="2270"/>
        <v>AJ$16</v>
      </c>
      <c r="AK1299" s="199" t="str">
        <f t="shared" si="2270"/>
        <v>AK$16</v>
      </c>
      <c r="AL1299" s="199" t="str">
        <f t="shared" si="2270"/>
        <v>AL$16</v>
      </c>
      <c r="AM1299" s="199" t="str">
        <f t="shared" si="2270"/>
        <v>AM$16</v>
      </c>
      <c r="AN1299" s="199" t="str">
        <f t="shared" si="2270"/>
        <v>AN$16</v>
      </c>
      <c r="AO1299" s="199" t="str">
        <f t="shared" si="2270"/>
        <v>AO$16</v>
      </c>
      <c r="AP1299" s="199" t="str">
        <f t="shared" si="2270"/>
        <v>AP$16</v>
      </c>
      <c r="AQ1299" s="199" t="str">
        <f t="shared" si="2270"/>
        <v>AQ$16</v>
      </c>
      <c r="AR1299" s="199" t="str">
        <f t="shared" si="2270"/>
        <v>AR$16</v>
      </c>
      <c r="AS1299" s="199" t="str">
        <f t="shared" si="2270"/>
        <v>AS$16</v>
      </c>
      <c r="AT1299" s="199" t="str">
        <f t="shared" si="2270"/>
        <v>AT$16</v>
      </c>
      <c r="AU1299" s="199" t="str">
        <f t="shared" si="2270"/>
        <v>AU$16</v>
      </c>
      <c r="AV1299" s="199" t="str">
        <f t="shared" si="2270"/>
        <v>AV$16</v>
      </c>
      <c r="AW1299" s="199" t="str">
        <f t="shared" si="2270"/>
        <v>AW$16</v>
      </c>
      <c r="AX1299" s="199" t="str">
        <f t="shared" si="2270"/>
        <v>AX$16</v>
      </c>
      <c r="AY1299" s="199" t="str">
        <f t="shared" si="2270"/>
        <v>AY$16</v>
      </c>
      <c r="AZ1299" s="199" t="str">
        <f t="shared" si="2270"/>
        <v>AZ$16</v>
      </c>
      <c r="BA1299" s="199" t="str">
        <f t="shared" si="2270"/>
        <v>BA$16</v>
      </c>
      <c r="BB1299" s="199" t="str">
        <f t="shared" si="2270"/>
        <v>BB$16</v>
      </c>
      <c r="BC1299" s="199" t="str">
        <f t="shared" si="2270"/>
        <v>BC$16</v>
      </c>
      <c r="BD1299" s="199" t="str">
        <f t="shared" si="2270"/>
        <v>BD$16</v>
      </c>
      <c r="BE1299" s="199" t="str">
        <f t="shared" si="2270"/>
        <v>BE$16</v>
      </c>
      <c r="BF1299" s="199" t="str">
        <f t="shared" si="2270"/>
        <v>BF$16</v>
      </c>
      <c r="BG1299" s="199" t="str">
        <f t="shared" si="2270"/>
        <v>BG$16</v>
      </c>
      <c r="BH1299" s="199" t="str">
        <f t="shared" si="2270"/>
        <v>BH$16</v>
      </c>
      <c r="BI1299" s="199" t="str">
        <f t="shared" si="2270"/>
        <v>BI$16</v>
      </c>
      <c r="BJ1299" s="199" t="str">
        <f t="shared" si="2270"/>
        <v>BJ$16</v>
      </c>
      <c r="BK1299" s="199" t="str">
        <f t="shared" si="2270"/>
        <v>BK$16</v>
      </c>
      <c r="BL1299" s="199" t="str">
        <f t="shared" si="2270"/>
        <v>BL$16</v>
      </c>
      <c r="BM1299" s="199" t="str">
        <f t="shared" si="2270"/>
        <v>BM$16</v>
      </c>
      <c r="BN1299" s="199" t="str">
        <f t="shared" si="2270"/>
        <v>BN$16</v>
      </c>
      <c r="BO1299" s="199" t="str">
        <f t="shared" si="2270"/>
        <v>BO$16</v>
      </c>
      <c r="BP1299" s="199" t="str">
        <f t="shared" si="2270"/>
        <v>BP$16</v>
      </c>
      <c r="BQ1299" s="199" t="str">
        <f t="shared" si="2270"/>
        <v>BQ$16</v>
      </c>
      <c r="BR1299" s="199" t="str">
        <f t="shared" si="2270"/>
        <v>BR$16</v>
      </c>
      <c r="BS1299" s="199" t="str">
        <f t="shared" si="2270"/>
        <v>BS$16</v>
      </c>
      <c r="BT1299" s="199" t="str">
        <f t="shared" si="2270"/>
        <v>BT$16</v>
      </c>
      <c r="BU1299" s="199" t="str">
        <f t="shared" si="2270"/>
        <v>BU$16</v>
      </c>
      <c r="BV1299" s="199" t="str">
        <f t="shared" si="2270"/>
        <v>BV$16</v>
      </c>
      <c r="BW1299" s="199" t="str">
        <f t="shared" si="2270"/>
        <v>BW$16</v>
      </c>
      <c r="BX1299" s="199" t="str">
        <f t="shared" si="2270"/>
        <v>BX$16</v>
      </c>
      <c r="BY1299" s="199" t="str">
        <f t="shared" si="2270"/>
        <v>BY$16</v>
      </c>
      <c r="BZ1299" s="199" t="str">
        <f t="shared" si="2270"/>
        <v>BZ$16</v>
      </c>
      <c r="CA1299" s="199" t="str">
        <f t="shared" si="2270"/>
        <v>CA$16</v>
      </c>
      <c r="CB1299" s="199" t="str">
        <f t="shared" si="2270"/>
        <v>CB$16</v>
      </c>
      <c r="CC1299" s="199" t="str">
        <f t="shared" si="2270"/>
        <v>CC$16</v>
      </c>
      <c r="CD1299" s="199" t="str">
        <f t="shared" si="2270"/>
        <v>CD$16</v>
      </c>
      <c r="CE1299" s="199" t="str">
        <f t="shared" ref="CE1299:CL1299" si="2271">CE$20</f>
        <v>CE$16</v>
      </c>
      <c r="CF1299" s="199" t="str">
        <f t="shared" si="2271"/>
        <v>CF$16</v>
      </c>
      <c r="CG1299" s="199" t="str">
        <f t="shared" si="2271"/>
        <v>CG$16</v>
      </c>
      <c r="CH1299" s="199" t="str">
        <f t="shared" si="2271"/>
        <v>CH$16</v>
      </c>
      <c r="CI1299" s="199" t="str">
        <f t="shared" si="2271"/>
        <v>CI$16</v>
      </c>
      <c r="CJ1299" s="199" t="str">
        <f t="shared" si="2271"/>
        <v>CJ$16</v>
      </c>
      <c r="CK1299" s="199" t="str">
        <f t="shared" si="2271"/>
        <v>CK$16</v>
      </c>
      <c r="CL1299" s="199" t="str">
        <f t="shared" si="2271"/>
        <v>CL$16</v>
      </c>
      <c r="CN1299" s="176"/>
      <c r="CO1299" s="199" t="str">
        <f t="shared" ref="CO1299:DL1299" si="2272">CO$20</f>
        <v>CO$16</v>
      </c>
      <c r="CP1299" s="199" t="str">
        <f t="shared" si="2272"/>
        <v>CP$16</v>
      </c>
      <c r="CQ1299" s="199" t="str">
        <f t="shared" si="2272"/>
        <v>CQ$16</v>
      </c>
      <c r="CR1299" s="199" t="str">
        <f t="shared" si="2272"/>
        <v>CR$16</v>
      </c>
      <c r="CS1299" s="199" t="str">
        <f t="shared" si="2272"/>
        <v>CS$16</v>
      </c>
      <c r="CT1299" s="199" t="str">
        <f t="shared" si="2272"/>
        <v>CT$16</v>
      </c>
      <c r="CU1299" s="199" t="str">
        <f t="shared" si="2272"/>
        <v>CU$16</v>
      </c>
      <c r="CV1299" s="199" t="str">
        <f t="shared" si="2272"/>
        <v>CV$16</v>
      </c>
      <c r="CW1299" s="199" t="str">
        <f t="shared" si="2272"/>
        <v>CW$16</v>
      </c>
      <c r="CX1299" s="199" t="str">
        <f t="shared" si="2272"/>
        <v>CX$16</v>
      </c>
      <c r="CY1299" s="199" t="str">
        <f t="shared" si="2272"/>
        <v>CY$16</v>
      </c>
      <c r="CZ1299" s="199" t="str">
        <f t="shared" si="2272"/>
        <v>CZ$16</v>
      </c>
      <c r="DA1299" s="199" t="str">
        <f t="shared" si="2272"/>
        <v>DA$16</v>
      </c>
      <c r="DB1299" s="199" t="str">
        <f t="shared" si="2272"/>
        <v>DB$16</v>
      </c>
      <c r="DC1299" s="199" t="str">
        <f t="shared" si="2272"/>
        <v>DC$16</v>
      </c>
      <c r="DD1299" s="199" t="str">
        <f t="shared" si="2272"/>
        <v>DD$16</v>
      </c>
      <c r="DE1299" s="199" t="str">
        <f t="shared" si="2272"/>
        <v>DE$16</v>
      </c>
      <c r="DF1299" s="199" t="str">
        <f t="shared" si="2272"/>
        <v>DF$16</v>
      </c>
      <c r="DG1299" s="199" t="str">
        <f t="shared" si="2272"/>
        <v>DG$16</v>
      </c>
      <c r="DH1299" s="199" t="str">
        <f t="shared" si="2272"/>
        <v>DH$16</v>
      </c>
      <c r="DI1299" s="199" t="str">
        <f t="shared" si="2272"/>
        <v>DI$16</v>
      </c>
      <c r="DJ1299" s="199" t="str">
        <f t="shared" si="2272"/>
        <v>DJ$16</v>
      </c>
      <c r="DK1299" s="199" t="str">
        <f t="shared" si="2272"/>
        <v>DK$16</v>
      </c>
      <c r="DL1299" s="199" t="str">
        <f t="shared" si="2272"/>
        <v>DL$16</v>
      </c>
    </row>
    <row r="1300" spans="1:116" x14ac:dyDescent="0.4">
      <c r="A1300" s="174"/>
      <c r="E1300" s="8"/>
      <c r="G1300" s="175" t="s">
        <v>462</v>
      </c>
      <c r="H1300" s="200"/>
      <c r="I1300" s="201"/>
      <c r="J1300" s="201"/>
      <c r="K1300" s="202"/>
      <c r="L1300" s="202"/>
      <c r="M1300" s="202"/>
      <c r="N1300" s="202"/>
      <c r="O1300" s="202"/>
      <c r="P1300" s="202"/>
      <c r="R1300" s="202"/>
      <c r="S1300" s="199" t="str">
        <f t="shared" ref="S1300:CD1300" si="2273">S$21</f>
        <v>S$17</v>
      </c>
      <c r="T1300" s="199" t="str">
        <f t="shared" si="2273"/>
        <v>T$17</v>
      </c>
      <c r="U1300" s="199" t="str">
        <f t="shared" si="2273"/>
        <v>U$17</v>
      </c>
      <c r="V1300" s="199" t="str">
        <f t="shared" si="2273"/>
        <v>V$17</v>
      </c>
      <c r="W1300" s="199" t="str">
        <f t="shared" si="2273"/>
        <v>W$17</v>
      </c>
      <c r="X1300" s="199" t="str">
        <f t="shared" si="2273"/>
        <v>X$17</v>
      </c>
      <c r="Y1300" s="199" t="str">
        <f t="shared" si="2273"/>
        <v>Y$17</v>
      </c>
      <c r="Z1300" s="199" t="str">
        <f t="shared" si="2273"/>
        <v>Z$17</v>
      </c>
      <c r="AA1300" s="199" t="str">
        <f t="shared" si="2273"/>
        <v>AA$17</v>
      </c>
      <c r="AB1300" s="199" t="str">
        <f t="shared" si="2273"/>
        <v>AB$17</v>
      </c>
      <c r="AC1300" s="199" t="str">
        <f t="shared" si="2273"/>
        <v>AC$17</v>
      </c>
      <c r="AD1300" s="199" t="str">
        <f t="shared" si="2273"/>
        <v>AD$17</v>
      </c>
      <c r="AE1300" s="199" t="str">
        <f t="shared" si="2273"/>
        <v>AE$17</v>
      </c>
      <c r="AF1300" s="199" t="str">
        <f t="shared" si="2273"/>
        <v>AF$17</v>
      </c>
      <c r="AG1300" s="199" t="str">
        <f t="shared" si="2273"/>
        <v>AG$17</v>
      </c>
      <c r="AH1300" s="199" t="str">
        <f t="shared" si="2273"/>
        <v>AH$17</v>
      </c>
      <c r="AI1300" s="199" t="str">
        <f t="shared" si="2273"/>
        <v>AI$17</v>
      </c>
      <c r="AJ1300" s="199" t="str">
        <f t="shared" si="2273"/>
        <v>AJ$17</v>
      </c>
      <c r="AK1300" s="199" t="str">
        <f t="shared" si="2273"/>
        <v>AK$17</v>
      </c>
      <c r="AL1300" s="199" t="str">
        <f t="shared" si="2273"/>
        <v>AL$17</v>
      </c>
      <c r="AM1300" s="199" t="str">
        <f t="shared" si="2273"/>
        <v>AM$17</v>
      </c>
      <c r="AN1300" s="199" t="str">
        <f t="shared" si="2273"/>
        <v>AN$17</v>
      </c>
      <c r="AO1300" s="199" t="str">
        <f t="shared" si="2273"/>
        <v>AO$17</v>
      </c>
      <c r="AP1300" s="199" t="str">
        <f t="shared" si="2273"/>
        <v>AP$17</v>
      </c>
      <c r="AQ1300" s="199" t="str">
        <f t="shared" si="2273"/>
        <v>AQ$17</v>
      </c>
      <c r="AR1300" s="199" t="str">
        <f t="shared" si="2273"/>
        <v>AR$17</v>
      </c>
      <c r="AS1300" s="199" t="str">
        <f t="shared" si="2273"/>
        <v>AS$17</v>
      </c>
      <c r="AT1300" s="199" t="str">
        <f t="shared" si="2273"/>
        <v>AT$17</v>
      </c>
      <c r="AU1300" s="199" t="str">
        <f t="shared" si="2273"/>
        <v>AU$17</v>
      </c>
      <c r="AV1300" s="199" t="str">
        <f t="shared" si="2273"/>
        <v>AV$17</v>
      </c>
      <c r="AW1300" s="199" t="str">
        <f t="shared" si="2273"/>
        <v>AW$17</v>
      </c>
      <c r="AX1300" s="199" t="str">
        <f t="shared" si="2273"/>
        <v>AX$17</v>
      </c>
      <c r="AY1300" s="199" t="str">
        <f t="shared" si="2273"/>
        <v>AY$17</v>
      </c>
      <c r="AZ1300" s="199" t="str">
        <f t="shared" si="2273"/>
        <v>AZ$17</v>
      </c>
      <c r="BA1300" s="199" t="str">
        <f t="shared" si="2273"/>
        <v>BA$17</v>
      </c>
      <c r="BB1300" s="199" t="str">
        <f t="shared" si="2273"/>
        <v>BB$17</v>
      </c>
      <c r="BC1300" s="199" t="str">
        <f t="shared" si="2273"/>
        <v>BC$17</v>
      </c>
      <c r="BD1300" s="199" t="str">
        <f t="shared" si="2273"/>
        <v>BD$17</v>
      </c>
      <c r="BE1300" s="199" t="str">
        <f t="shared" si="2273"/>
        <v>BE$17</v>
      </c>
      <c r="BF1300" s="199" t="str">
        <f t="shared" si="2273"/>
        <v>BF$17</v>
      </c>
      <c r="BG1300" s="199" t="str">
        <f t="shared" si="2273"/>
        <v>BG$17</v>
      </c>
      <c r="BH1300" s="199" t="str">
        <f t="shared" si="2273"/>
        <v>BH$17</v>
      </c>
      <c r="BI1300" s="199" t="str">
        <f t="shared" si="2273"/>
        <v>BI$17</v>
      </c>
      <c r="BJ1300" s="199" t="str">
        <f t="shared" si="2273"/>
        <v>BJ$17</v>
      </c>
      <c r="BK1300" s="199" t="str">
        <f t="shared" si="2273"/>
        <v>BK$17</v>
      </c>
      <c r="BL1300" s="199" t="str">
        <f t="shared" si="2273"/>
        <v>BL$17</v>
      </c>
      <c r="BM1300" s="199" t="str">
        <f t="shared" si="2273"/>
        <v>BM$17</v>
      </c>
      <c r="BN1300" s="199" t="str">
        <f t="shared" si="2273"/>
        <v>BN$17</v>
      </c>
      <c r="BO1300" s="199" t="str">
        <f t="shared" si="2273"/>
        <v>BO$17</v>
      </c>
      <c r="BP1300" s="199" t="str">
        <f t="shared" si="2273"/>
        <v>BP$17</v>
      </c>
      <c r="BQ1300" s="199" t="str">
        <f t="shared" si="2273"/>
        <v>BQ$17</v>
      </c>
      <c r="BR1300" s="199" t="str">
        <f t="shared" si="2273"/>
        <v>BR$17</v>
      </c>
      <c r="BS1300" s="199" t="str">
        <f t="shared" si="2273"/>
        <v>BS$17</v>
      </c>
      <c r="BT1300" s="199" t="str">
        <f t="shared" si="2273"/>
        <v>BT$17</v>
      </c>
      <c r="BU1300" s="199" t="str">
        <f t="shared" si="2273"/>
        <v>BU$17</v>
      </c>
      <c r="BV1300" s="199" t="str">
        <f t="shared" si="2273"/>
        <v>BV$17</v>
      </c>
      <c r="BW1300" s="199" t="str">
        <f t="shared" si="2273"/>
        <v>BW$17</v>
      </c>
      <c r="BX1300" s="199" t="str">
        <f t="shared" si="2273"/>
        <v>BX$17</v>
      </c>
      <c r="BY1300" s="199" t="str">
        <f t="shared" si="2273"/>
        <v>BY$17</v>
      </c>
      <c r="BZ1300" s="199" t="str">
        <f t="shared" si="2273"/>
        <v>BZ$17</v>
      </c>
      <c r="CA1300" s="199" t="str">
        <f t="shared" si="2273"/>
        <v>CA$17</v>
      </c>
      <c r="CB1300" s="199" t="str">
        <f t="shared" si="2273"/>
        <v>CB$17</v>
      </c>
      <c r="CC1300" s="199" t="str">
        <f t="shared" si="2273"/>
        <v>CC$17</v>
      </c>
      <c r="CD1300" s="199" t="str">
        <f t="shared" si="2273"/>
        <v>CD$17</v>
      </c>
      <c r="CE1300" s="199" t="str">
        <f t="shared" ref="CE1300:CL1300" si="2274">CE$21</f>
        <v>CE$17</v>
      </c>
      <c r="CF1300" s="199" t="str">
        <f t="shared" si="2274"/>
        <v>CF$17</v>
      </c>
      <c r="CG1300" s="199" t="str">
        <f t="shared" si="2274"/>
        <v>CG$17</v>
      </c>
      <c r="CH1300" s="199" t="str">
        <f t="shared" si="2274"/>
        <v>CH$17</v>
      </c>
      <c r="CI1300" s="199" t="str">
        <f t="shared" si="2274"/>
        <v>CI$17</v>
      </c>
      <c r="CJ1300" s="199" t="str">
        <f t="shared" si="2274"/>
        <v>CJ$17</v>
      </c>
      <c r="CK1300" s="199" t="str">
        <f t="shared" si="2274"/>
        <v>CK$17</v>
      </c>
      <c r="CL1300" s="199" t="str">
        <f t="shared" si="2274"/>
        <v>CL$17</v>
      </c>
      <c r="CN1300" s="201"/>
      <c r="CO1300" s="199" t="str">
        <f t="shared" ref="CO1300:DL1300" si="2275">CO$21</f>
        <v>CO$17</v>
      </c>
      <c r="CP1300" s="199" t="str">
        <f t="shared" si="2275"/>
        <v>CP$17</v>
      </c>
      <c r="CQ1300" s="199" t="str">
        <f t="shared" si="2275"/>
        <v>CQ$17</v>
      </c>
      <c r="CR1300" s="199" t="str">
        <f t="shared" si="2275"/>
        <v>CR$17</v>
      </c>
      <c r="CS1300" s="199" t="str">
        <f t="shared" si="2275"/>
        <v>CS$17</v>
      </c>
      <c r="CT1300" s="199" t="str">
        <f t="shared" si="2275"/>
        <v>CT$17</v>
      </c>
      <c r="CU1300" s="199" t="str">
        <f t="shared" si="2275"/>
        <v>CU$17</v>
      </c>
      <c r="CV1300" s="199" t="str">
        <f t="shared" si="2275"/>
        <v>CV$17</v>
      </c>
      <c r="CW1300" s="199" t="str">
        <f t="shared" si="2275"/>
        <v>CW$17</v>
      </c>
      <c r="CX1300" s="199" t="str">
        <f t="shared" si="2275"/>
        <v>CX$17</v>
      </c>
      <c r="CY1300" s="199" t="str">
        <f t="shared" si="2275"/>
        <v>CY$17</v>
      </c>
      <c r="CZ1300" s="199" t="str">
        <f t="shared" si="2275"/>
        <v>CZ$17</v>
      </c>
      <c r="DA1300" s="199" t="str">
        <f t="shared" si="2275"/>
        <v>DA$17</v>
      </c>
      <c r="DB1300" s="199" t="str">
        <f t="shared" si="2275"/>
        <v>DB$17</v>
      </c>
      <c r="DC1300" s="199" t="str">
        <f t="shared" si="2275"/>
        <v>DC$17</v>
      </c>
      <c r="DD1300" s="199" t="str">
        <f t="shared" si="2275"/>
        <v>DD$17</v>
      </c>
      <c r="DE1300" s="199" t="str">
        <f t="shared" si="2275"/>
        <v>DE$17</v>
      </c>
      <c r="DF1300" s="199" t="str">
        <f t="shared" si="2275"/>
        <v>DF$17</v>
      </c>
      <c r="DG1300" s="199" t="str">
        <f t="shared" si="2275"/>
        <v>DG$17</v>
      </c>
      <c r="DH1300" s="199" t="str">
        <f t="shared" si="2275"/>
        <v>DH$17</v>
      </c>
      <c r="DI1300" s="199" t="str">
        <f t="shared" si="2275"/>
        <v>DI$17</v>
      </c>
      <c r="DJ1300" s="199" t="str">
        <f t="shared" si="2275"/>
        <v>DJ$17</v>
      </c>
      <c r="DK1300" s="199" t="str">
        <f t="shared" si="2275"/>
        <v>DK$17</v>
      </c>
      <c r="DL1300" s="199" t="str">
        <f t="shared" si="2275"/>
        <v>DL$17</v>
      </c>
    </row>
    <row r="1301" spans="1:116" x14ac:dyDescent="0.4">
      <c r="A1301" s="174"/>
      <c r="E1301" s="8"/>
      <c r="G1301" s="175" t="s">
        <v>491</v>
      </c>
      <c r="H1301" s="200"/>
      <c r="I1301" s="201"/>
      <c r="J1301" s="201"/>
      <c r="K1301" s="202"/>
      <c r="L1301" s="202"/>
      <c r="M1301" s="202"/>
      <c r="N1301" s="202"/>
      <c r="O1301" s="202"/>
      <c r="P1301" s="202"/>
      <c r="R1301" s="202"/>
      <c r="S1301" s="190"/>
      <c r="T1301" s="190"/>
      <c r="U1301" s="190"/>
      <c r="V1301" s="190"/>
      <c r="W1301" s="190"/>
      <c r="X1301" s="190"/>
      <c r="Y1301" s="190"/>
      <c r="Z1301" s="190"/>
      <c r="AA1301" s="190"/>
      <c r="AB1301" s="190"/>
      <c r="AC1301" s="190"/>
      <c r="AD1301" s="190"/>
      <c r="AE1301" s="190"/>
      <c r="AF1301" s="190"/>
      <c r="AG1301" s="190"/>
      <c r="AH1301" s="190"/>
      <c r="AI1301" s="190"/>
      <c r="AJ1301" s="190"/>
      <c r="AK1301" s="190"/>
      <c r="AL1301" s="190"/>
      <c r="AM1301" s="190"/>
      <c r="AN1301" s="190"/>
      <c r="AO1301" s="190"/>
      <c r="AP1301" s="190"/>
      <c r="AQ1301" s="190"/>
      <c r="AR1301" s="190"/>
      <c r="AS1301" s="190"/>
      <c r="AT1301" s="190"/>
      <c r="AU1301" s="190"/>
      <c r="AV1301" s="190"/>
      <c r="AW1301" s="190"/>
      <c r="AX1301" s="190"/>
      <c r="AY1301" s="190"/>
      <c r="AZ1301" s="190"/>
      <c r="BA1301" s="190"/>
      <c r="BB1301" s="190"/>
      <c r="BC1301" s="190"/>
      <c r="BD1301" s="190"/>
      <c r="BE1301" s="190"/>
      <c r="BF1301" s="190"/>
      <c r="BG1301" s="190"/>
      <c r="BH1301" s="190"/>
      <c r="BI1301" s="190"/>
      <c r="BJ1301" s="190"/>
      <c r="BK1301" s="190"/>
      <c r="BL1301" s="190"/>
      <c r="BM1301" s="190"/>
      <c r="BN1301" s="190"/>
      <c r="BO1301" s="190"/>
      <c r="BP1301" s="190"/>
      <c r="BQ1301" s="190"/>
      <c r="BR1301" s="190"/>
      <c r="BS1301" s="190"/>
      <c r="BT1301" s="190"/>
      <c r="BU1301" s="190"/>
      <c r="BV1301" s="190"/>
      <c r="BW1301" s="190"/>
      <c r="BX1301" s="190"/>
      <c r="BY1301" s="190"/>
      <c r="BZ1301" s="190"/>
      <c r="CA1301" s="190"/>
      <c r="CB1301" s="190"/>
      <c r="CC1301" s="190"/>
      <c r="CD1301" s="190"/>
      <c r="CE1301" s="190"/>
      <c r="CF1301" s="190"/>
      <c r="CG1301" s="190"/>
      <c r="CH1301" s="190"/>
      <c r="CI1301" s="190"/>
      <c r="CJ1301" s="190"/>
      <c r="CK1301" s="190"/>
      <c r="CL1301" s="190"/>
      <c r="CN1301" s="201"/>
      <c r="CO1301" s="190"/>
      <c r="CP1301" s="190"/>
      <c r="CQ1301" s="190"/>
      <c r="CR1301" s="190"/>
      <c r="CS1301" s="190"/>
      <c r="CT1301" s="190"/>
      <c r="CU1301" s="190"/>
      <c r="CV1301" s="190"/>
      <c r="CW1301" s="190"/>
      <c r="CX1301" s="190"/>
      <c r="CY1301" s="190"/>
      <c r="CZ1301" s="190"/>
      <c r="DA1301" s="190"/>
      <c r="DB1301" s="190"/>
      <c r="DC1301" s="190"/>
      <c r="DD1301" s="190"/>
      <c r="DE1301" s="190"/>
      <c r="DF1301" s="190"/>
      <c r="DG1301" s="190"/>
      <c r="DH1301" s="190"/>
      <c r="DI1301" s="190"/>
      <c r="DJ1301" s="190"/>
      <c r="DK1301" s="190"/>
      <c r="DL1301" s="190"/>
    </row>
    <row r="1302" spans="1:116" x14ac:dyDescent="0.4">
      <c r="A1302" s="174"/>
      <c r="E1302" s="8"/>
      <c r="G1302" s="175" t="s">
        <v>505</v>
      </c>
      <c r="H1302" s="200"/>
      <c r="I1302" s="201"/>
      <c r="J1302" s="201"/>
      <c r="K1302" s="202"/>
      <c r="L1302" s="202"/>
      <c r="M1302" s="202"/>
      <c r="N1302" s="202"/>
      <c r="O1302" s="202"/>
      <c r="P1302" s="202"/>
      <c r="R1302" s="202"/>
      <c r="S1302" s="190"/>
      <c r="T1302" s="190"/>
      <c r="U1302" s="190"/>
      <c r="V1302" s="190"/>
      <c r="W1302" s="190"/>
      <c r="X1302" s="190"/>
      <c r="Y1302" s="190"/>
      <c r="Z1302" s="190"/>
      <c r="AA1302" s="190"/>
      <c r="AB1302" s="190"/>
      <c r="AC1302" s="190"/>
      <c r="AD1302" s="190"/>
      <c r="AE1302" s="190"/>
      <c r="AF1302" s="190"/>
      <c r="AG1302" s="190"/>
      <c r="AH1302" s="190"/>
      <c r="AI1302" s="190"/>
      <c r="AJ1302" s="190"/>
      <c r="AK1302" s="190"/>
      <c r="AL1302" s="190"/>
      <c r="AM1302" s="190"/>
      <c r="AN1302" s="190"/>
      <c r="AO1302" s="190"/>
      <c r="AP1302" s="190"/>
      <c r="AQ1302" s="190"/>
      <c r="AR1302" s="190"/>
      <c r="AS1302" s="190"/>
      <c r="AT1302" s="190"/>
      <c r="AU1302" s="190"/>
      <c r="AV1302" s="190"/>
      <c r="AW1302" s="190"/>
      <c r="AX1302" s="190"/>
      <c r="AY1302" s="190"/>
      <c r="AZ1302" s="190"/>
      <c r="BA1302" s="190"/>
      <c r="BB1302" s="190"/>
      <c r="BC1302" s="190"/>
      <c r="BD1302" s="190"/>
      <c r="BE1302" s="190"/>
      <c r="BF1302" s="190"/>
      <c r="BG1302" s="190"/>
      <c r="BH1302" s="190"/>
      <c r="BI1302" s="190"/>
      <c r="BJ1302" s="190"/>
      <c r="BK1302" s="190"/>
      <c r="BL1302" s="190"/>
      <c r="BM1302" s="190"/>
      <c r="BN1302" s="190"/>
      <c r="BO1302" s="190"/>
      <c r="BP1302" s="190"/>
      <c r="BQ1302" s="190"/>
      <c r="BR1302" s="190"/>
      <c r="BS1302" s="190"/>
      <c r="BT1302" s="190"/>
      <c r="BU1302" s="190"/>
      <c r="BV1302" s="190"/>
      <c r="BW1302" s="190"/>
      <c r="BX1302" s="190"/>
      <c r="BY1302" s="190"/>
      <c r="BZ1302" s="190"/>
      <c r="CA1302" s="190"/>
      <c r="CB1302" s="190"/>
      <c r="CC1302" s="190"/>
      <c r="CD1302" s="190"/>
      <c r="CE1302" s="190"/>
      <c r="CF1302" s="190"/>
      <c r="CG1302" s="190"/>
      <c r="CH1302" s="190"/>
      <c r="CI1302" s="190"/>
      <c r="CJ1302" s="190"/>
      <c r="CK1302" s="190"/>
      <c r="CL1302" s="190"/>
      <c r="CN1302" s="201"/>
      <c r="CO1302" s="190"/>
      <c r="CP1302" s="190"/>
      <c r="CQ1302" s="190"/>
      <c r="CR1302" s="190"/>
      <c r="CS1302" s="190"/>
      <c r="CT1302" s="190"/>
      <c r="CU1302" s="190"/>
      <c r="CV1302" s="190"/>
      <c r="CW1302" s="190"/>
      <c r="CX1302" s="190"/>
      <c r="CY1302" s="190"/>
      <c r="CZ1302" s="190"/>
      <c r="DA1302" s="190"/>
      <c r="DB1302" s="190"/>
      <c r="DC1302" s="190"/>
      <c r="DD1302" s="190"/>
      <c r="DE1302" s="190"/>
      <c r="DF1302" s="190"/>
      <c r="DG1302" s="190"/>
      <c r="DH1302" s="190"/>
      <c r="DI1302" s="190"/>
      <c r="DJ1302" s="190"/>
      <c r="DK1302" s="190"/>
      <c r="DL1302" s="190"/>
    </row>
    <row r="1303" spans="1:116" x14ac:dyDescent="0.4">
      <c r="A1303" s="174"/>
      <c r="E1303" s="8"/>
      <c r="G1303" s="175" t="s">
        <v>463</v>
      </c>
      <c r="H1303" s="200"/>
      <c r="I1303" s="201"/>
      <c r="J1303" s="201"/>
      <c r="K1303" s="202"/>
      <c r="L1303" s="202"/>
      <c r="M1303" s="202"/>
      <c r="N1303" s="202"/>
      <c r="O1303" s="202"/>
      <c r="P1303" s="202"/>
      <c r="R1303" s="202"/>
      <c r="S1303" s="176" t="str">
        <f>ADDRESS(ROW(S1296),COLUMN(S1296),2)</f>
        <v>S$1296</v>
      </c>
      <c r="T1303" s="176" t="str">
        <f t="shared" ref="T1303:CE1303" si="2276">ADDRESS(ROW(T1296),COLUMN(T1296),2)</f>
        <v>T$1296</v>
      </c>
      <c r="U1303" s="176" t="str">
        <f t="shared" si="2276"/>
        <v>U$1296</v>
      </c>
      <c r="V1303" s="176" t="str">
        <f t="shared" si="2276"/>
        <v>V$1296</v>
      </c>
      <c r="W1303" s="176" t="str">
        <f t="shared" si="2276"/>
        <v>W$1296</v>
      </c>
      <c r="X1303" s="176" t="str">
        <f t="shared" si="2276"/>
        <v>X$1296</v>
      </c>
      <c r="Y1303" s="176" t="str">
        <f t="shared" si="2276"/>
        <v>Y$1296</v>
      </c>
      <c r="Z1303" s="176" t="str">
        <f t="shared" si="2276"/>
        <v>Z$1296</v>
      </c>
      <c r="AA1303" s="176" t="str">
        <f t="shared" si="2276"/>
        <v>AA$1296</v>
      </c>
      <c r="AB1303" s="176" t="str">
        <f t="shared" si="2276"/>
        <v>AB$1296</v>
      </c>
      <c r="AC1303" s="176" t="str">
        <f t="shared" si="2276"/>
        <v>AC$1296</v>
      </c>
      <c r="AD1303" s="176" t="str">
        <f t="shared" si="2276"/>
        <v>AD$1296</v>
      </c>
      <c r="AE1303" s="176" t="str">
        <f t="shared" si="2276"/>
        <v>AE$1296</v>
      </c>
      <c r="AF1303" s="176" t="str">
        <f t="shared" si="2276"/>
        <v>AF$1296</v>
      </c>
      <c r="AG1303" s="176" t="str">
        <f t="shared" si="2276"/>
        <v>AG$1296</v>
      </c>
      <c r="AH1303" s="176" t="str">
        <f t="shared" si="2276"/>
        <v>AH$1296</v>
      </c>
      <c r="AI1303" s="176" t="str">
        <f t="shared" si="2276"/>
        <v>AI$1296</v>
      </c>
      <c r="AJ1303" s="176" t="str">
        <f t="shared" si="2276"/>
        <v>AJ$1296</v>
      </c>
      <c r="AK1303" s="176" t="str">
        <f t="shared" si="2276"/>
        <v>AK$1296</v>
      </c>
      <c r="AL1303" s="176" t="str">
        <f t="shared" si="2276"/>
        <v>AL$1296</v>
      </c>
      <c r="AM1303" s="176" t="str">
        <f t="shared" si="2276"/>
        <v>AM$1296</v>
      </c>
      <c r="AN1303" s="176" t="str">
        <f t="shared" si="2276"/>
        <v>AN$1296</v>
      </c>
      <c r="AO1303" s="176" t="str">
        <f t="shared" si="2276"/>
        <v>AO$1296</v>
      </c>
      <c r="AP1303" s="176" t="str">
        <f t="shared" si="2276"/>
        <v>AP$1296</v>
      </c>
      <c r="AQ1303" s="176" t="str">
        <f t="shared" si="2276"/>
        <v>AQ$1296</v>
      </c>
      <c r="AR1303" s="176" t="str">
        <f t="shared" si="2276"/>
        <v>AR$1296</v>
      </c>
      <c r="AS1303" s="176" t="str">
        <f t="shared" si="2276"/>
        <v>AS$1296</v>
      </c>
      <c r="AT1303" s="176" t="str">
        <f t="shared" si="2276"/>
        <v>AT$1296</v>
      </c>
      <c r="AU1303" s="176" t="str">
        <f t="shared" si="2276"/>
        <v>AU$1296</v>
      </c>
      <c r="AV1303" s="176" t="str">
        <f t="shared" si="2276"/>
        <v>AV$1296</v>
      </c>
      <c r="AW1303" s="176" t="str">
        <f t="shared" si="2276"/>
        <v>AW$1296</v>
      </c>
      <c r="AX1303" s="176" t="str">
        <f t="shared" si="2276"/>
        <v>AX$1296</v>
      </c>
      <c r="AY1303" s="176" t="str">
        <f t="shared" si="2276"/>
        <v>AY$1296</v>
      </c>
      <c r="AZ1303" s="176" t="str">
        <f t="shared" si="2276"/>
        <v>AZ$1296</v>
      </c>
      <c r="BA1303" s="176" t="str">
        <f t="shared" si="2276"/>
        <v>BA$1296</v>
      </c>
      <c r="BB1303" s="176" t="str">
        <f t="shared" si="2276"/>
        <v>BB$1296</v>
      </c>
      <c r="BC1303" s="176" t="str">
        <f t="shared" si="2276"/>
        <v>BC$1296</v>
      </c>
      <c r="BD1303" s="176" t="str">
        <f t="shared" si="2276"/>
        <v>BD$1296</v>
      </c>
      <c r="BE1303" s="176" t="str">
        <f t="shared" si="2276"/>
        <v>BE$1296</v>
      </c>
      <c r="BF1303" s="176" t="str">
        <f t="shared" si="2276"/>
        <v>BF$1296</v>
      </c>
      <c r="BG1303" s="176" t="str">
        <f t="shared" si="2276"/>
        <v>BG$1296</v>
      </c>
      <c r="BH1303" s="176" t="str">
        <f t="shared" si="2276"/>
        <v>BH$1296</v>
      </c>
      <c r="BI1303" s="176" t="str">
        <f t="shared" si="2276"/>
        <v>BI$1296</v>
      </c>
      <c r="BJ1303" s="176" t="str">
        <f t="shared" si="2276"/>
        <v>BJ$1296</v>
      </c>
      <c r="BK1303" s="176" t="str">
        <f t="shared" si="2276"/>
        <v>BK$1296</v>
      </c>
      <c r="BL1303" s="176" t="str">
        <f t="shared" si="2276"/>
        <v>BL$1296</v>
      </c>
      <c r="BM1303" s="176" t="str">
        <f t="shared" si="2276"/>
        <v>BM$1296</v>
      </c>
      <c r="BN1303" s="176" t="str">
        <f t="shared" si="2276"/>
        <v>BN$1296</v>
      </c>
      <c r="BO1303" s="176" t="str">
        <f t="shared" si="2276"/>
        <v>BO$1296</v>
      </c>
      <c r="BP1303" s="176" t="str">
        <f t="shared" si="2276"/>
        <v>BP$1296</v>
      </c>
      <c r="BQ1303" s="176" t="str">
        <f t="shared" si="2276"/>
        <v>BQ$1296</v>
      </c>
      <c r="BR1303" s="176" t="str">
        <f t="shared" si="2276"/>
        <v>BR$1296</v>
      </c>
      <c r="BS1303" s="176" t="str">
        <f t="shared" si="2276"/>
        <v>BS$1296</v>
      </c>
      <c r="BT1303" s="176" t="str">
        <f t="shared" si="2276"/>
        <v>BT$1296</v>
      </c>
      <c r="BU1303" s="176" t="str">
        <f t="shared" si="2276"/>
        <v>BU$1296</v>
      </c>
      <c r="BV1303" s="176" t="str">
        <f t="shared" si="2276"/>
        <v>BV$1296</v>
      </c>
      <c r="BW1303" s="176" t="str">
        <f t="shared" si="2276"/>
        <v>BW$1296</v>
      </c>
      <c r="BX1303" s="176" t="str">
        <f t="shared" si="2276"/>
        <v>BX$1296</v>
      </c>
      <c r="BY1303" s="176" t="str">
        <f t="shared" si="2276"/>
        <v>BY$1296</v>
      </c>
      <c r="BZ1303" s="176" t="str">
        <f t="shared" si="2276"/>
        <v>BZ$1296</v>
      </c>
      <c r="CA1303" s="176" t="str">
        <f t="shared" si="2276"/>
        <v>CA$1296</v>
      </c>
      <c r="CB1303" s="176" t="str">
        <f t="shared" si="2276"/>
        <v>CB$1296</v>
      </c>
      <c r="CC1303" s="176" t="str">
        <f t="shared" si="2276"/>
        <v>CC$1296</v>
      </c>
      <c r="CD1303" s="176" t="str">
        <f t="shared" si="2276"/>
        <v>CD$1296</v>
      </c>
      <c r="CE1303" s="176" t="str">
        <f t="shared" si="2276"/>
        <v>CE$1296</v>
      </c>
      <c r="CF1303" s="176" t="str">
        <f t="shared" ref="CF1303:CL1303" si="2277">ADDRESS(ROW(CF1296),COLUMN(CF1296),2)</f>
        <v>CF$1296</v>
      </c>
      <c r="CG1303" s="176" t="str">
        <f t="shared" si="2277"/>
        <v>CG$1296</v>
      </c>
      <c r="CH1303" s="176" t="str">
        <f t="shared" si="2277"/>
        <v>CH$1296</v>
      </c>
      <c r="CI1303" s="176" t="str">
        <f t="shared" si="2277"/>
        <v>CI$1296</v>
      </c>
      <c r="CJ1303" s="176" t="str">
        <f t="shared" si="2277"/>
        <v>CJ$1296</v>
      </c>
      <c r="CK1303" s="176" t="str">
        <f t="shared" si="2277"/>
        <v>CK$1296</v>
      </c>
      <c r="CL1303" s="176" t="str">
        <f t="shared" si="2277"/>
        <v>CL$1296</v>
      </c>
      <c r="CN1303" s="201"/>
      <c r="CO1303" s="176" t="str">
        <f t="shared" ref="CO1303:DL1303" si="2278">ADDRESS(ROW(CO1296),COLUMN(CO1296),2)</f>
        <v>CO$1296</v>
      </c>
      <c r="CP1303" s="176" t="str">
        <f t="shared" si="2278"/>
        <v>CP$1296</v>
      </c>
      <c r="CQ1303" s="176" t="str">
        <f t="shared" si="2278"/>
        <v>CQ$1296</v>
      </c>
      <c r="CR1303" s="176" t="str">
        <f t="shared" si="2278"/>
        <v>CR$1296</v>
      </c>
      <c r="CS1303" s="176" t="str">
        <f t="shared" si="2278"/>
        <v>CS$1296</v>
      </c>
      <c r="CT1303" s="176" t="str">
        <f t="shared" si="2278"/>
        <v>CT$1296</v>
      </c>
      <c r="CU1303" s="176" t="str">
        <f t="shared" si="2278"/>
        <v>CU$1296</v>
      </c>
      <c r="CV1303" s="176" t="str">
        <f t="shared" si="2278"/>
        <v>CV$1296</v>
      </c>
      <c r="CW1303" s="176" t="str">
        <f t="shared" si="2278"/>
        <v>CW$1296</v>
      </c>
      <c r="CX1303" s="176" t="str">
        <f t="shared" si="2278"/>
        <v>CX$1296</v>
      </c>
      <c r="CY1303" s="176" t="str">
        <f t="shared" si="2278"/>
        <v>CY$1296</v>
      </c>
      <c r="CZ1303" s="176" t="str">
        <f t="shared" si="2278"/>
        <v>CZ$1296</v>
      </c>
      <c r="DA1303" s="176" t="str">
        <f t="shared" si="2278"/>
        <v>DA$1296</v>
      </c>
      <c r="DB1303" s="176" t="str">
        <f t="shared" si="2278"/>
        <v>DB$1296</v>
      </c>
      <c r="DC1303" s="176" t="str">
        <f t="shared" si="2278"/>
        <v>DC$1296</v>
      </c>
      <c r="DD1303" s="176" t="str">
        <f t="shared" si="2278"/>
        <v>DD$1296</v>
      </c>
      <c r="DE1303" s="176" t="str">
        <f t="shared" si="2278"/>
        <v>DE$1296</v>
      </c>
      <c r="DF1303" s="176" t="str">
        <f t="shared" si="2278"/>
        <v>DF$1296</v>
      </c>
      <c r="DG1303" s="176" t="str">
        <f t="shared" si="2278"/>
        <v>DG$1296</v>
      </c>
      <c r="DH1303" s="176" t="str">
        <f t="shared" si="2278"/>
        <v>DH$1296</v>
      </c>
      <c r="DI1303" s="176" t="str">
        <f t="shared" si="2278"/>
        <v>DI$1296</v>
      </c>
      <c r="DJ1303" s="176" t="str">
        <f t="shared" si="2278"/>
        <v>DJ$1296</v>
      </c>
      <c r="DK1303" s="176" t="str">
        <f t="shared" si="2278"/>
        <v>DK$1296</v>
      </c>
      <c r="DL1303" s="176" t="str">
        <f t="shared" si="2278"/>
        <v>DL$1296</v>
      </c>
    </row>
    <row r="1304" spans="1:116" x14ac:dyDescent="0.4">
      <c r="A1304" s="174"/>
      <c r="E1304" s="8"/>
      <c r="G1304" s="175" t="s">
        <v>464</v>
      </c>
      <c r="H1304" s="200"/>
      <c r="I1304" s="201"/>
      <c r="J1304" s="201"/>
      <c r="K1304" s="202"/>
      <c r="L1304" s="202"/>
      <c r="M1304" s="202"/>
      <c r="N1304" s="202"/>
      <c r="O1304" s="202"/>
      <c r="P1304" s="202"/>
      <c r="R1304" s="202"/>
      <c r="S1304" s="190" t="str">
        <f t="shared" ref="S1304:CD1304" si="2279">S$23</f>
        <v>S$19</v>
      </c>
      <c r="T1304" s="190" t="str">
        <f t="shared" si="2279"/>
        <v>T$19</v>
      </c>
      <c r="U1304" s="190" t="str">
        <f t="shared" si="2279"/>
        <v>U$19</v>
      </c>
      <c r="V1304" s="190" t="str">
        <f t="shared" si="2279"/>
        <v>V$19</v>
      </c>
      <c r="W1304" s="190" t="str">
        <f t="shared" si="2279"/>
        <v>W$19</v>
      </c>
      <c r="X1304" s="190" t="str">
        <f t="shared" si="2279"/>
        <v>X$19</v>
      </c>
      <c r="Y1304" s="190" t="str">
        <f t="shared" si="2279"/>
        <v>Y$19</v>
      </c>
      <c r="Z1304" s="190" t="str">
        <f t="shared" si="2279"/>
        <v>Z$19</v>
      </c>
      <c r="AA1304" s="190" t="str">
        <f t="shared" si="2279"/>
        <v>AA$19</v>
      </c>
      <c r="AB1304" s="190" t="str">
        <f t="shared" si="2279"/>
        <v>AB$19</v>
      </c>
      <c r="AC1304" s="190" t="str">
        <f t="shared" si="2279"/>
        <v>AC$19</v>
      </c>
      <c r="AD1304" s="190" t="str">
        <f t="shared" si="2279"/>
        <v>AD$19</v>
      </c>
      <c r="AE1304" s="190" t="str">
        <f t="shared" si="2279"/>
        <v>AE$19</v>
      </c>
      <c r="AF1304" s="190" t="str">
        <f t="shared" si="2279"/>
        <v>AF$19</v>
      </c>
      <c r="AG1304" s="190" t="str">
        <f t="shared" si="2279"/>
        <v>AG$19</v>
      </c>
      <c r="AH1304" s="190" t="str">
        <f t="shared" si="2279"/>
        <v>AH$19</v>
      </c>
      <c r="AI1304" s="190" t="str">
        <f t="shared" si="2279"/>
        <v>AI$19</v>
      </c>
      <c r="AJ1304" s="190" t="str">
        <f t="shared" si="2279"/>
        <v>AJ$19</v>
      </c>
      <c r="AK1304" s="190" t="str">
        <f t="shared" si="2279"/>
        <v>AK$19</v>
      </c>
      <c r="AL1304" s="190" t="str">
        <f t="shared" si="2279"/>
        <v>AL$19</v>
      </c>
      <c r="AM1304" s="190" t="str">
        <f t="shared" si="2279"/>
        <v>AM$19</v>
      </c>
      <c r="AN1304" s="190" t="str">
        <f t="shared" si="2279"/>
        <v>AN$19</v>
      </c>
      <c r="AO1304" s="190" t="str">
        <f t="shared" si="2279"/>
        <v>AO$19</v>
      </c>
      <c r="AP1304" s="190" t="str">
        <f t="shared" si="2279"/>
        <v>AP$19</v>
      </c>
      <c r="AQ1304" s="190" t="str">
        <f t="shared" si="2279"/>
        <v>AQ$19</v>
      </c>
      <c r="AR1304" s="190" t="str">
        <f t="shared" si="2279"/>
        <v>AR$19</v>
      </c>
      <c r="AS1304" s="190" t="str">
        <f t="shared" si="2279"/>
        <v>AS$19</v>
      </c>
      <c r="AT1304" s="190" t="str">
        <f t="shared" si="2279"/>
        <v>AT$19</v>
      </c>
      <c r="AU1304" s="190" t="str">
        <f t="shared" si="2279"/>
        <v>AU$19</v>
      </c>
      <c r="AV1304" s="190" t="str">
        <f t="shared" si="2279"/>
        <v>AV$19</v>
      </c>
      <c r="AW1304" s="190" t="str">
        <f t="shared" si="2279"/>
        <v>AW$19</v>
      </c>
      <c r="AX1304" s="190" t="str">
        <f t="shared" si="2279"/>
        <v>AX$19</v>
      </c>
      <c r="AY1304" s="190" t="str">
        <f t="shared" si="2279"/>
        <v>AY$19</v>
      </c>
      <c r="AZ1304" s="190" t="str">
        <f t="shared" si="2279"/>
        <v>AZ$19</v>
      </c>
      <c r="BA1304" s="190" t="str">
        <f t="shared" si="2279"/>
        <v>BA$19</v>
      </c>
      <c r="BB1304" s="190" t="str">
        <f t="shared" si="2279"/>
        <v>BB$19</v>
      </c>
      <c r="BC1304" s="190" t="str">
        <f t="shared" si="2279"/>
        <v>BC$19</v>
      </c>
      <c r="BD1304" s="190" t="str">
        <f t="shared" si="2279"/>
        <v>BD$19</v>
      </c>
      <c r="BE1304" s="190" t="str">
        <f t="shared" si="2279"/>
        <v>BE$19</v>
      </c>
      <c r="BF1304" s="190" t="str">
        <f t="shared" si="2279"/>
        <v>BF$19</v>
      </c>
      <c r="BG1304" s="190" t="str">
        <f t="shared" si="2279"/>
        <v>BG$19</v>
      </c>
      <c r="BH1304" s="190" t="str">
        <f t="shared" si="2279"/>
        <v>BH$19</v>
      </c>
      <c r="BI1304" s="190" t="str">
        <f t="shared" si="2279"/>
        <v>BI$19</v>
      </c>
      <c r="BJ1304" s="190" t="str">
        <f t="shared" si="2279"/>
        <v>BJ$19</v>
      </c>
      <c r="BK1304" s="190" t="str">
        <f t="shared" si="2279"/>
        <v>BK$19</v>
      </c>
      <c r="BL1304" s="190" t="str">
        <f t="shared" si="2279"/>
        <v>BL$19</v>
      </c>
      <c r="BM1304" s="190" t="str">
        <f t="shared" si="2279"/>
        <v>BM$19</v>
      </c>
      <c r="BN1304" s="190" t="str">
        <f t="shared" si="2279"/>
        <v>BN$19</v>
      </c>
      <c r="BO1304" s="190" t="str">
        <f t="shared" si="2279"/>
        <v>BO$19</v>
      </c>
      <c r="BP1304" s="190" t="str">
        <f t="shared" si="2279"/>
        <v>BP$19</v>
      </c>
      <c r="BQ1304" s="190" t="str">
        <f t="shared" si="2279"/>
        <v>BQ$19</v>
      </c>
      <c r="BR1304" s="190" t="str">
        <f t="shared" si="2279"/>
        <v>BR$19</v>
      </c>
      <c r="BS1304" s="190" t="str">
        <f t="shared" si="2279"/>
        <v>BS$19</v>
      </c>
      <c r="BT1304" s="190" t="str">
        <f t="shared" si="2279"/>
        <v>BT$19</v>
      </c>
      <c r="BU1304" s="190" t="str">
        <f t="shared" si="2279"/>
        <v>BU$19</v>
      </c>
      <c r="BV1304" s="190" t="str">
        <f t="shared" si="2279"/>
        <v>BV$19</v>
      </c>
      <c r="BW1304" s="190" t="str">
        <f t="shared" si="2279"/>
        <v>BW$19</v>
      </c>
      <c r="BX1304" s="190" t="str">
        <f t="shared" si="2279"/>
        <v>BX$19</v>
      </c>
      <c r="BY1304" s="190" t="str">
        <f t="shared" si="2279"/>
        <v>BY$19</v>
      </c>
      <c r="BZ1304" s="190" t="str">
        <f t="shared" si="2279"/>
        <v>BZ$19</v>
      </c>
      <c r="CA1304" s="190" t="str">
        <f t="shared" si="2279"/>
        <v>CA$19</v>
      </c>
      <c r="CB1304" s="190" t="str">
        <f t="shared" si="2279"/>
        <v>CB$19</v>
      </c>
      <c r="CC1304" s="190" t="str">
        <f t="shared" si="2279"/>
        <v>CC$19</v>
      </c>
      <c r="CD1304" s="190" t="str">
        <f t="shared" si="2279"/>
        <v>CD$19</v>
      </c>
      <c r="CE1304" s="190" t="str">
        <f t="shared" ref="CE1304:CL1304" si="2280">CE$23</f>
        <v>CE$19</v>
      </c>
      <c r="CF1304" s="190" t="str">
        <f t="shared" si="2280"/>
        <v>CF$19</v>
      </c>
      <c r="CG1304" s="190" t="str">
        <f t="shared" si="2280"/>
        <v>CG$19</v>
      </c>
      <c r="CH1304" s="190" t="str">
        <f t="shared" si="2280"/>
        <v>CH$19</v>
      </c>
      <c r="CI1304" s="190" t="str">
        <f t="shared" si="2280"/>
        <v>CI$19</v>
      </c>
      <c r="CJ1304" s="190" t="str">
        <f t="shared" si="2280"/>
        <v>CJ$19</v>
      </c>
      <c r="CK1304" s="190" t="str">
        <f t="shared" si="2280"/>
        <v>CK$19</v>
      </c>
      <c r="CL1304" s="190" t="str">
        <f t="shared" si="2280"/>
        <v>CL$19</v>
      </c>
      <c r="CN1304" s="201"/>
      <c r="CO1304" s="190" t="str">
        <f t="shared" ref="CO1304:DL1304" si="2281">CO$23</f>
        <v>CO$19</v>
      </c>
      <c r="CP1304" s="190" t="str">
        <f t="shared" si="2281"/>
        <v>CP$19</v>
      </c>
      <c r="CQ1304" s="190" t="str">
        <f t="shared" si="2281"/>
        <v>CQ$19</v>
      </c>
      <c r="CR1304" s="190" t="str">
        <f t="shared" si="2281"/>
        <v>CR$19</v>
      </c>
      <c r="CS1304" s="190" t="str">
        <f t="shared" si="2281"/>
        <v>CS$19</v>
      </c>
      <c r="CT1304" s="190" t="str">
        <f t="shared" si="2281"/>
        <v>CT$19</v>
      </c>
      <c r="CU1304" s="190" t="str">
        <f t="shared" si="2281"/>
        <v>CU$19</v>
      </c>
      <c r="CV1304" s="190" t="str">
        <f t="shared" si="2281"/>
        <v>CV$19</v>
      </c>
      <c r="CW1304" s="190" t="str">
        <f t="shared" si="2281"/>
        <v>CW$19</v>
      </c>
      <c r="CX1304" s="190" t="str">
        <f t="shared" si="2281"/>
        <v>CX$19</v>
      </c>
      <c r="CY1304" s="190" t="str">
        <f t="shared" si="2281"/>
        <v>CY$19</v>
      </c>
      <c r="CZ1304" s="190" t="str">
        <f t="shared" si="2281"/>
        <v>CZ$19</v>
      </c>
      <c r="DA1304" s="190" t="str">
        <f t="shared" si="2281"/>
        <v>DA$19</v>
      </c>
      <c r="DB1304" s="190" t="str">
        <f t="shared" si="2281"/>
        <v>DB$19</v>
      </c>
      <c r="DC1304" s="190" t="str">
        <f t="shared" si="2281"/>
        <v>DC$19</v>
      </c>
      <c r="DD1304" s="190" t="str">
        <f t="shared" si="2281"/>
        <v>DD$19</v>
      </c>
      <c r="DE1304" s="190" t="str">
        <f t="shared" si="2281"/>
        <v>DE$19</v>
      </c>
      <c r="DF1304" s="190" t="str">
        <f t="shared" si="2281"/>
        <v>DF$19</v>
      </c>
      <c r="DG1304" s="190" t="str">
        <f t="shared" si="2281"/>
        <v>DG$19</v>
      </c>
      <c r="DH1304" s="190" t="str">
        <f t="shared" si="2281"/>
        <v>DH$19</v>
      </c>
      <c r="DI1304" s="190" t="str">
        <f t="shared" si="2281"/>
        <v>DI$19</v>
      </c>
      <c r="DJ1304" s="190" t="str">
        <f t="shared" si="2281"/>
        <v>DJ$19</v>
      </c>
      <c r="DK1304" s="190" t="str">
        <f t="shared" si="2281"/>
        <v>DK$19</v>
      </c>
      <c r="DL1304" s="190" t="str">
        <f t="shared" si="2281"/>
        <v>DL$19</v>
      </c>
    </row>
    <row r="1305" spans="1:116" x14ac:dyDescent="0.4">
      <c r="A1305" s="142" t="s">
        <v>218</v>
      </c>
      <c r="B1305" s="350" t="s">
        <v>81</v>
      </c>
      <c r="C1305" s="350"/>
      <c r="D1305" s="164" t="s">
        <v>825</v>
      </c>
      <c r="E1305" s="204" t="str">
        <f t="shared" ref="E1305:E1325" si="2282">ROW()&amp;" "&amp;D1305</f>
        <v>1305 WCINVBATCH-SV</v>
      </c>
      <c r="F1305" t="s">
        <v>439</v>
      </c>
      <c r="G1305" s="143" t="s">
        <v>265</v>
      </c>
      <c r="H1305" s="142"/>
      <c r="I1305" s="144"/>
      <c r="J1305" s="144"/>
      <c r="K1305" s="142" t="s">
        <v>827</v>
      </c>
      <c r="L1305" s="142"/>
      <c r="M1305" s="142"/>
      <c r="N1305" s="142"/>
      <c r="O1305" s="142"/>
      <c r="P1305" s="142"/>
      <c r="R1305" s="143"/>
      <c r="S1305" s="143"/>
      <c r="T1305" s="143"/>
      <c r="U1305" s="143"/>
      <c r="V1305" s="143"/>
      <c r="W1305" s="143"/>
      <c r="X1305" s="143"/>
      <c r="Y1305" s="143"/>
      <c r="Z1305" s="143"/>
      <c r="AA1305" s="143"/>
      <c r="AB1305" s="143"/>
      <c r="AC1305" s="143"/>
      <c r="AD1305" s="143"/>
      <c r="AE1305" s="143"/>
      <c r="AF1305" s="143"/>
      <c r="AG1305" s="143"/>
      <c r="AH1305" s="143"/>
      <c r="AI1305" s="143"/>
      <c r="AJ1305" s="143"/>
      <c r="AK1305" s="143"/>
      <c r="AL1305" s="143"/>
      <c r="AM1305" s="143"/>
      <c r="AN1305" s="143"/>
      <c r="AO1305" s="143"/>
      <c r="AP1305" s="143"/>
      <c r="AQ1305" s="143"/>
      <c r="AR1305" s="143"/>
      <c r="AS1305" s="143"/>
      <c r="AT1305" s="143"/>
      <c r="AU1305" s="143"/>
      <c r="AV1305" s="143"/>
      <c r="AW1305" s="143"/>
      <c r="AX1305" s="143"/>
      <c r="AY1305" s="143"/>
      <c r="AZ1305" s="143"/>
      <c r="BA1305" s="143"/>
      <c r="BB1305" s="143"/>
      <c r="BC1305" s="143"/>
      <c r="BD1305" s="143"/>
      <c r="BE1305" s="143"/>
      <c r="BF1305" s="143"/>
      <c r="BG1305" s="143"/>
      <c r="BH1305" s="143"/>
      <c r="BI1305" s="143"/>
      <c r="BJ1305" s="143"/>
      <c r="BK1305" s="143"/>
      <c r="BL1305" s="143"/>
      <c r="BM1305" s="143"/>
      <c r="BN1305" s="143"/>
      <c r="BO1305" s="143"/>
      <c r="BP1305" s="143"/>
      <c r="BQ1305" s="143"/>
      <c r="BR1305" s="143"/>
      <c r="BS1305" s="143"/>
      <c r="BT1305" s="143"/>
      <c r="BU1305" s="143"/>
      <c r="BV1305" s="143"/>
      <c r="BW1305" s="143"/>
      <c r="BX1305" s="143"/>
      <c r="BY1305" s="143"/>
      <c r="BZ1305" s="143"/>
      <c r="CA1305" s="143"/>
      <c r="CB1305" s="143"/>
      <c r="CC1305" s="143"/>
      <c r="CD1305" s="143"/>
      <c r="CE1305" s="143"/>
      <c r="CF1305" s="143"/>
      <c r="CG1305" s="143"/>
      <c r="CH1305" s="143"/>
      <c r="CI1305" s="143"/>
      <c r="CJ1305" s="143"/>
      <c r="CK1305" s="143"/>
      <c r="CL1305" s="143"/>
      <c r="CN1305" s="144"/>
      <c r="CO1305" s="143"/>
      <c r="CP1305" s="143"/>
      <c r="CQ1305" s="143"/>
      <c r="CR1305" s="143"/>
      <c r="CS1305" s="143"/>
      <c r="CT1305" s="143"/>
      <c r="CU1305" s="143"/>
      <c r="CV1305" s="143"/>
      <c r="CW1305" s="143"/>
      <c r="CX1305" s="143"/>
      <c r="CY1305" s="143"/>
      <c r="CZ1305" s="143"/>
      <c r="DA1305" s="143"/>
      <c r="DB1305" s="143"/>
      <c r="DC1305" s="143"/>
      <c r="DD1305" s="143"/>
      <c r="DE1305" s="143"/>
      <c r="DF1305" s="143"/>
      <c r="DG1305" s="143"/>
      <c r="DH1305" s="143"/>
      <c r="DI1305" s="143"/>
      <c r="DJ1305" s="143"/>
      <c r="DK1305" s="143"/>
      <c r="DL1305" s="143"/>
    </row>
    <row r="1306" spans="1:116" x14ac:dyDescent="0.4">
      <c r="B1306" s="164" t="str">
        <f>E1306</f>
        <v>1306 WCINVBATCH-SV</v>
      </c>
      <c r="C1306" s="164"/>
      <c r="D1306" s="164" t="s">
        <v>825</v>
      </c>
      <c r="E1306" s="204" t="str">
        <f t="shared" si="2282"/>
        <v>1306 WCINVBATCH-SV</v>
      </c>
      <c r="G1306" s="95" t="str">
        <f>G1322&amp;":"</f>
        <v>Inventory - (Secondary label):</v>
      </c>
      <c r="H1306" s="12"/>
      <c r="I1306" s="60"/>
      <c r="J1306" s="60"/>
      <c r="K1306" s="20"/>
      <c r="L1306" s="20"/>
      <c r="M1306" s="20"/>
      <c r="N1306" s="20"/>
      <c r="O1306" s="20"/>
      <c r="P1306" s="20"/>
      <c r="R1306" s="20"/>
      <c r="S1306" s="20"/>
      <c r="T1306" s="20"/>
      <c r="U1306" s="20"/>
      <c r="V1306" s="20"/>
      <c r="W1306" s="20"/>
      <c r="X1306" s="20"/>
      <c r="Y1306" s="20"/>
      <c r="Z1306" s="20"/>
      <c r="AA1306" s="20"/>
      <c r="AB1306" s="20"/>
      <c r="AC1306" s="20"/>
      <c r="AD1306" s="20"/>
      <c r="AE1306" s="20"/>
      <c r="AF1306" s="20"/>
      <c r="AG1306" s="20"/>
      <c r="AH1306" s="20"/>
      <c r="AI1306" s="20"/>
      <c r="AJ1306" s="20"/>
      <c r="AK1306" s="20"/>
      <c r="AL1306" s="20"/>
      <c r="AM1306" s="20"/>
      <c r="AN1306" s="20"/>
      <c r="AO1306" s="20"/>
      <c r="AP1306" s="20"/>
      <c r="AQ1306" s="20"/>
      <c r="AR1306" s="20"/>
      <c r="AS1306" s="20"/>
      <c r="AT1306" s="20"/>
      <c r="AU1306" s="20"/>
      <c r="AV1306" s="20"/>
      <c r="AW1306" s="20"/>
      <c r="AX1306" s="20"/>
      <c r="AY1306" s="20"/>
      <c r="AZ1306" s="20"/>
      <c r="BA1306" s="20"/>
      <c r="BB1306" s="20"/>
      <c r="BC1306" s="20"/>
      <c r="BD1306" s="20"/>
      <c r="BE1306" s="20"/>
      <c r="BF1306" s="20"/>
      <c r="BG1306" s="20"/>
      <c r="BH1306" s="20"/>
      <c r="BI1306" s="20"/>
      <c r="BJ1306" s="20"/>
      <c r="BK1306" s="20"/>
      <c r="BL1306" s="20"/>
      <c r="BM1306" s="20"/>
      <c r="BN1306" s="20"/>
      <c r="BO1306" s="20"/>
      <c r="BP1306" s="20"/>
      <c r="BQ1306" s="20"/>
      <c r="BR1306" s="20"/>
      <c r="BS1306" s="20"/>
      <c r="BT1306" s="20"/>
      <c r="BU1306" s="20"/>
      <c r="BV1306" s="20"/>
      <c r="BW1306" s="20"/>
      <c r="BX1306" s="20"/>
      <c r="BY1306" s="20"/>
      <c r="BZ1306" s="20"/>
      <c r="CA1306" s="20"/>
      <c r="CB1306" s="20"/>
      <c r="CC1306" s="20"/>
      <c r="CD1306" s="20"/>
      <c r="CE1306" s="20"/>
      <c r="CF1306" s="20"/>
      <c r="CG1306" s="20"/>
      <c r="CH1306" s="20"/>
      <c r="CI1306" s="20"/>
      <c r="CJ1306" s="20"/>
      <c r="CK1306" s="20"/>
      <c r="CL1306" s="20"/>
      <c r="CN1306" s="60"/>
      <c r="CO1306" s="20"/>
      <c r="CP1306" s="20"/>
      <c r="CQ1306" s="20"/>
      <c r="CR1306" s="20"/>
      <c r="CS1306" s="20"/>
      <c r="CT1306" s="20"/>
      <c r="CU1306" s="20"/>
      <c r="CV1306" s="20"/>
      <c r="CW1306" s="20"/>
      <c r="CX1306" s="20"/>
      <c r="CY1306" s="20"/>
      <c r="CZ1306" s="20"/>
      <c r="DA1306" s="20"/>
      <c r="DB1306" s="20"/>
      <c r="DC1306" s="20"/>
      <c r="DD1306" s="20"/>
      <c r="DE1306" s="20"/>
      <c r="DF1306" s="20"/>
      <c r="DG1306" s="20"/>
      <c r="DH1306" s="20"/>
      <c r="DI1306" s="20"/>
      <c r="DJ1306" s="20"/>
      <c r="DK1306" s="20"/>
      <c r="DL1306" s="20"/>
    </row>
    <row r="1307" spans="1:116" x14ac:dyDescent="0.4">
      <c r="B1307" s="164" t="str">
        <f>E1307</f>
        <v>1307 WCINVBATCH-SV</v>
      </c>
      <c r="C1307" s="164"/>
      <c r="D1307" s="164" t="s">
        <v>825</v>
      </c>
      <c r="E1307" s="204" t="str">
        <f t="shared" si="2282"/>
        <v>1307 WCINVBATCH-SV</v>
      </c>
      <c r="G1307" s="145" t="s">
        <v>826</v>
      </c>
      <c r="H1307" s="12"/>
      <c r="I1307" s="60"/>
      <c r="J1307" s="60"/>
      <c r="K1307" s="17">
        <v>5000</v>
      </c>
      <c r="L1307" s="17">
        <v>30</v>
      </c>
      <c r="M1307" s="17">
        <v>30</v>
      </c>
      <c r="N1307" s="17">
        <v>30</v>
      </c>
      <c r="O1307" s="17">
        <v>30</v>
      </c>
      <c r="P1307" s="17">
        <v>30</v>
      </c>
      <c r="R1307" s="15"/>
      <c r="S1307" s="15" cm="1">
        <f t="array" ref="S1307">INDEX($K:$P,ROW(),MATCH(S$3,$K$2:$P$2,0))</f>
        <v>5000</v>
      </c>
      <c r="T1307" s="15" cm="1">
        <f t="array" ref="T1307">INDEX($K:$P,ROW(),MATCH(T$3,$K$2:$P$2,0))</f>
        <v>5000</v>
      </c>
      <c r="U1307" s="15" cm="1">
        <f t="array" ref="U1307">INDEX($K:$P,ROW(),MATCH(U$3,$K$2:$P$2,0))</f>
        <v>5000</v>
      </c>
      <c r="V1307" s="15" cm="1">
        <f t="array" ref="V1307">INDEX($K:$P,ROW(),MATCH(V$3,$K$2:$P$2,0))</f>
        <v>5000</v>
      </c>
      <c r="W1307" s="15" cm="1">
        <f t="array" ref="W1307">INDEX($K:$P,ROW(),MATCH(W$3,$K$2:$P$2,0))</f>
        <v>5000</v>
      </c>
      <c r="X1307" s="15" cm="1">
        <f t="array" ref="X1307">INDEX($K:$P,ROW(),MATCH(X$3,$K$2:$P$2,0))</f>
        <v>5000</v>
      </c>
      <c r="Y1307" s="15" cm="1">
        <f t="array" ref="Y1307">INDEX($K:$P,ROW(),MATCH(Y$3,$K$2:$P$2,0))</f>
        <v>5000</v>
      </c>
      <c r="Z1307" s="15" cm="1">
        <f t="array" ref="Z1307">INDEX($K:$P,ROW(),MATCH(Z$3,$K$2:$P$2,0))</f>
        <v>5000</v>
      </c>
      <c r="AA1307" s="15" cm="1">
        <f t="array" ref="AA1307">INDEX($K:$P,ROW(),MATCH(AA$3,$K$2:$P$2,0))</f>
        <v>5000</v>
      </c>
      <c r="AB1307" s="15" cm="1">
        <f t="array" ref="AB1307">INDEX($K:$P,ROW(),MATCH(AB$3,$K$2:$P$2,0))</f>
        <v>5000</v>
      </c>
      <c r="AC1307" s="15" cm="1">
        <f t="array" ref="AC1307">INDEX($K:$P,ROW(),MATCH(AC$3,$K$2:$P$2,0))</f>
        <v>5000</v>
      </c>
      <c r="AD1307" s="15" cm="1">
        <f t="array" ref="AD1307">INDEX($K:$P,ROW(),MATCH(AD$3,$K$2:$P$2,0))</f>
        <v>5000</v>
      </c>
      <c r="AE1307" s="15" cm="1">
        <f t="array" ref="AE1307">INDEX($K:$P,ROW(),MATCH(AE$3,$K$2:$P$2,0))</f>
        <v>30</v>
      </c>
      <c r="AF1307" s="15" cm="1">
        <f t="array" ref="AF1307">INDEX($K:$P,ROW(),MATCH(AF$3,$K$2:$P$2,0))</f>
        <v>30</v>
      </c>
      <c r="AG1307" s="15" cm="1">
        <f t="array" ref="AG1307">INDEX($K:$P,ROW(),MATCH(AG$3,$K$2:$P$2,0))</f>
        <v>30</v>
      </c>
      <c r="AH1307" s="15" cm="1">
        <f t="array" ref="AH1307">INDEX($K:$P,ROW(),MATCH(AH$3,$K$2:$P$2,0))</f>
        <v>30</v>
      </c>
      <c r="AI1307" s="15" cm="1">
        <f t="array" ref="AI1307">INDEX($K:$P,ROW(),MATCH(AI$3,$K$2:$P$2,0))</f>
        <v>30</v>
      </c>
      <c r="AJ1307" s="15" cm="1">
        <f t="array" ref="AJ1307">INDEX($K:$P,ROW(),MATCH(AJ$3,$K$2:$P$2,0))</f>
        <v>30</v>
      </c>
      <c r="AK1307" s="15" cm="1">
        <f t="array" ref="AK1307">INDEX($K:$P,ROW(),MATCH(AK$3,$K$2:$P$2,0))</f>
        <v>30</v>
      </c>
      <c r="AL1307" s="15" cm="1">
        <f t="array" ref="AL1307">INDEX($K:$P,ROW(),MATCH(AL$3,$K$2:$P$2,0))</f>
        <v>30</v>
      </c>
      <c r="AM1307" s="15" cm="1">
        <f t="array" ref="AM1307">INDEX($K:$P,ROW(),MATCH(AM$3,$K$2:$P$2,0))</f>
        <v>30</v>
      </c>
      <c r="AN1307" s="15" cm="1">
        <f t="array" ref="AN1307">INDEX($K:$P,ROW(),MATCH(AN$3,$K$2:$P$2,0))</f>
        <v>30</v>
      </c>
      <c r="AO1307" s="15" cm="1">
        <f t="array" ref="AO1307">INDEX($K:$P,ROW(),MATCH(AO$3,$K$2:$P$2,0))</f>
        <v>30</v>
      </c>
      <c r="AP1307" s="15" cm="1">
        <f t="array" ref="AP1307">INDEX($K:$P,ROW(),MATCH(AP$3,$K$2:$P$2,0))</f>
        <v>30</v>
      </c>
      <c r="AQ1307" s="15" cm="1">
        <f t="array" ref="AQ1307">INDEX($K:$P,ROW(),MATCH(AQ$3,$K$2:$P$2,0))</f>
        <v>30</v>
      </c>
      <c r="AR1307" s="15" cm="1">
        <f t="array" ref="AR1307">INDEX($K:$P,ROW(),MATCH(AR$3,$K$2:$P$2,0))</f>
        <v>30</v>
      </c>
      <c r="AS1307" s="15" cm="1">
        <f t="array" ref="AS1307">INDEX($K:$P,ROW(),MATCH(AS$3,$K$2:$P$2,0))</f>
        <v>30</v>
      </c>
      <c r="AT1307" s="15" cm="1">
        <f t="array" ref="AT1307">INDEX($K:$P,ROW(),MATCH(AT$3,$K$2:$P$2,0))</f>
        <v>30</v>
      </c>
      <c r="AU1307" s="15" cm="1">
        <f t="array" ref="AU1307">INDEX($K:$P,ROW(),MATCH(AU$3,$K$2:$P$2,0))</f>
        <v>30</v>
      </c>
      <c r="AV1307" s="15" cm="1">
        <f t="array" ref="AV1307">INDEX($K:$P,ROW(),MATCH(AV$3,$K$2:$P$2,0))</f>
        <v>30</v>
      </c>
      <c r="AW1307" s="15" cm="1">
        <f t="array" ref="AW1307">INDEX($K:$P,ROW(),MATCH(AW$3,$K$2:$P$2,0))</f>
        <v>30</v>
      </c>
      <c r="AX1307" s="15" cm="1">
        <f t="array" ref="AX1307">INDEX($K:$P,ROW(),MATCH(AX$3,$K$2:$P$2,0))</f>
        <v>30</v>
      </c>
      <c r="AY1307" s="15" cm="1">
        <f t="array" ref="AY1307">INDEX($K:$P,ROW(),MATCH(AY$3,$K$2:$P$2,0))</f>
        <v>30</v>
      </c>
      <c r="AZ1307" s="15" cm="1">
        <f t="array" ref="AZ1307">INDEX($K:$P,ROW(),MATCH(AZ$3,$K$2:$P$2,0))</f>
        <v>30</v>
      </c>
      <c r="BA1307" s="15" cm="1">
        <f t="array" ref="BA1307">INDEX($K:$P,ROW(),MATCH(BA$3,$K$2:$P$2,0))</f>
        <v>30</v>
      </c>
      <c r="BB1307" s="15" cm="1">
        <f t="array" ref="BB1307">INDEX($K:$P,ROW(),MATCH(BB$3,$K$2:$P$2,0))</f>
        <v>30</v>
      </c>
      <c r="BC1307" s="15" cm="1">
        <f t="array" ref="BC1307">INDEX($K:$P,ROW(),MATCH(BC$3,$K$2:$P$2,0))</f>
        <v>30</v>
      </c>
      <c r="BD1307" s="15" cm="1">
        <f t="array" ref="BD1307">INDEX($K:$P,ROW(),MATCH(BD$3,$K$2:$P$2,0))</f>
        <v>30</v>
      </c>
      <c r="BE1307" s="15" cm="1">
        <f t="array" ref="BE1307">INDEX($K:$P,ROW(),MATCH(BE$3,$K$2:$P$2,0))</f>
        <v>30</v>
      </c>
      <c r="BF1307" s="15" cm="1">
        <f t="array" ref="BF1307">INDEX($K:$P,ROW(),MATCH(BF$3,$K$2:$P$2,0))</f>
        <v>30</v>
      </c>
      <c r="BG1307" s="15" cm="1">
        <f t="array" ref="BG1307">INDEX($K:$P,ROW(),MATCH(BG$3,$K$2:$P$2,0))</f>
        <v>30</v>
      </c>
      <c r="BH1307" s="15" cm="1">
        <f t="array" ref="BH1307">INDEX($K:$P,ROW(),MATCH(BH$3,$K$2:$P$2,0))</f>
        <v>30</v>
      </c>
      <c r="BI1307" s="15" cm="1">
        <f t="array" ref="BI1307">INDEX($K:$P,ROW(),MATCH(BI$3,$K$2:$P$2,0))</f>
        <v>30</v>
      </c>
      <c r="BJ1307" s="15" cm="1">
        <f t="array" ref="BJ1307">INDEX($K:$P,ROW(),MATCH(BJ$3,$K$2:$P$2,0))</f>
        <v>30</v>
      </c>
      <c r="BK1307" s="15" cm="1">
        <f t="array" ref="BK1307">INDEX($K:$P,ROW(),MATCH(BK$3,$K$2:$P$2,0))</f>
        <v>30</v>
      </c>
      <c r="BL1307" s="15" cm="1">
        <f t="array" ref="BL1307">INDEX($K:$P,ROW(),MATCH(BL$3,$K$2:$P$2,0))</f>
        <v>30</v>
      </c>
      <c r="BM1307" s="15" cm="1">
        <f t="array" ref="BM1307">INDEX($K:$P,ROW(),MATCH(BM$3,$K$2:$P$2,0))</f>
        <v>30</v>
      </c>
      <c r="BN1307" s="15" cm="1">
        <f t="array" ref="BN1307">INDEX($K:$P,ROW(),MATCH(BN$3,$K$2:$P$2,0))</f>
        <v>30</v>
      </c>
      <c r="BO1307" s="15" cm="1">
        <f t="array" ref="BO1307">INDEX($K:$P,ROW(),MATCH(BO$3,$K$2:$P$2,0))</f>
        <v>30</v>
      </c>
      <c r="BP1307" s="15" cm="1">
        <f t="array" ref="BP1307">INDEX($K:$P,ROW(),MATCH(BP$3,$K$2:$P$2,0))</f>
        <v>30</v>
      </c>
      <c r="BQ1307" s="15" cm="1">
        <f t="array" ref="BQ1307">INDEX($K:$P,ROW(),MATCH(BQ$3,$K$2:$P$2,0))</f>
        <v>30</v>
      </c>
      <c r="BR1307" s="15" cm="1">
        <f t="array" ref="BR1307">INDEX($K:$P,ROW(),MATCH(BR$3,$K$2:$P$2,0))</f>
        <v>30</v>
      </c>
      <c r="BS1307" s="15" cm="1">
        <f t="array" ref="BS1307">INDEX($K:$P,ROW(),MATCH(BS$3,$K$2:$P$2,0))</f>
        <v>30</v>
      </c>
      <c r="BT1307" s="15" cm="1">
        <f t="array" ref="BT1307">INDEX($K:$P,ROW(),MATCH(BT$3,$K$2:$P$2,0))</f>
        <v>30</v>
      </c>
      <c r="BU1307" s="15" cm="1">
        <f t="array" ref="BU1307">INDEX($K:$P,ROW(),MATCH(BU$3,$K$2:$P$2,0))</f>
        <v>30</v>
      </c>
      <c r="BV1307" s="15" cm="1">
        <f t="array" ref="BV1307">INDEX($K:$P,ROW(),MATCH(BV$3,$K$2:$P$2,0))</f>
        <v>30</v>
      </c>
      <c r="BW1307" s="15" cm="1">
        <f t="array" ref="BW1307">INDEX($K:$P,ROW(),MATCH(BW$3,$K$2:$P$2,0))</f>
        <v>30</v>
      </c>
      <c r="BX1307" s="15" cm="1">
        <f t="array" ref="BX1307">INDEX($K:$P,ROW(),MATCH(BX$3,$K$2:$P$2,0))</f>
        <v>30</v>
      </c>
      <c r="BY1307" s="15" cm="1">
        <f t="array" ref="BY1307">INDEX($K:$P,ROW(),MATCH(BY$3,$K$2:$P$2,0))</f>
        <v>30</v>
      </c>
      <c r="BZ1307" s="15" cm="1">
        <f t="array" ref="BZ1307">INDEX($K:$P,ROW(),MATCH(BZ$3,$K$2:$P$2,0))</f>
        <v>30</v>
      </c>
      <c r="CA1307" s="15" cm="1">
        <f t="array" ref="CA1307">INDEX($K:$P,ROW(),MATCH(CA$3,$K$2:$P$2,0))</f>
        <v>30</v>
      </c>
      <c r="CB1307" s="15" cm="1">
        <f t="array" ref="CB1307">INDEX($K:$P,ROW(),MATCH(CB$3,$K$2:$P$2,0))</f>
        <v>30</v>
      </c>
      <c r="CC1307" s="15" cm="1">
        <f t="array" ref="CC1307">INDEX($K:$P,ROW(),MATCH(CC$3,$K$2:$P$2,0))</f>
        <v>30</v>
      </c>
      <c r="CD1307" s="15" cm="1">
        <f t="array" ref="CD1307">INDEX($K:$P,ROW(),MATCH(CD$3,$K$2:$P$2,0))</f>
        <v>30</v>
      </c>
      <c r="CE1307" s="15" cm="1">
        <f t="array" ref="CE1307">INDEX($K:$P,ROW(),MATCH(CE$3,$K$2:$P$2,0))</f>
        <v>30</v>
      </c>
      <c r="CF1307" s="15" cm="1">
        <f t="array" ref="CF1307">INDEX($K:$P,ROW(),MATCH(CF$3,$K$2:$P$2,0))</f>
        <v>30</v>
      </c>
      <c r="CG1307" s="15" cm="1">
        <f t="array" ref="CG1307">INDEX($K:$P,ROW(),MATCH(CG$3,$K$2:$P$2,0))</f>
        <v>30</v>
      </c>
      <c r="CH1307" s="15" cm="1">
        <f t="array" ref="CH1307">INDEX($K:$P,ROW(),MATCH(CH$3,$K$2:$P$2,0))</f>
        <v>30</v>
      </c>
      <c r="CI1307" s="15" cm="1">
        <f t="array" ref="CI1307">INDEX($K:$P,ROW(),MATCH(CI$3,$K$2:$P$2,0))</f>
        <v>30</v>
      </c>
      <c r="CJ1307" s="15" cm="1">
        <f t="array" ref="CJ1307">INDEX($K:$P,ROW(),MATCH(CJ$3,$K$2:$P$2,0))</f>
        <v>30</v>
      </c>
      <c r="CK1307" s="15" cm="1">
        <f t="array" ref="CK1307">INDEX($K:$P,ROW(),MATCH(CK$3,$K$2:$P$2,0))</f>
        <v>30</v>
      </c>
      <c r="CL1307" s="15" cm="1">
        <f t="array" ref="CL1307">INDEX($K:$P,ROW(),MATCH(CL$3,$K$2:$P$2,0))</f>
        <v>30</v>
      </c>
      <c r="CN1307" s="60"/>
      <c r="CO1307" s="15" t="e" cm="1">
        <f t="array" ref="CO1307">INDEX($K:$P,ROW(),MATCH(CO$3,$K$2:$P$2,0))</f>
        <v>#N/A</v>
      </c>
      <c r="CP1307" s="15" t="e" cm="1">
        <f t="array" ref="CP1307">INDEX($K:$P,ROW(),MATCH(CP$3,$K$2:$P$2,0))</f>
        <v>#N/A</v>
      </c>
      <c r="CQ1307" s="15" t="e" cm="1">
        <f t="array" ref="CQ1307">INDEX($K:$P,ROW(),MATCH(CQ$3,$K$2:$P$2,0))</f>
        <v>#N/A</v>
      </c>
      <c r="CR1307" s="15" t="e" cm="1">
        <f t="array" ref="CR1307">INDEX($K:$P,ROW(),MATCH(CR$3,$K$2:$P$2,0))</f>
        <v>#N/A</v>
      </c>
      <c r="CS1307" s="15" t="e" cm="1">
        <f t="array" ref="CS1307">INDEX($K:$P,ROW(),MATCH(CS$3,$K$2:$P$2,0))</f>
        <v>#N/A</v>
      </c>
      <c r="CT1307" s="15" t="e" cm="1">
        <f t="array" ref="CT1307">INDEX($K:$P,ROW(),MATCH(CT$3,$K$2:$P$2,0))</f>
        <v>#N/A</v>
      </c>
      <c r="CU1307" s="15" t="e" cm="1">
        <f t="array" ref="CU1307">INDEX($K:$P,ROW(),MATCH(CU$3,$K$2:$P$2,0))</f>
        <v>#N/A</v>
      </c>
      <c r="CV1307" s="15" t="e" cm="1">
        <f t="array" ref="CV1307">INDEX($K:$P,ROW(),MATCH(CV$3,$K$2:$P$2,0))</f>
        <v>#N/A</v>
      </c>
      <c r="CW1307" s="15" t="e" cm="1">
        <f t="array" ref="CW1307">INDEX($K:$P,ROW(),MATCH(CW$3,$K$2:$P$2,0))</f>
        <v>#N/A</v>
      </c>
      <c r="CX1307" s="15" t="e" cm="1">
        <f t="array" ref="CX1307">INDEX($K:$P,ROW(),MATCH(CX$3,$K$2:$P$2,0))</f>
        <v>#N/A</v>
      </c>
      <c r="CY1307" s="15" t="e" cm="1">
        <f t="array" ref="CY1307">INDEX($K:$P,ROW(),MATCH(CY$3,$K$2:$P$2,0))</f>
        <v>#N/A</v>
      </c>
      <c r="CZ1307" s="15" t="e" cm="1">
        <f t="array" ref="CZ1307">INDEX($K:$P,ROW(),MATCH(CZ$3,$K$2:$P$2,0))</f>
        <v>#N/A</v>
      </c>
      <c r="DA1307" s="15" t="e" cm="1">
        <f t="array" ref="DA1307">INDEX($K:$P,ROW(),MATCH(DA$3,$K$2:$P$2,0))</f>
        <v>#N/A</v>
      </c>
      <c r="DB1307" s="15" t="e" cm="1">
        <f t="array" ref="DB1307">INDEX($K:$P,ROW(),MATCH(DB$3,$K$2:$P$2,0))</f>
        <v>#N/A</v>
      </c>
      <c r="DC1307" s="15" t="e" cm="1">
        <f t="array" ref="DC1307">INDEX($K:$P,ROW(),MATCH(DC$3,$K$2:$P$2,0))</f>
        <v>#N/A</v>
      </c>
      <c r="DD1307" s="15" t="e" cm="1">
        <f t="array" ref="DD1307">INDEX($K:$P,ROW(),MATCH(DD$3,$K$2:$P$2,0))</f>
        <v>#N/A</v>
      </c>
      <c r="DE1307" s="15" t="e" cm="1">
        <f t="array" ref="DE1307">INDEX($K:$P,ROW(),MATCH(DE$3,$K$2:$P$2,0))</f>
        <v>#N/A</v>
      </c>
      <c r="DF1307" s="15" t="e" cm="1">
        <f t="array" ref="DF1307">INDEX($K:$P,ROW(),MATCH(DF$3,$K$2:$P$2,0))</f>
        <v>#N/A</v>
      </c>
      <c r="DG1307" s="15" t="e" cm="1">
        <f t="array" ref="DG1307">INDEX($K:$P,ROW(),MATCH(DG$3,$K$2:$P$2,0))</f>
        <v>#N/A</v>
      </c>
      <c r="DH1307" s="15" t="e" cm="1">
        <f t="array" ref="DH1307">INDEX($K:$P,ROW(),MATCH(DH$3,$K$2:$P$2,0))</f>
        <v>#N/A</v>
      </c>
      <c r="DI1307" s="15" t="e" cm="1">
        <f t="array" ref="DI1307">INDEX($K:$P,ROW(),MATCH(DI$3,$K$2:$P$2,0))</f>
        <v>#N/A</v>
      </c>
      <c r="DJ1307" s="15" t="e" cm="1">
        <f t="array" ref="DJ1307">INDEX($K:$P,ROW(),MATCH(DJ$3,$K$2:$P$2,0))</f>
        <v>#N/A</v>
      </c>
      <c r="DK1307" s="15" t="e" cm="1">
        <f t="array" ref="DK1307">INDEX($K:$P,ROW(),MATCH(DK$3,$K$2:$P$2,0))</f>
        <v>#N/A</v>
      </c>
      <c r="DL1307" s="15" t="e" cm="1">
        <f t="array" ref="DL1307">INDEX($K:$P,ROW(),MATCH(DL$3,$K$2:$P$2,0))</f>
        <v>#N/A</v>
      </c>
    </row>
    <row r="1308" spans="1:116" x14ac:dyDescent="0.4">
      <c r="B1308" s="164"/>
      <c r="C1308" s="164"/>
      <c r="D1308" s="164"/>
      <c r="E1308" s="204"/>
      <c r="G1308" s="145"/>
      <c r="H1308" s="12"/>
      <c r="I1308" s="60"/>
      <c r="J1308" s="60"/>
      <c r="K1308" s="17"/>
      <c r="L1308" s="17"/>
      <c r="M1308" s="17"/>
      <c r="N1308" s="17"/>
      <c r="O1308" s="17"/>
      <c r="P1308" s="17"/>
      <c r="R1308" s="15"/>
      <c r="S1308" s="15"/>
      <c r="T1308" s="15"/>
      <c r="U1308" s="15"/>
      <c r="V1308" s="15"/>
      <c r="W1308" s="15"/>
      <c r="X1308" s="15"/>
      <c r="Y1308" s="15"/>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c r="BC1308" s="15"/>
      <c r="BD1308" s="15"/>
      <c r="BE1308" s="15"/>
      <c r="BF1308" s="15"/>
      <c r="BG1308" s="15"/>
      <c r="BH1308" s="15"/>
      <c r="BI1308" s="15"/>
      <c r="BJ1308" s="15"/>
      <c r="BK1308" s="15"/>
      <c r="BL1308" s="15"/>
      <c r="BM1308" s="15"/>
      <c r="BN1308" s="15"/>
      <c r="BO1308" s="15"/>
      <c r="BP1308" s="15"/>
      <c r="BQ1308" s="15"/>
      <c r="BR1308" s="15"/>
      <c r="BS1308" s="15"/>
      <c r="BT1308" s="15"/>
      <c r="BU1308" s="15"/>
      <c r="BV1308" s="15"/>
      <c r="BW1308" s="15"/>
      <c r="BX1308" s="15"/>
      <c r="BY1308" s="15"/>
      <c r="BZ1308" s="15"/>
      <c r="CA1308" s="15"/>
      <c r="CB1308" s="15"/>
      <c r="CC1308" s="15"/>
      <c r="CD1308" s="15"/>
      <c r="CE1308" s="15"/>
      <c r="CF1308" s="15"/>
      <c r="CG1308" s="15"/>
      <c r="CH1308" s="15"/>
      <c r="CI1308" s="15"/>
      <c r="CJ1308" s="15"/>
      <c r="CK1308" s="15"/>
      <c r="CL1308" s="15"/>
      <c r="CN1308" s="60"/>
      <c r="CO1308" s="15"/>
      <c r="CP1308" s="15"/>
      <c r="CQ1308" s="15"/>
      <c r="CR1308" s="15"/>
      <c r="CS1308" s="15"/>
      <c r="CT1308" s="15"/>
      <c r="CU1308" s="15"/>
      <c r="CV1308" s="15"/>
      <c r="CW1308" s="15"/>
      <c r="CX1308" s="15"/>
      <c r="CY1308" s="15"/>
      <c r="CZ1308" s="15"/>
      <c r="DA1308" s="15"/>
      <c r="DB1308" s="15"/>
      <c r="DC1308" s="15"/>
      <c r="DD1308" s="15"/>
      <c r="DE1308" s="15"/>
      <c r="DF1308" s="15"/>
      <c r="DG1308" s="15"/>
      <c r="DH1308" s="15"/>
      <c r="DI1308" s="15"/>
      <c r="DJ1308" s="15"/>
      <c r="DK1308" s="15"/>
      <c r="DL1308" s="15"/>
    </row>
    <row r="1309" spans="1:116" x14ac:dyDescent="0.4">
      <c r="B1309" s="164"/>
      <c r="C1309" s="164"/>
      <c r="D1309" s="164"/>
      <c r="E1309" s="204"/>
      <c r="G1309" s="145" t="s">
        <v>830</v>
      </c>
      <c r="H1309" s="12"/>
      <c r="I1309" s="60"/>
      <c r="J1309" s="60"/>
      <c r="K1309" s="17"/>
      <c r="L1309" s="17"/>
      <c r="M1309" s="17"/>
      <c r="N1309" s="17"/>
      <c r="O1309" s="17"/>
      <c r="P1309" s="17"/>
      <c r="R1309" s="15"/>
      <c r="S1309" s="15"/>
      <c r="T1309" s="15"/>
      <c r="U1309" s="15"/>
      <c r="V1309" s="15"/>
      <c r="W1309" s="15"/>
      <c r="X1309" s="15"/>
      <c r="Y1309" s="15"/>
      <c r="Z1309" s="15"/>
      <c r="AA1309" s="15"/>
      <c r="AB1309" s="15"/>
      <c r="AC1309" s="15"/>
      <c r="AD1309" s="15"/>
      <c r="AE1309" s="15"/>
      <c r="AF1309" s="15"/>
      <c r="AG1309" s="15"/>
      <c r="AH1309" s="15"/>
      <c r="AI1309" s="15"/>
      <c r="AJ1309" s="15"/>
      <c r="AK1309" s="15"/>
      <c r="AL1309" s="15"/>
      <c r="AM1309" s="15"/>
      <c r="AN1309" s="15"/>
      <c r="AO1309" s="15"/>
      <c r="AP1309" s="15"/>
      <c r="AQ1309" s="15"/>
      <c r="AR1309" s="15"/>
      <c r="AS1309" s="15"/>
      <c r="AT1309" s="15"/>
      <c r="AU1309" s="15"/>
      <c r="AV1309" s="15"/>
      <c r="AW1309" s="15"/>
      <c r="AX1309" s="15"/>
      <c r="AY1309" s="15"/>
      <c r="AZ1309" s="15"/>
      <c r="BA1309" s="15"/>
      <c r="BB1309" s="15"/>
      <c r="BC1309" s="15"/>
      <c r="BD1309" s="15"/>
      <c r="BE1309" s="15"/>
      <c r="BF1309" s="15"/>
      <c r="BG1309" s="15"/>
      <c r="BH1309" s="15"/>
      <c r="BI1309" s="15"/>
      <c r="BJ1309" s="15"/>
      <c r="BK1309" s="15"/>
      <c r="BL1309" s="15"/>
      <c r="BM1309" s="15"/>
      <c r="BN1309" s="15"/>
      <c r="BO1309" s="15"/>
      <c r="BP1309" s="15"/>
      <c r="BQ1309" s="15"/>
      <c r="BR1309" s="15"/>
      <c r="BS1309" s="15"/>
      <c r="BT1309" s="15"/>
      <c r="BU1309" s="15"/>
      <c r="BV1309" s="15"/>
      <c r="BW1309" s="15"/>
      <c r="BX1309" s="15"/>
      <c r="BY1309" s="15"/>
      <c r="BZ1309" s="15"/>
      <c r="CA1309" s="15"/>
      <c r="CB1309" s="15"/>
      <c r="CC1309" s="15"/>
      <c r="CD1309" s="15"/>
      <c r="CE1309" s="15"/>
      <c r="CF1309" s="15"/>
      <c r="CG1309" s="15"/>
      <c r="CH1309" s="15"/>
      <c r="CI1309" s="15"/>
      <c r="CJ1309" s="15"/>
      <c r="CK1309" s="15"/>
      <c r="CL1309" s="15"/>
      <c r="CN1309" s="60"/>
      <c r="CO1309" s="15"/>
      <c r="CP1309" s="15"/>
      <c r="CQ1309" s="15"/>
      <c r="CR1309" s="15"/>
      <c r="CS1309" s="15"/>
      <c r="CT1309" s="15"/>
      <c r="CU1309" s="15"/>
      <c r="CV1309" s="15"/>
      <c r="CW1309" s="15"/>
      <c r="CX1309" s="15"/>
      <c r="CY1309" s="15"/>
      <c r="CZ1309" s="15"/>
      <c r="DA1309" s="15"/>
      <c r="DB1309" s="15"/>
      <c r="DC1309" s="15"/>
      <c r="DD1309" s="15"/>
      <c r="DE1309" s="15"/>
      <c r="DF1309" s="15"/>
      <c r="DG1309" s="15"/>
      <c r="DH1309" s="15"/>
      <c r="DI1309" s="15"/>
      <c r="DJ1309" s="15"/>
      <c r="DK1309" s="15"/>
      <c r="DL1309" s="15"/>
    </row>
    <row r="1310" spans="1:116" x14ac:dyDescent="0.4">
      <c r="B1310" s="164"/>
      <c r="C1310" s="164"/>
      <c r="D1310" s="164"/>
      <c r="E1310" s="204"/>
      <c r="G1310" s="145" t="s">
        <v>71</v>
      </c>
      <c r="H1310" s="12"/>
      <c r="I1310" s="60"/>
      <c r="J1310" s="60"/>
      <c r="K1310" s="17"/>
      <c r="L1310" s="17"/>
      <c r="M1310" s="17"/>
      <c r="N1310" s="17"/>
      <c r="O1310" s="17"/>
      <c r="P1310" s="17"/>
      <c r="R1310" s="15"/>
      <c r="S1310" s="15"/>
      <c r="T1310" s="15"/>
      <c r="U1310" s="15"/>
      <c r="V1310" s="15"/>
      <c r="W1310" s="15"/>
      <c r="X1310" s="15"/>
      <c r="Y1310" s="15"/>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c r="BC1310" s="15"/>
      <c r="BD1310" s="15"/>
      <c r="BE1310" s="15"/>
      <c r="BF1310" s="15"/>
      <c r="BG1310" s="15"/>
      <c r="BH1310" s="15"/>
      <c r="BI1310" s="15"/>
      <c r="BJ1310" s="15"/>
      <c r="BK1310" s="15"/>
      <c r="BL1310" s="15"/>
      <c r="BM1310" s="15"/>
      <c r="BN1310" s="15"/>
      <c r="BO1310" s="15"/>
      <c r="BP1310" s="15"/>
      <c r="BQ1310" s="15"/>
      <c r="BR1310" s="15"/>
      <c r="BS1310" s="15"/>
      <c r="BT1310" s="15"/>
      <c r="BU1310" s="15"/>
      <c r="BV1310" s="15"/>
      <c r="BW1310" s="15"/>
      <c r="BX1310" s="15"/>
      <c r="BY1310" s="15"/>
      <c r="BZ1310" s="15"/>
      <c r="CA1310" s="15"/>
      <c r="CB1310" s="15"/>
      <c r="CC1310" s="15"/>
      <c r="CD1310" s="15"/>
      <c r="CE1310" s="15"/>
      <c r="CF1310" s="15"/>
      <c r="CG1310" s="15"/>
      <c r="CH1310" s="15"/>
      <c r="CI1310" s="15"/>
      <c r="CJ1310" s="15"/>
      <c r="CK1310" s="15"/>
      <c r="CL1310" s="15"/>
      <c r="CN1310" s="60"/>
      <c r="CO1310" s="15"/>
      <c r="CP1310" s="15"/>
      <c r="CQ1310" s="15"/>
      <c r="CR1310" s="15"/>
      <c r="CS1310" s="15"/>
      <c r="CT1310" s="15"/>
      <c r="CU1310" s="15"/>
      <c r="CV1310" s="15"/>
      <c r="CW1310" s="15"/>
      <c r="CX1310" s="15"/>
      <c r="CY1310" s="15"/>
      <c r="CZ1310" s="15"/>
      <c r="DA1310" s="15"/>
      <c r="DB1310" s="15"/>
      <c r="DC1310" s="15"/>
      <c r="DD1310" s="15"/>
      <c r="DE1310" s="15"/>
      <c r="DF1310" s="15"/>
      <c r="DG1310" s="15"/>
      <c r="DH1310" s="15"/>
      <c r="DI1310" s="15"/>
      <c r="DJ1310" s="15"/>
      <c r="DK1310" s="15"/>
      <c r="DL1310" s="15"/>
    </row>
    <row r="1311" spans="1:116" x14ac:dyDescent="0.4">
      <c r="B1311" s="164"/>
      <c r="C1311" s="164"/>
      <c r="D1311" s="164"/>
      <c r="E1311" s="204"/>
      <c r="G1311" s="145" t="s">
        <v>828</v>
      </c>
      <c r="H1311" s="12"/>
      <c r="I1311" s="60"/>
      <c r="J1311" s="60"/>
      <c r="K1311" s="17"/>
      <c r="L1311" s="17"/>
      <c r="M1311" s="17"/>
      <c r="N1311" s="17"/>
      <c r="O1311" s="17"/>
      <c r="P1311" s="17"/>
      <c r="R1311" s="15"/>
      <c r="S1311" s="15"/>
      <c r="T1311" s="15"/>
      <c r="U1311" s="15"/>
      <c r="V1311" s="15"/>
      <c r="W1311" s="15"/>
      <c r="X1311" s="15"/>
      <c r="Y1311" s="15"/>
      <c r="Z1311" s="15"/>
      <c r="AA1311" s="15"/>
      <c r="AB1311" s="15"/>
      <c r="AC1311" s="15"/>
      <c r="AD1311" s="15"/>
      <c r="AE1311" s="15"/>
      <c r="AF1311" s="15"/>
      <c r="AG1311" s="15"/>
      <c r="AH1311" s="15"/>
      <c r="AI1311" s="15"/>
      <c r="AJ1311" s="15"/>
      <c r="AK1311" s="15"/>
      <c r="AL1311" s="15"/>
      <c r="AM1311" s="15"/>
      <c r="AN1311" s="15"/>
      <c r="AO1311" s="15"/>
      <c r="AP1311" s="15"/>
      <c r="AQ1311" s="15"/>
      <c r="AR1311" s="15"/>
      <c r="AS1311" s="15"/>
      <c r="AT1311" s="15"/>
      <c r="AU1311" s="15"/>
      <c r="AV1311" s="15"/>
      <c r="AW1311" s="15"/>
      <c r="AX1311" s="15"/>
      <c r="AY1311" s="15"/>
      <c r="AZ1311" s="15"/>
      <c r="BA1311" s="15"/>
      <c r="BB1311" s="15"/>
      <c r="BC1311" s="15"/>
      <c r="BD1311" s="15"/>
      <c r="BE1311" s="15"/>
      <c r="BF1311" s="15"/>
      <c r="BG1311" s="15"/>
      <c r="BH1311" s="15"/>
      <c r="BI1311" s="15"/>
      <c r="BJ1311" s="15"/>
      <c r="BK1311" s="15"/>
      <c r="BL1311" s="15"/>
      <c r="BM1311" s="15"/>
      <c r="BN1311" s="15"/>
      <c r="BO1311" s="15"/>
      <c r="BP1311" s="15"/>
      <c r="BQ1311" s="15"/>
      <c r="BR1311" s="15"/>
      <c r="BS1311" s="15"/>
      <c r="BT1311" s="15"/>
      <c r="BU1311" s="15"/>
      <c r="BV1311" s="15"/>
      <c r="BW1311" s="15"/>
      <c r="BX1311" s="15"/>
      <c r="BY1311" s="15"/>
      <c r="BZ1311" s="15"/>
      <c r="CA1311" s="15"/>
      <c r="CB1311" s="15"/>
      <c r="CC1311" s="15"/>
      <c r="CD1311" s="15"/>
      <c r="CE1311" s="15"/>
      <c r="CF1311" s="15"/>
      <c r="CG1311" s="15"/>
      <c r="CH1311" s="15"/>
      <c r="CI1311" s="15"/>
      <c r="CJ1311" s="15"/>
      <c r="CK1311" s="15"/>
      <c r="CL1311" s="15"/>
      <c r="CN1311" s="60"/>
      <c r="CO1311" s="15"/>
      <c r="CP1311" s="15"/>
      <c r="CQ1311" s="15"/>
      <c r="CR1311" s="15"/>
      <c r="CS1311" s="15"/>
      <c r="CT1311" s="15"/>
      <c r="CU1311" s="15"/>
      <c r="CV1311" s="15"/>
      <c r="CW1311" s="15"/>
      <c r="CX1311" s="15"/>
      <c r="CY1311" s="15"/>
      <c r="CZ1311" s="15"/>
      <c r="DA1311" s="15"/>
      <c r="DB1311" s="15"/>
      <c r="DC1311" s="15"/>
      <c r="DD1311" s="15"/>
      <c r="DE1311" s="15"/>
      <c r="DF1311" s="15"/>
      <c r="DG1311" s="15"/>
      <c r="DH1311" s="15"/>
      <c r="DI1311" s="15"/>
      <c r="DJ1311" s="15"/>
      <c r="DK1311" s="15"/>
      <c r="DL1311" s="15"/>
    </row>
    <row r="1312" spans="1:116" x14ac:dyDescent="0.4">
      <c r="B1312" s="164"/>
      <c r="C1312" s="164"/>
      <c r="D1312" s="164"/>
      <c r="E1312" s="204"/>
      <c r="G1312" s="145" t="s">
        <v>808</v>
      </c>
      <c r="H1312" s="12"/>
      <c r="I1312" s="60"/>
      <c r="J1312" s="60"/>
      <c r="K1312" s="17"/>
      <c r="L1312" s="17"/>
      <c r="M1312" s="17"/>
      <c r="N1312" s="17"/>
      <c r="O1312" s="17"/>
      <c r="P1312" s="17"/>
      <c r="R1312" s="15"/>
      <c r="S1312" s="15"/>
      <c r="T1312" s="15"/>
      <c r="U1312" s="15"/>
      <c r="V1312" s="15"/>
      <c r="W1312" s="15"/>
      <c r="X1312" s="15"/>
      <c r="Y1312" s="15"/>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c r="BC1312" s="15"/>
      <c r="BD1312" s="15"/>
      <c r="BE1312" s="15"/>
      <c r="BF1312" s="15"/>
      <c r="BG1312" s="15"/>
      <c r="BH1312" s="15"/>
      <c r="BI1312" s="15"/>
      <c r="BJ1312" s="15"/>
      <c r="BK1312" s="15"/>
      <c r="BL1312" s="15"/>
      <c r="BM1312" s="15"/>
      <c r="BN1312" s="15"/>
      <c r="BO1312" s="15"/>
      <c r="BP1312" s="15"/>
      <c r="BQ1312" s="15"/>
      <c r="BR1312" s="15"/>
      <c r="BS1312" s="15"/>
      <c r="BT1312" s="15"/>
      <c r="BU1312" s="15"/>
      <c r="BV1312" s="15"/>
      <c r="BW1312" s="15"/>
      <c r="BX1312" s="15"/>
      <c r="BY1312" s="15"/>
      <c r="BZ1312" s="15"/>
      <c r="CA1312" s="15"/>
      <c r="CB1312" s="15"/>
      <c r="CC1312" s="15"/>
      <c r="CD1312" s="15"/>
      <c r="CE1312" s="15"/>
      <c r="CF1312" s="15"/>
      <c r="CG1312" s="15"/>
      <c r="CH1312" s="15"/>
      <c r="CI1312" s="15"/>
      <c r="CJ1312" s="15"/>
      <c r="CK1312" s="15"/>
      <c r="CL1312" s="15"/>
      <c r="CN1312" s="60"/>
      <c r="CO1312" s="15"/>
      <c r="CP1312" s="15"/>
      <c r="CQ1312" s="15"/>
      <c r="CR1312" s="15"/>
      <c r="CS1312" s="15"/>
      <c r="CT1312" s="15"/>
      <c r="CU1312" s="15"/>
      <c r="CV1312" s="15"/>
      <c r="CW1312" s="15"/>
      <c r="CX1312" s="15"/>
      <c r="CY1312" s="15"/>
      <c r="CZ1312" s="15"/>
      <c r="DA1312" s="15"/>
      <c r="DB1312" s="15"/>
      <c r="DC1312" s="15"/>
      <c r="DD1312" s="15"/>
      <c r="DE1312" s="15"/>
      <c r="DF1312" s="15"/>
      <c r="DG1312" s="15"/>
      <c r="DH1312" s="15"/>
      <c r="DI1312" s="15"/>
      <c r="DJ1312" s="15"/>
      <c r="DK1312" s="15"/>
      <c r="DL1312" s="15"/>
    </row>
    <row r="1313" spans="2:116" x14ac:dyDescent="0.4">
      <c r="B1313" s="164"/>
      <c r="C1313" s="164"/>
      <c r="D1313" s="164"/>
      <c r="E1313" s="204"/>
      <c r="G1313" s="349" t="s">
        <v>829</v>
      </c>
      <c r="H1313" s="12"/>
      <c r="I1313" s="60"/>
      <c r="J1313" s="60"/>
      <c r="K1313" s="17"/>
      <c r="L1313" s="17"/>
      <c r="M1313" s="17"/>
      <c r="N1313" s="17"/>
      <c r="O1313" s="17"/>
      <c r="P1313" s="17"/>
      <c r="R1313" s="15"/>
      <c r="S1313" s="15"/>
      <c r="T1313" s="15"/>
      <c r="U1313" s="15"/>
      <c r="V1313" s="15"/>
      <c r="W1313" s="15"/>
      <c r="X1313" s="15"/>
      <c r="Y1313" s="15"/>
      <c r="Z1313" s="15"/>
      <c r="AA1313" s="15"/>
      <c r="AB1313" s="15"/>
      <c r="AC1313" s="15"/>
      <c r="AD1313" s="15"/>
      <c r="AE1313" s="15"/>
      <c r="AF1313" s="15"/>
      <c r="AG1313" s="15"/>
      <c r="AH1313" s="15"/>
      <c r="AI1313" s="15"/>
      <c r="AJ1313" s="15"/>
      <c r="AK1313" s="15"/>
      <c r="AL1313" s="15"/>
      <c r="AM1313" s="15"/>
      <c r="AN1313" s="15"/>
      <c r="AO1313" s="15"/>
      <c r="AP1313" s="15"/>
      <c r="AQ1313" s="15"/>
      <c r="AR1313" s="15"/>
      <c r="AS1313" s="15"/>
      <c r="AT1313" s="15"/>
      <c r="AU1313" s="15"/>
      <c r="AV1313" s="15"/>
      <c r="AW1313" s="15"/>
      <c r="AX1313" s="15"/>
      <c r="AY1313" s="15"/>
      <c r="AZ1313" s="15"/>
      <c r="BA1313" s="15"/>
      <c r="BB1313" s="15"/>
      <c r="BC1313" s="15"/>
      <c r="BD1313" s="15"/>
      <c r="BE1313" s="15"/>
      <c r="BF1313" s="15"/>
      <c r="BG1313" s="15"/>
      <c r="BH1313" s="15"/>
      <c r="BI1313" s="15"/>
      <c r="BJ1313" s="15"/>
      <c r="BK1313" s="15"/>
      <c r="BL1313" s="15"/>
      <c r="BM1313" s="15"/>
      <c r="BN1313" s="15"/>
      <c r="BO1313" s="15"/>
      <c r="BP1313" s="15"/>
      <c r="BQ1313" s="15"/>
      <c r="BR1313" s="15"/>
      <c r="BS1313" s="15"/>
      <c r="BT1313" s="15"/>
      <c r="BU1313" s="15"/>
      <c r="BV1313" s="15"/>
      <c r="BW1313" s="15"/>
      <c r="BX1313" s="15"/>
      <c r="BY1313" s="15"/>
      <c r="BZ1313" s="15"/>
      <c r="CA1313" s="15"/>
      <c r="CB1313" s="15"/>
      <c r="CC1313" s="15"/>
      <c r="CD1313" s="15"/>
      <c r="CE1313" s="15"/>
      <c r="CF1313" s="15"/>
      <c r="CG1313" s="15"/>
      <c r="CH1313" s="15"/>
      <c r="CI1313" s="15"/>
      <c r="CJ1313" s="15"/>
      <c r="CK1313" s="15"/>
      <c r="CL1313" s="15"/>
      <c r="CN1313" s="60"/>
      <c r="CO1313" s="15"/>
      <c r="CP1313" s="15"/>
      <c r="CQ1313" s="15"/>
      <c r="CR1313" s="15"/>
      <c r="CS1313" s="15"/>
      <c r="CT1313" s="15"/>
      <c r="CU1313" s="15"/>
      <c r="CV1313" s="15"/>
      <c r="CW1313" s="15"/>
      <c r="CX1313" s="15"/>
      <c r="CY1313" s="15"/>
      <c r="CZ1313" s="15"/>
      <c r="DA1313" s="15"/>
      <c r="DB1313" s="15"/>
      <c r="DC1313" s="15"/>
      <c r="DD1313" s="15"/>
      <c r="DE1313" s="15"/>
      <c r="DF1313" s="15"/>
      <c r="DG1313" s="15"/>
      <c r="DH1313" s="15"/>
      <c r="DI1313" s="15"/>
      <c r="DJ1313" s="15"/>
      <c r="DK1313" s="15"/>
      <c r="DL1313" s="15"/>
    </row>
    <row r="1314" spans="2:116" x14ac:dyDescent="0.4">
      <c r="B1314" s="164"/>
      <c r="C1314" s="164"/>
      <c r="D1314" s="164"/>
      <c r="E1314" s="204"/>
      <c r="G1314" s="145"/>
      <c r="H1314" s="12"/>
      <c r="I1314" s="60"/>
      <c r="J1314" s="60"/>
      <c r="K1314" s="17"/>
      <c r="L1314" s="17"/>
      <c r="M1314" s="17"/>
      <c r="N1314" s="17"/>
      <c r="O1314" s="17"/>
      <c r="P1314" s="17"/>
      <c r="R1314" s="15"/>
      <c r="S1314" s="15"/>
      <c r="T1314" s="15"/>
      <c r="U1314" s="15"/>
      <c r="V1314" s="15"/>
      <c r="W1314" s="15"/>
      <c r="X1314" s="15"/>
      <c r="Y1314" s="15"/>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c r="BC1314" s="15"/>
      <c r="BD1314" s="15"/>
      <c r="BE1314" s="15"/>
      <c r="BF1314" s="15"/>
      <c r="BG1314" s="15"/>
      <c r="BH1314" s="15"/>
      <c r="BI1314" s="15"/>
      <c r="BJ1314" s="15"/>
      <c r="BK1314" s="15"/>
      <c r="BL1314" s="15"/>
      <c r="BM1314" s="15"/>
      <c r="BN1314" s="15"/>
      <c r="BO1314" s="15"/>
      <c r="BP1314" s="15"/>
      <c r="BQ1314" s="15"/>
      <c r="BR1314" s="15"/>
      <c r="BS1314" s="15"/>
      <c r="BT1314" s="15"/>
      <c r="BU1314" s="15"/>
      <c r="BV1314" s="15"/>
      <c r="BW1314" s="15"/>
      <c r="BX1314" s="15"/>
      <c r="BY1314" s="15"/>
      <c r="BZ1314" s="15"/>
      <c r="CA1314" s="15"/>
      <c r="CB1314" s="15"/>
      <c r="CC1314" s="15"/>
      <c r="CD1314" s="15"/>
      <c r="CE1314" s="15"/>
      <c r="CF1314" s="15"/>
      <c r="CG1314" s="15"/>
      <c r="CH1314" s="15"/>
      <c r="CI1314" s="15"/>
      <c r="CJ1314" s="15"/>
      <c r="CK1314" s="15"/>
      <c r="CL1314" s="15"/>
      <c r="CN1314" s="60"/>
      <c r="CO1314" s="15"/>
      <c r="CP1314" s="15"/>
      <c r="CQ1314" s="15"/>
      <c r="CR1314" s="15"/>
      <c r="CS1314" s="15"/>
      <c r="CT1314" s="15"/>
      <c r="CU1314" s="15"/>
      <c r="CV1314" s="15"/>
      <c r="CW1314" s="15"/>
      <c r="CX1314" s="15"/>
      <c r="CY1314" s="15"/>
      <c r="CZ1314" s="15"/>
      <c r="DA1314" s="15"/>
      <c r="DB1314" s="15"/>
      <c r="DC1314" s="15"/>
      <c r="DD1314" s="15"/>
      <c r="DE1314" s="15"/>
      <c r="DF1314" s="15"/>
      <c r="DG1314" s="15"/>
      <c r="DH1314" s="15"/>
      <c r="DI1314" s="15"/>
      <c r="DJ1314" s="15"/>
      <c r="DK1314" s="15"/>
      <c r="DL1314" s="15"/>
    </row>
    <row r="1315" spans="2:116" x14ac:dyDescent="0.4">
      <c r="B1315" s="164"/>
      <c r="C1315" s="164"/>
      <c r="D1315" s="164"/>
      <c r="E1315" s="204"/>
      <c r="G1315" s="158"/>
      <c r="H1315" s="12"/>
      <c r="I1315" s="60"/>
      <c r="J1315" s="60"/>
      <c r="K1315" s="17"/>
      <c r="L1315" s="17"/>
      <c r="M1315" s="17"/>
      <c r="N1315" s="17"/>
      <c r="O1315" s="17"/>
      <c r="P1315" s="17"/>
      <c r="R1315" s="15"/>
      <c r="S1315" s="15"/>
      <c r="T1315" s="15"/>
      <c r="U1315" s="15"/>
      <c r="V1315" s="15"/>
      <c r="W1315" s="15"/>
      <c r="X1315" s="15"/>
      <c r="Y1315" s="15"/>
      <c r="Z1315" s="15"/>
      <c r="AA1315" s="15"/>
      <c r="AB1315" s="15"/>
      <c r="AC1315" s="15"/>
      <c r="AD1315" s="15"/>
      <c r="AE1315" s="15"/>
      <c r="AF1315" s="15"/>
      <c r="AG1315" s="15"/>
      <c r="AH1315" s="15"/>
      <c r="AI1315" s="15"/>
      <c r="AJ1315" s="15"/>
      <c r="AK1315" s="15"/>
      <c r="AL1315" s="15"/>
      <c r="AM1315" s="15"/>
      <c r="AN1315" s="15"/>
      <c r="AO1315" s="15"/>
      <c r="AP1315" s="15"/>
      <c r="AQ1315" s="15"/>
      <c r="AR1315" s="15"/>
      <c r="AS1315" s="15"/>
      <c r="AT1315" s="15"/>
      <c r="AU1315" s="15"/>
      <c r="AV1315" s="15"/>
      <c r="AW1315" s="15"/>
      <c r="AX1315" s="15"/>
      <c r="AY1315" s="15"/>
      <c r="AZ1315" s="15"/>
      <c r="BA1315" s="15"/>
      <c r="BB1315" s="15"/>
      <c r="BC1315" s="15"/>
      <c r="BD1315" s="15"/>
      <c r="BE1315" s="15"/>
      <c r="BF1315" s="15"/>
      <c r="BG1315" s="15"/>
      <c r="BH1315" s="15"/>
      <c r="BI1315" s="15"/>
      <c r="BJ1315" s="15"/>
      <c r="BK1315" s="15"/>
      <c r="BL1315" s="15"/>
      <c r="BM1315" s="15"/>
      <c r="BN1315" s="15"/>
      <c r="BO1315" s="15"/>
      <c r="BP1315" s="15"/>
      <c r="BQ1315" s="15"/>
      <c r="BR1315" s="15"/>
      <c r="BS1315" s="15"/>
      <c r="BT1315" s="15"/>
      <c r="BU1315" s="15"/>
      <c r="BV1315" s="15"/>
      <c r="BW1315" s="15"/>
      <c r="BX1315" s="15"/>
      <c r="BY1315" s="15"/>
      <c r="BZ1315" s="15"/>
      <c r="CA1315" s="15"/>
      <c r="CB1315" s="15"/>
      <c r="CC1315" s="15"/>
      <c r="CD1315" s="15"/>
      <c r="CE1315" s="15"/>
      <c r="CF1315" s="15"/>
      <c r="CG1315" s="15"/>
      <c r="CH1315" s="15"/>
      <c r="CI1315" s="15"/>
      <c r="CJ1315" s="15"/>
      <c r="CK1315" s="15"/>
      <c r="CL1315" s="15"/>
      <c r="CN1315" s="60"/>
      <c r="CO1315" s="15"/>
      <c r="CP1315" s="15"/>
      <c r="CQ1315" s="15"/>
      <c r="CR1315" s="15"/>
      <c r="CS1315" s="15"/>
      <c r="CT1315" s="15"/>
      <c r="CU1315" s="15"/>
      <c r="CV1315" s="15"/>
      <c r="CW1315" s="15"/>
      <c r="CX1315" s="15"/>
      <c r="CY1315" s="15"/>
      <c r="CZ1315" s="15"/>
      <c r="DA1315" s="15"/>
      <c r="DB1315" s="15"/>
      <c r="DC1315" s="15"/>
      <c r="DD1315" s="15"/>
      <c r="DE1315" s="15"/>
      <c r="DF1315" s="15"/>
      <c r="DG1315" s="15"/>
      <c r="DH1315" s="15"/>
      <c r="DI1315" s="15"/>
      <c r="DJ1315" s="15"/>
      <c r="DK1315" s="15"/>
      <c r="DL1315" s="15"/>
    </row>
    <row r="1316" spans="2:116" x14ac:dyDescent="0.4">
      <c r="B1316" s="164"/>
      <c r="C1316" s="164"/>
      <c r="D1316" s="164"/>
      <c r="E1316" s="204"/>
      <c r="G1316" s="145"/>
      <c r="H1316" s="12"/>
      <c r="I1316" s="60"/>
      <c r="J1316" s="60"/>
      <c r="K1316" s="17"/>
      <c r="L1316" s="17"/>
      <c r="M1316" s="17"/>
      <c r="N1316" s="17"/>
      <c r="O1316" s="17"/>
      <c r="P1316" s="17"/>
      <c r="R1316" s="15"/>
      <c r="S1316" s="15"/>
      <c r="T1316" s="15"/>
      <c r="U1316" s="15"/>
      <c r="V1316" s="15"/>
      <c r="W1316" s="15"/>
      <c r="X1316" s="15"/>
      <c r="Y1316" s="15"/>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c r="BC1316" s="15"/>
      <c r="BD1316" s="15"/>
      <c r="BE1316" s="15"/>
      <c r="BF1316" s="15"/>
      <c r="BG1316" s="15"/>
      <c r="BH1316" s="15"/>
      <c r="BI1316" s="15"/>
      <c r="BJ1316" s="15"/>
      <c r="BK1316" s="15"/>
      <c r="BL1316" s="15"/>
      <c r="BM1316" s="15"/>
      <c r="BN1316" s="15"/>
      <c r="BO1316" s="15"/>
      <c r="BP1316" s="15"/>
      <c r="BQ1316" s="15"/>
      <c r="BR1316" s="15"/>
      <c r="BS1316" s="15"/>
      <c r="BT1316" s="15"/>
      <c r="BU1316" s="15"/>
      <c r="BV1316" s="15"/>
      <c r="BW1316" s="15"/>
      <c r="BX1316" s="15"/>
      <c r="BY1316" s="15"/>
      <c r="BZ1316" s="15"/>
      <c r="CA1316" s="15"/>
      <c r="CB1316" s="15"/>
      <c r="CC1316" s="15"/>
      <c r="CD1316" s="15"/>
      <c r="CE1316" s="15"/>
      <c r="CF1316" s="15"/>
      <c r="CG1316" s="15"/>
      <c r="CH1316" s="15"/>
      <c r="CI1316" s="15"/>
      <c r="CJ1316" s="15"/>
      <c r="CK1316" s="15"/>
      <c r="CL1316" s="15"/>
      <c r="CN1316" s="60"/>
      <c r="CO1316" s="15"/>
      <c r="CP1316" s="15"/>
      <c r="CQ1316" s="15"/>
      <c r="CR1316" s="15"/>
      <c r="CS1316" s="15"/>
      <c r="CT1316" s="15"/>
      <c r="CU1316" s="15"/>
      <c r="CV1316" s="15"/>
      <c r="CW1316" s="15"/>
      <c r="CX1316" s="15"/>
      <c r="CY1316" s="15"/>
      <c r="CZ1316" s="15"/>
      <c r="DA1316" s="15"/>
      <c r="DB1316" s="15"/>
      <c r="DC1316" s="15"/>
      <c r="DD1316" s="15"/>
      <c r="DE1316" s="15"/>
      <c r="DF1316" s="15"/>
      <c r="DG1316" s="15"/>
      <c r="DH1316" s="15"/>
      <c r="DI1316" s="15"/>
      <c r="DJ1316" s="15"/>
      <c r="DK1316" s="15"/>
      <c r="DL1316" s="15"/>
    </row>
    <row r="1317" spans="2:116" x14ac:dyDescent="0.4">
      <c r="B1317" s="164"/>
      <c r="C1317" s="164"/>
      <c r="D1317" s="164"/>
      <c r="E1317" s="204"/>
      <c r="G1317" s="145"/>
      <c r="H1317" s="12"/>
      <c r="I1317" s="60"/>
      <c r="J1317" s="60"/>
      <c r="K1317" s="17"/>
      <c r="L1317" s="17"/>
      <c r="M1317" s="17"/>
      <c r="N1317" s="17"/>
      <c r="O1317" s="17"/>
      <c r="P1317" s="17"/>
      <c r="R1317" s="15"/>
      <c r="S1317" s="15"/>
      <c r="T1317" s="15"/>
      <c r="U1317" s="15"/>
      <c r="V1317" s="15"/>
      <c r="W1317" s="15"/>
      <c r="X1317" s="15"/>
      <c r="Y1317" s="15"/>
      <c r="Z1317" s="15"/>
      <c r="AA1317" s="15"/>
      <c r="AB1317" s="15"/>
      <c r="AC1317" s="15"/>
      <c r="AD1317" s="15"/>
      <c r="AE1317" s="15"/>
      <c r="AF1317" s="15"/>
      <c r="AG1317" s="15"/>
      <c r="AH1317" s="15"/>
      <c r="AI1317" s="15"/>
      <c r="AJ1317" s="15"/>
      <c r="AK1317" s="15"/>
      <c r="AL1317" s="15"/>
      <c r="AM1317" s="15"/>
      <c r="AN1317" s="15"/>
      <c r="AO1317" s="15"/>
      <c r="AP1317" s="15"/>
      <c r="AQ1317" s="15"/>
      <c r="AR1317" s="15"/>
      <c r="AS1317" s="15"/>
      <c r="AT1317" s="15"/>
      <c r="AU1317" s="15"/>
      <c r="AV1317" s="15"/>
      <c r="AW1317" s="15"/>
      <c r="AX1317" s="15"/>
      <c r="AY1317" s="15"/>
      <c r="AZ1317" s="15"/>
      <c r="BA1317" s="15"/>
      <c r="BB1317" s="15"/>
      <c r="BC1317" s="15"/>
      <c r="BD1317" s="15"/>
      <c r="BE1317" s="15"/>
      <c r="BF1317" s="15"/>
      <c r="BG1317" s="15"/>
      <c r="BH1317" s="15"/>
      <c r="BI1317" s="15"/>
      <c r="BJ1317" s="15"/>
      <c r="BK1317" s="15"/>
      <c r="BL1317" s="15"/>
      <c r="BM1317" s="15"/>
      <c r="BN1317" s="15"/>
      <c r="BO1317" s="15"/>
      <c r="BP1317" s="15"/>
      <c r="BQ1317" s="15"/>
      <c r="BR1317" s="15"/>
      <c r="BS1317" s="15"/>
      <c r="BT1317" s="15"/>
      <c r="BU1317" s="15"/>
      <c r="BV1317" s="15"/>
      <c r="BW1317" s="15"/>
      <c r="BX1317" s="15"/>
      <c r="BY1317" s="15"/>
      <c r="BZ1317" s="15"/>
      <c r="CA1317" s="15"/>
      <c r="CB1317" s="15"/>
      <c r="CC1317" s="15"/>
      <c r="CD1317" s="15"/>
      <c r="CE1317" s="15"/>
      <c r="CF1317" s="15"/>
      <c r="CG1317" s="15"/>
      <c r="CH1317" s="15"/>
      <c r="CI1317" s="15"/>
      <c r="CJ1317" s="15"/>
      <c r="CK1317" s="15"/>
      <c r="CL1317" s="15"/>
      <c r="CN1317" s="60"/>
      <c r="CO1317" s="15"/>
      <c r="CP1317" s="15"/>
      <c r="CQ1317" s="15"/>
      <c r="CR1317" s="15"/>
      <c r="CS1317" s="15"/>
      <c r="CT1317" s="15"/>
      <c r="CU1317" s="15"/>
      <c r="CV1317" s="15"/>
      <c r="CW1317" s="15"/>
      <c r="CX1317" s="15"/>
      <c r="CY1317" s="15"/>
      <c r="CZ1317" s="15"/>
      <c r="DA1317" s="15"/>
      <c r="DB1317" s="15"/>
      <c r="DC1317" s="15"/>
      <c r="DD1317" s="15"/>
      <c r="DE1317" s="15"/>
      <c r="DF1317" s="15"/>
      <c r="DG1317" s="15"/>
      <c r="DH1317" s="15"/>
      <c r="DI1317" s="15"/>
      <c r="DJ1317" s="15"/>
      <c r="DK1317" s="15"/>
      <c r="DL1317" s="15"/>
    </row>
    <row r="1318" spans="2:116" x14ac:dyDescent="0.4">
      <c r="B1318" s="164"/>
      <c r="C1318" s="164"/>
      <c r="D1318" s="164"/>
      <c r="E1318" s="204"/>
      <c r="G1318" s="145"/>
      <c r="H1318" s="12"/>
      <c r="I1318" s="60"/>
      <c r="J1318" s="60"/>
      <c r="K1318" s="17"/>
      <c r="L1318" s="17"/>
      <c r="M1318" s="17"/>
      <c r="N1318" s="17"/>
      <c r="O1318" s="17"/>
      <c r="P1318" s="17"/>
      <c r="R1318" s="15"/>
      <c r="S1318" s="15"/>
      <c r="T1318" s="15"/>
      <c r="U1318" s="15"/>
      <c r="V1318" s="15"/>
      <c r="W1318" s="15"/>
      <c r="X1318" s="15"/>
      <c r="Y1318" s="15"/>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c r="BC1318" s="15"/>
      <c r="BD1318" s="15"/>
      <c r="BE1318" s="15"/>
      <c r="BF1318" s="15"/>
      <c r="BG1318" s="15"/>
      <c r="BH1318" s="15"/>
      <c r="BI1318" s="15"/>
      <c r="BJ1318" s="15"/>
      <c r="BK1318" s="15"/>
      <c r="BL1318" s="15"/>
      <c r="BM1318" s="15"/>
      <c r="BN1318" s="15"/>
      <c r="BO1318" s="15"/>
      <c r="BP1318" s="15"/>
      <c r="BQ1318" s="15"/>
      <c r="BR1318" s="15"/>
      <c r="BS1318" s="15"/>
      <c r="BT1318" s="15"/>
      <c r="BU1318" s="15"/>
      <c r="BV1318" s="15"/>
      <c r="BW1318" s="15"/>
      <c r="BX1318" s="15"/>
      <c r="BY1318" s="15"/>
      <c r="BZ1318" s="15"/>
      <c r="CA1318" s="15"/>
      <c r="CB1318" s="15"/>
      <c r="CC1318" s="15"/>
      <c r="CD1318" s="15"/>
      <c r="CE1318" s="15"/>
      <c r="CF1318" s="15"/>
      <c r="CG1318" s="15"/>
      <c r="CH1318" s="15"/>
      <c r="CI1318" s="15"/>
      <c r="CJ1318" s="15"/>
      <c r="CK1318" s="15"/>
      <c r="CL1318" s="15"/>
      <c r="CN1318" s="60"/>
      <c r="CO1318" s="15"/>
      <c r="CP1318" s="15"/>
      <c r="CQ1318" s="15"/>
      <c r="CR1318" s="15"/>
      <c r="CS1318" s="15"/>
      <c r="CT1318" s="15"/>
      <c r="CU1318" s="15"/>
      <c r="CV1318" s="15"/>
      <c r="CW1318" s="15"/>
      <c r="CX1318" s="15"/>
      <c r="CY1318" s="15"/>
      <c r="CZ1318" s="15"/>
      <c r="DA1318" s="15"/>
      <c r="DB1318" s="15"/>
      <c r="DC1318" s="15"/>
      <c r="DD1318" s="15"/>
      <c r="DE1318" s="15"/>
      <c r="DF1318" s="15"/>
      <c r="DG1318" s="15"/>
      <c r="DH1318" s="15"/>
      <c r="DI1318" s="15"/>
      <c r="DJ1318" s="15"/>
      <c r="DK1318" s="15"/>
      <c r="DL1318" s="15"/>
    </row>
    <row r="1319" spans="2:116" x14ac:dyDescent="0.4">
      <c r="B1319" s="164"/>
      <c r="C1319" s="164"/>
      <c r="D1319" s="164"/>
      <c r="E1319" s="204"/>
      <c r="G1319" s="145"/>
      <c r="H1319" s="12"/>
      <c r="I1319" s="60"/>
      <c r="J1319" s="60"/>
      <c r="K1319" s="17"/>
      <c r="L1319" s="17"/>
      <c r="M1319" s="17"/>
      <c r="N1319" s="17"/>
      <c r="O1319" s="17"/>
      <c r="P1319" s="17"/>
      <c r="R1319" s="15"/>
      <c r="S1319" s="15"/>
      <c r="T1319" s="15"/>
      <c r="U1319" s="15"/>
      <c r="V1319" s="15"/>
      <c r="W1319" s="15"/>
      <c r="X1319" s="15"/>
      <c r="Y1319" s="15"/>
      <c r="Z1319" s="15"/>
      <c r="AA1319" s="15"/>
      <c r="AB1319" s="15"/>
      <c r="AC1319" s="15"/>
      <c r="AD1319" s="15"/>
      <c r="AE1319" s="15"/>
      <c r="AF1319" s="15"/>
      <c r="AG1319" s="15"/>
      <c r="AH1319" s="15"/>
      <c r="AI1319" s="15"/>
      <c r="AJ1319" s="15"/>
      <c r="AK1319" s="15"/>
      <c r="AL1319" s="15"/>
      <c r="AM1319" s="15"/>
      <c r="AN1319" s="15"/>
      <c r="AO1319" s="15"/>
      <c r="AP1319" s="15"/>
      <c r="AQ1319" s="15"/>
      <c r="AR1319" s="15"/>
      <c r="AS1319" s="15"/>
      <c r="AT1319" s="15"/>
      <c r="AU1319" s="15"/>
      <c r="AV1319" s="15"/>
      <c r="AW1319" s="15"/>
      <c r="AX1319" s="15"/>
      <c r="AY1319" s="15"/>
      <c r="AZ1319" s="15"/>
      <c r="BA1319" s="15"/>
      <c r="BB1319" s="15"/>
      <c r="BC1319" s="15"/>
      <c r="BD1319" s="15"/>
      <c r="BE1319" s="15"/>
      <c r="BF1319" s="15"/>
      <c r="BG1319" s="15"/>
      <c r="BH1319" s="15"/>
      <c r="BI1319" s="15"/>
      <c r="BJ1319" s="15"/>
      <c r="BK1319" s="15"/>
      <c r="BL1319" s="15"/>
      <c r="BM1319" s="15"/>
      <c r="BN1319" s="15"/>
      <c r="BO1319" s="15"/>
      <c r="BP1319" s="15"/>
      <c r="BQ1319" s="15"/>
      <c r="BR1319" s="15"/>
      <c r="BS1319" s="15"/>
      <c r="BT1319" s="15"/>
      <c r="BU1319" s="15"/>
      <c r="BV1319" s="15"/>
      <c r="BW1319" s="15"/>
      <c r="BX1319" s="15"/>
      <c r="BY1319" s="15"/>
      <c r="BZ1319" s="15"/>
      <c r="CA1319" s="15"/>
      <c r="CB1319" s="15"/>
      <c r="CC1319" s="15"/>
      <c r="CD1319" s="15"/>
      <c r="CE1319" s="15"/>
      <c r="CF1319" s="15"/>
      <c r="CG1319" s="15"/>
      <c r="CH1319" s="15"/>
      <c r="CI1319" s="15"/>
      <c r="CJ1319" s="15"/>
      <c r="CK1319" s="15"/>
      <c r="CL1319" s="15"/>
      <c r="CN1319" s="60"/>
      <c r="CO1319" s="15"/>
      <c r="CP1319" s="15"/>
      <c r="CQ1319" s="15"/>
      <c r="CR1319" s="15"/>
      <c r="CS1319" s="15"/>
      <c r="CT1319" s="15"/>
      <c r="CU1319" s="15"/>
      <c r="CV1319" s="15"/>
      <c r="CW1319" s="15"/>
      <c r="CX1319" s="15"/>
      <c r="CY1319" s="15"/>
      <c r="CZ1319" s="15"/>
      <c r="DA1319" s="15"/>
      <c r="DB1319" s="15"/>
      <c r="DC1319" s="15"/>
      <c r="DD1319" s="15"/>
      <c r="DE1319" s="15"/>
      <c r="DF1319" s="15"/>
      <c r="DG1319" s="15"/>
      <c r="DH1319" s="15"/>
      <c r="DI1319" s="15"/>
      <c r="DJ1319" s="15"/>
      <c r="DK1319" s="15"/>
      <c r="DL1319" s="15"/>
    </row>
    <row r="1320" spans="2:116" x14ac:dyDescent="0.4">
      <c r="B1320" s="164"/>
      <c r="C1320" s="164"/>
      <c r="D1320" s="164"/>
      <c r="E1320" s="204"/>
      <c r="G1320" s="145"/>
      <c r="H1320" s="12"/>
      <c r="I1320" s="60"/>
      <c r="J1320" s="60"/>
      <c r="K1320" s="17"/>
      <c r="L1320" s="17"/>
      <c r="M1320" s="17"/>
      <c r="N1320" s="17"/>
      <c r="O1320" s="17"/>
      <c r="P1320" s="17"/>
      <c r="R1320" s="15"/>
      <c r="S1320" s="15"/>
      <c r="T1320" s="15"/>
      <c r="U1320" s="15"/>
      <c r="V1320" s="15"/>
      <c r="W1320" s="15"/>
      <c r="X1320" s="15"/>
      <c r="Y1320" s="15"/>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c r="BC1320" s="15"/>
      <c r="BD1320" s="15"/>
      <c r="BE1320" s="15"/>
      <c r="BF1320" s="15"/>
      <c r="BG1320" s="15"/>
      <c r="BH1320" s="15"/>
      <c r="BI1320" s="15"/>
      <c r="BJ1320" s="15"/>
      <c r="BK1320" s="15"/>
      <c r="BL1320" s="15"/>
      <c r="BM1320" s="15"/>
      <c r="BN1320" s="15"/>
      <c r="BO1320" s="15"/>
      <c r="BP1320" s="15"/>
      <c r="BQ1320" s="15"/>
      <c r="BR1320" s="15"/>
      <c r="BS1320" s="15"/>
      <c r="BT1320" s="15"/>
      <c r="BU1320" s="15"/>
      <c r="BV1320" s="15"/>
      <c r="BW1320" s="15"/>
      <c r="BX1320" s="15"/>
      <c r="BY1320" s="15"/>
      <c r="BZ1320" s="15"/>
      <c r="CA1320" s="15"/>
      <c r="CB1320" s="15"/>
      <c r="CC1320" s="15"/>
      <c r="CD1320" s="15"/>
      <c r="CE1320" s="15"/>
      <c r="CF1320" s="15"/>
      <c r="CG1320" s="15"/>
      <c r="CH1320" s="15"/>
      <c r="CI1320" s="15"/>
      <c r="CJ1320" s="15"/>
      <c r="CK1320" s="15"/>
      <c r="CL1320" s="15"/>
      <c r="CN1320" s="60"/>
      <c r="CO1320" s="15"/>
      <c r="CP1320" s="15"/>
      <c r="CQ1320" s="15"/>
      <c r="CR1320" s="15"/>
      <c r="CS1320" s="15"/>
      <c r="CT1320" s="15"/>
      <c r="CU1320" s="15"/>
      <c r="CV1320" s="15"/>
      <c r="CW1320" s="15"/>
      <c r="CX1320" s="15"/>
      <c r="CY1320" s="15"/>
      <c r="CZ1320" s="15"/>
      <c r="DA1320" s="15"/>
      <c r="DB1320" s="15"/>
      <c r="DC1320" s="15"/>
      <c r="DD1320" s="15"/>
      <c r="DE1320" s="15"/>
      <c r="DF1320" s="15"/>
      <c r="DG1320" s="15"/>
      <c r="DH1320" s="15"/>
      <c r="DI1320" s="15"/>
      <c r="DJ1320" s="15"/>
      <c r="DK1320" s="15"/>
      <c r="DL1320" s="15"/>
    </row>
    <row r="1321" spans="2:116" x14ac:dyDescent="0.4">
      <c r="B1321" s="164"/>
      <c r="C1321" s="164"/>
      <c r="D1321" s="164"/>
      <c r="E1321" s="204"/>
      <c r="G1321" s="145"/>
      <c r="H1321" s="12"/>
      <c r="I1321" s="60"/>
      <c r="J1321" s="60"/>
      <c r="K1321" s="17"/>
      <c r="L1321" s="17"/>
      <c r="M1321" s="17"/>
      <c r="N1321" s="17"/>
      <c r="O1321" s="17"/>
      <c r="P1321" s="17"/>
      <c r="R1321" s="15"/>
      <c r="S1321" s="15"/>
      <c r="T1321" s="15"/>
      <c r="U1321" s="15"/>
      <c r="V1321" s="15"/>
      <c r="W1321" s="15"/>
      <c r="X1321" s="15"/>
      <c r="Y1321" s="15"/>
      <c r="Z1321" s="15"/>
      <c r="AA1321" s="15"/>
      <c r="AB1321" s="15"/>
      <c r="AC1321" s="15"/>
      <c r="AD1321" s="15"/>
      <c r="AE1321" s="15"/>
      <c r="AF1321" s="15"/>
      <c r="AG1321" s="15"/>
      <c r="AH1321" s="15"/>
      <c r="AI1321" s="15"/>
      <c r="AJ1321" s="15"/>
      <c r="AK1321" s="15"/>
      <c r="AL1321" s="15"/>
      <c r="AM1321" s="15"/>
      <c r="AN1321" s="15"/>
      <c r="AO1321" s="15"/>
      <c r="AP1321" s="15"/>
      <c r="AQ1321" s="15"/>
      <c r="AR1321" s="15"/>
      <c r="AS1321" s="15"/>
      <c r="AT1321" s="15"/>
      <c r="AU1321" s="15"/>
      <c r="AV1321" s="15"/>
      <c r="AW1321" s="15"/>
      <c r="AX1321" s="15"/>
      <c r="AY1321" s="15"/>
      <c r="AZ1321" s="15"/>
      <c r="BA1321" s="15"/>
      <c r="BB1321" s="15"/>
      <c r="BC1321" s="15"/>
      <c r="BD1321" s="15"/>
      <c r="BE1321" s="15"/>
      <c r="BF1321" s="15"/>
      <c r="BG1321" s="15"/>
      <c r="BH1321" s="15"/>
      <c r="BI1321" s="15"/>
      <c r="BJ1321" s="15"/>
      <c r="BK1321" s="15"/>
      <c r="BL1321" s="15"/>
      <c r="BM1321" s="15"/>
      <c r="BN1321" s="15"/>
      <c r="BO1321" s="15"/>
      <c r="BP1321" s="15"/>
      <c r="BQ1321" s="15"/>
      <c r="BR1321" s="15"/>
      <c r="BS1321" s="15"/>
      <c r="BT1321" s="15"/>
      <c r="BU1321" s="15"/>
      <c r="BV1321" s="15"/>
      <c r="BW1321" s="15"/>
      <c r="BX1321" s="15"/>
      <c r="BY1321" s="15"/>
      <c r="BZ1321" s="15"/>
      <c r="CA1321" s="15"/>
      <c r="CB1321" s="15"/>
      <c r="CC1321" s="15"/>
      <c r="CD1321" s="15"/>
      <c r="CE1321" s="15"/>
      <c r="CF1321" s="15"/>
      <c r="CG1321" s="15"/>
      <c r="CH1321" s="15"/>
      <c r="CI1321" s="15"/>
      <c r="CJ1321" s="15"/>
      <c r="CK1321" s="15"/>
      <c r="CL1321" s="15"/>
      <c r="CN1321" s="60"/>
      <c r="CO1321" s="15"/>
      <c r="CP1321" s="15"/>
      <c r="CQ1321" s="15"/>
      <c r="CR1321" s="15"/>
      <c r="CS1321" s="15"/>
      <c r="CT1321" s="15"/>
      <c r="CU1321" s="15"/>
      <c r="CV1321" s="15"/>
      <c r="CW1321" s="15"/>
      <c r="CX1321" s="15"/>
      <c r="CY1321" s="15"/>
      <c r="CZ1321" s="15"/>
      <c r="DA1321" s="15"/>
      <c r="DB1321" s="15"/>
      <c r="DC1321" s="15"/>
      <c r="DD1321" s="15"/>
      <c r="DE1321" s="15"/>
      <c r="DF1321" s="15"/>
      <c r="DG1321" s="15"/>
      <c r="DH1321" s="15"/>
      <c r="DI1321" s="15"/>
      <c r="DJ1321" s="15"/>
      <c r="DK1321" s="15"/>
      <c r="DL1321" s="15"/>
    </row>
    <row r="1322" spans="2:116" x14ac:dyDescent="0.4">
      <c r="B1322" s="164"/>
      <c r="C1322" s="164" t="s">
        <v>224</v>
      </c>
      <c r="D1322" s="164" t="s">
        <v>825</v>
      </c>
      <c r="E1322" s="204" t="str">
        <f t="shared" si="2282"/>
        <v>1322 WCINVBATCH-SV</v>
      </c>
      <c r="G1322" s="126" t="str">
        <f>"Inventory - "&amp;G1301</f>
        <v>Inventory - (Secondary label)</v>
      </c>
      <c r="H1322" s="27"/>
      <c r="I1322" s="78"/>
      <c r="J1322" s="78"/>
      <c r="K1322" s="33">
        <f t="shared" ref="K1322:P1322" ca="1" si="2283">SUMIF($4:$4,K$2,1322:1322)</f>
        <v>13698.630136986301</v>
      </c>
      <c r="L1322" s="33">
        <f t="shared" ca="1" si="2283"/>
        <v>82.191780821917803</v>
      </c>
      <c r="M1322" s="33">
        <f t="shared" ca="1" si="2283"/>
        <v>82.191780821917803</v>
      </c>
      <c r="N1322" s="33">
        <f t="shared" ca="1" si="2283"/>
        <v>82.191780821917803</v>
      </c>
      <c r="O1322" s="33">
        <f t="shared" ca="1" si="2283"/>
        <v>82.191780821917803</v>
      </c>
      <c r="P1322" s="33">
        <f t="shared" ca="1" si="2283"/>
        <v>82.191780821917803</v>
      </c>
      <c r="R1322" s="33"/>
      <c r="S1322" s="118" cm="1">
        <f t="array" aca="1" ref="S1322" ca="1">-MIN(S1307/365*INDIRECT(S1303),R1322-INDIRECT(S1303))</f>
        <v>13698.630136986301</v>
      </c>
      <c r="T1322" s="118" cm="1">
        <f t="array" aca="1" ref="T1322" ca="1">-MIN(T1307/365*INDIRECT(T1303),S1322-INDIRECT(T1303))</f>
        <v>13698.630136986301</v>
      </c>
      <c r="U1322" s="118" cm="1">
        <f t="array" aca="1" ref="U1322" ca="1">-MIN(U1307/365*INDIRECT(U1303),T1322-INDIRECT(U1303))</f>
        <v>13698.630136986301</v>
      </c>
      <c r="V1322" s="118" cm="1">
        <f t="array" aca="1" ref="V1322" ca="1">-MIN(V1307/365*INDIRECT(V1303),U1322-INDIRECT(V1303))</f>
        <v>13698.630136986301</v>
      </c>
      <c r="W1322" s="118" cm="1">
        <f t="array" aca="1" ref="W1322" ca="1">-MIN(W1307/365*INDIRECT(W1303),V1322-INDIRECT(W1303))</f>
        <v>13698.630136986301</v>
      </c>
      <c r="X1322" s="118" cm="1">
        <f t="array" aca="1" ref="X1322" ca="1">-MIN(X1307/365*INDIRECT(X1303),W1322-INDIRECT(X1303))</f>
        <v>13698.630136986301</v>
      </c>
      <c r="Y1322" s="118" cm="1">
        <f t="array" aca="1" ref="Y1322" ca="1">-MIN(Y1307/365*INDIRECT(Y1303),X1322-INDIRECT(Y1303))</f>
        <v>13698.630136986301</v>
      </c>
      <c r="Z1322" s="118" cm="1">
        <f t="array" aca="1" ref="Z1322" ca="1">-MIN(Z1307/365*INDIRECT(Z1303),Y1322-INDIRECT(Z1303))</f>
        <v>13698.630136986301</v>
      </c>
      <c r="AA1322" s="118" cm="1">
        <f t="array" aca="1" ref="AA1322" ca="1">-MIN(AA1307/365*INDIRECT(AA1303),Z1322-INDIRECT(AA1303))</f>
        <v>13698.630136986301</v>
      </c>
      <c r="AB1322" s="118" cm="1">
        <f t="array" aca="1" ref="AB1322" ca="1">-MIN(AB1307/365*INDIRECT(AB1303),AA1322-INDIRECT(AB1303))</f>
        <v>13698.630136986301</v>
      </c>
      <c r="AC1322" s="118" cm="1">
        <f t="array" aca="1" ref="AC1322" ca="1">-MIN(AC1307/365*INDIRECT(AC1303),AB1322-INDIRECT(AC1303))</f>
        <v>13698.630136986301</v>
      </c>
      <c r="AD1322" s="118" cm="1">
        <f t="array" aca="1" ref="AD1322" ca="1">-MIN(AD1307/365*INDIRECT(AD1303),AC1322-INDIRECT(AD1303))</f>
        <v>13698.630136986301</v>
      </c>
      <c r="AE1322" s="118" cm="1">
        <f t="array" aca="1" ref="AE1322" ca="1">-MIN(AE1307/365*INDIRECT(AE1303),AD1322-INDIRECT(AE1303))</f>
        <v>82.191780821917803</v>
      </c>
      <c r="AF1322" s="118" cm="1">
        <f t="array" aca="1" ref="AF1322" ca="1">-MIN(AF1307/365*INDIRECT(AF1303),AE1322-INDIRECT(AF1303))</f>
        <v>82.191780821917803</v>
      </c>
      <c r="AG1322" s="118" cm="1">
        <f t="array" aca="1" ref="AG1322" ca="1">-MIN(AG1307/365*INDIRECT(AG1303),AF1322-INDIRECT(AG1303))</f>
        <v>82.191780821917803</v>
      </c>
      <c r="AH1322" s="118" cm="1">
        <f t="array" aca="1" ref="AH1322" ca="1">-MIN(AH1307/365*INDIRECT(AH1303),AG1322-INDIRECT(AH1303))</f>
        <v>82.191780821917803</v>
      </c>
      <c r="AI1322" s="118" cm="1">
        <f t="array" aca="1" ref="AI1322" ca="1">-MIN(AI1307/365*INDIRECT(AI1303),AH1322-INDIRECT(AI1303))</f>
        <v>82.191780821917803</v>
      </c>
      <c r="AJ1322" s="118" cm="1">
        <f t="array" aca="1" ref="AJ1322" ca="1">-MIN(AJ1307/365*INDIRECT(AJ1303),AI1322-INDIRECT(AJ1303))</f>
        <v>82.191780821917803</v>
      </c>
      <c r="AK1322" s="118" cm="1">
        <f t="array" aca="1" ref="AK1322" ca="1">-MIN(AK1307/365*INDIRECT(AK1303),AJ1322-INDIRECT(AK1303))</f>
        <v>82.191780821917803</v>
      </c>
      <c r="AL1322" s="118" cm="1">
        <f t="array" aca="1" ref="AL1322" ca="1">-MIN(AL1307/365*INDIRECT(AL1303),AK1322-INDIRECT(AL1303))</f>
        <v>82.191780821917803</v>
      </c>
      <c r="AM1322" s="118" cm="1">
        <f t="array" aca="1" ref="AM1322" ca="1">-MIN(AM1307/365*INDIRECT(AM1303),AL1322-INDIRECT(AM1303))</f>
        <v>82.191780821917803</v>
      </c>
      <c r="AN1322" s="118" cm="1">
        <f t="array" aca="1" ref="AN1322" ca="1">-MIN(AN1307/365*INDIRECT(AN1303),AM1322-INDIRECT(AN1303))</f>
        <v>82.191780821917803</v>
      </c>
      <c r="AO1322" s="118" cm="1">
        <f t="array" aca="1" ref="AO1322" ca="1">-MIN(AO1307/365*INDIRECT(AO1303),AN1322-INDIRECT(AO1303))</f>
        <v>82.191780821917803</v>
      </c>
      <c r="AP1322" s="118" cm="1">
        <f t="array" aca="1" ref="AP1322" ca="1">-MIN(AP1307/365*INDIRECT(AP1303),AO1322-INDIRECT(AP1303))</f>
        <v>82.191780821917803</v>
      </c>
      <c r="AQ1322" s="118" cm="1">
        <f t="array" aca="1" ref="AQ1322" ca="1">-MIN(AQ1307/365*INDIRECT(AQ1303),AP1322-INDIRECT(AQ1303))</f>
        <v>82.191780821917803</v>
      </c>
      <c r="AR1322" s="118" cm="1">
        <f t="array" aca="1" ref="AR1322" ca="1">-MIN(AR1307/365*INDIRECT(AR1303),AQ1322-INDIRECT(AR1303))</f>
        <v>82.191780821917803</v>
      </c>
      <c r="AS1322" s="118" cm="1">
        <f t="array" aca="1" ref="AS1322" ca="1">-MIN(AS1307/365*INDIRECT(AS1303),AR1322-INDIRECT(AS1303))</f>
        <v>82.191780821917803</v>
      </c>
      <c r="AT1322" s="118" cm="1">
        <f t="array" aca="1" ref="AT1322" ca="1">-MIN(AT1307/365*INDIRECT(AT1303),AS1322-INDIRECT(AT1303))</f>
        <v>82.191780821917803</v>
      </c>
      <c r="AU1322" s="118" cm="1">
        <f t="array" aca="1" ref="AU1322" ca="1">-MIN(AU1307/365*INDIRECT(AU1303),AT1322-INDIRECT(AU1303))</f>
        <v>82.191780821917803</v>
      </c>
      <c r="AV1322" s="118" cm="1">
        <f t="array" aca="1" ref="AV1322" ca="1">-MIN(AV1307/365*INDIRECT(AV1303),AU1322-INDIRECT(AV1303))</f>
        <v>82.191780821917803</v>
      </c>
      <c r="AW1322" s="118" cm="1">
        <f t="array" aca="1" ref="AW1322" ca="1">-MIN(AW1307/365*INDIRECT(AW1303),AV1322-INDIRECT(AW1303))</f>
        <v>82.191780821917803</v>
      </c>
      <c r="AX1322" s="118" cm="1">
        <f t="array" aca="1" ref="AX1322" ca="1">-MIN(AX1307/365*INDIRECT(AX1303),AW1322-INDIRECT(AX1303))</f>
        <v>82.191780821917803</v>
      </c>
      <c r="AY1322" s="118" cm="1">
        <f t="array" aca="1" ref="AY1322" ca="1">-MIN(AY1307/365*INDIRECT(AY1303),AX1322-INDIRECT(AY1303))</f>
        <v>82.191780821917803</v>
      </c>
      <c r="AZ1322" s="118" cm="1">
        <f t="array" aca="1" ref="AZ1322" ca="1">-MIN(AZ1307/365*INDIRECT(AZ1303),AY1322-INDIRECT(AZ1303))</f>
        <v>82.191780821917803</v>
      </c>
      <c r="BA1322" s="118" cm="1">
        <f t="array" aca="1" ref="BA1322" ca="1">-MIN(BA1307/365*INDIRECT(BA1303),AZ1322-INDIRECT(BA1303))</f>
        <v>82.191780821917803</v>
      </c>
      <c r="BB1322" s="118" cm="1">
        <f t="array" aca="1" ref="BB1322" ca="1">-MIN(BB1307/365*INDIRECT(BB1303),BA1322-INDIRECT(BB1303))</f>
        <v>82.191780821917803</v>
      </c>
      <c r="BC1322" s="118" cm="1">
        <f t="array" aca="1" ref="BC1322" ca="1">-MIN(BC1307/365*INDIRECT(BC1303),BB1322-INDIRECT(BC1303))</f>
        <v>82.191780821917803</v>
      </c>
      <c r="BD1322" s="118" cm="1">
        <f t="array" aca="1" ref="BD1322" ca="1">-MIN(BD1307/365*INDIRECT(BD1303),BC1322-INDIRECT(BD1303))</f>
        <v>82.191780821917803</v>
      </c>
      <c r="BE1322" s="118" cm="1">
        <f t="array" aca="1" ref="BE1322" ca="1">-MIN(BE1307/365*INDIRECT(BE1303),BD1322-INDIRECT(BE1303))</f>
        <v>82.191780821917803</v>
      </c>
      <c r="BF1322" s="118" cm="1">
        <f t="array" aca="1" ref="BF1322" ca="1">-MIN(BF1307/365*INDIRECT(BF1303),BE1322-INDIRECT(BF1303))</f>
        <v>82.191780821917803</v>
      </c>
      <c r="BG1322" s="118" cm="1">
        <f t="array" aca="1" ref="BG1322" ca="1">-MIN(BG1307/365*INDIRECT(BG1303),BF1322-INDIRECT(BG1303))</f>
        <v>82.191780821917803</v>
      </c>
      <c r="BH1322" s="118" cm="1">
        <f t="array" aca="1" ref="BH1322" ca="1">-MIN(BH1307/365*INDIRECT(BH1303),BG1322-INDIRECT(BH1303))</f>
        <v>82.191780821917803</v>
      </c>
      <c r="BI1322" s="118" cm="1">
        <f t="array" aca="1" ref="BI1322" ca="1">-MIN(BI1307/365*INDIRECT(BI1303),BH1322-INDIRECT(BI1303))</f>
        <v>82.191780821917803</v>
      </c>
      <c r="BJ1322" s="118" cm="1">
        <f t="array" aca="1" ref="BJ1322" ca="1">-MIN(BJ1307/365*INDIRECT(BJ1303),BI1322-INDIRECT(BJ1303))</f>
        <v>82.191780821917803</v>
      </c>
      <c r="BK1322" s="118" cm="1">
        <f t="array" aca="1" ref="BK1322" ca="1">-MIN(BK1307/365*INDIRECT(BK1303),BJ1322-INDIRECT(BK1303))</f>
        <v>82.191780821917803</v>
      </c>
      <c r="BL1322" s="118" cm="1">
        <f t="array" aca="1" ref="BL1322" ca="1">-MIN(BL1307/365*INDIRECT(BL1303),BK1322-INDIRECT(BL1303))</f>
        <v>82.191780821917803</v>
      </c>
      <c r="BM1322" s="118" cm="1">
        <f t="array" aca="1" ref="BM1322" ca="1">-MIN(BM1307/365*INDIRECT(BM1303),BL1322-INDIRECT(BM1303))</f>
        <v>82.191780821917803</v>
      </c>
      <c r="BN1322" s="118" cm="1">
        <f t="array" aca="1" ref="BN1322" ca="1">-MIN(BN1307/365*INDIRECT(BN1303),BM1322-INDIRECT(BN1303))</f>
        <v>82.191780821917803</v>
      </c>
      <c r="BO1322" s="118" cm="1">
        <f t="array" aca="1" ref="BO1322" ca="1">-MIN(BO1307/365*INDIRECT(BO1303),BN1322-INDIRECT(BO1303))</f>
        <v>82.191780821917803</v>
      </c>
      <c r="BP1322" s="118" cm="1">
        <f t="array" aca="1" ref="BP1322" ca="1">-MIN(BP1307/365*INDIRECT(BP1303),BO1322-INDIRECT(BP1303))</f>
        <v>82.191780821917803</v>
      </c>
      <c r="BQ1322" s="118" cm="1">
        <f t="array" aca="1" ref="BQ1322" ca="1">-MIN(BQ1307/365*INDIRECT(BQ1303),BP1322-INDIRECT(BQ1303))</f>
        <v>82.191780821917803</v>
      </c>
      <c r="BR1322" s="118" cm="1">
        <f t="array" aca="1" ref="BR1322" ca="1">-MIN(BR1307/365*INDIRECT(BR1303),BQ1322-INDIRECT(BR1303))</f>
        <v>82.191780821917803</v>
      </c>
      <c r="BS1322" s="118" cm="1">
        <f t="array" aca="1" ref="BS1322" ca="1">-MIN(BS1307/365*INDIRECT(BS1303),BR1322-INDIRECT(BS1303))</f>
        <v>82.191780821917803</v>
      </c>
      <c r="BT1322" s="118" cm="1">
        <f t="array" aca="1" ref="BT1322" ca="1">-MIN(BT1307/365*INDIRECT(BT1303),BS1322-INDIRECT(BT1303))</f>
        <v>82.191780821917803</v>
      </c>
      <c r="BU1322" s="118" cm="1">
        <f t="array" aca="1" ref="BU1322" ca="1">-MIN(BU1307/365*INDIRECT(BU1303),BT1322-INDIRECT(BU1303))</f>
        <v>82.191780821917803</v>
      </c>
      <c r="BV1322" s="118" cm="1">
        <f t="array" aca="1" ref="BV1322" ca="1">-MIN(BV1307/365*INDIRECT(BV1303),BU1322-INDIRECT(BV1303))</f>
        <v>82.191780821917803</v>
      </c>
      <c r="BW1322" s="118" cm="1">
        <f t="array" aca="1" ref="BW1322" ca="1">-MIN(BW1307/365*INDIRECT(BW1303),BV1322-INDIRECT(BW1303))</f>
        <v>82.191780821917803</v>
      </c>
      <c r="BX1322" s="118" cm="1">
        <f t="array" aca="1" ref="BX1322" ca="1">-MIN(BX1307/365*INDIRECT(BX1303),BW1322-INDIRECT(BX1303))</f>
        <v>82.191780821917803</v>
      </c>
      <c r="BY1322" s="118" cm="1">
        <f t="array" aca="1" ref="BY1322" ca="1">-MIN(BY1307/365*INDIRECT(BY1303),BX1322-INDIRECT(BY1303))</f>
        <v>82.191780821917803</v>
      </c>
      <c r="BZ1322" s="118" cm="1">
        <f t="array" aca="1" ref="BZ1322" ca="1">-MIN(BZ1307/365*INDIRECT(BZ1303),BY1322-INDIRECT(BZ1303))</f>
        <v>82.191780821917803</v>
      </c>
      <c r="CA1322" s="118" cm="1">
        <f t="array" aca="1" ref="CA1322" ca="1">-MIN(CA1307/365*INDIRECT(CA1303),BZ1322-INDIRECT(CA1303))</f>
        <v>82.191780821917803</v>
      </c>
      <c r="CB1322" s="118" cm="1">
        <f t="array" aca="1" ref="CB1322" ca="1">-MIN(CB1307/365*INDIRECT(CB1303),CA1322-INDIRECT(CB1303))</f>
        <v>82.191780821917803</v>
      </c>
      <c r="CC1322" s="118" cm="1">
        <f t="array" aca="1" ref="CC1322" ca="1">-MIN(CC1307/365*INDIRECT(CC1303),CB1322-INDIRECT(CC1303))</f>
        <v>82.191780821917803</v>
      </c>
      <c r="CD1322" s="118" cm="1">
        <f t="array" aca="1" ref="CD1322" ca="1">-MIN(CD1307/365*INDIRECT(CD1303),CC1322-INDIRECT(CD1303))</f>
        <v>82.191780821917803</v>
      </c>
      <c r="CE1322" s="118" cm="1">
        <f t="array" aca="1" ref="CE1322" ca="1">-MIN(CE1307/365*INDIRECT(CE1303),CD1322-INDIRECT(CE1303))</f>
        <v>82.191780821917803</v>
      </c>
      <c r="CF1322" s="118" cm="1">
        <f t="array" aca="1" ref="CF1322" ca="1">-MIN(CF1307/365*INDIRECT(CF1303),CE1322-INDIRECT(CF1303))</f>
        <v>82.191780821917803</v>
      </c>
      <c r="CG1322" s="118" cm="1">
        <f t="array" aca="1" ref="CG1322" ca="1">-MIN(CG1307/365*INDIRECT(CG1303),CF1322-INDIRECT(CG1303))</f>
        <v>82.191780821917803</v>
      </c>
      <c r="CH1322" s="118" cm="1">
        <f t="array" aca="1" ref="CH1322" ca="1">-MIN(CH1307/365*INDIRECT(CH1303),CG1322-INDIRECT(CH1303))</f>
        <v>82.191780821917803</v>
      </c>
      <c r="CI1322" s="118" cm="1">
        <f t="array" aca="1" ref="CI1322" ca="1">-MIN(CI1307/365*INDIRECT(CI1303),CH1322-INDIRECT(CI1303))</f>
        <v>82.191780821917803</v>
      </c>
      <c r="CJ1322" s="118" cm="1">
        <f t="array" aca="1" ref="CJ1322" ca="1">-MIN(CJ1307/365*INDIRECT(CJ1303),CI1322-INDIRECT(CJ1303))</f>
        <v>82.191780821917803</v>
      </c>
      <c r="CK1322" s="118" cm="1">
        <f t="array" aca="1" ref="CK1322" ca="1">-MIN(CK1307/365*INDIRECT(CK1303),CJ1322-INDIRECT(CK1303))</f>
        <v>82.191780821917803</v>
      </c>
      <c r="CL1322" s="118" cm="1">
        <f t="array" aca="1" ref="CL1322" ca="1">-MIN(CL1307/365*INDIRECT(CL1303),CK1322-INDIRECT(CL1303))</f>
        <v>82.191780821917803</v>
      </c>
      <c r="CN1322" s="78"/>
      <c r="CO1322" s="118" t="e" cm="1">
        <f t="array" aca="1" ref="CO1322" ca="1">-MIN(CO1307/365*INDIRECT(CO1303),CN1322-INDIRECT(CO1303))</f>
        <v>#N/A</v>
      </c>
      <c r="CP1322" s="118" t="e" cm="1">
        <f t="array" aca="1" ref="CP1322" ca="1">-MIN(CP1307/365*INDIRECT(CP1303),CO1322-INDIRECT(CP1303))</f>
        <v>#N/A</v>
      </c>
      <c r="CQ1322" s="118" t="e" cm="1">
        <f t="array" aca="1" ref="CQ1322" ca="1">-MIN(CQ1307/365*INDIRECT(CQ1303),CP1322-INDIRECT(CQ1303))</f>
        <v>#N/A</v>
      </c>
      <c r="CR1322" s="118" t="e" cm="1">
        <f t="array" aca="1" ref="CR1322" ca="1">-MIN(CR1307/365*INDIRECT(CR1303),CQ1322-INDIRECT(CR1303))</f>
        <v>#N/A</v>
      </c>
      <c r="CS1322" s="118" t="e" cm="1">
        <f t="array" aca="1" ref="CS1322" ca="1">-MIN(CS1307/365*INDIRECT(CS1303),CR1322-INDIRECT(CS1303))</f>
        <v>#N/A</v>
      </c>
      <c r="CT1322" s="118" t="e" cm="1">
        <f t="array" aca="1" ref="CT1322" ca="1">-MIN(CT1307/365*INDIRECT(CT1303),CS1322-INDIRECT(CT1303))</f>
        <v>#N/A</v>
      </c>
      <c r="CU1322" s="118" t="e" cm="1">
        <f t="array" aca="1" ref="CU1322" ca="1">-MIN(CU1307/365*INDIRECT(CU1303),CT1322-INDIRECT(CU1303))</f>
        <v>#N/A</v>
      </c>
      <c r="CV1322" s="118" t="e" cm="1">
        <f t="array" aca="1" ref="CV1322" ca="1">-MIN(CV1307/365*INDIRECT(CV1303),CU1322-INDIRECT(CV1303))</f>
        <v>#N/A</v>
      </c>
      <c r="CW1322" s="118" t="e" cm="1">
        <f t="array" aca="1" ref="CW1322" ca="1">-MIN(CW1307/365*INDIRECT(CW1303),CV1322-INDIRECT(CW1303))</f>
        <v>#N/A</v>
      </c>
      <c r="CX1322" s="118" t="e" cm="1">
        <f t="array" aca="1" ref="CX1322" ca="1">-MIN(CX1307/365*INDIRECT(CX1303),CW1322-INDIRECT(CX1303))</f>
        <v>#N/A</v>
      </c>
      <c r="CY1322" s="118" t="e" cm="1">
        <f t="array" aca="1" ref="CY1322" ca="1">-MIN(CY1307/365*INDIRECT(CY1303),CX1322-INDIRECT(CY1303))</f>
        <v>#N/A</v>
      </c>
      <c r="CZ1322" s="118" t="e" cm="1">
        <f t="array" aca="1" ref="CZ1322" ca="1">-MIN(CZ1307/365*INDIRECT(CZ1303),CY1322-INDIRECT(CZ1303))</f>
        <v>#N/A</v>
      </c>
      <c r="DA1322" s="118" t="e" cm="1">
        <f t="array" aca="1" ref="DA1322" ca="1">-MIN(DA1307/365*INDIRECT(DA1303),CZ1322-INDIRECT(DA1303))</f>
        <v>#N/A</v>
      </c>
      <c r="DB1322" s="118" t="e" cm="1">
        <f t="array" aca="1" ref="DB1322" ca="1">-MIN(DB1307/365*INDIRECT(DB1303),DA1322-INDIRECT(DB1303))</f>
        <v>#N/A</v>
      </c>
      <c r="DC1322" s="118" t="e" cm="1">
        <f t="array" aca="1" ref="DC1322" ca="1">-MIN(DC1307/365*INDIRECT(DC1303),DB1322-INDIRECT(DC1303))</f>
        <v>#N/A</v>
      </c>
      <c r="DD1322" s="118" t="e" cm="1">
        <f t="array" aca="1" ref="DD1322" ca="1">-MIN(DD1307/365*INDIRECT(DD1303),DC1322-INDIRECT(DD1303))</f>
        <v>#N/A</v>
      </c>
      <c r="DE1322" s="118" t="e" cm="1">
        <f t="array" aca="1" ref="DE1322" ca="1">-MIN(DE1307/365*INDIRECT(DE1303),DD1322-INDIRECT(DE1303))</f>
        <v>#N/A</v>
      </c>
      <c r="DF1322" s="118" t="e" cm="1">
        <f t="array" aca="1" ref="DF1322" ca="1">-MIN(DF1307/365*INDIRECT(DF1303),DE1322-INDIRECT(DF1303))</f>
        <v>#N/A</v>
      </c>
      <c r="DG1322" s="118" t="e" cm="1">
        <f t="array" aca="1" ref="DG1322" ca="1">-MIN(DG1307/365*INDIRECT(DG1303),DF1322-INDIRECT(DG1303))</f>
        <v>#N/A</v>
      </c>
      <c r="DH1322" s="118" t="e" cm="1">
        <f t="array" aca="1" ref="DH1322" ca="1">-MIN(DH1307/365*INDIRECT(DH1303),DG1322-INDIRECT(DH1303))</f>
        <v>#N/A</v>
      </c>
      <c r="DI1322" s="118" t="e" cm="1">
        <f t="array" aca="1" ref="DI1322" ca="1">-MIN(DI1307/365*INDIRECT(DI1303),DH1322-INDIRECT(DI1303))</f>
        <v>#N/A</v>
      </c>
      <c r="DJ1322" s="118" t="e" cm="1">
        <f t="array" aca="1" ref="DJ1322" ca="1">-MIN(DJ1307/365*INDIRECT(DJ1303),DI1322-INDIRECT(DJ1303))</f>
        <v>#N/A</v>
      </c>
      <c r="DK1322" s="118" t="e" cm="1">
        <f t="array" aca="1" ref="DK1322" ca="1">-MIN(DK1307/365*INDIRECT(DK1303),DJ1322-INDIRECT(DK1303))</f>
        <v>#N/A</v>
      </c>
      <c r="DL1322" s="118" t="e" cm="1">
        <f t="array" aca="1" ref="DL1322" ca="1">-MIN(DL1307/365*INDIRECT(DL1303),DK1322-INDIRECT(DL1303))</f>
        <v>#N/A</v>
      </c>
    </row>
    <row r="1323" spans="2:116" x14ac:dyDescent="0.4">
      <c r="B1323" s="164" t="s">
        <v>244</v>
      </c>
      <c r="C1323" s="164"/>
      <c r="D1323" s="164" t="s">
        <v>825</v>
      </c>
      <c r="E1323" s="204" t="str">
        <f t="shared" si="2282"/>
        <v>1323 WCINVBATCH-SV</v>
      </c>
      <c r="G1323" s="9"/>
      <c r="H1323" s="27"/>
      <c r="I1323" s="78"/>
      <c r="J1323" s="78"/>
      <c r="K1323" s="33"/>
      <c r="L1323" s="33"/>
      <c r="M1323" s="33"/>
      <c r="N1323" s="33"/>
      <c r="O1323" s="33"/>
      <c r="P1323" s="33"/>
      <c r="R1323" s="33"/>
      <c r="S1323" s="33"/>
      <c r="T1323" s="33"/>
      <c r="U1323" s="33"/>
      <c r="V1323" s="33"/>
      <c r="W1323" s="33"/>
      <c r="X1323" s="33"/>
      <c r="Y1323" s="33"/>
      <c r="Z1323" s="33"/>
      <c r="AA1323" s="33"/>
      <c r="AB1323" s="33"/>
      <c r="AC1323" s="33"/>
      <c r="AD1323" s="33"/>
      <c r="AE1323" s="33"/>
      <c r="AF1323" s="33"/>
      <c r="AG1323" s="33"/>
      <c r="AH1323" s="33"/>
      <c r="AI1323" s="33"/>
      <c r="AJ1323" s="33"/>
      <c r="AK1323" s="33"/>
      <c r="AL1323" s="33"/>
      <c r="AM1323" s="33"/>
      <c r="AN1323" s="33"/>
      <c r="AO1323" s="33"/>
      <c r="AP1323" s="33"/>
      <c r="AQ1323" s="33"/>
      <c r="AR1323" s="33"/>
      <c r="AS1323" s="33"/>
      <c r="AT1323" s="33"/>
      <c r="AU1323" s="33"/>
      <c r="AV1323" s="33"/>
      <c r="AW1323" s="33"/>
      <c r="AX1323" s="33"/>
      <c r="AY1323" s="33"/>
      <c r="AZ1323" s="33"/>
      <c r="BA1323" s="33"/>
      <c r="BB1323" s="33"/>
      <c r="BC1323" s="33"/>
      <c r="BD1323" s="33"/>
      <c r="BE1323" s="33"/>
      <c r="BF1323" s="33"/>
      <c r="BG1323" s="33"/>
      <c r="BH1323" s="33"/>
      <c r="BI1323" s="33"/>
      <c r="BJ1323" s="33"/>
      <c r="BK1323" s="33"/>
      <c r="BL1323" s="33"/>
      <c r="BM1323" s="33"/>
      <c r="BN1323" s="33"/>
      <c r="BO1323" s="33"/>
      <c r="BP1323" s="33"/>
      <c r="BQ1323" s="33"/>
      <c r="BR1323" s="33"/>
      <c r="BS1323" s="33"/>
      <c r="BT1323" s="33"/>
      <c r="BU1323" s="33"/>
      <c r="BV1323" s="33"/>
      <c r="BW1323" s="33"/>
      <c r="BX1323" s="33"/>
      <c r="BY1323" s="33"/>
      <c r="BZ1323" s="33"/>
      <c r="CA1323" s="33"/>
      <c r="CB1323" s="33"/>
      <c r="CC1323" s="33"/>
      <c r="CD1323" s="33"/>
      <c r="CE1323" s="33"/>
      <c r="CF1323" s="33"/>
      <c r="CG1323" s="33"/>
      <c r="CH1323" s="33"/>
      <c r="CI1323" s="33"/>
      <c r="CJ1323" s="33"/>
      <c r="CK1323" s="33"/>
      <c r="CL1323" s="33"/>
      <c r="CN1323" s="78"/>
      <c r="CO1323" s="33"/>
      <c r="CP1323" s="33"/>
      <c r="CQ1323" s="33"/>
      <c r="CR1323" s="33"/>
      <c r="CS1323" s="33"/>
      <c r="CT1323" s="33"/>
      <c r="CU1323" s="33"/>
      <c r="CV1323" s="33"/>
      <c r="CW1323" s="33"/>
      <c r="CX1323" s="33"/>
      <c r="CY1323" s="33"/>
      <c r="CZ1323" s="33"/>
      <c r="DA1323" s="33"/>
      <c r="DB1323" s="33"/>
      <c r="DC1323" s="33"/>
      <c r="DD1323" s="33"/>
      <c r="DE1323" s="33"/>
      <c r="DF1323" s="33"/>
      <c r="DG1323" s="33"/>
      <c r="DH1323" s="33"/>
      <c r="DI1323" s="33"/>
      <c r="DJ1323" s="33"/>
      <c r="DK1323" s="33"/>
      <c r="DL1323" s="33"/>
    </row>
    <row r="1324" spans="2:116" x14ac:dyDescent="0.4">
      <c r="B1324" s="164"/>
      <c r="C1324" s="164" t="s">
        <v>234</v>
      </c>
      <c r="D1324" s="164" t="s">
        <v>825</v>
      </c>
      <c r="E1324" s="204" t="str">
        <f t="shared" si="2282"/>
        <v>1324 WCINVBATCH-SV</v>
      </c>
      <c r="G1324" s="126" t="str">
        <f>"Change in "&amp;G1322</f>
        <v>Change in Inventory - (Secondary label)</v>
      </c>
      <c r="K1324" s="33">
        <f t="shared" ref="K1324:P1324" ca="1" si="2284">SUMIF($3:$3,K$2,1324:1324)</f>
        <v>-13698.630136986301</v>
      </c>
      <c r="L1324" s="33">
        <f t="shared" ca="1" si="2284"/>
        <v>13616.438356164383</v>
      </c>
      <c r="M1324" s="33">
        <f t="shared" ca="1" si="2284"/>
        <v>0</v>
      </c>
      <c r="N1324" s="33">
        <f t="shared" ca="1" si="2284"/>
        <v>0</v>
      </c>
      <c r="O1324" s="33">
        <f t="shared" ca="1" si="2284"/>
        <v>0</v>
      </c>
      <c r="P1324" s="33">
        <f t="shared" ca="1" si="2284"/>
        <v>0</v>
      </c>
      <c r="R1324" s="33"/>
      <c r="S1324" s="33">
        <f t="shared" ref="S1324" ca="1" si="2285">R1322-S1322</f>
        <v>-13698.630136986301</v>
      </c>
      <c r="T1324" s="33">
        <f t="shared" ref="T1324" ca="1" si="2286">S1322-T1322</f>
        <v>0</v>
      </c>
      <c r="U1324" s="33">
        <f t="shared" ref="U1324" ca="1" si="2287">T1322-U1322</f>
        <v>0</v>
      </c>
      <c r="V1324" s="33">
        <f t="shared" ref="V1324" ca="1" si="2288">U1322-V1322</f>
        <v>0</v>
      </c>
      <c r="W1324" s="33">
        <f t="shared" ref="W1324" ca="1" si="2289">V1322-W1322</f>
        <v>0</v>
      </c>
      <c r="X1324" s="33">
        <f t="shared" ref="X1324" ca="1" si="2290">W1322-X1322</f>
        <v>0</v>
      </c>
      <c r="Y1324" s="33">
        <f t="shared" ref="Y1324" ca="1" si="2291">X1322-Y1322</f>
        <v>0</v>
      </c>
      <c r="Z1324" s="33">
        <f t="shared" ref="Z1324" ca="1" si="2292">Y1322-Z1322</f>
        <v>0</v>
      </c>
      <c r="AA1324" s="33">
        <f t="shared" ref="AA1324" ca="1" si="2293">Z1322-AA1322</f>
        <v>0</v>
      </c>
      <c r="AB1324" s="33">
        <f t="shared" ref="AB1324" ca="1" si="2294">AA1322-AB1322</f>
        <v>0</v>
      </c>
      <c r="AC1324" s="33">
        <f t="shared" ref="AC1324" ca="1" si="2295">AB1322-AC1322</f>
        <v>0</v>
      </c>
      <c r="AD1324" s="33">
        <f t="shared" ref="AD1324" ca="1" si="2296">AC1322-AD1322</f>
        <v>0</v>
      </c>
      <c r="AE1324" s="33">
        <f t="shared" ref="AE1324" ca="1" si="2297">AD1322-AE1322</f>
        <v>13616.438356164383</v>
      </c>
      <c r="AF1324" s="33">
        <f t="shared" ref="AF1324" ca="1" si="2298">AE1322-AF1322</f>
        <v>0</v>
      </c>
      <c r="AG1324" s="33">
        <f t="shared" ref="AG1324" ca="1" si="2299">AF1322-AG1322</f>
        <v>0</v>
      </c>
      <c r="AH1324" s="33">
        <f t="shared" ref="AH1324" ca="1" si="2300">AG1322-AH1322</f>
        <v>0</v>
      </c>
      <c r="AI1324" s="33">
        <f t="shared" ref="AI1324" ca="1" si="2301">AH1322-AI1322</f>
        <v>0</v>
      </c>
      <c r="AJ1324" s="33">
        <f t="shared" ref="AJ1324" ca="1" si="2302">AI1322-AJ1322</f>
        <v>0</v>
      </c>
      <c r="AK1324" s="33">
        <f t="shared" ref="AK1324" ca="1" si="2303">AJ1322-AK1322</f>
        <v>0</v>
      </c>
      <c r="AL1324" s="33">
        <f t="shared" ref="AL1324" ca="1" si="2304">AK1322-AL1322</f>
        <v>0</v>
      </c>
      <c r="AM1324" s="33">
        <f t="shared" ref="AM1324" ca="1" si="2305">AL1322-AM1322</f>
        <v>0</v>
      </c>
      <c r="AN1324" s="33">
        <f t="shared" ref="AN1324" ca="1" si="2306">AM1322-AN1322</f>
        <v>0</v>
      </c>
      <c r="AO1324" s="33">
        <f t="shared" ref="AO1324" ca="1" si="2307">AN1322-AO1322</f>
        <v>0</v>
      </c>
      <c r="AP1324" s="33">
        <f t="shared" ref="AP1324" ca="1" si="2308">AO1322-AP1322</f>
        <v>0</v>
      </c>
      <c r="AQ1324" s="33">
        <f t="shared" ref="AQ1324" ca="1" si="2309">AP1322-AQ1322</f>
        <v>0</v>
      </c>
      <c r="AR1324" s="33">
        <f t="shared" ref="AR1324" ca="1" si="2310">AQ1322-AR1322</f>
        <v>0</v>
      </c>
      <c r="AS1324" s="33">
        <f t="shared" ref="AS1324" ca="1" si="2311">AR1322-AS1322</f>
        <v>0</v>
      </c>
      <c r="AT1324" s="33">
        <f t="shared" ref="AT1324" ca="1" si="2312">AS1322-AT1322</f>
        <v>0</v>
      </c>
      <c r="AU1324" s="33">
        <f t="shared" ref="AU1324" ca="1" si="2313">AT1322-AU1322</f>
        <v>0</v>
      </c>
      <c r="AV1324" s="33">
        <f t="shared" ref="AV1324" ca="1" si="2314">AU1322-AV1322</f>
        <v>0</v>
      </c>
      <c r="AW1324" s="33">
        <f t="shared" ref="AW1324" ca="1" si="2315">AV1322-AW1322</f>
        <v>0</v>
      </c>
      <c r="AX1324" s="33">
        <f t="shared" ref="AX1324" ca="1" si="2316">AW1322-AX1322</f>
        <v>0</v>
      </c>
      <c r="AY1324" s="33">
        <f t="shared" ref="AY1324" ca="1" si="2317">AX1322-AY1322</f>
        <v>0</v>
      </c>
      <c r="AZ1324" s="33">
        <f t="shared" ref="AZ1324" ca="1" si="2318">AY1322-AZ1322</f>
        <v>0</v>
      </c>
      <c r="BA1324" s="33">
        <f t="shared" ref="BA1324" ca="1" si="2319">AZ1322-BA1322</f>
        <v>0</v>
      </c>
      <c r="BB1324" s="33">
        <f t="shared" ref="BB1324" ca="1" si="2320">BA1322-BB1322</f>
        <v>0</v>
      </c>
      <c r="BC1324" s="33">
        <f t="shared" ref="BC1324" ca="1" si="2321">BB1322-BC1322</f>
        <v>0</v>
      </c>
      <c r="BD1324" s="33">
        <f t="shared" ref="BD1324" ca="1" si="2322">BC1322-BD1322</f>
        <v>0</v>
      </c>
      <c r="BE1324" s="33">
        <f t="shared" ref="BE1324" ca="1" si="2323">BD1322-BE1322</f>
        <v>0</v>
      </c>
      <c r="BF1324" s="33">
        <f t="shared" ref="BF1324" ca="1" si="2324">BE1322-BF1322</f>
        <v>0</v>
      </c>
      <c r="BG1324" s="33">
        <f t="shared" ref="BG1324" ca="1" si="2325">BF1322-BG1322</f>
        <v>0</v>
      </c>
      <c r="BH1324" s="33">
        <f t="shared" ref="BH1324" ca="1" si="2326">BG1322-BH1322</f>
        <v>0</v>
      </c>
      <c r="BI1324" s="33">
        <f t="shared" ref="BI1324" ca="1" si="2327">BH1322-BI1322</f>
        <v>0</v>
      </c>
      <c r="BJ1324" s="33">
        <f t="shared" ref="BJ1324" ca="1" si="2328">BI1322-BJ1322</f>
        <v>0</v>
      </c>
      <c r="BK1324" s="33">
        <f t="shared" ref="BK1324" ca="1" si="2329">BJ1322-BK1322</f>
        <v>0</v>
      </c>
      <c r="BL1324" s="33">
        <f t="shared" ref="BL1324" ca="1" si="2330">BK1322-BL1322</f>
        <v>0</v>
      </c>
      <c r="BM1324" s="33">
        <f t="shared" ref="BM1324" ca="1" si="2331">BL1322-BM1322</f>
        <v>0</v>
      </c>
      <c r="BN1324" s="33">
        <f t="shared" ref="BN1324" ca="1" si="2332">BM1322-BN1322</f>
        <v>0</v>
      </c>
      <c r="BO1324" s="33">
        <f t="shared" ref="BO1324" ca="1" si="2333">BN1322-BO1322</f>
        <v>0</v>
      </c>
      <c r="BP1324" s="33">
        <f t="shared" ref="BP1324" ca="1" si="2334">BO1322-BP1322</f>
        <v>0</v>
      </c>
      <c r="BQ1324" s="33">
        <f t="shared" ref="BQ1324" ca="1" si="2335">BP1322-BQ1322</f>
        <v>0</v>
      </c>
      <c r="BR1324" s="33">
        <f t="shared" ref="BR1324" ca="1" si="2336">BQ1322-BR1322</f>
        <v>0</v>
      </c>
      <c r="BS1324" s="33">
        <f t="shared" ref="BS1324" ca="1" si="2337">BR1322-BS1322</f>
        <v>0</v>
      </c>
      <c r="BT1324" s="33">
        <f t="shared" ref="BT1324" ca="1" si="2338">BS1322-BT1322</f>
        <v>0</v>
      </c>
      <c r="BU1324" s="33">
        <f t="shared" ref="BU1324" ca="1" si="2339">BT1322-BU1322</f>
        <v>0</v>
      </c>
      <c r="BV1324" s="33">
        <f t="shared" ref="BV1324" ca="1" si="2340">BU1322-BV1322</f>
        <v>0</v>
      </c>
      <c r="BW1324" s="33">
        <f t="shared" ref="BW1324" ca="1" si="2341">BV1322-BW1322</f>
        <v>0</v>
      </c>
      <c r="BX1324" s="33">
        <f t="shared" ref="BX1324" ca="1" si="2342">BW1322-BX1322</f>
        <v>0</v>
      </c>
      <c r="BY1324" s="33">
        <f t="shared" ref="BY1324" ca="1" si="2343">BX1322-BY1322</f>
        <v>0</v>
      </c>
      <c r="BZ1324" s="33">
        <f t="shared" ref="BZ1324" ca="1" si="2344">BY1322-BZ1322</f>
        <v>0</v>
      </c>
      <c r="CA1324" s="33">
        <f t="shared" ref="CA1324" ca="1" si="2345">BZ1322-CA1322</f>
        <v>0</v>
      </c>
      <c r="CB1324" s="33">
        <f t="shared" ref="CB1324" ca="1" si="2346">CA1322-CB1322</f>
        <v>0</v>
      </c>
      <c r="CC1324" s="33">
        <f t="shared" ref="CC1324" ca="1" si="2347">CB1322-CC1322</f>
        <v>0</v>
      </c>
      <c r="CD1324" s="33">
        <f t="shared" ref="CD1324" ca="1" si="2348">CC1322-CD1322</f>
        <v>0</v>
      </c>
      <c r="CE1324" s="33">
        <f t="shared" ref="CE1324" ca="1" si="2349">CD1322-CE1322</f>
        <v>0</v>
      </c>
      <c r="CF1324" s="33">
        <f t="shared" ref="CF1324" ca="1" si="2350">CE1322-CF1322</f>
        <v>0</v>
      </c>
      <c r="CG1324" s="33">
        <f t="shared" ref="CG1324" ca="1" si="2351">CF1322-CG1322</f>
        <v>0</v>
      </c>
      <c r="CH1324" s="33">
        <f t="shared" ref="CH1324" ca="1" si="2352">CG1322-CH1322</f>
        <v>0</v>
      </c>
      <c r="CI1324" s="33">
        <f t="shared" ref="CI1324" ca="1" si="2353">CH1322-CI1322</f>
        <v>0</v>
      </c>
      <c r="CJ1324" s="33">
        <f t="shared" ref="CJ1324" ca="1" si="2354">CI1322-CJ1322</f>
        <v>0</v>
      </c>
      <c r="CK1324" s="33">
        <f t="shared" ref="CK1324" ca="1" si="2355">CJ1322-CK1322</f>
        <v>0</v>
      </c>
      <c r="CL1324" s="33">
        <f t="shared" ref="CL1324" ca="1" si="2356">CK1322-CL1322</f>
        <v>0</v>
      </c>
      <c r="CO1324" s="33" t="e">
        <f t="shared" ref="CO1324" ca="1" si="2357">CN1322-CO1322</f>
        <v>#N/A</v>
      </c>
      <c r="CP1324" s="33" t="e">
        <f t="shared" ref="CP1324" ca="1" si="2358">CO1322-CP1322</f>
        <v>#N/A</v>
      </c>
      <c r="CQ1324" s="33" t="e">
        <f t="shared" ref="CQ1324" ca="1" si="2359">CP1322-CQ1322</f>
        <v>#N/A</v>
      </c>
      <c r="CR1324" s="33" t="e">
        <f t="shared" ref="CR1324" ca="1" si="2360">CQ1322-CR1322</f>
        <v>#N/A</v>
      </c>
      <c r="CS1324" s="33" t="e">
        <f t="shared" ref="CS1324" ca="1" si="2361">CR1322-CS1322</f>
        <v>#N/A</v>
      </c>
      <c r="CT1324" s="33" t="e">
        <f t="shared" ref="CT1324" ca="1" si="2362">CS1322-CT1322</f>
        <v>#N/A</v>
      </c>
      <c r="CU1324" s="33" t="e">
        <f t="shared" ref="CU1324" ca="1" si="2363">CT1322-CU1322</f>
        <v>#N/A</v>
      </c>
      <c r="CV1324" s="33" t="e">
        <f t="shared" ref="CV1324" ca="1" si="2364">CU1322-CV1322</f>
        <v>#N/A</v>
      </c>
      <c r="CW1324" s="33" t="e">
        <f t="shared" ref="CW1324" ca="1" si="2365">CV1322-CW1322</f>
        <v>#N/A</v>
      </c>
      <c r="CX1324" s="33" t="e">
        <f t="shared" ref="CX1324" ca="1" si="2366">CW1322-CX1322</f>
        <v>#N/A</v>
      </c>
      <c r="CY1324" s="33" t="e">
        <f t="shared" ref="CY1324" ca="1" si="2367">CX1322-CY1322</f>
        <v>#N/A</v>
      </c>
      <c r="CZ1324" s="33" t="e">
        <f t="shared" ref="CZ1324" ca="1" si="2368">CY1322-CZ1322</f>
        <v>#N/A</v>
      </c>
      <c r="DA1324" s="33" t="e">
        <f t="shared" ref="DA1324" ca="1" si="2369">CZ1322-DA1322</f>
        <v>#N/A</v>
      </c>
      <c r="DB1324" s="33" t="e">
        <f t="shared" ref="DB1324" ca="1" si="2370">DA1322-DB1322</f>
        <v>#N/A</v>
      </c>
      <c r="DC1324" s="33" t="e">
        <f t="shared" ref="DC1324" ca="1" si="2371">DB1322-DC1322</f>
        <v>#N/A</v>
      </c>
      <c r="DD1324" s="33" t="e">
        <f t="shared" ref="DD1324" ca="1" si="2372">DC1322-DD1322</f>
        <v>#N/A</v>
      </c>
      <c r="DE1324" s="33" t="e">
        <f t="shared" ref="DE1324" ca="1" si="2373">DD1322-DE1322</f>
        <v>#N/A</v>
      </c>
      <c r="DF1324" s="33" t="e">
        <f t="shared" ref="DF1324" ca="1" si="2374">DE1322-DF1322</f>
        <v>#N/A</v>
      </c>
      <c r="DG1324" s="33" t="e">
        <f t="shared" ref="DG1324" ca="1" si="2375">DF1322-DG1322</f>
        <v>#N/A</v>
      </c>
      <c r="DH1324" s="33" t="e">
        <f t="shared" ref="DH1324" ca="1" si="2376">DG1322-DH1322</f>
        <v>#N/A</v>
      </c>
      <c r="DI1324" s="33" t="e">
        <f t="shared" ref="DI1324" ca="1" si="2377">DH1322-DI1322</f>
        <v>#N/A</v>
      </c>
      <c r="DJ1324" s="33" t="e">
        <f t="shared" ref="DJ1324" ca="1" si="2378">DI1322-DJ1322</f>
        <v>#N/A</v>
      </c>
      <c r="DK1324" s="33" t="e">
        <f t="shared" ref="DK1324" ca="1" si="2379">DJ1322-DK1322</f>
        <v>#N/A</v>
      </c>
      <c r="DL1324" s="33" t="e">
        <f t="shared" ref="DL1324" ca="1" si="2380">DK1322-DL1322</f>
        <v>#N/A</v>
      </c>
    </row>
    <row r="1325" spans="2:116" x14ac:dyDescent="0.4">
      <c r="B1325" s="164" t="s">
        <v>244</v>
      </c>
      <c r="C1325" s="164"/>
      <c r="D1325" s="164" t="s">
        <v>825</v>
      </c>
      <c r="E1325" s="204" t="str">
        <f t="shared" si="2282"/>
        <v>1325 WCINVBATCH-SV</v>
      </c>
      <c r="G1325" s="126"/>
      <c r="K1325" s="33"/>
      <c r="L1325" s="33"/>
      <c r="M1325" s="33"/>
      <c r="N1325" s="33"/>
      <c r="O1325" s="33"/>
      <c r="P1325" s="33"/>
      <c r="R1325" s="33"/>
      <c r="S1325" s="33"/>
      <c r="T1325" s="33"/>
      <c r="U1325" s="33"/>
      <c r="V1325" s="33"/>
      <c r="W1325" s="33"/>
      <c r="X1325" s="33"/>
      <c r="Y1325" s="33"/>
      <c r="Z1325" s="33"/>
      <c r="AA1325" s="33"/>
      <c r="AB1325" s="33"/>
      <c r="AC1325" s="33"/>
      <c r="AD1325" s="33"/>
      <c r="AE1325" s="33"/>
      <c r="AF1325" s="33"/>
      <c r="AG1325" s="33"/>
      <c r="AH1325" s="33"/>
      <c r="AI1325" s="33"/>
      <c r="AJ1325" s="33"/>
      <c r="AK1325" s="33"/>
      <c r="AL1325" s="33"/>
      <c r="AM1325" s="33"/>
      <c r="AN1325" s="33"/>
      <c r="AO1325" s="33"/>
      <c r="AP1325" s="33"/>
      <c r="AQ1325" s="33"/>
      <c r="AR1325" s="33"/>
      <c r="AS1325" s="33"/>
      <c r="AT1325" s="33"/>
      <c r="AU1325" s="33"/>
      <c r="AV1325" s="33"/>
      <c r="AW1325" s="33"/>
      <c r="AX1325" s="33"/>
      <c r="AY1325" s="33"/>
      <c r="AZ1325" s="33"/>
      <c r="BA1325" s="33"/>
      <c r="BB1325" s="33"/>
      <c r="BC1325" s="33"/>
      <c r="BD1325" s="33"/>
      <c r="BE1325" s="33"/>
      <c r="BF1325" s="33"/>
      <c r="BG1325" s="33"/>
      <c r="BH1325" s="33"/>
      <c r="BI1325" s="33"/>
      <c r="BJ1325" s="33"/>
      <c r="BK1325" s="33"/>
      <c r="BL1325" s="33"/>
      <c r="BM1325" s="33"/>
      <c r="BN1325" s="33"/>
      <c r="BO1325" s="33"/>
      <c r="BP1325" s="33"/>
      <c r="BQ1325" s="33"/>
      <c r="BR1325" s="33"/>
      <c r="BS1325" s="33"/>
      <c r="BT1325" s="33"/>
      <c r="BU1325" s="33"/>
      <c r="BV1325" s="33"/>
      <c r="BW1325" s="33"/>
      <c r="BX1325" s="33"/>
      <c r="BY1325" s="33"/>
      <c r="BZ1325" s="33"/>
      <c r="CA1325" s="33"/>
      <c r="CB1325" s="33"/>
      <c r="CC1325" s="33"/>
      <c r="CD1325" s="33"/>
      <c r="CE1325" s="33"/>
      <c r="CF1325" s="33"/>
      <c r="CG1325" s="33"/>
      <c r="CH1325" s="33"/>
      <c r="CI1325" s="33"/>
      <c r="CJ1325" s="33"/>
      <c r="CK1325" s="33"/>
      <c r="CL1325" s="33"/>
      <c r="CO1325" s="33"/>
      <c r="CP1325" s="33"/>
      <c r="CQ1325" s="33"/>
      <c r="CR1325" s="33"/>
      <c r="CS1325" s="33"/>
      <c r="CT1325" s="33"/>
      <c r="CU1325" s="33"/>
      <c r="CV1325" s="33"/>
      <c r="CW1325" s="33"/>
      <c r="CX1325" s="33"/>
      <c r="CY1325" s="33"/>
      <c r="CZ1325" s="33"/>
      <c r="DA1325" s="33"/>
      <c r="DB1325" s="33"/>
      <c r="DC1325" s="33"/>
      <c r="DD1325" s="33"/>
      <c r="DE1325" s="33"/>
      <c r="DF1325" s="33"/>
      <c r="DG1325" s="33"/>
      <c r="DH1325" s="33"/>
      <c r="DI1325" s="33"/>
      <c r="DJ1325" s="33"/>
      <c r="DK1325" s="33"/>
      <c r="DL1325" s="33"/>
    </row>
    <row r="1326" spans="2:116" x14ac:dyDescent="0.4">
      <c r="B1326" s="164" t="s">
        <v>332</v>
      </c>
      <c r="C1326" s="164"/>
      <c r="D1326" s="164" t="s">
        <v>825</v>
      </c>
      <c r="E1326" s="204" t="str">
        <f>ROW()&amp;" "&amp;D1326</f>
        <v>1326 WCINVBATCH-SV</v>
      </c>
      <c r="G1326" s="8" t="str">
        <f>G1297</f>
        <v>(Primary label)</v>
      </c>
      <c r="K1326" s="53"/>
      <c r="L1326" s="53"/>
      <c r="M1326" s="53"/>
      <c r="N1326" s="53"/>
      <c r="O1326" s="53"/>
      <c r="P1326" s="53"/>
      <c r="R1326" s="24"/>
      <c r="S1326" s="24"/>
      <c r="T1326" s="24"/>
      <c r="U1326" s="24"/>
      <c r="V1326" s="24"/>
      <c r="W1326" s="24"/>
      <c r="X1326" s="24"/>
      <c r="Y1326" s="24"/>
      <c r="Z1326" s="24"/>
      <c r="AA1326" s="24"/>
      <c r="AB1326" s="24"/>
      <c r="AC1326" s="24"/>
      <c r="AD1326" s="24"/>
      <c r="AE1326" s="24"/>
      <c r="AF1326" s="24"/>
      <c r="AG1326" s="24"/>
      <c r="AH1326" s="24"/>
      <c r="AI1326" s="24"/>
      <c r="AJ1326" s="24"/>
      <c r="AK1326" s="24"/>
      <c r="AL1326" s="24"/>
      <c r="AM1326" s="24"/>
      <c r="AN1326" s="24"/>
      <c r="AO1326" s="24"/>
      <c r="AP1326" s="24"/>
      <c r="AQ1326" s="24"/>
      <c r="AR1326" s="24"/>
      <c r="AS1326" s="24"/>
      <c r="AT1326" s="24"/>
      <c r="AU1326" s="24"/>
      <c r="AV1326" s="24"/>
      <c r="AW1326" s="24"/>
      <c r="AX1326" s="24"/>
      <c r="AY1326" s="24"/>
      <c r="AZ1326" s="24"/>
      <c r="BA1326" s="24"/>
      <c r="BB1326" s="24"/>
      <c r="BC1326" s="24"/>
      <c r="BD1326" s="24"/>
      <c r="BE1326" s="24"/>
      <c r="BF1326" s="24"/>
      <c r="BG1326" s="24"/>
      <c r="BH1326" s="24"/>
      <c r="BI1326" s="24"/>
      <c r="BJ1326" s="24"/>
      <c r="BK1326" s="24"/>
      <c r="BL1326" s="24"/>
      <c r="BM1326" s="24"/>
      <c r="BN1326" s="24"/>
      <c r="BO1326" s="24"/>
      <c r="BP1326" s="24"/>
      <c r="BQ1326" s="24"/>
      <c r="BR1326" s="24"/>
      <c r="BS1326" s="24"/>
      <c r="BT1326" s="24"/>
      <c r="BU1326" s="24"/>
      <c r="BV1326" s="24"/>
      <c r="BW1326" s="24"/>
      <c r="BX1326" s="24"/>
      <c r="BY1326" s="24"/>
      <c r="BZ1326" s="24"/>
      <c r="CA1326" s="24"/>
      <c r="CB1326" s="24"/>
      <c r="CC1326" s="24"/>
      <c r="CD1326" s="24"/>
      <c r="CE1326" s="24"/>
      <c r="CF1326" s="24"/>
      <c r="CG1326" s="24"/>
      <c r="CH1326" s="24"/>
      <c r="CI1326" s="24"/>
      <c r="CJ1326" s="24"/>
      <c r="CK1326" s="24"/>
      <c r="CL1326" s="24"/>
      <c r="CO1326" s="24"/>
      <c r="CP1326" s="24"/>
      <c r="CQ1326" s="24"/>
      <c r="CR1326" s="24"/>
      <c r="CS1326" s="24"/>
      <c r="CT1326" s="24"/>
      <c r="CU1326" s="24"/>
      <c r="CV1326" s="24"/>
      <c r="CW1326" s="24"/>
      <c r="CX1326" s="24"/>
      <c r="CY1326" s="24"/>
      <c r="CZ1326" s="24"/>
      <c r="DA1326" s="24"/>
      <c r="DB1326" s="24"/>
      <c r="DC1326" s="24"/>
      <c r="DD1326" s="24"/>
      <c r="DE1326" s="24"/>
      <c r="DF1326" s="24"/>
      <c r="DG1326" s="24"/>
      <c r="DH1326" s="24"/>
      <c r="DI1326" s="24"/>
      <c r="DJ1326" s="24"/>
      <c r="DK1326" s="24"/>
      <c r="DL1326" s="24"/>
    </row>
    <row r="1327" spans="2:116" x14ac:dyDescent="0.4">
      <c r="B1327" s="164" t="s">
        <v>332</v>
      </c>
      <c r="C1327" s="164"/>
      <c r="D1327" s="164" t="s">
        <v>825</v>
      </c>
      <c r="E1327" s="204" t="str">
        <f>ROW()&amp;" "&amp;D1327</f>
        <v>1327 WCINVBATCH-SV</v>
      </c>
      <c r="G1327" s="8" t="str">
        <f>G1298</f>
        <v>primary unit</v>
      </c>
      <c r="K1327" s="53"/>
      <c r="L1327" s="53"/>
      <c r="M1327" s="53"/>
      <c r="N1327" s="53"/>
      <c r="O1327" s="53"/>
      <c r="P1327" s="53"/>
      <c r="R1327" s="24"/>
      <c r="S1327" s="24"/>
      <c r="T1327" s="24"/>
      <c r="U1327" s="24"/>
      <c r="V1327" s="24"/>
      <c r="W1327" s="24"/>
      <c r="X1327" s="24"/>
      <c r="Y1327" s="24"/>
      <c r="Z1327" s="24"/>
      <c r="AA1327" s="24"/>
      <c r="AB1327" s="24"/>
      <c r="AC1327" s="24"/>
      <c r="AD1327" s="24"/>
      <c r="AE1327" s="24"/>
      <c r="AF1327" s="24"/>
      <c r="AG1327" s="24"/>
      <c r="AH1327" s="24"/>
      <c r="AI1327" s="24"/>
      <c r="AJ1327" s="24"/>
      <c r="AK1327" s="24"/>
      <c r="AL1327" s="24"/>
      <c r="AM1327" s="24"/>
      <c r="AN1327" s="24"/>
      <c r="AO1327" s="24"/>
      <c r="AP1327" s="24"/>
      <c r="AQ1327" s="24"/>
      <c r="AR1327" s="24"/>
      <c r="AS1327" s="24"/>
      <c r="AT1327" s="24"/>
      <c r="AU1327" s="24"/>
      <c r="AV1327" s="24"/>
      <c r="AW1327" s="24"/>
      <c r="AX1327" s="24"/>
      <c r="AY1327" s="24"/>
      <c r="AZ1327" s="24"/>
      <c r="BA1327" s="24"/>
      <c r="BB1327" s="24"/>
      <c r="BC1327" s="24"/>
      <c r="BD1327" s="24"/>
      <c r="BE1327" s="24"/>
      <c r="BF1327" s="24"/>
      <c r="BG1327" s="24"/>
      <c r="BH1327" s="24"/>
      <c r="BI1327" s="24"/>
      <c r="BJ1327" s="24"/>
      <c r="BK1327" s="24"/>
      <c r="BL1327" s="24"/>
      <c r="BM1327" s="24"/>
      <c r="BN1327" s="24"/>
      <c r="BO1327" s="24"/>
      <c r="BP1327" s="24"/>
      <c r="BQ1327" s="24"/>
      <c r="BR1327" s="24"/>
      <c r="BS1327" s="24"/>
      <c r="BT1327" s="24"/>
      <c r="BU1327" s="24"/>
      <c r="BV1327" s="24"/>
      <c r="BW1327" s="24"/>
      <c r="BX1327" s="24"/>
      <c r="BY1327" s="24"/>
      <c r="BZ1327" s="24"/>
      <c r="CA1327" s="24"/>
      <c r="CB1327" s="24"/>
      <c r="CC1327" s="24"/>
      <c r="CD1327" s="24"/>
      <c r="CE1327" s="24"/>
      <c r="CF1327" s="24"/>
      <c r="CG1327" s="24"/>
      <c r="CH1327" s="24"/>
      <c r="CI1327" s="24"/>
      <c r="CJ1327" s="24"/>
      <c r="CK1327" s="24"/>
      <c r="CL1327" s="24"/>
      <c r="CO1327" s="24"/>
      <c r="CP1327" s="24"/>
      <c r="CQ1327" s="24"/>
      <c r="CR1327" s="24"/>
      <c r="CS1327" s="24"/>
      <c r="CT1327" s="24"/>
      <c r="CU1327" s="24"/>
      <c r="CV1327" s="24"/>
      <c r="CW1327" s="24"/>
      <c r="CX1327" s="24"/>
      <c r="CY1327" s="24"/>
      <c r="CZ1327" s="24"/>
      <c r="DA1327" s="24"/>
      <c r="DB1327" s="24"/>
      <c r="DC1327" s="24"/>
      <c r="DD1327" s="24"/>
      <c r="DE1327" s="24"/>
      <c r="DF1327" s="24"/>
      <c r="DG1327" s="24"/>
      <c r="DH1327" s="24"/>
      <c r="DI1327" s="24"/>
      <c r="DJ1327" s="24"/>
      <c r="DK1327" s="24"/>
      <c r="DL1327" s="24"/>
    </row>
    <row r="1328" spans="2:116" x14ac:dyDescent="0.4">
      <c r="B1328" s="164" t="s">
        <v>332</v>
      </c>
      <c r="C1328" s="164"/>
      <c r="D1328" s="164" t="s">
        <v>825</v>
      </c>
      <c r="E1328" s="204" t="str">
        <f t="shared" ref="E1328:E1333" si="2381">ROW()&amp;" "&amp;D1328</f>
        <v>1328 WCINVBATCH-SV</v>
      </c>
      <c r="G1328" s="8" t="str">
        <f>G1299</f>
        <v>Primary revenue driver</v>
      </c>
      <c r="K1328" s="53"/>
      <c r="L1328" s="53"/>
      <c r="M1328" s="53"/>
      <c r="N1328" s="53"/>
      <c r="O1328" s="53"/>
      <c r="P1328" s="53"/>
      <c r="R1328" s="24"/>
      <c r="S1328" s="215" t="str">
        <f t="shared" ref="S1328:AX1328" si="2382">S1288</f>
        <v>S$16</v>
      </c>
      <c r="T1328" s="215" t="str">
        <f t="shared" si="2382"/>
        <v>T$16</v>
      </c>
      <c r="U1328" s="215" t="str">
        <f t="shared" si="2382"/>
        <v>U$16</v>
      </c>
      <c r="V1328" s="215" t="str">
        <f t="shared" si="2382"/>
        <v>V$16</v>
      </c>
      <c r="W1328" s="215" t="str">
        <f t="shared" si="2382"/>
        <v>W$16</v>
      </c>
      <c r="X1328" s="215" t="str">
        <f t="shared" si="2382"/>
        <v>X$16</v>
      </c>
      <c r="Y1328" s="215" t="str">
        <f t="shared" si="2382"/>
        <v>Y$16</v>
      </c>
      <c r="Z1328" s="215" t="str">
        <f t="shared" si="2382"/>
        <v>Z$16</v>
      </c>
      <c r="AA1328" s="215" t="str">
        <f t="shared" si="2382"/>
        <v>AA$16</v>
      </c>
      <c r="AB1328" s="215" t="str">
        <f t="shared" si="2382"/>
        <v>AB$16</v>
      </c>
      <c r="AC1328" s="215" t="str">
        <f t="shared" si="2382"/>
        <v>AC$16</v>
      </c>
      <c r="AD1328" s="215" t="str">
        <f t="shared" si="2382"/>
        <v>AD$16</v>
      </c>
      <c r="AE1328" s="215" t="str">
        <f t="shared" si="2382"/>
        <v>AE$16</v>
      </c>
      <c r="AF1328" s="215" t="str">
        <f t="shared" si="2382"/>
        <v>AF$16</v>
      </c>
      <c r="AG1328" s="215" t="str">
        <f t="shared" si="2382"/>
        <v>AG$16</v>
      </c>
      <c r="AH1328" s="215" t="str">
        <f t="shared" si="2382"/>
        <v>AH$16</v>
      </c>
      <c r="AI1328" s="215" t="str">
        <f t="shared" si="2382"/>
        <v>AI$16</v>
      </c>
      <c r="AJ1328" s="215" t="str">
        <f t="shared" si="2382"/>
        <v>AJ$16</v>
      </c>
      <c r="AK1328" s="215" t="str">
        <f t="shared" si="2382"/>
        <v>AK$16</v>
      </c>
      <c r="AL1328" s="215" t="str">
        <f t="shared" si="2382"/>
        <v>AL$16</v>
      </c>
      <c r="AM1328" s="215" t="str">
        <f t="shared" si="2382"/>
        <v>AM$16</v>
      </c>
      <c r="AN1328" s="215" t="str">
        <f t="shared" si="2382"/>
        <v>AN$16</v>
      </c>
      <c r="AO1328" s="215" t="str">
        <f t="shared" si="2382"/>
        <v>AO$16</v>
      </c>
      <c r="AP1328" s="215" t="str">
        <f t="shared" si="2382"/>
        <v>AP$16</v>
      </c>
      <c r="AQ1328" s="215" t="str">
        <f t="shared" si="2382"/>
        <v>AQ$16</v>
      </c>
      <c r="AR1328" s="215" t="str">
        <f t="shared" si="2382"/>
        <v>AR$16</v>
      </c>
      <c r="AS1328" s="215" t="str">
        <f t="shared" si="2382"/>
        <v>AS$16</v>
      </c>
      <c r="AT1328" s="215" t="str">
        <f t="shared" si="2382"/>
        <v>AT$16</v>
      </c>
      <c r="AU1328" s="215" t="str">
        <f t="shared" si="2382"/>
        <v>AU$16</v>
      </c>
      <c r="AV1328" s="215" t="str">
        <f t="shared" si="2382"/>
        <v>AV$16</v>
      </c>
      <c r="AW1328" s="215" t="str">
        <f t="shared" si="2382"/>
        <v>AW$16</v>
      </c>
      <c r="AX1328" s="215" t="str">
        <f t="shared" si="2382"/>
        <v>AX$16</v>
      </c>
      <c r="AY1328" s="215" t="str">
        <f t="shared" ref="AY1328:CD1328" si="2383">AY1288</f>
        <v>AY$16</v>
      </c>
      <c r="AZ1328" s="215" t="str">
        <f t="shared" si="2383"/>
        <v>AZ$16</v>
      </c>
      <c r="BA1328" s="215" t="str">
        <f t="shared" si="2383"/>
        <v>BA$16</v>
      </c>
      <c r="BB1328" s="215" t="str">
        <f t="shared" si="2383"/>
        <v>BB$16</v>
      </c>
      <c r="BC1328" s="215" t="str">
        <f t="shared" si="2383"/>
        <v>BC$16</v>
      </c>
      <c r="BD1328" s="215" t="str">
        <f t="shared" si="2383"/>
        <v>BD$16</v>
      </c>
      <c r="BE1328" s="215" t="str">
        <f t="shared" si="2383"/>
        <v>BE$16</v>
      </c>
      <c r="BF1328" s="215" t="str">
        <f t="shared" si="2383"/>
        <v>BF$16</v>
      </c>
      <c r="BG1328" s="215" t="str">
        <f t="shared" si="2383"/>
        <v>BG$16</v>
      </c>
      <c r="BH1328" s="215" t="str">
        <f t="shared" si="2383"/>
        <v>BH$16</v>
      </c>
      <c r="BI1328" s="215" t="str">
        <f t="shared" si="2383"/>
        <v>BI$16</v>
      </c>
      <c r="BJ1328" s="215" t="str">
        <f t="shared" si="2383"/>
        <v>BJ$16</v>
      </c>
      <c r="BK1328" s="215" t="str">
        <f t="shared" si="2383"/>
        <v>BK$16</v>
      </c>
      <c r="BL1328" s="215" t="str">
        <f t="shared" si="2383"/>
        <v>BL$16</v>
      </c>
      <c r="BM1328" s="215" t="str">
        <f t="shared" si="2383"/>
        <v>BM$16</v>
      </c>
      <c r="BN1328" s="215" t="str">
        <f t="shared" si="2383"/>
        <v>BN$16</v>
      </c>
      <c r="BO1328" s="215" t="str">
        <f t="shared" si="2383"/>
        <v>BO$16</v>
      </c>
      <c r="BP1328" s="215" t="str">
        <f t="shared" si="2383"/>
        <v>BP$16</v>
      </c>
      <c r="BQ1328" s="215" t="str">
        <f t="shared" si="2383"/>
        <v>BQ$16</v>
      </c>
      <c r="BR1328" s="215" t="str">
        <f t="shared" si="2383"/>
        <v>BR$16</v>
      </c>
      <c r="BS1328" s="215" t="str">
        <f t="shared" si="2383"/>
        <v>BS$16</v>
      </c>
      <c r="BT1328" s="215" t="str">
        <f t="shared" si="2383"/>
        <v>BT$16</v>
      </c>
      <c r="BU1328" s="215" t="str">
        <f t="shared" si="2383"/>
        <v>BU$16</v>
      </c>
      <c r="BV1328" s="215" t="str">
        <f t="shared" si="2383"/>
        <v>BV$16</v>
      </c>
      <c r="BW1328" s="215" t="str">
        <f t="shared" si="2383"/>
        <v>BW$16</v>
      </c>
      <c r="BX1328" s="215" t="str">
        <f t="shared" si="2383"/>
        <v>BX$16</v>
      </c>
      <c r="BY1328" s="215" t="str">
        <f t="shared" si="2383"/>
        <v>BY$16</v>
      </c>
      <c r="BZ1328" s="215" t="str">
        <f t="shared" si="2383"/>
        <v>BZ$16</v>
      </c>
      <c r="CA1328" s="215" t="str">
        <f t="shared" si="2383"/>
        <v>CA$16</v>
      </c>
      <c r="CB1328" s="215" t="str">
        <f t="shared" si="2383"/>
        <v>CB$16</v>
      </c>
      <c r="CC1328" s="215" t="str">
        <f t="shared" si="2383"/>
        <v>CC$16</v>
      </c>
      <c r="CD1328" s="215" t="str">
        <f t="shared" si="2383"/>
        <v>CD$16</v>
      </c>
      <c r="CE1328" s="215" t="str">
        <f t="shared" ref="CE1328:CL1328" si="2384">CE1288</f>
        <v>CE$16</v>
      </c>
      <c r="CF1328" s="215" t="str">
        <f t="shared" si="2384"/>
        <v>CF$16</v>
      </c>
      <c r="CG1328" s="215" t="str">
        <f t="shared" si="2384"/>
        <v>CG$16</v>
      </c>
      <c r="CH1328" s="215" t="str">
        <f t="shared" si="2384"/>
        <v>CH$16</v>
      </c>
      <c r="CI1328" s="215" t="str">
        <f t="shared" si="2384"/>
        <v>CI$16</v>
      </c>
      <c r="CJ1328" s="215" t="str">
        <f t="shared" si="2384"/>
        <v>CJ$16</v>
      </c>
      <c r="CK1328" s="215" t="str">
        <f t="shared" si="2384"/>
        <v>CK$16</v>
      </c>
      <c r="CL1328" s="215" t="str">
        <f t="shared" si="2384"/>
        <v>CL$16</v>
      </c>
      <c r="CO1328" s="215" t="str">
        <f t="shared" ref="CO1328:DL1328" si="2385">CO1288</f>
        <v>CO$16</v>
      </c>
      <c r="CP1328" s="215" t="str">
        <f t="shared" si="2385"/>
        <v>CP$16</v>
      </c>
      <c r="CQ1328" s="215" t="str">
        <f t="shared" si="2385"/>
        <v>CQ$16</v>
      </c>
      <c r="CR1328" s="215" t="str">
        <f t="shared" si="2385"/>
        <v>CR$16</v>
      </c>
      <c r="CS1328" s="215" t="str">
        <f t="shared" si="2385"/>
        <v>CS$16</v>
      </c>
      <c r="CT1328" s="215" t="str">
        <f t="shared" si="2385"/>
        <v>CT$16</v>
      </c>
      <c r="CU1328" s="215" t="str">
        <f t="shared" si="2385"/>
        <v>CU$16</v>
      </c>
      <c r="CV1328" s="215" t="str">
        <f t="shared" si="2385"/>
        <v>CV$16</v>
      </c>
      <c r="CW1328" s="215" t="str">
        <f t="shared" si="2385"/>
        <v>CW$16</v>
      </c>
      <c r="CX1328" s="215" t="str">
        <f t="shared" si="2385"/>
        <v>CX$16</v>
      </c>
      <c r="CY1328" s="215" t="str">
        <f t="shared" si="2385"/>
        <v>CY$16</v>
      </c>
      <c r="CZ1328" s="215" t="str">
        <f t="shared" si="2385"/>
        <v>CZ$16</v>
      </c>
      <c r="DA1328" s="215" t="str">
        <f t="shared" si="2385"/>
        <v>DA$16</v>
      </c>
      <c r="DB1328" s="215" t="str">
        <f t="shared" si="2385"/>
        <v>DB$16</v>
      </c>
      <c r="DC1328" s="215" t="str">
        <f t="shared" si="2385"/>
        <v>DC$16</v>
      </c>
      <c r="DD1328" s="215" t="str">
        <f t="shared" si="2385"/>
        <v>DD$16</v>
      </c>
      <c r="DE1328" s="215" t="str">
        <f t="shared" si="2385"/>
        <v>DE$16</v>
      </c>
      <c r="DF1328" s="215" t="str">
        <f t="shared" si="2385"/>
        <v>DF$16</v>
      </c>
      <c r="DG1328" s="215" t="str">
        <f t="shared" si="2385"/>
        <v>DG$16</v>
      </c>
      <c r="DH1328" s="215" t="str">
        <f t="shared" si="2385"/>
        <v>DH$16</v>
      </c>
      <c r="DI1328" s="215" t="str">
        <f t="shared" si="2385"/>
        <v>DI$16</v>
      </c>
      <c r="DJ1328" s="215" t="str">
        <f t="shared" si="2385"/>
        <v>DJ$16</v>
      </c>
      <c r="DK1328" s="215" t="str">
        <f t="shared" si="2385"/>
        <v>DK$16</v>
      </c>
      <c r="DL1328" s="215" t="str">
        <f t="shared" si="2385"/>
        <v>DL$16</v>
      </c>
    </row>
    <row r="1329" spans="1:116" x14ac:dyDescent="0.4">
      <c r="B1329" s="164" t="s">
        <v>332</v>
      </c>
      <c r="C1329" s="164"/>
      <c r="D1329" s="164" t="s">
        <v>825</v>
      </c>
      <c r="E1329" s="204" t="str">
        <f t="shared" si="2381"/>
        <v>1329 WCINVBATCH-SV</v>
      </c>
      <c r="G1329" s="8" t="str">
        <f>G1300</f>
        <v>Primary volume driver</v>
      </c>
      <c r="H1329" s="56"/>
      <c r="I1329" s="79"/>
      <c r="J1329" s="79"/>
      <c r="K1329" s="15"/>
      <c r="L1329" s="15"/>
      <c r="M1329" s="15"/>
      <c r="N1329" s="15"/>
      <c r="O1329" s="15"/>
      <c r="P1329" s="15"/>
      <c r="R1329" s="15"/>
      <c r="S1329" s="215" t="str">
        <f t="shared" ref="S1329:AX1329" si="2386">S1289</f>
        <v>S$17</v>
      </c>
      <c r="T1329" s="215" t="str">
        <f t="shared" si="2386"/>
        <v>T$17</v>
      </c>
      <c r="U1329" s="215" t="str">
        <f t="shared" si="2386"/>
        <v>U$17</v>
      </c>
      <c r="V1329" s="215" t="str">
        <f t="shared" si="2386"/>
        <v>V$17</v>
      </c>
      <c r="W1329" s="215" t="str">
        <f t="shared" si="2386"/>
        <v>W$17</v>
      </c>
      <c r="X1329" s="215" t="str">
        <f t="shared" si="2386"/>
        <v>X$17</v>
      </c>
      <c r="Y1329" s="215" t="str">
        <f t="shared" si="2386"/>
        <v>Y$17</v>
      </c>
      <c r="Z1329" s="215" t="str">
        <f t="shared" si="2386"/>
        <v>Z$17</v>
      </c>
      <c r="AA1329" s="215" t="str">
        <f t="shared" si="2386"/>
        <v>AA$17</v>
      </c>
      <c r="AB1329" s="215" t="str">
        <f t="shared" si="2386"/>
        <v>AB$17</v>
      </c>
      <c r="AC1329" s="215" t="str">
        <f t="shared" si="2386"/>
        <v>AC$17</v>
      </c>
      <c r="AD1329" s="215" t="str">
        <f t="shared" si="2386"/>
        <v>AD$17</v>
      </c>
      <c r="AE1329" s="215" t="str">
        <f t="shared" si="2386"/>
        <v>AE$17</v>
      </c>
      <c r="AF1329" s="215" t="str">
        <f t="shared" si="2386"/>
        <v>AF$17</v>
      </c>
      <c r="AG1329" s="215" t="str">
        <f t="shared" si="2386"/>
        <v>AG$17</v>
      </c>
      <c r="AH1329" s="215" t="str">
        <f t="shared" si="2386"/>
        <v>AH$17</v>
      </c>
      <c r="AI1329" s="215" t="str">
        <f t="shared" si="2386"/>
        <v>AI$17</v>
      </c>
      <c r="AJ1329" s="215" t="str">
        <f t="shared" si="2386"/>
        <v>AJ$17</v>
      </c>
      <c r="AK1329" s="215" t="str">
        <f t="shared" si="2386"/>
        <v>AK$17</v>
      </c>
      <c r="AL1329" s="215" t="str">
        <f t="shared" si="2386"/>
        <v>AL$17</v>
      </c>
      <c r="AM1329" s="215" t="str">
        <f t="shared" si="2386"/>
        <v>AM$17</v>
      </c>
      <c r="AN1329" s="215" t="str">
        <f t="shared" si="2386"/>
        <v>AN$17</v>
      </c>
      <c r="AO1329" s="215" t="str">
        <f t="shared" si="2386"/>
        <v>AO$17</v>
      </c>
      <c r="AP1329" s="215" t="str">
        <f t="shared" si="2386"/>
        <v>AP$17</v>
      </c>
      <c r="AQ1329" s="215" t="str">
        <f t="shared" si="2386"/>
        <v>AQ$17</v>
      </c>
      <c r="AR1329" s="215" t="str">
        <f t="shared" si="2386"/>
        <v>AR$17</v>
      </c>
      <c r="AS1329" s="215" t="str">
        <f t="shared" si="2386"/>
        <v>AS$17</v>
      </c>
      <c r="AT1329" s="215" t="str">
        <f t="shared" si="2386"/>
        <v>AT$17</v>
      </c>
      <c r="AU1329" s="215" t="str">
        <f t="shared" si="2386"/>
        <v>AU$17</v>
      </c>
      <c r="AV1329" s="215" t="str">
        <f t="shared" si="2386"/>
        <v>AV$17</v>
      </c>
      <c r="AW1329" s="215" t="str">
        <f t="shared" si="2386"/>
        <v>AW$17</v>
      </c>
      <c r="AX1329" s="215" t="str">
        <f t="shared" si="2386"/>
        <v>AX$17</v>
      </c>
      <c r="AY1329" s="215" t="str">
        <f t="shared" ref="AY1329:CD1329" si="2387">AY1289</f>
        <v>AY$17</v>
      </c>
      <c r="AZ1329" s="215" t="str">
        <f t="shared" si="2387"/>
        <v>AZ$17</v>
      </c>
      <c r="BA1329" s="215" t="str">
        <f t="shared" si="2387"/>
        <v>BA$17</v>
      </c>
      <c r="BB1329" s="215" t="str">
        <f t="shared" si="2387"/>
        <v>BB$17</v>
      </c>
      <c r="BC1329" s="215" t="str">
        <f t="shared" si="2387"/>
        <v>BC$17</v>
      </c>
      <c r="BD1329" s="215" t="str">
        <f t="shared" si="2387"/>
        <v>BD$17</v>
      </c>
      <c r="BE1329" s="215" t="str">
        <f t="shared" si="2387"/>
        <v>BE$17</v>
      </c>
      <c r="BF1329" s="215" t="str">
        <f t="shared" si="2387"/>
        <v>BF$17</v>
      </c>
      <c r="BG1329" s="215" t="str">
        <f t="shared" si="2387"/>
        <v>BG$17</v>
      </c>
      <c r="BH1329" s="215" t="str">
        <f t="shared" si="2387"/>
        <v>BH$17</v>
      </c>
      <c r="BI1329" s="215" t="str">
        <f t="shared" si="2387"/>
        <v>BI$17</v>
      </c>
      <c r="BJ1329" s="215" t="str">
        <f t="shared" si="2387"/>
        <v>BJ$17</v>
      </c>
      <c r="BK1329" s="215" t="str">
        <f t="shared" si="2387"/>
        <v>BK$17</v>
      </c>
      <c r="BL1329" s="215" t="str">
        <f t="shared" si="2387"/>
        <v>BL$17</v>
      </c>
      <c r="BM1329" s="215" t="str">
        <f t="shared" si="2387"/>
        <v>BM$17</v>
      </c>
      <c r="BN1329" s="215" t="str">
        <f t="shared" si="2387"/>
        <v>BN$17</v>
      </c>
      <c r="BO1329" s="215" t="str">
        <f t="shared" si="2387"/>
        <v>BO$17</v>
      </c>
      <c r="BP1329" s="215" t="str">
        <f t="shared" si="2387"/>
        <v>BP$17</v>
      </c>
      <c r="BQ1329" s="215" t="str">
        <f t="shared" si="2387"/>
        <v>BQ$17</v>
      </c>
      <c r="BR1329" s="215" t="str">
        <f t="shared" si="2387"/>
        <v>BR$17</v>
      </c>
      <c r="BS1329" s="215" t="str">
        <f t="shared" si="2387"/>
        <v>BS$17</v>
      </c>
      <c r="BT1329" s="215" t="str">
        <f t="shared" si="2387"/>
        <v>BT$17</v>
      </c>
      <c r="BU1329" s="215" t="str">
        <f t="shared" si="2387"/>
        <v>BU$17</v>
      </c>
      <c r="BV1329" s="215" t="str">
        <f t="shared" si="2387"/>
        <v>BV$17</v>
      </c>
      <c r="BW1329" s="215" t="str">
        <f t="shared" si="2387"/>
        <v>BW$17</v>
      </c>
      <c r="BX1329" s="215" t="str">
        <f t="shared" si="2387"/>
        <v>BX$17</v>
      </c>
      <c r="BY1329" s="215" t="str">
        <f t="shared" si="2387"/>
        <v>BY$17</v>
      </c>
      <c r="BZ1329" s="215" t="str">
        <f t="shared" si="2387"/>
        <v>BZ$17</v>
      </c>
      <c r="CA1329" s="215" t="str">
        <f t="shared" si="2387"/>
        <v>CA$17</v>
      </c>
      <c r="CB1329" s="215" t="str">
        <f t="shared" si="2387"/>
        <v>CB$17</v>
      </c>
      <c r="CC1329" s="215" t="str">
        <f t="shared" si="2387"/>
        <v>CC$17</v>
      </c>
      <c r="CD1329" s="215" t="str">
        <f t="shared" si="2387"/>
        <v>CD$17</v>
      </c>
      <c r="CE1329" s="215" t="str">
        <f t="shared" ref="CE1329:CL1329" si="2388">CE1289</f>
        <v>CE$17</v>
      </c>
      <c r="CF1329" s="215" t="str">
        <f t="shared" si="2388"/>
        <v>CF$17</v>
      </c>
      <c r="CG1329" s="215" t="str">
        <f t="shared" si="2388"/>
        <v>CG$17</v>
      </c>
      <c r="CH1329" s="215" t="str">
        <f t="shared" si="2388"/>
        <v>CH$17</v>
      </c>
      <c r="CI1329" s="215" t="str">
        <f t="shared" si="2388"/>
        <v>CI$17</v>
      </c>
      <c r="CJ1329" s="215" t="str">
        <f t="shared" si="2388"/>
        <v>CJ$17</v>
      </c>
      <c r="CK1329" s="215" t="str">
        <f t="shared" si="2388"/>
        <v>CK$17</v>
      </c>
      <c r="CL1329" s="215" t="str">
        <f t="shared" si="2388"/>
        <v>CL$17</v>
      </c>
      <c r="CN1329" s="79"/>
      <c r="CO1329" s="215" t="str">
        <f t="shared" ref="CO1329:DL1329" si="2389">CO1289</f>
        <v>CO$17</v>
      </c>
      <c r="CP1329" s="215" t="str">
        <f t="shared" si="2389"/>
        <v>CP$17</v>
      </c>
      <c r="CQ1329" s="215" t="str">
        <f t="shared" si="2389"/>
        <v>CQ$17</v>
      </c>
      <c r="CR1329" s="215" t="str">
        <f t="shared" si="2389"/>
        <v>CR$17</v>
      </c>
      <c r="CS1329" s="215" t="str">
        <f t="shared" si="2389"/>
        <v>CS$17</v>
      </c>
      <c r="CT1329" s="215" t="str">
        <f t="shared" si="2389"/>
        <v>CT$17</v>
      </c>
      <c r="CU1329" s="215" t="str">
        <f t="shared" si="2389"/>
        <v>CU$17</v>
      </c>
      <c r="CV1329" s="215" t="str">
        <f t="shared" si="2389"/>
        <v>CV$17</v>
      </c>
      <c r="CW1329" s="215" t="str">
        <f t="shared" si="2389"/>
        <v>CW$17</v>
      </c>
      <c r="CX1329" s="215" t="str">
        <f t="shared" si="2389"/>
        <v>CX$17</v>
      </c>
      <c r="CY1329" s="215" t="str">
        <f t="shared" si="2389"/>
        <v>CY$17</v>
      </c>
      <c r="CZ1329" s="215" t="str">
        <f t="shared" si="2389"/>
        <v>CZ$17</v>
      </c>
      <c r="DA1329" s="215" t="str">
        <f t="shared" si="2389"/>
        <v>DA$17</v>
      </c>
      <c r="DB1329" s="215" t="str">
        <f t="shared" si="2389"/>
        <v>DB$17</v>
      </c>
      <c r="DC1329" s="215" t="str">
        <f t="shared" si="2389"/>
        <v>DC$17</v>
      </c>
      <c r="DD1329" s="215" t="str">
        <f t="shared" si="2389"/>
        <v>DD$17</v>
      </c>
      <c r="DE1329" s="215" t="str">
        <f t="shared" si="2389"/>
        <v>DE$17</v>
      </c>
      <c r="DF1329" s="215" t="str">
        <f t="shared" si="2389"/>
        <v>DF$17</v>
      </c>
      <c r="DG1329" s="215" t="str">
        <f t="shared" si="2389"/>
        <v>DG$17</v>
      </c>
      <c r="DH1329" s="215" t="str">
        <f t="shared" si="2389"/>
        <v>DH$17</v>
      </c>
      <c r="DI1329" s="215" t="str">
        <f t="shared" si="2389"/>
        <v>DI$17</v>
      </c>
      <c r="DJ1329" s="215" t="str">
        <f t="shared" si="2389"/>
        <v>DJ$17</v>
      </c>
      <c r="DK1329" s="215" t="str">
        <f t="shared" si="2389"/>
        <v>DK$17</v>
      </c>
      <c r="DL1329" s="215" t="str">
        <f t="shared" si="2389"/>
        <v>DL$17</v>
      </c>
    </row>
    <row r="1330" spans="1:116" x14ac:dyDescent="0.4">
      <c r="B1330" s="164" t="s">
        <v>332</v>
      </c>
      <c r="C1330" s="164"/>
      <c r="D1330" s="164" t="s">
        <v>825</v>
      </c>
      <c r="E1330" s="204" t="str">
        <f t="shared" si="2381"/>
        <v>1330 WCINVBATCH-SV</v>
      </c>
      <c r="G1330" s="89" t="str">
        <f>G1305</f>
        <v xml:space="preserve">COGS w/ inventory - volume driven: </v>
      </c>
      <c r="H1330" s="12"/>
      <c r="I1330" s="60"/>
      <c r="J1330" s="60"/>
      <c r="K1330" s="15"/>
      <c r="L1330" s="15"/>
      <c r="M1330" s="15"/>
      <c r="N1330" s="15"/>
      <c r="O1330" s="15"/>
      <c r="P1330" s="15"/>
      <c r="R1330" s="15"/>
      <c r="S1330" s="215">
        <f t="shared" ref="S1330:AX1330" si="2390">S1290</f>
        <v>0</v>
      </c>
      <c r="T1330" s="215">
        <f t="shared" si="2390"/>
        <v>0</v>
      </c>
      <c r="U1330" s="215">
        <f t="shared" si="2390"/>
        <v>0</v>
      </c>
      <c r="V1330" s="215">
        <f t="shared" si="2390"/>
        <v>0</v>
      </c>
      <c r="W1330" s="215">
        <f t="shared" si="2390"/>
        <v>0</v>
      </c>
      <c r="X1330" s="215">
        <f t="shared" si="2390"/>
        <v>0</v>
      </c>
      <c r="Y1330" s="215">
        <f t="shared" si="2390"/>
        <v>0</v>
      </c>
      <c r="Z1330" s="215">
        <f t="shared" si="2390"/>
        <v>0</v>
      </c>
      <c r="AA1330" s="215">
        <f t="shared" si="2390"/>
        <v>0</v>
      </c>
      <c r="AB1330" s="215">
        <f t="shared" si="2390"/>
        <v>0</v>
      </c>
      <c r="AC1330" s="215">
        <f t="shared" si="2390"/>
        <v>0</v>
      </c>
      <c r="AD1330" s="215">
        <f t="shared" si="2390"/>
        <v>0</v>
      </c>
      <c r="AE1330" s="215">
        <f t="shared" si="2390"/>
        <v>0</v>
      </c>
      <c r="AF1330" s="215">
        <f t="shared" si="2390"/>
        <v>0</v>
      </c>
      <c r="AG1330" s="215">
        <f t="shared" si="2390"/>
        <v>0</v>
      </c>
      <c r="AH1330" s="215">
        <f t="shared" si="2390"/>
        <v>0</v>
      </c>
      <c r="AI1330" s="215">
        <f t="shared" si="2390"/>
        <v>0</v>
      </c>
      <c r="AJ1330" s="215">
        <f t="shared" si="2390"/>
        <v>0</v>
      </c>
      <c r="AK1330" s="215">
        <f t="shared" si="2390"/>
        <v>0</v>
      </c>
      <c r="AL1330" s="215">
        <f t="shared" si="2390"/>
        <v>0</v>
      </c>
      <c r="AM1330" s="215">
        <f t="shared" si="2390"/>
        <v>0</v>
      </c>
      <c r="AN1330" s="215">
        <f t="shared" si="2390"/>
        <v>0</v>
      </c>
      <c r="AO1330" s="215">
        <f t="shared" si="2390"/>
        <v>0</v>
      </c>
      <c r="AP1330" s="215">
        <f t="shared" si="2390"/>
        <v>0</v>
      </c>
      <c r="AQ1330" s="215">
        <f t="shared" si="2390"/>
        <v>0</v>
      </c>
      <c r="AR1330" s="215">
        <f t="shared" si="2390"/>
        <v>0</v>
      </c>
      <c r="AS1330" s="215">
        <f t="shared" si="2390"/>
        <v>0</v>
      </c>
      <c r="AT1330" s="215">
        <f t="shared" si="2390"/>
        <v>0</v>
      </c>
      <c r="AU1330" s="215">
        <f t="shared" si="2390"/>
        <v>0</v>
      </c>
      <c r="AV1330" s="215">
        <f t="shared" si="2390"/>
        <v>0</v>
      </c>
      <c r="AW1330" s="215">
        <f t="shared" si="2390"/>
        <v>0</v>
      </c>
      <c r="AX1330" s="215">
        <f t="shared" si="2390"/>
        <v>0</v>
      </c>
      <c r="AY1330" s="215">
        <f t="shared" ref="AY1330:CD1330" si="2391">AY1290</f>
        <v>0</v>
      </c>
      <c r="AZ1330" s="215">
        <f t="shared" si="2391"/>
        <v>0</v>
      </c>
      <c r="BA1330" s="215">
        <f t="shared" si="2391"/>
        <v>0</v>
      </c>
      <c r="BB1330" s="215">
        <f t="shared" si="2391"/>
        <v>0</v>
      </c>
      <c r="BC1330" s="215">
        <f t="shared" si="2391"/>
        <v>0</v>
      </c>
      <c r="BD1330" s="215">
        <f t="shared" si="2391"/>
        <v>0</v>
      </c>
      <c r="BE1330" s="215">
        <f t="shared" si="2391"/>
        <v>0</v>
      </c>
      <c r="BF1330" s="215">
        <f t="shared" si="2391"/>
        <v>0</v>
      </c>
      <c r="BG1330" s="215">
        <f t="shared" si="2391"/>
        <v>0</v>
      </c>
      <c r="BH1330" s="215">
        <f t="shared" si="2391"/>
        <v>0</v>
      </c>
      <c r="BI1330" s="215">
        <f t="shared" si="2391"/>
        <v>0</v>
      </c>
      <c r="BJ1330" s="215">
        <f t="shared" si="2391"/>
        <v>0</v>
      </c>
      <c r="BK1330" s="215">
        <f t="shared" si="2391"/>
        <v>0</v>
      </c>
      <c r="BL1330" s="215">
        <f t="shared" si="2391"/>
        <v>0</v>
      </c>
      <c r="BM1330" s="215">
        <f t="shared" si="2391"/>
        <v>0</v>
      </c>
      <c r="BN1330" s="215">
        <f t="shared" si="2391"/>
        <v>0</v>
      </c>
      <c r="BO1330" s="215">
        <f t="shared" si="2391"/>
        <v>0</v>
      </c>
      <c r="BP1330" s="215">
        <f t="shared" si="2391"/>
        <v>0</v>
      </c>
      <c r="BQ1330" s="215">
        <f t="shared" si="2391"/>
        <v>0</v>
      </c>
      <c r="BR1330" s="215">
        <f t="shared" si="2391"/>
        <v>0</v>
      </c>
      <c r="BS1330" s="215">
        <f t="shared" si="2391"/>
        <v>0</v>
      </c>
      <c r="BT1330" s="215">
        <f t="shared" si="2391"/>
        <v>0</v>
      </c>
      <c r="BU1330" s="215">
        <f t="shared" si="2391"/>
        <v>0</v>
      </c>
      <c r="BV1330" s="215">
        <f t="shared" si="2391"/>
        <v>0</v>
      </c>
      <c r="BW1330" s="215">
        <f t="shared" si="2391"/>
        <v>0</v>
      </c>
      <c r="BX1330" s="215">
        <f t="shared" si="2391"/>
        <v>0</v>
      </c>
      <c r="BY1330" s="215">
        <f t="shared" si="2391"/>
        <v>0</v>
      </c>
      <c r="BZ1330" s="215">
        <f t="shared" si="2391"/>
        <v>0</v>
      </c>
      <c r="CA1330" s="215">
        <f t="shared" si="2391"/>
        <v>0</v>
      </c>
      <c r="CB1330" s="215">
        <f t="shared" si="2391"/>
        <v>0</v>
      </c>
      <c r="CC1330" s="215">
        <f t="shared" si="2391"/>
        <v>0</v>
      </c>
      <c r="CD1330" s="215">
        <f t="shared" si="2391"/>
        <v>0</v>
      </c>
      <c r="CE1330" s="215">
        <f t="shared" ref="CE1330:CL1330" si="2392">CE1290</f>
        <v>0</v>
      </c>
      <c r="CF1330" s="215">
        <f t="shared" si="2392"/>
        <v>0</v>
      </c>
      <c r="CG1330" s="215">
        <f t="shared" si="2392"/>
        <v>0</v>
      </c>
      <c r="CH1330" s="215">
        <f t="shared" si="2392"/>
        <v>0</v>
      </c>
      <c r="CI1330" s="215">
        <f t="shared" si="2392"/>
        <v>0</v>
      </c>
      <c r="CJ1330" s="215">
        <f t="shared" si="2392"/>
        <v>0</v>
      </c>
      <c r="CK1330" s="215">
        <f t="shared" si="2392"/>
        <v>0</v>
      </c>
      <c r="CL1330" s="215">
        <f t="shared" si="2392"/>
        <v>0</v>
      </c>
      <c r="CN1330" s="60"/>
      <c r="CO1330" s="215">
        <f t="shared" ref="CO1330:DL1330" si="2393">CO1290</f>
        <v>0</v>
      </c>
      <c r="CP1330" s="215">
        <f t="shared" si="2393"/>
        <v>0</v>
      </c>
      <c r="CQ1330" s="215">
        <f t="shared" si="2393"/>
        <v>0</v>
      </c>
      <c r="CR1330" s="215">
        <f t="shared" si="2393"/>
        <v>0</v>
      </c>
      <c r="CS1330" s="215">
        <f t="shared" si="2393"/>
        <v>0</v>
      </c>
      <c r="CT1330" s="215">
        <f t="shared" si="2393"/>
        <v>0</v>
      </c>
      <c r="CU1330" s="215">
        <f t="shared" si="2393"/>
        <v>0</v>
      </c>
      <c r="CV1330" s="215">
        <f t="shared" si="2393"/>
        <v>0</v>
      </c>
      <c r="CW1330" s="215">
        <f t="shared" si="2393"/>
        <v>0</v>
      </c>
      <c r="CX1330" s="215">
        <f t="shared" si="2393"/>
        <v>0</v>
      </c>
      <c r="CY1330" s="215">
        <f t="shared" si="2393"/>
        <v>0</v>
      </c>
      <c r="CZ1330" s="215">
        <f t="shared" si="2393"/>
        <v>0</v>
      </c>
      <c r="DA1330" s="215">
        <f t="shared" si="2393"/>
        <v>0</v>
      </c>
      <c r="DB1330" s="215">
        <f t="shared" si="2393"/>
        <v>0</v>
      </c>
      <c r="DC1330" s="215">
        <f t="shared" si="2393"/>
        <v>0</v>
      </c>
      <c r="DD1330" s="215">
        <f t="shared" si="2393"/>
        <v>0</v>
      </c>
      <c r="DE1330" s="215">
        <f t="shared" si="2393"/>
        <v>0</v>
      </c>
      <c r="DF1330" s="215">
        <f t="shared" si="2393"/>
        <v>0</v>
      </c>
      <c r="DG1330" s="215">
        <f t="shared" si="2393"/>
        <v>0</v>
      </c>
      <c r="DH1330" s="215">
        <f t="shared" si="2393"/>
        <v>0</v>
      </c>
      <c r="DI1330" s="215">
        <f t="shared" si="2393"/>
        <v>0</v>
      </c>
      <c r="DJ1330" s="215">
        <f t="shared" si="2393"/>
        <v>0</v>
      </c>
      <c r="DK1330" s="215">
        <f t="shared" si="2393"/>
        <v>0</v>
      </c>
      <c r="DL1330" s="215">
        <f t="shared" si="2393"/>
        <v>0</v>
      </c>
    </row>
    <row r="1331" spans="1:116" x14ac:dyDescent="0.4">
      <c r="B1331" s="164" t="s">
        <v>332</v>
      </c>
      <c r="C1331" s="164"/>
      <c r="D1331" s="164" t="s">
        <v>825</v>
      </c>
      <c r="E1331" s="204" t="str">
        <f t="shared" si="2381"/>
        <v>1331 WCINVBATCH-SV</v>
      </c>
      <c r="G1331" s="241" t="str">
        <f>IFERROR(SUBSTITUTE(TRIM(MID(G1305, SEARCH("-", G1305) + 1, LEN(G1305))),":",""),"no unit")</f>
        <v>volume driven</v>
      </c>
      <c r="H1331" s="12"/>
      <c r="I1331" s="60"/>
      <c r="J1331" s="60"/>
      <c r="K1331" s="15"/>
      <c r="L1331" s="15"/>
      <c r="M1331" s="15"/>
      <c r="N1331" s="15"/>
      <c r="O1331" s="15"/>
      <c r="P1331" s="15"/>
      <c r="R1331" s="15"/>
      <c r="S1331" s="215"/>
      <c r="T1331" s="215"/>
      <c r="U1331" s="215"/>
      <c r="V1331" s="215"/>
      <c r="W1331" s="215"/>
      <c r="X1331" s="215"/>
      <c r="Y1331" s="215"/>
      <c r="Z1331" s="215"/>
      <c r="AA1331" s="215"/>
      <c r="AB1331" s="215"/>
      <c r="AC1331" s="215"/>
      <c r="AD1331" s="215"/>
      <c r="AE1331" s="215"/>
      <c r="AF1331" s="215"/>
      <c r="AG1331" s="215"/>
      <c r="AH1331" s="215"/>
      <c r="AI1331" s="215"/>
      <c r="AJ1331" s="215"/>
      <c r="AK1331" s="215"/>
      <c r="AL1331" s="215"/>
      <c r="AM1331" s="215"/>
      <c r="AN1331" s="215"/>
      <c r="AO1331" s="215"/>
      <c r="AP1331" s="215"/>
      <c r="AQ1331" s="215"/>
      <c r="AR1331" s="215"/>
      <c r="AS1331" s="215"/>
      <c r="AT1331" s="215"/>
      <c r="AU1331" s="215"/>
      <c r="AV1331" s="215"/>
      <c r="AW1331" s="215"/>
      <c r="AX1331" s="215"/>
      <c r="AY1331" s="215"/>
      <c r="AZ1331" s="215"/>
      <c r="BA1331" s="215"/>
      <c r="BB1331" s="215"/>
      <c r="BC1331" s="215"/>
      <c r="BD1331" s="215"/>
      <c r="BE1331" s="215"/>
      <c r="BF1331" s="215"/>
      <c r="BG1331" s="215"/>
      <c r="BH1331" s="215"/>
      <c r="BI1331" s="215"/>
      <c r="BJ1331" s="215"/>
      <c r="BK1331" s="215"/>
      <c r="BL1331" s="215"/>
      <c r="BM1331" s="215"/>
      <c r="BN1331" s="215"/>
      <c r="BO1331" s="215"/>
      <c r="BP1331" s="215"/>
      <c r="BQ1331" s="215"/>
      <c r="BR1331" s="215"/>
      <c r="BS1331" s="215"/>
      <c r="BT1331" s="215"/>
      <c r="BU1331" s="215"/>
      <c r="BV1331" s="215"/>
      <c r="BW1331" s="215"/>
      <c r="BX1331" s="215"/>
      <c r="BY1331" s="215"/>
      <c r="BZ1331" s="215"/>
      <c r="CA1331" s="215"/>
      <c r="CB1331" s="215"/>
      <c r="CC1331" s="215"/>
      <c r="CD1331" s="215"/>
      <c r="CE1331" s="215"/>
      <c r="CF1331" s="215"/>
      <c r="CG1331" s="215"/>
      <c r="CH1331" s="215"/>
      <c r="CI1331" s="215"/>
      <c r="CJ1331" s="215"/>
      <c r="CK1331" s="215"/>
      <c r="CL1331" s="215"/>
      <c r="CN1331" s="60"/>
      <c r="CO1331" s="215"/>
      <c r="CP1331" s="215"/>
      <c r="CQ1331" s="215"/>
      <c r="CR1331" s="215"/>
      <c r="CS1331" s="215"/>
      <c r="CT1331" s="215"/>
      <c r="CU1331" s="215"/>
      <c r="CV1331" s="215"/>
      <c r="CW1331" s="215"/>
      <c r="CX1331" s="215"/>
      <c r="CY1331" s="215"/>
      <c r="CZ1331" s="215"/>
      <c r="DA1331" s="215"/>
      <c r="DB1331" s="215"/>
      <c r="DC1331" s="215"/>
      <c r="DD1331" s="215"/>
      <c r="DE1331" s="215"/>
      <c r="DF1331" s="215"/>
      <c r="DG1331" s="215"/>
      <c r="DH1331" s="215"/>
      <c r="DI1331" s="215"/>
      <c r="DJ1331" s="215"/>
      <c r="DK1331" s="215"/>
      <c r="DL1331" s="215"/>
    </row>
    <row r="1332" spans="1:116" x14ac:dyDescent="0.4">
      <c r="B1332" s="164" t="s">
        <v>332</v>
      </c>
      <c r="C1332" s="164"/>
      <c r="D1332" s="164" t="s">
        <v>825</v>
      </c>
      <c r="E1332" s="204" t="str">
        <f t="shared" si="2381"/>
        <v>1332 WCINVBATCH-SV</v>
      </c>
      <c r="G1332" s="89" t="str">
        <f>G1303</f>
        <v>Secondary revenue driver</v>
      </c>
      <c r="H1332" s="12"/>
      <c r="I1332" s="60"/>
      <c r="J1332" s="60"/>
      <c r="K1332" s="15"/>
      <c r="L1332" s="15"/>
      <c r="M1332" s="15"/>
      <c r="N1332" s="15"/>
      <c r="O1332" s="15"/>
      <c r="P1332" s="15"/>
      <c r="R1332" s="15"/>
      <c r="S1332" s="4" t="str">
        <f t="shared" ref="S1332:CD1332" si="2394">ADDRESS(ROW(S1322),COLUMN(S1322),2)</f>
        <v>S$1322</v>
      </c>
      <c r="T1332" s="4" t="str">
        <f t="shared" si="2394"/>
        <v>T$1322</v>
      </c>
      <c r="U1332" s="4" t="str">
        <f t="shared" si="2394"/>
        <v>U$1322</v>
      </c>
      <c r="V1332" s="4" t="str">
        <f t="shared" si="2394"/>
        <v>V$1322</v>
      </c>
      <c r="W1332" s="4" t="str">
        <f t="shared" si="2394"/>
        <v>W$1322</v>
      </c>
      <c r="X1332" s="4" t="str">
        <f t="shared" si="2394"/>
        <v>X$1322</v>
      </c>
      <c r="Y1332" s="4" t="str">
        <f t="shared" si="2394"/>
        <v>Y$1322</v>
      </c>
      <c r="Z1332" s="4" t="str">
        <f t="shared" si="2394"/>
        <v>Z$1322</v>
      </c>
      <c r="AA1332" s="4" t="str">
        <f t="shared" si="2394"/>
        <v>AA$1322</v>
      </c>
      <c r="AB1332" s="4" t="str">
        <f t="shared" si="2394"/>
        <v>AB$1322</v>
      </c>
      <c r="AC1332" s="4" t="str">
        <f t="shared" si="2394"/>
        <v>AC$1322</v>
      </c>
      <c r="AD1332" s="4" t="str">
        <f t="shared" si="2394"/>
        <v>AD$1322</v>
      </c>
      <c r="AE1332" s="4" t="str">
        <f t="shared" si="2394"/>
        <v>AE$1322</v>
      </c>
      <c r="AF1332" s="4" t="str">
        <f t="shared" si="2394"/>
        <v>AF$1322</v>
      </c>
      <c r="AG1332" s="4" t="str">
        <f t="shared" si="2394"/>
        <v>AG$1322</v>
      </c>
      <c r="AH1332" s="4" t="str">
        <f t="shared" si="2394"/>
        <v>AH$1322</v>
      </c>
      <c r="AI1332" s="4" t="str">
        <f t="shared" si="2394"/>
        <v>AI$1322</v>
      </c>
      <c r="AJ1332" s="4" t="str">
        <f t="shared" si="2394"/>
        <v>AJ$1322</v>
      </c>
      <c r="AK1332" s="4" t="str">
        <f t="shared" si="2394"/>
        <v>AK$1322</v>
      </c>
      <c r="AL1332" s="4" t="str">
        <f t="shared" si="2394"/>
        <v>AL$1322</v>
      </c>
      <c r="AM1332" s="4" t="str">
        <f t="shared" si="2394"/>
        <v>AM$1322</v>
      </c>
      <c r="AN1332" s="4" t="str">
        <f t="shared" si="2394"/>
        <v>AN$1322</v>
      </c>
      <c r="AO1332" s="4" t="str">
        <f t="shared" si="2394"/>
        <v>AO$1322</v>
      </c>
      <c r="AP1332" s="4" t="str">
        <f t="shared" si="2394"/>
        <v>AP$1322</v>
      </c>
      <c r="AQ1332" s="4" t="str">
        <f t="shared" si="2394"/>
        <v>AQ$1322</v>
      </c>
      <c r="AR1332" s="4" t="str">
        <f t="shared" si="2394"/>
        <v>AR$1322</v>
      </c>
      <c r="AS1332" s="4" t="str">
        <f t="shared" si="2394"/>
        <v>AS$1322</v>
      </c>
      <c r="AT1332" s="4" t="str">
        <f t="shared" si="2394"/>
        <v>AT$1322</v>
      </c>
      <c r="AU1332" s="4" t="str">
        <f t="shared" si="2394"/>
        <v>AU$1322</v>
      </c>
      <c r="AV1332" s="4" t="str">
        <f t="shared" si="2394"/>
        <v>AV$1322</v>
      </c>
      <c r="AW1332" s="4" t="str">
        <f t="shared" si="2394"/>
        <v>AW$1322</v>
      </c>
      <c r="AX1332" s="4" t="str">
        <f t="shared" si="2394"/>
        <v>AX$1322</v>
      </c>
      <c r="AY1332" s="4" t="str">
        <f t="shared" si="2394"/>
        <v>AY$1322</v>
      </c>
      <c r="AZ1332" s="4" t="str">
        <f t="shared" si="2394"/>
        <v>AZ$1322</v>
      </c>
      <c r="BA1332" s="4" t="str">
        <f t="shared" si="2394"/>
        <v>BA$1322</v>
      </c>
      <c r="BB1332" s="4" t="str">
        <f t="shared" si="2394"/>
        <v>BB$1322</v>
      </c>
      <c r="BC1332" s="4" t="str">
        <f t="shared" si="2394"/>
        <v>BC$1322</v>
      </c>
      <c r="BD1332" s="4" t="str">
        <f t="shared" si="2394"/>
        <v>BD$1322</v>
      </c>
      <c r="BE1332" s="4" t="str">
        <f t="shared" si="2394"/>
        <v>BE$1322</v>
      </c>
      <c r="BF1332" s="4" t="str">
        <f t="shared" si="2394"/>
        <v>BF$1322</v>
      </c>
      <c r="BG1332" s="4" t="str">
        <f t="shared" si="2394"/>
        <v>BG$1322</v>
      </c>
      <c r="BH1332" s="4" t="str">
        <f t="shared" si="2394"/>
        <v>BH$1322</v>
      </c>
      <c r="BI1332" s="4" t="str">
        <f t="shared" si="2394"/>
        <v>BI$1322</v>
      </c>
      <c r="BJ1332" s="4" t="str">
        <f t="shared" si="2394"/>
        <v>BJ$1322</v>
      </c>
      <c r="BK1332" s="4" t="str">
        <f t="shared" si="2394"/>
        <v>BK$1322</v>
      </c>
      <c r="BL1332" s="4" t="str">
        <f t="shared" si="2394"/>
        <v>BL$1322</v>
      </c>
      <c r="BM1332" s="4" t="str">
        <f t="shared" si="2394"/>
        <v>BM$1322</v>
      </c>
      <c r="BN1332" s="4" t="str">
        <f t="shared" si="2394"/>
        <v>BN$1322</v>
      </c>
      <c r="BO1332" s="4" t="str">
        <f t="shared" si="2394"/>
        <v>BO$1322</v>
      </c>
      <c r="BP1332" s="4" t="str">
        <f t="shared" si="2394"/>
        <v>BP$1322</v>
      </c>
      <c r="BQ1332" s="4" t="str">
        <f t="shared" si="2394"/>
        <v>BQ$1322</v>
      </c>
      <c r="BR1332" s="4" t="str">
        <f t="shared" si="2394"/>
        <v>BR$1322</v>
      </c>
      <c r="BS1332" s="4" t="str">
        <f t="shared" si="2394"/>
        <v>BS$1322</v>
      </c>
      <c r="BT1332" s="4" t="str">
        <f t="shared" si="2394"/>
        <v>BT$1322</v>
      </c>
      <c r="BU1332" s="4" t="str">
        <f t="shared" si="2394"/>
        <v>BU$1322</v>
      </c>
      <c r="BV1332" s="4" t="str">
        <f t="shared" si="2394"/>
        <v>BV$1322</v>
      </c>
      <c r="BW1332" s="4" t="str">
        <f t="shared" si="2394"/>
        <v>BW$1322</v>
      </c>
      <c r="BX1332" s="4" t="str">
        <f t="shared" si="2394"/>
        <v>BX$1322</v>
      </c>
      <c r="BY1332" s="4" t="str">
        <f t="shared" si="2394"/>
        <v>BY$1322</v>
      </c>
      <c r="BZ1332" s="4" t="str">
        <f t="shared" si="2394"/>
        <v>BZ$1322</v>
      </c>
      <c r="CA1332" s="4" t="str">
        <f t="shared" si="2394"/>
        <v>CA$1322</v>
      </c>
      <c r="CB1332" s="4" t="str">
        <f t="shared" si="2394"/>
        <v>CB$1322</v>
      </c>
      <c r="CC1332" s="4" t="str">
        <f t="shared" si="2394"/>
        <v>CC$1322</v>
      </c>
      <c r="CD1332" s="4" t="str">
        <f t="shared" si="2394"/>
        <v>CD$1322</v>
      </c>
      <c r="CE1332" s="4" t="str">
        <f t="shared" ref="CE1332:CL1332" si="2395">ADDRESS(ROW(CE1322),COLUMN(CE1322),2)</f>
        <v>CE$1322</v>
      </c>
      <c r="CF1332" s="4" t="str">
        <f t="shared" si="2395"/>
        <v>CF$1322</v>
      </c>
      <c r="CG1332" s="4" t="str">
        <f t="shared" si="2395"/>
        <v>CG$1322</v>
      </c>
      <c r="CH1332" s="4" t="str">
        <f t="shared" si="2395"/>
        <v>CH$1322</v>
      </c>
      <c r="CI1332" s="4" t="str">
        <f t="shared" si="2395"/>
        <v>CI$1322</v>
      </c>
      <c r="CJ1332" s="4" t="str">
        <f t="shared" si="2395"/>
        <v>CJ$1322</v>
      </c>
      <c r="CK1332" s="4" t="str">
        <f t="shared" si="2395"/>
        <v>CK$1322</v>
      </c>
      <c r="CL1332" s="4" t="str">
        <f t="shared" si="2395"/>
        <v>CL$1322</v>
      </c>
      <c r="CN1332" s="60"/>
      <c r="CO1332" s="4" t="str">
        <f t="shared" ref="CO1332:DL1332" si="2396">ADDRESS(ROW(CO1322),COLUMN(CO1322),2)</f>
        <v>CO$1322</v>
      </c>
      <c r="CP1332" s="4" t="str">
        <f t="shared" si="2396"/>
        <v>CP$1322</v>
      </c>
      <c r="CQ1332" s="4" t="str">
        <f t="shared" si="2396"/>
        <v>CQ$1322</v>
      </c>
      <c r="CR1332" s="4" t="str">
        <f t="shared" si="2396"/>
        <v>CR$1322</v>
      </c>
      <c r="CS1332" s="4" t="str">
        <f t="shared" si="2396"/>
        <v>CS$1322</v>
      </c>
      <c r="CT1332" s="4" t="str">
        <f t="shared" si="2396"/>
        <v>CT$1322</v>
      </c>
      <c r="CU1332" s="4" t="str">
        <f t="shared" si="2396"/>
        <v>CU$1322</v>
      </c>
      <c r="CV1332" s="4" t="str">
        <f t="shared" si="2396"/>
        <v>CV$1322</v>
      </c>
      <c r="CW1332" s="4" t="str">
        <f t="shared" si="2396"/>
        <v>CW$1322</v>
      </c>
      <c r="CX1332" s="4" t="str">
        <f t="shared" si="2396"/>
        <v>CX$1322</v>
      </c>
      <c r="CY1332" s="4" t="str">
        <f t="shared" si="2396"/>
        <v>CY$1322</v>
      </c>
      <c r="CZ1332" s="4" t="str">
        <f t="shared" si="2396"/>
        <v>CZ$1322</v>
      </c>
      <c r="DA1332" s="4" t="str">
        <f t="shared" si="2396"/>
        <v>DA$1322</v>
      </c>
      <c r="DB1332" s="4" t="str">
        <f t="shared" si="2396"/>
        <v>DB$1322</v>
      </c>
      <c r="DC1332" s="4" t="str">
        <f t="shared" si="2396"/>
        <v>DC$1322</v>
      </c>
      <c r="DD1332" s="4" t="str">
        <f t="shared" si="2396"/>
        <v>DD$1322</v>
      </c>
      <c r="DE1332" s="4" t="str">
        <f t="shared" si="2396"/>
        <v>DE$1322</v>
      </c>
      <c r="DF1332" s="4" t="str">
        <f t="shared" si="2396"/>
        <v>DF$1322</v>
      </c>
      <c r="DG1332" s="4" t="str">
        <f t="shared" si="2396"/>
        <v>DG$1322</v>
      </c>
      <c r="DH1332" s="4" t="str">
        <f t="shared" si="2396"/>
        <v>DH$1322</v>
      </c>
      <c r="DI1332" s="4" t="str">
        <f t="shared" si="2396"/>
        <v>DI$1322</v>
      </c>
      <c r="DJ1332" s="4" t="str">
        <f t="shared" si="2396"/>
        <v>DJ$1322</v>
      </c>
      <c r="DK1332" s="4" t="str">
        <f t="shared" si="2396"/>
        <v>DK$1322</v>
      </c>
      <c r="DL1332" s="4" t="str">
        <f t="shared" si="2396"/>
        <v>DL$1322</v>
      </c>
    </row>
    <row r="1333" spans="1:116" x14ac:dyDescent="0.4">
      <c r="B1333" s="164" t="s">
        <v>332</v>
      </c>
      <c r="C1333" s="164"/>
      <c r="D1333" s="164" t="s">
        <v>825</v>
      </c>
      <c r="E1333" s="204" t="str">
        <f t="shared" si="2381"/>
        <v>1333 WCINVBATCH-SV</v>
      </c>
      <c r="G1333" s="8" t="str">
        <f>G1304</f>
        <v>Secondary volume driver</v>
      </c>
      <c r="H1333" s="12"/>
      <c r="I1333" s="60"/>
      <c r="J1333" s="60"/>
      <c r="K1333" s="15"/>
      <c r="L1333" s="15"/>
      <c r="M1333" s="15"/>
      <c r="N1333" s="15"/>
      <c r="O1333" s="15"/>
      <c r="P1333" s="15"/>
      <c r="R1333" s="15"/>
      <c r="S1333" s="215" t="str">
        <f t="shared" ref="S1333:AX1333" si="2397">S1293</f>
        <v>S$19</v>
      </c>
      <c r="T1333" s="215" t="str">
        <f t="shared" si="2397"/>
        <v>T$19</v>
      </c>
      <c r="U1333" s="215" t="str">
        <f t="shared" si="2397"/>
        <v>U$19</v>
      </c>
      <c r="V1333" s="215" t="str">
        <f t="shared" si="2397"/>
        <v>V$19</v>
      </c>
      <c r="W1333" s="215" t="str">
        <f t="shared" si="2397"/>
        <v>W$19</v>
      </c>
      <c r="X1333" s="215" t="str">
        <f t="shared" si="2397"/>
        <v>X$19</v>
      </c>
      <c r="Y1333" s="215" t="str">
        <f t="shared" si="2397"/>
        <v>Y$19</v>
      </c>
      <c r="Z1333" s="215" t="str">
        <f t="shared" si="2397"/>
        <v>Z$19</v>
      </c>
      <c r="AA1333" s="215" t="str">
        <f t="shared" si="2397"/>
        <v>AA$19</v>
      </c>
      <c r="AB1333" s="215" t="str">
        <f t="shared" si="2397"/>
        <v>AB$19</v>
      </c>
      <c r="AC1333" s="215" t="str">
        <f t="shared" si="2397"/>
        <v>AC$19</v>
      </c>
      <c r="AD1333" s="215" t="str">
        <f t="shared" si="2397"/>
        <v>AD$19</v>
      </c>
      <c r="AE1333" s="215" t="str">
        <f t="shared" si="2397"/>
        <v>AE$19</v>
      </c>
      <c r="AF1333" s="215" t="str">
        <f t="shared" si="2397"/>
        <v>AF$19</v>
      </c>
      <c r="AG1333" s="215" t="str">
        <f t="shared" si="2397"/>
        <v>AG$19</v>
      </c>
      <c r="AH1333" s="215" t="str">
        <f t="shared" si="2397"/>
        <v>AH$19</v>
      </c>
      <c r="AI1333" s="215" t="str">
        <f t="shared" si="2397"/>
        <v>AI$19</v>
      </c>
      <c r="AJ1333" s="215" t="str">
        <f t="shared" si="2397"/>
        <v>AJ$19</v>
      </c>
      <c r="AK1333" s="215" t="str">
        <f t="shared" si="2397"/>
        <v>AK$19</v>
      </c>
      <c r="AL1333" s="215" t="str">
        <f t="shared" si="2397"/>
        <v>AL$19</v>
      </c>
      <c r="AM1333" s="215" t="str">
        <f t="shared" si="2397"/>
        <v>AM$19</v>
      </c>
      <c r="AN1333" s="215" t="str">
        <f t="shared" si="2397"/>
        <v>AN$19</v>
      </c>
      <c r="AO1333" s="215" t="str">
        <f t="shared" si="2397"/>
        <v>AO$19</v>
      </c>
      <c r="AP1333" s="215" t="str">
        <f t="shared" si="2397"/>
        <v>AP$19</v>
      </c>
      <c r="AQ1333" s="215" t="str">
        <f t="shared" si="2397"/>
        <v>AQ$19</v>
      </c>
      <c r="AR1333" s="215" t="str">
        <f t="shared" si="2397"/>
        <v>AR$19</v>
      </c>
      <c r="AS1333" s="215" t="str">
        <f t="shared" si="2397"/>
        <v>AS$19</v>
      </c>
      <c r="AT1333" s="215" t="str">
        <f t="shared" si="2397"/>
        <v>AT$19</v>
      </c>
      <c r="AU1333" s="215" t="str">
        <f t="shared" si="2397"/>
        <v>AU$19</v>
      </c>
      <c r="AV1333" s="215" t="str">
        <f t="shared" si="2397"/>
        <v>AV$19</v>
      </c>
      <c r="AW1333" s="215" t="str">
        <f t="shared" si="2397"/>
        <v>AW$19</v>
      </c>
      <c r="AX1333" s="215" t="str">
        <f t="shared" si="2397"/>
        <v>AX$19</v>
      </c>
      <c r="AY1333" s="215" t="str">
        <f t="shared" ref="AY1333:CD1333" si="2398">AY1293</f>
        <v>AY$19</v>
      </c>
      <c r="AZ1333" s="215" t="str">
        <f t="shared" si="2398"/>
        <v>AZ$19</v>
      </c>
      <c r="BA1333" s="215" t="str">
        <f t="shared" si="2398"/>
        <v>BA$19</v>
      </c>
      <c r="BB1333" s="215" t="str">
        <f t="shared" si="2398"/>
        <v>BB$19</v>
      </c>
      <c r="BC1333" s="215" t="str">
        <f t="shared" si="2398"/>
        <v>BC$19</v>
      </c>
      <c r="BD1333" s="215" t="str">
        <f t="shared" si="2398"/>
        <v>BD$19</v>
      </c>
      <c r="BE1333" s="215" t="str">
        <f t="shared" si="2398"/>
        <v>BE$19</v>
      </c>
      <c r="BF1333" s="215" t="str">
        <f t="shared" si="2398"/>
        <v>BF$19</v>
      </c>
      <c r="BG1333" s="215" t="str">
        <f t="shared" si="2398"/>
        <v>BG$19</v>
      </c>
      <c r="BH1333" s="215" t="str">
        <f t="shared" si="2398"/>
        <v>BH$19</v>
      </c>
      <c r="BI1333" s="215" t="str">
        <f t="shared" si="2398"/>
        <v>BI$19</v>
      </c>
      <c r="BJ1333" s="215" t="str">
        <f t="shared" si="2398"/>
        <v>BJ$19</v>
      </c>
      <c r="BK1333" s="215" t="str">
        <f t="shared" si="2398"/>
        <v>BK$19</v>
      </c>
      <c r="BL1333" s="215" t="str">
        <f t="shared" si="2398"/>
        <v>BL$19</v>
      </c>
      <c r="BM1333" s="215" t="str">
        <f t="shared" si="2398"/>
        <v>BM$19</v>
      </c>
      <c r="BN1333" s="215" t="str">
        <f t="shared" si="2398"/>
        <v>BN$19</v>
      </c>
      <c r="BO1333" s="215" t="str">
        <f t="shared" si="2398"/>
        <v>BO$19</v>
      </c>
      <c r="BP1333" s="215" t="str">
        <f t="shared" si="2398"/>
        <v>BP$19</v>
      </c>
      <c r="BQ1333" s="215" t="str">
        <f t="shared" si="2398"/>
        <v>BQ$19</v>
      </c>
      <c r="BR1333" s="215" t="str">
        <f t="shared" si="2398"/>
        <v>BR$19</v>
      </c>
      <c r="BS1333" s="215" t="str">
        <f t="shared" si="2398"/>
        <v>BS$19</v>
      </c>
      <c r="BT1333" s="215" t="str">
        <f t="shared" si="2398"/>
        <v>BT$19</v>
      </c>
      <c r="BU1333" s="215" t="str">
        <f t="shared" si="2398"/>
        <v>BU$19</v>
      </c>
      <c r="BV1333" s="215" t="str">
        <f t="shared" si="2398"/>
        <v>BV$19</v>
      </c>
      <c r="BW1333" s="215" t="str">
        <f t="shared" si="2398"/>
        <v>BW$19</v>
      </c>
      <c r="BX1333" s="215" t="str">
        <f t="shared" si="2398"/>
        <v>BX$19</v>
      </c>
      <c r="BY1333" s="215" t="str">
        <f t="shared" si="2398"/>
        <v>BY$19</v>
      </c>
      <c r="BZ1333" s="215" t="str">
        <f t="shared" si="2398"/>
        <v>BZ$19</v>
      </c>
      <c r="CA1333" s="215" t="str">
        <f t="shared" si="2398"/>
        <v>CA$19</v>
      </c>
      <c r="CB1333" s="215" t="str">
        <f t="shared" si="2398"/>
        <v>CB$19</v>
      </c>
      <c r="CC1333" s="215" t="str">
        <f t="shared" si="2398"/>
        <v>CC$19</v>
      </c>
      <c r="CD1333" s="215" t="str">
        <f t="shared" si="2398"/>
        <v>CD$19</v>
      </c>
      <c r="CE1333" s="215" t="str">
        <f t="shared" ref="CE1333:CL1333" si="2399">CE1293</f>
        <v>CE$19</v>
      </c>
      <c r="CF1333" s="215" t="str">
        <f t="shared" si="2399"/>
        <v>CF$19</v>
      </c>
      <c r="CG1333" s="215" t="str">
        <f t="shared" si="2399"/>
        <v>CG$19</v>
      </c>
      <c r="CH1333" s="215" t="str">
        <f t="shared" si="2399"/>
        <v>CH$19</v>
      </c>
      <c r="CI1333" s="215" t="str">
        <f t="shared" si="2399"/>
        <v>CI$19</v>
      </c>
      <c r="CJ1333" s="215" t="str">
        <f t="shared" si="2399"/>
        <v>CJ$19</v>
      </c>
      <c r="CK1333" s="215" t="str">
        <f t="shared" si="2399"/>
        <v>CK$19</v>
      </c>
      <c r="CL1333" s="215" t="str">
        <f t="shared" si="2399"/>
        <v>CL$19</v>
      </c>
      <c r="CN1333" s="60"/>
      <c r="CO1333" s="215" t="str">
        <f t="shared" ref="CO1333:DL1333" si="2400">CO1293</f>
        <v>CO$19</v>
      </c>
      <c r="CP1333" s="215" t="str">
        <f t="shared" si="2400"/>
        <v>CP$19</v>
      </c>
      <c r="CQ1333" s="215" t="str">
        <f t="shared" si="2400"/>
        <v>CQ$19</v>
      </c>
      <c r="CR1333" s="215" t="str">
        <f t="shared" si="2400"/>
        <v>CR$19</v>
      </c>
      <c r="CS1333" s="215" t="str">
        <f t="shared" si="2400"/>
        <v>CS$19</v>
      </c>
      <c r="CT1333" s="215" t="str">
        <f t="shared" si="2400"/>
        <v>CT$19</v>
      </c>
      <c r="CU1333" s="215" t="str">
        <f t="shared" si="2400"/>
        <v>CU$19</v>
      </c>
      <c r="CV1333" s="215" t="str">
        <f t="shared" si="2400"/>
        <v>CV$19</v>
      </c>
      <c r="CW1333" s="215" t="str">
        <f t="shared" si="2400"/>
        <v>CW$19</v>
      </c>
      <c r="CX1333" s="215" t="str">
        <f t="shared" si="2400"/>
        <v>CX$19</v>
      </c>
      <c r="CY1333" s="215" t="str">
        <f t="shared" si="2400"/>
        <v>CY$19</v>
      </c>
      <c r="CZ1333" s="215" t="str">
        <f t="shared" si="2400"/>
        <v>CZ$19</v>
      </c>
      <c r="DA1333" s="215" t="str">
        <f t="shared" si="2400"/>
        <v>DA$19</v>
      </c>
      <c r="DB1333" s="215" t="str">
        <f t="shared" si="2400"/>
        <v>DB$19</v>
      </c>
      <c r="DC1333" s="215" t="str">
        <f t="shared" si="2400"/>
        <v>DC$19</v>
      </c>
      <c r="DD1333" s="215" t="str">
        <f t="shared" si="2400"/>
        <v>DD$19</v>
      </c>
      <c r="DE1333" s="215" t="str">
        <f t="shared" si="2400"/>
        <v>DE$19</v>
      </c>
      <c r="DF1333" s="215" t="str">
        <f t="shared" si="2400"/>
        <v>DF$19</v>
      </c>
      <c r="DG1333" s="215" t="str">
        <f t="shared" si="2400"/>
        <v>DG$19</v>
      </c>
      <c r="DH1333" s="215" t="str">
        <f t="shared" si="2400"/>
        <v>DH$19</v>
      </c>
      <c r="DI1333" s="215" t="str">
        <f t="shared" si="2400"/>
        <v>DI$19</v>
      </c>
      <c r="DJ1333" s="215" t="str">
        <f t="shared" si="2400"/>
        <v>DJ$19</v>
      </c>
      <c r="DK1333" s="215" t="str">
        <f t="shared" si="2400"/>
        <v>DK$19</v>
      </c>
      <c r="DL1333" s="215" t="str">
        <f t="shared" si="2400"/>
        <v>DL$19</v>
      </c>
    </row>
    <row r="1334" spans="1:116" x14ac:dyDescent="0.4">
      <c r="E1334" s="8"/>
      <c r="H1334" s="12"/>
      <c r="I1334" s="60"/>
      <c r="J1334" s="60"/>
      <c r="K1334" s="15"/>
      <c r="L1334" s="15"/>
      <c r="M1334" s="15"/>
      <c r="N1334" s="15"/>
      <c r="O1334" s="15"/>
      <c r="P1334" s="15"/>
      <c r="R1334" s="15"/>
      <c r="S1334" s="76"/>
      <c r="T1334" s="76"/>
      <c r="U1334" s="76"/>
      <c r="V1334" s="76"/>
      <c r="W1334" s="76"/>
      <c r="X1334" s="76"/>
      <c r="Y1334" s="76"/>
      <c r="Z1334" s="76"/>
      <c r="AA1334" s="76"/>
      <c r="AB1334" s="76"/>
      <c r="AC1334" s="76"/>
      <c r="AD1334" s="76"/>
      <c r="AE1334" s="76"/>
      <c r="AF1334" s="76"/>
      <c r="AG1334" s="76"/>
      <c r="AH1334" s="76"/>
      <c r="AI1334" s="76"/>
      <c r="AJ1334" s="76"/>
      <c r="AK1334" s="76"/>
      <c r="AL1334" s="76"/>
      <c r="AM1334" s="76"/>
      <c r="AN1334" s="76"/>
      <c r="AO1334" s="76"/>
      <c r="AP1334" s="76"/>
      <c r="AQ1334" s="76"/>
      <c r="AR1334" s="76"/>
      <c r="AS1334" s="76"/>
      <c r="AT1334" s="76"/>
      <c r="AU1334" s="76"/>
      <c r="AV1334" s="76"/>
      <c r="AW1334" s="76"/>
      <c r="AX1334" s="76"/>
      <c r="AY1334" s="76"/>
      <c r="AZ1334" s="76"/>
      <c r="BA1334" s="76"/>
      <c r="BB1334" s="76"/>
      <c r="BC1334" s="76"/>
      <c r="BD1334" s="76"/>
      <c r="BE1334" s="76"/>
      <c r="BF1334" s="76"/>
      <c r="BG1334" s="76"/>
      <c r="BH1334" s="76"/>
      <c r="BI1334" s="76"/>
      <c r="BJ1334" s="76"/>
      <c r="BK1334" s="76"/>
      <c r="BL1334" s="76"/>
      <c r="BM1334" s="76"/>
      <c r="BN1334" s="76"/>
      <c r="BO1334" s="76"/>
      <c r="BP1334" s="76"/>
      <c r="BQ1334" s="76"/>
      <c r="BR1334" s="76"/>
      <c r="BS1334" s="76"/>
      <c r="BT1334" s="76"/>
      <c r="BU1334" s="76"/>
      <c r="BV1334" s="76"/>
      <c r="BW1334" s="76"/>
      <c r="BX1334" s="76"/>
      <c r="BY1334" s="76"/>
      <c r="BZ1334" s="76"/>
      <c r="CA1334" s="76"/>
      <c r="CB1334" s="76"/>
      <c r="CC1334" s="76"/>
      <c r="CD1334" s="76"/>
      <c r="CE1334" s="76"/>
      <c r="CF1334" s="76"/>
      <c r="CG1334" s="76"/>
      <c r="CH1334" s="76"/>
      <c r="CI1334" s="76"/>
      <c r="CJ1334" s="76"/>
      <c r="CK1334" s="76"/>
      <c r="CL1334" s="76"/>
      <c r="CN1334" s="60"/>
      <c r="CO1334" s="76"/>
      <c r="CP1334" s="76"/>
      <c r="CQ1334" s="76"/>
      <c r="CR1334" s="76"/>
      <c r="CS1334" s="76"/>
      <c r="CT1334" s="76"/>
      <c r="CU1334" s="76"/>
      <c r="CV1334" s="76"/>
      <c r="CW1334" s="76"/>
      <c r="CX1334" s="76"/>
      <c r="CY1334" s="76"/>
      <c r="CZ1334" s="76"/>
      <c r="DA1334" s="76"/>
      <c r="DB1334" s="76"/>
      <c r="DC1334" s="76"/>
      <c r="DD1334" s="76"/>
      <c r="DE1334" s="76"/>
      <c r="DF1334" s="76"/>
      <c r="DG1334" s="76"/>
      <c r="DH1334" s="76"/>
      <c r="DI1334" s="76"/>
      <c r="DJ1334" s="76"/>
      <c r="DK1334" s="76"/>
      <c r="DL1334" s="76"/>
    </row>
    <row r="1335" spans="1:116" x14ac:dyDescent="0.4">
      <c r="A1335" s="174"/>
      <c r="E1335" s="8"/>
      <c r="G1335" s="175" t="s">
        <v>490</v>
      </c>
      <c r="H1335" s="174"/>
      <c r="I1335" s="176"/>
      <c r="J1335" s="176"/>
      <c r="K1335" s="197"/>
      <c r="L1335" s="197"/>
      <c r="M1335" s="197"/>
      <c r="N1335" s="197"/>
      <c r="O1335" s="197"/>
      <c r="P1335" s="197"/>
      <c r="R1335" s="198"/>
      <c r="S1335" s="174"/>
      <c r="T1335" s="174"/>
      <c r="U1335" s="174"/>
      <c r="V1335" s="174"/>
      <c r="W1335" s="174"/>
      <c r="X1335" s="174"/>
      <c r="Y1335" s="174"/>
      <c r="Z1335" s="174"/>
      <c r="AA1335" s="174"/>
      <c r="AB1335" s="174"/>
      <c r="AC1335" s="174"/>
      <c r="AD1335" s="174"/>
      <c r="AE1335" s="174"/>
      <c r="AF1335" s="174"/>
      <c r="AG1335" s="174"/>
      <c r="AH1335" s="174"/>
      <c r="AI1335" s="174"/>
      <c r="AJ1335" s="174"/>
      <c r="AK1335" s="174"/>
      <c r="AL1335" s="174"/>
      <c r="AM1335" s="174"/>
      <c r="AN1335" s="174"/>
      <c r="AO1335" s="174"/>
      <c r="AP1335" s="174"/>
      <c r="AQ1335" s="174"/>
      <c r="AR1335" s="174"/>
      <c r="AS1335" s="174"/>
      <c r="AT1335" s="174"/>
      <c r="AU1335" s="174"/>
      <c r="AV1335" s="174"/>
      <c r="AW1335" s="174"/>
      <c r="AX1335" s="174"/>
      <c r="AY1335" s="174"/>
      <c r="AZ1335" s="174"/>
      <c r="BA1335" s="174"/>
      <c r="BB1335" s="174"/>
      <c r="BC1335" s="174"/>
      <c r="BD1335" s="174"/>
      <c r="BE1335" s="174"/>
      <c r="BF1335" s="174"/>
      <c r="BG1335" s="174"/>
      <c r="BH1335" s="174"/>
      <c r="BI1335" s="174"/>
      <c r="BJ1335" s="174"/>
      <c r="BK1335" s="174"/>
      <c r="BL1335" s="174"/>
      <c r="BM1335" s="174"/>
      <c r="BN1335" s="174"/>
      <c r="BO1335" s="174"/>
      <c r="BP1335" s="174"/>
      <c r="BQ1335" s="174"/>
      <c r="BR1335" s="174"/>
      <c r="BS1335" s="174"/>
      <c r="BT1335" s="174"/>
      <c r="BU1335" s="174"/>
      <c r="BV1335" s="174"/>
      <c r="BW1335" s="174"/>
      <c r="BX1335" s="174"/>
      <c r="BY1335" s="174"/>
      <c r="BZ1335" s="174"/>
      <c r="CA1335" s="174"/>
      <c r="CB1335" s="174"/>
      <c r="CC1335" s="174"/>
      <c r="CD1335" s="174"/>
      <c r="CE1335" s="174"/>
      <c r="CF1335" s="174"/>
      <c r="CG1335" s="174"/>
      <c r="CH1335" s="174"/>
      <c r="CI1335" s="174"/>
      <c r="CJ1335" s="174"/>
      <c r="CK1335" s="174"/>
      <c r="CL1335" s="174"/>
      <c r="CN1335" s="176"/>
      <c r="CO1335" s="174"/>
      <c r="CP1335" s="174"/>
      <c r="CQ1335" s="174"/>
      <c r="CR1335" s="174"/>
      <c r="CS1335" s="174"/>
      <c r="CT1335" s="174"/>
      <c r="CU1335" s="174"/>
      <c r="CV1335" s="174"/>
      <c r="CW1335" s="174"/>
      <c r="CX1335" s="174"/>
      <c r="CY1335" s="174"/>
      <c r="CZ1335" s="174"/>
      <c r="DA1335" s="174"/>
      <c r="DB1335" s="174"/>
      <c r="DC1335" s="174"/>
      <c r="DD1335" s="174"/>
      <c r="DE1335" s="174"/>
      <c r="DF1335" s="174"/>
      <c r="DG1335" s="174"/>
      <c r="DH1335" s="174"/>
      <c r="DI1335" s="174"/>
      <c r="DJ1335" s="174"/>
      <c r="DK1335" s="174"/>
      <c r="DL1335" s="174"/>
    </row>
    <row r="1336" spans="1:116" x14ac:dyDescent="0.4">
      <c r="A1336" s="174"/>
      <c r="E1336" s="8"/>
      <c r="G1336" s="175" t="s">
        <v>492</v>
      </c>
      <c r="H1336" s="174"/>
      <c r="I1336" s="176"/>
      <c r="J1336" s="176"/>
      <c r="K1336" s="197"/>
      <c r="L1336" s="197"/>
      <c r="M1336" s="197"/>
      <c r="N1336" s="197"/>
      <c r="O1336" s="197"/>
      <c r="P1336" s="197"/>
      <c r="R1336" s="198"/>
      <c r="S1336" s="174"/>
      <c r="T1336" s="174"/>
      <c r="U1336" s="174"/>
      <c r="V1336" s="174"/>
      <c r="W1336" s="174"/>
      <c r="X1336" s="174"/>
      <c r="Y1336" s="174"/>
      <c r="Z1336" s="174"/>
      <c r="AA1336" s="174"/>
      <c r="AB1336" s="174"/>
      <c r="AC1336" s="174"/>
      <c r="AD1336" s="174"/>
      <c r="AE1336" s="174"/>
      <c r="AF1336" s="174"/>
      <c r="AG1336" s="174"/>
      <c r="AH1336" s="174"/>
      <c r="AI1336" s="174"/>
      <c r="AJ1336" s="174"/>
      <c r="AK1336" s="174"/>
      <c r="AL1336" s="174"/>
      <c r="AM1336" s="174"/>
      <c r="AN1336" s="174"/>
      <c r="AO1336" s="174"/>
      <c r="AP1336" s="174"/>
      <c r="AQ1336" s="174"/>
      <c r="AR1336" s="174"/>
      <c r="AS1336" s="174"/>
      <c r="AT1336" s="174"/>
      <c r="AU1336" s="174"/>
      <c r="AV1336" s="174"/>
      <c r="AW1336" s="174"/>
      <c r="AX1336" s="174"/>
      <c r="AY1336" s="174"/>
      <c r="AZ1336" s="174"/>
      <c r="BA1336" s="174"/>
      <c r="BB1336" s="174"/>
      <c r="BC1336" s="174"/>
      <c r="BD1336" s="174"/>
      <c r="BE1336" s="174"/>
      <c r="BF1336" s="174"/>
      <c r="BG1336" s="174"/>
      <c r="BH1336" s="174"/>
      <c r="BI1336" s="174"/>
      <c r="BJ1336" s="174"/>
      <c r="BK1336" s="174"/>
      <c r="BL1336" s="174"/>
      <c r="BM1336" s="174"/>
      <c r="BN1336" s="174"/>
      <c r="BO1336" s="174"/>
      <c r="BP1336" s="174"/>
      <c r="BQ1336" s="174"/>
      <c r="BR1336" s="174"/>
      <c r="BS1336" s="174"/>
      <c r="BT1336" s="174"/>
      <c r="BU1336" s="174"/>
      <c r="BV1336" s="174"/>
      <c r="BW1336" s="174"/>
      <c r="BX1336" s="174"/>
      <c r="BY1336" s="174"/>
      <c r="BZ1336" s="174"/>
      <c r="CA1336" s="174"/>
      <c r="CB1336" s="174"/>
      <c r="CC1336" s="174"/>
      <c r="CD1336" s="174"/>
      <c r="CE1336" s="174"/>
      <c r="CF1336" s="174"/>
      <c r="CG1336" s="174"/>
      <c r="CH1336" s="174"/>
      <c r="CI1336" s="174"/>
      <c r="CJ1336" s="174"/>
      <c r="CK1336" s="174"/>
      <c r="CL1336" s="174"/>
      <c r="CN1336" s="176"/>
      <c r="CO1336" s="174"/>
      <c r="CP1336" s="174"/>
      <c r="CQ1336" s="174"/>
      <c r="CR1336" s="174"/>
      <c r="CS1336" s="174"/>
      <c r="CT1336" s="174"/>
      <c r="CU1336" s="174"/>
      <c r="CV1336" s="174"/>
      <c r="CW1336" s="174"/>
      <c r="CX1336" s="174"/>
      <c r="CY1336" s="174"/>
      <c r="CZ1336" s="174"/>
      <c r="DA1336" s="174"/>
      <c r="DB1336" s="174"/>
      <c r="DC1336" s="174"/>
      <c r="DD1336" s="174"/>
      <c r="DE1336" s="174"/>
      <c r="DF1336" s="174"/>
      <c r="DG1336" s="174"/>
      <c r="DH1336" s="174"/>
      <c r="DI1336" s="174"/>
      <c r="DJ1336" s="174"/>
      <c r="DK1336" s="174"/>
      <c r="DL1336" s="174"/>
    </row>
    <row r="1337" spans="1:116" x14ac:dyDescent="0.4">
      <c r="A1337" s="174"/>
      <c r="E1337" s="8"/>
      <c r="G1337" s="175" t="s">
        <v>461</v>
      </c>
      <c r="H1337" s="174"/>
      <c r="I1337" s="176"/>
      <c r="J1337" s="176"/>
      <c r="K1337" s="197"/>
      <c r="L1337" s="197"/>
      <c r="M1337" s="197"/>
      <c r="N1337" s="197"/>
      <c r="O1337" s="197"/>
      <c r="P1337" s="197"/>
      <c r="R1337" s="198"/>
      <c r="S1337" s="199" t="str">
        <f t="shared" ref="S1337:CD1337" si="2401">S$20</f>
        <v>S$16</v>
      </c>
      <c r="T1337" s="199" t="str">
        <f t="shared" si="2401"/>
        <v>T$16</v>
      </c>
      <c r="U1337" s="199" t="str">
        <f t="shared" si="2401"/>
        <v>U$16</v>
      </c>
      <c r="V1337" s="199" t="str">
        <f t="shared" si="2401"/>
        <v>V$16</v>
      </c>
      <c r="W1337" s="199" t="str">
        <f t="shared" si="2401"/>
        <v>W$16</v>
      </c>
      <c r="X1337" s="199" t="str">
        <f t="shared" si="2401"/>
        <v>X$16</v>
      </c>
      <c r="Y1337" s="199" t="str">
        <f t="shared" si="2401"/>
        <v>Y$16</v>
      </c>
      <c r="Z1337" s="199" t="str">
        <f t="shared" si="2401"/>
        <v>Z$16</v>
      </c>
      <c r="AA1337" s="199" t="str">
        <f t="shared" si="2401"/>
        <v>AA$16</v>
      </c>
      <c r="AB1337" s="199" t="str">
        <f t="shared" si="2401"/>
        <v>AB$16</v>
      </c>
      <c r="AC1337" s="199" t="str">
        <f t="shared" si="2401"/>
        <v>AC$16</v>
      </c>
      <c r="AD1337" s="199" t="str">
        <f t="shared" si="2401"/>
        <v>AD$16</v>
      </c>
      <c r="AE1337" s="199" t="str">
        <f t="shared" si="2401"/>
        <v>AE$16</v>
      </c>
      <c r="AF1337" s="199" t="str">
        <f t="shared" si="2401"/>
        <v>AF$16</v>
      </c>
      <c r="AG1337" s="199" t="str">
        <f t="shared" si="2401"/>
        <v>AG$16</v>
      </c>
      <c r="AH1337" s="199" t="str">
        <f t="shared" si="2401"/>
        <v>AH$16</v>
      </c>
      <c r="AI1337" s="199" t="str">
        <f t="shared" si="2401"/>
        <v>AI$16</v>
      </c>
      <c r="AJ1337" s="199" t="str">
        <f t="shared" si="2401"/>
        <v>AJ$16</v>
      </c>
      <c r="AK1337" s="199" t="str">
        <f t="shared" si="2401"/>
        <v>AK$16</v>
      </c>
      <c r="AL1337" s="199" t="str">
        <f t="shared" si="2401"/>
        <v>AL$16</v>
      </c>
      <c r="AM1337" s="199" t="str">
        <f t="shared" si="2401"/>
        <v>AM$16</v>
      </c>
      <c r="AN1337" s="199" t="str">
        <f t="shared" si="2401"/>
        <v>AN$16</v>
      </c>
      <c r="AO1337" s="199" t="str">
        <f t="shared" si="2401"/>
        <v>AO$16</v>
      </c>
      <c r="AP1337" s="199" t="str">
        <f t="shared" si="2401"/>
        <v>AP$16</v>
      </c>
      <c r="AQ1337" s="199" t="str">
        <f t="shared" si="2401"/>
        <v>AQ$16</v>
      </c>
      <c r="AR1337" s="199" t="str">
        <f t="shared" si="2401"/>
        <v>AR$16</v>
      </c>
      <c r="AS1337" s="199" t="str">
        <f t="shared" si="2401"/>
        <v>AS$16</v>
      </c>
      <c r="AT1337" s="199" t="str">
        <f t="shared" si="2401"/>
        <v>AT$16</v>
      </c>
      <c r="AU1337" s="199" t="str">
        <f t="shared" si="2401"/>
        <v>AU$16</v>
      </c>
      <c r="AV1337" s="199" t="str">
        <f t="shared" si="2401"/>
        <v>AV$16</v>
      </c>
      <c r="AW1337" s="199" t="str">
        <f t="shared" si="2401"/>
        <v>AW$16</v>
      </c>
      <c r="AX1337" s="199" t="str">
        <f t="shared" si="2401"/>
        <v>AX$16</v>
      </c>
      <c r="AY1337" s="199" t="str">
        <f t="shared" si="2401"/>
        <v>AY$16</v>
      </c>
      <c r="AZ1337" s="199" t="str">
        <f t="shared" si="2401"/>
        <v>AZ$16</v>
      </c>
      <c r="BA1337" s="199" t="str">
        <f t="shared" si="2401"/>
        <v>BA$16</v>
      </c>
      <c r="BB1337" s="199" t="str">
        <f t="shared" si="2401"/>
        <v>BB$16</v>
      </c>
      <c r="BC1337" s="199" t="str">
        <f t="shared" si="2401"/>
        <v>BC$16</v>
      </c>
      <c r="BD1337" s="199" t="str">
        <f t="shared" si="2401"/>
        <v>BD$16</v>
      </c>
      <c r="BE1337" s="199" t="str">
        <f t="shared" si="2401"/>
        <v>BE$16</v>
      </c>
      <c r="BF1337" s="199" t="str">
        <f t="shared" si="2401"/>
        <v>BF$16</v>
      </c>
      <c r="BG1337" s="199" t="str">
        <f t="shared" si="2401"/>
        <v>BG$16</v>
      </c>
      <c r="BH1337" s="199" t="str">
        <f t="shared" si="2401"/>
        <v>BH$16</v>
      </c>
      <c r="BI1337" s="199" t="str">
        <f t="shared" si="2401"/>
        <v>BI$16</v>
      </c>
      <c r="BJ1337" s="199" t="str">
        <f t="shared" si="2401"/>
        <v>BJ$16</v>
      </c>
      <c r="BK1337" s="199" t="str">
        <f t="shared" si="2401"/>
        <v>BK$16</v>
      </c>
      <c r="BL1337" s="199" t="str">
        <f t="shared" si="2401"/>
        <v>BL$16</v>
      </c>
      <c r="BM1337" s="199" t="str">
        <f t="shared" si="2401"/>
        <v>BM$16</v>
      </c>
      <c r="BN1337" s="199" t="str">
        <f t="shared" si="2401"/>
        <v>BN$16</v>
      </c>
      <c r="BO1337" s="199" t="str">
        <f t="shared" si="2401"/>
        <v>BO$16</v>
      </c>
      <c r="BP1337" s="199" t="str">
        <f t="shared" si="2401"/>
        <v>BP$16</v>
      </c>
      <c r="BQ1337" s="199" t="str">
        <f t="shared" si="2401"/>
        <v>BQ$16</v>
      </c>
      <c r="BR1337" s="199" t="str">
        <f t="shared" si="2401"/>
        <v>BR$16</v>
      </c>
      <c r="BS1337" s="199" t="str">
        <f t="shared" si="2401"/>
        <v>BS$16</v>
      </c>
      <c r="BT1337" s="199" t="str">
        <f t="shared" si="2401"/>
        <v>BT$16</v>
      </c>
      <c r="BU1337" s="199" t="str">
        <f t="shared" si="2401"/>
        <v>BU$16</v>
      </c>
      <c r="BV1337" s="199" t="str">
        <f t="shared" si="2401"/>
        <v>BV$16</v>
      </c>
      <c r="BW1337" s="199" t="str">
        <f t="shared" si="2401"/>
        <v>BW$16</v>
      </c>
      <c r="BX1337" s="199" t="str">
        <f t="shared" si="2401"/>
        <v>BX$16</v>
      </c>
      <c r="BY1337" s="199" t="str">
        <f t="shared" si="2401"/>
        <v>BY$16</v>
      </c>
      <c r="BZ1337" s="199" t="str">
        <f t="shared" si="2401"/>
        <v>BZ$16</v>
      </c>
      <c r="CA1337" s="199" t="str">
        <f t="shared" si="2401"/>
        <v>CA$16</v>
      </c>
      <c r="CB1337" s="199" t="str">
        <f t="shared" si="2401"/>
        <v>CB$16</v>
      </c>
      <c r="CC1337" s="199" t="str">
        <f t="shared" si="2401"/>
        <v>CC$16</v>
      </c>
      <c r="CD1337" s="199" t="str">
        <f t="shared" si="2401"/>
        <v>CD$16</v>
      </c>
      <c r="CE1337" s="199" t="str">
        <f t="shared" ref="CE1337:CL1337" si="2402">CE$20</f>
        <v>CE$16</v>
      </c>
      <c r="CF1337" s="199" t="str">
        <f t="shared" si="2402"/>
        <v>CF$16</v>
      </c>
      <c r="CG1337" s="199" t="str">
        <f t="shared" si="2402"/>
        <v>CG$16</v>
      </c>
      <c r="CH1337" s="199" t="str">
        <f t="shared" si="2402"/>
        <v>CH$16</v>
      </c>
      <c r="CI1337" s="199" t="str">
        <f t="shared" si="2402"/>
        <v>CI$16</v>
      </c>
      <c r="CJ1337" s="199" t="str">
        <f t="shared" si="2402"/>
        <v>CJ$16</v>
      </c>
      <c r="CK1337" s="199" t="str">
        <f t="shared" si="2402"/>
        <v>CK$16</v>
      </c>
      <c r="CL1337" s="199" t="str">
        <f t="shared" si="2402"/>
        <v>CL$16</v>
      </c>
      <c r="CN1337" s="176"/>
      <c r="CO1337" s="199" t="str">
        <f t="shared" ref="CO1337:DL1337" si="2403">CO$20</f>
        <v>CO$16</v>
      </c>
      <c r="CP1337" s="199" t="str">
        <f t="shared" si="2403"/>
        <v>CP$16</v>
      </c>
      <c r="CQ1337" s="199" t="str">
        <f t="shared" si="2403"/>
        <v>CQ$16</v>
      </c>
      <c r="CR1337" s="199" t="str">
        <f t="shared" si="2403"/>
        <v>CR$16</v>
      </c>
      <c r="CS1337" s="199" t="str">
        <f t="shared" si="2403"/>
        <v>CS$16</v>
      </c>
      <c r="CT1337" s="199" t="str">
        <f t="shared" si="2403"/>
        <v>CT$16</v>
      </c>
      <c r="CU1337" s="199" t="str">
        <f t="shared" si="2403"/>
        <v>CU$16</v>
      </c>
      <c r="CV1337" s="199" t="str">
        <f t="shared" si="2403"/>
        <v>CV$16</v>
      </c>
      <c r="CW1337" s="199" t="str">
        <f t="shared" si="2403"/>
        <v>CW$16</v>
      </c>
      <c r="CX1337" s="199" t="str">
        <f t="shared" si="2403"/>
        <v>CX$16</v>
      </c>
      <c r="CY1337" s="199" t="str">
        <f t="shared" si="2403"/>
        <v>CY$16</v>
      </c>
      <c r="CZ1337" s="199" t="str">
        <f t="shared" si="2403"/>
        <v>CZ$16</v>
      </c>
      <c r="DA1337" s="199" t="str">
        <f t="shared" si="2403"/>
        <v>DA$16</v>
      </c>
      <c r="DB1337" s="199" t="str">
        <f t="shared" si="2403"/>
        <v>DB$16</v>
      </c>
      <c r="DC1337" s="199" t="str">
        <f t="shared" si="2403"/>
        <v>DC$16</v>
      </c>
      <c r="DD1337" s="199" t="str">
        <f t="shared" si="2403"/>
        <v>DD$16</v>
      </c>
      <c r="DE1337" s="199" t="str">
        <f t="shared" si="2403"/>
        <v>DE$16</v>
      </c>
      <c r="DF1337" s="199" t="str">
        <f t="shared" si="2403"/>
        <v>DF$16</v>
      </c>
      <c r="DG1337" s="199" t="str">
        <f t="shared" si="2403"/>
        <v>DG$16</v>
      </c>
      <c r="DH1337" s="199" t="str">
        <f t="shared" si="2403"/>
        <v>DH$16</v>
      </c>
      <c r="DI1337" s="199" t="str">
        <f t="shared" si="2403"/>
        <v>DI$16</v>
      </c>
      <c r="DJ1337" s="199" t="str">
        <f t="shared" si="2403"/>
        <v>DJ$16</v>
      </c>
      <c r="DK1337" s="199" t="str">
        <f t="shared" si="2403"/>
        <v>DK$16</v>
      </c>
      <c r="DL1337" s="199" t="str">
        <f t="shared" si="2403"/>
        <v>DL$16</v>
      </c>
    </row>
    <row r="1338" spans="1:116" x14ac:dyDescent="0.4">
      <c r="A1338" s="174"/>
      <c r="E1338" s="8"/>
      <c r="G1338" s="175" t="s">
        <v>462</v>
      </c>
      <c r="H1338" s="200"/>
      <c r="I1338" s="201"/>
      <c r="J1338" s="201"/>
      <c r="K1338" s="202"/>
      <c r="L1338" s="202"/>
      <c r="M1338" s="202"/>
      <c r="N1338" s="202"/>
      <c r="O1338" s="202"/>
      <c r="P1338" s="202"/>
      <c r="R1338" s="202"/>
      <c r="S1338" s="199" t="str">
        <f t="shared" ref="S1338:CD1338" si="2404">S$21</f>
        <v>S$17</v>
      </c>
      <c r="T1338" s="199" t="str">
        <f t="shared" si="2404"/>
        <v>T$17</v>
      </c>
      <c r="U1338" s="199" t="str">
        <f t="shared" si="2404"/>
        <v>U$17</v>
      </c>
      <c r="V1338" s="199" t="str">
        <f t="shared" si="2404"/>
        <v>V$17</v>
      </c>
      <c r="W1338" s="199" t="str">
        <f t="shared" si="2404"/>
        <v>W$17</v>
      </c>
      <c r="X1338" s="199" t="str">
        <f t="shared" si="2404"/>
        <v>X$17</v>
      </c>
      <c r="Y1338" s="199" t="str">
        <f t="shared" si="2404"/>
        <v>Y$17</v>
      </c>
      <c r="Z1338" s="199" t="str">
        <f t="shared" si="2404"/>
        <v>Z$17</v>
      </c>
      <c r="AA1338" s="199" t="str">
        <f t="shared" si="2404"/>
        <v>AA$17</v>
      </c>
      <c r="AB1338" s="199" t="str">
        <f t="shared" si="2404"/>
        <v>AB$17</v>
      </c>
      <c r="AC1338" s="199" t="str">
        <f t="shared" si="2404"/>
        <v>AC$17</v>
      </c>
      <c r="AD1338" s="199" t="str">
        <f t="shared" si="2404"/>
        <v>AD$17</v>
      </c>
      <c r="AE1338" s="199" t="str">
        <f t="shared" si="2404"/>
        <v>AE$17</v>
      </c>
      <c r="AF1338" s="199" t="str">
        <f t="shared" si="2404"/>
        <v>AF$17</v>
      </c>
      <c r="AG1338" s="199" t="str">
        <f t="shared" si="2404"/>
        <v>AG$17</v>
      </c>
      <c r="AH1338" s="199" t="str">
        <f t="shared" si="2404"/>
        <v>AH$17</v>
      </c>
      <c r="AI1338" s="199" t="str">
        <f t="shared" si="2404"/>
        <v>AI$17</v>
      </c>
      <c r="AJ1338" s="199" t="str">
        <f t="shared" si="2404"/>
        <v>AJ$17</v>
      </c>
      <c r="AK1338" s="199" t="str">
        <f t="shared" si="2404"/>
        <v>AK$17</v>
      </c>
      <c r="AL1338" s="199" t="str">
        <f t="shared" si="2404"/>
        <v>AL$17</v>
      </c>
      <c r="AM1338" s="199" t="str">
        <f t="shared" si="2404"/>
        <v>AM$17</v>
      </c>
      <c r="AN1338" s="199" t="str">
        <f t="shared" si="2404"/>
        <v>AN$17</v>
      </c>
      <c r="AO1338" s="199" t="str">
        <f t="shared" si="2404"/>
        <v>AO$17</v>
      </c>
      <c r="AP1338" s="199" t="str">
        <f t="shared" si="2404"/>
        <v>AP$17</v>
      </c>
      <c r="AQ1338" s="199" t="str">
        <f t="shared" si="2404"/>
        <v>AQ$17</v>
      </c>
      <c r="AR1338" s="199" t="str">
        <f t="shared" si="2404"/>
        <v>AR$17</v>
      </c>
      <c r="AS1338" s="199" t="str">
        <f t="shared" si="2404"/>
        <v>AS$17</v>
      </c>
      <c r="AT1338" s="199" t="str">
        <f t="shared" si="2404"/>
        <v>AT$17</v>
      </c>
      <c r="AU1338" s="199" t="str">
        <f t="shared" si="2404"/>
        <v>AU$17</v>
      </c>
      <c r="AV1338" s="199" t="str">
        <f t="shared" si="2404"/>
        <v>AV$17</v>
      </c>
      <c r="AW1338" s="199" t="str">
        <f t="shared" si="2404"/>
        <v>AW$17</v>
      </c>
      <c r="AX1338" s="199" t="str">
        <f t="shared" si="2404"/>
        <v>AX$17</v>
      </c>
      <c r="AY1338" s="199" t="str">
        <f t="shared" si="2404"/>
        <v>AY$17</v>
      </c>
      <c r="AZ1338" s="199" t="str">
        <f t="shared" si="2404"/>
        <v>AZ$17</v>
      </c>
      <c r="BA1338" s="199" t="str">
        <f t="shared" si="2404"/>
        <v>BA$17</v>
      </c>
      <c r="BB1338" s="199" t="str">
        <f t="shared" si="2404"/>
        <v>BB$17</v>
      </c>
      <c r="BC1338" s="199" t="str">
        <f t="shared" si="2404"/>
        <v>BC$17</v>
      </c>
      <c r="BD1338" s="199" t="str">
        <f t="shared" si="2404"/>
        <v>BD$17</v>
      </c>
      <c r="BE1338" s="199" t="str">
        <f t="shared" si="2404"/>
        <v>BE$17</v>
      </c>
      <c r="BF1338" s="199" t="str">
        <f t="shared" si="2404"/>
        <v>BF$17</v>
      </c>
      <c r="BG1338" s="199" t="str">
        <f t="shared" si="2404"/>
        <v>BG$17</v>
      </c>
      <c r="BH1338" s="199" t="str">
        <f t="shared" si="2404"/>
        <v>BH$17</v>
      </c>
      <c r="BI1338" s="199" t="str">
        <f t="shared" si="2404"/>
        <v>BI$17</v>
      </c>
      <c r="BJ1338" s="199" t="str">
        <f t="shared" si="2404"/>
        <v>BJ$17</v>
      </c>
      <c r="BK1338" s="199" t="str">
        <f t="shared" si="2404"/>
        <v>BK$17</v>
      </c>
      <c r="BL1338" s="199" t="str">
        <f t="shared" si="2404"/>
        <v>BL$17</v>
      </c>
      <c r="BM1338" s="199" t="str">
        <f t="shared" si="2404"/>
        <v>BM$17</v>
      </c>
      <c r="BN1338" s="199" t="str">
        <f t="shared" si="2404"/>
        <v>BN$17</v>
      </c>
      <c r="BO1338" s="199" t="str">
        <f t="shared" si="2404"/>
        <v>BO$17</v>
      </c>
      <c r="BP1338" s="199" t="str">
        <f t="shared" si="2404"/>
        <v>BP$17</v>
      </c>
      <c r="BQ1338" s="199" t="str">
        <f t="shared" si="2404"/>
        <v>BQ$17</v>
      </c>
      <c r="BR1338" s="199" t="str">
        <f t="shared" si="2404"/>
        <v>BR$17</v>
      </c>
      <c r="BS1338" s="199" t="str">
        <f t="shared" si="2404"/>
        <v>BS$17</v>
      </c>
      <c r="BT1338" s="199" t="str">
        <f t="shared" si="2404"/>
        <v>BT$17</v>
      </c>
      <c r="BU1338" s="199" t="str">
        <f t="shared" si="2404"/>
        <v>BU$17</v>
      </c>
      <c r="BV1338" s="199" t="str">
        <f t="shared" si="2404"/>
        <v>BV$17</v>
      </c>
      <c r="BW1338" s="199" t="str">
        <f t="shared" si="2404"/>
        <v>BW$17</v>
      </c>
      <c r="BX1338" s="199" t="str">
        <f t="shared" si="2404"/>
        <v>BX$17</v>
      </c>
      <c r="BY1338" s="199" t="str">
        <f t="shared" si="2404"/>
        <v>BY$17</v>
      </c>
      <c r="BZ1338" s="199" t="str">
        <f t="shared" si="2404"/>
        <v>BZ$17</v>
      </c>
      <c r="CA1338" s="199" t="str">
        <f t="shared" si="2404"/>
        <v>CA$17</v>
      </c>
      <c r="CB1338" s="199" t="str">
        <f t="shared" si="2404"/>
        <v>CB$17</v>
      </c>
      <c r="CC1338" s="199" t="str">
        <f t="shared" si="2404"/>
        <v>CC$17</v>
      </c>
      <c r="CD1338" s="199" t="str">
        <f t="shared" si="2404"/>
        <v>CD$17</v>
      </c>
      <c r="CE1338" s="199" t="str">
        <f t="shared" ref="CE1338:CL1338" si="2405">CE$21</f>
        <v>CE$17</v>
      </c>
      <c r="CF1338" s="199" t="str">
        <f t="shared" si="2405"/>
        <v>CF$17</v>
      </c>
      <c r="CG1338" s="199" t="str">
        <f t="shared" si="2405"/>
        <v>CG$17</v>
      </c>
      <c r="CH1338" s="199" t="str">
        <f t="shared" si="2405"/>
        <v>CH$17</v>
      </c>
      <c r="CI1338" s="199" t="str">
        <f t="shared" si="2405"/>
        <v>CI$17</v>
      </c>
      <c r="CJ1338" s="199" t="str">
        <f t="shared" si="2405"/>
        <v>CJ$17</v>
      </c>
      <c r="CK1338" s="199" t="str">
        <f t="shared" si="2405"/>
        <v>CK$17</v>
      </c>
      <c r="CL1338" s="199" t="str">
        <f t="shared" si="2405"/>
        <v>CL$17</v>
      </c>
      <c r="CN1338" s="201"/>
      <c r="CO1338" s="199" t="str">
        <f t="shared" ref="CO1338:DL1338" si="2406">CO$21</f>
        <v>CO$17</v>
      </c>
      <c r="CP1338" s="199" t="str">
        <f t="shared" si="2406"/>
        <v>CP$17</v>
      </c>
      <c r="CQ1338" s="199" t="str">
        <f t="shared" si="2406"/>
        <v>CQ$17</v>
      </c>
      <c r="CR1338" s="199" t="str">
        <f t="shared" si="2406"/>
        <v>CR$17</v>
      </c>
      <c r="CS1338" s="199" t="str">
        <f t="shared" si="2406"/>
        <v>CS$17</v>
      </c>
      <c r="CT1338" s="199" t="str">
        <f t="shared" si="2406"/>
        <v>CT$17</v>
      </c>
      <c r="CU1338" s="199" t="str">
        <f t="shared" si="2406"/>
        <v>CU$17</v>
      </c>
      <c r="CV1338" s="199" t="str">
        <f t="shared" si="2406"/>
        <v>CV$17</v>
      </c>
      <c r="CW1338" s="199" t="str">
        <f t="shared" si="2406"/>
        <v>CW$17</v>
      </c>
      <c r="CX1338" s="199" t="str">
        <f t="shared" si="2406"/>
        <v>CX$17</v>
      </c>
      <c r="CY1338" s="199" t="str">
        <f t="shared" si="2406"/>
        <v>CY$17</v>
      </c>
      <c r="CZ1338" s="199" t="str">
        <f t="shared" si="2406"/>
        <v>CZ$17</v>
      </c>
      <c r="DA1338" s="199" t="str">
        <f t="shared" si="2406"/>
        <v>DA$17</v>
      </c>
      <c r="DB1338" s="199" t="str">
        <f t="shared" si="2406"/>
        <v>DB$17</v>
      </c>
      <c r="DC1338" s="199" t="str">
        <f t="shared" si="2406"/>
        <v>DC$17</v>
      </c>
      <c r="DD1338" s="199" t="str">
        <f t="shared" si="2406"/>
        <v>DD$17</v>
      </c>
      <c r="DE1338" s="199" t="str">
        <f t="shared" si="2406"/>
        <v>DE$17</v>
      </c>
      <c r="DF1338" s="199" t="str">
        <f t="shared" si="2406"/>
        <v>DF$17</v>
      </c>
      <c r="DG1338" s="199" t="str">
        <f t="shared" si="2406"/>
        <v>DG$17</v>
      </c>
      <c r="DH1338" s="199" t="str">
        <f t="shared" si="2406"/>
        <v>DH$17</v>
      </c>
      <c r="DI1338" s="199" t="str">
        <f t="shared" si="2406"/>
        <v>DI$17</v>
      </c>
      <c r="DJ1338" s="199" t="str">
        <f t="shared" si="2406"/>
        <v>DJ$17</v>
      </c>
      <c r="DK1338" s="199" t="str">
        <f t="shared" si="2406"/>
        <v>DK$17</v>
      </c>
      <c r="DL1338" s="199" t="str">
        <f t="shared" si="2406"/>
        <v>DL$17</v>
      </c>
    </row>
    <row r="1339" spans="1:116" x14ac:dyDescent="0.4">
      <c r="A1339" s="174"/>
      <c r="E1339" s="8"/>
      <c r="G1339" s="175" t="s">
        <v>491</v>
      </c>
      <c r="H1339" s="200"/>
      <c r="I1339" s="201"/>
      <c r="J1339" s="201"/>
      <c r="K1339" s="202"/>
      <c r="L1339" s="202"/>
      <c r="M1339" s="202"/>
      <c r="N1339" s="202"/>
      <c r="O1339" s="202"/>
      <c r="P1339" s="202"/>
      <c r="R1339" s="202"/>
      <c r="S1339" s="190"/>
      <c r="T1339" s="190"/>
      <c r="U1339" s="190"/>
      <c r="V1339" s="190"/>
      <c r="W1339" s="190"/>
      <c r="X1339" s="190"/>
      <c r="Y1339" s="190"/>
      <c r="Z1339" s="190"/>
      <c r="AA1339" s="190"/>
      <c r="AB1339" s="190"/>
      <c r="AC1339" s="190"/>
      <c r="AD1339" s="190"/>
      <c r="AE1339" s="190"/>
      <c r="AF1339" s="190"/>
      <c r="AG1339" s="190"/>
      <c r="AH1339" s="190"/>
      <c r="AI1339" s="190"/>
      <c r="AJ1339" s="190"/>
      <c r="AK1339" s="190"/>
      <c r="AL1339" s="190"/>
      <c r="AM1339" s="190"/>
      <c r="AN1339" s="190"/>
      <c r="AO1339" s="190"/>
      <c r="AP1339" s="190"/>
      <c r="AQ1339" s="190"/>
      <c r="AR1339" s="190"/>
      <c r="AS1339" s="190"/>
      <c r="AT1339" s="190"/>
      <c r="AU1339" s="190"/>
      <c r="AV1339" s="190"/>
      <c r="AW1339" s="190"/>
      <c r="AX1339" s="190"/>
      <c r="AY1339" s="190"/>
      <c r="AZ1339" s="190"/>
      <c r="BA1339" s="190"/>
      <c r="BB1339" s="190"/>
      <c r="BC1339" s="190"/>
      <c r="BD1339" s="190"/>
      <c r="BE1339" s="190"/>
      <c r="BF1339" s="190"/>
      <c r="BG1339" s="190"/>
      <c r="BH1339" s="190"/>
      <c r="BI1339" s="190"/>
      <c r="BJ1339" s="190"/>
      <c r="BK1339" s="190"/>
      <c r="BL1339" s="190"/>
      <c r="BM1339" s="190"/>
      <c r="BN1339" s="190"/>
      <c r="BO1339" s="190"/>
      <c r="BP1339" s="190"/>
      <c r="BQ1339" s="190"/>
      <c r="BR1339" s="190"/>
      <c r="BS1339" s="190"/>
      <c r="BT1339" s="190"/>
      <c r="BU1339" s="190"/>
      <c r="BV1339" s="190"/>
      <c r="BW1339" s="190"/>
      <c r="BX1339" s="190"/>
      <c r="BY1339" s="190"/>
      <c r="BZ1339" s="190"/>
      <c r="CA1339" s="190"/>
      <c r="CB1339" s="190"/>
      <c r="CC1339" s="190"/>
      <c r="CD1339" s="190"/>
      <c r="CE1339" s="190"/>
      <c r="CF1339" s="190"/>
      <c r="CG1339" s="190"/>
      <c r="CH1339" s="190"/>
      <c r="CI1339" s="190"/>
      <c r="CJ1339" s="190"/>
      <c r="CK1339" s="190"/>
      <c r="CL1339" s="190"/>
      <c r="CN1339" s="201"/>
      <c r="CO1339" s="190"/>
      <c r="CP1339" s="190"/>
      <c r="CQ1339" s="190"/>
      <c r="CR1339" s="190"/>
      <c r="CS1339" s="190"/>
      <c r="CT1339" s="190"/>
      <c r="CU1339" s="190"/>
      <c r="CV1339" s="190"/>
      <c r="CW1339" s="190"/>
      <c r="CX1339" s="190"/>
      <c r="CY1339" s="190"/>
      <c r="CZ1339" s="190"/>
      <c r="DA1339" s="190"/>
      <c r="DB1339" s="190"/>
      <c r="DC1339" s="190"/>
      <c r="DD1339" s="190"/>
      <c r="DE1339" s="190"/>
      <c r="DF1339" s="190"/>
      <c r="DG1339" s="190"/>
      <c r="DH1339" s="190"/>
      <c r="DI1339" s="190"/>
      <c r="DJ1339" s="190"/>
      <c r="DK1339" s="190"/>
      <c r="DL1339" s="190"/>
    </row>
    <row r="1340" spans="1:116" x14ac:dyDescent="0.4">
      <c r="A1340" s="174"/>
      <c r="E1340" s="8"/>
      <c r="G1340" s="175" t="s">
        <v>505</v>
      </c>
      <c r="H1340" s="200"/>
      <c r="I1340" s="201"/>
      <c r="J1340" s="201"/>
      <c r="K1340" s="202"/>
      <c r="L1340" s="202"/>
      <c r="M1340" s="202"/>
      <c r="N1340" s="202"/>
      <c r="O1340" s="202"/>
      <c r="P1340" s="202"/>
      <c r="R1340" s="202"/>
      <c r="S1340" s="190"/>
      <c r="T1340" s="190"/>
      <c r="U1340" s="190"/>
      <c r="V1340" s="190"/>
      <c r="W1340" s="190"/>
      <c r="X1340" s="190"/>
      <c r="Y1340" s="190"/>
      <c r="Z1340" s="190"/>
      <c r="AA1340" s="190"/>
      <c r="AB1340" s="190"/>
      <c r="AC1340" s="190"/>
      <c r="AD1340" s="190"/>
      <c r="AE1340" s="190"/>
      <c r="AF1340" s="190"/>
      <c r="AG1340" s="190"/>
      <c r="AH1340" s="190"/>
      <c r="AI1340" s="190"/>
      <c r="AJ1340" s="190"/>
      <c r="AK1340" s="190"/>
      <c r="AL1340" s="190"/>
      <c r="AM1340" s="190"/>
      <c r="AN1340" s="190"/>
      <c r="AO1340" s="190"/>
      <c r="AP1340" s="190"/>
      <c r="AQ1340" s="190"/>
      <c r="AR1340" s="190"/>
      <c r="AS1340" s="190"/>
      <c r="AT1340" s="190"/>
      <c r="AU1340" s="190"/>
      <c r="AV1340" s="190"/>
      <c r="AW1340" s="190"/>
      <c r="AX1340" s="190"/>
      <c r="AY1340" s="190"/>
      <c r="AZ1340" s="190"/>
      <c r="BA1340" s="190"/>
      <c r="BB1340" s="190"/>
      <c r="BC1340" s="190"/>
      <c r="BD1340" s="190"/>
      <c r="BE1340" s="190"/>
      <c r="BF1340" s="190"/>
      <c r="BG1340" s="190"/>
      <c r="BH1340" s="190"/>
      <c r="BI1340" s="190"/>
      <c r="BJ1340" s="190"/>
      <c r="BK1340" s="190"/>
      <c r="BL1340" s="190"/>
      <c r="BM1340" s="190"/>
      <c r="BN1340" s="190"/>
      <c r="BO1340" s="190"/>
      <c r="BP1340" s="190"/>
      <c r="BQ1340" s="190"/>
      <c r="BR1340" s="190"/>
      <c r="BS1340" s="190"/>
      <c r="BT1340" s="190"/>
      <c r="BU1340" s="190"/>
      <c r="BV1340" s="190"/>
      <c r="BW1340" s="190"/>
      <c r="BX1340" s="190"/>
      <c r="BY1340" s="190"/>
      <c r="BZ1340" s="190"/>
      <c r="CA1340" s="190"/>
      <c r="CB1340" s="190"/>
      <c r="CC1340" s="190"/>
      <c r="CD1340" s="190"/>
      <c r="CE1340" s="190"/>
      <c r="CF1340" s="190"/>
      <c r="CG1340" s="190"/>
      <c r="CH1340" s="190"/>
      <c r="CI1340" s="190"/>
      <c r="CJ1340" s="190"/>
      <c r="CK1340" s="190"/>
      <c r="CL1340" s="190"/>
      <c r="CN1340" s="201"/>
      <c r="CO1340" s="190"/>
      <c r="CP1340" s="190"/>
      <c r="CQ1340" s="190"/>
      <c r="CR1340" s="190"/>
      <c r="CS1340" s="190"/>
      <c r="CT1340" s="190"/>
      <c r="CU1340" s="190"/>
      <c r="CV1340" s="190"/>
      <c r="CW1340" s="190"/>
      <c r="CX1340" s="190"/>
      <c r="CY1340" s="190"/>
      <c r="CZ1340" s="190"/>
      <c r="DA1340" s="190"/>
      <c r="DB1340" s="190"/>
      <c r="DC1340" s="190"/>
      <c r="DD1340" s="190"/>
      <c r="DE1340" s="190"/>
      <c r="DF1340" s="190"/>
      <c r="DG1340" s="190"/>
      <c r="DH1340" s="190"/>
      <c r="DI1340" s="190"/>
      <c r="DJ1340" s="190"/>
      <c r="DK1340" s="190"/>
      <c r="DL1340" s="190"/>
    </row>
    <row r="1341" spans="1:116" x14ac:dyDescent="0.4">
      <c r="A1341" s="174"/>
      <c r="E1341" s="8"/>
      <c r="G1341" s="175" t="s">
        <v>463</v>
      </c>
      <c r="H1341" s="200"/>
      <c r="I1341" s="201"/>
      <c r="J1341" s="201"/>
      <c r="K1341" s="202"/>
      <c r="L1341" s="202"/>
      <c r="M1341" s="202"/>
      <c r="N1341" s="202"/>
      <c r="O1341" s="202"/>
      <c r="P1341" s="202"/>
      <c r="R1341" s="202"/>
      <c r="S1341" s="190" t="str">
        <f t="shared" ref="S1341:CD1341" si="2407">S$22</f>
        <v>S$18</v>
      </c>
      <c r="T1341" s="190" t="str">
        <f t="shared" si="2407"/>
        <v>T$18</v>
      </c>
      <c r="U1341" s="190" t="str">
        <f t="shared" si="2407"/>
        <v>U$18</v>
      </c>
      <c r="V1341" s="190" t="str">
        <f t="shared" si="2407"/>
        <v>V$18</v>
      </c>
      <c r="W1341" s="190" t="str">
        <f t="shared" si="2407"/>
        <v>W$18</v>
      </c>
      <c r="X1341" s="190" t="str">
        <f t="shared" si="2407"/>
        <v>X$18</v>
      </c>
      <c r="Y1341" s="190" t="str">
        <f t="shared" si="2407"/>
        <v>Y$18</v>
      </c>
      <c r="Z1341" s="190" t="str">
        <f t="shared" si="2407"/>
        <v>Z$18</v>
      </c>
      <c r="AA1341" s="190" t="str">
        <f t="shared" si="2407"/>
        <v>AA$18</v>
      </c>
      <c r="AB1341" s="190" t="str">
        <f t="shared" si="2407"/>
        <v>AB$18</v>
      </c>
      <c r="AC1341" s="190" t="str">
        <f t="shared" si="2407"/>
        <v>AC$18</v>
      </c>
      <c r="AD1341" s="190" t="str">
        <f t="shared" si="2407"/>
        <v>AD$18</v>
      </c>
      <c r="AE1341" s="190" t="str">
        <f t="shared" si="2407"/>
        <v>AE$18</v>
      </c>
      <c r="AF1341" s="190" t="str">
        <f t="shared" si="2407"/>
        <v>AF$18</v>
      </c>
      <c r="AG1341" s="190" t="str">
        <f t="shared" si="2407"/>
        <v>AG$18</v>
      </c>
      <c r="AH1341" s="190" t="str">
        <f t="shared" si="2407"/>
        <v>AH$18</v>
      </c>
      <c r="AI1341" s="190" t="str">
        <f t="shared" si="2407"/>
        <v>AI$18</v>
      </c>
      <c r="AJ1341" s="190" t="str">
        <f t="shared" si="2407"/>
        <v>AJ$18</v>
      </c>
      <c r="AK1341" s="190" t="str">
        <f t="shared" si="2407"/>
        <v>AK$18</v>
      </c>
      <c r="AL1341" s="190" t="str">
        <f t="shared" si="2407"/>
        <v>AL$18</v>
      </c>
      <c r="AM1341" s="190" t="str">
        <f t="shared" si="2407"/>
        <v>AM$18</v>
      </c>
      <c r="AN1341" s="190" t="str">
        <f t="shared" si="2407"/>
        <v>AN$18</v>
      </c>
      <c r="AO1341" s="190" t="str">
        <f t="shared" si="2407"/>
        <v>AO$18</v>
      </c>
      <c r="AP1341" s="190" t="str">
        <f t="shared" si="2407"/>
        <v>AP$18</v>
      </c>
      <c r="AQ1341" s="190" t="str">
        <f t="shared" si="2407"/>
        <v>AQ$18</v>
      </c>
      <c r="AR1341" s="190" t="str">
        <f t="shared" si="2407"/>
        <v>AR$18</v>
      </c>
      <c r="AS1341" s="190" t="str">
        <f t="shared" si="2407"/>
        <v>AS$18</v>
      </c>
      <c r="AT1341" s="190" t="str">
        <f t="shared" si="2407"/>
        <v>AT$18</v>
      </c>
      <c r="AU1341" s="190" t="str">
        <f t="shared" si="2407"/>
        <v>AU$18</v>
      </c>
      <c r="AV1341" s="190" t="str">
        <f t="shared" si="2407"/>
        <v>AV$18</v>
      </c>
      <c r="AW1341" s="190" t="str">
        <f t="shared" si="2407"/>
        <v>AW$18</v>
      </c>
      <c r="AX1341" s="190" t="str">
        <f t="shared" si="2407"/>
        <v>AX$18</v>
      </c>
      <c r="AY1341" s="190" t="str">
        <f t="shared" si="2407"/>
        <v>AY$18</v>
      </c>
      <c r="AZ1341" s="190" t="str">
        <f t="shared" si="2407"/>
        <v>AZ$18</v>
      </c>
      <c r="BA1341" s="190" t="str">
        <f t="shared" si="2407"/>
        <v>BA$18</v>
      </c>
      <c r="BB1341" s="190" t="str">
        <f t="shared" si="2407"/>
        <v>BB$18</v>
      </c>
      <c r="BC1341" s="190" t="str">
        <f t="shared" si="2407"/>
        <v>BC$18</v>
      </c>
      <c r="BD1341" s="190" t="str">
        <f t="shared" si="2407"/>
        <v>BD$18</v>
      </c>
      <c r="BE1341" s="190" t="str">
        <f t="shared" si="2407"/>
        <v>BE$18</v>
      </c>
      <c r="BF1341" s="190" t="str">
        <f t="shared" si="2407"/>
        <v>BF$18</v>
      </c>
      <c r="BG1341" s="190" t="str">
        <f t="shared" si="2407"/>
        <v>BG$18</v>
      </c>
      <c r="BH1341" s="190" t="str">
        <f t="shared" si="2407"/>
        <v>BH$18</v>
      </c>
      <c r="BI1341" s="190" t="str">
        <f t="shared" si="2407"/>
        <v>BI$18</v>
      </c>
      <c r="BJ1341" s="190" t="str">
        <f t="shared" si="2407"/>
        <v>BJ$18</v>
      </c>
      <c r="BK1341" s="190" t="str">
        <f t="shared" si="2407"/>
        <v>BK$18</v>
      </c>
      <c r="BL1341" s="190" t="str">
        <f t="shared" si="2407"/>
        <v>BL$18</v>
      </c>
      <c r="BM1341" s="190" t="str">
        <f t="shared" si="2407"/>
        <v>BM$18</v>
      </c>
      <c r="BN1341" s="190" t="str">
        <f t="shared" si="2407"/>
        <v>BN$18</v>
      </c>
      <c r="BO1341" s="190" t="str">
        <f t="shared" si="2407"/>
        <v>BO$18</v>
      </c>
      <c r="BP1341" s="190" t="str">
        <f t="shared" si="2407"/>
        <v>BP$18</v>
      </c>
      <c r="BQ1341" s="190" t="str">
        <f t="shared" si="2407"/>
        <v>BQ$18</v>
      </c>
      <c r="BR1341" s="190" t="str">
        <f t="shared" si="2407"/>
        <v>BR$18</v>
      </c>
      <c r="BS1341" s="190" t="str">
        <f t="shared" si="2407"/>
        <v>BS$18</v>
      </c>
      <c r="BT1341" s="190" t="str">
        <f t="shared" si="2407"/>
        <v>BT$18</v>
      </c>
      <c r="BU1341" s="190" t="str">
        <f t="shared" si="2407"/>
        <v>BU$18</v>
      </c>
      <c r="BV1341" s="190" t="str">
        <f t="shared" si="2407"/>
        <v>BV$18</v>
      </c>
      <c r="BW1341" s="190" t="str">
        <f t="shared" si="2407"/>
        <v>BW$18</v>
      </c>
      <c r="BX1341" s="190" t="str">
        <f t="shared" si="2407"/>
        <v>BX$18</v>
      </c>
      <c r="BY1341" s="190" t="str">
        <f t="shared" si="2407"/>
        <v>BY$18</v>
      </c>
      <c r="BZ1341" s="190" t="str">
        <f t="shared" si="2407"/>
        <v>BZ$18</v>
      </c>
      <c r="CA1341" s="190" t="str">
        <f t="shared" si="2407"/>
        <v>CA$18</v>
      </c>
      <c r="CB1341" s="190" t="str">
        <f t="shared" si="2407"/>
        <v>CB$18</v>
      </c>
      <c r="CC1341" s="190" t="str">
        <f t="shared" si="2407"/>
        <v>CC$18</v>
      </c>
      <c r="CD1341" s="190" t="str">
        <f t="shared" si="2407"/>
        <v>CD$18</v>
      </c>
      <c r="CE1341" s="190" t="str">
        <f t="shared" ref="CE1341:CL1341" si="2408">CE$22</f>
        <v>CE$18</v>
      </c>
      <c r="CF1341" s="190" t="str">
        <f t="shared" si="2408"/>
        <v>CF$18</v>
      </c>
      <c r="CG1341" s="190" t="str">
        <f t="shared" si="2408"/>
        <v>CG$18</v>
      </c>
      <c r="CH1341" s="190" t="str">
        <f t="shared" si="2408"/>
        <v>CH$18</v>
      </c>
      <c r="CI1341" s="190" t="str">
        <f t="shared" si="2408"/>
        <v>CI$18</v>
      </c>
      <c r="CJ1341" s="190" t="str">
        <f t="shared" si="2408"/>
        <v>CJ$18</v>
      </c>
      <c r="CK1341" s="190" t="str">
        <f t="shared" si="2408"/>
        <v>CK$18</v>
      </c>
      <c r="CL1341" s="190" t="str">
        <f t="shared" si="2408"/>
        <v>CL$18</v>
      </c>
      <c r="CN1341" s="201"/>
      <c r="CO1341" s="190" t="str">
        <f t="shared" ref="CO1341:DL1341" si="2409">CO$22</f>
        <v>CO$18</v>
      </c>
      <c r="CP1341" s="190" t="str">
        <f t="shared" si="2409"/>
        <v>CP$18</v>
      </c>
      <c r="CQ1341" s="190" t="str">
        <f t="shared" si="2409"/>
        <v>CQ$18</v>
      </c>
      <c r="CR1341" s="190" t="str">
        <f t="shared" si="2409"/>
        <v>CR$18</v>
      </c>
      <c r="CS1341" s="190" t="str">
        <f t="shared" si="2409"/>
        <v>CS$18</v>
      </c>
      <c r="CT1341" s="190" t="str">
        <f t="shared" si="2409"/>
        <v>CT$18</v>
      </c>
      <c r="CU1341" s="190" t="str">
        <f t="shared" si="2409"/>
        <v>CU$18</v>
      </c>
      <c r="CV1341" s="190" t="str">
        <f t="shared" si="2409"/>
        <v>CV$18</v>
      </c>
      <c r="CW1341" s="190" t="str">
        <f t="shared" si="2409"/>
        <v>CW$18</v>
      </c>
      <c r="CX1341" s="190" t="str">
        <f t="shared" si="2409"/>
        <v>CX$18</v>
      </c>
      <c r="CY1341" s="190" t="str">
        <f t="shared" si="2409"/>
        <v>CY$18</v>
      </c>
      <c r="CZ1341" s="190" t="str">
        <f t="shared" si="2409"/>
        <v>CZ$18</v>
      </c>
      <c r="DA1341" s="190" t="str">
        <f t="shared" si="2409"/>
        <v>DA$18</v>
      </c>
      <c r="DB1341" s="190" t="str">
        <f t="shared" si="2409"/>
        <v>DB$18</v>
      </c>
      <c r="DC1341" s="190" t="str">
        <f t="shared" si="2409"/>
        <v>DC$18</v>
      </c>
      <c r="DD1341" s="190" t="str">
        <f t="shared" si="2409"/>
        <v>DD$18</v>
      </c>
      <c r="DE1341" s="190" t="str">
        <f t="shared" si="2409"/>
        <v>DE$18</v>
      </c>
      <c r="DF1341" s="190" t="str">
        <f t="shared" si="2409"/>
        <v>DF$18</v>
      </c>
      <c r="DG1341" s="190" t="str">
        <f t="shared" si="2409"/>
        <v>DG$18</v>
      </c>
      <c r="DH1341" s="190" t="str">
        <f t="shared" si="2409"/>
        <v>DH$18</v>
      </c>
      <c r="DI1341" s="190" t="str">
        <f t="shared" si="2409"/>
        <v>DI$18</v>
      </c>
      <c r="DJ1341" s="190" t="str">
        <f t="shared" si="2409"/>
        <v>DJ$18</v>
      </c>
      <c r="DK1341" s="190" t="str">
        <f t="shared" si="2409"/>
        <v>DK$18</v>
      </c>
      <c r="DL1341" s="190" t="str">
        <f t="shared" si="2409"/>
        <v>DL$18</v>
      </c>
    </row>
    <row r="1342" spans="1:116" x14ac:dyDescent="0.4">
      <c r="A1342" s="174"/>
      <c r="E1342" s="8"/>
      <c r="G1342" s="175" t="s">
        <v>464</v>
      </c>
      <c r="H1342" s="200"/>
      <c r="I1342" s="201"/>
      <c r="J1342" s="201"/>
      <c r="K1342" s="202"/>
      <c r="L1342" s="202"/>
      <c r="M1342" s="202"/>
      <c r="N1342" s="202"/>
      <c r="O1342" s="202"/>
      <c r="P1342" s="202"/>
      <c r="R1342" s="202"/>
      <c r="S1342" s="190" t="str">
        <f t="shared" ref="S1342:CD1342" si="2410">S$23</f>
        <v>S$19</v>
      </c>
      <c r="T1342" s="190" t="str">
        <f t="shared" si="2410"/>
        <v>T$19</v>
      </c>
      <c r="U1342" s="190" t="str">
        <f t="shared" si="2410"/>
        <v>U$19</v>
      </c>
      <c r="V1342" s="190" t="str">
        <f t="shared" si="2410"/>
        <v>V$19</v>
      </c>
      <c r="W1342" s="190" t="str">
        <f t="shared" si="2410"/>
        <v>W$19</v>
      </c>
      <c r="X1342" s="190" t="str">
        <f t="shared" si="2410"/>
        <v>X$19</v>
      </c>
      <c r="Y1342" s="190" t="str">
        <f t="shared" si="2410"/>
        <v>Y$19</v>
      </c>
      <c r="Z1342" s="190" t="str">
        <f t="shared" si="2410"/>
        <v>Z$19</v>
      </c>
      <c r="AA1342" s="190" t="str">
        <f t="shared" si="2410"/>
        <v>AA$19</v>
      </c>
      <c r="AB1342" s="190" t="str">
        <f t="shared" si="2410"/>
        <v>AB$19</v>
      </c>
      <c r="AC1342" s="190" t="str">
        <f t="shared" si="2410"/>
        <v>AC$19</v>
      </c>
      <c r="AD1342" s="190" t="str">
        <f t="shared" si="2410"/>
        <v>AD$19</v>
      </c>
      <c r="AE1342" s="190" t="str">
        <f t="shared" si="2410"/>
        <v>AE$19</v>
      </c>
      <c r="AF1342" s="190" t="str">
        <f t="shared" si="2410"/>
        <v>AF$19</v>
      </c>
      <c r="AG1342" s="190" t="str">
        <f t="shared" si="2410"/>
        <v>AG$19</v>
      </c>
      <c r="AH1342" s="190" t="str">
        <f t="shared" si="2410"/>
        <v>AH$19</v>
      </c>
      <c r="AI1342" s="190" t="str">
        <f t="shared" si="2410"/>
        <v>AI$19</v>
      </c>
      <c r="AJ1342" s="190" t="str">
        <f t="shared" si="2410"/>
        <v>AJ$19</v>
      </c>
      <c r="AK1342" s="190" t="str">
        <f t="shared" si="2410"/>
        <v>AK$19</v>
      </c>
      <c r="AL1342" s="190" t="str">
        <f t="shared" si="2410"/>
        <v>AL$19</v>
      </c>
      <c r="AM1342" s="190" t="str">
        <f t="shared" si="2410"/>
        <v>AM$19</v>
      </c>
      <c r="AN1342" s="190" t="str">
        <f t="shared" si="2410"/>
        <v>AN$19</v>
      </c>
      <c r="AO1342" s="190" t="str">
        <f t="shared" si="2410"/>
        <v>AO$19</v>
      </c>
      <c r="AP1342" s="190" t="str">
        <f t="shared" si="2410"/>
        <v>AP$19</v>
      </c>
      <c r="AQ1342" s="190" t="str">
        <f t="shared" si="2410"/>
        <v>AQ$19</v>
      </c>
      <c r="AR1342" s="190" t="str">
        <f t="shared" si="2410"/>
        <v>AR$19</v>
      </c>
      <c r="AS1342" s="190" t="str">
        <f t="shared" si="2410"/>
        <v>AS$19</v>
      </c>
      <c r="AT1342" s="190" t="str">
        <f t="shared" si="2410"/>
        <v>AT$19</v>
      </c>
      <c r="AU1342" s="190" t="str">
        <f t="shared" si="2410"/>
        <v>AU$19</v>
      </c>
      <c r="AV1342" s="190" t="str">
        <f t="shared" si="2410"/>
        <v>AV$19</v>
      </c>
      <c r="AW1342" s="190" t="str">
        <f t="shared" si="2410"/>
        <v>AW$19</v>
      </c>
      <c r="AX1342" s="190" t="str">
        <f t="shared" si="2410"/>
        <v>AX$19</v>
      </c>
      <c r="AY1342" s="190" t="str">
        <f t="shared" si="2410"/>
        <v>AY$19</v>
      </c>
      <c r="AZ1342" s="190" t="str">
        <f t="shared" si="2410"/>
        <v>AZ$19</v>
      </c>
      <c r="BA1342" s="190" t="str">
        <f t="shared" si="2410"/>
        <v>BA$19</v>
      </c>
      <c r="BB1342" s="190" t="str">
        <f t="shared" si="2410"/>
        <v>BB$19</v>
      </c>
      <c r="BC1342" s="190" t="str">
        <f t="shared" si="2410"/>
        <v>BC$19</v>
      </c>
      <c r="BD1342" s="190" t="str">
        <f t="shared" si="2410"/>
        <v>BD$19</v>
      </c>
      <c r="BE1342" s="190" t="str">
        <f t="shared" si="2410"/>
        <v>BE$19</v>
      </c>
      <c r="BF1342" s="190" t="str">
        <f t="shared" si="2410"/>
        <v>BF$19</v>
      </c>
      <c r="BG1342" s="190" t="str">
        <f t="shared" si="2410"/>
        <v>BG$19</v>
      </c>
      <c r="BH1342" s="190" t="str">
        <f t="shared" si="2410"/>
        <v>BH$19</v>
      </c>
      <c r="BI1342" s="190" t="str">
        <f t="shared" si="2410"/>
        <v>BI$19</v>
      </c>
      <c r="BJ1342" s="190" t="str">
        <f t="shared" si="2410"/>
        <v>BJ$19</v>
      </c>
      <c r="BK1342" s="190" t="str">
        <f t="shared" si="2410"/>
        <v>BK$19</v>
      </c>
      <c r="BL1342" s="190" t="str">
        <f t="shared" si="2410"/>
        <v>BL$19</v>
      </c>
      <c r="BM1342" s="190" t="str">
        <f t="shared" si="2410"/>
        <v>BM$19</v>
      </c>
      <c r="BN1342" s="190" t="str">
        <f t="shared" si="2410"/>
        <v>BN$19</v>
      </c>
      <c r="BO1342" s="190" t="str">
        <f t="shared" si="2410"/>
        <v>BO$19</v>
      </c>
      <c r="BP1342" s="190" t="str">
        <f t="shared" si="2410"/>
        <v>BP$19</v>
      </c>
      <c r="BQ1342" s="190" t="str">
        <f t="shared" si="2410"/>
        <v>BQ$19</v>
      </c>
      <c r="BR1342" s="190" t="str">
        <f t="shared" si="2410"/>
        <v>BR$19</v>
      </c>
      <c r="BS1342" s="190" t="str">
        <f t="shared" si="2410"/>
        <v>BS$19</v>
      </c>
      <c r="BT1342" s="190" t="str">
        <f t="shared" si="2410"/>
        <v>BT$19</v>
      </c>
      <c r="BU1342" s="190" t="str">
        <f t="shared" si="2410"/>
        <v>BU$19</v>
      </c>
      <c r="BV1342" s="190" t="str">
        <f t="shared" si="2410"/>
        <v>BV$19</v>
      </c>
      <c r="BW1342" s="190" t="str">
        <f t="shared" si="2410"/>
        <v>BW$19</v>
      </c>
      <c r="BX1342" s="190" t="str">
        <f t="shared" si="2410"/>
        <v>BX$19</v>
      </c>
      <c r="BY1342" s="190" t="str">
        <f t="shared" si="2410"/>
        <v>BY$19</v>
      </c>
      <c r="BZ1342" s="190" t="str">
        <f t="shared" si="2410"/>
        <v>BZ$19</v>
      </c>
      <c r="CA1342" s="190" t="str">
        <f t="shared" si="2410"/>
        <v>CA$19</v>
      </c>
      <c r="CB1342" s="190" t="str">
        <f t="shared" si="2410"/>
        <v>CB$19</v>
      </c>
      <c r="CC1342" s="190" t="str">
        <f t="shared" si="2410"/>
        <v>CC$19</v>
      </c>
      <c r="CD1342" s="190" t="str">
        <f t="shared" si="2410"/>
        <v>CD$19</v>
      </c>
      <c r="CE1342" s="190" t="str">
        <f t="shared" ref="CE1342:CL1342" si="2411">CE$23</f>
        <v>CE$19</v>
      </c>
      <c r="CF1342" s="190" t="str">
        <f t="shared" si="2411"/>
        <v>CF$19</v>
      </c>
      <c r="CG1342" s="190" t="str">
        <f t="shared" si="2411"/>
        <v>CG$19</v>
      </c>
      <c r="CH1342" s="190" t="str">
        <f t="shared" si="2411"/>
        <v>CH$19</v>
      </c>
      <c r="CI1342" s="190" t="str">
        <f t="shared" si="2411"/>
        <v>CI$19</v>
      </c>
      <c r="CJ1342" s="190" t="str">
        <f t="shared" si="2411"/>
        <v>CJ$19</v>
      </c>
      <c r="CK1342" s="190" t="str">
        <f t="shared" si="2411"/>
        <v>CK$19</v>
      </c>
      <c r="CL1342" s="190" t="str">
        <f t="shared" si="2411"/>
        <v>CL$19</v>
      </c>
      <c r="CN1342" s="201"/>
      <c r="CO1342" s="190" t="str">
        <f t="shared" ref="CO1342:DL1342" si="2412">CO$23</f>
        <v>CO$19</v>
      </c>
      <c r="CP1342" s="190" t="str">
        <f t="shared" si="2412"/>
        <v>CP$19</v>
      </c>
      <c r="CQ1342" s="190" t="str">
        <f t="shared" si="2412"/>
        <v>CQ$19</v>
      </c>
      <c r="CR1342" s="190" t="str">
        <f t="shared" si="2412"/>
        <v>CR$19</v>
      </c>
      <c r="CS1342" s="190" t="str">
        <f t="shared" si="2412"/>
        <v>CS$19</v>
      </c>
      <c r="CT1342" s="190" t="str">
        <f t="shared" si="2412"/>
        <v>CT$19</v>
      </c>
      <c r="CU1342" s="190" t="str">
        <f t="shared" si="2412"/>
        <v>CU$19</v>
      </c>
      <c r="CV1342" s="190" t="str">
        <f t="shared" si="2412"/>
        <v>CV$19</v>
      </c>
      <c r="CW1342" s="190" t="str">
        <f t="shared" si="2412"/>
        <v>CW$19</v>
      </c>
      <c r="CX1342" s="190" t="str">
        <f t="shared" si="2412"/>
        <v>CX$19</v>
      </c>
      <c r="CY1342" s="190" t="str">
        <f t="shared" si="2412"/>
        <v>CY$19</v>
      </c>
      <c r="CZ1342" s="190" t="str">
        <f t="shared" si="2412"/>
        <v>CZ$19</v>
      </c>
      <c r="DA1342" s="190" t="str">
        <f t="shared" si="2412"/>
        <v>DA$19</v>
      </c>
      <c r="DB1342" s="190" t="str">
        <f t="shared" si="2412"/>
        <v>DB$19</v>
      </c>
      <c r="DC1342" s="190" t="str">
        <f t="shared" si="2412"/>
        <v>DC$19</v>
      </c>
      <c r="DD1342" s="190" t="str">
        <f t="shared" si="2412"/>
        <v>DD$19</v>
      </c>
      <c r="DE1342" s="190" t="str">
        <f t="shared" si="2412"/>
        <v>DE$19</v>
      </c>
      <c r="DF1342" s="190" t="str">
        <f t="shared" si="2412"/>
        <v>DF$19</v>
      </c>
      <c r="DG1342" s="190" t="str">
        <f t="shared" si="2412"/>
        <v>DG$19</v>
      </c>
      <c r="DH1342" s="190" t="str">
        <f t="shared" si="2412"/>
        <v>DH$19</v>
      </c>
      <c r="DI1342" s="190" t="str">
        <f t="shared" si="2412"/>
        <v>DI$19</v>
      </c>
      <c r="DJ1342" s="190" t="str">
        <f t="shared" si="2412"/>
        <v>DJ$19</v>
      </c>
      <c r="DK1342" s="190" t="str">
        <f t="shared" si="2412"/>
        <v>DK$19</v>
      </c>
      <c r="DL1342" s="190" t="str">
        <f t="shared" si="2412"/>
        <v>DL$19</v>
      </c>
    </row>
    <row r="1343" spans="1:116" x14ac:dyDescent="0.4">
      <c r="A1343" s="174"/>
      <c r="E1343" s="8"/>
      <c r="G1343" s="175"/>
      <c r="H1343" s="200"/>
      <c r="I1343" s="201"/>
      <c r="J1343" s="201"/>
      <c r="K1343" s="202"/>
      <c r="L1343" s="202"/>
      <c r="M1343" s="202"/>
      <c r="N1343" s="202"/>
      <c r="O1343" s="202"/>
      <c r="P1343" s="202"/>
      <c r="R1343" s="202"/>
      <c r="S1343" s="190"/>
      <c r="T1343" s="190"/>
      <c r="U1343" s="190"/>
      <c r="V1343" s="190"/>
      <c r="W1343" s="190"/>
      <c r="X1343" s="190"/>
      <c r="Y1343" s="190"/>
      <c r="Z1343" s="190"/>
      <c r="AA1343" s="190"/>
      <c r="AB1343" s="190"/>
      <c r="AC1343" s="190"/>
      <c r="AD1343" s="190"/>
      <c r="AE1343" s="190"/>
      <c r="AF1343" s="190"/>
      <c r="AG1343" s="190"/>
      <c r="AH1343" s="190"/>
      <c r="AI1343" s="190"/>
      <c r="AJ1343" s="190"/>
      <c r="AK1343" s="190"/>
      <c r="AL1343" s="190"/>
      <c r="AM1343" s="190"/>
      <c r="AN1343" s="190"/>
      <c r="AO1343" s="190"/>
      <c r="AP1343" s="190"/>
      <c r="AQ1343" s="190"/>
      <c r="AR1343" s="190"/>
      <c r="AS1343" s="190"/>
      <c r="AT1343" s="190"/>
      <c r="AU1343" s="190"/>
      <c r="AV1343" s="190"/>
      <c r="AW1343" s="190"/>
      <c r="AX1343" s="190"/>
      <c r="AY1343" s="190"/>
      <c r="AZ1343" s="190"/>
      <c r="BA1343" s="190"/>
      <c r="BB1343" s="190"/>
      <c r="BC1343" s="190"/>
      <c r="BD1343" s="190"/>
      <c r="BE1343" s="190"/>
      <c r="BF1343" s="190"/>
      <c r="BG1343" s="190"/>
      <c r="BH1343" s="190"/>
      <c r="BI1343" s="190"/>
      <c r="BJ1343" s="190"/>
      <c r="BK1343" s="190"/>
      <c r="BL1343" s="190"/>
      <c r="BM1343" s="190"/>
      <c r="BN1343" s="190"/>
      <c r="BO1343" s="190"/>
      <c r="BP1343" s="190"/>
      <c r="BQ1343" s="190"/>
      <c r="BR1343" s="190"/>
      <c r="BS1343" s="190"/>
      <c r="BT1343" s="190"/>
      <c r="BU1343" s="190"/>
      <c r="BV1343" s="190"/>
      <c r="BW1343" s="190"/>
      <c r="BX1343" s="190"/>
      <c r="BY1343" s="190"/>
      <c r="BZ1343" s="190"/>
      <c r="CA1343" s="190"/>
      <c r="CB1343" s="190"/>
      <c r="CC1343" s="190"/>
      <c r="CD1343" s="190"/>
      <c r="CE1343" s="190"/>
      <c r="CF1343" s="190"/>
      <c r="CG1343" s="190"/>
      <c r="CH1343" s="190"/>
      <c r="CI1343" s="190"/>
      <c r="CJ1343" s="190"/>
      <c r="CK1343" s="190"/>
      <c r="CL1343" s="190"/>
      <c r="CN1343" s="201"/>
      <c r="CO1343" s="190"/>
      <c r="CP1343" s="190"/>
      <c r="CQ1343" s="190"/>
      <c r="CR1343" s="190"/>
      <c r="CS1343" s="190"/>
      <c r="CT1343" s="190"/>
      <c r="CU1343" s="190"/>
      <c r="CV1343" s="190"/>
      <c r="CW1343" s="190"/>
      <c r="CX1343" s="190"/>
      <c r="CY1343" s="190"/>
      <c r="CZ1343" s="190"/>
      <c r="DA1343" s="190"/>
      <c r="DB1343" s="190"/>
      <c r="DC1343" s="190"/>
      <c r="DD1343" s="190"/>
      <c r="DE1343" s="190"/>
      <c r="DF1343" s="190"/>
      <c r="DG1343" s="190"/>
      <c r="DH1343" s="190"/>
      <c r="DI1343" s="190"/>
      <c r="DJ1343" s="190"/>
      <c r="DK1343" s="190"/>
      <c r="DL1343" s="190"/>
    </row>
    <row r="1344" spans="1:116" x14ac:dyDescent="0.4">
      <c r="A1344" s="174"/>
      <c r="E1344" s="8"/>
      <c r="G1344" s="175"/>
      <c r="H1344" s="200"/>
      <c r="I1344" s="201"/>
      <c r="J1344" s="201"/>
      <c r="K1344" s="202"/>
      <c r="L1344" s="202"/>
      <c r="M1344" s="202"/>
      <c r="N1344" s="202"/>
      <c r="O1344" s="202"/>
      <c r="P1344" s="202"/>
      <c r="R1344" s="202"/>
      <c r="S1344" s="190"/>
      <c r="T1344" s="190"/>
      <c r="U1344" s="190"/>
      <c r="V1344" s="190"/>
      <c r="W1344" s="190"/>
      <c r="X1344" s="190"/>
      <c r="Y1344" s="190"/>
      <c r="Z1344" s="190"/>
      <c r="AA1344" s="190"/>
      <c r="AB1344" s="190"/>
      <c r="AC1344" s="190"/>
      <c r="AD1344" s="190"/>
      <c r="AE1344" s="190"/>
      <c r="AF1344" s="190"/>
      <c r="AG1344" s="190"/>
      <c r="AH1344" s="190"/>
      <c r="AI1344" s="190"/>
      <c r="AJ1344" s="190"/>
      <c r="AK1344" s="190"/>
      <c r="AL1344" s="190"/>
      <c r="AM1344" s="190"/>
      <c r="AN1344" s="190"/>
      <c r="AO1344" s="190"/>
      <c r="AP1344" s="190"/>
      <c r="AQ1344" s="190"/>
      <c r="AR1344" s="190"/>
      <c r="AS1344" s="190"/>
      <c r="AT1344" s="190"/>
      <c r="AU1344" s="190"/>
      <c r="AV1344" s="190"/>
      <c r="AW1344" s="190"/>
      <c r="AX1344" s="190"/>
      <c r="AY1344" s="190"/>
      <c r="AZ1344" s="190"/>
      <c r="BA1344" s="190"/>
      <c r="BB1344" s="190"/>
      <c r="BC1344" s="190"/>
      <c r="BD1344" s="190"/>
      <c r="BE1344" s="190"/>
      <c r="BF1344" s="190"/>
      <c r="BG1344" s="190"/>
      <c r="BH1344" s="190"/>
      <c r="BI1344" s="190"/>
      <c r="BJ1344" s="190"/>
      <c r="BK1344" s="190"/>
      <c r="BL1344" s="190"/>
      <c r="BM1344" s="190"/>
      <c r="BN1344" s="190"/>
      <c r="BO1344" s="190"/>
      <c r="BP1344" s="190"/>
      <c r="BQ1344" s="190"/>
      <c r="BR1344" s="190"/>
      <c r="BS1344" s="190"/>
      <c r="BT1344" s="190"/>
      <c r="BU1344" s="190"/>
      <c r="BV1344" s="190"/>
      <c r="BW1344" s="190"/>
      <c r="BX1344" s="190"/>
      <c r="BY1344" s="190"/>
      <c r="BZ1344" s="190"/>
      <c r="CA1344" s="190"/>
      <c r="CB1344" s="190"/>
      <c r="CC1344" s="190"/>
      <c r="CD1344" s="190"/>
      <c r="CE1344" s="190"/>
      <c r="CF1344" s="190"/>
      <c r="CG1344" s="190"/>
      <c r="CH1344" s="190"/>
      <c r="CI1344" s="190"/>
      <c r="CJ1344" s="190"/>
      <c r="CK1344" s="190"/>
      <c r="CL1344" s="190"/>
      <c r="CN1344" s="201"/>
      <c r="CO1344" s="190"/>
      <c r="CP1344" s="190"/>
      <c r="CQ1344" s="190"/>
      <c r="CR1344" s="190"/>
      <c r="CS1344" s="190"/>
      <c r="CT1344" s="190"/>
      <c r="CU1344" s="190"/>
      <c r="CV1344" s="190"/>
      <c r="CW1344" s="190"/>
      <c r="CX1344" s="190"/>
      <c r="CY1344" s="190"/>
      <c r="CZ1344" s="190"/>
      <c r="DA1344" s="190"/>
      <c r="DB1344" s="190"/>
      <c r="DC1344" s="190"/>
      <c r="DD1344" s="190"/>
      <c r="DE1344" s="190"/>
      <c r="DF1344" s="190"/>
      <c r="DG1344" s="190"/>
      <c r="DH1344" s="190"/>
      <c r="DI1344" s="190"/>
      <c r="DJ1344" s="190"/>
      <c r="DK1344" s="190"/>
      <c r="DL1344" s="190"/>
    </row>
    <row r="1345" spans="1:116" x14ac:dyDescent="0.4">
      <c r="A1345" s="174"/>
      <c r="E1345" s="8"/>
      <c r="G1345" s="175"/>
      <c r="H1345" s="200"/>
      <c r="I1345" s="201"/>
      <c r="J1345" s="201"/>
      <c r="K1345" s="202"/>
      <c r="L1345" s="202"/>
      <c r="M1345" s="202"/>
      <c r="N1345" s="202"/>
      <c r="O1345" s="202"/>
      <c r="P1345" s="202"/>
      <c r="R1345" s="202"/>
      <c r="S1345" s="190"/>
      <c r="T1345" s="190"/>
      <c r="U1345" s="190"/>
      <c r="V1345" s="190"/>
      <c r="W1345" s="190"/>
      <c r="X1345" s="190"/>
      <c r="Y1345" s="190"/>
      <c r="Z1345" s="190"/>
      <c r="AA1345" s="190"/>
      <c r="AB1345" s="190"/>
      <c r="AC1345" s="190"/>
      <c r="AD1345" s="190"/>
      <c r="AE1345" s="190"/>
      <c r="AF1345" s="190"/>
      <c r="AG1345" s="190"/>
      <c r="AH1345" s="190"/>
      <c r="AI1345" s="190"/>
      <c r="AJ1345" s="190"/>
      <c r="AK1345" s="190"/>
      <c r="AL1345" s="190"/>
      <c r="AM1345" s="190"/>
      <c r="AN1345" s="190"/>
      <c r="AO1345" s="190"/>
      <c r="AP1345" s="190"/>
      <c r="AQ1345" s="190"/>
      <c r="AR1345" s="190"/>
      <c r="AS1345" s="190"/>
      <c r="AT1345" s="190"/>
      <c r="AU1345" s="190"/>
      <c r="AV1345" s="190"/>
      <c r="AW1345" s="190"/>
      <c r="AX1345" s="190"/>
      <c r="AY1345" s="190"/>
      <c r="AZ1345" s="190"/>
      <c r="BA1345" s="190"/>
      <c r="BB1345" s="190"/>
      <c r="BC1345" s="190"/>
      <c r="BD1345" s="190"/>
      <c r="BE1345" s="190"/>
      <c r="BF1345" s="190"/>
      <c r="BG1345" s="190"/>
      <c r="BH1345" s="190"/>
      <c r="BI1345" s="190"/>
      <c r="BJ1345" s="190"/>
      <c r="BK1345" s="190"/>
      <c r="BL1345" s="190"/>
      <c r="BM1345" s="190"/>
      <c r="BN1345" s="190"/>
      <c r="BO1345" s="190"/>
      <c r="BP1345" s="190"/>
      <c r="BQ1345" s="190"/>
      <c r="BR1345" s="190"/>
      <c r="BS1345" s="190"/>
      <c r="BT1345" s="190"/>
      <c r="BU1345" s="190"/>
      <c r="BV1345" s="190"/>
      <c r="BW1345" s="190"/>
      <c r="BX1345" s="190"/>
      <c r="BY1345" s="190"/>
      <c r="BZ1345" s="190"/>
      <c r="CA1345" s="190"/>
      <c r="CB1345" s="190"/>
      <c r="CC1345" s="190"/>
      <c r="CD1345" s="190"/>
      <c r="CE1345" s="190"/>
      <c r="CF1345" s="190"/>
      <c r="CG1345" s="190"/>
      <c r="CH1345" s="190"/>
      <c r="CI1345" s="190"/>
      <c r="CJ1345" s="190"/>
      <c r="CK1345" s="190"/>
      <c r="CL1345" s="190"/>
      <c r="CN1345" s="201"/>
      <c r="CO1345" s="190"/>
      <c r="CP1345" s="190"/>
      <c r="CQ1345" s="190"/>
      <c r="CR1345" s="190"/>
      <c r="CS1345" s="190"/>
      <c r="CT1345" s="190"/>
      <c r="CU1345" s="190"/>
      <c r="CV1345" s="190"/>
      <c r="CW1345" s="190"/>
      <c r="CX1345" s="190"/>
      <c r="CY1345" s="190"/>
      <c r="CZ1345" s="190"/>
      <c r="DA1345" s="190"/>
      <c r="DB1345" s="190"/>
      <c r="DC1345" s="190"/>
      <c r="DD1345" s="190"/>
      <c r="DE1345" s="190"/>
      <c r="DF1345" s="190"/>
      <c r="DG1345" s="190"/>
      <c r="DH1345" s="190"/>
      <c r="DI1345" s="190"/>
      <c r="DJ1345" s="190"/>
      <c r="DK1345" s="190"/>
      <c r="DL1345" s="190"/>
    </row>
    <row r="1346" spans="1:116" x14ac:dyDescent="0.4">
      <c r="A1346" s="174"/>
      <c r="E1346" s="8"/>
      <c r="G1346" s="175"/>
      <c r="H1346" s="200"/>
      <c r="I1346" s="201"/>
      <c r="J1346" s="201"/>
      <c r="K1346" s="202"/>
      <c r="L1346" s="202"/>
      <c r="M1346" s="202"/>
      <c r="N1346" s="202"/>
      <c r="O1346" s="202"/>
      <c r="P1346" s="202"/>
      <c r="R1346" s="202"/>
      <c r="S1346" s="190"/>
      <c r="T1346" s="190"/>
      <c r="U1346" s="190"/>
      <c r="V1346" s="190"/>
      <c r="W1346" s="190"/>
      <c r="X1346" s="190"/>
      <c r="Y1346" s="190"/>
      <c r="Z1346" s="190"/>
      <c r="AA1346" s="190"/>
      <c r="AB1346" s="190"/>
      <c r="AC1346" s="190"/>
      <c r="AD1346" s="190"/>
      <c r="AE1346" s="190"/>
      <c r="AF1346" s="190"/>
      <c r="AG1346" s="190"/>
      <c r="AH1346" s="190"/>
      <c r="AI1346" s="190"/>
      <c r="AJ1346" s="190"/>
      <c r="AK1346" s="190"/>
      <c r="AL1346" s="190"/>
      <c r="AM1346" s="190"/>
      <c r="AN1346" s="190"/>
      <c r="AO1346" s="190"/>
      <c r="AP1346" s="190"/>
      <c r="AQ1346" s="190"/>
      <c r="AR1346" s="190"/>
      <c r="AS1346" s="190"/>
      <c r="AT1346" s="190"/>
      <c r="AU1346" s="190"/>
      <c r="AV1346" s="190"/>
      <c r="AW1346" s="190"/>
      <c r="AX1346" s="190"/>
      <c r="AY1346" s="190"/>
      <c r="AZ1346" s="190"/>
      <c r="BA1346" s="190"/>
      <c r="BB1346" s="190"/>
      <c r="BC1346" s="190"/>
      <c r="BD1346" s="190"/>
      <c r="BE1346" s="190"/>
      <c r="BF1346" s="190"/>
      <c r="BG1346" s="190"/>
      <c r="BH1346" s="190"/>
      <c r="BI1346" s="190"/>
      <c r="BJ1346" s="190"/>
      <c r="BK1346" s="190"/>
      <c r="BL1346" s="190"/>
      <c r="BM1346" s="190"/>
      <c r="BN1346" s="190"/>
      <c r="BO1346" s="190"/>
      <c r="BP1346" s="190"/>
      <c r="BQ1346" s="190"/>
      <c r="BR1346" s="190"/>
      <c r="BS1346" s="190"/>
      <c r="BT1346" s="190"/>
      <c r="BU1346" s="190"/>
      <c r="BV1346" s="190"/>
      <c r="BW1346" s="190"/>
      <c r="BX1346" s="190"/>
      <c r="BY1346" s="190"/>
      <c r="BZ1346" s="190"/>
      <c r="CA1346" s="190"/>
      <c r="CB1346" s="190"/>
      <c r="CC1346" s="190"/>
      <c r="CD1346" s="190"/>
      <c r="CE1346" s="190"/>
      <c r="CF1346" s="190"/>
      <c r="CG1346" s="190"/>
      <c r="CH1346" s="190"/>
      <c r="CI1346" s="190"/>
      <c r="CJ1346" s="190"/>
      <c r="CK1346" s="190"/>
      <c r="CL1346" s="190"/>
      <c r="CN1346" s="201"/>
      <c r="CO1346" s="190"/>
      <c r="CP1346" s="190"/>
      <c r="CQ1346" s="190"/>
      <c r="CR1346" s="190"/>
      <c r="CS1346" s="190"/>
      <c r="CT1346" s="190"/>
      <c r="CU1346" s="190"/>
      <c r="CV1346" s="190"/>
      <c r="CW1346" s="190"/>
      <c r="CX1346" s="190"/>
      <c r="CY1346" s="190"/>
      <c r="CZ1346" s="190"/>
      <c r="DA1346" s="190"/>
      <c r="DB1346" s="190"/>
      <c r="DC1346" s="190"/>
      <c r="DD1346" s="190"/>
      <c r="DE1346" s="190"/>
      <c r="DF1346" s="190"/>
      <c r="DG1346" s="190"/>
      <c r="DH1346" s="190"/>
      <c r="DI1346" s="190"/>
      <c r="DJ1346" s="190"/>
      <c r="DK1346" s="190"/>
      <c r="DL1346" s="190"/>
    </row>
    <row r="1347" spans="1:116" x14ac:dyDescent="0.4">
      <c r="A1347" s="174"/>
      <c r="E1347" s="8"/>
      <c r="G1347" s="175"/>
      <c r="H1347" s="200"/>
      <c r="I1347" s="201"/>
      <c r="J1347" s="201"/>
      <c r="K1347" s="202"/>
      <c r="L1347" s="202"/>
      <c r="M1347" s="202"/>
      <c r="N1347" s="202"/>
      <c r="O1347" s="202"/>
      <c r="P1347" s="202"/>
      <c r="R1347" s="202"/>
      <c r="S1347" s="190"/>
      <c r="T1347" s="190"/>
      <c r="U1347" s="190"/>
      <c r="V1347" s="190"/>
      <c r="W1347" s="190"/>
      <c r="X1347" s="190"/>
      <c r="Y1347" s="190"/>
      <c r="Z1347" s="190"/>
      <c r="AA1347" s="190"/>
      <c r="AB1347" s="190"/>
      <c r="AC1347" s="190"/>
      <c r="AD1347" s="190"/>
      <c r="AE1347" s="190"/>
      <c r="AF1347" s="190"/>
      <c r="AG1347" s="190"/>
      <c r="AH1347" s="190"/>
      <c r="AI1347" s="190"/>
      <c r="AJ1347" s="190"/>
      <c r="AK1347" s="190"/>
      <c r="AL1347" s="190"/>
      <c r="AM1347" s="190"/>
      <c r="AN1347" s="190"/>
      <c r="AO1347" s="190"/>
      <c r="AP1347" s="190"/>
      <c r="AQ1347" s="190"/>
      <c r="AR1347" s="190"/>
      <c r="AS1347" s="190"/>
      <c r="AT1347" s="190"/>
      <c r="AU1347" s="190"/>
      <c r="AV1347" s="190"/>
      <c r="AW1347" s="190"/>
      <c r="AX1347" s="190"/>
      <c r="AY1347" s="190"/>
      <c r="AZ1347" s="190"/>
      <c r="BA1347" s="190"/>
      <c r="BB1347" s="190"/>
      <c r="BC1347" s="190"/>
      <c r="BD1347" s="190"/>
      <c r="BE1347" s="190"/>
      <c r="BF1347" s="190"/>
      <c r="BG1347" s="190"/>
      <c r="BH1347" s="190"/>
      <c r="BI1347" s="190"/>
      <c r="BJ1347" s="190"/>
      <c r="BK1347" s="190"/>
      <c r="BL1347" s="190"/>
      <c r="BM1347" s="190"/>
      <c r="BN1347" s="190"/>
      <c r="BO1347" s="190"/>
      <c r="BP1347" s="190"/>
      <c r="BQ1347" s="190"/>
      <c r="BR1347" s="190"/>
      <c r="BS1347" s="190"/>
      <c r="BT1347" s="190"/>
      <c r="BU1347" s="190"/>
      <c r="BV1347" s="190"/>
      <c r="BW1347" s="190"/>
      <c r="BX1347" s="190"/>
      <c r="BY1347" s="190"/>
      <c r="BZ1347" s="190"/>
      <c r="CA1347" s="190"/>
      <c r="CB1347" s="190"/>
      <c r="CC1347" s="190"/>
      <c r="CD1347" s="190"/>
      <c r="CE1347" s="190"/>
      <c r="CF1347" s="190"/>
      <c r="CG1347" s="190"/>
      <c r="CH1347" s="190"/>
      <c r="CI1347" s="190"/>
      <c r="CJ1347" s="190"/>
      <c r="CK1347" s="190"/>
      <c r="CL1347" s="190"/>
      <c r="CN1347" s="201"/>
      <c r="CO1347" s="190"/>
      <c r="CP1347" s="190"/>
      <c r="CQ1347" s="190"/>
      <c r="CR1347" s="190"/>
      <c r="CS1347" s="190"/>
      <c r="CT1347" s="190"/>
      <c r="CU1347" s="190"/>
      <c r="CV1347" s="190"/>
      <c r="CW1347" s="190"/>
      <c r="CX1347" s="190"/>
      <c r="CY1347" s="190"/>
      <c r="CZ1347" s="190"/>
      <c r="DA1347" s="190"/>
      <c r="DB1347" s="190"/>
      <c r="DC1347" s="190"/>
      <c r="DD1347" s="190"/>
      <c r="DE1347" s="190"/>
      <c r="DF1347" s="190"/>
      <c r="DG1347" s="190"/>
      <c r="DH1347" s="190"/>
      <c r="DI1347" s="190"/>
      <c r="DJ1347" s="190"/>
      <c r="DK1347" s="190"/>
      <c r="DL1347" s="190"/>
    </row>
    <row r="1348" spans="1:116" x14ac:dyDescent="0.4">
      <c r="A1348" s="174"/>
      <c r="E1348" s="8"/>
      <c r="G1348" s="175"/>
      <c r="H1348" s="200"/>
      <c r="I1348" s="201"/>
      <c r="J1348" s="201"/>
      <c r="K1348" s="202"/>
      <c r="L1348" s="202"/>
      <c r="M1348" s="202"/>
      <c r="N1348" s="202"/>
      <c r="O1348" s="202"/>
      <c r="P1348" s="202"/>
      <c r="R1348" s="202"/>
      <c r="S1348" s="190"/>
      <c r="T1348" s="190"/>
      <c r="U1348" s="190"/>
      <c r="V1348" s="190"/>
      <c r="W1348" s="190"/>
      <c r="X1348" s="190"/>
      <c r="Y1348" s="190"/>
      <c r="Z1348" s="190"/>
      <c r="AA1348" s="190"/>
      <c r="AB1348" s="190"/>
      <c r="AC1348" s="190"/>
      <c r="AD1348" s="190"/>
      <c r="AE1348" s="190"/>
      <c r="AF1348" s="190"/>
      <c r="AG1348" s="190"/>
      <c r="AH1348" s="190"/>
      <c r="AI1348" s="190"/>
      <c r="AJ1348" s="190"/>
      <c r="AK1348" s="190"/>
      <c r="AL1348" s="190"/>
      <c r="AM1348" s="190"/>
      <c r="AN1348" s="190"/>
      <c r="AO1348" s="190"/>
      <c r="AP1348" s="190"/>
      <c r="AQ1348" s="190"/>
      <c r="AR1348" s="190"/>
      <c r="AS1348" s="190"/>
      <c r="AT1348" s="190"/>
      <c r="AU1348" s="190"/>
      <c r="AV1348" s="190"/>
      <c r="AW1348" s="190"/>
      <c r="AX1348" s="190"/>
      <c r="AY1348" s="190"/>
      <c r="AZ1348" s="190"/>
      <c r="BA1348" s="190"/>
      <c r="BB1348" s="190"/>
      <c r="BC1348" s="190"/>
      <c r="BD1348" s="190"/>
      <c r="BE1348" s="190"/>
      <c r="BF1348" s="190"/>
      <c r="BG1348" s="190"/>
      <c r="BH1348" s="190"/>
      <c r="BI1348" s="190"/>
      <c r="BJ1348" s="190"/>
      <c r="BK1348" s="190"/>
      <c r="BL1348" s="190"/>
      <c r="BM1348" s="190"/>
      <c r="BN1348" s="190"/>
      <c r="BO1348" s="190"/>
      <c r="BP1348" s="190"/>
      <c r="BQ1348" s="190"/>
      <c r="BR1348" s="190"/>
      <c r="BS1348" s="190"/>
      <c r="BT1348" s="190"/>
      <c r="BU1348" s="190"/>
      <c r="BV1348" s="190"/>
      <c r="BW1348" s="190"/>
      <c r="BX1348" s="190"/>
      <c r="BY1348" s="190"/>
      <c r="BZ1348" s="190"/>
      <c r="CA1348" s="190"/>
      <c r="CB1348" s="190"/>
      <c r="CC1348" s="190"/>
      <c r="CD1348" s="190"/>
      <c r="CE1348" s="190"/>
      <c r="CF1348" s="190"/>
      <c r="CG1348" s="190"/>
      <c r="CH1348" s="190"/>
      <c r="CI1348" s="190"/>
      <c r="CJ1348" s="190"/>
      <c r="CK1348" s="190"/>
      <c r="CL1348" s="190"/>
      <c r="CN1348" s="201"/>
      <c r="CO1348" s="190"/>
      <c r="CP1348" s="190"/>
      <c r="CQ1348" s="190"/>
      <c r="CR1348" s="190"/>
      <c r="CS1348" s="190"/>
      <c r="CT1348" s="190"/>
      <c r="CU1348" s="190"/>
      <c r="CV1348" s="190"/>
      <c r="CW1348" s="190"/>
      <c r="CX1348" s="190"/>
      <c r="CY1348" s="190"/>
      <c r="CZ1348" s="190"/>
      <c r="DA1348" s="190"/>
      <c r="DB1348" s="190"/>
      <c r="DC1348" s="190"/>
      <c r="DD1348" s="190"/>
      <c r="DE1348" s="190"/>
      <c r="DF1348" s="190"/>
      <c r="DG1348" s="190"/>
      <c r="DH1348" s="190"/>
      <c r="DI1348" s="190"/>
      <c r="DJ1348" s="190"/>
      <c r="DK1348" s="190"/>
      <c r="DL1348" s="190"/>
    </row>
    <row r="1349" spans="1:116" x14ac:dyDescent="0.4">
      <c r="A1349" s="174"/>
      <c r="E1349" s="8"/>
      <c r="G1349" s="175"/>
      <c r="H1349" s="200"/>
      <c r="I1349" s="201"/>
      <c r="J1349" s="201"/>
      <c r="K1349" s="202"/>
      <c r="L1349" s="202"/>
      <c r="M1349" s="202"/>
      <c r="N1349" s="202"/>
      <c r="O1349" s="202"/>
      <c r="P1349" s="202"/>
      <c r="R1349" s="202"/>
      <c r="S1349" s="190"/>
      <c r="T1349" s="190"/>
      <c r="U1349" s="190"/>
      <c r="V1349" s="190"/>
      <c r="W1349" s="190"/>
      <c r="X1349" s="190"/>
      <c r="Y1349" s="190"/>
      <c r="Z1349" s="190"/>
      <c r="AA1349" s="190"/>
      <c r="AB1349" s="190"/>
      <c r="AC1349" s="190"/>
      <c r="AD1349" s="190"/>
      <c r="AE1349" s="190"/>
      <c r="AF1349" s="190"/>
      <c r="AG1349" s="190"/>
      <c r="AH1349" s="190"/>
      <c r="AI1349" s="190"/>
      <c r="AJ1349" s="190"/>
      <c r="AK1349" s="190"/>
      <c r="AL1349" s="190"/>
      <c r="AM1349" s="190"/>
      <c r="AN1349" s="190"/>
      <c r="AO1349" s="190"/>
      <c r="AP1349" s="190"/>
      <c r="AQ1349" s="190"/>
      <c r="AR1349" s="190"/>
      <c r="AS1349" s="190"/>
      <c r="AT1349" s="190"/>
      <c r="AU1349" s="190"/>
      <c r="AV1349" s="190"/>
      <c r="AW1349" s="190"/>
      <c r="AX1349" s="190"/>
      <c r="AY1349" s="190"/>
      <c r="AZ1349" s="190"/>
      <c r="BA1349" s="190"/>
      <c r="BB1349" s="190"/>
      <c r="BC1349" s="190"/>
      <c r="BD1349" s="190"/>
      <c r="BE1349" s="190"/>
      <c r="BF1349" s="190"/>
      <c r="BG1349" s="190"/>
      <c r="BH1349" s="190"/>
      <c r="BI1349" s="190"/>
      <c r="BJ1349" s="190"/>
      <c r="BK1349" s="190"/>
      <c r="BL1349" s="190"/>
      <c r="BM1349" s="190"/>
      <c r="BN1349" s="190"/>
      <c r="BO1349" s="190"/>
      <c r="BP1349" s="190"/>
      <c r="BQ1349" s="190"/>
      <c r="BR1349" s="190"/>
      <c r="BS1349" s="190"/>
      <c r="BT1349" s="190"/>
      <c r="BU1349" s="190"/>
      <c r="BV1349" s="190"/>
      <c r="BW1349" s="190"/>
      <c r="BX1349" s="190"/>
      <c r="BY1349" s="190"/>
      <c r="BZ1349" s="190"/>
      <c r="CA1349" s="190"/>
      <c r="CB1349" s="190"/>
      <c r="CC1349" s="190"/>
      <c r="CD1349" s="190"/>
      <c r="CE1349" s="190"/>
      <c r="CF1349" s="190"/>
      <c r="CG1349" s="190"/>
      <c r="CH1349" s="190"/>
      <c r="CI1349" s="190"/>
      <c r="CJ1349" s="190"/>
      <c r="CK1349" s="190"/>
      <c r="CL1349" s="190"/>
      <c r="CN1349" s="201"/>
      <c r="CO1349" s="190"/>
      <c r="CP1349" s="190"/>
      <c r="CQ1349" s="190"/>
      <c r="CR1349" s="190"/>
      <c r="CS1349" s="190"/>
      <c r="CT1349" s="190"/>
      <c r="CU1349" s="190"/>
      <c r="CV1349" s="190"/>
      <c r="CW1349" s="190"/>
      <c r="CX1349" s="190"/>
      <c r="CY1349" s="190"/>
      <c r="CZ1349" s="190"/>
      <c r="DA1349" s="190"/>
      <c r="DB1349" s="190"/>
      <c r="DC1349" s="190"/>
      <c r="DD1349" s="190"/>
      <c r="DE1349" s="190"/>
      <c r="DF1349" s="190"/>
      <c r="DG1349" s="190"/>
      <c r="DH1349" s="190"/>
      <c r="DI1349" s="190"/>
      <c r="DJ1349" s="190"/>
      <c r="DK1349" s="190"/>
      <c r="DL1349" s="190"/>
    </row>
    <row r="1350" spans="1:116" x14ac:dyDescent="0.4">
      <c r="A1350" s="174"/>
      <c r="E1350" s="8"/>
      <c r="G1350" s="175"/>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c r="H1352" s="200"/>
      <c r="I1352" s="201"/>
      <c r="J1352" s="201"/>
      <c r="K1352" s="202"/>
      <c r="L1352" s="202"/>
      <c r="M1352" s="202"/>
      <c r="N1352" s="202"/>
      <c r="O1352" s="202"/>
      <c r="P1352" s="202"/>
      <c r="R1352" s="202"/>
      <c r="S1352" s="190"/>
      <c r="T1352" s="190"/>
      <c r="U1352" s="190"/>
      <c r="V1352" s="190"/>
      <c r="W1352" s="190"/>
      <c r="X1352" s="190"/>
      <c r="Y1352" s="190"/>
      <c r="Z1352" s="190"/>
      <c r="AA1352" s="190"/>
      <c r="AB1352" s="190"/>
      <c r="AC1352" s="190"/>
      <c r="AD1352" s="190"/>
      <c r="AE1352" s="190"/>
      <c r="AF1352" s="190"/>
      <c r="AG1352" s="190"/>
      <c r="AH1352" s="190"/>
      <c r="AI1352" s="190"/>
      <c r="AJ1352" s="190"/>
      <c r="AK1352" s="190"/>
      <c r="AL1352" s="190"/>
      <c r="AM1352" s="190"/>
      <c r="AN1352" s="190"/>
      <c r="AO1352" s="190"/>
      <c r="AP1352" s="190"/>
      <c r="AQ1352" s="190"/>
      <c r="AR1352" s="190"/>
      <c r="AS1352" s="190"/>
      <c r="AT1352" s="190"/>
      <c r="AU1352" s="190"/>
      <c r="AV1352" s="190"/>
      <c r="AW1352" s="190"/>
      <c r="AX1352" s="190"/>
      <c r="AY1352" s="190"/>
      <c r="AZ1352" s="190"/>
      <c r="BA1352" s="190"/>
      <c r="BB1352" s="190"/>
      <c r="BC1352" s="190"/>
      <c r="BD1352" s="190"/>
      <c r="BE1352" s="190"/>
      <c r="BF1352" s="190"/>
      <c r="BG1352" s="190"/>
      <c r="BH1352" s="190"/>
      <c r="BI1352" s="190"/>
      <c r="BJ1352" s="190"/>
      <c r="BK1352" s="190"/>
      <c r="BL1352" s="190"/>
      <c r="BM1352" s="190"/>
      <c r="BN1352" s="190"/>
      <c r="BO1352" s="190"/>
      <c r="BP1352" s="190"/>
      <c r="BQ1352" s="190"/>
      <c r="BR1352" s="190"/>
      <c r="BS1352" s="190"/>
      <c r="BT1352" s="190"/>
      <c r="BU1352" s="190"/>
      <c r="BV1352" s="190"/>
      <c r="BW1352" s="190"/>
      <c r="BX1352" s="190"/>
      <c r="BY1352" s="190"/>
      <c r="BZ1352" s="190"/>
      <c r="CA1352" s="190"/>
      <c r="CB1352" s="190"/>
      <c r="CC1352" s="190"/>
      <c r="CD1352" s="190"/>
      <c r="CE1352" s="190"/>
      <c r="CF1352" s="190"/>
      <c r="CG1352" s="190"/>
      <c r="CH1352" s="190"/>
      <c r="CI1352" s="190"/>
      <c r="CJ1352" s="190"/>
      <c r="CK1352" s="190"/>
      <c r="CL1352" s="190"/>
      <c r="CN1352" s="201"/>
      <c r="CO1352" s="190"/>
      <c r="CP1352" s="190"/>
      <c r="CQ1352" s="190"/>
      <c r="CR1352" s="190"/>
      <c r="CS1352" s="190"/>
      <c r="CT1352" s="190"/>
      <c r="CU1352" s="190"/>
      <c r="CV1352" s="190"/>
      <c r="CW1352" s="190"/>
      <c r="CX1352" s="190"/>
      <c r="CY1352" s="190"/>
      <c r="CZ1352" s="190"/>
      <c r="DA1352" s="190"/>
      <c r="DB1352" s="190"/>
      <c r="DC1352" s="190"/>
      <c r="DD1352" s="190"/>
      <c r="DE1352" s="190"/>
      <c r="DF1352" s="190"/>
      <c r="DG1352" s="190"/>
      <c r="DH1352" s="190"/>
      <c r="DI1352" s="190"/>
      <c r="DJ1352" s="190"/>
      <c r="DK1352" s="190"/>
      <c r="DL1352" s="190"/>
    </row>
    <row r="1353" spans="1:116" x14ac:dyDescent="0.4">
      <c r="A1353" s="174"/>
      <c r="E1353" s="8"/>
      <c r="G1353" s="175"/>
      <c r="H1353" s="200"/>
      <c r="I1353" s="201"/>
      <c r="J1353" s="201"/>
      <c r="K1353" s="202"/>
      <c r="L1353" s="202"/>
      <c r="M1353" s="202"/>
      <c r="N1353" s="202"/>
      <c r="O1353" s="202"/>
      <c r="P1353" s="202"/>
      <c r="R1353" s="202"/>
      <c r="S1353" s="190"/>
      <c r="T1353" s="190"/>
      <c r="U1353" s="190"/>
      <c r="V1353" s="190"/>
      <c r="W1353" s="190"/>
      <c r="X1353" s="190"/>
      <c r="Y1353" s="190"/>
      <c r="Z1353" s="190"/>
      <c r="AA1353" s="190"/>
      <c r="AB1353" s="190"/>
      <c r="AC1353" s="190"/>
      <c r="AD1353" s="190"/>
      <c r="AE1353" s="190"/>
      <c r="AF1353" s="190"/>
      <c r="AG1353" s="190"/>
      <c r="AH1353" s="190"/>
      <c r="AI1353" s="190"/>
      <c r="AJ1353" s="190"/>
      <c r="AK1353" s="190"/>
      <c r="AL1353" s="190"/>
      <c r="AM1353" s="190"/>
      <c r="AN1353" s="190"/>
      <c r="AO1353" s="190"/>
      <c r="AP1353" s="190"/>
      <c r="AQ1353" s="190"/>
      <c r="AR1353" s="190"/>
      <c r="AS1353" s="190"/>
      <c r="AT1353" s="190"/>
      <c r="AU1353" s="190"/>
      <c r="AV1353" s="190"/>
      <c r="AW1353" s="190"/>
      <c r="AX1353" s="190"/>
      <c r="AY1353" s="190"/>
      <c r="AZ1353" s="190"/>
      <c r="BA1353" s="190"/>
      <c r="BB1353" s="190"/>
      <c r="BC1353" s="190"/>
      <c r="BD1353" s="190"/>
      <c r="BE1353" s="190"/>
      <c r="BF1353" s="190"/>
      <c r="BG1353" s="190"/>
      <c r="BH1353" s="190"/>
      <c r="BI1353" s="190"/>
      <c r="BJ1353" s="190"/>
      <c r="BK1353" s="190"/>
      <c r="BL1353" s="190"/>
      <c r="BM1353" s="190"/>
      <c r="BN1353" s="190"/>
      <c r="BO1353" s="190"/>
      <c r="BP1353" s="190"/>
      <c r="BQ1353" s="190"/>
      <c r="BR1353" s="190"/>
      <c r="BS1353" s="190"/>
      <c r="BT1353" s="190"/>
      <c r="BU1353" s="190"/>
      <c r="BV1353" s="190"/>
      <c r="BW1353" s="190"/>
      <c r="BX1353" s="190"/>
      <c r="BY1353" s="190"/>
      <c r="BZ1353" s="190"/>
      <c r="CA1353" s="190"/>
      <c r="CB1353" s="190"/>
      <c r="CC1353" s="190"/>
      <c r="CD1353" s="190"/>
      <c r="CE1353" s="190"/>
      <c r="CF1353" s="190"/>
      <c r="CG1353" s="190"/>
      <c r="CH1353" s="190"/>
      <c r="CI1353" s="190"/>
      <c r="CJ1353" s="190"/>
      <c r="CK1353" s="190"/>
      <c r="CL1353" s="190"/>
      <c r="CN1353" s="201"/>
      <c r="CO1353" s="190"/>
      <c r="CP1353" s="190"/>
      <c r="CQ1353" s="190"/>
      <c r="CR1353" s="190"/>
      <c r="CS1353" s="190"/>
      <c r="CT1353" s="190"/>
      <c r="CU1353" s="190"/>
      <c r="CV1353" s="190"/>
      <c r="CW1353" s="190"/>
      <c r="CX1353" s="190"/>
      <c r="CY1353" s="190"/>
      <c r="CZ1353" s="190"/>
      <c r="DA1353" s="190"/>
      <c r="DB1353" s="190"/>
      <c r="DC1353" s="190"/>
      <c r="DD1353" s="190"/>
      <c r="DE1353" s="190"/>
      <c r="DF1353" s="190"/>
      <c r="DG1353" s="190"/>
      <c r="DH1353" s="190"/>
      <c r="DI1353" s="190"/>
      <c r="DJ1353" s="190"/>
      <c r="DK1353" s="190"/>
      <c r="DL1353" s="190"/>
    </row>
    <row r="1354" spans="1:116" x14ac:dyDescent="0.4">
      <c r="A1354" s="174"/>
      <c r="E1354" s="8"/>
      <c r="G1354" s="175"/>
      <c r="H1354" s="200"/>
      <c r="I1354" s="201"/>
      <c r="J1354" s="201"/>
      <c r="K1354" s="202"/>
      <c r="L1354" s="202"/>
      <c r="M1354" s="202"/>
      <c r="N1354" s="202"/>
      <c r="O1354" s="202"/>
      <c r="P1354" s="202"/>
      <c r="R1354" s="202"/>
      <c r="S1354" s="190"/>
      <c r="T1354" s="190"/>
      <c r="U1354" s="190"/>
      <c r="V1354" s="190"/>
      <c r="W1354" s="190"/>
      <c r="X1354" s="190"/>
      <c r="Y1354" s="190"/>
      <c r="Z1354" s="190"/>
      <c r="AA1354" s="190"/>
      <c r="AB1354" s="190"/>
      <c r="AC1354" s="190"/>
      <c r="AD1354" s="190"/>
      <c r="AE1354" s="190"/>
      <c r="AF1354" s="190"/>
      <c r="AG1354" s="190"/>
      <c r="AH1354" s="190"/>
      <c r="AI1354" s="190"/>
      <c r="AJ1354" s="190"/>
      <c r="AK1354" s="190"/>
      <c r="AL1354" s="190"/>
      <c r="AM1354" s="190"/>
      <c r="AN1354" s="190"/>
      <c r="AO1354" s="190"/>
      <c r="AP1354" s="190"/>
      <c r="AQ1354" s="190"/>
      <c r="AR1354" s="190"/>
      <c r="AS1354" s="190"/>
      <c r="AT1354" s="190"/>
      <c r="AU1354" s="190"/>
      <c r="AV1354" s="190"/>
      <c r="AW1354" s="190"/>
      <c r="AX1354" s="190"/>
      <c r="AY1354" s="190"/>
      <c r="AZ1354" s="190"/>
      <c r="BA1354" s="190"/>
      <c r="BB1354" s="190"/>
      <c r="BC1354" s="190"/>
      <c r="BD1354" s="190"/>
      <c r="BE1354" s="190"/>
      <c r="BF1354" s="190"/>
      <c r="BG1354" s="190"/>
      <c r="BH1354" s="190"/>
      <c r="BI1354" s="190"/>
      <c r="BJ1354" s="190"/>
      <c r="BK1354" s="190"/>
      <c r="BL1354" s="190"/>
      <c r="BM1354" s="190"/>
      <c r="BN1354" s="190"/>
      <c r="BO1354" s="190"/>
      <c r="BP1354" s="190"/>
      <c r="BQ1354" s="190"/>
      <c r="BR1354" s="190"/>
      <c r="BS1354" s="190"/>
      <c r="BT1354" s="190"/>
      <c r="BU1354" s="190"/>
      <c r="BV1354" s="190"/>
      <c r="BW1354" s="190"/>
      <c r="BX1354" s="190"/>
      <c r="BY1354" s="190"/>
      <c r="BZ1354" s="190"/>
      <c r="CA1354" s="190"/>
      <c r="CB1354" s="190"/>
      <c r="CC1354" s="190"/>
      <c r="CD1354" s="190"/>
      <c r="CE1354" s="190"/>
      <c r="CF1354" s="190"/>
      <c r="CG1354" s="190"/>
      <c r="CH1354" s="190"/>
      <c r="CI1354" s="190"/>
      <c r="CJ1354" s="190"/>
      <c r="CK1354" s="190"/>
      <c r="CL1354" s="190"/>
      <c r="CN1354" s="201"/>
      <c r="CO1354" s="190"/>
      <c r="CP1354" s="190"/>
      <c r="CQ1354" s="190"/>
      <c r="CR1354" s="190"/>
      <c r="CS1354" s="190"/>
      <c r="CT1354" s="190"/>
      <c r="CU1354" s="190"/>
      <c r="CV1354" s="190"/>
      <c r="CW1354" s="190"/>
      <c r="CX1354" s="190"/>
      <c r="CY1354" s="190"/>
      <c r="CZ1354" s="190"/>
      <c r="DA1354" s="190"/>
      <c r="DB1354" s="190"/>
      <c r="DC1354" s="190"/>
      <c r="DD1354" s="190"/>
      <c r="DE1354" s="190"/>
      <c r="DF1354" s="190"/>
      <c r="DG1354" s="190"/>
      <c r="DH1354" s="190"/>
      <c r="DI1354" s="190"/>
      <c r="DJ1354" s="190"/>
      <c r="DK1354" s="190"/>
      <c r="DL1354" s="190"/>
    </row>
    <row r="1355" spans="1:116" x14ac:dyDescent="0.4">
      <c r="A1355" s="174"/>
      <c r="E1355" s="8"/>
      <c r="G1355" s="175"/>
      <c r="H1355" s="200"/>
      <c r="I1355" s="201"/>
      <c r="J1355" s="201"/>
      <c r="K1355" s="202"/>
      <c r="L1355" s="202"/>
      <c r="M1355" s="202"/>
      <c r="N1355" s="202"/>
      <c r="O1355" s="202"/>
      <c r="P1355" s="202"/>
      <c r="R1355" s="202"/>
      <c r="S1355" s="190"/>
      <c r="T1355" s="190"/>
      <c r="U1355" s="190"/>
      <c r="V1355" s="190"/>
      <c r="W1355" s="190"/>
      <c r="X1355" s="190"/>
      <c r="Y1355" s="190"/>
      <c r="Z1355" s="190"/>
      <c r="AA1355" s="190"/>
      <c r="AB1355" s="190"/>
      <c r="AC1355" s="190"/>
      <c r="AD1355" s="190"/>
      <c r="AE1355" s="190"/>
      <c r="AF1355" s="190"/>
      <c r="AG1355" s="190"/>
      <c r="AH1355" s="190"/>
      <c r="AI1355" s="190"/>
      <c r="AJ1355" s="190"/>
      <c r="AK1355" s="190"/>
      <c r="AL1355" s="190"/>
      <c r="AM1355" s="190"/>
      <c r="AN1355" s="190"/>
      <c r="AO1355" s="190"/>
      <c r="AP1355" s="190"/>
      <c r="AQ1355" s="190"/>
      <c r="AR1355" s="190"/>
      <c r="AS1355" s="190"/>
      <c r="AT1355" s="190"/>
      <c r="AU1355" s="190"/>
      <c r="AV1355" s="190"/>
      <c r="AW1355" s="190"/>
      <c r="AX1355" s="190"/>
      <c r="AY1355" s="190"/>
      <c r="AZ1355" s="190"/>
      <c r="BA1355" s="190"/>
      <c r="BB1355" s="190"/>
      <c r="BC1355" s="190"/>
      <c r="BD1355" s="190"/>
      <c r="BE1355" s="190"/>
      <c r="BF1355" s="190"/>
      <c r="BG1355" s="190"/>
      <c r="BH1355" s="190"/>
      <c r="BI1355" s="190"/>
      <c r="BJ1355" s="190"/>
      <c r="BK1355" s="190"/>
      <c r="BL1355" s="190"/>
      <c r="BM1355" s="190"/>
      <c r="BN1355" s="190"/>
      <c r="BO1355" s="190"/>
      <c r="BP1355" s="190"/>
      <c r="BQ1355" s="190"/>
      <c r="BR1355" s="190"/>
      <c r="BS1355" s="190"/>
      <c r="BT1355" s="190"/>
      <c r="BU1355" s="190"/>
      <c r="BV1355" s="190"/>
      <c r="BW1355" s="190"/>
      <c r="BX1355" s="190"/>
      <c r="BY1355" s="190"/>
      <c r="BZ1355" s="190"/>
      <c r="CA1355" s="190"/>
      <c r="CB1355" s="190"/>
      <c r="CC1355" s="190"/>
      <c r="CD1355" s="190"/>
      <c r="CE1355" s="190"/>
      <c r="CF1355" s="190"/>
      <c r="CG1355" s="190"/>
      <c r="CH1355" s="190"/>
      <c r="CI1355" s="190"/>
      <c r="CJ1355" s="190"/>
      <c r="CK1355" s="190"/>
      <c r="CL1355" s="190"/>
      <c r="CN1355" s="201"/>
      <c r="CO1355" s="190"/>
      <c r="CP1355" s="190"/>
      <c r="CQ1355" s="190"/>
      <c r="CR1355" s="190"/>
      <c r="CS1355" s="190"/>
      <c r="CT1355" s="190"/>
      <c r="CU1355" s="190"/>
      <c r="CV1355" s="190"/>
      <c r="CW1355" s="190"/>
      <c r="CX1355" s="190"/>
      <c r="CY1355" s="190"/>
      <c r="CZ1355" s="190"/>
      <c r="DA1355" s="190"/>
      <c r="DB1355" s="190"/>
      <c r="DC1355" s="190"/>
      <c r="DD1355" s="190"/>
      <c r="DE1355" s="190"/>
      <c r="DF1355" s="190"/>
      <c r="DG1355" s="190"/>
      <c r="DH1355" s="190"/>
      <c r="DI1355" s="190"/>
      <c r="DJ1355" s="190"/>
      <c r="DK1355" s="190"/>
      <c r="DL1355" s="190"/>
    </row>
    <row r="1356" spans="1:116" x14ac:dyDescent="0.4">
      <c r="A1356" s="174"/>
      <c r="E1356" s="8"/>
      <c r="G1356" s="175"/>
      <c r="H1356" s="200"/>
      <c r="I1356" s="201"/>
      <c r="J1356" s="201"/>
      <c r="K1356" s="202"/>
      <c r="L1356" s="202"/>
      <c r="M1356" s="202"/>
      <c r="N1356" s="202"/>
      <c r="O1356" s="202"/>
      <c r="P1356" s="202"/>
      <c r="R1356" s="202"/>
      <c r="S1356" s="190"/>
      <c r="T1356" s="190"/>
      <c r="U1356" s="190"/>
      <c r="V1356" s="190"/>
      <c r="W1356" s="190"/>
      <c r="X1356" s="190"/>
      <c r="Y1356" s="190"/>
      <c r="Z1356" s="190"/>
      <c r="AA1356" s="190"/>
      <c r="AB1356" s="190"/>
      <c r="AC1356" s="190"/>
      <c r="AD1356" s="190"/>
      <c r="AE1356" s="190"/>
      <c r="AF1356" s="190"/>
      <c r="AG1356" s="190"/>
      <c r="AH1356" s="190"/>
      <c r="AI1356" s="190"/>
      <c r="AJ1356" s="190"/>
      <c r="AK1356" s="190"/>
      <c r="AL1356" s="190"/>
      <c r="AM1356" s="190"/>
      <c r="AN1356" s="190"/>
      <c r="AO1356" s="190"/>
      <c r="AP1356" s="190"/>
      <c r="AQ1356" s="190"/>
      <c r="AR1356" s="190"/>
      <c r="AS1356" s="190"/>
      <c r="AT1356" s="190"/>
      <c r="AU1356" s="190"/>
      <c r="AV1356" s="190"/>
      <c r="AW1356" s="190"/>
      <c r="AX1356" s="190"/>
      <c r="AY1356" s="190"/>
      <c r="AZ1356" s="190"/>
      <c r="BA1356" s="190"/>
      <c r="BB1356" s="190"/>
      <c r="BC1356" s="190"/>
      <c r="BD1356" s="190"/>
      <c r="BE1356" s="190"/>
      <c r="BF1356" s="190"/>
      <c r="BG1356" s="190"/>
      <c r="BH1356" s="190"/>
      <c r="BI1356" s="190"/>
      <c r="BJ1356" s="190"/>
      <c r="BK1356" s="190"/>
      <c r="BL1356" s="190"/>
      <c r="BM1356" s="190"/>
      <c r="BN1356" s="190"/>
      <c r="BO1356" s="190"/>
      <c r="BP1356" s="190"/>
      <c r="BQ1356" s="190"/>
      <c r="BR1356" s="190"/>
      <c r="BS1356" s="190"/>
      <c r="BT1356" s="190"/>
      <c r="BU1356" s="190"/>
      <c r="BV1356" s="190"/>
      <c r="BW1356" s="190"/>
      <c r="BX1356" s="190"/>
      <c r="BY1356" s="190"/>
      <c r="BZ1356" s="190"/>
      <c r="CA1356" s="190"/>
      <c r="CB1356" s="190"/>
      <c r="CC1356" s="190"/>
      <c r="CD1356" s="190"/>
      <c r="CE1356" s="190"/>
      <c r="CF1356" s="190"/>
      <c r="CG1356" s="190"/>
      <c r="CH1356" s="190"/>
      <c r="CI1356" s="190"/>
      <c r="CJ1356" s="190"/>
      <c r="CK1356" s="190"/>
      <c r="CL1356" s="190"/>
      <c r="CN1356" s="201"/>
      <c r="CO1356" s="190"/>
      <c r="CP1356" s="190"/>
      <c r="CQ1356" s="190"/>
      <c r="CR1356" s="190"/>
      <c r="CS1356" s="190"/>
      <c r="CT1356" s="190"/>
      <c r="CU1356" s="190"/>
      <c r="CV1356" s="190"/>
      <c r="CW1356" s="190"/>
      <c r="CX1356" s="190"/>
      <c r="CY1356" s="190"/>
      <c r="CZ1356" s="190"/>
      <c r="DA1356" s="190"/>
      <c r="DB1356" s="190"/>
      <c r="DC1356" s="190"/>
      <c r="DD1356" s="190"/>
      <c r="DE1356" s="190"/>
      <c r="DF1356" s="190"/>
      <c r="DG1356" s="190"/>
      <c r="DH1356" s="190"/>
      <c r="DI1356" s="190"/>
      <c r="DJ1356" s="190"/>
      <c r="DK1356" s="190"/>
      <c r="DL1356" s="190"/>
    </row>
    <row r="1357" spans="1:116" x14ac:dyDescent="0.4">
      <c r="A1357" s="174"/>
      <c r="E1357" s="8"/>
      <c r="G1357" s="175"/>
      <c r="H1357" s="200"/>
      <c r="I1357" s="201"/>
      <c r="J1357" s="201"/>
      <c r="K1357" s="202"/>
      <c r="L1357" s="202"/>
      <c r="M1357" s="202"/>
      <c r="N1357" s="202"/>
      <c r="O1357" s="202"/>
      <c r="P1357" s="202"/>
      <c r="R1357" s="202"/>
      <c r="S1357" s="190"/>
      <c r="T1357" s="190"/>
      <c r="U1357" s="190"/>
      <c r="V1357" s="190"/>
      <c r="W1357" s="190"/>
      <c r="X1357" s="190"/>
      <c r="Y1357" s="190"/>
      <c r="Z1357" s="190"/>
      <c r="AA1357" s="190"/>
      <c r="AB1357" s="190"/>
      <c r="AC1357" s="190"/>
      <c r="AD1357" s="190"/>
      <c r="AE1357" s="190"/>
      <c r="AF1357" s="190"/>
      <c r="AG1357" s="190"/>
      <c r="AH1357" s="190"/>
      <c r="AI1357" s="190"/>
      <c r="AJ1357" s="190"/>
      <c r="AK1357" s="190"/>
      <c r="AL1357" s="190"/>
      <c r="AM1357" s="190"/>
      <c r="AN1357" s="190"/>
      <c r="AO1357" s="190"/>
      <c r="AP1357" s="190"/>
      <c r="AQ1357" s="190"/>
      <c r="AR1357" s="190"/>
      <c r="AS1357" s="190"/>
      <c r="AT1357" s="190"/>
      <c r="AU1357" s="190"/>
      <c r="AV1357" s="190"/>
      <c r="AW1357" s="190"/>
      <c r="AX1357" s="190"/>
      <c r="AY1357" s="190"/>
      <c r="AZ1357" s="190"/>
      <c r="BA1357" s="190"/>
      <c r="BB1357" s="190"/>
      <c r="BC1357" s="190"/>
      <c r="BD1357" s="190"/>
      <c r="BE1357" s="190"/>
      <c r="BF1357" s="190"/>
      <c r="BG1357" s="190"/>
      <c r="BH1357" s="190"/>
      <c r="BI1357" s="190"/>
      <c r="BJ1357" s="190"/>
      <c r="BK1357" s="190"/>
      <c r="BL1357" s="190"/>
      <c r="BM1357" s="190"/>
      <c r="BN1357" s="190"/>
      <c r="BO1357" s="190"/>
      <c r="BP1357" s="190"/>
      <c r="BQ1357" s="190"/>
      <c r="BR1357" s="190"/>
      <c r="BS1357" s="190"/>
      <c r="BT1357" s="190"/>
      <c r="BU1357" s="190"/>
      <c r="BV1357" s="190"/>
      <c r="BW1357" s="190"/>
      <c r="BX1357" s="190"/>
      <c r="BY1357" s="190"/>
      <c r="BZ1357" s="190"/>
      <c r="CA1357" s="190"/>
      <c r="CB1357" s="190"/>
      <c r="CC1357" s="190"/>
      <c r="CD1357" s="190"/>
      <c r="CE1357" s="190"/>
      <c r="CF1357" s="190"/>
      <c r="CG1357" s="190"/>
      <c r="CH1357" s="190"/>
      <c r="CI1357" s="190"/>
      <c r="CJ1357" s="190"/>
      <c r="CK1357" s="190"/>
      <c r="CL1357" s="190"/>
      <c r="CN1357" s="201"/>
      <c r="CO1357" s="190"/>
      <c r="CP1357" s="190"/>
      <c r="CQ1357" s="190"/>
      <c r="CR1357" s="190"/>
      <c r="CS1357" s="190"/>
      <c r="CT1357" s="190"/>
      <c r="CU1357" s="190"/>
      <c r="CV1357" s="190"/>
      <c r="CW1357" s="190"/>
      <c r="CX1357" s="190"/>
      <c r="CY1357" s="190"/>
      <c r="CZ1357" s="190"/>
      <c r="DA1357" s="190"/>
      <c r="DB1357" s="190"/>
      <c r="DC1357" s="190"/>
      <c r="DD1357" s="190"/>
      <c r="DE1357" s="190"/>
      <c r="DF1357" s="190"/>
      <c r="DG1357" s="190"/>
      <c r="DH1357" s="190"/>
      <c r="DI1357" s="190"/>
      <c r="DJ1357" s="190"/>
      <c r="DK1357" s="190"/>
      <c r="DL1357" s="190"/>
    </row>
    <row r="1358" spans="1:116" x14ac:dyDescent="0.4">
      <c r="A1358" s="174"/>
      <c r="E1358" s="8"/>
      <c r="G1358" s="175"/>
      <c r="H1358" s="200"/>
      <c r="I1358" s="201"/>
      <c r="J1358" s="201"/>
      <c r="K1358" s="202"/>
      <c r="L1358" s="202"/>
      <c r="M1358" s="202"/>
      <c r="N1358" s="202"/>
      <c r="O1358" s="202"/>
      <c r="P1358" s="202"/>
      <c r="R1358" s="202"/>
      <c r="S1358" s="190"/>
      <c r="T1358" s="190"/>
      <c r="U1358" s="190"/>
      <c r="V1358" s="190"/>
      <c r="W1358" s="190"/>
      <c r="X1358" s="190"/>
      <c r="Y1358" s="190"/>
      <c r="Z1358" s="190"/>
      <c r="AA1358" s="190"/>
      <c r="AB1358" s="190"/>
      <c r="AC1358" s="190"/>
      <c r="AD1358" s="190"/>
      <c r="AE1358" s="190"/>
      <c r="AF1358" s="190"/>
      <c r="AG1358" s="190"/>
      <c r="AH1358" s="190"/>
      <c r="AI1358" s="190"/>
      <c r="AJ1358" s="190"/>
      <c r="AK1358" s="190"/>
      <c r="AL1358" s="190"/>
      <c r="AM1358" s="190"/>
      <c r="AN1358" s="190"/>
      <c r="AO1358" s="190"/>
      <c r="AP1358" s="190"/>
      <c r="AQ1358" s="190"/>
      <c r="AR1358" s="190"/>
      <c r="AS1358" s="190"/>
      <c r="AT1358" s="190"/>
      <c r="AU1358" s="190"/>
      <c r="AV1358" s="190"/>
      <c r="AW1358" s="190"/>
      <c r="AX1358" s="190"/>
      <c r="AY1358" s="190"/>
      <c r="AZ1358" s="190"/>
      <c r="BA1358" s="190"/>
      <c r="BB1358" s="190"/>
      <c r="BC1358" s="190"/>
      <c r="BD1358" s="190"/>
      <c r="BE1358" s="190"/>
      <c r="BF1358" s="190"/>
      <c r="BG1358" s="190"/>
      <c r="BH1358" s="190"/>
      <c r="BI1358" s="190"/>
      <c r="BJ1358" s="190"/>
      <c r="BK1358" s="190"/>
      <c r="BL1358" s="190"/>
      <c r="BM1358" s="190"/>
      <c r="BN1358" s="190"/>
      <c r="BO1358" s="190"/>
      <c r="BP1358" s="190"/>
      <c r="BQ1358" s="190"/>
      <c r="BR1358" s="190"/>
      <c r="BS1358" s="190"/>
      <c r="BT1358" s="190"/>
      <c r="BU1358" s="190"/>
      <c r="BV1358" s="190"/>
      <c r="BW1358" s="190"/>
      <c r="BX1358" s="190"/>
      <c r="BY1358" s="190"/>
      <c r="BZ1358" s="190"/>
      <c r="CA1358" s="190"/>
      <c r="CB1358" s="190"/>
      <c r="CC1358" s="190"/>
      <c r="CD1358" s="190"/>
      <c r="CE1358" s="190"/>
      <c r="CF1358" s="190"/>
      <c r="CG1358" s="190"/>
      <c r="CH1358" s="190"/>
      <c r="CI1358" s="190"/>
      <c r="CJ1358" s="190"/>
      <c r="CK1358" s="190"/>
      <c r="CL1358" s="190"/>
      <c r="CN1358" s="201"/>
      <c r="CO1358" s="190"/>
      <c r="CP1358" s="190"/>
      <c r="CQ1358" s="190"/>
      <c r="CR1358" s="190"/>
      <c r="CS1358" s="190"/>
      <c r="CT1358" s="190"/>
      <c r="CU1358" s="190"/>
      <c r="CV1358" s="190"/>
      <c r="CW1358" s="190"/>
      <c r="CX1358" s="190"/>
      <c r="CY1358" s="190"/>
      <c r="CZ1358" s="190"/>
      <c r="DA1358" s="190"/>
      <c r="DB1358" s="190"/>
      <c r="DC1358" s="190"/>
      <c r="DD1358" s="190"/>
      <c r="DE1358" s="190"/>
      <c r="DF1358" s="190"/>
      <c r="DG1358" s="190"/>
      <c r="DH1358" s="190"/>
      <c r="DI1358" s="190"/>
      <c r="DJ1358" s="190"/>
      <c r="DK1358" s="190"/>
      <c r="DL1358" s="190"/>
    </row>
    <row r="1359" spans="1:116" x14ac:dyDescent="0.4">
      <c r="A1359" s="174"/>
      <c r="E1359" s="8"/>
      <c r="G1359" s="175"/>
      <c r="H1359" s="200"/>
      <c r="I1359" s="201"/>
      <c r="J1359" s="201"/>
      <c r="K1359" s="202"/>
      <c r="L1359" s="202"/>
      <c r="M1359" s="202"/>
      <c r="N1359" s="202"/>
      <c r="O1359" s="202"/>
      <c r="P1359" s="202"/>
      <c r="R1359" s="202"/>
      <c r="S1359" s="190"/>
      <c r="T1359" s="190"/>
      <c r="U1359" s="190"/>
      <c r="V1359" s="190"/>
      <c r="W1359" s="190"/>
      <c r="X1359" s="190"/>
      <c r="Y1359" s="190"/>
      <c r="Z1359" s="190"/>
      <c r="AA1359" s="190"/>
      <c r="AB1359" s="190"/>
      <c r="AC1359" s="190"/>
      <c r="AD1359" s="190"/>
      <c r="AE1359" s="190"/>
      <c r="AF1359" s="190"/>
      <c r="AG1359" s="190"/>
      <c r="AH1359" s="190"/>
      <c r="AI1359" s="190"/>
      <c r="AJ1359" s="190"/>
      <c r="AK1359" s="190"/>
      <c r="AL1359" s="190"/>
      <c r="AM1359" s="190"/>
      <c r="AN1359" s="190"/>
      <c r="AO1359" s="190"/>
      <c r="AP1359" s="190"/>
      <c r="AQ1359" s="190"/>
      <c r="AR1359" s="190"/>
      <c r="AS1359" s="190"/>
      <c r="AT1359" s="190"/>
      <c r="AU1359" s="190"/>
      <c r="AV1359" s="190"/>
      <c r="AW1359" s="190"/>
      <c r="AX1359" s="190"/>
      <c r="AY1359" s="190"/>
      <c r="AZ1359" s="190"/>
      <c r="BA1359" s="190"/>
      <c r="BB1359" s="190"/>
      <c r="BC1359" s="190"/>
      <c r="BD1359" s="190"/>
      <c r="BE1359" s="190"/>
      <c r="BF1359" s="190"/>
      <c r="BG1359" s="190"/>
      <c r="BH1359" s="190"/>
      <c r="BI1359" s="190"/>
      <c r="BJ1359" s="190"/>
      <c r="BK1359" s="190"/>
      <c r="BL1359" s="190"/>
      <c r="BM1359" s="190"/>
      <c r="BN1359" s="190"/>
      <c r="BO1359" s="190"/>
      <c r="BP1359" s="190"/>
      <c r="BQ1359" s="190"/>
      <c r="BR1359" s="190"/>
      <c r="BS1359" s="190"/>
      <c r="BT1359" s="190"/>
      <c r="BU1359" s="190"/>
      <c r="BV1359" s="190"/>
      <c r="BW1359" s="190"/>
      <c r="BX1359" s="190"/>
      <c r="BY1359" s="190"/>
      <c r="BZ1359" s="190"/>
      <c r="CA1359" s="190"/>
      <c r="CB1359" s="190"/>
      <c r="CC1359" s="190"/>
      <c r="CD1359" s="190"/>
      <c r="CE1359" s="190"/>
      <c r="CF1359" s="190"/>
      <c r="CG1359" s="190"/>
      <c r="CH1359" s="190"/>
      <c r="CI1359" s="190"/>
      <c r="CJ1359" s="190"/>
      <c r="CK1359" s="190"/>
      <c r="CL1359" s="190"/>
      <c r="CN1359" s="201"/>
      <c r="CO1359" s="190"/>
      <c r="CP1359" s="190"/>
      <c r="CQ1359" s="190"/>
      <c r="CR1359" s="190"/>
      <c r="CS1359" s="190"/>
      <c r="CT1359" s="190"/>
      <c r="CU1359" s="190"/>
      <c r="CV1359" s="190"/>
      <c r="CW1359" s="190"/>
      <c r="CX1359" s="190"/>
      <c r="CY1359" s="190"/>
      <c r="CZ1359" s="190"/>
      <c r="DA1359" s="190"/>
      <c r="DB1359" s="190"/>
      <c r="DC1359" s="190"/>
      <c r="DD1359" s="190"/>
      <c r="DE1359" s="190"/>
      <c r="DF1359" s="190"/>
      <c r="DG1359" s="190"/>
      <c r="DH1359" s="190"/>
      <c r="DI1359" s="190"/>
      <c r="DJ1359" s="190"/>
      <c r="DK1359" s="190"/>
      <c r="DL1359" s="190"/>
    </row>
    <row r="1360" spans="1:116" x14ac:dyDescent="0.4">
      <c r="A1360" s="174"/>
      <c r="E1360" s="8"/>
      <c r="G1360" s="175"/>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c r="H1362" s="200"/>
      <c r="I1362" s="201"/>
      <c r="J1362" s="201"/>
      <c r="K1362" s="202"/>
      <c r="L1362" s="202"/>
      <c r="M1362" s="202"/>
      <c r="N1362" s="202"/>
      <c r="O1362" s="202"/>
      <c r="P1362" s="202"/>
      <c r="R1362" s="202"/>
      <c r="S1362" s="190"/>
      <c r="T1362" s="190"/>
      <c r="U1362" s="190"/>
      <c r="V1362" s="190"/>
      <c r="W1362" s="190"/>
      <c r="X1362" s="190"/>
      <c r="Y1362" s="190"/>
      <c r="Z1362" s="190"/>
      <c r="AA1362" s="190"/>
      <c r="AB1362" s="190"/>
      <c r="AC1362" s="190"/>
      <c r="AD1362" s="190"/>
      <c r="AE1362" s="190"/>
      <c r="AF1362" s="190"/>
      <c r="AG1362" s="190"/>
      <c r="AH1362" s="190"/>
      <c r="AI1362" s="190"/>
      <c r="AJ1362" s="190"/>
      <c r="AK1362" s="190"/>
      <c r="AL1362" s="190"/>
      <c r="AM1362" s="190"/>
      <c r="AN1362" s="190"/>
      <c r="AO1362" s="190"/>
      <c r="AP1362" s="190"/>
      <c r="AQ1362" s="190"/>
      <c r="AR1362" s="190"/>
      <c r="AS1362" s="190"/>
      <c r="AT1362" s="190"/>
      <c r="AU1362" s="190"/>
      <c r="AV1362" s="190"/>
      <c r="AW1362" s="190"/>
      <c r="AX1362" s="190"/>
      <c r="AY1362" s="190"/>
      <c r="AZ1362" s="190"/>
      <c r="BA1362" s="190"/>
      <c r="BB1362" s="190"/>
      <c r="BC1362" s="190"/>
      <c r="BD1362" s="190"/>
      <c r="BE1362" s="190"/>
      <c r="BF1362" s="190"/>
      <c r="BG1362" s="190"/>
      <c r="BH1362" s="190"/>
      <c r="BI1362" s="190"/>
      <c r="BJ1362" s="190"/>
      <c r="BK1362" s="190"/>
      <c r="BL1362" s="190"/>
      <c r="BM1362" s="190"/>
      <c r="BN1362" s="190"/>
      <c r="BO1362" s="190"/>
      <c r="BP1362" s="190"/>
      <c r="BQ1362" s="190"/>
      <c r="BR1362" s="190"/>
      <c r="BS1362" s="190"/>
      <c r="BT1362" s="190"/>
      <c r="BU1362" s="190"/>
      <c r="BV1362" s="190"/>
      <c r="BW1362" s="190"/>
      <c r="BX1362" s="190"/>
      <c r="BY1362" s="190"/>
      <c r="BZ1362" s="190"/>
      <c r="CA1362" s="190"/>
      <c r="CB1362" s="190"/>
      <c r="CC1362" s="190"/>
      <c r="CD1362" s="190"/>
      <c r="CE1362" s="190"/>
      <c r="CF1362" s="190"/>
      <c r="CG1362" s="190"/>
      <c r="CH1362" s="190"/>
      <c r="CI1362" s="190"/>
      <c r="CJ1362" s="190"/>
      <c r="CK1362" s="190"/>
      <c r="CL1362" s="190"/>
      <c r="CN1362" s="201"/>
      <c r="CO1362" s="190"/>
      <c r="CP1362" s="190"/>
      <c r="CQ1362" s="190"/>
      <c r="CR1362" s="190"/>
      <c r="CS1362" s="190"/>
      <c r="CT1362" s="190"/>
      <c r="CU1362" s="190"/>
      <c r="CV1362" s="190"/>
      <c r="CW1362" s="190"/>
      <c r="CX1362" s="190"/>
      <c r="CY1362" s="190"/>
      <c r="CZ1362" s="190"/>
      <c r="DA1362" s="190"/>
      <c r="DB1362" s="190"/>
      <c r="DC1362" s="190"/>
      <c r="DD1362" s="190"/>
      <c r="DE1362" s="190"/>
      <c r="DF1362" s="190"/>
      <c r="DG1362" s="190"/>
      <c r="DH1362" s="190"/>
      <c r="DI1362" s="190"/>
      <c r="DJ1362" s="190"/>
      <c r="DK1362" s="190"/>
      <c r="DL1362" s="190"/>
    </row>
    <row r="1363" spans="1:116" x14ac:dyDescent="0.4">
      <c r="A1363" s="174"/>
      <c r="E1363" s="8"/>
      <c r="G1363" s="175"/>
      <c r="H1363" s="200"/>
      <c r="I1363" s="201"/>
      <c r="J1363" s="201"/>
      <c r="K1363" s="202"/>
      <c r="L1363" s="202"/>
      <c r="M1363" s="202"/>
      <c r="N1363" s="202"/>
      <c r="O1363" s="202"/>
      <c r="P1363" s="202"/>
      <c r="R1363" s="202"/>
      <c r="S1363" s="190"/>
      <c r="T1363" s="190"/>
      <c r="U1363" s="190"/>
      <c r="V1363" s="190"/>
      <c r="W1363" s="190"/>
      <c r="X1363" s="190"/>
      <c r="Y1363" s="190"/>
      <c r="Z1363" s="190"/>
      <c r="AA1363" s="190"/>
      <c r="AB1363" s="190"/>
      <c r="AC1363" s="190"/>
      <c r="AD1363" s="190"/>
      <c r="AE1363" s="190"/>
      <c r="AF1363" s="190"/>
      <c r="AG1363" s="190"/>
      <c r="AH1363" s="190"/>
      <c r="AI1363" s="190"/>
      <c r="AJ1363" s="190"/>
      <c r="AK1363" s="190"/>
      <c r="AL1363" s="190"/>
      <c r="AM1363" s="190"/>
      <c r="AN1363" s="190"/>
      <c r="AO1363" s="190"/>
      <c r="AP1363" s="190"/>
      <c r="AQ1363" s="190"/>
      <c r="AR1363" s="190"/>
      <c r="AS1363" s="190"/>
      <c r="AT1363" s="190"/>
      <c r="AU1363" s="190"/>
      <c r="AV1363" s="190"/>
      <c r="AW1363" s="190"/>
      <c r="AX1363" s="190"/>
      <c r="AY1363" s="190"/>
      <c r="AZ1363" s="190"/>
      <c r="BA1363" s="190"/>
      <c r="BB1363" s="190"/>
      <c r="BC1363" s="190"/>
      <c r="BD1363" s="190"/>
      <c r="BE1363" s="190"/>
      <c r="BF1363" s="190"/>
      <c r="BG1363" s="190"/>
      <c r="BH1363" s="190"/>
      <c r="BI1363" s="190"/>
      <c r="BJ1363" s="190"/>
      <c r="BK1363" s="190"/>
      <c r="BL1363" s="190"/>
      <c r="BM1363" s="190"/>
      <c r="BN1363" s="190"/>
      <c r="BO1363" s="190"/>
      <c r="BP1363" s="190"/>
      <c r="BQ1363" s="190"/>
      <c r="BR1363" s="190"/>
      <c r="BS1363" s="190"/>
      <c r="BT1363" s="190"/>
      <c r="BU1363" s="190"/>
      <c r="BV1363" s="190"/>
      <c r="BW1363" s="190"/>
      <c r="BX1363" s="190"/>
      <c r="BY1363" s="190"/>
      <c r="BZ1363" s="190"/>
      <c r="CA1363" s="190"/>
      <c r="CB1363" s="190"/>
      <c r="CC1363" s="190"/>
      <c r="CD1363" s="190"/>
      <c r="CE1363" s="190"/>
      <c r="CF1363" s="190"/>
      <c r="CG1363" s="190"/>
      <c r="CH1363" s="190"/>
      <c r="CI1363" s="190"/>
      <c r="CJ1363" s="190"/>
      <c r="CK1363" s="190"/>
      <c r="CL1363" s="190"/>
      <c r="CN1363" s="201"/>
      <c r="CO1363" s="190"/>
      <c r="CP1363" s="190"/>
      <c r="CQ1363" s="190"/>
      <c r="CR1363" s="190"/>
      <c r="CS1363" s="190"/>
      <c r="CT1363" s="190"/>
      <c r="CU1363" s="190"/>
      <c r="CV1363" s="190"/>
      <c r="CW1363" s="190"/>
      <c r="CX1363" s="190"/>
      <c r="CY1363" s="190"/>
      <c r="CZ1363" s="190"/>
      <c r="DA1363" s="190"/>
      <c r="DB1363" s="190"/>
      <c r="DC1363" s="190"/>
      <c r="DD1363" s="190"/>
      <c r="DE1363" s="190"/>
      <c r="DF1363" s="190"/>
      <c r="DG1363" s="190"/>
      <c r="DH1363" s="190"/>
      <c r="DI1363" s="190"/>
      <c r="DJ1363" s="190"/>
      <c r="DK1363" s="190"/>
      <c r="DL1363" s="190"/>
    </row>
    <row r="1364" spans="1:116" x14ac:dyDescent="0.4">
      <c r="A1364" s="174"/>
      <c r="E1364" s="8"/>
      <c r="G1364" s="175"/>
      <c r="H1364" s="200"/>
      <c r="I1364" s="201"/>
      <c r="J1364" s="201"/>
      <c r="K1364" s="202"/>
      <c r="L1364" s="202"/>
      <c r="M1364" s="202"/>
      <c r="N1364" s="202"/>
      <c r="O1364" s="202"/>
      <c r="P1364" s="202"/>
      <c r="R1364" s="202"/>
      <c r="S1364" s="190"/>
      <c r="T1364" s="190"/>
      <c r="U1364" s="190"/>
      <c r="V1364" s="190"/>
      <c r="W1364" s="190"/>
      <c r="X1364" s="190"/>
      <c r="Y1364" s="190"/>
      <c r="Z1364" s="190"/>
      <c r="AA1364" s="190"/>
      <c r="AB1364" s="190"/>
      <c r="AC1364" s="190"/>
      <c r="AD1364" s="190"/>
      <c r="AE1364" s="190"/>
      <c r="AF1364" s="190"/>
      <c r="AG1364" s="190"/>
      <c r="AH1364" s="190"/>
      <c r="AI1364" s="190"/>
      <c r="AJ1364" s="190"/>
      <c r="AK1364" s="190"/>
      <c r="AL1364" s="190"/>
      <c r="AM1364" s="190"/>
      <c r="AN1364" s="190"/>
      <c r="AO1364" s="190"/>
      <c r="AP1364" s="190"/>
      <c r="AQ1364" s="190"/>
      <c r="AR1364" s="190"/>
      <c r="AS1364" s="190"/>
      <c r="AT1364" s="190"/>
      <c r="AU1364" s="190"/>
      <c r="AV1364" s="190"/>
      <c r="AW1364" s="190"/>
      <c r="AX1364" s="190"/>
      <c r="AY1364" s="190"/>
      <c r="AZ1364" s="190"/>
      <c r="BA1364" s="190"/>
      <c r="BB1364" s="190"/>
      <c r="BC1364" s="190"/>
      <c r="BD1364" s="190"/>
      <c r="BE1364" s="190"/>
      <c r="BF1364" s="190"/>
      <c r="BG1364" s="190"/>
      <c r="BH1364" s="190"/>
      <c r="BI1364" s="190"/>
      <c r="BJ1364" s="190"/>
      <c r="BK1364" s="190"/>
      <c r="BL1364" s="190"/>
      <c r="BM1364" s="190"/>
      <c r="BN1364" s="190"/>
      <c r="BO1364" s="190"/>
      <c r="BP1364" s="190"/>
      <c r="BQ1364" s="190"/>
      <c r="BR1364" s="190"/>
      <c r="BS1364" s="190"/>
      <c r="BT1364" s="190"/>
      <c r="BU1364" s="190"/>
      <c r="BV1364" s="190"/>
      <c r="BW1364" s="190"/>
      <c r="BX1364" s="190"/>
      <c r="BY1364" s="190"/>
      <c r="BZ1364" s="190"/>
      <c r="CA1364" s="190"/>
      <c r="CB1364" s="190"/>
      <c r="CC1364" s="190"/>
      <c r="CD1364" s="190"/>
      <c r="CE1364" s="190"/>
      <c r="CF1364" s="190"/>
      <c r="CG1364" s="190"/>
      <c r="CH1364" s="190"/>
      <c r="CI1364" s="190"/>
      <c r="CJ1364" s="190"/>
      <c r="CK1364" s="190"/>
      <c r="CL1364" s="190"/>
      <c r="CN1364" s="201"/>
      <c r="CO1364" s="190"/>
      <c r="CP1364" s="190"/>
      <c r="CQ1364" s="190"/>
      <c r="CR1364" s="190"/>
      <c r="CS1364" s="190"/>
      <c r="CT1364" s="190"/>
      <c r="CU1364" s="190"/>
      <c r="CV1364" s="190"/>
      <c r="CW1364" s="190"/>
      <c r="CX1364" s="190"/>
      <c r="CY1364" s="190"/>
      <c r="CZ1364" s="190"/>
      <c r="DA1364" s="190"/>
      <c r="DB1364" s="190"/>
      <c r="DC1364" s="190"/>
      <c r="DD1364" s="190"/>
      <c r="DE1364" s="190"/>
      <c r="DF1364" s="190"/>
      <c r="DG1364" s="190"/>
      <c r="DH1364" s="190"/>
      <c r="DI1364" s="190"/>
      <c r="DJ1364" s="190"/>
      <c r="DK1364" s="190"/>
      <c r="DL1364" s="190"/>
    </row>
    <row r="1365" spans="1:116" x14ac:dyDescent="0.4">
      <c r="A1365" s="174"/>
      <c r="E1365" s="8"/>
      <c r="G1365" s="175"/>
      <c r="H1365" s="200"/>
      <c r="I1365" s="201"/>
      <c r="J1365" s="201"/>
      <c r="K1365" s="202"/>
      <c r="L1365" s="202"/>
      <c r="M1365" s="202"/>
      <c r="N1365" s="202"/>
      <c r="O1365" s="202"/>
      <c r="P1365" s="202"/>
      <c r="R1365" s="202"/>
      <c r="S1365" s="190"/>
      <c r="T1365" s="190"/>
      <c r="U1365" s="190"/>
      <c r="V1365" s="190"/>
      <c r="W1365" s="190"/>
      <c r="X1365" s="190"/>
      <c r="Y1365" s="190"/>
      <c r="Z1365" s="190"/>
      <c r="AA1365" s="190"/>
      <c r="AB1365" s="190"/>
      <c r="AC1365" s="190"/>
      <c r="AD1365" s="190"/>
      <c r="AE1365" s="190"/>
      <c r="AF1365" s="190"/>
      <c r="AG1365" s="190"/>
      <c r="AH1365" s="190"/>
      <c r="AI1365" s="190"/>
      <c r="AJ1365" s="190"/>
      <c r="AK1365" s="190"/>
      <c r="AL1365" s="190"/>
      <c r="AM1365" s="190"/>
      <c r="AN1365" s="190"/>
      <c r="AO1365" s="190"/>
      <c r="AP1365" s="190"/>
      <c r="AQ1365" s="190"/>
      <c r="AR1365" s="190"/>
      <c r="AS1365" s="190"/>
      <c r="AT1365" s="190"/>
      <c r="AU1365" s="190"/>
      <c r="AV1365" s="190"/>
      <c r="AW1365" s="190"/>
      <c r="AX1365" s="190"/>
      <c r="AY1365" s="190"/>
      <c r="AZ1365" s="190"/>
      <c r="BA1365" s="190"/>
      <c r="BB1365" s="190"/>
      <c r="BC1365" s="190"/>
      <c r="BD1365" s="190"/>
      <c r="BE1365" s="190"/>
      <c r="BF1365" s="190"/>
      <c r="BG1365" s="190"/>
      <c r="BH1365" s="190"/>
      <c r="BI1365" s="190"/>
      <c r="BJ1365" s="190"/>
      <c r="BK1365" s="190"/>
      <c r="BL1365" s="190"/>
      <c r="BM1365" s="190"/>
      <c r="BN1365" s="190"/>
      <c r="BO1365" s="190"/>
      <c r="BP1365" s="190"/>
      <c r="BQ1365" s="190"/>
      <c r="BR1365" s="190"/>
      <c r="BS1365" s="190"/>
      <c r="BT1365" s="190"/>
      <c r="BU1365" s="190"/>
      <c r="BV1365" s="190"/>
      <c r="BW1365" s="190"/>
      <c r="BX1365" s="190"/>
      <c r="BY1365" s="190"/>
      <c r="BZ1365" s="190"/>
      <c r="CA1365" s="190"/>
      <c r="CB1365" s="190"/>
      <c r="CC1365" s="190"/>
      <c r="CD1365" s="190"/>
      <c r="CE1365" s="190"/>
      <c r="CF1365" s="190"/>
      <c r="CG1365" s="190"/>
      <c r="CH1365" s="190"/>
      <c r="CI1365" s="190"/>
      <c r="CJ1365" s="190"/>
      <c r="CK1365" s="190"/>
      <c r="CL1365" s="190"/>
      <c r="CN1365" s="201"/>
      <c r="CO1365" s="190"/>
      <c r="CP1365" s="190"/>
      <c r="CQ1365" s="190"/>
      <c r="CR1365" s="190"/>
      <c r="CS1365" s="190"/>
      <c r="CT1365" s="190"/>
      <c r="CU1365" s="190"/>
      <c r="CV1365" s="190"/>
      <c r="CW1365" s="190"/>
      <c r="CX1365" s="190"/>
      <c r="CY1365" s="190"/>
      <c r="CZ1365" s="190"/>
      <c r="DA1365" s="190"/>
      <c r="DB1365" s="190"/>
      <c r="DC1365" s="190"/>
      <c r="DD1365" s="190"/>
      <c r="DE1365" s="190"/>
      <c r="DF1365" s="190"/>
      <c r="DG1365" s="190"/>
      <c r="DH1365" s="190"/>
      <c r="DI1365" s="190"/>
      <c r="DJ1365" s="190"/>
      <c r="DK1365" s="190"/>
      <c r="DL1365" s="190"/>
    </row>
    <row r="1366" spans="1:116" x14ac:dyDescent="0.4">
      <c r="A1366" s="174"/>
      <c r="E1366" s="8"/>
      <c r="G1366" s="175"/>
      <c r="H1366" s="200"/>
      <c r="I1366" s="201"/>
      <c r="J1366" s="201"/>
      <c r="K1366" s="202"/>
      <c r="L1366" s="202"/>
      <c r="M1366" s="202"/>
      <c r="N1366" s="202"/>
      <c r="O1366" s="202"/>
      <c r="P1366" s="202"/>
      <c r="R1366" s="202"/>
      <c r="S1366" s="190"/>
      <c r="T1366" s="190"/>
      <c r="U1366" s="190"/>
      <c r="V1366" s="190"/>
      <c r="W1366" s="190"/>
      <c r="X1366" s="190"/>
      <c r="Y1366" s="190"/>
      <c r="Z1366" s="190"/>
      <c r="AA1366" s="190"/>
      <c r="AB1366" s="190"/>
      <c r="AC1366" s="190"/>
      <c r="AD1366" s="190"/>
      <c r="AE1366" s="190"/>
      <c r="AF1366" s="190"/>
      <c r="AG1366" s="190"/>
      <c r="AH1366" s="190"/>
      <c r="AI1366" s="190"/>
      <c r="AJ1366" s="190"/>
      <c r="AK1366" s="190"/>
      <c r="AL1366" s="190"/>
      <c r="AM1366" s="190"/>
      <c r="AN1366" s="190"/>
      <c r="AO1366" s="190"/>
      <c r="AP1366" s="190"/>
      <c r="AQ1366" s="190"/>
      <c r="AR1366" s="190"/>
      <c r="AS1366" s="190"/>
      <c r="AT1366" s="190"/>
      <c r="AU1366" s="190"/>
      <c r="AV1366" s="190"/>
      <c r="AW1366" s="190"/>
      <c r="AX1366" s="190"/>
      <c r="AY1366" s="190"/>
      <c r="AZ1366" s="190"/>
      <c r="BA1366" s="190"/>
      <c r="BB1366" s="190"/>
      <c r="BC1366" s="190"/>
      <c r="BD1366" s="190"/>
      <c r="BE1366" s="190"/>
      <c r="BF1366" s="190"/>
      <c r="BG1366" s="190"/>
      <c r="BH1366" s="190"/>
      <c r="BI1366" s="190"/>
      <c r="BJ1366" s="190"/>
      <c r="BK1366" s="190"/>
      <c r="BL1366" s="190"/>
      <c r="BM1366" s="190"/>
      <c r="BN1366" s="190"/>
      <c r="BO1366" s="190"/>
      <c r="BP1366" s="190"/>
      <c r="BQ1366" s="190"/>
      <c r="BR1366" s="190"/>
      <c r="BS1366" s="190"/>
      <c r="BT1366" s="190"/>
      <c r="BU1366" s="190"/>
      <c r="BV1366" s="190"/>
      <c r="BW1366" s="190"/>
      <c r="BX1366" s="190"/>
      <c r="BY1366" s="190"/>
      <c r="BZ1366" s="190"/>
      <c r="CA1366" s="190"/>
      <c r="CB1366" s="190"/>
      <c r="CC1366" s="190"/>
      <c r="CD1366" s="190"/>
      <c r="CE1366" s="190"/>
      <c r="CF1366" s="190"/>
      <c r="CG1366" s="190"/>
      <c r="CH1366" s="190"/>
      <c r="CI1366" s="190"/>
      <c r="CJ1366" s="190"/>
      <c r="CK1366" s="190"/>
      <c r="CL1366" s="190"/>
      <c r="CN1366" s="201"/>
      <c r="CO1366" s="190"/>
      <c r="CP1366" s="190"/>
      <c r="CQ1366" s="190"/>
      <c r="CR1366" s="190"/>
      <c r="CS1366" s="190"/>
      <c r="CT1366" s="190"/>
      <c r="CU1366" s="190"/>
      <c r="CV1366" s="190"/>
      <c r="CW1366" s="190"/>
      <c r="CX1366" s="190"/>
      <c r="CY1366" s="190"/>
      <c r="CZ1366" s="190"/>
      <c r="DA1366" s="190"/>
      <c r="DB1366" s="190"/>
      <c r="DC1366" s="190"/>
      <c r="DD1366" s="190"/>
      <c r="DE1366" s="190"/>
      <c r="DF1366" s="190"/>
      <c r="DG1366" s="190"/>
      <c r="DH1366" s="190"/>
      <c r="DI1366" s="190"/>
      <c r="DJ1366" s="190"/>
      <c r="DK1366" s="190"/>
      <c r="DL1366" s="190"/>
    </row>
    <row r="1367" spans="1:116" x14ac:dyDescent="0.4">
      <c r="A1367" s="174"/>
      <c r="E1367" s="8"/>
      <c r="G1367" s="175"/>
      <c r="H1367" s="200"/>
      <c r="I1367" s="201"/>
      <c r="J1367" s="201"/>
      <c r="K1367" s="202"/>
      <c r="L1367" s="202"/>
      <c r="M1367" s="202"/>
      <c r="N1367" s="202"/>
      <c r="O1367" s="202"/>
      <c r="P1367" s="202"/>
      <c r="R1367" s="202"/>
      <c r="S1367" s="190"/>
      <c r="T1367" s="190"/>
      <c r="U1367" s="190"/>
      <c r="V1367" s="190"/>
      <c r="W1367" s="190"/>
      <c r="X1367" s="190"/>
      <c r="Y1367" s="190"/>
      <c r="Z1367" s="190"/>
      <c r="AA1367" s="190"/>
      <c r="AB1367" s="190"/>
      <c r="AC1367" s="190"/>
      <c r="AD1367" s="190"/>
      <c r="AE1367" s="190"/>
      <c r="AF1367" s="190"/>
      <c r="AG1367" s="190"/>
      <c r="AH1367" s="190"/>
      <c r="AI1367" s="190"/>
      <c r="AJ1367" s="190"/>
      <c r="AK1367" s="190"/>
      <c r="AL1367" s="190"/>
      <c r="AM1367" s="190"/>
      <c r="AN1367" s="190"/>
      <c r="AO1367" s="190"/>
      <c r="AP1367" s="190"/>
      <c r="AQ1367" s="190"/>
      <c r="AR1367" s="190"/>
      <c r="AS1367" s="190"/>
      <c r="AT1367" s="190"/>
      <c r="AU1367" s="190"/>
      <c r="AV1367" s="190"/>
      <c r="AW1367" s="190"/>
      <c r="AX1367" s="190"/>
      <c r="AY1367" s="190"/>
      <c r="AZ1367" s="190"/>
      <c r="BA1367" s="190"/>
      <c r="BB1367" s="190"/>
      <c r="BC1367" s="190"/>
      <c r="BD1367" s="190"/>
      <c r="BE1367" s="190"/>
      <c r="BF1367" s="190"/>
      <c r="BG1367" s="190"/>
      <c r="BH1367" s="190"/>
      <c r="BI1367" s="190"/>
      <c r="BJ1367" s="190"/>
      <c r="BK1367" s="190"/>
      <c r="BL1367" s="190"/>
      <c r="BM1367" s="190"/>
      <c r="BN1367" s="190"/>
      <c r="BO1367" s="190"/>
      <c r="BP1367" s="190"/>
      <c r="BQ1367" s="190"/>
      <c r="BR1367" s="190"/>
      <c r="BS1367" s="190"/>
      <c r="BT1367" s="190"/>
      <c r="BU1367" s="190"/>
      <c r="BV1367" s="190"/>
      <c r="BW1367" s="190"/>
      <c r="BX1367" s="190"/>
      <c r="BY1367" s="190"/>
      <c r="BZ1367" s="190"/>
      <c r="CA1367" s="190"/>
      <c r="CB1367" s="190"/>
      <c r="CC1367" s="190"/>
      <c r="CD1367" s="190"/>
      <c r="CE1367" s="190"/>
      <c r="CF1367" s="190"/>
      <c r="CG1367" s="190"/>
      <c r="CH1367" s="190"/>
      <c r="CI1367" s="190"/>
      <c r="CJ1367" s="190"/>
      <c r="CK1367" s="190"/>
      <c r="CL1367" s="190"/>
      <c r="CN1367" s="201"/>
      <c r="CO1367" s="190"/>
      <c r="CP1367" s="190"/>
      <c r="CQ1367" s="190"/>
      <c r="CR1367" s="190"/>
      <c r="CS1367" s="190"/>
      <c r="CT1367" s="190"/>
      <c r="CU1367" s="190"/>
      <c r="CV1367" s="190"/>
      <c r="CW1367" s="190"/>
      <c r="CX1367" s="190"/>
      <c r="CY1367" s="190"/>
      <c r="CZ1367" s="190"/>
      <c r="DA1367" s="190"/>
      <c r="DB1367" s="190"/>
      <c r="DC1367" s="190"/>
      <c r="DD1367" s="190"/>
      <c r="DE1367" s="190"/>
      <c r="DF1367" s="190"/>
      <c r="DG1367" s="190"/>
      <c r="DH1367" s="190"/>
      <c r="DI1367" s="190"/>
      <c r="DJ1367" s="190"/>
      <c r="DK1367" s="190"/>
      <c r="DL1367" s="190"/>
    </row>
    <row r="1368" spans="1:116" x14ac:dyDescent="0.4">
      <c r="A1368" s="174"/>
      <c r="E1368" s="8"/>
      <c r="G1368" s="175"/>
      <c r="H1368" s="200"/>
      <c r="I1368" s="201"/>
      <c r="J1368" s="201"/>
      <c r="K1368" s="202"/>
      <c r="L1368" s="202"/>
      <c r="M1368" s="202"/>
      <c r="N1368" s="202"/>
      <c r="O1368" s="202"/>
      <c r="P1368" s="202"/>
      <c r="R1368" s="202"/>
      <c r="S1368" s="190"/>
      <c r="T1368" s="190"/>
      <c r="U1368" s="190"/>
      <c r="V1368" s="190"/>
      <c r="W1368" s="190"/>
      <c r="X1368" s="190"/>
      <c r="Y1368" s="190"/>
      <c r="Z1368" s="190"/>
      <c r="AA1368" s="190"/>
      <c r="AB1368" s="190"/>
      <c r="AC1368" s="190"/>
      <c r="AD1368" s="190"/>
      <c r="AE1368" s="190"/>
      <c r="AF1368" s="190"/>
      <c r="AG1368" s="190"/>
      <c r="AH1368" s="190"/>
      <c r="AI1368" s="190"/>
      <c r="AJ1368" s="190"/>
      <c r="AK1368" s="190"/>
      <c r="AL1368" s="190"/>
      <c r="AM1368" s="190"/>
      <c r="AN1368" s="190"/>
      <c r="AO1368" s="190"/>
      <c r="AP1368" s="190"/>
      <c r="AQ1368" s="190"/>
      <c r="AR1368" s="190"/>
      <c r="AS1368" s="190"/>
      <c r="AT1368" s="190"/>
      <c r="AU1368" s="190"/>
      <c r="AV1368" s="190"/>
      <c r="AW1368" s="190"/>
      <c r="AX1368" s="190"/>
      <c r="AY1368" s="190"/>
      <c r="AZ1368" s="190"/>
      <c r="BA1368" s="190"/>
      <c r="BB1368" s="190"/>
      <c r="BC1368" s="190"/>
      <c r="BD1368" s="190"/>
      <c r="BE1368" s="190"/>
      <c r="BF1368" s="190"/>
      <c r="BG1368" s="190"/>
      <c r="BH1368" s="190"/>
      <c r="BI1368" s="190"/>
      <c r="BJ1368" s="190"/>
      <c r="BK1368" s="190"/>
      <c r="BL1368" s="190"/>
      <c r="BM1368" s="190"/>
      <c r="BN1368" s="190"/>
      <c r="BO1368" s="190"/>
      <c r="BP1368" s="190"/>
      <c r="BQ1368" s="190"/>
      <c r="BR1368" s="190"/>
      <c r="BS1368" s="190"/>
      <c r="BT1368" s="190"/>
      <c r="BU1368" s="190"/>
      <c r="BV1368" s="190"/>
      <c r="BW1368" s="190"/>
      <c r="BX1368" s="190"/>
      <c r="BY1368" s="190"/>
      <c r="BZ1368" s="190"/>
      <c r="CA1368" s="190"/>
      <c r="CB1368" s="190"/>
      <c r="CC1368" s="190"/>
      <c r="CD1368" s="190"/>
      <c r="CE1368" s="190"/>
      <c r="CF1368" s="190"/>
      <c r="CG1368" s="190"/>
      <c r="CH1368" s="190"/>
      <c r="CI1368" s="190"/>
      <c r="CJ1368" s="190"/>
      <c r="CK1368" s="190"/>
      <c r="CL1368" s="190"/>
      <c r="CN1368" s="201"/>
      <c r="CO1368" s="190"/>
      <c r="CP1368" s="190"/>
      <c r="CQ1368" s="190"/>
      <c r="CR1368" s="190"/>
      <c r="CS1368" s="190"/>
      <c r="CT1368" s="190"/>
      <c r="CU1368" s="190"/>
      <c r="CV1368" s="190"/>
      <c r="CW1368" s="190"/>
      <c r="CX1368" s="190"/>
      <c r="CY1368" s="190"/>
      <c r="CZ1368" s="190"/>
      <c r="DA1368" s="190"/>
      <c r="DB1368" s="190"/>
      <c r="DC1368" s="190"/>
      <c r="DD1368" s="190"/>
      <c r="DE1368" s="190"/>
      <c r="DF1368" s="190"/>
      <c r="DG1368" s="190"/>
      <c r="DH1368" s="190"/>
      <c r="DI1368" s="190"/>
      <c r="DJ1368" s="190"/>
      <c r="DK1368" s="190"/>
      <c r="DL1368" s="190"/>
    </row>
    <row r="1369" spans="1:116" x14ac:dyDescent="0.4">
      <c r="A1369" s="174"/>
      <c r="E1369" s="8"/>
      <c r="G1369" s="175"/>
      <c r="H1369" s="200"/>
      <c r="I1369" s="201"/>
      <c r="J1369" s="201"/>
      <c r="K1369" s="202"/>
      <c r="L1369" s="202"/>
      <c r="M1369" s="202"/>
      <c r="N1369" s="202"/>
      <c r="O1369" s="202"/>
      <c r="P1369" s="202"/>
      <c r="R1369" s="202"/>
      <c r="S1369" s="190"/>
      <c r="T1369" s="190"/>
      <c r="U1369" s="190"/>
      <c r="V1369" s="190"/>
      <c r="W1369" s="190"/>
      <c r="X1369" s="190"/>
      <c r="Y1369" s="190"/>
      <c r="Z1369" s="190"/>
      <c r="AA1369" s="190"/>
      <c r="AB1369" s="190"/>
      <c r="AC1369" s="190"/>
      <c r="AD1369" s="190"/>
      <c r="AE1369" s="190"/>
      <c r="AF1369" s="190"/>
      <c r="AG1369" s="190"/>
      <c r="AH1369" s="190"/>
      <c r="AI1369" s="190"/>
      <c r="AJ1369" s="190"/>
      <c r="AK1369" s="190"/>
      <c r="AL1369" s="190"/>
      <c r="AM1369" s="190"/>
      <c r="AN1369" s="190"/>
      <c r="AO1369" s="190"/>
      <c r="AP1369" s="190"/>
      <c r="AQ1369" s="190"/>
      <c r="AR1369" s="190"/>
      <c r="AS1369" s="190"/>
      <c r="AT1369" s="190"/>
      <c r="AU1369" s="190"/>
      <c r="AV1369" s="190"/>
      <c r="AW1369" s="190"/>
      <c r="AX1369" s="190"/>
      <c r="AY1369" s="190"/>
      <c r="AZ1369" s="190"/>
      <c r="BA1369" s="190"/>
      <c r="BB1369" s="190"/>
      <c r="BC1369" s="190"/>
      <c r="BD1369" s="190"/>
      <c r="BE1369" s="190"/>
      <c r="BF1369" s="190"/>
      <c r="BG1369" s="190"/>
      <c r="BH1369" s="190"/>
      <c r="BI1369" s="190"/>
      <c r="BJ1369" s="190"/>
      <c r="BK1369" s="190"/>
      <c r="BL1369" s="190"/>
      <c r="BM1369" s="190"/>
      <c r="BN1369" s="190"/>
      <c r="BO1369" s="190"/>
      <c r="BP1369" s="190"/>
      <c r="BQ1369" s="190"/>
      <c r="BR1369" s="190"/>
      <c r="BS1369" s="190"/>
      <c r="BT1369" s="190"/>
      <c r="BU1369" s="190"/>
      <c r="BV1369" s="190"/>
      <c r="BW1369" s="190"/>
      <c r="BX1369" s="190"/>
      <c r="BY1369" s="190"/>
      <c r="BZ1369" s="190"/>
      <c r="CA1369" s="190"/>
      <c r="CB1369" s="190"/>
      <c r="CC1369" s="190"/>
      <c r="CD1369" s="190"/>
      <c r="CE1369" s="190"/>
      <c r="CF1369" s="190"/>
      <c r="CG1369" s="190"/>
      <c r="CH1369" s="190"/>
      <c r="CI1369" s="190"/>
      <c r="CJ1369" s="190"/>
      <c r="CK1369" s="190"/>
      <c r="CL1369" s="190"/>
      <c r="CN1369" s="201"/>
      <c r="CO1369" s="190"/>
      <c r="CP1369" s="190"/>
      <c r="CQ1369" s="190"/>
      <c r="CR1369" s="190"/>
      <c r="CS1369" s="190"/>
      <c r="CT1369" s="190"/>
      <c r="CU1369" s="190"/>
      <c r="CV1369" s="190"/>
      <c r="CW1369" s="190"/>
      <c r="CX1369" s="190"/>
      <c r="CY1369" s="190"/>
      <c r="CZ1369" s="190"/>
      <c r="DA1369" s="190"/>
      <c r="DB1369" s="190"/>
      <c r="DC1369" s="190"/>
      <c r="DD1369" s="190"/>
      <c r="DE1369" s="190"/>
      <c r="DF1369" s="190"/>
      <c r="DG1369" s="190"/>
      <c r="DH1369" s="190"/>
      <c r="DI1369" s="190"/>
      <c r="DJ1369" s="190"/>
      <c r="DK1369" s="190"/>
      <c r="DL1369" s="190"/>
    </row>
    <row r="1370" spans="1:116" x14ac:dyDescent="0.4">
      <c r="A1370" s="174"/>
      <c r="E1370" s="8"/>
      <c r="G1370" s="175"/>
      <c r="H1370" s="200"/>
      <c r="I1370" s="201"/>
      <c r="J1370" s="201"/>
      <c r="K1370" s="202"/>
      <c r="L1370" s="202"/>
      <c r="M1370" s="202"/>
      <c r="N1370" s="202"/>
      <c r="O1370" s="202"/>
      <c r="P1370" s="202"/>
      <c r="R1370" s="202"/>
      <c r="S1370" s="190"/>
      <c r="T1370" s="190"/>
      <c r="U1370" s="190"/>
      <c r="V1370" s="190"/>
      <c r="W1370" s="190"/>
      <c r="X1370" s="190"/>
      <c r="Y1370" s="190"/>
      <c r="Z1370" s="190"/>
      <c r="AA1370" s="190"/>
      <c r="AB1370" s="190"/>
      <c r="AC1370" s="190"/>
      <c r="AD1370" s="190"/>
      <c r="AE1370" s="190"/>
      <c r="AF1370" s="190"/>
      <c r="AG1370" s="190"/>
      <c r="AH1370" s="190"/>
      <c r="AI1370" s="190"/>
      <c r="AJ1370" s="190"/>
      <c r="AK1370" s="190"/>
      <c r="AL1370" s="190"/>
      <c r="AM1370" s="190"/>
      <c r="AN1370" s="190"/>
      <c r="AO1370" s="190"/>
      <c r="AP1370" s="190"/>
      <c r="AQ1370" s="190"/>
      <c r="AR1370" s="190"/>
      <c r="AS1370" s="190"/>
      <c r="AT1370" s="190"/>
      <c r="AU1370" s="190"/>
      <c r="AV1370" s="190"/>
      <c r="AW1370" s="190"/>
      <c r="AX1370" s="190"/>
      <c r="AY1370" s="190"/>
      <c r="AZ1370" s="190"/>
      <c r="BA1370" s="190"/>
      <c r="BB1370" s="190"/>
      <c r="BC1370" s="190"/>
      <c r="BD1370" s="190"/>
      <c r="BE1370" s="190"/>
      <c r="BF1370" s="190"/>
      <c r="BG1370" s="190"/>
      <c r="BH1370" s="190"/>
      <c r="BI1370" s="190"/>
      <c r="BJ1370" s="190"/>
      <c r="BK1370" s="190"/>
      <c r="BL1370" s="190"/>
      <c r="BM1370" s="190"/>
      <c r="BN1370" s="190"/>
      <c r="BO1370" s="190"/>
      <c r="BP1370" s="190"/>
      <c r="BQ1370" s="190"/>
      <c r="BR1370" s="190"/>
      <c r="BS1370" s="190"/>
      <c r="BT1370" s="190"/>
      <c r="BU1370" s="190"/>
      <c r="BV1370" s="190"/>
      <c r="BW1370" s="190"/>
      <c r="BX1370" s="190"/>
      <c r="BY1370" s="190"/>
      <c r="BZ1370" s="190"/>
      <c r="CA1370" s="190"/>
      <c r="CB1370" s="190"/>
      <c r="CC1370" s="190"/>
      <c r="CD1370" s="190"/>
      <c r="CE1370" s="190"/>
      <c r="CF1370" s="190"/>
      <c r="CG1370" s="190"/>
      <c r="CH1370" s="190"/>
      <c r="CI1370" s="190"/>
      <c r="CJ1370" s="190"/>
      <c r="CK1370" s="190"/>
      <c r="CL1370" s="190"/>
      <c r="CN1370" s="201"/>
      <c r="CO1370" s="190"/>
      <c r="CP1370" s="190"/>
      <c r="CQ1370" s="190"/>
      <c r="CR1370" s="190"/>
      <c r="CS1370" s="190"/>
      <c r="CT1370" s="190"/>
      <c r="CU1370" s="190"/>
      <c r="CV1370" s="190"/>
      <c r="CW1370" s="190"/>
      <c r="CX1370" s="190"/>
      <c r="CY1370" s="190"/>
      <c r="CZ1370" s="190"/>
      <c r="DA1370" s="190"/>
      <c r="DB1370" s="190"/>
      <c r="DC1370" s="190"/>
      <c r="DD1370" s="190"/>
      <c r="DE1370" s="190"/>
      <c r="DF1370" s="190"/>
      <c r="DG1370" s="190"/>
      <c r="DH1370" s="190"/>
      <c r="DI1370" s="190"/>
      <c r="DJ1370" s="190"/>
      <c r="DK1370" s="190"/>
      <c r="DL1370" s="190"/>
    </row>
    <row r="1371" spans="1:116" x14ac:dyDescent="0.4">
      <c r="A1371" s="174"/>
      <c r="E1371" s="8"/>
      <c r="G1371" s="175"/>
      <c r="H1371" s="200"/>
      <c r="I1371" s="201"/>
      <c r="J1371" s="201"/>
      <c r="K1371" s="202"/>
      <c r="L1371" s="202"/>
      <c r="M1371" s="202"/>
      <c r="N1371" s="202"/>
      <c r="O1371" s="202"/>
      <c r="P1371" s="202"/>
      <c r="R1371" s="202"/>
      <c r="S1371" s="190"/>
      <c r="T1371" s="190"/>
      <c r="U1371" s="190"/>
      <c r="V1371" s="190"/>
      <c r="W1371" s="190"/>
      <c r="X1371" s="190"/>
      <c r="Y1371" s="190"/>
      <c r="Z1371" s="190"/>
      <c r="AA1371" s="190"/>
      <c r="AB1371" s="190"/>
      <c r="AC1371" s="190"/>
      <c r="AD1371" s="190"/>
      <c r="AE1371" s="190"/>
      <c r="AF1371" s="190"/>
      <c r="AG1371" s="190"/>
      <c r="AH1371" s="190"/>
      <c r="AI1371" s="190"/>
      <c r="AJ1371" s="190"/>
      <c r="AK1371" s="190"/>
      <c r="AL1371" s="190"/>
      <c r="AM1371" s="190"/>
      <c r="AN1371" s="190"/>
      <c r="AO1371" s="190"/>
      <c r="AP1371" s="190"/>
      <c r="AQ1371" s="190"/>
      <c r="AR1371" s="190"/>
      <c r="AS1371" s="190"/>
      <c r="AT1371" s="190"/>
      <c r="AU1371" s="190"/>
      <c r="AV1371" s="190"/>
      <c r="AW1371" s="190"/>
      <c r="AX1371" s="190"/>
      <c r="AY1371" s="190"/>
      <c r="AZ1371" s="190"/>
      <c r="BA1371" s="190"/>
      <c r="BB1371" s="190"/>
      <c r="BC1371" s="190"/>
      <c r="BD1371" s="190"/>
      <c r="BE1371" s="190"/>
      <c r="BF1371" s="190"/>
      <c r="BG1371" s="190"/>
      <c r="BH1371" s="190"/>
      <c r="BI1371" s="190"/>
      <c r="BJ1371" s="190"/>
      <c r="BK1371" s="190"/>
      <c r="BL1371" s="190"/>
      <c r="BM1371" s="190"/>
      <c r="BN1371" s="190"/>
      <c r="BO1371" s="190"/>
      <c r="BP1371" s="190"/>
      <c r="BQ1371" s="190"/>
      <c r="BR1371" s="190"/>
      <c r="BS1371" s="190"/>
      <c r="BT1371" s="190"/>
      <c r="BU1371" s="190"/>
      <c r="BV1371" s="190"/>
      <c r="BW1371" s="190"/>
      <c r="BX1371" s="190"/>
      <c r="BY1371" s="190"/>
      <c r="BZ1371" s="190"/>
      <c r="CA1371" s="190"/>
      <c r="CB1371" s="190"/>
      <c r="CC1371" s="190"/>
      <c r="CD1371" s="190"/>
      <c r="CE1371" s="190"/>
      <c r="CF1371" s="190"/>
      <c r="CG1371" s="190"/>
      <c r="CH1371" s="190"/>
      <c r="CI1371" s="190"/>
      <c r="CJ1371" s="190"/>
      <c r="CK1371" s="190"/>
      <c r="CL1371" s="190"/>
      <c r="CN1371" s="201"/>
      <c r="CO1371" s="190"/>
      <c r="CP1371" s="190"/>
      <c r="CQ1371" s="190"/>
      <c r="CR1371" s="190"/>
      <c r="CS1371" s="190"/>
      <c r="CT1371" s="190"/>
      <c r="CU1371" s="190"/>
      <c r="CV1371" s="190"/>
      <c r="CW1371" s="190"/>
      <c r="CX1371" s="190"/>
      <c r="CY1371" s="190"/>
      <c r="CZ1371" s="190"/>
      <c r="DA1371" s="190"/>
      <c r="DB1371" s="190"/>
      <c r="DC1371" s="190"/>
      <c r="DD1371" s="190"/>
      <c r="DE1371" s="190"/>
      <c r="DF1371" s="190"/>
      <c r="DG1371" s="190"/>
      <c r="DH1371" s="190"/>
      <c r="DI1371" s="190"/>
      <c r="DJ1371" s="190"/>
      <c r="DK1371" s="190"/>
      <c r="DL1371" s="190"/>
    </row>
    <row r="1372" spans="1:116" x14ac:dyDescent="0.4">
      <c r="A1372" s="174"/>
      <c r="E1372" s="8"/>
      <c r="G1372" s="175"/>
      <c r="H1372" s="200"/>
      <c r="I1372" s="201"/>
      <c r="J1372" s="201"/>
      <c r="K1372" s="202"/>
      <c r="L1372" s="202"/>
      <c r="M1372" s="202"/>
      <c r="N1372" s="202"/>
      <c r="O1372" s="202"/>
      <c r="P1372" s="202"/>
      <c r="R1372" s="202"/>
      <c r="S1372" s="190"/>
      <c r="T1372" s="190"/>
      <c r="U1372" s="190"/>
      <c r="V1372" s="190"/>
      <c r="W1372" s="190"/>
      <c r="X1372" s="190"/>
      <c r="Y1372" s="190"/>
      <c r="Z1372" s="190"/>
      <c r="AA1372" s="190"/>
      <c r="AB1372" s="190"/>
      <c r="AC1372" s="190"/>
      <c r="AD1372" s="190"/>
      <c r="AE1372" s="190"/>
      <c r="AF1372" s="190"/>
      <c r="AG1372" s="190"/>
      <c r="AH1372" s="190"/>
      <c r="AI1372" s="190"/>
      <c r="AJ1372" s="190"/>
      <c r="AK1372" s="190"/>
      <c r="AL1372" s="190"/>
      <c r="AM1372" s="190"/>
      <c r="AN1372" s="190"/>
      <c r="AO1372" s="190"/>
      <c r="AP1372" s="190"/>
      <c r="AQ1372" s="190"/>
      <c r="AR1372" s="190"/>
      <c r="AS1372" s="190"/>
      <c r="AT1372" s="190"/>
      <c r="AU1372" s="190"/>
      <c r="AV1372" s="190"/>
      <c r="AW1372" s="190"/>
      <c r="AX1372" s="190"/>
      <c r="AY1372" s="190"/>
      <c r="AZ1372" s="190"/>
      <c r="BA1372" s="190"/>
      <c r="BB1372" s="190"/>
      <c r="BC1372" s="190"/>
      <c r="BD1372" s="190"/>
      <c r="BE1372" s="190"/>
      <c r="BF1372" s="190"/>
      <c r="BG1372" s="190"/>
      <c r="BH1372" s="190"/>
      <c r="BI1372" s="190"/>
      <c r="BJ1372" s="190"/>
      <c r="BK1372" s="190"/>
      <c r="BL1372" s="190"/>
      <c r="BM1372" s="190"/>
      <c r="BN1372" s="190"/>
      <c r="BO1372" s="190"/>
      <c r="BP1372" s="190"/>
      <c r="BQ1372" s="190"/>
      <c r="BR1372" s="190"/>
      <c r="BS1372" s="190"/>
      <c r="BT1372" s="190"/>
      <c r="BU1372" s="190"/>
      <c r="BV1372" s="190"/>
      <c r="BW1372" s="190"/>
      <c r="BX1372" s="190"/>
      <c r="BY1372" s="190"/>
      <c r="BZ1372" s="190"/>
      <c r="CA1372" s="190"/>
      <c r="CB1372" s="190"/>
      <c r="CC1372" s="190"/>
      <c r="CD1372" s="190"/>
      <c r="CE1372" s="190"/>
      <c r="CF1372" s="190"/>
      <c r="CG1372" s="190"/>
      <c r="CH1372" s="190"/>
      <c r="CI1372" s="190"/>
      <c r="CJ1372" s="190"/>
      <c r="CK1372" s="190"/>
      <c r="CL1372" s="190"/>
      <c r="CN1372" s="201"/>
      <c r="CO1372" s="190"/>
      <c r="CP1372" s="190"/>
      <c r="CQ1372" s="190"/>
      <c r="CR1372" s="190"/>
      <c r="CS1372" s="190"/>
      <c r="CT1372" s="190"/>
      <c r="CU1372" s="190"/>
      <c r="CV1372" s="190"/>
      <c r="CW1372" s="190"/>
      <c r="CX1372" s="190"/>
      <c r="CY1372" s="190"/>
      <c r="CZ1372" s="190"/>
      <c r="DA1372" s="190"/>
      <c r="DB1372" s="190"/>
      <c r="DC1372" s="190"/>
      <c r="DD1372" s="190"/>
      <c r="DE1372" s="190"/>
      <c r="DF1372" s="190"/>
      <c r="DG1372" s="190"/>
      <c r="DH1372" s="190"/>
      <c r="DI1372" s="190"/>
      <c r="DJ1372" s="190"/>
      <c r="DK1372" s="190"/>
      <c r="DL1372" s="190"/>
    </row>
    <row r="1373" spans="1:116" x14ac:dyDescent="0.4">
      <c r="A1373" s="174"/>
      <c r="E1373" s="8"/>
      <c r="G1373" s="175"/>
      <c r="H1373" s="200"/>
      <c r="I1373" s="201"/>
      <c r="J1373" s="201"/>
      <c r="K1373" s="202"/>
      <c r="L1373" s="202"/>
      <c r="M1373" s="202"/>
      <c r="N1373" s="202"/>
      <c r="O1373" s="202"/>
      <c r="P1373" s="202"/>
      <c r="R1373" s="202"/>
      <c r="S1373" s="190"/>
      <c r="T1373" s="190"/>
      <c r="U1373" s="190"/>
      <c r="V1373" s="190"/>
      <c r="W1373" s="190"/>
      <c r="X1373" s="190"/>
      <c r="Y1373" s="190"/>
      <c r="Z1373" s="190"/>
      <c r="AA1373" s="190"/>
      <c r="AB1373" s="190"/>
      <c r="AC1373" s="190"/>
      <c r="AD1373" s="190"/>
      <c r="AE1373" s="190"/>
      <c r="AF1373" s="190"/>
      <c r="AG1373" s="190"/>
      <c r="AH1373" s="190"/>
      <c r="AI1373" s="190"/>
      <c r="AJ1373" s="190"/>
      <c r="AK1373" s="190"/>
      <c r="AL1373" s="190"/>
      <c r="AM1373" s="190"/>
      <c r="AN1373" s="190"/>
      <c r="AO1373" s="190"/>
      <c r="AP1373" s="190"/>
      <c r="AQ1373" s="190"/>
      <c r="AR1373" s="190"/>
      <c r="AS1373" s="190"/>
      <c r="AT1373" s="190"/>
      <c r="AU1373" s="190"/>
      <c r="AV1373" s="190"/>
      <c r="AW1373" s="190"/>
      <c r="AX1373" s="190"/>
      <c r="AY1373" s="190"/>
      <c r="AZ1373" s="190"/>
      <c r="BA1373" s="190"/>
      <c r="BB1373" s="190"/>
      <c r="BC1373" s="190"/>
      <c r="BD1373" s="190"/>
      <c r="BE1373" s="190"/>
      <c r="BF1373" s="190"/>
      <c r="BG1373" s="190"/>
      <c r="BH1373" s="190"/>
      <c r="BI1373" s="190"/>
      <c r="BJ1373" s="190"/>
      <c r="BK1373" s="190"/>
      <c r="BL1373" s="190"/>
      <c r="BM1373" s="190"/>
      <c r="BN1373" s="190"/>
      <c r="BO1373" s="190"/>
      <c r="BP1373" s="190"/>
      <c r="BQ1373" s="190"/>
      <c r="BR1373" s="190"/>
      <c r="BS1373" s="190"/>
      <c r="BT1373" s="190"/>
      <c r="BU1373" s="190"/>
      <c r="BV1373" s="190"/>
      <c r="BW1373" s="190"/>
      <c r="BX1373" s="190"/>
      <c r="BY1373" s="190"/>
      <c r="BZ1373" s="190"/>
      <c r="CA1373" s="190"/>
      <c r="CB1373" s="190"/>
      <c r="CC1373" s="190"/>
      <c r="CD1373" s="190"/>
      <c r="CE1373" s="190"/>
      <c r="CF1373" s="190"/>
      <c r="CG1373" s="190"/>
      <c r="CH1373" s="190"/>
      <c r="CI1373" s="190"/>
      <c r="CJ1373" s="190"/>
      <c r="CK1373" s="190"/>
      <c r="CL1373" s="190"/>
      <c r="CN1373" s="201"/>
      <c r="CO1373" s="190"/>
      <c r="CP1373" s="190"/>
      <c r="CQ1373" s="190"/>
      <c r="CR1373" s="190"/>
      <c r="CS1373" s="190"/>
      <c r="CT1373" s="190"/>
      <c r="CU1373" s="190"/>
      <c r="CV1373" s="190"/>
      <c r="CW1373" s="190"/>
      <c r="CX1373" s="190"/>
      <c r="CY1373" s="190"/>
      <c r="CZ1373" s="190"/>
      <c r="DA1373" s="190"/>
      <c r="DB1373" s="190"/>
      <c r="DC1373" s="190"/>
      <c r="DD1373" s="190"/>
      <c r="DE1373" s="190"/>
      <c r="DF1373" s="190"/>
      <c r="DG1373" s="190"/>
      <c r="DH1373" s="190"/>
      <c r="DI1373" s="190"/>
      <c r="DJ1373" s="190"/>
      <c r="DK1373" s="190"/>
      <c r="DL1373" s="190"/>
    </row>
    <row r="1374" spans="1:116" x14ac:dyDescent="0.4">
      <c r="A1374" s="174"/>
      <c r="E1374" s="8"/>
      <c r="G1374" s="175"/>
      <c r="H1374" s="200"/>
      <c r="I1374" s="201"/>
      <c r="J1374" s="201"/>
      <c r="K1374" s="202"/>
      <c r="L1374" s="202"/>
      <c r="M1374" s="202"/>
      <c r="N1374" s="202"/>
      <c r="O1374" s="202"/>
      <c r="P1374" s="202"/>
      <c r="R1374" s="202"/>
      <c r="S1374" s="190"/>
      <c r="T1374" s="190"/>
      <c r="U1374" s="190"/>
      <c r="V1374" s="190"/>
      <c r="W1374" s="190"/>
      <c r="X1374" s="190"/>
      <c r="Y1374" s="190"/>
      <c r="Z1374" s="190"/>
      <c r="AA1374" s="190"/>
      <c r="AB1374" s="190"/>
      <c r="AC1374" s="190"/>
      <c r="AD1374" s="190"/>
      <c r="AE1374" s="190"/>
      <c r="AF1374" s="190"/>
      <c r="AG1374" s="190"/>
      <c r="AH1374" s="190"/>
      <c r="AI1374" s="190"/>
      <c r="AJ1374" s="190"/>
      <c r="AK1374" s="190"/>
      <c r="AL1374" s="190"/>
      <c r="AM1374" s="190"/>
      <c r="AN1374" s="190"/>
      <c r="AO1374" s="190"/>
      <c r="AP1374" s="190"/>
      <c r="AQ1374" s="190"/>
      <c r="AR1374" s="190"/>
      <c r="AS1374" s="190"/>
      <c r="AT1374" s="190"/>
      <c r="AU1374" s="190"/>
      <c r="AV1374" s="190"/>
      <c r="AW1374" s="190"/>
      <c r="AX1374" s="190"/>
      <c r="AY1374" s="190"/>
      <c r="AZ1374" s="190"/>
      <c r="BA1374" s="190"/>
      <c r="BB1374" s="190"/>
      <c r="BC1374" s="190"/>
      <c r="BD1374" s="190"/>
      <c r="BE1374" s="190"/>
      <c r="BF1374" s="190"/>
      <c r="BG1374" s="190"/>
      <c r="BH1374" s="190"/>
      <c r="BI1374" s="190"/>
      <c r="BJ1374" s="190"/>
      <c r="BK1374" s="190"/>
      <c r="BL1374" s="190"/>
      <c r="BM1374" s="190"/>
      <c r="BN1374" s="190"/>
      <c r="BO1374" s="190"/>
      <c r="BP1374" s="190"/>
      <c r="BQ1374" s="190"/>
      <c r="BR1374" s="190"/>
      <c r="BS1374" s="190"/>
      <c r="BT1374" s="190"/>
      <c r="BU1374" s="190"/>
      <c r="BV1374" s="190"/>
      <c r="BW1374" s="190"/>
      <c r="BX1374" s="190"/>
      <c r="BY1374" s="190"/>
      <c r="BZ1374" s="190"/>
      <c r="CA1374" s="190"/>
      <c r="CB1374" s="190"/>
      <c r="CC1374" s="190"/>
      <c r="CD1374" s="190"/>
      <c r="CE1374" s="190"/>
      <c r="CF1374" s="190"/>
      <c r="CG1374" s="190"/>
      <c r="CH1374" s="190"/>
      <c r="CI1374" s="190"/>
      <c r="CJ1374" s="190"/>
      <c r="CK1374" s="190"/>
      <c r="CL1374" s="190"/>
      <c r="CN1374" s="201"/>
      <c r="CO1374" s="190"/>
      <c r="CP1374" s="190"/>
      <c r="CQ1374" s="190"/>
      <c r="CR1374" s="190"/>
      <c r="CS1374" s="190"/>
      <c r="CT1374" s="190"/>
      <c r="CU1374" s="190"/>
      <c r="CV1374" s="190"/>
      <c r="CW1374" s="190"/>
      <c r="CX1374" s="190"/>
      <c r="CY1374" s="190"/>
      <c r="CZ1374" s="190"/>
      <c r="DA1374" s="190"/>
      <c r="DB1374" s="190"/>
      <c r="DC1374" s="190"/>
      <c r="DD1374" s="190"/>
      <c r="DE1374" s="190"/>
      <c r="DF1374" s="190"/>
      <c r="DG1374" s="190"/>
      <c r="DH1374" s="190"/>
      <c r="DI1374" s="190"/>
      <c r="DJ1374" s="190"/>
      <c r="DK1374" s="190"/>
      <c r="DL1374" s="190"/>
    </row>
    <row r="1375" spans="1:116" x14ac:dyDescent="0.4">
      <c r="A1375" s="174"/>
      <c r="E1375" s="8"/>
      <c r="G1375" s="175"/>
      <c r="H1375" s="200"/>
      <c r="I1375" s="201"/>
      <c r="J1375" s="201"/>
      <c r="K1375" s="202"/>
      <c r="L1375" s="202"/>
      <c r="M1375" s="202"/>
      <c r="N1375" s="202"/>
      <c r="O1375" s="202"/>
      <c r="P1375" s="202"/>
      <c r="R1375" s="202"/>
      <c r="S1375" s="190"/>
      <c r="T1375" s="190"/>
      <c r="U1375" s="190"/>
      <c r="V1375" s="190"/>
      <c r="W1375" s="190"/>
      <c r="X1375" s="190"/>
      <c r="Y1375" s="190"/>
      <c r="Z1375" s="190"/>
      <c r="AA1375" s="190"/>
      <c r="AB1375" s="190"/>
      <c r="AC1375" s="190"/>
      <c r="AD1375" s="190"/>
      <c r="AE1375" s="190"/>
      <c r="AF1375" s="190"/>
      <c r="AG1375" s="190"/>
      <c r="AH1375" s="190"/>
      <c r="AI1375" s="190"/>
      <c r="AJ1375" s="190"/>
      <c r="AK1375" s="190"/>
      <c r="AL1375" s="190"/>
      <c r="AM1375" s="190"/>
      <c r="AN1375" s="190"/>
      <c r="AO1375" s="190"/>
      <c r="AP1375" s="190"/>
      <c r="AQ1375" s="190"/>
      <c r="AR1375" s="190"/>
      <c r="AS1375" s="190"/>
      <c r="AT1375" s="190"/>
      <c r="AU1375" s="190"/>
      <c r="AV1375" s="190"/>
      <c r="AW1375" s="190"/>
      <c r="AX1375" s="190"/>
      <c r="AY1375" s="190"/>
      <c r="AZ1375" s="190"/>
      <c r="BA1375" s="190"/>
      <c r="BB1375" s="190"/>
      <c r="BC1375" s="190"/>
      <c r="BD1375" s="190"/>
      <c r="BE1375" s="190"/>
      <c r="BF1375" s="190"/>
      <c r="BG1375" s="190"/>
      <c r="BH1375" s="190"/>
      <c r="BI1375" s="190"/>
      <c r="BJ1375" s="190"/>
      <c r="BK1375" s="190"/>
      <c r="BL1375" s="190"/>
      <c r="BM1375" s="190"/>
      <c r="BN1375" s="190"/>
      <c r="BO1375" s="190"/>
      <c r="BP1375" s="190"/>
      <c r="BQ1375" s="190"/>
      <c r="BR1375" s="190"/>
      <c r="BS1375" s="190"/>
      <c r="BT1375" s="190"/>
      <c r="BU1375" s="190"/>
      <c r="BV1375" s="190"/>
      <c r="BW1375" s="190"/>
      <c r="BX1375" s="190"/>
      <c r="BY1375" s="190"/>
      <c r="BZ1375" s="190"/>
      <c r="CA1375" s="190"/>
      <c r="CB1375" s="190"/>
      <c r="CC1375" s="190"/>
      <c r="CD1375" s="190"/>
      <c r="CE1375" s="190"/>
      <c r="CF1375" s="190"/>
      <c r="CG1375" s="190"/>
      <c r="CH1375" s="190"/>
      <c r="CI1375" s="190"/>
      <c r="CJ1375" s="190"/>
      <c r="CK1375" s="190"/>
      <c r="CL1375" s="190"/>
      <c r="CN1375" s="201"/>
      <c r="CO1375" s="190"/>
      <c r="CP1375" s="190"/>
      <c r="CQ1375" s="190"/>
      <c r="CR1375" s="190"/>
      <c r="CS1375" s="190"/>
      <c r="CT1375" s="190"/>
      <c r="CU1375" s="190"/>
      <c r="CV1375" s="190"/>
      <c r="CW1375" s="190"/>
      <c r="CX1375" s="190"/>
      <c r="CY1375" s="190"/>
      <c r="CZ1375" s="190"/>
      <c r="DA1375" s="190"/>
      <c r="DB1375" s="190"/>
      <c r="DC1375" s="190"/>
      <c r="DD1375" s="190"/>
      <c r="DE1375" s="190"/>
      <c r="DF1375" s="190"/>
      <c r="DG1375" s="190"/>
      <c r="DH1375" s="190"/>
      <c r="DI1375" s="190"/>
      <c r="DJ1375" s="190"/>
      <c r="DK1375" s="190"/>
      <c r="DL1375" s="190"/>
    </row>
    <row r="1376" spans="1:116" x14ac:dyDescent="0.4">
      <c r="A1376" s="174"/>
      <c r="E1376" s="8"/>
      <c r="G1376" s="175"/>
      <c r="H1376" s="200"/>
      <c r="I1376" s="201"/>
      <c r="J1376" s="201"/>
      <c r="K1376" s="202"/>
      <c r="L1376" s="202"/>
      <c r="M1376" s="202"/>
      <c r="N1376" s="202"/>
      <c r="O1376" s="202"/>
      <c r="P1376" s="202"/>
      <c r="R1376" s="202"/>
      <c r="S1376" s="190"/>
      <c r="T1376" s="190"/>
      <c r="U1376" s="190"/>
      <c r="V1376" s="190"/>
      <c r="W1376" s="190"/>
      <c r="X1376" s="190"/>
      <c r="Y1376" s="190"/>
      <c r="Z1376" s="190"/>
      <c r="AA1376" s="190"/>
      <c r="AB1376" s="190"/>
      <c r="AC1376" s="190"/>
      <c r="AD1376" s="190"/>
      <c r="AE1376" s="190"/>
      <c r="AF1376" s="190"/>
      <c r="AG1376" s="190"/>
      <c r="AH1376" s="190"/>
      <c r="AI1376" s="190"/>
      <c r="AJ1376" s="190"/>
      <c r="AK1376" s="190"/>
      <c r="AL1376" s="190"/>
      <c r="AM1376" s="190"/>
      <c r="AN1376" s="190"/>
      <c r="AO1376" s="190"/>
      <c r="AP1376" s="190"/>
      <c r="AQ1376" s="190"/>
      <c r="AR1376" s="190"/>
      <c r="AS1376" s="190"/>
      <c r="AT1376" s="190"/>
      <c r="AU1376" s="190"/>
      <c r="AV1376" s="190"/>
      <c r="AW1376" s="190"/>
      <c r="AX1376" s="190"/>
      <c r="AY1376" s="190"/>
      <c r="AZ1376" s="190"/>
      <c r="BA1376" s="190"/>
      <c r="BB1376" s="190"/>
      <c r="BC1376" s="190"/>
      <c r="BD1376" s="190"/>
      <c r="BE1376" s="190"/>
      <c r="BF1376" s="190"/>
      <c r="BG1376" s="190"/>
      <c r="BH1376" s="190"/>
      <c r="BI1376" s="190"/>
      <c r="BJ1376" s="190"/>
      <c r="BK1376" s="190"/>
      <c r="BL1376" s="190"/>
      <c r="BM1376" s="190"/>
      <c r="BN1376" s="190"/>
      <c r="BO1376" s="190"/>
      <c r="BP1376" s="190"/>
      <c r="BQ1376" s="190"/>
      <c r="BR1376" s="190"/>
      <c r="BS1376" s="190"/>
      <c r="BT1376" s="190"/>
      <c r="BU1376" s="190"/>
      <c r="BV1376" s="190"/>
      <c r="BW1376" s="190"/>
      <c r="BX1376" s="190"/>
      <c r="BY1376" s="190"/>
      <c r="BZ1376" s="190"/>
      <c r="CA1376" s="190"/>
      <c r="CB1376" s="190"/>
      <c r="CC1376" s="190"/>
      <c r="CD1376" s="190"/>
      <c r="CE1376" s="190"/>
      <c r="CF1376" s="190"/>
      <c r="CG1376" s="190"/>
      <c r="CH1376" s="190"/>
      <c r="CI1376" s="190"/>
      <c r="CJ1376" s="190"/>
      <c r="CK1376" s="190"/>
      <c r="CL1376" s="190"/>
      <c r="CN1376" s="201"/>
      <c r="CO1376" s="190"/>
      <c r="CP1376" s="190"/>
      <c r="CQ1376" s="190"/>
      <c r="CR1376" s="190"/>
      <c r="CS1376" s="190"/>
      <c r="CT1376" s="190"/>
      <c r="CU1376" s="190"/>
      <c r="CV1376" s="190"/>
      <c r="CW1376" s="190"/>
      <c r="CX1376" s="190"/>
      <c r="CY1376" s="190"/>
      <c r="CZ1376" s="190"/>
      <c r="DA1376" s="190"/>
      <c r="DB1376" s="190"/>
      <c r="DC1376" s="190"/>
      <c r="DD1376" s="190"/>
      <c r="DE1376" s="190"/>
      <c r="DF1376" s="190"/>
      <c r="DG1376" s="190"/>
      <c r="DH1376" s="190"/>
      <c r="DI1376" s="190"/>
      <c r="DJ1376" s="190"/>
      <c r="DK1376" s="190"/>
      <c r="DL1376" s="190"/>
    </row>
    <row r="1377" spans="1:116" x14ac:dyDescent="0.4">
      <c r="A1377" s="174"/>
      <c r="E1377" s="8"/>
      <c r="G1377" s="175"/>
      <c r="H1377" s="200"/>
      <c r="I1377" s="201"/>
      <c r="J1377" s="201"/>
      <c r="K1377" s="202"/>
      <c r="L1377" s="202"/>
      <c r="M1377" s="202"/>
      <c r="N1377" s="202"/>
      <c r="O1377" s="202"/>
      <c r="P1377" s="202"/>
      <c r="R1377" s="202"/>
      <c r="S1377" s="190"/>
      <c r="T1377" s="190"/>
      <c r="U1377" s="190"/>
      <c r="V1377" s="190"/>
      <c r="W1377" s="190"/>
      <c r="X1377" s="190"/>
      <c r="Y1377" s="190"/>
      <c r="Z1377" s="190"/>
      <c r="AA1377" s="190"/>
      <c r="AB1377" s="190"/>
      <c r="AC1377" s="190"/>
      <c r="AD1377" s="190"/>
      <c r="AE1377" s="190"/>
      <c r="AF1377" s="190"/>
      <c r="AG1377" s="190"/>
      <c r="AH1377" s="190"/>
      <c r="AI1377" s="190"/>
      <c r="AJ1377" s="190"/>
      <c r="AK1377" s="190"/>
      <c r="AL1377" s="190"/>
      <c r="AM1377" s="190"/>
      <c r="AN1377" s="190"/>
      <c r="AO1377" s="190"/>
      <c r="AP1377" s="190"/>
      <c r="AQ1377" s="190"/>
      <c r="AR1377" s="190"/>
      <c r="AS1377" s="190"/>
      <c r="AT1377" s="190"/>
      <c r="AU1377" s="190"/>
      <c r="AV1377" s="190"/>
      <c r="AW1377" s="190"/>
      <c r="AX1377" s="190"/>
      <c r="AY1377" s="190"/>
      <c r="AZ1377" s="190"/>
      <c r="BA1377" s="190"/>
      <c r="BB1377" s="190"/>
      <c r="BC1377" s="190"/>
      <c r="BD1377" s="190"/>
      <c r="BE1377" s="190"/>
      <c r="BF1377" s="190"/>
      <c r="BG1377" s="190"/>
      <c r="BH1377" s="190"/>
      <c r="BI1377" s="190"/>
      <c r="BJ1377" s="190"/>
      <c r="BK1377" s="190"/>
      <c r="BL1377" s="190"/>
      <c r="BM1377" s="190"/>
      <c r="BN1377" s="190"/>
      <c r="BO1377" s="190"/>
      <c r="BP1377" s="190"/>
      <c r="BQ1377" s="190"/>
      <c r="BR1377" s="190"/>
      <c r="BS1377" s="190"/>
      <c r="BT1377" s="190"/>
      <c r="BU1377" s="190"/>
      <c r="BV1377" s="190"/>
      <c r="BW1377" s="190"/>
      <c r="BX1377" s="190"/>
      <c r="BY1377" s="190"/>
      <c r="BZ1377" s="190"/>
      <c r="CA1377" s="190"/>
      <c r="CB1377" s="190"/>
      <c r="CC1377" s="190"/>
      <c r="CD1377" s="190"/>
      <c r="CE1377" s="190"/>
      <c r="CF1377" s="190"/>
      <c r="CG1377" s="190"/>
      <c r="CH1377" s="190"/>
      <c r="CI1377" s="190"/>
      <c r="CJ1377" s="190"/>
      <c r="CK1377" s="190"/>
      <c r="CL1377" s="190"/>
      <c r="CN1377" s="201"/>
      <c r="CO1377" s="190"/>
      <c r="CP1377" s="190"/>
      <c r="CQ1377" s="190"/>
      <c r="CR1377" s="190"/>
      <c r="CS1377" s="190"/>
      <c r="CT1377" s="190"/>
      <c r="CU1377" s="190"/>
      <c r="CV1377" s="190"/>
      <c r="CW1377" s="190"/>
      <c r="CX1377" s="190"/>
      <c r="CY1377" s="190"/>
      <c r="CZ1377" s="190"/>
      <c r="DA1377" s="190"/>
      <c r="DB1377" s="190"/>
      <c r="DC1377" s="190"/>
      <c r="DD1377" s="190"/>
      <c r="DE1377" s="190"/>
      <c r="DF1377" s="190"/>
      <c r="DG1377" s="190"/>
      <c r="DH1377" s="190"/>
      <c r="DI1377" s="190"/>
      <c r="DJ1377" s="190"/>
      <c r="DK1377" s="190"/>
      <c r="DL1377" s="190"/>
    </row>
    <row r="1378" spans="1:116" x14ac:dyDescent="0.4">
      <c r="A1378" s="174"/>
      <c r="E1378" s="8"/>
      <c r="G1378" s="175"/>
      <c r="H1378" s="200"/>
      <c r="I1378" s="201"/>
      <c r="J1378" s="201"/>
      <c r="K1378" s="202"/>
      <c r="L1378" s="202"/>
      <c r="M1378" s="202"/>
      <c r="N1378" s="202"/>
      <c r="O1378" s="202"/>
      <c r="P1378" s="202"/>
      <c r="R1378" s="202"/>
      <c r="S1378" s="190"/>
      <c r="T1378" s="190"/>
      <c r="U1378" s="190"/>
      <c r="V1378" s="190"/>
      <c r="W1378" s="190"/>
      <c r="X1378" s="190"/>
      <c r="Y1378" s="190"/>
      <c r="Z1378" s="190"/>
      <c r="AA1378" s="190"/>
      <c r="AB1378" s="190"/>
      <c r="AC1378" s="190"/>
      <c r="AD1378" s="190"/>
      <c r="AE1378" s="190"/>
      <c r="AF1378" s="190"/>
      <c r="AG1378" s="190"/>
      <c r="AH1378" s="190"/>
      <c r="AI1378" s="190"/>
      <c r="AJ1378" s="190"/>
      <c r="AK1378" s="190"/>
      <c r="AL1378" s="190"/>
      <c r="AM1378" s="190"/>
      <c r="AN1378" s="190"/>
      <c r="AO1378" s="190"/>
      <c r="AP1378" s="190"/>
      <c r="AQ1378" s="190"/>
      <c r="AR1378" s="190"/>
      <c r="AS1378" s="190"/>
      <c r="AT1378" s="190"/>
      <c r="AU1378" s="190"/>
      <c r="AV1378" s="190"/>
      <c r="AW1378" s="190"/>
      <c r="AX1378" s="190"/>
      <c r="AY1378" s="190"/>
      <c r="AZ1378" s="190"/>
      <c r="BA1378" s="190"/>
      <c r="BB1378" s="190"/>
      <c r="BC1378" s="190"/>
      <c r="BD1378" s="190"/>
      <c r="BE1378" s="190"/>
      <c r="BF1378" s="190"/>
      <c r="BG1378" s="190"/>
      <c r="BH1378" s="190"/>
      <c r="BI1378" s="190"/>
      <c r="BJ1378" s="190"/>
      <c r="BK1378" s="190"/>
      <c r="BL1378" s="190"/>
      <c r="BM1378" s="190"/>
      <c r="BN1378" s="190"/>
      <c r="BO1378" s="190"/>
      <c r="BP1378" s="190"/>
      <c r="BQ1378" s="190"/>
      <c r="BR1378" s="190"/>
      <c r="BS1378" s="190"/>
      <c r="BT1378" s="190"/>
      <c r="BU1378" s="190"/>
      <c r="BV1378" s="190"/>
      <c r="BW1378" s="190"/>
      <c r="BX1378" s="190"/>
      <c r="BY1378" s="190"/>
      <c r="BZ1378" s="190"/>
      <c r="CA1378" s="190"/>
      <c r="CB1378" s="190"/>
      <c r="CC1378" s="190"/>
      <c r="CD1378" s="190"/>
      <c r="CE1378" s="190"/>
      <c r="CF1378" s="190"/>
      <c r="CG1378" s="190"/>
      <c r="CH1378" s="190"/>
      <c r="CI1378" s="190"/>
      <c r="CJ1378" s="190"/>
      <c r="CK1378" s="190"/>
      <c r="CL1378" s="190"/>
      <c r="CN1378" s="201"/>
      <c r="CO1378" s="190"/>
      <c r="CP1378" s="190"/>
      <c r="CQ1378" s="190"/>
      <c r="CR1378" s="190"/>
      <c r="CS1378" s="190"/>
      <c r="CT1378" s="190"/>
      <c r="CU1378" s="190"/>
      <c r="CV1378" s="190"/>
      <c r="CW1378" s="190"/>
      <c r="CX1378" s="190"/>
      <c r="CY1378" s="190"/>
      <c r="CZ1378" s="190"/>
      <c r="DA1378" s="190"/>
      <c r="DB1378" s="190"/>
      <c r="DC1378" s="190"/>
      <c r="DD1378" s="190"/>
      <c r="DE1378" s="190"/>
      <c r="DF1378" s="190"/>
      <c r="DG1378" s="190"/>
      <c r="DH1378" s="190"/>
      <c r="DI1378" s="190"/>
      <c r="DJ1378" s="190"/>
      <c r="DK1378" s="190"/>
      <c r="DL1378" s="190"/>
    </row>
    <row r="1379" spans="1:116" x14ac:dyDescent="0.4">
      <c r="A1379" s="174"/>
      <c r="E1379" s="8"/>
      <c r="G1379" s="175"/>
      <c r="H1379" s="200"/>
      <c r="I1379" s="201"/>
      <c r="J1379" s="201"/>
      <c r="K1379" s="202"/>
      <c r="L1379" s="202"/>
      <c r="M1379" s="202"/>
      <c r="N1379" s="202"/>
      <c r="O1379" s="202"/>
      <c r="P1379" s="202"/>
      <c r="R1379" s="202"/>
      <c r="S1379" s="190"/>
      <c r="T1379" s="190"/>
      <c r="U1379" s="190"/>
      <c r="V1379" s="190"/>
      <c r="W1379" s="190"/>
      <c r="X1379" s="190"/>
      <c r="Y1379" s="190"/>
      <c r="Z1379" s="190"/>
      <c r="AA1379" s="190"/>
      <c r="AB1379" s="190"/>
      <c r="AC1379" s="190"/>
      <c r="AD1379" s="190"/>
      <c r="AE1379" s="190"/>
      <c r="AF1379" s="190"/>
      <c r="AG1379" s="190"/>
      <c r="AH1379" s="190"/>
      <c r="AI1379" s="190"/>
      <c r="AJ1379" s="190"/>
      <c r="AK1379" s="190"/>
      <c r="AL1379" s="190"/>
      <c r="AM1379" s="190"/>
      <c r="AN1379" s="190"/>
      <c r="AO1379" s="190"/>
      <c r="AP1379" s="190"/>
      <c r="AQ1379" s="190"/>
      <c r="AR1379" s="190"/>
      <c r="AS1379" s="190"/>
      <c r="AT1379" s="190"/>
      <c r="AU1379" s="190"/>
      <c r="AV1379" s="190"/>
      <c r="AW1379" s="190"/>
      <c r="AX1379" s="190"/>
      <c r="AY1379" s="190"/>
      <c r="AZ1379" s="190"/>
      <c r="BA1379" s="190"/>
      <c r="BB1379" s="190"/>
      <c r="BC1379" s="190"/>
      <c r="BD1379" s="190"/>
      <c r="BE1379" s="190"/>
      <c r="BF1379" s="190"/>
      <c r="BG1379" s="190"/>
      <c r="BH1379" s="190"/>
      <c r="BI1379" s="190"/>
      <c r="BJ1379" s="190"/>
      <c r="BK1379" s="190"/>
      <c r="BL1379" s="190"/>
      <c r="BM1379" s="190"/>
      <c r="BN1379" s="190"/>
      <c r="BO1379" s="190"/>
      <c r="BP1379" s="190"/>
      <c r="BQ1379" s="190"/>
      <c r="BR1379" s="190"/>
      <c r="BS1379" s="190"/>
      <c r="BT1379" s="190"/>
      <c r="BU1379" s="190"/>
      <c r="BV1379" s="190"/>
      <c r="BW1379" s="190"/>
      <c r="BX1379" s="190"/>
      <c r="BY1379" s="190"/>
      <c r="BZ1379" s="190"/>
      <c r="CA1379" s="190"/>
      <c r="CB1379" s="190"/>
      <c r="CC1379" s="190"/>
      <c r="CD1379" s="190"/>
      <c r="CE1379" s="190"/>
      <c r="CF1379" s="190"/>
      <c r="CG1379" s="190"/>
      <c r="CH1379" s="190"/>
      <c r="CI1379" s="190"/>
      <c r="CJ1379" s="190"/>
      <c r="CK1379" s="190"/>
      <c r="CL1379" s="190"/>
      <c r="CN1379" s="201"/>
      <c r="CO1379" s="190"/>
      <c r="CP1379" s="190"/>
      <c r="CQ1379" s="190"/>
      <c r="CR1379" s="190"/>
      <c r="CS1379" s="190"/>
      <c r="CT1379" s="190"/>
      <c r="CU1379" s="190"/>
      <c r="CV1379" s="190"/>
      <c r="CW1379" s="190"/>
      <c r="CX1379" s="190"/>
      <c r="CY1379" s="190"/>
      <c r="CZ1379" s="190"/>
      <c r="DA1379" s="190"/>
      <c r="DB1379" s="190"/>
      <c r="DC1379" s="190"/>
      <c r="DD1379" s="190"/>
      <c r="DE1379" s="190"/>
      <c r="DF1379" s="190"/>
      <c r="DG1379" s="190"/>
      <c r="DH1379" s="190"/>
      <c r="DI1379" s="190"/>
      <c r="DJ1379" s="190"/>
      <c r="DK1379" s="190"/>
      <c r="DL1379" s="190"/>
    </row>
    <row r="1380" spans="1:116" x14ac:dyDescent="0.4">
      <c r="A1380" s="174"/>
      <c r="E1380" s="8"/>
      <c r="G1380" s="175"/>
      <c r="H1380" s="200"/>
      <c r="I1380" s="201"/>
      <c r="J1380" s="201"/>
      <c r="K1380" s="202"/>
      <c r="L1380" s="202"/>
      <c r="M1380" s="202"/>
      <c r="N1380" s="202"/>
      <c r="O1380" s="202"/>
      <c r="P1380" s="202"/>
      <c r="R1380" s="202"/>
      <c r="S1380" s="190"/>
      <c r="T1380" s="190"/>
      <c r="U1380" s="190"/>
      <c r="V1380" s="190"/>
      <c r="W1380" s="190"/>
      <c r="X1380" s="190"/>
      <c r="Y1380" s="190"/>
      <c r="Z1380" s="190"/>
      <c r="AA1380" s="190"/>
      <c r="AB1380" s="190"/>
      <c r="AC1380" s="190"/>
      <c r="AD1380" s="190"/>
      <c r="AE1380" s="190"/>
      <c r="AF1380" s="190"/>
      <c r="AG1380" s="190"/>
      <c r="AH1380" s="190"/>
      <c r="AI1380" s="190"/>
      <c r="AJ1380" s="190"/>
      <c r="AK1380" s="190"/>
      <c r="AL1380" s="190"/>
      <c r="AM1380" s="190"/>
      <c r="AN1380" s="190"/>
      <c r="AO1380" s="190"/>
      <c r="AP1380" s="190"/>
      <c r="AQ1380" s="190"/>
      <c r="AR1380" s="190"/>
      <c r="AS1380" s="190"/>
      <c r="AT1380" s="190"/>
      <c r="AU1380" s="190"/>
      <c r="AV1380" s="190"/>
      <c r="AW1380" s="190"/>
      <c r="AX1380" s="190"/>
      <c r="AY1380" s="190"/>
      <c r="AZ1380" s="190"/>
      <c r="BA1380" s="190"/>
      <c r="BB1380" s="190"/>
      <c r="BC1380" s="190"/>
      <c r="BD1380" s="190"/>
      <c r="BE1380" s="190"/>
      <c r="BF1380" s="190"/>
      <c r="BG1380" s="190"/>
      <c r="BH1380" s="190"/>
      <c r="BI1380" s="190"/>
      <c r="BJ1380" s="190"/>
      <c r="BK1380" s="190"/>
      <c r="BL1380" s="190"/>
      <c r="BM1380" s="190"/>
      <c r="BN1380" s="190"/>
      <c r="BO1380" s="190"/>
      <c r="BP1380" s="190"/>
      <c r="BQ1380" s="190"/>
      <c r="BR1380" s="190"/>
      <c r="BS1380" s="190"/>
      <c r="BT1380" s="190"/>
      <c r="BU1380" s="190"/>
      <c r="BV1380" s="190"/>
      <c r="BW1380" s="190"/>
      <c r="BX1380" s="190"/>
      <c r="BY1380" s="190"/>
      <c r="BZ1380" s="190"/>
      <c r="CA1380" s="190"/>
      <c r="CB1380" s="190"/>
      <c r="CC1380" s="190"/>
      <c r="CD1380" s="190"/>
      <c r="CE1380" s="190"/>
      <c r="CF1380" s="190"/>
      <c r="CG1380" s="190"/>
      <c r="CH1380" s="190"/>
      <c r="CI1380" s="190"/>
      <c r="CJ1380" s="190"/>
      <c r="CK1380" s="190"/>
      <c r="CL1380" s="190"/>
      <c r="CN1380" s="201"/>
      <c r="CO1380" s="190"/>
      <c r="CP1380" s="190"/>
      <c r="CQ1380" s="190"/>
      <c r="CR1380" s="190"/>
      <c r="CS1380" s="190"/>
      <c r="CT1380" s="190"/>
      <c r="CU1380" s="190"/>
      <c r="CV1380" s="190"/>
      <c r="CW1380" s="190"/>
      <c r="CX1380" s="190"/>
      <c r="CY1380" s="190"/>
      <c r="CZ1380" s="190"/>
      <c r="DA1380" s="190"/>
      <c r="DB1380" s="190"/>
      <c r="DC1380" s="190"/>
      <c r="DD1380" s="190"/>
      <c r="DE1380" s="190"/>
      <c r="DF1380" s="190"/>
      <c r="DG1380" s="190"/>
      <c r="DH1380" s="190"/>
      <c r="DI1380" s="190"/>
      <c r="DJ1380" s="190"/>
      <c r="DK1380" s="190"/>
      <c r="DL1380" s="190"/>
    </row>
    <row r="1381" spans="1:116" x14ac:dyDescent="0.4">
      <c r="A1381" s="174"/>
      <c r="E1381" s="8"/>
      <c r="G1381" s="175"/>
      <c r="H1381" s="200"/>
      <c r="I1381" s="201"/>
      <c r="J1381" s="201"/>
      <c r="K1381" s="202"/>
      <c r="L1381" s="202"/>
      <c r="M1381" s="202"/>
      <c r="N1381" s="202"/>
      <c r="O1381" s="202"/>
      <c r="P1381" s="202"/>
      <c r="R1381" s="202"/>
      <c r="S1381" s="190"/>
      <c r="T1381" s="190"/>
      <c r="U1381" s="190"/>
      <c r="V1381" s="190"/>
      <c r="W1381" s="190"/>
      <c r="X1381" s="190"/>
      <c r="Y1381" s="190"/>
      <c r="Z1381" s="190"/>
      <c r="AA1381" s="190"/>
      <c r="AB1381" s="190"/>
      <c r="AC1381" s="190"/>
      <c r="AD1381" s="190"/>
      <c r="AE1381" s="190"/>
      <c r="AF1381" s="190"/>
      <c r="AG1381" s="190"/>
      <c r="AH1381" s="190"/>
      <c r="AI1381" s="190"/>
      <c r="AJ1381" s="190"/>
      <c r="AK1381" s="190"/>
      <c r="AL1381" s="190"/>
      <c r="AM1381" s="190"/>
      <c r="AN1381" s="190"/>
      <c r="AO1381" s="190"/>
      <c r="AP1381" s="190"/>
      <c r="AQ1381" s="190"/>
      <c r="AR1381" s="190"/>
      <c r="AS1381" s="190"/>
      <c r="AT1381" s="190"/>
      <c r="AU1381" s="190"/>
      <c r="AV1381" s="190"/>
      <c r="AW1381" s="190"/>
      <c r="AX1381" s="190"/>
      <c r="AY1381" s="190"/>
      <c r="AZ1381" s="190"/>
      <c r="BA1381" s="190"/>
      <c r="BB1381" s="190"/>
      <c r="BC1381" s="190"/>
      <c r="BD1381" s="190"/>
      <c r="BE1381" s="190"/>
      <c r="BF1381" s="190"/>
      <c r="BG1381" s="190"/>
      <c r="BH1381" s="190"/>
      <c r="BI1381" s="190"/>
      <c r="BJ1381" s="190"/>
      <c r="BK1381" s="190"/>
      <c r="BL1381" s="190"/>
      <c r="BM1381" s="190"/>
      <c r="BN1381" s="190"/>
      <c r="BO1381" s="190"/>
      <c r="BP1381" s="190"/>
      <c r="BQ1381" s="190"/>
      <c r="BR1381" s="190"/>
      <c r="BS1381" s="190"/>
      <c r="BT1381" s="190"/>
      <c r="BU1381" s="190"/>
      <c r="BV1381" s="190"/>
      <c r="BW1381" s="190"/>
      <c r="BX1381" s="190"/>
      <c r="BY1381" s="190"/>
      <c r="BZ1381" s="190"/>
      <c r="CA1381" s="190"/>
      <c r="CB1381" s="190"/>
      <c r="CC1381" s="190"/>
      <c r="CD1381" s="190"/>
      <c r="CE1381" s="190"/>
      <c r="CF1381" s="190"/>
      <c r="CG1381" s="190"/>
      <c r="CH1381" s="190"/>
      <c r="CI1381" s="190"/>
      <c r="CJ1381" s="190"/>
      <c r="CK1381" s="190"/>
      <c r="CL1381" s="190"/>
      <c r="CN1381" s="201"/>
      <c r="CO1381" s="190"/>
      <c r="CP1381" s="190"/>
      <c r="CQ1381" s="190"/>
      <c r="CR1381" s="190"/>
      <c r="CS1381" s="190"/>
      <c r="CT1381" s="190"/>
      <c r="CU1381" s="190"/>
      <c r="CV1381" s="190"/>
      <c r="CW1381" s="190"/>
      <c r="CX1381" s="190"/>
      <c r="CY1381" s="190"/>
      <c r="CZ1381" s="190"/>
      <c r="DA1381" s="190"/>
      <c r="DB1381" s="190"/>
      <c r="DC1381" s="190"/>
      <c r="DD1381" s="190"/>
      <c r="DE1381" s="190"/>
      <c r="DF1381" s="190"/>
      <c r="DG1381" s="190"/>
      <c r="DH1381" s="190"/>
      <c r="DI1381" s="190"/>
      <c r="DJ1381" s="190"/>
      <c r="DK1381" s="190"/>
      <c r="DL1381" s="190"/>
    </row>
    <row r="1382" spans="1:116" x14ac:dyDescent="0.4">
      <c r="A1382" s="174"/>
      <c r="E1382" s="8"/>
      <c r="G1382" s="175"/>
      <c r="H1382" s="200"/>
      <c r="I1382" s="201"/>
      <c r="J1382" s="201"/>
      <c r="K1382" s="202"/>
      <c r="L1382" s="202"/>
      <c r="M1382" s="202"/>
      <c r="N1382" s="202"/>
      <c r="O1382" s="202"/>
      <c r="P1382" s="202"/>
      <c r="R1382" s="202"/>
      <c r="S1382" s="190"/>
      <c r="T1382" s="190"/>
      <c r="U1382" s="190"/>
      <c r="V1382" s="190"/>
      <c r="W1382" s="190"/>
      <c r="X1382" s="190"/>
      <c r="Y1382" s="190"/>
      <c r="Z1382" s="190"/>
      <c r="AA1382" s="190"/>
      <c r="AB1382" s="190"/>
      <c r="AC1382" s="190"/>
      <c r="AD1382" s="190"/>
      <c r="AE1382" s="190"/>
      <c r="AF1382" s="190"/>
      <c r="AG1382" s="190"/>
      <c r="AH1382" s="190"/>
      <c r="AI1382" s="190"/>
      <c r="AJ1382" s="190"/>
      <c r="AK1382" s="190"/>
      <c r="AL1382" s="190"/>
      <c r="AM1382" s="190"/>
      <c r="AN1382" s="190"/>
      <c r="AO1382" s="190"/>
      <c r="AP1382" s="190"/>
      <c r="AQ1382" s="190"/>
      <c r="AR1382" s="190"/>
      <c r="AS1382" s="190"/>
      <c r="AT1382" s="190"/>
      <c r="AU1382" s="190"/>
      <c r="AV1382" s="190"/>
      <c r="AW1382" s="190"/>
      <c r="AX1382" s="190"/>
      <c r="AY1382" s="190"/>
      <c r="AZ1382" s="190"/>
      <c r="BA1382" s="190"/>
      <c r="BB1382" s="190"/>
      <c r="BC1382" s="190"/>
      <c r="BD1382" s="190"/>
      <c r="BE1382" s="190"/>
      <c r="BF1382" s="190"/>
      <c r="BG1382" s="190"/>
      <c r="BH1382" s="190"/>
      <c r="BI1382" s="190"/>
      <c r="BJ1382" s="190"/>
      <c r="BK1382" s="190"/>
      <c r="BL1382" s="190"/>
      <c r="BM1382" s="190"/>
      <c r="BN1382" s="190"/>
      <c r="BO1382" s="190"/>
      <c r="BP1382" s="190"/>
      <c r="BQ1382" s="190"/>
      <c r="BR1382" s="190"/>
      <c r="BS1382" s="190"/>
      <c r="BT1382" s="190"/>
      <c r="BU1382" s="190"/>
      <c r="BV1382" s="190"/>
      <c r="BW1382" s="190"/>
      <c r="BX1382" s="190"/>
      <c r="BY1382" s="190"/>
      <c r="BZ1382" s="190"/>
      <c r="CA1382" s="190"/>
      <c r="CB1382" s="190"/>
      <c r="CC1382" s="190"/>
      <c r="CD1382" s="190"/>
      <c r="CE1382" s="190"/>
      <c r="CF1382" s="190"/>
      <c r="CG1382" s="190"/>
      <c r="CH1382" s="190"/>
      <c r="CI1382" s="190"/>
      <c r="CJ1382" s="190"/>
      <c r="CK1382" s="190"/>
      <c r="CL1382" s="190"/>
      <c r="CN1382" s="201"/>
      <c r="CO1382" s="190"/>
      <c r="CP1382" s="190"/>
      <c r="CQ1382" s="190"/>
      <c r="CR1382" s="190"/>
      <c r="CS1382" s="190"/>
      <c r="CT1382" s="190"/>
      <c r="CU1382" s="190"/>
      <c r="CV1382" s="190"/>
      <c r="CW1382" s="190"/>
      <c r="CX1382" s="190"/>
      <c r="CY1382" s="190"/>
      <c r="CZ1382" s="190"/>
      <c r="DA1382" s="190"/>
      <c r="DB1382" s="190"/>
      <c r="DC1382" s="190"/>
      <c r="DD1382" s="190"/>
      <c r="DE1382" s="190"/>
      <c r="DF1382" s="190"/>
      <c r="DG1382" s="190"/>
      <c r="DH1382" s="190"/>
      <c r="DI1382" s="190"/>
      <c r="DJ1382" s="190"/>
      <c r="DK1382" s="190"/>
      <c r="DL1382" s="190"/>
    </row>
    <row r="1383" spans="1:116" x14ac:dyDescent="0.4">
      <c r="A1383" s="174"/>
      <c r="E1383" s="8"/>
      <c r="G1383" s="175"/>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c r="H1387" s="200"/>
      <c r="I1387" s="201"/>
      <c r="J1387" s="201"/>
      <c r="K1387" s="202"/>
      <c r="L1387" s="202"/>
      <c r="M1387" s="202"/>
      <c r="N1387" s="202"/>
      <c r="O1387" s="202"/>
      <c r="P1387" s="202"/>
      <c r="R1387" s="202"/>
      <c r="S1387" s="190"/>
      <c r="T1387" s="190"/>
      <c r="U1387" s="190"/>
      <c r="V1387" s="190"/>
      <c r="W1387" s="190"/>
      <c r="X1387" s="190"/>
      <c r="Y1387" s="190"/>
      <c r="Z1387" s="190"/>
      <c r="AA1387" s="190"/>
      <c r="AB1387" s="190"/>
      <c r="AC1387" s="190"/>
      <c r="AD1387" s="190"/>
      <c r="AE1387" s="190"/>
      <c r="AF1387" s="190"/>
      <c r="AG1387" s="190"/>
      <c r="AH1387" s="190"/>
      <c r="AI1387" s="190"/>
      <c r="AJ1387" s="190"/>
      <c r="AK1387" s="190"/>
      <c r="AL1387" s="190"/>
      <c r="AM1387" s="190"/>
      <c r="AN1387" s="190"/>
      <c r="AO1387" s="190"/>
      <c r="AP1387" s="190"/>
      <c r="AQ1387" s="190"/>
      <c r="AR1387" s="190"/>
      <c r="AS1387" s="190"/>
      <c r="AT1387" s="190"/>
      <c r="AU1387" s="190"/>
      <c r="AV1387" s="190"/>
      <c r="AW1387" s="190"/>
      <c r="AX1387" s="190"/>
      <c r="AY1387" s="190"/>
      <c r="AZ1387" s="190"/>
      <c r="BA1387" s="190"/>
      <c r="BB1387" s="190"/>
      <c r="BC1387" s="190"/>
      <c r="BD1387" s="190"/>
      <c r="BE1387" s="190"/>
      <c r="BF1387" s="190"/>
      <c r="BG1387" s="190"/>
      <c r="BH1387" s="190"/>
      <c r="BI1387" s="190"/>
      <c r="BJ1387" s="190"/>
      <c r="BK1387" s="190"/>
      <c r="BL1387" s="190"/>
      <c r="BM1387" s="190"/>
      <c r="BN1387" s="190"/>
      <c r="BO1387" s="190"/>
      <c r="BP1387" s="190"/>
      <c r="BQ1387" s="190"/>
      <c r="BR1387" s="190"/>
      <c r="BS1387" s="190"/>
      <c r="BT1387" s="190"/>
      <c r="BU1387" s="190"/>
      <c r="BV1387" s="190"/>
      <c r="BW1387" s="190"/>
      <c r="BX1387" s="190"/>
      <c r="BY1387" s="190"/>
      <c r="BZ1387" s="190"/>
      <c r="CA1387" s="190"/>
      <c r="CB1387" s="190"/>
      <c r="CC1387" s="190"/>
      <c r="CD1387" s="190"/>
      <c r="CE1387" s="190"/>
      <c r="CF1387" s="190"/>
      <c r="CG1387" s="190"/>
      <c r="CH1387" s="190"/>
      <c r="CI1387" s="190"/>
      <c r="CJ1387" s="190"/>
      <c r="CK1387" s="190"/>
      <c r="CL1387" s="190"/>
      <c r="CN1387" s="201"/>
      <c r="CO1387" s="190"/>
      <c r="CP1387" s="190"/>
      <c r="CQ1387" s="190"/>
      <c r="CR1387" s="190"/>
      <c r="CS1387" s="190"/>
      <c r="CT1387" s="190"/>
      <c r="CU1387" s="190"/>
      <c r="CV1387" s="190"/>
      <c r="CW1387" s="190"/>
      <c r="CX1387" s="190"/>
      <c r="CY1387" s="190"/>
      <c r="CZ1387" s="190"/>
      <c r="DA1387" s="190"/>
      <c r="DB1387" s="190"/>
      <c r="DC1387" s="190"/>
      <c r="DD1387" s="190"/>
      <c r="DE1387" s="190"/>
      <c r="DF1387" s="190"/>
      <c r="DG1387" s="190"/>
      <c r="DH1387" s="190"/>
      <c r="DI1387" s="190"/>
      <c r="DJ1387" s="190"/>
      <c r="DK1387" s="190"/>
      <c r="DL1387" s="190"/>
    </row>
    <row r="1388" spans="1:116" x14ac:dyDescent="0.4">
      <c r="A1388" s="174"/>
      <c r="E1388" s="8"/>
      <c r="G1388" s="175"/>
      <c r="H1388" s="200"/>
      <c r="I1388" s="201"/>
      <c r="J1388" s="201"/>
      <c r="K1388" s="202"/>
      <c r="L1388" s="202"/>
      <c r="M1388" s="202"/>
      <c r="N1388" s="202"/>
      <c r="O1388" s="202"/>
      <c r="P1388" s="202"/>
      <c r="R1388" s="202"/>
      <c r="S1388" s="190"/>
      <c r="T1388" s="190"/>
      <c r="U1388" s="190"/>
      <c r="V1388" s="190"/>
      <c r="W1388" s="190"/>
      <c r="X1388" s="190"/>
      <c r="Y1388" s="190"/>
      <c r="Z1388" s="190"/>
      <c r="AA1388" s="190"/>
      <c r="AB1388" s="190"/>
      <c r="AC1388" s="190"/>
      <c r="AD1388" s="190"/>
      <c r="AE1388" s="190"/>
      <c r="AF1388" s="190"/>
      <c r="AG1388" s="190"/>
      <c r="AH1388" s="190"/>
      <c r="AI1388" s="190"/>
      <c r="AJ1388" s="190"/>
      <c r="AK1388" s="190"/>
      <c r="AL1388" s="190"/>
      <c r="AM1388" s="190"/>
      <c r="AN1388" s="190"/>
      <c r="AO1388" s="190"/>
      <c r="AP1388" s="190"/>
      <c r="AQ1388" s="190"/>
      <c r="AR1388" s="190"/>
      <c r="AS1388" s="190"/>
      <c r="AT1388" s="190"/>
      <c r="AU1388" s="190"/>
      <c r="AV1388" s="190"/>
      <c r="AW1388" s="190"/>
      <c r="AX1388" s="190"/>
      <c r="AY1388" s="190"/>
      <c r="AZ1388" s="190"/>
      <c r="BA1388" s="190"/>
      <c r="BB1388" s="190"/>
      <c r="BC1388" s="190"/>
      <c r="BD1388" s="190"/>
      <c r="BE1388" s="190"/>
      <c r="BF1388" s="190"/>
      <c r="BG1388" s="190"/>
      <c r="BH1388" s="190"/>
      <c r="BI1388" s="190"/>
      <c r="BJ1388" s="190"/>
      <c r="BK1388" s="190"/>
      <c r="BL1388" s="190"/>
      <c r="BM1388" s="190"/>
      <c r="BN1388" s="190"/>
      <c r="BO1388" s="190"/>
      <c r="BP1388" s="190"/>
      <c r="BQ1388" s="190"/>
      <c r="BR1388" s="190"/>
      <c r="BS1388" s="190"/>
      <c r="BT1388" s="190"/>
      <c r="BU1388" s="190"/>
      <c r="BV1388" s="190"/>
      <c r="BW1388" s="190"/>
      <c r="BX1388" s="190"/>
      <c r="BY1388" s="190"/>
      <c r="BZ1388" s="190"/>
      <c r="CA1388" s="190"/>
      <c r="CB1388" s="190"/>
      <c r="CC1388" s="190"/>
      <c r="CD1388" s="190"/>
      <c r="CE1388" s="190"/>
      <c r="CF1388" s="190"/>
      <c r="CG1388" s="190"/>
      <c r="CH1388" s="190"/>
      <c r="CI1388" s="190"/>
      <c r="CJ1388" s="190"/>
      <c r="CK1388" s="190"/>
      <c r="CL1388" s="190"/>
      <c r="CN1388" s="201"/>
      <c r="CO1388" s="190"/>
      <c r="CP1388" s="190"/>
      <c r="CQ1388" s="190"/>
      <c r="CR1388" s="190"/>
      <c r="CS1388" s="190"/>
      <c r="CT1388" s="190"/>
      <c r="CU1388" s="190"/>
      <c r="CV1388" s="190"/>
      <c r="CW1388" s="190"/>
      <c r="CX1388" s="190"/>
      <c r="CY1388" s="190"/>
      <c r="CZ1388" s="190"/>
      <c r="DA1388" s="190"/>
      <c r="DB1388" s="190"/>
      <c r="DC1388" s="190"/>
      <c r="DD1388" s="190"/>
      <c r="DE1388" s="190"/>
      <c r="DF1388" s="190"/>
      <c r="DG1388" s="190"/>
      <c r="DH1388" s="190"/>
      <c r="DI1388" s="190"/>
      <c r="DJ1388" s="190"/>
      <c r="DK1388" s="190"/>
      <c r="DL1388" s="190"/>
    </row>
    <row r="1389" spans="1:116" x14ac:dyDescent="0.4">
      <c r="A1389" s="174"/>
      <c r="E1389" s="8"/>
      <c r="G1389" s="175"/>
      <c r="H1389" s="200"/>
      <c r="I1389" s="201"/>
      <c r="J1389" s="201"/>
      <c r="K1389" s="202"/>
      <c r="L1389" s="202"/>
      <c r="M1389" s="202"/>
      <c r="N1389" s="202"/>
      <c r="O1389" s="202"/>
      <c r="P1389" s="202"/>
      <c r="R1389" s="202"/>
      <c r="S1389" s="190"/>
      <c r="T1389" s="190"/>
      <c r="U1389" s="190"/>
      <c r="V1389" s="190"/>
      <c r="W1389" s="190"/>
      <c r="X1389" s="190"/>
      <c r="Y1389" s="190"/>
      <c r="Z1389" s="190"/>
      <c r="AA1389" s="190"/>
      <c r="AB1389" s="190"/>
      <c r="AC1389" s="190"/>
      <c r="AD1389" s="190"/>
      <c r="AE1389" s="190"/>
      <c r="AF1389" s="190"/>
      <c r="AG1389" s="190"/>
      <c r="AH1389" s="190"/>
      <c r="AI1389" s="190"/>
      <c r="AJ1389" s="190"/>
      <c r="AK1389" s="190"/>
      <c r="AL1389" s="190"/>
      <c r="AM1389" s="190"/>
      <c r="AN1389" s="190"/>
      <c r="AO1389" s="190"/>
      <c r="AP1389" s="190"/>
      <c r="AQ1389" s="190"/>
      <c r="AR1389" s="190"/>
      <c r="AS1389" s="190"/>
      <c r="AT1389" s="190"/>
      <c r="AU1389" s="190"/>
      <c r="AV1389" s="190"/>
      <c r="AW1389" s="190"/>
      <c r="AX1389" s="190"/>
      <c r="AY1389" s="190"/>
      <c r="AZ1389" s="190"/>
      <c r="BA1389" s="190"/>
      <c r="BB1389" s="190"/>
      <c r="BC1389" s="190"/>
      <c r="BD1389" s="190"/>
      <c r="BE1389" s="190"/>
      <c r="BF1389" s="190"/>
      <c r="BG1389" s="190"/>
      <c r="BH1389" s="190"/>
      <c r="BI1389" s="190"/>
      <c r="BJ1389" s="190"/>
      <c r="BK1389" s="190"/>
      <c r="BL1389" s="190"/>
      <c r="BM1389" s="190"/>
      <c r="BN1389" s="190"/>
      <c r="BO1389" s="190"/>
      <c r="BP1389" s="190"/>
      <c r="BQ1389" s="190"/>
      <c r="BR1389" s="190"/>
      <c r="BS1389" s="190"/>
      <c r="BT1389" s="190"/>
      <c r="BU1389" s="190"/>
      <c r="BV1389" s="190"/>
      <c r="BW1389" s="190"/>
      <c r="BX1389" s="190"/>
      <c r="BY1389" s="190"/>
      <c r="BZ1389" s="190"/>
      <c r="CA1389" s="190"/>
      <c r="CB1389" s="190"/>
      <c r="CC1389" s="190"/>
      <c r="CD1389" s="190"/>
      <c r="CE1389" s="190"/>
      <c r="CF1389" s="190"/>
      <c r="CG1389" s="190"/>
      <c r="CH1389" s="190"/>
      <c r="CI1389" s="190"/>
      <c r="CJ1389" s="190"/>
      <c r="CK1389" s="190"/>
      <c r="CL1389" s="190"/>
      <c r="CN1389" s="201"/>
      <c r="CO1389" s="190"/>
      <c r="CP1389" s="190"/>
      <c r="CQ1389" s="190"/>
      <c r="CR1389" s="190"/>
      <c r="CS1389" s="190"/>
      <c r="CT1389" s="190"/>
      <c r="CU1389" s="190"/>
      <c r="CV1389" s="190"/>
      <c r="CW1389" s="190"/>
      <c r="CX1389" s="190"/>
      <c r="CY1389" s="190"/>
      <c r="CZ1389" s="190"/>
      <c r="DA1389" s="190"/>
      <c r="DB1389" s="190"/>
      <c r="DC1389" s="190"/>
      <c r="DD1389" s="190"/>
      <c r="DE1389" s="190"/>
      <c r="DF1389" s="190"/>
      <c r="DG1389" s="190"/>
      <c r="DH1389" s="190"/>
      <c r="DI1389" s="190"/>
      <c r="DJ1389" s="190"/>
      <c r="DK1389" s="190"/>
      <c r="DL1389" s="190"/>
    </row>
    <row r="1390" spans="1:116" x14ac:dyDescent="0.4">
      <c r="A1390" s="174"/>
      <c r="E1390" s="8"/>
      <c r="G1390" s="175"/>
      <c r="H1390" s="200"/>
      <c r="I1390" s="201"/>
      <c r="J1390" s="201"/>
      <c r="K1390" s="202"/>
      <c r="L1390" s="202"/>
      <c r="M1390" s="202"/>
      <c r="N1390" s="202"/>
      <c r="O1390" s="202"/>
      <c r="P1390" s="202"/>
      <c r="R1390" s="202"/>
      <c r="S1390" s="190"/>
      <c r="T1390" s="190"/>
      <c r="U1390" s="190"/>
      <c r="V1390" s="190"/>
      <c r="W1390" s="190"/>
      <c r="X1390" s="190"/>
      <c r="Y1390" s="190"/>
      <c r="Z1390" s="190"/>
      <c r="AA1390" s="190"/>
      <c r="AB1390" s="190"/>
      <c r="AC1390" s="190"/>
      <c r="AD1390" s="190"/>
      <c r="AE1390" s="190"/>
      <c r="AF1390" s="190"/>
      <c r="AG1390" s="190"/>
      <c r="AH1390" s="190"/>
      <c r="AI1390" s="190"/>
      <c r="AJ1390" s="190"/>
      <c r="AK1390" s="190"/>
      <c r="AL1390" s="190"/>
      <c r="AM1390" s="190"/>
      <c r="AN1390" s="190"/>
      <c r="AO1390" s="190"/>
      <c r="AP1390" s="190"/>
      <c r="AQ1390" s="190"/>
      <c r="AR1390" s="190"/>
      <c r="AS1390" s="190"/>
      <c r="AT1390" s="190"/>
      <c r="AU1390" s="190"/>
      <c r="AV1390" s="190"/>
      <c r="AW1390" s="190"/>
      <c r="AX1390" s="190"/>
      <c r="AY1390" s="190"/>
      <c r="AZ1390" s="190"/>
      <c r="BA1390" s="190"/>
      <c r="BB1390" s="190"/>
      <c r="BC1390" s="190"/>
      <c r="BD1390" s="190"/>
      <c r="BE1390" s="190"/>
      <c r="BF1390" s="190"/>
      <c r="BG1390" s="190"/>
      <c r="BH1390" s="190"/>
      <c r="BI1390" s="190"/>
      <c r="BJ1390" s="190"/>
      <c r="BK1390" s="190"/>
      <c r="BL1390" s="190"/>
      <c r="BM1390" s="190"/>
      <c r="BN1390" s="190"/>
      <c r="BO1390" s="190"/>
      <c r="BP1390" s="190"/>
      <c r="BQ1390" s="190"/>
      <c r="BR1390" s="190"/>
      <c r="BS1390" s="190"/>
      <c r="BT1390" s="190"/>
      <c r="BU1390" s="190"/>
      <c r="BV1390" s="190"/>
      <c r="BW1390" s="190"/>
      <c r="BX1390" s="190"/>
      <c r="BY1390" s="190"/>
      <c r="BZ1390" s="190"/>
      <c r="CA1390" s="190"/>
      <c r="CB1390" s="190"/>
      <c r="CC1390" s="190"/>
      <c r="CD1390" s="190"/>
      <c r="CE1390" s="190"/>
      <c r="CF1390" s="190"/>
      <c r="CG1390" s="190"/>
      <c r="CH1390" s="190"/>
      <c r="CI1390" s="190"/>
      <c r="CJ1390" s="190"/>
      <c r="CK1390" s="190"/>
      <c r="CL1390" s="190"/>
      <c r="CN1390" s="201"/>
      <c r="CO1390" s="190"/>
      <c r="CP1390" s="190"/>
      <c r="CQ1390" s="190"/>
      <c r="CR1390" s="190"/>
      <c r="CS1390" s="190"/>
      <c r="CT1390" s="190"/>
      <c r="CU1390" s="190"/>
      <c r="CV1390" s="190"/>
      <c r="CW1390" s="190"/>
      <c r="CX1390" s="190"/>
      <c r="CY1390" s="190"/>
      <c r="CZ1390" s="190"/>
      <c r="DA1390" s="190"/>
      <c r="DB1390" s="190"/>
      <c r="DC1390" s="190"/>
      <c r="DD1390" s="190"/>
      <c r="DE1390" s="190"/>
      <c r="DF1390" s="190"/>
      <c r="DG1390" s="190"/>
      <c r="DH1390" s="190"/>
      <c r="DI1390" s="190"/>
      <c r="DJ1390" s="190"/>
      <c r="DK1390" s="190"/>
      <c r="DL1390" s="190"/>
    </row>
    <row r="1391" spans="1:116" x14ac:dyDescent="0.4">
      <c r="A1391" s="174"/>
      <c r="E1391" s="8"/>
      <c r="G1391" s="175"/>
      <c r="H1391" s="200"/>
      <c r="I1391" s="201"/>
      <c r="J1391" s="201"/>
      <c r="K1391" s="202"/>
      <c r="L1391" s="202"/>
      <c r="M1391" s="202"/>
      <c r="N1391" s="202"/>
      <c r="O1391" s="202"/>
      <c r="P1391" s="202"/>
      <c r="R1391" s="202"/>
      <c r="S1391" s="190"/>
      <c r="T1391" s="190"/>
      <c r="U1391" s="190"/>
      <c r="V1391" s="190"/>
      <c r="W1391" s="190"/>
      <c r="X1391" s="190"/>
      <c r="Y1391" s="190"/>
      <c r="Z1391" s="190"/>
      <c r="AA1391" s="190"/>
      <c r="AB1391" s="190"/>
      <c r="AC1391" s="190"/>
      <c r="AD1391" s="190"/>
      <c r="AE1391" s="190"/>
      <c r="AF1391" s="190"/>
      <c r="AG1391" s="190"/>
      <c r="AH1391" s="190"/>
      <c r="AI1391" s="190"/>
      <c r="AJ1391" s="190"/>
      <c r="AK1391" s="190"/>
      <c r="AL1391" s="190"/>
      <c r="AM1391" s="190"/>
      <c r="AN1391" s="190"/>
      <c r="AO1391" s="190"/>
      <c r="AP1391" s="190"/>
      <c r="AQ1391" s="190"/>
      <c r="AR1391" s="190"/>
      <c r="AS1391" s="190"/>
      <c r="AT1391" s="190"/>
      <c r="AU1391" s="190"/>
      <c r="AV1391" s="190"/>
      <c r="AW1391" s="190"/>
      <c r="AX1391" s="190"/>
      <c r="AY1391" s="190"/>
      <c r="AZ1391" s="190"/>
      <c r="BA1391" s="190"/>
      <c r="BB1391" s="190"/>
      <c r="BC1391" s="190"/>
      <c r="BD1391" s="190"/>
      <c r="BE1391" s="190"/>
      <c r="BF1391" s="190"/>
      <c r="BG1391" s="190"/>
      <c r="BH1391" s="190"/>
      <c r="BI1391" s="190"/>
      <c r="BJ1391" s="190"/>
      <c r="BK1391" s="190"/>
      <c r="BL1391" s="190"/>
      <c r="BM1391" s="190"/>
      <c r="BN1391" s="190"/>
      <c r="BO1391" s="190"/>
      <c r="BP1391" s="190"/>
      <c r="BQ1391" s="190"/>
      <c r="BR1391" s="190"/>
      <c r="BS1391" s="190"/>
      <c r="BT1391" s="190"/>
      <c r="BU1391" s="190"/>
      <c r="BV1391" s="190"/>
      <c r="BW1391" s="190"/>
      <c r="BX1391" s="190"/>
      <c r="BY1391" s="190"/>
      <c r="BZ1391" s="190"/>
      <c r="CA1391" s="190"/>
      <c r="CB1391" s="190"/>
      <c r="CC1391" s="190"/>
      <c r="CD1391" s="190"/>
      <c r="CE1391" s="190"/>
      <c r="CF1391" s="190"/>
      <c r="CG1391" s="190"/>
      <c r="CH1391" s="190"/>
      <c r="CI1391" s="190"/>
      <c r="CJ1391" s="190"/>
      <c r="CK1391" s="190"/>
      <c r="CL1391" s="190"/>
      <c r="CN1391" s="201"/>
      <c r="CO1391" s="190"/>
      <c r="CP1391" s="190"/>
      <c r="CQ1391" s="190"/>
      <c r="CR1391" s="190"/>
      <c r="CS1391" s="190"/>
      <c r="CT1391" s="190"/>
      <c r="CU1391" s="190"/>
      <c r="CV1391" s="190"/>
      <c r="CW1391" s="190"/>
      <c r="CX1391" s="190"/>
      <c r="CY1391" s="190"/>
      <c r="CZ1391" s="190"/>
      <c r="DA1391" s="190"/>
      <c r="DB1391" s="190"/>
      <c r="DC1391" s="190"/>
      <c r="DD1391" s="190"/>
      <c r="DE1391" s="190"/>
      <c r="DF1391" s="190"/>
      <c r="DG1391" s="190"/>
      <c r="DH1391" s="190"/>
      <c r="DI1391" s="190"/>
      <c r="DJ1391" s="190"/>
      <c r="DK1391" s="190"/>
      <c r="DL1391" s="190"/>
    </row>
    <row r="1392" spans="1:116" x14ac:dyDescent="0.4">
      <c r="A1392" s="174"/>
      <c r="E1392" s="8"/>
      <c r="G1392" s="175"/>
      <c r="H1392" s="200"/>
      <c r="I1392" s="201"/>
      <c r="J1392" s="201"/>
      <c r="K1392" s="202"/>
      <c r="L1392" s="202"/>
      <c r="M1392" s="202"/>
      <c r="N1392" s="202"/>
      <c r="O1392" s="202"/>
      <c r="P1392" s="202"/>
      <c r="R1392" s="202"/>
      <c r="S1392" s="190"/>
      <c r="T1392" s="190"/>
      <c r="U1392" s="190"/>
      <c r="V1392" s="190"/>
      <c r="W1392" s="190"/>
      <c r="X1392" s="190"/>
      <c r="Y1392" s="190"/>
      <c r="Z1392" s="190"/>
      <c r="AA1392" s="190"/>
      <c r="AB1392" s="190"/>
      <c r="AC1392" s="190"/>
      <c r="AD1392" s="190"/>
      <c r="AE1392" s="190"/>
      <c r="AF1392" s="190"/>
      <c r="AG1392" s="190"/>
      <c r="AH1392" s="190"/>
      <c r="AI1392" s="190"/>
      <c r="AJ1392" s="190"/>
      <c r="AK1392" s="190"/>
      <c r="AL1392" s="190"/>
      <c r="AM1392" s="190"/>
      <c r="AN1392" s="190"/>
      <c r="AO1392" s="190"/>
      <c r="AP1392" s="190"/>
      <c r="AQ1392" s="190"/>
      <c r="AR1392" s="190"/>
      <c r="AS1392" s="190"/>
      <c r="AT1392" s="190"/>
      <c r="AU1392" s="190"/>
      <c r="AV1392" s="190"/>
      <c r="AW1392" s="190"/>
      <c r="AX1392" s="190"/>
      <c r="AY1392" s="190"/>
      <c r="AZ1392" s="190"/>
      <c r="BA1392" s="190"/>
      <c r="BB1392" s="190"/>
      <c r="BC1392" s="190"/>
      <c r="BD1392" s="190"/>
      <c r="BE1392" s="190"/>
      <c r="BF1392" s="190"/>
      <c r="BG1392" s="190"/>
      <c r="BH1392" s="190"/>
      <c r="BI1392" s="190"/>
      <c r="BJ1392" s="190"/>
      <c r="BK1392" s="190"/>
      <c r="BL1392" s="190"/>
      <c r="BM1392" s="190"/>
      <c r="BN1392" s="190"/>
      <c r="BO1392" s="190"/>
      <c r="BP1392" s="190"/>
      <c r="BQ1392" s="190"/>
      <c r="BR1392" s="190"/>
      <c r="BS1392" s="190"/>
      <c r="BT1392" s="190"/>
      <c r="BU1392" s="190"/>
      <c r="BV1392" s="190"/>
      <c r="BW1392" s="190"/>
      <c r="BX1392" s="190"/>
      <c r="BY1392" s="190"/>
      <c r="BZ1392" s="190"/>
      <c r="CA1392" s="190"/>
      <c r="CB1392" s="190"/>
      <c r="CC1392" s="190"/>
      <c r="CD1392" s="190"/>
      <c r="CE1392" s="190"/>
      <c r="CF1392" s="190"/>
      <c r="CG1392" s="190"/>
      <c r="CH1392" s="190"/>
      <c r="CI1392" s="190"/>
      <c r="CJ1392" s="190"/>
      <c r="CK1392" s="190"/>
      <c r="CL1392" s="190"/>
      <c r="CN1392" s="201"/>
      <c r="CO1392" s="190"/>
      <c r="CP1392" s="190"/>
      <c r="CQ1392" s="190"/>
      <c r="CR1392" s="190"/>
      <c r="CS1392" s="190"/>
      <c r="CT1392" s="190"/>
      <c r="CU1392" s="190"/>
      <c r="CV1392" s="190"/>
      <c r="CW1392" s="190"/>
      <c r="CX1392" s="190"/>
      <c r="CY1392" s="190"/>
      <c r="CZ1392" s="190"/>
      <c r="DA1392" s="190"/>
      <c r="DB1392" s="190"/>
      <c r="DC1392" s="190"/>
      <c r="DD1392" s="190"/>
      <c r="DE1392" s="190"/>
      <c r="DF1392" s="190"/>
      <c r="DG1392" s="190"/>
      <c r="DH1392" s="190"/>
      <c r="DI1392" s="190"/>
      <c r="DJ1392" s="190"/>
      <c r="DK1392" s="190"/>
      <c r="DL1392" s="190"/>
    </row>
    <row r="1393" spans="1:116" x14ac:dyDescent="0.4">
      <c r="A1393" s="174"/>
      <c r="E1393" s="8"/>
      <c r="G1393" s="175"/>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c r="H1394" s="200"/>
      <c r="I1394" s="201"/>
      <c r="J1394" s="201"/>
      <c r="K1394" s="202"/>
      <c r="L1394" s="202"/>
      <c r="M1394" s="202"/>
      <c r="N1394" s="202"/>
      <c r="O1394" s="202"/>
      <c r="P1394" s="202"/>
      <c r="R1394" s="202"/>
      <c r="S1394" s="190"/>
      <c r="T1394" s="190"/>
      <c r="U1394" s="190"/>
      <c r="V1394" s="190"/>
      <c r="W1394" s="190"/>
      <c r="X1394" s="190"/>
      <c r="Y1394" s="190"/>
      <c r="Z1394" s="190"/>
      <c r="AA1394" s="190"/>
      <c r="AB1394" s="190"/>
      <c r="AC1394" s="190"/>
      <c r="AD1394" s="190"/>
      <c r="AE1394" s="190"/>
      <c r="AF1394" s="190"/>
      <c r="AG1394" s="190"/>
      <c r="AH1394" s="190"/>
      <c r="AI1394" s="190"/>
      <c r="AJ1394" s="190"/>
      <c r="AK1394" s="190"/>
      <c r="AL1394" s="190"/>
      <c r="AM1394" s="190"/>
      <c r="AN1394" s="190"/>
      <c r="AO1394" s="190"/>
      <c r="AP1394" s="190"/>
      <c r="AQ1394" s="190"/>
      <c r="AR1394" s="190"/>
      <c r="AS1394" s="190"/>
      <c r="AT1394" s="190"/>
      <c r="AU1394" s="190"/>
      <c r="AV1394" s="190"/>
      <c r="AW1394" s="190"/>
      <c r="AX1394" s="190"/>
      <c r="AY1394" s="190"/>
      <c r="AZ1394" s="190"/>
      <c r="BA1394" s="190"/>
      <c r="BB1394" s="190"/>
      <c r="BC1394" s="190"/>
      <c r="BD1394" s="190"/>
      <c r="BE1394" s="190"/>
      <c r="BF1394" s="190"/>
      <c r="BG1394" s="190"/>
      <c r="BH1394" s="190"/>
      <c r="BI1394" s="190"/>
      <c r="BJ1394" s="190"/>
      <c r="BK1394" s="190"/>
      <c r="BL1394" s="190"/>
      <c r="BM1394" s="190"/>
      <c r="BN1394" s="190"/>
      <c r="BO1394" s="190"/>
      <c r="BP1394" s="190"/>
      <c r="BQ1394" s="190"/>
      <c r="BR1394" s="190"/>
      <c r="BS1394" s="190"/>
      <c r="BT1394" s="190"/>
      <c r="BU1394" s="190"/>
      <c r="BV1394" s="190"/>
      <c r="BW1394" s="190"/>
      <c r="BX1394" s="190"/>
      <c r="BY1394" s="190"/>
      <c r="BZ1394" s="190"/>
      <c r="CA1394" s="190"/>
      <c r="CB1394" s="190"/>
      <c r="CC1394" s="190"/>
      <c r="CD1394" s="190"/>
      <c r="CE1394" s="190"/>
      <c r="CF1394" s="190"/>
      <c r="CG1394" s="190"/>
      <c r="CH1394" s="190"/>
      <c r="CI1394" s="190"/>
      <c r="CJ1394" s="190"/>
      <c r="CK1394" s="190"/>
      <c r="CL1394" s="190"/>
      <c r="CN1394" s="201"/>
      <c r="CO1394" s="190"/>
      <c r="CP1394" s="190"/>
      <c r="CQ1394" s="190"/>
      <c r="CR1394" s="190"/>
      <c r="CS1394" s="190"/>
      <c r="CT1394" s="190"/>
      <c r="CU1394" s="190"/>
      <c r="CV1394" s="190"/>
      <c r="CW1394" s="190"/>
      <c r="CX1394" s="190"/>
      <c r="CY1394" s="190"/>
      <c r="CZ1394" s="190"/>
      <c r="DA1394" s="190"/>
      <c r="DB1394" s="190"/>
      <c r="DC1394" s="190"/>
      <c r="DD1394" s="190"/>
      <c r="DE1394" s="190"/>
      <c r="DF1394" s="190"/>
      <c r="DG1394" s="190"/>
      <c r="DH1394" s="190"/>
      <c r="DI1394" s="190"/>
      <c r="DJ1394" s="190"/>
      <c r="DK1394" s="190"/>
      <c r="DL1394" s="190"/>
    </row>
    <row r="1395" spans="1:116" x14ac:dyDescent="0.4">
      <c r="A1395" s="174"/>
      <c r="E1395" s="8"/>
      <c r="G1395" s="175"/>
      <c r="H1395" s="200"/>
      <c r="I1395" s="201"/>
      <c r="J1395" s="201"/>
      <c r="K1395" s="202"/>
      <c r="L1395" s="202"/>
      <c r="M1395" s="202"/>
      <c r="N1395" s="202"/>
      <c r="O1395" s="202"/>
      <c r="P1395" s="202"/>
      <c r="R1395" s="202"/>
      <c r="S1395" s="190"/>
      <c r="T1395" s="190"/>
      <c r="U1395" s="190"/>
      <c r="V1395" s="190"/>
      <c r="W1395" s="190"/>
      <c r="X1395" s="190"/>
      <c r="Y1395" s="190"/>
      <c r="Z1395" s="190"/>
      <c r="AA1395" s="190"/>
      <c r="AB1395" s="190"/>
      <c r="AC1395" s="190"/>
      <c r="AD1395" s="190"/>
      <c r="AE1395" s="190"/>
      <c r="AF1395" s="190"/>
      <c r="AG1395" s="190"/>
      <c r="AH1395" s="190"/>
      <c r="AI1395" s="190"/>
      <c r="AJ1395" s="190"/>
      <c r="AK1395" s="190"/>
      <c r="AL1395" s="190"/>
      <c r="AM1395" s="190"/>
      <c r="AN1395" s="190"/>
      <c r="AO1395" s="190"/>
      <c r="AP1395" s="190"/>
      <c r="AQ1395" s="190"/>
      <c r="AR1395" s="190"/>
      <c r="AS1395" s="190"/>
      <c r="AT1395" s="190"/>
      <c r="AU1395" s="190"/>
      <c r="AV1395" s="190"/>
      <c r="AW1395" s="190"/>
      <c r="AX1395" s="190"/>
      <c r="AY1395" s="190"/>
      <c r="AZ1395" s="190"/>
      <c r="BA1395" s="190"/>
      <c r="BB1395" s="190"/>
      <c r="BC1395" s="190"/>
      <c r="BD1395" s="190"/>
      <c r="BE1395" s="190"/>
      <c r="BF1395" s="190"/>
      <c r="BG1395" s="190"/>
      <c r="BH1395" s="190"/>
      <c r="BI1395" s="190"/>
      <c r="BJ1395" s="190"/>
      <c r="BK1395" s="190"/>
      <c r="BL1395" s="190"/>
      <c r="BM1395" s="190"/>
      <c r="BN1395" s="190"/>
      <c r="BO1395" s="190"/>
      <c r="BP1395" s="190"/>
      <c r="BQ1395" s="190"/>
      <c r="BR1395" s="190"/>
      <c r="BS1395" s="190"/>
      <c r="BT1395" s="190"/>
      <c r="BU1395" s="190"/>
      <c r="BV1395" s="190"/>
      <c r="BW1395" s="190"/>
      <c r="BX1395" s="190"/>
      <c r="BY1395" s="190"/>
      <c r="BZ1395" s="190"/>
      <c r="CA1395" s="190"/>
      <c r="CB1395" s="190"/>
      <c r="CC1395" s="190"/>
      <c r="CD1395" s="190"/>
      <c r="CE1395" s="190"/>
      <c r="CF1395" s="190"/>
      <c r="CG1395" s="190"/>
      <c r="CH1395" s="190"/>
      <c r="CI1395" s="190"/>
      <c r="CJ1395" s="190"/>
      <c r="CK1395" s="190"/>
      <c r="CL1395" s="190"/>
      <c r="CN1395" s="201"/>
      <c r="CO1395" s="190"/>
      <c r="CP1395" s="190"/>
      <c r="CQ1395" s="190"/>
      <c r="CR1395" s="190"/>
      <c r="CS1395" s="190"/>
      <c r="CT1395" s="190"/>
      <c r="CU1395" s="190"/>
      <c r="CV1395" s="190"/>
      <c r="CW1395" s="190"/>
      <c r="CX1395" s="190"/>
      <c r="CY1395" s="190"/>
      <c r="CZ1395" s="190"/>
      <c r="DA1395" s="190"/>
      <c r="DB1395" s="190"/>
      <c r="DC1395" s="190"/>
      <c r="DD1395" s="190"/>
      <c r="DE1395" s="190"/>
      <c r="DF1395" s="190"/>
      <c r="DG1395" s="190"/>
      <c r="DH1395" s="190"/>
      <c r="DI1395" s="190"/>
      <c r="DJ1395" s="190"/>
      <c r="DK1395" s="190"/>
      <c r="DL1395" s="190"/>
    </row>
    <row r="1396" spans="1:116" x14ac:dyDescent="0.4">
      <c r="A1396" s="174"/>
      <c r="E1396" s="8"/>
      <c r="G1396" s="175"/>
      <c r="H1396" s="200"/>
      <c r="I1396" s="201"/>
      <c r="J1396" s="201"/>
      <c r="K1396" s="202"/>
      <c r="L1396" s="202"/>
      <c r="M1396" s="202"/>
      <c r="N1396" s="202"/>
      <c r="O1396" s="202"/>
      <c r="P1396" s="202"/>
      <c r="R1396" s="202"/>
      <c r="S1396" s="190"/>
      <c r="T1396" s="190"/>
      <c r="U1396" s="190"/>
      <c r="V1396" s="190"/>
      <c r="W1396" s="190"/>
      <c r="X1396" s="190"/>
      <c r="Y1396" s="190"/>
      <c r="Z1396" s="190"/>
      <c r="AA1396" s="190"/>
      <c r="AB1396" s="190"/>
      <c r="AC1396" s="190"/>
      <c r="AD1396" s="190"/>
      <c r="AE1396" s="190"/>
      <c r="AF1396" s="190"/>
      <c r="AG1396" s="190"/>
      <c r="AH1396" s="190"/>
      <c r="AI1396" s="190"/>
      <c r="AJ1396" s="190"/>
      <c r="AK1396" s="190"/>
      <c r="AL1396" s="190"/>
      <c r="AM1396" s="190"/>
      <c r="AN1396" s="190"/>
      <c r="AO1396" s="190"/>
      <c r="AP1396" s="190"/>
      <c r="AQ1396" s="190"/>
      <c r="AR1396" s="190"/>
      <c r="AS1396" s="190"/>
      <c r="AT1396" s="190"/>
      <c r="AU1396" s="190"/>
      <c r="AV1396" s="190"/>
      <c r="AW1396" s="190"/>
      <c r="AX1396" s="190"/>
      <c r="AY1396" s="190"/>
      <c r="AZ1396" s="190"/>
      <c r="BA1396" s="190"/>
      <c r="BB1396" s="190"/>
      <c r="BC1396" s="190"/>
      <c r="BD1396" s="190"/>
      <c r="BE1396" s="190"/>
      <c r="BF1396" s="190"/>
      <c r="BG1396" s="190"/>
      <c r="BH1396" s="190"/>
      <c r="BI1396" s="190"/>
      <c r="BJ1396" s="190"/>
      <c r="BK1396" s="190"/>
      <c r="BL1396" s="190"/>
      <c r="BM1396" s="190"/>
      <c r="BN1396" s="190"/>
      <c r="BO1396" s="190"/>
      <c r="BP1396" s="190"/>
      <c r="BQ1396" s="190"/>
      <c r="BR1396" s="190"/>
      <c r="BS1396" s="190"/>
      <c r="BT1396" s="190"/>
      <c r="BU1396" s="190"/>
      <c r="BV1396" s="190"/>
      <c r="BW1396" s="190"/>
      <c r="BX1396" s="190"/>
      <c r="BY1396" s="190"/>
      <c r="BZ1396" s="190"/>
      <c r="CA1396" s="190"/>
      <c r="CB1396" s="190"/>
      <c r="CC1396" s="190"/>
      <c r="CD1396" s="190"/>
      <c r="CE1396" s="190"/>
      <c r="CF1396" s="190"/>
      <c r="CG1396" s="190"/>
      <c r="CH1396" s="190"/>
      <c r="CI1396" s="190"/>
      <c r="CJ1396" s="190"/>
      <c r="CK1396" s="190"/>
      <c r="CL1396" s="190"/>
      <c r="CN1396" s="201"/>
      <c r="CO1396" s="190"/>
      <c r="CP1396" s="190"/>
      <c r="CQ1396" s="190"/>
      <c r="CR1396" s="190"/>
      <c r="CS1396" s="190"/>
      <c r="CT1396" s="190"/>
      <c r="CU1396" s="190"/>
      <c r="CV1396" s="190"/>
      <c r="CW1396" s="190"/>
      <c r="CX1396" s="190"/>
      <c r="CY1396" s="190"/>
      <c r="CZ1396" s="190"/>
      <c r="DA1396" s="190"/>
      <c r="DB1396" s="190"/>
      <c r="DC1396" s="190"/>
      <c r="DD1396" s="190"/>
      <c r="DE1396" s="190"/>
      <c r="DF1396" s="190"/>
      <c r="DG1396" s="190"/>
      <c r="DH1396" s="190"/>
      <c r="DI1396" s="190"/>
      <c r="DJ1396" s="190"/>
      <c r="DK1396" s="190"/>
      <c r="DL1396" s="190"/>
    </row>
    <row r="1397" spans="1:116" x14ac:dyDescent="0.4">
      <c r="A1397" s="174"/>
      <c r="E1397" s="8"/>
      <c r="G1397" s="175"/>
      <c r="H1397" s="200"/>
      <c r="I1397" s="201"/>
      <c r="J1397" s="201"/>
      <c r="K1397" s="202"/>
      <c r="L1397" s="202"/>
      <c r="M1397" s="202"/>
      <c r="N1397" s="202"/>
      <c r="O1397" s="202"/>
      <c r="P1397" s="202"/>
      <c r="R1397" s="202"/>
      <c r="S1397" s="190"/>
      <c r="T1397" s="190"/>
      <c r="U1397" s="190"/>
      <c r="V1397" s="190"/>
      <c r="W1397" s="190"/>
      <c r="X1397" s="190"/>
      <c r="Y1397" s="190"/>
      <c r="Z1397" s="190"/>
      <c r="AA1397" s="190"/>
      <c r="AB1397" s="190"/>
      <c r="AC1397" s="190"/>
      <c r="AD1397" s="190"/>
      <c r="AE1397" s="190"/>
      <c r="AF1397" s="190"/>
      <c r="AG1397" s="190"/>
      <c r="AH1397" s="190"/>
      <c r="AI1397" s="190"/>
      <c r="AJ1397" s="190"/>
      <c r="AK1397" s="190"/>
      <c r="AL1397" s="190"/>
      <c r="AM1397" s="190"/>
      <c r="AN1397" s="190"/>
      <c r="AO1397" s="190"/>
      <c r="AP1397" s="190"/>
      <c r="AQ1397" s="190"/>
      <c r="AR1397" s="190"/>
      <c r="AS1397" s="190"/>
      <c r="AT1397" s="190"/>
      <c r="AU1397" s="190"/>
      <c r="AV1397" s="190"/>
      <c r="AW1397" s="190"/>
      <c r="AX1397" s="190"/>
      <c r="AY1397" s="190"/>
      <c r="AZ1397" s="190"/>
      <c r="BA1397" s="190"/>
      <c r="BB1397" s="190"/>
      <c r="BC1397" s="190"/>
      <c r="BD1397" s="190"/>
      <c r="BE1397" s="190"/>
      <c r="BF1397" s="190"/>
      <c r="BG1397" s="190"/>
      <c r="BH1397" s="190"/>
      <c r="BI1397" s="190"/>
      <c r="BJ1397" s="190"/>
      <c r="BK1397" s="190"/>
      <c r="BL1397" s="190"/>
      <c r="BM1397" s="190"/>
      <c r="BN1397" s="190"/>
      <c r="BO1397" s="190"/>
      <c r="BP1397" s="190"/>
      <c r="BQ1397" s="190"/>
      <c r="BR1397" s="190"/>
      <c r="BS1397" s="190"/>
      <c r="BT1397" s="190"/>
      <c r="BU1397" s="190"/>
      <c r="BV1397" s="190"/>
      <c r="BW1397" s="190"/>
      <c r="BX1397" s="190"/>
      <c r="BY1397" s="190"/>
      <c r="BZ1397" s="190"/>
      <c r="CA1397" s="190"/>
      <c r="CB1397" s="190"/>
      <c r="CC1397" s="190"/>
      <c r="CD1397" s="190"/>
      <c r="CE1397" s="190"/>
      <c r="CF1397" s="190"/>
      <c r="CG1397" s="190"/>
      <c r="CH1397" s="190"/>
      <c r="CI1397" s="190"/>
      <c r="CJ1397" s="190"/>
      <c r="CK1397" s="190"/>
      <c r="CL1397" s="190"/>
      <c r="CN1397" s="201"/>
      <c r="CO1397" s="190"/>
      <c r="CP1397" s="190"/>
      <c r="CQ1397" s="190"/>
      <c r="CR1397" s="190"/>
      <c r="CS1397" s="190"/>
      <c r="CT1397" s="190"/>
      <c r="CU1397" s="190"/>
      <c r="CV1397" s="190"/>
      <c r="CW1397" s="190"/>
      <c r="CX1397" s="190"/>
      <c r="CY1397" s="190"/>
      <c r="CZ1397" s="190"/>
      <c r="DA1397" s="190"/>
      <c r="DB1397" s="190"/>
      <c r="DC1397" s="190"/>
      <c r="DD1397" s="190"/>
      <c r="DE1397" s="190"/>
      <c r="DF1397" s="190"/>
      <c r="DG1397" s="190"/>
      <c r="DH1397" s="190"/>
      <c r="DI1397" s="190"/>
      <c r="DJ1397" s="190"/>
      <c r="DK1397" s="190"/>
      <c r="DL1397" s="190"/>
    </row>
    <row r="1398" spans="1:116" x14ac:dyDescent="0.4">
      <c r="A1398" s="142"/>
      <c r="B1398" s="31" t="s">
        <v>81</v>
      </c>
      <c r="C1398" s="170"/>
      <c r="D1398" t="s">
        <v>761</v>
      </c>
      <c r="E1398" s="8"/>
      <c r="F1398" t="s">
        <v>346</v>
      </c>
      <c r="G1398" s="143" t="s">
        <v>328</v>
      </c>
      <c r="H1398" s="142"/>
      <c r="I1398" s="144"/>
      <c r="J1398" s="144"/>
      <c r="K1398" s="142"/>
      <c r="L1398" s="142"/>
      <c r="M1398" s="142"/>
      <c r="N1398" s="142"/>
      <c r="O1398" s="142"/>
      <c r="P1398" s="142"/>
      <c r="R1398" s="143"/>
      <c r="S1398" s="143"/>
      <c r="T1398" s="143"/>
      <c r="U1398" s="143"/>
      <c r="V1398" s="143"/>
      <c r="W1398" s="143"/>
      <c r="X1398" s="143"/>
      <c r="Y1398" s="143"/>
      <c r="Z1398" s="143"/>
      <c r="AA1398" s="143"/>
      <c r="AB1398" s="143"/>
      <c r="AC1398" s="143"/>
      <c r="AD1398" s="143"/>
      <c r="AE1398" s="143"/>
      <c r="AF1398" s="143"/>
      <c r="AG1398" s="143"/>
      <c r="AH1398" s="143"/>
      <c r="AI1398" s="143"/>
      <c r="AJ1398" s="143"/>
      <c r="AK1398" s="143"/>
      <c r="AL1398" s="143"/>
      <c r="AM1398" s="143"/>
      <c r="AN1398" s="143"/>
      <c r="AO1398" s="143"/>
      <c r="AP1398" s="143"/>
      <c r="AQ1398" s="143"/>
      <c r="AR1398" s="143"/>
      <c r="AS1398" s="143"/>
      <c r="AT1398" s="143"/>
      <c r="AU1398" s="143"/>
      <c r="AV1398" s="143"/>
      <c r="AW1398" s="143"/>
      <c r="AX1398" s="143"/>
      <c r="AY1398" s="143"/>
      <c r="AZ1398" s="143"/>
      <c r="BA1398" s="143"/>
      <c r="BB1398" s="143"/>
      <c r="BC1398" s="143"/>
      <c r="BD1398" s="143"/>
      <c r="BE1398" s="143"/>
      <c r="BF1398" s="143"/>
      <c r="BG1398" s="143"/>
      <c r="BH1398" s="143"/>
      <c r="BI1398" s="143"/>
      <c r="BJ1398" s="143"/>
      <c r="BK1398" s="143"/>
      <c r="BL1398" s="143"/>
      <c r="BM1398" s="143"/>
      <c r="BN1398" s="143"/>
      <c r="BO1398" s="143"/>
      <c r="BP1398" s="143"/>
      <c r="BQ1398" s="143"/>
      <c r="BR1398" s="143"/>
      <c r="BS1398" s="143"/>
      <c r="BT1398" s="143"/>
      <c r="BU1398" s="143"/>
      <c r="BV1398" s="143"/>
      <c r="BW1398" s="143"/>
      <c r="BX1398" s="143"/>
      <c r="BY1398" s="143"/>
      <c r="BZ1398" s="143"/>
      <c r="CA1398" s="143"/>
      <c r="CB1398" s="143"/>
      <c r="CC1398" s="143"/>
      <c r="CD1398" s="143"/>
      <c r="CE1398" s="143"/>
      <c r="CF1398" s="143"/>
      <c r="CG1398" s="143"/>
      <c r="CH1398" s="143"/>
      <c r="CI1398" s="143"/>
      <c r="CJ1398" s="143"/>
      <c r="CK1398" s="143"/>
      <c r="CL1398" s="143"/>
      <c r="CN1398" s="144"/>
      <c r="CO1398" s="143"/>
      <c r="CP1398" s="143"/>
      <c r="CQ1398" s="143"/>
      <c r="CR1398" s="143"/>
      <c r="CS1398" s="143"/>
      <c r="CT1398" s="143"/>
      <c r="CU1398" s="143"/>
      <c r="CV1398" s="143"/>
      <c r="CW1398" s="143"/>
      <c r="CX1398" s="143"/>
      <c r="CY1398" s="143"/>
      <c r="CZ1398" s="143"/>
      <c r="DA1398" s="143"/>
      <c r="DB1398" s="143"/>
      <c r="DC1398" s="143"/>
      <c r="DD1398" s="143"/>
      <c r="DE1398" s="143"/>
      <c r="DF1398" s="143"/>
      <c r="DG1398" s="143"/>
      <c r="DH1398" s="143"/>
      <c r="DI1398" s="143"/>
      <c r="DJ1398" s="143"/>
      <c r="DK1398" s="143"/>
      <c r="DL1398" s="143"/>
    </row>
    <row r="1399" spans="1:116" x14ac:dyDescent="0.4">
      <c r="B1399" t="str">
        <f>E1399</f>
        <v>1399 ADREV-S</v>
      </c>
      <c r="C1399" s="169"/>
      <c r="D1399" t="s">
        <v>761</v>
      </c>
      <c r="E1399" s="8" t="str">
        <f>ROW()&amp;" "&amp;D1399</f>
        <v>1399 ADREV-S</v>
      </c>
      <c r="G1399" s="95" t="str">
        <f>G1403&amp;":"</f>
        <v xml:space="preserve"> Revenue - (Primary label):</v>
      </c>
      <c r="I1399"/>
      <c r="J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c r="AY1399"/>
      <c r="AZ1399"/>
      <c r="BA1399"/>
      <c r="BB1399"/>
      <c r="BC1399"/>
      <c r="BD1399"/>
      <c r="BE1399"/>
      <c r="BF1399"/>
      <c r="BG1399"/>
      <c r="BH1399"/>
      <c r="BI1399"/>
      <c r="BJ1399"/>
      <c r="BK1399"/>
      <c r="BL1399"/>
      <c r="BM1399"/>
      <c r="BN1399"/>
      <c r="BO1399"/>
      <c r="BP1399"/>
      <c r="BQ1399"/>
      <c r="BR1399"/>
      <c r="BS1399"/>
      <c r="BT1399"/>
      <c r="BU1399"/>
      <c r="BV1399"/>
      <c r="BW1399"/>
      <c r="BX1399"/>
      <c r="BY1399"/>
      <c r="BZ1399"/>
      <c r="CA1399"/>
      <c r="CB1399"/>
      <c r="CC1399"/>
      <c r="CD1399"/>
      <c r="CE1399"/>
      <c r="CF1399"/>
      <c r="CG1399"/>
      <c r="CH1399"/>
      <c r="CI1399"/>
      <c r="CJ1399"/>
      <c r="CK1399"/>
      <c r="CL1399"/>
      <c r="CN1399"/>
    </row>
    <row r="1400" spans="1:116" x14ac:dyDescent="0.4">
      <c r="B1400" t="str">
        <f>E1400</f>
        <v>1400 ADREV-S</v>
      </c>
      <c r="C1400" s="169"/>
      <c r="D1400" t="s">
        <v>761</v>
      </c>
      <c r="E1400" s="8" t="str">
        <f t="shared" ref="E1400:E1412" si="2413">ROW()&amp;" "&amp;D1400</f>
        <v>1400 ADREV-S</v>
      </c>
      <c r="G1400" s="145" t="str">
        <f>"# of impressions/"&amp;G1406&amp;"/month"</f>
        <v># of impressions/primary unit/month</v>
      </c>
      <c r="H1400" s="12"/>
      <c r="I1400" s="60"/>
      <c r="J1400" s="60"/>
      <c r="K1400" s="17">
        <v>30</v>
      </c>
      <c r="L1400" s="17">
        <v>30</v>
      </c>
      <c r="M1400" s="17">
        <v>30</v>
      </c>
      <c r="N1400" s="17">
        <v>30</v>
      </c>
      <c r="O1400" s="17">
        <v>30</v>
      </c>
      <c r="P1400" s="17">
        <v>30</v>
      </c>
      <c r="R1400" s="15"/>
      <c r="S1400" s="76" cm="1">
        <f t="array" ref="S1400">INDEX($K:$P,ROW(),MATCH(S$3,$K$2:$P$2,0))</f>
        <v>30</v>
      </c>
      <c r="T1400" s="76" cm="1">
        <f t="array" ref="T1400">INDEX($K:$P,ROW(),MATCH(T$3,$K$2:$P$2,0))</f>
        <v>30</v>
      </c>
      <c r="U1400" s="76" cm="1">
        <f t="array" ref="U1400">INDEX($K:$P,ROW(),MATCH(U$3,$K$2:$P$2,0))</f>
        <v>30</v>
      </c>
      <c r="V1400" s="76" cm="1">
        <f t="array" ref="V1400">INDEX($K:$P,ROW(),MATCH(V$3,$K$2:$P$2,0))</f>
        <v>30</v>
      </c>
      <c r="W1400" s="76" cm="1">
        <f t="array" ref="W1400">INDEX($K:$P,ROW(),MATCH(W$3,$K$2:$P$2,0))</f>
        <v>30</v>
      </c>
      <c r="X1400" s="76" cm="1">
        <f t="array" ref="X1400">INDEX($K:$P,ROW(),MATCH(X$3,$K$2:$P$2,0))</f>
        <v>30</v>
      </c>
      <c r="Y1400" s="76" cm="1">
        <f t="array" ref="Y1400">INDEX($K:$P,ROW(),MATCH(Y$3,$K$2:$P$2,0))</f>
        <v>30</v>
      </c>
      <c r="Z1400" s="76" cm="1">
        <f t="array" ref="Z1400">INDEX($K:$P,ROW(),MATCH(Z$3,$K$2:$P$2,0))</f>
        <v>30</v>
      </c>
      <c r="AA1400" s="76" cm="1">
        <f t="array" ref="AA1400">INDEX($K:$P,ROW(),MATCH(AA$3,$K$2:$P$2,0))</f>
        <v>30</v>
      </c>
      <c r="AB1400" s="76" cm="1">
        <f t="array" ref="AB1400">INDEX($K:$P,ROW(),MATCH(AB$3,$K$2:$P$2,0))</f>
        <v>30</v>
      </c>
      <c r="AC1400" s="76" cm="1">
        <f t="array" ref="AC1400">INDEX($K:$P,ROW(),MATCH(AC$3,$K$2:$P$2,0))</f>
        <v>30</v>
      </c>
      <c r="AD1400" s="76" cm="1">
        <f t="array" ref="AD1400">INDEX($K:$P,ROW(),MATCH(AD$3,$K$2:$P$2,0))</f>
        <v>30</v>
      </c>
      <c r="AE1400" s="76" cm="1">
        <f t="array" ref="AE1400">INDEX($K:$P,ROW(),MATCH(AE$3,$K$2:$P$2,0))</f>
        <v>30</v>
      </c>
      <c r="AF1400" s="76" cm="1">
        <f t="array" ref="AF1400">INDEX($K:$P,ROW(),MATCH(AF$3,$K$2:$P$2,0))</f>
        <v>30</v>
      </c>
      <c r="AG1400" s="76" cm="1">
        <f t="array" ref="AG1400">INDEX($K:$P,ROW(),MATCH(AG$3,$K$2:$P$2,0))</f>
        <v>30</v>
      </c>
      <c r="AH1400" s="76" cm="1">
        <f t="array" ref="AH1400">INDEX($K:$P,ROW(),MATCH(AH$3,$K$2:$P$2,0))</f>
        <v>30</v>
      </c>
      <c r="AI1400" s="76" cm="1">
        <f t="array" ref="AI1400">INDEX($K:$P,ROW(),MATCH(AI$3,$K$2:$P$2,0))</f>
        <v>30</v>
      </c>
      <c r="AJ1400" s="76" cm="1">
        <f t="array" ref="AJ1400">INDEX($K:$P,ROW(),MATCH(AJ$3,$K$2:$P$2,0))</f>
        <v>30</v>
      </c>
      <c r="AK1400" s="76" cm="1">
        <f t="array" ref="AK1400">INDEX($K:$P,ROW(),MATCH(AK$3,$K$2:$P$2,0))</f>
        <v>30</v>
      </c>
      <c r="AL1400" s="76" cm="1">
        <f t="array" ref="AL1400">INDEX($K:$P,ROW(),MATCH(AL$3,$K$2:$P$2,0))</f>
        <v>30</v>
      </c>
      <c r="AM1400" s="76" cm="1">
        <f t="array" ref="AM1400">INDEX($K:$P,ROW(),MATCH(AM$3,$K$2:$P$2,0))</f>
        <v>30</v>
      </c>
      <c r="AN1400" s="76" cm="1">
        <f t="array" ref="AN1400">INDEX($K:$P,ROW(),MATCH(AN$3,$K$2:$P$2,0))</f>
        <v>30</v>
      </c>
      <c r="AO1400" s="76" cm="1">
        <f t="array" ref="AO1400">INDEX($K:$P,ROW(),MATCH(AO$3,$K$2:$P$2,0))</f>
        <v>30</v>
      </c>
      <c r="AP1400" s="76" cm="1">
        <f t="array" ref="AP1400">INDEX($K:$P,ROW(),MATCH(AP$3,$K$2:$P$2,0))</f>
        <v>30</v>
      </c>
      <c r="AQ1400" s="76" cm="1">
        <f t="array" ref="AQ1400">INDEX($K:$P,ROW(),MATCH(AQ$3,$K$2:$P$2,0))</f>
        <v>30</v>
      </c>
      <c r="AR1400" s="76" cm="1">
        <f t="array" ref="AR1400">INDEX($K:$P,ROW(),MATCH(AR$3,$K$2:$P$2,0))</f>
        <v>30</v>
      </c>
      <c r="AS1400" s="76" cm="1">
        <f t="array" ref="AS1400">INDEX($K:$P,ROW(),MATCH(AS$3,$K$2:$P$2,0))</f>
        <v>30</v>
      </c>
      <c r="AT1400" s="76" cm="1">
        <f t="array" ref="AT1400">INDEX($K:$P,ROW(),MATCH(AT$3,$K$2:$P$2,0))</f>
        <v>30</v>
      </c>
      <c r="AU1400" s="76" cm="1">
        <f t="array" ref="AU1400">INDEX($K:$P,ROW(),MATCH(AU$3,$K$2:$P$2,0))</f>
        <v>30</v>
      </c>
      <c r="AV1400" s="76" cm="1">
        <f t="array" ref="AV1400">INDEX($K:$P,ROW(),MATCH(AV$3,$K$2:$P$2,0))</f>
        <v>30</v>
      </c>
      <c r="AW1400" s="76" cm="1">
        <f t="array" ref="AW1400">INDEX($K:$P,ROW(),MATCH(AW$3,$K$2:$P$2,0))</f>
        <v>30</v>
      </c>
      <c r="AX1400" s="76" cm="1">
        <f t="array" ref="AX1400">INDEX($K:$P,ROW(),MATCH(AX$3,$K$2:$P$2,0))</f>
        <v>30</v>
      </c>
      <c r="AY1400" s="76" cm="1">
        <f t="array" ref="AY1400">INDEX($K:$P,ROW(),MATCH(AY$3,$K$2:$P$2,0))</f>
        <v>30</v>
      </c>
      <c r="AZ1400" s="76" cm="1">
        <f t="array" ref="AZ1400">INDEX($K:$P,ROW(),MATCH(AZ$3,$K$2:$P$2,0))</f>
        <v>30</v>
      </c>
      <c r="BA1400" s="76" cm="1">
        <f t="array" ref="BA1400">INDEX($K:$P,ROW(),MATCH(BA$3,$K$2:$P$2,0))</f>
        <v>30</v>
      </c>
      <c r="BB1400" s="76" cm="1">
        <f t="array" ref="BB1400">INDEX($K:$P,ROW(),MATCH(BB$3,$K$2:$P$2,0))</f>
        <v>30</v>
      </c>
      <c r="BC1400" s="76" cm="1">
        <f t="array" ref="BC1400">INDEX($K:$P,ROW(),MATCH(BC$3,$K$2:$P$2,0))</f>
        <v>30</v>
      </c>
      <c r="BD1400" s="76" cm="1">
        <f t="array" ref="BD1400">INDEX($K:$P,ROW(),MATCH(BD$3,$K$2:$P$2,0))</f>
        <v>30</v>
      </c>
      <c r="BE1400" s="76" cm="1">
        <f t="array" ref="BE1400">INDEX($K:$P,ROW(),MATCH(BE$3,$K$2:$P$2,0))</f>
        <v>30</v>
      </c>
      <c r="BF1400" s="76" cm="1">
        <f t="array" ref="BF1400">INDEX($K:$P,ROW(),MATCH(BF$3,$K$2:$P$2,0))</f>
        <v>30</v>
      </c>
      <c r="BG1400" s="76" cm="1">
        <f t="array" ref="BG1400">INDEX($K:$P,ROW(),MATCH(BG$3,$K$2:$P$2,0))</f>
        <v>30</v>
      </c>
      <c r="BH1400" s="76" cm="1">
        <f t="array" ref="BH1400">INDEX($K:$P,ROW(),MATCH(BH$3,$K$2:$P$2,0))</f>
        <v>30</v>
      </c>
      <c r="BI1400" s="76" cm="1">
        <f t="array" ref="BI1400">INDEX($K:$P,ROW(),MATCH(BI$3,$K$2:$P$2,0))</f>
        <v>30</v>
      </c>
      <c r="BJ1400" s="76" cm="1">
        <f t="array" ref="BJ1400">INDEX($K:$P,ROW(),MATCH(BJ$3,$K$2:$P$2,0))</f>
        <v>30</v>
      </c>
      <c r="BK1400" s="76" cm="1">
        <f t="array" ref="BK1400">INDEX($K:$P,ROW(),MATCH(BK$3,$K$2:$P$2,0))</f>
        <v>30</v>
      </c>
      <c r="BL1400" s="76" cm="1">
        <f t="array" ref="BL1400">INDEX($K:$P,ROW(),MATCH(BL$3,$K$2:$P$2,0))</f>
        <v>30</v>
      </c>
      <c r="BM1400" s="76" cm="1">
        <f t="array" ref="BM1400">INDEX($K:$P,ROW(),MATCH(BM$3,$K$2:$P$2,0))</f>
        <v>30</v>
      </c>
      <c r="BN1400" s="76" cm="1">
        <f t="array" ref="BN1400">INDEX($K:$P,ROW(),MATCH(BN$3,$K$2:$P$2,0))</f>
        <v>30</v>
      </c>
      <c r="BO1400" s="76" cm="1">
        <f t="array" ref="BO1400">INDEX($K:$P,ROW(),MATCH(BO$3,$K$2:$P$2,0))</f>
        <v>30</v>
      </c>
      <c r="BP1400" s="76" cm="1">
        <f t="array" ref="BP1400">INDEX($K:$P,ROW(),MATCH(BP$3,$K$2:$P$2,0))</f>
        <v>30</v>
      </c>
      <c r="BQ1400" s="76" cm="1">
        <f t="array" ref="BQ1400">INDEX($K:$P,ROW(),MATCH(BQ$3,$K$2:$P$2,0))</f>
        <v>30</v>
      </c>
      <c r="BR1400" s="76" cm="1">
        <f t="array" ref="BR1400">INDEX($K:$P,ROW(),MATCH(BR$3,$K$2:$P$2,0))</f>
        <v>30</v>
      </c>
      <c r="BS1400" s="76" cm="1">
        <f t="array" ref="BS1400">INDEX($K:$P,ROW(),MATCH(BS$3,$K$2:$P$2,0))</f>
        <v>30</v>
      </c>
      <c r="BT1400" s="76" cm="1">
        <f t="array" ref="BT1400">INDEX($K:$P,ROW(),MATCH(BT$3,$K$2:$P$2,0))</f>
        <v>30</v>
      </c>
      <c r="BU1400" s="76" cm="1">
        <f t="array" ref="BU1400">INDEX($K:$P,ROW(),MATCH(BU$3,$K$2:$P$2,0))</f>
        <v>30</v>
      </c>
      <c r="BV1400" s="76" cm="1">
        <f t="array" ref="BV1400">INDEX($K:$P,ROW(),MATCH(BV$3,$K$2:$P$2,0))</f>
        <v>30</v>
      </c>
      <c r="BW1400" s="76" cm="1">
        <f t="array" ref="BW1400">INDEX($K:$P,ROW(),MATCH(BW$3,$K$2:$P$2,0))</f>
        <v>30</v>
      </c>
      <c r="BX1400" s="76" cm="1">
        <f t="array" ref="BX1400">INDEX($K:$P,ROW(),MATCH(BX$3,$K$2:$P$2,0))</f>
        <v>30</v>
      </c>
      <c r="BY1400" s="76" cm="1">
        <f t="array" ref="BY1400">INDEX($K:$P,ROW(),MATCH(BY$3,$K$2:$P$2,0))</f>
        <v>30</v>
      </c>
      <c r="BZ1400" s="76" cm="1">
        <f t="array" ref="BZ1400">INDEX($K:$P,ROW(),MATCH(BZ$3,$K$2:$P$2,0))</f>
        <v>30</v>
      </c>
      <c r="CA1400" s="76" cm="1">
        <f t="array" ref="CA1400">INDEX($K:$P,ROW(),MATCH(CA$3,$K$2:$P$2,0))</f>
        <v>30</v>
      </c>
      <c r="CB1400" s="76" cm="1">
        <f t="array" ref="CB1400">INDEX($K:$P,ROW(),MATCH(CB$3,$K$2:$P$2,0))</f>
        <v>30</v>
      </c>
      <c r="CC1400" s="76" cm="1">
        <f t="array" ref="CC1400">INDEX($K:$P,ROW(),MATCH(CC$3,$K$2:$P$2,0))</f>
        <v>30</v>
      </c>
      <c r="CD1400" s="76" cm="1">
        <f t="array" ref="CD1400">INDEX($K:$P,ROW(),MATCH(CD$3,$K$2:$P$2,0))</f>
        <v>30</v>
      </c>
      <c r="CE1400" s="76" cm="1">
        <f t="array" ref="CE1400">INDEX($K:$P,ROW(),MATCH(CE$3,$K$2:$P$2,0))</f>
        <v>30</v>
      </c>
      <c r="CF1400" s="76" cm="1">
        <f t="array" ref="CF1400">INDEX($K:$P,ROW(),MATCH(CF$3,$K$2:$P$2,0))</f>
        <v>30</v>
      </c>
      <c r="CG1400" s="76" cm="1">
        <f t="array" ref="CG1400">INDEX($K:$P,ROW(),MATCH(CG$3,$K$2:$P$2,0))</f>
        <v>30</v>
      </c>
      <c r="CH1400" s="76" cm="1">
        <f t="array" ref="CH1400">INDEX($K:$P,ROW(),MATCH(CH$3,$K$2:$P$2,0))</f>
        <v>30</v>
      </c>
      <c r="CI1400" s="76" cm="1">
        <f t="array" ref="CI1400">INDEX($K:$P,ROW(),MATCH(CI$3,$K$2:$P$2,0))</f>
        <v>30</v>
      </c>
      <c r="CJ1400" s="76" cm="1">
        <f t="array" ref="CJ1400">INDEX($K:$P,ROW(),MATCH(CJ$3,$K$2:$P$2,0))</f>
        <v>30</v>
      </c>
      <c r="CK1400" s="76" cm="1">
        <f t="array" ref="CK1400">INDEX($K:$P,ROW(),MATCH(CK$3,$K$2:$P$2,0))</f>
        <v>30</v>
      </c>
      <c r="CL1400" s="76" cm="1">
        <f t="array" ref="CL1400">INDEX($K:$P,ROW(),MATCH(CL$3,$K$2:$P$2,0))</f>
        <v>30</v>
      </c>
      <c r="CN1400" s="60"/>
      <c r="CO1400" s="76" t="e" cm="1">
        <f t="array" ref="CO1400">INDEX($K:$P,ROW(),MATCH(CO$3,$K$2:$P$2,0))</f>
        <v>#N/A</v>
      </c>
      <c r="CP1400" s="76" t="e" cm="1">
        <f t="array" ref="CP1400">INDEX($K:$P,ROW(),MATCH(CP$3,$K$2:$P$2,0))</f>
        <v>#N/A</v>
      </c>
      <c r="CQ1400" s="76" t="e" cm="1">
        <f t="array" ref="CQ1400">INDEX($K:$P,ROW(),MATCH(CQ$3,$K$2:$P$2,0))</f>
        <v>#N/A</v>
      </c>
      <c r="CR1400" s="76" t="e" cm="1">
        <f t="array" ref="CR1400">INDEX($K:$P,ROW(),MATCH(CR$3,$K$2:$P$2,0))</f>
        <v>#N/A</v>
      </c>
      <c r="CS1400" s="76" t="e" cm="1">
        <f t="array" ref="CS1400">INDEX($K:$P,ROW(),MATCH(CS$3,$K$2:$P$2,0))</f>
        <v>#N/A</v>
      </c>
      <c r="CT1400" s="76" t="e" cm="1">
        <f t="array" ref="CT1400">INDEX($K:$P,ROW(),MATCH(CT$3,$K$2:$P$2,0))</f>
        <v>#N/A</v>
      </c>
      <c r="CU1400" s="76" t="e" cm="1">
        <f t="array" ref="CU1400">INDEX($K:$P,ROW(),MATCH(CU$3,$K$2:$P$2,0))</f>
        <v>#N/A</v>
      </c>
      <c r="CV1400" s="76" t="e" cm="1">
        <f t="array" ref="CV1400">INDEX($K:$P,ROW(),MATCH(CV$3,$K$2:$P$2,0))</f>
        <v>#N/A</v>
      </c>
      <c r="CW1400" s="76" t="e" cm="1">
        <f t="array" ref="CW1400">INDEX($K:$P,ROW(),MATCH(CW$3,$K$2:$P$2,0))</f>
        <v>#N/A</v>
      </c>
      <c r="CX1400" s="76" t="e" cm="1">
        <f t="array" ref="CX1400">INDEX($K:$P,ROW(),MATCH(CX$3,$K$2:$P$2,0))</f>
        <v>#N/A</v>
      </c>
      <c r="CY1400" s="76" t="e" cm="1">
        <f t="array" ref="CY1400">INDEX($K:$P,ROW(),MATCH(CY$3,$K$2:$P$2,0))</f>
        <v>#N/A</v>
      </c>
      <c r="CZ1400" s="76" t="e" cm="1">
        <f t="array" ref="CZ1400">INDEX($K:$P,ROW(),MATCH(CZ$3,$K$2:$P$2,0))</f>
        <v>#N/A</v>
      </c>
      <c r="DA1400" s="76" t="e" cm="1">
        <f t="array" ref="DA1400">INDEX($K:$P,ROW(),MATCH(DA$3,$K$2:$P$2,0))</f>
        <v>#N/A</v>
      </c>
      <c r="DB1400" s="76" t="e" cm="1">
        <f t="array" ref="DB1400">INDEX($K:$P,ROW(),MATCH(DB$3,$K$2:$P$2,0))</f>
        <v>#N/A</v>
      </c>
      <c r="DC1400" s="76" t="e" cm="1">
        <f t="array" ref="DC1400">INDEX($K:$P,ROW(),MATCH(DC$3,$K$2:$P$2,0))</f>
        <v>#N/A</v>
      </c>
      <c r="DD1400" s="76" t="e" cm="1">
        <f t="array" ref="DD1400">INDEX($K:$P,ROW(),MATCH(DD$3,$K$2:$P$2,0))</f>
        <v>#N/A</v>
      </c>
      <c r="DE1400" s="76" t="e" cm="1">
        <f t="array" ref="DE1400">INDEX($K:$P,ROW(),MATCH(DE$3,$K$2:$P$2,0))</f>
        <v>#N/A</v>
      </c>
      <c r="DF1400" s="76" t="e" cm="1">
        <f t="array" ref="DF1400">INDEX($K:$P,ROW(),MATCH(DF$3,$K$2:$P$2,0))</f>
        <v>#N/A</v>
      </c>
      <c r="DG1400" s="76" t="e" cm="1">
        <f t="array" ref="DG1400">INDEX($K:$P,ROW(),MATCH(DG$3,$K$2:$P$2,0))</f>
        <v>#N/A</v>
      </c>
      <c r="DH1400" s="76" t="e" cm="1">
        <f t="array" ref="DH1400">INDEX($K:$P,ROW(),MATCH(DH$3,$K$2:$P$2,0))</f>
        <v>#N/A</v>
      </c>
      <c r="DI1400" s="76" t="e" cm="1">
        <f t="array" ref="DI1400">INDEX($K:$P,ROW(),MATCH(DI$3,$K$2:$P$2,0))</f>
        <v>#N/A</v>
      </c>
      <c r="DJ1400" s="76" t="e" cm="1">
        <f t="array" ref="DJ1400">INDEX($K:$P,ROW(),MATCH(DJ$3,$K$2:$P$2,0))</f>
        <v>#N/A</v>
      </c>
      <c r="DK1400" s="76" t="e" cm="1">
        <f t="array" ref="DK1400">INDEX($K:$P,ROW(),MATCH(DK$3,$K$2:$P$2,0))</f>
        <v>#N/A</v>
      </c>
      <c r="DL1400" s="76" t="e" cm="1">
        <f t="array" ref="DL1400">INDEX($K:$P,ROW(),MATCH(DL$3,$K$2:$P$2,0))</f>
        <v>#N/A</v>
      </c>
    </row>
    <row r="1401" spans="1:116" x14ac:dyDescent="0.4">
      <c r="C1401" s="169" t="s">
        <v>80</v>
      </c>
      <c r="D1401" t="s">
        <v>761</v>
      </c>
      <c r="E1401" s="8" t="str">
        <f t="shared" si="2413"/>
        <v>1401 ADREV-S</v>
      </c>
      <c r="G1401" s="145" t="s">
        <v>172</v>
      </c>
      <c r="H1401" s="12"/>
      <c r="I1401" s="60"/>
      <c r="J1401" s="60"/>
      <c r="K1401" s="15">
        <f t="shared" ref="K1401:P1401" si="2414">SUMIF($3:$3,K$2,1399:1399)</f>
        <v>0</v>
      </c>
      <c r="L1401" s="15">
        <f t="shared" si="2414"/>
        <v>0</v>
      </c>
      <c r="M1401" s="15">
        <f t="shared" si="2414"/>
        <v>0</v>
      </c>
      <c r="N1401" s="15">
        <f t="shared" si="2414"/>
        <v>0</v>
      </c>
      <c r="O1401" s="15">
        <f t="shared" si="2414"/>
        <v>0</v>
      </c>
      <c r="P1401" s="15">
        <f t="shared" si="2414"/>
        <v>0</v>
      </c>
      <c r="R1401" s="15"/>
      <c r="S1401" s="76" cm="1">
        <f t="array" aca="1" ref="S1401" ca="1">S1400*INDIRECT(S1289)</f>
        <v>150000</v>
      </c>
      <c r="T1401" s="76" cm="1">
        <f t="array" aca="1" ref="T1401" ca="1">T1400*INDIRECT(T1289)</f>
        <v>150000</v>
      </c>
      <c r="U1401" s="76" cm="1">
        <f t="array" aca="1" ref="U1401" ca="1">U1400*INDIRECT(U1289)</f>
        <v>150000</v>
      </c>
      <c r="V1401" s="76" cm="1">
        <f t="array" aca="1" ref="V1401" ca="1">V1400*INDIRECT(V1289)</f>
        <v>150000</v>
      </c>
      <c r="W1401" s="76" cm="1">
        <f t="array" aca="1" ref="W1401" ca="1">W1400*INDIRECT(W1289)</f>
        <v>150000</v>
      </c>
      <c r="X1401" s="76" cm="1">
        <f t="array" aca="1" ref="X1401" ca="1">X1400*INDIRECT(X1289)</f>
        <v>150000</v>
      </c>
      <c r="Y1401" s="76" cm="1">
        <f t="array" aca="1" ref="Y1401" ca="1">Y1400*INDIRECT(Y1289)</f>
        <v>150000</v>
      </c>
      <c r="Z1401" s="76" cm="1">
        <f t="array" aca="1" ref="Z1401" ca="1">Z1400*INDIRECT(Z1289)</f>
        <v>150000</v>
      </c>
      <c r="AA1401" s="76" cm="1">
        <f t="array" aca="1" ref="AA1401" ca="1">AA1400*INDIRECT(AA1289)</f>
        <v>150000</v>
      </c>
      <c r="AB1401" s="76" cm="1">
        <f t="array" aca="1" ref="AB1401" ca="1">AB1400*INDIRECT(AB1289)</f>
        <v>150000</v>
      </c>
      <c r="AC1401" s="76" cm="1">
        <f t="array" aca="1" ref="AC1401" ca="1">AC1400*INDIRECT(AC1289)</f>
        <v>150000</v>
      </c>
      <c r="AD1401" s="76" cm="1">
        <f t="array" aca="1" ref="AD1401" ca="1">AD1400*INDIRECT(AD1289)</f>
        <v>150000</v>
      </c>
      <c r="AE1401" s="76" cm="1">
        <f t="array" aca="1" ref="AE1401" ca="1">AE1400*INDIRECT(AE1289)</f>
        <v>150000</v>
      </c>
      <c r="AF1401" s="76" cm="1">
        <f t="array" aca="1" ref="AF1401" ca="1">AF1400*INDIRECT(AF1289)</f>
        <v>150000</v>
      </c>
      <c r="AG1401" s="76" cm="1">
        <f t="array" aca="1" ref="AG1401" ca="1">AG1400*INDIRECT(AG1289)</f>
        <v>150000</v>
      </c>
      <c r="AH1401" s="76" cm="1">
        <f t="array" aca="1" ref="AH1401" ca="1">AH1400*INDIRECT(AH1289)</f>
        <v>150000</v>
      </c>
      <c r="AI1401" s="76" cm="1">
        <f t="array" aca="1" ref="AI1401" ca="1">AI1400*INDIRECT(AI1289)</f>
        <v>150000</v>
      </c>
      <c r="AJ1401" s="76" cm="1">
        <f t="array" aca="1" ref="AJ1401" ca="1">AJ1400*INDIRECT(AJ1289)</f>
        <v>150000</v>
      </c>
      <c r="AK1401" s="76" cm="1">
        <f t="array" aca="1" ref="AK1401" ca="1">AK1400*INDIRECT(AK1289)</f>
        <v>150000</v>
      </c>
      <c r="AL1401" s="76" cm="1">
        <f t="array" aca="1" ref="AL1401" ca="1">AL1400*INDIRECT(AL1289)</f>
        <v>150000</v>
      </c>
      <c r="AM1401" s="76" cm="1">
        <f t="array" aca="1" ref="AM1401" ca="1">AM1400*INDIRECT(AM1289)</f>
        <v>150000</v>
      </c>
      <c r="AN1401" s="76" cm="1">
        <f t="array" aca="1" ref="AN1401" ca="1">AN1400*INDIRECT(AN1289)</f>
        <v>150000</v>
      </c>
      <c r="AO1401" s="76" cm="1">
        <f t="array" aca="1" ref="AO1401" ca="1">AO1400*INDIRECT(AO1289)</f>
        <v>150000</v>
      </c>
      <c r="AP1401" s="76" cm="1">
        <f t="array" aca="1" ref="AP1401" ca="1">AP1400*INDIRECT(AP1289)</f>
        <v>150000</v>
      </c>
      <c r="AQ1401" s="76" cm="1">
        <f t="array" aca="1" ref="AQ1401" ca="1">AQ1400*INDIRECT(AQ1289)</f>
        <v>150000</v>
      </c>
      <c r="AR1401" s="76" cm="1">
        <f t="array" aca="1" ref="AR1401" ca="1">AR1400*INDIRECT(AR1289)</f>
        <v>150000</v>
      </c>
      <c r="AS1401" s="76" cm="1">
        <f t="array" aca="1" ref="AS1401" ca="1">AS1400*INDIRECT(AS1289)</f>
        <v>150000</v>
      </c>
      <c r="AT1401" s="76" cm="1">
        <f t="array" aca="1" ref="AT1401" ca="1">AT1400*INDIRECT(AT1289)</f>
        <v>150000</v>
      </c>
      <c r="AU1401" s="76" cm="1">
        <f t="array" aca="1" ref="AU1401" ca="1">AU1400*INDIRECT(AU1289)</f>
        <v>150000</v>
      </c>
      <c r="AV1401" s="76" cm="1">
        <f t="array" aca="1" ref="AV1401" ca="1">AV1400*INDIRECT(AV1289)</f>
        <v>150000</v>
      </c>
      <c r="AW1401" s="76" cm="1">
        <f t="array" aca="1" ref="AW1401" ca="1">AW1400*INDIRECT(AW1289)</f>
        <v>150000</v>
      </c>
      <c r="AX1401" s="76" cm="1">
        <f t="array" aca="1" ref="AX1401" ca="1">AX1400*INDIRECT(AX1289)</f>
        <v>150000</v>
      </c>
      <c r="AY1401" s="76" cm="1">
        <f t="array" aca="1" ref="AY1401" ca="1">AY1400*INDIRECT(AY1289)</f>
        <v>150000</v>
      </c>
      <c r="AZ1401" s="76" cm="1">
        <f t="array" aca="1" ref="AZ1401" ca="1">AZ1400*INDIRECT(AZ1289)</f>
        <v>150000</v>
      </c>
      <c r="BA1401" s="76" cm="1">
        <f t="array" aca="1" ref="BA1401" ca="1">BA1400*INDIRECT(BA1289)</f>
        <v>150000</v>
      </c>
      <c r="BB1401" s="76" cm="1">
        <f t="array" aca="1" ref="BB1401" ca="1">BB1400*INDIRECT(BB1289)</f>
        <v>150000</v>
      </c>
      <c r="BC1401" s="76" cm="1">
        <f t="array" aca="1" ref="BC1401" ca="1">BC1400*INDIRECT(BC1289)</f>
        <v>150000</v>
      </c>
      <c r="BD1401" s="76" cm="1">
        <f t="array" aca="1" ref="BD1401" ca="1">BD1400*INDIRECT(BD1289)</f>
        <v>150000</v>
      </c>
      <c r="BE1401" s="76" cm="1">
        <f t="array" aca="1" ref="BE1401" ca="1">BE1400*INDIRECT(BE1289)</f>
        <v>150000</v>
      </c>
      <c r="BF1401" s="76" cm="1">
        <f t="array" aca="1" ref="BF1401" ca="1">BF1400*INDIRECT(BF1289)</f>
        <v>150000</v>
      </c>
      <c r="BG1401" s="76" cm="1">
        <f t="array" aca="1" ref="BG1401" ca="1">BG1400*INDIRECT(BG1289)</f>
        <v>150000</v>
      </c>
      <c r="BH1401" s="76" cm="1">
        <f t="array" aca="1" ref="BH1401" ca="1">BH1400*INDIRECT(BH1289)</f>
        <v>150000</v>
      </c>
      <c r="BI1401" s="76" cm="1">
        <f t="array" aca="1" ref="BI1401" ca="1">BI1400*INDIRECT(BI1289)</f>
        <v>150000</v>
      </c>
      <c r="BJ1401" s="76" cm="1">
        <f t="array" aca="1" ref="BJ1401" ca="1">BJ1400*INDIRECT(BJ1289)</f>
        <v>150000</v>
      </c>
      <c r="BK1401" s="76" cm="1">
        <f t="array" aca="1" ref="BK1401" ca="1">BK1400*INDIRECT(BK1289)</f>
        <v>150000</v>
      </c>
      <c r="BL1401" s="76" cm="1">
        <f t="array" aca="1" ref="BL1401" ca="1">BL1400*INDIRECT(BL1289)</f>
        <v>150000</v>
      </c>
      <c r="BM1401" s="76" cm="1">
        <f t="array" aca="1" ref="BM1401" ca="1">BM1400*INDIRECT(BM1289)</f>
        <v>150000</v>
      </c>
      <c r="BN1401" s="76" cm="1">
        <f t="array" aca="1" ref="BN1401" ca="1">BN1400*INDIRECT(BN1289)</f>
        <v>150000</v>
      </c>
      <c r="BO1401" s="76" cm="1">
        <f t="array" aca="1" ref="BO1401" ca="1">BO1400*INDIRECT(BO1289)</f>
        <v>150000</v>
      </c>
      <c r="BP1401" s="76" cm="1">
        <f t="array" aca="1" ref="BP1401" ca="1">BP1400*INDIRECT(BP1289)</f>
        <v>150000</v>
      </c>
      <c r="BQ1401" s="76" cm="1">
        <f t="array" aca="1" ref="BQ1401" ca="1">BQ1400*INDIRECT(BQ1289)</f>
        <v>150000</v>
      </c>
      <c r="BR1401" s="76" cm="1">
        <f t="array" aca="1" ref="BR1401" ca="1">BR1400*INDIRECT(BR1289)</f>
        <v>150000</v>
      </c>
      <c r="BS1401" s="76" cm="1">
        <f t="array" aca="1" ref="BS1401" ca="1">BS1400*INDIRECT(BS1289)</f>
        <v>150000</v>
      </c>
      <c r="BT1401" s="76" cm="1">
        <f t="array" aca="1" ref="BT1401" ca="1">BT1400*INDIRECT(BT1289)</f>
        <v>150000</v>
      </c>
      <c r="BU1401" s="76" cm="1">
        <f t="array" aca="1" ref="BU1401" ca="1">BU1400*INDIRECT(BU1289)</f>
        <v>150000</v>
      </c>
      <c r="BV1401" s="76" cm="1">
        <f t="array" aca="1" ref="BV1401" ca="1">BV1400*INDIRECT(BV1289)</f>
        <v>150000</v>
      </c>
      <c r="BW1401" s="76" cm="1">
        <f t="array" aca="1" ref="BW1401" ca="1">BW1400*INDIRECT(BW1289)</f>
        <v>150000</v>
      </c>
      <c r="BX1401" s="76" cm="1">
        <f t="array" aca="1" ref="BX1401" ca="1">BX1400*INDIRECT(BX1289)</f>
        <v>150000</v>
      </c>
      <c r="BY1401" s="76" cm="1">
        <f t="array" aca="1" ref="BY1401" ca="1">BY1400*INDIRECT(BY1289)</f>
        <v>150000</v>
      </c>
      <c r="BZ1401" s="76" cm="1">
        <f t="array" aca="1" ref="BZ1401" ca="1">BZ1400*INDIRECT(BZ1289)</f>
        <v>150000</v>
      </c>
      <c r="CA1401" s="76" cm="1">
        <f t="array" aca="1" ref="CA1401" ca="1">CA1400*INDIRECT(CA1289)</f>
        <v>150000</v>
      </c>
      <c r="CB1401" s="76" cm="1">
        <f t="array" aca="1" ref="CB1401" ca="1">CB1400*INDIRECT(CB1289)</f>
        <v>150000</v>
      </c>
      <c r="CC1401" s="76" cm="1">
        <f t="array" aca="1" ref="CC1401" ca="1">CC1400*INDIRECT(CC1289)</f>
        <v>150000</v>
      </c>
      <c r="CD1401" s="76" cm="1">
        <f t="array" aca="1" ref="CD1401" ca="1">CD1400*INDIRECT(CD1289)</f>
        <v>150000</v>
      </c>
      <c r="CE1401" s="76" cm="1">
        <f t="array" aca="1" ref="CE1401" ca="1">CE1400*INDIRECT(CE1289)</f>
        <v>150000</v>
      </c>
      <c r="CF1401" s="76" cm="1">
        <f t="array" aca="1" ref="CF1401" ca="1">CF1400*INDIRECT(CF1289)</f>
        <v>150000</v>
      </c>
      <c r="CG1401" s="76" cm="1">
        <f t="array" aca="1" ref="CG1401" ca="1">CG1400*INDIRECT(CG1289)</f>
        <v>150000</v>
      </c>
      <c r="CH1401" s="76" cm="1">
        <f t="array" aca="1" ref="CH1401" ca="1">CH1400*INDIRECT(CH1289)</f>
        <v>150000</v>
      </c>
      <c r="CI1401" s="76" cm="1">
        <f t="array" aca="1" ref="CI1401" ca="1">CI1400*INDIRECT(CI1289)</f>
        <v>150000</v>
      </c>
      <c r="CJ1401" s="76" cm="1">
        <f t="array" aca="1" ref="CJ1401" ca="1">CJ1400*INDIRECT(CJ1289)</f>
        <v>150000</v>
      </c>
      <c r="CK1401" s="76" cm="1">
        <f t="array" aca="1" ref="CK1401" ca="1">CK1400*INDIRECT(CK1289)</f>
        <v>150000</v>
      </c>
      <c r="CL1401" s="76" cm="1">
        <f t="array" aca="1" ref="CL1401" ca="1">CL1400*INDIRECT(CL1289)</f>
        <v>150000</v>
      </c>
      <c r="CN1401" s="60"/>
      <c r="CO1401" s="76" t="e" cm="1">
        <f t="array" aca="1" ref="CO1401" ca="1">CO1400*INDIRECT(CO1289)</f>
        <v>#N/A</v>
      </c>
      <c r="CP1401" s="76" t="e" cm="1">
        <f t="array" aca="1" ref="CP1401" ca="1">CP1400*INDIRECT(CP1289)</f>
        <v>#N/A</v>
      </c>
      <c r="CQ1401" s="76" t="e" cm="1">
        <f t="array" aca="1" ref="CQ1401" ca="1">CQ1400*INDIRECT(CQ1289)</f>
        <v>#N/A</v>
      </c>
      <c r="CR1401" s="76" t="e" cm="1">
        <f t="array" aca="1" ref="CR1401" ca="1">CR1400*INDIRECT(CR1289)</f>
        <v>#N/A</v>
      </c>
      <c r="CS1401" s="76" t="e" cm="1">
        <f t="array" aca="1" ref="CS1401" ca="1">CS1400*INDIRECT(CS1289)</f>
        <v>#N/A</v>
      </c>
      <c r="CT1401" s="76" t="e" cm="1">
        <f t="array" aca="1" ref="CT1401" ca="1">CT1400*INDIRECT(CT1289)</f>
        <v>#N/A</v>
      </c>
      <c r="CU1401" s="76" t="e" cm="1">
        <f t="array" aca="1" ref="CU1401" ca="1">CU1400*INDIRECT(CU1289)</f>
        <v>#N/A</v>
      </c>
      <c r="CV1401" s="76" t="e" cm="1">
        <f t="array" aca="1" ref="CV1401" ca="1">CV1400*INDIRECT(CV1289)</f>
        <v>#N/A</v>
      </c>
      <c r="CW1401" s="76" t="e" cm="1">
        <f t="array" aca="1" ref="CW1401" ca="1">CW1400*INDIRECT(CW1289)</f>
        <v>#N/A</v>
      </c>
      <c r="CX1401" s="76" t="e" cm="1">
        <f t="array" aca="1" ref="CX1401" ca="1">CX1400*INDIRECT(CX1289)</f>
        <v>#N/A</v>
      </c>
      <c r="CY1401" s="76" t="e" cm="1">
        <f t="array" aca="1" ref="CY1401" ca="1">CY1400*INDIRECT(CY1289)</f>
        <v>#N/A</v>
      </c>
      <c r="CZ1401" s="76" t="e" cm="1">
        <f t="array" aca="1" ref="CZ1401" ca="1">CZ1400*INDIRECT(CZ1289)</f>
        <v>#N/A</v>
      </c>
      <c r="DA1401" s="76" t="e" cm="1">
        <f t="array" aca="1" ref="DA1401" ca="1">DA1400*INDIRECT(DA1289)</f>
        <v>#N/A</v>
      </c>
      <c r="DB1401" s="76" t="e" cm="1">
        <f t="array" aca="1" ref="DB1401" ca="1">DB1400*INDIRECT(DB1289)</f>
        <v>#N/A</v>
      </c>
      <c r="DC1401" s="76" t="e" cm="1">
        <f t="array" aca="1" ref="DC1401" ca="1">DC1400*INDIRECT(DC1289)</f>
        <v>#N/A</v>
      </c>
      <c r="DD1401" s="76" t="e" cm="1">
        <f t="array" aca="1" ref="DD1401" ca="1">DD1400*INDIRECT(DD1289)</f>
        <v>#N/A</v>
      </c>
      <c r="DE1401" s="76" t="e" cm="1">
        <f t="array" aca="1" ref="DE1401" ca="1">DE1400*INDIRECT(DE1289)</f>
        <v>#N/A</v>
      </c>
      <c r="DF1401" s="76" t="e" cm="1">
        <f t="array" aca="1" ref="DF1401" ca="1">DF1400*INDIRECT(DF1289)</f>
        <v>#N/A</v>
      </c>
      <c r="DG1401" s="76" t="e" cm="1">
        <f t="array" aca="1" ref="DG1401" ca="1">DG1400*INDIRECT(DG1289)</f>
        <v>#N/A</v>
      </c>
      <c r="DH1401" s="76" t="e" cm="1">
        <f t="array" aca="1" ref="DH1401" ca="1">DH1400*INDIRECT(DH1289)</f>
        <v>#N/A</v>
      </c>
      <c r="DI1401" s="76" t="e" cm="1">
        <f t="array" aca="1" ref="DI1401" ca="1">DI1400*INDIRECT(DI1289)</f>
        <v>#N/A</v>
      </c>
      <c r="DJ1401" s="76" t="e" cm="1">
        <f t="array" aca="1" ref="DJ1401" ca="1">DJ1400*INDIRECT(DJ1289)</f>
        <v>#N/A</v>
      </c>
      <c r="DK1401" s="76" t="e" cm="1">
        <f t="array" aca="1" ref="DK1401" ca="1">DK1400*INDIRECT(DK1289)</f>
        <v>#N/A</v>
      </c>
      <c r="DL1401" s="76" t="e" cm="1">
        <f t="array" aca="1" ref="DL1401" ca="1">DL1400*INDIRECT(DL1289)</f>
        <v>#N/A</v>
      </c>
    </row>
    <row r="1402" spans="1:116" x14ac:dyDescent="0.4">
      <c r="B1402" t="str">
        <f>E1402</f>
        <v>1402 ADREV-S</v>
      </c>
      <c r="C1402" s="169"/>
      <c r="D1402" t="s">
        <v>761</v>
      </c>
      <c r="E1402" s="8" t="str">
        <f t="shared" si="2413"/>
        <v>1402 ADREV-S</v>
      </c>
      <c r="G1402" s="145" t="s">
        <v>173</v>
      </c>
      <c r="H1402" s="12"/>
      <c r="I1402" s="60"/>
      <c r="J1402" s="60"/>
      <c r="K1402" s="162">
        <v>0.1</v>
      </c>
      <c r="L1402" s="162">
        <v>0.1</v>
      </c>
      <c r="M1402" s="162">
        <v>0.1</v>
      </c>
      <c r="N1402" s="162">
        <v>0.1</v>
      </c>
      <c r="O1402" s="162">
        <v>0.1</v>
      </c>
      <c r="P1402" s="162">
        <v>0.1</v>
      </c>
      <c r="R1402" s="121"/>
      <c r="S1402" s="163" cm="1">
        <f t="array" ref="S1402">INDEX($K:$P,ROW(),MATCH(S$3,$K$2:$P$2,0))</f>
        <v>0.1</v>
      </c>
      <c r="T1402" s="163" cm="1">
        <f t="array" ref="T1402">INDEX($K:$P,ROW(),MATCH(T$3,$K$2:$P$2,0))</f>
        <v>0.1</v>
      </c>
      <c r="U1402" s="163" cm="1">
        <f t="array" ref="U1402">INDEX($K:$P,ROW(),MATCH(U$3,$K$2:$P$2,0))</f>
        <v>0.1</v>
      </c>
      <c r="V1402" s="163" cm="1">
        <f t="array" ref="V1402">INDEX($K:$P,ROW(),MATCH(V$3,$K$2:$P$2,0))</f>
        <v>0.1</v>
      </c>
      <c r="W1402" s="163" cm="1">
        <f t="array" ref="W1402">INDEX($K:$P,ROW(),MATCH(W$3,$K$2:$P$2,0))</f>
        <v>0.1</v>
      </c>
      <c r="X1402" s="163" cm="1">
        <f t="array" ref="X1402">INDEX($K:$P,ROW(),MATCH(X$3,$K$2:$P$2,0))</f>
        <v>0.1</v>
      </c>
      <c r="Y1402" s="163" cm="1">
        <f t="array" ref="Y1402">INDEX($K:$P,ROW(),MATCH(Y$3,$K$2:$P$2,0))</f>
        <v>0.1</v>
      </c>
      <c r="Z1402" s="163" cm="1">
        <f t="array" ref="Z1402">INDEX($K:$P,ROW(),MATCH(Z$3,$K$2:$P$2,0))</f>
        <v>0.1</v>
      </c>
      <c r="AA1402" s="163" cm="1">
        <f t="array" ref="AA1402">INDEX($K:$P,ROW(),MATCH(AA$3,$K$2:$P$2,0))</f>
        <v>0.1</v>
      </c>
      <c r="AB1402" s="163" cm="1">
        <f t="array" ref="AB1402">INDEX($K:$P,ROW(),MATCH(AB$3,$K$2:$P$2,0))</f>
        <v>0.1</v>
      </c>
      <c r="AC1402" s="163" cm="1">
        <f t="array" ref="AC1402">INDEX($K:$P,ROW(),MATCH(AC$3,$K$2:$P$2,0))</f>
        <v>0.1</v>
      </c>
      <c r="AD1402" s="163" cm="1">
        <f t="array" ref="AD1402">INDEX($K:$P,ROW(),MATCH(AD$3,$K$2:$P$2,0))</f>
        <v>0.1</v>
      </c>
      <c r="AE1402" s="163" cm="1">
        <f t="array" ref="AE1402">INDEX($K:$P,ROW(),MATCH(AE$3,$K$2:$P$2,0))</f>
        <v>0.1</v>
      </c>
      <c r="AF1402" s="163" cm="1">
        <f t="array" ref="AF1402">INDEX($K:$P,ROW(),MATCH(AF$3,$K$2:$P$2,0))</f>
        <v>0.1</v>
      </c>
      <c r="AG1402" s="163" cm="1">
        <f t="array" ref="AG1402">INDEX($K:$P,ROW(),MATCH(AG$3,$K$2:$P$2,0))</f>
        <v>0.1</v>
      </c>
      <c r="AH1402" s="163" cm="1">
        <f t="array" ref="AH1402">INDEX($K:$P,ROW(),MATCH(AH$3,$K$2:$P$2,0))</f>
        <v>0.1</v>
      </c>
      <c r="AI1402" s="163" cm="1">
        <f t="array" ref="AI1402">INDEX($K:$P,ROW(),MATCH(AI$3,$K$2:$P$2,0))</f>
        <v>0.1</v>
      </c>
      <c r="AJ1402" s="163" cm="1">
        <f t="array" ref="AJ1402">INDEX($K:$P,ROW(),MATCH(AJ$3,$K$2:$P$2,0))</f>
        <v>0.1</v>
      </c>
      <c r="AK1402" s="163" cm="1">
        <f t="array" ref="AK1402">INDEX($K:$P,ROW(),MATCH(AK$3,$K$2:$P$2,0))</f>
        <v>0.1</v>
      </c>
      <c r="AL1402" s="163" cm="1">
        <f t="array" ref="AL1402">INDEX($K:$P,ROW(),MATCH(AL$3,$K$2:$P$2,0))</f>
        <v>0.1</v>
      </c>
      <c r="AM1402" s="163" cm="1">
        <f t="array" ref="AM1402">INDEX($K:$P,ROW(),MATCH(AM$3,$K$2:$P$2,0))</f>
        <v>0.1</v>
      </c>
      <c r="AN1402" s="163" cm="1">
        <f t="array" ref="AN1402">INDEX($K:$P,ROW(),MATCH(AN$3,$K$2:$P$2,0))</f>
        <v>0.1</v>
      </c>
      <c r="AO1402" s="163" cm="1">
        <f t="array" ref="AO1402">INDEX($K:$P,ROW(),MATCH(AO$3,$K$2:$P$2,0))</f>
        <v>0.1</v>
      </c>
      <c r="AP1402" s="163" cm="1">
        <f t="array" ref="AP1402">INDEX($K:$P,ROW(),MATCH(AP$3,$K$2:$P$2,0))</f>
        <v>0.1</v>
      </c>
      <c r="AQ1402" s="163" cm="1">
        <f t="array" ref="AQ1402">INDEX($K:$P,ROW(),MATCH(AQ$3,$K$2:$P$2,0))</f>
        <v>0.1</v>
      </c>
      <c r="AR1402" s="163" cm="1">
        <f t="array" ref="AR1402">INDEX($K:$P,ROW(),MATCH(AR$3,$K$2:$P$2,0))</f>
        <v>0.1</v>
      </c>
      <c r="AS1402" s="163" cm="1">
        <f t="array" ref="AS1402">INDEX($K:$P,ROW(),MATCH(AS$3,$K$2:$P$2,0))</f>
        <v>0.1</v>
      </c>
      <c r="AT1402" s="163" cm="1">
        <f t="array" ref="AT1402">INDEX($K:$P,ROW(),MATCH(AT$3,$K$2:$P$2,0))</f>
        <v>0.1</v>
      </c>
      <c r="AU1402" s="163" cm="1">
        <f t="array" ref="AU1402">INDEX($K:$P,ROW(),MATCH(AU$3,$K$2:$P$2,0))</f>
        <v>0.1</v>
      </c>
      <c r="AV1402" s="163" cm="1">
        <f t="array" ref="AV1402">INDEX($K:$P,ROW(),MATCH(AV$3,$K$2:$P$2,0))</f>
        <v>0.1</v>
      </c>
      <c r="AW1402" s="163" cm="1">
        <f t="array" ref="AW1402">INDEX($K:$P,ROW(),MATCH(AW$3,$K$2:$P$2,0))</f>
        <v>0.1</v>
      </c>
      <c r="AX1402" s="163" cm="1">
        <f t="array" ref="AX1402">INDEX($K:$P,ROW(),MATCH(AX$3,$K$2:$P$2,0))</f>
        <v>0.1</v>
      </c>
      <c r="AY1402" s="163" cm="1">
        <f t="array" ref="AY1402">INDEX($K:$P,ROW(),MATCH(AY$3,$K$2:$P$2,0))</f>
        <v>0.1</v>
      </c>
      <c r="AZ1402" s="163" cm="1">
        <f t="array" ref="AZ1402">INDEX($K:$P,ROW(),MATCH(AZ$3,$K$2:$P$2,0))</f>
        <v>0.1</v>
      </c>
      <c r="BA1402" s="163" cm="1">
        <f t="array" ref="BA1402">INDEX($K:$P,ROW(),MATCH(BA$3,$K$2:$P$2,0))</f>
        <v>0.1</v>
      </c>
      <c r="BB1402" s="163" cm="1">
        <f t="array" ref="BB1402">INDEX($K:$P,ROW(),MATCH(BB$3,$K$2:$P$2,0))</f>
        <v>0.1</v>
      </c>
      <c r="BC1402" s="163" cm="1">
        <f t="array" ref="BC1402">INDEX($K:$P,ROW(),MATCH(BC$3,$K$2:$P$2,0))</f>
        <v>0.1</v>
      </c>
      <c r="BD1402" s="163" cm="1">
        <f t="array" ref="BD1402">INDEX($K:$P,ROW(),MATCH(BD$3,$K$2:$P$2,0))</f>
        <v>0.1</v>
      </c>
      <c r="BE1402" s="163" cm="1">
        <f t="array" ref="BE1402">INDEX($K:$P,ROW(),MATCH(BE$3,$K$2:$P$2,0))</f>
        <v>0.1</v>
      </c>
      <c r="BF1402" s="163" cm="1">
        <f t="array" ref="BF1402">INDEX($K:$P,ROW(),MATCH(BF$3,$K$2:$P$2,0))</f>
        <v>0.1</v>
      </c>
      <c r="BG1402" s="163" cm="1">
        <f t="array" ref="BG1402">INDEX($K:$P,ROW(),MATCH(BG$3,$K$2:$P$2,0))</f>
        <v>0.1</v>
      </c>
      <c r="BH1402" s="163" cm="1">
        <f t="array" ref="BH1402">INDEX($K:$P,ROW(),MATCH(BH$3,$K$2:$P$2,0))</f>
        <v>0.1</v>
      </c>
      <c r="BI1402" s="163" cm="1">
        <f t="array" ref="BI1402">INDEX($K:$P,ROW(),MATCH(BI$3,$K$2:$P$2,0))</f>
        <v>0.1</v>
      </c>
      <c r="BJ1402" s="163" cm="1">
        <f t="array" ref="BJ1402">INDEX($K:$P,ROW(),MATCH(BJ$3,$K$2:$P$2,0))</f>
        <v>0.1</v>
      </c>
      <c r="BK1402" s="163" cm="1">
        <f t="array" ref="BK1402">INDEX($K:$P,ROW(),MATCH(BK$3,$K$2:$P$2,0))</f>
        <v>0.1</v>
      </c>
      <c r="BL1402" s="163" cm="1">
        <f t="array" ref="BL1402">INDEX($K:$P,ROW(),MATCH(BL$3,$K$2:$P$2,0))</f>
        <v>0.1</v>
      </c>
      <c r="BM1402" s="163" cm="1">
        <f t="array" ref="BM1402">INDEX($K:$P,ROW(),MATCH(BM$3,$K$2:$P$2,0))</f>
        <v>0.1</v>
      </c>
      <c r="BN1402" s="163" cm="1">
        <f t="array" ref="BN1402">INDEX($K:$P,ROW(),MATCH(BN$3,$K$2:$P$2,0))</f>
        <v>0.1</v>
      </c>
      <c r="BO1402" s="163" cm="1">
        <f t="array" ref="BO1402">INDEX($K:$P,ROW(),MATCH(BO$3,$K$2:$P$2,0))</f>
        <v>0.1</v>
      </c>
      <c r="BP1402" s="163" cm="1">
        <f t="array" ref="BP1402">INDEX($K:$P,ROW(),MATCH(BP$3,$K$2:$P$2,0))</f>
        <v>0.1</v>
      </c>
      <c r="BQ1402" s="163" cm="1">
        <f t="array" ref="BQ1402">INDEX($K:$P,ROW(),MATCH(BQ$3,$K$2:$P$2,0))</f>
        <v>0.1</v>
      </c>
      <c r="BR1402" s="163" cm="1">
        <f t="array" ref="BR1402">INDEX($K:$P,ROW(),MATCH(BR$3,$K$2:$P$2,0))</f>
        <v>0.1</v>
      </c>
      <c r="BS1402" s="163" cm="1">
        <f t="array" ref="BS1402">INDEX($K:$P,ROW(),MATCH(BS$3,$K$2:$P$2,0))</f>
        <v>0.1</v>
      </c>
      <c r="BT1402" s="163" cm="1">
        <f t="array" ref="BT1402">INDEX($K:$P,ROW(),MATCH(BT$3,$K$2:$P$2,0))</f>
        <v>0.1</v>
      </c>
      <c r="BU1402" s="163" cm="1">
        <f t="array" ref="BU1402">INDEX($K:$P,ROW(),MATCH(BU$3,$K$2:$P$2,0))</f>
        <v>0.1</v>
      </c>
      <c r="BV1402" s="163" cm="1">
        <f t="array" ref="BV1402">INDEX($K:$P,ROW(),MATCH(BV$3,$K$2:$P$2,0))</f>
        <v>0.1</v>
      </c>
      <c r="BW1402" s="163" cm="1">
        <f t="array" ref="BW1402">INDEX($K:$P,ROW(),MATCH(BW$3,$K$2:$P$2,0))</f>
        <v>0.1</v>
      </c>
      <c r="BX1402" s="163" cm="1">
        <f t="array" ref="BX1402">INDEX($K:$P,ROW(),MATCH(BX$3,$K$2:$P$2,0))</f>
        <v>0.1</v>
      </c>
      <c r="BY1402" s="163" cm="1">
        <f t="array" ref="BY1402">INDEX($K:$P,ROW(),MATCH(BY$3,$K$2:$P$2,0))</f>
        <v>0.1</v>
      </c>
      <c r="BZ1402" s="163" cm="1">
        <f t="array" ref="BZ1402">INDEX($K:$P,ROW(),MATCH(BZ$3,$K$2:$P$2,0))</f>
        <v>0.1</v>
      </c>
      <c r="CA1402" s="163" cm="1">
        <f t="array" ref="CA1402">INDEX($K:$P,ROW(),MATCH(CA$3,$K$2:$P$2,0))</f>
        <v>0.1</v>
      </c>
      <c r="CB1402" s="163" cm="1">
        <f t="array" ref="CB1402">INDEX($K:$P,ROW(),MATCH(CB$3,$K$2:$P$2,0))</f>
        <v>0.1</v>
      </c>
      <c r="CC1402" s="163" cm="1">
        <f t="array" ref="CC1402">INDEX($K:$P,ROW(),MATCH(CC$3,$K$2:$P$2,0))</f>
        <v>0.1</v>
      </c>
      <c r="CD1402" s="163" cm="1">
        <f t="array" ref="CD1402">INDEX($K:$P,ROW(),MATCH(CD$3,$K$2:$P$2,0))</f>
        <v>0.1</v>
      </c>
      <c r="CE1402" s="163" cm="1">
        <f t="array" ref="CE1402">INDEX($K:$P,ROW(),MATCH(CE$3,$K$2:$P$2,0))</f>
        <v>0.1</v>
      </c>
      <c r="CF1402" s="163" cm="1">
        <f t="array" ref="CF1402">INDEX($K:$P,ROW(),MATCH(CF$3,$K$2:$P$2,0))</f>
        <v>0.1</v>
      </c>
      <c r="CG1402" s="163" cm="1">
        <f t="array" ref="CG1402">INDEX($K:$P,ROW(),MATCH(CG$3,$K$2:$P$2,0))</f>
        <v>0.1</v>
      </c>
      <c r="CH1402" s="163" cm="1">
        <f t="array" ref="CH1402">INDEX($K:$P,ROW(),MATCH(CH$3,$K$2:$P$2,0))</f>
        <v>0.1</v>
      </c>
      <c r="CI1402" s="163" cm="1">
        <f t="array" ref="CI1402">INDEX($K:$P,ROW(),MATCH(CI$3,$K$2:$P$2,0))</f>
        <v>0.1</v>
      </c>
      <c r="CJ1402" s="163" cm="1">
        <f t="array" ref="CJ1402">INDEX($K:$P,ROW(),MATCH(CJ$3,$K$2:$P$2,0))</f>
        <v>0.1</v>
      </c>
      <c r="CK1402" s="163" cm="1">
        <f t="array" ref="CK1402">INDEX($K:$P,ROW(),MATCH(CK$3,$K$2:$P$2,0))</f>
        <v>0.1</v>
      </c>
      <c r="CL1402" s="163" cm="1">
        <f t="array" ref="CL1402">INDEX($K:$P,ROW(),MATCH(CL$3,$K$2:$P$2,0))</f>
        <v>0.1</v>
      </c>
      <c r="CN1402" s="60"/>
      <c r="CO1402" s="163" t="e" cm="1">
        <f t="array" ref="CO1402">INDEX($K:$P,ROW(),MATCH(CO$3,$K$2:$P$2,0))</f>
        <v>#N/A</v>
      </c>
      <c r="CP1402" s="163" t="e" cm="1">
        <f t="array" ref="CP1402">INDEX($K:$P,ROW(),MATCH(CP$3,$K$2:$P$2,0))</f>
        <v>#N/A</v>
      </c>
      <c r="CQ1402" s="163" t="e" cm="1">
        <f t="array" ref="CQ1402">INDEX($K:$P,ROW(),MATCH(CQ$3,$K$2:$P$2,0))</f>
        <v>#N/A</v>
      </c>
      <c r="CR1402" s="163" t="e" cm="1">
        <f t="array" ref="CR1402">INDEX($K:$P,ROW(),MATCH(CR$3,$K$2:$P$2,0))</f>
        <v>#N/A</v>
      </c>
      <c r="CS1402" s="163" t="e" cm="1">
        <f t="array" ref="CS1402">INDEX($K:$P,ROW(),MATCH(CS$3,$K$2:$P$2,0))</f>
        <v>#N/A</v>
      </c>
      <c r="CT1402" s="163" t="e" cm="1">
        <f t="array" ref="CT1402">INDEX($K:$P,ROW(),MATCH(CT$3,$K$2:$P$2,0))</f>
        <v>#N/A</v>
      </c>
      <c r="CU1402" s="163" t="e" cm="1">
        <f t="array" ref="CU1402">INDEX($K:$P,ROW(),MATCH(CU$3,$K$2:$P$2,0))</f>
        <v>#N/A</v>
      </c>
      <c r="CV1402" s="163" t="e" cm="1">
        <f t="array" ref="CV1402">INDEX($K:$P,ROW(),MATCH(CV$3,$K$2:$P$2,0))</f>
        <v>#N/A</v>
      </c>
      <c r="CW1402" s="163" t="e" cm="1">
        <f t="array" ref="CW1402">INDEX($K:$P,ROW(),MATCH(CW$3,$K$2:$P$2,0))</f>
        <v>#N/A</v>
      </c>
      <c r="CX1402" s="163" t="e" cm="1">
        <f t="array" ref="CX1402">INDEX($K:$P,ROW(),MATCH(CX$3,$K$2:$P$2,0))</f>
        <v>#N/A</v>
      </c>
      <c r="CY1402" s="163" t="e" cm="1">
        <f t="array" ref="CY1402">INDEX($K:$P,ROW(),MATCH(CY$3,$K$2:$P$2,0))</f>
        <v>#N/A</v>
      </c>
      <c r="CZ1402" s="163" t="e" cm="1">
        <f t="array" ref="CZ1402">INDEX($K:$P,ROW(),MATCH(CZ$3,$K$2:$P$2,0))</f>
        <v>#N/A</v>
      </c>
      <c r="DA1402" s="163" t="e" cm="1">
        <f t="array" ref="DA1402">INDEX($K:$P,ROW(),MATCH(DA$3,$K$2:$P$2,0))</f>
        <v>#N/A</v>
      </c>
      <c r="DB1402" s="163" t="e" cm="1">
        <f t="array" ref="DB1402">INDEX($K:$P,ROW(),MATCH(DB$3,$K$2:$P$2,0))</f>
        <v>#N/A</v>
      </c>
      <c r="DC1402" s="163" t="e" cm="1">
        <f t="array" ref="DC1402">INDEX($K:$P,ROW(),MATCH(DC$3,$K$2:$P$2,0))</f>
        <v>#N/A</v>
      </c>
      <c r="DD1402" s="163" t="e" cm="1">
        <f t="array" ref="DD1402">INDEX($K:$P,ROW(),MATCH(DD$3,$K$2:$P$2,0))</f>
        <v>#N/A</v>
      </c>
      <c r="DE1402" s="163" t="e" cm="1">
        <f t="array" ref="DE1402">INDEX($K:$P,ROW(),MATCH(DE$3,$K$2:$P$2,0))</f>
        <v>#N/A</v>
      </c>
      <c r="DF1402" s="163" t="e" cm="1">
        <f t="array" ref="DF1402">INDEX($K:$P,ROW(),MATCH(DF$3,$K$2:$P$2,0))</f>
        <v>#N/A</v>
      </c>
      <c r="DG1402" s="163" t="e" cm="1">
        <f t="array" ref="DG1402">INDEX($K:$P,ROW(),MATCH(DG$3,$K$2:$P$2,0))</f>
        <v>#N/A</v>
      </c>
      <c r="DH1402" s="163" t="e" cm="1">
        <f t="array" ref="DH1402">INDEX($K:$P,ROW(),MATCH(DH$3,$K$2:$P$2,0))</f>
        <v>#N/A</v>
      </c>
      <c r="DI1402" s="163" t="e" cm="1">
        <f t="array" ref="DI1402">INDEX($K:$P,ROW(),MATCH(DI$3,$K$2:$P$2,0))</f>
        <v>#N/A</v>
      </c>
      <c r="DJ1402" s="163" t="e" cm="1">
        <f t="array" ref="DJ1402">INDEX($K:$P,ROW(),MATCH(DJ$3,$K$2:$P$2,0))</f>
        <v>#N/A</v>
      </c>
      <c r="DK1402" s="163" t="e" cm="1">
        <f t="array" ref="DK1402">INDEX($K:$P,ROW(),MATCH(DK$3,$K$2:$P$2,0))</f>
        <v>#N/A</v>
      </c>
      <c r="DL1402" s="163" t="e" cm="1">
        <f t="array" ref="DL1402">INDEX($K:$P,ROW(),MATCH(DL$3,$K$2:$P$2,0))</f>
        <v>#N/A</v>
      </c>
    </row>
    <row r="1403" spans="1:116" x14ac:dyDescent="0.4">
      <c r="C1403" s="169" t="s">
        <v>198</v>
      </c>
      <c r="D1403" t="s">
        <v>761</v>
      </c>
      <c r="E1403" s="8" t="str">
        <f t="shared" si="2413"/>
        <v>1403 ADREV-S</v>
      </c>
      <c r="G1403" s="126" t="str">
        <f>" Revenue - "&amp;G1405</f>
        <v xml:space="preserve"> Revenue - (Primary label)</v>
      </c>
      <c r="H1403" s="27"/>
      <c r="I1403" s="78"/>
      <c r="J1403" s="78"/>
      <c r="K1403" s="33">
        <f t="shared" ref="K1403:P1403" ca="1" si="2415">SUMIF($3:$3,K$2,1403:1403)</f>
        <v>180000</v>
      </c>
      <c r="L1403" s="33">
        <f t="shared" ca="1" si="2415"/>
        <v>180000</v>
      </c>
      <c r="M1403" s="33">
        <f t="shared" ca="1" si="2415"/>
        <v>180000</v>
      </c>
      <c r="N1403" s="33">
        <f t="shared" ca="1" si="2415"/>
        <v>180000</v>
      </c>
      <c r="O1403" s="33">
        <f t="shared" ca="1" si="2415"/>
        <v>180000</v>
      </c>
      <c r="P1403" s="33">
        <f t="shared" ca="1" si="2415"/>
        <v>180000</v>
      </c>
      <c r="R1403" s="33"/>
      <c r="S1403" s="77">
        <f t="shared" ref="S1403:AX1403" ca="1" si="2416">S1402*S1401</f>
        <v>15000</v>
      </c>
      <c r="T1403" s="77">
        <f t="shared" ca="1" si="2416"/>
        <v>15000</v>
      </c>
      <c r="U1403" s="77">
        <f t="shared" ca="1" si="2416"/>
        <v>15000</v>
      </c>
      <c r="V1403" s="77">
        <f t="shared" ca="1" si="2416"/>
        <v>15000</v>
      </c>
      <c r="W1403" s="77">
        <f t="shared" ca="1" si="2416"/>
        <v>15000</v>
      </c>
      <c r="X1403" s="77">
        <f t="shared" ca="1" si="2416"/>
        <v>15000</v>
      </c>
      <c r="Y1403" s="77">
        <f t="shared" ca="1" si="2416"/>
        <v>15000</v>
      </c>
      <c r="Z1403" s="77">
        <f t="shared" ca="1" si="2416"/>
        <v>15000</v>
      </c>
      <c r="AA1403" s="77">
        <f t="shared" ca="1" si="2416"/>
        <v>15000</v>
      </c>
      <c r="AB1403" s="77">
        <f t="shared" ca="1" si="2416"/>
        <v>15000</v>
      </c>
      <c r="AC1403" s="77">
        <f t="shared" ca="1" si="2416"/>
        <v>15000</v>
      </c>
      <c r="AD1403" s="77">
        <f t="shared" ca="1" si="2416"/>
        <v>15000</v>
      </c>
      <c r="AE1403" s="77">
        <f t="shared" ca="1" si="2416"/>
        <v>15000</v>
      </c>
      <c r="AF1403" s="77">
        <f t="shared" ca="1" si="2416"/>
        <v>15000</v>
      </c>
      <c r="AG1403" s="77">
        <f t="shared" ca="1" si="2416"/>
        <v>15000</v>
      </c>
      <c r="AH1403" s="77">
        <f t="shared" ca="1" si="2416"/>
        <v>15000</v>
      </c>
      <c r="AI1403" s="77">
        <f t="shared" ca="1" si="2416"/>
        <v>15000</v>
      </c>
      <c r="AJ1403" s="77">
        <f t="shared" ca="1" si="2416"/>
        <v>15000</v>
      </c>
      <c r="AK1403" s="77">
        <f t="shared" ca="1" si="2416"/>
        <v>15000</v>
      </c>
      <c r="AL1403" s="77">
        <f t="shared" ca="1" si="2416"/>
        <v>15000</v>
      </c>
      <c r="AM1403" s="77">
        <f t="shared" ca="1" si="2416"/>
        <v>15000</v>
      </c>
      <c r="AN1403" s="77">
        <f t="shared" ca="1" si="2416"/>
        <v>15000</v>
      </c>
      <c r="AO1403" s="77">
        <f t="shared" ca="1" si="2416"/>
        <v>15000</v>
      </c>
      <c r="AP1403" s="77">
        <f t="shared" ca="1" si="2416"/>
        <v>15000</v>
      </c>
      <c r="AQ1403" s="77">
        <f t="shared" ca="1" si="2416"/>
        <v>15000</v>
      </c>
      <c r="AR1403" s="77">
        <f t="shared" ca="1" si="2416"/>
        <v>15000</v>
      </c>
      <c r="AS1403" s="77">
        <f t="shared" ca="1" si="2416"/>
        <v>15000</v>
      </c>
      <c r="AT1403" s="77">
        <f t="shared" ca="1" si="2416"/>
        <v>15000</v>
      </c>
      <c r="AU1403" s="77">
        <f t="shared" ca="1" si="2416"/>
        <v>15000</v>
      </c>
      <c r="AV1403" s="77">
        <f t="shared" ca="1" si="2416"/>
        <v>15000</v>
      </c>
      <c r="AW1403" s="77">
        <f t="shared" ca="1" si="2416"/>
        <v>15000</v>
      </c>
      <c r="AX1403" s="77">
        <f t="shared" ca="1" si="2416"/>
        <v>15000</v>
      </c>
      <c r="AY1403" s="77">
        <f t="shared" ref="AY1403:CD1403" ca="1" si="2417">AY1402*AY1401</f>
        <v>15000</v>
      </c>
      <c r="AZ1403" s="77">
        <f t="shared" ca="1" si="2417"/>
        <v>15000</v>
      </c>
      <c r="BA1403" s="77">
        <f t="shared" ca="1" si="2417"/>
        <v>15000</v>
      </c>
      <c r="BB1403" s="77">
        <f t="shared" ca="1" si="2417"/>
        <v>15000</v>
      </c>
      <c r="BC1403" s="77">
        <f t="shared" ca="1" si="2417"/>
        <v>15000</v>
      </c>
      <c r="BD1403" s="77">
        <f t="shared" ca="1" si="2417"/>
        <v>15000</v>
      </c>
      <c r="BE1403" s="77">
        <f t="shared" ca="1" si="2417"/>
        <v>15000</v>
      </c>
      <c r="BF1403" s="77">
        <f t="shared" ca="1" si="2417"/>
        <v>15000</v>
      </c>
      <c r="BG1403" s="77">
        <f t="shared" ca="1" si="2417"/>
        <v>15000</v>
      </c>
      <c r="BH1403" s="77">
        <f t="shared" ca="1" si="2417"/>
        <v>15000</v>
      </c>
      <c r="BI1403" s="77">
        <f t="shared" ca="1" si="2417"/>
        <v>15000</v>
      </c>
      <c r="BJ1403" s="77">
        <f t="shared" ca="1" si="2417"/>
        <v>15000</v>
      </c>
      <c r="BK1403" s="77">
        <f t="shared" ca="1" si="2417"/>
        <v>15000</v>
      </c>
      <c r="BL1403" s="77">
        <f t="shared" ca="1" si="2417"/>
        <v>15000</v>
      </c>
      <c r="BM1403" s="77">
        <f t="shared" ca="1" si="2417"/>
        <v>15000</v>
      </c>
      <c r="BN1403" s="77">
        <f t="shared" ca="1" si="2417"/>
        <v>15000</v>
      </c>
      <c r="BO1403" s="77">
        <f t="shared" ca="1" si="2417"/>
        <v>15000</v>
      </c>
      <c r="BP1403" s="77">
        <f t="shared" ca="1" si="2417"/>
        <v>15000</v>
      </c>
      <c r="BQ1403" s="77">
        <f t="shared" ca="1" si="2417"/>
        <v>15000</v>
      </c>
      <c r="BR1403" s="77">
        <f t="shared" ca="1" si="2417"/>
        <v>15000</v>
      </c>
      <c r="BS1403" s="77">
        <f t="shared" ca="1" si="2417"/>
        <v>15000</v>
      </c>
      <c r="BT1403" s="77">
        <f t="shared" ca="1" si="2417"/>
        <v>15000</v>
      </c>
      <c r="BU1403" s="77">
        <f t="shared" ca="1" si="2417"/>
        <v>15000</v>
      </c>
      <c r="BV1403" s="77">
        <f t="shared" ca="1" si="2417"/>
        <v>15000</v>
      </c>
      <c r="BW1403" s="77">
        <f t="shared" ca="1" si="2417"/>
        <v>15000</v>
      </c>
      <c r="BX1403" s="77">
        <f t="shared" ca="1" si="2417"/>
        <v>15000</v>
      </c>
      <c r="BY1403" s="77">
        <f t="shared" ca="1" si="2417"/>
        <v>15000</v>
      </c>
      <c r="BZ1403" s="77">
        <f t="shared" ca="1" si="2417"/>
        <v>15000</v>
      </c>
      <c r="CA1403" s="77">
        <f t="shared" ca="1" si="2417"/>
        <v>15000</v>
      </c>
      <c r="CB1403" s="77">
        <f t="shared" ca="1" si="2417"/>
        <v>15000</v>
      </c>
      <c r="CC1403" s="77">
        <f t="shared" ca="1" si="2417"/>
        <v>15000</v>
      </c>
      <c r="CD1403" s="77">
        <f t="shared" ca="1" si="2417"/>
        <v>15000</v>
      </c>
      <c r="CE1403" s="77">
        <f t="shared" ref="CE1403:CL1403" ca="1" si="2418">CE1402*CE1401</f>
        <v>15000</v>
      </c>
      <c r="CF1403" s="77">
        <f t="shared" ca="1" si="2418"/>
        <v>15000</v>
      </c>
      <c r="CG1403" s="77">
        <f t="shared" ca="1" si="2418"/>
        <v>15000</v>
      </c>
      <c r="CH1403" s="77">
        <f t="shared" ca="1" si="2418"/>
        <v>15000</v>
      </c>
      <c r="CI1403" s="77">
        <f t="shared" ca="1" si="2418"/>
        <v>15000</v>
      </c>
      <c r="CJ1403" s="77">
        <f t="shared" ca="1" si="2418"/>
        <v>15000</v>
      </c>
      <c r="CK1403" s="77">
        <f t="shared" ca="1" si="2418"/>
        <v>15000</v>
      </c>
      <c r="CL1403" s="77">
        <f t="shared" ca="1" si="2418"/>
        <v>15000</v>
      </c>
      <c r="CN1403" s="78"/>
      <c r="CO1403" s="77" t="e">
        <f t="shared" ref="CO1403:DK1403" ca="1" si="2419">CO1402*CO1401</f>
        <v>#N/A</v>
      </c>
      <c r="CP1403" s="77" t="e">
        <f t="shared" ca="1" si="2419"/>
        <v>#N/A</v>
      </c>
      <c r="CQ1403" s="77" t="e">
        <f t="shared" ca="1" si="2419"/>
        <v>#N/A</v>
      </c>
      <c r="CR1403" s="77" t="e">
        <f t="shared" ca="1" si="2419"/>
        <v>#N/A</v>
      </c>
      <c r="CS1403" s="77" t="e">
        <f t="shared" ca="1" si="2419"/>
        <v>#N/A</v>
      </c>
      <c r="CT1403" s="77" t="e">
        <f t="shared" ca="1" si="2419"/>
        <v>#N/A</v>
      </c>
      <c r="CU1403" s="77" t="e">
        <f t="shared" ca="1" si="2419"/>
        <v>#N/A</v>
      </c>
      <c r="CV1403" s="77" t="e">
        <f t="shared" ca="1" si="2419"/>
        <v>#N/A</v>
      </c>
      <c r="CW1403" s="77" t="e">
        <f t="shared" ca="1" si="2419"/>
        <v>#N/A</v>
      </c>
      <c r="CX1403" s="77" t="e">
        <f t="shared" ca="1" si="2419"/>
        <v>#N/A</v>
      </c>
      <c r="CY1403" s="77" t="e">
        <f t="shared" ca="1" si="2419"/>
        <v>#N/A</v>
      </c>
      <c r="CZ1403" s="77" t="e">
        <f t="shared" ca="1" si="2419"/>
        <v>#N/A</v>
      </c>
      <c r="DA1403" s="77" t="e">
        <f t="shared" ca="1" si="2419"/>
        <v>#N/A</v>
      </c>
      <c r="DB1403" s="77" t="e">
        <f t="shared" ca="1" si="2419"/>
        <v>#N/A</v>
      </c>
      <c r="DC1403" s="77" t="e">
        <f t="shared" ca="1" si="2419"/>
        <v>#N/A</v>
      </c>
      <c r="DD1403" s="77" t="e">
        <f t="shared" ca="1" si="2419"/>
        <v>#N/A</v>
      </c>
      <c r="DE1403" s="77" t="e">
        <f t="shared" ca="1" si="2419"/>
        <v>#N/A</v>
      </c>
      <c r="DF1403" s="77" t="e">
        <f t="shared" ca="1" si="2419"/>
        <v>#N/A</v>
      </c>
      <c r="DG1403" s="77" t="e">
        <f t="shared" ca="1" si="2419"/>
        <v>#N/A</v>
      </c>
      <c r="DH1403" s="77" t="e">
        <f t="shared" ca="1" si="2419"/>
        <v>#N/A</v>
      </c>
      <c r="DI1403" s="77" t="e">
        <f t="shared" ca="1" si="2419"/>
        <v>#N/A</v>
      </c>
      <c r="DJ1403" s="77" t="e">
        <f t="shared" ca="1" si="2419"/>
        <v>#N/A</v>
      </c>
      <c r="DK1403" s="77" t="e">
        <f t="shared" ca="1" si="2419"/>
        <v>#N/A</v>
      </c>
      <c r="DL1403" s="77" t="e">
        <f t="shared" ref="DL1403" ca="1" si="2420">DL1402*DL1401</f>
        <v>#N/A</v>
      </c>
    </row>
    <row r="1404" spans="1:116" x14ac:dyDescent="0.4">
      <c r="B1404" s="169" t="s">
        <v>244</v>
      </c>
      <c r="C1404" s="169"/>
      <c r="D1404" t="s">
        <v>761</v>
      </c>
      <c r="E1404" s="8" t="str">
        <f t="shared" si="2413"/>
        <v>1404 ADREV-S</v>
      </c>
      <c r="G1404" s="13"/>
      <c r="H1404" s="12"/>
      <c r="I1404" s="60"/>
      <c r="J1404" s="60"/>
      <c r="K1404" s="21"/>
      <c r="L1404" s="21"/>
      <c r="M1404" s="21"/>
      <c r="N1404" s="21"/>
      <c r="O1404" s="21"/>
      <c r="P1404" s="21"/>
      <c r="R1404" s="20"/>
      <c r="S1404" s="150"/>
      <c r="T1404" s="150"/>
      <c r="U1404" s="150"/>
      <c r="V1404" s="150"/>
      <c r="W1404" s="150"/>
      <c r="X1404" s="150"/>
      <c r="Y1404" s="150"/>
      <c r="Z1404" s="150"/>
      <c r="AA1404" s="150"/>
      <c r="AB1404" s="150"/>
      <c r="AC1404" s="150"/>
      <c r="AD1404" s="150"/>
      <c r="AE1404" s="150"/>
      <c r="AF1404" s="150"/>
      <c r="AG1404" s="150"/>
      <c r="AH1404" s="150"/>
      <c r="AI1404" s="150"/>
      <c r="AJ1404" s="150"/>
      <c r="AK1404" s="150"/>
      <c r="AL1404" s="150"/>
      <c r="AM1404" s="150"/>
      <c r="AN1404" s="150"/>
      <c r="AO1404" s="150"/>
      <c r="AP1404" s="150"/>
      <c r="AQ1404" s="150"/>
      <c r="AR1404" s="150"/>
      <c r="AS1404" s="150"/>
      <c r="AT1404" s="150"/>
      <c r="AU1404" s="150"/>
      <c r="AV1404" s="150"/>
      <c r="AW1404" s="150"/>
      <c r="AX1404" s="150"/>
      <c r="AY1404" s="150"/>
      <c r="AZ1404" s="150"/>
      <c r="BA1404" s="150"/>
      <c r="BB1404" s="150"/>
      <c r="BC1404" s="150"/>
      <c r="BD1404" s="150"/>
      <c r="BE1404" s="150"/>
      <c r="BF1404" s="150"/>
      <c r="BG1404" s="150"/>
      <c r="BH1404" s="150"/>
      <c r="BI1404" s="150"/>
      <c r="BJ1404" s="150"/>
      <c r="BK1404" s="150"/>
      <c r="BL1404" s="150"/>
      <c r="BM1404" s="150"/>
      <c r="BN1404" s="150"/>
      <c r="BO1404" s="150"/>
      <c r="BP1404" s="150"/>
      <c r="BQ1404" s="150"/>
      <c r="BR1404" s="150"/>
      <c r="BS1404" s="150"/>
      <c r="BT1404" s="150"/>
      <c r="BU1404" s="150"/>
      <c r="BV1404" s="150"/>
      <c r="BW1404" s="150"/>
      <c r="BX1404" s="150"/>
      <c r="BY1404" s="150"/>
      <c r="BZ1404" s="150"/>
      <c r="CA1404" s="150"/>
      <c r="CB1404" s="150"/>
      <c r="CC1404" s="150"/>
      <c r="CD1404" s="150"/>
      <c r="CE1404" s="150"/>
      <c r="CF1404" s="150"/>
      <c r="CG1404" s="150"/>
      <c r="CH1404" s="150"/>
      <c r="CI1404" s="150"/>
      <c r="CJ1404" s="150"/>
      <c r="CK1404" s="150"/>
      <c r="CL1404" s="150"/>
      <c r="CN1404" s="60"/>
      <c r="CO1404" s="150"/>
      <c r="CP1404" s="150"/>
      <c r="CQ1404" s="150"/>
      <c r="CR1404" s="150"/>
      <c r="CS1404" s="150"/>
      <c r="CT1404" s="150"/>
      <c r="CU1404" s="150"/>
      <c r="CV1404" s="150"/>
      <c r="CW1404" s="150"/>
      <c r="CX1404" s="150"/>
      <c r="CY1404" s="150"/>
      <c r="CZ1404" s="150"/>
      <c r="DA1404" s="150"/>
      <c r="DB1404" s="150"/>
      <c r="DC1404" s="150"/>
      <c r="DD1404" s="150"/>
      <c r="DE1404" s="150"/>
      <c r="DF1404" s="150"/>
      <c r="DG1404" s="150"/>
      <c r="DH1404" s="150"/>
      <c r="DI1404" s="150"/>
      <c r="DJ1404" s="150"/>
      <c r="DK1404" s="150"/>
      <c r="DL1404" s="150"/>
    </row>
    <row r="1405" spans="1:116" x14ac:dyDescent="0.4">
      <c r="B1405" s="169" t="s">
        <v>332</v>
      </c>
      <c r="D1405" t="s">
        <v>761</v>
      </c>
      <c r="E1405" s="8" t="str">
        <f t="shared" si="2413"/>
        <v>1405 ADREV-S</v>
      </c>
      <c r="G1405" s="136" t="str">
        <f>G1286</f>
        <v>(Primary label)</v>
      </c>
      <c r="H1405" s="27"/>
      <c r="I1405" s="78"/>
      <c r="J1405" s="78"/>
      <c r="K1405" s="33"/>
      <c r="L1405" s="33"/>
      <c r="M1405" s="33"/>
      <c r="N1405" s="33"/>
      <c r="O1405" s="33"/>
      <c r="P1405" s="33"/>
      <c r="R1405" s="33"/>
      <c r="S1405" s="77"/>
      <c r="T1405" s="77"/>
      <c r="U1405" s="77"/>
      <c r="V1405" s="77"/>
      <c r="W1405" s="77"/>
      <c r="X1405" s="77"/>
      <c r="Y1405" s="77"/>
      <c r="Z1405" s="77"/>
      <c r="AA1405" s="77"/>
      <c r="AB1405" s="77"/>
      <c r="AC1405" s="77"/>
      <c r="AD1405" s="77"/>
      <c r="AE1405" s="77"/>
      <c r="AF1405" s="77"/>
      <c r="AG1405" s="77"/>
      <c r="AH1405" s="77"/>
      <c r="AI1405" s="77"/>
      <c r="AJ1405" s="77"/>
      <c r="AK1405" s="77"/>
      <c r="AL1405" s="77"/>
      <c r="AM1405" s="77"/>
      <c r="AN1405" s="77"/>
      <c r="AO1405" s="77"/>
      <c r="AP1405" s="77"/>
      <c r="AQ1405" s="77"/>
      <c r="AR1405" s="77"/>
      <c r="AS1405" s="77"/>
      <c r="AT1405" s="77"/>
      <c r="AU1405" s="77"/>
      <c r="AV1405" s="77"/>
      <c r="AW1405" s="77"/>
      <c r="AX1405" s="77"/>
      <c r="AY1405" s="77"/>
      <c r="AZ1405" s="77"/>
      <c r="BA1405" s="77"/>
      <c r="BB1405" s="77"/>
      <c r="BC1405" s="77"/>
      <c r="BD1405" s="77"/>
      <c r="BE1405" s="77"/>
      <c r="BF1405" s="77"/>
      <c r="BG1405" s="77"/>
      <c r="BH1405" s="77"/>
      <c r="BI1405" s="77"/>
      <c r="BJ1405" s="77"/>
      <c r="BK1405" s="77"/>
      <c r="BL1405" s="77"/>
      <c r="BM1405" s="77"/>
      <c r="BN1405" s="77"/>
      <c r="BO1405" s="77"/>
      <c r="BP1405" s="77"/>
      <c r="BQ1405" s="77"/>
      <c r="BR1405" s="77"/>
      <c r="BS1405" s="77"/>
      <c r="BT1405" s="77"/>
      <c r="BU1405" s="77"/>
      <c r="BV1405" s="77"/>
      <c r="BW1405" s="77"/>
      <c r="BX1405" s="77"/>
      <c r="BY1405" s="77"/>
      <c r="BZ1405" s="77"/>
      <c r="CA1405" s="77"/>
      <c r="CB1405" s="77"/>
      <c r="CC1405" s="77"/>
      <c r="CD1405" s="77"/>
      <c r="CE1405" s="77"/>
      <c r="CF1405" s="77"/>
      <c r="CG1405" s="77"/>
      <c r="CH1405" s="77"/>
      <c r="CI1405" s="77"/>
      <c r="CJ1405" s="77"/>
      <c r="CK1405" s="77"/>
      <c r="CL1405" s="77"/>
      <c r="CN1405" s="78"/>
      <c r="CO1405" s="77"/>
      <c r="CP1405" s="77"/>
      <c r="CQ1405" s="77"/>
      <c r="CR1405" s="77"/>
      <c r="CS1405" s="77"/>
      <c r="CT1405" s="77"/>
      <c r="CU1405" s="77"/>
      <c r="CV1405" s="77"/>
      <c r="CW1405" s="77"/>
      <c r="CX1405" s="77"/>
      <c r="CY1405" s="77"/>
      <c r="CZ1405" s="77"/>
      <c r="DA1405" s="77"/>
      <c r="DB1405" s="77"/>
      <c r="DC1405" s="77"/>
      <c r="DD1405" s="77"/>
      <c r="DE1405" s="77"/>
      <c r="DF1405" s="77"/>
      <c r="DG1405" s="77"/>
      <c r="DH1405" s="77"/>
      <c r="DI1405" s="77"/>
      <c r="DJ1405" s="77"/>
      <c r="DK1405" s="77"/>
      <c r="DL1405" s="77"/>
    </row>
    <row r="1406" spans="1:116" x14ac:dyDescent="0.4">
      <c r="B1406" s="169" t="s">
        <v>332</v>
      </c>
      <c r="D1406" t="s">
        <v>761</v>
      </c>
      <c r="E1406" s="8" t="str">
        <f>ROW()&amp;" "&amp;D1406</f>
        <v>1406 ADREV-S</v>
      </c>
      <c r="G1406" s="136" t="str">
        <f>G1287</f>
        <v>primary unit</v>
      </c>
      <c r="H1406" s="12"/>
      <c r="I1406" s="60"/>
      <c r="J1406" s="60"/>
      <c r="K1406" s="21"/>
      <c r="L1406" s="21"/>
      <c r="M1406" s="21"/>
      <c r="N1406" s="21"/>
      <c r="O1406" s="21"/>
      <c r="P1406" s="21"/>
      <c r="R1406" s="20"/>
      <c r="S1406" s="150"/>
      <c r="T1406" s="150"/>
      <c r="U1406" s="150"/>
      <c r="V1406" s="150"/>
      <c r="W1406" s="150"/>
      <c r="X1406" s="150"/>
      <c r="Y1406" s="150"/>
      <c r="Z1406" s="150"/>
      <c r="AA1406" s="150"/>
      <c r="AB1406" s="150"/>
      <c r="AC1406" s="150"/>
      <c r="AD1406" s="150"/>
      <c r="AE1406" s="150"/>
      <c r="AF1406" s="150"/>
      <c r="AG1406" s="150"/>
      <c r="AH1406" s="150"/>
      <c r="AI1406" s="150"/>
      <c r="AJ1406" s="150"/>
      <c r="AK1406" s="150"/>
      <c r="AL1406" s="150"/>
      <c r="AM1406" s="150"/>
      <c r="AN1406" s="150"/>
      <c r="AO1406" s="150"/>
      <c r="AP1406" s="150"/>
      <c r="AQ1406" s="150"/>
      <c r="AR1406" s="150"/>
      <c r="AS1406" s="150"/>
      <c r="AT1406" s="150"/>
      <c r="AU1406" s="150"/>
      <c r="AV1406" s="150"/>
      <c r="AW1406" s="150"/>
      <c r="AX1406" s="150"/>
      <c r="AY1406" s="150"/>
      <c r="AZ1406" s="150"/>
      <c r="BA1406" s="150"/>
      <c r="BB1406" s="150"/>
      <c r="BC1406" s="150"/>
      <c r="BD1406" s="150"/>
      <c r="BE1406" s="150"/>
      <c r="BF1406" s="150"/>
      <c r="BG1406" s="150"/>
      <c r="BH1406" s="150"/>
      <c r="BI1406" s="150"/>
      <c r="BJ1406" s="150"/>
      <c r="BK1406" s="150"/>
      <c r="BL1406" s="150"/>
      <c r="BM1406" s="150"/>
      <c r="BN1406" s="150"/>
      <c r="BO1406" s="150"/>
      <c r="BP1406" s="150"/>
      <c r="BQ1406" s="150"/>
      <c r="BR1406" s="150"/>
      <c r="BS1406" s="150"/>
      <c r="BT1406" s="150"/>
      <c r="BU1406" s="150"/>
      <c r="BV1406" s="150"/>
      <c r="BW1406" s="150"/>
      <c r="BX1406" s="150"/>
      <c r="BY1406" s="150"/>
      <c r="BZ1406" s="150"/>
      <c r="CA1406" s="150"/>
      <c r="CB1406" s="150"/>
      <c r="CC1406" s="150"/>
      <c r="CD1406" s="150"/>
      <c r="CE1406" s="150"/>
      <c r="CF1406" s="150"/>
      <c r="CG1406" s="150"/>
      <c r="CH1406" s="150"/>
      <c r="CI1406" s="150"/>
      <c r="CJ1406" s="150"/>
      <c r="CK1406" s="150"/>
      <c r="CL1406" s="150"/>
      <c r="CN1406" s="60"/>
      <c r="CO1406" s="150"/>
      <c r="CP1406" s="150"/>
      <c r="CQ1406" s="150"/>
      <c r="CR1406" s="150"/>
      <c r="CS1406" s="150"/>
      <c r="CT1406" s="150"/>
      <c r="CU1406" s="150"/>
      <c r="CV1406" s="150"/>
      <c r="CW1406" s="150"/>
      <c r="CX1406" s="150"/>
      <c r="CY1406" s="150"/>
      <c r="CZ1406" s="150"/>
      <c r="DA1406" s="150"/>
      <c r="DB1406" s="150"/>
      <c r="DC1406" s="150"/>
      <c r="DD1406" s="150"/>
      <c r="DE1406" s="150"/>
      <c r="DF1406" s="150"/>
      <c r="DG1406" s="150"/>
      <c r="DH1406" s="150"/>
      <c r="DI1406" s="150"/>
      <c r="DJ1406" s="150"/>
      <c r="DK1406" s="150"/>
      <c r="DL1406" s="150"/>
    </row>
    <row r="1407" spans="1:116" x14ac:dyDescent="0.4">
      <c r="B1407" s="169" t="s">
        <v>332</v>
      </c>
      <c r="D1407" t="s">
        <v>761</v>
      </c>
      <c r="E1407" s="8" t="str">
        <f t="shared" si="2413"/>
        <v>1407 ADREV-S</v>
      </c>
      <c r="G1407" s="136" t="str">
        <f>G1288</f>
        <v>Primary revenue driver</v>
      </c>
      <c r="K1407" s="53"/>
      <c r="L1407" s="53"/>
      <c r="M1407" s="53"/>
      <c r="N1407" s="53"/>
      <c r="O1407" s="53"/>
      <c r="P1407" s="53"/>
      <c r="R1407" s="24"/>
      <c r="S1407" s="179" t="str">
        <f t="shared" ref="S1407:AX1407" si="2421">S1279</f>
        <v>S$16</v>
      </c>
      <c r="T1407" s="179" t="str">
        <f t="shared" si="2421"/>
        <v>T$16</v>
      </c>
      <c r="U1407" s="179" t="str">
        <f t="shared" si="2421"/>
        <v>U$16</v>
      </c>
      <c r="V1407" s="179" t="str">
        <f t="shared" si="2421"/>
        <v>V$16</v>
      </c>
      <c r="W1407" s="179" t="str">
        <f t="shared" si="2421"/>
        <v>W$16</v>
      </c>
      <c r="X1407" s="179" t="str">
        <f t="shared" si="2421"/>
        <v>X$16</v>
      </c>
      <c r="Y1407" s="179" t="str">
        <f t="shared" si="2421"/>
        <v>Y$16</v>
      </c>
      <c r="Z1407" s="179" t="str">
        <f t="shared" si="2421"/>
        <v>Z$16</v>
      </c>
      <c r="AA1407" s="179" t="str">
        <f t="shared" si="2421"/>
        <v>AA$16</v>
      </c>
      <c r="AB1407" s="179" t="str">
        <f t="shared" si="2421"/>
        <v>AB$16</v>
      </c>
      <c r="AC1407" s="179" t="str">
        <f t="shared" si="2421"/>
        <v>AC$16</v>
      </c>
      <c r="AD1407" s="179" t="str">
        <f t="shared" si="2421"/>
        <v>AD$16</v>
      </c>
      <c r="AE1407" s="179" t="str">
        <f t="shared" si="2421"/>
        <v>AE$16</v>
      </c>
      <c r="AF1407" s="179" t="str">
        <f t="shared" si="2421"/>
        <v>AF$16</v>
      </c>
      <c r="AG1407" s="179" t="str">
        <f t="shared" si="2421"/>
        <v>AG$16</v>
      </c>
      <c r="AH1407" s="179" t="str">
        <f t="shared" si="2421"/>
        <v>AH$16</v>
      </c>
      <c r="AI1407" s="179" t="str">
        <f t="shared" si="2421"/>
        <v>AI$16</v>
      </c>
      <c r="AJ1407" s="179" t="str">
        <f t="shared" si="2421"/>
        <v>AJ$16</v>
      </c>
      <c r="AK1407" s="179" t="str">
        <f t="shared" si="2421"/>
        <v>AK$16</v>
      </c>
      <c r="AL1407" s="179" t="str">
        <f t="shared" si="2421"/>
        <v>AL$16</v>
      </c>
      <c r="AM1407" s="179" t="str">
        <f t="shared" si="2421"/>
        <v>AM$16</v>
      </c>
      <c r="AN1407" s="179" t="str">
        <f t="shared" si="2421"/>
        <v>AN$16</v>
      </c>
      <c r="AO1407" s="179" t="str">
        <f t="shared" si="2421"/>
        <v>AO$16</v>
      </c>
      <c r="AP1407" s="179" t="str">
        <f t="shared" si="2421"/>
        <v>AP$16</v>
      </c>
      <c r="AQ1407" s="179" t="str">
        <f t="shared" si="2421"/>
        <v>AQ$16</v>
      </c>
      <c r="AR1407" s="179" t="str">
        <f t="shared" si="2421"/>
        <v>AR$16</v>
      </c>
      <c r="AS1407" s="179" t="str">
        <f t="shared" si="2421"/>
        <v>AS$16</v>
      </c>
      <c r="AT1407" s="179" t="str">
        <f t="shared" si="2421"/>
        <v>AT$16</v>
      </c>
      <c r="AU1407" s="179" t="str">
        <f t="shared" si="2421"/>
        <v>AU$16</v>
      </c>
      <c r="AV1407" s="179" t="str">
        <f t="shared" si="2421"/>
        <v>AV$16</v>
      </c>
      <c r="AW1407" s="179" t="str">
        <f t="shared" si="2421"/>
        <v>AW$16</v>
      </c>
      <c r="AX1407" s="179" t="str">
        <f t="shared" si="2421"/>
        <v>AX$16</v>
      </c>
      <c r="AY1407" s="179" t="str">
        <f t="shared" ref="AY1407:CD1407" si="2422">AY1279</f>
        <v>AY$16</v>
      </c>
      <c r="AZ1407" s="179" t="str">
        <f t="shared" si="2422"/>
        <v>AZ$16</v>
      </c>
      <c r="BA1407" s="179" t="str">
        <f t="shared" si="2422"/>
        <v>BA$16</v>
      </c>
      <c r="BB1407" s="179" t="str">
        <f t="shared" si="2422"/>
        <v>BB$16</v>
      </c>
      <c r="BC1407" s="179" t="str">
        <f t="shared" si="2422"/>
        <v>BC$16</v>
      </c>
      <c r="BD1407" s="179" t="str">
        <f t="shared" si="2422"/>
        <v>BD$16</v>
      </c>
      <c r="BE1407" s="179" t="str">
        <f t="shared" si="2422"/>
        <v>BE$16</v>
      </c>
      <c r="BF1407" s="179" t="str">
        <f t="shared" si="2422"/>
        <v>BF$16</v>
      </c>
      <c r="BG1407" s="179" t="str">
        <f t="shared" si="2422"/>
        <v>BG$16</v>
      </c>
      <c r="BH1407" s="179" t="str">
        <f t="shared" si="2422"/>
        <v>BH$16</v>
      </c>
      <c r="BI1407" s="179" t="str">
        <f t="shared" si="2422"/>
        <v>BI$16</v>
      </c>
      <c r="BJ1407" s="179" t="str">
        <f t="shared" si="2422"/>
        <v>BJ$16</v>
      </c>
      <c r="BK1407" s="179" t="str">
        <f t="shared" si="2422"/>
        <v>BK$16</v>
      </c>
      <c r="BL1407" s="179" t="str">
        <f t="shared" si="2422"/>
        <v>BL$16</v>
      </c>
      <c r="BM1407" s="179" t="str">
        <f t="shared" si="2422"/>
        <v>BM$16</v>
      </c>
      <c r="BN1407" s="179" t="str">
        <f t="shared" si="2422"/>
        <v>BN$16</v>
      </c>
      <c r="BO1407" s="179" t="str">
        <f t="shared" si="2422"/>
        <v>BO$16</v>
      </c>
      <c r="BP1407" s="179" t="str">
        <f t="shared" si="2422"/>
        <v>BP$16</v>
      </c>
      <c r="BQ1407" s="179" t="str">
        <f t="shared" si="2422"/>
        <v>BQ$16</v>
      </c>
      <c r="BR1407" s="179" t="str">
        <f t="shared" si="2422"/>
        <v>BR$16</v>
      </c>
      <c r="BS1407" s="179" t="str">
        <f t="shared" si="2422"/>
        <v>BS$16</v>
      </c>
      <c r="BT1407" s="179" t="str">
        <f t="shared" si="2422"/>
        <v>BT$16</v>
      </c>
      <c r="BU1407" s="179" t="str">
        <f t="shared" si="2422"/>
        <v>BU$16</v>
      </c>
      <c r="BV1407" s="179" t="str">
        <f t="shared" si="2422"/>
        <v>BV$16</v>
      </c>
      <c r="BW1407" s="179" t="str">
        <f t="shared" si="2422"/>
        <v>BW$16</v>
      </c>
      <c r="BX1407" s="179" t="str">
        <f t="shared" si="2422"/>
        <v>BX$16</v>
      </c>
      <c r="BY1407" s="179" t="str">
        <f t="shared" si="2422"/>
        <v>BY$16</v>
      </c>
      <c r="BZ1407" s="179" t="str">
        <f t="shared" si="2422"/>
        <v>BZ$16</v>
      </c>
      <c r="CA1407" s="179" t="str">
        <f t="shared" si="2422"/>
        <v>CA$16</v>
      </c>
      <c r="CB1407" s="179" t="str">
        <f t="shared" si="2422"/>
        <v>CB$16</v>
      </c>
      <c r="CC1407" s="179" t="str">
        <f t="shared" si="2422"/>
        <v>CC$16</v>
      </c>
      <c r="CD1407" s="179" t="str">
        <f t="shared" si="2422"/>
        <v>CD$16</v>
      </c>
      <c r="CE1407" s="179" t="str">
        <f t="shared" ref="CE1407:CL1407" si="2423">CE1279</f>
        <v>CE$16</v>
      </c>
      <c r="CF1407" s="179" t="str">
        <f t="shared" si="2423"/>
        <v>CF$16</v>
      </c>
      <c r="CG1407" s="179" t="str">
        <f t="shared" si="2423"/>
        <v>CG$16</v>
      </c>
      <c r="CH1407" s="179" t="str">
        <f t="shared" si="2423"/>
        <v>CH$16</v>
      </c>
      <c r="CI1407" s="179" t="str">
        <f t="shared" si="2423"/>
        <v>CI$16</v>
      </c>
      <c r="CJ1407" s="179" t="str">
        <f t="shared" si="2423"/>
        <v>CJ$16</v>
      </c>
      <c r="CK1407" s="179" t="str">
        <f t="shared" si="2423"/>
        <v>CK$16</v>
      </c>
      <c r="CL1407" s="179" t="str">
        <f t="shared" si="2423"/>
        <v>CL$16</v>
      </c>
      <c r="CO1407" s="179" t="str">
        <f t="shared" ref="CO1407:DL1407" si="2424">CO1279</f>
        <v>CO$16</v>
      </c>
      <c r="CP1407" s="179" t="str">
        <f t="shared" si="2424"/>
        <v>CP$16</v>
      </c>
      <c r="CQ1407" s="179" t="str">
        <f t="shared" si="2424"/>
        <v>CQ$16</v>
      </c>
      <c r="CR1407" s="179" t="str">
        <f t="shared" si="2424"/>
        <v>CR$16</v>
      </c>
      <c r="CS1407" s="179" t="str">
        <f t="shared" si="2424"/>
        <v>CS$16</v>
      </c>
      <c r="CT1407" s="179" t="str">
        <f t="shared" si="2424"/>
        <v>CT$16</v>
      </c>
      <c r="CU1407" s="179" t="str">
        <f t="shared" si="2424"/>
        <v>CU$16</v>
      </c>
      <c r="CV1407" s="179" t="str">
        <f t="shared" si="2424"/>
        <v>CV$16</v>
      </c>
      <c r="CW1407" s="179" t="str">
        <f t="shared" si="2424"/>
        <v>CW$16</v>
      </c>
      <c r="CX1407" s="179" t="str">
        <f t="shared" si="2424"/>
        <v>CX$16</v>
      </c>
      <c r="CY1407" s="179" t="str">
        <f t="shared" si="2424"/>
        <v>CY$16</v>
      </c>
      <c r="CZ1407" s="179" t="str">
        <f t="shared" si="2424"/>
        <v>CZ$16</v>
      </c>
      <c r="DA1407" s="179" t="str">
        <f t="shared" si="2424"/>
        <v>DA$16</v>
      </c>
      <c r="DB1407" s="179" t="str">
        <f t="shared" si="2424"/>
        <v>DB$16</v>
      </c>
      <c r="DC1407" s="179" t="str">
        <f t="shared" si="2424"/>
        <v>DC$16</v>
      </c>
      <c r="DD1407" s="179" t="str">
        <f t="shared" si="2424"/>
        <v>DD$16</v>
      </c>
      <c r="DE1407" s="179" t="str">
        <f t="shared" si="2424"/>
        <v>DE$16</v>
      </c>
      <c r="DF1407" s="179" t="str">
        <f t="shared" si="2424"/>
        <v>DF$16</v>
      </c>
      <c r="DG1407" s="179" t="str">
        <f t="shared" si="2424"/>
        <v>DG$16</v>
      </c>
      <c r="DH1407" s="179" t="str">
        <f t="shared" si="2424"/>
        <v>DH$16</v>
      </c>
      <c r="DI1407" s="179" t="str">
        <f t="shared" si="2424"/>
        <v>DI$16</v>
      </c>
      <c r="DJ1407" s="179" t="str">
        <f t="shared" si="2424"/>
        <v>DJ$16</v>
      </c>
      <c r="DK1407" s="179" t="str">
        <f t="shared" si="2424"/>
        <v>DK$16</v>
      </c>
      <c r="DL1407" s="179" t="str">
        <f t="shared" si="2424"/>
        <v>DL$16</v>
      </c>
    </row>
    <row r="1408" spans="1:116" x14ac:dyDescent="0.4">
      <c r="B1408" s="169" t="s">
        <v>332</v>
      </c>
      <c r="D1408" t="s">
        <v>761</v>
      </c>
      <c r="E1408" s="8" t="str">
        <f t="shared" si="2413"/>
        <v>1408 ADREV-S</v>
      </c>
      <c r="G1408" s="136" t="str">
        <f>G1289</f>
        <v>Primary volume driver</v>
      </c>
      <c r="H1408" s="12"/>
      <c r="I1408" s="60"/>
      <c r="J1408" s="60"/>
      <c r="K1408" s="15"/>
      <c r="L1408" s="15"/>
      <c r="M1408" s="15"/>
      <c r="N1408" s="15"/>
      <c r="O1408" s="15"/>
      <c r="P1408" s="15"/>
      <c r="R1408" s="15"/>
      <c r="S1408" s="179" t="str">
        <f t="shared" ref="S1408:AX1408" si="2425">S1280</f>
        <v>S$17</v>
      </c>
      <c r="T1408" s="179" t="str">
        <f t="shared" si="2425"/>
        <v>T$17</v>
      </c>
      <c r="U1408" s="179" t="str">
        <f t="shared" si="2425"/>
        <v>U$17</v>
      </c>
      <c r="V1408" s="179" t="str">
        <f t="shared" si="2425"/>
        <v>V$17</v>
      </c>
      <c r="W1408" s="179" t="str">
        <f t="shared" si="2425"/>
        <v>W$17</v>
      </c>
      <c r="X1408" s="179" t="str">
        <f t="shared" si="2425"/>
        <v>X$17</v>
      </c>
      <c r="Y1408" s="179" t="str">
        <f t="shared" si="2425"/>
        <v>Y$17</v>
      </c>
      <c r="Z1408" s="179" t="str">
        <f t="shared" si="2425"/>
        <v>Z$17</v>
      </c>
      <c r="AA1408" s="179" t="str">
        <f t="shared" si="2425"/>
        <v>AA$17</v>
      </c>
      <c r="AB1408" s="179" t="str">
        <f t="shared" si="2425"/>
        <v>AB$17</v>
      </c>
      <c r="AC1408" s="179" t="str">
        <f t="shared" si="2425"/>
        <v>AC$17</v>
      </c>
      <c r="AD1408" s="179" t="str">
        <f t="shared" si="2425"/>
        <v>AD$17</v>
      </c>
      <c r="AE1408" s="179" t="str">
        <f t="shared" si="2425"/>
        <v>AE$17</v>
      </c>
      <c r="AF1408" s="179" t="str">
        <f t="shared" si="2425"/>
        <v>AF$17</v>
      </c>
      <c r="AG1408" s="179" t="str">
        <f t="shared" si="2425"/>
        <v>AG$17</v>
      </c>
      <c r="AH1408" s="179" t="str">
        <f t="shared" si="2425"/>
        <v>AH$17</v>
      </c>
      <c r="AI1408" s="179" t="str">
        <f t="shared" si="2425"/>
        <v>AI$17</v>
      </c>
      <c r="AJ1408" s="179" t="str">
        <f t="shared" si="2425"/>
        <v>AJ$17</v>
      </c>
      <c r="AK1408" s="179" t="str">
        <f t="shared" si="2425"/>
        <v>AK$17</v>
      </c>
      <c r="AL1408" s="179" t="str">
        <f t="shared" si="2425"/>
        <v>AL$17</v>
      </c>
      <c r="AM1408" s="179" t="str">
        <f t="shared" si="2425"/>
        <v>AM$17</v>
      </c>
      <c r="AN1408" s="179" t="str">
        <f t="shared" si="2425"/>
        <v>AN$17</v>
      </c>
      <c r="AO1408" s="179" t="str">
        <f t="shared" si="2425"/>
        <v>AO$17</v>
      </c>
      <c r="AP1408" s="179" t="str">
        <f t="shared" si="2425"/>
        <v>AP$17</v>
      </c>
      <c r="AQ1408" s="179" t="str">
        <f t="shared" si="2425"/>
        <v>AQ$17</v>
      </c>
      <c r="AR1408" s="179" t="str">
        <f t="shared" si="2425"/>
        <v>AR$17</v>
      </c>
      <c r="AS1408" s="179" t="str">
        <f t="shared" si="2425"/>
        <v>AS$17</v>
      </c>
      <c r="AT1408" s="179" t="str">
        <f t="shared" si="2425"/>
        <v>AT$17</v>
      </c>
      <c r="AU1408" s="179" t="str">
        <f t="shared" si="2425"/>
        <v>AU$17</v>
      </c>
      <c r="AV1408" s="179" t="str">
        <f t="shared" si="2425"/>
        <v>AV$17</v>
      </c>
      <c r="AW1408" s="179" t="str">
        <f t="shared" si="2425"/>
        <v>AW$17</v>
      </c>
      <c r="AX1408" s="179" t="str">
        <f t="shared" si="2425"/>
        <v>AX$17</v>
      </c>
      <c r="AY1408" s="179" t="str">
        <f t="shared" ref="AY1408:CD1408" si="2426">AY1280</f>
        <v>AY$17</v>
      </c>
      <c r="AZ1408" s="179" t="str">
        <f t="shared" si="2426"/>
        <v>AZ$17</v>
      </c>
      <c r="BA1408" s="179" t="str">
        <f t="shared" si="2426"/>
        <v>BA$17</v>
      </c>
      <c r="BB1408" s="179" t="str">
        <f t="shared" si="2426"/>
        <v>BB$17</v>
      </c>
      <c r="BC1408" s="179" t="str">
        <f t="shared" si="2426"/>
        <v>BC$17</v>
      </c>
      <c r="BD1408" s="179" t="str">
        <f t="shared" si="2426"/>
        <v>BD$17</v>
      </c>
      <c r="BE1408" s="179" t="str">
        <f t="shared" si="2426"/>
        <v>BE$17</v>
      </c>
      <c r="BF1408" s="179" t="str">
        <f t="shared" si="2426"/>
        <v>BF$17</v>
      </c>
      <c r="BG1408" s="179" t="str">
        <f t="shared" si="2426"/>
        <v>BG$17</v>
      </c>
      <c r="BH1408" s="179" t="str">
        <f t="shared" si="2426"/>
        <v>BH$17</v>
      </c>
      <c r="BI1408" s="179" t="str">
        <f t="shared" si="2426"/>
        <v>BI$17</v>
      </c>
      <c r="BJ1408" s="179" t="str">
        <f t="shared" si="2426"/>
        <v>BJ$17</v>
      </c>
      <c r="BK1408" s="179" t="str">
        <f t="shared" si="2426"/>
        <v>BK$17</v>
      </c>
      <c r="BL1408" s="179" t="str">
        <f t="shared" si="2426"/>
        <v>BL$17</v>
      </c>
      <c r="BM1408" s="179" t="str">
        <f t="shared" si="2426"/>
        <v>BM$17</v>
      </c>
      <c r="BN1408" s="179" t="str">
        <f t="shared" si="2426"/>
        <v>BN$17</v>
      </c>
      <c r="BO1408" s="179" t="str">
        <f t="shared" si="2426"/>
        <v>BO$17</v>
      </c>
      <c r="BP1408" s="179" t="str">
        <f t="shared" si="2426"/>
        <v>BP$17</v>
      </c>
      <c r="BQ1408" s="179" t="str">
        <f t="shared" si="2426"/>
        <v>BQ$17</v>
      </c>
      <c r="BR1408" s="179" t="str">
        <f t="shared" si="2426"/>
        <v>BR$17</v>
      </c>
      <c r="BS1408" s="179" t="str">
        <f t="shared" si="2426"/>
        <v>BS$17</v>
      </c>
      <c r="BT1408" s="179" t="str">
        <f t="shared" si="2426"/>
        <v>BT$17</v>
      </c>
      <c r="BU1408" s="179" t="str">
        <f t="shared" si="2426"/>
        <v>BU$17</v>
      </c>
      <c r="BV1408" s="179" t="str">
        <f t="shared" si="2426"/>
        <v>BV$17</v>
      </c>
      <c r="BW1408" s="179" t="str">
        <f t="shared" si="2426"/>
        <v>BW$17</v>
      </c>
      <c r="BX1408" s="179" t="str">
        <f t="shared" si="2426"/>
        <v>BX$17</v>
      </c>
      <c r="BY1408" s="179" t="str">
        <f t="shared" si="2426"/>
        <v>BY$17</v>
      </c>
      <c r="BZ1408" s="179" t="str">
        <f t="shared" si="2426"/>
        <v>BZ$17</v>
      </c>
      <c r="CA1408" s="179" t="str">
        <f t="shared" si="2426"/>
        <v>CA$17</v>
      </c>
      <c r="CB1408" s="179" t="str">
        <f t="shared" si="2426"/>
        <v>CB$17</v>
      </c>
      <c r="CC1408" s="179" t="str">
        <f t="shared" si="2426"/>
        <v>CC$17</v>
      </c>
      <c r="CD1408" s="179" t="str">
        <f t="shared" si="2426"/>
        <v>CD$17</v>
      </c>
      <c r="CE1408" s="179" t="str">
        <f t="shared" ref="CE1408:CL1408" si="2427">CE1280</f>
        <v>CE$17</v>
      </c>
      <c r="CF1408" s="179" t="str">
        <f t="shared" si="2427"/>
        <v>CF$17</v>
      </c>
      <c r="CG1408" s="179" t="str">
        <f t="shared" si="2427"/>
        <v>CG$17</v>
      </c>
      <c r="CH1408" s="179" t="str">
        <f t="shared" si="2427"/>
        <v>CH$17</v>
      </c>
      <c r="CI1408" s="179" t="str">
        <f t="shared" si="2427"/>
        <v>CI$17</v>
      </c>
      <c r="CJ1408" s="179" t="str">
        <f t="shared" si="2427"/>
        <v>CJ$17</v>
      </c>
      <c r="CK1408" s="179" t="str">
        <f t="shared" si="2427"/>
        <v>CK$17</v>
      </c>
      <c r="CL1408" s="179" t="str">
        <f t="shared" si="2427"/>
        <v>CL$17</v>
      </c>
      <c r="CN1408" s="60"/>
      <c r="CO1408" s="179" t="str">
        <f t="shared" ref="CO1408:DL1408" si="2428">CO1280</f>
        <v>CO$17</v>
      </c>
      <c r="CP1408" s="179" t="str">
        <f t="shared" si="2428"/>
        <v>CP$17</v>
      </c>
      <c r="CQ1408" s="179" t="str">
        <f t="shared" si="2428"/>
        <v>CQ$17</v>
      </c>
      <c r="CR1408" s="179" t="str">
        <f t="shared" si="2428"/>
        <v>CR$17</v>
      </c>
      <c r="CS1408" s="179" t="str">
        <f t="shared" si="2428"/>
        <v>CS$17</v>
      </c>
      <c r="CT1408" s="179" t="str">
        <f t="shared" si="2428"/>
        <v>CT$17</v>
      </c>
      <c r="CU1408" s="179" t="str">
        <f t="shared" si="2428"/>
        <v>CU$17</v>
      </c>
      <c r="CV1408" s="179" t="str">
        <f t="shared" si="2428"/>
        <v>CV$17</v>
      </c>
      <c r="CW1408" s="179" t="str">
        <f t="shared" si="2428"/>
        <v>CW$17</v>
      </c>
      <c r="CX1408" s="179" t="str">
        <f t="shared" si="2428"/>
        <v>CX$17</v>
      </c>
      <c r="CY1408" s="179" t="str">
        <f t="shared" si="2428"/>
        <v>CY$17</v>
      </c>
      <c r="CZ1408" s="179" t="str">
        <f t="shared" si="2428"/>
        <v>CZ$17</v>
      </c>
      <c r="DA1408" s="179" t="str">
        <f t="shared" si="2428"/>
        <v>DA$17</v>
      </c>
      <c r="DB1408" s="179" t="str">
        <f t="shared" si="2428"/>
        <v>DB$17</v>
      </c>
      <c r="DC1408" s="179" t="str">
        <f t="shared" si="2428"/>
        <v>DC$17</v>
      </c>
      <c r="DD1408" s="179" t="str">
        <f t="shared" si="2428"/>
        <v>DD$17</v>
      </c>
      <c r="DE1408" s="179" t="str">
        <f t="shared" si="2428"/>
        <v>DE$17</v>
      </c>
      <c r="DF1408" s="179" t="str">
        <f t="shared" si="2428"/>
        <v>DF$17</v>
      </c>
      <c r="DG1408" s="179" t="str">
        <f t="shared" si="2428"/>
        <v>DG$17</v>
      </c>
      <c r="DH1408" s="179" t="str">
        <f t="shared" si="2428"/>
        <v>DH$17</v>
      </c>
      <c r="DI1408" s="179" t="str">
        <f t="shared" si="2428"/>
        <v>DI$17</v>
      </c>
      <c r="DJ1408" s="179" t="str">
        <f t="shared" si="2428"/>
        <v>DJ$17</v>
      </c>
      <c r="DK1408" s="179" t="str">
        <f t="shared" si="2428"/>
        <v>DK$17</v>
      </c>
      <c r="DL1408" s="179" t="str">
        <f t="shared" si="2428"/>
        <v>DL$17</v>
      </c>
    </row>
    <row r="1409" spans="1:116" x14ac:dyDescent="0.4">
      <c r="B1409" t="s">
        <v>332</v>
      </c>
      <c r="D1409" t="s">
        <v>761</v>
      </c>
      <c r="E1409" s="8" t="str">
        <f t="shared" si="2413"/>
        <v>1409 ADREV-S</v>
      </c>
      <c r="G1409" s="136" t="str">
        <f>G1398</f>
        <v>Advertising revenue - secondary:</v>
      </c>
      <c r="H1409" s="12"/>
      <c r="I1409" s="60"/>
      <c r="J1409" s="60"/>
      <c r="K1409" s="15"/>
      <c r="L1409" s="15"/>
      <c r="M1409" s="15"/>
      <c r="N1409" s="15"/>
      <c r="O1409" s="15"/>
      <c r="P1409" s="15"/>
      <c r="R1409" s="15"/>
      <c r="S1409" s="179">
        <f t="shared" ref="S1409:AX1409" si="2429">S1281</f>
        <v>0</v>
      </c>
      <c r="T1409" s="179">
        <f t="shared" si="2429"/>
        <v>0</v>
      </c>
      <c r="U1409" s="179">
        <f t="shared" si="2429"/>
        <v>0</v>
      </c>
      <c r="V1409" s="179">
        <f t="shared" si="2429"/>
        <v>0</v>
      </c>
      <c r="W1409" s="179">
        <f t="shared" si="2429"/>
        <v>0</v>
      </c>
      <c r="X1409" s="179">
        <f t="shared" si="2429"/>
        <v>0</v>
      </c>
      <c r="Y1409" s="179">
        <f t="shared" si="2429"/>
        <v>0</v>
      </c>
      <c r="Z1409" s="179">
        <f t="shared" si="2429"/>
        <v>0</v>
      </c>
      <c r="AA1409" s="179">
        <f t="shared" si="2429"/>
        <v>0</v>
      </c>
      <c r="AB1409" s="179">
        <f t="shared" si="2429"/>
        <v>0</v>
      </c>
      <c r="AC1409" s="179">
        <f t="shared" si="2429"/>
        <v>0</v>
      </c>
      <c r="AD1409" s="179">
        <f t="shared" si="2429"/>
        <v>0</v>
      </c>
      <c r="AE1409" s="179">
        <f t="shared" si="2429"/>
        <v>0</v>
      </c>
      <c r="AF1409" s="179">
        <f t="shared" si="2429"/>
        <v>0</v>
      </c>
      <c r="AG1409" s="179">
        <f t="shared" si="2429"/>
        <v>0</v>
      </c>
      <c r="AH1409" s="179">
        <f t="shared" si="2429"/>
        <v>0</v>
      </c>
      <c r="AI1409" s="179">
        <f t="shared" si="2429"/>
        <v>0</v>
      </c>
      <c r="AJ1409" s="179">
        <f t="shared" si="2429"/>
        <v>0</v>
      </c>
      <c r="AK1409" s="179">
        <f t="shared" si="2429"/>
        <v>0</v>
      </c>
      <c r="AL1409" s="179">
        <f t="shared" si="2429"/>
        <v>0</v>
      </c>
      <c r="AM1409" s="179">
        <f t="shared" si="2429"/>
        <v>0</v>
      </c>
      <c r="AN1409" s="179">
        <f t="shared" si="2429"/>
        <v>0</v>
      </c>
      <c r="AO1409" s="179">
        <f t="shared" si="2429"/>
        <v>0</v>
      </c>
      <c r="AP1409" s="179">
        <f t="shared" si="2429"/>
        <v>0</v>
      </c>
      <c r="AQ1409" s="179">
        <f t="shared" si="2429"/>
        <v>0</v>
      </c>
      <c r="AR1409" s="179">
        <f t="shared" si="2429"/>
        <v>0</v>
      </c>
      <c r="AS1409" s="179">
        <f t="shared" si="2429"/>
        <v>0</v>
      </c>
      <c r="AT1409" s="179">
        <f t="shared" si="2429"/>
        <v>0</v>
      </c>
      <c r="AU1409" s="179">
        <f t="shared" si="2429"/>
        <v>0</v>
      </c>
      <c r="AV1409" s="179">
        <f t="shared" si="2429"/>
        <v>0</v>
      </c>
      <c r="AW1409" s="179">
        <f t="shared" si="2429"/>
        <v>0</v>
      </c>
      <c r="AX1409" s="179">
        <f t="shared" si="2429"/>
        <v>0</v>
      </c>
      <c r="AY1409" s="179">
        <f t="shared" ref="AY1409:CD1409" si="2430">AY1281</f>
        <v>0</v>
      </c>
      <c r="AZ1409" s="179">
        <f t="shared" si="2430"/>
        <v>0</v>
      </c>
      <c r="BA1409" s="179">
        <f t="shared" si="2430"/>
        <v>0</v>
      </c>
      <c r="BB1409" s="179">
        <f t="shared" si="2430"/>
        <v>0</v>
      </c>
      <c r="BC1409" s="179">
        <f t="shared" si="2430"/>
        <v>0</v>
      </c>
      <c r="BD1409" s="179">
        <f t="shared" si="2430"/>
        <v>0</v>
      </c>
      <c r="BE1409" s="179">
        <f t="shared" si="2430"/>
        <v>0</v>
      </c>
      <c r="BF1409" s="179">
        <f t="shared" si="2430"/>
        <v>0</v>
      </c>
      <c r="BG1409" s="179">
        <f t="shared" si="2430"/>
        <v>0</v>
      </c>
      <c r="BH1409" s="179">
        <f t="shared" si="2430"/>
        <v>0</v>
      </c>
      <c r="BI1409" s="179">
        <f t="shared" si="2430"/>
        <v>0</v>
      </c>
      <c r="BJ1409" s="179">
        <f t="shared" si="2430"/>
        <v>0</v>
      </c>
      <c r="BK1409" s="179">
        <f t="shared" si="2430"/>
        <v>0</v>
      </c>
      <c r="BL1409" s="179">
        <f t="shared" si="2430"/>
        <v>0</v>
      </c>
      <c r="BM1409" s="179">
        <f t="shared" si="2430"/>
        <v>0</v>
      </c>
      <c r="BN1409" s="179">
        <f t="shared" si="2430"/>
        <v>0</v>
      </c>
      <c r="BO1409" s="179">
        <f t="shared" si="2430"/>
        <v>0</v>
      </c>
      <c r="BP1409" s="179">
        <f t="shared" si="2430"/>
        <v>0</v>
      </c>
      <c r="BQ1409" s="179">
        <f t="shared" si="2430"/>
        <v>0</v>
      </c>
      <c r="BR1409" s="179">
        <f t="shared" si="2430"/>
        <v>0</v>
      </c>
      <c r="BS1409" s="179">
        <f t="shared" si="2430"/>
        <v>0</v>
      </c>
      <c r="BT1409" s="179">
        <f t="shared" si="2430"/>
        <v>0</v>
      </c>
      <c r="BU1409" s="179">
        <f t="shared" si="2430"/>
        <v>0</v>
      </c>
      <c r="BV1409" s="179">
        <f t="shared" si="2430"/>
        <v>0</v>
      </c>
      <c r="BW1409" s="179">
        <f t="shared" si="2430"/>
        <v>0</v>
      </c>
      <c r="BX1409" s="179">
        <f t="shared" si="2430"/>
        <v>0</v>
      </c>
      <c r="BY1409" s="179">
        <f t="shared" si="2430"/>
        <v>0</v>
      </c>
      <c r="BZ1409" s="179">
        <f t="shared" si="2430"/>
        <v>0</v>
      </c>
      <c r="CA1409" s="179">
        <f t="shared" si="2430"/>
        <v>0</v>
      </c>
      <c r="CB1409" s="179">
        <f t="shared" si="2430"/>
        <v>0</v>
      </c>
      <c r="CC1409" s="179">
        <f t="shared" si="2430"/>
        <v>0</v>
      </c>
      <c r="CD1409" s="179">
        <f t="shared" si="2430"/>
        <v>0</v>
      </c>
      <c r="CE1409" s="179">
        <f t="shared" ref="CE1409:CL1409" si="2431">CE1281</f>
        <v>0</v>
      </c>
      <c r="CF1409" s="179">
        <f t="shared" si="2431"/>
        <v>0</v>
      </c>
      <c r="CG1409" s="179">
        <f t="shared" si="2431"/>
        <v>0</v>
      </c>
      <c r="CH1409" s="179">
        <f t="shared" si="2431"/>
        <v>0</v>
      </c>
      <c r="CI1409" s="179">
        <f t="shared" si="2431"/>
        <v>0</v>
      </c>
      <c r="CJ1409" s="179">
        <f t="shared" si="2431"/>
        <v>0</v>
      </c>
      <c r="CK1409" s="179">
        <f t="shared" si="2431"/>
        <v>0</v>
      </c>
      <c r="CL1409" s="179">
        <f t="shared" si="2431"/>
        <v>0</v>
      </c>
      <c r="CN1409" s="60"/>
      <c r="CO1409" s="179">
        <f t="shared" ref="CO1409:DL1409" si="2432">CO1281</f>
        <v>0</v>
      </c>
      <c r="CP1409" s="179">
        <f t="shared" si="2432"/>
        <v>0</v>
      </c>
      <c r="CQ1409" s="179">
        <f t="shared" si="2432"/>
        <v>0</v>
      </c>
      <c r="CR1409" s="179">
        <f t="shared" si="2432"/>
        <v>0</v>
      </c>
      <c r="CS1409" s="179">
        <f t="shared" si="2432"/>
        <v>0</v>
      </c>
      <c r="CT1409" s="179">
        <f t="shared" si="2432"/>
        <v>0</v>
      </c>
      <c r="CU1409" s="179">
        <f t="shared" si="2432"/>
        <v>0</v>
      </c>
      <c r="CV1409" s="179">
        <f t="shared" si="2432"/>
        <v>0</v>
      </c>
      <c r="CW1409" s="179">
        <f t="shared" si="2432"/>
        <v>0</v>
      </c>
      <c r="CX1409" s="179">
        <f t="shared" si="2432"/>
        <v>0</v>
      </c>
      <c r="CY1409" s="179">
        <f t="shared" si="2432"/>
        <v>0</v>
      </c>
      <c r="CZ1409" s="179">
        <f t="shared" si="2432"/>
        <v>0</v>
      </c>
      <c r="DA1409" s="179">
        <f t="shared" si="2432"/>
        <v>0</v>
      </c>
      <c r="DB1409" s="179">
        <f t="shared" si="2432"/>
        <v>0</v>
      </c>
      <c r="DC1409" s="179">
        <f t="shared" si="2432"/>
        <v>0</v>
      </c>
      <c r="DD1409" s="179">
        <f t="shared" si="2432"/>
        <v>0</v>
      </c>
      <c r="DE1409" s="179">
        <f t="shared" si="2432"/>
        <v>0</v>
      </c>
      <c r="DF1409" s="179">
        <f t="shared" si="2432"/>
        <v>0</v>
      </c>
      <c r="DG1409" s="179">
        <f t="shared" si="2432"/>
        <v>0</v>
      </c>
      <c r="DH1409" s="179">
        <f t="shared" si="2432"/>
        <v>0</v>
      </c>
      <c r="DI1409" s="179">
        <f t="shared" si="2432"/>
        <v>0</v>
      </c>
      <c r="DJ1409" s="179">
        <f t="shared" si="2432"/>
        <v>0</v>
      </c>
      <c r="DK1409" s="179">
        <f t="shared" si="2432"/>
        <v>0</v>
      </c>
      <c r="DL1409" s="179">
        <f t="shared" si="2432"/>
        <v>0</v>
      </c>
    </row>
    <row r="1410" spans="1:116" x14ac:dyDescent="0.4">
      <c r="B1410" t="s">
        <v>332</v>
      </c>
      <c r="D1410" t="s">
        <v>761</v>
      </c>
      <c r="E1410" s="8" t="str">
        <f t="shared" ref="E1410" si="2433">ROW()&amp;" "&amp;D1410</f>
        <v>1410 ADREV-S</v>
      </c>
      <c r="G1410" s="241" t="str">
        <f>IFERROR(SUBSTITUTE(TRIM(MID(G1398, SEARCH("-", G1398) + 1, LEN(G1398))),":",""),"no unit")</f>
        <v>secondary</v>
      </c>
      <c r="H1410" s="12"/>
      <c r="I1410" s="60"/>
      <c r="J1410" s="60"/>
      <c r="K1410" s="15"/>
      <c r="L1410" s="15"/>
      <c r="M1410" s="15"/>
      <c r="N1410" s="15"/>
      <c r="O1410" s="15"/>
      <c r="P1410" s="15"/>
      <c r="R1410" s="15"/>
      <c r="S1410" s="179"/>
      <c r="T1410" s="179"/>
      <c r="U1410" s="179"/>
      <c r="V1410" s="179"/>
      <c r="W1410" s="179"/>
      <c r="X1410" s="179"/>
      <c r="Y1410" s="179"/>
      <c r="Z1410" s="179"/>
      <c r="AA1410" s="179"/>
      <c r="AB1410" s="179"/>
      <c r="AC1410" s="179"/>
      <c r="AD1410" s="179"/>
      <c r="AE1410" s="179"/>
      <c r="AF1410" s="179"/>
      <c r="AG1410" s="179"/>
      <c r="AH1410" s="179"/>
      <c r="AI1410" s="179"/>
      <c r="AJ1410" s="179"/>
      <c r="AK1410" s="179"/>
      <c r="AL1410" s="179"/>
      <c r="AM1410" s="179"/>
      <c r="AN1410" s="179"/>
      <c r="AO1410" s="179"/>
      <c r="AP1410" s="179"/>
      <c r="AQ1410" s="179"/>
      <c r="AR1410" s="179"/>
      <c r="AS1410" s="179"/>
      <c r="AT1410" s="179"/>
      <c r="AU1410" s="179"/>
      <c r="AV1410" s="179"/>
      <c r="AW1410" s="179"/>
      <c r="AX1410" s="179"/>
      <c r="AY1410" s="179"/>
      <c r="AZ1410" s="179"/>
      <c r="BA1410" s="179"/>
      <c r="BB1410" s="179"/>
      <c r="BC1410" s="179"/>
      <c r="BD1410" s="179"/>
      <c r="BE1410" s="179"/>
      <c r="BF1410" s="179"/>
      <c r="BG1410" s="179"/>
      <c r="BH1410" s="179"/>
      <c r="BI1410" s="179"/>
      <c r="BJ1410" s="179"/>
      <c r="BK1410" s="179"/>
      <c r="BL1410" s="179"/>
      <c r="BM1410" s="179"/>
      <c r="BN1410" s="179"/>
      <c r="BO1410" s="179"/>
      <c r="BP1410" s="179"/>
      <c r="BQ1410" s="179"/>
      <c r="BR1410" s="179"/>
      <c r="BS1410" s="179"/>
      <c r="BT1410" s="179"/>
      <c r="BU1410" s="179"/>
      <c r="BV1410" s="179"/>
      <c r="BW1410" s="179"/>
      <c r="BX1410" s="179"/>
      <c r="BY1410" s="179"/>
      <c r="BZ1410" s="179"/>
      <c r="CA1410" s="179"/>
      <c r="CB1410" s="179"/>
      <c r="CC1410" s="179"/>
      <c r="CD1410" s="179"/>
      <c r="CE1410" s="179"/>
      <c r="CF1410" s="179"/>
      <c r="CG1410" s="179"/>
      <c r="CH1410" s="179"/>
      <c r="CI1410" s="179"/>
      <c r="CJ1410" s="179"/>
      <c r="CK1410" s="179"/>
      <c r="CL1410" s="179"/>
      <c r="CN1410" s="60"/>
      <c r="CO1410" s="179"/>
      <c r="CP1410" s="179"/>
      <c r="CQ1410" s="179"/>
      <c r="CR1410" s="179"/>
      <c r="CS1410" s="179"/>
      <c r="CT1410" s="179"/>
      <c r="CU1410" s="179"/>
      <c r="CV1410" s="179"/>
      <c r="CW1410" s="179"/>
      <c r="CX1410" s="179"/>
      <c r="CY1410" s="179"/>
      <c r="CZ1410" s="179"/>
      <c r="DA1410" s="179"/>
      <c r="DB1410" s="179"/>
      <c r="DC1410" s="179"/>
      <c r="DD1410" s="179"/>
      <c r="DE1410" s="179"/>
      <c r="DF1410" s="179"/>
      <c r="DG1410" s="179"/>
      <c r="DH1410" s="179"/>
      <c r="DI1410" s="179"/>
      <c r="DJ1410" s="179"/>
      <c r="DK1410" s="179"/>
      <c r="DL1410" s="179"/>
    </row>
    <row r="1411" spans="1:116" x14ac:dyDescent="0.4">
      <c r="B1411" t="s">
        <v>332</v>
      </c>
      <c r="D1411" t="s">
        <v>761</v>
      </c>
      <c r="E1411" s="8" t="str">
        <f t="shared" si="2413"/>
        <v>1411 ADREV-S</v>
      </c>
      <c r="G1411" s="136" t="str">
        <f>G1292</f>
        <v>Secondary revenue driver</v>
      </c>
      <c r="H1411" s="12"/>
      <c r="I1411" s="60"/>
      <c r="J1411" s="60"/>
      <c r="K1411" s="15"/>
      <c r="L1411" s="15"/>
      <c r="M1411" s="15"/>
      <c r="N1411" s="15"/>
      <c r="O1411" s="15"/>
      <c r="P1411" s="15"/>
      <c r="R1411" s="15"/>
      <c r="S1411" s="179" t="str">
        <f t="shared" ref="S1411:AX1411" si="2434">S1283</f>
        <v>S$1273</v>
      </c>
      <c r="T1411" s="179" t="str">
        <f t="shared" si="2434"/>
        <v>T$1273</v>
      </c>
      <c r="U1411" s="179" t="str">
        <f t="shared" si="2434"/>
        <v>U$1273</v>
      </c>
      <c r="V1411" s="179" t="str">
        <f t="shared" si="2434"/>
        <v>V$1273</v>
      </c>
      <c r="W1411" s="179" t="str">
        <f t="shared" si="2434"/>
        <v>W$1273</v>
      </c>
      <c r="X1411" s="179" t="str">
        <f t="shared" si="2434"/>
        <v>X$1273</v>
      </c>
      <c r="Y1411" s="179" t="str">
        <f t="shared" si="2434"/>
        <v>Y$1273</v>
      </c>
      <c r="Z1411" s="179" t="str">
        <f t="shared" si="2434"/>
        <v>Z$1273</v>
      </c>
      <c r="AA1411" s="179" t="str">
        <f t="shared" si="2434"/>
        <v>AA$1273</v>
      </c>
      <c r="AB1411" s="179" t="str">
        <f t="shared" si="2434"/>
        <v>AB$1273</v>
      </c>
      <c r="AC1411" s="179" t="str">
        <f t="shared" si="2434"/>
        <v>AC$1273</v>
      </c>
      <c r="AD1411" s="179" t="str">
        <f t="shared" si="2434"/>
        <v>AD$1273</v>
      </c>
      <c r="AE1411" s="179" t="str">
        <f t="shared" si="2434"/>
        <v>AE$1273</v>
      </c>
      <c r="AF1411" s="179" t="str">
        <f t="shared" si="2434"/>
        <v>AF$1273</v>
      </c>
      <c r="AG1411" s="179" t="str">
        <f t="shared" si="2434"/>
        <v>AG$1273</v>
      </c>
      <c r="AH1411" s="179" t="str">
        <f t="shared" si="2434"/>
        <v>AH$1273</v>
      </c>
      <c r="AI1411" s="179" t="str">
        <f t="shared" si="2434"/>
        <v>AI$1273</v>
      </c>
      <c r="AJ1411" s="179" t="str">
        <f t="shared" si="2434"/>
        <v>AJ$1273</v>
      </c>
      <c r="AK1411" s="179" t="str">
        <f t="shared" si="2434"/>
        <v>AK$1273</v>
      </c>
      <c r="AL1411" s="179" t="str">
        <f t="shared" si="2434"/>
        <v>AL$1273</v>
      </c>
      <c r="AM1411" s="179" t="str">
        <f t="shared" si="2434"/>
        <v>AM$1273</v>
      </c>
      <c r="AN1411" s="179" t="str">
        <f t="shared" si="2434"/>
        <v>AN$1273</v>
      </c>
      <c r="AO1411" s="179" t="str">
        <f t="shared" si="2434"/>
        <v>AO$1273</v>
      </c>
      <c r="AP1411" s="179" t="str">
        <f t="shared" si="2434"/>
        <v>AP$1273</v>
      </c>
      <c r="AQ1411" s="179" t="str">
        <f t="shared" si="2434"/>
        <v>AQ$1273</v>
      </c>
      <c r="AR1411" s="179" t="str">
        <f t="shared" si="2434"/>
        <v>AR$1273</v>
      </c>
      <c r="AS1411" s="179" t="str">
        <f t="shared" si="2434"/>
        <v>AS$1273</v>
      </c>
      <c r="AT1411" s="179" t="str">
        <f t="shared" si="2434"/>
        <v>AT$1273</v>
      </c>
      <c r="AU1411" s="179" t="str">
        <f t="shared" si="2434"/>
        <v>AU$1273</v>
      </c>
      <c r="AV1411" s="179" t="str">
        <f t="shared" si="2434"/>
        <v>AV$1273</v>
      </c>
      <c r="AW1411" s="179" t="str">
        <f t="shared" si="2434"/>
        <v>AW$1273</v>
      </c>
      <c r="AX1411" s="179" t="str">
        <f t="shared" si="2434"/>
        <v>AX$1273</v>
      </c>
      <c r="AY1411" s="179" t="str">
        <f t="shared" ref="AY1411:CD1411" si="2435">AY1283</f>
        <v>AY$1273</v>
      </c>
      <c r="AZ1411" s="179" t="str">
        <f t="shared" si="2435"/>
        <v>AZ$1273</v>
      </c>
      <c r="BA1411" s="179" t="str">
        <f t="shared" si="2435"/>
        <v>BA$1273</v>
      </c>
      <c r="BB1411" s="179" t="str">
        <f t="shared" si="2435"/>
        <v>BB$1273</v>
      </c>
      <c r="BC1411" s="179" t="str">
        <f t="shared" si="2435"/>
        <v>BC$1273</v>
      </c>
      <c r="BD1411" s="179" t="str">
        <f t="shared" si="2435"/>
        <v>BD$1273</v>
      </c>
      <c r="BE1411" s="179" t="str">
        <f t="shared" si="2435"/>
        <v>BE$1273</v>
      </c>
      <c r="BF1411" s="179" t="str">
        <f t="shared" si="2435"/>
        <v>BF$1273</v>
      </c>
      <c r="BG1411" s="179" t="str">
        <f t="shared" si="2435"/>
        <v>BG$1273</v>
      </c>
      <c r="BH1411" s="179" t="str">
        <f t="shared" si="2435"/>
        <v>BH$1273</v>
      </c>
      <c r="BI1411" s="179" t="str">
        <f t="shared" si="2435"/>
        <v>BI$1273</v>
      </c>
      <c r="BJ1411" s="179" t="str">
        <f t="shared" si="2435"/>
        <v>BJ$1273</v>
      </c>
      <c r="BK1411" s="179" t="str">
        <f t="shared" si="2435"/>
        <v>BK$1273</v>
      </c>
      <c r="BL1411" s="179" t="str">
        <f t="shared" si="2435"/>
        <v>BL$1273</v>
      </c>
      <c r="BM1411" s="179" t="str">
        <f t="shared" si="2435"/>
        <v>BM$1273</v>
      </c>
      <c r="BN1411" s="179" t="str">
        <f t="shared" si="2435"/>
        <v>BN$1273</v>
      </c>
      <c r="BO1411" s="179" t="str">
        <f t="shared" si="2435"/>
        <v>BO$1273</v>
      </c>
      <c r="BP1411" s="179" t="str">
        <f t="shared" si="2435"/>
        <v>BP$1273</v>
      </c>
      <c r="BQ1411" s="179" t="str">
        <f t="shared" si="2435"/>
        <v>BQ$1273</v>
      </c>
      <c r="BR1411" s="179" t="str">
        <f t="shared" si="2435"/>
        <v>BR$1273</v>
      </c>
      <c r="BS1411" s="179" t="str">
        <f t="shared" si="2435"/>
        <v>BS$1273</v>
      </c>
      <c r="BT1411" s="179" t="str">
        <f t="shared" si="2435"/>
        <v>BT$1273</v>
      </c>
      <c r="BU1411" s="179" t="str">
        <f t="shared" si="2435"/>
        <v>BU$1273</v>
      </c>
      <c r="BV1411" s="179" t="str">
        <f t="shared" si="2435"/>
        <v>BV$1273</v>
      </c>
      <c r="BW1411" s="179" t="str">
        <f t="shared" si="2435"/>
        <v>BW$1273</v>
      </c>
      <c r="BX1411" s="179" t="str">
        <f t="shared" si="2435"/>
        <v>BX$1273</v>
      </c>
      <c r="BY1411" s="179" t="str">
        <f t="shared" si="2435"/>
        <v>BY$1273</v>
      </c>
      <c r="BZ1411" s="179" t="str">
        <f t="shared" si="2435"/>
        <v>BZ$1273</v>
      </c>
      <c r="CA1411" s="179" t="str">
        <f t="shared" si="2435"/>
        <v>CA$1273</v>
      </c>
      <c r="CB1411" s="179" t="str">
        <f t="shared" si="2435"/>
        <v>CB$1273</v>
      </c>
      <c r="CC1411" s="179" t="str">
        <f t="shared" si="2435"/>
        <v>CC$1273</v>
      </c>
      <c r="CD1411" s="179" t="str">
        <f t="shared" si="2435"/>
        <v>CD$1273</v>
      </c>
      <c r="CE1411" s="179" t="str">
        <f t="shared" ref="CE1411:CL1411" si="2436">CE1283</f>
        <v>CE$1273</v>
      </c>
      <c r="CF1411" s="179" t="str">
        <f t="shared" si="2436"/>
        <v>CF$1273</v>
      </c>
      <c r="CG1411" s="179" t="str">
        <f t="shared" si="2436"/>
        <v>CG$1273</v>
      </c>
      <c r="CH1411" s="179" t="str">
        <f t="shared" si="2436"/>
        <v>CH$1273</v>
      </c>
      <c r="CI1411" s="179" t="str">
        <f t="shared" si="2436"/>
        <v>CI$1273</v>
      </c>
      <c r="CJ1411" s="179" t="str">
        <f t="shared" si="2436"/>
        <v>CJ$1273</v>
      </c>
      <c r="CK1411" s="179" t="str">
        <f t="shared" si="2436"/>
        <v>CK$1273</v>
      </c>
      <c r="CL1411" s="179" t="str">
        <f t="shared" si="2436"/>
        <v>CL$1273</v>
      </c>
      <c r="CN1411" s="60"/>
      <c r="CO1411" s="179" t="str">
        <f t="shared" ref="CO1411:DL1411" si="2437">CO1283</f>
        <v>CO$1273</v>
      </c>
      <c r="CP1411" s="179" t="str">
        <f t="shared" si="2437"/>
        <v>CP$1273</v>
      </c>
      <c r="CQ1411" s="179" t="str">
        <f t="shared" si="2437"/>
        <v>CQ$1273</v>
      </c>
      <c r="CR1411" s="179" t="str">
        <f t="shared" si="2437"/>
        <v>CR$1273</v>
      </c>
      <c r="CS1411" s="179" t="str">
        <f t="shared" si="2437"/>
        <v>CS$1273</v>
      </c>
      <c r="CT1411" s="179" t="str">
        <f t="shared" si="2437"/>
        <v>CT$1273</v>
      </c>
      <c r="CU1411" s="179" t="str">
        <f t="shared" si="2437"/>
        <v>CU$1273</v>
      </c>
      <c r="CV1411" s="179" t="str">
        <f t="shared" si="2437"/>
        <v>CV$1273</v>
      </c>
      <c r="CW1411" s="179" t="str">
        <f t="shared" si="2437"/>
        <v>CW$1273</v>
      </c>
      <c r="CX1411" s="179" t="str">
        <f t="shared" si="2437"/>
        <v>CX$1273</v>
      </c>
      <c r="CY1411" s="179" t="str">
        <f t="shared" si="2437"/>
        <v>CY$1273</v>
      </c>
      <c r="CZ1411" s="179" t="str">
        <f t="shared" si="2437"/>
        <v>CZ$1273</v>
      </c>
      <c r="DA1411" s="179" t="str">
        <f t="shared" si="2437"/>
        <v>DA$1273</v>
      </c>
      <c r="DB1411" s="179" t="str">
        <f t="shared" si="2437"/>
        <v>DB$1273</v>
      </c>
      <c r="DC1411" s="179" t="str">
        <f t="shared" si="2437"/>
        <v>DC$1273</v>
      </c>
      <c r="DD1411" s="179" t="str">
        <f t="shared" si="2437"/>
        <v>DD$1273</v>
      </c>
      <c r="DE1411" s="179" t="str">
        <f t="shared" si="2437"/>
        <v>DE$1273</v>
      </c>
      <c r="DF1411" s="179" t="str">
        <f t="shared" si="2437"/>
        <v>DF$1273</v>
      </c>
      <c r="DG1411" s="179" t="str">
        <f t="shared" si="2437"/>
        <v>DG$1273</v>
      </c>
      <c r="DH1411" s="179" t="str">
        <f t="shared" si="2437"/>
        <v>DH$1273</v>
      </c>
      <c r="DI1411" s="179" t="str">
        <f t="shared" si="2437"/>
        <v>DI$1273</v>
      </c>
      <c r="DJ1411" s="179" t="str">
        <f t="shared" si="2437"/>
        <v>DJ$1273</v>
      </c>
      <c r="DK1411" s="179" t="str">
        <f t="shared" si="2437"/>
        <v>DK$1273</v>
      </c>
      <c r="DL1411" s="179" t="str">
        <f t="shared" si="2437"/>
        <v>DL$1273</v>
      </c>
    </row>
    <row r="1412" spans="1:116" x14ac:dyDescent="0.4">
      <c r="B1412" t="s">
        <v>332</v>
      </c>
      <c r="D1412" t="s">
        <v>761</v>
      </c>
      <c r="E1412" s="8" t="str">
        <f t="shared" si="2413"/>
        <v>1412 ADREV-S</v>
      </c>
      <c r="G1412" s="136" t="str">
        <f>G1293</f>
        <v>Secondary volume driver</v>
      </c>
      <c r="H1412" s="12"/>
      <c r="I1412" s="60"/>
      <c r="J1412" s="60"/>
      <c r="K1412" s="15"/>
      <c r="L1412" s="15"/>
      <c r="M1412" s="15"/>
      <c r="N1412" s="15"/>
      <c r="O1412" s="15"/>
      <c r="P1412" s="15"/>
      <c r="R1412" s="15"/>
      <c r="S1412" s="179" t="str">
        <f t="shared" ref="S1412:AX1412" si="2438">S1284</f>
        <v>S$19</v>
      </c>
      <c r="T1412" s="179" t="str">
        <f t="shared" si="2438"/>
        <v>T$19</v>
      </c>
      <c r="U1412" s="179" t="str">
        <f t="shared" si="2438"/>
        <v>U$19</v>
      </c>
      <c r="V1412" s="179" t="str">
        <f t="shared" si="2438"/>
        <v>V$19</v>
      </c>
      <c r="W1412" s="179" t="str">
        <f t="shared" si="2438"/>
        <v>W$19</v>
      </c>
      <c r="X1412" s="179" t="str">
        <f t="shared" si="2438"/>
        <v>X$19</v>
      </c>
      <c r="Y1412" s="179" t="str">
        <f t="shared" si="2438"/>
        <v>Y$19</v>
      </c>
      <c r="Z1412" s="179" t="str">
        <f t="shared" si="2438"/>
        <v>Z$19</v>
      </c>
      <c r="AA1412" s="179" t="str">
        <f t="shared" si="2438"/>
        <v>AA$19</v>
      </c>
      <c r="AB1412" s="179" t="str">
        <f t="shared" si="2438"/>
        <v>AB$19</v>
      </c>
      <c r="AC1412" s="179" t="str">
        <f t="shared" si="2438"/>
        <v>AC$19</v>
      </c>
      <c r="AD1412" s="179" t="str">
        <f t="shared" si="2438"/>
        <v>AD$19</v>
      </c>
      <c r="AE1412" s="179" t="str">
        <f t="shared" si="2438"/>
        <v>AE$19</v>
      </c>
      <c r="AF1412" s="179" t="str">
        <f t="shared" si="2438"/>
        <v>AF$19</v>
      </c>
      <c r="AG1412" s="179" t="str">
        <f t="shared" si="2438"/>
        <v>AG$19</v>
      </c>
      <c r="AH1412" s="179" t="str">
        <f t="shared" si="2438"/>
        <v>AH$19</v>
      </c>
      <c r="AI1412" s="179" t="str">
        <f t="shared" si="2438"/>
        <v>AI$19</v>
      </c>
      <c r="AJ1412" s="179" t="str">
        <f t="shared" si="2438"/>
        <v>AJ$19</v>
      </c>
      <c r="AK1412" s="179" t="str">
        <f t="shared" si="2438"/>
        <v>AK$19</v>
      </c>
      <c r="AL1412" s="179" t="str">
        <f t="shared" si="2438"/>
        <v>AL$19</v>
      </c>
      <c r="AM1412" s="179" t="str">
        <f t="shared" si="2438"/>
        <v>AM$19</v>
      </c>
      <c r="AN1412" s="179" t="str">
        <f t="shared" si="2438"/>
        <v>AN$19</v>
      </c>
      <c r="AO1412" s="179" t="str">
        <f t="shared" si="2438"/>
        <v>AO$19</v>
      </c>
      <c r="AP1412" s="179" t="str">
        <f t="shared" si="2438"/>
        <v>AP$19</v>
      </c>
      <c r="AQ1412" s="179" t="str">
        <f t="shared" si="2438"/>
        <v>AQ$19</v>
      </c>
      <c r="AR1412" s="179" t="str">
        <f t="shared" si="2438"/>
        <v>AR$19</v>
      </c>
      <c r="AS1412" s="179" t="str">
        <f t="shared" si="2438"/>
        <v>AS$19</v>
      </c>
      <c r="AT1412" s="179" t="str">
        <f t="shared" si="2438"/>
        <v>AT$19</v>
      </c>
      <c r="AU1412" s="179" t="str">
        <f t="shared" si="2438"/>
        <v>AU$19</v>
      </c>
      <c r="AV1412" s="179" t="str">
        <f t="shared" si="2438"/>
        <v>AV$19</v>
      </c>
      <c r="AW1412" s="179" t="str">
        <f t="shared" si="2438"/>
        <v>AW$19</v>
      </c>
      <c r="AX1412" s="179" t="str">
        <f t="shared" si="2438"/>
        <v>AX$19</v>
      </c>
      <c r="AY1412" s="179" t="str">
        <f t="shared" ref="AY1412:CD1412" si="2439">AY1284</f>
        <v>AY$19</v>
      </c>
      <c r="AZ1412" s="179" t="str">
        <f t="shared" si="2439"/>
        <v>AZ$19</v>
      </c>
      <c r="BA1412" s="179" t="str">
        <f t="shared" si="2439"/>
        <v>BA$19</v>
      </c>
      <c r="BB1412" s="179" t="str">
        <f t="shared" si="2439"/>
        <v>BB$19</v>
      </c>
      <c r="BC1412" s="179" t="str">
        <f t="shared" si="2439"/>
        <v>BC$19</v>
      </c>
      <c r="BD1412" s="179" t="str">
        <f t="shared" si="2439"/>
        <v>BD$19</v>
      </c>
      <c r="BE1412" s="179" t="str">
        <f t="shared" si="2439"/>
        <v>BE$19</v>
      </c>
      <c r="BF1412" s="179" t="str">
        <f t="shared" si="2439"/>
        <v>BF$19</v>
      </c>
      <c r="BG1412" s="179" t="str">
        <f t="shared" si="2439"/>
        <v>BG$19</v>
      </c>
      <c r="BH1412" s="179" t="str">
        <f t="shared" si="2439"/>
        <v>BH$19</v>
      </c>
      <c r="BI1412" s="179" t="str">
        <f t="shared" si="2439"/>
        <v>BI$19</v>
      </c>
      <c r="BJ1412" s="179" t="str">
        <f t="shared" si="2439"/>
        <v>BJ$19</v>
      </c>
      <c r="BK1412" s="179" t="str">
        <f t="shared" si="2439"/>
        <v>BK$19</v>
      </c>
      <c r="BL1412" s="179" t="str">
        <f t="shared" si="2439"/>
        <v>BL$19</v>
      </c>
      <c r="BM1412" s="179" t="str">
        <f t="shared" si="2439"/>
        <v>BM$19</v>
      </c>
      <c r="BN1412" s="179" t="str">
        <f t="shared" si="2439"/>
        <v>BN$19</v>
      </c>
      <c r="BO1412" s="179" t="str">
        <f t="shared" si="2439"/>
        <v>BO$19</v>
      </c>
      <c r="BP1412" s="179" t="str">
        <f t="shared" si="2439"/>
        <v>BP$19</v>
      </c>
      <c r="BQ1412" s="179" t="str">
        <f t="shared" si="2439"/>
        <v>BQ$19</v>
      </c>
      <c r="BR1412" s="179" t="str">
        <f t="shared" si="2439"/>
        <v>BR$19</v>
      </c>
      <c r="BS1412" s="179" t="str">
        <f t="shared" si="2439"/>
        <v>BS$19</v>
      </c>
      <c r="BT1412" s="179" t="str">
        <f t="shared" si="2439"/>
        <v>BT$19</v>
      </c>
      <c r="BU1412" s="179" t="str">
        <f t="shared" si="2439"/>
        <v>BU$19</v>
      </c>
      <c r="BV1412" s="179" t="str">
        <f t="shared" si="2439"/>
        <v>BV$19</v>
      </c>
      <c r="BW1412" s="179" t="str">
        <f t="shared" si="2439"/>
        <v>BW$19</v>
      </c>
      <c r="BX1412" s="179" t="str">
        <f t="shared" si="2439"/>
        <v>BX$19</v>
      </c>
      <c r="BY1412" s="179" t="str">
        <f t="shared" si="2439"/>
        <v>BY$19</v>
      </c>
      <c r="BZ1412" s="179" t="str">
        <f t="shared" si="2439"/>
        <v>BZ$19</v>
      </c>
      <c r="CA1412" s="179" t="str">
        <f t="shared" si="2439"/>
        <v>CA$19</v>
      </c>
      <c r="CB1412" s="179" t="str">
        <f t="shared" si="2439"/>
        <v>CB$19</v>
      </c>
      <c r="CC1412" s="179" t="str">
        <f t="shared" si="2439"/>
        <v>CC$19</v>
      </c>
      <c r="CD1412" s="179" t="str">
        <f t="shared" si="2439"/>
        <v>CD$19</v>
      </c>
      <c r="CE1412" s="179" t="str">
        <f t="shared" ref="CE1412:CL1412" si="2440">CE1284</f>
        <v>CE$19</v>
      </c>
      <c r="CF1412" s="179" t="str">
        <f t="shared" si="2440"/>
        <v>CF$19</v>
      </c>
      <c r="CG1412" s="179" t="str">
        <f t="shared" si="2440"/>
        <v>CG$19</v>
      </c>
      <c r="CH1412" s="179" t="str">
        <f t="shared" si="2440"/>
        <v>CH$19</v>
      </c>
      <c r="CI1412" s="179" t="str">
        <f t="shared" si="2440"/>
        <v>CI$19</v>
      </c>
      <c r="CJ1412" s="179" t="str">
        <f t="shared" si="2440"/>
        <v>CJ$19</v>
      </c>
      <c r="CK1412" s="179" t="str">
        <f t="shared" si="2440"/>
        <v>CK$19</v>
      </c>
      <c r="CL1412" s="179" t="str">
        <f t="shared" si="2440"/>
        <v>CL$19</v>
      </c>
      <c r="CN1412" s="60"/>
      <c r="CO1412" s="179" t="str">
        <f t="shared" ref="CO1412:DL1412" si="2441">CO1284</f>
        <v>CO$19</v>
      </c>
      <c r="CP1412" s="179" t="str">
        <f t="shared" si="2441"/>
        <v>CP$19</v>
      </c>
      <c r="CQ1412" s="179" t="str">
        <f t="shared" si="2441"/>
        <v>CQ$19</v>
      </c>
      <c r="CR1412" s="179" t="str">
        <f t="shared" si="2441"/>
        <v>CR$19</v>
      </c>
      <c r="CS1412" s="179" t="str">
        <f t="shared" si="2441"/>
        <v>CS$19</v>
      </c>
      <c r="CT1412" s="179" t="str">
        <f t="shared" si="2441"/>
        <v>CT$19</v>
      </c>
      <c r="CU1412" s="179" t="str">
        <f t="shared" si="2441"/>
        <v>CU$19</v>
      </c>
      <c r="CV1412" s="179" t="str">
        <f t="shared" si="2441"/>
        <v>CV$19</v>
      </c>
      <c r="CW1412" s="179" t="str">
        <f t="shared" si="2441"/>
        <v>CW$19</v>
      </c>
      <c r="CX1412" s="179" t="str">
        <f t="shared" si="2441"/>
        <v>CX$19</v>
      </c>
      <c r="CY1412" s="179" t="str">
        <f t="shared" si="2441"/>
        <v>CY$19</v>
      </c>
      <c r="CZ1412" s="179" t="str">
        <f t="shared" si="2441"/>
        <v>CZ$19</v>
      </c>
      <c r="DA1412" s="179" t="str">
        <f t="shared" si="2441"/>
        <v>DA$19</v>
      </c>
      <c r="DB1412" s="179" t="str">
        <f t="shared" si="2441"/>
        <v>DB$19</v>
      </c>
      <c r="DC1412" s="179" t="str">
        <f t="shared" si="2441"/>
        <v>DC$19</v>
      </c>
      <c r="DD1412" s="179" t="str">
        <f t="shared" si="2441"/>
        <v>DD$19</v>
      </c>
      <c r="DE1412" s="179" t="str">
        <f t="shared" si="2441"/>
        <v>DE$19</v>
      </c>
      <c r="DF1412" s="179" t="str">
        <f t="shared" si="2441"/>
        <v>DF$19</v>
      </c>
      <c r="DG1412" s="179" t="str">
        <f t="shared" si="2441"/>
        <v>DG$19</v>
      </c>
      <c r="DH1412" s="179" t="str">
        <f t="shared" si="2441"/>
        <v>DH$19</v>
      </c>
      <c r="DI1412" s="179" t="str">
        <f t="shared" si="2441"/>
        <v>DI$19</v>
      </c>
      <c r="DJ1412" s="179" t="str">
        <f t="shared" si="2441"/>
        <v>DJ$19</v>
      </c>
      <c r="DK1412" s="179" t="str">
        <f t="shared" si="2441"/>
        <v>DK$19</v>
      </c>
      <c r="DL1412" s="179" t="str">
        <f t="shared" si="2441"/>
        <v>DL$19</v>
      </c>
    </row>
    <row r="1413" spans="1:116" x14ac:dyDescent="0.4">
      <c r="E1413" s="8"/>
      <c r="H1413" s="12"/>
      <c r="I1413" s="60"/>
      <c r="J1413" s="60"/>
      <c r="K1413" s="15"/>
      <c r="L1413" s="15"/>
      <c r="M1413" s="15"/>
      <c r="N1413" s="15"/>
      <c r="O1413" s="15"/>
      <c r="P1413" s="15"/>
      <c r="R1413" s="15"/>
      <c r="S1413" s="76"/>
      <c r="T1413" s="76"/>
      <c r="U1413" s="76"/>
      <c r="V1413" s="76"/>
      <c r="W1413" s="76"/>
      <c r="X1413" s="76"/>
      <c r="Y1413" s="76"/>
      <c r="Z1413" s="76"/>
      <c r="AA1413" s="76"/>
      <c r="AB1413" s="76"/>
      <c r="AC1413" s="76"/>
      <c r="AD1413" s="76"/>
      <c r="AE1413" s="76"/>
      <c r="AF1413" s="76"/>
      <c r="AG1413" s="76"/>
      <c r="AH1413" s="76"/>
      <c r="AI1413" s="76"/>
      <c r="AJ1413" s="76"/>
      <c r="AK1413" s="76"/>
      <c r="AL1413" s="76"/>
      <c r="AM1413" s="76"/>
      <c r="AN1413" s="76"/>
      <c r="AO1413" s="76"/>
      <c r="AP1413" s="76"/>
      <c r="AQ1413" s="76"/>
      <c r="AR1413" s="76"/>
      <c r="AS1413" s="76"/>
      <c r="AT1413" s="76"/>
      <c r="AU1413" s="76"/>
      <c r="AV1413" s="76"/>
      <c r="AW1413" s="76"/>
      <c r="AX1413" s="76"/>
      <c r="AY1413" s="76"/>
      <c r="AZ1413" s="76"/>
      <c r="BA1413" s="76"/>
      <c r="BB1413" s="76"/>
      <c r="BC1413" s="76"/>
      <c r="BD1413" s="76"/>
      <c r="BE1413" s="76"/>
      <c r="BF1413" s="76"/>
      <c r="BG1413" s="76"/>
      <c r="BH1413" s="76"/>
      <c r="BI1413" s="76"/>
      <c r="BJ1413" s="76"/>
      <c r="BK1413" s="76"/>
      <c r="BL1413" s="76"/>
      <c r="BM1413" s="76"/>
      <c r="BN1413" s="76"/>
      <c r="BO1413" s="76"/>
      <c r="BP1413" s="76"/>
      <c r="BQ1413" s="76"/>
      <c r="BR1413" s="76"/>
      <c r="BS1413" s="76"/>
      <c r="BT1413" s="76"/>
      <c r="BU1413" s="76"/>
      <c r="BV1413" s="76"/>
      <c r="BW1413" s="76"/>
      <c r="BX1413" s="76"/>
      <c r="BY1413" s="76"/>
      <c r="BZ1413" s="76"/>
      <c r="CA1413" s="76"/>
      <c r="CB1413" s="76"/>
      <c r="CC1413" s="76"/>
      <c r="CD1413" s="76"/>
      <c r="CE1413" s="76"/>
      <c r="CF1413" s="76"/>
      <c r="CG1413" s="76"/>
      <c r="CH1413" s="76"/>
      <c r="CI1413" s="76"/>
      <c r="CJ1413" s="76"/>
      <c r="CK1413" s="76"/>
      <c r="CL1413" s="76"/>
      <c r="CN1413" s="60"/>
      <c r="CO1413" s="76"/>
      <c r="CP1413" s="76"/>
      <c r="CQ1413" s="76"/>
      <c r="CR1413" s="76"/>
      <c r="CS1413" s="76"/>
      <c r="CT1413" s="76"/>
      <c r="CU1413" s="76"/>
      <c r="CV1413" s="76"/>
      <c r="CW1413" s="76"/>
      <c r="CX1413" s="76"/>
      <c r="CY1413" s="76"/>
      <c r="CZ1413" s="76"/>
      <c r="DA1413" s="76"/>
      <c r="DB1413" s="76"/>
      <c r="DC1413" s="76"/>
      <c r="DD1413" s="76"/>
      <c r="DE1413" s="76"/>
      <c r="DF1413" s="76"/>
      <c r="DG1413" s="76"/>
      <c r="DH1413" s="76"/>
      <c r="DI1413" s="76"/>
      <c r="DJ1413" s="76"/>
      <c r="DK1413" s="76"/>
      <c r="DL1413" s="76"/>
    </row>
    <row r="1414" spans="1:116" x14ac:dyDescent="0.4">
      <c r="A1414" s="174"/>
      <c r="E1414" s="8"/>
      <c r="G1414" s="175" t="s">
        <v>490</v>
      </c>
      <c r="H1414" s="174"/>
      <c r="I1414" s="176"/>
      <c r="J1414" s="176"/>
      <c r="K1414" s="197"/>
      <c r="L1414" s="197"/>
      <c r="M1414" s="197"/>
      <c r="N1414" s="197"/>
      <c r="O1414" s="197"/>
      <c r="P1414" s="197"/>
      <c r="R1414" s="198"/>
      <c r="S1414" s="174"/>
      <c r="T1414" s="174"/>
      <c r="U1414" s="174"/>
      <c r="V1414" s="174"/>
      <c r="W1414" s="174"/>
      <c r="X1414" s="174"/>
      <c r="Y1414" s="174"/>
      <c r="Z1414" s="174"/>
      <c r="AA1414" s="174"/>
      <c r="AB1414" s="174"/>
      <c r="AC1414" s="174"/>
      <c r="AD1414" s="174"/>
      <c r="AE1414" s="174"/>
      <c r="AF1414" s="174"/>
      <c r="AG1414" s="174"/>
      <c r="AH1414" s="174"/>
      <c r="AI1414" s="174"/>
      <c r="AJ1414" s="174"/>
      <c r="AK1414" s="174"/>
      <c r="AL1414" s="174"/>
      <c r="AM1414" s="174"/>
      <c r="AN1414" s="174"/>
      <c r="AO1414" s="174"/>
      <c r="AP1414" s="174"/>
      <c r="AQ1414" s="174"/>
      <c r="AR1414" s="174"/>
      <c r="AS1414" s="174"/>
      <c r="AT1414" s="174"/>
      <c r="AU1414" s="174"/>
      <c r="AV1414" s="174"/>
      <c r="AW1414" s="174"/>
      <c r="AX1414" s="174"/>
      <c r="AY1414" s="174"/>
      <c r="AZ1414" s="174"/>
      <c r="BA1414" s="174"/>
      <c r="BB1414" s="174"/>
      <c r="BC1414" s="174"/>
      <c r="BD1414" s="174"/>
      <c r="BE1414" s="174"/>
      <c r="BF1414" s="174"/>
      <c r="BG1414" s="174"/>
      <c r="BH1414" s="174"/>
      <c r="BI1414" s="174"/>
      <c r="BJ1414" s="174"/>
      <c r="BK1414" s="174"/>
      <c r="BL1414" s="174"/>
      <c r="BM1414" s="174"/>
      <c r="BN1414" s="174"/>
      <c r="BO1414" s="174"/>
      <c r="BP1414" s="174"/>
      <c r="BQ1414" s="174"/>
      <c r="BR1414" s="174"/>
      <c r="BS1414" s="174"/>
      <c r="BT1414" s="174"/>
      <c r="BU1414" s="174"/>
      <c r="BV1414" s="174"/>
      <c r="BW1414" s="174"/>
      <c r="BX1414" s="174"/>
      <c r="BY1414" s="174"/>
      <c r="BZ1414" s="174"/>
      <c r="CA1414" s="174"/>
      <c r="CB1414" s="174"/>
      <c r="CC1414" s="174"/>
      <c r="CD1414" s="174"/>
      <c r="CE1414" s="174"/>
      <c r="CF1414" s="174"/>
      <c r="CG1414" s="174"/>
      <c r="CH1414" s="174"/>
      <c r="CI1414" s="174"/>
      <c r="CJ1414" s="174"/>
      <c r="CK1414" s="174"/>
      <c r="CL1414" s="174"/>
      <c r="CN1414" s="176"/>
      <c r="CO1414" s="174"/>
      <c r="CP1414" s="174"/>
      <c r="CQ1414" s="174"/>
      <c r="CR1414" s="174"/>
      <c r="CS1414" s="174"/>
      <c r="CT1414" s="174"/>
      <c r="CU1414" s="174"/>
      <c r="CV1414" s="174"/>
      <c r="CW1414" s="174"/>
      <c r="CX1414" s="174"/>
      <c r="CY1414" s="174"/>
      <c r="CZ1414" s="174"/>
      <c r="DA1414" s="174"/>
      <c r="DB1414" s="174"/>
      <c r="DC1414" s="174"/>
      <c r="DD1414" s="174"/>
      <c r="DE1414" s="174"/>
      <c r="DF1414" s="174"/>
      <c r="DG1414" s="174"/>
      <c r="DH1414" s="174"/>
      <c r="DI1414" s="174"/>
      <c r="DJ1414" s="174"/>
      <c r="DK1414" s="174"/>
      <c r="DL1414" s="174"/>
    </row>
    <row r="1415" spans="1:116" x14ac:dyDescent="0.4">
      <c r="A1415" s="174"/>
      <c r="E1415" s="8"/>
      <c r="G1415" s="175" t="s">
        <v>492</v>
      </c>
      <c r="H1415" s="174"/>
      <c r="I1415" s="176"/>
      <c r="J1415" s="176"/>
      <c r="K1415" s="197"/>
      <c r="L1415" s="197"/>
      <c r="M1415" s="197"/>
      <c r="N1415" s="197"/>
      <c r="O1415" s="197"/>
      <c r="P1415" s="197"/>
      <c r="R1415" s="198"/>
      <c r="S1415" s="174"/>
      <c r="T1415" s="174"/>
      <c r="U1415" s="174"/>
      <c r="V1415" s="174"/>
      <c r="W1415" s="174"/>
      <c r="X1415" s="174"/>
      <c r="Y1415" s="174"/>
      <c r="Z1415" s="174"/>
      <c r="AA1415" s="174"/>
      <c r="AB1415" s="174"/>
      <c r="AC1415" s="174"/>
      <c r="AD1415" s="174"/>
      <c r="AE1415" s="174"/>
      <c r="AF1415" s="174"/>
      <c r="AG1415" s="174"/>
      <c r="AH1415" s="174"/>
      <c r="AI1415" s="174"/>
      <c r="AJ1415" s="174"/>
      <c r="AK1415" s="174"/>
      <c r="AL1415" s="174"/>
      <c r="AM1415" s="174"/>
      <c r="AN1415" s="174"/>
      <c r="AO1415" s="174"/>
      <c r="AP1415" s="174"/>
      <c r="AQ1415" s="174"/>
      <c r="AR1415" s="174"/>
      <c r="AS1415" s="174"/>
      <c r="AT1415" s="174"/>
      <c r="AU1415" s="174"/>
      <c r="AV1415" s="174"/>
      <c r="AW1415" s="174"/>
      <c r="AX1415" s="174"/>
      <c r="AY1415" s="174"/>
      <c r="AZ1415" s="174"/>
      <c r="BA1415" s="174"/>
      <c r="BB1415" s="174"/>
      <c r="BC1415" s="174"/>
      <c r="BD1415" s="174"/>
      <c r="BE1415" s="174"/>
      <c r="BF1415" s="174"/>
      <c r="BG1415" s="174"/>
      <c r="BH1415" s="174"/>
      <c r="BI1415" s="174"/>
      <c r="BJ1415" s="174"/>
      <c r="BK1415" s="174"/>
      <c r="BL1415" s="174"/>
      <c r="BM1415" s="174"/>
      <c r="BN1415" s="174"/>
      <c r="BO1415" s="174"/>
      <c r="BP1415" s="174"/>
      <c r="BQ1415" s="174"/>
      <c r="BR1415" s="174"/>
      <c r="BS1415" s="174"/>
      <c r="BT1415" s="174"/>
      <c r="BU1415" s="174"/>
      <c r="BV1415" s="174"/>
      <c r="BW1415" s="174"/>
      <c r="BX1415" s="174"/>
      <c r="BY1415" s="174"/>
      <c r="BZ1415" s="174"/>
      <c r="CA1415" s="174"/>
      <c r="CB1415" s="174"/>
      <c r="CC1415" s="174"/>
      <c r="CD1415" s="174"/>
      <c r="CE1415" s="174"/>
      <c r="CF1415" s="174"/>
      <c r="CG1415" s="174"/>
      <c r="CH1415" s="174"/>
      <c r="CI1415" s="174"/>
      <c r="CJ1415" s="174"/>
      <c r="CK1415" s="174"/>
      <c r="CL1415" s="174"/>
      <c r="CN1415" s="176"/>
      <c r="CO1415" s="174"/>
      <c r="CP1415" s="174"/>
      <c r="CQ1415" s="174"/>
      <c r="CR1415" s="174"/>
      <c r="CS1415" s="174"/>
      <c r="CT1415" s="174"/>
      <c r="CU1415" s="174"/>
      <c r="CV1415" s="174"/>
      <c r="CW1415" s="174"/>
      <c r="CX1415" s="174"/>
      <c r="CY1415" s="174"/>
      <c r="CZ1415" s="174"/>
      <c r="DA1415" s="174"/>
      <c r="DB1415" s="174"/>
      <c r="DC1415" s="174"/>
      <c r="DD1415" s="174"/>
      <c r="DE1415" s="174"/>
      <c r="DF1415" s="174"/>
      <c r="DG1415" s="174"/>
      <c r="DH1415" s="174"/>
      <c r="DI1415" s="174"/>
      <c r="DJ1415" s="174"/>
      <c r="DK1415" s="174"/>
      <c r="DL1415" s="174"/>
    </row>
    <row r="1416" spans="1:116" x14ac:dyDescent="0.4">
      <c r="A1416" s="174"/>
      <c r="E1416" s="8"/>
      <c r="G1416" s="175" t="s">
        <v>461</v>
      </c>
      <c r="H1416" s="174"/>
      <c r="I1416" s="176"/>
      <c r="J1416" s="176"/>
      <c r="K1416" s="197"/>
      <c r="L1416" s="197"/>
      <c r="M1416" s="197"/>
      <c r="N1416" s="197"/>
      <c r="O1416" s="197"/>
      <c r="P1416" s="197"/>
      <c r="R1416" s="198"/>
      <c r="S1416" s="199" t="str">
        <f t="shared" ref="S1416:AX1416" si="2442">S$20</f>
        <v>S$16</v>
      </c>
      <c r="T1416" s="199" t="str">
        <f t="shared" si="2442"/>
        <v>T$16</v>
      </c>
      <c r="U1416" s="199" t="str">
        <f t="shared" si="2442"/>
        <v>U$16</v>
      </c>
      <c r="V1416" s="199" t="str">
        <f t="shared" si="2442"/>
        <v>V$16</v>
      </c>
      <c r="W1416" s="199" t="str">
        <f t="shared" si="2442"/>
        <v>W$16</v>
      </c>
      <c r="X1416" s="199" t="str">
        <f t="shared" si="2442"/>
        <v>X$16</v>
      </c>
      <c r="Y1416" s="199" t="str">
        <f t="shared" si="2442"/>
        <v>Y$16</v>
      </c>
      <c r="Z1416" s="199" t="str">
        <f t="shared" si="2442"/>
        <v>Z$16</v>
      </c>
      <c r="AA1416" s="199" t="str">
        <f t="shared" si="2442"/>
        <v>AA$16</v>
      </c>
      <c r="AB1416" s="199" t="str">
        <f t="shared" si="2442"/>
        <v>AB$16</v>
      </c>
      <c r="AC1416" s="199" t="str">
        <f t="shared" si="2442"/>
        <v>AC$16</v>
      </c>
      <c r="AD1416" s="199" t="str">
        <f t="shared" si="2442"/>
        <v>AD$16</v>
      </c>
      <c r="AE1416" s="199" t="str">
        <f t="shared" si="2442"/>
        <v>AE$16</v>
      </c>
      <c r="AF1416" s="199" t="str">
        <f t="shared" si="2442"/>
        <v>AF$16</v>
      </c>
      <c r="AG1416" s="199" t="str">
        <f t="shared" si="2442"/>
        <v>AG$16</v>
      </c>
      <c r="AH1416" s="199" t="str">
        <f t="shared" si="2442"/>
        <v>AH$16</v>
      </c>
      <c r="AI1416" s="199" t="str">
        <f t="shared" si="2442"/>
        <v>AI$16</v>
      </c>
      <c r="AJ1416" s="199" t="str">
        <f t="shared" si="2442"/>
        <v>AJ$16</v>
      </c>
      <c r="AK1416" s="199" t="str">
        <f t="shared" si="2442"/>
        <v>AK$16</v>
      </c>
      <c r="AL1416" s="199" t="str">
        <f t="shared" si="2442"/>
        <v>AL$16</v>
      </c>
      <c r="AM1416" s="199" t="str">
        <f t="shared" si="2442"/>
        <v>AM$16</v>
      </c>
      <c r="AN1416" s="199" t="str">
        <f t="shared" si="2442"/>
        <v>AN$16</v>
      </c>
      <c r="AO1416" s="199" t="str">
        <f t="shared" si="2442"/>
        <v>AO$16</v>
      </c>
      <c r="AP1416" s="199" t="str">
        <f t="shared" si="2442"/>
        <v>AP$16</v>
      </c>
      <c r="AQ1416" s="199" t="str">
        <f t="shared" si="2442"/>
        <v>AQ$16</v>
      </c>
      <c r="AR1416" s="199" t="str">
        <f t="shared" si="2442"/>
        <v>AR$16</v>
      </c>
      <c r="AS1416" s="199" t="str">
        <f t="shared" si="2442"/>
        <v>AS$16</v>
      </c>
      <c r="AT1416" s="199" t="str">
        <f t="shared" si="2442"/>
        <v>AT$16</v>
      </c>
      <c r="AU1416" s="199" t="str">
        <f t="shared" si="2442"/>
        <v>AU$16</v>
      </c>
      <c r="AV1416" s="199" t="str">
        <f t="shared" si="2442"/>
        <v>AV$16</v>
      </c>
      <c r="AW1416" s="199" t="str">
        <f t="shared" si="2442"/>
        <v>AW$16</v>
      </c>
      <c r="AX1416" s="199" t="str">
        <f t="shared" si="2442"/>
        <v>AX$16</v>
      </c>
      <c r="AY1416" s="199" t="str">
        <f t="shared" ref="AY1416:CD1416" si="2443">AY$20</f>
        <v>AY$16</v>
      </c>
      <c r="AZ1416" s="199" t="str">
        <f t="shared" si="2443"/>
        <v>AZ$16</v>
      </c>
      <c r="BA1416" s="199" t="str">
        <f t="shared" si="2443"/>
        <v>BA$16</v>
      </c>
      <c r="BB1416" s="199" t="str">
        <f t="shared" si="2443"/>
        <v>BB$16</v>
      </c>
      <c r="BC1416" s="199" t="str">
        <f t="shared" si="2443"/>
        <v>BC$16</v>
      </c>
      <c r="BD1416" s="199" t="str">
        <f t="shared" si="2443"/>
        <v>BD$16</v>
      </c>
      <c r="BE1416" s="199" t="str">
        <f t="shared" si="2443"/>
        <v>BE$16</v>
      </c>
      <c r="BF1416" s="199" t="str">
        <f t="shared" si="2443"/>
        <v>BF$16</v>
      </c>
      <c r="BG1416" s="199" t="str">
        <f t="shared" si="2443"/>
        <v>BG$16</v>
      </c>
      <c r="BH1416" s="199" t="str">
        <f t="shared" si="2443"/>
        <v>BH$16</v>
      </c>
      <c r="BI1416" s="199" t="str">
        <f t="shared" si="2443"/>
        <v>BI$16</v>
      </c>
      <c r="BJ1416" s="199" t="str">
        <f t="shared" si="2443"/>
        <v>BJ$16</v>
      </c>
      <c r="BK1416" s="199" t="str">
        <f t="shared" si="2443"/>
        <v>BK$16</v>
      </c>
      <c r="BL1416" s="199" t="str">
        <f t="shared" si="2443"/>
        <v>BL$16</v>
      </c>
      <c r="BM1416" s="199" t="str">
        <f t="shared" si="2443"/>
        <v>BM$16</v>
      </c>
      <c r="BN1416" s="199" t="str">
        <f t="shared" si="2443"/>
        <v>BN$16</v>
      </c>
      <c r="BO1416" s="199" t="str">
        <f t="shared" si="2443"/>
        <v>BO$16</v>
      </c>
      <c r="BP1416" s="199" t="str">
        <f t="shared" si="2443"/>
        <v>BP$16</v>
      </c>
      <c r="BQ1416" s="199" t="str">
        <f t="shared" si="2443"/>
        <v>BQ$16</v>
      </c>
      <c r="BR1416" s="199" t="str">
        <f t="shared" si="2443"/>
        <v>BR$16</v>
      </c>
      <c r="BS1416" s="199" t="str">
        <f t="shared" si="2443"/>
        <v>BS$16</v>
      </c>
      <c r="BT1416" s="199" t="str">
        <f t="shared" si="2443"/>
        <v>BT$16</v>
      </c>
      <c r="BU1416" s="199" t="str">
        <f t="shared" si="2443"/>
        <v>BU$16</v>
      </c>
      <c r="BV1416" s="199" t="str">
        <f t="shared" si="2443"/>
        <v>BV$16</v>
      </c>
      <c r="BW1416" s="199" t="str">
        <f t="shared" si="2443"/>
        <v>BW$16</v>
      </c>
      <c r="BX1416" s="199" t="str">
        <f t="shared" si="2443"/>
        <v>BX$16</v>
      </c>
      <c r="BY1416" s="199" t="str">
        <f t="shared" si="2443"/>
        <v>BY$16</v>
      </c>
      <c r="BZ1416" s="199" t="str">
        <f t="shared" si="2443"/>
        <v>BZ$16</v>
      </c>
      <c r="CA1416" s="199" t="str">
        <f t="shared" si="2443"/>
        <v>CA$16</v>
      </c>
      <c r="CB1416" s="199" t="str">
        <f t="shared" si="2443"/>
        <v>CB$16</v>
      </c>
      <c r="CC1416" s="199" t="str">
        <f t="shared" si="2443"/>
        <v>CC$16</v>
      </c>
      <c r="CD1416" s="199" t="str">
        <f t="shared" si="2443"/>
        <v>CD$16</v>
      </c>
      <c r="CE1416" s="199" t="str">
        <f t="shared" ref="CE1416:CL1416" si="2444">CE$20</f>
        <v>CE$16</v>
      </c>
      <c r="CF1416" s="199" t="str">
        <f t="shared" si="2444"/>
        <v>CF$16</v>
      </c>
      <c r="CG1416" s="199" t="str">
        <f t="shared" si="2444"/>
        <v>CG$16</v>
      </c>
      <c r="CH1416" s="199" t="str">
        <f t="shared" si="2444"/>
        <v>CH$16</v>
      </c>
      <c r="CI1416" s="199" t="str">
        <f t="shared" si="2444"/>
        <v>CI$16</v>
      </c>
      <c r="CJ1416" s="199" t="str">
        <f t="shared" si="2444"/>
        <v>CJ$16</v>
      </c>
      <c r="CK1416" s="199" t="str">
        <f t="shared" si="2444"/>
        <v>CK$16</v>
      </c>
      <c r="CL1416" s="199" t="str">
        <f t="shared" si="2444"/>
        <v>CL$16</v>
      </c>
      <c r="CN1416" s="176"/>
      <c r="CO1416" s="199" t="str">
        <f t="shared" ref="CO1416:DL1416" si="2445">CO$20</f>
        <v>CO$16</v>
      </c>
      <c r="CP1416" s="199" t="str">
        <f t="shared" si="2445"/>
        <v>CP$16</v>
      </c>
      <c r="CQ1416" s="199" t="str">
        <f t="shared" si="2445"/>
        <v>CQ$16</v>
      </c>
      <c r="CR1416" s="199" t="str">
        <f t="shared" si="2445"/>
        <v>CR$16</v>
      </c>
      <c r="CS1416" s="199" t="str">
        <f t="shared" si="2445"/>
        <v>CS$16</v>
      </c>
      <c r="CT1416" s="199" t="str">
        <f t="shared" si="2445"/>
        <v>CT$16</v>
      </c>
      <c r="CU1416" s="199" t="str">
        <f t="shared" si="2445"/>
        <v>CU$16</v>
      </c>
      <c r="CV1416" s="199" t="str">
        <f t="shared" si="2445"/>
        <v>CV$16</v>
      </c>
      <c r="CW1416" s="199" t="str">
        <f t="shared" si="2445"/>
        <v>CW$16</v>
      </c>
      <c r="CX1416" s="199" t="str">
        <f t="shared" si="2445"/>
        <v>CX$16</v>
      </c>
      <c r="CY1416" s="199" t="str">
        <f t="shared" si="2445"/>
        <v>CY$16</v>
      </c>
      <c r="CZ1416" s="199" t="str">
        <f t="shared" si="2445"/>
        <v>CZ$16</v>
      </c>
      <c r="DA1416" s="199" t="str">
        <f t="shared" si="2445"/>
        <v>DA$16</v>
      </c>
      <c r="DB1416" s="199" t="str">
        <f t="shared" si="2445"/>
        <v>DB$16</v>
      </c>
      <c r="DC1416" s="199" t="str">
        <f t="shared" si="2445"/>
        <v>DC$16</v>
      </c>
      <c r="DD1416" s="199" t="str">
        <f t="shared" si="2445"/>
        <v>DD$16</v>
      </c>
      <c r="DE1416" s="199" t="str">
        <f t="shared" si="2445"/>
        <v>DE$16</v>
      </c>
      <c r="DF1416" s="199" t="str">
        <f t="shared" si="2445"/>
        <v>DF$16</v>
      </c>
      <c r="DG1416" s="199" t="str">
        <f t="shared" si="2445"/>
        <v>DG$16</v>
      </c>
      <c r="DH1416" s="199" t="str">
        <f t="shared" si="2445"/>
        <v>DH$16</v>
      </c>
      <c r="DI1416" s="199" t="str">
        <f t="shared" si="2445"/>
        <v>DI$16</v>
      </c>
      <c r="DJ1416" s="199" t="str">
        <f t="shared" si="2445"/>
        <v>DJ$16</v>
      </c>
      <c r="DK1416" s="199" t="str">
        <f t="shared" si="2445"/>
        <v>DK$16</v>
      </c>
      <c r="DL1416" s="199" t="str">
        <f t="shared" si="2445"/>
        <v>DL$16</v>
      </c>
    </row>
    <row r="1417" spans="1:116" x14ac:dyDescent="0.4">
      <c r="A1417" s="174"/>
      <c r="E1417" s="8"/>
      <c r="G1417" s="175" t="s">
        <v>462</v>
      </c>
      <c r="H1417" s="200"/>
      <c r="I1417" s="201"/>
      <c r="J1417" s="201"/>
      <c r="K1417" s="202"/>
      <c r="L1417" s="202"/>
      <c r="M1417" s="202"/>
      <c r="N1417" s="202"/>
      <c r="O1417" s="202"/>
      <c r="P1417" s="202"/>
      <c r="R1417" s="202"/>
      <c r="S1417" s="199" t="str">
        <f t="shared" ref="S1417:AX1417" si="2446">S$21</f>
        <v>S$17</v>
      </c>
      <c r="T1417" s="199" t="str">
        <f t="shared" si="2446"/>
        <v>T$17</v>
      </c>
      <c r="U1417" s="199" t="str">
        <f t="shared" si="2446"/>
        <v>U$17</v>
      </c>
      <c r="V1417" s="199" t="str">
        <f t="shared" si="2446"/>
        <v>V$17</v>
      </c>
      <c r="W1417" s="199" t="str">
        <f t="shared" si="2446"/>
        <v>W$17</v>
      </c>
      <c r="X1417" s="199" t="str">
        <f t="shared" si="2446"/>
        <v>X$17</v>
      </c>
      <c r="Y1417" s="199" t="str">
        <f t="shared" si="2446"/>
        <v>Y$17</v>
      </c>
      <c r="Z1417" s="199" t="str">
        <f t="shared" si="2446"/>
        <v>Z$17</v>
      </c>
      <c r="AA1417" s="199" t="str">
        <f t="shared" si="2446"/>
        <v>AA$17</v>
      </c>
      <c r="AB1417" s="199" t="str">
        <f t="shared" si="2446"/>
        <v>AB$17</v>
      </c>
      <c r="AC1417" s="199" t="str">
        <f t="shared" si="2446"/>
        <v>AC$17</v>
      </c>
      <c r="AD1417" s="199" t="str">
        <f t="shared" si="2446"/>
        <v>AD$17</v>
      </c>
      <c r="AE1417" s="199" t="str">
        <f t="shared" si="2446"/>
        <v>AE$17</v>
      </c>
      <c r="AF1417" s="199" t="str">
        <f t="shared" si="2446"/>
        <v>AF$17</v>
      </c>
      <c r="AG1417" s="199" t="str">
        <f t="shared" si="2446"/>
        <v>AG$17</v>
      </c>
      <c r="AH1417" s="199" t="str">
        <f t="shared" si="2446"/>
        <v>AH$17</v>
      </c>
      <c r="AI1417" s="199" t="str">
        <f t="shared" si="2446"/>
        <v>AI$17</v>
      </c>
      <c r="AJ1417" s="199" t="str">
        <f t="shared" si="2446"/>
        <v>AJ$17</v>
      </c>
      <c r="AK1417" s="199" t="str">
        <f t="shared" si="2446"/>
        <v>AK$17</v>
      </c>
      <c r="AL1417" s="199" t="str">
        <f t="shared" si="2446"/>
        <v>AL$17</v>
      </c>
      <c r="AM1417" s="199" t="str">
        <f t="shared" si="2446"/>
        <v>AM$17</v>
      </c>
      <c r="AN1417" s="199" t="str">
        <f t="shared" si="2446"/>
        <v>AN$17</v>
      </c>
      <c r="AO1417" s="199" t="str">
        <f t="shared" si="2446"/>
        <v>AO$17</v>
      </c>
      <c r="AP1417" s="199" t="str">
        <f t="shared" si="2446"/>
        <v>AP$17</v>
      </c>
      <c r="AQ1417" s="199" t="str">
        <f t="shared" si="2446"/>
        <v>AQ$17</v>
      </c>
      <c r="AR1417" s="199" t="str">
        <f t="shared" si="2446"/>
        <v>AR$17</v>
      </c>
      <c r="AS1417" s="199" t="str">
        <f t="shared" si="2446"/>
        <v>AS$17</v>
      </c>
      <c r="AT1417" s="199" t="str">
        <f t="shared" si="2446"/>
        <v>AT$17</v>
      </c>
      <c r="AU1417" s="199" t="str">
        <f t="shared" si="2446"/>
        <v>AU$17</v>
      </c>
      <c r="AV1417" s="199" t="str">
        <f t="shared" si="2446"/>
        <v>AV$17</v>
      </c>
      <c r="AW1417" s="199" t="str">
        <f t="shared" si="2446"/>
        <v>AW$17</v>
      </c>
      <c r="AX1417" s="199" t="str">
        <f t="shared" si="2446"/>
        <v>AX$17</v>
      </c>
      <c r="AY1417" s="199" t="str">
        <f t="shared" ref="AY1417:CD1417" si="2447">AY$21</f>
        <v>AY$17</v>
      </c>
      <c r="AZ1417" s="199" t="str">
        <f t="shared" si="2447"/>
        <v>AZ$17</v>
      </c>
      <c r="BA1417" s="199" t="str">
        <f t="shared" si="2447"/>
        <v>BA$17</v>
      </c>
      <c r="BB1417" s="199" t="str">
        <f t="shared" si="2447"/>
        <v>BB$17</v>
      </c>
      <c r="BC1417" s="199" t="str">
        <f t="shared" si="2447"/>
        <v>BC$17</v>
      </c>
      <c r="BD1417" s="199" t="str">
        <f t="shared" si="2447"/>
        <v>BD$17</v>
      </c>
      <c r="BE1417" s="199" t="str">
        <f t="shared" si="2447"/>
        <v>BE$17</v>
      </c>
      <c r="BF1417" s="199" t="str">
        <f t="shared" si="2447"/>
        <v>BF$17</v>
      </c>
      <c r="BG1417" s="199" t="str">
        <f t="shared" si="2447"/>
        <v>BG$17</v>
      </c>
      <c r="BH1417" s="199" t="str">
        <f t="shared" si="2447"/>
        <v>BH$17</v>
      </c>
      <c r="BI1417" s="199" t="str">
        <f t="shared" si="2447"/>
        <v>BI$17</v>
      </c>
      <c r="BJ1417" s="199" t="str">
        <f t="shared" si="2447"/>
        <v>BJ$17</v>
      </c>
      <c r="BK1417" s="199" t="str">
        <f t="shared" si="2447"/>
        <v>BK$17</v>
      </c>
      <c r="BL1417" s="199" t="str">
        <f t="shared" si="2447"/>
        <v>BL$17</v>
      </c>
      <c r="BM1417" s="199" t="str">
        <f t="shared" si="2447"/>
        <v>BM$17</v>
      </c>
      <c r="BN1417" s="199" t="str">
        <f t="shared" si="2447"/>
        <v>BN$17</v>
      </c>
      <c r="BO1417" s="199" t="str">
        <f t="shared" si="2447"/>
        <v>BO$17</v>
      </c>
      <c r="BP1417" s="199" t="str">
        <f t="shared" si="2447"/>
        <v>BP$17</v>
      </c>
      <c r="BQ1417" s="199" t="str">
        <f t="shared" si="2447"/>
        <v>BQ$17</v>
      </c>
      <c r="BR1417" s="199" t="str">
        <f t="shared" si="2447"/>
        <v>BR$17</v>
      </c>
      <c r="BS1417" s="199" t="str">
        <f t="shared" si="2447"/>
        <v>BS$17</v>
      </c>
      <c r="BT1417" s="199" t="str">
        <f t="shared" si="2447"/>
        <v>BT$17</v>
      </c>
      <c r="BU1417" s="199" t="str">
        <f t="shared" si="2447"/>
        <v>BU$17</v>
      </c>
      <c r="BV1417" s="199" t="str">
        <f t="shared" si="2447"/>
        <v>BV$17</v>
      </c>
      <c r="BW1417" s="199" t="str">
        <f t="shared" si="2447"/>
        <v>BW$17</v>
      </c>
      <c r="BX1417" s="199" t="str">
        <f t="shared" si="2447"/>
        <v>BX$17</v>
      </c>
      <c r="BY1417" s="199" t="str">
        <f t="shared" si="2447"/>
        <v>BY$17</v>
      </c>
      <c r="BZ1417" s="199" t="str">
        <f t="shared" si="2447"/>
        <v>BZ$17</v>
      </c>
      <c r="CA1417" s="199" t="str">
        <f t="shared" si="2447"/>
        <v>CA$17</v>
      </c>
      <c r="CB1417" s="199" t="str">
        <f t="shared" si="2447"/>
        <v>CB$17</v>
      </c>
      <c r="CC1417" s="199" t="str">
        <f t="shared" si="2447"/>
        <v>CC$17</v>
      </c>
      <c r="CD1417" s="199" t="str">
        <f t="shared" si="2447"/>
        <v>CD$17</v>
      </c>
      <c r="CE1417" s="199" t="str">
        <f t="shared" ref="CE1417:CL1417" si="2448">CE$21</f>
        <v>CE$17</v>
      </c>
      <c r="CF1417" s="199" t="str">
        <f t="shared" si="2448"/>
        <v>CF$17</v>
      </c>
      <c r="CG1417" s="199" t="str">
        <f t="shared" si="2448"/>
        <v>CG$17</v>
      </c>
      <c r="CH1417" s="199" t="str">
        <f t="shared" si="2448"/>
        <v>CH$17</v>
      </c>
      <c r="CI1417" s="199" t="str">
        <f t="shared" si="2448"/>
        <v>CI$17</v>
      </c>
      <c r="CJ1417" s="199" t="str">
        <f t="shared" si="2448"/>
        <v>CJ$17</v>
      </c>
      <c r="CK1417" s="199" t="str">
        <f t="shared" si="2448"/>
        <v>CK$17</v>
      </c>
      <c r="CL1417" s="199" t="str">
        <f t="shared" si="2448"/>
        <v>CL$17</v>
      </c>
      <c r="CN1417" s="201"/>
      <c r="CO1417" s="199" t="str">
        <f t="shared" ref="CO1417:DL1417" si="2449">CO$21</f>
        <v>CO$17</v>
      </c>
      <c r="CP1417" s="199" t="str">
        <f t="shared" si="2449"/>
        <v>CP$17</v>
      </c>
      <c r="CQ1417" s="199" t="str">
        <f t="shared" si="2449"/>
        <v>CQ$17</v>
      </c>
      <c r="CR1417" s="199" t="str">
        <f t="shared" si="2449"/>
        <v>CR$17</v>
      </c>
      <c r="CS1417" s="199" t="str">
        <f t="shared" si="2449"/>
        <v>CS$17</v>
      </c>
      <c r="CT1417" s="199" t="str">
        <f t="shared" si="2449"/>
        <v>CT$17</v>
      </c>
      <c r="CU1417" s="199" t="str">
        <f t="shared" si="2449"/>
        <v>CU$17</v>
      </c>
      <c r="CV1417" s="199" t="str">
        <f t="shared" si="2449"/>
        <v>CV$17</v>
      </c>
      <c r="CW1417" s="199" t="str">
        <f t="shared" si="2449"/>
        <v>CW$17</v>
      </c>
      <c r="CX1417" s="199" t="str">
        <f t="shared" si="2449"/>
        <v>CX$17</v>
      </c>
      <c r="CY1417" s="199" t="str">
        <f t="shared" si="2449"/>
        <v>CY$17</v>
      </c>
      <c r="CZ1417" s="199" t="str">
        <f t="shared" si="2449"/>
        <v>CZ$17</v>
      </c>
      <c r="DA1417" s="199" t="str">
        <f t="shared" si="2449"/>
        <v>DA$17</v>
      </c>
      <c r="DB1417" s="199" t="str">
        <f t="shared" si="2449"/>
        <v>DB$17</v>
      </c>
      <c r="DC1417" s="199" t="str">
        <f t="shared" si="2449"/>
        <v>DC$17</v>
      </c>
      <c r="DD1417" s="199" t="str">
        <f t="shared" si="2449"/>
        <v>DD$17</v>
      </c>
      <c r="DE1417" s="199" t="str">
        <f t="shared" si="2449"/>
        <v>DE$17</v>
      </c>
      <c r="DF1417" s="199" t="str">
        <f t="shared" si="2449"/>
        <v>DF$17</v>
      </c>
      <c r="DG1417" s="199" t="str">
        <f t="shared" si="2449"/>
        <v>DG$17</v>
      </c>
      <c r="DH1417" s="199" t="str">
        <f t="shared" si="2449"/>
        <v>DH$17</v>
      </c>
      <c r="DI1417" s="199" t="str">
        <f t="shared" si="2449"/>
        <v>DI$17</v>
      </c>
      <c r="DJ1417" s="199" t="str">
        <f t="shared" si="2449"/>
        <v>DJ$17</v>
      </c>
      <c r="DK1417" s="199" t="str">
        <f t="shared" si="2449"/>
        <v>DK$17</v>
      </c>
      <c r="DL1417" s="199" t="str">
        <f t="shared" si="2449"/>
        <v>DL$17</v>
      </c>
    </row>
    <row r="1418" spans="1:116" x14ac:dyDescent="0.4">
      <c r="A1418" s="174"/>
      <c r="E1418" s="8"/>
      <c r="G1418" s="175" t="s">
        <v>491</v>
      </c>
      <c r="H1418" s="200"/>
      <c r="I1418" s="201"/>
      <c r="J1418" s="201"/>
      <c r="K1418" s="202"/>
      <c r="L1418" s="202"/>
      <c r="M1418" s="202"/>
      <c r="N1418" s="202"/>
      <c r="O1418" s="202"/>
      <c r="P1418" s="202"/>
      <c r="R1418" s="202"/>
      <c r="S1418" s="190"/>
      <c r="T1418" s="190"/>
      <c r="U1418" s="190"/>
      <c r="V1418" s="190"/>
      <c r="W1418" s="190"/>
      <c r="X1418" s="190"/>
      <c r="Y1418" s="190"/>
      <c r="Z1418" s="190"/>
      <c r="AA1418" s="190"/>
      <c r="AB1418" s="190"/>
      <c r="AC1418" s="190"/>
      <c r="AD1418" s="190"/>
      <c r="AE1418" s="190"/>
      <c r="AF1418" s="190"/>
      <c r="AG1418" s="190"/>
      <c r="AH1418" s="190"/>
      <c r="AI1418" s="190"/>
      <c r="AJ1418" s="190"/>
      <c r="AK1418" s="190"/>
      <c r="AL1418" s="190"/>
      <c r="AM1418" s="190"/>
      <c r="AN1418" s="190"/>
      <c r="AO1418" s="190"/>
      <c r="AP1418" s="190"/>
      <c r="AQ1418" s="190"/>
      <c r="AR1418" s="190"/>
      <c r="AS1418" s="190"/>
      <c r="AT1418" s="190"/>
      <c r="AU1418" s="190"/>
      <c r="AV1418" s="190"/>
      <c r="AW1418" s="190"/>
      <c r="AX1418" s="190"/>
      <c r="AY1418" s="190"/>
      <c r="AZ1418" s="190"/>
      <c r="BA1418" s="190"/>
      <c r="BB1418" s="190"/>
      <c r="BC1418" s="190"/>
      <c r="BD1418" s="190"/>
      <c r="BE1418" s="190"/>
      <c r="BF1418" s="190"/>
      <c r="BG1418" s="190"/>
      <c r="BH1418" s="190"/>
      <c r="BI1418" s="190"/>
      <c r="BJ1418" s="190"/>
      <c r="BK1418" s="190"/>
      <c r="BL1418" s="190"/>
      <c r="BM1418" s="190"/>
      <c r="BN1418" s="190"/>
      <c r="BO1418" s="190"/>
      <c r="BP1418" s="190"/>
      <c r="BQ1418" s="190"/>
      <c r="BR1418" s="190"/>
      <c r="BS1418" s="190"/>
      <c r="BT1418" s="190"/>
      <c r="BU1418" s="190"/>
      <c r="BV1418" s="190"/>
      <c r="BW1418" s="190"/>
      <c r="BX1418" s="190"/>
      <c r="BY1418" s="190"/>
      <c r="BZ1418" s="190"/>
      <c r="CA1418" s="190"/>
      <c r="CB1418" s="190"/>
      <c r="CC1418" s="190"/>
      <c r="CD1418" s="190"/>
      <c r="CE1418" s="190"/>
      <c r="CF1418" s="190"/>
      <c r="CG1418" s="190"/>
      <c r="CH1418" s="190"/>
      <c r="CI1418" s="190"/>
      <c r="CJ1418" s="190"/>
      <c r="CK1418" s="190"/>
      <c r="CL1418" s="190"/>
      <c r="CN1418" s="201"/>
      <c r="CO1418" s="190"/>
      <c r="CP1418" s="190"/>
      <c r="CQ1418" s="190"/>
      <c r="CR1418" s="190"/>
      <c r="CS1418" s="190"/>
      <c r="CT1418" s="190"/>
      <c r="CU1418" s="190"/>
      <c r="CV1418" s="190"/>
      <c r="CW1418" s="190"/>
      <c r="CX1418" s="190"/>
      <c r="CY1418" s="190"/>
      <c r="CZ1418" s="190"/>
      <c r="DA1418" s="190"/>
      <c r="DB1418" s="190"/>
      <c r="DC1418" s="190"/>
      <c r="DD1418" s="190"/>
      <c r="DE1418" s="190"/>
      <c r="DF1418" s="190"/>
      <c r="DG1418" s="190"/>
      <c r="DH1418" s="190"/>
      <c r="DI1418" s="190"/>
      <c r="DJ1418" s="190"/>
      <c r="DK1418" s="190"/>
      <c r="DL1418" s="190"/>
    </row>
    <row r="1419" spans="1:116" x14ac:dyDescent="0.4">
      <c r="A1419" s="174"/>
      <c r="E1419" s="8"/>
      <c r="G1419" s="175" t="s">
        <v>505</v>
      </c>
      <c r="H1419" s="200"/>
      <c r="I1419" s="201"/>
      <c r="J1419" s="201"/>
      <c r="K1419" s="202"/>
      <c r="L1419" s="202"/>
      <c r="M1419" s="202"/>
      <c r="N1419" s="202"/>
      <c r="O1419" s="202"/>
      <c r="P1419" s="202"/>
      <c r="R1419" s="202"/>
      <c r="S1419" s="190"/>
      <c r="T1419" s="190"/>
      <c r="U1419" s="190"/>
      <c r="V1419" s="190"/>
      <c r="W1419" s="190"/>
      <c r="X1419" s="190"/>
      <c r="Y1419" s="190"/>
      <c r="Z1419" s="190"/>
      <c r="AA1419" s="190"/>
      <c r="AB1419" s="190"/>
      <c r="AC1419" s="190"/>
      <c r="AD1419" s="190"/>
      <c r="AE1419" s="190"/>
      <c r="AF1419" s="190"/>
      <c r="AG1419" s="190"/>
      <c r="AH1419" s="190"/>
      <c r="AI1419" s="190"/>
      <c r="AJ1419" s="190"/>
      <c r="AK1419" s="190"/>
      <c r="AL1419" s="190"/>
      <c r="AM1419" s="190"/>
      <c r="AN1419" s="190"/>
      <c r="AO1419" s="190"/>
      <c r="AP1419" s="190"/>
      <c r="AQ1419" s="190"/>
      <c r="AR1419" s="190"/>
      <c r="AS1419" s="190"/>
      <c r="AT1419" s="190"/>
      <c r="AU1419" s="190"/>
      <c r="AV1419" s="190"/>
      <c r="AW1419" s="190"/>
      <c r="AX1419" s="190"/>
      <c r="AY1419" s="190"/>
      <c r="AZ1419" s="190"/>
      <c r="BA1419" s="190"/>
      <c r="BB1419" s="190"/>
      <c r="BC1419" s="190"/>
      <c r="BD1419" s="190"/>
      <c r="BE1419" s="190"/>
      <c r="BF1419" s="190"/>
      <c r="BG1419" s="190"/>
      <c r="BH1419" s="190"/>
      <c r="BI1419" s="190"/>
      <c r="BJ1419" s="190"/>
      <c r="BK1419" s="190"/>
      <c r="BL1419" s="190"/>
      <c r="BM1419" s="190"/>
      <c r="BN1419" s="190"/>
      <c r="BO1419" s="190"/>
      <c r="BP1419" s="190"/>
      <c r="BQ1419" s="190"/>
      <c r="BR1419" s="190"/>
      <c r="BS1419" s="190"/>
      <c r="BT1419" s="190"/>
      <c r="BU1419" s="190"/>
      <c r="BV1419" s="190"/>
      <c r="BW1419" s="190"/>
      <c r="BX1419" s="190"/>
      <c r="BY1419" s="190"/>
      <c r="BZ1419" s="190"/>
      <c r="CA1419" s="190"/>
      <c r="CB1419" s="190"/>
      <c r="CC1419" s="190"/>
      <c r="CD1419" s="190"/>
      <c r="CE1419" s="190"/>
      <c r="CF1419" s="190"/>
      <c r="CG1419" s="190"/>
      <c r="CH1419" s="190"/>
      <c r="CI1419" s="190"/>
      <c r="CJ1419" s="190"/>
      <c r="CK1419" s="190"/>
      <c r="CL1419" s="190"/>
      <c r="CN1419" s="201"/>
      <c r="CO1419" s="190"/>
      <c r="CP1419" s="190"/>
      <c r="CQ1419" s="190"/>
      <c r="CR1419" s="190"/>
      <c r="CS1419" s="190"/>
      <c r="CT1419" s="190"/>
      <c r="CU1419" s="190"/>
      <c r="CV1419" s="190"/>
      <c r="CW1419" s="190"/>
      <c r="CX1419" s="190"/>
      <c r="CY1419" s="190"/>
      <c r="CZ1419" s="190"/>
      <c r="DA1419" s="190"/>
      <c r="DB1419" s="190"/>
      <c r="DC1419" s="190"/>
      <c r="DD1419" s="190"/>
      <c r="DE1419" s="190"/>
      <c r="DF1419" s="190"/>
      <c r="DG1419" s="190"/>
      <c r="DH1419" s="190"/>
      <c r="DI1419" s="190"/>
      <c r="DJ1419" s="190"/>
      <c r="DK1419" s="190"/>
      <c r="DL1419" s="190"/>
    </row>
    <row r="1420" spans="1:116" x14ac:dyDescent="0.4">
      <c r="A1420" s="174"/>
      <c r="E1420" s="8"/>
      <c r="G1420" s="175" t="s">
        <v>463</v>
      </c>
      <c r="H1420" s="200"/>
      <c r="I1420" s="201"/>
      <c r="J1420" s="201"/>
      <c r="K1420" s="202"/>
      <c r="L1420" s="202"/>
      <c r="M1420" s="202"/>
      <c r="N1420" s="202"/>
      <c r="O1420" s="202"/>
      <c r="P1420" s="202"/>
      <c r="R1420" s="202"/>
      <c r="S1420" s="190" t="str">
        <f t="shared" ref="S1420:AX1420" si="2450">S$22</f>
        <v>S$18</v>
      </c>
      <c r="T1420" s="190" t="str">
        <f t="shared" si="2450"/>
        <v>T$18</v>
      </c>
      <c r="U1420" s="190" t="str">
        <f t="shared" si="2450"/>
        <v>U$18</v>
      </c>
      <c r="V1420" s="190" t="str">
        <f t="shared" si="2450"/>
        <v>V$18</v>
      </c>
      <c r="W1420" s="190" t="str">
        <f t="shared" si="2450"/>
        <v>W$18</v>
      </c>
      <c r="X1420" s="190" t="str">
        <f t="shared" si="2450"/>
        <v>X$18</v>
      </c>
      <c r="Y1420" s="190" t="str">
        <f t="shared" si="2450"/>
        <v>Y$18</v>
      </c>
      <c r="Z1420" s="190" t="str">
        <f t="shared" si="2450"/>
        <v>Z$18</v>
      </c>
      <c r="AA1420" s="190" t="str">
        <f t="shared" si="2450"/>
        <v>AA$18</v>
      </c>
      <c r="AB1420" s="190" t="str">
        <f t="shared" si="2450"/>
        <v>AB$18</v>
      </c>
      <c r="AC1420" s="190" t="str">
        <f t="shared" si="2450"/>
        <v>AC$18</v>
      </c>
      <c r="AD1420" s="190" t="str">
        <f t="shared" si="2450"/>
        <v>AD$18</v>
      </c>
      <c r="AE1420" s="190" t="str">
        <f t="shared" si="2450"/>
        <v>AE$18</v>
      </c>
      <c r="AF1420" s="190" t="str">
        <f t="shared" si="2450"/>
        <v>AF$18</v>
      </c>
      <c r="AG1420" s="190" t="str">
        <f t="shared" si="2450"/>
        <v>AG$18</v>
      </c>
      <c r="AH1420" s="190" t="str">
        <f t="shared" si="2450"/>
        <v>AH$18</v>
      </c>
      <c r="AI1420" s="190" t="str">
        <f t="shared" si="2450"/>
        <v>AI$18</v>
      </c>
      <c r="AJ1420" s="190" t="str">
        <f t="shared" si="2450"/>
        <v>AJ$18</v>
      </c>
      <c r="AK1420" s="190" t="str">
        <f t="shared" si="2450"/>
        <v>AK$18</v>
      </c>
      <c r="AL1420" s="190" t="str">
        <f t="shared" si="2450"/>
        <v>AL$18</v>
      </c>
      <c r="AM1420" s="190" t="str">
        <f t="shared" si="2450"/>
        <v>AM$18</v>
      </c>
      <c r="AN1420" s="190" t="str">
        <f t="shared" si="2450"/>
        <v>AN$18</v>
      </c>
      <c r="AO1420" s="190" t="str">
        <f t="shared" si="2450"/>
        <v>AO$18</v>
      </c>
      <c r="AP1420" s="190" t="str">
        <f t="shared" si="2450"/>
        <v>AP$18</v>
      </c>
      <c r="AQ1420" s="190" t="str">
        <f t="shared" si="2450"/>
        <v>AQ$18</v>
      </c>
      <c r="AR1420" s="190" t="str">
        <f t="shared" si="2450"/>
        <v>AR$18</v>
      </c>
      <c r="AS1420" s="190" t="str">
        <f t="shared" si="2450"/>
        <v>AS$18</v>
      </c>
      <c r="AT1420" s="190" t="str">
        <f t="shared" si="2450"/>
        <v>AT$18</v>
      </c>
      <c r="AU1420" s="190" t="str">
        <f t="shared" si="2450"/>
        <v>AU$18</v>
      </c>
      <c r="AV1420" s="190" t="str">
        <f t="shared" si="2450"/>
        <v>AV$18</v>
      </c>
      <c r="AW1420" s="190" t="str">
        <f t="shared" si="2450"/>
        <v>AW$18</v>
      </c>
      <c r="AX1420" s="190" t="str">
        <f t="shared" si="2450"/>
        <v>AX$18</v>
      </c>
      <c r="AY1420" s="190" t="str">
        <f t="shared" ref="AY1420:CD1420" si="2451">AY$22</f>
        <v>AY$18</v>
      </c>
      <c r="AZ1420" s="190" t="str">
        <f t="shared" si="2451"/>
        <v>AZ$18</v>
      </c>
      <c r="BA1420" s="190" t="str">
        <f t="shared" si="2451"/>
        <v>BA$18</v>
      </c>
      <c r="BB1420" s="190" t="str">
        <f t="shared" si="2451"/>
        <v>BB$18</v>
      </c>
      <c r="BC1420" s="190" t="str">
        <f t="shared" si="2451"/>
        <v>BC$18</v>
      </c>
      <c r="BD1420" s="190" t="str">
        <f t="shared" si="2451"/>
        <v>BD$18</v>
      </c>
      <c r="BE1420" s="190" t="str">
        <f t="shared" si="2451"/>
        <v>BE$18</v>
      </c>
      <c r="BF1420" s="190" t="str">
        <f t="shared" si="2451"/>
        <v>BF$18</v>
      </c>
      <c r="BG1420" s="190" t="str">
        <f t="shared" si="2451"/>
        <v>BG$18</v>
      </c>
      <c r="BH1420" s="190" t="str">
        <f t="shared" si="2451"/>
        <v>BH$18</v>
      </c>
      <c r="BI1420" s="190" t="str">
        <f t="shared" si="2451"/>
        <v>BI$18</v>
      </c>
      <c r="BJ1420" s="190" t="str">
        <f t="shared" si="2451"/>
        <v>BJ$18</v>
      </c>
      <c r="BK1420" s="190" t="str">
        <f t="shared" si="2451"/>
        <v>BK$18</v>
      </c>
      <c r="BL1420" s="190" t="str">
        <f t="shared" si="2451"/>
        <v>BL$18</v>
      </c>
      <c r="BM1420" s="190" t="str">
        <f t="shared" si="2451"/>
        <v>BM$18</v>
      </c>
      <c r="BN1420" s="190" t="str">
        <f t="shared" si="2451"/>
        <v>BN$18</v>
      </c>
      <c r="BO1420" s="190" t="str">
        <f t="shared" si="2451"/>
        <v>BO$18</v>
      </c>
      <c r="BP1420" s="190" t="str">
        <f t="shared" si="2451"/>
        <v>BP$18</v>
      </c>
      <c r="BQ1420" s="190" t="str">
        <f t="shared" si="2451"/>
        <v>BQ$18</v>
      </c>
      <c r="BR1420" s="190" t="str">
        <f t="shared" si="2451"/>
        <v>BR$18</v>
      </c>
      <c r="BS1420" s="190" t="str">
        <f t="shared" si="2451"/>
        <v>BS$18</v>
      </c>
      <c r="BT1420" s="190" t="str">
        <f t="shared" si="2451"/>
        <v>BT$18</v>
      </c>
      <c r="BU1420" s="190" t="str">
        <f t="shared" si="2451"/>
        <v>BU$18</v>
      </c>
      <c r="BV1420" s="190" t="str">
        <f t="shared" si="2451"/>
        <v>BV$18</v>
      </c>
      <c r="BW1420" s="190" t="str">
        <f t="shared" si="2451"/>
        <v>BW$18</v>
      </c>
      <c r="BX1420" s="190" t="str">
        <f t="shared" si="2451"/>
        <v>BX$18</v>
      </c>
      <c r="BY1420" s="190" t="str">
        <f t="shared" si="2451"/>
        <v>BY$18</v>
      </c>
      <c r="BZ1420" s="190" t="str">
        <f t="shared" si="2451"/>
        <v>BZ$18</v>
      </c>
      <c r="CA1420" s="190" t="str">
        <f t="shared" si="2451"/>
        <v>CA$18</v>
      </c>
      <c r="CB1420" s="190" t="str">
        <f t="shared" si="2451"/>
        <v>CB$18</v>
      </c>
      <c r="CC1420" s="190" t="str">
        <f t="shared" si="2451"/>
        <v>CC$18</v>
      </c>
      <c r="CD1420" s="190" t="str">
        <f t="shared" si="2451"/>
        <v>CD$18</v>
      </c>
      <c r="CE1420" s="190" t="str">
        <f t="shared" ref="CE1420:CL1420" si="2452">CE$22</f>
        <v>CE$18</v>
      </c>
      <c r="CF1420" s="190" t="str">
        <f t="shared" si="2452"/>
        <v>CF$18</v>
      </c>
      <c r="CG1420" s="190" t="str">
        <f t="shared" si="2452"/>
        <v>CG$18</v>
      </c>
      <c r="CH1420" s="190" t="str">
        <f t="shared" si="2452"/>
        <v>CH$18</v>
      </c>
      <c r="CI1420" s="190" t="str">
        <f t="shared" si="2452"/>
        <v>CI$18</v>
      </c>
      <c r="CJ1420" s="190" t="str">
        <f t="shared" si="2452"/>
        <v>CJ$18</v>
      </c>
      <c r="CK1420" s="190" t="str">
        <f t="shared" si="2452"/>
        <v>CK$18</v>
      </c>
      <c r="CL1420" s="190" t="str">
        <f t="shared" si="2452"/>
        <v>CL$18</v>
      </c>
      <c r="CN1420" s="201"/>
      <c r="CO1420" s="190" t="str">
        <f t="shared" ref="CO1420:DL1420" si="2453">CO$22</f>
        <v>CO$18</v>
      </c>
      <c r="CP1420" s="190" t="str">
        <f t="shared" si="2453"/>
        <v>CP$18</v>
      </c>
      <c r="CQ1420" s="190" t="str">
        <f t="shared" si="2453"/>
        <v>CQ$18</v>
      </c>
      <c r="CR1420" s="190" t="str">
        <f t="shared" si="2453"/>
        <v>CR$18</v>
      </c>
      <c r="CS1420" s="190" t="str">
        <f t="shared" si="2453"/>
        <v>CS$18</v>
      </c>
      <c r="CT1420" s="190" t="str">
        <f t="shared" si="2453"/>
        <v>CT$18</v>
      </c>
      <c r="CU1420" s="190" t="str">
        <f t="shared" si="2453"/>
        <v>CU$18</v>
      </c>
      <c r="CV1420" s="190" t="str">
        <f t="shared" si="2453"/>
        <v>CV$18</v>
      </c>
      <c r="CW1420" s="190" t="str">
        <f t="shared" si="2453"/>
        <v>CW$18</v>
      </c>
      <c r="CX1420" s="190" t="str">
        <f t="shared" si="2453"/>
        <v>CX$18</v>
      </c>
      <c r="CY1420" s="190" t="str">
        <f t="shared" si="2453"/>
        <v>CY$18</v>
      </c>
      <c r="CZ1420" s="190" t="str">
        <f t="shared" si="2453"/>
        <v>CZ$18</v>
      </c>
      <c r="DA1420" s="190" t="str">
        <f t="shared" si="2453"/>
        <v>DA$18</v>
      </c>
      <c r="DB1420" s="190" t="str">
        <f t="shared" si="2453"/>
        <v>DB$18</v>
      </c>
      <c r="DC1420" s="190" t="str">
        <f t="shared" si="2453"/>
        <v>DC$18</v>
      </c>
      <c r="DD1420" s="190" t="str">
        <f t="shared" si="2453"/>
        <v>DD$18</v>
      </c>
      <c r="DE1420" s="190" t="str">
        <f t="shared" si="2453"/>
        <v>DE$18</v>
      </c>
      <c r="DF1420" s="190" t="str">
        <f t="shared" si="2453"/>
        <v>DF$18</v>
      </c>
      <c r="DG1420" s="190" t="str">
        <f t="shared" si="2453"/>
        <v>DG$18</v>
      </c>
      <c r="DH1420" s="190" t="str">
        <f t="shared" si="2453"/>
        <v>DH$18</v>
      </c>
      <c r="DI1420" s="190" t="str">
        <f t="shared" si="2453"/>
        <v>DI$18</v>
      </c>
      <c r="DJ1420" s="190" t="str">
        <f t="shared" si="2453"/>
        <v>DJ$18</v>
      </c>
      <c r="DK1420" s="190" t="str">
        <f t="shared" si="2453"/>
        <v>DK$18</v>
      </c>
      <c r="DL1420" s="190" t="str">
        <f t="shared" si="2453"/>
        <v>DL$18</v>
      </c>
    </row>
    <row r="1421" spans="1:116" x14ac:dyDescent="0.4">
      <c r="A1421" s="174"/>
      <c r="E1421" s="8"/>
      <c r="G1421" s="175" t="s">
        <v>464</v>
      </c>
      <c r="H1421" s="200"/>
      <c r="I1421" s="201"/>
      <c r="J1421" s="201"/>
      <c r="K1421" s="202"/>
      <c r="L1421" s="202"/>
      <c r="M1421" s="202"/>
      <c r="N1421" s="202"/>
      <c r="O1421" s="202"/>
      <c r="P1421" s="202"/>
      <c r="R1421" s="202"/>
      <c r="S1421" s="190" t="str">
        <f t="shared" ref="S1421:AX1421" si="2454">S$23</f>
        <v>S$19</v>
      </c>
      <c r="T1421" s="190" t="str">
        <f t="shared" si="2454"/>
        <v>T$19</v>
      </c>
      <c r="U1421" s="190" t="str">
        <f t="shared" si="2454"/>
        <v>U$19</v>
      </c>
      <c r="V1421" s="190" t="str">
        <f t="shared" si="2454"/>
        <v>V$19</v>
      </c>
      <c r="W1421" s="190" t="str">
        <f t="shared" si="2454"/>
        <v>W$19</v>
      </c>
      <c r="X1421" s="190" t="str">
        <f t="shared" si="2454"/>
        <v>X$19</v>
      </c>
      <c r="Y1421" s="190" t="str">
        <f t="shared" si="2454"/>
        <v>Y$19</v>
      </c>
      <c r="Z1421" s="190" t="str">
        <f t="shared" si="2454"/>
        <v>Z$19</v>
      </c>
      <c r="AA1421" s="190" t="str">
        <f t="shared" si="2454"/>
        <v>AA$19</v>
      </c>
      <c r="AB1421" s="190" t="str">
        <f t="shared" si="2454"/>
        <v>AB$19</v>
      </c>
      <c r="AC1421" s="190" t="str">
        <f t="shared" si="2454"/>
        <v>AC$19</v>
      </c>
      <c r="AD1421" s="190" t="str">
        <f t="shared" si="2454"/>
        <v>AD$19</v>
      </c>
      <c r="AE1421" s="190" t="str">
        <f t="shared" si="2454"/>
        <v>AE$19</v>
      </c>
      <c r="AF1421" s="190" t="str">
        <f t="shared" si="2454"/>
        <v>AF$19</v>
      </c>
      <c r="AG1421" s="190" t="str">
        <f t="shared" si="2454"/>
        <v>AG$19</v>
      </c>
      <c r="AH1421" s="190" t="str">
        <f t="shared" si="2454"/>
        <v>AH$19</v>
      </c>
      <c r="AI1421" s="190" t="str">
        <f t="shared" si="2454"/>
        <v>AI$19</v>
      </c>
      <c r="AJ1421" s="190" t="str">
        <f t="shared" si="2454"/>
        <v>AJ$19</v>
      </c>
      <c r="AK1421" s="190" t="str">
        <f t="shared" si="2454"/>
        <v>AK$19</v>
      </c>
      <c r="AL1421" s="190" t="str">
        <f t="shared" si="2454"/>
        <v>AL$19</v>
      </c>
      <c r="AM1421" s="190" t="str">
        <f t="shared" si="2454"/>
        <v>AM$19</v>
      </c>
      <c r="AN1421" s="190" t="str">
        <f t="shared" si="2454"/>
        <v>AN$19</v>
      </c>
      <c r="AO1421" s="190" t="str">
        <f t="shared" si="2454"/>
        <v>AO$19</v>
      </c>
      <c r="AP1421" s="190" t="str">
        <f t="shared" si="2454"/>
        <v>AP$19</v>
      </c>
      <c r="AQ1421" s="190" t="str">
        <f t="shared" si="2454"/>
        <v>AQ$19</v>
      </c>
      <c r="AR1421" s="190" t="str">
        <f t="shared" si="2454"/>
        <v>AR$19</v>
      </c>
      <c r="AS1421" s="190" t="str">
        <f t="shared" si="2454"/>
        <v>AS$19</v>
      </c>
      <c r="AT1421" s="190" t="str">
        <f t="shared" si="2454"/>
        <v>AT$19</v>
      </c>
      <c r="AU1421" s="190" t="str">
        <f t="shared" si="2454"/>
        <v>AU$19</v>
      </c>
      <c r="AV1421" s="190" t="str">
        <f t="shared" si="2454"/>
        <v>AV$19</v>
      </c>
      <c r="AW1421" s="190" t="str">
        <f t="shared" si="2454"/>
        <v>AW$19</v>
      </c>
      <c r="AX1421" s="190" t="str">
        <f t="shared" si="2454"/>
        <v>AX$19</v>
      </c>
      <c r="AY1421" s="190" t="str">
        <f t="shared" ref="AY1421:CD1421" si="2455">AY$23</f>
        <v>AY$19</v>
      </c>
      <c r="AZ1421" s="190" t="str">
        <f t="shared" si="2455"/>
        <v>AZ$19</v>
      </c>
      <c r="BA1421" s="190" t="str">
        <f t="shared" si="2455"/>
        <v>BA$19</v>
      </c>
      <c r="BB1421" s="190" t="str">
        <f t="shared" si="2455"/>
        <v>BB$19</v>
      </c>
      <c r="BC1421" s="190" t="str">
        <f t="shared" si="2455"/>
        <v>BC$19</v>
      </c>
      <c r="BD1421" s="190" t="str">
        <f t="shared" si="2455"/>
        <v>BD$19</v>
      </c>
      <c r="BE1421" s="190" t="str">
        <f t="shared" si="2455"/>
        <v>BE$19</v>
      </c>
      <c r="BF1421" s="190" t="str">
        <f t="shared" si="2455"/>
        <v>BF$19</v>
      </c>
      <c r="BG1421" s="190" t="str">
        <f t="shared" si="2455"/>
        <v>BG$19</v>
      </c>
      <c r="BH1421" s="190" t="str">
        <f t="shared" si="2455"/>
        <v>BH$19</v>
      </c>
      <c r="BI1421" s="190" t="str">
        <f t="shared" si="2455"/>
        <v>BI$19</v>
      </c>
      <c r="BJ1421" s="190" t="str">
        <f t="shared" si="2455"/>
        <v>BJ$19</v>
      </c>
      <c r="BK1421" s="190" t="str">
        <f t="shared" si="2455"/>
        <v>BK$19</v>
      </c>
      <c r="BL1421" s="190" t="str">
        <f t="shared" si="2455"/>
        <v>BL$19</v>
      </c>
      <c r="BM1421" s="190" t="str">
        <f t="shared" si="2455"/>
        <v>BM$19</v>
      </c>
      <c r="BN1421" s="190" t="str">
        <f t="shared" si="2455"/>
        <v>BN$19</v>
      </c>
      <c r="BO1421" s="190" t="str">
        <f t="shared" si="2455"/>
        <v>BO$19</v>
      </c>
      <c r="BP1421" s="190" t="str">
        <f t="shared" si="2455"/>
        <v>BP$19</v>
      </c>
      <c r="BQ1421" s="190" t="str">
        <f t="shared" si="2455"/>
        <v>BQ$19</v>
      </c>
      <c r="BR1421" s="190" t="str">
        <f t="shared" si="2455"/>
        <v>BR$19</v>
      </c>
      <c r="BS1421" s="190" t="str">
        <f t="shared" si="2455"/>
        <v>BS$19</v>
      </c>
      <c r="BT1421" s="190" t="str">
        <f t="shared" si="2455"/>
        <v>BT$19</v>
      </c>
      <c r="BU1421" s="190" t="str">
        <f t="shared" si="2455"/>
        <v>BU$19</v>
      </c>
      <c r="BV1421" s="190" t="str">
        <f t="shared" si="2455"/>
        <v>BV$19</v>
      </c>
      <c r="BW1421" s="190" t="str">
        <f t="shared" si="2455"/>
        <v>BW$19</v>
      </c>
      <c r="BX1421" s="190" t="str">
        <f t="shared" si="2455"/>
        <v>BX$19</v>
      </c>
      <c r="BY1421" s="190" t="str">
        <f t="shared" si="2455"/>
        <v>BY$19</v>
      </c>
      <c r="BZ1421" s="190" t="str">
        <f t="shared" si="2455"/>
        <v>BZ$19</v>
      </c>
      <c r="CA1421" s="190" t="str">
        <f t="shared" si="2455"/>
        <v>CA$19</v>
      </c>
      <c r="CB1421" s="190" t="str">
        <f t="shared" si="2455"/>
        <v>CB$19</v>
      </c>
      <c r="CC1421" s="190" t="str">
        <f t="shared" si="2455"/>
        <v>CC$19</v>
      </c>
      <c r="CD1421" s="190" t="str">
        <f t="shared" si="2455"/>
        <v>CD$19</v>
      </c>
      <c r="CE1421" s="190" t="str">
        <f t="shared" ref="CE1421:CL1421" si="2456">CE$23</f>
        <v>CE$19</v>
      </c>
      <c r="CF1421" s="190" t="str">
        <f t="shared" si="2456"/>
        <v>CF$19</v>
      </c>
      <c r="CG1421" s="190" t="str">
        <f t="shared" si="2456"/>
        <v>CG$19</v>
      </c>
      <c r="CH1421" s="190" t="str">
        <f t="shared" si="2456"/>
        <v>CH$19</v>
      </c>
      <c r="CI1421" s="190" t="str">
        <f t="shared" si="2456"/>
        <v>CI$19</v>
      </c>
      <c r="CJ1421" s="190" t="str">
        <f t="shared" si="2456"/>
        <v>CJ$19</v>
      </c>
      <c r="CK1421" s="190" t="str">
        <f t="shared" si="2456"/>
        <v>CK$19</v>
      </c>
      <c r="CL1421" s="190" t="str">
        <f t="shared" si="2456"/>
        <v>CL$19</v>
      </c>
      <c r="CN1421" s="201"/>
      <c r="CO1421" s="190" t="str">
        <f t="shared" ref="CO1421:DL1421" si="2457">CO$23</f>
        <v>CO$19</v>
      </c>
      <c r="CP1421" s="190" t="str">
        <f t="shared" si="2457"/>
        <v>CP$19</v>
      </c>
      <c r="CQ1421" s="190" t="str">
        <f t="shared" si="2457"/>
        <v>CQ$19</v>
      </c>
      <c r="CR1421" s="190" t="str">
        <f t="shared" si="2457"/>
        <v>CR$19</v>
      </c>
      <c r="CS1421" s="190" t="str">
        <f t="shared" si="2457"/>
        <v>CS$19</v>
      </c>
      <c r="CT1421" s="190" t="str">
        <f t="shared" si="2457"/>
        <v>CT$19</v>
      </c>
      <c r="CU1421" s="190" t="str">
        <f t="shared" si="2457"/>
        <v>CU$19</v>
      </c>
      <c r="CV1421" s="190" t="str">
        <f t="shared" si="2457"/>
        <v>CV$19</v>
      </c>
      <c r="CW1421" s="190" t="str">
        <f t="shared" si="2457"/>
        <v>CW$19</v>
      </c>
      <c r="CX1421" s="190" t="str">
        <f t="shared" si="2457"/>
        <v>CX$19</v>
      </c>
      <c r="CY1421" s="190" t="str">
        <f t="shared" si="2457"/>
        <v>CY$19</v>
      </c>
      <c r="CZ1421" s="190" t="str">
        <f t="shared" si="2457"/>
        <v>CZ$19</v>
      </c>
      <c r="DA1421" s="190" t="str">
        <f t="shared" si="2457"/>
        <v>DA$19</v>
      </c>
      <c r="DB1421" s="190" t="str">
        <f t="shared" si="2457"/>
        <v>DB$19</v>
      </c>
      <c r="DC1421" s="190" t="str">
        <f t="shared" si="2457"/>
        <v>DC$19</v>
      </c>
      <c r="DD1421" s="190" t="str">
        <f t="shared" si="2457"/>
        <v>DD$19</v>
      </c>
      <c r="DE1421" s="190" t="str">
        <f t="shared" si="2457"/>
        <v>DE$19</v>
      </c>
      <c r="DF1421" s="190" t="str">
        <f t="shared" si="2457"/>
        <v>DF$19</v>
      </c>
      <c r="DG1421" s="190" t="str">
        <f t="shared" si="2457"/>
        <v>DG$19</v>
      </c>
      <c r="DH1421" s="190" t="str">
        <f t="shared" si="2457"/>
        <v>DH$19</v>
      </c>
      <c r="DI1421" s="190" t="str">
        <f t="shared" si="2457"/>
        <v>DI$19</v>
      </c>
      <c r="DJ1421" s="190" t="str">
        <f t="shared" si="2457"/>
        <v>DJ$19</v>
      </c>
      <c r="DK1421" s="190" t="str">
        <f t="shared" si="2457"/>
        <v>DK$19</v>
      </c>
      <c r="DL1421" s="190" t="str">
        <f t="shared" si="2457"/>
        <v>DL$19</v>
      </c>
    </row>
    <row r="1422" spans="1:116" x14ac:dyDescent="0.4">
      <c r="A1422" s="142" t="s">
        <v>218</v>
      </c>
      <c r="B1422" s="31" t="s">
        <v>81</v>
      </c>
      <c r="C1422" s="31"/>
      <c r="D1422" t="s">
        <v>762</v>
      </c>
      <c r="E1422" s="8" t="str">
        <f t="shared" ref="E1422:E1436" si="2458">ROW()&amp;" "&amp;D1422</f>
        <v>1422 DCHC-S</v>
      </c>
      <c r="F1422" t="s">
        <v>153</v>
      </c>
      <c r="G1422" s="143" t="s">
        <v>188</v>
      </c>
      <c r="H1422" s="142"/>
      <c r="I1422" s="144"/>
      <c r="J1422" s="144"/>
      <c r="K1422" s="142"/>
      <c r="L1422" s="142"/>
      <c r="M1422" s="142"/>
      <c r="N1422" s="142"/>
      <c r="O1422" s="142"/>
      <c r="P1422" s="142"/>
      <c r="R1422" s="143"/>
      <c r="S1422" s="143"/>
      <c r="T1422" s="143"/>
      <c r="U1422" s="143"/>
      <c r="V1422" s="143"/>
      <c r="W1422" s="143"/>
      <c r="X1422" s="143"/>
      <c r="Y1422" s="143"/>
      <c r="Z1422" s="143"/>
      <c r="AA1422" s="143"/>
      <c r="AB1422" s="143"/>
      <c r="AC1422" s="143"/>
      <c r="AD1422" s="143"/>
      <c r="AE1422" s="143"/>
      <c r="AF1422" s="143"/>
      <c r="AG1422" s="143"/>
      <c r="AH1422" s="143"/>
      <c r="AI1422" s="143"/>
      <c r="AJ1422" s="143"/>
      <c r="AK1422" s="143"/>
      <c r="AL1422" s="143"/>
      <c r="AM1422" s="143"/>
      <c r="AN1422" s="143"/>
      <c r="AO1422" s="143"/>
      <c r="AP1422" s="143"/>
      <c r="AQ1422" s="143"/>
      <c r="AR1422" s="143"/>
      <c r="AS1422" s="143"/>
      <c r="AT1422" s="143"/>
      <c r="AU1422" s="143"/>
      <c r="AV1422" s="143"/>
      <c r="AW1422" s="143"/>
      <c r="AX1422" s="143"/>
      <c r="AY1422" s="143"/>
      <c r="AZ1422" s="143"/>
      <c r="BA1422" s="143"/>
      <c r="BB1422" s="143"/>
      <c r="BC1422" s="143"/>
      <c r="BD1422" s="143"/>
      <c r="BE1422" s="143"/>
      <c r="BF1422" s="143"/>
      <c r="BG1422" s="143"/>
      <c r="BH1422" s="143"/>
      <c r="BI1422" s="143"/>
      <c r="BJ1422" s="143"/>
      <c r="BK1422" s="143"/>
      <c r="BL1422" s="143"/>
      <c r="BM1422" s="143"/>
      <c r="BN1422" s="143"/>
      <c r="BO1422" s="143"/>
      <c r="BP1422" s="143"/>
      <c r="BQ1422" s="143"/>
      <c r="BR1422" s="143"/>
      <c r="BS1422" s="143"/>
      <c r="BT1422" s="143"/>
      <c r="BU1422" s="143"/>
      <c r="BV1422" s="143"/>
      <c r="BW1422" s="143"/>
      <c r="BX1422" s="143"/>
      <c r="BY1422" s="143"/>
      <c r="BZ1422" s="143"/>
      <c r="CA1422" s="143"/>
      <c r="CB1422" s="143"/>
      <c r="CC1422" s="143"/>
      <c r="CD1422" s="143"/>
      <c r="CE1422" s="143"/>
      <c r="CF1422" s="143"/>
      <c r="CG1422" s="143"/>
      <c r="CH1422" s="143"/>
      <c r="CI1422" s="143"/>
      <c r="CJ1422" s="143"/>
      <c r="CK1422" s="143"/>
      <c r="CL1422" s="143"/>
      <c r="CN1422" s="144"/>
      <c r="CO1422" s="143"/>
      <c r="CP1422" s="143"/>
      <c r="CQ1422" s="143"/>
      <c r="CR1422" s="143"/>
      <c r="CS1422" s="143"/>
      <c r="CT1422" s="143"/>
      <c r="CU1422" s="143"/>
      <c r="CV1422" s="143"/>
      <c r="CW1422" s="143"/>
      <c r="CX1422" s="143"/>
      <c r="CY1422" s="143"/>
      <c r="CZ1422" s="143"/>
      <c r="DA1422" s="143"/>
      <c r="DB1422" s="143"/>
      <c r="DC1422" s="143"/>
      <c r="DD1422" s="143"/>
      <c r="DE1422" s="143"/>
      <c r="DF1422" s="143"/>
      <c r="DG1422" s="143"/>
      <c r="DH1422" s="143"/>
      <c r="DI1422" s="143"/>
      <c r="DJ1422" s="143"/>
      <c r="DK1422" s="143"/>
      <c r="DL1422" s="143"/>
    </row>
    <row r="1423" spans="1:116" x14ac:dyDescent="0.4">
      <c r="A1423" s="31"/>
      <c r="B1423" t="str">
        <f>E1423</f>
        <v>1423 DCHC-S</v>
      </c>
      <c r="D1423" t="s">
        <v>762</v>
      </c>
      <c r="E1423" s="8" t="str">
        <f>ROW()&amp;" "&amp;D1423</f>
        <v>1423 DCHC-S</v>
      </c>
      <c r="G1423" s="95" t="str">
        <f>G1427&amp;":"</f>
        <v>Expense - Headcount - revenue driven:</v>
      </c>
      <c r="H1423" s="31"/>
      <c r="I1423" s="73"/>
      <c r="J1423" s="73"/>
      <c r="K1423" s="31"/>
      <c r="L1423" s="31"/>
      <c r="M1423" s="31"/>
      <c r="N1423" s="31"/>
      <c r="O1423" s="31"/>
      <c r="P1423" s="31"/>
      <c r="R1423" s="67"/>
      <c r="S1423" s="67"/>
      <c r="T1423" s="67"/>
      <c r="U1423" s="67"/>
      <c r="V1423" s="67"/>
      <c r="W1423" s="67"/>
      <c r="X1423" s="67"/>
      <c r="Y1423" s="67"/>
      <c r="Z1423" s="67"/>
      <c r="AA1423" s="67"/>
      <c r="AB1423" s="67"/>
      <c r="AC1423" s="67"/>
      <c r="AD1423" s="67"/>
      <c r="AE1423" s="67"/>
      <c r="AF1423" s="67"/>
      <c r="AG1423" s="67"/>
      <c r="AH1423" s="67"/>
      <c r="AI1423" s="67"/>
      <c r="AJ1423" s="67"/>
      <c r="AK1423" s="67"/>
      <c r="AL1423" s="67"/>
      <c r="AM1423" s="67"/>
      <c r="AN1423" s="67"/>
      <c r="AO1423" s="67"/>
      <c r="AP1423" s="67"/>
      <c r="AQ1423" s="67"/>
      <c r="AR1423" s="67"/>
      <c r="AS1423" s="67"/>
      <c r="AT1423" s="67"/>
      <c r="AU1423" s="67"/>
      <c r="AV1423" s="67"/>
      <c r="AW1423" s="67"/>
      <c r="AX1423" s="67"/>
      <c r="AY1423" s="67"/>
      <c r="AZ1423" s="67"/>
      <c r="BA1423" s="67"/>
      <c r="BB1423" s="67"/>
      <c r="BC1423" s="67"/>
      <c r="BD1423" s="67"/>
      <c r="BE1423" s="67"/>
      <c r="BF1423" s="67"/>
      <c r="BG1423" s="67"/>
      <c r="BH1423" s="67"/>
      <c r="BI1423" s="67"/>
      <c r="BJ1423" s="67"/>
      <c r="BK1423" s="67"/>
      <c r="BL1423" s="67"/>
      <c r="BM1423" s="67"/>
      <c r="BN1423" s="67"/>
      <c r="BO1423" s="67"/>
      <c r="BP1423" s="67"/>
      <c r="BQ1423" s="67"/>
      <c r="BR1423" s="67"/>
      <c r="BS1423" s="67"/>
      <c r="BT1423" s="67"/>
      <c r="BU1423" s="67"/>
      <c r="BV1423" s="67"/>
      <c r="BW1423" s="67"/>
      <c r="BX1423" s="67"/>
      <c r="BY1423" s="67"/>
      <c r="BZ1423" s="67"/>
      <c r="CA1423" s="67"/>
      <c r="CB1423" s="67"/>
      <c r="CC1423" s="67"/>
      <c r="CD1423" s="67"/>
      <c r="CE1423" s="67"/>
      <c r="CF1423" s="67"/>
      <c r="CG1423" s="67"/>
      <c r="CH1423" s="67"/>
      <c r="CI1423" s="67"/>
      <c r="CJ1423" s="67"/>
      <c r="CK1423" s="67"/>
      <c r="CL1423" s="67"/>
      <c r="CN1423" s="73"/>
      <c r="CO1423" s="67"/>
      <c r="CP1423" s="67"/>
      <c r="CQ1423" s="67"/>
      <c r="CR1423" s="67"/>
      <c r="CS1423" s="67"/>
      <c r="CT1423" s="67"/>
      <c r="CU1423" s="67"/>
      <c r="CV1423" s="67"/>
      <c r="CW1423" s="67"/>
      <c r="CX1423" s="67"/>
      <c r="CY1423" s="67"/>
      <c r="CZ1423" s="67"/>
      <c r="DA1423" s="67"/>
      <c r="DB1423" s="67"/>
      <c r="DC1423" s="67"/>
      <c r="DD1423" s="67"/>
      <c r="DE1423" s="67"/>
      <c r="DF1423" s="67"/>
      <c r="DG1423" s="67"/>
      <c r="DH1423" s="67"/>
      <c r="DI1423" s="67"/>
      <c r="DJ1423" s="67"/>
      <c r="DK1423" s="67"/>
      <c r="DL1423" s="67"/>
    </row>
    <row r="1424" spans="1:116" x14ac:dyDescent="0.4">
      <c r="B1424" t="str">
        <f>E1424</f>
        <v>1424 DCHC-S</v>
      </c>
      <c r="D1424" t="s">
        <v>762</v>
      </c>
      <c r="E1424" s="8" t="str">
        <f t="shared" si="2458"/>
        <v>1424 DCHC-S</v>
      </c>
      <c r="G1424" s="145" t="s">
        <v>189</v>
      </c>
      <c r="H1424" s="12"/>
      <c r="I1424" s="60"/>
      <c r="J1424" s="60"/>
      <c r="K1424" s="18">
        <v>500000</v>
      </c>
      <c r="L1424" s="18">
        <v>500000</v>
      </c>
      <c r="M1424" s="18">
        <v>500000</v>
      </c>
      <c r="N1424" s="18">
        <v>500000</v>
      </c>
      <c r="O1424" s="18">
        <v>500000</v>
      </c>
      <c r="P1424" s="18">
        <v>500000</v>
      </c>
      <c r="R1424" s="19"/>
      <c r="S1424" s="147" cm="1">
        <f t="array" ref="S1424">INDEX($K:$P,ROW(),MATCH(S$3,$K$2:$P$2,0))/12</f>
        <v>41666.666666666664</v>
      </c>
      <c r="T1424" s="147" cm="1">
        <f t="array" ref="T1424">INDEX($K:$P,ROW(),MATCH(T$3,$K$2:$P$2,0))/12</f>
        <v>41666.666666666664</v>
      </c>
      <c r="U1424" s="147" cm="1">
        <f t="array" ref="U1424">INDEX($K:$P,ROW(),MATCH(U$3,$K$2:$P$2,0))/12</f>
        <v>41666.666666666664</v>
      </c>
      <c r="V1424" s="147" cm="1">
        <f t="array" ref="V1424">INDEX($K:$P,ROW(),MATCH(V$3,$K$2:$P$2,0))/12</f>
        <v>41666.666666666664</v>
      </c>
      <c r="W1424" s="147" cm="1">
        <f t="array" ref="W1424">INDEX($K:$P,ROW(),MATCH(W$3,$K$2:$P$2,0))/12</f>
        <v>41666.666666666664</v>
      </c>
      <c r="X1424" s="147" cm="1">
        <f t="array" ref="X1424">INDEX($K:$P,ROW(),MATCH(X$3,$K$2:$P$2,0))/12</f>
        <v>41666.666666666664</v>
      </c>
      <c r="Y1424" s="147" cm="1">
        <f t="array" ref="Y1424">INDEX($K:$P,ROW(),MATCH(Y$3,$K$2:$P$2,0))/12</f>
        <v>41666.666666666664</v>
      </c>
      <c r="Z1424" s="147" cm="1">
        <f t="array" ref="Z1424">INDEX($K:$P,ROW(),MATCH(Z$3,$K$2:$P$2,0))/12</f>
        <v>41666.666666666664</v>
      </c>
      <c r="AA1424" s="147" cm="1">
        <f t="array" ref="AA1424">INDEX($K:$P,ROW(),MATCH(AA$3,$K$2:$P$2,0))/12</f>
        <v>41666.666666666664</v>
      </c>
      <c r="AB1424" s="147" cm="1">
        <f t="array" ref="AB1424">INDEX($K:$P,ROW(),MATCH(AB$3,$K$2:$P$2,0))/12</f>
        <v>41666.666666666664</v>
      </c>
      <c r="AC1424" s="147" cm="1">
        <f t="array" ref="AC1424">INDEX($K:$P,ROW(),MATCH(AC$3,$K$2:$P$2,0))/12</f>
        <v>41666.666666666664</v>
      </c>
      <c r="AD1424" s="147" cm="1">
        <f t="array" ref="AD1424">INDEX($K:$P,ROW(),MATCH(AD$3,$K$2:$P$2,0))/12</f>
        <v>41666.666666666664</v>
      </c>
      <c r="AE1424" s="147" cm="1">
        <f t="array" ref="AE1424">INDEX($K:$P,ROW(),MATCH(AE$3,$K$2:$P$2,0))/12</f>
        <v>41666.666666666664</v>
      </c>
      <c r="AF1424" s="147" cm="1">
        <f t="array" ref="AF1424">INDEX($K:$P,ROW(),MATCH(AF$3,$K$2:$P$2,0))/12</f>
        <v>41666.666666666664</v>
      </c>
      <c r="AG1424" s="147" cm="1">
        <f t="array" ref="AG1424">INDEX($K:$P,ROW(),MATCH(AG$3,$K$2:$P$2,0))/12</f>
        <v>41666.666666666664</v>
      </c>
      <c r="AH1424" s="147" cm="1">
        <f t="array" ref="AH1424">INDEX($K:$P,ROW(),MATCH(AH$3,$K$2:$P$2,0))/12</f>
        <v>41666.666666666664</v>
      </c>
      <c r="AI1424" s="147" cm="1">
        <f t="array" ref="AI1424">INDEX($K:$P,ROW(),MATCH(AI$3,$K$2:$P$2,0))/12</f>
        <v>41666.666666666664</v>
      </c>
      <c r="AJ1424" s="147" cm="1">
        <f t="array" ref="AJ1424">INDEX($K:$P,ROW(),MATCH(AJ$3,$K$2:$P$2,0))/12</f>
        <v>41666.666666666664</v>
      </c>
      <c r="AK1424" s="147" cm="1">
        <f t="array" ref="AK1424">INDEX($K:$P,ROW(),MATCH(AK$3,$K$2:$P$2,0))/12</f>
        <v>41666.666666666664</v>
      </c>
      <c r="AL1424" s="147" cm="1">
        <f t="array" ref="AL1424">INDEX($K:$P,ROW(),MATCH(AL$3,$K$2:$P$2,0))/12</f>
        <v>41666.666666666664</v>
      </c>
      <c r="AM1424" s="147" cm="1">
        <f t="array" ref="AM1424">INDEX($K:$P,ROW(),MATCH(AM$3,$K$2:$P$2,0))/12</f>
        <v>41666.666666666664</v>
      </c>
      <c r="AN1424" s="147" cm="1">
        <f t="array" ref="AN1424">INDEX($K:$P,ROW(),MATCH(AN$3,$K$2:$P$2,0))/12</f>
        <v>41666.666666666664</v>
      </c>
      <c r="AO1424" s="147" cm="1">
        <f t="array" ref="AO1424">INDEX($K:$P,ROW(),MATCH(AO$3,$K$2:$P$2,0))/12</f>
        <v>41666.666666666664</v>
      </c>
      <c r="AP1424" s="147" cm="1">
        <f t="array" ref="AP1424">INDEX($K:$P,ROW(),MATCH(AP$3,$K$2:$P$2,0))/12</f>
        <v>41666.666666666664</v>
      </c>
      <c r="AQ1424" s="147" cm="1">
        <f t="array" ref="AQ1424">INDEX($K:$P,ROW(),MATCH(AQ$3,$K$2:$P$2,0))/12</f>
        <v>41666.666666666664</v>
      </c>
      <c r="AR1424" s="147" cm="1">
        <f t="array" ref="AR1424">INDEX($K:$P,ROW(),MATCH(AR$3,$K$2:$P$2,0))/12</f>
        <v>41666.666666666664</v>
      </c>
      <c r="AS1424" s="147" cm="1">
        <f t="array" ref="AS1424">INDEX($K:$P,ROW(),MATCH(AS$3,$K$2:$P$2,0))/12</f>
        <v>41666.666666666664</v>
      </c>
      <c r="AT1424" s="147" cm="1">
        <f t="array" ref="AT1424">INDEX($K:$P,ROW(),MATCH(AT$3,$K$2:$P$2,0))/12</f>
        <v>41666.666666666664</v>
      </c>
      <c r="AU1424" s="147" cm="1">
        <f t="array" ref="AU1424">INDEX($K:$P,ROW(),MATCH(AU$3,$K$2:$P$2,0))/12</f>
        <v>41666.666666666664</v>
      </c>
      <c r="AV1424" s="147" cm="1">
        <f t="array" ref="AV1424">INDEX($K:$P,ROW(),MATCH(AV$3,$K$2:$P$2,0))/12</f>
        <v>41666.666666666664</v>
      </c>
      <c r="AW1424" s="147" cm="1">
        <f t="array" ref="AW1424">INDEX($K:$P,ROW(),MATCH(AW$3,$K$2:$P$2,0))/12</f>
        <v>41666.666666666664</v>
      </c>
      <c r="AX1424" s="147" cm="1">
        <f t="array" ref="AX1424">INDEX($K:$P,ROW(),MATCH(AX$3,$K$2:$P$2,0))/12</f>
        <v>41666.666666666664</v>
      </c>
      <c r="AY1424" s="147" cm="1">
        <f t="array" ref="AY1424">INDEX($K:$P,ROW(),MATCH(AY$3,$K$2:$P$2,0))/12</f>
        <v>41666.666666666664</v>
      </c>
      <c r="AZ1424" s="147" cm="1">
        <f t="array" ref="AZ1424">INDEX($K:$P,ROW(),MATCH(AZ$3,$K$2:$P$2,0))/12</f>
        <v>41666.666666666664</v>
      </c>
      <c r="BA1424" s="147" cm="1">
        <f t="array" ref="BA1424">INDEX($K:$P,ROW(),MATCH(BA$3,$K$2:$P$2,0))/12</f>
        <v>41666.666666666664</v>
      </c>
      <c r="BB1424" s="147" cm="1">
        <f t="array" ref="BB1424">INDEX($K:$P,ROW(),MATCH(BB$3,$K$2:$P$2,0))/12</f>
        <v>41666.666666666664</v>
      </c>
      <c r="BC1424" s="147" cm="1">
        <f t="array" ref="BC1424">INDEX($K:$P,ROW(),MATCH(BC$3,$K$2:$P$2,0))/12</f>
        <v>41666.666666666664</v>
      </c>
      <c r="BD1424" s="147" cm="1">
        <f t="array" ref="BD1424">INDEX($K:$P,ROW(),MATCH(BD$3,$K$2:$P$2,0))/12</f>
        <v>41666.666666666664</v>
      </c>
      <c r="BE1424" s="147" cm="1">
        <f t="array" ref="BE1424">INDEX($K:$P,ROW(),MATCH(BE$3,$K$2:$P$2,0))/12</f>
        <v>41666.666666666664</v>
      </c>
      <c r="BF1424" s="147" cm="1">
        <f t="array" ref="BF1424">INDEX($K:$P,ROW(),MATCH(BF$3,$K$2:$P$2,0))/12</f>
        <v>41666.666666666664</v>
      </c>
      <c r="BG1424" s="147" cm="1">
        <f t="array" ref="BG1424">INDEX($K:$P,ROW(),MATCH(BG$3,$K$2:$P$2,0))/12</f>
        <v>41666.666666666664</v>
      </c>
      <c r="BH1424" s="147" cm="1">
        <f t="array" ref="BH1424">INDEX($K:$P,ROW(),MATCH(BH$3,$K$2:$P$2,0))/12</f>
        <v>41666.666666666664</v>
      </c>
      <c r="BI1424" s="147" cm="1">
        <f t="array" ref="BI1424">INDEX($K:$P,ROW(),MATCH(BI$3,$K$2:$P$2,0))/12</f>
        <v>41666.666666666664</v>
      </c>
      <c r="BJ1424" s="147" cm="1">
        <f t="array" ref="BJ1424">INDEX($K:$P,ROW(),MATCH(BJ$3,$K$2:$P$2,0))/12</f>
        <v>41666.666666666664</v>
      </c>
      <c r="BK1424" s="147" cm="1">
        <f t="array" ref="BK1424">INDEX($K:$P,ROW(),MATCH(BK$3,$K$2:$P$2,0))/12</f>
        <v>41666.666666666664</v>
      </c>
      <c r="BL1424" s="147" cm="1">
        <f t="array" ref="BL1424">INDEX($K:$P,ROW(),MATCH(BL$3,$K$2:$P$2,0))/12</f>
        <v>41666.666666666664</v>
      </c>
      <c r="BM1424" s="147" cm="1">
        <f t="array" ref="BM1424">INDEX($K:$P,ROW(),MATCH(BM$3,$K$2:$P$2,0))/12</f>
        <v>41666.666666666664</v>
      </c>
      <c r="BN1424" s="147" cm="1">
        <f t="array" ref="BN1424">INDEX($K:$P,ROW(),MATCH(BN$3,$K$2:$P$2,0))/12</f>
        <v>41666.666666666664</v>
      </c>
      <c r="BO1424" s="147" cm="1">
        <f t="array" ref="BO1424">INDEX($K:$P,ROW(),MATCH(BO$3,$K$2:$P$2,0))/12</f>
        <v>41666.666666666664</v>
      </c>
      <c r="BP1424" s="147" cm="1">
        <f t="array" ref="BP1424">INDEX($K:$P,ROW(),MATCH(BP$3,$K$2:$P$2,0))/12</f>
        <v>41666.666666666664</v>
      </c>
      <c r="BQ1424" s="147" cm="1">
        <f t="array" ref="BQ1424">INDEX($K:$P,ROW(),MATCH(BQ$3,$K$2:$P$2,0))/12</f>
        <v>41666.666666666664</v>
      </c>
      <c r="BR1424" s="147" cm="1">
        <f t="array" ref="BR1424">INDEX($K:$P,ROW(),MATCH(BR$3,$K$2:$P$2,0))/12</f>
        <v>41666.666666666664</v>
      </c>
      <c r="BS1424" s="147" cm="1">
        <f t="array" ref="BS1424">INDEX($K:$P,ROW(),MATCH(BS$3,$K$2:$P$2,0))/12</f>
        <v>41666.666666666664</v>
      </c>
      <c r="BT1424" s="147" cm="1">
        <f t="array" ref="BT1424">INDEX($K:$P,ROW(),MATCH(BT$3,$K$2:$P$2,0))/12</f>
        <v>41666.666666666664</v>
      </c>
      <c r="BU1424" s="147" cm="1">
        <f t="array" ref="BU1424">INDEX($K:$P,ROW(),MATCH(BU$3,$K$2:$P$2,0))/12</f>
        <v>41666.666666666664</v>
      </c>
      <c r="BV1424" s="147" cm="1">
        <f t="array" ref="BV1424">INDEX($K:$P,ROW(),MATCH(BV$3,$K$2:$P$2,0))/12</f>
        <v>41666.666666666664</v>
      </c>
      <c r="BW1424" s="147" cm="1">
        <f t="array" ref="BW1424">INDEX($K:$P,ROW(),MATCH(BW$3,$K$2:$P$2,0))/12</f>
        <v>41666.666666666664</v>
      </c>
      <c r="BX1424" s="147" cm="1">
        <f t="array" ref="BX1424">INDEX($K:$P,ROW(),MATCH(BX$3,$K$2:$P$2,0))/12</f>
        <v>41666.666666666664</v>
      </c>
      <c r="BY1424" s="147" cm="1">
        <f t="array" ref="BY1424">INDEX($K:$P,ROW(),MATCH(BY$3,$K$2:$P$2,0))/12</f>
        <v>41666.666666666664</v>
      </c>
      <c r="BZ1424" s="147" cm="1">
        <f t="array" ref="BZ1424">INDEX($K:$P,ROW(),MATCH(BZ$3,$K$2:$P$2,0))/12</f>
        <v>41666.666666666664</v>
      </c>
      <c r="CA1424" s="147" cm="1">
        <f t="array" ref="CA1424">INDEX($K:$P,ROW(),MATCH(CA$3,$K$2:$P$2,0))/12</f>
        <v>41666.666666666664</v>
      </c>
      <c r="CB1424" s="147" cm="1">
        <f t="array" ref="CB1424">INDEX($K:$P,ROW(),MATCH(CB$3,$K$2:$P$2,0))/12</f>
        <v>41666.666666666664</v>
      </c>
      <c r="CC1424" s="147" cm="1">
        <f t="array" ref="CC1424">INDEX($K:$P,ROW(),MATCH(CC$3,$K$2:$P$2,0))/12</f>
        <v>41666.666666666664</v>
      </c>
      <c r="CD1424" s="147" cm="1">
        <f t="array" ref="CD1424">INDEX($K:$P,ROW(),MATCH(CD$3,$K$2:$P$2,0))/12</f>
        <v>41666.666666666664</v>
      </c>
      <c r="CE1424" s="147" cm="1">
        <f t="array" ref="CE1424">INDEX($K:$P,ROW(),MATCH(CE$3,$K$2:$P$2,0))/12</f>
        <v>41666.666666666664</v>
      </c>
      <c r="CF1424" s="147" cm="1">
        <f t="array" ref="CF1424">INDEX($K:$P,ROW(),MATCH(CF$3,$K$2:$P$2,0))/12</f>
        <v>41666.666666666664</v>
      </c>
      <c r="CG1424" s="147" cm="1">
        <f t="array" ref="CG1424">INDEX($K:$P,ROW(),MATCH(CG$3,$K$2:$P$2,0))/12</f>
        <v>41666.666666666664</v>
      </c>
      <c r="CH1424" s="147" cm="1">
        <f t="array" ref="CH1424">INDEX($K:$P,ROW(),MATCH(CH$3,$K$2:$P$2,0))/12</f>
        <v>41666.666666666664</v>
      </c>
      <c r="CI1424" s="147" cm="1">
        <f t="array" ref="CI1424">INDEX($K:$P,ROW(),MATCH(CI$3,$K$2:$P$2,0))/12</f>
        <v>41666.666666666664</v>
      </c>
      <c r="CJ1424" s="147" cm="1">
        <f t="array" ref="CJ1424">INDEX($K:$P,ROW(),MATCH(CJ$3,$K$2:$P$2,0))/12</f>
        <v>41666.666666666664</v>
      </c>
      <c r="CK1424" s="147" cm="1">
        <f t="array" ref="CK1424">INDEX($K:$P,ROW(),MATCH(CK$3,$K$2:$P$2,0))/12</f>
        <v>41666.666666666664</v>
      </c>
      <c r="CL1424" s="147" cm="1">
        <f t="array" ref="CL1424">INDEX($K:$P,ROW(),MATCH(CL$3,$K$2:$P$2,0))/12</f>
        <v>41666.666666666664</v>
      </c>
      <c r="CN1424" s="60"/>
      <c r="CO1424" s="147" t="e" cm="1">
        <f t="array" ref="CO1424">INDEX($K:$P,ROW(),MATCH(CO$3,$K$2:$P$2,0))/CO$5</f>
        <v>#N/A</v>
      </c>
      <c r="CP1424" s="147" t="e" cm="1">
        <f t="array" ref="CP1424">INDEX($K:$P,ROW(),MATCH(CP$3,$K$2:$P$2,0))/CP$5</f>
        <v>#N/A</v>
      </c>
      <c r="CQ1424" s="147" t="e" cm="1">
        <f t="array" ref="CQ1424">INDEX($K:$P,ROW(),MATCH(CQ$3,$K$2:$P$2,0))/CQ$5</f>
        <v>#N/A</v>
      </c>
      <c r="CR1424" s="147" t="e" cm="1">
        <f t="array" ref="CR1424">INDEX($K:$P,ROW(),MATCH(CR$3,$K$2:$P$2,0))/CR$5</f>
        <v>#N/A</v>
      </c>
      <c r="CS1424" s="147" t="e" cm="1">
        <f t="array" ref="CS1424">INDEX($K:$P,ROW(),MATCH(CS$3,$K$2:$P$2,0))/CS$5</f>
        <v>#N/A</v>
      </c>
      <c r="CT1424" s="147" t="e" cm="1">
        <f t="array" ref="CT1424">INDEX($K:$P,ROW(),MATCH(CT$3,$K$2:$P$2,0))/CT$5</f>
        <v>#N/A</v>
      </c>
      <c r="CU1424" s="147" t="e" cm="1">
        <f t="array" ref="CU1424">INDEX($K:$P,ROW(),MATCH(CU$3,$K$2:$P$2,0))/CU$5</f>
        <v>#N/A</v>
      </c>
      <c r="CV1424" s="147" t="e" cm="1">
        <f t="array" ref="CV1424">INDEX($K:$P,ROW(),MATCH(CV$3,$K$2:$P$2,0))/CV$5</f>
        <v>#N/A</v>
      </c>
      <c r="CW1424" s="147" t="e" cm="1">
        <f t="array" ref="CW1424">INDEX($K:$P,ROW(),MATCH(CW$3,$K$2:$P$2,0))/CW$5</f>
        <v>#N/A</v>
      </c>
      <c r="CX1424" s="147" t="e" cm="1">
        <f t="array" ref="CX1424">INDEX($K:$P,ROW(),MATCH(CX$3,$K$2:$P$2,0))/CX$5</f>
        <v>#N/A</v>
      </c>
      <c r="CY1424" s="147" t="e" cm="1">
        <f t="array" ref="CY1424">INDEX($K:$P,ROW(),MATCH(CY$3,$K$2:$P$2,0))/CL$5</f>
        <v>#N/A</v>
      </c>
      <c r="CZ1424" s="147" t="e" cm="1">
        <f t="array" ref="CZ1424">INDEX($K:$P,ROW(),MATCH(CZ$3,$K$2:$P$2,0))/CZ$5</f>
        <v>#N/A</v>
      </c>
      <c r="DA1424" s="147" t="e" cm="1">
        <f t="array" ref="DA1424">INDEX($K:$P,ROW(),MATCH(DA$3,$K$2:$P$2,0))/DA$5</f>
        <v>#N/A</v>
      </c>
      <c r="DB1424" s="147" t="e" cm="1">
        <f t="array" ref="DB1424">INDEX($K:$P,ROW(),MATCH(DB$3,$K$2:$P$2,0))/DB$5</f>
        <v>#N/A</v>
      </c>
      <c r="DC1424" s="147" t="e" cm="1">
        <f t="array" ref="DC1424">INDEX($K:$P,ROW(),MATCH(DC$3,$K$2:$P$2,0))/DC$5</f>
        <v>#N/A</v>
      </c>
      <c r="DD1424" s="147" t="e" cm="1">
        <f t="array" ref="DD1424">INDEX($K:$P,ROW(),MATCH(DD$3,$K$2:$P$2,0))/DD$5</f>
        <v>#N/A</v>
      </c>
      <c r="DE1424" s="147" t="e" cm="1">
        <f t="array" ref="DE1424">INDEX($K:$P,ROW(),MATCH(DE$3,$K$2:$P$2,0))/DE$5</f>
        <v>#N/A</v>
      </c>
      <c r="DF1424" s="147" t="e" cm="1">
        <f t="array" ref="DF1424">INDEX($K:$P,ROW(),MATCH(DF$3,$K$2:$P$2,0))/DF$5</f>
        <v>#N/A</v>
      </c>
      <c r="DG1424" s="147" t="e" cm="1">
        <f t="array" ref="DG1424">INDEX($K:$P,ROW(),MATCH(DG$3,$K$2:$P$2,0))/DG$5</f>
        <v>#N/A</v>
      </c>
      <c r="DH1424" s="147" t="e" cm="1">
        <f t="array" ref="DH1424">INDEX($K:$P,ROW(),MATCH(DH$3,$K$2:$P$2,0))/DH$5</f>
        <v>#N/A</v>
      </c>
      <c r="DI1424" s="147" t="e" cm="1">
        <f t="array" ref="DI1424">INDEX($K:$P,ROW(),MATCH(DI$3,$K$2:$P$2,0))/DI$5</f>
        <v>#N/A</v>
      </c>
      <c r="DJ1424" s="147" t="e" cm="1">
        <f t="array" ref="DJ1424">INDEX($K:$P,ROW(),MATCH(DJ$3,$K$2:$P$2,0))/DJ$5</f>
        <v>#N/A</v>
      </c>
      <c r="DK1424" s="147" t="e" cm="1">
        <f t="array" ref="DK1424">INDEX($K:$P,ROW(),MATCH(DK$3,$K$2:$P$2,0))/DK$5</f>
        <v>#N/A</v>
      </c>
      <c r="DL1424" s="147" t="e" cm="1">
        <f t="array" ref="DL1424">INDEX($K:$P,ROW(),MATCH(DL$3,$K$2:$P$2,0))/DL$5</f>
        <v>#N/A</v>
      </c>
    </row>
    <row r="1425" spans="1:116" x14ac:dyDescent="0.4">
      <c r="C1425" t="s">
        <v>80</v>
      </c>
      <c r="D1425" t="s">
        <v>762</v>
      </c>
      <c r="E1425" s="8" t="str">
        <f t="shared" si="2458"/>
        <v>1425 DCHC-S</v>
      </c>
      <c r="G1425" s="145" t="str">
        <f>"# of FTE's - "&amp;SUBSTITUTE(G1422,":","")</f>
        <v># of FTE's - Headcount - revenue driven</v>
      </c>
      <c r="H1425" s="12"/>
      <c r="I1425" s="60"/>
      <c r="J1425" s="60"/>
      <c r="K1425" s="34">
        <f t="shared" ref="K1425:P1425" si="2459">SUMIF($4:$4,K$2,1423:1423)</f>
        <v>0</v>
      </c>
      <c r="L1425" s="34">
        <f t="shared" si="2459"/>
        <v>0</v>
      </c>
      <c r="M1425" s="34">
        <f t="shared" si="2459"/>
        <v>0</v>
      </c>
      <c r="N1425" s="34">
        <f t="shared" si="2459"/>
        <v>0</v>
      </c>
      <c r="O1425" s="34">
        <f t="shared" si="2459"/>
        <v>0</v>
      </c>
      <c r="P1425" s="34">
        <f t="shared" si="2459"/>
        <v>0</v>
      </c>
      <c r="R1425" s="15"/>
      <c r="S1425" s="76" cm="1">
        <f t="array" aca="1" ref="S1425" ca="1">ROUNDUP(INDIRECT(S1416)/S1424,0)</f>
        <v>1</v>
      </c>
      <c r="T1425" s="76" cm="1">
        <f t="array" aca="1" ref="T1425" ca="1">ROUNDUP(INDIRECT(T1416)/T1424,0)</f>
        <v>1</v>
      </c>
      <c r="U1425" s="76" cm="1">
        <f t="array" aca="1" ref="U1425" ca="1">ROUNDUP(INDIRECT(U1416)/U1424,0)</f>
        <v>1</v>
      </c>
      <c r="V1425" s="76" cm="1">
        <f t="array" aca="1" ref="V1425" ca="1">ROUNDUP(INDIRECT(V1416)/V1424,0)</f>
        <v>1</v>
      </c>
      <c r="W1425" s="76" cm="1">
        <f t="array" aca="1" ref="W1425" ca="1">ROUNDUP(INDIRECT(W1416)/W1424,0)</f>
        <v>1</v>
      </c>
      <c r="X1425" s="76" cm="1">
        <f t="array" aca="1" ref="X1425" ca="1">ROUNDUP(INDIRECT(X1416)/X1424,0)</f>
        <v>1</v>
      </c>
      <c r="Y1425" s="76" cm="1">
        <f t="array" aca="1" ref="Y1425" ca="1">ROUNDUP(INDIRECT(Y1416)/Y1424,0)</f>
        <v>1</v>
      </c>
      <c r="Z1425" s="76" cm="1">
        <f t="array" aca="1" ref="Z1425" ca="1">ROUNDUP(INDIRECT(Z1416)/Z1424,0)</f>
        <v>1</v>
      </c>
      <c r="AA1425" s="76" cm="1">
        <f t="array" aca="1" ref="AA1425" ca="1">ROUNDUP(INDIRECT(AA1416)/AA1424,0)</f>
        <v>1</v>
      </c>
      <c r="AB1425" s="76" cm="1">
        <f t="array" aca="1" ref="AB1425" ca="1">ROUNDUP(INDIRECT(AB1416)/AB1424,0)</f>
        <v>1</v>
      </c>
      <c r="AC1425" s="76" cm="1">
        <f t="array" aca="1" ref="AC1425" ca="1">ROUNDUP(INDIRECT(AC1416)/AC1424,0)</f>
        <v>1</v>
      </c>
      <c r="AD1425" s="76" cm="1">
        <f t="array" aca="1" ref="AD1425" ca="1">ROUNDUP(INDIRECT(AD1416)/AD1424,0)</f>
        <v>1</v>
      </c>
      <c r="AE1425" s="76" cm="1">
        <f t="array" aca="1" ref="AE1425" ca="1">ROUNDUP(INDIRECT(AE1416)/AE1424,0)</f>
        <v>1</v>
      </c>
      <c r="AF1425" s="76" cm="1">
        <f t="array" aca="1" ref="AF1425" ca="1">ROUNDUP(INDIRECT(AF1416)/AF1424,0)</f>
        <v>1</v>
      </c>
      <c r="AG1425" s="76" cm="1">
        <f t="array" aca="1" ref="AG1425" ca="1">ROUNDUP(INDIRECT(AG1416)/AG1424,0)</f>
        <v>1</v>
      </c>
      <c r="AH1425" s="76" cm="1">
        <f t="array" aca="1" ref="AH1425" ca="1">ROUNDUP(INDIRECT(AH1416)/AH1424,0)</f>
        <v>1</v>
      </c>
      <c r="AI1425" s="76" cm="1">
        <f t="array" aca="1" ref="AI1425" ca="1">ROUNDUP(INDIRECT(AI1416)/AI1424,0)</f>
        <v>1</v>
      </c>
      <c r="AJ1425" s="76" cm="1">
        <f t="array" aca="1" ref="AJ1425" ca="1">ROUNDUP(INDIRECT(AJ1416)/AJ1424,0)</f>
        <v>1</v>
      </c>
      <c r="AK1425" s="76" cm="1">
        <f t="array" aca="1" ref="AK1425" ca="1">ROUNDUP(INDIRECT(AK1416)/AK1424,0)</f>
        <v>1</v>
      </c>
      <c r="AL1425" s="76" cm="1">
        <f t="array" aca="1" ref="AL1425" ca="1">ROUNDUP(INDIRECT(AL1416)/AL1424,0)</f>
        <v>1</v>
      </c>
      <c r="AM1425" s="76" cm="1">
        <f t="array" aca="1" ref="AM1425" ca="1">ROUNDUP(INDIRECT(AM1416)/AM1424,0)</f>
        <v>1</v>
      </c>
      <c r="AN1425" s="76" cm="1">
        <f t="array" aca="1" ref="AN1425" ca="1">ROUNDUP(INDIRECT(AN1416)/AN1424,0)</f>
        <v>1</v>
      </c>
      <c r="AO1425" s="76" cm="1">
        <f t="array" aca="1" ref="AO1425" ca="1">ROUNDUP(INDIRECT(AO1416)/AO1424,0)</f>
        <v>1</v>
      </c>
      <c r="AP1425" s="76" cm="1">
        <f t="array" aca="1" ref="AP1425" ca="1">ROUNDUP(INDIRECT(AP1416)/AP1424,0)</f>
        <v>1</v>
      </c>
      <c r="AQ1425" s="76" cm="1">
        <f t="array" aca="1" ref="AQ1425" ca="1">ROUNDUP(INDIRECT(AQ1416)/AQ1424,0)</f>
        <v>1</v>
      </c>
      <c r="AR1425" s="76" cm="1">
        <f t="array" aca="1" ref="AR1425" ca="1">ROUNDUP(INDIRECT(AR1416)/AR1424,0)</f>
        <v>1</v>
      </c>
      <c r="AS1425" s="76" cm="1">
        <f t="array" aca="1" ref="AS1425" ca="1">ROUNDUP(INDIRECT(AS1416)/AS1424,0)</f>
        <v>1</v>
      </c>
      <c r="AT1425" s="76" cm="1">
        <f t="array" aca="1" ref="AT1425" ca="1">ROUNDUP(INDIRECT(AT1416)/AT1424,0)</f>
        <v>1</v>
      </c>
      <c r="AU1425" s="76" cm="1">
        <f t="array" aca="1" ref="AU1425" ca="1">ROUNDUP(INDIRECT(AU1416)/AU1424,0)</f>
        <v>1</v>
      </c>
      <c r="AV1425" s="76" cm="1">
        <f t="array" aca="1" ref="AV1425" ca="1">ROUNDUP(INDIRECT(AV1416)/AV1424,0)</f>
        <v>1</v>
      </c>
      <c r="AW1425" s="76" cm="1">
        <f t="array" aca="1" ref="AW1425" ca="1">ROUNDUP(INDIRECT(AW1416)/AW1424,0)</f>
        <v>1</v>
      </c>
      <c r="AX1425" s="76" cm="1">
        <f t="array" aca="1" ref="AX1425" ca="1">ROUNDUP(INDIRECT(AX1416)/AX1424,0)</f>
        <v>1</v>
      </c>
      <c r="AY1425" s="76" cm="1">
        <f t="array" aca="1" ref="AY1425" ca="1">ROUNDUP(INDIRECT(AY1416)/AY1424,0)</f>
        <v>1</v>
      </c>
      <c r="AZ1425" s="76" cm="1">
        <f t="array" aca="1" ref="AZ1425" ca="1">ROUNDUP(INDIRECT(AZ1416)/AZ1424,0)</f>
        <v>1</v>
      </c>
      <c r="BA1425" s="76" cm="1">
        <f t="array" aca="1" ref="BA1425" ca="1">ROUNDUP(INDIRECT(BA1416)/BA1424,0)</f>
        <v>1</v>
      </c>
      <c r="BB1425" s="76" cm="1">
        <f t="array" aca="1" ref="BB1425" ca="1">ROUNDUP(INDIRECT(BB1416)/BB1424,0)</f>
        <v>1</v>
      </c>
      <c r="BC1425" s="76" cm="1">
        <f t="array" aca="1" ref="BC1425" ca="1">ROUNDUP(INDIRECT(BC1416)/BC1424,0)</f>
        <v>1</v>
      </c>
      <c r="BD1425" s="76" cm="1">
        <f t="array" aca="1" ref="BD1425" ca="1">ROUNDUP(INDIRECT(BD1416)/BD1424,0)</f>
        <v>1</v>
      </c>
      <c r="BE1425" s="76" cm="1">
        <f t="array" aca="1" ref="BE1425" ca="1">ROUNDUP(INDIRECT(BE1416)/BE1424,0)</f>
        <v>1</v>
      </c>
      <c r="BF1425" s="76" cm="1">
        <f t="array" aca="1" ref="BF1425" ca="1">ROUNDUP(INDIRECT(BF1416)/BF1424,0)</f>
        <v>1</v>
      </c>
      <c r="BG1425" s="76" cm="1">
        <f t="array" aca="1" ref="BG1425" ca="1">ROUNDUP(INDIRECT(BG1416)/BG1424,0)</f>
        <v>1</v>
      </c>
      <c r="BH1425" s="76" cm="1">
        <f t="array" aca="1" ref="BH1425" ca="1">ROUNDUP(INDIRECT(BH1416)/BH1424,0)</f>
        <v>1</v>
      </c>
      <c r="BI1425" s="76" cm="1">
        <f t="array" aca="1" ref="BI1425" ca="1">ROUNDUP(INDIRECT(BI1416)/BI1424,0)</f>
        <v>1</v>
      </c>
      <c r="BJ1425" s="76" cm="1">
        <f t="array" aca="1" ref="BJ1425" ca="1">ROUNDUP(INDIRECT(BJ1416)/BJ1424,0)</f>
        <v>1</v>
      </c>
      <c r="BK1425" s="76" cm="1">
        <f t="array" aca="1" ref="BK1425" ca="1">ROUNDUP(INDIRECT(BK1416)/BK1424,0)</f>
        <v>1</v>
      </c>
      <c r="BL1425" s="76" cm="1">
        <f t="array" aca="1" ref="BL1425" ca="1">ROUNDUP(INDIRECT(BL1416)/BL1424,0)</f>
        <v>1</v>
      </c>
      <c r="BM1425" s="76" cm="1">
        <f t="array" aca="1" ref="BM1425" ca="1">ROUNDUP(INDIRECT(BM1416)/BM1424,0)</f>
        <v>1</v>
      </c>
      <c r="BN1425" s="76" cm="1">
        <f t="array" aca="1" ref="BN1425" ca="1">ROUNDUP(INDIRECT(BN1416)/BN1424,0)</f>
        <v>1</v>
      </c>
      <c r="BO1425" s="76" cm="1">
        <f t="array" aca="1" ref="BO1425" ca="1">ROUNDUP(INDIRECT(BO1416)/BO1424,0)</f>
        <v>1</v>
      </c>
      <c r="BP1425" s="76" cm="1">
        <f t="array" aca="1" ref="BP1425" ca="1">ROUNDUP(INDIRECT(BP1416)/BP1424,0)</f>
        <v>1</v>
      </c>
      <c r="BQ1425" s="76" cm="1">
        <f t="array" aca="1" ref="BQ1425" ca="1">ROUNDUP(INDIRECT(BQ1416)/BQ1424,0)</f>
        <v>1</v>
      </c>
      <c r="BR1425" s="76" cm="1">
        <f t="array" aca="1" ref="BR1425" ca="1">ROUNDUP(INDIRECT(BR1416)/BR1424,0)</f>
        <v>1</v>
      </c>
      <c r="BS1425" s="76" cm="1">
        <f t="array" aca="1" ref="BS1425" ca="1">ROUNDUP(INDIRECT(BS1416)/BS1424,0)</f>
        <v>1</v>
      </c>
      <c r="BT1425" s="76" cm="1">
        <f t="array" aca="1" ref="BT1425" ca="1">ROUNDUP(INDIRECT(BT1416)/BT1424,0)</f>
        <v>1</v>
      </c>
      <c r="BU1425" s="76" cm="1">
        <f t="array" aca="1" ref="BU1425" ca="1">ROUNDUP(INDIRECT(BU1416)/BU1424,0)</f>
        <v>1</v>
      </c>
      <c r="BV1425" s="76" cm="1">
        <f t="array" aca="1" ref="BV1425" ca="1">ROUNDUP(INDIRECT(BV1416)/BV1424,0)</f>
        <v>1</v>
      </c>
      <c r="BW1425" s="76" cm="1">
        <f t="array" aca="1" ref="BW1425" ca="1">ROUNDUP(INDIRECT(BW1416)/BW1424,0)</f>
        <v>1</v>
      </c>
      <c r="BX1425" s="76" cm="1">
        <f t="array" aca="1" ref="BX1425" ca="1">ROUNDUP(INDIRECT(BX1416)/BX1424,0)</f>
        <v>1</v>
      </c>
      <c r="BY1425" s="76" cm="1">
        <f t="array" aca="1" ref="BY1425" ca="1">ROUNDUP(INDIRECT(BY1416)/BY1424,0)</f>
        <v>1</v>
      </c>
      <c r="BZ1425" s="76" cm="1">
        <f t="array" aca="1" ref="BZ1425" ca="1">ROUNDUP(INDIRECT(BZ1416)/BZ1424,0)</f>
        <v>1</v>
      </c>
      <c r="CA1425" s="76" cm="1">
        <f t="array" aca="1" ref="CA1425" ca="1">ROUNDUP(INDIRECT(CA1416)/CA1424,0)</f>
        <v>1</v>
      </c>
      <c r="CB1425" s="76" cm="1">
        <f t="array" aca="1" ref="CB1425" ca="1">ROUNDUP(INDIRECT(CB1416)/CB1424,0)</f>
        <v>1</v>
      </c>
      <c r="CC1425" s="76" cm="1">
        <f t="array" aca="1" ref="CC1425" ca="1">ROUNDUP(INDIRECT(CC1416)/CC1424,0)</f>
        <v>1</v>
      </c>
      <c r="CD1425" s="76" cm="1">
        <f t="array" aca="1" ref="CD1425" ca="1">ROUNDUP(INDIRECT(CD1416)/CD1424,0)</f>
        <v>1</v>
      </c>
      <c r="CE1425" s="76" cm="1">
        <f t="array" aca="1" ref="CE1425" ca="1">ROUNDUP(INDIRECT(CE1416)/CE1424,0)</f>
        <v>1</v>
      </c>
      <c r="CF1425" s="76" cm="1">
        <f t="array" aca="1" ref="CF1425" ca="1">ROUNDUP(INDIRECT(CF1416)/CF1424,0)</f>
        <v>1</v>
      </c>
      <c r="CG1425" s="76" cm="1">
        <f t="array" aca="1" ref="CG1425" ca="1">ROUNDUP(INDIRECT(CG1416)/CG1424,0)</f>
        <v>1</v>
      </c>
      <c r="CH1425" s="76" cm="1">
        <f t="array" aca="1" ref="CH1425" ca="1">ROUNDUP(INDIRECT(CH1416)/CH1424,0)</f>
        <v>1</v>
      </c>
      <c r="CI1425" s="76" cm="1">
        <f t="array" aca="1" ref="CI1425" ca="1">ROUNDUP(INDIRECT(CI1416)/CI1424,0)</f>
        <v>1</v>
      </c>
      <c r="CJ1425" s="76" cm="1">
        <f t="array" aca="1" ref="CJ1425" ca="1">ROUNDUP(INDIRECT(CJ1416)/CJ1424,0)</f>
        <v>1</v>
      </c>
      <c r="CK1425" s="76" cm="1">
        <f t="array" aca="1" ref="CK1425" ca="1">ROUNDUP(INDIRECT(CK1416)/CK1424,0)</f>
        <v>1</v>
      </c>
      <c r="CL1425" s="76" cm="1">
        <f t="array" aca="1" ref="CL1425" ca="1">ROUNDUP(INDIRECT(CL1416)/CL1424,0)</f>
        <v>1</v>
      </c>
      <c r="CN1425" s="60"/>
      <c r="CO1425" s="76" t="e" cm="1">
        <f t="array" aca="1" ref="CO1425" ca="1">ROUNDUP(INDIRECT(CO1416)/CO1424,0)</f>
        <v>#N/A</v>
      </c>
      <c r="CP1425" s="76" t="e" cm="1">
        <f t="array" aca="1" ref="CP1425" ca="1">ROUNDUP(INDIRECT(CP1416)/CP1424,0)</f>
        <v>#N/A</v>
      </c>
      <c r="CQ1425" s="76" t="e" cm="1">
        <f t="array" aca="1" ref="CQ1425" ca="1">ROUNDUP(INDIRECT(CQ1416)/CQ1424,0)</f>
        <v>#N/A</v>
      </c>
      <c r="CR1425" s="76" t="e" cm="1">
        <f t="array" aca="1" ref="CR1425" ca="1">ROUNDUP(INDIRECT(CR1416)/CR1424,0)</f>
        <v>#N/A</v>
      </c>
      <c r="CS1425" s="76" t="e" cm="1">
        <f t="array" aca="1" ref="CS1425" ca="1">ROUNDUP(INDIRECT(CS1416)/CS1424,0)</f>
        <v>#N/A</v>
      </c>
      <c r="CT1425" s="76" t="e" cm="1">
        <f t="array" aca="1" ref="CT1425" ca="1">ROUNDUP(INDIRECT(CT1416)/CT1424,0)</f>
        <v>#N/A</v>
      </c>
      <c r="CU1425" s="76" t="e" cm="1">
        <f t="array" aca="1" ref="CU1425" ca="1">ROUNDUP(INDIRECT(CU1416)/CU1424,0)</f>
        <v>#N/A</v>
      </c>
      <c r="CV1425" s="76" t="e" cm="1">
        <f t="array" aca="1" ref="CV1425" ca="1">ROUNDUP(INDIRECT(CV1416)/CV1424,0)</f>
        <v>#N/A</v>
      </c>
      <c r="CW1425" s="76" t="e" cm="1">
        <f t="array" aca="1" ref="CW1425" ca="1">ROUNDUP(INDIRECT(CW1416)/CW1424,0)</f>
        <v>#N/A</v>
      </c>
      <c r="CX1425" s="76" t="e" cm="1">
        <f t="array" aca="1" ref="CX1425" ca="1">ROUNDUP(INDIRECT(CX1416)/CX1424,0)</f>
        <v>#N/A</v>
      </c>
      <c r="CY1425" s="76" t="e" cm="1">
        <f t="array" aca="1" ref="CY1425" ca="1">ROUNDUP(INDIRECT(CY1416)/CY1424,0)</f>
        <v>#N/A</v>
      </c>
      <c r="CZ1425" s="76" t="e" cm="1">
        <f t="array" aca="1" ref="CZ1425" ca="1">ROUNDUP(INDIRECT(CZ1416)/CZ1424,0)</f>
        <v>#N/A</v>
      </c>
      <c r="DA1425" s="76" t="e" cm="1">
        <f t="array" aca="1" ref="DA1425" ca="1">ROUNDUP(INDIRECT(DA1416)/DA1424,0)</f>
        <v>#N/A</v>
      </c>
      <c r="DB1425" s="76" t="e" cm="1">
        <f t="array" aca="1" ref="DB1425" ca="1">ROUNDUP(INDIRECT(DB1416)/DB1424,0)</f>
        <v>#N/A</v>
      </c>
      <c r="DC1425" s="76" t="e" cm="1">
        <f t="array" aca="1" ref="DC1425" ca="1">ROUNDUP(INDIRECT(DC1416)/DC1424,0)</f>
        <v>#N/A</v>
      </c>
      <c r="DD1425" s="76" t="e" cm="1">
        <f t="array" aca="1" ref="DD1425" ca="1">ROUNDUP(INDIRECT(DD1416)/DD1424,0)</f>
        <v>#N/A</v>
      </c>
      <c r="DE1425" s="76" t="e" cm="1">
        <f t="array" aca="1" ref="DE1425" ca="1">ROUNDUP(INDIRECT(DE1416)/DE1424,0)</f>
        <v>#N/A</v>
      </c>
      <c r="DF1425" s="76" t="e" cm="1">
        <f t="array" aca="1" ref="DF1425" ca="1">ROUNDUP(INDIRECT(DF1416)/DF1424,0)</f>
        <v>#N/A</v>
      </c>
      <c r="DG1425" s="76" t="e" cm="1">
        <f t="array" aca="1" ref="DG1425" ca="1">ROUNDUP(INDIRECT(DG1416)/DG1424,0)</f>
        <v>#N/A</v>
      </c>
      <c r="DH1425" s="76" t="e" cm="1">
        <f t="array" aca="1" ref="DH1425" ca="1">ROUNDUP(INDIRECT(DH1416)/DH1424,0)</f>
        <v>#N/A</v>
      </c>
      <c r="DI1425" s="76" t="e" cm="1">
        <f t="array" aca="1" ref="DI1425" ca="1">ROUNDUP(INDIRECT(DI1416)/DI1424,0)</f>
        <v>#N/A</v>
      </c>
      <c r="DJ1425" s="76" t="e" cm="1">
        <f t="array" aca="1" ref="DJ1425" ca="1">ROUNDUP(INDIRECT(DJ1416)/DJ1424,0)</f>
        <v>#N/A</v>
      </c>
      <c r="DK1425" s="76" t="e" cm="1">
        <f t="array" aca="1" ref="DK1425" ca="1">ROUNDUP(INDIRECT(DK1416)/DK1424,0)</f>
        <v>#N/A</v>
      </c>
      <c r="DL1425" s="76" t="e" cm="1">
        <f t="array" aca="1" ref="DL1425" ca="1">ROUNDUP(INDIRECT(DL1416)/DL1424,0)</f>
        <v>#N/A</v>
      </c>
    </row>
    <row r="1426" spans="1:116" x14ac:dyDescent="0.4">
      <c r="B1426" t="str">
        <f>E1426</f>
        <v>1426 DCHC-S</v>
      </c>
      <c r="D1426" t="s">
        <v>762</v>
      </c>
      <c r="E1426" s="8" t="str">
        <f t="shared" si="2458"/>
        <v>1426 DCHC-S</v>
      </c>
      <c r="G1426" s="145" t="s">
        <v>185</v>
      </c>
      <c r="H1426" s="12"/>
      <c r="I1426" s="60"/>
      <c r="J1426" s="60"/>
      <c r="K1426" s="18">
        <v>50000</v>
      </c>
      <c r="L1426" s="18">
        <v>50000</v>
      </c>
      <c r="M1426" s="18">
        <v>50000</v>
      </c>
      <c r="N1426" s="18">
        <v>50000</v>
      </c>
      <c r="O1426" s="18">
        <v>50000</v>
      </c>
      <c r="P1426" s="18">
        <v>50000</v>
      </c>
      <c r="R1426" s="19"/>
      <c r="S1426" s="147" cm="1">
        <f t="array" ref="S1426">INDEX($K:$P,ROW(),MATCH(S$3,$K$2:$P$2,0))/12</f>
        <v>4166.666666666667</v>
      </c>
      <c r="T1426" s="147" cm="1">
        <f t="array" ref="T1426">INDEX($K:$P,ROW(),MATCH(T$3,$K$2:$P$2,0))/12</f>
        <v>4166.666666666667</v>
      </c>
      <c r="U1426" s="147" cm="1">
        <f t="array" ref="U1426">INDEX($K:$P,ROW(),MATCH(U$3,$K$2:$P$2,0))/12</f>
        <v>4166.666666666667</v>
      </c>
      <c r="V1426" s="147" cm="1">
        <f t="array" ref="V1426">INDEX($K:$P,ROW(),MATCH(V$3,$K$2:$P$2,0))/12</f>
        <v>4166.666666666667</v>
      </c>
      <c r="W1426" s="147" cm="1">
        <f t="array" ref="W1426">INDEX($K:$P,ROW(),MATCH(W$3,$K$2:$P$2,0))/12</f>
        <v>4166.666666666667</v>
      </c>
      <c r="X1426" s="147" cm="1">
        <f t="array" ref="X1426">INDEX($K:$P,ROW(),MATCH(X$3,$K$2:$P$2,0))/12</f>
        <v>4166.666666666667</v>
      </c>
      <c r="Y1426" s="147" cm="1">
        <f t="array" ref="Y1426">INDEX($K:$P,ROW(),MATCH(Y$3,$K$2:$P$2,0))/12</f>
        <v>4166.666666666667</v>
      </c>
      <c r="Z1426" s="147" cm="1">
        <f t="array" ref="Z1426">INDEX($K:$P,ROW(),MATCH(Z$3,$K$2:$P$2,0))/12</f>
        <v>4166.666666666667</v>
      </c>
      <c r="AA1426" s="147" cm="1">
        <f t="array" ref="AA1426">INDEX($K:$P,ROW(),MATCH(AA$3,$K$2:$P$2,0))/12</f>
        <v>4166.666666666667</v>
      </c>
      <c r="AB1426" s="147" cm="1">
        <f t="array" ref="AB1426">INDEX($K:$P,ROW(),MATCH(AB$3,$K$2:$P$2,0))/12</f>
        <v>4166.666666666667</v>
      </c>
      <c r="AC1426" s="147" cm="1">
        <f t="array" ref="AC1426">INDEX($K:$P,ROW(),MATCH(AC$3,$K$2:$P$2,0))/12</f>
        <v>4166.666666666667</v>
      </c>
      <c r="AD1426" s="147" cm="1">
        <f t="array" ref="AD1426">INDEX($K:$P,ROW(),MATCH(AD$3,$K$2:$P$2,0))/12</f>
        <v>4166.666666666667</v>
      </c>
      <c r="AE1426" s="147" cm="1">
        <f t="array" ref="AE1426">INDEX($K:$P,ROW(),MATCH(AE$3,$K$2:$P$2,0))/12</f>
        <v>4166.666666666667</v>
      </c>
      <c r="AF1426" s="147" cm="1">
        <f t="array" ref="AF1426">INDEX($K:$P,ROW(),MATCH(AF$3,$K$2:$P$2,0))/12</f>
        <v>4166.666666666667</v>
      </c>
      <c r="AG1426" s="147" cm="1">
        <f t="array" ref="AG1426">INDEX($K:$P,ROW(),MATCH(AG$3,$K$2:$P$2,0))/12</f>
        <v>4166.666666666667</v>
      </c>
      <c r="AH1426" s="147" cm="1">
        <f t="array" ref="AH1426">INDEX($K:$P,ROW(),MATCH(AH$3,$K$2:$P$2,0))/12</f>
        <v>4166.666666666667</v>
      </c>
      <c r="AI1426" s="147" cm="1">
        <f t="array" ref="AI1426">INDEX($K:$P,ROW(),MATCH(AI$3,$K$2:$P$2,0))/12</f>
        <v>4166.666666666667</v>
      </c>
      <c r="AJ1426" s="147" cm="1">
        <f t="array" ref="AJ1426">INDEX($K:$P,ROW(),MATCH(AJ$3,$K$2:$P$2,0))/12</f>
        <v>4166.666666666667</v>
      </c>
      <c r="AK1426" s="147" cm="1">
        <f t="array" ref="AK1426">INDEX($K:$P,ROW(),MATCH(AK$3,$K$2:$P$2,0))/12</f>
        <v>4166.666666666667</v>
      </c>
      <c r="AL1426" s="147" cm="1">
        <f t="array" ref="AL1426">INDEX($K:$P,ROW(),MATCH(AL$3,$K$2:$P$2,0))/12</f>
        <v>4166.666666666667</v>
      </c>
      <c r="AM1426" s="147" cm="1">
        <f t="array" ref="AM1426">INDEX($K:$P,ROW(),MATCH(AM$3,$K$2:$P$2,0))/12</f>
        <v>4166.666666666667</v>
      </c>
      <c r="AN1426" s="147" cm="1">
        <f t="array" ref="AN1426">INDEX($K:$P,ROW(),MATCH(AN$3,$K$2:$P$2,0))/12</f>
        <v>4166.666666666667</v>
      </c>
      <c r="AO1426" s="147" cm="1">
        <f t="array" ref="AO1426">INDEX($K:$P,ROW(),MATCH(AO$3,$K$2:$P$2,0))/12</f>
        <v>4166.666666666667</v>
      </c>
      <c r="AP1426" s="147" cm="1">
        <f t="array" ref="AP1426">INDEX($K:$P,ROW(),MATCH(AP$3,$K$2:$P$2,0))/12</f>
        <v>4166.666666666667</v>
      </c>
      <c r="AQ1426" s="147" cm="1">
        <f t="array" ref="AQ1426">INDEX($K:$P,ROW(),MATCH(AQ$3,$K$2:$P$2,0))/12</f>
        <v>4166.666666666667</v>
      </c>
      <c r="AR1426" s="147" cm="1">
        <f t="array" ref="AR1426">INDEX($K:$P,ROW(),MATCH(AR$3,$K$2:$P$2,0))/12</f>
        <v>4166.666666666667</v>
      </c>
      <c r="AS1426" s="147" cm="1">
        <f t="array" ref="AS1426">INDEX($K:$P,ROW(),MATCH(AS$3,$K$2:$P$2,0))/12</f>
        <v>4166.666666666667</v>
      </c>
      <c r="AT1426" s="147" cm="1">
        <f t="array" ref="AT1426">INDEX($K:$P,ROW(),MATCH(AT$3,$K$2:$P$2,0))/12</f>
        <v>4166.666666666667</v>
      </c>
      <c r="AU1426" s="147" cm="1">
        <f t="array" ref="AU1426">INDEX($K:$P,ROW(),MATCH(AU$3,$K$2:$P$2,0))/12</f>
        <v>4166.666666666667</v>
      </c>
      <c r="AV1426" s="147" cm="1">
        <f t="array" ref="AV1426">INDEX($K:$P,ROW(),MATCH(AV$3,$K$2:$P$2,0))/12</f>
        <v>4166.666666666667</v>
      </c>
      <c r="AW1426" s="147" cm="1">
        <f t="array" ref="AW1426">INDEX($K:$P,ROW(),MATCH(AW$3,$K$2:$P$2,0))/12</f>
        <v>4166.666666666667</v>
      </c>
      <c r="AX1426" s="147" cm="1">
        <f t="array" ref="AX1426">INDEX($K:$P,ROW(),MATCH(AX$3,$K$2:$P$2,0))/12</f>
        <v>4166.666666666667</v>
      </c>
      <c r="AY1426" s="147" cm="1">
        <f t="array" ref="AY1426">INDEX($K:$P,ROW(),MATCH(AY$3,$K$2:$P$2,0))/12</f>
        <v>4166.666666666667</v>
      </c>
      <c r="AZ1426" s="147" cm="1">
        <f t="array" ref="AZ1426">INDEX($K:$P,ROW(),MATCH(AZ$3,$K$2:$P$2,0))/12</f>
        <v>4166.666666666667</v>
      </c>
      <c r="BA1426" s="147" cm="1">
        <f t="array" ref="BA1426">INDEX($K:$P,ROW(),MATCH(BA$3,$K$2:$P$2,0))/12</f>
        <v>4166.666666666667</v>
      </c>
      <c r="BB1426" s="147" cm="1">
        <f t="array" ref="BB1426">INDEX($K:$P,ROW(),MATCH(BB$3,$K$2:$P$2,0))/12</f>
        <v>4166.666666666667</v>
      </c>
      <c r="BC1426" s="147" cm="1">
        <f t="array" ref="BC1426">INDEX($K:$P,ROW(),MATCH(BC$3,$K$2:$P$2,0))/12</f>
        <v>4166.666666666667</v>
      </c>
      <c r="BD1426" s="147" cm="1">
        <f t="array" ref="BD1426">INDEX($K:$P,ROW(),MATCH(BD$3,$K$2:$P$2,0))/12</f>
        <v>4166.666666666667</v>
      </c>
      <c r="BE1426" s="147" cm="1">
        <f t="array" ref="BE1426">INDEX($K:$P,ROW(),MATCH(BE$3,$K$2:$P$2,0))/12</f>
        <v>4166.666666666667</v>
      </c>
      <c r="BF1426" s="147" cm="1">
        <f t="array" ref="BF1426">INDEX($K:$P,ROW(),MATCH(BF$3,$K$2:$P$2,0))/12</f>
        <v>4166.666666666667</v>
      </c>
      <c r="BG1426" s="147" cm="1">
        <f t="array" ref="BG1426">INDEX($K:$P,ROW(),MATCH(BG$3,$K$2:$P$2,0))/12</f>
        <v>4166.666666666667</v>
      </c>
      <c r="BH1426" s="147" cm="1">
        <f t="array" ref="BH1426">INDEX($K:$P,ROW(),MATCH(BH$3,$K$2:$P$2,0))/12</f>
        <v>4166.666666666667</v>
      </c>
      <c r="BI1426" s="147" cm="1">
        <f t="array" ref="BI1426">INDEX($K:$P,ROW(),MATCH(BI$3,$K$2:$P$2,0))/12</f>
        <v>4166.666666666667</v>
      </c>
      <c r="BJ1426" s="147" cm="1">
        <f t="array" ref="BJ1426">INDEX($K:$P,ROW(),MATCH(BJ$3,$K$2:$P$2,0))/12</f>
        <v>4166.666666666667</v>
      </c>
      <c r="BK1426" s="147" cm="1">
        <f t="array" ref="BK1426">INDEX($K:$P,ROW(),MATCH(BK$3,$K$2:$P$2,0))/12</f>
        <v>4166.666666666667</v>
      </c>
      <c r="BL1426" s="147" cm="1">
        <f t="array" ref="BL1426">INDEX($K:$P,ROW(),MATCH(BL$3,$K$2:$P$2,0))/12</f>
        <v>4166.666666666667</v>
      </c>
      <c r="BM1426" s="147" cm="1">
        <f t="array" ref="BM1426">INDEX($K:$P,ROW(),MATCH(BM$3,$K$2:$P$2,0))/12</f>
        <v>4166.666666666667</v>
      </c>
      <c r="BN1426" s="147" cm="1">
        <f t="array" ref="BN1426">INDEX($K:$P,ROW(),MATCH(BN$3,$K$2:$P$2,0))/12</f>
        <v>4166.666666666667</v>
      </c>
      <c r="BO1426" s="147" cm="1">
        <f t="array" ref="BO1426">INDEX($K:$P,ROW(),MATCH(BO$3,$K$2:$P$2,0))/12</f>
        <v>4166.666666666667</v>
      </c>
      <c r="BP1426" s="147" cm="1">
        <f t="array" ref="BP1426">INDEX($K:$P,ROW(),MATCH(BP$3,$K$2:$P$2,0))/12</f>
        <v>4166.666666666667</v>
      </c>
      <c r="BQ1426" s="147" cm="1">
        <f t="array" ref="BQ1426">INDEX($K:$P,ROW(),MATCH(BQ$3,$K$2:$P$2,0))/12</f>
        <v>4166.666666666667</v>
      </c>
      <c r="BR1426" s="147" cm="1">
        <f t="array" ref="BR1426">INDEX($K:$P,ROW(),MATCH(BR$3,$K$2:$P$2,0))/12</f>
        <v>4166.666666666667</v>
      </c>
      <c r="BS1426" s="147" cm="1">
        <f t="array" ref="BS1426">INDEX($K:$P,ROW(),MATCH(BS$3,$K$2:$P$2,0))/12</f>
        <v>4166.666666666667</v>
      </c>
      <c r="BT1426" s="147" cm="1">
        <f t="array" ref="BT1426">INDEX($K:$P,ROW(),MATCH(BT$3,$K$2:$P$2,0))/12</f>
        <v>4166.666666666667</v>
      </c>
      <c r="BU1426" s="147" cm="1">
        <f t="array" ref="BU1426">INDEX($K:$P,ROW(),MATCH(BU$3,$K$2:$P$2,0))/12</f>
        <v>4166.666666666667</v>
      </c>
      <c r="BV1426" s="147" cm="1">
        <f t="array" ref="BV1426">INDEX($K:$P,ROW(),MATCH(BV$3,$K$2:$P$2,0))/12</f>
        <v>4166.666666666667</v>
      </c>
      <c r="BW1426" s="147" cm="1">
        <f t="array" ref="BW1426">INDEX($K:$P,ROW(),MATCH(BW$3,$K$2:$P$2,0))/12</f>
        <v>4166.666666666667</v>
      </c>
      <c r="BX1426" s="147" cm="1">
        <f t="array" ref="BX1426">INDEX($K:$P,ROW(),MATCH(BX$3,$K$2:$P$2,0))/12</f>
        <v>4166.666666666667</v>
      </c>
      <c r="BY1426" s="147" cm="1">
        <f t="array" ref="BY1426">INDEX($K:$P,ROW(),MATCH(BY$3,$K$2:$P$2,0))/12</f>
        <v>4166.666666666667</v>
      </c>
      <c r="BZ1426" s="147" cm="1">
        <f t="array" ref="BZ1426">INDEX($K:$P,ROW(),MATCH(BZ$3,$K$2:$P$2,0))/12</f>
        <v>4166.666666666667</v>
      </c>
      <c r="CA1426" s="147" cm="1">
        <f t="array" ref="CA1426">INDEX($K:$P,ROW(),MATCH(CA$3,$K$2:$P$2,0))/12</f>
        <v>4166.666666666667</v>
      </c>
      <c r="CB1426" s="147" cm="1">
        <f t="array" ref="CB1426">INDEX($K:$P,ROW(),MATCH(CB$3,$K$2:$P$2,0))/12</f>
        <v>4166.666666666667</v>
      </c>
      <c r="CC1426" s="147" cm="1">
        <f t="array" ref="CC1426">INDEX($K:$P,ROW(),MATCH(CC$3,$K$2:$P$2,0))/12</f>
        <v>4166.666666666667</v>
      </c>
      <c r="CD1426" s="147" cm="1">
        <f t="array" ref="CD1426">INDEX($K:$P,ROW(),MATCH(CD$3,$K$2:$P$2,0))/12</f>
        <v>4166.666666666667</v>
      </c>
      <c r="CE1426" s="147" cm="1">
        <f t="array" ref="CE1426">INDEX($K:$P,ROW(),MATCH(CE$3,$K$2:$P$2,0))/12</f>
        <v>4166.666666666667</v>
      </c>
      <c r="CF1426" s="147" cm="1">
        <f t="array" ref="CF1426">INDEX($K:$P,ROW(),MATCH(CF$3,$K$2:$P$2,0))/12</f>
        <v>4166.666666666667</v>
      </c>
      <c r="CG1426" s="147" cm="1">
        <f t="array" ref="CG1426">INDEX($K:$P,ROW(),MATCH(CG$3,$K$2:$P$2,0))/12</f>
        <v>4166.666666666667</v>
      </c>
      <c r="CH1426" s="147" cm="1">
        <f t="array" ref="CH1426">INDEX($K:$P,ROW(),MATCH(CH$3,$K$2:$P$2,0))/12</f>
        <v>4166.666666666667</v>
      </c>
      <c r="CI1426" s="147" cm="1">
        <f t="array" ref="CI1426">INDEX($K:$P,ROW(),MATCH(CI$3,$K$2:$P$2,0))/12</f>
        <v>4166.666666666667</v>
      </c>
      <c r="CJ1426" s="147" cm="1">
        <f t="array" ref="CJ1426">INDEX($K:$P,ROW(),MATCH(CJ$3,$K$2:$P$2,0))/12</f>
        <v>4166.666666666667</v>
      </c>
      <c r="CK1426" s="147" cm="1">
        <f t="array" ref="CK1426">INDEX($K:$P,ROW(),MATCH(CK$3,$K$2:$P$2,0))/12</f>
        <v>4166.666666666667</v>
      </c>
      <c r="CL1426" s="147" cm="1">
        <f t="array" ref="CL1426">INDEX($K:$P,ROW(),MATCH(CL$3,$K$2:$P$2,0))/12</f>
        <v>4166.666666666667</v>
      </c>
      <c r="CN1426" s="60"/>
      <c r="CO1426" s="147" t="e" cm="1">
        <f t="array" ref="CO1426">INDEX($K:$P,ROW(),MATCH(CO$3,$K$2:$P$2,0))/CO$5</f>
        <v>#N/A</v>
      </c>
      <c r="CP1426" s="147" t="e" cm="1">
        <f t="array" ref="CP1426">INDEX($K:$P,ROW(),MATCH(CP$3,$K$2:$P$2,0))/CP$5</f>
        <v>#N/A</v>
      </c>
      <c r="CQ1426" s="147" t="e" cm="1">
        <f t="array" ref="CQ1426">INDEX($K:$P,ROW(),MATCH(CQ$3,$K$2:$P$2,0))/CQ$5</f>
        <v>#N/A</v>
      </c>
      <c r="CR1426" s="147" t="e" cm="1">
        <f t="array" ref="CR1426">INDEX($K:$P,ROW(),MATCH(CR$3,$K$2:$P$2,0))/CR$5</f>
        <v>#N/A</v>
      </c>
      <c r="CS1426" s="147" t="e" cm="1">
        <f t="array" ref="CS1426">INDEX($K:$P,ROW(),MATCH(CS$3,$K$2:$P$2,0))/CS$5</f>
        <v>#N/A</v>
      </c>
      <c r="CT1426" s="147" t="e" cm="1">
        <f t="array" ref="CT1426">INDEX($K:$P,ROW(),MATCH(CT$3,$K$2:$P$2,0))/CT$5</f>
        <v>#N/A</v>
      </c>
      <c r="CU1426" s="147" t="e" cm="1">
        <f t="array" ref="CU1426">INDEX($K:$P,ROW(),MATCH(CU$3,$K$2:$P$2,0))/CU$5</f>
        <v>#N/A</v>
      </c>
      <c r="CV1426" s="147" t="e" cm="1">
        <f t="array" ref="CV1426">INDEX($K:$P,ROW(),MATCH(CV$3,$K$2:$P$2,0))/CV$5</f>
        <v>#N/A</v>
      </c>
      <c r="CW1426" s="147" t="e" cm="1">
        <f t="array" ref="CW1426">INDEX($K:$P,ROW(),MATCH(CW$3,$K$2:$P$2,0))/CW$5</f>
        <v>#N/A</v>
      </c>
      <c r="CX1426" s="147" t="e" cm="1">
        <f t="array" ref="CX1426">INDEX($K:$P,ROW(),MATCH(CX$3,$K$2:$P$2,0))/CX$5</f>
        <v>#N/A</v>
      </c>
      <c r="CY1426" s="147" t="e" cm="1">
        <f t="array" ref="CY1426">INDEX($K:$P,ROW(),MATCH(CY$3,$K$2:$P$2,0))/CL$5</f>
        <v>#N/A</v>
      </c>
      <c r="CZ1426" s="147" t="e" cm="1">
        <f t="array" ref="CZ1426">INDEX($K:$P,ROW(),MATCH(CZ$3,$K$2:$P$2,0))/CZ$5</f>
        <v>#N/A</v>
      </c>
      <c r="DA1426" s="147" t="e" cm="1">
        <f t="array" ref="DA1426">INDEX($K:$P,ROW(),MATCH(DA$3,$K$2:$P$2,0))/DA$5</f>
        <v>#N/A</v>
      </c>
      <c r="DB1426" s="147" t="e" cm="1">
        <f t="array" ref="DB1426">INDEX($K:$P,ROW(),MATCH(DB$3,$K$2:$P$2,0))/DB$5</f>
        <v>#N/A</v>
      </c>
      <c r="DC1426" s="147" t="e" cm="1">
        <f t="array" ref="DC1426">INDEX($K:$P,ROW(),MATCH(DC$3,$K$2:$P$2,0))/DC$5</f>
        <v>#N/A</v>
      </c>
      <c r="DD1426" s="147" t="e" cm="1">
        <f t="array" ref="DD1426">INDEX($K:$P,ROW(),MATCH(DD$3,$K$2:$P$2,0))/DD$5</f>
        <v>#N/A</v>
      </c>
      <c r="DE1426" s="147" t="e" cm="1">
        <f t="array" ref="DE1426">INDEX($K:$P,ROW(),MATCH(DE$3,$K$2:$P$2,0))/DE$5</f>
        <v>#N/A</v>
      </c>
      <c r="DF1426" s="147" t="e" cm="1">
        <f t="array" ref="DF1426">INDEX($K:$P,ROW(),MATCH(DF$3,$K$2:$P$2,0))/DF$5</f>
        <v>#N/A</v>
      </c>
      <c r="DG1426" s="147" t="e" cm="1">
        <f t="array" ref="DG1426">INDEX($K:$P,ROW(),MATCH(DG$3,$K$2:$P$2,0))/DG$5</f>
        <v>#N/A</v>
      </c>
      <c r="DH1426" s="147" t="e" cm="1">
        <f t="array" ref="DH1426">INDEX($K:$P,ROW(),MATCH(DH$3,$K$2:$P$2,0))/DH$5</f>
        <v>#N/A</v>
      </c>
      <c r="DI1426" s="147" t="e" cm="1">
        <f t="array" ref="DI1426">INDEX($K:$P,ROW(),MATCH(DI$3,$K$2:$P$2,0))/DI$5</f>
        <v>#N/A</v>
      </c>
      <c r="DJ1426" s="147" t="e" cm="1">
        <f t="array" ref="DJ1426">INDEX($K:$P,ROW(),MATCH(DJ$3,$K$2:$P$2,0))/DJ$5</f>
        <v>#N/A</v>
      </c>
      <c r="DK1426" s="147" t="e" cm="1">
        <f t="array" ref="DK1426">INDEX($K:$P,ROW(),MATCH(DK$3,$K$2:$P$2,0))/DK$5</f>
        <v>#N/A</v>
      </c>
      <c r="DL1426" s="147" t="e" cm="1">
        <f t="array" ref="DL1426">INDEX($K:$P,ROW(),MATCH(DL$3,$K$2:$P$2,0))/DL$5</f>
        <v>#N/A</v>
      </c>
    </row>
    <row r="1427" spans="1:116" x14ac:dyDescent="0.4">
      <c r="C1427" t="s">
        <v>203</v>
      </c>
      <c r="D1427" t="s">
        <v>762</v>
      </c>
      <c r="E1427" s="8" t="str">
        <f t="shared" si="2458"/>
        <v>1427 DCHC-S</v>
      </c>
      <c r="G1427" s="126" t="str">
        <f>"Expense - "&amp;SUBSTITUTE(G1422,":","")</f>
        <v>Expense - Headcount - revenue driven</v>
      </c>
      <c r="H1427" s="27"/>
      <c r="I1427" s="78"/>
      <c r="J1427" s="78"/>
      <c r="K1427" s="63">
        <f t="shared" ref="K1427:P1427" ca="1" si="2460">SUMIF($3:$3,K$2,1427:1427)</f>
        <v>-49999.999999999993</v>
      </c>
      <c r="L1427" s="63">
        <f t="shared" ca="1" si="2460"/>
        <v>-49999.999999999993</v>
      </c>
      <c r="M1427" s="63">
        <f t="shared" ca="1" si="2460"/>
        <v>-49999.999999999993</v>
      </c>
      <c r="N1427" s="63">
        <f t="shared" ca="1" si="2460"/>
        <v>-49999.999999999993</v>
      </c>
      <c r="O1427" s="63">
        <f t="shared" ca="1" si="2460"/>
        <v>-49999.999999999993</v>
      </c>
      <c r="P1427" s="63">
        <f t="shared" ca="1" si="2460"/>
        <v>-49999.999999999993</v>
      </c>
      <c r="R1427" s="33"/>
      <c r="S1427" s="148">
        <f t="shared" ref="S1427:AX1427" ca="1" si="2461">-S1426*S1425</f>
        <v>-4166.666666666667</v>
      </c>
      <c r="T1427" s="148">
        <f t="shared" ca="1" si="2461"/>
        <v>-4166.666666666667</v>
      </c>
      <c r="U1427" s="148">
        <f t="shared" ca="1" si="2461"/>
        <v>-4166.666666666667</v>
      </c>
      <c r="V1427" s="148">
        <f t="shared" ca="1" si="2461"/>
        <v>-4166.666666666667</v>
      </c>
      <c r="W1427" s="148">
        <f t="shared" ca="1" si="2461"/>
        <v>-4166.666666666667</v>
      </c>
      <c r="X1427" s="148">
        <f t="shared" ca="1" si="2461"/>
        <v>-4166.666666666667</v>
      </c>
      <c r="Y1427" s="148">
        <f t="shared" ca="1" si="2461"/>
        <v>-4166.666666666667</v>
      </c>
      <c r="Z1427" s="148">
        <f t="shared" ca="1" si="2461"/>
        <v>-4166.666666666667</v>
      </c>
      <c r="AA1427" s="148">
        <f t="shared" ca="1" si="2461"/>
        <v>-4166.666666666667</v>
      </c>
      <c r="AB1427" s="148">
        <f t="shared" ca="1" si="2461"/>
        <v>-4166.666666666667</v>
      </c>
      <c r="AC1427" s="148">
        <f t="shared" ca="1" si="2461"/>
        <v>-4166.666666666667</v>
      </c>
      <c r="AD1427" s="148">
        <f t="shared" ca="1" si="2461"/>
        <v>-4166.666666666667</v>
      </c>
      <c r="AE1427" s="148">
        <f t="shared" ca="1" si="2461"/>
        <v>-4166.666666666667</v>
      </c>
      <c r="AF1427" s="148">
        <f t="shared" ca="1" si="2461"/>
        <v>-4166.666666666667</v>
      </c>
      <c r="AG1427" s="148">
        <f t="shared" ca="1" si="2461"/>
        <v>-4166.666666666667</v>
      </c>
      <c r="AH1427" s="148">
        <f t="shared" ca="1" si="2461"/>
        <v>-4166.666666666667</v>
      </c>
      <c r="AI1427" s="148">
        <f t="shared" ca="1" si="2461"/>
        <v>-4166.666666666667</v>
      </c>
      <c r="AJ1427" s="148">
        <f t="shared" ca="1" si="2461"/>
        <v>-4166.666666666667</v>
      </c>
      <c r="AK1427" s="148">
        <f t="shared" ca="1" si="2461"/>
        <v>-4166.666666666667</v>
      </c>
      <c r="AL1427" s="148">
        <f t="shared" ca="1" si="2461"/>
        <v>-4166.666666666667</v>
      </c>
      <c r="AM1427" s="148">
        <f t="shared" ca="1" si="2461"/>
        <v>-4166.666666666667</v>
      </c>
      <c r="AN1427" s="148">
        <f t="shared" ca="1" si="2461"/>
        <v>-4166.666666666667</v>
      </c>
      <c r="AO1427" s="148">
        <f t="shared" ca="1" si="2461"/>
        <v>-4166.666666666667</v>
      </c>
      <c r="AP1427" s="148">
        <f t="shared" ca="1" si="2461"/>
        <v>-4166.666666666667</v>
      </c>
      <c r="AQ1427" s="148">
        <f t="shared" ca="1" si="2461"/>
        <v>-4166.666666666667</v>
      </c>
      <c r="AR1427" s="148">
        <f t="shared" ca="1" si="2461"/>
        <v>-4166.666666666667</v>
      </c>
      <c r="AS1427" s="148">
        <f t="shared" ca="1" si="2461"/>
        <v>-4166.666666666667</v>
      </c>
      <c r="AT1427" s="148">
        <f t="shared" ca="1" si="2461"/>
        <v>-4166.666666666667</v>
      </c>
      <c r="AU1427" s="148">
        <f t="shared" ca="1" si="2461"/>
        <v>-4166.666666666667</v>
      </c>
      <c r="AV1427" s="148">
        <f t="shared" ca="1" si="2461"/>
        <v>-4166.666666666667</v>
      </c>
      <c r="AW1427" s="148">
        <f t="shared" ca="1" si="2461"/>
        <v>-4166.666666666667</v>
      </c>
      <c r="AX1427" s="148">
        <f t="shared" ca="1" si="2461"/>
        <v>-4166.666666666667</v>
      </c>
      <c r="AY1427" s="148">
        <f t="shared" ref="AY1427:CD1427" ca="1" si="2462">-AY1426*AY1425</f>
        <v>-4166.666666666667</v>
      </c>
      <c r="AZ1427" s="148">
        <f t="shared" ca="1" si="2462"/>
        <v>-4166.666666666667</v>
      </c>
      <c r="BA1427" s="148">
        <f t="shared" ca="1" si="2462"/>
        <v>-4166.666666666667</v>
      </c>
      <c r="BB1427" s="148">
        <f t="shared" ca="1" si="2462"/>
        <v>-4166.666666666667</v>
      </c>
      <c r="BC1427" s="148">
        <f t="shared" ca="1" si="2462"/>
        <v>-4166.666666666667</v>
      </c>
      <c r="BD1427" s="148">
        <f t="shared" ca="1" si="2462"/>
        <v>-4166.666666666667</v>
      </c>
      <c r="BE1427" s="148">
        <f t="shared" ca="1" si="2462"/>
        <v>-4166.666666666667</v>
      </c>
      <c r="BF1427" s="148">
        <f t="shared" ca="1" si="2462"/>
        <v>-4166.666666666667</v>
      </c>
      <c r="BG1427" s="148">
        <f t="shared" ca="1" si="2462"/>
        <v>-4166.666666666667</v>
      </c>
      <c r="BH1427" s="148">
        <f t="shared" ca="1" si="2462"/>
        <v>-4166.666666666667</v>
      </c>
      <c r="BI1427" s="148">
        <f t="shared" ca="1" si="2462"/>
        <v>-4166.666666666667</v>
      </c>
      <c r="BJ1427" s="148">
        <f t="shared" ca="1" si="2462"/>
        <v>-4166.666666666667</v>
      </c>
      <c r="BK1427" s="148">
        <f t="shared" ca="1" si="2462"/>
        <v>-4166.666666666667</v>
      </c>
      <c r="BL1427" s="148">
        <f t="shared" ca="1" si="2462"/>
        <v>-4166.666666666667</v>
      </c>
      <c r="BM1427" s="148">
        <f t="shared" ca="1" si="2462"/>
        <v>-4166.666666666667</v>
      </c>
      <c r="BN1427" s="148">
        <f t="shared" ca="1" si="2462"/>
        <v>-4166.666666666667</v>
      </c>
      <c r="BO1427" s="148">
        <f t="shared" ca="1" si="2462"/>
        <v>-4166.666666666667</v>
      </c>
      <c r="BP1427" s="148">
        <f t="shared" ca="1" si="2462"/>
        <v>-4166.666666666667</v>
      </c>
      <c r="BQ1427" s="148">
        <f t="shared" ca="1" si="2462"/>
        <v>-4166.666666666667</v>
      </c>
      <c r="BR1427" s="148">
        <f t="shared" ca="1" si="2462"/>
        <v>-4166.666666666667</v>
      </c>
      <c r="BS1427" s="148">
        <f t="shared" ca="1" si="2462"/>
        <v>-4166.666666666667</v>
      </c>
      <c r="BT1427" s="148">
        <f t="shared" ca="1" si="2462"/>
        <v>-4166.666666666667</v>
      </c>
      <c r="BU1427" s="148">
        <f t="shared" ca="1" si="2462"/>
        <v>-4166.666666666667</v>
      </c>
      <c r="BV1427" s="148">
        <f t="shared" ca="1" si="2462"/>
        <v>-4166.666666666667</v>
      </c>
      <c r="BW1427" s="148">
        <f t="shared" ca="1" si="2462"/>
        <v>-4166.666666666667</v>
      </c>
      <c r="BX1427" s="148">
        <f t="shared" ca="1" si="2462"/>
        <v>-4166.666666666667</v>
      </c>
      <c r="BY1427" s="148">
        <f t="shared" ca="1" si="2462"/>
        <v>-4166.666666666667</v>
      </c>
      <c r="BZ1427" s="148">
        <f t="shared" ca="1" si="2462"/>
        <v>-4166.666666666667</v>
      </c>
      <c r="CA1427" s="148">
        <f t="shared" ca="1" si="2462"/>
        <v>-4166.666666666667</v>
      </c>
      <c r="CB1427" s="148">
        <f t="shared" ca="1" si="2462"/>
        <v>-4166.666666666667</v>
      </c>
      <c r="CC1427" s="148">
        <f t="shared" ca="1" si="2462"/>
        <v>-4166.666666666667</v>
      </c>
      <c r="CD1427" s="148">
        <f t="shared" ca="1" si="2462"/>
        <v>-4166.666666666667</v>
      </c>
      <c r="CE1427" s="148">
        <f t="shared" ref="CE1427:CL1427" ca="1" si="2463">-CE1426*CE1425</f>
        <v>-4166.666666666667</v>
      </c>
      <c r="CF1427" s="148">
        <f t="shared" ca="1" si="2463"/>
        <v>-4166.666666666667</v>
      </c>
      <c r="CG1427" s="148">
        <f t="shared" ca="1" si="2463"/>
        <v>-4166.666666666667</v>
      </c>
      <c r="CH1427" s="148">
        <f t="shared" ca="1" si="2463"/>
        <v>-4166.666666666667</v>
      </c>
      <c r="CI1427" s="148">
        <f t="shared" ca="1" si="2463"/>
        <v>-4166.666666666667</v>
      </c>
      <c r="CJ1427" s="148">
        <f t="shared" ca="1" si="2463"/>
        <v>-4166.666666666667</v>
      </c>
      <c r="CK1427" s="148">
        <f t="shared" ca="1" si="2463"/>
        <v>-4166.666666666667</v>
      </c>
      <c r="CL1427" s="148">
        <f t="shared" ca="1" si="2463"/>
        <v>-4166.666666666667</v>
      </c>
      <c r="CN1427" s="78"/>
      <c r="CO1427" s="148" t="e">
        <f t="shared" ref="CO1427:DL1427" ca="1" si="2464">-CO45*CO1425</f>
        <v>#N/A</v>
      </c>
      <c r="CP1427" s="148" t="e">
        <f t="shared" ca="1" si="2464"/>
        <v>#N/A</v>
      </c>
      <c r="CQ1427" s="148" t="e">
        <f t="shared" ca="1" si="2464"/>
        <v>#N/A</v>
      </c>
      <c r="CR1427" s="148" t="e">
        <f t="shared" ca="1" si="2464"/>
        <v>#N/A</v>
      </c>
      <c r="CS1427" s="148" t="e">
        <f t="shared" ca="1" si="2464"/>
        <v>#N/A</v>
      </c>
      <c r="CT1427" s="148" t="e">
        <f t="shared" ca="1" si="2464"/>
        <v>#N/A</v>
      </c>
      <c r="CU1427" s="148" t="e">
        <f t="shared" ca="1" si="2464"/>
        <v>#N/A</v>
      </c>
      <c r="CV1427" s="148" t="e">
        <f t="shared" ca="1" si="2464"/>
        <v>#N/A</v>
      </c>
      <c r="CW1427" s="148" t="e">
        <f t="shared" ca="1" si="2464"/>
        <v>#N/A</v>
      </c>
      <c r="CX1427" s="148" t="e">
        <f t="shared" ca="1" si="2464"/>
        <v>#N/A</v>
      </c>
      <c r="CY1427" s="148" t="e">
        <f t="shared" ca="1" si="2464"/>
        <v>#N/A</v>
      </c>
      <c r="CZ1427" s="148" t="e">
        <f t="shared" ca="1" si="2464"/>
        <v>#N/A</v>
      </c>
      <c r="DA1427" s="148" t="e">
        <f t="shared" ca="1" si="2464"/>
        <v>#N/A</v>
      </c>
      <c r="DB1427" s="148" t="e">
        <f t="shared" ca="1" si="2464"/>
        <v>#N/A</v>
      </c>
      <c r="DC1427" s="148" t="e">
        <f t="shared" ca="1" si="2464"/>
        <v>#N/A</v>
      </c>
      <c r="DD1427" s="148" t="e">
        <f t="shared" ca="1" si="2464"/>
        <v>#N/A</v>
      </c>
      <c r="DE1427" s="148" t="e">
        <f t="shared" ca="1" si="2464"/>
        <v>#N/A</v>
      </c>
      <c r="DF1427" s="148" t="e">
        <f t="shared" ca="1" si="2464"/>
        <v>#N/A</v>
      </c>
      <c r="DG1427" s="148" t="e">
        <f t="shared" ca="1" si="2464"/>
        <v>#N/A</v>
      </c>
      <c r="DH1427" s="148" t="e">
        <f t="shared" ca="1" si="2464"/>
        <v>#N/A</v>
      </c>
      <c r="DI1427" s="148" t="e">
        <f t="shared" ca="1" si="2464"/>
        <v>#N/A</v>
      </c>
      <c r="DJ1427" s="148" t="e">
        <f t="shared" ca="1" si="2464"/>
        <v>#N/A</v>
      </c>
      <c r="DK1427" s="148" t="e">
        <f t="shared" ca="1" si="2464"/>
        <v>#N/A</v>
      </c>
      <c r="DL1427" s="148" t="e">
        <f t="shared" ca="1" si="2464"/>
        <v>#N/A</v>
      </c>
    </row>
    <row r="1428" spans="1:116" x14ac:dyDescent="0.4">
      <c r="B1428" t="s">
        <v>244</v>
      </c>
      <c r="D1428" t="s">
        <v>762</v>
      </c>
      <c r="E1428" s="8" t="str">
        <f t="shared" si="2458"/>
        <v>1428 DCHC-S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1:116" x14ac:dyDescent="0.4">
      <c r="B1429" t="s">
        <v>332</v>
      </c>
      <c r="D1429" t="s">
        <v>762</v>
      </c>
      <c r="E1429" s="8" t="str">
        <f t="shared" si="2458"/>
        <v>1429 DCHC-S</v>
      </c>
      <c r="G1429" s="136" t="str">
        <f>G1414</f>
        <v>(Primary label)</v>
      </c>
      <c r="H1429" s="27"/>
      <c r="I1429" s="78"/>
      <c r="J1429" s="78"/>
      <c r="K1429" s="33"/>
      <c r="L1429" s="33"/>
      <c r="M1429" s="33"/>
      <c r="N1429" s="33"/>
      <c r="O1429" s="33"/>
      <c r="P1429" s="33"/>
      <c r="R1429" s="33"/>
      <c r="S1429" s="77"/>
      <c r="T1429" s="77"/>
      <c r="U1429" s="77"/>
      <c r="V1429" s="77"/>
      <c r="W1429" s="77"/>
      <c r="X1429" s="77"/>
      <c r="Y1429" s="77"/>
      <c r="Z1429" s="77"/>
      <c r="AA1429" s="77"/>
      <c r="AB1429" s="77"/>
      <c r="AC1429" s="77"/>
      <c r="AD1429" s="77"/>
      <c r="AE1429" s="77"/>
      <c r="AF1429" s="77"/>
      <c r="AG1429" s="77"/>
      <c r="AH1429" s="77"/>
      <c r="AI1429" s="77"/>
      <c r="AJ1429" s="77"/>
      <c r="AK1429" s="77"/>
      <c r="AL1429" s="77"/>
      <c r="AM1429" s="77"/>
      <c r="AN1429" s="77"/>
      <c r="AO1429" s="77"/>
      <c r="AP1429" s="77"/>
      <c r="AQ1429" s="77"/>
      <c r="AR1429" s="77"/>
      <c r="AS1429" s="77"/>
      <c r="AT1429" s="77"/>
      <c r="AU1429" s="77"/>
      <c r="AV1429" s="77"/>
      <c r="AW1429" s="77"/>
      <c r="AX1429" s="77"/>
      <c r="AY1429" s="77"/>
      <c r="AZ1429" s="77"/>
      <c r="BA1429" s="77"/>
      <c r="BB1429" s="77"/>
      <c r="BC1429" s="77"/>
      <c r="BD1429" s="77"/>
      <c r="BE1429" s="77"/>
      <c r="BF1429" s="77"/>
      <c r="BG1429" s="77"/>
      <c r="BH1429" s="77"/>
      <c r="BI1429" s="77"/>
      <c r="BJ1429" s="77"/>
      <c r="BK1429" s="77"/>
      <c r="BL1429" s="77"/>
      <c r="BM1429" s="77"/>
      <c r="BN1429" s="77"/>
      <c r="BO1429" s="77"/>
      <c r="BP1429" s="77"/>
      <c r="BQ1429" s="77"/>
      <c r="BR1429" s="77"/>
      <c r="BS1429" s="77"/>
      <c r="BT1429" s="77"/>
      <c r="BU1429" s="77"/>
      <c r="BV1429" s="77"/>
      <c r="BW1429" s="77"/>
      <c r="BX1429" s="77"/>
      <c r="BY1429" s="77"/>
      <c r="BZ1429" s="77"/>
      <c r="CA1429" s="77"/>
      <c r="CB1429" s="77"/>
      <c r="CC1429" s="77"/>
      <c r="CD1429" s="77"/>
      <c r="CE1429" s="77"/>
      <c r="CF1429" s="77"/>
      <c r="CG1429" s="77"/>
      <c r="CH1429" s="77"/>
      <c r="CI1429" s="77"/>
      <c r="CJ1429" s="77"/>
      <c r="CK1429" s="77"/>
      <c r="CL1429" s="77"/>
      <c r="CN1429" s="78"/>
      <c r="CO1429" s="77"/>
      <c r="CP1429" s="77"/>
      <c r="CQ1429" s="77"/>
      <c r="CR1429" s="77"/>
      <c r="CS1429" s="77"/>
      <c r="CT1429" s="77"/>
      <c r="CU1429" s="77"/>
      <c r="CV1429" s="77"/>
      <c r="CW1429" s="77"/>
      <c r="CX1429" s="77"/>
      <c r="CY1429" s="77"/>
      <c r="CZ1429" s="77"/>
      <c r="DA1429" s="77"/>
      <c r="DB1429" s="77"/>
      <c r="DC1429" s="77"/>
      <c r="DD1429" s="77"/>
      <c r="DE1429" s="77"/>
      <c r="DF1429" s="77"/>
      <c r="DG1429" s="77"/>
      <c r="DH1429" s="77"/>
      <c r="DI1429" s="77"/>
      <c r="DJ1429" s="77"/>
      <c r="DK1429" s="77"/>
      <c r="DL1429" s="77"/>
    </row>
    <row r="1430" spans="1:116" x14ac:dyDescent="0.4">
      <c r="B1430" t="s">
        <v>332</v>
      </c>
      <c r="D1430" t="s">
        <v>762</v>
      </c>
      <c r="E1430" s="8" t="str">
        <f>ROW()&amp;" "&amp;D1430</f>
        <v>1430 DCHC-S</v>
      </c>
      <c r="G1430" s="136" t="str">
        <f>G1415</f>
        <v>primary unit</v>
      </c>
      <c r="H1430" s="12"/>
      <c r="I1430" s="60"/>
      <c r="J1430" s="60"/>
      <c r="K1430" s="21"/>
      <c r="L1430" s="21"/>
      <c r="M1430" s="21"/>
      <c r="N1430" s="21"/>
      <c r="O1430" s="21"/>
      <c r="P1430" s="21"/>
      <c r="R1430" s="20"/>
      <c r="S1430" s="150"/>
      <c r="T1430" s="150"/>
      <c r="U1430" s="150"/>
      <c r="V1430" s="150"/>
      <c r="W1430" s="150"/>
      <c r="X1430" s="150"/>
      <c r="Y1430" s="150"/>
      <c r="Z1430" s="150"/>
      <c r="AA1430" s="150"/>
      <c r="AB1430" s="150"/>
      <c r="AC1430" s="150"/>
      <c r="AD1430" s="150"/>
      <c r="AE1430" s="150"/>
      <c r="AF1430" s="150"/>
      <c r="AG1430" s="150"/>
      <c r="AH1430" s="150"/>
      <c r="AI1430" s="150"/>
      <c r="AJ1430" s="150"/>
      <c r="AK1430" s="150"/>
      <c r="AL1430" s="150"/>
      <c r="AM1430" s="150"/>
      <c r="AN1430" s="150"/>
      <c r="AO1430" s="150"/>
      <c r="AP1430" s="150"/>
      <c r="AQ1430" s="150"/>
      <c r="AR1430" s="150"/>
      <c r="AS1430" s="150"/>
      <c r="AT1430" s="150"/>
      <c r="AU1430" s="150"/>
      <c r="AV1430" s="150"/>
      <c r="AW1430" s="150"/>
      <c r="AX1430" s="150"/>
      <c r="AY1430" s="150"/>
      <c r="AZ1430" s="150"/>
      <c r="BA1430" s="150"/>
      <c r="BB1430" s="150"/>
      <c r="BC1430" s="150"/>
      <c r="BD1430" s="150"/>
      <c r="BE1430" s="150"/>
      <c r="BF1430" s="150"/>
      <c r="BG1430" s="150"/>
      <c r="BH1430" s="150"/>
      <c r="BI1430" s="150"/>
      <c r="BJ1430" s="150"/>
      <c r="BK1430" s="150"/>
      <c r="BL1430" s="150"/>
      <c r="BM1430" s="150"/>
      <c r="BN1430" s="150"/>
      <c r="BO1430" s="150"/>
      <c r="BP1430" s="150"/>
      <c r="BQ1430" s="150"/>
      <c r="BR1430" s="150"/>
      <c r="BS1430" s="150"/>
      <c r="BT1430" s="150"/>
      <c r="BU1430" s="150"/>
      <c r="BV1430" s="150"/>
      <c r="BW1430" s="150"/>
      <c r="BX1430" s="150"/>
      <c r="BY1430" s="150"/>
      <c r="BZ1430" s="150"/>
      <c r="CA1430" s="150"/>
      <c r="CB1430" s="150"/>
      <c r="CC1430" s="150"/>
      <c r="CD1430" s="150"/>
      <c r="CE1430" s="150"/>
      <c r="CF1430" s="150"/>
      <c r="CG1430" s="150"/>
      <c r="CH1430" s="150"/>
      <c r="CI1430" s="150"/>
      <c r="CJ1430" s="150"/>
      <c r="CK1430" s="150"/>
      <c r="CL1430" s="150"/>
      <c r="CN1430" s="60"/>
      <c r="CO1430" s="150"/>
      <c r="CP1430" s="150"/>
      <c r="CQ1430" s="150"/>
      <c r="CR1430" s="150"/>
      <c r="CS1430" s="150"/>
      <c r="CT1430" s="150"/>
      <c r="CU1430" s="150"/>
      <c r="CV1430" s="150"/>
      <c r="CW1430" s="150"/>
      <c r="CX1430" s="150"/>
      <c r="CY1430" s="150"/>
      <c r="CZ1430" s="150"/>
      <c r="DA1430" s="150"/>
      <c r="DB1430" s="150"/>
      <c r="DC1430" s="150"/>
      <c r="DD1430" s="150"/>
      <c r="DE1430" s="150"/>
      <c r="DF1430" s="150"/>
      <c r="DG1430" s="150"/>
      <c r="DH1430" s="150"/>
      <c r="DI1430" s="150"/>
      <c r="DJ1430" s="150"/>
      <c r="DK1430" s="150"/>
      <c r="DL1430" s="150"/>
    </row>
    <row r="1431" spans="1:116" x14ac:dyDescent="0.4">
      <c r="B1431" t="s">
        <v>332</v>
      </c>
      <c r="D1431" t="s">
        <v>762</v>
      </c>
      <c r="E1431" s="8" t="str">
        <f t="shared" si="2458"/>
        <v>1431 DCHC-S</v>
      </c>
      <c r="G1431" s="136" t="str">
        <f>G1416</f>
        <v>Primary revenue driver</v>
      </c>
      <c r="K1431" s="53"/>
      <c r="L1431" s="53"/>
      <c r="M1431" s="53"/>
      <c r="N1431" s="53"/>
      <c r="O1431" s="53"/>
      <c r="P1431" s="53"/>
      <c r="R1431" s="24"/>
      <c r="S1431" s="179" t="str">
        <f t="shared" ref="S1431:AX1431" si="2465">S1416</f>
        <v>S$16</v>
      </c>
      <c r="T1431" s="179" t="str">
        <f t="shared" si="2465"/>
        <v>T$16</v>
      </c>
      <c r="U1431" s="179" t="str">
        <f t="shared" si="2465"/>
        <v>U$16</v>
      </c>
      <c r="V1431" s="179" t="str">
        <f t="shared" si="2465"/>
        <v>V$16</v>
      </c>
      <c r="W1431" s="179" t="str">
        <f t="shared" si="2465"/>
        <v>W$16</v>
      </c>
      <c r="X1431" s="179" t="str">
        <f t="shared" si="2465"/>
        <v>X$16</v>
      </c>
      <c r="Y1431" s="179" t="str">
        <f t="shared" si="2465"/>
        <v>Y$16</v>
      </c>
      <c r="Z1431" s="179" t="str">
        <f t="shared" si="2465"/>
        <v>Z$16</v>
      </c>
      <c r="AA1431" s="179" t="str">
        <f t="shared" si="2465"/>
        <v>AA$16</v>
      </c>
      <c r="AB1431" s="179" t="str">
        <f t="shared" si="2465"/>
        <v>AB$16</v>
      </c>
      <c r="AC1431" s="179" t="str">
        <f t="shared" si="2465"/>
        <v>AC$16</v>
      </c>
      <c r="AD1431" s="179" t="str">
        <f t="shared" si="2465"/>
        <v>AD$16</v>
      </c>
      <c r="AE1431" s="179" t="str">
        <f t="shared" si="2465"/>
        <v>AE$16</v>
      </c>
      <c r="AF1431" s="179" t="str">
        <f t="shared" si="2465"/>
        <v>AF$16</v>
      </c>
      <c r="AG1431" s="179" t="str">
        <f t="shared" si="2465"/>
        <v>AG$16</v>
      </c>
      <c r="AH1431" s="179" t="str">
        <f t="shared" si="2465"/>
        <v>AH$16</v>
      </c>
      <c r="AI1431" s="179" t="str">
        <f t="shared" si="2465"/>
        <v>AI$16</v>
      </c>
      <c r="AJ1431" s="179" t="str">
        <f t="shared" si="2465"/>
        <v>AJ$16</v>
      </c>
      <c r="AK1431" s="179" t="str">
        <f t="shared" si="2465"/>
        <v>AK$16</v>
      </c>
      <c r="AL1431" s="179" t="str">
        <f t="shared" si="2465"/>
        <v>AL$16</v>
      </c>
      <c r="AM1431" s="179" t="str">
        <f t="shared" si="2465"/>
        <v>AM$16</v>
      </c>
      <c r="AN1431" s="179" t="str">
        <f t="shared" si="2465"/>
        <v>AN$16</v>
      </c>
      <c r="AO1431" s="179" t="str">
        <f t="shared" si="2465"/>
        <v>AO$16</v>
      </c>
      <c r="AP1431" s="179" t="str">
        <f t="shared" si="2465"/>
        <v>AP$16</v>
      </c>
      <c r="AQ1431" s="179" t="str">
        <f t="shared" si="2465"/>
        <v>AQ$16</v>
      </c>
      <c r="AR1431" s="179" t="str">
        <f t="shared" si="2465"/>
        <v>AR$16</v>
      </c>
      <c r="AS1431" s="179" t="str">
        <f t="shared" si="2465"/>
        <v>AS$16</v>
      </c>
      <c r="AT1431" s="179" t="str">
        <f t="shared" si="2465"/>
        <v>AT$16</v>
      </c>
      <c r="AU1431" s="179" t="str">
        <f t="shared" si="2465"/>
        <v>AU$16</v>
      </c>
      <c r="AV1431" s="179" t="str">
        <f t="shared" si="2465"/>
        <v>AV$16</v>
      </c>
      <c r="AW1431" s="179" t="str">
        <f t="shared" si="2465"/>
        <v>AW$16</v>
      </c>
      <c r="AX1431" s="179" t="str">
        <f t="shared" si="2465"/>
        <v>AX$16</v>
      </c>
      <c r="AY1431" s="179" t="str">
        <f t="shared" ref="AY1431:CD1431" si="2466">AY1416</f>
        <v>AY$16</v>
      </c>
      <c r="AZ1431" s="179" t="str">
        <f t="shared" si="2466"/>
        <v>AZ$16</v>
      </c>
      <c r="BA1431" s="179" t="str">
        <f t="shared" si="2466"/>
        <v>BA$16</v>
      </c>
      <c r="BB1431" s="179" t="str">
        <f t="shared" si="2466"/>
        <v>BB$16</v>
      </c>
      <c r="BC1431" s="179" t="str">
        <f t="shared" si="2466"/>
        <v>BC$16</v>
      </c>
      <c r="BD1431" s="179" t="str">
        <f t="shared" si="2466"/>
        <v>BD$16</v>
      </c>
      <c r="BE1431" s="179" t="str">
        <f t="shared" si="2466"/>
        <v>BE$16</v>
      </c>
      <c r="BF1431" s="179" t="str">
        <f t="shared" si="2466"/>
        <v>BF$16</v>
      </c>
      <c r="BG1431" s="179" t="str">
        <f t="shared" si="2466"/>
        <v>BG$16</v>
      </c>
      <c r="BH1431" s="179" t="str">
        <f t="shared" si="2466"/>
        <v>BH$16</v>
      </c>
      <c r="BI1431" s="179" t="str">
        <f t="shared" si="2466"/>
        <v>BI$16</v>
      </c>
      <c r="BJ1431" s="179" t="str">
        <f t="shared" si="2466"/>
        <v>BJ$16</v>
      </c>
      <c r="BK1431" s="179" t="str">
        <f t="shared" si="2466"/>
        <v>BK$16</v>
      </c>
      <c r="BL1431" s="179" t="str">
        <f t="shared" si="2466"/>
        <v>BL$16</v>
      </c>
      <c r="BM1431" s="179" t="str">
        <f t="shared" si="2466"/>
        <v>BM$16</v>
      </c>
      <c r="BN1431" s="179" t="str">
        <f t="shared" si="2466"/>
        <v>BN$16</v>
      </c>
      <c r="BO1431" s="179" t="str">
        <f t="shared" si="2466"/>
        <v>BO$16</v>
      </c>
      <c r="BP1431" s="179" t="str">
        <f t="shared" si="2466"/>
        <v>BP$16</v>
      </c>
      <c r="BQ1431" s="179" t="str">
        <f t="shared" si="2466"/>
        <v>BQ$16</v>
      </c>
      <c r="BR1431" s="179" t="str">
        <f t="shared" si="2466"/>
        <v>BR$16</v>
      </c>
      <c r="BS1431" s="179" t="str">
        <f t="shared" si="2466"/>
        <v>BS$16</v>
      </c>
      <c r="BT1431" s="179" t="str">
        <f t="shared" si="2466"/>
        <v>BT$16</v>
      </c>
      <c r="BU1431" s="179" t="str">
        <f t="shared" si="2466"/>
        <v>BU$16</v>
      </c>
      <c r="BV1431" s="179" t="str">
        <f t="shared" si="2466"/>
        <v>BV$16</v>
      </c>
      <c r="BW1431" s="179" t="str">
        <f t="shared" si="2466"/>
        <v>BW$16</v>
      </c>
      <c r="BX1431" s="179" t="str">
        <f t="shared" si="2466"/>
        <v>BX$16</v>
      </c>
      <c r="BY1431" s="179" t="str">
        <f t="shared" si="2466"/>
        <v>BY$16</v>
      </c>
      <c r="BZ1431" s="179" t="str">
        <f t="shared" si="2466"/>
        <v>BZ$16</v>
      </c>
      <c r="CA1431" s="179" t="str">
        <f t="shared" si="2466"/>
        <v>CA$16</v>
      </c>
      <c r="CB1431" s="179" t="str">
        <f t="shared" si="2466"/>
        <v>CB$16</v>
      </c>
      <c r="CC1431" s="179" t="str">
        <f t="shared" si="2466"/>
        <v>CC$16</v>
      </c>
      <c r="CD1431" s="179" t="str">
        <f t="shared" si="2466"/>
        <v>CD$16</v>
      </c>
      <c r="CE1431" s="179" t="str">
        <f t="shared" ref="CE1431:CL1431" si="2467">CE1416</f>
        <v>CE$16</v>
      </c>
      <c r="CF1431" s="179" t="str">
        <f t="shared" si="2467"/>
        <v>CF$16</v>
      </c>
      <c r="CG1431" s="179" t="str">
        <f t="shared" si="2467"/>
        <v>CG$16</v>
      </c>
      <c r="CH1431" s="179" t="str">
        <f t="shared" si="2467"/>
        <v>CH$16</v>
      </c>
      <c r="CI1431" s="179" t="str">
        <f t="shared" si="2467"/>
        <v>CI$16</v>
      </c>
      <c r="CJ1431" s="179" t="str">
        <f t="shared" si="2467"/>
        <v>CJ$16</v>
      </c>
      <c r="CK1431" s="179" t="str">
        <f t="shared" si="2467"/>
        <v>CK$16</v>
      </c>
      <c r="CL1431" s="179" t="str">
        <f t="shared" si="2467"/>
        <v>CL$16</v>
      </c>
      <c r="CO1431" s="179" t="str">
        <f t="shared" ref="CO1431:DL1431" si="2468">CO1416</f>
        <v>CO$16</v>
      </c>
      <c r="CP1431" s="179" t="str">
        <f t="shared" si="2468"/>
        <v>CP$16</v>
      </c>
      <c r="CQ1431" s="179" t="str">
        <f t="shared" si="2468"/>
        <v>CQ$16</v>
      </c>
      <c r="CR1431" s="179" t="str">
        <f t="shared" si="2468"/>
        <v>CR$16</v>
      </c>
      <c r="CS1431" s="179" t="str">
        <f t="shared" si="2468"/>
        <v>CS$16</v>
      </c>
      <c r="CT1431" s="179" t="str">
        <f t="shared" si="2468"/>
        <v>CT$16</v>
      </c>
      <c r="CU1431" s="179" t="str">
        <f t="shared" si="2468"/>
        <v>CU$16</v>
      </c>
      <c r="CV1431" s="179" t="str">
        <f t="shared" si="2468"/>
        <v>CV$16</v>
      </c>
      <c r="CW1431" s="179" t="str">
        <f t="shared" si="2468"/>
        <v>CW$16</v>
      </c>
      <c r="CX1431" s="179" t="str">
        <f t="shared" si="2468"/>
        <v>CX$16</v>
      </c>
      <c r="CY1431" s="179" t="str">
        <f t="shared" si="2468"/>
        <v>CY$16</v>
      </c>
      <c r="CZ1431" s="179" t="str">
        <f t="shared" si="2468"/>
        <v>CZ$16</v>
      </c>
      <c r="DA1431" s="179" t="str">
        <f t="shared" si="2468"/>
        <v>DA$16</v>
      </c>
      <c r="DB1431" s="179" t="str">
        <f t="shared" si="2468"/>
        <v>DB$16</v>
      </c>
      <c r="DC1431" s="179" t="str">
        <f t="shared" si="2468"/>
        <v>DC$16</v>
      </c>
      <c r="DD1431" s="179" t="str">
        <f t="shared" si="2468"/>
        <v>DD$16</v>
      </c>
      <c r="DE1431" s="179" t="str">
        <f t="shared" si="2468"/>
        <v>DE$16</v>
      </c>
      <c r="DF1431" s="179" t="str">
        <f t="shared" si="2468"/>
        <v>DF$16</v>
      </c>
      <c r="DG1431" s="179" t="str">
        <f t="shared" si="2468"/>
        <v>DG$16</v>
      </c>
      <c r="DH1431" s="179" t="str">
        <f t="shared" si="2468"/>
        <v>DH$16</v>
      </c>
      <c r="DI1431" s="179" t="str">
        <f t="shared" si="2468"/>
        <v>DI$16</v>
      </c>
      <c r="DJ1431" s="179" t="str">
        <f t="shared" si="2468"/>
        <v>DJ$16</v>
      </c>
      <c r="DK1431" s="179" t="str">
        <f t="shared" si="2468"/>
        <v>DK$16</v>
      </c>
      <c r="DL1431" s="179" t="str">
        <f t="shared" si="2468"/>
        <v>DL$16</v>
      </c>
    </row>
    <row r="1432" spans="1:116" x14ac:dyDescent="0.4">
      <c r="B1432" t="s">
        <v>332</v>
      </c>
      <c r="D1432" t="s">
        <v>762</v>
      </c>
      <c r="E1432" s="8" t="str">
        <f t="shared" si="2458"/>
        <v>1432 DCHC-S</v>
      </c>
      <c r="G1432" s="136" t="str">
        <f>G1417</f>
        <v>Primary volume driver</v>
      </c>
      <c r="H1432" s="12"/>
      <c r="I1432" s="60"/>
      <c r="J1432" s="60"/>
      <c r="K1432" s="15"/>
      <c r="L1432" s="15"/>
      <c r="M1432" s="15"/>
      <c r="N1432" s="15"/>
      <c r="O1432" s="15"/>
      <c r="P1432" s="15"/>
      <c r="R1432" s="15"/>
      <c r="S1432" s="179" t="str">
        <f t="shared" ref="S1432:AX1432" si="2469">S1417</f>
        <v>S$17</v>
      </c>
      <c r="T1432" s="179" t="str">
        <f t="shared" si="2469"/>
        <v>T$17</v>
      </c>
      <c r="U1432" s="179" t="str">
        <f t="shared" si="2469"/>
        <v>U$17</v>
      </c>
      <c r="V1432" s="179" t="str">
        <f t="shared" si="2469"/>
        <v>V$17</v>
      </c>
      <c r="W1432" s="179" t="str">
        <f t="shared" si="2469"/>
        <v>W$17</v>
      </c>
      <c r="X1432" s="179" t="str">
        <f t="shared" si="2469"/>
        <v>X$17</v>
      </c>
      <c r="Y1432" s="179" t="str">
        <f t="shared" si="2469"/>
        <v>Y$17</v>
      </c>
      <c r="Z1432" s="179" t="str">
        <f t="shared" si="2469"/>
        <v>Z$17</v>
      </c>
      <c r="AA1432" s="179" t="str">
        <f t="shared" si="2469"/>
        <v>AA$17</v>
      </c>
      <c r="AB1432" s="179" t="str">
        <f t="shared" si="2469"/>
        <v>AB$17</v>
      </c>
      <c r="AC1432" s="179" t="str">
        <f t="shared" si="2469"/>
        <v>AC$17</v>
      </c>
      <c r="AD1432" s="179" t="str">
        <f t="shared" si="2469"/>
        <v>AD$17</v>
      </c>
      <c r="AE1432" s="179" t="str">
        <f t="shared" si="2469"/>
        <v>AE$17</v>
      </c>
      <c r="AF1432" s="179" t="str">
        <f t="shared" si="2469"/>
        <v>AF$17</v>
      </c>
      <c r="AG1432" s="179" t="str">
        <f t="shared" si="2469"/>
        <v>AG$17</v>
      </c>
      <c r="AH1432" s="179" t="str">
        <f t="shared" si="2469"/>
        <v>AH$17</v>
      </c>
      <c r="AI1432" s="179" t="str">
        <f t="shared" si="2469"/>
        <v>AI$17</v>
      </c>
      <c r="AJ1432" s="179" t="str">
        <f t="shared" si="2469"/>
        <v>AJ$17</v>
      </c>
      <c r="AK1432" s="179" t="str">
        <f t="shared" si="2469"/>
        <v>AK$17</v>
      </c>
      <c r="AL1432" s="179" t="str">
        <f t="shared" si="2469"/>
        <v>AL$17</v>
      </c>
      <c r="AM1432" s="179" t="str">
        <f t="shared" si="2469"/>
        <v>AM$17</v>
      </c>
      <c r="AN1432" s="179" t="str">
        <f t="shared" si="2469"/>
        <v>AN$17</v>
      </c>
      <c r="AO1432" s="179" t="str">
        <f t="shared" si="2469"/>
        <v>AO$17</v>
      </c>
      <c r="AP1432" s="179" t="str">
        <f t="shared" si="2469"/>
        <v>AP$17</v>
      </c>
      <c r="AQ1432" s="179" t="str">
        <f t="shared" si="2469"/>
        <v>AQ$17</v>
      </c>
      <c r="AR1432" s="179" t="str">
        <f t="shared" si="2469"/>
        <v>AR$17</v>
      </c>
      <c r="AS1432" s="179" t="str">
        <f t="shared" si="2469"/>
        <v>AS$17</v>
      </c>
      <c r="AT1432" s="179" t="str">
        <f t="shared" si="2469"/>
        <v>AT$17</v>
      </c>
      <c r="AU1432" s="179" t="str">
        <f t="shared" si="2469"/>
        <v>AU$17</v>
      </c>
      <c r="AV1432" s="179" t="str">
        <f t="shared" si="2469"/>
        <v>AV$17</v>
      </c>
      <c r="AW1432" s="179" t="str">
        <f t="shared" si="2469"/>
        <v>AW$17</v>
      </c>
      <c r="AX1432" s="179" t="str">
        <f t="shared" si="2469"/>
        <v>AX$17</v>
      </c>
      <c r="AY1432" s="179" t="str">
        <f t="shared" ref="AY1432:CD1432" si="2470">AY1417</f>
        <v>AY$17</v>
      </c>
      <c r="AZ1432" s="179" t="str">
        <f t="shared" si="2470"/>
        <v>AZ$17</v>
      </c>
      <c r="BA1432" s="179" t="str">
        <f t="shared" si="2470"/>
        <v>BA$17</v>
      </c>
      <c r="BB1432" s="179" t="str">
        <f t="shared" si="2470"/>
        <v>BB$17</v>
      </c>
      <c r="BC1432" s="179" t="str">
        <f t="shared" si="2470"/>
        <v>BC$17</v>
      </c>
      <c r="BD1432" s="179" t="str">
        <f t="shared" si="2470"/>
        <v>BD$17</v>
      </c>
      <c r="BE1432" s="179" t="str">
        <f t="shared" si="2470"/>
        <v>BE$17</v>
      </c>
      <c r="BF1432" s="179" t="str">
        <f t="shared" si="2470"/>
        <v>BF$17</v>
      </c>
      <c r="BG1432" s="179" t="str">
        <f t="shared" si="2470"/>
        <v>BG$17</v>
      </c>
      <c r="BH1432" s="179" t="str">
        <f t="shared" si="2470"/>
        <v>BH$17</v>
      </c>
      <c r="BI1432" s="179" t="str">
        <f t="shared" si="2470"/>
        <v>BI$17</v>
      </c>
      <c r="BJ1432" s="179" t="str">
        <f t="shared" si="2470"/>
        <v>BJ$17</v>
      </c>
      <c r="BK1432" s="179" t="str">
        <f t="shared" si="2470"/>
        <v>BK$17</v>
      </c>
      <c r="BL1432" s="179" t="str">
        <f t="shared" si="2470"/>
        <v>BL$17</v>
      </c>
      <c r="BM1432" s="179" t="str">
        <f t="shared" si="2470"/>
        <v>BM$17</v>
      </c>
      <c r="BN1432" s="179" t="str">
        <f t="shared" si="2470"/>
        <v>BN$17</v>
      </c>
      <c r="BO1432" s="179" t="str">
        <f t="shared" si="2470"/>
        <v>BO$17</v>
      </c>
      <c r="BP1432" s="179" t="str">
        <f t="shared" si="2470"/>
        <v>BP$17</v>
      </c>
      <c r="BQ1432" s="179" t="str">
        <f t="shared" si="2470"/>
        <v>BQ$17</v>
      </c>
      <c r="BR1432" s="179" t="str">
        <f t="shared" si="2470"/>
        <v>BR$17</v>
      </c>
      <c r="BS1432" s="179" t="str">
        <f t="shared" si="2470"/>
        <v>BS$17</v>
      </c>
      <c r="BT1432" s="179" t="str">
        <f t="shared" si="2470"/>
        <v>BT$17</v>
      </c>
      <c r="BU1432" s="179" t="str">
        <f t="shared" si="2470"/>
        <v>BU$17</v>
      </c>
      <c r="BV1432" s="179" t="str">
        <f t="shared" si="2470"/>
        <v>BV$17</v>
      </c>
      <c r="BW1432" s="179" t="str">
        <f t="shared" si="2470"/>
        <v>BW$17</v>
      </c>
      <c r="BX1432" s="179" t="str">
        <f t="shared" si="2470"/>
        <v>BX$17</v>
      </c>
      <c r="BY1432" s="179" t="str">
        <f t="shared" si="2470"/>
        <v>BY$17</v>
      </c>
      <c r="BZ1432" s="179" t="str">
        <f t="shared" si="2470"/>
        <v>BZ$17</v>
      </c>
      <c r="CA1432" s="179" t="str">
        <f t="shared" si="2470"/>
        <v>CA$17</v>
      </c>
      <c r="CB1432" s="179" t="str">
        <f t="shared" si="2470"/>
        <v>CB$17</v>
      </c>
      <c r="CC1432" s="179" t="str">
        <f t="shared" si="2470"/>
        <v>CC$17</v>
      </c>
      <c r="CD1432" s="179" t="str">
        <f t="shared" si="2470"/>
        <v>CD$17</v>
      </c>
      <c r="CE1432" s="179" t="str">
        <f t="shared" ref="CE1432:CL1432" si="2471">CE1417</f>
        <v>CE$17</v>
      </c>
      <c r="CF1432" s="179" t="str">
        <f t="shared" si="2471"/>
        <v>CF$17</v>
      </c>
      <c r="CG1432" s="179" t="str">
        <f t="shared" si="2471"/>
        <v>CG$17</v>
      </c>
      <c r="CH1432" s="179" t="str">
        <f t="shared" si="2471"/>
        <v>CH$17</v>
      </c>
      <c r="CI1432" s="179" t="str">
        <f t="shared" si="2471"/>
        <v>CI$17</v>
      </c>
      <c r="CJ1432" s="179" t="str">
        <f t="shared" si="2471"/>
        <v>CJ$17</v>
      </c>
      <c r="CK1432" s="179" t="str">
        <f t="shared" si="2471"/>
        <v>CK$17</v>
      </c>
      <c r="CL1432" s="179" t="str">
        <f t="shared" si="2471"/>
        <v>CL$17</v>
      </c>
      <c r="CN1432" s="60"/>
      <c r="CO1432" s="179" t="str">
        <f t="shared" ref="CO1432:DL1432" si="2472">CO1417</f>
        <v>CO$17</v>
      </c>
      <c r="CP1432" s="179" t="str">
        <f t="shared" si="2472"/>
        <v>CP$17</v>
      </c>
      <c r="CQ1432" s="179" t="str">
        <f t="shared" si="2472"/>
        <v>CQ$17</v>
      </c>
      <c r="CR1432" s="179" t="str">
        <f t="shared" si="2472"/>
        <v>CR$17</v>
      </c>
      <c r="CS1432" s="179" t="str">
        <f t="shared" si="2472"/>
        <v>CS$17</v>
      </c>
      <c r="CT1432" s="179" t="str">
        <f t="shared" si="2472"/>
        <v>CT$17</v>
      </c>
      <c r="CU1432" s="179" t="str">
        <f t="shared" si="2472"/>
        <v>CU$17</v>
      </c>
      <c r="CV1432" s="179" t="str">
        <f t="shared" si="2472"/>
        <v>CV$17</v>
      </c>
      <c r="CW1432" s="179" t="str">
        <f t="shared" si="2472"/>
        <v>CW$17</v>
      </c>
      <c r="CX1432" s="179" t="str">
        <f t="shared" si="2472"/>
        <v>CX$17</v>
      </c>
      <c r="CY1432" s="179" t="str">
        <f t="shared" si="2472"/>
        <v>CY$17</v>
      </c>
      <c r="CZ1432" s="179" t="str">
        <f t="shared" si="2472"/>
        <v>CZ$17</v>
      </c>
      <c r="DA1432" s="179" t="str">
        <f t="shared" si="2472"/>
        <v>DA$17</v>
      </c>
      <c r="DB1432" s="179" t="str">
        <f t="shared" si="2472"/>
        <v>DB$17</v>
      </c>
      <c r="DC1432" s="179" t="str">
        <f t="shared" si="2472"/>
        <v>DC$17</v>
      </c>
      <c r="DD1432" s="179" t="str">
        <f t="shared" si="2472"/>
        <v>DD$17</v>
      </c>
      <c r="DE1432" s="179" t="str">
        <f t="shared" si="2472"/>
        <v>DE$17</v>
      </c>
      <c r="DF1432" s="179" t="str">
        <f t="shared" si="2472"/>
        <v>DF$17</v>
      </c>
      <c r="DG1432" s="179" t="str">
        <f t="shared" si="2472"/>
        <v>DG$17</v>
      </c>
      <c r="DH1432" s="179" t="str">
        <f t="shared" si="2472"/>
        <v>DH$17</v>
      </c>
      <c r="DI1432" s="179" t="str">
        <f t="shared" si="2472"/>
        <v>DI$17</v>
      </c>
      <c r="DJ1432" s="179" t="str">
        <f t="shared" si="2472"/>
        <v>DJ$17</v>
      </c>
      <c r="DK1432" s="179" t="str">
        <f t="shared" si="2472"/>
        <v>DK$17</v>
      </c>
      <c r="DL1432" s="179" t="str">
        <f t="shared" si="2472"/>
        <v>DL$17</v>
      </c>
    </row>
    <row r="1433" spans="1:116" x14ac:dyDescent="0.4">
      <c r="B1433" t="s">
        <v>332</v>
      </c>
      <c r="D1433" t="s">
        <v>762</v>
      </c>
      <c r="E1433" s="8" t="str">
        <f t="shared" si="2458"/>
        <v>1433 DCHC-S</v>
      </c>
      <c r="G1433" s="191" t="str">
        <f>G1422</f>
        <v>Headcount - revenue driven:</v>
      </c>
      <c r="H1433" s="12"/>
      <c r="I1433" s="60"/>
      <c r="J1433" s="60"/>
      <c r="K1433" s="15"/>
      <c r="L1433" s="15"/>
      <c r="M1433" s="15"/>
      <c r="N1433" s="15"/>
      <c r="O1433" s="15"/>
      <c r="P1433" s="15"/>
      <c r="R1433" s="15"/>
      <c r="S1433" s="179">
        <f t="shared" ref="S1433:AX1433" si="2473">S1418</f>
        <v>0</v>
      </c>
      <c r="T1433" s="179">
        <f t="shared" si="2473"/>
        <v>0</v>
      </c>
      <c r="U1433" s="179">
        <f t="shared" si="2473"/>
        <v>0</v>
      </c>
      <c r="V1433" s="179">
        <f t="shared" si="2473"/>
        <v>0</v>
      </c>
      <c r="W1433" s="179">
        <f t="shared" si="2473"/>
        <v>0</v>
      </c>
      <c r="X1433" s="179">
        <f t="shared" si="2473"/>
        <v>0</v>
      </c>
      <c r="Y1433" s="179">
        <f t="shared" si="2473"/>
        <v>0</v>
      </c>
      <c r="Z1433" s="179">
        <f t="shared" si="2473"/>
        <v>0</v>
      </c>
      <c r="AA1433" s="179">
        <f t="shared" si="2473"/>
        <v>0</v>
      </c>
      <c r="AB1433" s="179">
        <f t="shared" si="2473"/>
        <v>0</v>
      </c>
      <c r="AC1433" s="179">
        <f t="shared" si="2473"/>
        <v>0</v>
      </c>
      <c r="AD1433" s="179">
        <f t="shared" si="2473"/>
        <v>0</v>
      </c>
      <c r="AE1433" s="179">
        <f t="shared" si="2473"/>
        <v>0</v>
      </c>
      <c r="AF1433" s="179">
        <f t="shared" si="2473"/>
        <v>0</v>
      </c>
      <c r="AG1433" s="179">
        <f t="shared" si="2473"/>
        <v>0</v>
      </c>
      <c r="AH1433" s="179">
        <f t="shared" si="2473"/>
        <v>0</v>
      </c>
      <c r="AI1433" s="179">
        <f t="shared" si="2473"/>
        <v>0</v>
      </c>
      <c r="AJ1433" s="179">
        <f t="shared" si="2473"/>
        <v>0</v>
      </c>
      <c r="AK1433" s="179">
        <f t="shared" si="2473"/>
        <v>0</v>
      </c>
      <c r="AL1433" s="179">
        <f t="shared" si="2473"/>
        <v>0</v>
      </c>
      <c r="AM1433" s="179">
        <f t="shared" si="2473"/>
        <v>0</v>
      </c>
      <c r="AN1433" s="179">
        <f t="shared" si="2473"/>
        <v>0</v>
      </c>
      <c r="AO1433" s="179">
        <f t="shared" si="2473"/>
        <v>0</v>
      </c>
      <c r="AP1433" s="179">
        <f t="shared" si="2473"/>
        <v>0</v>
      </c>
      <c r="AQ1433" s="179">
        <f t="shared" si="2473"/>
        <v>0</v>
      </c>
      <c r="AR1433" s="179">
        <f t="shared" si="2473"/>
        <v>0</v>
      </c>
      <c r="AS1433" s="179">
        <f t="shared" si="2473"/>
        <v>0</v>
      </c>
      <c r="AT1433" s="179">
        <f t="shared" si="2473"/>
        <v>0</v>
      </c>
      <c r="AU1433" s="179">
        <f t="shared" si="2473"/>
        <v>0</v>
      </c>
      <c r="AV1433" s="179">
        <f t="shared" si="2473"/>
        <v>0</v>
      </c>
      <c r="AW1433" s="179">
        <f t="shared" si="2473"/>
        <v>0</v>
      </c>
      <c r="AX1433" s="179">
        <f t="shared" si="2473"/>
        <v>0</v>
      </c>
      <c r="AY1433" s="179">
        <f t="shared" ref="AY1433:CD1433" si="2474">AY1418</f>
        <v>0</v>
      </c>
      <c r="AZ1433" s="179">
        <f t="shared" si="2474"/>
        <v>0</v>
      </c>
      <c r="BA1433" s="179">
        <f t="shared" si="2474"/>
        <v>0</v>
      </c>
      <c r="BB1433" s="179">
        <f t="shared" si="2474"/>
        <v>0</v>
      </c>
      <c r="BC1433" s="179">
        <f t="shared" si="2474"/>
        <v>0</v>
      </c>
      <c r="BD1433" s="179">
        <f t="shared" si="2474"/>
        <v>0</v>
      </c>
      <c r="BE1433" s="179">
        <f t="shared" si="2474"/>
        <v>0</v>
      </c>
      <c r="BF1433" s="179">
        <f t="shared" si="2474"/>
        <v>0</v>
      </c>
      <c r="BG1433" s="179">
        <f t="shared" si="2474"/>
        <v>0</v>
      </c>
      <c r="BH1433" s="179">
        <f t="shared" si="2474"/>
        <v>0</v>
      </c>
      <c r="BI1433" s="179">
        <f t="shared" si="2474"/>
        <v>0</v>
      </c>
      <c r="BJ1433" s="179">
        <f t="shared" si="2474"/>
        <v>0</v>
      </c>
      <c r="BK1433" s="179">
        <f t="shared" si="2474"/>
        <v>0</v>
      </c>
      <c r="BL1433" s="179">
        <f t="shared" si="2474"/>
        <v>0</v>
      </c>
      <c r="BM1433" s="179">
        <f t="shared" si="2474"/>
        <v>0</v>
      </c>
      <c r="BN1433" s="179">
        <f t="shared" si="2474"/>
        <v>0</v>
      </c>
      <c r="BO1433" s="179">
        <f t="shared" si="2474"/>
        <v>0</v>
      </c>
      <c r="BP1433" s="179">
        <f t="shared" si="2474"/>
        <v>0</v>
      </c>
      <c r="BQ1433" s="179">
        <f t="shared" si="2474"/>
        <v>0</v>
      </c>
      <c r="BR1433" s="179">
        <f t="shared" si="2474"/>
        <v>0</v>
      </c>
      <c r="BS1433" s="179">
        <f t="shared" si="2474"/>
        <v>0</v>
      </c>
      <c r="BT1433" s="179">
        <f t="shared" si="2474"/>
        <v>0</v>
      </c>
      <c r="BU1433" s="179">
        <f t="shared" si="2474"/>
        <v>0</v>
      </c>
      <c r="BV1433" s="179">
        <f t="shared" si="2474"/>
        <v>0</v>
      </c>
      <c r="BW1433" s="179">
        <f t="shared" si="2474"/>
        <v>0</v>
      </c>
      <c r="BX1433" s="179">
        <f t="shared" si="2474"/>
        <v>0</v>
      </c>
      <c r="BY1433" s="179">
        <f t="shared" si="2474"/>
        <v>0</v>
      </c>
      <c r="BZ1433" s="179">
        <f t="shared" si="2474"/>
        <v>0</v>
      </c>
      <c r="CA1433" s="179">
        <f t="shared" si="2474"/>
        <v>0</v>
      </c>
      <c r="CB1433" s="179">
        <f t="shared" si="2474"/>
        <v>0</v>
      </c>
      <c r="CC1433" s="179">
        <f t="shared" si="2474"/>
        <v>0</v>
      </c>
      <c r="CD1433" s="179">
        <f t="shared" si="2474"/>
        <v>0</v>
      </c>
      <c r="CE1433" s="179">
        <f t="shared" ref="CE1433:CL1433" si="2475">CE1418</f>
        <v>0</v>
      </c>
      <c r="CF1433" s="179">
        <f t="shared" si="2475"/>
        <v>0</v>
      </c>
      <c r="CG1433" s="179">
        <f t="shared" si="2475"/>
        <v>0</v>
      </c>
      <c r="CH1433" s="179">
        <f t="shared" si="2475"/>
        <v>0</v>
      </c>
      <c r="CI1433" s="179">
        <f t="shared" si="2475"/>
        <v>0</v>
      </c>
      <c r="CJ1433" s="179">
        <f t="shared" si="2475"/>
        <v>0</v>
      </c>
      <c r="CK1433" s="179">
        <f t="shared" si="2475"/>
        <v>0</v>
      </c>
      <c r="CL1433" s="179">
        <f t="shared" si="2475"/>
        <v>0</v>
      </c>
      <c r="CN1433" s="60"/>
      <c r="CO1433" s="179">
        <f t="shared" ref="CO1433:DL1433" si="2476">CO1418</f>
        <v>0</v>
      </c>
      <c r="CP1433" s="179">
        <f t="shared" si="2476"/>
        <v>0</v>
      </c>
      <c r="CQ1433" s="179">
        <f t="shared" si="2476"/>
        <v>0</v>
      </c>
      <c r="CR1433" s="179">
        <f t="shared" si="2476"/>
        <v>0</v>
      </c>
      <c r="CS1433" s="179">
        <f t="shared" si="2476"/>
        <v>0</v>
      </c>
      <c r="CT1433" s="179">
        <f t="shared" si="2476"/>
        <v>0</v>
      </c>
      <c r="CU1433" s="179">
        <f t="shared" si="2476"/>
        <v>0</v>
      </c>
      <c r="CV1433" s="179">
        <f t="shared" si="2476"/>
        <v>0</v>
      </c>
      <c r="CW1433" s="179">
        <f t="shared" si="2476"/>
        <v>0</v>
      </c>
      <c r="CX1433" s="179">
        <f t="shared" si="2476"/>
        <v>0</v>
      </c>
      <c r="CY1433" s="179">
        <f t="shared" si="2476"/>
        <v>0</v>
      </c>
      <c r="CZ1433" s="179">
        <f t="shared" si="2476"/>
        <v>0</v>
      </c>
      <c r="DA1433" s="179">
        <f t="shared" si="2476"/>
        <v>0</v>
      </c>
      <c r="DB1433" s="179">
        <f t="shared" si="2476"/>
        <v>0</v>
      </c>
      <c r="DC1433" s="179">
        <f t="shared" si="2476"/>
        <v>0</v>
      </c>
      <c r="DD1433" s="179">
        <f t="shared" si="2476"/>
        <v>0</v>
      </c>
      <c r="DE1433" s="179">
        <f t="shared" si="2476"/>
        <v>0</v>
      </c>
      <c r="DF1433" s="179">
        <f t="shared" si="2476"/>
        <v>0</v>
      </c>
      <c r="DG1433" s="179">
        <f t="shared" si="2476"/>
        <v>0</v>
      </c>
      <c r="DH1433" s="179">
        <f t="shared" si="2476"/>
        <v>0</v>
      </c>
      <c r="DI1433" s="179">
        <f t="shared" si="2476"/>
        <v>0</v>
      </c>
      <c r="DJ1433" s="179">
        <f t="shared" si="2476"/>
        <v>0</v>
      </c>
      <c r="DK1433" s="179">
        <f t="shared" si="2476"/>
        <v>0</v>
      </c>
      <c r="DL1433" s="179">
        <f t="shared" si="2476"/>
        <v>0</v>
      </c>
    </row>
    <row r="1434" spans="1:116" x14ac:dyDescent="0.4">
      <c r="B1434" t="s">
        <v>332</v>
      </c>
      <c r="D1434" t="s">
        <v>762</v>
      </c>
      <c r="E1434" s="8" t="str">
        <f t="shared" ref="E1434" si="2477">ROW()&amp;" "&amp;D1434</f>
        <v>1434 DCHC-S</v>
      </c>
      <c r="G1434" s="241" t="str">
        <f>IFERROR(SUBSTITUTE(TRIM(MID(G1422, SEARCH("-", G1422) + 1, LEN(G1422))),":",""),"no unit")</f>
        <v>revenue driven</v>
      </c>
      <c r="H1434" s="12"/>
      <c r="I1434" s="60"/>
      <c r="J1434" s="60"/>
      <c r="K1434" s="15"/>
      <c r="L1434" s="15"/>
      <c r="M1434" s="15"/>
      <c r="N1434" s="15"/>
      <c r="O1434" s="15"/>
      <c r="P1434" s="15"/>
      <c r="R1434" s="15"/>
      <c r="S1434" s="179"/>
      <c r="T1434" s="179"/>
      <c r="U1434" s="179"/>
      <c r="V1434" s="179"/>
      <c r="W1434" s="179"/>
      <c r="X1434" s="179"/>
      <c r="Y1434" s="179"/>
      <c r="Z1434" s="179"/>
      <c r="AA1434" s="179"/>
      <c r="AB1434" s="179"/>
      <c r="AC1434" s="179"/>
      <c r="AD1434" s="179"/>
      <c r="AE1434" s="179"/>
      <c r="AF1434" s="179"/>
      <c r="AG1434" s="179"/>
      <c r="AH1434" s="179"/>
      <c r="AI1434" s="179"/>
      <c r="AJ1434" s="179"/>
      <c r="AK1434" s="179"/>
      <c r="AL1434" s="179"/>
      <c r="AM1434" s="179"/>
      <c r="AN1434" s="179"/>
      <c r="AO1434" s="179"/>
      <c r="AP1434" s="179"/>
      <c r="AQ1434" s="179"/>
      <c r="AR1434" s="179"/>
      <c r="AS1434" s="179"/>
      <c r="AT1434" s="179"/>
      <c r="AU1434" s="179"/>
      <c r="AV1434" s="179"/>
      <c r="AW1434" s="179"/>
      <c r="AX1434" s="179"/>
      <c r="AY1434" s="179"/>
      <c r="AZ1434" s="179"/>
      <c r="BA1434" s="179"/>
      <c r="BB1434" s="179"/>
      <c r="BC1434" s="179"/>
      <c r="BD1434" s="179"/>
      <c r="BE1434" s="179"/>
      <c r="BF1434" s="179"/>
      <c r="BG1434" s="179"/>
      <c r="BH1434" s="179"/>
      <c r="BI1434" s="179"/>
      <c r="BJ1434" s="179"/>
      <c r="BK1434" s="179"/>
      <c r="BL1434" s="179"/>
      <c r="BM1434" s="179"/>
      <c r="BN1434" s="179"/>
      <c r="BO1434" s="179"/>
      <c r="BP1434" s="179"/>
      <c r="BQ1434" s="179"/>
      <c r="BR1434" s="179"/>
      <c r="BS1434" s="179"/>
      <c r="BT1434" s="179"/>
      <c r="BU1434" s="179"/>
      <c r="BV1434" s="179"/>
      <c r="BW1434" s="179"/>
      <c r="BX1434" s="179"/>
      <c r="BY1434" s="179"/>
      <c r="BZ1434" s="179"/>
      <c r="CA1434" s="179"/>
      <c r="CB1434" s="179"/>
      <c r="CC1434" s="179"/>
      <c r="CD1434" s="179"/>
      <c r="CE1434" s="179"/>
      <c r="CF1434" s="179"/>
      <c r="CG1434" s="179"/>
      <c r="CH1434" s="179"/>
      <c r="CI1434" s="179"/>
      <c r="CJ1434" s="179"/>
      <c r="CK1434" s="179"/>
      <c r="CL1434" s="179"/>
      <c r="CN1434" s="60"/>
      <c r="CO1434" s="179"/>
      <c r="CP1434" s="179"/>
      <c r="CQ1434" s="179"/>
      <c r="CR1434" s="179"/>
      <c r="CS1434" s="179"/>
      <c r="CT1434" s="179"/>
      <c r="CU1434" s="179"/>
      <c r="CV1434" s="179"/>
      <c r="CW1434" s="179"/>
      <c r="CX1434" s="179"/>
      <c r="CY1434" s="179"/>
      <c r="CZ1434" s="179"/>
      <c r="DA1434" s="179"/>
      <c r="DB1434" s="179"/>
      <c r="DC1434" s="179"/>
      <c r="DD1434" s="179"/>
      <c r="DE1434" s="179"/>
      <c r="DF1434" s="179"/>
      <c r="DG1434" s="179"/>
      <c r="DH1434" s="179"/>
      <c r="DI1434" s="179"/>
      <c r="DJ1434" s="179"/>
      <c r="DK1434" s="179"/>
      <c r="DL1434" s="179"/>
    </row>
    <row r="1435" spans="1:116" x14ac:dyDescent="0.4">
      <c r="A1435" s="3"/>
      <c r="B1435" t="s">
        <v>332</v>
      </c>
      <c r="D1435" t="s">
        <v>762</v>
      </c>
      <c r="E1435" s="8" t="str">
        <f t="shared" si="2458"/>
        <v>1435 DCHC-S</v>
      </c>
      <c r="G1435" s="191" t="str">
        <f>G1420</f>
        <v>Secondary revenue driver</v>
      </c>
      <c r="H1435" s="90"/>
      <c r="I1435" s="213"/>
      <c r="J1435" s="213"/>
      <c r="K1435" s="214"/>
      <c r="L1435" s="214"/>
      <c r="M1435" s="214"/>
      <c r="N1435" s="214"/>
      <c r="O1435" s="214"/>
      <c r="P1435" s="214"/>
      <c r="R1435" s="214"/>
      <c r="S1435" s="4" t="str">
        <f>ADDRESS(ROW(S1427),COLUMN(S1427),2)</f>
        <v>S$1427</v>
      </c>
      <c r="T1435" s="212" t="str">
        <f t="shared" ref="T1435:AY1435" si="2478">T1420</f>
        <v>T$18</v>
      </c>
      <c r="U1435" s="212" t="str">
        <f t="shared" si="2478"/>
        <v>U$18</v>
      </c>
      <c r="V1435" s="212" t="str">
        <f t="shared" si="2478"/>
        <v>V$18</v>
      </c>
      <c r="W1435" s="212" t="str">
        <f t="shared" si="2478"/>
        <v>W$18</v>
      </c>
      <c r="X1435" s="212" t="str">
        <f t="shared" si="2478"/>
        <v>X$18</v>
      </c>
      <c r="Y1435" s="212" t="str">
        <f t="shared" si="2478"/>
        <v>Y$18</v>
      </c>
      <c r="Z1435" s="212" t="str">
        <f t="shared" si="2478"/>
        <v>Z$18</v>
      </c>
      <c r="AA1435" s="212" t="str">
        <f t="shared" si="2478"/>
        <v>AA$18</v>
      </c>
      <c r="AB1435" s="212" t="str">
        <f t="shared" si="2478"/>
        <v>AB$18</v>
      </c>
      <c r="AC1435" s="212" t="str">
        <f t="shared" si="2478"/>
        <v>AC$18</v>
      </c>
      <c r="AD1435" s="212" t="str">
        <f t="shared" si="2478"/>
        <v>AD$18</v>
      </c>
      <c r="AE1435" s="212" t="str">
        <f t="shared" si="2478"/>
        <v>AE$18</v>
      </c>
      <c r="AF1435" s="212" t="str">
        <f t="shared" si="2478"/>
        <v>AF$18</v>
      </c>
      <c r="AG1435" s="212" t="str">
        <f t="shared" si="2478"/>
        <v>AG$18</v>
      </c>
      <c r="AH1435" s="212" t="str">
        <f t="shared" si="2478"/>
        <v>AH$18</v>
      </c>
      <c r="AI1435" s="212" t="str">
        <f t="shared" si="2478"/>
        <v>AI$18</v>
      </c>
      <c r="AJ1435" s="212" t="str">
        <f t="shared" si="2478"/>
        <v>AJ$18</v>
      </c>
      <c r="AK1435" s="212" t="str">
        <f t="shared" si="2478"/>
        <v>AK$18</v>
      </c>
      <c r="AL1435" s="212" t="str">
        <f t="shared" si="2478"/>
        <v>AL$18</v>
      </c>
      <c r="AM1435" s="212" t="str">
        <f t="shared" si="2478"/>
        <v>AM$18</v>
      </c>
      <c r="AN1435" s="212" t="str">
        <f t="shared" si="2478"/>
        <v>AN$18</v>
      </c>
      <c r="AO1435" s="212" t="str">
        <f t="shared" si="2478"/>
        <v>AO$18</v>
      </c>
      <c r="AP1435" s="212" t="str">
        <f t="shared" si="2478"/>
        <v>AP$18</v>
      </c>
      <c r="AQ1435" s="212" t="str">
        <f t="shared" si="2478"/>
        <v>AQ$18</v>
      </c>
      <c r="AR1435" s="212" t="str">
        <f t="shared" si="2478"/>
        <v>AR$18</v>
      </c>
      <c r="AS1435" s="212" t="str">
        <f t="shared" si="2478"/>
        <v>AS$18</v>
      </c>
      <c r="AT1435" s="212" t="str">
        <f t="shared" si="2478"/>
        <v>AT$18</v>
      </c>
      <c r="AU1435" s="212" t="str">
        <f t="shared" si="2478"/>
        <v>AU$18</v>
      </c>
      <c r="AV1435" s="212" t="str">
        <f t="shared" si="2478"/>
        <v>AV$18</v>
      </c>
      <c r="AW1435" s="212" t="str">
        <f t="shared" si="2478"/>
        <v>AW$18</v>
      </c>
      <c r="AX1435" s="212" t="str">
        <f t="shared" si="2478"/>
        <v>AX$18</v>
      </c>
      <c r="AY1435" s="212" t="str">
        <f t="shared" si="2478"/>
        <v>AY$18</v>
      </c>
      <c r="AZ1435" s="212" t="str">
        <f t="shared" ref="AZ1435:CE1435" si="2479">AZ1420</f>
        <v>AZ$18</v>
      </c>
      <c r="BA1435" s="212" t="str">
        <f t="shared" si="2479"/>
        <v>BA$18</v>
      </c>
      <c r="BB1435" s="212" t="str">
        <f t="shared" si="2479"/>
        <v>BB$18</v>
      </c>
      <c r="BC1435" s="212" t="str">
        <f t="shared" si="2479"/>
        <v>BC$18</v>
      </c>
      <c r="BD1435" s="212" t="str">
        <f t="shared" si="2479"/>
        <v>BD$18</v>
      </c>
      <c r="BE1435" s="212" t="str">
        <f t="shared" si="2479"/>
        <v>BE$18</v>
      </c>
      <c r="BF1435" s="212" t="str">
        <f t="shared" si="2479"/>
        <v>BF$18</v>
      </c>
      <c r="BG1435" s="212" t="str">
        <f t="shared" si="2479"/>
        <v>BG$18</v>
      </c>
      <c r="BH1435" s="212" t="str">
        <f t="shared" si="2479"/>
        <v>BH$18</v>
      </c>
      <c r="BI1435" s="212" t="str">
        <f t="shared" si="2479"/>
        <v>BI$18</v>
      </c>
      <c r="BJ1435" s="212" t="str">
        <f t="shared" si="2479"/>
        <v>BJ$18</v>
      </c>
      <c r="BK1435" s="212" t="str">
        <f t="shared" si="2479"/>
        <v>BK$18</v>
      </c>
      <c r="BL1435" s="212" t="str">
        <f t="shared" si="2479"/>
        <v>BL$18</v>
      </c>
      <c r="BM1435" s="212" t="str">
        <f t="shared" si="2479"/>
        <v>BM$18</v>
      </c>
      <c r="BN1435" s="212" t="str">
        <f t="shared" si="2479"/>
        <v>BN$18</v>
      </c>
      <c r="BO1435" s="212" t="str">
        <f t="shared" si="2479"/>
        <v>BO$18</v>
      </c>
      <c r="BP1435" s="212" t="str">
        <f t="shared" si="2479"/>
        <v>BP$18</v>
      </c>
      <c r="BQ1435" s="212" t="str">
        <f t="shared" si="2479"/>
        <v>BQ$18</v>
      </c>
      <c r="BR1435" s="212" t="str">
        <f t="shared" si="2479"/>
        <v>BR$18</v>
      </c>
      <c r="BS1435" s="212" t="str">
        <f t="shared" si="2479"/>
        <v>BS$18</v>
      </c>
      <c r="BT1435" s="212" t="str">
        <f t="shared" si="2479"/>
        <v>BT$18</v>
      </c>
      <c r="BU1435" s="212" t="str">
        <f t="shared" si="2479"/>
        <v>BU$18</v>
      </c>
      <c r="BV1435" s="212" t="str">
        <f t="shared" si="2479"/>
        <v>BV$18</v>
      </c>
      <c r="BW1435" s="212" t="str">
        <f t="shared" si="2479"/>
        <v>BW$18</v>
      </c>
      <c r="BX1435" s="212" t="str">
        <f t="shared" si="2479"/>
        <v>BX$18</v>
      </c>
      <c r="BY1435" s="212" t="str">
        <f t="shared" si="2479"/>
        <v>BY$18</v>
      </c>
      <c r="BZ1435" s="212" t="str">
        <f t="shared" si="2479"/>
        <v>BZ$18</v>
      </c>
      <c r="CA1435" s="212" t="str">
        <f t="shared" si="2479"/>
        <v>CA$18</v>
      </c>
      <c r="CB1435" s="212" t="str">
        <f t="shared" si="2479"/>
        <v>CB$18</v>
      </c>
      <c r="CC1435" s="212" t="str">
        <f t="shared" si="2479"/>
        <v>CC$18</v>
      </c>
      <c r="CD1435" s="212" t="str">
        <f t="shared" si="2479"/>
        <v>CD$18</v>
      </c>
      <c r="CE1435" s="212" t="str">
        <f t="shared" si="2479"/>
        <v>CE$18</v>
      </c>
      <c r="CF1435" s="212" t="str">
        <f t="shared" ref="CF1435:CL1435" si="2480">CF1420</f>
        <v>CF$18</v>
      </c>
      <c r="CG1435" s="212" t="str">
        <f t="shared" si="2480"/>
        <v>CG$18</v>
      </c>
      <c r="CH1435" s="212" t="str">
        <f t="shared" si="2480"/>
        <v>CH$18</v>
      </c>
      <c r="CI1435" s="212" t="str">
        <f t="shared" si="2480"/>
        <v>CI$18</v>
      </c>
      <c r="CJ1435" s="212" t="str">
        <f t="shared" si="2480"/>
        <v>CJ$18</v>
      </c>
      <c r="CK1435" s="212" t="str">
        <f t="shared" si="2480"/>
        <v>CK$18</v>
      </c>
      <c r="CL1435" s="212" t="str">
        <f t="shared" si="2480"/>
        <v>CL$18</v>
      </c>
      <c r="CN1435" s="213"/>
      <c r="CO1435" s="212" t="str">
        <f t="shared" ref="CO1435:DL1435" si="2481">CO1420</f>
        <v>CO$18</v>
      </c>
      <c r="CP1435" s="212" t="str">
        <f t="shared" si="2481"/>
        <v>CP$18</v>
      </c>
      <c r="CQ1435" s="212" t="str">
        <f t="shared" si="2481"/>
        <v>CQ$18</v>
      </c>
      <c r="CR1435" s="212" t="str">
        <f t="shared" si="2481"/>
        <v>CR$18</v>
      </c>
      <c r="CS1435" s="212" t="str">
        <f t="shared" si="2481"/>
        <v>CS$18</v>
      </c>
      <c r="CT1435" s="212" t="str">
        <f t="shared" si="2481"/>
        <v>CT$18</v>
      </c>
      <c r="CU1435" s="212" t="str">
        <f t="shared" si="2481"/>
        <v>CU$18</v>
      </c>
      <c r="CV1435" s="212" t="str">
        <f t="shared" si="2481"/>
        <v>CV$18</v>
      </c>
      <c r="CW1435" s="212" t="str">
        <f t="shared" si="2481"/>
        <v>CW$18</v>
      </c>
      <c r="CX1435" s="212" t="str">
        <f t="shared" si="2481"/>
        <v>CX$18</v>
      </c>
      <c r="CY1435" s="212" t="str">
        <f t="shared" si="2481"/>
        <v>CY$18</v>
      </c>
      <c r="CZ1435" s="212" t="str">
        <f t="shared" si="2481"/>
        <v>CZ$18</v>
      </c>
      <c r="DA1435" s="212" t="str">
        <f t="shared" si="2481"/>
        <v>DA$18</v>
      </c>
      <c r="DB1435" s="212" t="str">
        <f t="shared" si="2481"/>
        <v>DB$18</v>
      </c>
      <c r="DC1435" s="212" t="str">
        <f t="shared" si="2481"/>
        <v>DC$18</v>
      </c>
      <c r="DD1435" s="212" t="str">
        <f t="shared" si="2481"/>
        <v>DD$18</v>
      </c>
      <c r="DE1435" s="212" t="str">
        <f t="shared" si="2481"/>
        <v>DE$18</v>
      </c>
      <c r="DF1435" s="212" t="str">
        <f t="shared" si="2481"/>
        <v>DF$18</v>
      </c>
      <c r="DG1435" s="212" t="str">
        <f t="shared" si="2481"/>
        <v>DG$18</v>
      </c>
      <c r="DH1435" s="212" t="str">
        <f t="shared" si="2481"/>
        <v>DH$18</v>
      </c>
      <c r="DI1435" s="212" t="str">
        <f t="shared" si="2481"/>
        <v>DI$18</v>
      </c>
      <c r="DJ1435" s="212" t="str">
        <f t="shared" si="2481"/>
        <v>DJ$18</v>
      </c>
      <c r="DK1435" s="212" t="str">
        <f t="shared" si="2481"/>
        <v>DK$18</v>
      </c>
      <c r="DL1435" s="212" t="str">
        <f t="shared" si="2481"/>
        <v>DL$18</v>
      </c>
    </row>
    <row r="1436" spans="1:116" x14ac:dyDescent="0.4">
      <c r="A1436" s="3"/>
      <c r="B1436" t="s">
        <v>332</v>
      </c>
      <c r="D1436" t="s">
        <v>762</v>
      </c>
      <c r="E1436" s="8" t="str">
        <f t="shared" si="2458"/>
        <v>1436 DCHC-S</v>
      </c>
      <c r="G1436" s="191" t="str">
        <f>G1421</f>
        <v>Secondary volume driver</v>
      </c>
      <c r="H1436" s="90"/>
      <c r="I1436" s="213"/>
      <c r="J1436" s="213"/>
      <c r="K1436" s="214"/>
      <c r="L1436" s="214"/>
      <c r="M1436" s="214"/>
      <c r="N1436" s="214"/>
      <c r="O1436" s="214"/>
      <c r="P1436" s="214"/>
      <c r="R1436" s="214"/>
      <c r="S1436" s="4" t="str">
        <f t="shared" ref="S1436:AX1436" si="2482">ADDRESS(ROW(S1425),COLUMN(S1425),2)</f>
        <v>S$1425</v>
      </c>
      <c r="T1436" s="4" t="str">
        <f t="shared" si="2482"/>
        <v>T$1425</v>
      </c>
      <c r="U1436" s="4" t="str">
        <f t="shared" si="2482"/>
        <v>U$1425</v>
      </c>
      <c r="V1436" s="4" t="str">
        <f t="shared" si="2482"/>
        <v>V$1425</v>
      </c>
      <c r="W1436" s="4" t="str">
        <f t="shared" si="2482"/>
        <v>W$1425</v>
      </c>
      <c r="X1436" s="4" t="str">
        <f t="shared" si="2482"/>
        <v>X$1425</v>
      </c>
      <c r="Y1436" s="4" t="str">
        <f t="shared" si="2482"/>
        <v>Y$1425</v>
      </c>
      <c r="Z1436" s="4" t="str">
        <f t="shared" si="2482"/>
        <v>Z$1425</v>
      </c>
      <c r="AA1436" s="4" t="str">
        <f t="shared" si="2482"/>
        <v>AA$1425</v>
      </c>
      <c r="AB1436" s="4" t="str">
        <f t="shared" si="2482"/>
        <v>AB$1425</v>
      </c>
      <c r="AC1436" s="4" t="str">
        <f t="shared" si="2482"/>
        <v>AC$1425</v>
      </c>
      <c r="AD1436" s="4" t="str">
        <f t="shared" si="2482"/>
        <v>AD$1425</v>
      </c>
      <c r="AE1436" s="4" t="str">
        <f t="shared" si="2482"/>
        <v>AE$1425</v>
      </c>
      <c r="AF1436" s="4" t="str">
        <f t="shared" si="2482"/>
        <v>AF$1425</v>
      </c>
      <c r="AG1436" s="4" t="str">
        <f t="shared" si="2482"/>
        <v>AG$1425</v>
      </c>
      <c r="AH1436" s="4" t="str">
        <f t="shared" si="2482"/>
        <v>AH$1425</v>
      </c>
      <c r="AI1436" s="4" t="str">
        <f t="shared" si="2482"/>
        <v>AI$1425</v>
      </c>
      <c r="AJ1436" s="4" t="str">
        <f t="shared" si="2482"/>
        <v>AJ$1425</v>
      </c>
      <c r="AK1436" s="4" t="str">
        <f t="shared" si="2482"/>
        <v>AK$1425</v>
      </c>
      <c r="AL1436" s="4" t="str">
        <f t="shared" si="2482"/>
        <v>AL$1425</v>
      </c>
      <c r="AM1436" s="4" t="str">
        <f t="shared" si="2482"/>
        <v>AM$1425</v>
      </c>
      <c r="AN1436" s="4" t="str">
        <f t="shared" si="2482"/>
        <v>AN$1425</v>
      </c>
      <c r="AO1436" s="4" t="str">
        <f t="shared" si="2482"/>
        <v>AO$1425</v>
      </c>
      <c r="AP1436" s="4" t="str">
        <f t="shared" si="2482"/>
        <v>AP$1425</v>
      </c>
      <c r="AQ1436" s="4" t="str">
        <f t="shared" si="2482"/>
        <v>AQ$1425</v>
      </c>
      <c r="AR1436" s="4" t="str">
        <f t="shared" si="2482"/>
        <v>AR$1425</v>
      </c>
      <c r="AS1436" s="4" t="str">
        <f t="shared" si="2482"/>
        <v>AS$1425</v>
      </c>
      <c r="AT1436" s="4" t="str">
        <f t="shared" si="2482"/>
        <v>AT$1425</v>
      </c>
      <c r="AU1436" s="4" t="str">
        <f t="shared" si="2482"/>
        <v>AU$1425</v>
      </c>
      <c r="AV1436" s="4" t="str">
        <f t="shared" si="2482"/>
        <v>AV$1425</v>
      </c>
      <c r="AW1436" s="4" t="str">
        <f t="shared" si="2482"/>
        <v>AW$1425</v>
      </c>
      <c r="AX1436" s="4" t="str">
        <f t="shared" si="2482"/>
        <v>AX$1425</v>
      </c>
      <c r="AY1436" s="4" t="str">
        <f t="shared" ref="AY1436:CD1436" si="2483">ADDRESS(ROW(AY1425),COLUMN(AY1425),2)</f>
        <v>AY$1425</v>
      </c>
      <c r="AZ1436" s="4" t="str">
        <f t="shared" si="2483"/>
        <v>AZ$1425</v>
      </c>
      <c r="BA1436" s="4" t="str">
        <f t="shared" si="2483"/>
        <v>BA$1425</v>
      </c>
      <c r="BB1436" s="4" t="str">
        <f t="shared" si="2483"/>
        <v>BB$1425</v>
      </c>
      <c r="BC1436" s="4" t="str">
        <f t="shared" si="2483"/>
        <v>BC$1425</v>
      </c>
      <c r="BD1436" s="4" t="str">
        <f t="shared" si="2483"/>
        <v>BD$1425</v>
      </c>
      <c r="BE1436" s="4" t="str">
        <f t="shared" si="2483"/>
        <v>BE$1425</v>
      </c>
      <c r="BF1436" s="4" t="str">
        <f t="shared" si="2483"/>
        <v>BF$1425</v>
      </c>
      <c r="BG1436" s="4" t="str">
        <f t="shared" si="2483"/>
        <v>BG$1425</v>
      </c>
      <c r="BH1436" s="4" t="str">
        <f t="shared" si="2483"/>
        <v>BH$1425</v>
      </c>
      <c r="BI1436" s="4" t="str">
        <f t="shared" si="2483"/>
        <v>BI$1425</v>
      </c>
      <c r="BJ1436" s="4" t="str">
        <f t="shared" si="2483"/>
        <v>BJ$1425</v>
      </c>
      <c r="BK1436" s="4" t="str">
        <f t="shared" si="2483"/>
        <v>BK$1425</v>
      </c>
      <c r="BL1436" s="4" t="str">
        <f t="shared" si="2483"/>
        <v>BL$1425</v>
      </c>
      <c r="BM1436" s="4" t="str">
        <f t="shared" si="2483"/>
        <v>BM$1425</v>
      </c>
      <c r="BN1436" s="4" t="str">
        <f t="shared" si="2483"/>
        <v>BN$1425</v>
      </c>
      <c r="BO1436" s="4" t="str">
        <f t="shared" si="2483"/>
        <v>BO$1425</v>
      </c>
      <c r="BP1436" s="4" t="str">
        <f t="shared" si="2483"/>
        <v>BP$1425</v>
      </c>
      <c r="BQ1436" s="4" t="str">
        <f t="shared" si="2483"/>
        <v>BQ$1425</v>
      </c>
      <c r="BR1436" s="4" t="str">
        <f t="shared" si="2483"/>
        <v>BR$1425</v>
      </c>
      <c r="BS1436" s="4" t="str">
        <f t="shared" si="2483"/>
        <v>BS$1425</v>
      </c>
      <c r="BT1436" s="4" t="str">
        <f t="shared" si="2483"/>
        <v>BT$1425</v>
      </c>
      <c r="BU1436" s="4" t="str">
        <f t="shared" si="2483"/>
        <v>BU$1425</v>
      </c>
      <c r="BV1436" s="4" t="str">
        <f t="shared" si="2483"/>
        <v>BV$1425</v>
      </c>
      <c r="BW1436" s="4" t="str">
        <f t="shared" si="2483"/>
        <v>BW$1425</v>
      </c>
      <c r="BX1436" s="4" t="str">
        <f t="shared" si="2483"/>
        <v>BX$1425</v>
      </c>
      <c r="BY1436" s="4" t="str">
        <f t="shared" si="2483"/>
        <v>BY$1425</v>
      </c>
      <c r="BZ1436" s="4" t="str">
        <f t="shared" si="2483"/>
        <v>BZ$1425</v>
      </c>
      <c r="CA1436" s="4" t="str">
        <f t="shared" si="2483"/>
        <v>CA$1425</v>
      </c>
      <c r="CB1436" s="4" t="str">
        <f t="shared" si="2483"/>
        <v>CB$1425</v>
      </c>
      <c r="CC1436" s="4" t="str">
        <f t="shared" si="2483"/>
        <v>CC$1425</v>
      </c>
      <c r="CD1436" s="4" t="str">
        <f t="shared" si="2483"/>
        <v>CD$1425</v>
      </c>
      <c r="CE1436" s="4" t="str">
        <f t="shared" ref="CE1436:CL1436" si="2484">ADDRESS(ROW(CE1425),COLUMN(CE1425),2)</f>
        <v>CE$1425</v>
      </c>
      <c r="CF1436" s="4" t="str">
        <f t="shared" si="2484"/>
        <v>CF$1425</v>
      </c>
      <c r="CG1436" s="4" t="str">
        <f t="shared" si="2484"/>
        <v>CG$1425</v>
      </c>
      <c r="CH1436" s="4" t="str">
        <f t="shared" si="2484"/>
        <v>CH$1425</v>
      </c>
      <c r="CI1436" s="4" t="str">
        <f t="shared" si="2484"/>
        <v>CI$1425</v>
      </c>
      <c r="CJ1436" s="4" t="str">
        <f t="shared" si="2484"/>
        <v>CJ$1425</v>
      </c>
      <c r="CK1436" s="4" t="str">
        <f t="shared" si="2484"/>
        <v>CK$1425</v>
      </c>
      <c r="CL1436" s="4" t="str">
        <f t="shared" si="2484"/>
        <v>CL$1425</v>
      </c>
      <c r="CN1436" s="213"/>
      <c r="CO1436" s="4" t="str">
        <f t="shared" ref="CO1436:DL1436" si="2485">ADDRESS(ROW(CO1425),COLUMN(CO1425),2)</f>
        <v>CO$1425</v>
      </c>
      <c r="CP1436" s="4" t="str">
        <f t="shared" si="2485"/>
        <v>CP$1425</v>
      </c>
      <c r="CQ1436" s="4" t="str">
        <f t="shared" si="2485"/>
        <v>CQ$1425</v>
      </c>
      <c r="CR1436" s="4" t="str">
        <f t="shared" si="2485"/>
        <v>CR$1425</v>
      </c>
      <c r="CS1436" s="4" t="str">
        <f t="shared" si="2485"/>
        <v>CS$1425</v>
      </c>
      <c r="CT1436" s="4" t="str">
        <f t="shared" si="2485"/>
        <v>CT$1425</v>
      </c>
      <c r="CU1436" s="4" t="str">
        <f t="shared" si="2485"/>
        <v>CU$1425</v>
      </c>
      <c r="CV1436" s="4" t="str">
        <f t="shared" si="2485"/>
        <v>CV$1425</v>
      </c>
      <c r="CW1436" s="4" t="str">
        <f t="shared" si="2485"/>
        <v>CW$1425</v>
      </c>
      <c r="CX1436" s="4" t="str">
        <f t="shared" si="2485"/>
        <v>CX$1425</v>
      </c>
      <c r="CY1436" s="4" t="str">
        <f t="shared" si="2485"/>
        <v>CY$1425</v>
      </c>
      <c r="CZ1436" s="4" t="str">
        <f t="shared" si="2485"/>
        <v>CZ$1425</v>
      </c>
      <c r="DA1436" s="4" t="str">
        <f t="shared" si="2485"/>
        <v>DA$1425</v>
      </c>
      <c r="DB1436" s="4" t="str">
        <f t="shared" si="2485"/>
        <v>DB$1425</v>
      </c>
      <c r="DC1436" s="4" t="str">
        <f t="shared" si="2485"/>
        <v>DC$1425</v>
      </c>
      <c r="DD1436" s="4" t="str">
        <f t="shared" si="2485"/>
        <v>DD$1425</v>
      </c>
      <c r="DE1436" s="4" t="str">
        <f t="shared" si="2485"/>
        <v>DE$1425</v>
      </c>
      <c r="DF1436" s="4" t="str">
        <f t="shared" si="2485"/>
        <v>DF$1425</v>
      </c>
      <c r="DG1436" s="4" t="str">
        <f t="shared" si="2485"/>
        <v>DG$1425</v>
      </c>
      <c r="DH1436" s="4" t="str">
        <f t="shared" si="2485"/>
        <v>DH$1425</v>
      </c>
      <c r="DI1436" s="4" t="str">
        <f t="shared" si="2485"/>
        <v>DI$1425</v>
      </c>
      <c r="DJ1436" s="4" t="str">
        <f t="shared" si="2485"/>
        <v>DJ$1425</v>
      </c>
      <c r="DK1436" s="4" t="str">
        <f t="shared" si="2485"/>
        <v>DK$1425</v>
      </c>
      <c r="DL1436" s="4" t="str">
        <f t="shared" si="2485"/>
        <v>DL$1425</v>
      </c>
    </row>
    <row r="1437" spans="1:116" x14ac:dyDescent="0.4">
      <c r="E1437" s="8"/>
      <c r="H1437" s="12"/>
      <c r="I1437" s="60"/>
      <c r="J1437" s="60"/>
      <c r="K1437" s="15"/>
      <c r="L1437" s="15"/>
      <c r="M1437" s="15"/>
      <c r="N1437" s="15"/>
      <c r="O1437" s="15"/>
      <c r="P1437" s="15"/>
      <c r="R1437" s="15"/>
      <c r="S1437" s="76"/>
      <c r="T1437" s="76"/>
      <c r="U1437" s="76"/>
      <c r="V1437" s="76"/>
      <c r="W1437" s="76"/>
      <c r="X1437" s="76"/>
      <c r="Y1437" s="76"/>
      <c r="Z1437" s="76"/>
      <c r="AA1437" s="76"/>
      <c r="AB1437" s="76"/>
      <c r="AC1437" s="76"/>
      <c r="AD1437" s="76"/>
      <c r="AE1437" s="76"/>
      <c r="AF1437" s="76"/>
      <c r="AG1437" s="76"/>
      <c r="AH1437" s="76"/>
      <c r="AI1437" s="76"/>
      <c r="AJ1437" s="76"/>
      <c r="AK1437" s="76"/>
      <c r="AL1437" s="76"/>
      <c r="AM1437" s="76"/>
      <c r="AN1437" s="76"/>
      <c r="AO1437" s="76"/>
      <c r="AP1437" s="76"/>
      <c r="AQ1437" s="76"/>
      <c r="AR1437" s="76"/>
      <c r="AS1437" s="76"/>
      <c r="AT1437" s="76"/>
      <c r="AU1437" s="76"/>
      <c r="AV1437" s="76"/>
      <c r="AW1437" s="76"/>
      <c r="AX1437" s="76"/>
      <c r="AY1437" s="76"/>
      <c r="AZ1437" s="76"/>
      <c r="BA1437" s="76"/>
      <c r="BB1437" s="76"/>
      <c r="BC1437" s="76"/>
      <c r="BD1437" s="76"/>
      <c r="BE1437" s="76"/>
      <c r="BF1437" s="76"/>
      <c r="BG1437" s="76"/>
      <c r="BH1437" s="76"/>
      <c r="BI1437" s="76"/>
      <c r="BJ1437" s="76"/>
      <c r="BK1437" s="76"/>
      <c r="BL1437" s="76"/>
      <c r="BM1437" s="76"/>
      <c r="BN1437" s="76"/>
      <c r="BO1437" s="76"/>
      <c r="BP1437" s="76"/>
      <c r="BQ1437" s="76"/>
      <c r="BR1437" s="76"/>
      <c r="BS1437" s="76"/>
      <c r="BT1437" s="76"/>
      <c r="BU1437" s="76"/>
      <c r="BV1437" s="76"/>
      <c r="BW1437" s="76"/>
      <c r="BX1437" s="76"/>
      <c r="BY1437" s="76"/>
      <c r="BZ1437" s="76"/>
      <c r="CA1437" s="76"/>
      <c r="CB1437" s="76"/>
      <c r="CC1437" s="76"/>
      <c r="CD1437" s="76"/>
      <c r="CE1437" s="76"/>
      <c r="CF1437" s="76"/>
      <c r="CG1437" s="76"/>
      <c r="CH1437" s="76"/>
      <c r="CI1437" s="76"/>
      <c r="CJ1437" s="76"/>
      <c r="CK1437" s="76"/>
      <c r="CL1437" s="76"/>
      <c r="CN1437" s="60"/>
      <c r="CO1437" s="76"/>
      <c r="CP1437" s="76"/>
      <c r="CQ1437" s="76"/>
      <c r="CR1437" s="76"/>
      <c r="CS1437" s="76"/>
      <c r="CT1437" s="76"/>
      <c r="CU1437" s="76"/>
      <c r="CV1437" s="76"/>
      <c r="CW1437" s="76"/>
      <c r="CX1437" s="76"/>
      <c r="CY1437" s="76"/>
      <c r="CZ1437" s="76"/>
      <c r="DA1437" s="76"/>
      <c r="DB1437" s="76"/>
      <c r="DC1437" s="76"/>
      <c r="DD1437" s="76"/>
      <c r="DE1437" s="76"/>
      <c r="DF1437" s="76"/>
      <c r="DG1437" s="76"/>
      <c r="DH1437" s="76"/>
      <c r="DI1437" s="76"/>
      <c r="DJ1437" s="76"/>
      <c r="DK1437" s="76"/>
      <c r="DL1437" s="76"/>
    </row>
    <row r="1438" spans="1:116" x14ac:dyDescent="0.4">
      <c r="A1438" s="174"/>
      <c r="E1438" s="8"/>
      <c r="G1438" s="175" t="s">
        <v>490</v>
      </c>
      <c r="H1438" s="174"/>
      <c r="I1438" s="176"/>
      <c r="J1438" s="176"/>
      <c r="K1438" s="197"/>
      <c r="L1438" s="197"/>
      <c r="M1438" s="197"/>
      <c r="N1438" s="197"/>
      <c r="O1438" s="197"/>
      <c r="P1438" s="197"/>
      <c r="R1438" s="198"/>
      <c r="S1438" s="174"/>
      <c r="T1438" s="174"/>
      <c r="U1438" s="174"/>
      <c r="V1438" s="174"/>
      <c r="W1438" s="174"/>
      <c r="X1438" s="174"/>
      <c r="Y1438" s="174"/>
      <c r="Z1438" s="174"/>
      <c r="AA1438" s="174"/>
      <c r="AB1438" s="174"/>
      <c r="AC1438" s="174"/>
      <c r="AD1438" s="174"/>
      <c r="AE1438" s="174"/>
      <c r="AF1438" s="174"/>
      <c r="AG1438" s="174"/>
      <c r="AH1438" s="174"/>
      <c r="AI1438" s="174"/>
      <c r="AJ1438" s="174"/>
      <c r="AK1438" s="174"/>
      <c r="AL1438" s="174"/>
      <c r="AM1438" s="174"/>
      <c r="AN1438" s="174"/>
      <c r="AO1438" s="174"/>
      <c r="AP1438" s="174"/>
      <c r="AQ1438" s="174"/>
      <c r="AR1438" s="174"/>
      <c r="AS1438" s="174"/>
      <c r="AT1438" s="174"/>
      <c r="AU1438" s="174"/>
      <c r="AV1438" s="174"/>
      <c r="AW1438" s="174"/>
      <c r="AX1438" s="174"/>
      <c r="AY1438" s="174"/>
      <c r="AZ1438" s="174"/>
      <c r="BA1438" s="174"/>
      <c r="BB1438" s="174"/>
      <c r="BC1438" s="174"/>
      <c r="BD1438" s="174"/>
      <c r="BE1438" s="174"/>
      <c r="BF1438" s="174"/>
      <c r="BG1438" s="174"/>
      <c r="BH1438" s="174"/>
      <c r="BI1438" s="174"/>
      <c r="BJ1438" s="174"/>
      <c r="BK1438" s="174"/>
      <c r="BL1438" s="174"/>
      <c r="BM1438" s="174"/>
      <c r="BN1438" s="174"/>
      <c r="BO1438" s="174"/>
      <c r="BP1438" s="174"/>
      <c r="BQ1438" s="174"/>
      <c r="BR1438" s="174"/>
      <c r="BS1438" s="174"/>
      <c r="BT1438" s="174"/>
      <c r="BU1438" s="174"/>
      <c r="BV1438" s="174"/>
      <c r="BW1438" s="174"/>
      <c r="BX1438" s="174"/>
      <c r="BY1438" s="174"/>
      <c r="BZ1438" s="174"/>
      <c r="CA1438" s="174"/>
      <c r="CB1438" s="174"/>
      <c r="CC1438" s="174"/>
      <c r="CD1438" s="174"/>
      <c r="CE1438" s="174"/>
      <c r="CF1438" s="174"/>
      <c r="CG1438" s="174"/>
      <c r="CH1438" s="174"/>
      <c r="CI1438" s="174"/>
      <c r="CJ1438" s="174"/>
      <c r="CK1438" s="174"/>
      <c r="CL1438" s="174"/>
      <c r="CN1438" s="176"/>
      <c r="CO1438" s="174"/>
      <c r="CP1438" s="174"/>
      <c r="CQ1438" s="174"/>
      <c r="CR1438" s="174"/>
      <c r="CS1438" s="174"/>
      <c r="CT1438" s="174"/>
      <c r="CU1438" s="174"/>
      <c r="CV1438" s="174"/>
      <c r="CW1438" s="174"/>
      <c r="CX1438" s="174"/>
      <c r="CY1438" s="174"/>
      <c r="CZ1438" s="174"/>
      <c r="DA1438" s="174"/>
      <c r="DB1438" s="174"/>
      <c r="DC1438" s="174"/>
      <c r="DD1438" s="174"/>
      <c r="DE1438" s="174"/>
      <c r="DF1438" s="174"/>
      <c r="DG1438" s="174"/>
      <c r="DH1438" s="174"/>
      <c r="DI1438" s="174"/>
      <c r="DJ1438" s="174"/>
      <c r="DK1438" s="174"/>
      <c r="DL1438" s="174"/>
    </row>
    <row r="1439" spans="1:116" x14ac:dyDescent="0.4">
      <c r="A1439" s="174"/>
      <c r="E1439" s="8"/>
      <c r="G1439" s="175" t="s">
        <v>492</v>
      </c>
      <c r="H1439" s="174"/>
      <c r="I1439" s="176"/>
      <c r="J1439" s="176"/>
      <c r="K1439" s="197"/>
      <c r="L1439" s="197"/>
      <c r="M1439" s="197"/>
      <c r="N1439" s="197"/>
      <c r="O1439" s="197"/>
      <c r="P1439" s="197"/>
      <c r="R1439" s="198"/>
      <c r="S1439" s="174"/>
      <c r="T1439" s="174"/>
      <c r="U1439" s="174"/>
      <c r="V1439" s="174"/>
      <c r="W1439" s="174"/>
      <c r="X1439" s="174"/>
      <c r="Y1439" s="174"/>
      <c r="Z1439" s="174"/>
      <c r="AA1439" s="174"/>
      <c r="AB1439" s="174"/>
      <c r="AC1439" s="174"/>
      <c r="AD1439" s="174"/>
      <c r="AE1439" s="174"/>
      <c r="AF1439" s="174"/>
      <c r="AG1439" s="174"/>
      <c r="AH1439" s="174"/>
      <c r="AI1439" s="174"/>
      <c r="AJ1439" s="174"/>
      <c r="AK1439" s="174"/>
      <c r="AL1439" s="174"/>
      <c r="AM1439" s="174"/>
      <c r="AN1439" s="174"/>
      <c r="AO1439" s="174"/>
      <c r="AP1439" s="174"/>
      <c r="AQ1439" s="174"/>
      <c r="AR1439" s="174"/>
      <c r="AS1439" s="174"/>
      <c r="AT1439" s="174"/>
      <c r="AU1439" s="174"/>
      <c r="AV1439" s="174"/>
      <c r="AW1439" s="174"/>
      <c r="AX1439" s="174"/>
      <c r="AY1439" s="174"/>
      <c r="AZ1439" s="174"/>
      <c r="BA1439" s="174"/>
      <c r="BB1439" s="174"/>
      <c r="BC1439" s="174"/>
      <c r="BD1439" s="174"/>
      <c r="BE1439" s="174"/>
      <c r="BF1439" s="174"/>
      <c r="BG1439" s="174"/>
      <c r="BH1439" s="174"/>
      <c r="BI1439" s="174"/>
      <c r="BJ1439" s="174"/>
      <c r="BK1439" s="174"/>
      <c r="BL1439" s="174"/>
      <c r="BM1439" s="174"/>
      <c r="BN1439" s="174"/>
      <c r="BO1439" s="174"/>
      <c r="BP1439" s="174"/>
      <c r="BQ1439" s="174"/>
      <c r="BR1439" s="174"/>
      <c r="BS1439" s="174"/>
      <c r="BT1439" s="174"/>
      <c r="BU1439" s="174"/>
      <c r="BV1439" s="174"/>
      <c r="BW1439" s="174"/>
      <c r="BX1439" s="174"/>
      <c r="BY1439" s="174"/>
      <c r="BZ1439" s="174"/>
      <c r="CA1439" s="174"/>
      <c r="CB1439" s="174"/>
      <c r="CC1439" s="174"/>
      <c r="CD1439" s="174"/>
      <c r="CE1439" s="174"/>
      <c r="CF1439" s="174"/>
      <c r="CG1439" s="174"/>
      <c r="CH1439" s="174"/>
      <c r="CI1439" s="174"/>
      <c r="CJ1439" s="174"/>
      <c r="CK1439" s="174"/>
      <c r="CL1439" s="174"/>
      <c r="CN1439" s="176"/>
      <c r="CO1439" s="174"/>
      <c r="CP1439" s="174"/>
      <c r="CQ1439" s="174"/>
      <c r="CR1439" s="174"/>
      <c r="CS1439" s="174"/>
      <c r="CT1439" s="174"/>
      <c r="CU1439" s="174"/>
      <c r="CV1439" s="174"/>
      <c r="CW1439" s="174"/>
      <c r="CX1439" s="174"/>
      <c r="CY1439" s="174"/>
      <c r="CZ1439" s="174"/>
      <c r="DA1439" s="174"/>
      <c r="DB1439" s="174"/>
      <c r="DC1439" s="174"/>
      <c r="DD1439" s="174"/>
      <c r="DE1439" s="174"/>
      <c r="DF1439" s="174"/>
      <c r="DG1439" s="174"/>
      <c r="DH1439" s="174"/>
      <c r="DI1439" s="174"/>
      <c r="DJ1439" s="174"/>
      <c r="DK1439" s="174"/>
      <c r="DL1439" s="174"/>
    </row>
    <row r="1440" spans="1:116" x14ac:dyDescent="0.4">
      <c r="A1440" s="174"/>
      <c r="E1440" s="8"/>
      <c r="G1440" s="175" t="s">
        <v>461</v>
      </c>
      <c r="H1440" s="174"/>
      <c r="I1440" s="176"/>
      <c r="J1440" s="176"/>
      <c r="K1440" s="197"/>
      <c r="L1440" s="197"/>
      <c r="M1440" s="197"/>
      <c r="N1440" s="197"/>
      <c r="O1440" s="197"/>
      <c r="P1440" s="197"/>
      <c r="R1440" s="198"/>
      <c r="S1440" s="199" t="str">
        <f t="shared" ref="S1440:AX1440" si="2486">S$20</f>
        <v>S$16</v>
      </c>
      <c r="T1440" s="199" t="str">
        <f t="shared" si="2486"/>
        <v>T$16</v>
      </c>
      <c r="U1440" s="199" t="str">
        <f t="shared" si="2486"/>
        <v>U$16</v>
      </c>
      <c r="V1440" s="199" t="str">
        <f t="shared" si="2486"/>
        <v>V$16</v>
      </c>
      <c r="W1440" s="199" t="str">
        <f t="shared" si="2486"/>
        <v>W$16</v>
      </c>
      <c r="X1440" s="199" t="str">
        <f t="shared" si="2486"/>
        <v>X$16</v>
      </c>
      <c r="Y1440" s="199" t="str">
        <f t="shared" si="2486"/>
        <v>Y$16</v>
      </c>
      <c r="Z1440" s="199" t="str">
        <f t="shared" si="2486"/>
        <v>Z$16</v>
      </c>
      <c r="AA1440" s="199" t="str">
        <f t="shared" si="2486"/>
        <v>AA$16</v>
      </c>
      <c r="AB1440" s="199" t="str">
        <f t="shared" si="2486"/>
        <v>AB$16</v>
      </c>
      <c r="AC1440" s="199" t="str">
        <f t="shared" si="2486"/>
        <v>AC$16</v>
      </c>
      <c r="AD1440" s="199" t="str">
        <f t="shared" si="2486"/>
        <v>AD$16</v>
      </c>
      <c r="AE1440" s="199" t="str">
        <f t="shared" si="2486"/>
        <v>AE$16</v>
      </c>
      <c r="AF1440" s="199" t="str">
        <f t="shared" si="2486"/>
        <v>AF$16</v>
      </c>
      <c r="AG1440" s="199" t="str">
        <f t="shared" si="2486"/>
        <v>AG$16</v>
      </c>
      <c r="AH1440" s="199" t="str">
        <f t="shared" si="2486"/>
        <v>AH$16</v>
      </c>
      <c r="AI1440" s="199" t="str">
        <f t="shared" si="2486"/>
        <v>AI$16</v>
      </c>
      <c r="AJ1440" s="199" t="str">
        <f t="shared" si="2486"/>
        <v>AJ$16</v>
      </c>
      <c r="AK1440" s="199" t="str">
        <f t="shared" si="2486"/>
        <v>AK$16</v>
      </c>
      <c r="AL1440" s="199" t="str">
        <f t="shared" si="2486"/>
        <v>AL$16</v>
      </c>
      <c r="AM1440" s="199" t="str">
        <f t="shared" si="2486"/>
        <v>AM$16</v>
      </c>
      <c r="AN1440" s="199" t="str">
        <f t="shared" si="2486"/>
        <v>AN$16</v>
      </c>
      <c r="AO1440" s="199" t="str">
        <f t="shared" si="2486"/>
        <v>AO$16</v>
      </c>
      <c r="AP1440" s="199" t="str">
        <f t="shared" si="2486"/>
        <v>AP$16</v>
      </c>
      <c r="AQ1440" s="199" t="str">
        <f t="shared" si="2486"/>
        <v>AQ$16</v>
      </c>
      <c r="AR1440" s="199" t="str">
        <f t="shared" si="2486"/>
        <v>AR$16</v>
      </c>
      <c r="AS1440" s="199" t="str">
        <f t="shared" si="2486"/>
        <v>AS$16</v>
      </c>
      <c r="AT1440" s="199" t="str">
        <f t="shared" si="2486"/>
        <v>AT$16</v>
      </c>
      <c r="AU1440" s="199" t="str">
        <f t="shared" si="2486"/>
        <v>AU$16</v>
      </c>
      <c r="AV1440" s="199" t="str">
        <f t="shared" si="2486"/>
        <v>AV$16</v>
      </c>
      <c r="AW1440" s="199" t="str">
        <f t="shared" si="2486"/>
        <v>AW$16</v>
      </c>
      <c r="AX1440" s="199" t="str">
        <f t="shared" si="2486"/>
        <v>AX$16</v>
      </c>
      <c r="AY1440" s="199" t="str">
        <f t="shared" ref="AY1440:CD1440" si="2487">AY$20</f>
        <v>AY$16</v>
      </c>
      <c r="AZ1440" s="199" t="str">
        <f t="shared" si="2487"/>
        <v>AZ$16</v>
      </c>
      <c r="BA1440" s="199" t="str">
        <f t="shared" si="2487"/>
        <v>BA$16</v>
      </c>
      <c r="BB1440" s="199" t="str">
        <f t="shared" si="2487"/>
        <v>BB$16</v>
      </c>
      <c r="BC1440" s="199" t="str">
        <f t="shared" si="2487"/>
        <v>BC$16</v>
      </c>
      <c r="BD1440" s="199" t="str">
        <f t="shared" si="2487"/>
        <v>BD$16</v>
      </c>
      <c r="BE1440" s="199" t="str">
        <f t="shared" si="2487"/>
        <v>BE$16</v>
      </c>
      <c r="BF1440" s="199" t="str">
        <f t="shared" si="2487"/>
        <v>BF$16</v>
      </c>
      <c r="BG1440" s="199" t="str">
        <f t="shared" si="2487"/>
        <v>BG$16</v>
      </c>
      <c r="BH1440" s="199" t="str">
        <f t="shared" si="2487"/>
        <v>BH$16</v>
      </c>
      <c r="BI1440" s="199" t="str">
        <f t="shared" si="2487"/>
        <v>BI$16</v>
      </c>
      <c r="BJ1440" s="199" t="str">
        <f t="shared" si="2487"/>
        <v>BJ$16</v>
      </c>
      <c r="BK1440" s="199" t="str">
        <f t="shared" si="2487"/>
        <v>BK$16</v>
      </c>
      <c r="BL1440" s="199" t="str">
        <f t="shared" si="2487"/>
        <v>BL$16</v>
      </c>
      <c r="BM1440" s="199" t="str">
        <f t="shared" si="2487"/>
        <v>BM$16</v>
      </c>
      <c r="BN1440" s="199" t="str">
        <f t="shared" si="2487"/>
        <v>BN$16</v>
      </c>
      <c r="BO1440" s="199" t="str">
        <f t="shared" si="2487"/>
        <v>BO$16</v>
      </c>
      <c r="BP1440" s="199" t="str">
        <f t="shared" si="2487"/>
        <v>BP$16</v>
      </c>
      <c r="BQ1440" s="199" t="str">
        <f t="shared" si="2487"/>
        <v>BQ$16</v>
      </c>
      <c r="BR1440" s="199" t="str">
        <f t="shared" si="2487"/>
        <v>BR$16</v>
      </c>
      <c r="BS1440" s="199" t="str">
        <f t="shared" si="2487"/>
        <v>BS$16</v>
      </c>
      <c r="BT1440" s="199" t="str">
        <f t="shared" si="2487"/>
        <v>BT$16</v>
      </c>
      <c r="BU1440" s="199" t="str">
        <f t="shared" si="2487"/>
        <v>BU$16</v>
      </c>
      <c r="BV1440" s="199" t="str">
        <f t="shared" si="2487"/>
        <v>BV$16</v>
      </c>
      <c r="BW1440" s="199" t="str">
        <f t="shared" si="2487"/>
        <v>BW$16</v>
      </c>
      <c r="BX1440" s="199" t="str">
        <f t="shared" si="2487"/>
        <v>BX$16</v>
      </c>
      <c r="BY1440" s="199" t="str">
        <f t="shared" si="2487"/>
        <v>BY$16</v>
      </c>
      <c r="BZ1440" s="199" t="str">
        <f t="shared" si="2487"/>
        <v>BZ$16</v>
      </c>
      <c r="CA1440" s="199" t="str">
        <f t="shared" si="2487"/>
        <v>CA$16</v>
      </c>
      <c r="CB1440" s="199" t="str">
        <f t="shared" si="2487"/>
        <v>CB$16</v>
      </c>
      <c r="CC1440" s="199" t="str">
        <f t="shared" si="2487"/>
        <v>CC$16</v>
      </c>
      <c r="CD1440" s="199" t="str">
        <f t="shared" si="2487"/>
        <v>CD$16</v>
      </c>
      <c r="CE1440" s="199" t="str">
        <f t="shared" ref="CE1440:CL1440" si="2488">CE$20</f>
        <v>CE$16</v>
      </c>
      <c r="CF1440" s="199" t="str">
        <f t="shared" si="2488"/>
        <v>CF$16</v>
      </c>
      <c r="CG1440" s="199" t="str">
        <f t="shared" si="2488"/>
        <v>CG$16</v>
      </c>
      <c r="CH1440" s="199" t="str">
        <f t="shared" si="2488"/>
        <v>CH$16</v>
      </c>
      <c r="CI1440" s="199" t="str">
        <f t="shared" si="2488"/>
        <v>CI$16</v>
      </c>
      <c r="CJ1440" s="199" t="str">
        <f t="shared" si="2488"/>
        <v>CJ$16</v>
      </c>
      <c r="CK1440" s="199" t="str">
        <f t="shared" si="2488"/>
        <v>CK$16</v>
      </c>
      <c r="CL1440" s="199" t="str">
        <f t="shared" si="2488"/>
        <v>CL$16</v>
      </c>
      <c r="CN1440" s="176"/>
      <c r="CO1440" s="199" t="str">
        <f t="shared" ref="CO1440:DL1440" si="2489">CO$20</f>
        <v>CO$16</v>
      </c>
      <c r="CP1440" s="199" t="str">
        <f t="shared" si="2489"/>
        <v>CP$16</v>
      </c>
      <c r="CQ1440" s="199" t="str">
        <f t="shared" si="2489"/>
        <v>CQ$16</v>
      </c>
      <c r="CR1440" s="199" t="str">
        <f t="shared" si="2489"/>
        <v>CR$16</v>
      </c>
      <c r="CS1440" s="199" t="str">
        <f t="shared" si="2489"/>
        <v>CS$16</v>
      </c>
      <c r="CT1440" s="199" t="str">
        <f t="shared" si="2489"/>
        <v>CT$16</v>
      </c>
      <c r="CU1440" s="199" t="str">
        <f t="shared" si="2489"/>
        <v>CU$16</v>
      </c>
      <c r="CV1440" s="199" t="str">
        <f t="shared" si="2489"/>
        <v>CV$16</v>
      </c>
      <c r="CW1440" s="199" t="str">
        <f t="shared" si="2489"/>
        <v>CW$16</v>
      </c>
      <c r="CX1440" s="199" t="str">
        <f t="shared" si="2489"/>
        <v>CX$16</v>
      </c>
      <c r="CY1440" s="199" t="str">
        <f t="shared" si="2489"/>
        <v>CY$16</v>
      </c>
      <c r="CZ1440" s="199" t="str">
        <f t="shared" si="2489"/>
        <v>CZ$16</v>
      </c>
      <c r="DA1440" s="199" t="str">
        <f t="shared" si="2489"/>
        <v>DA$16</v>
      </c>
      <c r="DB1440" s="199" t="str">
        <f t="shared" si="2489"/>
        <v>DB$16</v>
      </c>
      <c r="DC1440" s="199" t="str">
        <f t="shared" si="2489"/>
        <v>DC$16</v>
      </c>
      <c r="DD1440" s="199" t="str">
        <f t="shared" si="2489"/>
        <v>DD$16</v>
      </c>
      <c r="DE1440" s="199" t="str">
        <f t="shared" si="2489"/>
        <v>DE$16</v>
      </c>
      <c r="DF1440" s="199" t="str">
        <f t="shared" si="2489"/>
        <v>DF$16</v>
      </c>
      <c r="DG1440" s="199" t="str">
        <f t="shared" si="2489"/>
        <v>DG$16</v>
      </c>
      <c r="DH1440" s="199" t="str">
        <f t="shared" si="2489"/>
        <v>DH$16</v>
      </c>
      <c r="DI1440" s="199" t="str">
        <f t="shared" si="2489"/>
        <v>DI$16</v>
      </c>
      <c r="DJ1440" s="199" t="str">
        <f t="shared" si="2489"/>
        <v>DJ$16</v>
      </c>
      <c r="DK1440" s="199" t="str">
        <f t="shared" si="2489"/>
        <v>DK$16</v>
      </c>
      <c r="DL1440" s="199" t="str">
        <f t="shared" si="2489"/>
        <v>DL$16</v>
      </c>
    </row>
    <row r="1441" spans="1:116" x14ac:dyDescent="0.4">
      <c r="A1441" s="174"/>
      <c r="E1441" s="8"/>
      <c r="G1441" s="175" t="s">
        <v>462</v>
      </c>
      <c r="H1441" s="200"/>
      <c r="I1441" s="201"/>
      <c r="J1441" s="201"/>
      <c r="K1441" s="202"/>
      <c r="L1441" s="202"/>
      <c r="M1441" s="202"/>
      <c r="N1441" s="202"/>
      <c r="O1441" s="202"/>
      <c r="P1441" s="202"/>
      <c r="R1441" s="202"/>
      <c r="S1441" s="199" t="str">
        <f t="shared" ref="S1441:AX1441" si="2490">S$21</f>
        <v>S$17</v>
      </c>
      <c r="T1441" s="199" t="str">
        <f t="shared" si="2490"/>
        <v>T$17</v>
      </c>
      <c r="U1441" s="199" t="str">
        <f t="shared" si="2490"/>
        <v>U$17</v>
      </c>
      <c r="V1441" s="199" t="str">
        <f t="shared" si="2490"/>
        <v>V$17</v>
      </c>
      <c r="W1441" s="199" t="str">
        <f t="shared" si="2490"/>
        <v>W$17</v>
      </c>
      <c r="X1441" s="199" t="str">
        <f t="shared" si="2490"/>
        <v>X$17</v>
      </c>
      <c r="Y1441" s="199" t="str">
        <f t="shared" si="2490"/>
        <v>Y$17</v>
      </c>
      <c r="Z1441" s="199" t="str">
        <f t="shared" si="2490"/>
        <v>Z$17</v>
      </c>
      <c r="AA1441" s="199" t="str">
        <f t="shared" si="2490"/>
        <v>AA$17</v>
      </c>
      <c r="AB1441" s="199" t="str">
        <f t="shared" si="2490"/>
        <v>AB$17</v>
      </c>
      <c r="AC1441" s="199" t="str">
        <f t="shared" si="2490"/>
        <v>AC$17</v>
      </c>
      <c r="AD1441" s="199" t="str">
        <f t="shared" si="2490"/>
        <v>AD$17</v>
      </c>
      <c r="AE1441" s="199" t="str">
        <f t="shared" si="2490"/>
        <v>AE$17</v>
      </c>
      <c r="AF1441" s="199" t="str">
        <f t="shared" si="2490"/>
        <v>AF$17</v>
      </c>
      <c r="AG1441" s="199" t="str">
        <f t="shared" si="2490"/>
        <v>AG$17</v>
      </c>
      <c r="AH1441" s="199" t="str">
        <f t="shared" si="2490"/>
        <v>AH$17</v>
      </c>
      <c r="AI1441" s="199" t="str">
        <f t="shared" si="2490"/>
        <v>AI$17</v>
      </c>
      <c r="AJ1441" s="199" t="str">
        <f t="shared" si="2490"/>
        <v>AJ$17</v>
      </c>
      <c r="AK1441" s="199" t="str">
        <f t="shared" si="2490"/>
        <v>AK$17</v>
      </c>
      <c r="AL1441" s="199" t="str">
        <f t="shared" si="2490"/>
        <v>AL$17</v>
      </c>
      <c r="AM1441" s="199" t="str">
        <f t="shared" si="2490"/>
        <v>AM$17</v>
      </c>
      <c r="AN1441" s="199" t="str">
        <f t="shared" si="2490"/>
        <v>AN$17</v>
      </c>
      <c r="AO1441" s="199" t="str">
        <f t="shared" si="2490"/>
        <v>AO$17</v>
      </c>
      <c r="AP1441" s="199" t="str">
        <f t="shared" si="2490"/>
        <v>AP$17</v>
      </c>
      <c r="AQ1441" s="199" t="str">
        <f t="shared" si="2490"/>
        <v>AQ$17</v>
      </c>
      <c r="AR1441" s="199" t="str">
        <f t="shared" si="2490"/>
        <v>AR$17</v>
      </c>
      <c r="AS1441" s="199" t="str">
        <f t="shared" si="2490"/>
        <v>AS$17</v>
      </c>
      <c r="AT1441" s="199" t="str">
        <f t="shared" si="2490"/>
        <v>AT$17</v>
      </c>
      <c r="AU1441" s="199" t="str">
        <f t="shared" si="2490"/>
        <v>AU$17</v>
      </c>
      <c r="AV1441" s="199" t="str">
        <f t="shared" si="2490"/>
        <v>AV$17</v>
      </c>
      <c r="AW1441" s="199" t="str">
        <f t="shared" si="2490"/>
        <v>AW$17</v>
      </c>
      <c r="AX1441" s="199" t="str">
        <f t="shared" si="2490"/>
        <v>AX$17</v>
      </c>
      <c r="AY1441" s="199" t="str">
        <f t="shared" ref="AY1441:CD1441" si="2491">AY$21</f>
        <v>AY$17</v>
      </c>
      <c r="AZ1441" s="199" t="str">
        <f t="shared" si="2491"/>
        <v>AZ$17</v>
      </c>
      <c r="BA1441" s="199" t="str">
        <f t="shared" si="2491"/>
        <v>BA$17</v>
      </c>
      <c r="BB1441" s="199" t="str">
        <f t="shared" si="2491"/>
        <v>BB$17</v>
      </c>
      <c r="BC1441" s="199" t="str">
        <f t="shared" si="2491"/>
        <v>BC$17</v>
      </c>
      <c r="BD1441" s="199" t="str">
        <f t="shared" si="2491"/>
        <v>BD$17</v>
      </c>
      <c r="BE1441" s="199" t="str">
        <f t="shared" si="2491"/>
        <v>BE$17</v>
      </c>
      <c r="BF1441" s="199" t="str">
        <f t="shared" si="2491"/>
        <v>BF$17</v>
      </c>
      <c r="BG1441" s="199" t="str">
        <f t="shared" si="2491"/>
        <v>BG$17</v>
      </c>
      <c r="BH1441" s="199" t="str">
        <f t="shared" si="2491"/>
        <v>BH$17</v>
      </c>
      <c r="BI1441" s="199" t="str">
        <f t="shared" si="2491"/>
        <v>BI$17</v>
      </c>
      <c r="BJ1441" s="199" t="str">
        <f t="shared" si="2491"/>
        <v>BJ$17</v>
      </c>
      <c r="BK1441" s="199" t="str">
        <f t="shared" si="2491"/>
        <v>BK$17</v>
      </c>
      <c r="BL1441" s="199" t="str">
        <f t="shared" si="2491"/>
        <v>BL$17</v>
      </c>
      <c r="BM1441" s="199" t="str">
        <f t="shared" si="2491"/>
        <v>BM$17</v>
      </c>
      <c r="BN1441" s="199" t="str">
        <f t="shared" si="2491"/>
        <v>BN$17</v>
      </c>
      <c r="BO1441" s="199" t="str">
        <f t="shared" si="2491"/>
        <v>BO$17</v>
      </c>
      <c r="BP1441" s="199" t="str">
        <f t="shared" si="2491"/>
        <v>BP$17</v>
      </c>
      <c r="BQ1441" s="199" t="str">
        <f t="shared" si="2491"/>
        <v>BQ$17</v>
      </c>
      <c r="BR1441" s="199" t="str">
        <f t="shared" si="2491"/>
        <v>BR$17</v>
      </c>
      <c r="BS1441" s="199" t="str">
        <f t="shared" si="2491"/>
        <v>BS$17</v>
      </c>
      <c r="BT1441" s="199" t="str">
        <f t="shared" si="2491"/>
        <v>BT$17</v>
      </c>
      <c r="BU1441" s="199" t="str">
        <f t="shared" si="2491"/>
        <v>BU$17</v>
      </c>
      <c r="BV1441" s="199" t="str">
        <f t="shared" si="2491"/>
        <v>BV$17</v>
      </c>
      <c r="BW1441" s="199" t="str">
        <f t="shared" si="2491"/>
        <v>BW$17</v>
      </c>
      <c r="BX1441" s="199" t="str">
        <f t="shared" si="2491"/>
        <v>BX$17</v>
      </c>
      <c r="BY1441" s="199" t="str">
        <f t="shared" si="2491"/>
        <v>BY$17</v>
      </c>
      <c r="BZ1441" s="199" t="str">
        <f t="shared" si="2491"/>
        <v>BZ$17</v>
      </c>
      <c r="CA1441" s="199" t="str">
        <f t="shared" si="2491"/>
        <v>CA$17</v>
      </c>
      <c r="CB1441" s="199" t="str">
        <f t="shared" si="2491"/>
        <v>CB$17</v>
      </c>
      <c r="CC1441" s="199" t="str">
        <f t="shared" si="2491"/>
        <v>CC$17</v>
      </c>
      <c r="CD1441" s="199" t="str">
        <f t="shared" si="2491"/>
        <v>CD$17</v>
      </c>
      <c r="CE1441" s="199" t="str">
        <f t="shared" ref="CE1441:CL1441" si="2492">CE$21</f>
        <v>CE$17</v>
      </c>
      <c r="CF1441" s="199" t="str">
        <f t="shared" si="2492"/>
        <v>CF$17</v>
      </c>
      <c r="CG1441" s="199" t="str">
        <f t="shared" si="2492"/>
        <v>CG$17</v>
      </c>
      <c r="CH1441" s="199" t="str">
        <f t="shared" si="2492"/>
        <v>CH$17</v>
      </c>
      <c r="CI1441" s="199" t="str">
        <f t="shared" si="2492"/>
        <v>CI$17</v>
      </c>
      <c r="CJ1441" s="199" t="str">
        <f t="shared" si="2492"/>
        <v>CJ$17</v>
      </c>
      <c r="CK1441" s="199" t="str">
        <f t="shared" si="2492"/>
        <v>CK$17</v>
      </c>
      <c r="CL1441" s="199" t="str">
        <f t="shared" si="2492"/>
        <v>CL$17</v>
      </c>
      <c r="CN1441" s="201"/>
      <c r="CO1441" s="199" t="str">
        <f t="shared" ref="CO1441:DL1441" si="2493">CO$21</f>
        <v>CO$17</v>
      </c>
      <c r="CP1441" s="199" t="str">
        <f t="shared" si="2493"/>
        <v>CP$17</v>
      </c>
      <c r="CQ1441" s="199" t="str">
        <f t="shared" si="2493"/>
        <v>CQ$17</v>
      </c>
      <c r="CR1441" s="199" t="str">
        <f t="shared" si="2493"/>
        <v>CR$17</v>
      </c>
      <c r="CS1441" s="199" t="str">
        <f t="shared" si="2493"/>
        <v>CS$17</v>
      </c>
      <c r="CT1441" s="199" t="str">
        <f t="shared" si="2493"/>
        <v>CT$17</v>
      </c>
      <c r="CU1441" s="199" t="str">
        <f t="shared" si="2493"/>
        <v>CU$17</v>
      </c>
      <c r="CV1441" s="199" t="str">
        <f t="shared" si="2493"/>
        <v>CV$17</v>
      </c>
      <c r="CW1441" s="199" t="str">
        <f t="shared" si="2493"/>
        <v>CW$17</v>
      </c>
      <c r="CX1441" s="199" t="str">
        <f t="shared" si="2493"/>
        <v>CX$17</v>
      </c>
      <c r="CY1441" s="199" t="str">
        <f t="shared" si="2493"/>
        <v>CY$17</v>
      </c>
      <c r="CZ1441" s="199" t="str">
        <f t="shared" si="2493"/>
        <v>CZ$17</v>
      </c>
      <c r="DA1441" s="199" t="str">
        <f t="shared" si="2493"/>
        <v>DA$17</v>
      </c>
      <c r="DB1441" s="199" t="str">
        <f t="shared" si="2493"/>
        <v>DB$17</v>
      </c>
      <c r="DC1441" s="199" t="str">
        <f t="shared" si="2493"/>
        <v>DC$17</v>
      </c>
      <c r="DD1441" s="199" t="str">
        <f t="shared" si="2493"/>
        <v>DD$17</v>
      </c>
      <c r="DE1441" s="199" t="str">
        <f t="shared" si="2493"/>
        <v>DE$17</v>
      </c>
      <c r="DF1441" s="199" t="str">
        <f t="shared" si="2493"/>
        <v>DF$17</v>
      </c>
      <c r="DG1441" s="199" t="str">
        <f t="shared" si="2493"/>
        <v>DG$17</v>
      </c>
      <c r="DH1441" s="199" t="str">
        <f t="shared" si="2493"/>
        <v>DH$17</v>
      </c>
      <c r="DI1441" s="199" t="str">
        <f t="shared" si="2493"/>
        <v>DI$17</v>
      </c>
      <c r="DJ1441" s="199" t="str">
        <f t="shared" si="2493"/>
        <v>DJ$17</v>
      </c>
      <c r="DK1441" s="199" t="str">
        <f t="shared" si="2493"/>
        <v>DK$17</v>
      </c>
      <c r="DL1441" s="199" t="str">
        <f t="shared" si="2493"/>
        <v>DL$17</v>
      </c>
    </row>
    <row r="1442" spans="1:116" x14ac:dyDescent="0.4">
      <c r="A1442" s="174"/>
      <c r="E1442" s="8"/>
      <c r="G1442" s="175" t="s">
        <v>491</v>
      </c>
      <c r="H1442" s="200"/>
      <c r="I1442" s="201"/>
      <c r="J1442" s="201"/>
      <c r="K1442" s="202"/>
      <c r="L1442" s="202"/>
      <c r="M1442" s="202"/>
      <c r="N1442" s="202"/>
      <c r="O1442" s="202"/>
      <c r="P1442" s="202"/>
      <c r="R1442" s="202"/>
      <c r="S1442" s="190"/>
      <c r="T1442" s="190"/>
      <c r="U1442" s="190"/>
      <c r="V1442" s="190"/>
      <c r="W1442" s="190"/>
      <c r="X1442" s="190"/>
      <c r="Y1442" s="190"/>
      <c r="Z1442" s="190"/>
      <c r="AA1442" s="190"/>
      <c r="AB1442" s="190"/>
      <c r="AC1442" s="190"/>
      <c r="AD1442" s="190"/>
      <c r="AE1442" s="190"/>
      <c r="AF1442" s="190"/>
      <c r="AG1442" s="190"/>
      <c r="AH1442" s="190"/>
      <c r="AI1442" s="190"/>
      <c r="AJ1442" s="190"/>
      <c r="AK1442" s="190"/>
      <c r="AL1442" s="190"/>
      <c r="AM1442" s="190"/>
      <c r="AN1442" s="190"/>
      <c r="AO1442" s="190"/>
      <c r="AP1442" s="190"/>
      <c r="AQ1442" s="190"/>
      <c r="AR1442" s="190"/>
      <c r="AS1442" s="190"/>
      <c r="AT1442" s="190"/>
      <c r="AU1442" s="190"/>
      <c r="AV1442" s="190"/>
      <c r="AW1442" s="190"/>
      <c r="AX1442" s="190"/>
      <c r="AY1442" s="190"/>
      <c r="AZ1442" s="190"/>
      <c r="BA1442" s="190"/>
      <c r="BB1442" s="190"/>
      <c r="BC1442" s="190"/>
      <c r="BD1442" s="190"/>
      <c r="BE1442" s="190"/>
      <c r="BF1442" s="190"/>
      <c r="BG1442" s="190"/>
      <c r="BH1442" s="190"/>
      <c r="BI1442" s="190"/>
      <c r="BJ1442" s="190"/>
      <c r="BK1442" s="190"/>
      <c r="BL1442" s="190"/>
      <c r="BM1442" s="190"/>
      <c r="BN1442" s="190"/>
      <c r="BO1442" s="190"/>
      <c r="BP1442" s="190"/>
      <c r="BQ1442" s="190"/>
      <c r="BR1442" s="190"/>
      <c r="BS1442" s="190"/>
      <c r="BT1442" s="190"/>
      <c r="BU1442" s="190"/>
      <c r="BV1442" s="190"/>
      <c r="BW1442" s="190"/>
      <c r="BX1442" s="190"/>
      <c r="BY1442" s="190"/>
      <c r="BZ1442" s="190"/>
      <c r="CA1442" s="190"/>
      <c r="CB1442" s="190"/>
      <c r="CC1442" s="190"/>
      <c r="CD1442" s="190"/>
      <c r="CE1442" s="190"/>
      <c r="CF1442" s="190"/>
      <c r="CG1442" s="190"/>
      <c r="CH1442" s="190"/>
      <c r="CI1442" s="190"/>
      <c r="CJ1442" s="190"/>
      <c r="CK1442" s="190"/>
      <c r="CL1442" s="190"/>
      <c r="CN1442" s="201"/>
      <c r="CO1442" s="190"/>
      <c r="CP1442" s="190"/>
      <c r="CQ1442" s="190"/>
      <c r="CR1442" s="190"/>
      <c r="CS1442" s="190"/>
      <c r="CT1442" s="190"/>
      <c r="CU1442" s="190"/>
      <c r="CV1442" s="190"/>
      <c r="CW1442" s="190"/>
      <c r="CX1442" s="190"/>
      <c r="CY1442" s="190"/>
      <c r="CZ1442" s="190"/>
      <c r="DA1442" s="190"/>
      <c r="DB1442" s="190"/>
      <c r="DC1442" s="190"/>
      <c r="DD1442" s="190"/>
      <c r="DE1442" s="190"/>
      <c r="DF1442" s="190"/>
      <c r="DG1442" s="190"/>
      <c r="DH1442" s="190"/>
      <c r="DI1442" s="190"/>
      <c r="DJ1442" s="190"/>
      <c r="DK1442" s="190"/>
      <c r="DL1442" s="190"/>
    </row>
    <row r="1443" spans="1:116" x14ac:dyDescent="0.4">
      <c r="A1443" s="174"/>
      <c r="E1443" s="8"/>
      <c r="G1443" s="175" t="s">
        <v>505</v>
      </c>
      <c r="H1443" s="200"/>
      <c r="I1443" s="201"/>
      <c r="J1443" s="201"/>
      <c r="K1443" s="202"/>
      <c r="L1443" s="202"/>
      <c r="M1443" s="202"/>
      <c r="N1443" s="202"/>
      <c r="O1443" s="202"/>
      <c r="P1443" s="202"/>
      <c r="R1443" s="202"/>
      <c r="S1443" s="190"/>
      <c r="T1443" s="190"/>
      <c r="U1443" s="190"/>
      <c r="V1443" s="190"/>
      <c r="W1443" s="190"/>
      <c r="X1443" s="190"/>
      <c r="Y1443" s="190"/>
      <c r="Z1443" s="190"/>
      <c r="AA1443" s="190"/>
      <c r="AB1443" s="190"/>
      <c r="AC1443" s="190"/>
      <c r="AD1443" s="190"/>
      <c r="AE1443" s="190"/>
      <c r="AF1443" s="190"/>
      <c r="AG1443" s="190"/>
      <c r="AH1443" s="190"/>
      <c r="AI1443" s="190"/>
      <c r="AJ1443" s="190"/>
      <c r="AK1443" s="190"/>
      <c r="AL1443" s="190"/>
      <c r="AM1443" s="190"/>
      <c r="AN1443" s="190"/>
      <c r="AO1443" s="190"/>
      <c r="AP1443" s="190"/>
      <c r="AQ1443" s="190"/>
      <c r="AR1443" s="190"/>
      <c r="AS1443" s="190"/>
      <c r="AT1443" s="190"/>
      <c r="AU1443" s="190"/>
      <c r="AV1443" s="190"/>
      <c r="AW1443" s="190"/>
      <c r="AX1443" s="190"/>
      <c r="AY1443" s="190"/>
      <c r="AZ1443" s="190"/>
      <c r="BA1443" s="190"/>
      <c r="BB1443" s="190"/>
      <c r="BC1443" s="190"/>
      <c r="BD1443" s="190"/>
      <c r="BE1443" s="190"/>
      <c r="BF1443" s="190"/>
      <c r="BG1443" s="190"/>
      <c r="BH1443" s="190"/>
      <c r="BI1443" s="190"/>
      <c r="BJ1443" s="190"/>
      <c r="BK1443" s="190"/>
      <c r="BL1443" s="190"/>
      <c r="BM1443" s="190"/>
      <c r="BN1443" s="190"/>
      <c r="BO1443" s="190"/>
      <c r="BP1443" s="190"/>
      <c r="BQ1443" s="190"/>
      <c r="BR1443" s="190"/>
      <c r="BS1443" s="190"/>
      <c r="BT1443" s="190"/>
      <c r="BU1443" s="190"/>
      <c r="BV1443" s="190"/>
      <c r="BW1443" s="190"/>
      <c r="BX1443" s="190"/>
      <c r="BY1443" s="190"/>
      <c r="BZ1443" s="190"/>
      <c r="CA1443" s="190"/>
      <c r="CB1443" s="190"/>
      <c r="CC1443" s="190"/>
      <c r="CD1443" s="190"/>
      <c r="CE1443" s="190"/>
      <c r="CF1443" s="190"/>
      <c r="CG1443" s="190"/>
      <c r="CH1443" s="190"/>
      <c r="CI1443" s="190"/>
      <c r="CJ1443" s="190"/>
      <c r="CK1443" s="190"/>
      <c r="CL1443" s="190"/>
      <c r="CN1443" s="201"/>
      <c r="CO1443" s="190"/>
      <c r="CP1443" s="190"/>
      <c r="CQ1443" s="190"/>
      <c r="CR1443" s="190"/>
      <c r="CS1443" s="190"/>
      <c r="CT1443" s="190"/>
      <c r="CU1443" s="190"/>
      <c r="CV1443" s="190"/>
      <c r="CW1443" s="190"/>
      <c r="CX1443" s="190"/>
      <c r="CY1443" s="190"/>
      <c r="CZ1443" s="190"/>
      <c r="DA1443" s="190"/>
      <c r="DB1443" s="190"/>
      <c r="DC1443" s="190"/>
      <c r="DD1443" s="190"/>
      <c r="DE1443" s="190"/>
      <c r="DF1443" s="190"/>
      <c r="DG1443" s="190"/>
      <c r="DH1443" s="190"/>
      <c r="DI1443" s="190"/>
      <c r="DJ1443" s="190"/>
      <c r="DK1443" s="190"/>
      <c r="DL1443" s="190"/>
    </row>
    <row r="1444" spans="1:116" x14ac:dyDescent="0.4">
      <c r="A1444" s="174"/>
      <c r="E1444" s="8"/>
      <c r="G1444" s="175" t="s">
        <v>463</v>
      </c>
      <c r="H1444" s="200"/>
      <c r="I1444" s="201"/>
      <c r="J1444" s="201"/>
      <c r="K1444" s="202"/>
      <c r="L1444" s="202"/>
      <c r="M1444" s="202"/>
      <c r="N1444" s="202"/>
      <c r="O1444" s="202"/>
      <c r="P1444" s="202"/>
      <c r="R1444" s="202"/>
      <c r="S1444" s="190" t="str">
        <f t="shared" ref="S1444:AX1444" si="2494">S$22</f>
        <v>S$18</v>
      </c>
      <c r="T1444" s="190" t="str">
        <f t="shared" si="2494"/>
        <v>T$18</v>
      </c>
      <c r="U1444" s="190" t="str">
        <f t="shared" si="2494"/>
        <v>U$18</v>
      </c>
      <c r="V1444" s="190" t="str">
        <f t="shared" si="2494"/>
        <v>V$18</v>
      </c>
      <c r="W1444" s="190" t="str">
        <f t="shared" si="2494"/>
        <v>W$18</v>
      </c>
      <c r="X1444" s="190" t="str">
        <f t="shared" si="2494"/>
        <v>X$18</v>
      </c>
      <c r="Y1444" s="190" t="str">
        <f t="shared" si="2494"/>
        <v>Y$18</v>
      </c>
      <c r="Z1444" s="190" t="str">
        <f t="shared" si="2494"/>
        <v>Z$18</v>
      </c>
      <c r="AA1444" s="190" t="str">
        <f t="shared" si="2494"/>
        <v>AA$18</v>
      </c>
      <c r="AB1444" s="190" t="str">
        <f t="shared" si="2494"/>
        <v>AB$18</v>
      </c>
      <c r="AC1444" s="190" t="str">
        <f t="shared" si="2494"/>
        <v>AC$18</v>
      </c>
      <c r="AD1444" s="190" t="str">
        <f t="shared" si="2494"/>
        <v>AD$18</v>
      </c>
      <c r="AE1444" s="190" t="str">
        <f t="shared" si="2494"/>
        <v>AE$18</v>
      </c>
      <c r="AF1444" s="190" t="str">
        <f t="shared" si="2494"/>
        <v>AF$18</v>
      </c>
      <c r="AG1444" s="190" t="str">
        <f t="shared" si="2494"/>
        <v>AG$18</v>
      </c>
      <c r="AH1444" s="190" t="str">
        <f t="shared" si="2494"/>
        <v>AH$18</v>
      </c>
      <c r="AI1444" s="190" t="str">
        <f t="shared" si="2494"/>
        <v>AI$18</v>
      </c>
      <c r="AJ1444" s="190" t="str">
        <f t="shared" si="2494"/>
        <v>AJ$18</v>
      </c>
      <c r="AK1444" s="190" t="str">
        <f t="shared" si="2494"/>
        <v>AK$18</v>
      </c>
      <c r="AL1444" s="190" t="str">
        <f t="shared" si="2494"/>
        <v>AL$18</v>
      </c>
      <c r="AM1444" s="190" t="str">
        <f t="shared" si="2494"/>
        <v>AM$18</v>
      </c>
      <c r="AN1444" s="190" t="str">
        <f t="shared" si="2494"/>
        <v>AN$18</v>
      </c>
      <c r="AO1444" s="190" t="str">
        <f t="shared" si="2494"/>
        <v>AO$18</v>
      </c>
      <c r="AP1444" s="190" t="str">
        <f t="shared" si="2494"/>
        <v>AP$18</v>
      </c>
      <c r="AQ1444" s="190" t="str">
        <f t="shared" si="2494"/>
        <v>AQ$18</v>
      </c>
      <c r="AR1444" s="190" t="str">
        <f t="shared" si="2494"/>
        <v>AR$18</v>
      </c>
      <c r="AS1444" s="190" t="str">
        <f t="shared" si="2494"/>
        <v>AS$18</v>
      </c>
      <c r="AT1444" s="190" t="str">
        <f t="shared" si="2494"/>
        <v>AT$18</v>
      </c>
      <c r="AU1444" s="190" t="str">
        <f t="shared" si="2494"/>
        <v>AU$18</v>
      </c>
      <c r="AV1444" s="190" t="str">
        <f t="shared" si="2494"/>
        <v>AV$18</v>
      </c>
      <c r="AW1444" s="190" t="str">
        <f t="shared" si="2494"/>
        <v>AW$18</v>
      </c>
      <c r="AX1444" s="190" t="str">
        <f t="shared" si="2494"/>
        <v>AX$18</v>
      </c>
      <c r="AY1444" s="190" t="str">
        <f t="shared" ref="AY1444:CD1444" si="2495">AY$22</f>
        <v>AY$18</v>
      </c>
      <c r="AZ1444" s="190" t="str">
        <f t="shared" si="2495"/>
        <v>AZ$18</v>
      </c>
      <c r="BA1444" s="190" t="str">
        <f t="shared" si="2495"/>
        <v>BA$18</v>
      </c>
      <c r="BB1444" s="190" t="str">
        <f t="shared" si="2495"/>
        <v>BB$18</v>
      </c>
      <c r="BC1444" s="190" t="str">
        <f t="shared" si="2495"/>
        <v>BC$18</v>
      </c>
      <c r="BD1444" s="190" t="str">
        <f t="shared" si="2495"/>
        <v>BD$18</v>
      </c>
      <c r="BE1444" s="190" t="str">
        <f t="shared" si="2495"/>
        <v>BE$18</v>
      </c>
      <c r="BF1444" s="190" t="str">
        <f t="shared" si="2495"/>
        <v>BF$18</v>
      </c>
      <c r="BG1444" s="190" t="str">
        <f t="shared" si="2495"/>
        <v>BG$18</v>
      </c>
      <c r="BH1444" s="190" t="str">
        <f t="shared" si="2495"/>
        <v>BH$18</v>
      </c>
      <c r="BI1444" s="190" t="str">
        <f t="shared" si="2495"/>
        <v>BI$18</v>
      </c>
      <c r="BJ1444" s="190" t="str">
        <f t="shared" si="2495"/>
        <v>BJ$18</v>
      </c>
      <c r="BK1444" s="190" t="str">
        <f t="shared" si="2495"/>
        <v>BK$18</v>
      </c>
      <c r="BL1444" s="190" t="str">
        <f t="shared" si="2495"/>
        <v>BL$18</v>
      </c>
      <c r="BM1444" s="190" t="str">
        <f t="shared" si="2495"/>
        <v>BM$18</v>
      </c>
      <c r="BN1444" s="190" t="str">
        <f t="shared" si="2495"/>
        <v>BN$18</v>
      </c>
      <c r="BO1444" s="190" t="str">
        <f t="shared" si="2495"/>
        <v>BO$18</v>
      </c>
      <c r="BP1444" s="190" t="str">
        <f t="shared" si="2495"/>
        <v>BP$18</v>
      </c>
      <c r="BQ1444" s="190" t="str">
        <f t="shared" si="2495"/>
        <v>BQ$18</v>
      </c>
      <c r="BR1444" s="190" t="str">
        <f t="shared" si="2495"/>
        <v>BR$18</v>
      </c>
      <c r="BS1444" s="190" t="str">
        <f t="shared" si="2495"/>
        <v>BS$18</v>
      </c>
      <c r="BT1444" s="190" t="str">
        <f t="shared" si="2495"/>
        <v>BT$18</v>
      </c>
      <c r="BU1444" s="190" t="str">
        <f t="shared" si="2495"/>
        <v>BU$18</v>
      </c>
      <c r="BV1444" s="190" t="str">
        <f t="shared" si="2495"/>
        <v>BV$18</v>
      </c>
      <c r="BW1444" s="190" t="str">
        <f t="shared" si="2495"/>
        <v>BW$18</v>
      </c>
      <c r="BX1444" s="190" t="str">
        <f t="shared" si="2495"/>
        <v>BX$18</v>
      </c>
      <c r="BY1444" s="190" t="str">
        <f t="shared" si="2495"/>
        <v>BY$18</v>
      </c>
      <c r="BZ1444" s="190" t="str">
        <f t="shared" si="2495"/>
        <v>BZ$18</v>
      </c>
      <c r="CA1444" s="190" t="str">
        <f t="shared" si="2495"/>
        <v>CA$18</v>
      </c>
      <c r="CB1444" s="190" t="str">
        <f t="shared" si="2495"/>
        <v>CB$18</v>
      </c>
      <c r="CC1444" s="190" t="str">
        <f t="shared" si="2495"/>
        <v>CC$18</v>
      </c>
      <c r="CD1444" s="190" t="str">
        <f t="shared" si="2495"/>
        <v>CD$18</v>
      </c>
      <c r="CE1444" s="190" t="str">
        <f t="shared" ref="CE1444:CL1444" si="2496">CE$22</f>
        <v>CE$18</v>
      </c>
      <c r="CF1444" s="190" t="str">
        <f t="shared" si="2496"/>
        <v>CF$18</v>
      </c>
      <c r="CG1444" s="190" t="str">
        <f t="shared" si="2496"/>
        <v>CG$18</v>
      </c>
      <c r="CH1444" s="190" t="str">
        <f t="shared" si="2496"/>
        <v>CH$18</v>
      </c>
      <c r="CI1444" s="190" t="str">
        <f t="shared" si="2496"/>
        <v>CI$18</v>
      </c>
      <c r="CJ1444" s="190" t="str">
        <f t="shared" si="2496"/>
        <v>CJ$18</v>
      </c>
      <c r="CK1444" s="190" t="str">
        <f t="shared" si="2496"/>
        <v>CK$18</v>
      </c>
      <c r="CL1444" s="190" t="str">
        <f t="shared" si="2496"/>
        <v>CL$18</v>
      </c>
      <c r="CN1444" s="201"/>
      <c r="CO1444" s="190" t="str">
        <f t="shared" ref="CO1444:DL1444" si="2497">CO$22</f>
        <v>CO$18</v>
      </c>
      <c r="CP1444" s="190" t="str">
        <f t="shared" si="2497"/>
        <v>CP$18</v>
      </c>
      <c r="CQ1444" s="190" t="str">
        <f t="shared" si="2497"/>
        <v>CQ$18</v>
      </c>
      <c r="CR1444" s="190" t="str">
        <f t="shared" si="2497"/>
        <v>CR$18</v>
      </c>
      <c r="CS1444" s="190" t="str">
        <f t="shared" si="2497"/>
        <v>CS$18</v>
      </c>
      <c r="CT1444" s="190" t="str">
        <f t="shared" si="2497"/>
        <v>CT$18</v>
      </c>
      <c r="CU1444" s="190" t="str">
        <f t="shared" si="2497"/>
        <v>CU$18</v>
      </c>
      <c r="CV1444" s="190" t="str">
        <f t="shared" si="2497"/>
        <v>CV$18</v>
      </c>
      <c r="CW1444" s="190" t="str">
        <f t="shared" si="2497"/>
        <v>CW$18</v>
      </c>
      <c r="CX1444" s="190" t="str">
        <f t="shared" si="2497"/>
        <v>CX$18</v>
      </c>
      <c r="CY1444" s="190" t="str">
        <f t="shared" si="2497"/>
        <v>CY$18</v>
      </c>
      <c r="CZ1444" s="190" t="str">
        <f t="shared" si="2497"/>
        <v>CZ$18</v>
      </c>
      <c r="DA1444" s="190" t="str">
        <f t="shared" si="2497"/>
        <v>DA$18</v>
      </c>
      <c r="DB1444" s="190" t="str">
        <f t="shared" si="2497"/>
        <v>DB$18</v>
      </c>
      <c r="DC1444" s="190" t="str">
        <f t="shared" si="2497"/>
        <v>DC$18</v>
      </c>
      <c r="DD1444" s="190" t="str">
        <f t="shared" si="2497"/>
        <v>DD$18</v>
      </c>
      <c r="DE1444" s="190" t="str">
        <f t="shared" si="2497"/>
        <v>DE$18</v>
      </c>
      <c r="DF1444" s="190" t="str">
        <f t="shared" si="2497"/>
        <v>DF$18</v>
      </c>
      <c r="DG1444" s="190" t="str">
        <f t="shared" si="2497"/>
        <v>DG$18</v>
      </c>
      <c r="DH1444" s="190" t="str">
        <f t="shared" si="2497"/>
        <v>DH$18</v>
      </c>
      <c r="DI1444" s="190" t="str">
        <f t="shared" si="2497"/>
        <v>DI$18</v>
      </c>
      <c r="DJ1444" s="190" t="str">
        <f t="shared" si="2497"/>
        <v>DJ$18</v>
      </c>
      <c r="DK1444" s="190" t="str">
        <f t="shared" si="2497"/>
        <v>DK$18</v>
      </c>
      <c r="DL1444" s="190" t="str">
        <f t="shared" si="2497"/>
        <v>DL$18</v>
      </c>
    </row>
    <row r="1445" spans="1:116" x14ac:dyDescent="0.4">
      <c r="A1445" s="174"/>
      <c r="E1445" s="8"/>
      <c r="G1445" s="175" t="s">
        <v>464</v>
      </c>
      <c r="H1445" s="200"/>
      <c r="I1445" s="201"/>
      <c r="J1445" s="201"/>
      <c r="K1445" s="202"/>
      <c r="L1445" s="202"/>
      <c r="M1445" s="202"/>
      <c r="N1445" s="202"/>
      <c r="O1445" s="202"/>
      <c r="P1445" s="202"/>
      <c r="R1445" s="202"/>
      <c r="S1445" s="190" t="str">
        <f t="shared" ref="S1445:AX1445" si="2498">S$23</f>
        <v>S$19</v>
      </c>
      <c r="T1445" s="190" t="str">
        <f t="shared" si="2498"/>
        <v>T$19</v>
      </c>
      <c r="U1445" s="190" t="str">
        <f t="shared" si="2498"/>
        <v>U$19</v>
      </c>
      <c r="V1445" s="190" t="str">
        <f t="shared" si="2498"/>
        <v>V$19</v>
      </c>
      <c r="W1445" s="190" t="str">
        <f t="shared" si="2498"/>
        <v>W$19</v>
      </c>
      <c r="X1445" s="190" t="str">
        <f t="shared" si="2498"/>
        <v>X$19</v>
      </c>
      <c r="Y1445" s="190" t="str">
        <f t="shared" si="2498"/>
        <v>Y$19</v>
      </c>
      <c r="Z1445" s="190" t="str">
        <f t="shared" si="2498"/>
        <v>Z$19</v>
      </c>
      <c r="AA1445" s="190" t="str">
        <f t="shared" si="2498"/>
        <v>AA$19</v>
      </c>
      <c r="AB1445" s="190" t="str">
        <f t="shared" si="2498"/>
        <v>AB$19</v>
      </c>
      <c r="AC1445" s="190" t="str">
        <f t="shared" si="2498"/>
        <v>AC$19</v>
      </c>
      <c r="AD1445" s="190" t="str">
        <f t="shared" si="2498"/>
        <v>AD$19</v>
      </c>
      <c r="AE1445" s="190" t="str">
        <f t="shared" si="2498"/>
        <v>AE$19</v>
      </c>
      <c r="AF1445" s="190" t="str">
        <f t="shared" si="2498"/>
        <v>AF$19</v>
      </c>
      <c r="AG1445" s="190" t="str">
        <f t="shared" si="2498"/>
        <v>AG$19</v>
      </c>
      <c r="AH1445" s="190" t="str">
        <f t="shared" si="2498"/>
        <v>AH$19</v>
      </c>
      <c r="AI1445" s="190" t="str">
        <f t="shared" si="2498"/>
        <v>AI$19</v>
      </c>
      <c r="AJ1445" s="190" t="str">
        <f t="shared" si="2498"/>
        <v>AJ$19</v>
      </c>
      <c r="AK1445" s="190" t="str">
        <f t="shared" si="2498"/>
        <v>AK$19</v>
      </c>
      <c r="AL1445" s="190" t="str">
        <f t="shared" si="2498"/>
        <v>AL$19</v>
      </c>
      <c r="AM1445" s="190" t="str">
        <f t="shared" si="2498"/>
        <v>AM$19</v>
      </c>
      <c r="AN1445" s="190" t="str">
        <f t="shared" si="2498"/>
        <v>AN$19</v>
      </c>
      <c r="AO1445" s="190" t="str">
        <f t="shared" si="2498"/>
        <v>AO$19</v>
      </c>
      <c r="AP1445" s="190" t="str">
        <f t="shared" si="2498"/>
        <v>AP$19</v>
      </c>
      <c r="AQ1445" s="190" t="str">
        <f t="shared" si="2498"/>
        <v>AQ$19</v>
      </c>
      <c r="AR1445" s="190" t="str">
        <f t="shared" si="2498"/>
        <v>AR$19</v>
      </c>
      <c r="AS1445" s="190" t="str">
        <f t="shared" si="2498"/>
        <v>AS$19</v>
      </c>
      <c r="AT1445" s="190" t="str">
        <f t="shared" si="2498"/>
        <v>AT$19</v>
      </c>
      <c r="AU1445" s="190" t="str">
        <f t="shared" si="2498"/>
        <v>AU$19</v>
      </c>
      <c r="AV1445" s="190" t="str">
        <f t="shared" si="2498"/>
        <v>AV$19</v>
      </c>
      <c r="AW1445" s="190" t="str">
        <f t="shared" si="2498"/>
        <v>AW$19</v>
      </c>
      <c r="AX1445" s="190" t="str">
        <f t="shared" si="2498"/>
        <v>AX$19</v>
      </c>
      <c r="AY1445" s="190" t="str">
        <f t="shared" ref="AY1445:CD1445" si="2499">AY$23</f>
        <v>AY$19</v>
      </c>
      <c r="AZ1445" s="190" t="str">
        <f t="shared" si="2499"/>
        <v>AZ$19</v>
      </c>
      <c r="BA1445" s="190" t="str">
        <f t="shared" si="2499"/>
        <v>BA$19</v>
      </c>
      <c r="BB1445" s="190" t="str">
        <f t="shared" si="2499"/>
        <v>BB$19</v>
      </c>
      <c r="BC1445" s="190" t="str">
        <f t="shared" si="2499"/>
        <v>BC$19</v>
      </c>
      <c r="BD1445" s="190" t="str">
        <f t="shared" si="2499"/>
        <v>BD$19</v>
      </c>
      <c r="BE1445" s="190" t="str">
        <f t="shared" si="2499"/>
        <v>BE$19</v>
      </c>
      <c r="BF1445" s="190" t="str">
        <f t="shared" si="2499"/>
        <v>BF$19</v>
      </c>
      <c r="BG1445" s="190" t="str">
        <f t="shared" si="2499"/>
        <v>BG$19</v>
      </c>
      <c r="BH1445" s="190" t="str">
        <f t="shared" si="2499"/>
        <v>BH$19</v>
      </c>
      <c r="BI1445" s="190" t="str">
        <f t="shared" si="2499"/>
        <v>BI$19</v>
      </c>
      <c r="BJ1445" s="190" t="str">
        <f t="shared" si="2499"/>
        <v>BJ$19</v>
      </c>
      <c r="BK1445" s="190" t="str">
        <f t="shared" si="2499"/>
        <v>BK$19</v>
      </c>
      <c r="BL1445" s="190" t="str">
        <f t="shared" si="2499"/>
        <v>BL$19</v>
      </c>
      <c r="BM1445" s="190" t="str">
        <f t="shared" si="2499"/>
        <v>BM$19</v>
      </c>
      <c r="BN1445" s="190" t="str">
        <f t="shared" si="2499"/>
        <v>BN$19</v>
      </c>
      <c r="BO1445" s="190" t="str">
        <f t="shared" si="2499"/>
        <v>BO$19</v>
      </c>
      <c r="BP1445" s="190" t="str">
        <f t="shared" si="2499"/>
        <v>BP$19</v>
      </c>
      <c r="BQ1445" s="190" t="str">
        <f t="shared" si="2499"/>
        <v>BQ$19</v>
      </c>
      <c r="BR1445" s="190" t="str">
        <f t="shared" si="2499"/>
        <v>BR$19</v>
      </c>
      <c r="BS1445" s="190" t="str">
        <f t="shared" si="2499"/>
        <v>BS$19</v>
      </c>
      <c r="BT1445" s="190" t="str">
        <f t="shared" si="2499"/>
        <v>BT$19</v>
      </c>
      <c r="BU1445" s="190" t="str">
        <f t="shared" si="2499"/>
        <v>BU$19</v>
      </c>
      <c r="BV1445" s="190" t="str">
        <f t="shared" si="2499"/>
        <v>BV$19</v>
      </c>
      <c r="BW1445" s="190" t="str">
        <f t="shared" si="2499"/>
        <v>BW$19</v>
      </c>
      <c r="BX1445" s="190" t="str">
        <f t="shared" si="2499"/>
        <v>BX$19</v>
      </c>
      <c r="BY1445" s="190" t="str">
        <f t="shared" si="2499"/>
        <v>BY$19</v>
      </c>
      <c r="BZ1445" s="190" t="str">
        <f t="shared" si="2499"/>
        <v>BZ$19</v>
      </c>
      <c r="CA1445" s="190" t="str">
        <f t="shared" si="2499"/>
        <v>CA$19</v>
      </c>
      <c r="CB1445" s="190" t="str">
        <f t="shared" si="2499"/>
        <v>CB$19</v>
      </c>
      <c r="CC1445" s="190" t="str">
        <f t="shared" si="2499"/>
        <v>CC$19</v>
      </c>
      <c r="CD1445" s="190" t="str">
        <f t="shared" si="2499"/>
        <v>CD$19</v>
      </c>
      <c r="CE1445" s="190" t="str">
        <f t="shared" ref="CE1445:CL1445" si="2500">CE$23</f>
        <v>CE$19</v>
      </c>
      <c r="CF1445" s="190" t="str">
        <f t="shared" si="2500"/>
        <v>CF$19</v>
      </c>
      <c r="CG1445" s="190" t="str">
        <f t="shared" si="2500"/>
        <v>CG$19</v>
      </c>
      <c r="CH1445" s="190" t="str">
        <f t="shared" si="2500"/>
        <v>CH$19</v>
      </c>
      <c r="CI1445" s="190" t="str">
        <f t="shared" si="2500"/>
        <v>CI$19</v>
      </c>
      <c r="CJ1445" s="190" t="str">
        <f t="shared" si="2500"/>
        <v>CJ$19</v>
      </c>
      <c r="CK1445" s="190" t="str">
        <f t="shared" si="2500"/>
        <v>CK$19</v>
      </c>
      <c r="CL1445" s="190" t="str">
        <f t="shared" si="2500"/>
        <v>CL$19</v>
      </c>
      <c r="CN1445" s="201"/>
      <c r="CO1445" s="190" t="str">
        <f t="shared" ref="CO1445:DL1445" si="2501">CO$23</f>
        <v>CO$19</v>
      </c>
      <c r="CP1445" s="190" t="str">
        <f t="shared" si="2501"/>
        <v>CP$19</v>
      </c>
      <c r="CQ1445" s="190" t="str">
        <f t="shared" si="2501"/>
        <v>CQ$19</v>
      </c>
      <c r="CR1445" s="190" t="str">
        <f t="shared" si="2501"/>
        <v>CR$19</v>
      </c>
      <c r="CS1445" s="190" t="str">
        <f t="shared" si="2501"/>
        <v>CS$19</v>
      </c>
      <c r="CT1445" s="190" t="str">
        <f t="shared" si="2501"/>
        <v>CT$19</v>
      </c>
      <c r="CU1445" s="190" t="str">
        <f t="shared" si="2501"/>
        <v>CU$19</v>
      </c>
      <c r="CV1445" s="190" t="str">
        <f t="shared" si="2501"/>
        <v>CV$19</v>
      </c>
      <c r="CW1445" s="190" t="str">
        <f t="shared" si="2501"/>
        <v>CW$19</v>
      </c>
      <c r="CX1445" s="190" t="str">
        <f t="shared" si="2501"/>
        <v>CX$19</v>
      </c>
      <c r="CY1445" s="190" t="str">
        <f t="shared" si="2501"/>
        <v>CY$19</v>
      </c>
      <c r="CZ1445" s="190" t="str">
        <f t="shared" si="2501"/>
        <v>CZ$19</v>
      </c>
      <c r="DA1445" s="190" t="str">
        <f t="shared" si="2501"/>
        <v>DA$19</v>
      </c>
      <c r="DB1445" s="190" t="str">
        <f t="shared" si="2501"/>
        <v>DB$19</v>
      </c>
      <c r="DC1445" s="190" t="str">
        <f t="shared" si="2501"/>
        <v>DC$19</v>
      </c>
      <c r="DD1445" s="190" t="str">
        <f t="shared" si="2501"/>
        <v>DD$19</v>
      </c>
      <c r="DE1445" s="190" t="str">
        <f t="shared" si="2501"/>
        <v>DE$19</v>
      </c>
      <c r="DF1445" s="190" t="str">
        <f t="shared" si="2501"/>
        <v>DF$19</v>
      </c>
      <c r="DG1445" s="190" t="str">
        <f t="shared" si="2501"/>
        <v>DG$19</v>
      </c>
      <c r="DH1445" s="190" t="str">
        <f t="shared" si="2501"/>
        <v>DH$19</v>
      </c>
      <c r="DI1445" s="190" t="str">
        <f t="shared" si="2501"/>
        <v>DI$19</v>
      </c>
      <c r="DJ1445" s="190" t="str">
        <f t="shared" si="2501"/>
        <v>DJ$19</v>
      </c>
      <c r="DK1445" s="190" t="str">
        <f t="shared" si="2501"/>
        <v>DK$19</v>
      </c>
      <c r="DL1445" s="190" t="str">
        <f t="shared" si="2501"/>
        <v>DL$19</v>
      </c>
    </row>
    <row r="1446" spans="1:116" x14ac:dyDescent="0.4">
      <c r="A1446" s="142" t="s">
        <v>218</v>
      </c>
      <c r="B1446" s="31" t="s">
        <v>81</v>
      </c>
      <c r="C1446" s="31"/>
      <c r="D1446" t="s">
        <v>763</v>
      </c>
      <c r="E1446" s="8" t="str">
        <f t="shared" ref="E1446:E1457" si="2502">ROW()&amp;" "&amp;D1446</f>
        <v>1446 DC-S</v>
      </c>
      <c r="F1446" t="s">
        <v>155</v>
      </c>
      <c r="G1446" s="143" t="s">
        <v>192</v>
      </c>
      <c r="H1446" s="142"/>
      <c r="I1446" s="144"/>
      <c r="J1446" s="144"/>
      <c r="K1446" s="142"/>
      <c r="L1446" s="142"/>
      <c r="M1446" s="142"/>
      <c r="N1446" s="142"/>
      <c r="O1446" s="142"/>
      <c r="P1446" s="142"/>
      <c r="R1446" s="143"/>
      <c r="S1446" s="143"/>
      <c r="T1446" s="143"/>
      <c r="U1446" s="143"/>
      <c r="V1446" s="143"/>
      <c r="W1446" s="143"/>
      <c r="X1446" s="143"/>
      <c r="Y1446" s="143"/>
      <c r="Z1446" s="143"/>
      <c r="AA1446" s="143"/>
      <c r="AB1446" s="143"/>
      <c r="AC1446" s="143"/>
      <c r="AD1446" s="143"/>
      <c r="AE1446" s="143"/>
      <c r="AF1446" s="143"/>
      <c r="AG1446" s="143"/>
      <c r="AH1446" s="143"/>
      <c r="AI1446" s="143"/>
      <c r="AJ1446" s="143"/>
      <c r="AK1446" s="143"/>
      <c r="AL1446" s="143"/>
      <c r="AM1446" s="143"/>
      <c r="AN1446" s="143"/>
      <c r="AO1446" s="143"/>
      <c r="AP1446" s="143"/>
      <c r="AQ1446" s="143"/>
      <c r="AR1446" s="143"/>
      <c r="AS1446" s="143"/>
      <c r="AT1446" s="143"/>
      <c r="AU1446" s="143"/>
      <c r="AV1446" s="143"/>
      <c r="AW1446" s="143"/>
      <c r="AX1446" s="143"/>
      <c r="AY1446" s="143"/>
      <c r="AZ1446" s="143"/>
      <c r="BA1446" s="143"/>
      <c r="BB1446" s="143"/>
      <c r="BC1446" s="143"/>
      <c r="BD1446" s="143"/>
      <c r="BE1446" s="143"/>
      <c r="BF1446" s="143"/>
      <c r="BG1446" s="143"/>
      <c r="BH1446" s="143"/>
      <c r="BI1446" s="143"/>
      <c r="BJ1446" s="143"/>
      <c r="BK1446" s="143"/>
      <c r="BL1446" s="143"/>
      <c r="BM1446" s="143"/>
      <c r="BN1446" s="143"/>
      <c r="BO1446" s="143"/>
      <c r="BP1446" s="143"/>
      <c r="BQ1446" s="143"/>
      <c r="BR1446" s="143"/>
      <c r="BS1446" s="143"/>
      <c r="BT1446" s="143"/>
      <c r="BU1446" s="143"/>
      <c r="BV1446" s="143"/>
      <c r="BW1446" s="143"/>
      <c r="BX1446" s="143"/>
      <c r="BY1446" s="143"/>
      <c r="BZ1446" s="143"/>
      <c r="CA1446" s="143"/>
      <c r="CB1446" s="143"/>
      <c r="CC1446" s="143"/>
      <c r="CD1446" s="143"/>
      <c r="CE1446" s="143"/>
      <c r="CF1446" s="143"/>
      <c r="CG1446" s="143"/>
      <c r="CH1446" s="143"/>
      <c r="CI1446" s="143"/>
      <c r="CJ1446" s="143"/>
      <c r="CK1446" s="143"/>
      <c r="CL1446" s="143"/>
      <c r="CN1446" s="144"/>
      <c r="CO1446" s="143"/>
      <c r="CP1446" s="143"/>
      <c r="CQ1446" s="143"/>
      <c r="CR1446" s="143"/>
      <c r="CS1446" s="143"/>
      <c r="CT1446" s="143"/>
      <c r="CU1446" s="143"/>
      <c r="CV1446" s="143"/>
      <c r="CW1446" s="143"/>
      <c r="CX1446" s="143"/>
      <c r="CY1446" s="143"/>
      <c r="CZ1446" s="143"/>
      <c r="DA1446" s="143"/>
      <c r="DB1446" s="143"/>
      <c r="DC1446" s="143"/>
      <c r="DD1446" s="143"/>
      <c r="DE1446" s="143"/>
      <c r="DF1446" s="143"/>
      <c r="DG1446" s="143"/>
      <c r="DH1446" s="143"/>
      <c r="DI1446" s="143"/>
      <c r="DJ1446" s="143"/>
      <c r="DK1446" s="143"/>
      <c r="DL1446" s="143"/>
    </row>
    <row r="1447" spans="1:116" x14ac:dyDescent="0.4">
      <c r="A1447" s="31"/>
      <c r="B1447" t="str">
        <f>E1447</f>
        <v>1447 DC-S</v>
      </c>
      <c r="D1447" t="s">
        <v>763</v>
      </c>
      <c r="E1447" s="8" t="str">
        <f t="shared" si="2502"/>
        <v>1447 DC-S</v>
      </c>
      <c r="G1447" s="95" t="str">
        <f>G1449&amp;":"</f>
        <v>Expense - % of revenue direct cost:</v>
      </c>
      <c r="H1447" s="31"/>
      <c r="I1447" s="73"/>
      <c r="J1447" s="73"/>
      <c r="K1447" s="31"/>
      <c r="L1447" s="31"/>
      <c r="M1447" s="31"/>
      <c r="N1447" s="31"/>
      <c r="O1447" s="31"/>
      <c r="P1447" s="31"/>
      <c r="R1447" s="67"/>
      <c r="S1447" s="67"/>
      <c r="T1447" s="67"/>
      <c r="U1447" s="67"/>
      <c r="V1447" s="67"/>
      <c r="W1447" s="67"/>
      <c r="X1447" s="67"/>
      <c r="Y1447" s="67"/>
      <c r="Z1447" s="67"/>
      <c r="AA1447" s="67"/>
      <c r="AB1447" s="67"/>
      <c r="AC1447" s="67"/>
      <c r="AD1447" s="67"/>
      <c r="AE1447" s="67"/>
      <c r="AF1447" s="67"/>
      <c r="AG1447" s="67"/>
      <c r="AH1447" s="67"/>
      <c r="AI1447" s="67"/>
      <c r="AJ1447" s="67"/>
      <c r="AK1447" s="67"/>
      <c r="AL1447" s="67"/>
      <c r="AM1447" s="67"/>
      <c r="AN1447" s="67"/>
      <c r="AO1447" s="67"/>
      <c r="AP1447" s="67"/>
      <c r="AQ1447" s="67"/>
      <c r="AR1447" s="67"/>
      <c r="AS1447" s="67"/>
      <c r="AT1447" s="67"/>
      <c r="AU1447" s="67"/>
      <c r="AV1447" s="67"/>
      <c r="AW1447" s="67"/>
      <c r="AX1447" s="67"/>
      <c r="AY1447" s="67"/>
      <c r="AZ1447" s="67"/>
      <c r="BA1447" s="67"/>
      <c r="BB1447" s="67"/>
      <c r="BC1447" s="67"/>
      <c r="BD1447" s="67"/>
      <c r="BE1447" s="67"/>
      <c r="BF1447" s="67"/>
      <c r="BG1447" s="67"/>
      <c r="BH1447" s="67"/>
      <c r="BI1447" s="67"/>
      <c r="BJ1447" s="67"/>
      <c r="BK1447" s="67"/>
      <c r="BL1447" s="67"/>
      <c r="BM1447" s="67"/>
      <c r="BN1447" s="67"/>
      <c r="BO1447" s="67"/>
      <c r="BP1447" s="67"/>
      <c r="BQ1447" s="67"/>
      <c r="BR1447" s="67"/>
      <c r="BS1447" s="67"/>
      <c r="BT1447" s="67"/>
      <c r="BU1447" s="67"/>
      <c r="BV1447" s="67"/>
      <c r="BW1447" s="67"/>
      <c r="BX1447" s="67"/>
      <c r="BY1447" s="67"/>
      <c r="BZ1447" s="67"/>
      <c r="CA1447" s="67"/>
      <c r="CB1447" s="67"/>
      <c r="CC1447" s="67"/>
      <c r="CD1447" s="67"/>
      <c r="CE1447" s="67"/>
      <c r="CF1447" s="67"/>
      <c r="CG1447" s="67"/>
      <c r="CH1447" s="67"/>
      <c r="CI1447" s="67"/>
      <c r="CJ1447" s="67"/>
      <c r="CK1447" s="67"/>
      <c r="CL1447" s="67"/>
      <c r="CN1447" s="73"/>
      <c r="CO1447" s="67"/>
      <c r="CP1447" s="67"/>
      <c r="CQ1447" s="67"/>
      <c r="CR1447" s="67"/>
      <c r="CS1447" s="67"/>
      <c r="CT1447" s="67"/>
      <c r="CU1447" s="67"/>
      <c r="CV1447" s="67"/>
      <c r="CW1447" s="67"/>
      <c r="CX1447" s="67"/>
      <c r="CY1447" s="67"/>
      <c r="CZ1447" s="67"/>
      <c r="DA1447" s="67"/>
      <c r="DB1447" s="67"/>
      <c r="DC1447" s="67"/>
      <c r="DD1447" s="67"/>
      <c r="DE1447" s="67"/>
      <c r="DF1447" s="67"/>
      <c r="DG1447" s="67"/>
      <c r="DH1447" s="67"/>
      <c r="DI1447" s="67"/>
      <c r="DJ1447" s="67"/>
      <c r="DK1447" s="67"/>
      <c r="DL1447" s="67"/>
    </row>
    <row r="1448" spans="1:116" x14ac:dyDescent="0.4">
      <c r="B1448" t="str">
        <f>E1448</f>
        <v>1448 DC-S</v>
      </c>
      <c r="D1448" t="s">
        <v>763</v>
      </c>
      <c r="E1448" s="8" t="str">
        <f t="shared" si="2502"/>
        <v>1448 DC-S</v>
      </c>
      <c r="G1448" s="145" t="s">
        <v>53</v>
      </c>
      <c r="H1448" s="12"/>
      <c r="I1448" s="60"/>
      <c r="J1448" s="60"/>
      <c r="K1448" s="16">
        <v>0.1</v>
      </c>
      <c r="L1448" s="16">
        <v>0.1</v>
      </c>
      <c r="M1448" s="16">
        <v>0.1</v>
      </c>
      <c r="N1448" s="16">
        <v>0.1</v>
      </c>
      <c r="O1448" s="16">
        <v>0.1</v>
      </c>
      <c r="P1448" s="16">
        <v>0.1</v>
      </c>
      <c r="R1448" s="20"/>
      <c r="S1448" s="150" cm="1">
        <f t="array" ref="S1448">INDEX($K:$P,ROW(),MATCH(S$3,$K$2:$P$2,0))</f>
        <v>0.1</v>
      </c>
      <c r="T1448" s="150" cm="1">
        <f t="array" ref="T1448">INDEX($K:$P,ROW(),MATCH(T$3,$K$2:$P$2,0))</f>
        <v>0.1</v>
      </c>
      <c r="U1448" s="150" cm="1">
        <f t="array" ref="U1448">INDEX($K:$P,ROW(),MATCH(U$3,$K$2:$P$2,0))</f>
        <v>0.1</v>
      </c>
      <c r="V1448" s="150" cm="1">
        <f t="array" ref="V1448">INDEX($K:$P,ROW(),MATCH(V$3,$K$2:$P$2,0))</f>
        <v>0.1</v>
      </c>
      <c r="W1448" s="150" cm="1">
        <f t="array" ref="W1448">INDEX($K:$P,ROW(),MATCH(W$3,$K$2:$P$2,0))</f>
        <v>0.1</v>
      </c>
      <c r="X1448" s="150" cm="1">
        <f t="array" ref="X1448">INDEX($K:$P,ROW(),MATCH(X$3,$K$2:$P$2,0))</f>
        <v>0.1</v>
      </c>
      <c r="Y1448" s="150" cm="1">
        <f t="array" ref="Y1448">INDEX($K:$P,ROW(),MATCH(Y$3,$K$2:$P$2,0))</f>
        <v>0.1</v>
      </c>
      <c r="Z1448" s="150" cm="1">
        <f t="array" ref="Z1448">INDEX($K:$P,ROW(),MATCH(Z$3,$K$2:$P$2,0))</f>
        <v>0.1</v>
      </c>
      <c r="AA1448" s="150" cm="1">
        <f t="array" ref="AA1448">INDEX($K:$P,ROW(),MATCH(AA$3,$K$2:$P$2,0))</f>
        <v>0.1</v>
      </c>
      <c r="AB1448" s="150" cm="1">
        <f t="array" ref="AB1448">INDEX($K:$P,ROW(),MATCH(AB$3,$K$2:$P$2,0))</f>
        <v>0.1</v>
      </c>
      <c r="AC1448" s="150" cm="1">
        <f t="array" ref="AC1448">INDEX($K:$P,ROW(),MATCH(AC$3,$K$2:$P$2,0))</f>
        <v>0.1</v>
      </c>
      <c r="AD1448" s="150" cm="1">
        <f t="array" ref="AD1448">INDEX($K:$P,ROW(),MATCH(AD$3,$K$2:$P$2,0))</f>
        <v>0.1</v>
      </c>
      <c r="AE1448" s="150" cm="1">
        <f t="array" ref="AE1448">INDEX($K:$P,ROW(),MATCH(AE$3,$K$2:$P$2,0))</f>
        <v>0.1</v>
      </c>
      <c r="AF1448" s="150" cm="1">
        <f t="array" ref="AF1448">INDEX($K:$P,ROW(),MATCH(AF$3,$K$2:$P$2,0))</f>
        <v>0.1</v>
      </c>
      <c r="AG1448" s="150" cm="1">
        <f t="array" ref="AG1448">INDEX($K:$P,ROW(),MATCH(AG$3,$K$2:$P$2,0))</f>
        <v>0.1</v>
      </c>
      <c r="AH1448" s="150" cm="1">
        <f t="array" ref="AH1448">INDEX($K:$P,ROW(),MATCH(AH$3,$K$2:$P$2,0))</f>
        <v>0.1</v>
      </c>
      <c r="AI1448" s="150" cm="1">
        <f t="array" ref="AI1448">INDEX($K:$P,ROW(),MATCH(AI$3,$K$2:$P$2,0))</f>
        <v>0.1</v>
      </c>
      <c r="AJ1448" s="150" cm="1">
        <f t="array" ref="AJ1448">INDEX($K:$P,ROW(),MATCH(AJ$3,$K$2:$P$2,0))</f>
        <v>0.1</v>
      </c>
      <c r="AK1448" s="150" cm="1">
        <f t="array" ref="AK1448">INDEX($K:$P,ROW(),MATCH(AK$3,$K$2:$P$2,0))</f>
        <v>0.1</v>
      </c>
      <c r="AL1448" s="150" cm="1">
        <f t="array" ref="AL1448">INDEX($K:$P,ROW(),MATCH(AL$3,$K$2:$P$2,0))</f>
        <v>0.1</v>
      </c>
      <c r="AM1448" s="150" cm="1">
        <f t="array" ref="AM1448">INDEX($K:$P,ROW(),MATCH(AM$3,$K$2:$P$2,0))</f>
        <v>0.1</v>
      </c>
      <c r="AN1448" s="150" cm="1">
        <f t="array" ref="AN1448">INDEX($K:$P,ROW(),MATCH(AN$3,$K$2:$P$2,0))</f>
        <v>0.1</v>
      </c>
      <c r="AO1448" s="150" cm="1">
        <f t="array" ref="AO1448">INDEX($K:$P,ROW(),MATCH(AO$3,$K$2:$P$2,0))</f>
        <v>0.1</v>
      </c>
      <c r="AP1448" s="150" cm="1">
        <f t="array" ref="AP1448">INDEX($K:$P,ROW(),MATCH(AP$3,$K$2:$P$2,0))</f>
        <v>0.1</v>
      </c>
      <c r="AQ1448" s="150" cm="1">
        <f t="array" ref="AQ1448">INDEX($K:$P,ROW(),MATCH(AQ$3,$K$2:$P$2,0))</f>
        <v>0.1</v>
      </c>
      <c r="AR1448" s="150" cm="1">
        <f t="array" ref="AR1448">INDEX($K:$P,ROW(),MATCH(AR$3,$K$2:$P$2,0))</f>
        <v>0.1</v>
      </c>
      <c r="AS1448" s="150" cm="1">
        <f t="array" ref="AS1448">INDEX($K:$P,ROW(),MATCH(AS$3,$K$2:$P$2,0))</f>
        <v>0.1</v>
      </c>
      <c r="AT1448" s="150" cm="1">
        <f t="array" ref="AT1448">INDEX($K:$P,ROW(),MATCH(AT$3,$K$2:$P$2,0))</f>
        <v>0.1</v>
      </c>
      <c r="AU1448" s="150" cm="1">
        <f t="array" ref="AU1448">INDEX($K:$P,ROW(),MATCH(AU$3,$K$2:$P$2,0))</f>
        <v>0.1</v>
      </c>
      <c r="AV1448" s="150" cm="1">
        <f t="array" ref="AV1448">INDEX($K:$P,ROW(),MATCH(AV$3,$K$2:$P$2,0))</f>
        <v>0.1</v>
      </c>
      <c r="AW1448" s="150" cm="1">
        <f t="array" ref="AW1448">INDEX($K:$P,ROW(),MATCH(AW$3,$K$2:$P$2,0))</f>
        <v>0.1</v>
      </c>
      <c r="AX1448" s="150" cm="1">
        <f t="array" ref="AX1448">INDEX($K:$P,ROW(),MATCH(AX$3,$K$2:$P$2,0))</f>
        <v>0.1</v>
      </c>
      <c r="AY1448" s="150" cm="1">
        <f t="array" ref="AY1448">INDEX($K:$P,ROW(),MATCH(AY$3,$K$2:$P$2,0))</f>
        <v>0.1</v>
      </c>
      <c r="AZ1448" s="150" cm="1">
        <f t="array" ref="AZ1448">INDEX($K:$P,ROW(),MATCH(AZ$3,$K$2:$P$2,0))</f>
        <v>0.1</v>
      </c>
      <c r="BA1448" s="150" cm="1">
        <f t="array" ref="BA1448">INDEX($K:$P,ROW(),MATCH(BA$3,$K$2:$P$2,0))</f>
        <v>0.1</v>
      </c>
      <c r="BB1448" s="150" cm="1">
        <f t="array" ref="BB1448">INDEX($K:$P,ROW(),MATCH(BB$3,$K$2:$P$2,0))</f>
        <v>0.1</v>
      </c>
      <c r="BC1448" s="150" cm="1">
        <f t="array" ref="BC1448">INDEX($K:$P,ROW(),MATCH(BC$3,$K$2:$P$2,0))</f>
        <v>0.1</v>
      </c>
      <c r="BD1448" s="150" cm="1">
        <f t="array" ref="BD1448">INDEX($K:$P,ROW(),MATCH(BD$3,$K$2:$P$2,0))</f>
        <v>0.1</v>
      </c>
      <c r="BE1448" s="150" cm="1">
        <f t="array" ref="BE1448">INDEX($K:$P,ROW(),MATCH(BE$3,$K$2:$P$2,0))</f>
        <v>0.1</v>
      </c>
      <c r="BF1448" s="150" cm="1">
        <f t="array" ref="BF1448">INDEX($K:$P,ROW(),MATCH(BF$3,$K$2:$P$2,0))</f>
        <v>0.1</v>
      </c>
      <c r="BG1448" s="150" cm="1">
        <f t="array" ref="BG1448">INDEX($K:$P,ROW(),MATCH(BG$3,$K$2:$P$2,0))</f>
        <v>0.1</v>
      </c>
      <c r="BH1448" s="150" cm="1">
        <f t="array" ref="BH1448">INDEX($K:$P,ROW(),MATCH(BH$3,$K$2:$P$2,0))</f>
        <v>0.1</v>
      </c>
      <c r="BI1448" s="150" cm="1">
        <f t="array" ref="BI1448">INDEX($K:$P,ROW(),MATCH(BI$3,$K$2:$P$2,0))</f>
        <v>0.1</v>
      </c>
      <c r="BJ1448" s="150" cm="1">
        <f t="array" ref="BJ1448">INDEX($K:$P,ROW(),MATCH(BJ$3,$K$2:$P$2,0))</f>
        <v>0.1</v>
      </c>
      <c r="BK1448" s="150" cm="1">
        <f t="array" ref="BK1448">INDEX($K:$P,ROW(),MATCH(BK$3,$K$2:$P$2,0))</f>
        <v>0.1</v>
      </c>
      <c r="BL1448" s="150" cm="1">
        <f t="array" ref="BL1448">INDEX($K:$P,ROW(),MATCH(BL$3,$K$2:$P$2,0))</f>
        <v>0.1</v>
      </c>
      <c r="BM1448" s="150" cm="1">
        <f t="array" ref="BM1448">INDEX($K:$P,ROW(),MATCH(BM$3,$K$2:$P$2,0))</f>
        <v>0.1</v>
      </c>
      <c r="BN1448" s="150" cm="1">
        <f t="array" ref="BN1448">INDEX($K:$P,ROW(),MATCH(BN$3,$K$2:$P$2,0))</f>
        <v>0.1</v>
      </c>
      <c r="BO1448" s="150" cm="1">
        <f t="array" ref="BO1448">INDEX($K:$P,ROW(),MATCH(BO$3,$K$2:$P$2,0))</f>
        <v>0.1</v>
      </c>
      <c r="BP1448" s="150" cm="1">
        <f t="array" ref="BP1448">INDEX($K:$P,ROW(),MATCH(BP$3,$K$2:$P$2,0))</f>
        <v>0.1</v>
      </c>
      <c r="BQ1448" s="150" cm="1">
        <f t="array" ref="BQ1448">INDEX($K:$P,ROW(),MATCH(BQ$3,$K$2:$P$2,0))</f>
        <v>0.1</v>
      </c>
      <c r="BR1448" s="150" cm="1">
        <f t="array" ref="BR1448">INDEX($K:$P,ROW(),MATCH(BR$3,$K$2:$P$2,0))</f>
        <v>0.1</v>
      </c>
      <c r="BS1448" s="150" cm="1">
        <f t="array" ref="BS1448">INDEX($K:$P,ROW(),MATCH(BS$3,$K$2:$P$2,0))</f>
        <v>0.1</v>
      </c>
      <c r="BT1448" s="150" cm="1">
        <f t="array" ref="BT1448">INDEX($K:$P,ROW(),MATCH(BT$3,$K$2:$P$2,0))</f>
        <v>0.1</v>
      </c>
      <c r="BU1448" s="150" cm="1">
        <f t="array" ref="BU1448">INDEX($K:$P,ROW(),MATCH(BU$3,$K$2:$P$2,0))</f>
        <v>0.1</v>
      </c>
      <c r="BV1448" s="150" cm="1">
        <f t="array" ref="BV1448">INDEX($K:$P,ROW(),MATCH(BV$3,$K$2:$P$2,0))</f>
        <v>0.1</v>
      </c>
      <c r="BW1448" s="150" cm="1">
        <f t="array" ref="BW1448">INDEX($K:$P,ROW(),MATCH(BW$3,$K$2:$P$2,0))</f>
        <v>0.1</v>
      </c>
      <c r="BX1448" s="150" cm="1">
        <f t="array" ref="BX1448">INDEX($K:$P,ROW(),MATCH(BX$3,$K$2:$P$2,0))</f>
        <v>0.1</v>
      </c>
      <c r="BY1448" s="150" cm="1">
        <f t="array" ref="BY1448">INDEX($K:$P,ROW(),MATCH(BY$3,$K$2:$P$2,0))</f>
        <v>0.1</v>
      </c>
      <c r="BZ1448" s="150" cm="1">
        <f t="array" ref="BZ1448">INDEX($K:$P,ROW(),MATCH(BZ$3,$K$2:$P$2,0))</f>
        <v>0.1</v>
      </c>
      <c r="CA1448" s="150" cm="1">
        <f t="array" ref="CA1448">INDEX($K:$P,ROW(),MATCH(CA$3,$K$2:$P$2,0))</f>
        <v>0.1</v>
      </c>
      <c r="CB1448" s="150" cm="1">
        <f t="array" ref="CB1448">INDEX($K:$P,ROW(),MATCH(CB$3,$K$2:$P$2,0))</f>
        <v>0.1</v>
      </c>
      <c r="CC1448" s="150" cm="1">
        <f t="array" ref="CC1448">INDEX($K:$P,ROW(),MATCH(CC$3,$K$2:$P$2,0))</f>
        <v>0.1</v>
      </c>
      <c r="CD1448" s="150" cm="1">
        <f t="array" ref="CD1448">INDEX($K:$P,ROW(),MATCH(CD$3,$K$2:$P$2,0))</f>
        <v>0.1</v>
      </c>
      <c r="CE1448" s="150" cm="1">
        <f t="array" ref="CE1448">INDEX($K:$P,ROW(),MATCH(CE$3,$K$2:$P$2,0))</f>
        <v>0.1</v>
      </c>
      <c r="CF1448" s="150" cm="1">
        <f t="array" ref="CF1448">INDEX($K:$P,ROW(),MATCH(CF$3,$K$2:$P$2,0))</f>
        <v>0.1</v>
      </c>
      <c r="CG1448" s="150" cm="1">
        <f t="array" ref="CG1448">INDEX($K:$P,ROW(),MATCH(CG$3,$K$2:$P$2,0))</f>
        <v>0.1</v>
      </c>
      <c r="CH1448" s="150" cm="1">
        <f t="array" ref="CH1448">INDEX($K:$P,ROW(),MATCH(CH$3,$K$2:$P$2,0))</f>
        <v>0.1</v>
      </c>
      <c r="CI1448" s="150" cm="1">
        <f t="array" ref="CI1448">INDEX($K:$P,ROW(),MATCH(CI$3,$K$2:$P$2,0))</f>
        <v>0.1</v>
      </c>
      <c r="CJ1448" s="150" cm="1">
        <f t="array" ref="CJ1448">INDEX($K:$P,ROW(),MATCH(CJ$3,$K$2:$P$2,0))</f>
        <v>0.1</v>
      </c>
      <c r="CK1448" s="150" cm="1">
        <f t="array" ref="CK1448">INDEX($K:$P,ROW(),MATCH(CK$3,$K$2:$P$2,0))</f>
        <v>0.1</v>
      </c>
      <c r="CL1448" s="150" cm="1">
        <f t="array" ref="CL1448">INDEX($K:$P,ROW(),MATCH(CL$3,$K$2:$P$2,0))</f>
        <v>0.1</v>
      </c>
      <c r="CN1448" s="60"/>
      <c r="CO1448" s="150" t="e" cm="1">
        <f t="array" ref="CO1448">INDEX($K:$P,ROW(),MATCH(CO$3,$K$2:$P$2,0))</f>
        <v>#N/A</v>
      </c>
      <c r="CP1448" s="150" t="e" cm="1">
        <f t="array" ref="CP1448">INDEX($K:$P,ROW(),MATCH(CP$3,$K$2:$P$2,0))</f>
        <v>#N/A</v>
      </c>
      <c r="CQ1448" s="150" t="e" cm="1">
        <f t="array" ref="CQ1448">INDEX($K:$P,ROW(),MATCH(CQ$3,$K$2:$P$2,0))</f>
        <v>#N/A</v>
      </c>
      <c r="CR1448" s="150" t="e" cm="1">
        <f t="array" ref="CR1448">INDEX($K:$P,ROW(),MATCH(CR$3,$K$2:$P$2,0))</f>
        <v>#N/A</v>
      </c>
      <c r="CS1448" s="150" t="e" cm="1">
        <f t="array" ref="CS1448">INDEX($K:$P,ROW(),MATCH(CS$3,$K$2:$P$2,0))</f>
        <v>#N/A</v>
      </c>
      <c r="CT1448" s="150" t="e" cm="1">
        <f t="array" ref="CT1448">INDEX($K:$P,ROW(),MATCH(CT$3,$K$2:$P$2,0))</f>
        <v>#N/A</v>
      </c>
      <c r="CU1448" s="150" t="e" cm="1">
        <f t="array" ref="CU1448">INDEX($K:$P,ROW(),MATCH(CU$3,$K$2:$P$2,0))</f>
        <v>#N/A</v>
      </c>
      <c r="CV1448" s="150" t="e" cm="1">
        <f t="array" ref="CV1448">INDEX($K:$P,ROW(),MATCH(CV$3,$K$2:$P$2,0))</f>
        <v>#N/A</v>
      </c>
      <c r="CW1448" s="150" t="e" cm="1">
        <f t="array" ref="CW1448">INDEX($K:$P,ROW(),MATCH(CW$3,$K$2:$P$2,0))</f>
        <v>#N/A</v>
      </c>
      <c r="CX1448" s="150" t="e" cm="1">
        <f t="array" ref="CX1448">INDEX($K:$P,ROW(),MATCH(CX$3,$K$2:$P$2,0))</f>
        <v>#N/A</v>
      </c>
      <c r="CY1448" s="150" t="e" cm="1">
        <f t="array" ref="CY1448">INDEX($K:$P,ROW(),MATCH(CY$3,$K$2:$P$2,0))</f>
        <v>#N/A</v>
      </c>
      <c r="CZ1448" s="150" t="e" cm="1">
        <f t="array" ref="CZ1448">INDEX($K:$P,ROW(),MATCH(CZ$3,$K$2:$P$2,0))</f>
        <v>#N/A</v>
      </c>
      <c r="DA1448" s="150" t="e" cm="1">
        <f t="array" ref="DA1448">INDEX($K:$P,ROW(),MATCH(DA$3,$K$2:$P$2,0))</f>
        <v>#N/A</v>
      </c>
      <c r="DB1448" s="150" t="e" cm="1">
        <f t="array" ref="DB1448">INDEX($K:$P,ROW(),MATCH(DB$3,$K$2:$P$2,0))</f>
        <v>#N/A</v>
      </c>
      <c r="DC1448" s="150" t="e" cm="1">
        <f t="array" ref="DC1448">INDEX($K:$P,ROW(),MATCH(DC$3,$K$2:$P$2,0))</f>
        <v>#N/A</v>
      </c>
      <c r="DD1448" s="150" t="e" cm="1">
        <f t="array" ref="DD1448">INDEX($K:$P,ROW(),MATCH(DD$3,$K$2:$P$2,0))</f>
        <v>#N/A</v>
      </c>
      <c r="DE1448" s="150" t="e" cm="1">
        <f t="array" ref="DE1448">INDEX($K:$P,ROW(),MATCH(DE$3,$K$2:$P$2,0))</f>
        <v>#N/A</v>
      </c>
      <c r="DF1448" s="150" t="e" cm="1">
        <f t="array" ref="DF1448">INDEX($K:$P,ROW(),MATCH(DF$3,$K$2:$P$2,0))</f>
        <v>#N/A</v>
      </c>
      <c r="DG1448" s="150" t="e" cm="1">
        <f t="array" ref="DG1448">INDEX($K:$P,ROW(),MATCH(DG$3,$K$2:$P$2,0))</f>
        <v>#N/A</v>
      </c>
      <c r="DH1448" s="150" t="e" cm="1">
        <f t="array" ref="DH1448">INDEX($K:$P,ROW(),MATCH(DH$3,$K$2:$P$2,0))</f>
        <v>#N/A</v>
      </c>
      <c r="DI1448" s="150" t="e" cm="1">
        <f t="array" ref="DI1448">INDEX($K:$P,ROW(),MATCH(DI$3,$K$2:$P$2,0))</f>
        <v>#N/A</v>
      </c>
      <c r="DJ1448" s="150" t="e" cm="1">
        <f t="array" ref="DJ1448">INDEX($K:$P,ROW(),MATCH(DJ$3,$K$2:$P$2,0))</f>
        <v>#N/A</v>
      </c>
      <c r="DK1448" s="150" t="e" cm="1">
        <f t="array" ref="DK1448">INDEX($K:$P,ROW(),MATCH(DK$3,$K$2:$P$2,0))</f>
        <v>#N/A</v>
      </c>
      <c r="DL1448" s="150" t="e" cm="1">
        <f t="array" ref="DL1448">INDEX($K:$P,ROW(),MATCH(DL$3,$K$2:$P$2,0))</f>
        <v>#N/A</v>
      </c>
    </row>
    <row r="1449" spans="1:116" x14ac:dyDescent="0.4">
      <c r="C1449" t="s">
        <v>203</v>
      </c>
      <c r="D1449" t="s">
        <v>763</v>
      </c>
      <c r="E1449" s="8" t="str">
        <f t="shared" si="2502"/>
        <v>1449 DC-S</v>
      </c>
      <c r="G1449" s="126" t="str">
        <f>"Expense - "&amp;SUBSTITUTE(G1446,":","")</f>
        <v>Expense - % of revenue direct cost</v>
      </c>
      <c r="H1449" s="27"/>
      <c r="I1449" s="78"/>
      <c r="J1449" s="78"/>
      <c r="K1449" s="63">
        <f t="shared" ref="K1449:P1449" ca="1" si="2503">SUMIF($3:$3,K$2,1449:1449)</f>
        <v>-12000</v>
      </c>
      <c r="L1449" s="63">
        <f t="shared" ca="1" si="2503"/>
        <v>-12000</v>
      </c>
      <c r="M1449" s="63">
        <f t="shared" ca="1" si="2503"/>
        <v>-12000</v>
      </c>
      <c r="N1449" s="63">
        <f t="shared" ca="1" si="2503"/>
        <v>-12000</v>
      </c>
      <c r="O1449" s="63">
        <f t="shared" ca="1" si="2503"/>
        <v>-12000</v>
      </c>
      <c r="P1449" s="63">
        <f t="shared" ca="1" si="2503"/>
        <v>-12000</v>
      </c>
      <c r="R1449" s="33"/>
      <c r="S1449" s="148" cm="1">
        <f t="array" aca="1" ref="S1449" ca="1">-S1448*INDIRECT(S1440)</f>
        <v>-1000</v>
      </c>
      <c r="T1449" s="148" cm="1">
        <f t="array" aca="1" ref="T1449" ca="1">-T1448*INDIRECT(T1440)</f>
        <v>-1000</v>
      </c>
      <c r="U1449" s="148" cm="1">
        <f t="array" aca="1" ref="U1449" ca="1">-U1448*INDIRECT(U1440)</f>
        <v>-1000</v>
      </c>
      <c r="V1449" s="148" cm="1">
        <f t="array" aca="1" ref="V1449" ca="1">-V1448*INDIRECT(V1440)</f>
        <v>-1000</v>
      </c>
      <c r="W1449" s="148" cm="1">
        <f t="array" aca="1" ref="W1449" ca="1">-W1448*INDIRECT(W1440)</f>
        <v>-1000</v>
      </c>
      <c r="X1449" s="148" cm="1">
        <f t="array" aca="1" ref="X1449" ca="1">-X1448*INDIRECT(X1440)</f>
        <v>-1000</v>
      </c>
      <c r="Y1449" s="148" cm="1">
        <f t="array" aca="1" ref="Y1449" ca="1">-Y1448*INDIRECT(Y1440)</f>
        <v>-1000</v>
      </c>
      <c r="Z1449" s="148" cm="1">
        <f t="array" aca="1" ref="Z1449" ca="1">-Z1448*INDIRECT(Z1440)</f>
        <v>-1000</v>
      </c>
      <c r="AA1449" s="148" cm="1">
        <f t="array" aca="1" ref="AA1449" ca="1">-AA1448*INDIRECT(AA1440)</f>
        <v>-1000</v>
      </c>
      <c r="AB1449" s="148" cm="1">
        <f t="array" aca="1" ref="AB1449" ca="1">-AB1448*INDIRECT(AB1440)</f>
        <v>-1000</v>
      </c>
      <c r="AC1449" s="148" cm="1">
        <f t="array" aca="1" ref="AC1449" ca="1">-AC1448*INDIRECT(AC1440)</f>
        <v>-1000</v>
      </c>
      <c r="AD1449" s="148" cm="1">
        <f t="array" aca="1" ref="AD1449" ca="1">-AD1448*INDIRECT(AD1440)</f>
        <v>-1000</v>
      </c>
      <c r="AE1449" s="148" cm="1">
        <f t="array" aca="1" ref="AE1449" ca="1">-AE1448*INDIRECT(AE1440)</f>
        <v>-1000</v>
      </c>
      <c r="AF1449" s="148" cm="1">
        <f t="array" aca="1" ref="AF1449" ca="1">-AF1448*INDIRECT(AF1440)</f>
        <v>-1000</v>
      </c>
      <c r="AG1449" s="148" cm="1">
        <f t="array" aca="1" ref="AG1449" ca="1">-AG1448*INDIRECT(AG1440)</f>
        <v>-1000</v>
      </c>
      <c r="AH1449" s="148" cm="1">
        <f t="array" aca="1" ref="AH1449" ca="1">-AH1448*INDIRECT(AH1440)</f>
        <v>-1000</v>
      </c>
      <c r="AI1449" s="148" cm="1">
        <f t="array" aca="1" ref="AI1449" ca="1">-AI1448*INDIRECT(AI1440)</f>
        <v>-1000</v>
      </c>
      <c r="AJ1449" s="148" cm="1">
        <f t="array" aca="1" ref="AJ1449" ca="1">-AJ1448*INDIRECT(AJ1440)</f>
        <v>-1000</v>
      </c>
      <c r="AK1449" s="148" cm="1">
        <f t="array" aca="1" ref="AK1449" ca="1">-AK1448*INDIRECT(AK1440)</f>
        <v>-1000</v>
      </c>
      <c r="AL1449" s="148" cm="1">
        <f t="array" aca="1" ref="AL1449" ca="1">-AL1448*INDIRECT(AL1440)</f>
        <v>-1000</v>
      </c>
      <c r="AM1449" s="148" cm="1">
        <f t="array" aca="1" ref="AM1449" ca="1">-AM1448*INDIRECT(AM1440)</f>
        <v>-1000</v>
      </c>
      <c r="AN1449" s="148" cm="1">
        <f t="array" aca="1" ref="AN1449" ca="1">-AN1448*INDIRECT(AN1440)</f>
        <v>-1000</v>
      </c>
      <c r="AO1449" s="148" cm="1">
        <f t="array" aca="1" ref="AO1449" ca="1">-AO1448*INDIRECT(AO1440)</f>
        <v>-1000</v>
      </c>
      <c r="AP1449" s="148" cm="1">
        <f t="array" aca="1" ref="AP1449" ca="1">-AP1448*INDIRECT(AP1440)</f>
        <v>-1000</v>
      </c>
      <c r="AQ1449" s="148" cm="1">
        <f t="array" aca="1" ref="AQ1449" ca="1">-AQ1448*INDIRECT(AQ1440)</f>
        <v>-1000</v>
      </c>
      <c r="AR1449" s="148" cm="1">
        <f t="array" aca="1" ref="AR1449" ca="1">-AR1448*INDIRECT(AR1440)</f>
        <v>-1000</v>
      </c>
      <c r="AS1449" s="148" cm="1">
        <f t="array" aca="1" ref="AS1449" ca="1">-AS1448*INDIRECT(AS1440)</f>
        <v>-1000</v>
      </c>
      <c r="AT1449" s="148" cm="1">
        <f t="array" aca="1" ref="AT1449" ca="1">-AT1448*INDIRECT(AT1440)</f>
        <v>-1000</v>
      </c>
      <c r="AU1449" s="148" cm="1">
        <f t="array" aca="1" ref="AU1449" ca="1">-AU1448*INDIRECT(AU1440)</f>
        <v>-1000</v>
      </c>
      <c r="AV1449" s="148" cm="1">
        <f t="array" aca="1" ref="AV1449" ca="1">-AV1448*INDIRECT(AV1440)</f>
        <v>-1000</v>
      </c>
      <c r="AW1449" s="148" cm="1">
        <f t="array" aca="1" ref="AW1449" ca="1">-AW1448*INDIRECT(AW1440)</f>
        <v>-1000</v>
      </c>
      <c r="AX1449" s="148" cm="1">
        <f t="array" aca="1" ref="AX1449" ca="1">-AX1448*INDIRECT(AX1440)</f>
        <v>-1000</v>
      </c>
      <c r="AY1449" s="148" cm="1">
        <f t="array" aca="1" ref="AY1449" ca="1">-AY1448*INDIRECT(AY1440)</f>
        <v>-1000</v>
      </c>
      <c r="AZ1449" s="148" cm="1">
        <f t="array" aca="1" ref="AZ1449" ca="1">-AZ1448*INDIRECT(AZ1440)</f>
        <v>-1000</v>
      </c>
      <c r="BA1449" s="148" cm="1">
        <f t="array" aca="1" ref="BA1449" ca="1">-BA1448*INDIRECT(BA1440)</f>
        <v>-1000</v>
      </c>
      <c r="BB1449" s="148" cm="1">
        <f t="array" aca="1" ref="BB1449" ca="1">-BB1448*INDIRECT(BB1440)</f>
        <v>-1000</v>
      </c>
      <c r="BC1449" s="148" cm="1">
        <f t="array" aca="1" ref="BC1449" ca="1">-BC1448*INDIRECT(BC1440)</f>
        <v>-1000</v>
      </c>
      <c r="BD1449" s="148" cm="1">
        <f t="array" aca="1" ref="BD1449" ca="1">-BD1448*INDIRECT(BD1440)</f>
        <v>-1000</v>
      </c>
      <c r="BE1449" s="148" cm="1">
        <f t="array" aca="1" ref="BE1449" ca="1">-BE1448*INDIRECT(BE1440)</f>
        <v>-1000</v>
      </c>
      <c r="BF1449" s="148" cm="1">
        <f t="array" aca="1" ref="BF1449" ca="1">-BF1448*INDIRECT(BF1440)</f>
        <v>-1000</v>
      </c>
      <c r="BG1449" s="148" cm="1">
        <f t="array" aca="1" ref="BG1449" ca="1">-BG1448*INDIRECT(BG1440)</f>
        <v>-1000</v>
      </c>
      <c r="BH1449" s="148" cm="1">
        <f t="array" aca="1" ref="BH1449" ca="1">-BH1448*INDIRECT(BH1440)</f>
        <v>-1000</v>
      </c>
      <c r="BI1449" s="148" cm="1">
        <f t="array" aca="1" ref="BI1449" ca="1">-BI1448*INDIRECT(BI1440)</f>
        <v>-1000</v>
      </c>
      <c r="BJ1449" s="148" cm="1">
        <f t="array" aca="1" ref="BJ1449" ca="1">-BJ1448*INDIRECT(BJ1440)</f>
        <v>-1000</v>
      </c>
      <c r="BK1449" s="148" cm="1">
        <f t="array" aca="1" ref="BK1449" ca="1">-BK1448*INDIRECT(BK1440)</f>
        <v>-1000</v>
      </c>
      <c r="BL1449" s="148" cm="1">
        <f t="array" aca="1" ref="BL1449" ca="1">-BL1448*INDIRECT(BL1440)</f>
        <v>-1000</v>
      </c>
      <c r="BM1449" s="148" cm="1">
        <f t="array" aca="1" ref="BM1449" ca="1">-BM1448*INDIRECT(BM1440)</f>
        <v>-1000</v>
      </c>
      <c r="BN1449" s="148" cm="1">
        <f t="array" aca="1" ref="BN1449" ca="1">-BN1448*INDIRECT(BN1440)</f>
        <v>-1000</v>
      </c>
      <c r="BO1449" s="148" cm="1">
        <f t="array" aca="1" ref="BO1449" ca="1">-BO1448*INDIRECT(BO1440)</f>
        <v>-1000</v>
      </c>
      <c r="BP1449" s="148" cm="1">
        <f t="array" aca="1" ref="BP1449" ca="1">-BP1448*INDIRECT(BP1440)</f>
        <v>-1000</v>
      </c>
      <c r="BQ1449" s="148" cm="1">
        <f t="array" aca="1" ref="BQ1449" ca="1">-BQ1448*INDIRECT(BQ1440)</f>
        <v>-1000</v>
      </c>
      <c r="BR1449" s="148" cm="1">
        <f t="array" aca="1" ref="BR1449" ca="1">-BR1448*INDIRECT(BR1440)</f>
        <v>-1000</v>
      </c>
      <c r="BS1449" s="148" cm="1">
        <f t="array" aca="1" ref="BS1449" ca="1">-BS1448*INDIRECT(BS1440)</f>
        <v>-1000</v>
      </c>
      <c r="BT1449" s="148" cm="1">
        <f t="array" aca="1" ref="BT1449" ca="1">-BT1448*INDIRECT(BT1440)</f>
        <v>-1000</v>
      </c>
      <c r="BU1449" s="148" cm="1">
        <f t="array" aca="1" ref="BU1449" ca="1">-BU1448*INDIRECT(BU1440)</f>
        <v>-1000</v>
      </c>
      <c r="BV1449" s="148" cm="1">
        <f t="array" aca="1" ref="BV1449" ca="1">-BV1448*INDIRECT(BV1440)</f>
        <v>-1000</v>
      </c>
      <c r="BW1449" s="148" cm="1">
        <f t="array" aca="1" ref="BW1449" ca="1">-BW1448*INDIRECT(BW1440)</f>
        <v>-1000</v>
      </c>
      <c r="BX1449" s="148" cm="1">
        <f t="array" aca="1" ref="BX1449" ca="1">-BX1448*INDIRECT(BX1440)</f>
        <v>-1000</v>
      </c>
      <c r="BY1449" s="148" cm="1">
        <f t="array" aca="1" ref="BY1449" ca="1">-BY1448*INDIRECT(BY1440)</f>
        <v>-1000</v>
      </c>
      <c r="BZ1449" s="148" cm="1">
        <f t="array" aca="1" ref="BZ1449" ca="1">-BZ1448*INDIRECT(BZ1440)</f>
        <v>-1000</v>
      </c>
      <c r="CA1449" s="148" cm="1">
        <f t="array" aca="1" ref="CA1449" ca="1">-CA1448*INDIRECT(CA1440)</f>
        <v>-1000</v>
      </c>
      <c r="CB1449" s="148" cm="1">
        <f t="array" aca="1" ref="CB1449" ca="1">-CB1448*INDIRECT(CB1440)</f>
        <v>-1000</v>
      </c>
      <c r="CC1449" s="148" cm="1">
        <f t="array" aca="1" ref="CC1449" ca="1">-CC1448*INDIRECT(CC1440)</f>
        <v>-1000</v>
      </c>
      <c r="CD1449" s="148" cm="1">
        <f t="array" aca="1" ref="CD1449" ca="1">-CD1448*INDIRECT(CD1440)</f>
        <v>-1000</v>
      </c>
      <c r="CE1449" s="148" cm="1">
        <f t="array" aca="1" ref="CE1449" ca="1">-CE1448*INDIRECT(CE1440)</f>
        <v>-1000</v>
      </c>
      <c r="CF1449" s="148" cm="1">
        <f t="array" aca="1" ref="CF1449" ca="1">-CF1448*INDIRECT(CF1440)</f>
        <v>-1000</v>
      </c>
      <c r="CG1449" s="148" cm="1">
        <f t="array" aca="1" ref="CG1449" ca="1">-CG1448*INDIRECT(CG1440)</f>
        <v>-1000</v>
      </c>
      <c r="CH1449" s="148" cm="1">
        <f t="array" aca="1" ref="CH1449" ca="1">-CH1448*INDIRECT(CH1440)</f>
        <v>-1000</v>
      </c>
      <c r="CI1449" s="148" cm="1">
        <f t="array" aca="1" ref="CI1449" ca="1">-CI1448*INDIRECT(CI1440)</f>
        <v>-1000</v>
      </c>
      <c r="CJ1449" s="148" cm="1">
        <f t="array" aca="1" ref="CJ1449" ca="1">-CJ1448*INDIRECT(CJ1440)</f>
        <v>-1000</v>
      </c>
      <c r="CK1449" s="148" cm="1">
        <f t="array" aca="1" ref="CK1449" ca="1">-CK1448*INDIRECT(CK1440)</f>
        <v>-1000</v>
      </c>
      <c r="CL1449" s="148" cm="1">
        <f t="array" aca="1" ref="CL1449" ca="1">-CL1448*INDIRECT(CL1440)</f>
        <v>-1000</v>
      </c>
      <c r="CN1449" s="78"/>
      <c r="CO1449" s="148" t="e" cm="1">
        <f t="array" aca="1" ref="CO1449" ca="1">-CO1448*INDIRECT(CO1440)</f>
        <v>#N/A</v>
      </c>
      <c r="CP1449" s="148" t="e" cm="1">
        <f t="array" aca="1" ref="CP1449" ca="1">-CP1448*INDIRECT(CP1440)</f>
        <v>#N/A</v>
      </c>
      <c r="CQ1449" s="148" t="e" cm="1">
        <f t="array" aca="1" ref="CQ1449" ca="1">-CQ1448*INDIRECT(CQ1440)</f>
        <v>#N/A</v>
      </c>
      <c r="CR1449" s="148" t="e" cm="1">
        <f t="array" aca="1" ref="CR1449" ca="1">-CR1448*INDIRECT(CR1440)</f>
        <v>#N/A</v>
      </c>
      <c r="CS1449" s="148" t="e" cm="1">
        <f t="array" aca="1" ref="CS1449" ca="1">-CS1448*INDIRECT(CS1440)</f>
        <v>#N/A</v>
      </c>
      <c r="CT1449" s="148" t="e" cm="1">
        <f t="array" aca="1" ref="CT1449" ca="1">-CT1448*INDIRECT(CT1440)</f>
        <v>#N/A</v>
      </c>
      <c r="CU1449" s="148" t="e" cm="1">
        <f t="array" aca="1" ref="CU1449" ca="1">-CU1448*INDIRECT(CU1440)</f>
        <v>#N/A</v>
      </c>
      <c r="CV1449" s="148" t="e" cm="1">
        <f t="array" aca="1" ref="CV1449" ca="1">-CV1448*INDIRECT(CV1440)</f>
        <v>#N/A</v>
      </c>
      <c r="CW1449" s="148" t="e" cm="1">
        <f t="array" aca="1" ref="CW1449" ca="1">-CW1448*INDIRECT(CW1440)</f>
        <v>#N/A</v>
      </c>
      <c r="CX1449" s="148" t="e" cm="1">
        <f t="array" aca="1" ref="CX1449" ca="1">-CX1448*INDIRECT(CX1440)</f>
        <v>#N/A</v>
      </c>
      <c r="CY1449" s="148" t="e" cm="1">
        <f t="array" aca="1" ref="CY1449" ca="1">-CY1448*INDIRECT(CY1440)</f>
        <v>#N/A</v>
      </c>
      <c r="CZ1449" s="148" t="e" cm="1">
        <f t="array" aca="1" ref="CZ1449" ca="1">-CZ1448*INDIRECT(CZ1440)</f>
        <v>#N/A</v>
      </c>
      <c r="DA1449" s="148" t="e" cm="1">
        <f t="array" aca="1" ref="DA1449" ca="1">-DA1448*INDIRECT(DA1440)</f>
        <v>#N/A</v>
      </c>
      <c r="DB1449" s="148" t="e" cm="1">
        <f t="array" aca="1" ref="DB1449" ca="1">-DB1448*INDIRECT(DB1440)</f>
        <v>#N/A</v>
      </c>
      <c r="DC1449" s="148" t="e" cm="1">
        <f t="array" aca="1" ref="DC1449" ca="1">-DC1448*INDIRECT(DC1440)</f>
        <v>#N/A</v>
      </c>
      <c r="DD1449" s="148" t="e" cm="1">
        <f t="array" aca="1" ref="DD1449" ca="1">-DD1448*INDIRECT(DD1440)</f>
        <v>#N/A</v>
      </c>
      <c r="DE1449" s="148" t="e" cm="1">
        <f t="array" aca="1" ref="DE1449" ca="1">-DE1448*INDIRECT(DE1440)</f>
        <v>#N/A</v>
      </c>
      <c r="DF1449" s="148" t="e" cm="1">
        <f t="array" aca="1" ref="DF1449" ca="1">-DF1448*INDIRECT(DF1440)</f>
        <v>#N/A</v>
      </c>
      <c r="DG1449" s="148" t="e" cm="1">
        <f t="array" aca="1" ref="DG1449" ca="1">-DG1448*INDIRECT(DG1440)</f>
        <v>#N/A</v>
      </c>
      <c r="DH1449" s="148" t="e" cm="1">
        <f t="array" aca="1" ref="DH1449" ca="1">-DH1448*INDIRECT(DH1440)</f>
        <v>#N/A</v>
      </c>
      <c r="DI1449" s="148" t="e" cm="1">
        <f t="array" aca="1" ref="DI1449" ca="1">-DI1448*INDIRECT(DI1440)</f>
        <v>#N/A</v>
      </c>
      <c r="DJ1449" s="148" t="e" cm="1">
        <f t="array" aca="1" ref="DJ1449" ca="1">-DJ1448*INDIRECT(DJ1440)</f>
        <v>#N/A</v>
      </c>
      <c r="DK1449" s="148" t="e" cm="1">
        <f t="array" aca="1" ref="DK1449" ca="1">-DK1448*INDIRECT(DK1440)</f>
        <v>#N/A</v>
      </c>
      <c r="DL1449" s="148" t="e" cm="1">
        <f t="array" aca="1" ref="DL1449" ca="1">-DL1448*INDIRECT(DL1440)</f>
        <v>#N/A</v>
      </c>
    </row>
    <row r="1450" spans="1:116" x14ac:dyDescent="0.4">
      <c r="B1450" t="s">
        <v>244</v>
      </c>
      <c r="D1450" t="s">
        <v>763</v>
      </c>
      <c r="E1450" s="8" t="str">
        <f t="shared" si="2502"/>
        <v>1450 DC-S</v>
      </c>
      <c r="S1450" s="72"/>
      <c r="T1450" s="72"/>
      <c r="U1450" s="72"/>
      <c r="V1450" s="72"/>
      <c r="W1450" s="72"/>
      <c r="X1450" s="72"/>
      <c r="Y1450" s="72"/>
      <c r="Z1450" s="72"/>
      <c r="AA1450" s="72"/>
      <c r="AB1450" s="72"/>
      <c r="AC1450" s="72"/>
      <c r="AD1450" s="72"/>
      <c r="AE1450" s="72"/>
      <c r="AF1450" s="72"/>
      <c r="AG1450" s="72"/>
      <c r="AH1450" s="72"/>
      <c r="AI1450" s="72"/>
      <c r="AJ1450" s="72"/>
      <c r="AK1450" s="72"/>
      <c r="AL1450" s="72"/>
      <c r="AM1450" s="72"/>
      <c r="AN1450" s="72"/>
      <c r="AO1450" s="72"/>
      <c r="AP1450" s="72"/>
      <c r="AQ1450" s="72"/>
      <c r="AR1450" s="72"/>
      <c r="AS1450" s="72"/>
      <c r="AT1450" s="72"/>
      <c r="AU1450" s="72"/>
      <c r="AV1450" s="72"/>
      <c r="AW1450" s="72"/>
      <c r="AX1450" s="72"/>
      <c r="AY1450" s="72"/>
      <c r="AZ1450" s="72"/>
      <c r="BA1450" s="72"/>
      <c r="BB1450" s="72"/>
      <c r="BC1450" s="72"/>
      <c r="BD1450" s="72"/>
      <c r="BE1450" s="72"/>
      <c r="BF1450" s="72"/>
      <c r="BG1450" s="72"/>
      <c r="BH1450" s="72"/>
      <c r="BI1450" s="72"/>
      <c r="BJ1450" s="72"/>
      <c r="BK1450" s="72"/>
      <c r="BL1450" s="72"/>
      <c r="BM1450" s="72"/>
      <c r="BN1450" s="72"/>
      <c r="BO1450" s="72"/>
      <c r="BP1450" s="72"/>
      <c r="BQ1450" s="72"/>
      <c r="BR1450" s="72"/>
      <c r="BS1450" s="72"/>
      <c r="BT1450" s="72"/>
      <c r="BU1450" s="72"/>
      <c r="BV1450" s="72"/>
      <c r="BW1450" s="72"/>
      <c r="BX1450" s="72"/>
      <c r="BY1450" s="72"/>
      <c r="BZ1450" s="72"/>
      <c r="CA1450" s="72"/>
      <c r="CB1450" s="72"/>
      <c r="CC1450" s="72"/>
      <c r="CD1450" s="72"/>
      <c r="CE1450" s="72"/>
      <c r="CF1450" s="72"/>
      <c r="CG1450" s="72"/>
      <c r="CH1450" s="72"/>
      <c r="CI1450" s="72"/>
      <c r="CJ1450" s="72"/>
      <c r="CK1450" s="72"/>
      <c r="CL1450" s="72"/>
      <c r="CO1450" s="72"/>
      <c r="CP1450" s="72"/>
      <c r="CQ1450" s="72"/>
      <c r="CR1450" s="72"/>
      <c r="CS1450" s="72"/>
      <c r="CT1450" s="72"/>
      <c r="CU1450" s="72"/>
      <c r="CV1450" s="72"/>
      <c r="CW1450" s="72"/>
      <c r="CX1450" s="72"/>
      <c r="CY1450" s="72"/>
      <c r="CZ1450" s="72"/>
      <c r="DA1450" s="72"/>
      <c r="DB1450" s="72"/>
      <c r="DC1450" s="72"/>
      <c r="DD1450" s="72"/>
      <c r="DE1450" s="72"/>
      <c r="DF1450" s="72"/>
      <c r="DG1450" s="72"/>
      <c r="DH1450" s="72"/>
      <c r="DI1450" s="72"/>
      <c r="DJ1450" s="72"/>
      <c r="DK1450" s="72"/>
      <c r="DL1450" s="72"/>
    </row>
    <row r="1451" spans="1:116" x14ac:dyDescent="0.4">
      <c r="B1451" t="s">
        <v>332</v>
      </c>
      <c r="D1451" t="s">
        <v>763</v>
      </c>
      <c r="E1451" s="8" t="str">
        <f t="shared" si="2502"/>
        <v>1451 DC-S</v>
      </c>
      <c r="G1451" s="136" t="str">
        <f>G1438</f>
        <v>(Primary label)</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1:116" x14ac:dyDescent="0.4">
      <c r="B1452" t="s">
        <v>332</v>
      </c>
      <c r="D1452" t="s">
        <v>763</v>
      </c>
      <c r="E1452" s="8" t="str">
        <f>ROW()&amp;" "&amp;D1452</f>
        <v>1452 DC-S</v>
      </c>
      <c r="G1452" s="136" t="str">
        <f>G1439</f>
        <v>primary unit</v>
      </c>
      <c r="S1452" s="72"/>
      <c r="T1452" s="72"/>
      <c r="U1452" s="72"/>
      <c r="V1452" s="72"/>
      <c r="W1452" s="72"/>
      <c r="X1452" s="72"/>
      <c r="Y1452" s="72"/>
      <c r="Z1452" s="72"/>
      <c r="AA1452" s="72"/>
      <c r="AB1452" s="72"/>
      <c r="AC1452" s="72"/>
      <c r="AD1452" s="72"/>
      <c r="AE1452" s="72"/>
      <c r="AF1452" s="72"/>
      <c r="AG1452" s="72"/>
      <c r="AH1452" s="72"/>
      <c r="AI1452" s="72"/>
      <c r="AJ1452" s="72"/>
      <c r="AK1452" s="72"/>
      <c r="AL1452" s="72"/>
      <c r="AM1452" s="72"/>
      <c r="AN1452" s="72"/>
      <c r="AO1452" s="72"/>
      <c r="AP1452" s="72"/>
      <c r="AQ1452" s="72"/>
      <c r="AR1452" s="72"/>
      <c r="AS1452" s="72"/>
      <c r="AT1452" s="72"/>
      <c r="AU1452" s="72"/>
      <c r="AV1452" s="72"/>
      <c r="AW1452" s="72"/>
      <c r="AX1452" s="72"/>
      <c r="AY1452" s="72"/>
      <c r="AZ1452" s="72"/>
      <c r="BA1452" s="72"/>
      <c r="BB1452" s="72"/>
      <c r="BC1452" s="72"/>
      <c r="BD1452" s="72"/>
      <c r="BE1452" s="72"/>
      <c r="BF1452" s="72"/>
      <c r="BG1452" s="72"/>
      <c r="BH1452" s="72"/>
      <c r="BI1452" s="72"/>
      <c r="BJ1452" s="72"/>
      <c r="BK1452" s="72"/>
      <c r="BL1452" s="72"/>
      <c r="BM1452" s="72"/>
      <c r="BN1452" s="72"/>
      <c r="BO1452" s="72"/>
      <c r="BP1452" s="72"/>
      <c r="BQ1452" s="72"/>
      <c r="BR1452" s="72"/>
      <c r="BS1452" s="72"/>
      <c r="BT1452" s="72"/>
      <c r="BU1452" s="72"/>
      <c r="BV1452" s="72"/>
      <c r="BW1452" s="72"/>
      <c r="BX1452" s="72"/>
      <c r="BY1452" s="72"/>
      <c r="BZ1452" s="72"/>
      <c r="CA1452" s="72"/>
      <c r="CB1452" s="72"/>
      <c r="CC1452" s="72"/>
      <c r="CD1452" s="72"/>
      <c r="CE1452" s="72"/>
      <c r="CF1452" s="72"/>
      <c r="CG1452" s="72"/>
      <c r="CH1452" s="72"/>
      <c r="CI1452" s="72"/>
      <c r="CJ1452" s="72"/>
      <c r="CK1452" s="72"/>
      <c r="CL1452" s="72"/>
      <c r="CO1452" s="72"/>
      <c r="CP1452" s="72"/>
      <c r="CQ1452" s="72"/>
      <c r="CR1452" s="72"/>
      <c r="CS1452" s="72"/>
      <c r="CT1452" s="72"/>
      <c r="CU1452" s="72"/>
      <c r="CV1452" s="72"/>
      <c r="CW1452" s="72"/>
      <c r="CX1452" s="72"/>
      <c r="CY1452" s="72"/>
      <c r="CZ1452" s="72"/>
      <c r="DA1452" s="72"/>
      <c r="DB1452" s="72"/>
      <c r="DC1452" s="72"/>
      <c r="DD1452" s="72"/>
      <c r="DE1452" s="72"/>
      <c r="DF1452" s="72"/>
      <c r="DG1452" s="72"/>
      <c r="DH1452" s="72"/>
      <c r="DI1452" s="72"/>
      <c r="DJ1452" s="72"/>
      <c r="DK1452" s="72"/>
      <c r="DL1452" s="72"/>
    </row>
    <row r="1453" spans="1:116" x14ac:dyDescent="0.4">
      <c r="B1453" t="s">
        <v>332</v>
      </c>
      <c r="D1453" t="s">
        <v>763</v>
      </c>
      <c r="E1453" s="8" t="str">
        <f t="shared" si="2502"/>
        <v>1453 DC-S</v>
      </c>
      <c r="G1453" s="136" t="str">
        <f>G1440</f>
        <v>Primary revenue driver</v>
      </c>
      <c r="K1453" s="53"/>
      <c r="L1453" s="53"/>
      <c r="M1453" s="53"/>
      <c r="N1453" s="53"/>
      <c r="O1453" s="53"/>
      <c r="P1453" s="53"/>
      <c r="R1453" s="24"/>
      <c r="S1453" s="179" t="str">
        <f t="shared" ref="S1453:AX1453" si="2504">S1440</f>
        <v>S$16</v>
      </c>
      <c r="T1453" s="179" t="str">
        <f t="shared" si="2504"/>
        <v>T$16</v>
      </c>
      <c r="U1453" s="179" t="str">
        <f t="shared" si="2504"/>
        <v>U$16</v>
      </c>
      <c r="V1453" s="179" t="str">
        <f t="shared" si="2504"/>
        <v>V$16</v>
      </c>
      <c r="W1453" s="179" t="str">
        <f t="shared" si="2504"/>
        <v>W$16</v>
      </c>
      <c r="X1453" s="179" t="str">
        <f t="shared" si="2504"/>
        <v>X$16</v>
      </c>
      <c r="Y1453" s="179" t="str">
        <f t="shared" si="2504"/>
        <v>Y$16</v>
      </c>
      <c r="Z1453" s="179" t="str">
        <f t="shared" si="2504"/>
        <v>Z$16</v>
      </c>
      <c r="AA1453" s="179" t="str">
        <f t="shared" si="2504"/>
        <v>AA$16</v>
      </c>
      <c r="AB1453" s="179" t="str">
        <f t="shared" si="2504"/>
        <v>AB$16</v>
      </c>
      <c r="AC1453" s="179" t="str">
        <f t="shared" si="2504"/>
        <v>AC$16</v>
      </c>
      <c r="AD1453" s="179" t="str">
        <f t="shared" si="2504"/>
        <v>AD$16</v>
      </c>
      <c r="AE1453" s="179" t="str">
        <f t="shared" si="2504"/>
        <v>AE$16</v>
      </c>
      <c r="AF1453" s="179" t="str">
        <f t="shared" si="2504"/>
        <v>AF$16</v>
      </c>
      <c r="AG1453" s="179" t="str">
        <f t="shared" si="2504"/>
        <v>AG$16</v>
      </c>
      <c r="AH1453" s="179" t="str">
        <f t="shared" si="2504"/>
        <v>AH$16</v>
      </c>
      <c r="AI1453" s="179" t="str">
        <f t="shared" si="2504"/>
        <v>AI$16</v>
      </c>
      <c r="AJ1453" s="179" t="str">
        <f t="shared" si="2504"/>
        <v>AJ$16</v>
      </c>
      <c r="AK1453" s="179" t="str">
        <f t="shared" si="2504"/>
        <v>AK$16</v>
      </c>
      <c r="AL1453" s="179" t="str">
        <f t="shared" si="2504"/>
        <v>AL$16</v>
      </c>
      <c r="AM1453" s="179" t="str">
        <f t="shared" si="2504"/>
        <v>AM$16</v>
      </c>
      <c r="AN1453" s="179" t="str">
        <f t="shared" si="2504"/>
        <v>AN$16</v>
      </c>
      <c r="AO1453" s="179" t="str">
        <f t="shared" si="2504"/>
        <v>AO$16</v>
      </c>
      <c r="AP1453" s="179" t="str">
        <f t="shared" si="2504"/>
        <v>AP$16</v>
      </c>
      <c r="AQ1453" s="179" t="str">
        <f t="shared" si="2504"/>
        <v>AQ$16</v>
      </c>
      <c r="AR1453" s="179" t="str">
        <f t="shared" si="2504"/>
        <v>AR$16</v>
      </c>
      <c r="AS1453" s="179" t="str">
        <f t="shared" si="2504"/>
        <v>AS$16</v>
      </c>
      <c r="AT1453" s="179" t="str">
        <f t="shared" si="2504"/>
        <v>AT$16</v>
      </c>
      <c r="AU1453" s="179" t="str">
        <f t="shared" si="2504"/>
        <v>AU$16</v>
      </c>
      <c r="AV1453" s="179" t="str">
        <f t="shared" si="2504"/>
        <v>AV$16</v>
      </c>
      <c r="AW1453" s="179" t="str">
        <f t="shared" si="2504"/>
        <v>AW$16</v>
      </c>
      <c r="AX1453" s="179" t="str">
        <f t="shared" si="2504"/>
        <v>AX$16</v>
      </c>
      <c r="AY1453" s="179" t="str">
        <f t="shared" ref="AY1453:CD1453" si="2505">AY1440</f>
        <v>AY$16</v>
      </c>
      <c r="AZ1453" s="179" t="str">
        <f t="shared" si="2505"/>
        <v>AZ$16</v>
      </c>
      <c r="BA1453" s="179" t="str">
        <f t="shared" si="2505"/>
        <v>BA$16</v>
      </c>
      <c r="BB1453" s="179" t="str">
        <f t="shared" si="2505"/>
        <v>BB$16</v>
      </c>
      <c r="BC1453" s="179" t="str">
        <f t="shared" si="2505"/>
        <v>BC$16</v>
      </c>
      <c r="BD1453" s="179" t="str">
        <f t="shared" si="2505"/>
        <v>BD$16</v>
      </c>
      <c r="BE1453" s="179" t="str">
        <f t="shared" si="2505"/>
        <v>BE$16</v>
      </c>
      <c r="BF1453" s="179" t="str">
        <f t="shared" si="2505"/>
        <v>BF$16</v>
      </c>
      <c r="BG1453" s="179" t="str">
        <f t="shared" si="2505"/>
        <v>BG$16</v>
      </c>
      <c r="BH1453" s="179" t="str">
        <f t="shared" si="2505"/>
        <v>BH$16</v>
      </c>
      <c r="BI1453" s="179" t="str">
        <f t="shared" si="2505"/>
        <v>BI$16</v>
      </c>
      <c r="BJ1453" s="179" t="str">
        <f t="shared" si="2505"/>
        <v>BJ$16</v>
      </c>
      <c r="BK1453" s="179" t="str">
        <f t="shared" si="2505"/>
        <v>BK$16</v>
      </c>
      <c r="BL1453" s="179" t="str">
        <f t="shared" si="2505"/>
        <v>BL$16</v>
      </c>
      <c r="BM1453" s="179" t="str">
        <f t="shared" si="2505"/>
        <v>BM$16</v>
      </c>
      <c r="BN1453" s="179" t="str">
        <f t="shared" si="2505"/>
        <v>BN$16</v>
      </c>
      <c r="BO1453" s="179" t="str">
        <f t="shared" si="2505"/>
        <v>BO$16</v>
      </c>
      <c r="BP1453" s="179" t="str">
        <f t="shared" si="2505"/>
        <v>BP$16</v>
      </c>
      <c r="BQ1453" s="179" t="str">
        <f t="shared" si="2505"/>
        <v>BQ$16</v>
      </c>
      <c r="BR1453" s="179" t="str">
        <f t="shared" si="2505"/>
        <v>BR$16</v>
      </c>
      <c r="BS1453" s="179" t="str">
        <f t="shared" si="2505"/>
        <v>BS$16</v>
      </c>
      <c r="BT1453" s="179" t="str">
        <f t="shared" si="2505"/>
        <v>BT$16</v>
      </c>
      <c r="BU1453" s="179" t="str">
        <f t="shared" si="2505"/>
        <v>BU$16</v>
      </c>
      <c r="BV1453" s="179" t="str">
        <f t="shared" si="2505"/>
        <v>BV$16</v>
      </c>
      <c r="BW1453" s="179" t="str">
        <f t="shared" si="2505"/>
        <v>BW$16</v>
      </c>
      <c r="BX1453" s="179" t="str">
        <f t="shared" si="2505"/>
        <v>BX$16</v>
      </c>
      <c r="BY1453" s="179" t="str">
        <f t="shared" si="2505"/>
        <v>BY$16</v>
      </c>
      <c r="BZ1453" s="179" t="str">
        <f t="shared" si="2505"/>
        <v>BZ$16</v>
      </c>
      <c r="CA1453" s="179" t="str">
        <f t="shared" si="2505"/>
        <v>CA$16</v>
      </c>
      <c r="CB1453" s="179" t="str">
        <f t="shared" si="2505"/>
        <v>CB$16</v>
      </c>
      <c r="CC1453" s="179" t="str">
        <f t="shared" si="2505"/>
        <v>CC$16</v>
      </c>
      <c r="CD1453" s="179" t="str">
        <f t="shared" si="2505"/>
        <v>CD$16</v>
      </c>
      <c r="CE1453" s="179" t="str">
        <f t="shared" ref="CE1453:CL1453" si="2506">CE1440</f>
        <v>CE$16</v>
      </c>
      <c r="CF1453" s="179" t="str">
        <f t="shared" si="2506"/>
        <v>CF$16</v>
      </c>
      <c r="CG1453" s="179" t="str">
        <f t="shared" si="2506"/>
        <v>CG$16</v>
      </c>
      <c r="CH1453" s="179" t="str">
        <f t="shared" si="2506"/>
        <v>CH$16</v>
      </c>
      <c r="CI1453" s="179" t="str">
        <f t="shared" si="2506"/>
        <v>CI$16</v>
      </c>
      <c r="CJ1453" s="179" t="str">
        <f t="shared" si="2506"/>
        <v>CJ$16</v>
      </c>
      <c r="CK1453" s="179" t="str">
        <f t="shared" si="2506"/>
        <v>CK$16</v>
      </c>
      <c r="CL1453" s="179" t="str">
        <f t="shared" si="2506"/>
        <v>CL$16</v>
      </c>
      <c r="CO1453" s="179" t="str">
        <f t="shared" ref="CO1453:DL1453" si="2507">CO1440</f>
        <v>CO$16</v>
      </c>
      <c r="CP1453" s="179" t="str">
        <f t="shared" si="2507"/>
        <v>CP$16</v>
      </c>
      <c r="CQ1453" s="179" t="str">
        <f t="shared" si="2507"/>
        <v>CQ$16</v>
      </c>
      <c r="CR1453" s="179" t="str">
        <f t="shared" si="2507"/>
        <v>CR$16</v>
      </c>
      <c r="CS1453" s="179" t="str">
        <f t="shared" si="2507"/>
        <v>CS$16</v>
      </c>
      <c r="CT1453" s="179" t="str">
        <f t="shared" si="2507"/>
        <v>CT$16</v>
      </c>
      <c r="CU1453" s="179" t="str">
        <f t="shared" si="2507"/>
        <v>CU$16</v>
      </c>
      <c r="CV1453" s="179" t="str">
        <f t="shared" si="2507"/>
        <v>CV$16</v>
      </c>
      <c r="CW1453" s="179" t="str">
        <f t="shared" si="2507"/>
        <v>CW$16</v>
      </c>
      <c r="CX1453" s="179" t="str">
        <f t="shared" si="2507"/>
        <v>CX$16</v>
      </c>
      <c r="CY1453" s="179" t="str">
        <f t="shared" si="2507"/>
        <v>CY$16</v>
      </c>
      <c r="CZ1453" s="179" t="str">
        <f t="shared" si="2507"/>
        <v>CZ$16</v>
      </c>
      <c r="DA1453" s="179" t="str">
        <f t="shared" si="2507"/>
        <v>DA$16</v>
      </c>
      <c r="DB1453" s="179" t="str">
        <f t="shared" si="2507"/>
        <v>DB$16</v>
      </c>
      <c r="DC1453" s="179" t="str">
        <f t="shared" si="2507"/>
        <v>DC$16</v>
      </c>
      <c r="DD1453" s="179" t="str">
        <f t="shared" si="2507"/>
        <v>DD$16</v>
      </c>
      <c r="DE1453" s="179" t="str">
        <f t="shared" si="2507"/>
        <v>DE$16</v>
      </c>
      <c r="DF1453" s="179" t="str">
        <f t="shared" si="2507"/>
        <v>DF$16</v>
      </c>
      <c r="DG1453" s="179" t="str">
        <f t="shared" si="2507"/>
        <v>DG$16</v>
      </c>
      <c r="DH1453" s="179" t="str">
        <f t="shared" si="2507"/>
        <v>DH$16</v>
      </c>
      <c r="DI1453" s="179" t="str">
        <f t="shared" si="2507"/>
        <v>DI$16</v>
      </c>
      <c r="DJ1453" s="179" t="str">
        <f t="shared" si="2507"/>
        <v>DJ$16</v>
      </c>
      <c r="DK1453" s="179" t="str">
        <f t="shared" si="2507"/>
        <v>DK$16</v>
      </c>
      <c r="DL1453" s="179" t="str">
        <f t="shared" si="2507"/>
        <v>DL$16</v>
      </c>
    </row>
    <row r="1454" spans="1:116" x14ac:dyDescent="0.4">
      <c r="B1454" t="s">
        <v>332</v>
      </c>
      <c r="D1454" t="s">
        <v>763</v>
      </c>
      <c r="E1454" s="8" t="str">
        <f t="shared" si="2502"/>
        <v>1454 DC-S</v>
      </c>
      <c r="G1454" s="136" t="str">
        <f>G1441</f>
        <v>Primary volume driver</v>
      </c>
      <c r="H1454" s="12"/>
      <c r="I1454" s="60"/>
      <c r="J1454" s="60"/>
      <c r="K1454" s="15"/>
      <c r="L1454" s="15"/>
      <c r="M1454" s="15"/>
      <c r="N1454" s="15"/>
      <c r="O1454" s="15"/>
      <c r="P1454" s="15"/>
      <c r="R1454" s="15"/>
      <c r="S1454" s="179" t="str">
        <f t="shared" ref="S1454:AX1454" si="2508">S1441</f>
        <v>S$17</v>
      </c>
      <c r="T1454" s="179" t="str">
        <f t="shared" si="2508"/>
        <v>T$17</v>
      </c>
      <c r="U1454" s="179" t="str">
        <f t="shared" si="2508"/>
        <v>U$17</v>
      </c>
      <c r="V1454" s="179" t="str">
        <f t="shared" si="2508"/>
        <v>V$17</v>
      </c>
      <c r="W1454" s="179" t="str">
        <f t="shared" si="2508"/>
        <v>W$17</v>
      </c>
      <c r="X1454" s="179" t="str">
        <f t="shared" si="2508"/>
        <v>X$17</v>
      </c>
      <c r="Y1454" s="179" t="str">
        <f t="shared" si="2508"/>
        <v>Y$17</v>
      </c>
      <c r="Z1454" s="179" t="str">
        <f t="shared" si="2508"/>
        <v>Z$17</v>
      </c>
      <c r="AA1454" s="179" t="str">
        <f t="shared" si="2508"/>
        <v>AA$17</v>
      </c>
      <c r="AB1454" s="179" t="str">
        <f t="shared" si="2508"/>
        <v>AB$17</v>
      </c>
      <c r="AC1454" s="179" t="str">
        <f t="shared" si="2508"/>
        <v>AC$17</v>
      </c>
      <c r="AD1454" s="179" t="str">
        <f t="shared" si="2508"/>
        <v>AD$17</v>
      </c>
      <c r="AE1454" s="179" t="str">
        <f t="shared" si="2508"/>
        <v>AE$17</v>
      </c>
      <c r="AF1454" s="179" t="str">
        <f t="shared" si="2508"/>
        <v>AF$17</v>
      </c>
      <c r="AG1454" s="179" t="str">
        <f t="shared" si="2508"/>
        <v>AG$17</v>
      </c>
      <c r="AH1454" s="179" t="str">
        <f t="shared" si="2508"/>
        <v>AH$17</v>
      </c>
      <c r="AI1454" s="179" t="str">
        <f t="shared" si="2508"/>
        <v>AI$17</v>
      </c>
      <c r="AJ1454" s="179" t="str">
        <f t="shared" si="2508"/>
        <v>AJ$17</v>
      </c>
      <c r="AK1454" s="179" t="str">
        <f t="shared" si="2508"/>
        <v>AK$17</v>
      </c>
      <c r="AL1454" s="179" t="str">
        <f t="shared" si="2508"/>
        <v>AL$17</v>
      </c>
      <c r="AM1454" s="179" t="str">
        <f t="shared" si="2508"/>
        <v>AM$17</v>
      </c>
      <c r="AN1454" s="179" t="str">
        <f t="shared" si="2508"/>
        <v>AN$17</v>
      </c>
      <c r="AO1454" s="179" t="str">
        <f t="shared" si="2508"/>
        <v>AO$17</v>
      </c>
      <c r="AP1454" s="179" t="str">
        <f t="shared" si="2508"/>
        <v>AP$17</v>
      </c>
      <c r="AQ1454" s="179" t="str">
        <f t="shared" si="2508"/>
        <v>AQ$17</v>
      </c>
      <c r="AR1454" s="179" t="str">
        <f t="shared" si="2508"/>
        <v>AR$17</v>
      </c>
      <c r="AS1454" s="179" t="str">
        <f t="shared" si="2508"/>
        <v>AS$17</v>
      </c>
      <c r="AT1454" s="179" t="str">
        <f t="shared" si="2508"/>
        <v>AT$17</v>
      </c>
      <c r="AU1454" s="179" t="str">
        <f t="shared" si="2508"/>
        <v>AU$17</v>
      </c>
      <c r="AV1454" s="179" t="str">
        <f t="shared" si="2508"/>
        <v>AV$17</v>
      </c>
      <c r="AW1454" s="179" t="str">
        <f t="shared" si="2508"/>
        <v>AW$17</v>
      </c>
      <c r="AX1454" s="179" t="str">
        <f t="shared" si="2508"/>
        <v>AX$17</v>
      </c>
      <c r="AY1454" s="179" t="str">
        <f t="shared" ref="AY1454:CD1454" si="2509">AY1441</f>
        <v>AY$17</v>
      </c>
      <c r="AZ1454" s="179" t="str">
        <f t="shared" si="2509"/>
        <v>AZ$17</v>
      </c>
      <c r="BA1454" s="179" t="str">
        <f t="shared" si="2509"/>
        <v>BA$17</v>
      </c>
      <c r="BB1454" s="179" t="str">
        <f t="shared" si="2509"/>
        <v>BB$17</v>
      </c>
      <c r="BC1454" s="179" t="str">
        <f t="shared" si="2509"/>
        <v>BC$17</v>
      </c>
      <c r="BD1454" s="179" t="str">
        <f t="shared" si="2509"/>
        <v>BD$17</v>
      </c>
      <c r="BE1454" s="179" t="str">
        <f t="shared" si="2509"/>
        <v>BE$17</v>
      </c>
      <c r="BF1454" s="179" t="str">
        <f t="shared" si="2509"/>
        <v>BF$17</v>
      </c>
      <c r="BG1454" s="179" t="str">
        <f t="shared" si="2509"/>
        <v>BG$17</v>
      </c>
      <c r="BH1454" s="179" t="str">
        <f t="shared" si="2509"/>
        <v>BH$17</v>
      </c>
      <c r="BI1454" s="179" t="str">
        <f t="shared" si="2509"/>
        <v>BI$17</v>
      </c>
      <c r="BJ1454" s="179" t="str">
        <f t="shared" si="2509"/>
        <v>BJ$17</v>
      </c>
      <c r="BK1454" s="179" t="str">
        <f t="shared" si="2509"/>
        <v>BK$17</v>
      </c>
      <c r="BL1454" s="179" t="str">
        <f t="shared" si="2509"/>
        <v>BL$17</v>
      </c>
      <c r="BM1454" s="179" t="str">
        <f t="shared" si="2509"/>
        <v>BM$17</v>
      </c>
      <c r="BN1454" s="179" t="str">
        <f t="shared" si="2509"/>
        <v>BN$17</v>
      </c>
      <c r="BO1454" s="179" t="str">
        <f t="shared" si="2509"/>
        <v>BO$17</v>
      </c>
      <c r="BP1454" s="179" t="str">
        <f t="shared" si="2509"/>
        <v>BP$17</v>
      </c>
      <c r="BQ1454" s="179" t="str">
        <f t="shared" si="2509"/>
        <v>BQ$17</v>
      </c>
      <c r="BR1454" s="179" t="str">
        <f t="shared" si="2509"/>
        <v>BR$17</v>
      </c>
      <c r="BS1454" s="179" t="str">
        <f t="shared" si="2509"/>
        <v>BS$17</v>
      </c>
      <c r="BT1454" s="179" t="str">
        <f t="shared" si="2509"/>
        <v>BT$17</v>
      </c>
      <c r="BU1454" s="179" t="str">
        <f t="shared" si="2509"/>
        <v>BU$17</v>
      </c>
      <c r="BV1454" s="179" t="str">
        <f t="shared" si="2509"/>
        <v>BV$17</v>
      </c>
      <c r="BW1454" s="179" t="str">
        <f t="shared" si="2509"/>
        <v>BW$17</v>
      </c>
      <c r="BX1454" s="179" t="str">
        <f t="shared" si="2509"/>
        <v>BX$17</v>
      </c>
      <c r="BY1454" s="179" t="str">
        <f t="shared" si="2509"/>
        <v>BY$17</v>
      </c>
      <c r="BZ1454" s="179" t="str">
        <f t="shared" si="2509"/>
        <v>BZ$17</v>
      </c>
      <c r="CA1454" s="179" t="str">
        <f t="shared" si="2509"/>
        <v>CA$17</v>
      </c>
      <c r="CB1454" s="179" t="str">
        <f t="shared" si="2509"/>
        <v>CB$17</v>
      </c>
      <c r="CC1454" s="179" t="str">
        <f t="shared" si="2509"/>
        <v>CC$17</v>
      </c>
      <c r="CD1454" s="179" t="str">
        <f t="shared" si="2509"/>
        <v>CD$17</v>
      </c>
      <c r="CE1454" s="179" t="str">
        <f t="shared" ref="CE1454:CL1454" si="2510">CE1441</f>
        <v>CE$17</v>
      </c>
      <c r="CF1454" s="179" t="str">
        <f t="shared" si="2510"/>
        <v>CF$17</v>
      </c>
      <c r="CG1454" s="179" t="str">
        <f t="shared" si="2510"/>
        <v>CG$17</v>
      </c>
      <c r="CH1454" s="179" t="str">
        <f t="shared" si="2510"/>
        <v>CH$17</v>
      </c>
      <c r="CI1454" s="179" t="str">
        <f t="shared" si="2510"/>
        <v>CI$17</v>
      </c>
      <c r="CJ1454" s="179" t="str">
        <f t="shared" si="2510"/>
        <v>CJ$17</v>
      </c>
      <c r="CK1454" s="179" t="str">
        <f t="shared" si="2510"/>
        <v>CK$17</v>
      </c>
      <c r="CL1454" s="179" t="str">
        <f t="shared" si="2510"/>
        <v>CL$17</v>
      </c>
      <c r="CN1454" s="60"/>
      <c r="CO1454" s="179" t="str">
        <f t="shared" ref="CO1454:DL1454" si="2511">CO1441</f>
        <v>CO$17</v>
      </c>
      <c r="CP1454" s="179" t="str">
        <f t="shared" si="2511"/>
        <v>CP$17</v>
      </c>
      <c r="CQ1454" s="179" t="str">
        <f t="shared" si="2511"/>
        <v>CQ$17</v>
      </c>
      <c r="CR1454" s="179" t="str">
        <f t="shared" si="2511"/>
        <v>CR$17</v>
      </c>
      <c r="CS1454" s="179" t="str">
        <f t="shared" si="2511"/>
        <v>CS$17</v>
      </c>
      <c r="CT1454" s="179" t="str">
        <f t="shared" si="2511"/>
        <v>CT$17</v>
      </c>
      <c r="CU1454" s="179" t="str">
        <f t="shared" si="2511"/>
        <v>CU$17</v>
      </c>
      <c r="CV1454" s="179" t="str">
        <f t="shared" si="2511"/>
        <v>CV$17</v>
      </c>
      <c r="CW1454" s="179" t="str">
        <f t="shared" si="2511"/>
        <v>CW$17</v>
      </c>
      <c r="CX1454" s="179" t="str">
        <f t="shared" si="2511"/>
        <v>CX$17</v>
      </c>
      <c r="CY1454" s="179" t="str">
        <f t="shared" si="2511"/>
        <v>CY$17</v>
      </c>
      <c r="CZ1454" s="179" t="str">
        <f t="shared" si="2511"/>
        <v>CZ$17</v>
      </c>
      <c r="DA1454" s="179" t="str">
        <f t="shared" si="2511"/>
        <v>DA$17</v>
      </c>
      <c r="DB1454" s="179" t="str">
        <f t="shared" si="2511"/>
        <v>DB$17</v>
      </c>
      <c r="DC1454" s="179" t="str">
        <f t="shared" si="2511"/>
        <v>DC$17</v>
      </c>
      <c r="DD1454" s="179" t="str">
        <f t="shared" si="2511"/>
        <v>DD$17</v>
      </c>
      <c r="DE1454" s="179" t="str">
        <f t="shared" si="2511"/>
        <v>DE$17</v>
      </c>
      <c r="DF1454" s="179" t="str">
        <f t="shared" si="2511"/>
        <v>DF$17</v>
      </c>
      <c r="DG1454" s="179" t="str">
        <f t="shared" si="2511"/>
        <v>DG$17</v>
      </c>
      <c r="DH1454" s="179" t="str">
        <f t="shared" si="2511"/>
        <v>DH$17</v>
      </c>
      <c r="DI1454" s="179" t="str">
        <f t="shared" si="2511"/>
        <v>DI$17</v>
      </c>
      <c r="DJ1454" s="179" t="str">
        <f t="shared" si="2511"/>
        <v>DJ$17</v>
      </c>
      <c r="DK1454" s="179" t="str">
        <f t="shared" si="2511"/>
        <v>DK$17</v>
      </c>
      <c r="DL1454" s="179" t="str">
        <f t="shared" si="2511"/>
        <v>DL$17</v>
      </c>
    </row>
    <row r="1455" spans="1:116" x14ac:dyDescent="0.4">
      <c r="B1455" t="s">
        <v>332</v>
      </c>
      <c r="D1455" t="s">
        <v>763</v>
      </c>
      <c r="E1455" s="8" t="str">
        <f t="shared" si="2502"/>
        <v>1455 DC-S</v>
      </c>
      <c r="G1455" s="191" t="str">
        <f>G1446</f>
        <v>% of revenue direct cost:</v>
      </c>
      <c r="H1455" s="12"/>
      <c r="I1455" s="60"/>
      <c r="J1455" s="60"/>
      <c r="K1455" s="15"/>
      <c r="L1455" s="15"/>
      <c r="M1455" s="15"/>
      <c r="N1455" s="15"/>
      <c r="O1455" s="15"/>
      <c r="P1455" s="15"/>
      <c r="R1455" s="15"/>
      <c r="S1455" s="179">
        <f t="shared" ref="S1455:AX1455" si="2512">S1442</f>
        <v>0</v>
      </c>
      <c r="T1455" s="179">
        <f t="shared" si="2512"/>
        <v>0</v>
      </c>
      <c r="U1455" s="179">
        <f t="shared" si="2512"/>
        <v>0</v>
      </c>
      <c r="V1455" s="179">
        <f t="shared" si="2512"/>
        <v>0</v>
      </c>
      <c r="W1455" s="179">
        <f t="shared" si="2512"/>
        <v>0</v>
      </c>
      <c r="X1455" s="179">
        <f t="shared" si="2512"/>
        <v>0</v>
      </c>
      <c r="Y1455" s="179">
        <f t="shared" si="2512"/>
        <v>0</v>
      </c>
      <c r="Z1455" s="179">
        <f t="shared" si="2512"/>
        <v>0</v>
      </c>
      <c r="AA1455" s="179">
        <f t="shared" si="2512"/>
        <v>0</v>
      </c>
      <c r="AB1455" s="179">
        <f t="shared" si="2512"/>
        <v>0</v>
      </c>
      <c r="AC1455" s="179">
        <f t="shared" si="2512"/>
        <v>0</v>
      </c>
      <c r="AD1455" s="179">
        <f t="shared" si="2512"/>
        <v>0</v>
      </c>
      <c r="AE1455" s="179">
        <f t="shared" si="2512"/>
        <v>0</v>
      </c>
      <c r="AF1455" s="179">
        <f t="shared" si="2512"/>
        <v>0</v>
      </c>
      <c r="AG1455" s="179">
        <f t="shared" si="2512"/>
        <v>0</v>
      </c>
      <c r="AH1455" s="179">
        <f t="shared" si="2512"/>
        <v>0</v>
      </c>
      <c r="AI1455" s="179">
        <f t="shared" si="2512"/>
        <v>0</v>
      </c>
      <c r="AJ1455" s="179">
        <f t="shared" si="2512"/>
        <v>0</v>
      </c>
      <c r="AK1455" s="179">
        <f t="shared" si="2512"/>
        <v>0</v>
      </c>
      <c r="AL1455" s="179">
        <f t="shared" si="2512"/>
        <v>0</v>
      </c>
      <c r="AM1455" s="179">
        <f t="shared" si="2512"/>
        <v>0</v>
      </c>
      <c r="AN1455" s="179">
        <f t="shared" si="2512"/>
        <v>0</v>
      </c>
      <c r="AO1455" s="179">
        <f t="shared" si="2512"/>
        <v>0</v>
      </c>
      <c r="AP1455" s="179">
        <f t="shared" si="2512"/>
        <v>0</v>
      </c>
      <c r="AQ1455" s="179">
        <f t="shared" si="2512"/>
        <v>0</v>
      </c>
      <c r="AR1455" s="179">
        <f t="shared" si="2512"/>
        <v>0</v>
      </c>
      <c r="AS1455" s="179">
        <f t="shared" si="2512"/>
        <v>0</v>
      </c>
      <c r="AT1455" s="179">
        <f t="shared" si="2512"/>
        <v>0</v>
      </c>
      <c r="AU1455" s="179">
        <f t="shared" si="2512"/>
        <v>0</v>
      </c>
      <c r="AV1455" s="179">
        <f t="shared" si="2512"/>
        <v>0</v>
      </c>
      <c r="AW1455" s="179">
        <f t="shared" si="2512"/>
        <v>0</v>
      </c>
      <c r="AX1455" s="179">
        <f t="shared" si="2512"/>
        <v>0</v>
      </c>
      <c r="AY1455" s="179">
        <f t="shared" ref="AY1455:CD1455" si="2513">AY1442</f>
        <v>0</v>
      </c>
      <c r="AZ1455" s="179">
        <f t="shared" si="2513"/>
        <v>0</v>
      </c>
      <c r="BA1455" s="179">
        <f t="shared" si="2513"/>
        <v>0</v>
      </c>
      <c r="BB1455" s="179">
        <f t="shared" si="2513"/>
        <v>0</v>
      </c>
      <c r="BC1455" s="179">
        <f t="shared" si="2513"/>
        <v>0</v>
      </c>
      <c r="BD1455" s="179">
        <f t="shared" si="2513"/>
        <v>0</v>
      </c>
      <c r="BE1455" s="179">
        <f t="shared" si="2513"/>
        <v>0</v>
      </c>
      <c r="BF1455" s="179">
        <f t="shared" si="2513"/>
        <v>0</v>
      </c>
      <c r="BG1455" s="179">
        <f t="shared" si="2513"/>
        <v>0</v>
      </c>
      <c r="BH1455" s="179">
        <f t="shared" si="2513"/>
        <v>0</v>
      </c>
      <c r="BI1455" s="179">
        <f t="shared" si="2513"/>
        <v>0</v>
      </c>
      <c r="BJ1455" s="179">
        <f t="shared" si="2513"/>
        <v>0</v>
      </c>
      <c r="BK1455" s="179">
        <f t="shared" si="2513"/>
        <v>0</v>
      </c>
      <c r="BL1455" s="179">
        <f t="shared" si="2513"/>
        <v>0</v>
      </c>
      <c r="BM1455" s="179">
        <f t="shared" si="2513"/>
        <v>0</v>
      </c>
      <c r="BN1455" s="179">
        <f t="shared" si="2513"/>
        <v>0</v>
      </c>
      <c r="BO1455" s="179">
        <f t="shared" si="2513"/>
        <v>0</v>
      </c>
      <c r="BP1455" s="179">
        <f t="shared" si="2513"/>
        <v>0</v>
      </c>
      <c r="BQ1455" s="179">
        <f t="shared" si="2513"/>
        <v>0</v>
      </c>
      <c r="BR1455" s="179">
        <f t="shared" si="2513"/>
        <v>0</v>
      </c>
      <c r="BS1455" s="179">
        <f t="shared" si="2513"/>
        <v>0</v>
      </c>
      <c r="BT1455" s="179">
        <f t="shared" si="2513"/>
        <v>0</v>
      </c>
      <c r="BU1455" s="179">
        <f t="shared" si="2513"/>
        <v>0</v>
      </c>
      <c r="BV1455" s="179">
        <f t="shared" si="2513"/>
        <v>0</v>
      </c>
      <c r="BW1455" s="179">
        <f t="shared" si="2513"/>
        <v>0</v>
      </c>
      <c r="BX1455" s="179">
        <f t="shared" si="2513"/>
        <v>0</v>
      </c>
      <c r="BY1455" s="179">
        <f t="shared" si="2513"/>
        <v>0</v>
      </c>
      <c r="BZ1455" s="179">
        <f t="shared" si="2513"/>
        <v>0</v>
      </c>
      <c r="CA1455" s="179">
        <f t="shared" si="2513"/>
        <v>0</v>
      </c>
      <c r="CB1455" s="179">
        <f t="shared" si="2513"/>
        <v>0</v>
      </c>
      <c r="CC1455" s="179">
        <f t="shared" si="2513"/>
        <v>0</v>
      </c>
      <c r="CD1455" s="179">
        <f t="shared" si="2513"/>
        <v>0</v>
      </c>
      <c r="CE1455" s="179">
        <f t="shared" ref="CE1455:CL1455" si="2514">CE1442</f>
        <v>0</v>
      </c>
      <c r="CF1455" s="179">
        <f t="shared" si="2514"/>
        <v>0</v>
      </c>
      <c r="CG1455" s="179">
        <f t="shared" si="2514"/>
        <v>0</v>
      </c>
      <c r="CH1455" s="179">
        <f t="shared" si="2514"/>
        <v>0</v>
      </c>
      <c r="CI1455" s="179">
        <f t="shared" si="2514"/>
        <v>0</v>
      </c>
      <c r="CJ1455" s="179">
        <f t="shared" si="2514"/>
        <v>0</v>
      </c>
      <c r="CK1455" s="179">
        <f t="shared" si="2514"/>
        <v>0</v>
      </c>
      <c r="CL1455" s="179">
        <f t="shared" si="2514"/>
        <v>0</v>
      </c>
      <c r="CN1455" s="60"/>
      <c r="CO1455" s="179">
        <f t="shared" ref="CO1455:DL1455" si="2515">CO1442</f>
        <v>0</v>
      </c>
      <c r="CP1455" s="179">
        <f t="shared" si="2515"/>
        <v>0</v>
      </c>
      <c r="CQ1455" s="179">
        <f t="shared" si="2515"/>
        <v>0</v>
      </c>
      <c r="CR1455" s="179">
        <f t="shared" si="2515"/>
        <v>0</v>
      </c>
      <c r="CS1455" s="179">
        <f t="shared" si="2515"/>
        <v>0</v>
      </c>
      <c r="CT1455" s="179">
        <f t="shared" si="2515"/>
        <v>0</v>
      </c>
      <c r="CU1455" s="179">
        <f t="shared" si="2515"/>
        <v>0</v>
      </c>
      <c r="CV1455" s="179">
        <f t="shared" si="2515"/>
        <v>0</v>
      </c>
      <c r="CW1455" s="179">
        <f t="shared" si="2515"/>
        <v>0</v>
      </c>
      <c r="CX1455" s="179">
        <f t="shared" si="2515"/>
        <v>0</v>
      </c>
      <c r="CY1455" s="179">
        <f t="shared" si="2515"/>
        <v>0</v>
      </c>
      <c r="CZ1455" s="179">
        <f t="shared" si="2515"/>
        <v>0</v>
      </c>
      <c r="DA1455" s="179">
        <f t="shared" si="2515"/>
        <v>0</v>
      </c>
      <c r="DB1455" s="179">
        <f t="shared" si="2515"/>
        <v>0</v>
      </c>
      <c r="DC1455" s="179">
        <f t="shared" si="2515"/>
        <v>0</v>
      </c>
      <c r="DD1455" s="179">
        <f t="shared" si="2515"/>
        <v>0</v>
      </c>
      <c r="DE1455" s="179">
        <f t="shared" si="2515"/>
        <v>0</v>
      </c>
      <c r="DF1455" s="179">
        <f t="shared" si="2515"/>
        <v>0</v>
      </c>
      <c r="DG1455" s="179">
        <f t="shared" si="2515"/>
        <v>0</v>
      </c>
      <c r="DH1455" s="179">
        <f t="shared" si="2515"/>
        <v>0</v>
      </c>
      <c r="DI1455" s="179">
        <f t="shared" si="2515"/>
        <v>0</v>
      </c>
      <c r="DJ1455" s="179">
        <f t="shared" si="2515"/>
        <v>0</v>
      </c>
      <c r="DK1455" s="179">
        <f t="shared" si="2515"/>
        <v>0</v>
      </c>
      <c r="DL1455" s="179">
        <f t="shared" si="2515"/>
        <v>0</v>
      </c>
    </row>
    <row r="1456" spans="1:116" x14ac:dyDescent="0.4">
      <c r="B1456" t="s">
        <v>332</v>
      </c>
      <c r="D1456" t="s">
        <v>763</v>
      </c>
      <c r="E1456" s="8" t="str">
        <f t="shared" ref="E1456" si="2516">ROW()&amp;" "&amp;D1456</f>
        <v>1456 DC-S</v>
      </c>
      <c r="G1456" s="241" t="str">
        <f>IFERROR(SUBSTITUTE(TRIM(MID(G1446, SEARCH("-", G1446) + 1, LEN(G1446))),":",""),"no unit")</f>
        <v>no unit</v>
      </c>
      <c r="H1456" s="12"/>
      <c r="I1456" s="60"/>
      <c r="J1456" s="60"/>
      <c r="K1456" s="15"/>
      <c r="L1456" s="15"/>
      <c r="M1456" s="15"/>
      <c r="N1456" s="15"/>
      <c r="O1456" s="15"/>
      <c r="P1456" s="15"/>
      <c r="R1456" s="15"/>
      <c r="S1456" s="179"/>
      <c r="T1456" s="179"/>
      <c r="U1456" s="179"/>
      <c r="V1456" s="179"/>
      <c r="W1456" s="179"/>
      <c r="X1456" s="179"/>
      <c r="Y1456" s="179"/>
      <c r="Z1456" s="179"/>
      <c r="AA1456" s="179"/>
      <c r="AB1456" s="179"/>
      <c r="AC1456" s="179"/>
      <c r="AD1456" s="179"/>
      <c r="AE1456" s="179"/>
      <c r="AF1456" s="179"/>
      <c r="AG1456" s="179"/>
      <c r="AH1456" s="179"/>
      <c r="AI1456" s="179"/>
      <c r="AJ1456" s="179"/>
      <c r="AK1456" s="179"/>
      <c r="AL1456" s="179"/>
      <c r="AM1456" s="179"/>
      <c r="AN1456" s="179"/>
      <c r="AO1456" s="179"/>
      <c r="AP1456" s="179"/>
      <c r="AQ1456" s="179"/>
      <c r="AR1456" s="179"/>
      <c r="AS1456" s="179"/>
      <c r="AT1456" s="179"/>
      <c r="AU1456" s="179"/>
      <c r="AV1456" s="179"/>
      <c r="AW1456" s="179"/>
      <c r="AX1456" s="179"/>
      <c r="AY1456" s="179"/>
      <c r="AZ1456" s="179"/>
      <c r="BA1456" s="179"/>
      <c r="BB1456" s="179"/>
      <c r="BC1456" s="179"/>
      <c r="BD1456" s="179"/>
      <c r="BE1456" s="179"/>
      <c r="BF1456" s="179"/>
      <c r="BG1456" s="179"/>
      <c r="BH1456" s="179"/>
      <c r="BI1456" s="179"/>
      <c r="BJ1456" s="179"/>
      <c r="BK1456" s="179"/>
      <c r="BL1456" s="179"/>
      <c r="BM1456" s="179"/>
      <c r="BN1456" s="179"/>
      <c r="BO1456" s="179"/>
      <c r="BP1456" s="179"/>
      <c r="BQ1456" s="179"/>
      <c r="BR1456" s="179"/>
      <c r="BS1456" s="179"/>
      <c r="BT1456" s="179"/>
      <c r="BU1456" s="179"/>
      <c r="BV1456" s="179"/>
      <c r="BW1456" s="179"/>
      <c r="BX1456" s="179"/>
      <c r="BY1456" s="179"/>
      <c r="BZ1456" s="179"/>
      <c r="CA1456" s="179"/>
      <c r="CB1456" s="179"/>
      <c r="CC1456" s="179"/>
      <c r="CD1456" s="179"/>
      <c r="CE1456" s="179"/>
      <c r="CF1456" s="179"/>
      <c r="CG1456" s="179"/>
      <c r="CH1456" s="179"/>
      <c r="CI1456" s="179"/>
      <c r="CJ1456" s="179"/>
      <c r="CK1456" s="179"/>
      <c r="CL1456" s="179"/>
      <c r="CN1456" s="60"/>
      <c r="CO1456" s="179"/>
      <c r="CP1456" s="179"/>
      <c r="CQ1456" s="179"/>
      <c r="CR1456" s="179"/>
      <c r="CS1456" s="179"/>
      <c r="CT1456" s="179"/>
      <c r="CU1456" s="179"/>
      <c r="CV1456" s="179"/>
      <c r="CW1456" s="179"/>
      <c r="CX1456" s="179"/>
      <c r="CY1456" s="179"/>
      <c r="CZ1456" s="179"/>
      <c r="DA1456" s="179"/>
      <c r="DB1456" s="179"/>
      <c r="DC1456" s="179"/>
      <c r="DD1456" s="179"/>
      <c r="DE1456" s="179"/>
      <c r="DF1456" s="179"/>
      <c r="DG1456" s="179"/>
      <c r="DH1456" s="179"/>
      <c r="DI1456" s="179"/>
      <c r="DJ1456" s="179"/>
      <c r="DK1456" s="179"/>
      <c r="DL1456" s="179"/>
    </row>
    <row r="1457" spans="1:116" x14ac:dyDescent="0.4">
      <c r="A1457" s="3"/>
      <c r="B1457" t="s">
        <v>332</v>
      </c>
      <c r="D1457" t="s">
        <v>763</v>
      </c>
      <c r="E1457" s="8" t="str">
        <f t="shared" si="2502"/>
        <v>1457 DC-S</v>
      </c>
      <c r="G1457" s="191" t="str">
        <f>G1444</f>
        <v>Secondary revenue driver</v>
      </c>
      <c r="H1457" s="90"/>
      <c r="I1457" s="213"/>
      <c r="J1457" s="213"/>
      <c r="K1457" s="214"/>
      <c r="L1457" s="214"/>
      <c r="M1457" s="214"/>
      <c r="N1457" s="214"/>
      <c r="O1457" s="214"/>
      <c r="P1457" s="214"/>
      <c r="R1457" s="214"/>
      <c r="S1457" s="4" t="str">
        <f>ADDRESS(ROW(S1449),COLUMN(S1449),2)</f>
        <v>S$1449</v>
      </c>
      <c r="T1457" s="4" t="str">
        <f t="shared" ref="T1457:CE1457" si="2517">ADDRESS(ROW(T1449),COLUMN(T1449),2)</f>
        <v>T$1449</v>
      </c>
      <c r="U1457" s="4" t="str">
        <f t="shared" si="2517"/>
        <v>U$1449</v>
      </c>
      <c r="V1457" s="4" t="str">
        <f t="shared" si="2517"/>
        <v>V$1449</v>
      </c>
      <c r="W1457" s="4" t="str">
        <f t="shared" si="2517"/>
        <v>W$1449</v>
      </c>
      <c r="X1457" s="4" t="str">
        <f t="shared" si="2517"/>
        <v>X$1449</v>
      </c>
      <c r="Y1457" s="4" t="str">
        <f t="shared" si="2517"/>
        <v>Y$1449</v>
      </c>
      <c r="Z1457" s="4" t="str">
        <f t="shared" si="2517"/>
        <v>Z$1449</v>
      </c>
      <c r="AA1457" s="4" t="str">
        <f t="shared" si="2517"/>
        <v>AA$1449</v>
      </c>
      <c r="AB1457" s="4" t="str">
        <f t="shared" si="2517"/>
        <v>AB$1449</v>
      </c>
      <c r="AC1457" s="4" t="str">
        <f t="shared" si="2517"/>
        <v>AC$1449</v>
      </c>
      <c r="AD1457" s="4" t="str">
        <f t="shared" si="2517"/>
        <v>AD$1449</v>
      </c>
      <c r="AE1457" s="4" t="str">
        <f t="shared" si="2517"/>
        <v>AE$1449</v>
      </c>
      <c r="AF1457" s="4" t="str">
        <f t="shared" si="2517"/>
        <v>AF$1449</v>
      </c>
      <c r="AG1457" s="4" t="str">
        <f t="shared" si="2517"/>
        <v>AG$1449</v>
      </c>
      <c r="AH1457" s="4" t="str">
        <f t="shared" si="2517"/>
        <v>AH$1449</v>
      </c>
      <c r="AI1457" s="4" t="str">
        <f t="shared" si="2517"/>
        <v>AI$1449</v>
      </c>
      <c r="AJ1457" s="4" t="str">
        <f t="shared" si="2517"/>
        <v>AJ$1449</v>
      </c>
      <c r="AK1457" s="4" t="str">
        <f t="shared" si="2517"/>
        <v>AK$1449</v>
      </c>
      <c r="AL1457" s="4" t="str">
        <f t="shared" si="2517"/>
        <v>AL$1449</v>
      </c>
      <c r="AM1457" s="4" t="str">
        <f t="shared" si="2517"/>
        <v>AM$1449</v>
      </c>
      <c r="AN1457" s="4" t="str">
        <f t="shared" si="2517"/>
        <v>AN$1449</v>
      </c>
      <c r="AO1457" s="4" t="str">
        <f t="shared" si="2517"/>
        <v>AO$1449</v>
      </c>
      <c r="AP1457" s="4" t="str">
        <f t="shared" si="2517"/>
        <v>AP$1449</v>
      </c>
      <c r="AQ1457" s="4" t="str">
        <f t="shared" si="2517"/>
        <v>AQ$1449</v>
      </c>
      <c r="AR1457" s="4" t="str">
        <f t="shared" si="2517"/>
        <v>AR$1449</v>
      </c>
      <c r="AS1457" s="4" t="str">
        <f t="shared" si="2517"/>
        <v>AS$1449</v>
      </c>
      <c r="AT1457" s="4" t="str">
        <f t="shared" si="2517"/>
        <v>AT$1449</v>
      </c>
      <c r="AU1457" s="4" t="str">
        <f t="shared" si="2517"/>
        <v>AU$1449</v>
      </c>
      <c r="AV1457" s="4" t="str">
        <f t="shared" si="2517"/>
        <v>AV$1449</v>
      </c>
      <c r="AW1457" s="4" t="str">
        <f t="shared" si="2517"/>
        <v>AW$1449</v>
      </c>
      <c r="AX1457" s="4" t="str">
        <f t="shared" si="2517"/>
        <v>AX$1449</v>
      </c>
      <c r="AY1457" s="4" t="str">
        <f t="shared" si="2517"/>
        <v>AY$1449</v>
      </c>
      <c r="AZ1457" s="4" t="str">
        <f t="shared" si="2517"/>
        <v>AZ$1449</v>
      </c>
      <c r="BA1457" s="4" t="str">
        <f t="shared" si="2517"/>
        <v>BA$1449</v>
      </c>
      <c r="BB1457" s="4" t="str">
        <f t="shared" si="2517"/>
        <v>BB$1449</v>
      </c>
      <c r="BC1457" s="4" t="str">
        <f t="shared" si="2517"/>
        <v>BC$1449</v>
      </c>
      <c r="BD1457" s="4" t="str">
        <f t="shared" si="2517"/>
        <v>BD$1449</v>
      </c>
      <c r="BE1457" s="4" t="str">
        <f t="shared" si="2517"/>
        <v>BE$1449</v>
      </c>
      <c r="BF1457" s="4" t="str">
        <f t="shared" si="2517"/>
        <v>BF$1449</v>
      </c>
      <c r="BG1457" s="4" t="str">
        <f t="shared" si="2517"/>
        <v>BG$1449</v>
      </c>
      <c r="BH1457" s="4" t="str">
        <f t="shared" si="2517"/>
        <v>BH$1449</v>
      </c>
      <c r="BI1457" s="4" t="str">
        <f t="shared" si="2517"/>
        <v>BI$1449</v>
      </c>
      <c r="BJ1457" s="4" t="str">
        <f t="shared" si="2517"/>
        <v>BJ$1449</v>
      </c>
      <c r="BK1457" s="4" t="str">
        <f t="shared" si="2517"/>
        <v>BK$1449</v>
      </c>
      <c r="BL1457" s="4" t="str">
        <f t="shared" si="2517"/>
        <v>BL$1449</v>
      </c>
      <c r="BM1457" s="4" t="str">
        <f t="shared" si="2517"/>
        <v>BM$1449</v>
      </c>
      <c r="BN1457" s="4" t="str">
        <f t="shared" si="2517"/>
        <v>BN$1449</v>
      </c>
      <c r="BO1457" s="4" t="str">
        <f t="shared" si="2517"/>
        <v>BO$1449</v>
      </c>
      <c r="BP1457" s="4" t="str">
        <f t="shared" si="2517"/>
        <v>BP$1449</v>
      </c>
      <c r="BQ1457" s="4" t="str">
        <f t="shared" si="2517"/>
        <v>BQ$1449</v>
      </c>
      <c r="BR1457" s="4" t="str">
        <f t="shared" si="2517"/>
        <v>BR$1449</v>
      </c>
      <c r="BS1457" s="4" t="str">
        <f t="shared" si="2517"/>
        <v>BS$1449</v>
      </c>
      <c r="BT1457" s="4" t="str">
        <f t="shared" si="2517"/>
        <v>BT$1449</v>
      </c>
      <c r="BU1457" s="4" t="str">
        <f t="shared" si="2517"/>
        <v>BU$1449</v>
      </c>
      <c r="BV1457" s="4" t="str">
        <f t="shared" si="2517"/>
        <v>BV$1449</v>
      </c>
      <c r="BW1457" s="4" t="str">
        <f t="shared" si="2517"/>
        <v>BW$1449</v>
      </c>
      <c r="BX1457" s="4" t="str">
        <f t="shared" si="2517"/>
        <v>BX$1449</v>
      </c>
      <c r="BY1457" s="4" t="str">
        <f t="shared" si="2517"/>
        <v>BY$1449</v>
      </c>
      <c r="BZ1457" s="4" t="str">
        <f t="shared" si="2517"/>
        <v>BZ$1449</v>
      </c>
      <c r="CA1457" s="4" t="str">
        <f t="shared" si="2517"/>
        <v>CA$1449</v>
      </c>
      <c r="CB1457" s="4" t="str">
        <f t="shared" si="2517"/>
        <v>CB$1449</v>
      </c>
      <c r="CC1457" s="4" t="str">
        <f t="shared" si="2517"/>
        <v>CC$1449</v>
      </c>
      <c r="CD1457" s="4" t="str">
        <f t="shared" si="2517"/>
        <v>CD$1449</v>
      </c>
      <c r="CE1457" s="4" t="str">
        <f t="shared" si="2517"/>
        <v>CE$1449</v>
      </c>
      <c r="CF1457" s="4" t="str">
        <f t="shared" ref="CF1457:CL1457" si="2518">ADDRESS(ROW(CF1449),COLUMN(CF1449),2)</f>
        <v>CF$1449</v>
      </c>
      <c r="CG1457" s="4" t="str">
        <f t="shared" si="2518"/>
        <v>CG$1449</v>
      </c>
      <c r="CH1457" s="4" t="str">
        <f t="shared" si="2518"/>
        <v>CH$1449</v>
      </c>
      <c r="CI1457" s="4" t="str">
        <f t="shared" si="2518"/>
        <v>CI$1449</v>
      </c>
      <c r="CJ1457" s="4" t="str">
        <f t="shared" si="2518"/>
        <v>CJ$1449</v>
      </c>
      <c r="CK1457" s="4" t="str">
        <f t="shared" si="2518"/>
        <v>CK$1449</v>
      </c>
      <c r="CL1457" s="4" t="str">
        <f t="shared" si="2518"/>
        <v>CL$1449</v>
      </c>
      <c r="CN1457" s="213"/>
      <c r="CO1457" s="4" t="str">
        <f t="shared" ref="CO1457:DK1457" si="2519">ADDRESS(ROW(CO1449),COLUMN(CO1449),2)</f>
        <v>CO$1449</v>
      </c>
      <c r="CP1457" s="4" t="str">
        <f t="shared" si="2519"/>
        <v>CP$1449</v>
      </c>
      <c r="CQ1457" s="4" t="str">
        <f t="shared" si="2519"/>
        <v>CQ$1449</v>
      </c>
      <c r="CR1457" s="4" t="str">
        <f t="shared" si="2519"/>
        <v>CR$1449</v>
      </c>
      <c r="CS1457" s="4" t="str">
        <f t="shared" si="2519"/>
        <v>CS$1449</v>
      </c>
      <c r="CT1457" s="4" t="str">
        <f t="shared" si="2519"/>
        <v>CT$1449</v>
      </c>
      <c r="CU1457" s="4" t="str">
        <f t="shared" si="2519"/>
        <v>CU$1449</v>
      </c>
      <c r="CV1457" s="4" t="str">
        <f t="shared" si="2519"/>
        <v>CV$1449</v>
      </c>
      <c r="CW1457" s="4" t="str">
        <f t="shared" si="2519"/>
        <v>CW$1449</v>
      </c>
      <c r="CX1457" s="4" t="str">
        <f t="shared" si="2519"/>
        <v>CX$1449</v>
      </c>
      <c r="CY1457" s="4" t="str">
        <f t="shared" si="2519"/>
        <v>CY$1449</v>
      </c>
      <c r="CZ1457" s="4" t="str">
        <f t="shared" si="2519"/>
        <v>CZ$1449</v>
      </c>
      <c r="DA1457" s="4" t="str">
        <f t="shared" si="2519"/>
        <v>DA$1449</v>
      </c>
      <c r="DB1457" s="4" t="str">
        <f t="shared" si="2519"/>
        <v>DB$1449</v>
      </c>
      <c r="DC1457" s="4" t="str">
        <f t="shared" si="2519"/>
        <v>DC$1449</v>
      </c>
      <c r="DD1457" s="4" t="str">
        <f t="shared" si="2519"/>
        <v>DD$1449</v>
      </c>
      <c r="DE1457" s="4" t="str">
        <f t="shared" si="2519"/>
        <v>DE$1449</v>
      </c>
      <c r="DF1457" s="4" t="str">
        <f t="shared" si="2519"/>
        <v>DF$1449</v>
      </c>
      <c r="DG1457" s="4" t="str">
        <f t="shared" si="2519"/>
        <v>DG$1449</v>
      </c>
      <c r="DH1457" s="4" t="str">
        <f t="shared" si="2519"/>
        <v>DH$1449</v>
      </c>
      <c r="DI1457" s="4" t="str">
        <f t="shared" si="2519"/>
        <v>DI$1449</v>
      </c>
      <c r="DJ1457" s="4" t="str">
        <f t="shared" si="2519"/>
        <v>DJ$1449</v>
      </c>
      <c r="DK1457" s="4" t="str">
        <f t="shared" si="2519"/>
        <v>DK$1449</v>
      </c>
      <c r="DL1457" s="4" t="str">
        <f t="shared" ref="DL1457" si="2520">ADDRESS(ROW(DL1449),COLUMN(DL1449),2)</f>
        <v>DL$1449</v>
      </c>
    </row>
    <row r="1458" spans="1:116" x14ac:dyDescent="0.4">
      <c r="B1458" t="s">
        <v>332</v>
      </c>
      <c r="D1458" t="s">
        <v>763</v>
      </c>
      <c r="E1458" s="8" t="str">
        <f t="shared" ref="E1458:E1460" si="2521">ROW()&amp;" "&amp;D1458</f>
        <v>1458 DC-S</v>
      </c>
      <c r="G1458" s="136" t="str">
        <f>G1445</f>
        <v>Secondary volume driver</v>
      </c>
      <c r="H1458" s="12"/>
      <c r="I1458" s="60"/>
      <c r="J1458" s="60"/>
      <c r="K1458" s="15"/>
      <c r="L1458" s="15"/>
      <c r="M1458" s="15"/>
      <c r="N1458" s="15"/>
      <c r="O1458" s="15"/>
      <c r="P1458" s="15"/>
      <c r="R1458" s="15"/>
      <c r="S1458" s="179" t="str">
        <f t="shared" ref="S1458:AX1458" si="2522">S1445</f>
        <v>S$19</v>
      </c>
      <c r="T1458" s="179" t="str">
        <f t="shared" si="2522"/>
        <v>T$19</v>
      </c>
      <c r="U1458" s="179" t="str">
        <f t="shared" si="2522"/>
        <v>U$19</v>
      </c>
      <c r="V1458" s="179" t="str">
        <f t="shared" si="2522"/>
        <v>V$19</v>
      </c>
      <c r="W1458" s="179" t="str">
        <f t="shared" si="2522"/>
        <v>W$19</v>
      </c>
      <c r="X1458" s="179" t="str">
        <f t="shared" si="2522"/>
        <v>X$19</v>
      </c>
      <c r="Y1458" s="179" t="str">
        <f t="shared" si="2522"/>
        <v>Y$19</v>
      </c>
      <c r="Z1458" s="179" t="str">
        <f t="shared" si="2522"/>
        <v>Z$19</v>
      </c>
      <c r="AA1458" s="179" t="str">
        <f t="shared" si="2522"/>
        <v>AA$19</v>
      </c>
      <c r="AB1458" s="179" t="str">
        <f t="shared" si="2522"/>
        <v>AB$19</v>
      </c>
      <c r="AC1458" s="179" t="str">
        <f t="shared" si="2522"/>
        <v>AC$19</v>
      </c>
      <c r="AD1458" s="179" t="str">
        <f t="shared" si="2522"/>
        <v>AD$19</v>
      </c>
      <c r="AE1458" s="179" t="str">
        <f t="shared" si="2522"/>
        <v>AE$19</v>
      </c>
      <c r="AF1458" s="179" t="str">
        <f t="shared" si="2522"/>
        <v>AF$19</v>
      </c>
      <c r="AG1458" s="179" t="str">
        <f t="shared" si="2522"/>
        <v>AG$19</v>
      </c>
      <c r="AH1458" s="179" t="str">
        <f t="shared" si="2522"/>
        <v>AH$19</v>
      </c>
      <c r="AI1458" s="179" t="str">
        <f t="shared" si="2522"/>
        <v>AI$19</v>
      </c>
      <c r="AJ1458" s="179" t="str">
        <f t="shared" si="2522"/>
        <v>AJ$19</v>
      </c>
      <c r="AK1458" s="179" t="str">
        <f t="shared" si="2522"/>
        <v>AK$19</v>
      </c>
      <c r="AL1458" s="179" t="str">
        <f t="shared" si="2522"/>
        <v>AL$19</v>
      </c>
      <c r="AM1458" s="179" t="str">
        <f t="shared" si="2522"/>
        <v>AM$19</v>
      </c>
      <c r="AN1458" s="179" t="str">
        <f t="shared" si="2522"/>
        <v>AN$19</v>
      </c>
      <c r="AO1458" s="179" t="str">
        <f t="shared" si="2522"/>
        <v>AO$19</v>
      </c>
      <c r="AP1458" s="179" t="str">
        <f t="shared" si="2522"/>
        <v>AP$19</v>
      </c>
      <c r="AQ1458" s="179" t="str">
        <f t="shared" si="2522"/>
        <v>AQ$19</v>
      </c>
      <c r="AR1458" s="179" t="str">
        <f t="shared" si="2522"/>
        <v>AR$19</v>
      </c>
      <c r="AS1458" s="179" t="str">
        <f t="shared" si="2522"/>
        <v>AS$19</v>
      </c>
      <c r="AT1458" s="179" t="str">
        <f t="shared" si="2522"/>
        <v>AT$19</v>
      </c>
      <c r="AU1458" s="179" t="str">
        <f t="shared" si="2522"/>
        <v>AU$19</v>
      </c>
      <c r="AV1458" s="179" t="str">
        <f t="shared" si="2522"/>
        <v>AV$19</v>
      </c>
      <c r="AW1458" s="179" t="str">
        <f t="shared" si="2522"/>
        <v>AW$19</v>
      </c>
      <c r="AX1458" s="179" t="str">
        <f t="shared" si="2522"/>
        <v>AX$19</v>
      </c>
      <c r="AY1458" s="179" t="str">
        <f t="shared" ref="AY1458:CD1458" si="2523">AY1445</f>
        <v>AY$19</v>
      </c>
      <c r="AZ1458" s="179" t="str">
        <f t="shared" si="2523"/>
        <v>AZ$19</v>
      </c>
      <c r="BA1458" s="179" t="str">
        <f t="shared" si="2523"/>
        <v>BA$19</v>
      </c>
      <c r="BB1458" s="179" t="str">
        <f t="shared" si="2523"/>
        <v>BB$19</v>
      </c>
      <c r="BC1458" s="179" t="str">
        <f t="shared" si="2523"/>
        <v>BC$19</v>
      </c>
      <c r="BD1458" s="179" t="str">
        <f t="shared" si="2523"/>
        <v>BD$19</v>
      </c>
      <c r="BE1458" s="179" t="str">
        <f t="shared" si="2523"/>
        <v>BE$19</v>
      </c>
      <c r="BF1458" s="179" t="str">
        <f t="shared" si="2523"/>
        <v>BF$19</v>
      </c>
      <c r="BG1458" s="179" t="str">
        <f t="shared" si="2523"/>
        <v>BG$19</v>
      </c>
      <c r="BH1458" s="179" t="str">
        <f t="shared" si="2523"/>
        <v>BH$19</v>
      </c>
      <c r="BI1458" s="179" t="str">
        <f t="shared" si="2523"/>
        <v>BI$19</v>
      </c>
      <c r="BJ1458" s="179" t="str">
        <f t="shared" si="2523"/>
        <v>BJ$19</v>
      </c>
      <c r="BK1458" s="179" t="str">
        <f t="shared" si="2523"/>
        <v>BK$19</v>
      </c>
      <c r="BL1458" s="179" t="str">
        <f t="shared" si="2523"/>
        <v>BL$19</v>
      </c>
      <c r="BM1458" s="179" t="str">
        <f t="shared" si="2523"/>
        <v>BM$19</v>
      </c>
      <c r="BN1458" s="179" t="str">
        <f t="shared" si="2523"/>
        <v>BN$19</v>
      </c>
      <c r="BO1458" s="179" t="str">
        <f t="shared" si="2523"/>
        <v>BO$19</v>
      </c>
      <c r="BP1458" s="179" t="str">
        <f t="shared" si="2523"/>
        <v>BP$19</v>
      </c>
      <c r="BQ1458" s="179" t="str">
        <f t="shared" si="2523"/>
        <v>BQ$19</v>
      </c>
      <c r="BR1458" s="179" t="str">
        <f t="shared" si="2523"/>
        <v>BR$19</v>
      </c>
      <c r="BS1458" s="179" t="str">
        <f t="shared" si="2523"/>
        <v>BS$19</v>
      </c>
      <c r="BT1458" s="179" t="str">
        <f t="shared" si="2523"/>
        <v>BT$19</v>
      </c>
      <c r="BU1458" s="179" t="str">
        <f t="shared" si="2523"/>
        <v>BU$19</v>
      </c>
      <c r="BV1458" s="179" t="str">
        <f t="shared" si="2523"/>
        <v>BV$19</v>
      </c>
      <c r="BW1458" s="179" t="str">
        <f t="shared" si="2523"/>
        <v>BW$19</v>
      </c>
      <c r="BX1458" s="179" t="str">
        <f t="shared" si="2523"/>
        <v>BX$19</v>
      </c>
      <c r="BY1458" s="179" t="str">
        <f t="shared" si="2523"/>
        <v>BY$19</v>
      </c>
      <c r="BZ1458" s="179" t="str">
        <f t="shared" si="2523"/>
        <v>BZ$19</v>
      </c>
      <c r="CA1458" s="179" t="str">
        <f t="shared" si="2523"/>
        <v>CA$19</v>
      </c>
      <c r="CB1458" s="179" t="str">
        <f t="shared" si="2523"/>
        <v>CB$19</v>
      </c>
      <c r="CC1458" s="179" t="str">
        <f t="shared" si="2523"/>
        <v>CC$19</v>
      </c>
      <c r="CD1458" s="179" t="str">
        <f t="shared" si="2523"/>
        <v>CD$19</v>
      </c>
      <c r="CE1458" s="179" t="str">
        <f t="shared" ref="CE1458:CL1458" si="2524">CE1445</f>
        <v>CE$19</v>
      </c>
      <c r="CF1458" s="179" t="str">
        <f t="shared" si="2524"/>
        <v>CF$19</v>
      </c>
      <c r="CG1458" s="179" t="str">
        <f t="shared" si="2524"/>
        <v>CG$19</v>
      </c>
      <c r="CH1458" s="179" t="str">
        <f t="shared" si="2524"/>
        <v>CH$19</v>
      </c>
      <c r="CI1458" s="179" t="str">
        <f t="shared" si="2524"/>
        <v>CI$19</v>
      </c>
      <c r="CJ1458" s="179" t="str">
        <f t="shared" si="2524"/>
        <v>CJ$19</v>
      </c>
      <c r="CK1458" s="179" t="str">
        <f t="shared" si="2524"/>
        <v>CK$19</v>
      </c>
      <c r="CL1458" s="179" t="str">
        <f t="shared" si="2524"/>
        <v>CL$19</v>
      </c>
      <c r="CN1458" s="60"/>
      <c r="CO1458" s="179" t="str">
        <f t="shared" ref="CO1458:DL1458" si="2525">CO1445</f>
        <v>CO$19</v>
      </c>
      <c r="CP1458" s="179" t="str">
        <f t="shared" si="2525"/>
        <v>CP$19</v>
      </c>
      <c r="CQ1458" s="179" t="str">
        <f t="shared" si="2525"/>
        <v>CQ$19</v>
      </c>
      <c r="CR1458" s="179" t="str">
        <f t="shared" si="2525"/>
        <v>CR$19</v>
      </c>
      <c r="CS1458" s="179" t="str">
        <f t="shared" si="2525"/>
        <v>CS$19</v>
      </c>
      <c r="CT1458" s="179" t="str">
        <f t="shared" si="2525"/>
        <v>CT$19</v>
      </c>
      <c r="CU1458" s="179" t="str">
        <f t="shared" si="2525"/>
        <v>CU$19</v>
      </c>
      <c r="CV1458" s="179" t="str">
        <f t="shared" si="2525"/>
        <v>CV$19</v>
      </c>
      <c r="CW1458" s="179" t="str">
        <f t="shared" si="2525"/>
        <v>CW$19</v>
      </c>
      <c r="CX1458" s="179" t="str">
        <f t="shared" si="2525"/>
        <v>CX$19</v>
      </c>
      <c r="CY1458" s="179" t="str">
        <f t="shared" si="2525"/>
        <v>CY$19</v>
      </c>
      <c r="CZ1458" s="179" t="str">
        <f t="shared" si="2525"/>
        <v>CZ$19</v>
      </c>
      <c r="DA1458" s="179" t="str">
        <f t="shared" si="2525"/>
        <v>DA$19</v>
      </c>
      <c r="DB1458" s="179" t="str">
        <f t="shared" si="2525"/>
        <v>DB$19</v>
      </c>
      <c r="DC1458" s="179" t="str">
        <f t="shared" si="2525"/>
        <v>DC$19</v>
      </c>
      <c r="DD1458" s="179" t="str">
        <f t="shared" si="2525"/>
        <v>DD$19</v>
      </c>
      <c r="DE1458" s="179" t="str">
        <f t="shared" si="2525"/>
        <v>DE$19</v>
      </c>
      <c r="DF1458" s="179" t="str">
        <f t="shared" si="2525"/>
        <v>DF$19</v>
      </c>
      <c r="DG1458" s="179" t="str">
        <f t="shared" si="2525"/>
        <v>DG$19</v>
      </c>
      <c r="DH1458" s="179" t="str">
        <f t="shared" si="2525"/>
        <v>DH$19</v>
      </c>
      <c r="DI1458" s="179" t="str">
        <f t="shared" si="2525"/>
        <v>DI$19</v>
      </c>
      <c r="DJ1458" s="179" t="str">
        <f t="shared" si="2525"/>
        <v>DJ$19</v>
      </c>
      <c r="DK1458" s="179" t="str">
        <f t="shared" si="2525"/>
        <v>DK$19</v>
      </c>
      <c r="DL1458" s="179" t="str">
        <f t="shared" si="2525"/>
        <v>DL$19</v>
      </c>
    </row>
    <row r="1459" spans="1:116" x14ac:dyDescent="0.4">
      <c r="B1459" t="s">
        <v>332</v>
      </c>
      <c r="D1459" t="s">
        <v>763</v>
      </c>
      <c r="E1459" s="8" t="str">
        <f t="shared" si="2521"/>
        <v>1459 DC-S</v>
      </c>
      <c r="CO1459" s="8"/>
      <c r="CP1459" s="8"/>
      <c r="CQ1459" s="8"/>
      <c r="CR1459" s="8"/>
      <c r="CS1459" s="8"/>
      <c r="CT1459" s="8"/>
      <c r="CU1459" s="8"/>
      <c r="CV1459" s="8"/>
      <c r="CW1459" s="8"/>
      <c r="CX1459" s="8"/>
      <c r="CY1459" s="8"/>
      <c r="CZ1459" s="8"/>
      <c r="DA1459" s="8"/>
      <c r="DB1459" s="8"/>
      <c r="DC1459" s="8"/>
      <c r="DD1459" s="8"/>
      <c r="DE1459" s="8"/>
      <c r="DF1459" s="8"/>
      <c r="DG1459" s="8"/>
      <c r="DH1459" s="8"/>
      <c r="DI1459" s="8"/>
      <c r="DJ1459" s="8"/>
      <c r="DK1459" s="8"/>
      <c r="DL1459" s="8"/>
    </row>
    <row r="1460" spans="1:116" x14ac:dyDescent="0.4">
      <c r="A1460" s="174"/>
      <c r="B1460" t="s">
        <v>332</v>
      </c>
      <c r="D1460" t="s">
        <v>763</v>
      </c>
      <c r="E1460" s="8" t="str">
        <f t="shared" si="2521"/>
        <v>1460 DC-S</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E1461" s="8"/>
      <c r="K1461" s="53"/>
      <c r="L1461" s="53"/>
      <c r="M1461" s="53"/>
      <c r="N1461" s="53"/>
      <c r="O1461" s="53"/>
      <c r="P1461" s="53"/>
      <c r="R1461" s="24"/>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row>
    <row r="1462" spans="1:116" x14ac:dyDescent="0.4">
      <c r="E1462" s="8"/>
      <c r="K1462" s="53"/>
      <c r="L1462" s="53"/>
      <c r="M1462" s="53"/>
      <c r="N1462" s="53"/>
      <c r="O1462" s="53"/>
      <c r="P1462" s="53"/>
      <c r="R1462" s="24"/>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c r="AY1462"/>
      <c r="AZ1462"/>
      <c r="BA1462"/>
      <c r="BB1462"/>
      <c r="BC1462"/>
      <c r="BD1462"/>
      <c r="BE1462"/>
      <c r="BF1462"/>
      <c r="BG1462"/>
      <c r="BH1462"/>
      <c r="BI1462"/>
      <c r="BJ1462"/>
      <c r="BK1462"/>
      <c r="BL1462"/>
      <c r="BM1462"/>
      <c r="BN1462"/>
      <c r="BO1462"/>
      <c r="BP1462"/>
      <c r="BQ1462"/>
      <c r="BR1462"/>
      <c r="BS1462"/>
      <c r="BT1462"/>
      <c r="BU1462"/>
      <c r="BV1462"/>
      <c r="BW1462"/>
      <c r="BX1462"/>
      <c r="BY1462"/>
      <c r="BZ1462"/>
      <c r="CA1462"/>
      <c r="CB1462"/>
      <c r="CC1462"/>
      <c r="CD1462"/>
      <c r="CE1462"/>
      <c r="CF1462"/>
      <c r="CG1462"/>
      <c r="CH1462"/>
      <c r="CI1462"/>
      <c r="CJ1462"/>
      <c r="CK1462"/>
      <c r="CL1462"/>
    </row>
    <row r="1463" spans="1:116" x14ac:dyDescent="0.4">
      <c r="E1463" s="8"/>
      <c r="K1463" s="53"/>
      <c r="L1463" s="53"/>
      <c r="M1463" s="53"/>
      <c r="N1463" s="53"/>
      <c r="O1463" s="53"/>
      <c r="P1463" s="53"/>
      <c r="R1463" s="24"/>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c r="AY1463"/>
      <c r="AZ1463"/>
      <c r="BA1463"/>
      <c r="BB1463"/>
      <c r="BC1463"/>
      <c r="BD1463"/>
      <c r="BE1463"/>
      <c r="BF1463"/>
      <c r="BG1463"/>
      <c r="BH1463"/>
      <c r="BI1463"/>
      <c r="BJ1463"/>
      <c r="BK1463"/>
      <c r="BL1463"/>
      <c r="BM1463"/>
      <c r="BN1463"/>
      <c r="BO1463"/>
      <c r="BP1463"/>
      <c r="BQ1463"/>
      <c r="BR1463"/>
      <c r="BS1463"/>
      <c r="BT1463"/>
      <c r="BU1463"/>
      <c r="BV1463"/>
      <c r="BW1463"/>
      <c r="BX1463"/>
      <c r="BY1463"/>
      <c r="BZ1463"/>
      <c r="CA1463"/>
      <c r="CB1463"/>
      <c r="CC1463"/>
      <c r="CD1463"/>
      <c r="CE1463"/>
      <c r="CF1463"/>
      <c r="CG1463"/>
      <c r="CH1463"/>
      <c r="CI1463"/>
      <c r="CJ1463"/>
      <c r="CK1463"/>
      <c r="CL1463"/>
    </row>
    <row r="1464" spans="1:116" x14ac:dyDescent="0.4">
      <c r="E1464" s="8"/>
      <c r="K1464" s="53"/>
      <c r="L1464" s="53"/>
      <c r="M1464" s="53"/>
      <c r="N1464" s="53"/>
      <c r="O1464" s="53"/>
      <c r="P1464" s="53"/>
      <c r="R1464" s="2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c r="AY1464"/>
      <c r="AZ1464"/>
      <c r="BA1464"/>
      <c r="BB1464"/>
      <c r="BC1464"/>
      <c r="BD1464"/>
      <c r="BE1464"/>
      <c r="BF1464"/>
      <c r="BG1464"/>
      <c r="BH1464"/>
      <c r="BI1464"/>
      <c r="BJ1464"/>
      <c r="BK1464"/>
      <c r="BL1464"/>
      <c r="BM1464"/>
      <c r="BN1464"/>
      <c r="BO1464"/>
      <c r="BP1464"/>
      <c r="BQ1464"/>
      <c r="BR1464"/>
      <c r="BS1464"/>
      <c r="BT1464"/>
      <c r="BU1464"/>
      <c r="BV1464"/>
      <c r="BW1464"/>
      <c r="BX1464"/>
      <c r="BY1464"/>
      <c r="BZ1464"/>
      <c r="CA1464"/>
      <c r="CB1464"/>
      <c r="CC1464"/>
      <c r="CD1464"/>
      <c r="CE1464"/>
      <c r="CF1464"/>
      <c r="CG1464"/>
      <c r="CH1464"/>
      <c r="CI1464"/>
      <c r="CJ1464"/>
      <c r="CK1464"/>
      <c r="CL1464"/>
    </row>
    <row r="1465" spans="1:116" x14ac:dyDescent="0.4">
      <c r="E1465" s="8"/>
      <c r="K1465" s="53"/>
      <c r="L1465" s="53"/>
      <c r="M1465" s="53"/>
      <c r="N1465" s="53"/>
      <c r="O1465" s="53"/>
      <c r="P1465" s="53"/>
      <c r="R1465" s="24"/>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c r="AY1465"/>
      <c r="AZ1465"/>
      <c r="BA1465"/>
      <c r="BB1465"/>
      <c r="BC1465"/>
      <c r="BD1465"/>
      <c r="BE1465"/>
      <c r="BF1465"/>
      <c r="BG1465"/>
      <c r="BH1465"/>
      <c r="BI1465"/>
      <c r="BJ1465"/>
      <c r="BK1465"/>
      <c r="BL1465"/>
      <c r="BM1465"/>
      <c r="BN1465"/>
      <c r="BO1465"/>
      <c r="BP1465"/>
      <c r="BQ1465"/>
      <c r="BR1465"/>
      <c r="BS1465"/>
      <c r="BT1465"/>
      <c r="BU1465"/>
      <c r="BV1465"/>
      <c r="BW1465"/>
      <c r="BX1465"/>
      <c r="BY1465"/>
      <c r="BZ1465"/>
      <c r="CA1465"/>
      <c r="CB1465"/>
      <c r="CC1465"/>
      <c r="CD1465"/>
      <c r="CE1465"/>
      <c r="CF1465"/>
      <c r="CG1465"/>
      <c r="CH1465"/>
      <c r="CI1465"/>
      <c r="CJ1465"/>
      <c r="CK1465"/>
      <c r="CL1465"/>
    </row>
    <row r="1466" spans="1:116" x14ac:dyDescent="0.4">
      <c r="E1466" s="8"/>
      <c r="K1466" s="53"/>
      <c r="L1466" s="53"/>
      <c r="M1466" s="53"/>
      <c r="N1466" s="53"/>
      <c r="O1466" s="53"/>
      <c r="P1466" s="53"/>
      <c r="R1466" s="24"/>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c r="AY1466"/>
      <c r="AZ1466"/>
      <c r="BA1466"/>
      <c r="BB1466"/>
      <c r="BC1466"/>
      <c r="BD1466"/>
      <c r="BE1466"/>
      <c r="BF1466"/>
      <c r="BG1466"/>
      <c r="BH1466"/>
      <c r="BI1466"/>
      <c r="BJ1466"/>
      <c r="BK1466"/>
      <c r="BL1466"/>
      <c r="BM1466"/>
      <c r="BN1466"/>
      <c r="BO1466"/>
      <c r="BP1466"/>
      <c r="BQ1466"/>
      <c r="BR1466"/>
      <c r="BS1466"/>
      <c r="BT1466"/>
      <c r="BU1466"/>
      <c r="BV1466"/>
      <c r="BW1466"/>
      <c r="BX1466"/>
      <c r="BY1466"/>
      <c r="BZ1466"/>
      <c r="CA1466"/>
      <c r="CB1466"/>
      <c r="CC1466"/>
      <c r="CD1466"/>
      <c r="CE1466"/>
      <c r="CF1466"/>
      <c r="CG1466"/>
      <c r="CH1466"/>
      <c r="CI1466"/>
      <c r="CJ1466"/>
      <c r="CK1466"/>
      <c r="CL1466"/>
    </row>
    <row r="1467" spans="1:116" x14ac:dyDescent="0.4">
      <c r="E1467" s="8"/>
      <c r="K1467" s="53"/>
      <c r="L1467" s="53"/>
      <c r="M1467" s="53"/>
      <c r="N1467" s="53"/>
      <c r="O1467" s="53"/>
      <c r="P1467" s="53"/>
      <c r="R1467" s="24"/>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c r="AY1467"/>
      <c r="AZ1467"/>
      <c r="BA1467"/>
      <c r="BB1467"/>
      <c r="BC1467"/>
      <c r="BD1467"/>
      <c r="BE1467"/>
      <c r="BF1467"/>
      <c r="BG1467"/>
      <c r="BH1467"/>
      <c r="BI1467"/>
      <c r="BJ1467"/>
      <c r="BK1467"/>
      <c r="BL1467"/>
      <c r="BM1467"/>
      <c r="BN1467"/>
      <c r="BO1467"/>
      <c r="BP1467"/>
      <c r="BQ1467"/>
      <c r="BR1467"/>
      <c r="BS1467"/>
      <c r="BT1467"/>
      <c r="BU1467"/>
      <c r="BV1467"/>
      <c r="BW1467"/>
      <c r="BX1467"/>
      <c r="BY1467"/>
      <c r="BZ1467"/>
      <c r="CA1467"/>
      <c r="CB1467"/>
      <c r="CC1467"/>
      <c r="CD1467"/>
      <c r="CE1467"/>
      <c r="CF1467"/>
      <c r="CG1467"/>
      <c r="CH1467"/>
      <c r="CI1467"/>
      <c r="CJ1467"/>
      <c r="CK1467"/>
      <c r="CL1467"/>
    </row>
    <row r="1468" spans="1:116" x14ac:dyDescent="0.4">
      <c r="E1468" s="8"/>
      <c r="K1468" s="53"/>
      <c r="L1468" s="53"/>
      <c r="M1468" s="53"/>
      <c r="N1468" s="53"/>
      <c r="O1468" s="53"/>
      <c r="P1468" s="53"/>
      <c r="R1468" s="24"/>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c r="AY1468"/>
      <c r="AZ1468"/>
      <c r="BA1468"/>
      <c r="BB1468"/>
      <c r="BC1468"/>
      <c r="BD1468"/>
      <c r="BE1468"/>
      <c r="BF1468"/>
      <c r="BG1468"/>
      <c r="BH1468"/>
      <c r="BI1468"/>
      <c r="BJ1468"/>
      <c r="BK1468"/>
      <c r="BL1468"/>
      <c r="BM1468"/>
      <c r="BN1468"/>
      <c r="BO1468"/>
      <c r="BP1468"/>
      <c r="BQ1468"/>
      <c r="BR1468"/>
      <c r="BS1468"/>
      <c r="BT1468"/>
      <c r="BU1468"/>
      <c r="BV1468"/>
      <c r="BW1468"/>
      <c r="BX1468"/>
      <c r="BY1468"/>
      <c r="BZ1468"/>
      <c r="CA1468"/>
      <c r="CB1468"/>
      <c r="CC1468"/>
      <c r="CD1468"/>
      <c r="CE1468"/>
      <c r="CF1468"/>
      <c r="CG1468"/>
      <c r="CH1468"/>
      <c r="CI1468"/>
      <c r="CJ1468"/>
      <c r="CK1468"/>
      <c r="CL1468"/>
    </row>
    <row r="1469" spans="1:116" x14ac:dyDescent="0.4">
      <c r="E1469" s="8"/>
      <c r="K1469" s="53"/>
      <c r="L1469" s="53"/>
      <c r="M1469" s="53"/>
      <c r="N1469" s="53"/>
      <c r="O1469" s="53"/>
      <c r="P1469" s="53"/>
      <c r="R1469" s="24"/>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c r="AY1469"/>
      <c r="AZ1469"/>
      <c r="BA1469"/>
      <c r="BB1469"/>
      <c r="BC1469"/>
      <c r="BD1469"/>
      <c r="BE1469"/>
      <c r="BF1469"/>
      <c r="BG1469"/>
      <c r="BH1469"/>
      <c r="BI1469"/>
      <c r="BJ1469"/>
      <c r="BK1469"/>
      <c r="BL1469"/>
      <c r="BM1469"/>
      <c r="BN1469"/>
      <c r="BO1469"/>
      <c r="BP1469"/>
      <c r="BQ1469"/>
      <c r="BR1469"/>
      <c r="BS1469"/>
      <c r="BT1469"/>
      <c r="BU1469"/>
      <c r="BV1469"/>
      <c r="BW1469"/>
      <c r="BX1469"/>
      <c r="BY1469"/>
      <c r="BZ1469"/>
      <c r="CA1469"/>
      <c r="CB1469"/>
      <c r="CC1469"/>
      <c r="CD1469"/>
      <c r="CE1469"/>
      <c r="CF1469"/>
      <c r="CG1469"/>
      <c r="CH1469"/>
      <c r="CI1469"/>
      <c r="CJ1469"/>
      <c r="CK1469"/>
      <c r="CL1469"/>
    </row>
    <row r="1470" spans="1:116" x14ac:dyDescent="0.4">
      <c r="E1470" s="8"/>
      <c r="K1470" s="53"/>
      <c r="L1470" s="53"/>
      <c r="M1470" s="53"/>
      <c r="N1470" s="53"/>
      <c r="O1470" s="53"/>
      <c r="P1470" s="53"/>
      <c r="R1470" s="24"/>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c r="AY1470"/>
      <c r="AZ1470"/>
      <c r="BA1470"/>
      <c r="BB1470"/>
      <c r="BC1470"/>
      <c r="BD1470"/>
      <c r="BE1470"/>
      <c r="BF1470"/>
      <c r="BG1470"/>
      <c r="BH1470"/>
      <c r="BI1470"/>
      <c r="BJ1470"/>
      <c r="BK1470"/>
      <c r="BL1470"/>
      <c r="BM1470"/>
      <c r="BN1470"/>
      <c r="BO1470"/>
      <c r="BP1470"/>
      <c r="BQ1470"/>
      <c r="BR1470"/>
      <c r="BS1470"/>
      <c r="BT1470"/>
      <c r="BU1470"/>
      <c r="BV1470"/>
      <c r="BW1470"/>
      <c r="BX1470"/>
      <c r="BY1470"/>
      <c r="BZ1470"/>
      <c r="CA1470"/>
      <c r="CB1470"/>
      <c r="CC1470"/>
      <c r="CD1470"/>
      <c r="CE1470"/>
      <c r="CF1470"/>
      <c r="CG1470"/>
      <c r="CH1470"/>
      <c r="CI1470"/>
      <c r="CJ1470"/>
      <c r="CK1470"/>
      <c r="CL1470"/>
    </row>
    <row r="1471" spans="1:116" x14ac:dyDescent="0.4">
      <c r="E1471" s="8"/>
      <c r="K1471" s="53"/>
      <c r="L1471" s="53"/>
      <c r="M1471" s="53"/>
      <c r="N1471" s="53"/>
      <c r="O1471" s="53"/>
      <c r="P1471" s="53"/>
      <c r="R1471" s="24"/>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c r="AY1471"/>
      <c r="AZ1471"/>
      <c r="BA1471"/>
      <c r="BB1471"/>
      <c r="BC1471"/>
      <c r="BD1471"/>
      <c r="BE1471"/>
      <c r="BF1471"/>
      <c r="BG1471"/>
      <c r="BH1471"/>
      <c r="BI1471"/>
      <c r="BJ1471"/>
      <c r="BK1471"/>
      <c r="BL1471"/>
      <c r="BM1471"/>
      <c r="BN1471"/>
      <c r="BO1471"/>
      <c r="BP1471"/>
      <c r="BQ1471"/>
      <c r="BR1471"/>
      <c r="BS1471"/>
      <c r="BT1471"/>
      <c r="BU1471"/>
      <c r="BV1471"/>
      <c r="BW1471"/>
      <c r="BX1471"/>
      <c r="BY1471"/>
      <c r="BZ1471"/>
      <c r="CA1471"/>
      <c r="CB1471"/>
      <c r="CC1471"/>
      <c r="CD1471"/>
      <c r="CE1471"/>
      <c r="CF1471"/>
      <c r="CG1471"/>
      <c r="CH1471"/>
      <c r="CI1471"/>
      <c r="CJ1471"/>
      <c r="CK1471"/>
      <c r="CL1471"/>
    </row>
    <row r="1472" spans="1:116" x14ac:dyDescent="0.4">
      <c r="E1472" s="8"/>
      <c r="K1472" s="53"/>
      <c r="L1472" s="53"/>
      <c r="M1472" s="53"/>
      <c r="N1472" s="53"/>
      <c r="O1472" s="53"/>
      <c r="P1472" s="53"/>
      <c r="R1472" s="24"/>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c r="AY1472"/>
      <c r="AZ1472"/>
      <c r="BA1472"/>
      <c r="BB1472"/>
      <c r="BC1472"/>
      <c r="BD1472"/>
      <c r="BE1472"/>
      <c r="BF1472"/>
      <c r="BG1472"/>
      <c r="BH1472"/>
      <c r="BI1472"/>
      <c r="BJ1472"/>
      <c r="BK1472"/>
      <c r="BL1472"/>
      <c r="BM1472"/>
      <c r="BN1472"/>
      <c r="BO1472"/>
      <c r="BP1472"/>
      <c r="BQ1472"/>
      <c r="BR1472"/>
      <c r="BS1472"/>
      <c r="BT1472"/>
      <c r="BU1472"/>
      <c r="BV1472"/>
      <c r="BW1472"/>
      <c r="BX1472"/>
      <c r="BY1472"/>
      <c r="BZ1472"/>
      <c r="CA1472"/>
      <c r="CB1472"/>
      <c r="CC1472"/>
      <c r="CD1472"/>
      <c r="CE1472"/>
      <c r="CF1472"/>
      <c r="CG1472"/>
      <c r="CH1472"/>
      <c r="CI1472"/>
      <c r="CJ1472"/>
      <c r="CK1472"/>
      <c r="CL1472"/>
    </row>
    <row r="1473" spans="5:90" x14ac:dyDescent="0.4">
      <c r="E1473" s="8"/>
      <c r="K1473" s="53"/>
      <c r="L1473" s="53"/>
      <c r="M1473" s="53"/>
      <c r="N1473" s="53"/>
      <c r="O1473" s="53"/>
      <c r="P1473" s="53"/>
      <c r="R1473" s="24"/>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c r="AY1473"/>
      <c r="AZ1473"/>
      <c r="BA1473"/>
      <c r="BB1473"/>
      <c r="BC1473"/>
      <c r="BD1473"/>
      <c r="BE1473"/>
      <c r="BF1473"/>
      <c r="BG1473"/>
      <c r="BH1473"/>
      <c r="BI1473"/>
      <c r="BJ1473"/>
      <c r="BK1473"/>
      <c r="BL1473"/>
      <c r="BM1473"/>
      <c r="BN1473"/>
      <c r="BO1473"/>
      <c r="BP1473"/>
      <c r="BQ1473"/>
      <c r="BR1473"/>
      <c r="BS1473"/>
      <c r="BT1473"/>
      <c r="BU1473"/>
      <c r="BV1473"/>
      <c r="BW1473"/>
      <c r="BX1473"/>
      <c r="BY1473"/>
      <c r="BZ1473"/>
      <c r="CA1473"/>
      <c r="CB1473"/>
      <c r="CC1473"/>
      <c r="CD1473"/>
      <c r="CE1473"/>
      <c r="CF1473"/>
      <c r="CG1473"/>
      <c r="CH1473"/>
      <c r="CI1473"/>
      <c r="CJ1473"/>
      <c r="CK1473"/>
      <c r="CL1473"/>
    </row>
    <row r="1474" spans="5:90" x14ac:dyDescent="0.4">
      <c r="E1474" s="8"/>
      <c r="K1474" s="53"/>
      <c r="L1474" s="53"/>
      <c r="M1474" s="53"/>
      <c r="N1474" s="53"/>
      <c r="O1474" s="53"/>
      <c r="P1474" s="53"/>
      <c r="R1474" s="2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c r="AY1474"/>
      <c r="AZ1474"/>
      <c r="BA1474"/>
      <c r="BB1474"/>
      <c r="BC1474"/>
      <c r="BD1474"/>
      <c r="BE1474"/>
      <c r="BF1474"/>
      <c r="BG1474"/>
      <c r="BH1474"/>
      <c r="BI1474"/>
      <c r="BJ1474"/>
      <c r="BK1474"/>
      <c r="BL1474"/>
      <c r="BM1474"/>
      <c r="BN1474"/>
      <c r="BO1474"/>
      <c r="BP1474"/>
      <c r="BQ1474"/>
      <c r="BR1474"/>
      <c r="BS1474"/>
      <c r="BT1474"/>
      <c r="BU1474"/>
      <c r="BV1474"/>
      <c r="BW1474"/>
      <c r="BX1474"/>
      <c r="BY1474"/>
      <c r="BZ1474"/>
      <c r="CA1474"/>
      <c r="CB1474"/>
      <c r="CC1474"/>
      <c r="CD1474"/>
      <c r="CE1474"/>
      <c r="CF1474"/>
      <c r="CG1474"/>
      <c r="CH1474"/>
      <c r="CI1474"/>
      <c r="CJ1474"/>
      <c r="CK1474"/>
      <c r="CL1474"/>
    </row>
    <row r="1475" spans="5:90" x14ac:dyDescent="0.4">
      <c r="E1475" s="8"/>
      <c r="K1475" s="53"/>
      <c r="L1475" s="53"/>
      <c r="M1475" s="53"/>
      <c r="N1475" s="53"/>
      <c r="O1475" s="53"/>
      <c r="P1475" s="53"/>
      <c r="R1475" s="24"/>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c r="AY1475"/>
      <c r="AZ1475"/>
      <c r="BA1475"/>
      <c r="BB1475"/>
      <c r="BC1475"/>
      <c r="BD1475"/>
      <c r="BE1475"/>
      <c r="BF1475"/>
      <c r="BG1475"/>
      <c r="BH1475"/>
      <c r="BI1475"/>
      <c r="BJ1475"/>
      <c r="BK1475"/>
      <c r="BL1475"/>
      <c r="BM1475"/>
      <c r="BN1475"/>
      <c r="BO1475"/>
      <c r="BP1475"/>
      <c r="BQ1475"/>
      <c r="BR1475"/>
      <c r="BS1475"/>
      <c r="BT1475"/>
      <c r="BU1475"/>
      <c r="BV1475"/>
      <c r="BW1475"/>
      <c r="BX1475"/>
      <c r="BY1475"/>
      <c r="BZ1475"/>
      <c r="CA1475"/>
      <c r="CB1475"/>
      <c r="CC1475"/>
      <c r="CD1475"/>
      <c r="CE1475"/>
      <c r="CF1475"/>
      <c r="CG1475"/>
      <c r="CH1475"/>
      <c r="CI1475"/>
      <c r="CJ1475"/>
      <c r="CK1475"/>
      <c r="CL1475"/>
    </row>
    <row r="1476" spans="5:90" x14ac:dyDescent="0.4">
      <c r="E1476" s="8"/>
      <c r="K1476" s="53"/>
      <c r="L1476" s="53"/>
      <c r="M1476" s="53"/>
      <c r="N1476" s="53"/>
      <c r="O1476" s="53"/>
      <c r="P1476" s="53"/>
      <c r="R1476" s="24"/>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c r="AY1476"/>
      <c r="AZ1476"/>
      <c r="BA1476"/>
      <c r="BB1476"/>
      <c r="BC1476"/>
      <c r="BD1476"/>
      <c r="BE1476"/>
      <c r="BF1476"/>
      <c r="BG1476"/>
      <c r="BH1476"/>
      <c r="BI1476"/>
      <c r="BJ1476"/>
      <c r="BK1476"/>
      <c r="BL1476"/>
      <c r="BM1476"/>
      <c r="BN1476"/>
      <c r="BO1476"/>
      <c r="BP1476"/>
      <c r="BQ1476"/>
      <c r="BR1476"/>
      <c r="BS1476"/>
      <c r="BT1476"/>
      <c r="BU1476"/>
      <c r="BV1476"/>
      <c r="BW1476"/>
      <c r="BX1476"/>
      <c r="BY1476"/>
      <c r="BZ1476"/>
      <c r="CA1476"/>
      <c r="CB1476"/>
      <c r="CC1476"/>
      <c r="CD1476"/>
      <c r="CE1476"/>
      <c r="CF1476"/>
      <c r="CG1476"/>
      <c r="CH1476"/>
      <c r="CI1476"/>
      <c r="CJ1476"/>
      <c r="CK1476"/>
      <c r="CL1476"/>
    </row>
    <row r="1477" spans="5:90" x14ac:dyDescent="0.4">
      <c r="E1477" s="8"/>
      <c r="K1477" s="53"/>
      <c r="L1477" s="53"/>
      <c r="M1477" s="53"/>
      <c r="N1477" s="53"/>
      <c r="O1477" s="53"/>
      <c r="P1477" s="53"/>
      <c r="R1477" s="24"/>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c r="AY1477"/>
      <c r="AZ1477"/>
      <c r="BA1477"/>
      <c r="BB1477"/>
      <c r="BC1477"/>
      <c r="BD1477"/>
      <c r="BE1477"/>
      <c r="BF1477"/>
      <c r="BG1477"/>
      <c r="BH1477"/>
      <c r="BI1477"/>
      <c r="BJ1477"/>
      <c r="BK1477"/>
      <c r="BL1477"/>
      <c r="BM1477"/>
      <c r="BN1477"/>
      <c r="BO1477"/>
      <c r="BP1477"/>
      <c r="BQ1477"/>
      <c r="BR1477"/>
      <c r="BS1477"/>
      <c r="BT1477"/>
      <c r="BU1477"/>
      <c r="BV1477"/>
      <c r="BW1477"/>
      <c r="BX1477"/>
      <c r="BY1477"/>
      <c r="BZ1477"/>
      <c r="CA1477"/>
      <c r="CB1477"/>
      <c r="CC1477"/>
      <c r="CD1477"/>
      <c r="CE1477"/>
      <c r="CF1477"/>
      <c r="CG1477"/>
      <c r="CH1477"/>
      <c r="CI1477"/>
      <c r="CJ1477"/>
      <c r="CK1477"/>
      <c r="CL1477"/>
    </row>
    <row r="1478" spans="5:90" x14ac:dyDescent="0.4">
      <c r="E1478" s="8"/>
      <c r="K1478" s="53"/>
      <c r="L1478" s="53"/>
      <c r="M1478" s="53"/>
      <c r="N1478" s="53"/>
      <c r="O1478" s="53"/>
      <c r="P1478" s="53"/>
      <c r="R1478" s="24"/>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c r="AY1478"/>
      <c r="AZ1478"/>
      <c r="BA1478"/>
      <c r="BB1478"/>
      <c r="BC1478"/>
      <c r="BD1478"/>
      <c r="BE1478"/>
      <c r="BF1478"/>
      <c r="BG1478"/>
      <c r="BH1478"/>
      <c r="BI1478"/>
      <c r="BJ1478"/>
      <c r="BK1478"/>
      <c r="BL1478"/>
      <c r="BM1478"/>
      <c r="BN1478"/>
      <c r="BO1478"/>
      <c r="BP1478"/>
      <c r="BQ1478"/>
      <c r="BR1478"/>
      <c r="BS1478"/>
      <c r="BT1478"/>
      <c r="BU1478"/>
      <c r="BV1478"/>
      <c r="BW1478"/>
      <c r="BX1478"/>
      <c r="BY1478"/>
      <c r="BZ1478"/>
      <c r="CA1478"/>
      <c r="CB1478"/>
      <c r="CC1478"/>
      <c r="CD1478"/>
      <c r="CE1478"/>
      <c r="CF1478"/>
      <c r="CG1478"/>
      <c r="CH1478"/>
      <c r="CI1478"/>
      <c r="CJ1478"/>
      <c r="CK1478"/>
      <c r="CL1478"/>
    </row>
    <row r="1479" spans="5:90" x14ac:dyDescent="0.4">
      <c r="E1479" s="8"/>
      <c r="K1479" s="53"/>
      <c r="L1479" s="53"/>
      <c r="M1479" s="53"/>
      <c r="N1479" s="53"/>
      <c r="O1479" s="53"/>
      <c r="P1479" s="53"/>
      <c r="R1479" s="24"/>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c r="AY1479"/>
      <c r="AZ1479"/>
      <c r="BA1479"/>
      <c r="BB1479"/>
      <c r="BC1479"/>
      <c r="BD1479"/>
      <c r="BE1479"/>
      <c r="BF1479"/>
      <c r="BG1479"/>
      <c r="BH1479"/>
      <c r="BI1479"/>
      <c r="BJ1479"/>
      <c r="BK1479"/>
      <c r="BL1479"/>
      <c r="BM1479"/>
      <c r="BN1479"/>
      <c r="BO1479"/>
      <c r="BP1479"/>
      <c r="BQ1479"/>
      <c r="BR1479"/>
      <c r="BS1479"/>
      <c r="BT1479"/>
      <c r="BU1479"/>
      <c r="BV1479"/>
      <c r="BW1479"/>
      <c r="BX1479"/>
      <c r="BY1479"/>
      <c r="BZ1479"/>
      <c r="CA1479"/>
      <c r="CB1479"/>
      <c r="CC1479"/>
      <c r="CD1479"/>
      <c r="CE1479"/>
      <c r="CF1479"/>
      <c r="CG1479"/>
      <c r="CH1479"/>
      <c r="CI1479"/>
      <c r="CJ1479"/>
      <c r="CK1479"/>
      <c r="CL1479"/>
    </row>
    <row r="1480" spans="5:90" x14ac:dyDescent="0.4">
      <c r="E1480" s="8"/>
      <c r="K1480" s="53"/>
      <c r="L1480" s="53"/>
      <c r="M1480" s="53"/>
      <c r="N1480" s="53"/>
      <c r="O1480" s="53"/>
      <c r="P1480" s="53"/>
      <c r="R1480" s="24"/>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c r="AY1480"/>
      <c r="AZ1480"/>
      <c r="BA1480"/>
      <c r="BB1480"/>
      <c r="BC1480"/>
      <c r="BD1480"/>
      <c r="BE1480"/>
      <c r="BF1480"/>
      <c r="BG1480"/>
      <c r="BH1480"/>
      <c r="BI1480"/>
      <c r="BJ1480"/>
      <c r="BK1480"/>
      <c r="BL1480"/>
      <c r="BM1480"/>
      <c r="BN1480"/>
      <c r="BO1480"/>
      <c r="BP1480"/>
      <c r="BQ1480"/>
      <c r="BR1480"/>
      <c r="BS1480"/>
      <c r="BT1480"/>
      <c r="BU1480"/>
      <c r="BV1480"/>
      <c r="BW1480"/>
      <c r="BX1480"/>
      <c r="BY1480"/>
      <c r="BZ1480"/>
      <c r="CA1480"/>
      <c r="CB1480"/>
      <c r="CC1480"/>
      <c r="CD1480"/>
      <c r="CE1480"/>
      <c r="CF1480"/>
      <c r="CG1480"/>
      <c r="CH1480"/>
      <c r="CI1480"/>
      <c r="CJ1480"/>
      <c r="CK1480"/>
      <c r="CL1480"/>
    </row>
    <row r="1481" spans="5:90" x14ac:dyDescent="0.4">
      <c r="E1481" s="8"/>
      <c r="K1481" s="53"/>
      <c r="L1481" s="53"/>
      <c r="M1481" s="53"/>
      <c r="N1481" s="53"/>
      <c r="O1481" s="53"/>
      <c r="P1481" s="53"/>
      <c r="R1481" s="24"/>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c r="AY1481"/>
      <c r="AZ1481"/>
      <c r="BA1481"/>
      <c r="BB1481"/>
      <c r="BC1481"/>
      <c r="BD1481"/>
      <c r="BE1481"/>
      <c r="BF1481"/>
      <c r="BG1481"/>
      <c r="BH1481"/>
      <c r="BI1481"/>
      <c r="BJ1481"/>
      <c r="BK1481"/>
      <c r="BL1481"/>
      <c r="BM1481"/>
      <c r="BN1481"/>
      <c r="BO1481"/>
      <c r="BP1481"/>
      <c r="BQ1481"/>
      <c r="BR1481"/>
      <c r="BS1481"/>
      <c r="BT1481"/>
      <c r="BU1481"/>
      <c r="BV1481"/>
      <c r="BW1481"/>
      <c r="BX1481"/>
      <c r="BY1481"/>
      <c r="BZ1481"/>
      <c r="CA1481"/>
      <c r="CB1481"/>
      <c r="CC1481"/>
      <c r="CD1481"/>
      <c r="CE1481"/>
      <c r="CF1481"/>
      <c r="CG1481"/>
      <c r="CH1481"/>
      <c r="CI1481"/>
      <c r="CJ1481"/>
      <c r="CK1481"/>
      <c r="CL1481"/>
    </row>
    <row r="1482" spans="5:90" x14ac:dyDescent="0.4">
      <c r="E1482" s="8"/>
      <c r="K1482" s="53"/>
      <c r="L1482" s="53"/>
      <c r="M1482" s="53"/>
      <c r="N1482" s="53"/>
      <c r="O1482" s="53"/>
      <c r="P1482" s="53"/>
      <c r="R1482" s="24"/>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c r="AY1482"/>
      <c r="AZ1482"/>
      <c r="BA1482"/>
      <c r="BB1482"/>
      <c r="BC1482"/>
      <c r="BD1482"/>
      <c r="BE1482"/>
      <c r="BF1482"/>
      <c r="BG1482"/>
      <c r="BH1482"/>
      <c r="BI1482"/>
      <c r="BJ1482"/>
      <c r="BK1482"/>
      <c r="BL1482"/>
      <c r="BM1482"/>
      <c r="BN1482"/>
      <c r="BO1482"/>
      <c r="BP1482"/>
      <c r="BQ1482"/>
      <c r="BR1482"/>
      <c r="BS1482"/>
      <c r="BT1482"/>
      <c r="BU1482"/>
      <c r="BV1482"/>
      <c r="BW1482"/>
      <c r="BX1482"/>
      <c r="BY1482"/>
      <c r="BZ1482"/>
      <c r="CA1482"/>
      <c r="CB1482"/>
      <c r="CC1482"/>
      <c r="CD1482"/>
      <c r="CE1482"/>
      <c r="CF1482"/>
      <c r="CG1482"/>
      <c r="CH1482"/>
      <c r="CI1482"/>
      <c r="CJ1482"/>
      <c r="CK1482"/>
      <c r="CL1482"/>
    </row>
    <row r="1483" spans="5:90" x14ac:dyDescent="0.4">
      <c r="E1483" s="8"/>
      <c r="K1483" s="53"/>
      <c r="L1483" s="53"/>
      <c r="M1483" s="53"/>
      <c r="N1483" s="53"/>
      <c r="O1483" s="53"/>
      <c r="P1483" s="53"/>
      <c r="R1483" s="24"/>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c r="AY1483"/>
      <c r="AZ1483"/>
      <c r="BA1483"/>
      <c r="BB1483"/>
      <c r="BC1483"/>
      <c r="BD1483"/>
      <c r="BE1483"/>
      <c r="BF1483"/>
      <c r="BG1483"/>
      <c r="BH1483"/>
      <c r="BI1483"/>
      <c r="BJ1483"/>
      <c r="BK1483"/>
      <c r="BL1483"/>
      <c r="BM1483"/>
      <c r="BN1483"/>
      <c r="BO1483"/>
      <c r="BP1483"/>
      <c r="BQ1483"/>
      <c r="BR1483"/>
      <c r="BS1483"/>
      <c r="BT1483"/>
      <c r="BU1483"/>
      <c r="BV1483"/>
      <c r="BW1483"/>
      <c r="BX1483"/>
      <c r="BY1483"/>
      <c r="BZ1483"/>
      <c r="CA1483"/>
      <c r="CB1483"/>
      <c r="CC1483"/>
      <c r="CD1483"/>
      <c r="CE1483"/>
      <c r="CF1483"/>
      <c r="CG1483"/>
      <c r="CH1483"/>
      <c r="CI1483"/>
      <c r="CJ1483"/>
      <c r="CK1483"/>
      <c r="CL1483"/>
    </row>
    <row r="1484" spans="5:90" x14ac:dyDescent="0.4">
      <c r="E1484" s="8"/>
      <c r="K1484" s="53"/>
      <c r="L1484" s="53"/>
      <c r="M1484" s="53"/>
      <c r="N1484" s="53"/>
      <c r="O1484" s="53"/>
      <c r="P1484" s="53"/>
      <c r="R1484" s="2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c r="AY1484"/>
      <c r="AZ1484"/>
      <c r="BA1484"/>
      <c r="BB1484"/>
      <c r="BC1484"/>
      <c r="BD1484"/>
      <c r="BE1484"/>
      <c r="BF1484"/>
      <c r="BG1484"/>
      <c r="BH1484"/>
      <c r="BI1484"/>
      <c r="BJ1484"/>
      <c r="BK1484"/>
      <c r="BL1484"/>
      <c r="BM1484"/>
      <c r="BN1484"/>
      <c r="BO1484"/>
      <c r="BP1484"/>
      <c r="BQ1484"/>
      <c r="BR1484"/>
      <c r="BS1484"/>
      <c r="BT1484"/>
      <c r="BU1484"/>
      <c r="BV1484"/>
      <c r="BW1484"/>
      <c r="BX1484"/>
      <c r="BY1484"/>
      <c r="BZ1484"/>
      <c r="CA1484"/>
      <c r="CB1484"/>
      <c r="CC1484"/>
      <c r="CD1484"/>
      <c r="CE1484"/>
      <c r="CF1484"/>
      <c r="CG1484"/>
      <c r="CH1484"/>
      <c r="CI1484"/>
      <c r="CJ1484"/>
      <c r="CK1484"/>
      <c r="CL1484"/>
    </row>
    <row r="1485" spans="5:90" x14ac:dyDescent="0.4">
      <c r="E1485" s="8"/>
      <c r="K1485" s="53"/>
      <c r="L1485" s="53"/>
      <c r="M1485" s="53"/>
      <c r="N1485" s="53"/>
      <c r="O1485" s="53"/>
      <c r="P1485" s="53"/>
      <c r="R1485" s="24"/>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c r="AY1485"/>
      <c r="AZ1485"/>
      <c r="BA1485"/>
      <c r="BB1485"/>
      <c r="BC1485"/>
      <c r="BD1485"/>
      <c r="BE1485"/>
      <c r="BF1485"/>
      <c r="BG1485"/>
      <c r="BH1485"/>
      <c r="BI1485"/>
      <c r="BJ1485"/>
      <c r="BK1485"/>
      <c r="BL1485"/>
      <c r="BM1485"/>
      <c r="BN1485"/>
      <c r="BO1485"/>
      <c r="BP1485"/>
      <c r="BQ1485"/>
      <c r="BR1485"/>
      <c r="BS1485"/>
      <c r="BT1485"/>
      <c r="BU1485"/>
      <c r="BV1485"/>
      <c r="BW1485"/>
      <c r="BX1485"/>
      <c r="BY1485"/>
      <c r="BZ1485"/>
      <c r="CA1485"/>
      <c r="CB1485"/>
      <c r="CC1485"/>
      <c r="CD1485"/>
      <c r="CE1485"/>
      <c r="CF1485"/>
      <c r="CG1485"/>
      <c r="CH1485"/>
      <c r="CI1485"/>
      <c r="CJ1485"/>
      <c r="CK1485"/>
      <c r="CL1485"/>
    </row>
    <row r="1486" spans="5:90" x14ac:dyDescent="0.4">
      <c r="E1486" s="8"/>
      <c r="K1486" s="53"/>
      <c r="L1486" s="53"/>
      <c r="M1486" s="53"/>
      <c r="N1486" s="53"/>
      <c r="O1486" s="53"/>
      <c r="P1486" s="53"/>
      <c r="R1486" s="24"/>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c r="AY1486"/>
      <c r="AZ1486"/>
      <c r="BA1486"/>
      <c r="BB1486"/>
      <c r="BC1486"/>
      <c r="BD1486"/>
      <c r="BE1486"/>
      <c r="BF1486"/>
      <c r="BG1486"/>
      <c r="BH1486"/>
      <c r="BI1486"/>
      <c r="BJ1486"/>
      <c r="BK1486"/>
      <c r="BL1486"/>
      <c r="BM1486"/>
      <c r="BN1486"/>
      <c r="BO1486"/>
      <c r="BP1486"/>
      <c r="BQ1486"/>
      <c r="BR1486"/>
      <c r="BS1486"/>
      <c r="BT1486"/>
      <c r="BU1486"/>
      <c r="BV1486"/>
      <c r="BW1486"/>
      <c r="BX1486"/>
      <c r="BY1486"/>
      <c r="BZ1486"/>
      <c r="CA1486"/>
      <c r="CB1486"/>
      <c r="CC1486"/>
      <c r="CD1486"/>
      <c r="CE1486"/>
      <c r="CF1486"/>
      <c r="CG1486"/>
      <c r="CH1486"/>
      <c r="CI1486"/>
      <c r="CJ1486"/>
      <c r="CK1486"/>
      <c r="CL1486"/>
    </row>
    <row r="1487" spans="5:90" x14ac:dyDescent="0.4">
      <c r="E1487" s="8"/>
      <c r="K1487" s="53"/>
      <c r="L1487" s="53"/>
      <c r="M1487" s="53"/>
      <c r="N1487" s="53"/>
      <c r="O1487" s="53"/>
      <c r="P1487" s="53"/>
      <c r="R1487" s="24"/>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c r="AY1487"/>
      <c r="AZ1487"/>
      <c r="BA1487"/>
      <c r="BB1487"/>
      <c r="BC1487"/>
      <c r="BD1487"/>
      <c r="BE1487"/>
      <c r="BF1487"/>
      <c r="BG1487"/>
      <c r="BH1487"/>
      <c r="BI1487"/>
      <c r="BJ1487"/>
      <c r="BK1487"/>
      <c r="BL1487"/>
      <c r="BM1487"/>
      <c r="BN1487"/>
      <c r="BO1487"/>
      <c r="BP1487"/>
      <c r="BQ1487"/>
      <c r="BR1487"/>
      <c r="BS1487"/>
      <c r="BT1487"/>
      <c r="BU1487"/>
      <c r="BV1487"/>
      <c r="BW1487"/>
      <c r="BX1487"/>
      <c r="BY1487"/>
      <c r="BZ1487"/>
      <c r="CA1487"/>
      <c r="CB1487"/>
      <c r="CC1487"/>
      <c r="CD1487"/>
      <c r="CE1487"/>
      <c r="CF1487"/>
      <c r="CG1487"/>
      <c r="CH1487"/>
      <c r="CI1487"/>
      <c r="CJ1487"/>
      <c r="CK1487"/>
      <c r="CL1487"/>
    </row>
    <row r="1488" spans="5:90" x14ac:dyDescent="0.4">
      <c r="E1488" s="8"/>
      <c r="K1488" s="53"/>
      <c r="L1488" s="53"/>
      <c r="M1488" s="53"/>
      <c r="N1488" s="53"/>
      <c r="O1488" s="53"/>
      <c r="P1488" s="53"/>
      <c r="R1488" s="24"/>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c r="AY1488"/>
      <c r="AZ1488"/>
      <c r="BA1488"/>
      <c r="BB1488"/>
      <c r="BC1488"/>
      <c r="BD1488"/>
      <c r="BE1488"/>
      <c r="BF1488"/>
      <c r="BG1488"/>
      <c r="BH1488"/>
      <c r="BI1488"/>
      <c r="BJ1488"/>
      <c r="BK1488"/>
      <c r="BL1488"/>
      <c r="BM1488"/>
      <c r="BN1488"/>
      <c r="BO1488"/>
      <c r="BP1488"/>
      <c r="BQ1488"/>
      <c r="BR1488"/>
      <c r="BS1488"/>
      <c r="BT1488"/>
      <c r="BU1488"/>
      <c r="BV1488"/>
      <c r="BW1488"/>
      <c r="BX1488"/>
      <c r="BY1488"/>
      <c r="BZ1488"/>
      <c r="CA1488"/>
      <c r="CB1488"/>
      <c r="CC1488"/>
      <c r="CD1488"/>
      <c r="CE1488"/>
      <c r="CF1488"/>
      <c r="CG1488"/>
      <c r="CH1488"/>
      <c r="CI1488"/>
      <c r="CJ1488"/>
      <c r="CK1488"/>
      <c r="CL1488"/>
    </row>
    <row r="1489" spans="5:90" x14ac:dyDescent="0.4">
      <c r="E1489" s="8"/>
      <c r="K1489" s="53"/>
      <c r="L1489" s="53"/>
      <c r="M1489" s="53"/>
      <c r="N1489" s="53"/>
      <c r="O1489" s="53"/>
      <c r="P1489" s="53"/>
      <c r="R1489" s="24"/>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row>
    <row r="1490" spans="5:90" x14ac:dyDescent="0.4">
      <c r="E1490" s="8"/>
      <c r="K1490" s="53"/>
      <c r="L1490" s="53"/>
      <c r="M1490" s="53"/>
      <c r="N1490" s="53"/>
      <c r="O1490" s="53"/>
      <c r="P1490" s="53"/>
      <c r="R1490" s="24"/>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row>
    <row r="1491" spans="5:90" x14ac:dyDescent="0.4">
      <c r="E1491" s="8"/>
      <c r="K1491" s="53"/>
      <c r="L1491" s="53"/>
      <c r="M1491" s="53"/>
      <c r="N1491" s="53"/>
      <c r="O1491" s="53"/>
      <c r="P1491" s="53"/>
      <c r="R1491" s="24"/>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row>
    <row r="1492" spans="5:90" x14ac:dyDescent="0.4">
      <c r="E1492" s="8"/>
      <c r="K1492" s="53"/>
      <c r="L1492" s="53"/>
      <c r="M1492" s="53"/>
      <c r="N1492" s="53"/>
      <c r="O1492" s="53"/>
      <c r="P1492" s="53"/>
      <c r="R1492" s="24"/>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row>
    <row r="1493" spans="5:90" x14ac:dyDescent="0.4">
      <c r="E1493" s="8"/>
      <c r="K1493" s="53"/>
      <c r="L1493" s="53"/>
      <c r="M1493" s="53"/>
      <c r="N1493" s="53"/>
      <c r="O1493" s="53"/>
      <c r="P1493" s="53"/>
      <c r="R1493" s="24"/>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row>
    <row r="1494" spans="5:90" x14ac:dyDescent="0.4">
      <c r="E1494" s="8"/>
      <c r="K1494" s="53"/>
      <c r="L1494" s="53"/>
      <c r="M1494" s="53"/>
      <c r="N1494" s="53"/>
      <c r="O1494" s="53"/>
      <c r="P1494" s="53"/>
      <c r="R1494" s="2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row>
    <row r="1495" spans="5:90" x14ac:dyDescent="0.4">
      <c r="E1495" s="8"/>
      <c r="K1495" s="53"/>
      <c r="L1495" s="53"/>
      <c r="M1495" s="53"/>
      <c r="N1495" s="53"/>
      <c r="O1495" s="53"/>
      <c r="P1495" s="53"/>
      <c r="R1495" s="24"/>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row>
    <row r="1496" spans="5:90" x14ac:dyDescent="0.4">
      <c r="E1496" s="8"/>
      <c r="K1496" s="53"/>
      <c r="L1496" s="53"/>
      <c r="M1496" s="53"/>
      <c r="N1496" s="53"/>
      <c r="O1496" s="53"/>
      <c r="P1496" s="53"/>
      <c r="R1496" s="24"/>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row>
    <row r="1497" spans="5:90" x14ac:dyDescent="0.4">
      <c r="E1497" s="8"/>
      <c r="K1497" s="53"/>
      <c r="L1497" s="53"/>
      <c r="M1497" s="53"/>
      <c r="N1497" s="53"/>
      <c r="O1497" s="53"/>
      <c r="P1497" s="53"/>
      <c r="R1497" s="24"/>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row>
    <row r="1498" spans="5:90" x14ac:dyDescent="0.4">
      <c r="E1498" s="8"/>
      <c r="K1498" s="53"/>
      <c r="L1498" s="53"/>
      <c r="M1498" s="53"/>
      <c r="N1498" s="53"/>
      <c r="O1498" s="53"/>
      <c r="P1498" s="53"/>
      <c r="R1498" s="24"/>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row>
    <row r="1499" spans="5:90" x14ac:dyDescent="0.4">
      <c r="E1499" s="8"/>
      <c r="K1499" s="53"/>
      <c r="L1499" s="53"/>
      <c r="M1499" s="53"/>
      <c r="N1499" s="53"/>
      <c r="O1499" s="53"/>
      <c r="P1499" s="53"/>
      <c r="R1499" s="24"/>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row>
    <row r="1500" spans="5:90" x14ac:dyDescent="0.4">
      <c r="E1500" s="8"/>
      <c r="K1500" s="53"/>
      <c r="L1500" s="53"/>
      <c r="M1500" s="53"/>
      <c r="N1500" s="53"/>
      <c r="O1500" s="53"/>
      <c r="P1500" s="53"/>
      <c r="R1500" s="24"/>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row>
    <row r="1501" spans="5:90" x14ac:dyDescent="0.4">
      <c r="E1501" s="8"/>
      <c r="K1501" s="53"/>
      <c r="L1501" s="53"/>
      <c r="M1501" s="53"/>
      <c r="N1501" s="53"/>
      <c r="O1501" s="53"/>
      <c r="P1501" s="53"/>
      <c r="R1501" s="24"/>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row>
    <row r="1502" spans="5:90" x14ac:dyDescent="0.4">
      <c r="E1502" s="8"/>
      <c r="K1502" s="53"/>
      <c r="L1502" s="53"/>
      <c r="M1502" s="53"/>
      <c r="N1502" s="53"/>
      <c r="O1502" s="53"/>
      <c r="P1502" s="53"/>
      <c r="R1502" s="24"/>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row>
    <row r="1503" spans="5:90" x14ac:dyDescent="0.4">
      <c r="E1503" s="8"/>
      <c r="K1503" s="53"/>
      <c r="L1503" s="53"/>
      <c r="M1503" s="53"/>
      <c r="N1503" s="53"/>
      <c r="O1503" s="53"/>
      <c r="P1503" s="53"/>
      <c r="R1503" s="24"/>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row>
    <row r="1504" spans="5:90" x14ac:dyDescent="0.4">
      <c r="E1504" s="8"/>
      <c r="K1504" s="53"/>
      <c r="L1504" s="53"/>
      <c r="M1504" s="53"/>
      <c r="N1504" s="53"/>
      <c r="O1504" s="53"/>
      <c r="P1504" s="53"/>
      <c r="R1504" s="2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row>
    <row r="1505" spans="1:116" x14ac:dyDescent="0.4">
      <c r="E1505" s="8"/>
      <c r="K1505" s="53"/>
      <c r="L1505" s="53"/>
      <c r="M1505" s="53"/>
      <c r="N1505" s="53"/>
      <c r="O1505" s="53"/>
      <c r="P1505" s="53"/>
      <c r="R1505" s="24"/>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row>
    <row r="1506" spans="1:116" x14ac:dyDescent="0.4">
      <c r="E1506" s="8"/>
      <c r="K1506" s="53"/>
      <c r="L1506" s="53"/>
      <c r="M1506" s="53"/>
      <c r="N1506" s="53"/>
      <c r="O1506" s="53"/>
      <c r="P1506" s="53"/>
      <c r="R1506" s="24"/>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row>
    <row r="1507" spans="1:116" x14ac:dyDescent="0.4">
      <c r="E1507" s="8"/>
      <c r="K1507" s="53"/>
      <c r="L1507" s="53"/>
      <c r="M1507" s="53"/>
      <c r="N1507" s="53"/>
      <c r="O1507" s="53"/>
      <c r="P1507" s="53"/>
      <c r="R1507" s="24"/>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row>
    <row r="1508" spans="1:116" x14ac:dyDescent="0.4">
      <c r="E1508" s="8"/>
      <c r="G1508" s="175" t="s">
        <v>490</v>
      </c>
      <c r="K1508" s="53"/>
      <c r="L1508" s="53"/>
      <c r="M1508" s="53"/>
      <c r="N1508" s="53"/>
      <c r="O1508" s="53"/>
      <c r="P1508" s="53"/>
      <c r="R1508" s="24"/>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row>
    <row r="1509" spans="1:116" x14ac:dyDescent="0.4">
      <c r="E1509" s="8"/>
      <c r="G1509" s="175" t="s">
        <v>492</v>
      </c>
      <c r="K1509" s="53"/>
      <c r="L1509" s="53"/>
      <c r="M1509" s="53"/>
      <c r="N1509" s="53"/>
      <c r="O1509" s="53"/>
      <c r="P1509" s="53"/>
      <c r="R1509" s="24"/>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row>
    <row r="1510" spans="1:116" x14ac:dyDescent="0.4">
      <c r="A1510" s="174"/>
      <c r="E1510" s="8"/>
      <c r="G1510" s="175" t="s">
        <v>461</v>
      </c>
      <c r="H1510" s="174"/>
      <c r="I1510" s="176"/>
      <c r="J1510" s="176"/>
      <c r="K1510" s="197"/>
      <c r="L1510" s="197"/>
      <c r="M1510" s="197"/>
      <c r="N1510" s="197"/>
      <c r="O1510" s="197"/>
      <c r="P1510" s="197"/>
      <c r="R1510" s="198"/>
      <c r="S1510" s="199" t="str">
        <f t="shared" ref="S1510:AX1510" si="2526">S$20</f>
        <v>S$16</v>
      </c>
      <c r="T1510" s="199" t="str">
        <f t="shared" si="2526"/>
        <v>T$16</v>
      </c>
      <c r="U1510" s="199" t="str">
        <f t="shared" si="2526"/>
        <v>U$16</v>
      </c>
      <c r="V1510" s="199" t="str">
        <f t="shared" si="2526"/>
        <v>V$16</v>
      </c>
      <c r="W1510" s="199" t="str">
        <f t="shared" si="2526"/>
        <v>W$16</v>
      </c>
      <c r="X1510" s="199" t="str">
        <f t="shared" si="2526"/>
        <v>X$16</v>
      </c>
      <c r="Y1510" s="199" t="str">
        <f t="shared" si="2526"/>
        <v>Y$16</v>
      </c>
      <c r="Z1510" s="199" t="str">
        <f t="shared" si="2526"/>
        <v>Z$16</v>
      </c>
      <c r="AA1510" s="199" t="str">
        <f t="shared" si="2526"/>
        <v>AA$16</v>
      </c>
      <c r="AB1510" s="199" t="str">
        <f t="shared" si="2526"/>
        <v>AB$16</v>
      </c>
      <c r="AC1510" s="199" t="str">
        <f t="shared" si="2526"/>
        <v>AC$16</v>
      </c>
      <c r="AD1510" s="199" t="str">
        <f t="shared" si="2526"/>
        <v>AD$16</v>
      </c>
      <c r="AE1510" s="199" t="str">
        <f t="shared" si="2526"/>
        <v>AE$16</v>
      </c>
      <c r="AF1510" s="199" t="str">
        <f t="shared" si="2526"/>
        <v>AF$16</v>
      </c>
      <c r="AG1510" s="199" t="str">
        <f t="shared" si="2526"/>
        <v>AG$16</v>
      </c>
      <c r="AH1510" s="199" t="str">
        <f t="shared" si="2526"/>
        <v>AH$16</v>
      </c>
      <c r="AI1510" s="199" t="str">
        <f t="shared" si="2526"/>
        <v>AI$16</v>
      </c>
      <c r="AJ1510" s="199" t="str">
        <f t="shared" si="2526"/>
        <v>AJ$16</v>
      </c>
      <c r="AK1510" s="199" t="str">
        <f t="shared" si="2526"/>
        <v>AK$16</v>
      </c>
      <c r="AL1510" s="199" t="str">
        <f t="shared" si="2526"/>
        <v>AL$16</v>
      </c>
      <c r="AM1510" s="199" t="str">
        <f t="shared" si="2526"/>
        <v>AM$16</v>
      </c>
      <c r="AN1510" s="199" t="str">
        <f t="shared" si="2526"/>
        <v>AN$16</v>
      </c>
      <c r="AO1510" s="199" t="str">
        <f t="shared" si="2526"/>
        <v>AO$16</v>
      </c>
      <c r="AP1510" s="199" t="str">
        <f t="shared" si="2526"/>
        <v>AP$16</v>
      </c>
      <c r="AQ1510" s="199" t="str">
        <f t="shared" si="2526"/>
        <v>AQ$16</v>
      </c>
      <c r="AR1510" s="199" t="str">
        <f t="shared" si="2526"/>
        <v>AR$16</v>
      </c>
      <c r="AS1510" s="199" t="str">
        <f t="shared" si="2526"/>
        <v>AS$16</v>
      </c>
      <c r="AT1510" s="199" t="str">
        <f t="shared" si="2526"/>
        <v>AT$16</v>
      </c>
      <c r="AU1510" s="199" t="str">
        <f t="shared" si="2526"/>
        <v>AU$16</v>
      </c>
      <c r="AV1510" s="199" t="str">
        <f t="shared" si="2526"/>
        <v>AV$16</v>
      </c>
      <c r="AW1510" s="199" t="str">
        <f t="shared" si="2526"/>
        <v>AW$16</v>
      </c>
      <c r="AX1510" s="199" t="str">
        <f t="shared" si="2526"/>
        <v>AX$16</v>
      </c>
      <c r="AY1510" s="199" t="str">
        <f t="shared" ref="AY1510:CD1510" si="2527">AY$20</f>
        <v>AY$16</v>
      </c>
      <c r="AZ1510" s="199" t="str">
        <f t="shared" si="2527"/>
        <v>AZ$16</v>
      </c>
      <c r="BA1510" s="199" t="str">
        <f t="shared" si="2527"/>
        <v>BA$16</v>
      </c>
      <c r="BB1510" s="199" t="str">
        <f t="shared" si="2527"/>
        <v>BB$16</v>
      </c>
      <c r="BC1510" s="199" t="str">
        <f t="shared" si="2527"/>
        <v>BC$16</v>
      </c>
      <c r="BD1510" s="199" t="str">
        <f t="shared" si="2527"/>
        <v>BD$16</v>
      </c>
      <c r="BE1510" s="199" t="str">
        <f t="shared" si="2527"/>
        <v>BE$16</v>
      </c>
      <c r="BF1510" s="199" t="str">
        <f t="shared" si="2527"/>
        <v>BF$16</v>
      </c>
      <c r="BG1510" s="199" t="str">
        <f t="shared" si="2527"/>
        <v>BG$16</v>
      </c>
      <c r="BH1510" s="199" t="str">
        <f t="shared" si="2527"/>
        <v>BH$16</v>
      </c>
      <c r="BI1510" s="199" t="str">
        <f t="shared" si="2527"/>
        <v>BI$16</v>
      </c>
      <c r="BJ1510" s="199" t="str">
        <f t="shared" si="2527"/>
        <v>BJ$16</v>
      </c>
      <c r="BK1510" s="199" t="str">
        <f t="shared" si="2527"/>
        <v>BK$16</v>
      </c>
      <c r="BL1510" s="199" t="str">
        <f t="shared" si="2527"/>
        <v>BL$16</v>
      </c>
      <c r="BM1510" s="199" t="str">
        <f t="shared" si="2527"/>
        <v>BM$16</v>
      </c>
      <c r="BN1510" s="199" t="str">
        <f t="shared" si="2527"/>
        <v>BN$16</v>
      </c>
      <c r="BO1510" s="199" t="str">
        <f t="shared" si="2527"/>
        <v>BO$16</v>
      </c>
      <c r="BP1510" s="199" t="str">
        <f t="shared" si="2527"/>
        <v>BP$16</v>
      </c>
      <c r="BQ1510" s="199" t="str">
        <f t="shared" si="2527"/>
        <v>BQ$16</v>
      </c>
      <c r="BR1510" s="199" t="str">
        <f t="shared" si="2527"/>
        <v>BR$16</v>
      </c>
      <c r="BS1510" s="199" t="str">
        <f t="shared" si="2527"/>
        <v>BS$16</v>
      </c>
      <c r="BT1510" s="199" t="str">
        <f t="shared" si="2527"/>
        <v>BT$16</v>
      </c>
      <c r="BU1510" s="199" t="str">
        <f t="shared" si="2527"/>
        <v>BU$16</v>
      </c>
      <c r="BV1510" s="199" t="str">
        <f t="shared" si="2527"/>
        <v>BV$16</v>
      </c>
      <c r="BW1510" s="199" t="str">
        <f t="shared" si="2527"/>
        <v>BW$16</v>
      </c>
      <c r="BX1510" s="199" t="str">
        <f t="shared" si="2527"/>
        <v>BX$16</v>
      </c>
      <c r="BY1510" s="199" t="str">
        <f t="shared" si="2527"/>
        <v>BY$16</v>
      </c>
      <c r="BZ1510" s="199" t="str">
        <f t="shared" si="2527"/>
        <v>BZ$16</v>
      </c>
      <c r="CA1510" s="199" t="str">
        <f t="shared" si="2527"/>
        <v>CA$16</v>
      </c>
      <c r="CB1510" s="199" t="str">
        <f t="shared" si="2527"/>
        <v>CB$16</v>
      </c>
      <c r="CC1510" s="199" t="str">
        <f t="shared" si="2527"/>
        <v>CC$16</v>
      </c>
      <c r="CD1510" s="199" t="str">
        <f t="shared" si="2527"/>
        <v>CD$16</v>
      </c>
      <c r="CE1510" s="199" t="str">
        <f t="shared" ref="CE1510:CL1510" si="2528">CE$20</f>
        <v>CE$16</v>
      </c>
      <c r="CF1510" s="199" t="str">
        <f t="shared" si="2528"/>
        <v>CF$16</v>
      </c>
      <c r="CG1510" s="199" t="str">
        <f t="shared" si="2528"/>
        <v>CG$16</v>
      </c>
      <c r="CH1510" s="199" t="str">
        <f t="shared" si="2528"/>
        <v>CH$16</v>
      </c>
      <c r="CI1510" s="199" t="str">
        <f t="shared" si="2528"/>
        <v>CI$16</v>
      </c>
      <c r="CJ1510" s="199" t="str">
        <f t="shared" si="2528"/>
        <v>CJ$16</v>
      </c>
      <c r="CK1510" s="199" t="str">
        <f t="shared" si="2528"/>
        <v>CK$16</v>
      </c>
      <c r="CL1510" s="199" t="str">
        <f t="shared" si="2528"/>
        <v>CL$16</v>
      </c>
      <c r="CN1510" s="176"/>
      <c r="CO1510" s="199" t="str">
        <f t="shared" ref="CO1510:DL1510" si="2529">CO$20</f>
        <v>CO$16</v>
      </c>
      <c r="CP1510" s="199" t="str">
        <f t="shared" si="2529"/>
        <v>CP$16</v>
      </c>
      <c r="CQ1510" s="199" t="str">
        <f t="shared" si="2529"/>
        <v>CQ$16</v>
      </c>
      <c r="CR1510" s="199" t="str">
        <f t="shared" si="2529"/>
        <v>CR$16</v>
      </c>
      <c r="CS1510" s="199" t="str">
        <f t="shared" si="2529"/>
        <v>CS$16</v>
      </c>
      <c r="CT1510" s="199" t="str">
        <f t="shared" si="2529"/>
        <v>CT$16</v>
      </c>
      <c r="CU1510" s="199" t="str">
        <f t="shared" si="2529"/>
        <v>CU$16</v>
      </c>
      <c r="CV1510" s="199" t="str">
        <f t="shared" si="2529"/>
        <v>CV$16</v>
      </c>
      <c r="CW1510" s="199" t="str">
        <f t="shared" si="2529"/>
        <v>CW$16</v>
      </c>
      <c r="CX1510" s="199" t="str">
        <f t="shared" si="2529"/>
        <v>CX$16</v>
      </c>
      <c r="CY1510" s="199" t="str">
        <f t="shared" si="2529"/>
        <v>CY$16</v>
      </c>
      <c r="CZ1510" s="199" t="str">
        <f t="shared" si="2529"/>
        <v>CZ$16</v>
      </c>
      <c r="DA1510" s="199" t="str">
        <f t="shared" si="2529"/>
        <v>DA$16</v>
      </c>
      <c r="DB1510" s="199" t="str">
        <f t="shared" si="2529"/>
        <v>DB$16</v>
      </c>
      <c r="DC1510" s="199" t="str">
        <f t="shared" si="2529"/>
        <v>DC$16</v>
      </c>
      <c r="DD1510" s="199" t="str">
        <f t="shared" si="2529"/>
        <v>DD$16</v>
      </c>
      <c r="DE1510" s="199" t="str">
        <f t="shared" si="2529"/>
        <v>DE$16</v>
      </c>
      <c r="DF1510" s="199" t="str">
        <f t="shared" si="2529"/>
        <v>DF$16</v>
      </c>
      <c r="DG1510" s="199" t="str">
        <f t="shared" si="2529"/>
        <v>DG$16</v>
      </c>
      <c r="DH1510" s="199" t="str">
        <f t="shared" si="2529"/>
        <v>DH$16</v>
      </c>
      <c r="DI1510" s="199" t="str">
        <f t="shared" si="2529"/>
        <v>DI$16</v>
      </c>
      <c r="DJ1510" s="199" t="str">
        <f t="shared" si="2529"/>
        <v>DJ$16</v>
      </c>
      <c r="DK1510" s="199" t="str">
        <f t="shared" si="2529"/>
        <v>DK$16</v>
      </c>
      <c r="DL1510" s="199" t="str">
        <f t="shared" si="2529"/>
        <v>DL$16</v>
      </c>
    </row>
    <row r="1511" spans="1:116" x14ac:dyDescent="0.4">
      <c r="A1511" s="174"/>
      <c r="E1511" s="8"/>
      <c r="G1511" s="175" t="s">
        <v>462</v>
      </c>
      <c r="H1511" s="200"/>
      <c r="I1511" s="201"/>
      <c r="J1511" s="201"/>
      <c r="K1511" s="202"/>
      <c r="L1511" s="202"/>
      <c r="M1511" s="202"/>
      <c r="N1511" s="202"/>
      <c r="O1511" s="202"/>
      <c r="P1511" s="202"/>
      <c r="R1511" s="202"/>
      <c r="S1511" s="199" t="str">
        <f t="shared" ref="S1511:AX1511" si="2530">S$21</f>
        <v>S$17</v>
      </c>
      <c r="T1511" s="199" t="str">
        <f t="shared" si="2530"/>
        <v>T$17</v>
      </c>
      <c r="U1511" s="199" t="str">
        <f t="shared" si="2530"/>
        <v>U$17</v>
      </c>
      <c r="V1511" s="199" t="str">
        <f t="shared" si="2530"/>
        <v>V$17</v>
      </c>
      <c r="W1511" s="199" t="str">
        <f t="shared" si="2530"/>
        <v>W$17</v>
      </c>
      <c r="X1511" s="199" t="str">
        <f t="shared" si="2530"/>
        <v>X$17</v>
      </c>
      <c r="Y1511" s="199" t="str">
        <f t="shared" si="2530"/>
        <v>Y$17</v>
      </c>
      <c r="Z1511" s="199" t="str">
        <f t="shared" si="2530"/>
        <v>Z$17</v>
      </c>
      <c r="AA1511" s="199" t="str">
        <f t="shared" si="2530"/>
        <v>AA$17</v>
      </c>
      <c r="AB1511" s="199" t="str">
        <f t="shared" si="2530"/>
        <v>AB$17</v>
      </c>
      <c r="AC1511" s="199" t="str">
        <f t="shared" si="2530"/>
        <v>AC$17</v>
      </c>
      <c r="AD1511" s="199" t="str">
        <f t="shared" si="2530"/>
        <v>AD$17</v>
      </c>
      <c r="AE1511" s="199" t="str">
        <f t="shared" si="2530"/>
        <v>AE$17</v>
      </c>
      <c r="AF1511" s="199" t="str">
        <f t="shared" si="2530"/>
        <v>AF$17</v>
      </c>
      <c r="AG1511" s="199" t="str">
        <f t="shared" si="2530"/>
        <v>AG$17</v>
      </c>
      <c r="AH1511" s="199" t="str">
        <f t="shared" si="2530"/>
        <v>AH$17</v>
      </c>
      <c r="AI1511" s="199" t="str">
        <f t="shared" si="2530"/>
        <v>AI$17</v>
      </c>
      <c r="AJ1511" s="199" t="str">
        <f t="shared" si="2530"/>
        <v>AJ$17</v>
      </c>
      <c r="AK1511" s="199" t="str">
        <f t="shared" si="2530"/>
        <v>AK$17</v>
      </c>
      <c r="AL1511" s="199" t="str">
        <f t="shared" si="2530"/>
        <v>AL$17</v>
      </c>
      <c r="AM1511" s="199" t="str">
        <f t="shared" si="2530"/>
        <v>AM$17</v>
      </c>
      <c r="AN1511" s="199" t="str">
        <f t="shared" si="2530"/>
        <v>AN$17</v>
      </c>
      <c r="AO1511" s="199" t="str">
        <f t="shared" si="2530"/>
        <v>AO$17</v>
      </c>
      <c r="AP1511" s="199" t="str">
        <f t="shared" si="2530"/>
        <v>AP$17</v>
      </c>
      <c r="AQ1511" s="199" t="str">
        <f t="shared" si="2530"/>
        <v>AQ$17</v>
      </c>
      <c r="AR1511" s="199" t="str">
        <f t="shared" si="2530"/>
        <v>AR$17</v>
      </c>
      <c r="AS1511" s="199" t="str">
        <f t="shared" si="2530"/>
        <v>AS$17</v>
      </c>
      <c r="AT1511" s="199" t="str">
        <f t="shared" si="2530"/>
        <v>AT$17</v>
      </c>
      <c r="AU1511" s="199" t="str">
        <f t="shared" si="2530"/>
        <v>AU$17</v>
      </c>
      <c r="AV1511" s="199" t="str">
        <f t="shared" si="2530"/>
        <v>AV$17</v>
      </c>
      <c r="AW1511" s="199" t="str">
        <f t="shared" si="2530"/>
        <v>AW$17</v>
      </c>
      <c r="AX1511" s="199" t="str">
        <f t="shared" si="2530"/>
        <v>AX$17</v>
      </c>
      <c r="AY1511" s="199" t="str">
        <f t="shared" ref="AY1511:CD1511" si="2531">AY$21</f>
        <v>AY$17</v>
      </c>
      <c r="AZ1511" s="199" t="str">
        <f t="shared" si="2531"/>
        <v>AZ$17</v>
      </c>
      <c r="BA1511" s="199" t="str">
        <f t="shared" si="2531"/>
        <v>BA$17</v>
      </c>
      <c r="BB1511" s="199" t="str">
        <f t="shared" si="2531"/>
        <v>BB$17</v>
      </c>
      <c r="BC1511" s="199" t="str">
        <f t="shared" si="2531"/>
        <v>BC$17</v>
      </c>
      <c r="BD1511" s="199" t="str">
        <f t="shared" si="2531"/>
        <v>BD$17</v>
      </c>
      <c r="BE1511" s="199" t="str">
        <f t="shared" si="2531"/>
        <v>BE$17</v>
      </c>
      <c r="BF1511" s="199" t="str">
        <f t="shared" si="2531"/>
        <v>BF$17</v>
      </c>
      <c r="BG1511" s="199" t="str">
        <f t="shared" si="2531"/>
        <v>BG$17</v>
      </c>
      <c r="BH1511" s="199" t="str">
        <f t="shared" si="2531"/>
        <v>BH$17</v>
      </c>
      <c r="BI1511" s="199" t="str">
        <f t="shared" si="2531"/>
        <v>BI$17</v>
      </c>
      <c r="BJ1511" s="199" t="str">
        <f t="shared" si="2531"/>
        <v>BJ$17</v>
      </c>
      <c r="BK1511" s="199" t="str">
        <f t="shared" si="2531"/>
        <v>BK$17</v>
      </c>
      <c r="BL1511" s="199" t="str">
        <f t="shared" si="2531"/>
        <v>BL$17</v>
      </c>
      <c r="BM1511" s="199" t="str">
        <f t="shared" si="2531"/>
        <v>BM$17</v>
      </c>
      <c r="BN1511" s="199" t="str">
        <f t="shared" si="2531"/>
        <v>BN$17</v>
      </c>
      <c r="BO1511" s="199" t="str">
        <f t="shared" si="2531"/>
        <v>BO$17</v>
      </c>
      <c r="BP1511" s="199" t="str">
        <f t="shared" si="2531"/>
        <v>BP$17</v>
      </c>
      <c r="BQ1511" s="199" t="str">
        <f t="shared" si="2531"/>
        <v>BQ$17</v>
      </c>
      <c r="BR1511" s="199" t="str">
        <f t="shared" si="2531"/>
        <v>BR$17</v>
      </c>
      <c r="BS1511" s="199" t="str">
        <f t="shared" si="2531"/>
        <v>BS$17</v>
      </c>
      <c r="BT1511" s="199" t="str">
        <f t="shared" si="2531"/>
        <v>BT$17</v>
      </c>
      <c r="BU1511" s="199" t="str">
        <f t="shared" si="2531"/>
        <v>BU$17</v>
      </c>
      <c r="BV1511" s="199" t="str">
        <f t="shared" si="2531"/>
        <v>BV$17</v>
      </c>
      <c r="BW1511" s="199" t="str">
        <f t="shared" si="2531"/>
        <v>BW$17</v>
      </c>
      <c r="BX1511" s="199" t="str">
        <f t="shared" si="2531"/>
        <v>BX$17</v>
      </c>
      <c r="BY1511" s="199" t="str">
        <f t="shared" si="2531"/>
        <v>BY$17</v>
      </c>
      <c r="BZ1511" s="199" t="str">
        <f t="shared" si="2531"/>
        <v>BZ$17</v>
      </c>
      <c r="CA1511" s="199" t="str">
        <f t="shared" si="2531"/>
        <v>CA$17</v>
      </c>
      <c r="CB1511" s="199" t="str">
        <f t="shared" si="2531"/>
        <v>CB$17</v>
      </c>
      <c r="CC1511" s="199" t="str">
        <f t="shared" si="2531"/>
        <v>CC$17</v>
      </c>
      <c r="CD1511" s="199" t="str">
        <f t="shared" si="2531"/>
        <v>CD$17</v>
      </c>
      <c r="CE1511" s="199" t="str">
        <f t="shared" ref="CE1511:CL1511" si="2532">CE$21</f>
        <v>CE$17</v>
      </c>
      <c r="CF1511" s="199" t="str">
        <f t="shared" si="2532"/>
        <v>CF$17</v>
      </c>
      <c r="CG1511" s="199" t="str">
        <f t="shared" si="2532"/>
        <v>CG$17</v>
      </c>
      <c r="CH1511" s="199" t="str">
        <f t="shared" si="2532"/>
        <v>CH$17</v>
      </c>
      <c r="CI1511" s="199" t="str">
        <f t="shared" si="2532"/>
        <v>CI$17</v>
      </c>
      <c r="CJ1511" s="199" t="str">
        <f t="shared" si="2532"/>
        <v>CJ$17</v>
      </c>
      <c r="CK1511" s="199" t="str">
        <f t="shared" si="2532"/>
        <v>CK$17</v>
      </c>
      <c r="CL1511" s="199" t="str">
        <f t="shared" si="2532"/>
        <v>CL$17</v>
      </c>
      <c r="CN1511" s="201"/>
      <c r="CO1511" s="199" t="str">
        <f t="shared" ref="CO1511:DL1511" si="2533">CO$21</f>
        <v>CO$17</v>
      </c>
      <c r="CP1511" s="199" t="str">
        <f t="shared" si="2533"/>
        <v>CP$17</v>
      </c>
      <c r="CQ1511" s="199" t="str">
        <f t="shared" si="2533"/>
        <v>CQ$17</v>
      </c>
      <c r="CR1511" s="199" t="str">
        <f t="shared" si="2533"/>
        <v>CR$17</v>
      </c>
      <c r="CS1511" s="199" t="str">
        <f t="shared" si="2533"/>
        <v>CS$17</v>
      </c>
      <c r="CT1511" s="199" t="str">
        <f t="shared" si="2533"/>
        <v>CT$17</v>
      </c>
      <c r="CU1511" s="199" t="str">
        <f t="shared" si="2533"/>
        <v>CU$17</v>
      </c>
      <c r="CV1511" s="199" t="str">
        <f t="shared" si="2533"/>
        <v>CV$17</v>
      </c>
      <c r="CW1511" s="199" t="str">
        <f t="shared" si="2533"/>
        <v>CW$17</v>
      </c>
      <c r="CX1511" s="199" t="str">
        <f t="shared" si="2533"/>
        <v>CX$17</v>
      </c>
      <c r="CY1511" s="199" t="str">
        <f t="shared" si="2533"/>
        <v>CY$17</v>
      </c>
      <c r="CZ1511" s="199" t="str">
        <f t="shared" si="2533"/>
        <v>CZ$17</v>
      </c>
      <c r="DA1511" s="199" t="str">
        <f t="shared" si="2533"/>
        <v>DA$17</v>
      </c>
      <c r="DB1511" s="199" t="str">
        <f t="shared" si="2533"/>
        <v>DB$17</v>
      </c>
      <c r="DC1511" s="199" t="str">
        <f t="shared" si="2533"/>
        <v>DC$17</v>
      </c>
      <c r="DD1511" s="199" t="str">
        <f t="shared" si="2533"/>
        <v>DD$17</v>
      </c>
      <c r="DE1511" s="199" t="str">
        <f t="shared" si="2533"/>
        <v>DE$17</v>
      </c>
      <c r="DF1511" s="199" t="str">
        <f t="shared" si="2533"/>
        <v>DF$17</v>
      </c>
      <c r="DG1511" s="199" t="str">
        <f t="shared" si="2533"/>
        <v>DG$17</v>
      </c>
      <c r="DH1511" s="199" t="str">
        <f t="shared" si="2533"/>
        <v>DH$17</v>
      </c>
      <c r="DI1511" s="199" t="str">
        <f t="shared" si="2533"/>
        <v>DI$17</v>
      </c>
      <c r="DJ1511" s="199" t="str">
        <f t="shared" si="2533"/>
        <v>DJ$17</v>
      </c>
      <c r="DK1511" s="199" t="str">
        <f t="shared" si="2533"/>
        <v>DK$17</v>
      </c>
      <c r="DL1511" s="199" t="str">
        <f t="shared" si="2533"/>
        <v>DL$17</v>
      </c>
    </row>
    <row r="1512" spans="1:116" x14ac:dyDescent="0.4">
      <c r="A1512" s="174"/>
      <c r="E1512" s="8"/>
      <c r="G1512" s="175" t="s">
        <v>491</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505</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463</v>
      </c>
      <c r="H1514" s="200"/>
      <c r="I1514" s="201"/>
      <c r="J1514" s="201"/>
      <c r="K1514" s="202"/>
      <c r="L1514" s="202"/>
      <c r="M1514" s="202"/>
      <c r="N1514" s="202"/>
      <c r="O1514" s="202"/>
      <c r="P1514" s="202"/>
      <c r="R1514" s="202"/>
      <c r="S1514" s="190" t="str">
        <f t="shared" ref="S1514:AX1514" si="2534">S$22</f>
        <v>S$18</v>
      </c>
      <c r="T1514" s="190" t="str">
        <f t="shared" si="2534"/>
        <v>T$18</v>
      </c>
      <c r="U1514" s="190" t="str">
        <f t="shared" si="2534"/>
        <v>U$18</v>
      </c>
      <c r="V1514" s="190" t="str">
        <f t="shared" si="2534"/>
        <v>V$18</v>
      </c>
      <c r="W1514" s="190" t="str">
        <f t="shared" si="2534"/>
        <v>W$18</v>
      </c>
      <c r="X1514" s="190" t="str">
        <f t="shared" si="2534"/>
        <v>X$18</v>
      </c>
      <c r="Y1514" s="190" t="str">
        <f t="shared" si="2534"/>
        <v>Y$18</v>
      </c>
      <c r="Z1514" s="190" t="str">
        <f t="shared" si="2534"/>
        <v>Z$18</v>
      </c>
      <c r="AA1514" s="190" t="str">
        <f t="shared" si="2534"/>
        <v>AA$18</v>
      </c>
      <c r="AB1514" s="190" t="str">
        <f t="shared" si="2534"/>
        <v>AB$18</v>
      </c>
      <c r="AC1514" s="190" t="str">
        <f t="shared" si="2534"/>
        <v>AC$18</v>
      </c>
      <c r="AD1514" s="190" t="str">
        <f t="shared" si="2534"/>
        <v>AD$18</v>
      </c>
      <c r="AE1514" s="190" t="str">
        <f t="shared" si="2534"/>
        <v>AE$18</v>
      </c>
      <c r="AF1514" s="190" t="str">
        <f t="shared" si="2534"/>
        <v>AF$18</v>
      </c>
      <c r="AG1514" s="190" t="str">
        <f t="shared" si="2534"/>
        <v>AG$18</v>
      </c>
      <c r="AH1514" s="190" t="str">
        <f t="shared" si="2534"/>
        <v>AH$18</v>
      </c>
      <c r="AI1514" s="190" t="str">
        <f t="shared" si="2534"/>
        <v>AI$18</v>
      </c>
      <c r="AJ1514" s="190" t="str">
        <f t="shared" si="2534"/>
        <v>AJ$18</v>
      </c>
      <c r="AK1514" s="190" t="str">
        <f t="shared" si="2534"/>
        <v>AK$18</v>
      </c>
      <c r="AL1514" s="190" t="str">
        <f t="shared" si="2534"/>
        <v>AL$18</v>
      </c>
      <c r="AM1514" s="190" t="str">
        <f t="shared" si="2534"/>
        <v>AM$18</v>
      </c>
      <c r="AN1514" s="190" t="str">
        <f t="shared" si="2534"/>
        <v>AN$18</v>
      </c>
      <c r="AO1514" s="190" t="str">
        <f t="shared" si="2534"/>
        <v>AO$18</v>
      </c>
      <c r="AP1514" s="190" t="str">
        <f t="shared" si="2534"/>
        <v>AP$18</v>
      </c>
      <c r="AQ1514" s="190" t="str">
        <f t="shared" si="2534"/>
        <v>AQ$18</v>
      </c>
      <c r="AR1514" s="190" t="str">
        <f t="shared" si="2534"/>
        <v>AR$18</v>
      </c>
      <c r="AS1514" s="190" t="str">
        <f t="shared" si="2534"/>
        <v>AS$18</v>
      </c>
      <c r="AT1514" s="190" t="str">
        <f t="shared" si="2534"/>
        <v>AT$18</v>
      </c>
      <c r="AU1514" s="190" t="str">
        <f t="shared" si="2534"/>
        <v>AU$18</v>
      </c>
      <c r="AV1514" s="190" t="str">
        <f t="shared" si="2534"/>
        <v>AV$18</v>
      </c>
      <c r="AW1514" s="190" t="str">
        <f t="shared" si="2534"/>
        <v>AW$18</v>
      </c>
      <c r="AX1514" s="190" t="str">
        <f t="shared" si="2534"/>
        <v>AX$18</v>
      </c>
      <c r="AY1514" s="190" t="str">
        <f t="shared" ref="AY1514:CD1514" si="2535">AY$22</f>
        <v>AY$18</v>
      </c>
      <c r="AZ1514" s="190" t="str">
        <f t="shared" si="2535"/>
        <v>AZ$18</v>
      </c>
      <c r="BA1514" s="190" t="str">
        <f t="shared" si="2535"/>
        <v>BA$18</v>
      </c>
      <c r="BB1514" s="190" t="str">
        <f t="shared" si="2535"/>
        <v>BB$18</v>
      </c>
      <c r="BC1514" s="190" t="str">
        <f t="shared" si="2535"/>
        <v>BC$18</v>
      </c>
      <c r="BD1514" s="190" t="str">
        <f t="shared" si="2535"/>
        <v>BD$18</v>
      </c>
      <c r="BE1514" s="190" t="str">
        <f t="shared" si="2535"/>
        <v>BE$18</v>
      </c>
      <c r="BF1514" s="190" t="str">
        <f t="shared" si="2535"/>
        <v>BF$18</v>
      </c>
      <c r="BG1514" s="190" t="str">
        <f t="shared" si="2535"/>
        <v>BG$18</v>
      </c>
      <c r="BH1514" s="190" t="str">
        <f t="shared" si="2535"/>
        <v>BH$18</v>
      </c>
      <c r="BI1514" s="190" t="str">
        <f t="shared" si="2535"/>
        <v>BI$18</v>
      </c>
      <c r="BJ1514" s="190" t="str">
        <f t="shared" si="2535"/>
        <v>BJ$18</v>
      </c>
      <c r="BK1514" s="190" t="str">
        <f t="shared" si="2535"/>
        <v>BK$18</v>
      </c>
      <c r="BL1514" s="190" t="str">
        <f t="shared" si="2535"/>
        <v>BL$18</v>
      </c>
      <c r="BM1514" s="190" t="str">
        <f t="shared" si="2535"/>
        <v>BM$18</v>
      </c>
      <c r="BN1514" s="190" t="str">
        <f t="shared" si="2535"/>
        <v>BN$18</v>
      </c>
      <c r="BO1514" s="190" t="str">
        <f t="shared" si="2535"/>
        <v>BO$18</v>
      </c>
      <c r="BP1514" s="190" t="str">
        <f t="shared" si="2535"/>
        <v>BP$18</v>
      </c>
      <c r="BQ1514" s="190" t="str">
        <f t="shared" si="2535"/>
        <v>BQ$18</v>
      </c>
      <c r="BR1514" s="190" t="str">
        <f t="shared" si="2535"/>
        <v>BR$18</v>
      </c>
      <c r="BS1514" s="190" t="str">
        <f t="shared" si="2535"/>
        <v>BS$18</v>
      </c>
      <c r="BT1514" s="190" t="str">
        <f t="shared" si="2535"/>
        <v>BT$18</v>
      </c>
      <c r="BU1514" s="190" t="str">
        <f t="shared" si="2535"/>
        <v>BU$18</v>
      </c>
      <c r="BV1514" s="190" t="str">
        <f t="shared" si="2535"/>
        <v>BV$18</v>
      </c>
      <c r="BW1514" s="190" t="str">
        <f t="shared" si="2535"/>
        <v>BW$18</v>
      </c>
      <c r="BX1514" s="190" t="str">
        <f t="shared" si="2535"/>
        <v>BX$18</v>
      </c>
      <c r="BY1514" s="190" t="str">
        <f t="shared" si="2535"/>
        <v>BY$18</v>
      </c>
      <c r="BZ1514" s="190" t="str">
        <f t="shared" si="2535"/>
        <v>BZ$18</v>
      </c>
      <c r="CA1514" s="190" t="str">
        <f t="shared" si="2535"/>
        <v>CA$18</v>
      </c>
      <c r="CB1514" s="190" t="str">
        <f t="shared" si="2535"/>
        <v>CB$18</v>
      </c>
      <c r="CC1514" s="190" t="str">
        <f t="shared" si="2535"/>
        <v>CC$18</v>
      </c>
      <c r="CD1514" s="190" t="str">
        <f t="shared" si="2535"/>
        <v>CD$18</v>
      </c>
      <c r="CE1514" s="190" t="str">
        <f t="shared" ref="CE1514:CL1514" si="2536">CE$22</f>
        <v>CE$18</v>
      </c>
      <c r="CF1514" s="190" t="str">
        <f t="shared" si="2536"/>
        <v>CF$18</v>
      </c>
      <c r="CG1514" s="190" t="str">
        <f t="shared" si="2536"/>
        <v>CG$18</v>
      </c>
      <c r="CH1514" s="190" t="str">
        <f t="shared" si="2536"/>
        <v>CH$18</v>
      </c>
      <c r="CI1514" s="190" t="str">
        <f t="shared" si="2536"/>
        <v>CI$18</v>
      </c>
      <c r="CJ1514" s="190" t="str">
        <f t="shared" si="2536"/>
        <v>CJ$18</v>
      </c>
      <c r="CK1514" s="190" t="str">
        <f t="shared" si="2536"/>
        <v>CK$18</v>
      </c>
      <c r="CL1514" s="190" t="str">
        <f t="shared" si="2536"/>
        <v>CL$18</v>
      </c>
      <c r="CN1514" s="201"/>
      <c r="CO1514" s="190" t="str">
        <f t="shared" ref="CO1514:DL1514" si="2537">CO$22</f>
        <v>CO$18</v>
      </c>
      <c r="CP1514" s="190" t="str">
        <f t="shared" si="2537"/>
        <v>CP$18</v>
      </c>
      <c r="CQ1514" s="190" t="str">
        <f t="shared" si="2537"/>
        <v>CQ$18</v>
      </c>
      <c r="CR1514" s="190" t="str">
        <f t="shared" si="2537"/>
        <v>CR$18</v>
      </c>
      <c r="CS1514" s="190" t="str">
        <f t="shared" si="2537"/>
        <v>CS$18</v>
      </c>
      <c r="CT1514" s="190" t="str">
        <f t="shared" si="2537"/>
        <v>CT$18</v>
      </c>
      <c r="CU1514" s="190" t="str">
        <f t="shared" si="2537"/>
        <v>CU$18</v>
      </c>
      <c r="CV1514" s="190" t="str">
        <f t="shared" si="2537"/>
        <v>CV$18</v>
      </c>
      <c r="CW1514" s="190" t="str">
        <f t="shared" si="2537"/>
        <v>CW$18</v>
      </c>
      <c r="CX1514" s="190" t="str">
        <f t="shared" si="2537"/>
        <v>CX$18</v>
      </c>
      <c r="CY1514" s="190" t="str">
        <f t="shared" si="2537"/>
        <v>CY$18</v>
      </c>
      <c r="CZ1514" s="190" t="str">
        <f t="shared" si="2537"/>
        <v>CZ$18</v>
      </c>
      <c r="DA1514" s="190" t="str">
        <f t="shared" si="2537"/>
        <v>DA$18</v>
      </c>
      <c r="DB1514" s="190" t="str">
        <f t="shared" si="2537"/>
        <v>DB$18</v>
      </c>
      <c r="DC1514" s="190" t="str">
        <f t="shared" si="2537"/>
        <v>DC$18</v>
      </c>
      <c r="DD1514" s="190" t="str">
        <f t="shared" si="2537"/>
        <v>DD$18</v>
      </c>
      <c r="DE1514" s="190" t="str">
        <f t="shared" si="2537"/>
        <v>DE$18</v>
      </c>
      <c r="DF1514" s="190" t="str">
        <f t="shared" si="2537"/>
        <v>DF$18</v>
      </c>
      <c r="DG1514" s="190" t="str">
        <f t="shared" si="2537"/>
        <v>DG$18</v>
      </c>
      <c r="DH1514" s="190" t="str">
        <f t="shared" si="2537"/>
        <v>DH$18</v>
      </c>
      <c r="DI1514" s="190" t="str">
        <f t="shared" si="2537"/>
        <v>DI$18</v>
      </c>
      <c r="DJ1514" s="190" t="str">
        <f t="shared" si="2537"/>
        <v>DJ$18</v>
      </c>
      <c r="DK1514" s="190" t="str">
        <f t="shared" si="2537"/>
        <v>DK$18</v>
      </c>
      <c r="DL1514" s="190" t="str">
        <f t="shared" si="2537"/>
        <v>DL$18</v>
      </c>
    </row>
    <row r="1515" spans="1:116" x14ac:dyDescent="0.4">
      <c r="A1515" s="174"/>
      <c r="E1515" s="8"/>
      <c r="G1515" s="175" t="s">
        <v>464</v>
      </c>
      <c r="H1515" s="200"/>
      <c r="I1515" s="201"/>
      <c r="J1515" s="201"/>
      <c r="K1515" s="202"/>
      <c r="L1515" s="202"/>
      <c r="M1515" s="202"/>
      <c r="N1515" s="202"/>
      <c r="O1515" s="202"/>
      <c r="P1515" s="202"/>
      <c r="R1515" s="202"/>
      <c r="S1515" s="190" t="str">
        <f t="shared" ref="S1515:AX1515" si="2538">S$23</f>
        <v>S$19</v>
      </c>
      <c r="T1515" s="190" t="str">
        <f t="shared" si="2538"/>
        <v>T$19</v>
      </c>
      <c r="U1515" s="190" t="str">
        <f t="shared" si="2538"/>
        <v>U$19</v>
      </c>
      <c r="V1515" s="190" t="str">
        <f t="shared" si="2538"/>
        <v>V$19</v>
      </c>
      <c r="W1515" s="190" t="str">
        <f t="shared" si="2538"/>
        <v>W$19</v>
      </c>
      <c r="X1515" s="190" t="str">
        <f t="shared" si="2538"/>
        <v>X$19</v>
      </c>
      <c r="Y1515" s="190" t="str">
        <f t="shared" si="2538"/>
        <v>Y$19</v>
      </c>
      <c r="Z1515" s="190" t="str">
        <f t="shared" si="2538"/>
        <v>Z$19</v>
      </c>
      <c r="AA1515" s="190" t="str">
        <f t="shared" si="2538"/>
        <v>AA$19</v>
      </c>
      <c r="AB1515" s="190" t="str">
        <f t="shared" si="2538"/>
        <v>AB$19</v>
      </c>
      <c r="AC1515" s="190" t="str">
        <f t="shared" si="2538"/>
        <v>AC$19</v>
      </c>
      <c r="AD1515" s="190" t="str">
        <f t="shared" si="2538"/>
        <v>AD$19</v>
      </c>
      <c r="AE1515" s="190" t="str">
        <f t="shared" si="2538"/>
        <v>AE$19</v>
      </c>
      <c r="AF1515" s="190" t="str">
        <f t="shared" si="2538"/>
        <v>AF$19</v>
      </c>
      <c r="AG1515" s="190" t="str">
        <f t="shared" si="2538"/>
        <v>AG$19</v>
      </c>
      <c r="AH1515" s="190" t="str">
        <f t="shared" si="2538"/>
        <v>AH$19</v>
      </c>
      <c r="AI1515" s="190" t="str">
        <f t="shared" si="2538"/>
        <v>AI$19</v>
      </c>
      <c r="AJ1515" s="190" t="str">
        <f t="shared" si="2538"/>
        <v>AJ$19</v>
      </c>
      <c r="AK1515" s="190" t="str">
        <f t="shared" si="2538"/>
        <v>AK$19</v>
      </c>
      <c r="AL1515" s="190" t="str">
        <f t="shared" si="2538"/>
        <v>AL$19</v>
      </c>
      <c r="AM1515" s="190" t="str">
        <f t="shared" si="2538"/>
        <v>AM$19</v>
      </c>
      <c r="AN1515" s="190" t="str">
        <f t="shared" si="2538"/>
        <v>AN$19</v>
      </c>
      <c r="AO1515" s="190" t="str">
        <f t="shared" si="2538"/>
        <v>AO$19</v>
      </c>
      <c r="AP1515" s="190" t="str">
        <f t="shared" si="2538"/>
        <v>AP$19</v>
      </c>
      <c r="AQ1515" s="190" t="str">
        <f t="shared" si="2538"/>
        <v>AQ$19</v>
      </c>
      <c r="AR1515" s="190" t="str">
        <f t="shared" si="2538"/>
        <v>AR$19</v>
      </c>
      <c r="AS1515" s="190" t="str">
        <f t="shared" si="2538"/>
        <v>AS$19</v>
      </c>
      <c r="AT1515" s="190" t="str">
        <f t="shared" si="2538"/>
        <v>AT$19</v>
      </c>
      <c r="AU1515" s="190" t="str">
        <f t="shared" si="2538"/>
        <v>AU$19</v>
      </c>
      <c r="AV1515" s="190" t="str">
        <f t="shared" si="2538"/>
        <v>AV$19</v>
      </c>
      <c r="AW1515" s="190" t="str">
        <f t="shared" si="2538"/>
        <v>AW$19</v>
      </c>
      <c r="AX1515" s="190" t="str">
        <f t="shared" si="2538"/>
        <v>AX$19</v>
      </c>
      <c r="AY1515" s="190" t="str">
        <f t="shared" ref="AY1515:CD1515" si="2539">AY$23</f>
        <v>AY$19</v>
      </c>
      <c r="AZ1515" s="190" t="str">
        <f t="shared" si="2539"/>
        <v>AZ$19</v>
      </c>
      <c r="BA1515" s="190" t="str">
        <f t="shared" si="2539"/>
        <v>BA$19</v>
      </c>
      <c r="BB1515" s="190" t="str">
        <f t="shared" si="2539"/>
        <v>BB$19</v>
      </c>
      <c r="BC1515" s="190" t="str">
        <f t="shared" si="2539"/>
        <v>BC$19</v>
      </c>
      <c r="BD1515" s="190" t="str">
        <f t="shared" si="2539"/>
        <v>BD$19</v>
      </c>
      <c r="BE1515" s="190" t="str">
        <f t="shared" si="2539"/>
        <v>BE$19</v>
      </c>
      <c r="BF1515" s="190" t="str">
        <f t="shared" si="2539"/>
        <v>BF$19</v>
      </c>
      <c r="BG1515" s="190" t="str">
        <f t="shared" si="2539"/>
        <v>BG$19</v>
      </c>
      <c r="BH1515" s="190" t="str">
        <f t="shared" si="2539"/>
        <v>BH$19</v>
      </c>
      <c r="BI1515" s="190" t="str">
        <f t="shared" si="2539"/>
        <v>BI$19</v>
      </c>
      <c r="BJ1515" s="190" t="str">
        <f t="shared" si="2539"/>
        <v>BJ$19</v>
      </c>
      <c r="BK1515" s="190" t="str">
        <f t="shared" si="2539"/>
        <v>BK$19</v>
      </c>
      <c r="BL1515" s="190" t="str">
        <f t="shared" si="2539"/>
        <v>BL$19</v>
      </c>
      <c r="BM1515" s="190" t="str">
        <f t="shared" si="2539"/>
        <v>BM$19</v>
      </c>
      <c r="BN1515" s="190" t="str">
        <f t="shared" si="2539"/>
        <v>BN$19</v>
      </c>
      <c r="BO1515" s="190" t="str">
        <f t="shared" si="2539"/>
        <v>BO$19</v>
      </c>
      <c r="BP1515" s="190" t="str">
        <f t="shared" si="2539"/>
        <v>BP$19</v>
      </c>
      <c r="BQ1515" s="190" t="str">
        <f t="shared" si="2539"/>
        <v>BQ$19</v>
      </c>
      <c r="BR1515" s="190" t="str">
        <f t="shared" si="2539"/>
        <v>BR$19</v>
      </c>
      <c r="BS1515" s="190" t="str">
        <f t="shared" si="2539"/>
        <v>BS$19</v>
      </c>
      <c r="BT1515" s="190" t="str">
        <f t="shared" si="2539"/>
        <v>BT$19</v>
      </c>
      <c r="BU1515" s="190" t="str">
        <f t="shared" si="2539"/>
        <v>BU$19</v>
      </c>
      <c r="BV1515" s="190" t="str">
        <f t="shared" si="2539"/>
        <v>BV$19</v>
      </c>
      <c r="BW1515" s="190" t="str">
        <f t="shared" si="2539"/>
        <v>BW$19</v>
      </c>
      <c r="BX1515" s="190" t="str">
        <f t="shared" si="2539"/>
        <v>BX$19</v>
      </c>
      <c r="BY1515" s="190" t="str">
        <f t="shared" si="2539"/>
        <v>BY$19</v>
      </c>
      <c r="BZ1515" s="190" t="str">
        <f t="shared" si="2539"/>
        <v>BZ$19</v>
      </c>
      <c r="CA1515" s="190" t="str">
        <f t="shared" si="2539"/>
        <v>CA$19</v>
      </c>
      <c r="CB1515" s="190" t="str">
        <f t="shared" si="2539"/>
        <v>CB$19</v>
      </c>
      <c r="CC1515" s="190" t="str">
        <f t="shared" si="2539"/>
        <v>CC$19</v>
      </c>
      <c r="CD1515" s="190" t="str">
        <f t="shared" si="2539"/>
        <v>CD$19</v>
      </c>
      <c r="CE1515" s="190" t="str">
        <f t="shared" ref="CE1515:CL1515" si="2540">CE$23</f>
        <v>CE$19</v>
      </c>
      <c r="CF1515" s="190" t="str">
        <f t="shared" si="2540"/>
        <v>CF$19</v>
      </c>
      <c r="CG1515" s="190" t="str">
        <f t="shared" si="2540"/>
        <v>CG$19</v>
      </c>
      <c r="CH1515" s="190" t="str">
        <f t="shared" si="2540"/>
        <v>CH$19</v>
      </c>
      <c r="CI1515" s="190" t="str">
        <f t="shared" si="2540"/>
        <v>CI$19</v>
      </c>
      <c r="CJ1515" s="190" t="str">
        <f t="shared" si="2540"/>
        <v>CJ$19</v>
      </c>
      <c r="CK1515" s="190" t="str">
        <f t="shared" si="2540"/>
        <v>CK$19</v>
      </c>
      <c r="CL1515" s="190" t="str">
        <f t="shared" si="2540"/>
        <v>CL$19</v>
      </c>
      <c r="CN1515" s="201"/>
      <c r="CO1515" s="190" t="str">
        <f t="shared" ref="CO1515:DL1515" si="2541">CO$23</f>
        <v>CO$19</v>
      </c>
      <c r="CP1515" s="190" t="str">
        <f t="shared" si="2541"/>
        <v>CP$19</v>
      </c>
      <c r="CQ1515" s="190" t="str">
        <f t="shared" si="2541"/>
        <v>CQ$19</v>
      </c>
      <c r="CR1515" s="190" t="str">
        <f t="shared" si="2541"/>
        <v>CR$19</v>
      </c>
      <c r="CS1515" s="190" t="str">
        <f t="shared" si="2541"/>
        <v>CS$19</v>
      </c>
      <c r="CT1515" s="190" t="str">
        <f t="shared" si="2541"/>
        <v>CT$19</v>
      </c>
      <c r="CU1515" s="190" t="str">
        <f t="shared" si="2541"/>
        <v>CU$19</v>
      </c>
      <c r="CV1515" s="190" t="str">
        <f t="shared" si="2541"/>
        <v>CV$19</v>
      </c>
      <c r="CW1515" s="190" t="str">
        <f t="shared" si="2541"/>
        <v>CW$19</v>
      </c>
      <c r="CX1515" s="190" t="str">
        <f t="shared" si="2541"/>
        <v>CX$19</v>
      </c>
      <c r="CY1515" s="190" t="str">
        <f t="shared" si="2541"/>
        <v>CY$19</v>
      </c>
      <c r="CZ1515" s="190" t="str">
        <f t="shared" si="2541"/>
        <v>CZ$19</v>
      </c>
      <c r="DA1515" s="190" t="str">
        <f t="shared" si="2541"/>
        <v>DA$19</v>
      </c>
      <c r="DB1515" s="190" t="str">
        <f t="shared" si="2541"/>
        <v>DB$19</v>
      </c>
      <c r="DC1515" s="190" t="str">
        <f t="shared" si="2541"/>
        <v>DC$19</v>
      </c>
      <c r="DD1515" s="190" t="str">
        <f t="shared" si="2541"/>
        <v>DD$19</v>
      </c>
      <c r="DE1515" s="190" t="str">
        <f t="shared" si="2541"/>
        <v>DE$19</v>
      </c>
      <c r="DF1515" s="190" t="str">
        <f t="shared" si="2541"/>
        <v>DF$19</v>
      </c>
      <c r="DG1515" s="190" t="str">
        <f t="shared" si="2541"/>
        <v>DG$19</v>
      </c>
      <c r="DH1515" s="190" t="str">
        <f t="shared" si="2541"/>
        <v>DH$19</v>
      </c>
      <c r="DI1515" s="190" t="str">
        <f t="shared" si="2541"/>
        <v>DI$19</v>
      </c>
      <c r="DJ1515" s="190" t="str">
        <f t="shared" si="2541"/>
        <v>DJ$19</v>
      </c>
      <c r="DK1515" s="190" t="str">
        <f t="shared" si="2541"/>
        <v>DK$19</v>
      </c>
      <c r="DL1515" s="190" t="str">
        <f t="shared" si="2541"/>
        <v>DL$19</v>
      </c>
    </row>
    <row r="1516" spans="1:116" x14ac:dyDescent="0.4">
      <c r="A1516" s="31" t="s">
        <v>218</v>
      </c>
      <c r="B1516" s="31" t="s">
        <v>81</v>
      </c>
      <c r="C1516" s="31"/>
      <c r="D1516" t="s">
        <v>158</v>
      </c>
      <c r="E1516" s="8" t="str">
        <f t="shared" ref="E1516:E1530" si="2542">ROW()&amp;" "&amp;D1516</f>
        <v>1516 DCSCAC-S</v>
      </c>
      <c r="F1516" t="s">
        <v>431</v>
      </c>
      <c r="G1516" s="66" t="s">
        <v>194</v>
      </c>
      <c r="H1516" s="22"/>
      <c r="I1516" s="299"/>
      <c r="J1516" s="299"/>
      <c r="K1516" s="22"/>
      <c r="L1516" s="22"/>
      <c r="M1516" s="22"/>
      <c r="N1516" s="22"/>
      <c r="O1516" s="22"/>
      <c r="P1516" s="22"/>
      <c r="R1516" s="66"/>
      <c r="S1516" s="300"/>
      <c r="T1516" s="300"/>
      <c r="U1516" s="300"/>
      <c r="V1516" s="300"/>
      <c r="W1516" s="300"/>
      <c r="X1516" s="300"/>
      <c r="Y1516" s="300"/>
      <c r="Z1516" s="300"/>
      <c r="AA1516" s="300"/>
      <c r="AB1516" s="300"/>
      <c r="AC1516" s="300"/>
      <c r="AD1516" s="300"/>
      <c r="AE1516" s="300"/>
      <c r="AF1516" s="300"/>
      <c r="AG1516" s="300"/>
      <c r="AH1516" s="300"/>
      <c r="AI1516" s="300"/>
      <c r="AJ1516" s="300"/>
      <c r="AK1516" s="300"/>
      <c r="AL1516" s="300"/>
      <c r="AM1516" s="300"/>
      <c r="AN1516" s="300"/>
      <c r="AO1516" s="300"/>
      <c r="AP1516" s="300"/>
      <c r="AQ1516" s="300"/>
      <c r="AR1516" s="300"/>
      <c r="AS1516" s="300"/>
      <c r="AT1516" s="300"/>
      <c r="AU1516" s="300"/>
      <c r="AV1516" s="300"/>
      <c r="AW1516" s="300"/>
      <c r="AX1516" s="300"/>
      <c r="AY1516" s="300"/>
      <c r="AZ1516" s="300"/>
      <c r="BA1516" s="300"/>
      <c r="BB1516" s="300"/>
      <c r="BC1516" s="300"/>
      <c r="BD1516" s="300"/>
      <c r="BE1516" s="300"/>
      <c r="BF1516" s="300"/>
      <c r="BG1516" s="300"/>
      <c r="BH1516" s="300"/>
      <c r="BI1516" s="300"/>
      <c r="BJ1516" s="300"/>
      <c r="BK1516" s="300"/>
      <c r="BL1516" s="300"/>
      <c r="BM1516" s="300"/>
      <c r="BN1516" s="300"/>
      <c r="BO1516" s="300"/>
      <c r="BP1516" s="300"/>
      <c r="BQ1516" s="300"/>
      <c r="BR1516" s="300"/>
      <c r="BS1516" s="300"/>
      <c r="BT1516" s="300"/>
      <c r="BU1516" s="300"/>
      <c r="BV1516" s="300"/>
      <c r="BW1516" s="300"/>
      <c r="BX1516" s="300"/>
      <c r="BY1516" s="300"/>
      <c r="BZ1516" s="300"/>
      <c r="CA1516" s="300"/>
      <c r="CB1516" s="300"/>
      <c r="CC1516" s="300"/>
      <c r="CD1516" s="300"/>
      <c r="CE1516" s="300"/>
      <c r="CF1516" s="300"/>
      <c r="CG1516" s="300"/>
      <c r="CH1516" s="300"/>
      <c r="CI1516" s="300"/>
      <c r="CJ1516" s="300"/>
      <c r="CK1516" s="300"/>
      <c r="CL1516" s="300"/>
      <c r="CN1516" s="299"/>
      <c r="CO1516" s="300"/>
      <c r="CP1516" s="300"/>
      <c r="CQ1516" s="300"/>
      <c r="CR1516" s="300"/>
      <c r="CS1516" s="300"/>
      <c r="CT1516" s="300"/>
      <c r="CU1516" s="300"/>
      <c r="CV1516" s="300"/>
      <c r="CW1516" s="300"/>
      <c r="CX1516" s="300"/>
      <c r="CY1516" s="300"/>
      <c r="CZ1516" s="300"/>
      <c r="DA1516" s="300"/>
      <c r="DB1516" s="300"/>
      <c r="DC1516" s="300"/>
      <c r="DD1516" s="300"/>
      <c r="DE1516" s="300"/>
      <c r="DF1516" s="300"/>
      <c r="DG1516" s="300"/>
      <c r="DH1516" s="300"/>
      <c r="DI1516" s="300"/>
      <c r="DJ1516" s="300"/>
      <c r="DK1516" s="300"/>
      <c r="DL1516" s="300"/>
    </row>
    <row r="1517" spans="1:116" x14ac:dyDescent="0.4">
      <c r="B1517" t="str">
        <f>E1517</f>
        <v>1517 DCSCAC-S</v>
      </c>
      <c r="D1517" t="s">
        <v>158</v>
      </c>
      <c r="E1517" s="8" t="str">
        <f>ROW()&amp;" "&amp;D1517</f>
        <v>1517 DCSCAC-S</v>
      </c>
      <c r="G1517" s="95" t="str">
        <f>G1521&amp;":"</f>
        <v>Expense - Seller acquisition cost:</v>
      </c>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1:116" x14ac:dyDescent="0.4">
      <c r="B1518" t="str">
        <f>E1518</f>
        <v>1518 DCSCAC-S</v>
      </c>
      <c r="D1518" t="s">
        <v>158</v>
      </c>
      <c r="E1518" s="8" t="str">
        <f t="shared" si="2542"/>
        <v>1518 DCSCAC-S</v>
      </c>
      <c r="G1518" s="145" t="str">
        <f>"# of "&amp;G1524&amp;"s"&amp;"/seller/month"</f>
        <v># of primary units/seller/month</v>
      </c>
      <c r="H1518" s="12"/>
      <c r="I1518" s="60"/>
      <c r="J1518" s="60"/>
      <c r="K1518" s="14">
        <v>10</v>
      </c>
      <c r="L1518" s="14">
        <v>10</v>
      </c>
      <c r="M1518" s="14">
        <v>10</v>
      </c>
      <c r="N1518" s="14">
        <v>10</v>
      </c>
      <c r="O1518" s="14">
        <v>10</v>
      </c>
      <c r="P1518" s="14">
        <v>10</v>
      </c>
      <c r="R1518" s="15"/>
      <c r="S1518" s="76" cm="1">
        <f t="array" ref="S1518">INDEX($K:$P,ROW(),MATCH(S$3,$K$2:$P$2,0))</f>
        <v>10</v>
      </c>
      <c r="T1518" s="76" cm="1">
        <f t="array" ref="T1518">INDEX($K:$P,ROW(),MATCH(T$3,$K$2:$P$2,0))</f>
        <v>10</v>
      </c>
      <c r="U1518" s="76" cm="1">
        <f t="array" ref="U1518">INDEX($K:$P,ROW(),MATCH(U$3,$K$2:$P$2,0))</f>
        <v>10</v>
      </c>
      <c r="V1518" s="76" cm="1">
        <f t="array" ref="V1518">INDEX($K:$P,ROW(),MATCH(V$3,$K$2:$P$2,0))</f>
        <v>10</v>
      </c>
      <c r="W1518" s="76" cm="1">
        <f t="array" ref="W1518">INDEX($K:$P,ROW(),MATCH(W$3,$K$2:$P$2,0))</f>
        <v>10</v>
      </c>
      <c r="X1518" s="76" cm="1">
        <f t="array" ref="X1518">INDEX($K:$P,ROW(),MATCH(X$3,$K$2:$P$2,0))</f>
        <v>10</v>
      </c>
      <c r="Y1518" s="76" cm="1">
        <f t="array" ref="Y1518">INDEX($K:$P,ROW(),MATCH(Y$3,$K$2:$P$2,0))</f>
        <v>10</v>
      </c>
      <c r="Z1518" s="76" cm="1">
        <f t="array" ref="Z1518">INDEX($K:$P,ROW(),MATCH(Z$3,$K$2:$P$2,0))</f>
        <v>10</v>
      </c>
      <c r="AA1518" s="76" cm="1">
        <f t="array" ref="AA1518">INDEX($K:$P,ROW(),MATCH(AA$3,$K$2:$P$2,0))</f>
        <v>10</v>
      </c>
      <c r="AB1518" s="76" cm="1">
        <f t="array" ref="AB1518">INDEX($K:$P,ROW(),MATCH(AB$3,$K$2:$P$2,0))</f>
        <v>10</v>
      </c>
      <c r="AC1518" s="76" cm="1">
        <f t="array" ref="AC1518">INDEX($K:$P,ROW(),MATCH(AC$3,$K$2:$P$2,0))</f>
        <v>10</v>
      </c>
      <c r="AD1518" s="76" cm="1">
        <f t="array" ref="AD1518">INDEX($K:$P,ROW(),MATCH(AD$3,$K$2:$P$2,0))</f>
        <v>10</v>
      </c>
      <c r="AE1518" s="76" cm="1">
        <f t="array" ref="AE1518">INDEX($K:$P,ROW(),MATCH(AE$3,$K$2:$P$2,0))</f>
        <v>10</v>
      </c>
      <c r="AF1518" s="76" cm="1">
        <f t="array" ref="AF1518">INDEX($K:$P,ROW(),MATCH(AF$3,$K$2:$P$2,0))</f>
        <v>10</v>
      </c>
      <c r="AG1518" s="76" cm="1">
        <f t="array" ref="AG1518">INDEX($K:$P,ROW(),MATCH(AG$3,$K$2:$P$2,0))</f>
        <v>10</v>
      </c>
      <c r="AH1518" s="76" cm="1">
        <f t="array" ref="AH1518">INDEX($K:$P,ROW(),MATCH(AH$3,$K$2:$P$2,0))</f>
        <v>10</v>
      </c>
      <c r="AI1518" s="76" cm="1">
        <f t="array" ref="AI1518">INDEX($K:$P,ROW(),MATCH(AI$3,$K$2:$P$2,0))</f>
        <v>10</v>
      </c>
      <c r="AJ1518" s="76" cm="1">
        <f t="array" ref="AJ1518">INDEX($K:$P,ROW(),MATCH(AJ$3,$K$2:$P$2,0))</f>
        <v>10</v>
      </c>
      <c r="AK1518" s="76" cm="1">
        <f t="array" ref="AK1518">INDEX($K:$P,ROW(),MATCH(AK$3,$K$2:$P$2,0))</f>
        <v>10</v>
      </c>
      <c r="AL1518" s="76" cm="1">
        <f t="array" ref="AL1518">INDEX($K:$P,ROW(),MATCH(AL$3,$K$2:$P$2,0))</f>
        <v>10</v>
      </c>
      <c r="AM1518" s="76" cm="1">
        <f t="array" ref="AM1518">INDEX($K:$P,ROW(),MATCH(AM$3,$K$2:$P$2,0))</f>
        <v>10</v>
      </c>
      <c r="AN1518" s="76" cm="1">
        <f t="array" ref="AN1518">INDEX($K:$P,ROW(),MATCH(AN$3,$K$2:$P$2,0))</f>
        <v>10</v>
      </c>
      <c r="AO1518" s="76" cm="1">
        <f t="array" ref="AO1518">INDEX($K:$P,ROW(),MATCH(AO$3,$K$2:$P$2,0))</f>
        <v>10</v>
      </c>
      <c r="AP1518" s="76" cm="1">
        <f t="array" ref="AP1518">INDEX($K:$P,ROW(),MATCH(AP$3,$K$2:$P$2,0))</f>
        <v>10</v>
      </c>
      <c r="AQ1518" s="76" cm="1">
        <f t="array" ref="AQ1518">INDEX($K:$P,ROW(),MATCH(AQ$3,$K$2:$P$2,0))</f>
        <v>10</v>
      </c>
      <c r="AR1518" s="76" cm="1">
        <f t="array" ref="AR1518">INDEX($K:$P,ROW(),MATCH(AR$3,$K$2:$P$2,0))</f>
        <v>10</v>
      </c>
      <c r="AS1518" s="76" cm="1">
        <f t="array" ref="AS1518">INDEX($K:$P,ROW(),MATCH(AS$3,$K$2:$P$2,0))</f>
        <v>10</v>
      </c>
      <c r="AT1518" s="76" cm="1">
        <f t="array" ref="AT1518">INDEX($K:$P,ROW(),MATCH(AT$3,$K$2:$P$2,0))</f>
        <v>10</v>
      </c>
      <c r="AU1518" s="76" cm="1">
        <f t="array" ref="AU1518">INDEX($K:$P,ROW(),MATCH(AU$3,$K$2:$P$2,0))</f>
        <v>10</v>
      </c>
      <c r="AV1518" s="76" cm="1">
        <f t="array" ref="AV1518">INDEX($K:$P,ROW(),MATCH(AV$3,$K$2:$P$2,0))</f>
        <v>10</v>
      </c>
      <c r="AW1518" s="76" cm="1">
        <f t="array" ref="AW1518">INDEX($K:$P,ROW(),MATCH(AW$3,$K$2:$P$2,0))</f>
        <v>10</v>
      </c>
      <c r="AX1518" s="76" cm="1">
        <f t="array" ref="AX1518">INDEX($K:$P,ROW(),MATCH(AX$3,$K$2:$P$2,0))</f>
        <v>10</v>
      </c>
      <c r="AY1518" s="76" cm="1">
        <f t="array" ref="AY1518">INDEX($K:$P,ROW(),MATCH(AY$3,$K$2:$P$2,0))</f>
        <v>10</v>
      </c>
      <c r="AZ1518" s="76" cm="1">
        <f t="array" ref="AZ1518">INDEX($K:$P,ROW(),MATCH(AZ$3,$K$2:$P$2,0))</f>
        <v>10</v>
      </c>
      <c r="BA1518" s="76" cm="1">
        <f t="array" ref="BA1518">INDEX($K:$P,ROW(),MATCH(BA$3,$K$2:$P$2,0))</f>
        <v>10</v>
      </c>
      <c r="BB1518" s="76" cm="1">
        <f t="array" ref="BB1518">INDEX($K:$P,ROW(),MATCH(BB$3,$K$2:$P$2,0))</f>
        <v>10</v>
      </c>
      <c r="BC1518" s="76" cm="1">
        <f t="array" ref="BC1518">INDEX($K:$P,ROW(),MATCH(BC$3,$K$2:$P$2,0))</f>
        <v>10</v>
      </c>
      <c r="BD1518" s="76" cm="1">
        <f t="array" ref="BD1518">INDEX($K:$P,ROW(),MATCH(BD$3,$K$2:$P$2,0))</f>
        <v>10</v>
      </c>
      <c r="BE1518" s="76" cm="1">
        <f t="array" ref="BE1518">INDEX($K:$P,ROW(),MATCH(BE$3,$K$2:$P$2,0))</f>
        <v>10</v>
      </c>
      <c r="BF1518" s="76" cm="1">
        <f t="array" ref="BF1518">INDEX($K:$P,ROW(),MATCH(BF$3,$K$2:$P$2,0))</f>
        <v>10</v>
      </c>
      <c r="BG1518" s="76" cm="1">
        <f t="array" ref="BG1518">INDEX($K:$P,ROW(),MATCH(BG$3,$K$2:$P$2,0))</f>
        <v>10</v>
      </c>
      <c r="BH1518" s="76" cm="1">
        <f t="array" ref="BH1518">INDEX($K:$P,ROW(),MATCH(BH$3,$K$2:$P$2,0))</f>
        <v>10</v>
      </c>
      <c r="BI1518" s="76" cm="1">
        <f t="array" ref="BI1518">INDEX($K:$P,ROW(),MATCH(BI$3,$K$2:$P$2,0))</f>
        <v>10</v>
      </c>
      <c r="BJ1518" s="76" cm="1">
        <f t="array" ref="BJ1518">INDEX($K:$P,ROW(),MATCH(BJ$3,$K$2:$P$2,0))</f>
        <v>10</v>
      </c>
      <c r="BK1518" s="76" cm="1">
        <f t="array" ref="BK1518">INDEX($K:$P,ROW(),MATCH(BK$3,$K$2:$P$2,0))</f>
        <v>10</v>
      </c>
      <c r="BL1518" s="76" cm="1">
        <f t="array" ref="BL1518">INDEX($K:$P,ROW(),MATCH(BL$3,$K$2:$P$2,0))</f>
        <v>10</v>
      </c>
      <c r="BM1518" s="76" cm="1">
        <f t="array" ref="BM1518">INDEX($K:$P,ROW(),MATCH(BM$3,$K$2:$P$2,0))</f>
        <v>10</v>
      </c>
      <c r="BN1518" s="76" cm="1">
        <f t="array" ref="BN1518">INDEX($K:$P,ROW(),MATCH(BN$3,$K$2:$P$2,0))</f>
        <v>10</v>
      </c>
      <c r="BO1518" s="76" cm="1">
        <f t="array" ref="BO1518">INDEX($K:$P,ROW(),MATCH(BO$3,$K$2:$P$2,0))</f>
        <v>10</v>
      </c>
      <c r="BP1518" s="76" cm="1">
        <f t="array" ref="BP1518">INDEX($K:$P,ROW(),MATCH(BP$3,$K$2:$P$2,0))</f>
        <v>10</v>
      </c>
      <c r="BQ1518" s="76" cm="1">
        <f t="array" ref="BQ1518">INDEX($K:$P,ROW(),MATCH(BQ$3,$K$2:$P$2,0))</f>
        <v>10</v>
      </c>
      <c r="BR1518" s="76" cm="1">
        <f t="array" ref="BR1518">INDEX($K:$P,ROW(),MATCH(BR$3,$K$2:$P$2,0))</f>
        <v>10</v>
      </c>
      <c r="BS1518" s="76" cm="1">
        <f t="array" ref="BS1518">INDEX($K:$P,ROW(),MATCH(BS$3,$K$2:$P$2,0))</f>
        <v>10</v>
      </c>
      <c r="BT1518" s="76" cm="1">
        <f t="array" ref="BT1518">INDEX($K:$P,ROW(),MATCH(BT$3,$K$2:$P$2,0))</f>
        <v>10</v>
      </c>
      <c r="BU1518" s="76" cm="1">
        <f t="array" ref="BU1518">INDEX($K:$P,ROW(),MATCH(BU$3,$K$2:$P$2,0))</f>
        <v>10</v>
      </c>
      <c r="BV1518" s="76" cm="1">
        <f t="array" ref="BV1518">INDEX($K:$P,ROW(),MATCH(BV$3,$K$2:$P$2,0))</f>
        <v>10</v>
      </c>
      <c r="BW1518" s="76" cm="1">
        <f t="array" ref="BW1518">INDEX($K:$P,ROW(),MATCH(BW$3,$K$2:$P$2,0))</f>
        <v>10</v>
      </c>
      <c r="BX1518" s="76" cm="1">
        <f t="array" ref="BX1518">INDEX($K:$P,ROW(),MATCH(BX$3,$K$2:$P$2,0))</f>
        <v>10</v>
      </c>
      <c r="BY1518" s="76" cm="1">
        <f t="array" ref="BY1518">INDEX($K:$P,ROW(),MATCH(BY$3,$K$2:$P$2,0))</f>
        <v>10</v>
      </c>
      <c r="BZ1518" s="76" cm="1">
        <f t="array" ref="BZ1518">INDEX($K:$P,ROW(),MATCH(BZ$3,$K$2:$P$2,0))</f>
        <v>10</v>
      </c>
      <c r="CA1518" s="76" cm="1">
        <f t="array" ref="CA1518">INDEX($K:$P,ROW(),MATCH(CA$3,$K$2:$P$2,0))</f>
        <v>10</v>
      </c>
      <c r="CB1518" s="76" cm="1">
        <f t="array" ref="CB1518">INDEX($K:$P,ROW(),MATCH(CB$3,$K$2:$P$2,0))</f>
        <v>10</v>
      </c>
      <c r="CC1518" s="76" cm="1">
        <f t="array" ref="CC1518">INDEX($K:$P,ROW(),MATCH(CC$3,$K$2:$P$2,0))</f>
        <v>10</v>
      </c>
      <c r="CD1518" s="76" cm="1">
        <f t="array" ref="CD1518">INDEX($K:$P,ROW(),MATCH(CD$3,$K$2:$P$2,0))</f>
        <v>10</v>
      </c>
      <c r="CE1518" s="76" cm="1">
        <f t="array" ref="CE1518">INDEX($K:$P,ROW(),MATCH(CE$3,$K$2:$P$2,0))</f>
        <v>10</v>
      </c>
      <c r="CF1518" s="76" cm="1">
        <f t="array" ref="CF1518">INDEX($K:$P,ROW(),MATCH(CF$3,$K$2:$P$2,0))</f>
        <v>10</v>
      </c>
      <c r="CG1518" s="76" cm="1">
        <f t="array" ref="CG1518">INDEX($K:$P,ROW(),MATCH(CG$3,$K$2:$P$2,0))</f>
        <v>10</v>
      </c>
      <c r="CH1518" s="76" cm="1">
        <f t="array" ref="CH1518">INDEX($K:$P,ROW(),MATCH(CH$3,$K$2:$P$2,0))</f>
        <v>10</v>
      </c>
      <c r="CI1518" s="76" cm="1">
        <f t="array" ref="CI1518">INDEX($K:$P,ROW(),MATCH(CI$3,$K$2:$P$2,0))</f>
        <v>10</v>
      </c>
      <c r="CJ1518" s="76" cm="1">
        <f t="array" ref="CJ1518">INDEX($K:$P,ROW(),MATCH(CJ$3,$K$2:$P$2,0))</f>
        <v>10</v>
      </c>
      <c r="CK1518" s="76" cm="1">
        <f t="array" ref="CK1518">INDEX($K:$P,ROW(),MATCH(CK$3,$K$2:$P$2,0))</f>
        <v>10</v>
      </c>
      <c r="CL1518" s="76" cm="1">
        <f t="array" ref="CL1518">INDEX($K:$P,ROW(),MATCH(CL$3,$K$2:$P$2,0))</f>
        <v>10</v>
      </c>
      <c r="CN1518" s="60"/>
      <c r="CO1518" s="76" t="e" cm="1">
        <f t="array" ref="CO1518">INDEX($K:$P,ROW(),MATCH(CO$3,$K$2:$P$2,0))</f>
        <v>#N/A</v>
      </c>
      <c r="CP1518" s="76" t="e" cm="1">
        <f t="array" ref="CP1518">INDEX($K:$P,ROW(),MATCH(CP$3,$K$2:$P$2,0))</f>
        <v>#N/A</v>
      </c>
      <c r="CQ1518" s="76" t="e" cm="1">
        <f t="array" ref="CQ1518">INDEX($K:$P,ROW(),MATCH(CQ$3,$K$2:$P$2,0))</f>
        <v>#N/A</v>
      </c>
      <c r="CR1518" s="76" t="e" cm="1">
        <f t="array" ref="CR1518">INDEX($K:$P,ROW(),MATCH(CR$3,$K$2:$P$2,0))</f>
        <v>#N/A</v>
      </c>
      <c r="CS1518" s="76" t="e" cm="1">
        <f t="array" ref="CS1518">INDEX($K:$P,ROW(),MATCH(CS$3,$K$2:$P$2,0))</f>
        <v>#N/A</v>
      </c>
      <c r="CT1518" s="76" t="e" cm="1">
        <f t="array" ref="CT1518">INDEX($K:$P,ROW(),MATCH(CT$3,$K$2:$P$2,0))</f>
        <v>#N/A</v>
      </c>
      <c r="CU1518" s="76" t="e" cm="1">
        <f t="array" ref="CU1518">INDEX($K:$P,ROW(),MATCH(CU$3,$K$2:$P$2,0))</f>
        <v>#N/A</v>
      </c>
      <c r="CV1518" s="76" t="e" cm="1">
        <f t="array" ref="CV1518">INDEX($K:$P,ROW(),MATCH(CV$3,$K$2:$P$2,0))</f>
        <v>#N/A</v>
      </c>
      <c r="CW1518" s="76" t="e" cm="1">
        <f t="array" ref="CW1518">INDEX($K:$P,ROW(),MATCH(CW$3,$K$2:$P$2,0))</f>
        <v>#N/A</v>
      </c>
      <c r="CX1518" s="76" t="e" cm="1">
        <f t="array" ref="CX1518">INDEX($K:$P,ROW(),MATCH(CX$3,$K$2:$P$2,0))</f>
        <v>#N/A</v>
      </c>
      <c r="CY1518" s="76" t="e" cm="1">
        <f t="array" ref="CY1518">INDEX($K:$P,ROW(),MATCH(CY$3,$K$2:$P$2,0))</f>
        <v>#N/A</v>
      </c>
      <c r="CZ1518" s="76" t="e" cm="1">
        <f t="array" ref="CZ1518">INDEX($K:$P,ROW(),MATCH(CZ$3,$K$2:$P$2,0))</f>
        <v>#N/A</v>
      </c>
      <c r="DA1518" s="76" t="e" cm="1">
        <f t="array" ref="DA1518">INDEX($K:$P,ROW(),MATCH(DA$3,$K$2:$P$2,0))</f>
        <v>#N/A</v>
      </c>
      <c r="DB1518" s="76" t="e" cm="1">
        <f t="array" ref="DB1518">INDEX($K:$P,ROW(),MATCH(DB$3,$K$2:$P$2,0))</f>
        <v>#N/A</v>
      </c>
      <c r="DC1518" s="76" t="e" cm="1">
        <f t="array" ref="DC1518">INDEX($K:$P,ROW(),MATCH(DC$3,$K$2:$P$2,0))</f>
        <v>#N/A</v>
      </c>
      <c r="DD1518" s="76" t="e" cm="1">
        <f t="array" ref="DD1518">INDEX($K:$P,ROW(),MATCH(DD$3,$K$2:$P$2,0))</f>
        <v>#N/A</v>
      </c>
      <c r="DE1518" s="76" t="e" cm="1">
        <f t="array" ref="DE1518">INDEX($K:$P,ROW(),MATCH(DE$3,$K$2:$P$2,0))</f>
        <v>#N/A</v>
      </c>
      <c r="DF1518" s="76" t="e" cm="1">
        <f t="array" ref="DF1518">INDEX($K:$P,ROW(),MATCH(DF$3,$K$2:$P$2,0))</f>
        <v>#N/A</v>
      </c>
      <c r="DG1518" s="76" t="e" cm="1">
        <f t="array" ref="DG1518">INDEX($K:$P,ROW(),MATCH(DG$3,$K$2:$P$2,0))</f>
        <v>#N/A</v>
      </c>
      <c r="DH1518" s="76" t="e" cm="1">
        <f t="array" ref="DH1518">INDEX($K:$P,ROW(),MATCH(DH$3,$K$2:$P$2,0))</f>
        <v>#N/A</v>
      </c>
      <c r="DI1518" s="76" t="e" cm="1">
        <f t="array" ref="DI1518">INDEX($K:$P,ROW(),MATCH(DI$3,$K$2:$P$2,0))</f>
        <v>#N/A</v>
      </c>
      <c r="DJ1518" s="76" t="e" cm="1">
        <f t="array" ref="DJ1518">INDEX($K:$P,ROW(),MATCH(DJ$3,$K$2:$P$2,0))</f>
        <v>#N/A</v>
      </c>
      <c r="DK1518" s="76" t="e" cm="1">
        <f t="array" ref="DK1518">INDEX($K:$P,ROW(),MATCH(DK$3,$K$2:$P$2,0))</f>
        <v>#N/A</v>
      </c>
      <c r="DL1518" s="76" t="e" cm="1">
        <f t="array" ref="DL1518">INDEX($K:$P,ROW(),MATCH(DL$3,$K$2:$P$2,0))</f>
        <v>#N/A</v>
      </c>
    </row>
    <row r="1519" spans="1:116" x14ac:dyDescent="0.4">
      <c r="C1519" t="s">
        <v>80</v>
      </c>
      <c r="D1519" t="s">
        <v>158</v>
      </c>
      <c r="E1519" s="8" t="str">
        <f t="shared" si="2542"/>
        <v>1519 DCSCAC-S</v>
      </c>
      <c r="G1519" s="145" t="s">
        <v>495</v>
      </c>
      <c r="H1519" s="12"/>
      <c r="I1519" s="60"/>
      <c r="J1519" s="60"/>
      <c r="K1519" s="15">
        <f t="shared" ref="K1519:P1519" si="2543">SUMIF($3:$3,K$2,1517:1517)</f>
        <v>0</v>
      </c>
      <c r="L1519" s="15">
        <f t="shared" si="2543"/>
        <v>0</v>
      </c>
      <c r="M1519" s="15">
        <f t="shared" si="2543"/>
        <v>0</v>
      </c>
      <c r="N1519" s="15">
        <f t="shared" si="2543"/>
        <v>0</v>
      </c>
      <c r="O1519" s="15">
        <f t="shared" si="2543"/>
        <v>0</v>
      </c>
      <c r="P1519" s="15">
        <f t="shared" si="2543"/>
        <v>0</v>
      </c>
      <c r="R1519" s="15"/>
      <c r="S1519" s="76" cm="1">
        <f t="array" aca="1" ref="S1519" ca="1">INDIRECT(S1511)/S1518</f>
        <v>500</v>
      </c>
      <c r="T1519" s="76" cm="1">
        <f t="array" aca="1" ref="T1519" ca="1">INDIRECT(T1511)/T1518</f>
        <v>500</v>
      </c>
      <c r="U1519" s="76" cm="1">
        <f t="array" aca="1" ref="U1519" ca="1">INDIRECT(U1511)/U1518</f>
        <v>500</v>
      </c>
      <c r="V1519" s="76" cm="1">
        <f t="array" aca="1" ref="V1519" ca="1">INDIRECT(V1511)/V1518</f>
        <v>500</v>
      </c>
      <c r="W1519" s="76" cm="1">
        <f t="array" aca="1" ref="W1519" ca="1">INDIRECT(W1511)/W1518</f>
        <v>500</v>
      </c>
      <c r="X1519" s="76" cm="1">
        <f t="array" aca="1" ref="X1519" ca="1">INDIRECT(X1511)/X1518</f>
        <v>500</v>
      </c>
      <c r="Y1519" s="76" cm="1">
        <f t="array" aca="1" ref="Y1519" ca="1">INDIRECT(Y1511)/Y1518</f>
        <v>500</v>
      </c>
      <c r="Z1519" s="76" cm="1">
        <f t="array" aca="1" ref="Z1519" ca="1">INDIRECT(Z1511)/Z1518</f>
        <v>500</v>
      </c>
      <c r="AA1519" s="76" cm="1">
        <f t="array" aca="1" ref="AA1519" ca="1">INDIRECT(AA1511)/AA1518</f>
        <v>500</v>
      </c>
      <c r="AB1519" s="76" cm="1">
        <f t="array" aca="1" ref="AB1519" ca="1">INDIRECT(AB1511)/AB1518</f>
        <v>500</v>
      </c>
      <c r="AC1519" s="76" cm="1">
        <f t="array" aca="1" ref="AC1519" ca="1">INDIRECT(AC1511)/AC1518</f>
        <v>500</v>
      </c>
      <c r="AD1519" s="76" cm="1">
        <f t="array" aca="1" ref="AD1519" ca="1">INDIRECT(AD1511)/AD1518</f>
        <v>500</v>
      </c>
      <c r="AE1519" s="76" cm="1">
        <f t="array" aca="1" ref="AE1519" ca="1">INDIRECT(AE1511)/AE1518</f>
        <v>500</v>
      </c>
      <c r="AF1519" s="76" cm="1">
        <f t="array" aca="1" ref="AF1519" ca="1">INDIRECT(AF1511)/AF1518</f>
        <v>500</v>
      </c>
      <c r="AG1519" s="76" cm="1">
        <f t="array" aca="1" ref="AG1519" ca="1">INDIRECT(AG1511)/AG1518</f>
        <v>500</v>
      </c>
      <c r="AH1519" s="76" cm="1">
        <f t="array" aca="1" ref="AH1519" ca="1">INDIRECT(AH1511)/AH1518</f>
        <v>500</v>
      </c>
      <c r="AI1519" s="76" cm="1">
        <f t="array" aca="1" ref="AI1519" ca="1">INDIRECT(AI1511)/AI1518</f>
        <v>500</v>
      </c>
      <c r="AJ1519" s="76" cm="1">
        <f t="array" aca="1" ref="AJ1519" ca="1">INDIRECT(AJ1511)/AJ1518</f>
        <v>500</v>
      </c>
      <c r="AK1519" s="76" cm="1">
        <f t="array" aca="1" ref="AK1519" ca="1">INDIRECT(AK1511)/AK1518</f>
        <v>500</v>
      </c>
      <c r="AL1519" s="76" cm="1">
        <f t="array" aca="1" ref="AL1519" ca="1">INDIRECT(AL1511)/AL1518</f>
        <v>500</v>
      </c>
      <c r="AM1519" s="76" cm="1">
        <f t="array" aca="1" ref="AM1519" ca="1">INDIRECT(AM1511)/AM1518</f>
        <v>500</v>
      </c>
      <c r="AN1519" s="76" cm="1">
        <f t="array" aca="1" ref="AN1519" ca="1">INDIRECT(AN1511)/AN1518</f>
        <v>500</v>
      </c>
      <c r="AO1519" s="76" cm="1">
        <f t="array" aca="1" ref="AO1519" ca="1">INDIRECT(AO1511)/AO1518</f>
        <v>500</v>
      </c>
      <c r="AP1519" s="76" cm="1">
        <f t="array" aca="1" ref="AP1519" ca="1">INDIRECT(AP1511)/AP1518</f>
        <v>500</v>
      </c>
      <c r="AQ1519" s="76" cm="1">
        <f t="array" aca="1" ref="AQ1519" ca="1">INDIRECT(AQ1511)/AQ1518</f>
        <v>500</v>
      </c>
      <c r="AR1519" s="76" cm="1">
        <f t="array" aca="1" ref="AR1519" ca="1">INDIRECT(AR1511)/AR1518</f>
        <v>500</v>
      </c>
      <c r="AS1519" s="76" cm="1">
        <f t="array" aca="1" ref="AS1519" ca="1">INDIRECT(AS1511)/AS1518</f>
        <v>500</v>
      </c>
      <c r="AT1519" s="76" cm="1">
        <f t="array" aca="1" ref="AT1519" ca="1">INDIRECT(AT1511)/AT1518</f>
        <v>500</v>
      </c>
      <c r="AU1519" s="76" cm="1">
        <f t="array" aca="1" ref="AU1519" ca="1">INDIRECT(AU1511)/AU1518</f>
        <v>500</v>
      </c>
      <c r="AV1519" s="76" cm="1">
        <f t="array" aca="1" ref="AV1519" ca="1">INDIRECT(AV1511)/AV1518</f>
        <v>500</v>
      </c>
      <c r="AW1519" s="76" cm="1">
        <f t="array" aca="1" ref="AW1519" ca="1">INDIRECT(AW1511)/AW1518</f>
        <v>500</v>
      </c>
      <c r="AX1519" s="76" cm="1">
        <f t="array" aca="1" ref="AX1519" ca="1">INDIRECT(AX1511)/AX1518</f>
        <v>500</v>
      </c>
      <c r="AY1519" s="76" cm="1">
        <f t="array" aca="1" ref="AY1519" ca="1">INDIRECT(AY1511)/AY1518</f>
        <v>500</v>
      </c>
      <c r="AZ1519" s="76" cm="1">
        <f t="array" aca="1" ref="AZ1519" ca="1">INDIRECT(AZ1511)/AZ1518</f>
        <v>500</v>
      </c>
      <c r="BA1519" s="76" cm="1">
        <f t="array" aca="1" ref="BA1519" ca="1">INDIRECT(BA1511)/BA1518</f>
        <v>500</v>
      </c>
      <c r="BB1519" s="76" cm="1">
        <f t="array" aca="1" ref="BB1519" ca="1">INDIRECT(BB1511)/BB1518</f>
        <v>500</v>
      </c>
      <c r="BC1519" s="76" cm="1">
        <f t="array" aca="1" ref="BC1519" ca="1">INDIRECT(BC1511)/BC1518</f>
        <v>500</v>
      </c>
      <c r="BD1519" s="76" cm="1">
        <f t="array" aca="1" ref="BD1519" ca="1">INDIRECT(BD1511)/BD1518</f>
        <v>500</v>
      </c>
      <c r="BE1519" s="76" cm="1">
        <f t="array" aca="1" ref="BE1519" ca="1">INDIRECT(BE1511)/BE1518</f>
        <v>500</v>
      </c>
      <c r="BF1519" s="76" cm="1">
        <f t="array" aca="1" ref="BF1519" ca="1">INDIRECT(BF1511)/BF1518</f>
        <v>500</v>
      </c>
      <c r="BG1519" s="76" cm="1">
        <f t="array" aca="1" ref="BG1519" ca="1">INDIRECT(BG1511)/BG1518</f>
        <v>500</v>
      </c>
      <c r="BH1519" s="76" cm="1">
        <f t="array" aca="1" ref="BH1519" ca="1">INDIRECT(BH1511)/BH1518</f>
        <v>500</v>
      </c>
      <c r="BI1519" s="76" cm="1">
        <f t="array" aca="1" ref="BI1519" ca="1">INDIRECT(BI1511)/BI1518</f>
        <v>500</v>
      </c>
      <c r="BJ1519" s="76" cm="1">
        <f t="array" aca="1" ref="BJ1519" ca="1">INDIRECT(BJ1511)/BJ1518</f>
        <v>500</v>
      </c>
      <c r="BK1519" s="76" cm="1">
        <f t="array" aca="1" ref="BK1519" ca="1">INDIRECT(BK1511)/BK1518</f>
        <v>500</v>
      </c>
      <c r="BL1519" s="76" cm="1">
        <f t="array" aca="1" ref="BL1519" ca="1">INDIRECT(BL1511)/BL1518</f>
        <v>500</v>
      </c>
      <c r="BM1519" s="76" cm="1">
        <f t="array" aca="1" ref="BM1519" ca="1">INDIRECT(BM1511)/BM1518</f>
        <v>500</v>
      </c>
      <c r="BN1519" s="76" cm="1">
        <f t="array" aca="1" ref="BN1519" ca="1">INDIRECT(BN1511)/BN1518</f>
        <v>500</v>
      </c>
      <c r="BO1519" s="76" cm="1">
        <f t="array" aca="1" ref="BO1519" ca="1">INDIRECT(BO1511)/BO1518</f>
        <v>500</v>
      </c>
      <c r="BP1519" s="76" cm="1">
        <f t="array" aca="1" ref="BP1519" ca="1">INDIRECT(BP1511)/BP1518</f>
        <v>500</v>
      </c>
      <c r="BQ1519" s="76" cm="1">
        <f t="array" aca="1" ref="BQ1519" ca="1">INDIRECT(BQ1511)/BQ1518</f>
        <v>500</v>
      </c>
      <c r="BR1519" s="76" cm="1">
        <f t="array" aca="1" ref="BR1519" ca="1">INDIRECT(BR1511)/BR1518</f>
        <v>500</v>
      </c>
      <c r="BS1519" s="76" cm="1">
        <f t="array" aca="1" ref="BS1519" ca="1">INDIRECT(BS1511)/BS1518</f>
        <v>500</v>
      </c>
      <c r="BT1519" s="76" cm="1">
        <f t="array" aca="1" ref="BT1519" ca="1">INDIRECT(BT1511)/BT1518</f>
        <v>500</v>
      </c>
      <c r="BU1519" s="76" cm="1">
        <f t="array" aca="1" ref="BU1519" ca="1">INDIRECT(BU1511)/BU1518</f>
        <v>500</v>
      </c>
      <c r="BV1519" s="76" cm="1">
        <f t="array" aca="1" ref="BV1519" ca="1">INDIRECT(BV1511)/BV1518</f>
        <v>500</v>
      </c>
      <c r="BW1519" s="76" cm="1">
        <f t="array" aca="1" ref="BW1519" ca="1">INDIRECT(BW1511)/BW1518</f>
        <v>500</v>
      </c>
      <c r="BX1519" s="76" cm="1">
        <f t="array" aca="1" ref="BX1519" ca="1">INDIRECT(BX1511)/BX1518</f>
        <v>500</v>
      </c>
      <c r="BY1519" s="76" cm="1">
        <f t="array" aca="1" ref="BY1519" ca="1">INDIRECT(BY1511)/BY1518</f>
        <v>500</v>
      </c>
      <c r="BZ1519" s="76" cm="1">
        <f t="array" aca="1" ref="BZ1519" ca="1">INDIRECT(BZ1511)/BZ1518</f>
        <v>500</v>
      </c>
      <c r="CA1519" s="76" cm="1">
        <f t="array" aca="1" ref="CA1519" ca="1">INDIRECT(CA1511)/CA1518</f>
        <v>500</v>
      </c>
      <c r="CB1519" s="76" cm="1">
        <f t="array" aca="1" ref="CB1519" ca="1">INDIRECT(CB1511)/CB1518</f>
        <v>500</v>
      </c>
      <c r="CC1519" s="76" cm="1">
        <f t="array" aca="1" ref="CC1519" ca="1">INDIRECT(CC1511)/CC1518</f>
        <v>500</v>
      </c>
      <c r="CD1519" s="76" cm="1">
        <f t="array" aca="1" ref="CD1519" ca="1">INDIRECT(CD1511)/CD1518</f>
        <v>500</v>
      </c>
      <c r="CE1519" s="76" cm="1">
        <f t="array" aca="1" ref="CE1519" ca="1">INDIRECT(CE1511)/CE1518</f>
        <v>500</v>
      </c>
      <c r="CF1519" s="76" cm="1">
        <f t="array" aca="1" ref="CF1519" ca="1">INDIRECT(CF1511)/CF1518</f>
        <v>500</v>
      </c>
      <c r="CG1519" s="76" cm="1">
        <f t="array" aca="1" ref="CG1519" ca="1">INDIRECT(CG1511)/CG1518</f>
        <v>500</v>
      </c>
      <c r="CH1519" s="76" cm="1">
        <f t="array" aca="1" ref="CH1519" ca="1">INDIRECT(CH1511)/CH1518</f>
        <v>500</v>
      </c>
      <c r="CI1519" s="76" cm="1">
        <f t="array" aca="1" ref="CI1519" ca="1">INDIRECT(CI1511)/CI1518</f>
        <v>500</v>
      </c>
      <c r="CJ1519" s="76" cm="1">
        <f t="array" aca="1" ref="CJ1519" ca="1">INDIRECT(CJ1511)/CJ1518</f>
        <v>500</v>
      </c>
      <c r="CK1519" s="76" cm="1">
        <f t="array" aca="1" ref="CK1519" ca="1">INDIRECT(CK1511)/CK1518</f>
        <v>500</v>
      </c>
      <c r="CL1519" s="76" cm="1">
        <f t="array" aca="1" ref="CL1519" ca="1">INDIRECT(CL1511)/CL1518</f>
        <v>500</v>
      </c>
      <c r="CN1519" s="60"/>
      <c r="CO1519" s="76" t="e" cm="1">
        <f t="array" aca="1" ref="CO1519" ca="1">INDIRECT(CO1511)/CO1518</f>
        <v>#N/A</v>
      </c>
      <c r="CP1519" s="76" t="e" cm="1">
        <f t="array" aca="1" ref="CP1519" ca="1">INDIRECT(CP1511)/CP1518</f>
        <v>#N/A</v>
      </c>
      <c r="CQ1519" s="76" t="e" cm="1">
        <f t="array" aca="1" ref="CQ1519" ca="1">INDIRECT(CQ1511)/CQ1518</f>
        <v>#N/A</v>
      </c>
      <c r="CR1519" s="76" t="e" cm="1">
        <f t="array" aca="1" ref="CR1519" ca="1">INDIRECT(CR1511)/CR1518</f>
        <v>#N/A</v>
      </c>
      <c r="CS1519" s="76" t="e" cm="1">
        <f t="array" aca="1" ref="CS1519" ca="1">INDIRECT(CS1511)/CS1518</f>
        <v>#N/A</v>
      </c>
      <c r="CT1519" s="76" t="e" cm="1">
        <f t="array" aca="1" ref="CT1519" ca="1">INDIRECT(CT1511)/CT1518</f>
        <v>#N/A</v>
      </c>
      <c r="CU1519" s="76" t="e" cm="1">
        <f t="array" aca="1" ref="CU1519" ca="1">INDIRECT(CU1511)/CU1518</f>
        <v>#N/A</v>
      </c>
      <c r="CV1519" s="76" t="e" cm="1">
        <f t="array" aca="1" ref="CV1519" ca="1">INDIRECT(CV1511)/CV1518</f>
        <v>#N/A</v>
      </c>
      <c r="CW1519" s="76" t="e" cm="1">
        <f t="array" aca="1" ref="CW1519" ca="1">INDIRECT(CW1511)/CW1518</f>
        <v>#N/A</v>
      </c>
      <c r="CX1519" s="76" t="e" cm="1">
        <f t="array" aca="1" ref="CX1519" ca="1">INDIRECT(CX1511)/CX1518</f>
        <v>#N/A</v>
      </c>
      <c r="CY1519" s="76" t="e" cm="1">
        <f t="array" aca="1" ref="CY1519" ca="1">INDIRECT(CY1511)/CY1518</f>
        <v>#N/A</v>
      </c>
      <c r="CZ1519" s="76" t="e" cm="1">
        <f t="array" aca="1" ref="CZ1519" ca="1">INDIRECT(CZ1511)/CZ1518</f>
        <v>#N/A</v>
      </c>
      <c r="DA1519" s="76" t="e" cm="1">
        <f t="array" aca="1" ref="DA1519" ca="1">INDIRECT(DA1511)/DA1518</f>
        <v>#N/A</v>
      </c>
      <c r="DB1519" s="76" t="e" cm="1">
        <f t="array" aca="1" ref="DB1519" ca="1">INDIRECT(DB1511)/DB1518</f>
        <v>#N/A</v>
      </c>
      <c r="DC1519" s="76" t="e" cm="1">
        <f t="array" aca="1" ref="DC1519" ca="1">INDIRECT(DC1511)/DC1518</f>
        <v>#N/A</v>
      </c>
      <c r="DD1519" s="76" t="e" cm="1">
        <f t="array" aca="1" ref="DD1519" ca="1">INDIRECT(DD1511)/DD1518</f>
        <v>#N/A</v>
      </c>
      <c r="DE1519" s="76" t="e" cm="1">
        <f t="array" aca="1" ref="DE1519" ca="1">INDIRECT(DE1511)/DE1518</f>
        <v>#N/A</v>
      </c>
      <c r="DF1519" s="76" t="e" cm="1">
        <f t="array" aca="1" ref="DF1519" ca="1">INDIRECT(DF1511)/DF1518</f>
        <v>#N/A</v>
      </c>
      <c r="DG1519" s="76" t="e" cm="1">
        <f t="array" aca="1" ref="DG1519" ca="1">INDIRECT(DG1511)/DG1518</f>
        <v>#N/A</v>
      </c>
      <c r="DH1519" s="76" t="e" cm="1">
        <f t="array" aca="1" ref="DH1519" ca="1">INDIRECT(DH1511)/DH1518</f>
        <v>#N/A</v>
      </c>
      <c r="DI1519" s="76" t="e" cm="1">
        <f t="array" aca="1" ref="DI1519" ca="1">INDIRECT(DI1511)/DI1518</f>
        <v>#N/A</v>
      </c>
      <c r="DJ1519" s="76" t="e" cm="1">
        <f t="array" aca="1" ref="DJ1519" ca="1">INDIRECT(DJ1511)/DJ1518</f>
        <v>#N/A</v>
      </c>
      <c r="DK1519" s="76" t="e" cm="1">
        <f t="array" aca="1" ref="DK1519" ca="1">INDIRECT(DK1511)/DK1518</f>
        <v>#N/A</v>
      </c>
      <c r="DL1519" s="76" t="e" cm="1">
        <f t="array" aca="1" ref="DL1519" ca="1">INDIRECT(DL1511)/DL1518</f>
        <v>#N/A</v>
      </c>
    </row>
    <row r="1520" spans="1:116" x14ac:dyDescent="0.4">
      <c r="B1520" t="str">
        <f>E1520</f>
        <v>1520 DCSCAC-S</v>
      </c>
      <c r="D1520" t="s">
        <v>158</v>
      </c>
      <c r="E1520" s="8" t="str">
        <f t="shared" si="2542"/>
        <v>1520 DCSCAC-S</v>
      </c>
      <c r="G1520" s="145" t="s">
        <v>197</v>
      </c>
      <c r="H1520" s="12"/>
      <c r="I1520" s="60"/>
      <c r="J1520" s="60"/>
      <c r="K1520" s="18">
        <v>20</v>
      </c>
      <c r="L1520" s="18">
        <v>20</v>
      </c>
      <c r="M1520" s="18">
        <v>20</v>
      </c>
      <c r="N1520" s="18">
        <v>20</v>
      </c>
      <c r="O1520" s="18">
        <v>20</v>
      </c>
      <c r="P1520" s="18">
        <v>20</v>
      </c>
      <c r="R1520" s="19"/>
      <c r="S1520" s="147" cm="1">
        <f t="array" ref="S1520">INDEX($K:$P,ROW(),MATCH(S$3,$K$2:$P$2,0))</f>
        <v>20</v>
      </c>
      <c r="T1520" s="147" cm="1">
        <f t="array" ref="T1520">INDEX($K:$P,ROW(),MATCH(T$3,$K$2:$P$2,0))</f>
        <v>20</v>
      </c>
      <c r="U1520" s="147" cm="1">
        <f t="array" ref="U1520">INDEX($K:$P,ROW(),MATCH(U$3,$K$2:$P$2,0))</f>
        <v>20</v>
      </c>
      <c r="V1520" s="147" cm="1">
        <f t="array" ref="V1520">INDEX($K:$P,ROW(),MATCH(V$3,$K$2:$P$2,0))</f>
        <v>20</v>
      </c>
      <c r="W1520" s="147" cm="1">
        <f t="array" ref="W1520">INDEX($K:$P,ROW(),MATCH(W$3,$K$2:$P$2,0))</f>
        <v>20</v>
      </c>
      <c r="X1520" s="147" cm="1">
        <f t="array" ref="X1520">INDEX($K:$P,ROW(),MATCH(X$3,$K$2:$P$2,0))</f>
        <v>20</v>
      </c>
      <c r="Y1520" s="147" cm="1">
        <f t="array" ref="Y1520">INDEX($K:$P,ROW(),MATCH(Y$3,$K$2:$P$2,0))</f>
        <v>20</v>
      </c>
      <c r="Z1520" s="147" cm="1">
        <f t="array" ref="Z1520">INDEX($K:$P,ROW(),MATCH(Z$3,$K$2:$P$2,0))</f>
        <v>20</v>
      </c>
      <c r="AA1520" s="147" cm="1">
        <f t="array" ref="AA1520">INDEX($K:$P,ROW(),MATCH(AA$3,$K$2:$P$2,0))</f>
        <v>20</v>
      </c>
      <c r="AB1520" s="147" cm="1">
        <f t="array" ref="AB1520">INDEX($K:$P,ROW(),MATCH(AB$3,$K$2:$P$2,0))</f>
        <v>20</v>
      </c>
      <c r="AC1520" s="147" cm="1">
        <f t="array" ref="AC1520">INDEX($K:$P,ROW(),MATCH(AC$3,$K$2:$P$2,0))</f>
        <v>20</v>
      </c>
      <c r="AD1520" s="147" cm="1">
        <f t="array" ref="AD1520">INDEX($K:$P,ROW(),MATCH(AD$3,$K$2:$P$2,0))</f>
        <v>20</v>
      </c>
      <c r="AE1520" s="147" cm="1">
        <f t="array" ref="AE1520">INDEX($K:$P,ROW(),MATCH(AE$3,$K$2:$P$2,0))</f>
        <v>20</v>
      </c>
      <c r="AF1520" s="147" cm="1">
        <f t="array" ref="AF1520">INDEX($K:$P,ROW(),MATCH(AF$3,$K$2:$P$2,0))</f>
        <v>20</v>
      </c>
      <c r="AG1520" s="147" cm="1">
        <f t="array" ref="AG1520">INDEX($K:$P,ROW(),MATCH(AG$3,$K$2:$P$2,0))</f>
        <v>20</v>
      </c>
      <c r="AH1520" s="147" cm="1">
        <f t="array" ref="AH1520">INDEX($K:$P,ROW(),MATCH(AH$3,$K$2:$P$2,0))</f>
        <v>20</v>
      </c>
      <c r="AI1520" s="147" cm="1">
        <f t="array" ref="AI1520">INDEX($K:$P,ROW(),MATCH(AI$3,$K$2:$P$2,0))</f>
        <v>20</v>
      </c>
      <c r="AJ1520" s="147" cm="1">
        <f t="array" ref="AJ1520">INDEX($K:$P,ROW(),MATCH(AJ$3,$K$2:$P$2,0))</f>
        <v>20</v>
      </c>
      <c r="AK1520" s="147" cm="1">
        <f t="array" ref="AK1520">INDEX($K:$P,ROW(),MATCH(AK$3,$K$2:$P$2,0))</f>
        <v>20</v>
      </c>
      <c r="AL1520" s="147" cm="1">
        <f t="array" ref="AL1520">INDEX($K:$P,ROW(),MATCH(AL$3,$K$2:$P$2,0))</f>
        <v>20</v>
      </c>
      <c r="AM1520" s="147" cm="1">
        <f t="array" ref="AM1520">INDEX($K:$P,ROW(),MATCH(AM$3,$K$2:$P$2,0))</f>
        <v>20</v>
      </c>
      <c r="AN1520" s="147" cm="1">
        <f t="array" ref="AN1520">INDEX($K:$P,ROW(),MATCH(AN$3,$K$2:$P$2,0))</f>
        <v>20</v>
      </c>
      <c r="AO1520" s="147" cm="1">
        <f t="array" ref="AO1520">INDEX($K:$P,ROW(),MATCH(AO$3,$K$2:$P$2,0))</f>
        <v>20</v>
      </c>
      <c r="AP1520" s="147" cm="1">
        <f t="array" ref="AP1520">INDEX($K:$P,ROW(),MATCH(AP$3,$K$2:$P$2,0))</f>
        <v>20</v>
      </c>
      <c r="AQ1520" s="147" cm="1">
        <f t="array" ref="AQ1520">INDEX($K:$P,ROW(),MATCH(AQ$3,$K$2:$P$2,0))</f>
        <v>20</v>
      </c>
      <c r="AR1520" s="147" cm="1">
        <f t="array" ref="AR1520">INDEX($K:$P,ROW(),MATCH(AR$3,$K$2:$P$2,0))</f>
        <v>20</v>
      </c>
      <c r="AS1520" s="147" cm="1">
        <f t="array" ref="AS1520">INDEX($K:$P,ROW(),MATCH(AS$3,$K$2:$P$2,0))</f>
        <v>20</v>
      </c>
      <c r="AT1520" s="147" cm="1">
        <f t="array" ref="AT1520">INDEX($K:$P,ROW(),MATCH(AT$3,$K$2:$P$2,0))</f>
        <v>20</v>
      </c>
      <c r="AU1520" s="147" cm="1">
        <f t="array" ref="AU1520">INDEX($K:$P,ROW(),MATCH(AU$3,$K$2:$P$2,0))</f>
        <v>20</v>
      </c>
      <c r="AV1520" s="147" cm="1">
        <f t="array" ref="AV1520">INDEX($K:$P,ROW(),MATCH(AV$3,$K$2:$P$2,0))</f>
        <v>20</v>
      </c>
      <c r="AW1520" s="147" cm="1">
        <f t="array" ref="AW1520">INDEX($K:$P,ROW(),MATCH(AW$3,$K$2:$P$2,0))</f>
        <v>20</v>
      </c>
      <c r="AX1520" s="147" cm="1">
        <f t="array" ref="AX1520">INDEX($K:$P,ROW(),MATCH(AX$3,$K$2:$P$2,0))</f>
        <v>20</v>
      </c>
      <c r="AY1520" s="147" cm="1">
        <f t="array" ref="AY1520">INDEX($K:$P,ROW(),MATCH(AY$3,$K$2:$P$2,0))</f>
        <v>20</v>
      </c>
      <c r="AZ1520" s="147" cm="1">
        <f t="array" ref="AZ1520">INDEX($K:$P,ROW(),MATCH(AZ$3,$K$2:$P$2,0))</f>
        <v>20</v>
      </c>
      <c r="BA1520" s="147" cm="1">
        <f t="array" ref="BA1520">INDEX($K:$P,ROW(),MATCH(BA$3,$K$2:$P$2,0))</f>
        <v>20</v>
      </c>
      <c r="BB1520" s="147" cm="1">
        <f t="array" ref="BB1520">INDEX($K:$P,ROW(),MATCH(BB$3,$K$2:$P$2,0))</f>
        <v>20</v>
      </c>
      <c r="BC1520" s="147" cm="1">
        <f t="array" ref="BC1520">INDEX($K:$P,ROW(),MATCH(BC$3,$K$2:$P$2,0))</f>
        <v>20</v>
      </c>
      <c r="BD1520" s="147" cm="1">
        <f t="array" ref="BD1520">INDEX($K:$P,ROW(),MATCH(BD$3,$K$2:$P$2,0))</f>
        <v>20</v>
      </c>
      <c r="BE1520" s="147" cm="1">
        <f t="array" ref="BE1520">INDEX($K:$P,ROW(),MATCH(BE$3,$K$2:$P$2,0))</f>
        <v>20</v>
      </c>
      <c r="BF1520" s="147" cm="1">
        <f t="array" ref="BF1520">INDEX($K:$P,ROW(),MATCH(BF$3,$K$2:$P$2,0))</f>
        <v>20</v>
      </c>
      <c r="BG1520" s="147" cm="1">
        <f t="array" ref="BG1520">INDEX($K:$P,ROW(),MATCH(BG$3,$K$2:$P$2,0))</f>
        <v>20</v>
      </c>
      <c r="BH1520" s="147" cm="1">
        <f t="array" ref="BH1520">INDEX($K:$P,ROW(),MATCH(BH$3,$K$2:$P$2,0))</f>
        <v>20</v>
      </c>
      <c r="BI1520" s="147" cm="1">
        <f t="array" ref="BI1520">INDEX($K:$P,ROW(),MATCH(BI$3,$K$2:$P$2,0))</f>
        <v>20</v>
      </c>
      <c r="BJ1520" s="147" cm="1">
        <f t="array" ref="BJ1520">INDEX($K:$P,ROW(),MATCH(BJ$3,$K$2:$P$2,0))</f>
        <v>20</v>
      </c>
      <c r="BK1520" s="147" cm="1">
        <f t="array" ref="BK1520">INDEX($K:$P,ROW(),MATCH(BK$3,$K$2:$P$2,0))</f>
        <v>20</v>
      </c>
      <c r="BL1520" s="147" cm="1">
        <f t="array" ref="BL1520">INDEX($K:$P,ROW(),MATCH(BL$3,$K$2:$P$2,0))</f>
        <v>20</v>
      </c>
      <c r="BM1520" s="147" cm="1">
        <f t="array" ref="BM1520">INDEX($K:$P,ROW(),MATCH(BM$3,$K$2:$P$2,0))</f>
        <v>20</v>
      </c>
      <c r="BN1520" s="147" cm="1">
        <f t="array" ref="BN1520">INDEX($K:$P,ROW(),MATCH(BN$3,$K$2:$P$2,0))</f>
        <v>20</v>
      </c>
      <c r="BO1520" s="147" cm="1">
        <f t="array" ref="BO1520">INDEX($K:$P,ROW(),MATCH(BO$3,$K$2:$P$2,0))</f>
        <v>20</v>
      </c>
      <c r="BP1520" s="147" cm="1">
        <f t="array" ref="BP1520">INDEX($K:$P,ROW(),MATCH(BP$3,$K$2:$P$2,0))</f>
        <v>20</v>
      </c>
      <c r="BQ1520" s="147" cm="1">
        <f t="array" ref="BQ1520">INDEX($K:$P,ROW(),MATCH(BQ$3,$K$2:$P$2,0))</f>
        <v>20</v>
      </c>
      <c r="BR1520" s="147" cm="1">
        <f t="array" ref="BR1520">INDEX($K:$P,ROW(),MATCH(BR$3,$K$2:$P$2,0))</f>
        <v>20</v>
      </c>
      <c r="BS1520" s="147" cm="1">
        <f t="array" ref="BS1520">INDEX($K:$P,ROW(),MATCH(BS$3,$K$2:$P$2,0))</f>
        <v>20</v>
      </c>
      <c r="BT1520" s="147" cm="1">
        <f t="array" ref="BT1520">INDEX($K:$P,ROW(),MATCH(BT$3,$K$2:$P$2,0))</f>
        <v>20</v>
      </c>
      <c r="BU1520" s="147" cm="1">
        <f t="array" ref="BU1520">INDEX($K:$P,ROW(),MATCH(BU$3,$K$2:$P$2,0))</f>
        <v>20</v>
      </c>
      <c r="BV1520" s="147" cm="1">
        <f t="array" ref="BV1520">INDEX($K:$P,ROW(),MATCH(BV$3,$K$2:$P$2,0))</f>
        <v>20</v>
      </c>
      <c r="BW1520" s="147" cm="1">
        <f t="array" ref="BW1520">INDEX($K:$P,ROW(),MATCH(BW$3,$K$2:$P$2,0))</f>
        <v>20</v>
      </c>
      <c r="BX1520" s="147" cm="1">
        <f t="array" ref="BX1520">INDEX($K:$P,ROW(),MATCH(BX$3,$K$2:$P$2,0))</f>
        <v>20</v>
      </c>
      <c r="BY1520" s="147" cm="1">
        <f t="array" ref="BY1520">INDEX($K:$P,ROW(),MATCH(BY$3,$K$2:$P$2,0))</f>
        <v>20</v>
      </c>
      <c r="BZ1520" s="147" cm="1">
        <f t="array" ref="BZ1520">INDEX($K:$P,ROW(),MATCH(BZ$3,$K$2:$P$2,0))</f>
        <v>20</v>
      </c>
      <c r="CA1520" s="147" cm="1">
        <f t="array" ref="CA1520">INDEX($K:$P,ROW(),MATCH(CA$3,$K$2:$P$2,0))</f>
        <v>20</v>
      </c>
      <c r="CB1520" s="147" cm="1">
        <f t="array" ref="CB1520">INDEX($K:$P,ROW(),MATCH(CB$3,$K$2:$P$2,0))</f>
        <v>20</v>
      </c>
      <c r="CC1520" s="147" cm="1">
        <f t="array" ref="CC1520">INDEX($K:$P,ROW(),MATCH(CC$3,$K$2:$P$2,0))</f>
        <v>20</v>
      </c>
      <c r="CD1520" s="147" cm="1">
        <f t="array" ref="CD1520">INDEX($K:$P,ROW(),MATCH(CD$3,$K$2:$P$2,0))</f>
        <v>20</v>
      </c>
      <c r="CE1520" s="147" cm="1">
        <f t="array" ref="CE1520">INDEX($K:$P,ROW(),MATCH(CE$3,$K$2:$P$2,0))</f>
        <v>20</v>
      </c>
      <c r="CF1520" s="147" cm="1">
        <f t="array" ref="CF1520">INDEX($K:$P,ROW(),MATCH(CF$3,$K$2:$P$2,0))</f>
        <v>20</v>
      </c>
      <c r="CG1520" s="147" cm="1">
        <f t="array" ref="CG1520">INDEX($K:$P,ROW(),MATCH(CG$3,$K$2:$P$2,0))</f>
        <v>20</v>
      </c>
      <c r="CH1520" s="147" cm="1">
        <f t="array" ref="CH1520">INDEX($K:$P,ROW(),MATCH(CH$3,$K$2:$P$2,0))</f>
        <v>20</v>
      </c>
      <c r="CI1520" s="147" cm="1">
        <f t="array" ref="CI1520">INDEX($K:$P,ROW(),MATCH(CI$3,$K$2:$P$2,0))</f>
        <v>20</v>
      </c>
      <c r="CJ1520" s="147" cm="1">
        <f t="array" ref="CJ1520">INDEX($K:$P,ROW(),MATCH(CJ$3,$K$2:$P$2,0))</f>
        <v>20</v>
      </c>
      <c r="CK1520" s="147" cm="1">
        <f t="array" ref="CK1520">INDEX($K:$P,ROW(),MATCH(CK$3,$K$2:$P$2,0))</f>
        <v>20</v>
      </c>
      <c r="CL1520" s="147" cm="1">
        <f t="array" ref="CL1520">INDEX($K:$P,ROW(),MATCH(CL$3,$K$2:$P$2,0))</f>
        <v>20</v>
      </c>
      <c r="CN1520" s="60"/>
      <c r="CO1520" s="147" t="e" cm="1">
        <f t="array" ref="CO1520">INDEX($K:$P,ROW(),MATCH(CO$3,$K$2:$P$2,0))</f>
        <v>#N/A</v>
      </c>
      <c r="CP1520" s="147" t="e" cm="1">
        <f t="array" ref="CP1520">INDEX($K:$P,ROW(),MATCH(CP$3,$K$2:$P$2,0))</f>
        <v>#N/A</v>
      </c>
      <c r="CQ1520" s="147" t="e" cm="1">
        <f t="array" ref="CQ1520">INDEX($K:$P,ROW(),MATCH(CQ$3,$K$2:$P$2,0))</f>
        <v>#N/A</v>
      </c>
      <c r="CR1520" s="147" t="e" cm="1">
        <f t="array" ref="CR1520">INDEX($K:$P,ROW(),MATCH(CR$3,$K$2:$P$2,0))</f>
        <v>#N/A</v>
      </c>
      <c r="CS1520" s="147" t="e" cm="1">
        <f t="array" ref="CS1520">INDEX($K:$P,ROW(),MATCH(CS$3,$K$2:$P$2,0))</f>
        <v>#N/A</v>
      </c>
      <c r="CT1520" s="147" t="e" cm="1">
        <f t="array" ref="CT1520">INDEX($K:$P,ROW(),MATCH(CT$3,$K$2:$P$2,0))</f>
        <v>#N/A</v>
      </c>
      <c r="CU1520" s="147" t="e" cm="1">
        <f t="array" ref="CU1520">INDEX($K:$P,ROW(),MATCH(CU$3,$K$2:$P$2,0))</f>
        <v>#N/A</v>
      </c>
      <c r="CV1520" s="147" t="e" cm="1">
        <f t="array" ref="CV1520">INDEX($K:$P,ROW(),MATCH(CV$3,$K$2:$P$2,0))</f>
        <v>#N/A</v>
      </c>
      <c r="CW1520" s="147" t="e" cm="1">
        <f t="array" ref="CW1520">INDEX($K:$P,ROW(),MATCH(CW$3,$K$2:$P$2,0))</f>
        <v>#N/A</v>
      </c>
      <c r="CX1520" s="147" t="e" cm="1">
        <f t="array" ref="CX1520">INDEX($K:$P,ROW(),MATCH(CX$3,$K$2:$P$2,0))</f>
        <v>#N/A</v>
      </c>
      <c r="CY1520" s="147" t="e" cm="1">
        <f t="array" ref="CY1520">INDEX($K:$P,ROW(),MATCH(CY$3,$K$2:$P$2,0))</f>
        <v>#N/A</v>
      </c>
      <c r="CZ1520" s="147" t="e" cm="1">
        <f t="array" ref="CZ1520">INDEX($K:$P,ROW(),MATCH(CZ$3,$K$2:$P$2,0))</f>
        <v>#N/A</v>
      </c>
      <c r="DA1520" s="147" t="e" cm="1">
        <f t="array" ref="DA1520">INDEX($K:$P,ROW(),MATCH(DA$3,$K$2:$P$2,0))</f>
        <v>#N/A</v>
      </c>
      <c r="DB1520" s="147" t="e" cm="1">
        <f t="array" ref="DB1520">INDEX($K:$P,ROW(),MATCH(DB$3,$K$2:$P$2,0))</f>
        <v>#N/A</v>
      </c>
      <c r="DC1520" s="147" t="e" cm="1">
        <f t="array" ref="DC1520">INDEX($K:$P,ROW(),MATCH(DC$3,$K$2:$P$2,0))</f>
        <v>#N/A</v>
      </c>
      <c r="DD1520" s="147" t="e" cm="1">
        <f t="array" ref="DD1520">INDEX($K:$P,ROW(),MATCH(DD$3,$K$2:$P$2,0))</f>
        <v>#N/A</v>
      </c>
      <c r="DE1520" s="147" t="e" cm="1">
        <f t="array" ref="DE1520">INDEX($K:$P,ROW(),MATCH(DE$3,$K$2:$P$2,0))</f>
        <v>#N/A</v>
      </c>
      <c r="DF1520" s="147" t="e" cm="1">
        <f t="array" ref="DF1520">INDEX($K:$P,ROW(),MATCH(DF$3,$K$2:$P$2,0))</f>
        <v>#N/A</v>
      </c>
      <c r="DG1520" s="147" t="e" cm="1">
        <f t="array" ref="DG1520">INDEX($K:$P,ROW(),MATCH(DG$3,$K$2:$P$2,0))</f>
        <v>#N/A</v>
      </c>
      <c r="DH1520" s="147" t="e" cm="1">
        <f t="array" ref="DH1520">INDEX($K:$P,ROW(),MATCH(DH$3,$K$2:$P$2,0))</f>
        <v>#N/A</v>
      </c>
      <c r="DI1520" s="147" t="e" cm="1">
        <f t="array" ref="DI1520">INDEX($K:$P,ROW(),MATCH(DI$3,$K$2:$P$2,0))</f>
        <v>#N/A</v>
      </c>
      <c r="DJ1520" s="147" t="e" cm="1">
        <f t="array" ref="DJ1520">INDEX($K:$P,ROW(),MATCH(DJ$3,$K$2:$P$2,0))</f>
        <v>#N/A</v>
      </c>
      <c r="DK1520" s="147" t="e" cm="1">
        <f t="array" ref="DK1520">INDEX($K:$P,ROW(),MATCH(DK$3,$K$2:$P$2,0))</f>
        <v>#N/A</v>
      </c>
      <c r="DL1520" s="147" t="e" cm="1">
        <f t="array" ref="DL1520">INDEX($K:$P,ROW(),MATCH(DL$3,$K$2:$P$2,0))</f>
        <v>#N/A</v>
      </c>
    </row>
    <row r="1521" spans="1:116" x14ac:dyDescent="0.4">
      <c r="C1521" t="s">
        <v>203</v>
      </c>
      <c r="D1521" t="s">
        <v>158</v>
      </c>
      <c r="E1521" s="8" t="str">
        <f t="shared" si="2542"/>
        <v>1521 DCSCAC-S</v>
      </c>
      <c r="G1521" s="126" t="str">
        <f>"Expense - "&amp;SUBSTITUTE(G1516,":","")</f>
        <v>Expense - Seller acquisition cost</v>
      </c>
      <c r="H1521" s="27"/>
      <c r="I1521" s="78"/>
      <c r="J1521" s="78"/>
      <c r="K1521" s="63">
        <f t="shared" ref="K1521:P1521" ca="1" si="2544">SUMIF($3:$3,K$2,1521:1521)</f>
        <v>-120000</v>
      </c>
      <c r="L1521" s="63">
        <f t="shared" ca="1" si="2544"/>
        <v>-120000</v>
      </c>
      <c r="M1521" s="63">
        <f t="shared" ca="1" si="2544"/>
        <v>-120000</v>
      </c>
      <c r="N1521" s="63">
        <f t="shared" ca="1" si="2544"/>
        <v>-120000</v>
      </c>
      <c r="O1521" s="63">
        <f t="shared" ca="1" si="2544"/>
        <v>-120000</v>
      </c>
      <c r="P1521" s="63">
        <f t="shared" ca="1" si="2544"/>
        <v>-120000</v>
      </c>
      <c r="R1521" s="33"/>
      <c r="S1521" s="148">
        <f t="shared" ref="S1521:AX1521" ca="1" si="2545">-S1520*S1519</f>
        <v>-10000</v>
      </c>
      <c r="T1521" s="148">
        <f t="shared" ca="1" si="2545"/>
        <v>-10000</v>
      </c>
      <c r="U1521" s="148">
        <f t="shared" ca="1" si="2545"/>
        <v>-10000</v>
      </c>
      <c r="V1521" s="148">
        <f t="shared" ca="1" si="2545"/>
        <v>-10000</v>
      </c>
      <c r="W1521" s="148">
        <f t="shared" ca="1" si="2545"/>
        <v>-10000</v>
      </c>
      <c r="X1521" s="148">
        <f t="shared" ca="1" si="2545"/>
        <v>-10000</v>
      </c>
      <c r="Y1521" s="148">
        <f t="shared" ca="1" si="2545"/>
        <v>-10000</v>
      </c>
      <c r="Z1521" s="148">
        <f t="shared" ca="1" si="2545"/>
        <v>-10000</v>
      </c>
      <c r="AA1521" s="148">
        <f t="shared" ca="1" si="2545"/>
        <v>-10000</v>
      </c>
      <c r="AB1521" s="148">
        <f t="shared" ca="1" si="2545"/>
        <v>-10000</v>
      </c>
      <c r="AC1521" s="148">
        <f t="shared" ca="1" si="2545"/>
        <v>-10000</v>
      </c>
      <c r="AD1521" s="148">
        <f t="shared" ca="1" si="2545"/>
        <v>-10000</v>
      </c>
      <c r="AE1521" s="148">
        <f t="shared" ca="1" si="2545"/>
        <v>-10000</v>
      </c>
      <c r="AF1521" s="148">
        <f t="shared" ca="1" si="2545"/>
        <v>-10000</v>
      </c>
      <c r="AG1521" s="148">
        <f t="shared" ca="1" si="2545"/>
        <v>-10000</v>
      </c>
      <c r="AH1521" s="148">
        <f t="shared" ca="1" si="2545"/>
        <v>-10000</v>
      </c>
      <c r="AI1521" s="148">
        <f t="shared" ca="1" si="2545"/>
        <v>-10000</v>
      </c>
      <c r="AJ1521" s="148">
        <f t="shared" ca="1" si="2545"/>
        <v>-10000</v>
      </c>
      <c r="AK1521" s="148">
        <f t="shared" ca="1" si="2545"/>
        <v>-10000</v>
      </c>
      <c r="AL1521" s="148">
        <f t="shared" ca="1" si="2545"/>
        <v>-10000</v>
      </c>
      <c r="AM1521" s="148">
        <f t="shared" ca="1" si="2545"/>
        <v>-10000</v>
      </c>
      <c r="AN1521" s="148">
        <f t="shared" ca="1" si="2545"/>
        <v>-10000</v>
      </c>
      <c r="AO1521" s="148">
        <f t="shared" ca="1" si="2545"/>
        <v>-10000</v>
      </c>
      <c r="AP1521" s="148">
        <f t="shared" ca="1" si="2545"/>
        <v>-10000</v>
      </c>
      <c r="AQ1521" s="148">
        <f t="shared" ca="1" si="2545"/>
        <v>-10000</v>
      </c>
      <c r="AR1521" s="148">
        <f t="shared" ca="1" si="2545"/>
        <v>-10000</v>
      </c>
      <c r="AS1521" s="148">
        <f t="shared" ca="1" si="2545"/>
        <v>-10000</v>
      </c>
      <c r="AT1521" s="148">
        <f t="shared" ca="1" si="2545"/>
        <v>-10000</v>
      </c>
      <c r="AU1521" s="148">
        <f t="shared" ca="1" si="2545"/>
        <v>-10000</v>
      </c>
      <c r="AV1521" s="148">
        <f t="shared" ca="1" si="2545"/>
        <v>-10000</v>
      </c>
      <c r="AW1521" s="148">
        <f t="shared" ca="1" si="2545"/>
        <v>-10000</v>
      </c>
      <c r="AX1521" s="148">
        <f t="shared" ca="1" si="2545"/>
        <v>-10000</v>
      </c>
      <c r="AY1521" s="148">
        <f t="shared" ref="AY1521:CD1521" ca="1" si="2546">-AY1520*AY1519</f>
        <v>-10000</v>
      </c>
      <c r="AZ1521" s="148">
        <f t="shared" ca="1" si="2546"/>
        <v>-10000</v>
      </c>
      <c r="BA1521" s="148">
        <f t="shared" ca="1" si="2546"/>
        <v>-10000</v>
      </c>
      <c r="BB1521" s="148">
        <f t="shared" ca="1" si="2546"/>
        <v>-10000</v>
      </c>
      <c r="BC1521" s="148">
        <f t="shared" ca="1" si="2546"/>
        <v>-10000</v>
      </c>
      <c r="BD1521" s="148">
        <f t="shared" ca="1" si="2546"/>
        <v>-10000</v>
      </c>
      <c r="BE1521" s="148">
        <f t="shared" ca="1" si="2546"/>
        <v>-10000</v>
      </c>
      <c r="BF1521" s="148">
        <f t="shared" ca="1" si="2546"/>
        <v>-10000</v>
      </c>
      <c r="BG1521" s="148">
        <f t="shared" ca="1" si="2546"/>
        <v>-10000</v>
      </c>
      <c r="BH1521" s="148">
        <f t="shared" ca="1" si="2546"/>
        <v>-10000</v>
      </c>
      <c r="BI1521" s="148">
        <f t="shared" ca="1" si="2546"/>
        <v>-10000</v>
      </c>
      <c r="BJ1521" s="148">
        <f t="shared" ca="1" si="2546"/>
        <v>-10000</v>
      </c>
      <c r="BK1521" s="148">
        <f t="shared" ca="1" si="2546"/>
        <v>-10000</v>
      </c>
      <c r="BL1521" s="148">
        <f t="shared" ca="1" si="2546"/>
        <v>-10000</v>
      </c>
      <c r="BM1521" s="148">
        <f t="shared" ca="1" si="2546"/>
        <v>-10000</v>
      </c>
      <c r="BN1521" s="148">
        <f t="shared" ca="1" si="2546"/>
        <v>-10000</v>
      </c>
      <c r="BO1521" s="148">
        <f t="shared" ca="1" si="2546"/>
        <v>-10000</v>
      </c>
      <c r="BP1521" s="148">
        <f t="shared" ca="1" si="2546"/>
        <v>-10000</v>
      </c>
      <c r="BQ1521" s="148">
        <f t="shared" ca="1" si="2546"/>
        <v>-10000</v>
      </c>
      <c r="BR1521" s="148">
        <f t="shared" ca="1" si="2546"/>
        <v>-10000</v>
      </c>
      <c r="BS1521" s="148">
        <f t="shared" ca="1" si="2546"/>
        <v>-10000</v>
      </c>
      <c r="BT1521" s="148">
        <f t="shared" ca="1" si="2546"/>
        <v>-10000</v>
      </c>
      <c r="BU1521" s="148">
        <f t="shared" ca="1" si="2546"/>
        <v>-10000</v>
      </c>
      <c r="BV1521" s="148">
        <f t="shared" ca="1" si="2546"/>
        <v>-10000</v>
      </c>
      <c r="BW1521" s="148">
        <f t="shared" ca="1" si="2546"/>
        <v>-10000</v>
      </c>
      <c r="BX1521" s="148">
        <f t="shared" ca="1" si="2546"/>
        <v>-10000</v>
      </c>
      <c r="BY1521" s="148">
        <f t="shared" ca="1" si="2546"/>
        <v>-10000</v>
      </c>
      <c r="BZ1521" s="148">
        <f t="shared" ca="1" si="2546"/>
        <v>-10000</v>
      </c>
      <c r="CA1521" s="148">
        <f t="shared" ca="1" si="2546"/>
        <v>-10000</v>
      </c>
      <c r="CB1521" s="148">
        <f t="shared" ca="1" si="2546"/>
        <v>-10000</v>
      </c>
      <c r="CC1521" s="148">
        <f t="shared" ca="1" si="2546"/>
        <v>-10000</v>
      </c>
      <c r="CD1521" s="148">
        <f t="shared" ca="1" si="2546"/>
        <v>-10000</v>
      </c>
      <c r="CE1521" s="148">
        <f t="shared" ref="CE1521:CL1521" ca="1" si="2547">-CE1520*CE1519</f>
        <v>-10000</v>
      </c>
      <c r="CF1521" s="148">
        <f t="shared" ca="1" si="2547"/>
        <v>-10000</v>
      </c>
      <c r="CG1521" s="148">
        <f t="shared" ca="1" si="2547"/>
        <v>-10000</v>
      </c>
      <c r="CH1521" s="148">
        <f t="shared" ca="1" si="2547"/>
        <v>-10000</v>
      </c>
      <c r="CI1521" s="148">
        <f t="shared" ca="1" si="2547"/>
        <v>-10000</v>
      </c>
      <c r="CJ1521" s="148">
        <f t="shared" ca="1" si="2547"/>
        <v>-10000</v>
      </c>
      <c r="CK1521" s="148">
        <f t="shared" ca="1" si="2547"/>
        <v>-10000</v>
      </c>
      <c r="CL1521" s="148">
        <f t="shared" ca="1" si="2547"/>
        <v>-10000</v>
      </c>
      <c r="CN1521" s="78"/>
      <c r="CO1521" s="148" t="e">
        <f t="shared" ref="CO1521:DK1521" ca="1" si="2548">-CO1520*CO1519</f>
        <v>#N/A</v>
      </c>
      <c r="CP1521" s="148" t="e">
        <f t="shared" ca="1" si="2548"/>
        <v>#N/A</v>
      </c>
      <c r="CQ1521" s="148" t="e">
        <f t="shared" ca="1" si="2548"/>
        <v>#N/A</v>
      </c>
      <c r="CR1521" s="148" t="e">
        <f t="shared" ca="1" si="2548"/>
        <v>#N/A</v>
      </c>
      <c r="CS1521" s="148" t="e">
        <f t="shared" ca="1" si="2548"/>
        <v>#N/A</v>
      </c>
      <c r="CT1521" s="148" t="e">
        <f t="shared" ca="1" si="2548"/>
        <v>#N/A</v>
      </c>
      <c r="CU1521" s="148" t="e">
        <f t="shared" ca="1" si="2548"/>
        <v>#N/A</v>
      </c>
      <c r="CV1521" s="148" t="e">
        <f t="shared" ca="1" si="2548"/>
        <v>#N/A</v>
      </c>
      <c r="CW1521" s="148" t="e">
        <f t="shared" ca="1" si="2548"/>
        <v>#N/A</v>
      </c>
      <c r="CX1521" s="148" t="e">
        <f t="shared" ca="1" si="2548"/>
        <v>#N/A</v>
      </c>
      <c r="CY1521" s="148" t="e">
        <f t="shared" ca="1" si="2548"/>
        <v>#N/A</v>
      </c>
      <c r="CZ1521" s="148" t="e">
        <f t="shared" ca="1" si="2548"/>
        <v>#N/A</v>
      </c>
      <c r="DA1521" s="148" t="e">
        <f t="shared" ca="1" si="2548"/>
        <v>#N/A</v>
      </c>
      <c r="DB1521" s="148" t="e">
        <f t="shared" ca="1" si="2548"/>
        <v>#N/A</v>
      </c>
      <c r="DC1521" s="148" t="e">
        <f t="shared" ca="1" si="2548"/>
        <v>#N/A</v>
      </c>
      <c r="DD1521" s="148" t="e">
        <f t="shared" ca="1" si="2548"/>
        <v>#N/A</v>
      </c>
      <c r="DE1521" s="148" t="e">
        <f t="shared" ca="1" si="2548"/>
        <v>#N/A</v>
      </c>
      <c r="DF1521" s="148" t="e">
        <f t="shared" ca="1" si="2548"/>
        <v>#N/A</v>
      </c>
      <c r="DG1521" s="148" t="e">
        <f t="shared" ca="1" si="2548"/>
        <v>#N/A</v>
      </c>
      <c r="DH1521" s="148" t="e">
        <f t="shared" ca="1" si="2548"/>
        <v>#N/A</v>
      </c>
      <c r="DI1521" s="148" t="e">
        <f t="shared" ca="1" si="2548"/>
        <v>#N/A</v>
      </c>
      <c r="DJ1521" s="148" t="e">
        <f t="shared" ca="1" si="2548"/>
        <v>#N/A</v>
      </c>
      <c r="DK1521" s="148" t="e">
        <f t="shared" ca="1" si="2548"/>
        <v>#N/A</v>
      </c>
      <c r="DL1521" s="148" t="e">
        <f t="shared" ref="DL1521" ca="1" si="2549">-DL1520*DL1519</f>
        <v>#N/A</v>
      </c>
    </row>
    <row r="1522" spans="1:116" x14ac:dyDescent="0.4">
      <c r="B1522" t="s">
        <v>244</v>
      </c>
      <c r="D1522" t="s">
        <v>158</v>
      </c>
      <c r="E1522" s="8" t="str">
        <f t="shared" si="2542"/>
        <v>1522 DCSCAC-S</v>
      </c>
      <c r="S1522" s="72"/>
      <c r="T1522" s="72"/>
      <c r="U1522" s="72"/>
      <c r="V1522" s="72"/>
      <c r="W1522" s="72"/>
      <c r="X1522" s="72"/>
      <c r="Y1522" s="72"/>
      <c r="Z1522" s="72"/>
      <c r="AA1522" s="72"/>
      <c r="AB1522" s="72"/>
      <c r="AC1522" s="72"/>
      <c r="AD1522" s="72"/>
      <c r="AE1522" s="72"/>
      <c r="AF1522" s="72"/>
      <c r="AG1522" s="72"/>
      <c r="AH1522" s="72"/>
      <c r="AI1522" s="72"/>
      <c r="AJ1522" s="72"/>
      <c r="AK1522" s="72"/>
      <c r="AL1522" s="72"/>
      <c r="AM1522" s="72"/>
      <c r="AN1522" s="72"/>
      <c r="AO1522" s="72"/>
      <c r="AP1522" s="72"/>
      <c r="AQ1522" s="72"/>
      <c r="AR1522" s="72"/>
      <c r="AS1522" s="72"/>
      <c r="AT1522" s="72"/>
      <c r="AU1522" s="72"/>
      <c r="AV1522" s="72"/>
      <c r="AW1522" s="72"/>
      <c r="AX1522" s="72"/>
      <c r="AY1522" s="72"/>
      <c r="AZ1522" s="72"/>
      <c r="BA1522" s="72"/>
      <c r="BB1522" s="72"/>
      <c r="BC1522" s="72"/>
      <c r="BD1522" s="72"/>
      <c r="BE1522" s="72"/>
      <c r="BF1522" s="72"/>
      <c r="BG1522" s="72"/>
      <c r="BH1522" s="72"/>
      <c r="BI1522" s="72"/>
      <c r="BJ1522" s="72"/>
      <c r="BK1522" s="72"/>
      <c r="BL1522" s="72"/>
      <c r="BM1522" s="72"/>
      <c r="BN1522" s="72"/>
      <c r="BO1522" s="72"/>
      <c r="BP1522" s="72"/>
      <c r="BQ1522" s="72"/>
      <c r="BR1522" s="72"/>
      <c r="BS1522" s="72"/>
      <c r="BT1522" s="72"/>
      <c r="BU1522" s="72"/>
      <c r="BV1522" s="72"/>
      <c r="BW1522" s="72"/>
      <c r="BX1522" s="72"/>
      <c r="BY1522" s="72"/>
      <c r="BZ1522" s="72"/>
      <c r="CA1522" s="72"/>
      <c r="CB1522" s="72"/>
      <c r="CC1522" s="72"/>
      <c r="CD1522" s="72"/>
      <c r="CE1522" s="72"/>
      <c r="CF1522" s="72"/>
      <c r="CG1522" s="72"/>
      <c r="CH1522" s="72"/>
      <c r="CI1522" s="72"/>
      <c r="CJ1522" s="72"/>
      <c r="CK1522" s="72"/>
      <c r="CL1522" s="72"/>
      <c r="CO1522" s="72"/>
      <c r="CP1522" s="72"/>
      <c r="CQ1522" s="72"/>
      <c r="CR1522" s="72"/>
      <c r="CS1522" s="72"/>
      <c r="CT1522" s="72"/>
      <c r="CU1522" s="72"/>
      <c r="CV1522" s="72"/>
      <c r="CW1522" s="72"/>
      <c r="CX1522" s="72"/>
      <c r="CY1522" s="72"/>
      <c r="CZ1522" s="72"/>
      <c r="DA1522" s="72"/>
      <c r="DB1522" s="72"/>
      <c r="DC1522" s="72"/>
      <c r="DD1522" s="72"/>
      <c r="DE1522" s="72"/>
      <c r="DF1522" s="72"/>
      <c r="DG1522" s="72"/>
      <c r="DH1522" s="72"/>
      <c r="DI1522" s="72"/>
      <c r="DJ1522" s="72"/>
      <c r="DK1522" s="72"/>
      <c r="DL1522" s="72"/>
    </row>
    <row r="1523" spans="1:116" x14ac:dyDescent="0.4">
      <c r="B1523" t="s">
        <v>332</v>
      </c>
      <c r="D1523" t="s">
        <v>158</v>
      </c>
      <c r="E1523" s="8" t="str">
        <f t="shared" si="2542"/>
        <v>1523 DCSCAC-S</v>
      </c>
      <c r="G1523" s="136" t="str">
        <f>G1508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158</v>
      </c>
      <c r="E1524" s="8" t="str">
        <f>ROW()&amp;" "&amp;D1524</f>
        <v>1524 DCSCAC-S</v>
      </c>
      <c r="G1524" s="136" t="str">
        <f>G1509</f>
        <v>primary unit</v>
      </c>
      <c r="S1524" s="72"/>
      <c r="T1524" s="72"/>
      <c r="U1524" s="72"/>
      <c r="V1524" s="72"/>
      <c r="W1524" s="72"/>
      <c r="X1524" s="72"/>
      <c r="Y1524" s="72"/>
      <c r="Z1524" s="72"/>
      <c r="AA1524" s="72"/>
      <c r="AB1524" s="72"/>
      <c r="AC1524" s="72"/>
      <c r="AD1524" s="72"/>
      <c r="AE1524" s="72"/>
      <c r="AF1524" s="72"/>
      <c r="AG1524" s="72"/>
      <c r="AH1524" s="72"/>
      <c r="AI1524" s="72"/>
      <c r="AJ1524" s="72"/>
      <c r="AK1524" s="72"/>
      <c r="AL1524" s="72"/>
      <c r="AM1524" s="72"/>
      <c r="AN1524" s="72"/>
      <c r="AO1524" s="72"/>
      <c r="AP1524" s="72"/>
      <c r="AQ1524" s="72"/>
      <c r="AR1524" s="72"/>
      <c r="AS1524" s="72"/>
      <c r="AT1524" s="72"/>
      <c r="AU1524" s="72"/>
      <c r="AV1524" s="72"/>
      <c r="AW1524" s="72"/>
      <c r="AX1524" s="72"/>
      <c r="AY1524" s="72"/>
      <c r="AZ1524" s="72"/>
      <c r="BA1524" s="72"/>
      <c r="BB1524" s="72"/>
      <c r="BC1524" s="72"/>
      <c r="BD1524" s="72"/>
      <c r="BE1524" s="72"/>
      <c r="BF1524" s="72"/>
      <c r="BG1524" s="72"/>
      <c r="BH1524" s="72"/>
      <c r="BI1524" s="72"/>
      <c r="BJ1524" s="72"/>
      <c r="BK1524" s="72"/>
      <c r="BL1524" s="72"/>
      <c r="BM1524" s="72"/>
      <c r="BN1524" s="72"/>
      <c r="BO1524" s="72"/>
      <c r="BP1524" s="72"/>
      <c r="BQ1524" s="72"/>
      <c r="BR1524" s="72"/>
      <c r="BS1524" s="72"/>
      <c r="BT1524" s="72"/>
      <c r="BU1524" s="72"/>
      <c r="BV1524" s="72"/>
      <c r="BW1524" s="72"/>
      <c r="BX1524" s="72"/>
      <c r="BY1524" s="72"/>
      <c r="BZ1524" s="72"/>
      <c r="CA1524" s="72"/>
      <c r="CB1524" s="72"/>
      <c r="CC1524" s="72"/>
      <c r="CD1524" s="72"/>
      <c r="CE1524" s="72"/>
      <c r="CF1524" s="72"/>
      <c r="CG1524" s="72"/>
      <c r="CH1524" s="72"/>
      <c r="CI1524" s="72"/>
      <c r="CJ1524" s="72"/>
      <c r="CK1524" s="72"/>
      <c r="CL1524" s="72"/>
      <c r="CO1524" s="72"/>
      <c r="CP1524" s="72"/>
      <c r="CQ1524" s="72"/>
      <c r="CR1524" s="72"/>
      <c r="CS1524" s="72"/>
      <c r="CT1524" s="72"/>
      <c r="CU1524" s="72"/>
      <c r="CV1524" s="72"/>
      <c r="CW1524" s="72"/>
      <c r="CX1524" s="72"/>
      <c r="CY1524" s="72"/>
      <c r="CZ1524" s="72"/>
      <c r="DA1524" s="72"/>
      <c r="DB1524" s="72"/>
      <c r="DC1524" s="72"/>
      <c r="DD1524" s="72"/>
      <c r="DE1524" s="72"/>
      <c r="DF1524" s="72"/>
      <c r="DG1524" s="72"/>
      <c r="DH1524" s="72"/>
      <c r="DI1524" s="72"/>
      <c r="DJ1524" s="72"/>
      <c r="DK1524" s="72"/>
      <c r="DL1524" s="72"/>
    </row>
    <row r="1525" spans="1:116" x14ac:dyDescent="0.4">
      <c r="B1525" t="s">
        <v>332</v>
      </c>
      <c r="D1525" t="s">
        <v>158</v>
      </c>
      <c r="E1525" s="8" t="str">
        <f t="shared" si="2542"/>
        <v>1525 DCSCAC-S</v>
      </c>
      <c r="G1525" s="136" t="str">
        <f>G1510</f>
        <v>Primary revenue driver</v>
      </c>
      <c r="K1525" s="53"/>
      <c r="L1525" s="53"/>
      <c r="M1525" s="53"/>
      <c r="N1525" s="53"/>
      <c r="O1525" s="53"/>
      <c r="P1525" s="53"/>
      <c r="R1525" s="24"/>
      <c r="S1525" s="179" t="str">
        <f t="shared" ref="S1525:AX1525" si="2550">S1510</f>
        <v>S$16</v>
      </c>
      <c r="T1525" s="179" t="str">
        <f t="shared" si="2550"/>
        <v>T$16</v>
      </c>
      <c r="U1525" s="179" t="str">
        <f t="shared" si="2550"/>
        <v>U$16</v>
      </c>
      <c r="V1525" s="179" t="str">
        <f t="shared" si="2550"/>
        <v>V$16</v>
      </c>
      <c r="W1525" s="179" t="str">
        <f t="shared" si="2550"/>
        <v>W$16</v>
      </c>
      <c r="X1525" s="179" t="str">
        <f t="shared" si="2550"/>
        <v>X$16</v>
      </c>
      <c r="Y1525" s="179" t="str">
        <f t="shared" si="2550"/>
        <v>Y$16</v>
      </c>
      <c r="Z1525" s="179" t="str">
        <f t="shared" si="2550"/>
        <v>Z$16</v>
      </c>
      <c r="AA1525" s="179" t="str">
        <f t="shared" si="2550"/>
        <v>AA$16</v>
      </c>
      <c r="AB1525" s="179" t="str">
        <f t="shared" si="2550"/>
        <v>AB$16</v>
      </c>
      <c r="AC1525" s="179" t="str">
        <f t="shared" si="2550"/>
        <v>AC$16</v>
      </c>
      <c r="AD1525" s="179" t="str">
        <f t="shared" si="2550"/>
        <v>AD$16</v>
      </c>
      <c r="AE1525" s="179" t="str">
        <f t="shared" si="2550"/>
        <v>AE$16</v>
      </c>
      <c r="AF1525" s="179" t="str">
        <f t="shared" si="2550"/>
        <v>AF$16</v>
      </c>
      <c r="AG1525" s="179" t="str">
        <f t="shared" si="2550"/>
        <v>AG$16</v>
      </c>
      <c r="AH1525" s="179" t="str">
        <f t="shared" si="2550"/>
        <v>AH$16</v>
      </c>
      <c r="AI1525" s="179" t="str">
        <f t="shared" si="2550"/>
        <v>AI$16</v>
      </c>
      <c r="AJ1525" s="179" t="str">
        <f t="shared" si="2550"/>
        <v>AJ$16</v>
      </c>
      <c r="AK1525" s="179" t="str">
        <f t="shared" si="2550"/>
        <v>AK$16</v>
      </c>
      <c r="AL1525" s="179" t="str">
        <f t="shared" si="2550"/>
        <v>AL$16</v>
      </c>
      <c r="AM1525" s="179" t="str">
        <f t="shared" si="2550"/>
        <v>AM$16</v>
      </c>
      <c r="AN1525" s="179" t="str">
        <f t="shared" si="2550"/>
        <v>AN$16</v>
      </c>
      <c r="AO1525" s="179" t="str">
        <f t="shared" si="2550"/>
        <v>AO$16</v>
      </c>
      <c r="AP1525" s="179" t="str">
        <f t="shared" si="2550"/>
        <v>AP$16</v>
      </c>
      <c r="AQ1525" s="179" t="str">
        <f t="shared" si="2550"/>
        <v>AQ$16</v>
      </c>
      <c r="AR1525" s="179" t="str">
        <f t="shared" si="2550"/>
        <v>AR$16</v>
      </c>
      <c r="AS1525" s="179" t="str">
        <f t="shared" si="2550"/>
        <v>AS$16</v>
      </c>
      <c r="AT1525" s="179" t="str">
        <f t="shared" si="2550"/>
        <v>AT$16</v>
      </c>
      <c r="AU1525" s="179" t="str">
        <f t="shared" si="2550"/>
        <v>AU$16</v>
      </c>
      <c r="AV1525" s="179" t="str">
        <f t="shared" si="2550"/>
        <v>AV$16</v>
      </c>
      <c r="AW1525" s="179" t="str">
        <f t="shared" si="2550"/>
        <v>AW$16</v>
      </c>
      <c r="AX1525" s="179" t="str">
        <f t="shared" si="2550"/>
        <v>AX$16</v>
      </c>
      <c r="AY1525" s="179" t="str">
        <f t="shared" ref="AY1525:CD1525" si="2551">AY1510</f>
        <v>AY$16</v>
      </c>
      <c r="AZ1525" s="179" t="str">
        <f t="shared" si="2551"/>
        <v>AZ$16</v>
      </c>
      <c r="BA1525" s="179" t="str">
        <f t="shared" si="2551"/>
        <v>BA$16</v>
      </c>
      <c r="BB1525" s="179" t="str">
        <f t="shared" si="2551"/>
        <v>BB$16</v>
      </c>
      <c r="BC1525" s="179" t="str">
        <f t="shared" si="2551"/>
        <v>BC$16</v>
      </c>
      <c r="BD1525" s="179" t="str">
        <f t="shared" si="2551"/>
        <v>BD$16</v>
      </c>
      <c r="BE1525" s="179" t="str">
        <f t="shared" si="2551"/>
        <v>BE$16</v>
      </c>
      <c r="BF1525" s="179" t="str">
        <f t="shared" si="2551"/>
        <v>BF$16</v>
      </c>
      <c r="BG1525" s="179" t="str">
        <f t="shared" si="2551"/>
        <v>BG$16</v>
      </c>
      <c r="BH1525" s="179" t="str">
        <f t="shared" si="2551"/>
        <v>BH$16</v>
      </c>
      <c r="BI1525" s="179" t="str">
        <f t="shared" si="2551"/>
        <v>BI$16</v>
      </c>
      <c r="BJ1525" s="179" t="str">
        <f t="shared" si="2551"/>
        <v>BJ$16</v>
      </c>
      <c r="BK1525" s="179" t="str">
        <f t="shared" si="2551"/>
        <v>BK$16</v>
      </c>
      <c r="BL1525" s="179" t="str">
        <f t="shared" si="2551"/>
        <v>BL$16</v>
      </c>
      <c r="BM1525" s="179" t="str">
        <f t="shared" si="2551"/>
        <v>BM$16</v>
      </c>
      <c r="BN1525" s="179" t="str">
        <f t="shared" si="2551"/>
        <v>BN$16</v>
      </c>
      <c r="BO1525" s="179" t="str">
        <f t="shared" si="2551"/>
        <v>BO$16</v>
      </c>
      <c r="BP1525" s="179" t="str">
        <f t="shared" si="2551"/>
        <v>BP$16</v>
      </c>
      <c r="BQ1525" s="179" t="str">
        <f t="shared" si="2551"/>
        <v>BQ$16</v>
      </c>
      <c r="BR1525" s="179" t="str">
        <f t="shared" si="2551"/>
        <v>BR$16</v>
      </c>
      <c r="BS1525" s="179" t="str">
        <f t="shared" si="2551"/>
        <v>BS$16</v>
      </c>
      <c r="BT1525" s="179" t="str">
        <f t="shared" si="2551"/>
        <v>BT$16</v>
      </c>
      <c r="BU1525" s="179" t="str">
        <f t="shared" si="2551"/>
        <v>BU$16</v>
      </c>
      <c r="BV1525" s="179" t="str">
        <f t="shared" si="2551"/>
        <v>BV$16</v>
      </c>
      <c r="BW1525" s="179" t="str">
        <f t="shared" si="2551"/>
        <v>BW$16</v>
      </c>
      <c r="BX1525" s="179" t="str">
        <f t="shared" si="2551"/>
        <v>BX$16</v>
      </c>
      <c r="BY1525" s="179" t="str">
        <f t="shared" si="2551"/>
        <v>BY$16</v>
      </c>
      <c r="BZ1525" s="179" t="str">
        <f t="shared" si="2551"/>
        <v>BZ$16</v>
      </c>
      <c r="CA1525" s="179" t="str">
        <f t="shared" si="2551"/>
        <v>CA$16</v>
      </c>
      <c r="CB1525" s="179" t="str">
        <f t="shared" si="2551"/>
        <v>CB$16</v>
      </c>
      <c r="CC1525" s="179" t="str">
        <f t="shared" si="2551"/>
        <v>CC$16</v>
      </c>
      <c r="CD1525" s="179" t="str">
        <f t="shared" si="2551"/>
        <v>CD$16</v>
      </c>
      <c r="CE1525" s="179" t="str">
        <f t="shared" ref="CE1525:CL1525" si="2552">CE1510</f>
        <v>CE$16</v>
      </c>
      <c r="CF1525" s="179" t="str">
        <f t="shared" si="2552"/>
        <v>CF$16</v>
      </c>
      <c r="CG1525" s="179" t="str">
        <f t="shared" si="2552"/>
        <v>CG$16</v>
      </c>
      <c r="CH1525" s="179" t="str">
        <f t="shared" si="2552"/>
        <v>CH$16</v>
      </c>
      <c r="CI1525" s="179" t="str">
        <f t="shared" si="2552"/>
        <v>CI$16</v>
      </c>
      <c r="CJ1525" s="179" t="str">
        <f t="shared" si="2552"/>
        <v>CJ$16</v>
      </c>
      <c r="CK1525" s="179" t="str">
        <f t="shared" si="2552"/>
        <v>CK$16</v>
      </c>
      <c r="CL1525" s="179" t="str">
        <f t="shared" si="2552"/>
        <v>CL$16</v>
      </c>
      <c r="CO1525" s="179" t="str">
        <f t="shared" ref="CO1525:DL1525" si="2553">CO1510</f>
        <v>CO$16</v>
      </c>
      <c r="CP1525" s="179" t="str">
        <f t="shared" si="2553"/>
        <v>CP$16</v>
      </c>
      <c r="CQ1525" s="179" t="str">
        <f t="shared" si="2553"/>
        <v>CQ$16</v>
      </c>
      <c r="CR1525" s="179" t="str">
        <f t="shared" si="2553"/>
        <v>CR$16</v>
      </c>
      <c r="CS1525" s="179" t="str">
        <f t="shared" si="2553"/>
        <v>CS$16</v>
      </c>
      <c r="CT1525" s="179" t="str">
        <f t="shared" si="2553"/>
        <v>CT$16</v>
      </c>
      <c r="CU1525" s="179" t="str">
        <f t="shared" si="2553"/>
        <v>CU$16</v>
      </c>
      <c r="CV1525" s="179" t="str">
        <f t="shared" si="2553"/>
        <v>CV$16</v>
      </c>
      <c r="CW1525" s="179" t="str">
        <f t="shared" si="2553"/>
        <v>CW$16</v>
      </c>
      <c r="CX1525" s="179" t="str">
        <f t="shared" si="2553"/>
        <v>CX$16</v>
      </c>
      <c r="CY1525" s="179" t="str">
        <f t="shared" si="2553"/>
        <v>CY$16</v>
      </c>
      <c r="CZ1525" s="179" t="str">
        <f t="shared" si="2553"/>
        <v>CZ$16</v>
      </c>
      <c r="DA1525" s="179" t="str">
        <f t="shared" si="2553"/>
        <v>DA$16</v>
      </c>
      <c r="DB1525" s="179" t="str">
        <f t="shared" si="2553"/>
        <v>DB$16</v>
      </c>
      <c r="DC1525" s="179" t="str">
        <f t="shared" si="2553"/>
        <v>DC$16</v>
      </c>
      <c r="DD1525" s="179" t="str">
        <f t="shared" si="2553"/>
        <v>DD$16</v>
      </c>
      <c r="DE1525" s="179" t="str">
        <f t="shared" si="2553"/>
        <v>DE$16</v>
      </c>
      <c r="DF1525" s="179" t="str">
        <f t="shared" si="2553"/>
        <v>DF$16</v>
      </c>
      <c r="DG1525" s="179" t="str">
        <f t="shared" si="2553"/>
        <v>DG$16</v>
      </c>
      <c r="DH1525" s="179" t="str">
        <f t="shared" si="2553"/>
        <v>DH$16</v>
      </c>
      <c r="DI1525" s="179" t="str">
        <f t="shared" si="2553"/>
        <v>DI$16</v>
      </c>
      <c r="DJ1525" s="179" t="str">
        <f t="shared" si="2553"/>
        <v>DJ$16</v>
      </c>
      <c r="DK1525" s="179" t="str">
        <f t="shared" si="2553"/>
        <v>DK$16</v>
      </c>
      <c r="DL1525" s="179" t="str">
        <f t="shared" si="2553"/>
        <v>DL$16</v>
      </c>
    </row>
    <row r="1526" spans="1:116" x14ac:dyDescent="0.4">
      <c r="B1526" t="s">
        <v>332</v>
      </c>
      <c r="D1526" t="s">
        <v>158</v>
      </c>
      <c r="E1526" s="8" t="str">
        <f t="shared" si="2542"/>
        <v>1526 DCSCAC-S</v>
      </c>
      <c r="G1526" s="136" t="str">
        <f>G1511</f>
        <v>Primary volume driver</v>
      </c>
      <c r="H1526" s="12"/>
      <c r="I1526" s="60"/>
      <c r="J1526" s="60"/>
      <c r="K1526" s="15"/>
      <c r="L1526" s="15"/>
      <c r="M1526" s="15"/>
      <c r="N1526" s="15"/>
      <c r="O1526" s="15"/>
      <c r="P1526" s="15"/>
      <c r="R1526" s="15"/>
      <c r="S1526" s="179" t="str">
        <f t="shared" ref="S1526:AX1526" si="2554">S1511</f>
        <v>S$17</v>
      </c>
      <c r="T1526" s="179" t="str">
        <f t="shared" si="2554"/>
        <v>T$17</v>
      </c>
      <c r="U1526" s="179" t="str">
        <f t="shared" si="2554"/>
        <v>U$17</v>
      </c>
      <c r="V1526" s="179" t="str">
        <f t="shared" si="2554"/>
        <v>V$17</v>
      </c>
      <c r="W1526" s="179" t="str">
        <f t="shared" si="2554"/>
        <v>W$17</v>
      </c>
      <c r="X1526" s="179" t="str">
        <f t="shared" si="2554"/>
        <v>X$17</v>
      </c>
      <c r="Y1526" s="179" t="str">
        <f t="shared" si="2554"/>
        <v>Y$17</v>
      </c>
      <c r="Z1526" s="179" t="str">
        <f t="shared" si="2554"/>
        <v>Z$17</v>
      </c>
      <c r="AA1526" s="179" t="str">
        <f t="shared" si="2554"/>
        <v>AA$17</v>
      </c>
      <c r="AB1526" s="179" t="str">
        <f t="shared" si="2554"/>
        <v>AB$17</v>
      </c>
      <c r="AC1526" s="179" t="str">
        <f t="shared" si="2554"/>
        <v>AC$17</v>
      </c>
      <c r="AD1526" s="179" t="str">
        <f t="shared" si="2554"/>
        <v>AD$17</v>
      </c>
      <c r="AE1526" s="179" t="str">
        <f t="shared" si="2554"/>
        <v>AE$17</v>
      </c>
      <c r="AF1526" s="179" t="str">
        <f t="shared" si="2554"/>
        <v>AF$17</v>
      </c>
      <c r="AG1526" s="179" t="str">
        <f t="shared" si="2554"/>
        <v>AG$17</v>
      </c>
      <c r="AH1526" s="179" t="str">
        <f t="shared" si="2554"/>
        <v>AH$17</v>
      </c>
      <c r="AI1526" s="179" t="str">
        <f t="shared" si="2554"/>
        <v>AI$17</v>
      </c>
      <c r="AJ1526" s="179" t="str">
        <f t="shared" si="2554"/>
        <v>AJ$17</v>
      </c>
      <c r="AK1526" s="179" t="str">
        <f t="shared" si="2554"/>
        <v>AK$17</v>
      </c>
      <c r="AL1526" s="179" t="str">
        <f t="shared" si="2554"/>
        <v>AL$17</v>
      </c>
      <c r="AM1526" s="179" t="str">
        <f t="shared" si="2554"/>
        <v>AM$17</v>
      </c>
      <c r="AN1526" s="179" t="str">
        <f t="shared" si="2554"/>
        <v>AN$17</v>
      </c>
      <c r="AO1526" s="179" t="str">
        <f t="shared" si="2554"/>
        <v>AO$17</v>
      </c>
      <c r="AP1526" s="179" t="str">
        <f t="shared" si="2554"/>
        <v>AP$17</v>
      </c>
      <c r="AQ1526" s="179" t="str">
        <f t="shared" si="2554"/>
        <v>AQ$17</v>
      </c>
      <c r="AR1526" s="179" t="str">
        <f t="shared" si="2554"/>
        <v>AR$17</v>
      </c>
      <c r="AS1526" s="179" t="str">
        <f t="shared" si="2554"/>
        <v>AS$17</v>
      </c>
      <c r="AT1526" s="179" t="str">
        <f t="shared" si="2554"/>
        <v>AT$17</v>
      </c>
      <c r="AU1526" s="179" t="str">
        <f t="shared" si="2554"/>
        <v>AU$17</v>
      </c>
      <c r="AV1526" s="179" t="str">
        <f t="shared" si="2554"/>
        <v>AV$17</v>
      </c>
      <c r="AW1526" s="179" t="str">
        <f t="shared" si="2554"/>
        <v>AW$17</v>
      </c>
      <c r="AX1526" s="179" t="str">
        <f t="shared" si="2554"/>
        <v>AX$17</v>
      </c>
      <c r="AY1526" s="179" t="str">
        <f t="shared" ref="AY1526:CD1526" si="2555">AY1511</f>
        <v>AY$17</v>
      </c>
      <c r="AZ1526" s="179" t="str">
        <f t="shared" si="2555"/>
        <v>AZ$17</v>
      </c>
      <c r="BA1526" s="179" t="str">
        <f t="shared" si="2555"/>
        <v>BA$17</v>
      </c>
      <c r="BB1526" s="179" t="str">
        <f t="shared" si="2555"/>
        <v>BB$17</v>
      </c>
      <c r="BC1526" s="179" t="str">
        <f t="shared" si="2555"/>
        <v>BC$17</v>
      </c>
      <c r="BD1526" s="179" t="str">
        <f t="shared" si="2555"/>
        <v>BD$17</v>
      </c>
      <c r="BE1526" s="179" t="str">
        <f t="shared" si="2555"/>
        <v>BE$17</v>
      </c>
      <c r="BF1526" s="179" t="str">
        <f t="shared" si="2555"/>
        <v>BF$17</v>
      </c>
      <c r="BG1526" s="179" t="str">
        <f t="shared" si="2555"/>
        <v>BG$17</v>
      </c>
      <c r="BH1526" s="179" t="str">
        <f t="shared" si="2555"/>
        <v>BH$17</v>
      </c>
      <c r="BI1526" s="179" t="str">
        <f t="shared" si="2555"/>
        <v>BI$17</v>
      </c>
      <c r="BJ1526" s="179" t="str">
        <f t="shared" si="2555"/>
        <v>BJ$17</v>
      </c>
      <c r="BK1526" s="179" t="str">
        <f t="shared" si="2555"/>
        <v>BK$17</v>
      </c>
      <c r="BL1526" s="179" t="str">
        <f t="shared" si="2555"/>
        <v>BL$17</v>
      </c>
      <c r="BM1526" s="179" t="str">
        <f t="shared" si="2555"/>
        <v>BM$17</v>
      </c>
      <c r="BN1526" s="179" t="str">
        <f t="shared" si="2555"/>
        <v>BN$17</v>
      </c>
      <c r="BO1526" s="179" t="str">
        <f t="shared" si="2555"/>
        <v>BO$17</v>
      </c>
      <c r="BP1526" s="179" t="str">
        <f t="shared" si="2555"/>
        <v>BP$17</v>
      </c>
      <c r="BQ1526" s="179" t="str">
        <f t="shared" si="2555"/>
        <v>BQ$17</v>
      </c>
      <c r="BR1526" s="179" t="str">
        <f t="shared" si="2555"/>
        <v>BR$17</v>
      </c>
      <c r="BS1526" s="179" t="str">
        <f t="shared" si="2555"/>
        <v>BS$17</v>
      </c>
      <c r="BT1526" s="179" t="str">
        <f t="shared" si="2555"/>
        <v>BT$17</v>
      </c>
      <c r="BU1526" s="179" t="str">
        <f t="shared" si="2555"/>
        <v>BU$17</v>
      </c>
      <c r="BV1526" s="179" t="str">
        <f t="shared" si="2555"/>
        <v>BV$17</v>
      </c>
      <c r="BW1526" s="179" t="str">
        <f t="shared" si="2555"/>
        <v>BW$17</v>
      </c>
      <c r="BX1526" s="179" t="str">
        <f t="shared" si="2555"/>
        <v>BX$17</v>
      </c>
      <c r="BY1526" s="179" t="str">
        <f t="shared" si="2555"/>
        <v>BY$17</v>
      </c>
      <c r="BZ1526" s="179" t="str">
        <f t="shared" si="2555"/>
        <v>BZ$17</v>
      </c>
      <c r="CA1526" s="179" t="str">
        <f t="shared" si="2555"/>
        <v>CA$17</v>
      </c>
      <c r="CB1526" s="179" t="str">
        <f t="shared" si="2555"/>
        <v>CB$17</v>
      </c>
      <c r="CC1526" s="179" t="str">
        <f t="shared" si="2555"/>
        <v>CC$17</v>
      </c>
      <c r="CD1526" s="179" t="str">
        <f t="shared" si="2555"/>
        <v>CD$17</v>
      </c>
      <c r="CE1526" s="179" t="str">
        <f t="shared" ref="CE1526:CL1526" si="2556">CE1511</f>
        <v>CE$17</v>
      </c>
      <c r="CF1526" s="179" t="str">
        <f t="shared" si="2556"/>
        <v>CF$17</v>
      </c>
      <c r="CG1526" s="179" t="str">
        <f t="shared" si="2556"/>
        <v>CG$17</v>
      </c>
      <c r="CH1526" s="179" t="str">
        <f t="shared" si="2556"/>
        <v>CH$17</v>
      </c>
      <c r="CI1526" s="179" t="str">
        <f t="shared" si="2556"/>
        <v>CI$17</v>
      </c>
      <c r="CJ1526" s="179" t="str">
        <f t="shared" si="2556"/>
        <v>CJ$17</v>
      </c>
      <c r="CK1526" s="179" t="str">
        <f t="shared" si="2556"/>
        <v>CK$17</v>
      </c>
      <c r="CL1526" s="179" t="str">
        <f t="shared" si="2556"/>
        <v>CL$17</v>
      </c>
      <c r="CN1526" s="60"/>
      <c r="CO1526" s="179" t="str">
        <f t="shared" ref="CO1526:DL1526" si="2557">CO1511</f>
        <v>CO$17</v>
      </c>
      <c r="CP1526" s="179" t="str">
        <f t="shared" si="2557"/>
        <v>CP$17</v>
      </c>
      <c r="CQ1526" s="179" t="str">
        <f t="shared" si="2557"/>
        <v>CQ$17</v>
      </c>
      <c r="CR1526" s="179" t="str">
        <f t="shared" si="2557"/>
        <v>CR$17</v>
      </c>
      <c r="CS1526" s="179" t="str">
        <f t="shared" si="2557"/>
        <v>CS$17</v>
      </c>
      <c r="CT1526" s="179" t="str">
        <f t="shared" si="2557"/>
        <v>CT$17</v>
      </c>
      <c r="CU1526" s="179" t="str">
        <f t="shared" si="2557"/>
        <v>CU$17</v>
      </c>
      <c r="CV1526" s="179" t="str">
        <f t="shared" si="2557"/>
        <v>CV$17</v>
      </c>
      <c r="CW1526" s="179" t="str">
        <f t="shared" si="2557"/>
        <v>CW$17</v>
      </c>
      <c r="CX1526" s="179" t="str">
        <f t="shared" si="2557"/>
        <v>CX$17</v>
      </c>
      <c r="CY1526" s="179" t="str">
        <f t="shared" si="2557"/>
        <v>CY$17</v>
      </c>
      <c r="CZ1526" s="179" t="str">
        <f t="shared" si="2557"/>
        <v>CZ$17</v>
      </c>
      <c r="DA1526" s="179" t="str">
        <f t="shared" si="2557"/>
        <v>DA$17</v>
      </c>
      <c r="DB1526" s="179" t="str">
        <f t="shared" si="2557"/>
        <v>DB$17</v>
      </c>
      <c r="DC1526" s="179" t="str">
        <f t="shared" si="2557"/>
        <v>DC$17</v>
      </c>
      <c r="DD1526" s="179" t="str">
        <f t="shared" si="2557"/>
        <v>DD$17</v>
      </c>
      <c r="DE1526" s="179" t="str">
        <f t="shared" si="2557"/>
        <v>DE$17</v>
      </c>
      <c r="DF1526" s="179" t="str">
        <f t="shared" si="2557"/>
        <v>DF$17</v>
      </c>
      <c r="DG1526" s="179" t="str">
        <f t="shared" si="2557"/>
        <v>DG$17</v>
      </c>
      <c r="DH1526" s="179" t="str">
        <f t="shared" si="2557"/>
        <v>DH$17</v>
      </c>
      <c r="DI1526" s="179" t="str">
        <f t="shared" si="2557"/>
        <v>DI$17</v>
      </c>
      <c r="DJ1526" s="179" t="str">
        <f t="shared" si="2557"/>
        <v>DJ$17</v>
      </c>
      <c r="DK1526" s="179" t="str">
        <f t="shared" si="2557"/>
        <v>DK$17</v>
      </c>
      <c r="DL1526" s="179" t="str">
        <f t="shared" si="2557"/>
        <v>DL$17</v>
      </c>
    </row>
    <row r="1527" spans="1:116" x14ac:dyDescent="0.4">
      <c r="B1527" t="s">
        <v>332</v>
      </c>
      <c r="D1527" t="s">
        <v>158</v>
      </c>
      <c r="E1527" s="8" t="str">
        <f t="shared" si="2542"/>
        <v>1527 DCSCAC-S</v>
      </c>
      <c r="G1527" s="136" t="str">
        <f>G1516</f>
        <v>Seller acquisition cost:</v>
      </c>
      <c r="H1527" s="12"/>
      <c r="I1527" s="60"/>
      <c r="J1527" s="60"/>
      <c r="K1527" s="15"/>
      <c r="L1527" s="15"/>
      <c r="M1527" s="15"/>
      <c r="N1527" s="15"/>
      <c r="O1527" s="15"/>
      <c r="P1527" s="15"/>
      <c r="R1527" s="15"/>
      <c r="S1527" s="179">
        <f t="shared" ref="S1527:AX1527" si="2558">S1512</f>
        <v>0</v>
      </c>
      <c r="T1527" s="179">
        <f t="shared" si="2558"/>
        <v>0</v>
      </c>
      <c r="U1527" s="179">
        <f t="shared" si="2558"/>
        <v>0</v>
      </c>
      <c r="V1527" s="179">
        <f t="shared" si="2558"/>
        <v>0</v>
      </c>
      <c r="W1527" s="179">
        <f t="shared" si="2558"/>
        <v>0</v>
      </c>
      <c r="X1527" s="179">
        <f t="shared" si="2558"/>
        <v>0</v>
      </c>
      <c r="Y1527" s="179">
        <f t="shared" si="2558"/>
        <v>0</v>
      </c>
      <c r="Z1527" s="179">
        <f t="shared" si="2558"/>
        <v>0</v>
      </c>
      <c r="AA1527" s="179">
        <f t="shared" si="2558"/>
        <v>0</v>
      </c>
      <c r="AB1527" s="179">
        <f t="shared" si="2558"/>
        <v>0</v>
      </c>
      <c r="AC1527" s="179">
        <f t="shared" si="2558"/>
        <v>0</v>
      </c>
      <c r="AD1527" s="179">
        <f t="shared" si="2558"/>
        <v>0</v>
      </c>
      <c r="AE1527" s="179">
        <f t="shared" si="2558"/>
        <v>0</v>
      </c>
      <c r="AF1527" s="179">
        <f t="shared" si="2558"/>
        <v>0</v>
      </c>
      <c r="AG1527" s="179">
        <f t="shared" si="2558"/>
        <v>0</v>
      </c>
      <c r="AH1527" s="179">
        <f t="shared" si="2558"/>
        <v>0</v>
      </c>
      <c r="AI1527" s="179">
        <f t="shared" si="2558"/>
        <v>0</v>
      </c>
      <c r="AJ1527" s="179">
        <f t="shared" si="2558"/>
        <v>0</v>
      </c>
      <c r="AK1527" s="179">
        <f t="shared" si="2558"/>
        <v>0</v>
      </c>
      <c r="AL1527" s="179">
        <f t="shared" si="2558"/>
        <v>0</v>
      </c>
      <c r="AM1527" s="179">
        <f t="shared" si="2558"/>
        <v>0</v>
      </c>
      <c r="AN1527" s="179">
        <f t="shared" si="2558"/>
        <v>0</v>
      </c>
      <c r="AO1527" s="179">
        <f t="shared" si="2558"/>
        <v>0</v>
      </c>
      <c r="AP1527" s="179">
        <f t="shared" si="2558"/>
        <v>0</v>
      </c>
      <c r="AQ1527" s="179">
        <f t="shared" si="2558"/>
        <v>0</v>
      </c>
      <c r="AR1527" s="179">
        <f t="shared" si="2558"/>
        <v>0</v>
      </c>
      <c r="AS1527" s="179">
        <f t="shared" si="2558"/>
        <v>0</v>
      </c>
      <c r="AT1527" s="179">
        <f t="shared" si="2558"/>
        <v>0</v>
      </c>
      <c r="AU1527" s="179">
        <f t="shared" si="2558"/>
        <v>0</v>
      </c>
      <c r="AV1527" s="179">
        <f t="shared" si="2558"/>
        <v>0</v>
      </c>
      <c r="AW1527" s="179">
        <f t="shared" si="2558"/>
        <v>0</v>
      </c>
      <c r="AX1527" s="179">
        <f t="shared" si="2558"/>
        <v>0</v>
      </c>
      <c r="AY1527" s="179">
        <f t="shared" ref="AY1527:CD1527" si="2559">AY1512</f>
        <v>0</v>
      </c>
      <c r="AZ1527" s="179">
        <f t="shared" si="2559"/>
        <v>0</v>
      </c>
      <c r="BA1527" s="179">
        <f t="shared" si="2559"/>
        <v>0</v>
      </c>
      <c r="BB1527" s="179">
        <f t="shared" si="2559"/>
        <v>0</v>
      </c>
      <c r="BC1527" s="179">
        <f t="shared" si="2559"/>
        <v>0</v>
      </c>
      <c r="BD1527" s="179">
        <f t="shared" si="2559"/>
        <v>0</v>
      </c>
      <c r="BE1527" s="179">
        <f t="shared" si="2559"/>
        <v>0</v>
      </c>
      <c r="BF1527" s="179">
        <f t="shared" si="2559"/>
        <v>0</v>
      </c>
      <c r="BG1527" s="179">
        <f t="shared" si="2559"/>
        <v>0</v>
      </c>
      <c r="BH1527" s="179">
        <f t="shared" si="2559"/>
        <v>0</v>
      </c>
      <c r="BI1527" s="179">
        <f t="shared" si="2559"/>
        <v>0</v>
      </c>
      <c r="BJ1527" s="179">
        <f t="shared" si="2559"/>
        <v>0</v>
      </c>
      <c r="BK1527" s="179">
        <f t="shared" si="2559"/>
        <v>0</v>
      </c>
      <c r="BL1527" s="179">
        <f t="shared" si="2559"/>
        <v>0</v>
      </c>
      <c r="BM1527" s="179">
        <f t="shared" si="2559"/>
        <v>0</v>
      </c>
      <c r="BN1527" s="179">
        <f t="shared" si="2559"/>
        <v>0</v>
      </c>
      <c r="BO1527" s="179">
        <f t="shared" si="2559"/>
        <v>0</v>
      </c>
      <c r="BP1527" s="179">
        <f t="shared" si="2559"/>
        <v>0</v>
      </c>
      <c r="BQ1527" s="179">
        <f t="shared" si="2559"/>
        <v>0</v>
      </c>
      <c r="BR1527" s="179">
        <f t="shared" si="2559"/>
        <v>0</v>
      </c>
      <c r="BS1527" s="179">
        <f t="shared" si="2559"/>
        <v>0</v>
      </c>
      <c r="BT1527" s="179">
        <f t="shared" si="2559"/>
        <v>0</v>
      </c>
      <c r="BU1527" s="179">
        <f t="shared" si="2559"/>
        <v>0</v>
      </c>
      <c r="BV1527" s="179">
        <f t="shared" si="2559"/>
        <v>0</v>
      </c>
      <c r="BW1527" s="179">
        <f t="shared" si="2559"/>
        <v>0</v>
      </c>
      <c r="BX1527" s="179">
        <f t="shared" si="2559"/>
        <v>0</v>
      </c>
      <c r="BY1527" s="179">
        <f t="shared" si="2559"/>
        <v>0</v>
      </c>
      <c r="BZ1527" s="179">
        <f t="shared" si="2559"/>
        <v>0</v>
      </c>
      <c r="CA1527" s="179">
        <f t="shared" si="2559"/>
        <v>0</v>
      </c>
      <c r="CB1527" s="179">
        <f t="shared" si="2559"/>
        <v>0</v>
      </c>
      <c r="CC1527" s="179">
        <f t="shared" si="2559"/>
        <v>0</v>
      </c>
      <c r="CD1527" s="179">
        <f t="shared" si="2559"/>
        <v>0</v>
      </c>
      <c r="CE1527" s="179">
        <f t="shared" ref="CE1527:CL1527" si="2560">CE1512</f>
        <v>0</v>
      </c>
      <c r="CF1527" s="179">
        <f t="shared" si="2560"/>
        <v>0</v>
      </c>
      <c r="CG1527" s="179">
        <f t="shared" si="2560"/>
        <v>0</v>
      </c>
      <c r="CH1527" s="179">
        <f t="shared" si="2560"/>
        <v>0</v>
      </c>
      <c r="CI1527" s="179">
        <f t="shared" si="2560"/>
        <v>0</v>
      </c>
      <c r="CJ1527" s="179">
        <f t="shared" si="2560"/>
        <v>0</v>
      </c>
      <c r="CK1527" s="179">
        <f t="shared" si="2560"/>
        <v>0</v>
      </c>
      <c r="CL1527" s="179">
        <f t="shared" si="2560"/>
        <v>0</v>
      </c>
      <c r="CN1527" s="60"/>
      <c r="CO1527" s="179">
        <f t="shared" ref="CO1527:DL1527" si="2561">CO1512</f>
        <v>0</v>
      </c>
      <c r="CP1527" s="179">
        <f t="shared" si="2561"/>
        <v>0</v>
      </c>
      <c r="CQ1527" s="179">
        <f t="shared" si="2561"/>
        <v>0</v>
      </c>
      <c r="CR1527" s="179">
        <f t="shared" si="2561"/>
        <v>0</v>
      </c>
      <c r="CS1527" s="179">
        <f t="shared" si="2561"/>
        <v>0</v>
      </c>
      <c r="CT1527" s="179">
        <f t="shared" si="2561"/>
        <v>0</v>
      </c>
      <c r="CU1527" s="179">
        <f t="shared" si="2561"/>
        <v>0</v>
      </c>
      <c r="CV1527" s="179">
        <f t="shared" si="2561"/>
        <v>0</v>
      </c>
      <c r="CW1527" s="179">
        <f t="shared" si="2561"/>
        <v>0</v>
      </c>
      <c r="CX1527" s="179">
        <f t="shared" si="2561"/>
        <v>0</v>
      </c>
      <c r="CY1527" s="179">
        <f t="shared" si="2561"/>
        <v>0</v>
      </c>
      <c r="CZ1527" s="179">
        <f t="shared" si="2561"/>
        <v>0</v>
      </c>
      <c r="DA1527" s="179">
        <f t="shared" si="2561"/>
        <v>0</v>
      </c>
      <c r="DB1527" s="179">
        <f t="shared" si="2561"/>
        <v>0</v>
      </c>
      <c r="DC1527" s="179">
        <f t="shared" si="2561"/>
        <v>0</v>
      </c>
      <c r="DD1527" s="179">
        <f t="shared" si="2561"/>
        <v>0</v>
      </c>
      <c r="DE1527" s="179">
        <f t="shared" si="2561"/>
        <v>0</v>
      </c>
      <c r="DF1527" s="179">
        <f t="shared" si="2561"/>
        <v>0</v>
      </c>
      <c r="DG1527" s="179">
        <f t="shared" si="2561"/>
        <v>0</v>
      </c>
      <c r="DH1527" s="179">
        <f t="shared" si="2561"/>
        <v>0</v>
      </c>
      <c r="DI1527" s="179">
        <f t="shared" si="2561"/>
        <v>0</v>
      </c>
      <c r="DJ1527" s="179">
        <f t="shared" si="2561"/>
        <v>0</v>
      </c>
      <c r="DK1527" s="179">
        <f t="shared" si="2561"/>
        <v>0</v>
      </c>
      <c r="DL1527" s="179">
        <f t="shared" si="2561"/>
        <v>0</v>
      </c>
    </row>
    <row r="1528" spans="1:116" x14ac:dyDescent="0.4">
      <c r="B1528" t="s">
        <v>332</v>
      </c>
      <c r="D1528" t="s">
        <v>158</v>
      </c>
      <c r="E1528" s="8" t="str">
        <f t="shared" ref="E1528" si="2562">ROW()&amp;" "&amp;D1528</f>
        <v>1528 DCSCAC-S</v>
      </c>
      <c r="G1528" s="241" t="str">
        <f>IFERROR(SUBSTITUTE(TRIM(MID(G1516, SEARCH("-", G1516) + 1, LEN(G1516))),":",""),"no unit")</f>
        <v>no unit</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A1529" s="3"/>
      <c r="B1529" t="s">
        <v>332</v>
      </c>
      <c r="D1529" t="s">
        <v>158</v>
      </c>
      <c r="E1529" s="8" t="str">
        <f t="shared" si="2542"/>
        <v>1529 DCSCAC-S</v>
      </c>
      <c r="G1529" s="191" t="str">
        <f>G1514</f>
        <v>Secondary revenue driver</v>
      </c>
      <c r="H1529" s="90"/>
      <c r="I1529" s="213"/>
      <c r="J1529" s="213"/>
      <c r="K1529" s="214"/>
      <c r="L1529" s="214"/>
      <c r="M1529" s="214"/>
      <c r="N1529" s="214"/>
      <c r="O1529" s="214"/>
      <c r="P1529" s="214"/>
      <c r="R1529" s="214"/>
      <c r="S1529" s="4" t="str">
        <f>ADDRESS(ROW(S1521),COLUMN(S1521),2)</f>
        <v>S$1521</v>
      </c>
      <c r="T1529" s="4" t="str">
        <f t="shared" ref="T1529:CE1529" si="2563">ADDRESS(ROW(T1521),COLUMN(T1521),2)</f>
        <v>T$1521</v>
      </c>
      <c r="U1529" s="4" t="str">
        <f t="shared" si="2563"/>
        <v>U$1521</v>
      </c>
      <c r="V1529" s="4" t="str">
        <f t="shared" si="2563"/>
        <v>V$1521</v>
      </c>
      <c r="W1529" s="4" t="str">
        <f t="shared" si="2563"/>
        <v>W$1521</v>
      </c>
      <c r="X1529" s="4" t="str">
        <f t="shared" si="2563"/>
        <v>X$1521</v>
      </c>
      <c r="Y1529" s="4" t="str">
        <f t="shared" si="2563"/>
        <v>Y$1521</v>
      </c>
      <c r="Z1529" s="4" t="str">
        <f t="shared" si="2563"/>
        <v>Z$1521</v>
      </c>
      <c r="AA1529" s="4" t="str">
        <f t="shared" si="2563"/>
        <v>AA$1521</v>
      </c>
      <c r="AB1529" s="4" t="str">
        <f t="shared" si="2563"/>
        <v>AB$1521</v>
      </c>
      <c r="AC1529" s="4" t="str">
        <f t="shared" si="2563"/>
        <v>AC$1521</v>
      </c>
      <c r="AD1529" s="4" t="str">
        <f t="shared" si="2563"/>
        <v>AD$1521</v>
      </c>
      <c r="AE1529" s="4" t="str">
        <f t="shared" si="2563"/>
        <v>AE$1521</v>
      </c>
      <c r="AF1529" s="4" t="str">
        <f t="shared" si="2563"/>
        <v>AF$1521</v>
      </c>
      <c r="AG1529" s="4" t="str">
        <f t="shared" si="2563"/>
        <v>AG$1521</v>
      </c>
      <c r="AH1529" s="4" t="str">
        <f t="shared" si="2563"/>
        <v>AH$1521</v>
      </c>
      <c r="AI1529" s="4" t="str">
        <f t="shared" si="2563"/>
        <v>AI$1521</v>
      </c>
      <c r="AJ1529" s="4" t="str">
        <f t="shared" si="2563"/>
        <v>AJ$1521</v>
      </c>
      <c r="AK1529" s="4" t="str">
        <f t="shared" si="2563"/>
        <v>AK$1521</v>
      </c>
      <c r="AL1529" s="4" t="str">
        <f t="shared" si="2563"/>
        <v>AL$1521</v>
      </c>
      <c r="AM1529" s="4" t="str">
        <f t="shared" si="2563"/>
        <v>AM$1521</v>
      </c>
      <c r="AN1529" s="4" t="str">
        <f t="shared" si="2563"/>
        <v>AN$1521</v>
      </c>
      <c r="AO1529" s="4" t="str">
        <f t="shared" si="2563"/>
        <v>AO$1521</v>
      </c>
      <c r="AP1529" s="4" t="str">
        <f t="shared" si="2563"/>
        <v>AP$1521</v>
      </c>
      <c r="AQ1529" s="4" t="str">
        <f t="shared" si="2563"/>
        <v>AQ$1521</v>
      </c>
      <c r="AR1529" s="4" t="str">
        <f t="shared" si="2563"/>
        <v>AR$1521</v>
      </c>
      <c r="AS1529" s="4" t="str">
        <f t="shared" si="2563"/>
        <v>AS$1521</v>
      </c>
      <c r="AT1529" s="4" t="str">
        <f t="shared" si="2563"/>
        <v>AT$1521</v>
      </c>
      <c r="AU1529" s="4" t="str">
        <f t="shared" si="2563"/>
        <v>AU$1521</v>
      </c>
      <c r="AV1529" s="4" t="str">
        <f t="shared" si="2563"/>
        <v>AV$1521</v>
      </c>
      <c r="AW1529" s="4" t="str">
        <f t="shared" si="2563"/>
        <v>AW$1521</v>
      </c>
      <c r="AX1529" s="4" t="str">
        <f t="shared" si="2563"/>
        <v>AX$1521</v>
      </c>
      <c r="AY1529" s="4" t="str">
        <f t="shared" si="2563"/>
        <v>AY$1521</v>
      </c>
      <c r="AZ1529" s="4" t="str">
        <f t="shared" si="2563"/>
        <v>AZ$1521</v>
      </c>
      <c r="BA1529" s="4" t="str">
        <f t="shared" si="2563"/>
        <v>BA$1521</v>
      </c>
      <c r="BB1529" s="4" t="str">
        <f t="shared" si="2563"/>
        <v>BB$1521</v>
      </c>
      <c r="BC1529" s="4" t="str">
        <f t="shared" si="2563"/>
        <v>BC$1521</v>
      </c>
      <c r="BD1529" s="4" t="str">
        <f t="shared" si="2563"/>
        <v>BD$1521</v>
      </c>
      <c r="BE1529" s="4" t="str">
        <f t="shared" si="2563"/>
        <v>BE$1521</v>
      </c>
      <c r="BF1529" s="4" t="str">
        <f t="shared" si="2563"/>
        <v>BF$1521</v>
      </c>
      <c r="BG1529" s="4" t="str">
        <f t="shared" si="2563"/>
        <v>BG$1521</v>
      </c>
      <c r="BH1529" s="4" t="str">
        <f t="shared" si="2563"/>
        <v>BH$1521</v>
      </c>
      <c r="BI1529" s="4" t="str">
        <f t="shared" si="2563"/>
        <v>BI$1521</v>
      </c>
      <c r="BJ1529" s="4" t="str">
        <f t="shared" si="2563"/>
        <v>BJ$1521</v>
      </c>
      <c r="BK1529" s="4" t="str">
        <f t="shared" si="2563"/>
        <v>BK$1521</v>
      </c>
      <c r="BL1529" s="4" t="str">
        <f t="shared" si="2563"/>
        <v>BL$1521</v>
      </c>
      <c r="BM1529" s="4" t="str">
        <f t="shared" si="2563"/>
        <v>BM$1521</v>
      </c>
      <c r="BN1529" s="4" t="str">
        <f t="shared" si="2563"/>
        <v>BN$1521</v>
      </c>
      <c r="BO1529" s="4" t="str">
        <f t="shared" si="2563"/>
        <v>BO$1521</v>
      </c>
      <c r="BP1529" s="4" t="str">
        <f t="shared" si="2563"/>
        <v>BP$1521</v>
      </c>
      <c r="BQ1529" s="4" t="str">
        <f t="shared" si="2563"/>
        <v>BQ$1521</v>
      </c>
      <c r="BR1529" s="4" t="str">
        <f t="shared" si="2563"/>
        <v>BR$1521</v>
      </c>
      <c r="BS1529" s="4" t="str">
        <f t="shared" si="2563"/>
        <v>BS$1521</v>
      </c>
      <c r="BT1529" s="4" t="str">
        <f t="shared" si="2563"/>
        <v>BT$1521</v>
      </c>
      <c r="BU1529" s="4" t="str">
        <f t="shared" si="2563"/>
        <v>BU$1521</v>
      </c>
      <c r="BV1529" s="4" t="str">
        <f t="shared" si="2563"/>
        <v>BV$1521</v>
      </c>
      <c r="BW1529" s="4" t="str">
        <f t="shared" si="2563"/>
        <v>BW$1521</v>
      </c>
      <c r="BX1529" s="4" t="str">
        <f t="shared" si="2563"/>
        <v>BX$1521</v>
      </c>
      <c r="BY1529" s="4" t="str">
        <f t="shared" si="2563"/>
        <v>BY$1521</v>
      </c>
      <c r="BZ1529" s="4" t="str">
        <f t="shared" si="2563"/>
        <v>BZ$1521</v>
      </c>
      <c r="CA1529" s="4" t="str">
        <f t="shared" si="2563"/>
        <v>CA$1521</v>
      </c>
      <c r="CB1529" s="4" t="str">
        <f t="shared" si="2563"/>
        <v>CB$1521</v>
      </c>
      <c r="CC1529" s="4" t="str">
        <f t="shared" si="2563"/>
        <v>CC$1521</v>
      </c>
      <c r="CD1529" s="4" t="str">
        <f t="shared" si="2563"/>
        <v>CD$1521</v>
      </c>
      <c r="CE1529" s="4" t="str">
        <f t="shared" si="2563"/>
        <v>CE$1521</v>
      </c>
      <c r="CF1529" s="4" t="str">
        <f t="shared" ref="CF1529:CL1529" si="2564">ADDRESS(ROW(CF1521),COLUMN(CF1521),2)</f>
        <v>CF$1521</v>
      </c>
      <c r="CG1529" s="4" t="str">
        <f t="shared" si="2564"/>
        <v>CG$1521</v>
      </c>
      <c r="CH1529" s="4" t="str">
        <f t="shared" si="2564"/>
        <v>CH$1521</v>
      </c>
      <c r="CI1529" s="4" t="str">
        <f t="shared" si="2564"/>
        <v>CI$1521</v>
      </c>
      <c r="CJ1529" s="4" t="str">
        <f t="shared" si="2564"/>
        <v>CJ$1521</v>
      </c>
      <c r="CK1529" s="4" t="str">
        <f t="shared" si="2564"/>
        <v>CK$1521</v>
      </c>
      <c r="CL1529" s="4" t="str">
        <f t="shared" si="2564"/>
        <v>CL$1521</v>
      </c>
      <c r="CN1529" s="213"/>
      <c r="CO1529" s="4" t="str">
        <f t="shared" ref="CO1529:DK1529" si="2565">ADDRESS(ROW(CO1521),COLUMN(CO1521),2)</f>
        <v>CO$1521</v>
      </c>
      <c r="CP1529" s="4" t="str">
        <f t="shared" si="2565"/>
        <v>CP$1521</v>
      </c>
      <c r="CQ1529" s="4" t="str">
        <f t="shared" si="2565"/>
        <v>CQ$1521</v>
      </c>
      <c r="CR1529" s="4" t="str">
        <f t="shared" si="2565"/>
        <v>CR$1521</v>
      </c>
      <c r="CS1529" s="4" t="str">
        <f t="shared" si="2565"/>
        <v>CS$1521</v>
      </c>
      <c r="CT1529" s="4" t="str">
        <f t="shared" si="2565"/>
        <v>CT$1521</v>
      </c>
      <c r="CU1529" s="4" t="str">
        <f t="shared" si="2565"/>
        <v>CU$1521</v>
      </c>
      <c r="CV1529" s="4" t="str">
        <f t="shared" si="2565"/>
        <v>CV$1521</v>
      </c>
      <c r="CW1529" s="4" t="str">
        <f t="shared" si="2565"/>
        <v>CW$1521</v>
      </c>
      <c r="CX1529" s="4" t="str">
        <f t="shared" si="2565"/>
        <v>CX$1521</v>
      </c>
      <c r="CY1529" s="4" t="str">
        <f t="shared" si="2565"/>
        <v>CY$1521</v>
      </c>
      <c r="CZ1529" s="4" t="str">
        <f t="shared" si="2565"/>
        <v>CZ$1521</v>
      </c>
      <c r="DA1529" s="4" t="str">
        <f t="shared" si="2565"/>
        <v>DA$1521</v>
      </c>
      <c r="DB1529" s="4" t="str">
        <f t="shared" si="2565"/>
        <v>DB$1521</v>
      </c>
      <c r="DC1529" s="4" t="str">
        <f t="shared" si="2565"/>
        <v>DC$1521</v>
      </c>
      <c r="DD1529" s="4" t="str">
        <f t="shared" si="2565"/>
        <v>DD$1521</v>
      </c>
      <c r="DE1529" s="4" t="str">
        <f t="shared" si="2565"/>
        <v>DE$1521</v>
      </c>
      <c r="DF1529" s="4" t="str">
        <f t="shared" si="2565"/>
        <v>DF$1521</v>
      </c>
      <c r="DG1529" s="4" t="str">
        <f t="shared" si="2565"/>
        <v>DG$1521</v>
      </c>
      <c r="DH1529" s="4" t="str">
        <f t="shared" si="2565"/>
        <v>DH$1521</v>
      </c>
      <c r="DI1529" s="4" t="str">
        <f t="shared" si="2565"/>
        <v>DI$1521</v>
      </c>
      <c r="DJ1529" s="4" t="str">
        <f t="shared" si="2565"/>
        <v>DJ$1521</v>
      </c>
      <c r="DK1529" s="4" t="str">
        <f t="shared" si="2565"/>
        <v>DK$1521</v>
      </c>
      <c r="DL1529" s="4" t="str">
        <f t="shared" ref="DL1529" si="2566">ADDRESS(ROW(DL1521),COLUMN(DL1521),2)</f>
        <v>DL$1521</v>
      </c>
    </row>
    <row r="1530" spans="1:116" x14ac:dyDescent="0.4">
      <c r="A1530" s="3"/>
      <c r="B1530" t="s">
        <v>332</v>
      </c>
      <c r="D1530" t="s">
        <v>158</v>
      </c>
      <c r="E1530" s="8" t="str">
        <f t="shared" si="2542"/>
        <v>1530 DCSCAC-S</v>
      </c>
      <c r="G1530" s="191" t="str">
        <f>G1515</f>
        <v>Secondary volume driver</v>
      </c>
      <c r="H1530" s="90"/>
      <c r="I1530" s="213"/>
      <c r="J1530" s="213"/>
      <c r="K1530" s="214"/>
      <c r="L1530" s="214"/>
      <c r="M1530" s="214"/>
      <c r="N1530" s="214"/>
      <c r="O1530" s="214"/>
      <c r="P1530" s="214"/>
      <c r="R1530" s="214"/>
      <c r="S1530" s="4" t="str">
        <f>ADDRESS(ROW(S1519),COLUMN(S1519),2)</f>
        <v>S$1519</v>
      </c>
      <c r="T1530" s="4" t="str">
        <f t="shared" ref="T1530:CE1530" si="2567">ADDRESS(ROW(T1519),COLUMN(T1519),2)</f>
        <v>T$1519</v>
      </c>
      <c r="U1530" s="4" t="str">
        <f t="shared" si="2567"/>
        <v>U$1519</v>
      </c>
      <c r="V1530" s="4" t="str">
        <f t="shared" si="2567"/>
        <v>V$1519</v>
      </c>
      <c r="W1530" s="4" t="str">
        <f t="shared" si="2567"/>
        <v>W$1519</v>
      </c>
      <c r="X1530" s="4" t="str">
        <f t="shared" si="2567"/>
        <v>X$1519</v>
      </c>
      <c r="Y1530" s="4" t="str">
        <f t="shared" si="2567"/>
        <v>Y$1519</v>
      </c>
      <c r="Z1530" s="4" t="str">
        <f t="shared" si="2567"/>
        <v>Z$1519</v>
      </c>
      <c r="AA1530" s="4" t="str">
        <f t="shared" si="2567"/>
        <v>AA$1519</v>
      </c>
      <c r="AB1530" s="4" t="str">
        <f t="shared" si="2567"/>
        <v>AB$1519</v>
      </c>
      <c r="AC1530" s="4" t="str">
        <f t="shared" si="2567"/>
        <v>AC$1519</v>
      </c>
      <c r="AD1530" s="4" t="str">
        <f t="shared" si="2567"/>
        <v>AD$1519</v>
      </c>
      <c r="AE1530" s="4" t="str">
        <f t="shared" si="2567"/>
        <v>AE$1519</v>
      </c>
      <c r="AF1530" s="4" t="str">
        <f t="shared" si="2567"/>
        <v>AF$1519</v>
      </c>
      <c r="AG1530" s="4" t="str">
        <f t="shared" si="2567"/>
        <v>AG$1519</v>
      </c>
      <c r="AH1530" s="4" t="str">
        <f t="shared" si="2567"/>
        <v>AH$1519</v>
      </c>
      <c r="AI1530" s="4" t="str">
        <f t="shared" si="2567"/>
        <v>AI$1519</v>
      </c>
      <c r="AJ1530" s="4" t="str">
        <f t="shared" si="2567"/>
        <v>AJ$1519</v>
      </c>
      <c r="AK1530" s="4" t="str">
        <f t="shared" si="2567"/>
        <v>AK$1519</v>
      </c>
      <c r="AL1530" s="4" t="str">
        <f t="shared" si="2567"/>
        <v>AL$1519</v>
      </c>
      <c r="AM1530" s="4" t="str">
        <f t="shared" si="2567"/>
        <v>AM$1519</v>
      </c>
      <c r="AN1530" s="4" t="str">
        <f t="shared" si="2567"/>
        <v>AN$1519</v>
      </c>
      <c r="AO1530" s="4" t="str">
        <f t="shared" si="2567"/>
        <v>AO$1519</v>
      </c>
      <c r="AP1530" s="4" t="str">
        <f t="shared" si="2567"/>
        <v>AP$1519</v>
      </c>
      <c r="AQ1530" s="4" t="str">
        <f t="shared" si="2567"/>
        <v>AQ$1519</v>
      </c>
      <c r="AR1530" s="4" t="str">
        <f t="shared" si="2567"/>
        <v>AR$1519</v>
      </c>
      <c r="AS1530" s="4" t="str">
        <f t="shared" si="2567"/>
        <v>AS$1519</v>
      </c>
      <c r="AT1530" s="4" t="str">
        <f t="shared" si="2567"/>
        <v>AT$1519</v>
      </c>
      <c r="AU1530" s="4" t="str">
        <f t="shared" si="2567"/>
        <v>AU$1519</v>
      </c>
      <c r="AV1530" s="4" t="str">
        <f t="shared" si="2567"/>
        <v>AV$1519</v>
      </c>
      <c r="AW1530" s="4" t="str">
        <f t="shared" si="2567"/>
        <v>AW$1519</v>
      </c>
      <c r="AX1530" s="4" t="str">
        <f t="shared" si="2567"/>
        <v>AX$1519</v>
      </c>
      <c r="AY1530" s="4" t="str">
        <f t="shared" si="2567"/>
        <v>AY$1519</v>
      </c>
      <c r="AZ1530" s="4" t="str">
        <f t="shared" si="2567"/>
        <v>AZ$1519</v>
      </c>
      <c r="BA1530" s="4" t="str">
        <f t="shared" si="2567"/>
        <v>BA$1519</v>
      </c>
      <c r="BB1530" s="4" t="str">
        <f t="shared" si="2567"/>
        <v>BB$1519</v>
      </c>
      <c r="BC1530" s="4" t="str">
        <f t="shared" si="2567"/>
        <v>BC$1519</v>
      </c>
      <c r="BD1530" s="4" t="str">
        <f t="shared" si="2567"/>
        <v>BD$1519</v>
      </c>
      <c r="BE1530" s="4" t="str">
        <f t="shared" si="2567"/>
        <v>BE$1519</v>
      </c>
      <c r="BF1530" s="4" t="str">
        <f t="shared" si="2567"/>
        <v>BF$1519</v>
      </c>
      <c r="BG1530" s="4" t="str">
        <f t="shared" si="2567"/>
        <v>BG$1519</v>
      </c>
      <c r="BH1530" s="4" t="str">
        <f t="shared" si="2567"/>
        <v>BH$1519</v>
      </c>
      <c r="BI1530" s="4" t="str">
        <f t="shared" si="2567"/>
        <v>BI$1519</v>
      </c>
      <c r="BJ1530" s="4" t="str">
        <f t="shared" si="2567"/>
        <v>BJ$1519</v>
      </c>
      <c r="BK1530" s="4" t="str">
        <f t="shared" si="2567"/>
        <v>BK$1519</v>
      </c>
      <c r="BL1530" s="4" t="str">
        <f t="shared" si="2567"/>
        <v>BL$1519</v>
      </c>
      <c r="BM1530" s="4" t="str">
        <f t="shared" si="2567"/>
        <v>BM$1519</v>
      </c>
      <c r="BN1530" s="4" t="str">
        <f t="shared" si="2567"/>
        <v>BN$1519</v>
      </c>
      <c r="BO1530" s="4" t="str">
        <f t="shared" si="2567"/>
        <v>BO$1519</v>
      </c>
      <c r="BP1530" s="4" t="str">
        <f t="shared" si="2567"/>
        <v>BP$1519</v>
      </c>
      <c r="BQ1530" s="4" t="str">
        <f t="shared" si="2567"/>
        <v>BQ$1519</v>
      </c>
      <c r="BR1530" s="4" t="str">
        <f t="shared" si="2567"/>
        <v>BR$1519</v>
      </c>
      <c r="BS1530" s="4" t="str">
        <f t="shared" si="2567"/>
        <v>BS$1519</v>
      </c>
      <c r="BT1530" s="4" t="str">
        <f t="shared" si="2567"/>
        <v>BT$1519</v>
      </c>
      <c r="BU1530" s="4" t="str">
        <f t="shared" si="2567"/>
        <v>BU$1519</v>
      </c>
      <c r="BV1530" s="4" t="str">
        <f t="shared" si="2567"/>
        <v>BV$1519</v>
      </c>
      <c r="BW1530" s="4" t="str">
        <f t="shared" si="2567"/>
        <v>BW$1519</v>
      </c>
      <c r="BX1530" s="4" t="str">
        <f t="shared" si="2567"/>
        <v>BX$1519</v>
      </c>
      <c r="BY1530" s="4" t="str">
        <f t="shared" si="2567"/>
        <v>BY$1519</v>
      </c>
      <c r="BZ1530" s="4" t="str">
        <f t="shared" si="2567"/>
        <v>BZ$1519</v>
      </c>
      <c r="CA1530" s="4" t="str">
        <f t="shared" si="2567"/>
        <v>CA$1519</v>
      </c>
      <c r="CB1530" s="4" t="str">
        <f t="shared" si="2567"/>
        <v>CB$1519</v>
      </c>
      <c r="CC1530" s="4" t="str">
        <f t="shared" si="2567"/>
        <v>CC$1519</v>
      </c>
      <c r="CD1530" s="4" t="str">
        <f t="shared" si="2567"/>
        <v>CD$1519</v>
      </c>
      <c r="CE1530" s="4" t="str">
        <f t="shared" si="2567"/>
        <v>CE$1519</v>
      </c>
      <c r="CF1530" s="4" t="str">
        <f t="shared" ref="CF1530:CL1530" si="2568">ADDRESS(ROW(CF1519),COLUMN(CF1519),2)</f>
        <v>CF$1519</v>
      </c>
      <c r="CG1530" s="4" t="str">
        <f t="shared" si="2568"/>
        <v>CG$1519</v>
      </c>
      <c r="CH1530" s="4" t="str">
        <f t="shared" si="2568"/>
        <v>CH$1519</v>
      </c>
      <c r="CI1530" s="4" t="str">
        <f t="shared" si="2568"/>
        <v>CI$1519</v>
      </c>
      <c r="CJ1530" s="4" t="str">
        <f t="shared" si="2568"/>
        <v>CJ$1519</v>
      </c>
      <c r="CK1530" s="4" t="str">
        <f t="shared" si="2568"/>
        <v>CK$1519</v>
      </c>
      <c r="CL1530" s="4" t="str">
        <f t="shared" si="2568"/>
        <v>CL$1519</v>
      </c>
      <c r="CN1530" s="213"/>
      <c r="CO1530" s="4" t="str">
        <f t="shared" ref="CO1530:DK1530" si="2569">ADDRESS(ROW(CO1519),COLUMN(CO1519),2)</f>
        <v>CO$1519</v>
      </c>
      <c r="CP1530" s="4" t="str">
        <f t="shared" si="2569"/>
        <v>CP$1519</v>
      </c>
      <c r="CQ1530" s="4" t="str">
        <f t="shared" si="2569"/>
        <v>CQ$1519</v>
      </c>
      <c r="CR1530" s="4" t="str">
        <f t="shared" si="2569"/>
        <v>CR$1519</v>
      </c>
      <c r="CS1530" s="4" t="str">
        <f t="shared" si="2569"/>
        <v>CS$1519</v>
      </c>
      <c r="CT1530" s="4" t="str">
        <f t="shared" si="2569"/>
        <v>CT$1519</v>
      </c>
      <c r="CU1530" s="4" t="str">
        <f t="shared" si="2569"/>
        <v>CU$1519</v>
      </c>
      <c r="CV1530" s="4" t="str">
        <f t="shared" si="2569"/>
        <v>CV$1519</v>
      </c>
      <c r="CW1530" s="4" t="str">
        <f t="shared" si="2569"/>
        <v>CW$1519</v>
      </c>
      <c r="CX1530" s="4" t="str">
        <f t="shared" si="2569"/>
        <v>CX$1519</v>
      </c>
      <c r="CY1530" s="4" t="str">
        <f t="shared" si="2569"/>
        <v>CY$1519</v>
      </c>
      <c r="CZ1530" s="4" t="str">
        <f t="shared" si="2569"/>
        <v>CZ$1519</v>
      </c>
      <c r="DA1530" s="4" t="str">
        <f t="shared" si="2569"/>
        <v>DA$1519</v>
      </c>
      <c r="DB1530" s="4" t="str">
        <f t="shared" si="2569"/>
        <v>DB$1519</v>
      </c>
      <c r="DC1530" s="4" t="str">
        <f t="shared" si="2569"/>
        <v>DC$1519</v>
      </c>
      <c r="DD1530" s="4" t="str">
        <f t="shared" si="2569"/>
        <v>DD$1519</v>
      </c>
      <c r="DE1530" s="4" t="str">
        <f t="shared" si="2569"/>
        <v>DE$1519</v>
      </c>
      <c r="DF1530" s="4" t="str">
        <f t="shared" si="2569"/>
        <v>DF$1519</v>
      </c>
      <c r="DG1530" s="4" t="str">
        <f t="shared" si="2569"/>
        <v>DG$1519</v>
      </c>
      <c r="DH1530" s="4" t="str">
        <f t="shared" si="2569"/>
        <v>DH$1519</v>
      </c>
      <c r="DI1530" s="4" t="str">
        <f t="shared" si="2569"/>
        <v>DI$1519</v>
      </c>
      <c r="DJ1530" s="4" t="str">
        <f t="shared" si="2569"/>
        <v>DJ$1519</v>
      </c>
      <c r="DK1530" s="4" t="str">
        <f t="shared" si="2569"/>
        <v>DK$1519</v>
      </c>
      <c r="DL1530" s="4" t="str">
        <f t="shared" ref="DL1530" si="2570">ADDRESS(ROW(DL1519),COLUMN(DL1519),2)</f>
        <v>DL$1519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571">S$20</f>
        <v>S$16</v>
      </c>
      <c r="T1534" s="199" t="str">
        <f t="shared" si="2571"/>
        <v>T$16</v>
      </c>
      <c r="U1534" s="199" t="str">
        <f t="shared" si="2571"/>
        <v>U$16</v>
      </c>
      <c r="V1534" s="199" t="str">
        <f t="shared" si="2571"/>
        <v>V$16</v>
      </c>
      <c r="W1534" s="199" t="str">
        <f t="shared" si="2571"/>
        <v>W$16</v>
      </c>
      <c r="X1534" s="199" t="str">
        <f t="shared" si="2571"/>
        <v>X$16</v>
      </c>
      <c r="Y1534" s="199" t="str">
        <f t="shared" si="2571"/>
        <v>Y$16</v>
      </c>
      <c r="Z1534" s="199" t="str">
        <f t="shared" si="2571"/>
        <v>Z$16</v>
      </c>
      <c r="AA1534" s="199" t="str">
        <f t="shared" si="2571"/>
        <v>AA$16</v>
      </c>
      <c r="AB1534" s="199" t="str">
        <f t="shared" si="2571"/>
        <v>AB$16</v>
      </c>
      <c r="AC1534" s="199" t="str">
        <f t="shared" si="2571"/>
        <v>AC$16</v>
      </c>
      <c r="AD1534" s="199" t="str">
        <f t="shared" si="2571"/>
        <v>AD$16</v>
      </c>
      <c r="AE1534" s="199" t="str">
        <f t="shared" si="2571"/>
        <v>AE$16</v>
      </c>
      <c r="AF1534" s="199" t="str">
        <f t="shared" si="2571"/>
        <v>AF$16</v>
      </c>
      <c r="AG1534" s="199" t="str">
        <f t="shared" si="2571"/>
        <v>AG$16</v>
      </c>
      <c r="AH1534" s="199" t="str">
        <f t="shared" si="2571"/>
        <v>AH$16</v>
      </c>
      <c r="AI1534" s="199" t="str">
        <f t="shared" si="2571"/>
        <v>AI$16</v>
      </c>
      <c r="AJ1534" s="199" t="str">
        <f t="shared" si="2571"/>
        <v>AJ$16</v>
      </c>
      <c r="AK1534" s="199" t="str">
        <f t="shared" si="2571"/>
        <v>AK$16</v>
      </c>
      <c r="AL1534" s="199" t="str">
        <f t="shared" si="2571"/>
        <v>AL$16</v>
      </c>
      <c r="AM1534" s="199" t="str">
        <f t="shared" si="2571"/>
        <v>AM$16</v>
      </c>
      <c r="AN1534" s="199" t="str">
        <f t="shared" si="2571"/>
        <v>AN$16</v>
      </c>
      <c r="AO1534" s="199" t="str">
        <f t="shared" si="2571"/>
        <v>AO$16</v>
      </c>
      <c r="AP1534" s="199" t="str">
        <f t="shared" si="2571"/>
        <v>AP$16</v>
      </c>
      <c r="AQ1534" s="199" t="str">
        <f t="shared" si="2571"/>
        <v>AQ$16</v>
      </c>
      <c r="AR1534" s="199" t="str">
        <f t="shared" si="2571"/>
        <v>AR$16</v>
      </c>
      <c r="AS1534" s="199" t="str">
        <f t="shared" si="2571"/>
        <v>AS$16</v>
      </c>
      <c r="AT1534" s="199" t="str">
        <f t="shared" si="2571"/>
        <v>AT$16</v>
      </c>
      <c r="AU1534" s="199" t="str">
        <f t="shared" si="2571"/>
        <v>AU$16</v>
      </c>
      <c r="AV1534" s="199" t="str">
        <f t="shared" si="2571"/>
        <v>AV$16</v>
      </c>
      <c r="AW1534" s="199" t="str">
        <f t="shared" si="2571"/>
        <v>AW$16</v>
      </c>
      <c r="AX1534" s="199" t="str">
        <f t="shared" si="2571"/>
        <v>AX$16</v>
      </c>
      <c r="AY1534" s="199" t="str">
        <f t="shared" ref="AY1534:CD1534" si="2572">AY$20</f>
        <v>AY$16</v>
      </c>
      <c r="AZ1534" s="199" t="str">
        <f t="shared" si="2572"/>
        <v>AZ$16</v>
      </c>
      <c r="BA1534" s="199" t="str">
        <f t="shared" si="2572"/>
        <v>BA$16</v>
      </c>
      <c r="BB1534" s="199" t="str">
        <f t="shared" si="2572"/>
        <v>BB$16</v>
      </c>
      <c r="BC1534" s="199" t="str">
        <f t="shared" si="2572"/>
        <v>BC$16</v>
      </c>
      <c r="BD1534" s="199" t="str">
        <f t="shared" si="2572"/>
        <v>BD$16</v>
      </c>
      <c r="BE1534" s="199" t="str">
        <f t="shared" si="2572"/>
        <v>BE$16</v>
      </c>
      <c r="BF1534" s="199" t="str">
        <f t="shared" si="2572"/>
        <v>BF$16</v>
      </c>
      <c r="BG1534" s="199" t="str">
        <f t="shared" si="2572"/>
        <v>BG$16</v>
      </c>
      <c r="BH1534" s="199" t="str">
        <f t="shared" si="2572"/>
        <v>BH$16</v>
      </c>
      <c r="BI1534" s="199" t="str">
        <f t="shared" si="2572"/>
        <v>BI$16</v>
      </c>
      <c r="BJ1534" s="199" t="str">
        <f t="shared" si="2572"/>
        <v>BJ$16</v>
      </c>
      <c r="BK1534" s="199" t="str">
        <f t="shared" si="2572"/>
        <v>BK$16</v>
      </c>
      <c r="BL1534" s="199" t="str">
        <f t="shared" si="2572"/>
        <v>BL$16</v>
      </c>
      <c r="BM1534" s="199" t="str">
        <f t="shared" si="2572"/>
        <v>BM$16</v>
      </c>
      <c r="BN1534" s="199" t="str">
        <f t="shared" si="2572"/>
        <v>BN$16</v>
      </c>
      <c r="BO1534" s="199" t="str">
        <f t="shared" si="2572"/>
        <v>BO$16</v>
      </c>
      <c r="BP1534" s="199" t="str">
        <f t="shared" si="2572"/>
        <v>BP$16</v>
      </c>
      <c r="BQ1534" s="199" t="str">
        <f t="shared" si="2572"/>
        <v>BQ$16</v>
      </c>
      <c r="BR1534" s="199" t="str">
        <f t="shared" si="2572"/>
        <v>BR$16</v>
      </c>
      <c r="BS1534" s="199" t="str">
        <f t="shared" si="2572"/>
        <v>BS$16</v>
      </c>
      <c r="BT1534" s="199" t="str">
        <f t="shared" si="2572"/>
        <v>BT$16</v>
      </c>
      <c r="BU1534" s="199" t="str">
        <f t="shared" si="2572"/>
        <v>BU$16</v>
      </c>
      <c r="BV1534" s="199" t="str">
        <f t="shared" si="2572"/>
        <v>BV$16</v>
      </c>
      <c r="BW1534" s="199" t="str">
        <f t="shared" si="2572"/>
        <v>BW$16</v>
      </c>
      <c r="BX1534" s="199" t="str">
        <f t="shared" si="2572"/>
        <v>BX$16</v>
      </c>
      <c r="BY1534" s="199" t="str">
        <f t="shared" si="2572"/>
        <v>BY$16</v>
      </c>
      <c r="BZ1534" s="199" t="str">
        <f t="shared" si="2572"/>
        <v>BZ$16</v>
      </c>
      <c r="CA1534" s="199" t="str">
        <f t="shared" si="2572"/>
        <v>CA$16</v>
      </c>
      <c r="CB1534" s="199" t="str">
        <f t="shared" si="2572"/>
        <v>CB$16</v>
      </c>
      <c r="CC1534" s="199" t="str">
        <f t="shared" si="2572"/>
        <v>CC$16</v>
      </c>
      <c r="CD1534" s="199" t="str">
        <f t="shared" si="2572"/>
        <v>CD$16</v>
      </c>
      <c r="CE1534" s="199" t="str">
        <f t="shared" ref="CE1534:CL1534" si="2573">CE$20</f>
        <v>CE$16</v>
      </c>
      <c r="CF1534" s="199" t="str">
        <f t="shared" si="2573"/>
        <v>CF$16</v>
      </c>
      <c r="CG1534" s="199" t="str">
        <f t="shared" si="2573"/>
        <v>CG$16</v>
      </c>
      <c r="CH1534" s="199" t="str">
        <f t="shared" si="2573"/>
        <v>CH$16</v>
      </c>
      <c r="CI1534" s="199" t="str">
        <f t="shared" si="2573"/>
        <v>CI$16</v>
      </c>
      <c r="CJ1534" s="199" t="str">
        <f t="shared" si="2573"/>
        <v>CJ$16</v>
      </c>
      <c r="CK1534" s="199" t="str">
        <f t="shared" si="2573"/>
        <v>CK$16</v>
      </c>
      <c r="CL1534" s="199" t="str">
        <f t="shared" si="2573"/>
        <v>CL$16</v>
      </c>
      <c r="CN1534" s="176"/>
      <c r="CO1534" s="199" t="str">
        <f t="shared" ref="CO1534:DL1534" si="2574">CO$20</f>
        <v>CO$16</v>
      </c>
      <c r="CP1534" s="199" t="str">
        <f t="shared" si="2574"/>
        <v>CP$16</v>
      </c>
      <c r="CQ1534" s="199" t="str">
        <f t="shared" si="2574"/>
        <v>CQ$16</v>
      </c>
      <c r="CR1534" s="199" t="str">
        <f t="shared" si="2574"/>
        <v>CR$16</v>
      </c>
      <c r="CS1534" s="199" t="str">
        <f t="shared" si="2574"/>
        <v>CS$16</v>
      </c>
      <c r="CT1534" s="199" t="str">
        <f t="shared" si="2574"/>
        <v>CT$16</v>
      </c>
      <c r="CU1534" s="199" t="str">
        <f t="shared" si="2574"/>
        <v>CU$16</v>
      </c>
      <c r="CV1534" s="199" t="str">
        <f t="shared" si="2574"/>
        <v>CV$16</v>
      </c>
      <c r="CW1534" s="199" t="str">
        <f t="shared" si="2574"/>
        <v>CW$16</v>
      </c>
      <c r="CX1534" s="199" t="str">
        <f t="shared" si="2574"/>
        <v>CX$16</v>
      </c>
      <c r="CY1534" s="199" t="str">
        <f t="shared" si="2574"/>
        <v>CY$16</v>
      </c>
      <c r="CZ1534" s="199" t="str">
        <f t="shared" si="2574"/>
        <v>CZ$16</v>
      </c>
      <c r="DA1534" s="199" t="str">
        <f t="shared" si="2574"/>
        <v>DA$16</v>
      </c>
      <c r="DB1534" s="199" t="str">
        <f t="shared" si="2574"/>
        <v>DB$16</v>
      </c>
      <c r="DC1534" s="199" t="str">
        <f t="shared" si="2574"/>
        <v>DC$16</v>
      </c>
      <c r="DD1534" s="199" t="str">
        <f t="shared" si="2574"/>
        <v>DD$16</v>
      </c>
      <c r="DE1534" s="199" t="str">
        <f t="shared" si="2574"/>
        <v>DE$16</v>
      </c>
      <c r="DF1534" s="199" t="str">
        <f t="shared" si="2574"/>
        <v>DF$16</v>
      </c>
      <c r="DG1534" s="199" t="str">
        <f t="shared" si="2574"/>
        <v>DG$16</v>
      </c>
      <c r="DH1534" s="199" t="str">
        <f t="shared" si="2574"/>
        <v>DH$16</v>
      </c>
      <c r="DI1534" s="199" t="str">
        <f t="shared" si="2574"/>
        <v>DI$16</v>
      </c>
      <c r="DJ1534" s="199" t="str">
        <f t="shared" si="2574"/>
        <v>DJ$16</v>
      </c>
      <c r="DK1534" s="199" t="str">
        <f t="shared" si="2574"/>
        <v>DK$16</v>
      </c>
      <c r="DL1534" s="199" t="str">
        <f t="shared" si="2574"/>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575">S$21</f>
        <v>S$17</v>
      </c>
      <c r="T1535" s="199" t="str">
        <f t="shared" si="2575"/>
        <v>T$17</v>
      </c>
      <c r="U1535" s="199" t="str">
        <f t="shared" si="2575"/>
        <v>U$17</v>
      </c>
      <c r="V1535" s="199" t="str">
        <f t="shared" si="2575"/>
        <v>V$17</v>
      </c>
      <c r="W1535" s="199" t="str">
        <f t="shared" si="2575"/>
        <v>W$17</v>
      </c>
      <c r="X1535" s="199" t="str">
        <f t="shared" si="2575"/>
        <v>X$17</v>
      </c>
      <c r="Y1535" s="199" t="str">
        <f t="shared" si="2575"/>
        <v>Y$17</v>
      </c>
      <c r="Z1535" s="199" t="str">
        <f t="shared" si="2575"/>
        <v>Z$17</v>
      </c>
      <c r="AA1535" s="199" t="str">
        <f t="shared" si="2575"/>
        <v>AA$17</v>
      </c>
      <c r="AB1535" s="199" t="str">
        <f t="shared" si="2575"/>
        <v>AB$17</v>
      </c>
      <c r="AC1535" s="199" t="str">
        <f t="shared" si="2575"/>
        <v>AC$17</v>
      </c>
      <c r="AD1535" s="199" t="str">
        <f t="shared" si="2575"/>
        <v>AD$17</v>
      </c>
      <c r="AE1535" s="199" t="str">
        <f t="shared" si="2575"/>
        <v>AE$17</v>
      </c>
      <c r="AF1535" s="199" t="str">
        <f t="shared" si="2575"/>
        <v>AF$17</v>
      </c>
      <c r="AG1535" s="199" t="str">
        <f t="shared" si="2575"/>
        <v>AG$17</v>
      </c>
      <c r="AH1535" s="199" t="str">
        <f t="shared" si="2575"/>
        <v>AH$17</v>
      </c>
      <c r="AI1535" s="199" t="str">
        <f t="shared" si="2575"/>
        <v>AI$17</v>
      </c>
      <c r="AJ1535" s="199" t="str">
        <f t="shared" si="2575"/>
        <v>AJ$17</v>
      </c>
      <c r="AK1535" s="199" t="str">
        <f t="shared" si="2575"/>
        <v>AK$17</v>
      </c>
      <c r="AL1535" s="199" t="str">
        <f t="shared" si="2575"/>
        <v>AL$17</v>
      </c>
      <c r="AM1535" s="199" t="str">
        <f t="shared" si="2575"/>
        <v>AM$17</v>
      </c>
      <c r="AN1535" s="199" t="str">
        <f t="shared" si="2575"/>
        <v>AN$17</v>
      </c>
      <c r="AO1535" s="199" t="str">
        <f t="shared" si="2575"/>
        <v>AO$17</v>
      </c>
      <c r="AP1535" s="199" t="str">
        <f t="shared" si="2575"/>
        <v>AP$17</v>
      </c>
      <c r="AQ1535" s="199" t="str">
        <f t="shared" si="2575"/>
        <v>AQ$17</v>
      </c>
      <c r="AR1535" s="199" t="str">
        <f t="shared" si="2575"/>
        <v>AR$17</v>
      </c>
      <c r="AS1535" s="199" t="str">
        <f t="shared" si="2575"/>
        <v>AS$17</v>
      </c>
      <c r="AT1535" s="199" t="str">
        <f t="shared" si="2575"/>
        <v>AT$17</v>
      </c>
      <c r="AU1535" s="199" t="str">
        <f t="shared" si="2575"/>
        <v>AU$17</v>
      </c>
      <c r="AV1535" s="199" t="str">
        <f t="shared" si="2575"/>
        <v>AV$17</v>
      </c>
      <c r="AW1535" s="199" t="str">
        <f t="shared" si="2575"/>
        <v>AW$17</v>
      </c>
      <c r="AX1535" s="199" t="str">
        <f t="shared" si="2575"/>
        <v>AX$17</v>
      </c>
      <c r="AY1535" s="199" t="str">
        <f t="shared" ref="AY1535:CD1535" si="2576">AY$21</f>
        <v>AY$17</v>
      </c>
      <c r="AZ1535" s="199" t="str">
        <f t="shared" si="2576"/>
        <v>AZ$17</v>
      </c>
      <c r="BA1535" s="199" t="str">
        <f t="shared" si="2576"/>
        <v>BA$17</v>
      </c>
      <c r="BB1535" s="199" t="str">
        <f t="shared" si="2576"/>
        <v>BB$17</v>
      </c>
      <c r="BC1535" s="199" t="str">
        <f t="shared" si="2576"/>
        <v>BC$17</v>
      </c>
      <c r="BD1535" s="199" t="str">
        <f t="shared" si="2576"/>
        <v>BD$17</v>
      </c>
      <c r="BE1535" s="199" t="str">
        <f t="shared" si="2576"/>
        <v>BE$17</v>
      </c>
      <c r="BF1535" s="199" t="str">
        <f t="shared" si="2576"/>
        <v>BF$17</v>
      </c>
      <c r="BG1535" s="199" t="str">
        <f t="shared" si="2576"/>
        <v>BG$17</v>
      </c>
      <c r="BH1535" s="199" t="str">
        <f t="shared" si="2576"/>
        <v>BH$17</v>
      </c>
      <c r="BI1535" s="199" t="str">
        <f t="shared" si="2576"/>
        <v>BI$17</v>
      </c>
      <c r="BJ1535" s="199" t="str">
        <f t="shared" si="2576"/>
        <v>BJ$17</v>
      </c>
      <c r="BK1535" s="199" t="str">
        <f t="shared" si="2576"/>
        <v>BK$17</v>
      </c>
      <c r="BL1535" s="199" t="str">
        <f t="shared" si="2576"/>
        <v>BL$17</v>
      </c>
      <c r="BM1535" s="199" t="str">
        <f t="shared" si="2576"/>
        <v>BM$17</v>
      </c>
      <c r="BN1535" s="199" t="str">
        <f t="shared" si="2576"/>
        <v>BN$17</v>
      </c>
      <c r="BO1535" s="199" t="str">
        <f t="shared" si="2576"/>
        <v>BO$17</v>
      </c>
      <c r="BP1535" s="199" t="str">
        <f t="shared" si="2576"/>
        <v>BP$17</v>
      </c>
      <c r="BQ1535" s="199" t="str">
        <f t="shared" si="2576"/>
        <v>BQ$17</v>
      </c>
      <c r="BR1535" s="199" t="str">
        <f t="shared" si="2576"/>
        <v>BR$17</v>
      </c>
      <c r="BS1535" s="199" t="str">
        <f t="shared" si="2576"/>
        <v>BS$17</v>
      </c>
      <c r="BT1535" s="199" t="str">
        <f t="shared" si="2576"/>
        <v>BT$17</v>
      </c>
      <c r="BU1535" s="199" t="str">
        <f t="shared" si="2576"/>
        <v>BU$17</v>
      </c>
      <c r="BV1535" s="199" t="str">
        <f t="shared" si="2576"/>
        <v>BV$17</v>
      </c>
      <c r="BW1535" s="199" t="str">
        <f t="shared" si="2576"/>
        <v>BW$17</v>
      </c>
      <c r="BX1535" s="199" t="str">
        <f t="shared" si="2576"/>
        <v>BX$17</v>
      </c>
      <c r="BY1535" s="199" t="str">
        <f t="shared" si="2576"/>
        <v>BY$17</v>
      </c>
      <c r="BZ1535" s="199" t="str">
        <f t="shared" si="2576"/>
        <v>BZ$17</v>
      </c>
      <c r="CA1535" s="199" t="str">
        <f t="shared" si="2576"/>
        <v>CA$17</v>
      </c>
      <c r="CB1535" s="199" t="str">
        <f t="shared" si="2576"/>
        <v>CB$17</v>
      </c>
      <c r="CC1535" s="199" t="str">
        <f t="shared" si="2576"/>
        <v>CC$17</v>
      </c>
      <c r="CD1535" s="199" t="str">
        <f t="shared" si="2576"/>
        <v>CD$17</v>
      </c>
      <c r="CE1535" s="199" t="str">
        <f t="shared" ref="CE1535:CL1535" si="2577">CE$21</f>
        <v>CE$17</v>
      </c>
      <c r="CF1535" s="199" t="str">
        <f t="shared" si="2577"/>
        <v>CF$17</v>
      </c>
      <c r="CG1535" s="199" t="str">
        <f t="shared" si="2577"/>
        <v>CG$17</v>
      </c>
      <c r="CH1535" s="199" t="str">
        <f t="shared" si="2577"/>
        <v>CH$17</v>
      </c>
      <c r="CI1535" s="199" t="str">
        <f t="shared" si="2577"/>
        <v>CI$17</v>
      </c>
      <c r="CJ1535" s="199" t="str">
        <f t="shared" si="2577"/>
        <v>CJ$17</v>
      </c>
      <c r="CK1535" s="199" t="str">
        <f t="shared" si="2577"/>
        <v>CK$17</v>
      </c>
      <c r="CL1535" s="199" t="str">
        <f t="shared" si="2577"/>
        <v>CL$17</v>
      </c>
      <c r="CN1535" s="201"/>
      <c r="CO1535" s="199" t="str">
        <f t="shared" ref="CO1535:DL1535" si="2578">CO$21</f>
        <v>CO$17</v>
      </c>
      <c r="CP1535" s="199" t="str">
        <f t="shared" si="2578"/>
        <v>CP$17</v>
      </c>
      <c r="CQ1535" s="199" t="str">
        <f t="shared" si="2578"/>
        <v>CQ$17</v>
      </c>
      <c r="CR1535" s="199" t="str">
        <f t="shared" si="2578"/>
        <v>CR$17</v>
      </c>
      <c r="CS1535" s="199" t="str">
        <f t="shared" si="2578"/>
        <v>CS$17</v>
      </c>
      <c r="CT1535" s="199" t="str">
        <f t="shared" si="2578"/>
        <v>CT$17</v>
      </c>
      <c r="CU1535" s="199" t="str">
        <f t="shared" si="2578"/>
        <v>CU$17</v>
      </c>
      <c r="CV1535" s="199" t="str">
        <f t="shared" si="2578"/>
        <v>CV$17</v>
      </c>
      <c r="CW1535" s="199" t="str">
        <f t="shared" si="2578"/>
        <v>CW$17</v>
      </c>
      <c r="CX1535" s="199" t="str">
        <f t="shared" si="2578"/>
        <v>CX$17</v>
      </c>
      <c r="CY1535" s="199" t="str">
        <f t="shared" si="2578"/>
        <v>CY$17</v>
      </c>
      <c r="CZ1535" s="199" t="str">
        <f t="shared" si="2578"/>
        <v>CZ$17</v>
      </c>
      <c r="DA1535" s="199" t="str">
        <f t="shared" si="2578"/>
        <v>DA$17</v>
      </c>
      <c r="DB1535" s="199" t="str">
        <f t="shared" si="2578"/>
        <v>DB$17</v>
      </c>
      <c r="DC1535" s="199" t="str">
        <f t="shared" si="2578"/>
        <v>DC$17</v>
      </c>
      <c r="DD1535" s="199" t="str">
        <f t="shared" si="2578"/>
        <v>DD$17</v>
      </c>
      <c r="DE1535" s="199" t="str">
        <f t="shared" si="2578"/>
        <v>DE$17</v>
      </c>
      <c r="DF1535" s="199" t="str">
        <f t="shared" si="2578"/>
        <v>DF$17</v>
      </c>
      <c r="DG1535" s="199" t="str">
        <f t="shared" si="2578"/>
        <v>DG$17</v>
      </c>
      <c r="DH1535" s="199" t="str">
        <f t="shared" si="2578"/>
        <v>DH$17</v>
      </c>
      <c r="DI1535" s="199" t="str">
        <f t="shared" si="2578"/>
        <v>DI$17</v>
      </c>
      <c r="DJ1535" s="199" t="str">
        <f t="shared" si="2578"/>
        <v>DJ$17</v>
      </c>
      <c r="DK1535" s="199" t="str">
        <f t="shared" si="2578"/>
        <v>DK$17</v>
      </c>
      <c r="DL1535" s="199" t="str">
        <f t="shared" si="2578"/>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579">S$22</f>
        <v>S$18</v>
      </c>
      <c r="T1538" s="190" t="str">
        <f t="shared" si="2579"/>
        <v>T$18</v>
      </c>
      <c r="U1538" s="190" t="str">
        <f t="shared" si="2579"/>
        <v>U$18</v>
      </c>
      <c r="V1538" s="190" t="str">
        <f t="shared" si="2579"/>
        <v>V$18</v>
      </c>
      <c r="W1538" s="190" t="str">
        <f t="shared" si="2579"/>
        <v>W$18</v>
      </c>
      <c r="X1538" s="190" t="str">
        <f t="shared" si="2579"/>
        <v>X$18</v>
      </c>
      <c r="Y1538" s="190" t="str">
        <f t="shared" si="2579"/>
        <v>Y$18</v>
      </c>
      <c r="Z1538" s="190" t="str">
        <f t="shared" si="2579"/>
        <v>Z$18</v>
      </c>
      <c r="AA1538" s="190" t="str">
        <f t="shared" si="2579"/>
        <v>AA$18</v>
      </c>
      <c r="AB1538" s="190" t="str">
        <f t="shared" si="2579"/>
        <v>AB$18</v>
      </c>
      <c r="AC1538" s="190" t="str">
        <f t="shared" si="2579"/>
        <v>AC$18</v>
      </c>
      <c r="AD1538" s="190" t="str">
        <f t="shared" si="2579"/>
        <v>AD$18</v>
      </c>
      <c r="AE1538" s="190" t="str">
        <f t="shared" si="2579"/>
        <v>AE$18</v>
      </c>
      <c r="AF1538" s="190" t="str">
        <f t="shared" si="2579"/>
        <v>AF$18</v>
      </c>
      <c r="AG1538" s="190" t="str">
        <f t="shared" si="2579"/>
        <v>AG$18</v>
      </c>
      <c r="AH1538" s="190" t="str">
        <f t="shared" si="2579"/>
        <v>AH$18</v>
      </c>
      <c r="AI1538" s="190" t="str">
        <f t="shared" si="2579"/>
        <v>AI$18</v>
      </c>
      <c r="AJ1538" s="190" t="str">
        <f t="shared" si="2579"/>
        <v>AJ$18</v>
      </c>
      <c r="AK1538" s="190" t="str">
        <f t="shared" si="2579"/>
        <v>AK$18</v>
      </c>
      <c r="AL1538" s="190" t="str">
        <f t="shared" si="2579"/>
        <v>AL$18</v>
      </c>
      <c r="AM1538" s="190" t="str">
        <f t="shared" si="2579"/>
        <v>AM$18</v>
      </c>
      <c r="AN1538" s="190" t="str">
        <f t="shared" si="2579"/>
        <v>AN$18</v>
      </c>
      <c r="AO1538" s="190" t="str">
        <f t="shared" si="2579"/>
        <v>AO$18</v>
      </c>
      <c r="AP1538" s="190" t="str">
        <f t="shared" si="2579"/>
        <v>AP$18</v>
      </c>
      <c r="AQ1538" s="190" t="str">
        <f t="shared" si="2579"/>
        <v>AQ$18</v>
      </c>
      <c r="AR1538" s="190" t="str">
        <f t="shared" si="2579"/>
        <v>AR$18</v>
      </c>
      <c r="AS1538" s="190" t="str">
        <f t="shared" si="2579"/>
        <v>AS$18</v>
      </c>
      <c r="AT1538" s="190" t="str">
        <f t="shared" si="2579"/>
        <v>AT$18</v>
      </c>
      <c r="AU1538" s="190" t="str">
        <f t="shared" si="2579"/>
        <v>AU$18</v>
      </c>
      <c r="AV1538" s="190" t="str">
        <f t="shared" si="2579"/>
        <v>AV$18</v>
      </c>
      <c r="AW1538" s="190" t="str">
        <f t="shared" si="2579"/>
        <v>AW$18</v>
      </c>
      <c r="AX1538" s="190" t="str">
        <f t="shared" si="2579"/>
        <v>AX$18</v>
      </c>
      <c r="AY1538" s="190" t="str">
        <f t="shared" ref="AY1538:CD1538" si="2580">AY$22</f>
        <v>AY$18</v>
      </c>
      <c r="AZ1538" s="190" t="str">
        <f t="shared" si="2580"/>
        <v>AZ$18</v>
      </c>
      <c r="BA1538" s="190" t="str">
        <f t="shared" si="2580"/>
        <v>BA$18</v>
      </c>
      <c r="BB1538" s="190" t="str">
        <f t="shared" si="2580"/>
        <v>BB$18</v>
      </c>
      <c r="BC1538" s="190" t="str">
        <f t="shared" si="2580"/>
        <v>BC$18</v>
      </c>
      <c r="BD1538" s="190" t="str">
        <f t="shared" si="2580"/>
        <v>BD$18</v>
      </c>
      <c r="BE1538" s="190" t="str">
        <f t="shared" si="2580"/>
        <v>BE$18</v>
      </c>
      <c r="BF1538" s="190" t="str">
        <f t="shared" si="2580"/>
        <v>BF$18</v>
      </c>
      <c r="BG1538" s="190" t="str">
        <f t="shared" si="2580"/>
        <v>BG$18</v>
      </c>
      <c r="BH1538" s="190" t="str">
        <f t="shared" si="2580"/>
        <v>BH$18</v>
      </c>
      <c r="BI1538" s="190" t="str">
        <f t="shared" si="2580"/>
        <v>BI$18</v>
      </c>
      <c r="BJ1538" s="190" t="str">
        <f t="shared" si="2580"/>
        <v>BJ$18</v>
      </c>
      <c r="BK1538" s="190" t="str">
        <f t="shared" si="2580"/>
        <v>BK$18</v>
      </c>
      <c r="BL1538" s="190" t="str">
        <f t="shared" si="2580"/>
        <v>BL$18</v>
      </c>
      <c r="BM1538" s="190" t="str">
        <f t="shared" si="2580"/>
        <v>BM$18</v>
      </c>
      <c r="BN1538" s="190" t="str">
        <f t="shared" si="2580"/>
        <v>BN$18</v>
      </c>
      <c r="BO1538" s="190" t="str">
        <f t="shared" si="2580"/>
        <v>BO$18</v>
      </c>
      <c r="BP1538" s="190" t="str">
        <f t="shared" si="2580"/>
        <v>BP$18</v>
      </c>
      <c r="BQ1538" s="190" t="str">
        <f t="shared" si="2580"/>
        <v>BQ$18</v>
      </c>
      <c r="BR1538" s="190" t="str">
        <f t="shared" si="2580"/>
        <v>BR$18</v>
      </c>
      <c r="BS1538" s="190" t="str">
        <f t="shared" si="2580"/>
        <v>BS$18</v>
      </c>
      <c r="BT1538" s="190" t="str">
        <f t="shared" si="2580"/>
        <v>BT$18</v>
      </c>
      <c r="BU1538" s="190" t="str">
        <f t="shared" si="2580"/>
        <v>BU$18</v>
      </c>
      <c r="BV1538" s="190" t="str">
        <f t="shared" si="2580"/>
        <v>BV$18</v>
      </c>
      <c r="BW1538" s="190" t="str">
        <f t="shared" si="2580"/>
        <v>BW$18</v>
      </c>
      <c r="BX1538" s="190" t="str">
        <f t="shared" si="2580"/>
        <v>BX$18</v>
      </c>
      <c r="BY1538" s="190" t="str">
        <f t="shared" si="2580"/>
        <v>BY$18</v>
      </c>
      <c r="BZ1538" s="190" t="str">
        <f t="shared" si="2580"/>
        <v>BZ$18</v>
      </c>
      <c r="CA1538" s="190" t="str">
        <f t="shared" si="2580"/>
        <v>CA$18</v>
      </c>
      <c r="CB1538" s="190" t="str">
        <f t="shared" si="2580"/>
        <v>CB$18</v>
      </c>
      <c r="CC1538" s="190" t="str">
        <f t="shared" si="2580"/>
        <v>CC$18</v>
      </c>
      <c r="CD1538" s="190" t="str">
        <f t="shared" si="2580"/>
        <v>CD$18</v>
      </c>
      <c r="CE1538" s="190" t="str">
        <f t="shared" ref="CE1538:CL1538" si="2581">CE$22</f>
        <v>CE$18</v>
      </c>
      <c r="CF1538" s="190" t="str">
        <f t="shared" si="2581"/>
        <v>CF$18</v>
      </c>
      <c r="CG1538" s="190" t="str">
        <f t="shared" si="2581"/>
        <v>CG$18</v>
      </c>
      <c r="CH1538" s="190" t="str">
        <f t="shared" si="2581"/>
        <v>CH$18</v>
      </c>
      <c r="CI1538" s="190" t="str">
        <f t="shared" si="2581"/>
        <v>CI$18</v>
      </c>
      <c r="CJ1538" s="190" t="str">
        <f t="shared" si="2581"/>
        <v>CJ$18</v>
      </c>
      <c r="CK1538" s="190" t="str">
        <f t="shared" si="2581"/>
        <v>CK$18</v>
      </c>
      <c r="CL1538" s="190" t="str">
        <f t="shared" si="2581"/>
        <v>CL$18</v>
      </c>
      <c r="CN1538" s="201"/>
      <c r="CO1538" s="190" t="str">
        <f t="shared" ref="CO1538:DL1538" si="2582">CO$22</f>
        <v>CO$18</v>
      </c>
      <c r="CP1538" s="190" t="str">
        <f t="shared" si="2582"/>
        <v>CP$18</v>
      </c>
      <c r="CQ1538" s="190" t="str">
        <f t="shared" si="2582"/>
        <v>CQ$18</v>
      </c>
      <c r="CR1538" s="190" t="str">
        <f t="shared" si="2582"/>
        <v>CR$18</v>
      </c>
      <c r="CS1538" s="190" t="str">
        <f t="shared" si="2582"/>
        <v>CS$18</v>
      </c>
      <c r="CT1538" s="190" t="str">
        <f t="shared" si="2582"/>
        <v>CT$18</v>
      </c>
      <c r="CU1538" s="190" t="str">
        <f t="shared" si="2582"/>
        <v>CU$18</v>
      </c>
      <c r="CV1538" s="190" t="str">
        <f t="shared" si="2582"/>
        <v>CV$18</v>
      </c>
      <c r="CW1538" s="190" t="str">
        <f t="shared" si="2582"/>
        <v>CW$18</v>
      </c>
      <c r="CX1538" s="190" t="str">
        <f t="shared" si="2582"/>
        <v>CX$18</v>
      </c>
      <c r="CY1538" s="190" t="str">
        <f t="shared" si="2582"/>
        <v>CY$18</v>
      </c>
      <c r="CZ1538" s="190" t="str">
        <f t="shared" si="2582"/>
        <v>CZ$18</v>
      </c>
      <c r="DA1538" s="190" t="str">
        <f t="shared" si="2582"/>
        <v>DA$18</v>
      </c>
      <c r="DB1538" s="190" t="str">
        <f t="shared" si="2582"/>
        <v>DB$18</v>
      </c>
      <c r="DC1538" s="190" t="str">
        <f t="shared" si="2582"/>
        <v>DC$18</v>
      </c>
      <c r="DD1538" s="190" t="str">
        <f t="shared" si="2582"/>
        <v>DD$18</v>
      </c>
      <c r="DE1538" s="190" t="str">
        <f t="shared" si="2582"/>
        <v>DE$18</v>
      </c>
      <c r="DF1538" s="190" t="str">
        <f t="shared" si="2582"/>
        <v>DF$18</v>
      </c>
      <c r="DG1538" s="190" t="str">
        <f t="shared" si="2582"/>
        <v>DG$18</v>
      </c>
      <c r="DH1538" s="190" t="str">
        <f t="shared" si="2582"/>
        <v>DH$18</v>
      </c>
      <c r="DI1538" s="190" t="str">
        <f t="shared" si="2582"/>
        <v>DI$18</v>
      </c>
      <c r="DJ1538" s="190" t="str">
        <f t="shared" si="2582"/>
        <v>DJ$18</v>
      </c>
      <c r="DK1538" s="190" t="str">
        <f t="shared" si="2582"/>
        <v>DK$18</v>
      </c>
      <c r="DL1538" s="190" t="str">
        <f t="shared" si="2582"/>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583">S$23</f>
        <v>S$19</v>
      </c>
      <c r="T1539" s="190" t="str">
        <f t="shared" si="2583"/>
        <v>T$19</v>
      </c>
      <c r="U1539" s="190" t="str">
        <f t="shared" si="2583"/>
        <v>U$19</v>
      </c>
      <c r="V1539" s="190" t="str">
        <f t="shared" si="2583"/>
        <v>V$19</v>
      </c>
      <c r="W1539" s="190" t="str">
        <f t="shared" si="2583"/>
        <v>W$19</v>
      </c>
      <c r="X1539" s="190" t="str">
        <f t="shared" si="2583"/>
        <v>X$19</v>
      </c>
      <c r="Y1539" s="190" t="str">
        <f t="shared" si="2583"/>
        <v>Y$19</v>
      </c>
      <c r="Z1539" s="190" t="str">
        <f t="shared" si="2583"/>
        <v>Z$19</v>
      </c>
      <c r="AA1539" s="190" t="str">
        <f t="shared" si="2583"/>
        <v>AA$19</v>
      </c>
      <c r="AB1539" s="190" t="str">
        <f t="shared" si="2583"/>
        <v>AB$19</v>
      </c>
      <c r="AC1539" s="190" t="str">
        <f t="shared" si="2583"/>
        <v>AC$19</v>
      </c>
      <c r="AD1539" s="190" t="str">
        <f t="shared" si="2583"/>
        <v>AD$19</v>
      </c>
      <c r="AE1539" s="190" t="str">
        <f t="shared" si="2583"/>
        <v>AE$19</v>
      </c>
      <c r="AF1539" s="190" t="str">
        <f t="shared" si="2583"/>
        <v>AF$19</v>
      </c>
      <c r="AG1539" s="190" t="str">
        <f t="shared" si="2583"/>
        <v>AG$19</v>
      </c>
      <c r="AH1539" s="190" t="str">
        <f t="shared" si="2583"/>
        <v>AH$19</v>
      </c>
      <c r="AI1539" s="190" t="str">
        <f t="shared" si="2583"/>
        <v>AI$19</v>
      </c>
      <c r="AJ1539" s="190" t="str">
        <f t="shared" si="2583"/>
        <v>AJ$19</v>
      </c>
      <c r="AK1539" s="190" t="str">
        <f t="shared" si="2583"/>
        <v>AK$19</v>
      </c>
      <c r="AL1539" s="190" t="str">
        <f t="shared" si="2583"/>
        <v>AL$19</v>
      </c>
      <c r="AM1539" s="190" t="str">
        <f t="shared" si="2583"/>
        <v>AM$19</v>
      </c>
      <c r="AN1539" s="190" t="str">
        <f t="shared" si="2583"/>
        <v>AN$19</v>
      </c>
      <c r="AO1539" s="190" t="str">
        <f t="shared" si="2583"/>
        <v>AO$19</v>
      </c>
      <c r="AP1539" s="190" t="str">
        <f t="shared" si="2583"/>
        <v>AP$19</v>
      </c>
      <c r="AQ1539" s="190" t="str">
        <f t="shared" si="2583"/>
        <v>AQ$19</v>
      </c>
      <c r="AR1539" s="190" t="str">
        <f t="shared" si="2583"/>
        <v>AR$19</v>
      </c>
      <c r="AS1539" s="190" t="str">
        <f t="shared" si="2583"/>
        <v>AS$19</v>
      </c>
      <c r="AT1539" s="190" t="str">
        <f t="shared" si="2583"/>
        <v>AT$19</v>
      </c>
      <c r="AU1539" s="190" t="str">
        <f t="shared" si="2583"/>
        <v>AU$19</v>
      </c>
      <c r="AV1539" s="190" t="str">
        <f t="shared" si="2583"/>
        <v>AV$19</v>
      </c>
      <c r="AW1539" s="190" t="str">
        <f t="shared" si="2583"/>
        <v>AW$19</v>
      </c>
      <c r="AX1539" s="190" t="str">
        <f t="shared" si="2583"/>
        <v>AX$19</v>
      </c>
      <c r="AY1539" s="190" t="str">
        <f t="shared" ref="AY1539:CD1539" si="2584">AY$23</f>
        <v>AY$19</v>
      </c>
      <c r="AZ1539" s="190" t="str">
        <f t="shared" si="2584"/>
        <v>AZ$19</v>
      </c>
      <c r="BA1539" s="190" t="str">
        <f t="shared" si="2584"/>
        <v>BA$19</v>
      </c>
      <c r="BB1539" s="190" t="str">
        <f t="shared" si="2584"/>
        <v>BB$19</v>
      </c>
      <c r="BC1539" s="190" t="str">
        <f t="shared" si="2584"/>
        <v>BC$19</v>
      </c>
      <c r="BD1539" s="190" t="str">
        <f t="shared" si="2584"/>
        <v>BD$19</v>
      </c>
      <c r="BE1539" s="190" t="str">
        <f t="shared" si="2584"/>
        <v>BE$19</v>
      </c>
      <c r="BF1539" s="190" t="str">
        <f t="shared" si="2584"/>
        <v>BF$19</v>
      </c>
      <c r="BG1539" s="190" t="str">
        <f t="shared" si="2584"/>
        <v>BG$19</v>
      </c>
      <c r="BH1539" s="190" t="str">
        <f t="shared" si="2584"/>
        <v>BH$19</v>
      </c>
      <c r="BI1539" s="190" t="str">
        <f t="shared" si="2584"/>
        <v>BI$19</v>
      </c>
      <c r="BJ1539" s="190" t="str">
        <f t="shared" si="2584"/>
        <v>BJ$19</v>
      </c>
      <c r="BK1539" s="190" t="str">
        <f t="shared" si="2584"/>
        <v>BK$19</v>
      </c>
      <c r="BL1539" s="190" t="str">
        <f t="shared" si="2584"/>
        <v>BL$19</v>
      </c>
      <c r="BM1539" s="190" t="str">
        <f t="shared" si="2584"/>
        <v>BM$19</v>
      </c>
      <c r="BN1539" s="190" t="str">
        <f t="shared" si="2584"/>
        <v>BN$19</v>
      </c>
      <c r="BO1539" s="190" t="str">
        <f t="shared" si="2584"/>
        <v>BO$19</v>
      </c>
      <c r="BP1539" s="190" t="str">
        <f t="shared" si="2584"/>
        <v>BP$19</v>
      </c>
      <c r="BQ1539" s="190" t="str">
        <f t="shared" si="2584"/>
        <v>BQ$19</v>
      </c>
      <c r="BR1539" s="190" t="str">
        <f t="shared" si="2584"/>
        <v>BR$19</v>
      </c>
      <c r="BS1539" s="190" t="str">
        <f t="shared" si="2584"/>
        <v>BS$19</v>
      </c>
      <c r="BT1539" s="190" t="str">
        <f t="shared" si="2584"/>
        <v>BT$19</v>
      </c>
      <c r="BU1539" s="190" t="str">
        <f t="shared" si="2584"/>
        <v>BU$19</v>
      </c>
      <c r="BV1539" s="190" t="str">
        <f t="shared" si="2584"/>
        <v>BV$19</v>
      </c>
      <c r="BW1539" s="190" t="str">
        <f t="shared" si="2584"/>
        <v>BW$19</v>
      </c>
      <c r="BX1539" s="190" t="str">
        <f t="shared" si="2584"/>
        <v>BX$19</v>
      </c>
      <c r="BY1539" s="190" t="str">
        <f t="shared" si="2584"/>
        <v>BY$19</v>
      </c>
      <c r="BZ1539" s="190" t="str">
        <f t="shared" si="2584"/>
        <v>BZ$19</v>
      </c>
      <c r="CA1539" s="190" t="str">
        <f t="shared" si="2584"/>
        <v>CA$19</v>
      </c>
      <c r="CB1539" s="190" t="str">
        <f t="shared" si="2584"/>
        <v>CB$19</v>
      </c>
      <c r="CC1539" s="190" t="str">
        <f t="shared" si="2584"/>
        <v>CC$19</v>
      </c>
      <c r="CD1539" s="190" t="str">
        <f t="shared" si="2584"/>
        <v>CD$19</v>
      </c>
      <c r="CE1539" s="190" t="str">
        <f t="shared" ref="CE1539:CL1539" si="2585">CE$23</f>
        <v>CE$19</v>
      </c>
      <c r="CF1539" s="190" t="str">
        <f t="shared" si="2585"/>
        <v>CF$19</v>
      </c>
      <c r="CG1539" s="190" t="str">
        <f t="shared" si="2585"/>
        <v>CG$19</v>
      </c>
      <c r="CH1539" s="190" t="str">
        <f t="shared" si="2585"/>
        <v>CH$19</v>
      </c>
      <c r="CI1539" s="190" t="str">
        <f t="shared" si="2585"/>
        <v>CI$19</v>
      </c>
      <c r="CJ1539" s="190" t="str">
        <f t="shared" si="2585"/>
        <v>CJ$19</v>
      </c>
      <c r="CK1539" s="190" t="str">
        <f t="shared" si="2585"/>
        <v>CK$19</v>
      </c>
      <c r="CL1539" s="190" t="str">
        <f t="shared" si="2585"/>
        <v>CL$19</v>
      </c>
      <c r="CN1539" s="201"/>
      <c r="CO1539" s="190" t="str">
        <f t="shared" ref="CO1539:DL1539" si="2586">CO$23</f>
        <v>CO$19</v>
      </c>
      <c r="CP1539" s="190" t="str">
        <f t="shared" si="2586"/>
        <v>CP$19</v>
      </c>
      <c r="CQ1539" s="190" t="str">
        <f t="shared" si="2586"/>
        <v>CQ$19</v>
      </c>
      <c r="CR1539" s="190" t="str">
        <f t="shared" si="2586"/>
        <v>CR$19</v>
      </c>
      <c r="CS1539" s="190" t="str">
        <f t="shared" si="2586"/>
        <v>CS$19</v>
      </c>
      <c r="CT1539" s="190" t="str">
        <f t="shared" si="2586"/>
        <v>CT$19</v>
      </c>
      <c r="CU1539" s="190" t="str">
        <f t="shared" si="2586"/>
        <v>CU$19</v>
      </c>
      <c r="CV1539" s="190" t="str">
        <f t="shared" si="2586"/>
        <v>CV$19</v>
      </c>
      <c r="CW1539" s="190" t="str">
        <f t="shared" si="2586"/>
        <v>CW$19</v>
      </c>
      <c r="CX1539" s="190" t="str">
        <f t="shared" si="2586"/>
        <v>CX$19</v>
      </c>
      <c r="CY1539" s="190" t="str">
        <f t="shared" si="2586"/>
        <v>CY$19</v>
      </c>
      <c r="CZ1539" s="190" t="str">
        <f t="shared" si="2586"/>
        <v>CZ$19</v>
      </c>
      <c r="DA1539" s="190" t="str">
        <f t="shared" si="2586"/>
        <v>DA$19</v>
      </c>
      <c r="DB1539" s="190" t="str">
        <f t="shared" si="2586"/>
        <v>DB$19</v>
      </c>
      <c r="DC1539" s="190" t="str">
        <f t="shared" si="2586"/>
        <v>DC$19</v>
      </c>
      <c r="DD1539" s="190" t="str">
        <f t="shared" si="2586"/>
        <v>DD$19</v>
      </c>
      <c r="DE1539" s="190" t="str">
        <f t="shared" si="2586"/>
        <v>DE$19</v>
      </c>
      <c r="DF1539" s="190" t="str">
        <f t="shared" si="2586"/>
        <v>DF$19</v>
      </c>
      <c r="DG1539" s="190" t="str">
        <f t="shared" si="2586"/>
        <v>DG$19</v>
      </c>
      <c r="DH1539" s="190" t="str">
        <f t="shared" si="2586"/>
        <v>DH$19</v>
      </c>
      <c r="DI1539" s="190" t="str">
        <f t="shared" si="2586"/>
        <v>DI$19</v>
      </c>
      <c r="DJ1539" s="190" t="str">
        <f t="shared" si="2586"/>
        <v>DJ$19</v>
      </c>
      <c r="DK1539" s="190" t="str">
        <f t="shared" si="2586"/>
        <v>DK$19</v>
      </c>
      <c r="DL1539" s="190" t="str">
        <f t="shared" si="2586"/>
        <v>DL$19</v>
      </c>
    </row>
    <row r="1540" spans="1:116" x14ac:dyDescent="0.4">
      <c r="A1540" s="31" t="s">
        <v>218</v>
      </c>
      <c r="B1540" s="31" t="s">
        <v>81</v>
      </c>
      <c r="C1540" s="31"/>
      <c r="D1540" t="s">
        <v>764</v>
      </c>
      <c r="E1540" s="8" t="str">
        <f t="shared" ref="E1540:E1597" si="2587">ROW()&amp;" "&amp;D1540</f>
        <v>1540 FAINT-S</v>
      </c>
      <c r="F1540" t="s">
        <v>446</v>
      </c>
      <c r="G1540" s="66" t="s">
        <v>284</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B1541" s="8" t="str">
        <f t="shared" ref="B1541" si="2588">E1541</f>
        <v>1541 FAINT-S</v>
      </c>
      <c r="C1541" s="8"/>
      <c r="D1541" t="s">
        <v>764</v>
      </c>
      <c r="E1541" s="8" t="str">
        <f t="shared" ref="E1541" si="2589">ROW()&amp;" "&amp;D1541</f>
        <v>1541 FAINT-S</v>
      </c>
      <c r="G1541" s="95" t="str">
        <f>"Assumptions - "&amp;G1540</f>
        <v>Assumptions - Volume driven secondary intangible assets:</v>
      </c>
      <c r="I1541"/>
      <c r="J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c r="CN1541"/>
    </row>
    <row r="1542" spans="1:116" x14ac:dyDescent="0.4">
      <c r="B1542" s="8" t="str">
        <f>E1542</f>
        <v>1542 FAINT-S</v>
      </c>
      <c r="C1542" s="8"/>
      <c r="D1542" t="s">
        <v>764</v>
      </c>
      <c r="E1542" s="8" t="str">
        <f t="shared" si="2587"/>
        <v>1542 FAINT-S</v>
      </c>
      <c r="G1542" s="145" t="s">
        <v>206</v>
      </c>
      <c r="H1542" s="57">
        <v>5</v>
      </c>
      <c r="S1542" s="72"/>
      <c r="T1542" s="72"/>
      <c r="U1542" s="72"/>
      <c r="V1542" s="72"/>
      <c r="W1542" s="72"/>
      <c r="X1542" s="72"/>
      <c r="Y1542" s="72"/>
      <c r="Z1542" s="72"/>
      <c r="AA1542" s="72"/>
      <c r="AB1542" s="72"/>
      <c r="AC1542" s="72"/>
      <c r="AD1542" s="72"/>
      <c r="AE1542" s="72"/>
      <c r="AF1542" s="72"/>
      <c r="AG1542" s="72"/>
      <c r="AH1542" s="72"/>
      <c r="AI1542" s="72"/>
      <c r="AJ1542" s="72"/>
      <c r="AK1542" s="72"/>
      <c r="AL1542" s="72"/>
      <c r="AM1542" s="72"/>
      <c r="AN1542" s="72"/>
      <c r="AO1542" s="72"/>
      <c r="AP1542" s="72"/>
      <c r="AQ1542" s="72"/>
      <c r="AR1542" s="72"/>
      <c r="AS1542" s="72"/>
      <c r="AT1542" s="72"/>
      <c r="AU1542" s="72"/>
      <c r="AV1542" s="72"/>
      <c r="AW1542" s="72"/>
      <c r="AX1542" s="72"/>
      <c r="AY1542" s="72"/>
      <c r="AZ1542" s="72"/>
      <c r="BA1542" s="72"/>
      <c r="BB1542" s="72"/>
      <c r="BC1542" s="72"/>
      <c r="BD1542" s="72"/>
      <c r="BE1542" s="72"/>
      <c r="BF1542" s="72"/>
      <c r="BG1542" s="72"/>
      <c r="BH1542" s="72"/>
      <c r="BI1542" s="72"/>
      <c r="BJ1542" s="72"/>
      <c r="BK1542" s="72"/>
      <c r="BL1542" s="72"/>
      <c r="BM1542" s="72"/>
      <c r="BN1542" s="72"/>
      <c r="BO1542" s="72"/>
      <c r="BP1542" s="72"/>
      <c r="BQ1542" s="72"/>
      <c r="BR1542" s="72"/>
      <c r="BS1542" s="72"/>
      <c r="BT1542" s="72"/>
      <c r="BU1542" s="72"/>
      <c r="BV1542" s="72"/>
      <c r="BW1542" s="72"/>
      <c r="BX1542" s="72"/>
      <c r="BY1542" s="72"/>
      <c r="BZ1542" s="72"/>
      <c r="CA1542" s="72"/>
      <c r="CB1542" s="72"/>
      <c r="CC1542" s="72"/>
      <c r="CD1542" s="72"/>
      <c r="CE1542" s="72"/>
      <c r="CF1542" s="72"/>
      <c r="CG1542" s="72"/>
      <c r="CH1542" s="72"/>
      <c r="CI1542" s="72"/>
      <c r="CJ1542" s="72"/>
      <c r="CK1542" s="72"/>
      <c r="CL1542" s="72"/>
      <c r="CO1542" s="72"/>
      <c r="CP1542" s="72"/>
      <c r="CQ1542" s="72"/>
      <c r="CR1542" s="72"/>
      <c r="CS1542" s="72"/>
      <c r="CT1542" s="72"/>
      <c r="CU1542" s="72"/>
      <c r="CV1542" s="72"/>
      <c r="CW1542" s="72"/>
      <c r="CX1542" s="72"/>
      <c r="CY1542" s="72"/>
      <c r="CZ1542" s="72"/>
      <c r="DA1542" s="72"/>
      <c r="DB1542" s="72"/>
      <c r="DC1542" s="72"/>
      <c r="DD1542" s="72"/>
      <c r="DE1542" s="72"/>
      <c r="DF1542" s="72"/>
      <c r="DG1542" s="72"/>
      <c r="DH1542" s="72"/>
      <c r="DI1542" s="72"/>
      <c r="DJ1542" s="72"/>
      <c r="DK1542" s="72"/>
      <c r="DL1542" s="72"/>
    </row>
    <row r="1543" spans="1:116" x14ac:dyDescent="0.4">
      <c r="B1543" s="8" t="str">
        <f>E1543</f>
        <v>1543 FAINT-S</v>
      </c>
      <c r="C1543" s="8"/>
      <c r="D1543" t="s">
        <v>764</v>
      </c>
      <c r="E1543" s="8" t="str">
        <f t="shared" si="2587"/>
        <v>1543 FAINT-S</v>
      </c>
      <c r="G1543" s="145" t="s">
        <v>207</v>
      </c>
      <c r="H1543" s="57">
        <v>0</v>
      </c>
      <c r="S1543" s="72"/>
      <c r="T1543" s="72"/>
      <c r="U1543" s="72"/>
      <c r="V1543" s="72"/>
      <c r="W1543" s="72"/>
      <c r="X1543" s="72"/>
      <c r="Y1543" s="72"/>
      <c r="Z1543" s="72"/>
      <c r="AA1543" s="72"/>
      <c r="AB1543" s="72"/>
      <c r="AC1543" s="72"/>
      <c r="AD1543" s="72"/>
      <c r="AE1543" s="72"/>
      <c r="AF1543" s="72"/>
      <c r="AG1543" s="72"/>
      <c r="AH1543" s="72"/>
      <c r="AI1543" s="72"/>
      <c r="AJ1543" s="72"/>
      <c r="AK1543" s="72"/>
      <c r="AL1543" s="72"/>
      <c r="AM1543" s="72"/>
      <c r="AN1543" s="72"/>
      <c r="AO1543" s="72"/>
      <c r="AP1543" s="72"/>
      <c r="AQ1543" s="72"/>
      <c r="AR1543" s="72"/>
      <c r="AS1543" s="72"/>
      <c r="AT1543" s="72"/>
      <c r="AU1543" s="72"/>
      <c r="AV1543" s="72"/>
      <c r="AW1543" s="72"/>
      <c r="AX1543" s="72"/>
      <c r="AY1543" s="72"/>
      <c r="AZ1543" s="72"/>
      <c r="BA1543" s="72"/>
      <c r="BB1543" s="72"/>
      <c r="BC1543" s="72"/>
      <c r="BD1543" s="72"/>
      <c r="BE1543" s="72"/>
      <c r="BF1543" s="72"/>
      <c r="BG1543" s="72"/>
      <c r="BH1543" s="72"/>
      <c r="BI1543" s="72"/>
      <c r="BJ1543" s="72"/>
      <c r="BK1543" s="72"/>
      <c r="BL1543" s="72"/>
      <c r="BM1543" s="72"/>
      <c r="BN1543" s="72"/>
      <c r="BO1543" s="72"/>
      <c r="BP1543" s="72"/>
      <c r="BQ1543" s="72"/>
      <c r="BR1543" s="72"/>
      <c r="BS1543" s="72"/>
      <c r="BT1543" s="72"/>
      <c r="BU1543" s="72"/>
      <c r="BV1543" s="72"/>
      <c r="BW1543" s="72"/>
      <c r="BX1543" s="72"/>
      <c r="BY1543" s="72"/>
      <c r="BZ1543" s="72"/>
      <c r="CA1543" s="72"/>
      <c r="CB1543" s="72"/>
      <c r="CC1543" s="72"/>
      <c r="CD1543" s="72"/>
      <c r="CE1543" s="72"/>
      <c r="CF1543" s="72"/>
      <c r="CG1543" s="72"/>
      <c r="CH1543" s="72"/>
      <c r="CI1543" s="72"/>
      <c r="CJ1543" s="72"/>
      <c r="CK1543" s="72"/>
      <c r="CL1543" s="72"/>
      <c r="CO1543" s="72"/>
      <c r="CP1543" s="72"/>
      <c r="CQ1543" s="72"/>
      <c r="CR1543" s="72"/>
      <c r="CS1543" s="72"/>
      <c r="CT1543" s="72"/>
      <c r="CU1543" s="72"/>
      <c r="CV1543" s="72"/>
      <c r="CW1543" s="72"/>
      <c r="CX1543" s="72"/>
      <c r="CY1543" s="72"/>
      <c r="CZ1543" s="72"/>
      <c r="DA1543" s="72"/>
      <c r="DB1543" s="72"/>
      <c r="DC1543" s="72"/>
      <c r="DD1543" s="72"/>
      <c r="DE1543" s="72"/>
      <c r="DF1543" s="72"/>
      <c r="DG1543" s="72"/>
      <c r="DH1543" s="72"/>
      <c r="DI1543" s="72"/>
      <c r="DJ1543" s="72"/>
      <c r="DK1543" s="72"/>
      <c r="DL1543" s="72"/>
    </row>
    <row r="1544" spans="1:116" x14ac:dyDescent="0.4">
      <c r="B1544" s="8" t="str">
        <f t="shared" ref="B1544:B1545" si="2590">E1544</f>
        <v>1544 FAINT-S</v>
      </c>
      <c r="C1544" s="8"/>
      <c r="D1544" t="s">
        <v>764</v>
      </c>
      <c r="E1544" s="8" t="str">
        <f t="shared" si="2587"/>
        <v>1544 FAINT-S</v>
      </c>
      <c r="S1544" s="72"/>
      <c r="T1544" s="72"/>
      <c r="U1544" s="72"/>
      <c r="V1544" s="72"/>
      <c r="W1544" s="72"/>
      <c r="X1544" s="72"/>
      <c r="Y1544" s="72"/>
      <c r="Z1544" s="72"/>
      <c r="AA1544" s="72"/>
      <c r="AB1544" s="72"/>
      <c r="AC1544" s="72"/>
      <c r="AD1544" s="72"/>
      <c r="AE1544" s="72"/>
      <c r="AF1544" s="72"/>
      <c r="AG1544" s="72"/>
      <c r="AH1544" s="72"/>
      <c r="AI1544" s="72"/>
      <c r="AJ1544" s="72"/>
      <c r="AK1544" s="72"/>
      <c r="AL1544" s="72"/>
      <c r="AM1544" s="72"/>
      <c r="AN1544" s="72"/>
      <c r="AO1544" s="72"/>
      <c r="AP1544" s="72"/>
      <c r="AQ1544" s="72"/>
      <c r="AR1544" s="72"/>
      <c r="AS1544" s="72"/>
      <c r="AT1544" s="72"/>
      <c r="AU1544" s="72"/>
      <c r="AV1544" s="72"/>
      <c r="AW1544" s="72"/>
      <c r="AX1544" s="72"/>
      <c r="AY1544" s="72"/>
      <c r="AZ1544" s="72"/>
      <c r="BA1544" s="72"/>
      <c r="BB1544" s="72"/>
      <c r="BC1544" s="72"/>
      <c r="BD1544" s="72"/>
      <c r="BE1544" s="72"/>
      <c r="BF1544" s="72"/>
      <c r="BG1544" s="72"/>
      <c r="BH1544" s="72"/>
      <c r="BI1544" s="72"/>
      <c r="BJ1544" s="72"/>
      <c r="BK1544" s="72"/>
      <c r="BL1544" s="72"/>
      <c r="BM1544" s="72"/>
      <c r="BN1544" s="72"/>
      <c r="BO1544" s="72"/>
      <c r="BP1544" s="72"/>
      <c r="BQ1544" s="72"/>
      <c r="BR1544" s="72"/>
      <c r="BS1544" s="72"/>
      <c r="BT1544" s="72"/>
      <c r="BU1544" s="72"/>
      <c r="BV1544" s="72"/>
      <c r="BW1544" s="72"/>
      <c r="BX1544" s="72"/>
      <c r="BY1544" s="72"/>
      <c r="BZ1544" s="72"/>
      <c r="CA1544" s="72"/>
      <c r="CB1544" s="72"/>
      <c r="CC1544" s="72"/>
      <c r="CD1544" s="72"/>
      <c r="CE1544" s="72"/>
      <c r="CF1544" s="72"/>
      <c r="CG1544" s="72"/>
      <c r="CH1544" s="72"/>
      <c r="CI1544" s="72"/>
      <c r="CJ1544" s="72"/>
      <c r="CK1544" s="72"/>
      <c r="CL1544" s="72"/>
      <c r="CO1544" s="72"/>
      <c r="CP1544" s="72"/>
      <c r="CQ1544" s="72"/>
      <c r="CR1544" s="72"/>
      <c r="CS1544" s="72"/>
      <c r="CT1544" s="72"/>
      <c r="CU1544" s="72"/>
      <c r="CV1544" s="72"/>
      <c r="CW1544" s="72"/>
      <c r="CX1544" s="72"/>
      <c r="CY1544" s="72"/>
      <c r="CZ1544" s="72"/>
      <c r="DA1544" s="72"/>
      <c r="DB1544" s="72"/>
      <c r="DC1544" s="72"/>
      <c r="DD1544" s="72"/>
      <c r="DE1544" s="72"/>
      <c r="DF1544" s="72"/>
      <c r="DG1544" s="72"/>
      <c r="DH1544" s="72"/>
      <c r="DI1544" s="72"/>
      <c r="DJ1544" s="72"/>
      <c r="DK1544" s="72"/>
      <c r="DL1544" s="72"/>
    </row>
    <row r="1545" spans="1:116" x14ac:dyDescent="0.4">
      <c r="B1545" s="8" t="str">
        <f t="shared" si="2590"/>
        <v>1545 FAINT-S</v>
      </c>
      <c r="C1545" s="8"/>
      <c r="D1545" t="s">
        <v>764</v>
      </c>
      <c r="E1545" s="8" t="str">
        <f t="shared" ref="E1545" si="2591">ROW()&amp;" "&amp;D1545</f>
        <v>1545 FAINT-S</v>
      </c>
      <c r="G1545" s="95" t="str">
        <f>G1547&amp;":"</f>
        <v>Investment in intangibles - Volume driven secondary intangible assets:</v>
      </c>
      <c r="S1545" s="72"/>
      <c r="T1545" s="72"/>
      <c r="U1545" s="72"/>
      <c r="V1545" s="72"/>
      <c r="W1545" s="72"/>
      <c r="X1545" s="72"/>
      <c r="Y1545" s="72"/>
      <c r="Z1545" s="72"/>
      <c r="AA1545" s="72"/>
      <c r="AB1545" s="72"/>
      <c r="AC1545" s="72"/>
      <c r="AD1545" s="72"/>
      <c r="AE1545" s="72"/>
      <c r="AF1545" s="72"/>
      <c r="AG1545" s="72"/>
      <c r="AH1545" s="72"/>
      <c r="AI1545" s="72"/>
      <c r="AJ1545" s="72"/>
      <c r="AK1545" s="72"/>
      <c r="AL1545" s="72"/>
      <c r="AM1545" s="72"/>
      <c r="AN1545" s="72"/>
      <c r="AO1545" s="72"/>
      <c r="AP1545" s="72"/>
      <c r="AQ1545" s="72"/>
      <c r="AR1545" s="72"/>
      <c r="AS1545" s="72"/>
      <c r="AT1545" s="72"/>
      <c r="AU1545" s="72"/>
      <c r="AV1545" s="72"/>
      <c r="AW1545" s="72"/>
      <c r="AX1545" s="72"/>
      <c r="AY1545" s="72"/>
      <c r="AZ1545" s="72"/>
      <c r="BA1545" s="72"/>
      <c r="BB1545" s="72"/>
      <c r="BC1545" s="72"/>
      <c r="BD1545" s="72"/>
      <c r="BE1545" s="72"/>
      <c r="BF1545" s="72"/>
      <c r="BG1545" s="72"/>
      <c r="BH1545" s="72"/>
      <c r="BI1545" s="72"/>
      <c r="BJ1545" s="72"/>
      <c r="BK1545" s="72"/>
      <c r="BL1545" s="72"/>
      <c r="BM1545" s="72"/>
      <c r="BN1545" s="72"/>
      <c r="BO1545" s="72"/>
      <c r="BP1545" s="72"/>
      <c r="BQ1545" s="72"/>
      <c r="BR1545" s="72"/>
      <c r="BS1545" s="72"/>
      <c r="BT1545" s="72"/>
      <c r="BU1545" s="72"/>
      <c r="BV1545" s="72"/>
      <c r="BW1545" s="72"/>
      <c r="BX1545" s="72"/>
      <c r="BY1545" s="72"/>
      <c r="BZ1545" s="72"/>
      <c r="CA1545" s="72"/>
      <c r="CB1545" s="72"/>
      <c r="CC1545" s="72"/>
      <c r="CD1545" s="72"/>
      <c r="CE1545" s="72"/>
      <c r="CF1545" s="72"/>
      <c r="CG1545" s="72"/>
      <c r="CH1545" s="72"/>
      <c r="CI1545" s="72"/>
      <c r="CJ1545" s="72"/>
      <c r="CK1545" s="72"/>
      <c r="CL1545" s="72"/>
      <c r="CO1545" s="72"/>
      <c r="CP1545" s="72"/>
      <c r="CQ1545" s="72"/>
      <c r="CR1545" s="72"/>
      <c r="CS1545" s="72"/>
      <c r="CT1545" s="72"/>
      <c r="CU1545" s="72"/>
      <c r="CV1545" s="72"/>
      <c r="CW1545" s="72"/>
      <c r="CX1545" s="72"/>
      <c r="CY1545" s="72"/>
      <c r="CZ1545" s="72"/>
      <c r="DA1545" s="72"/>
      <c r="DB1545" s="72"/>
      <c r="DC1545" s="72"/>
      <c r="DD1545" s="72"/>
      <c r="DE1545" s="72"/>
      <c r="DF1545" s="72"/>
      <c r="DG1545" s="72"/>
      <c r="DH1545" s="72"/>
      <c r="DI1545" s="72"/>
      <c r="DJ1545" s="72"/>
      <c r="DK1545" s="72"/>
      <c r="DL1545" s="72"/>
    </row>
    <row r="1546" spans="1:116" x14ac:dyDescent="0.4">
      <c r="B1546" s="8" t="str">
        <f>E1546</f>
        <v>1546 FAINT-S</v>
      </c>
      <c r="C1546" s="8"/>
      <c r="D1546" t="s">
        <v>764</v>
      </c>
      <c r="E1546" s="8" t="str">
        <f t="shared" si="2587"/>
        <v>1546 FAINT-S</v>
      </c>
      <c r="G1546" s="145" t="str">
        <f>"$ investment per "&amp;G1564</f>
        <v>$ investment per no unit</v>
      </c>
      <c r="K1546" s="139">
        <v>10</v>
      </c>
      <c r="L1546" s="139">
        <v>10</v>
      </c>
      <c r="M1546" s="139">
        <v>10</v>
      </c>
      <c r="N1546" s="139">
        <v>10</v>
      </c>
      <c r="O1546" s="139">
        <v>10</v>
      </c>
      <c r="P1546" s="139">
        <v>10</v>
      </c>
      <c r="R1546" s="343"/>
      <c r="S1546" s="157" cm="1">
        <f t="array" ref="S1546">INDEX($K:$Q,ROW(),MATCH(S$3,$K$2:$Q$2,0))</f>
        <v>10</v>
      </c>
      <c r="T1546" s="157" cm="1">
        <f t="array" ref="T1546">INDEX($K:$Q,ROW(),MATCH(T$3,$K$2:$Q$2,0))</f>
        <v>10</v>
      </c>
      <c r="U1546" s="157" cm="1">
        <f t="array" ref="U1546">INDEX($K:$Q,ROW(),MATCH(U$3,$K$2:$Q$2,0))</f>
        <v>10</v>
      </c>
      <c r="V1546" s="157" cm="1">
        <f t="array" ref="V1546">INDEX($K:$Q,ROW(),MATCH(V$3,$K$2:$Q$2,0))</f>
        <v>10</v>
      </c>
      <c r="W1546" s="157" cm="1">
        <f t="array" ref="W1546">INDEX($K:$Q,ROW(),MATCH(W$3,$K$2:$Q$2,0))</f>
        <v>10</v>
      </c>
      <c r="X1546" s="157" cm="1">
        <f t="array" ref="X1546">INDEX($K:$Q,ROW(),MATCH(X$3,$K$2:$Q$2,0))</f>
        <v>10</v>
      </c>
      <c r="Y1546" s="157" cm="1">
        <f t="array" ref="Y1546">INDEX($K:$Q,ROW(),MATCH(Y$3,$K$2:$Q$2,0))</f>
        <v>10</v>
      </c>
      <c r="Z1546" s="157" cm="1">
        <f t="array" ref="Z1546">INDEX($K:$Q,ROW(),MATCH(Z$3,$K$2:$Q$2,0))</f>
        <v>10</v>
      </c>
      <c r="AA1546" s="157" cm="1">
        <f t="array" ref="AA1546">INDEX($K:$Q,ROW(),MATCH(AA$3,$K$2:$Q$2,0))</f>
        <v>10</v>
      </c>
      <c r="AB1546" s="157" cm="1">
        <f t="array" ref="AB1546">INDEX($K:$Q,ROW(),MATCH(AB$3,$K$2:$Q$2,0))</f>
        <v>10</v>
      </c>
      <c r="AC1546" s="157" cm="1">
        <f t="array" ref="AC1546">INDEX($K:$Q,ROW(),MATCH(AC$3,$K$2:$Q$2,0))</f>
        <v>10</v>
      </c>
      <c r="AD1546" s="157" cm="1">
        <f t="array" ref="AD1546">INDEX($K:$Q,ROW(),MATCH(AD$3,$K$2:$Q$2,0))</f>
        <v>10</v>
      </c>
      <c r="AE1546" s="157" cm="1">
        <f t="array" ref="AE1546">INDEX($K:$Q,ROW(),MATCH(AE$3,$K$2:$Q$2,0))</f>
        <v>10</v>
      </c>
      <c r="AF1546" s="157" cm="1">
        <f t="array" ref="AF1546">INDEX($K:$Q,ROW(),MATCH(AF$3,$K$2:$Q$2,0))</f>
        <v>10</v>
      </c>
      <c r="AG1546" s="157" cm="1">
        <f t="array" ref="AG1546">INDEX($K:$Q,ROW(),MATCH(AG$3,$K$2:$Q$2,0))</f>
        <v>10</v>
      </c>
      <c r="AH1546" s="157" cm="1">
        <f t="array" ref="AH1546">INDEX($K:$Q,ROW(),MATCH(AH$3,$K$2:$Q$2,0))</f>
        <v>10</v>
      </c>
      <c r="AI1546" s="157" cm="1">
        <f t="array" ref="AI1546">INDEX($K:$Q,ROW(),MATCH(AI$3,$K$2:$Q$2,0))</f>
        <v>10</v>
      </c>
      <c r="AJ1546" s="157" cm="1">
        <f t="array" ref="AJ1546">INDEX($K:$Q,ROW(),MATCH(AJ$3,$K$2:$Q$2,0))</f>
        <v>10</v>
      </c>
      <c r="AK1546" s="157" cm="1">
        <f t="array" ref="AK1546">INDEX($K:$Q,ROW(),MATCH(AK$3,$K$2:$Q$2,0))</f>
        <v>10</v>
      </c>
      <c r="AL1546" s="157" cm="1">
        <f t="array" ref="AL1546">INDEX($K:$Q,ROW(),MATCH(AL$3,$K$2:$Q$2,0))</f>
        <v>10</v>
      </c>
      <c r="AM1546" s="157" cm="1">
        <f t="array" ref="AM1546">INDEX($K:$Q,ROW(),MATCH(AM$3,$K$2:$Q$2,0))</f>
        <v>10</v>
      </c>
      <c r="AN1546" s="157" cm="1">
        <f t="array" ref="AN1546">INDEX($K:$Q,ROW(),MATCH(AN$3,$K$2:$Q$2,0))</f>
        <v>10</v>
      </c>
      <c r="AO1546" s="157" cm="1">
        <f t="array" ref="AO1546">INDEX($K:$Q,ROW(),MATCH(AO$3,$K$2:$Q$2,0))</f>
        <v>10</v>
      </c>
      <c r="AP1546" s="157" cm="1">
        <f t="array" ref="AP1546">INDEX($K:$Q,ROW(),MATCH(AP$3,$K$2:$Q$2,0))</f>
        <v>10</v>
      </c>
      <c r="AQ1546" s="157" cm="1">
        <f t="array" ref="AQ1546">INDEX($K:$Q,ROW(),MATCH(AQ$3,$K$2:$Q$2,0))</f>
        <v>10</v>
      </c>
      <c r="AR1546" s="157" cm="1">
        <f t="array" ref="AR1546">INDEX($K:$Q,ROW(),MATCH(AR$3,$K$2:$Q$2,0))</f>
        <v>10</v>
      </c>
      <c r="AS1546" s="157" cm="1">
        <f t="array" ref="AS1546">INDEX($K:$Q,ROW(),MATCH(AS$3,$K$2:$Q$2,0))</f>
        <v>10</v>
      </c>
      <c r="AT1546" s="157" cm="1">
        <f t="array" ref="AT1546">INDEX($K:$Q,ROW(),MATCH(AT$3,$K$2:$Q$2,0))</f>
        <v>10</v>
      </c>
      <c r="AU1546" s="157" cm="1">
        <f t="array" ref="AU1546">INDEX($K:$Q,ROW(),MATCH(AU$3,$K$2:$Q$2,0))</f>
        <v>10</v>
      </c>
      <c r="AV1546" s="157" cm="1">
        <f t="array" ref="AV1546">INDEX($K:$Q,ROW(),MATCH(AV$3,$K$2:$Q$2,0))</f>
        <v>10</v>
      </c>
      <c r="AW1546" s="157" cm="1">
        <f t="array" ref="AW1546">INDEX($K:$Q,ROW(),MATCH(AW$3,$K$2:$Q$2,0))</f>
        <v>10</v>
      </c>
      <c r="AX1546" s="157" cm="1">
        <f t="array" ref="AX1546">INDEX($K:$Q,ROW(),MATCH(AX$3,$K$2:$Q$2,0))</f>
        <v>10</v>
      </c>
      <c r="AY1546" s="157" cm="1">
        <f t="array" ref="AY1546">INDEX($K:$Q,ROW(),MATCH(AY$3,$K$2:$Q$2,0))</f>
        <v>10</v>
      </c>
      <c r="AZ1546" s="157" cm="1">
        <f t="array" ref="AZ1546">INDEX($K:$Q,ROW(),MATCH(AZ$3,$K$2:$Q$2,0))</f>
        <v>10</v>
      </c>
      <c r="BA1546" s="157" cm="1">
        <f t="array" ref="BA1546">INDEX($K:$Q,ROW(),MATCH(BA$3,$K$2:$Q$2,0))</f>
        <v>10</v>
      </c>
      <c r="BB1546" s="157" cm="1">
        <f t="array" ref="BB1546">INDEX($K:$Q,ROW(),MATCH(BB$3,$K$2:$Q$2,0))</f>
        <v>10</v>
      </c>
      <c r="BC1546" s="157" cm="1">
        <f t="array" ref="BC1546">INDEX($K:$Q,ROW(),MATCH(BC$3,$K$2:$Q$2,0))</f>
        <v>10</v>
      </c>
      <c r="BD1546" s="157" cm="1">
        <f t="array" ref="BD1546">INDEX($K:$Q,ROW(),MATCH(BD$3,$K$2:$Q$2,0))</f>
        <v>10</v>
      </c>
      <c r="BE1546" s="157" cm="1">
        <f t="array" ref="BE1546">INDEX($K:$Q,ROW(),MATCH(BE$3,$K$2:$Q$2,0))</f>
        <v>10</v>
      </c>
      <c r="BF1546" s="157" cm="1">
        <f t="array" ref="BF1546">INDEX($K:$Q,ROW(),MATCH(BF$3,$K$2:$Q$2,0))</f>
        <v>10</v>
      </c>
      <c r="BG1546" s="157" cm="1">
        <f t="array" ref="BG1546">INDEX($K:$Q,ROW(),MATCH(BG$3,$K$2:$Q$2,0))</f>
        <v>10</v>
      </c>
      <c r="BH1546" s="157" cm="1">
        <f t="array" ref="BH1546">INDEX($K:$Q,ROW(),MATCH(BH$3,$K$2:$Q$2,0))</f>
        <v>10</v>
      </c>
      <c r="BI1546" s="157" cm="1">
        <f t="array" ref="BI1546">INDEX($K:$Q,ROW(),MATCH(BI$3,$K$2:$Q$2,0))</f>
        <v>10</v>
      </c>
      <c r="BJ1546" s="157" cm="1">
        <f t="array" ref="BJ1546">INDEX($K:$Q,ROW(),MATCH(BJ$3,$K$2:$Q$2,0))</f>
        <v>10</v>
      </c>
      <c r="BK1546" s="157" cm="1">
        <f t="array" ref="BK1546">INDEX($K:$Q,ROW(),MATCH(BK$3,$K$2:$Q$2,0))</f>
        <v>10</v>
      </c>
      <c r="BL1546" s="157" cm="1">
        <f t="array" ref="BL1546">INDEX($K:$Q,ROW(),MATCH(BL$3,$K$2:$Q$2,0))</f>
        <v>10</v>
      </c>
      <c r="BM1546" s="157" cm="1">
        <f t="array" ref="BM1546">INDEX($K:$Q,ROW(),MATCH(BM$3,$K$2:$Q$2,0))</f>
        <v>10</v>
      </c>
      <c r="BN1546" s="157" cm="1">
        <f t="array" ref="BN1546">INDEX($K:$Q,ROW(),MATCH(BN$3,$K$2:$Q$2,0))</f>
        <v>10</v>
      </c>
      <c r="BO1546" s="157" cm="1">
        <f t="array" ref="BO1546">INDEX($K:$Q,ROW(),MATCH(BO$3,$K$2:$Q$2,0))</f>
        <v>10</v>
      </c>
      <c r="BP1546" s="157" cm="1">
        <f t="array" ref="BP1546">INDEX($K:$Q,ROW(),MATCH(BP$3,$K$2:$Q$2,0))</f>
        <v>10</v>
      </c>
      <c r="BQ1546" s="157" cm="1">
        <f t="array" ref="BQ1546">INDEX($K:$Q,ROW(),MATCH(BQ$3,$K$2:$Q$2,0))</f>
        <v>10</v>
      </c>
      <c r="BR1546" s="157" cm="1">
        <f t="array" ref="BR1546">INDEX($K:$Q,ROW(),MATCH(BR$3,$K$2:$Q$2,0))</f>
        <v>10</v>
      </c>
      <c r="BS1546" s="157" cm="1">
        <f t="array" ref="BS1546">INDEX($K:$Q,ROW(),MATCH(BS$3,$K$2:$Q$2,0))</f>
        <v>10</v>
      </c>
      <c r="BT1546" s="157" cm="1">
        <f t="array" ref="BT1546">INDEX($K:$Q,ROW(),MATCH(BT$3,$K$2:$Q$2,0))</f>
        <v>10</v>
      </c>
      <c r="BU1546" s="157" cm="1">
        <f t="array" ref="BU1546">INDEX($K:$Q,ROW(),MATCH(BU$3,$K$2:$Q$2,0))</f>
        <v>10</v>
      </c>
      <c r="BV1546" s="157" cm="1">
        <f t="array" ref="BV1546">INDEX($K:$Q,ROW(),MATCH(BV$3,$K$2:$Q$2,0))</f>
        <v>10</v>
      </c>
      <c r="BW1546" s="157" cm="1">
        <f t="array" ref="BW1546">INDEX($K:$Q,ROW(),MATCH(BW$3,$K$2:$Q$2,0))</f>
        <v>10</v>
      </c>
      <c r="BX1546" s="157" cm="1">
        <f t="array" ref="BX1546">INDEX($K:$Q,ROW(),MATCH(BX$3,$K$2:$Q$2,0))</f>
        <v>10</v>
      </c>
      <c r="BY1546" s="157" cm="1">
        <f t="array" ref="BY1546">INDEX($K:$Q,ROW(),MATCH(BY$3,$K$2:$Q$2,0))</f>
        <v>10</v>
      </c>
      <c r="BZ1546" s="157" cm="1">
        <f t="array" ref="BZ1546">INDEX($K:$Q,ROW(),MATCH(BZ$3,$K$2:$Q$2,0))</f>
        <v>10</v>
      </c>
      <c r="CA1546" s="157" cm="1">
        <f t="array" ref="CA1546">INDEX($K:$Q,ROW(),MATCH(CA$3,$K$2:$Q$2,0))</f>
        <v>10</v>
      </c>
      <c r="CB1546" s="157" cm="1">
        <f t="array" ref="CB1546">INDEX($K:$Q,ROW(),MATCH(CB$3,$K$2:$Q$2,0))</f>
        <v>10</v>
      </c>
      <c r="CC1546" s="157" cm="1">
        <f t="array" ref="CC1546">INDEX($K:$Q,ROW(),MATCH(CC$3,$K$2:$Q$2,0))</f>
        <v>10</v>
      </c>
      <c r="CD1546" s="157" cm="1">
        <f t="array" ref="CD1546">INDEX($K:$Q,ROW(),MATCH(CD$3,$K$2:$Q$2,0))</f>
        <v>10</v>
      </c>
      <c r="CE1546" s="157" cm="1">
        <f t="array" ref="CE1546">INDEX($K:$Q,ROW(),MATCH(CE$3,$K$2:$Q$2,0))</f>
        <v>10</v>
      </c>
      <c r="CF1546" s="157" cm="1">
        <f t="array" ref="CF1546">INDEX($K:$Q,ROW(),MATCH(CF$3,$K$2:$Q$2,0))</f>
        <v>10</v>
      </c>
      <c r="CG1546" s="157" cm="1">
        <f t="array" ref="CG1546">INDEX($K:$Q,ROW(),MATCH(CG$3,$K$2:$Q$2,0))</f>
        <v>10</v>
      </c>
      <c r="CH1546" s="157" cm="1">
        <f t="array" ref="CH1546">INDEX($K:$Q,ROW(),MATCH(CH$3,$K$2:$Q$2,0))</f>
        <v>10</v>
      </c>
      <c r="CI1546" s="157" cm="1">
        <f t="array" ref="CI1546">INDEX($K:$Q,ROW(),MATCH(CI$3,$K$2:$Q$2,0))</f>
        <v>10</v>
      </c>
      <c r="CJ1546" s="157" cm="1">
        <f t="array" ref="CJ1546">INDEX($K:$Q,ROW(),MATCH(CJ$3,$K$2:$Q$2,0))</f>
        <v>10</v>
      </c>
      <c r="CK1546" s="157" cm="1">
        <f t="array" ref="CK1546">INDEX($K:$Q,ROW(),MATCH(CK$3,$K$2:$Q$2,0))</f>
        <v>10</v>
      </c>
      <c r="CL1546" s="157" cm="1">
        <f t="array" ref="CL1546">INDEX($K:$Q,ROW(),MATCH(CL$3,$K$2:$Q$2,0))</f>
        <v>10</v>
      </c>
      <c r="CM1546" s="225"/>
      <c r="CN1546" s="321"/>
      <c r="CO1546" s="157" t="e" cm="1">
        <f t="array" ref="CO1546">INDEX($K:$Q,ROW(),MATCH(CO$3,$K$2:$Q$2,0))</f>
        <v>#N/A</v>
      </c>
      <c r="CP1546" s="157" t="e" cm="1">
        <f t="array" ref="CP1546">INDEX($K:$Q,ROW(),MATCH(CP$3,$K$2:$Q$2,0))</f>
        <v>#N/A</v>
      </c>
      <c r="CQ1546" s="157" t="e" cm="1">
        <f t="array" ref="CQ1546">INDEX($K:$Q,ROW(),MATCH(CQ$3,$K$2:$Q$2,0))</f>
        <v>#N/A</v>
      </c>
      <c r="CR1546" s="157" t="e" cm="1">
        <f t="array" ref="CR1546">INDEX($K:$Q,ROW(),MATCH(CR$3,$K$2:$Q$2,0))</f>
        <v>#N/A</v>
      </c>
      <c r="CS1546" s="157" t="e" cm="1">
        <f t="array" ref="CS1546">INDEX($K:$Q,ROW(),MATCH(CS$3,$K$2:$Q$2,0))</f>
        <v>#N/A</v>
      </c>
      <c r="CT1546" s="157" t="e" cm="1">
        <f t="array" ref="CT1546">INDEX($K:$Q,ROW(),MATCH(CT$3,$K$2:$Q$2,0))</f>
        <v>#N/A</v>
      </c>
      <c r="CU1546" s="157" t="e" cm="1">
        <f t="array" ref="CU1546">INDEX($K:$Q,ROW(),MATCH(CU$3,$K$2:$Q$2,0))</f>
        <v>#N/A</v>
      </c>
      <c r="CV1546" s="157" t="e" cm="1">
        <f t="array" ref="CV1546">INDEX($K:$Q,ROW(),MATCH(CV$3,$K$2:$Q$2,0))</f>
        <v>#N/A</v>
      </c>
      <c r="CW1546" s="157" t="e" cm="1">
        <f t="array" ref="CW1546">INDEX($K:$Q,ROW(),MATCH(CW$3,$K$2:$Q$2,0))</f>
        <v>#N/A</v>
      </c>
      <c r="CX1546" s="157" t="e" cm="1">
        <f t="array" ref="CX1546">INDEX($K:$Q,ROW(),MATCH(CX$3,$K$2:$Q$2,0))</f>
        <v>#N/A</v>
      </c>
      <c r="CY1546" s="157" t="e" cm="1">
        <f t="array" ref="CY1546">INDEX($K:$Q,ROW(),MATCH(CY$3,$K$2:$Q$2,0))</f>
        <v>#N/A</v>
      </c>
      <c r="CZ1546" s="157" t="e" cm="1">
        <f t="array" ref="CZ1546">INDEX($K:$Q,ROW(),MATCH(CZ$3,$K$2:$Q$2,0))</f>
        <v>#N/A</v>
      </c>
      <c r="DA1546" s="157" t="e" cm="1">
        <f t="array" ref="DA1546">INDEX($K:$Q,ROW(),MATCH(DA$3,$K$2:$Q$2,0))</f>
        <v>#N/A</v>
      </c>
      <c r="DB1546" s="157" t="e" cm="1">
        <f t="array" ref="DB1546">INDEX($K:$Q,ROW(),MATCH(DB$3,$K$2:$Q$2,0))</f>
        <v>#N/A</v>
      </c>
      <c r="DC1546" s="157" t="e" cm="1">
        <f t="array" ref="DC1546">INDEX($K:$Q,ROW(),MATCH(DC$3,$K$2:$Q$2,0))</f>
        <v>#N/A</v>
      </c>
      <c r="DD1546" s="157" t="e" cm="1">
        <f t="array" ref="DD1546">INDEX($K:$Q,ROW(),MATCH(DD$3,$K$2:$Q$2,0))</f>
        <v>#N/A</v>
      </c>
      <c r="DE1546" s="157" t="e" cm="1">
        <f t="array" ref="DE1546">INDEX($K:$Q,ROW(),MATCH(DE$3,$K$2:$Q$2,0))</f>
        <v>#N/A</v>
      </c>
      <c r="DF1546" s="157" t="e" cm="1">
        <f t="array" ref="DF1546">INDEX($K:$Q,ROW(),MATCH(DF$3,$K$2:$Q$2,0))</f>
        <v>#N/A</v>
      </c>
      <c r="DG1546" s="157" t="e" cm="1">
        <f t="array" ref="DG1546">INDEX($K:$Q,ROW(),MATCH(DG$3,$K$2:$Q$2,0))</f>
        <v>#N/A</v>
      </c>
      <c r="DH1546" s="157" t="e" cm="1">
        <f t="array" ref="DH1546">INDEX($K:$Q,ROW(),MATCH(DH$3,$K$2:$Q$2,0))</f>
        <v>#N/A</v>
      </c>
      <c r="DI1546" s="157" t="e" cm="1">
        <f t="array" ref="DI1546">INDEX($K:$Q,ROW(),MATCH(DI$3,$K$2:$Q$2,0))</f>
        <v>#N/A</v>
      </c>
      <c r="DJ1546" s="157" t="e" cm="1">
        <f t="array" ref="DJ1546">INDEX($K:$Q,ROW(),MATCH(DJ$3,$K$2:$Q$2,0))</f>
        <v>#N/A</v>
      </c>
      <c r="DK1546" s="157" t="e" cm="1">
        <f t="array" ref="DK1546">INDEX($K:$Q,ROW(),MATCH(DK$3,$K$2:$Q$2,0))</f>
        <v>#N/A</v>
      </c>
      <c r="DL1546" s="157" t="e" cm="1">
        <f t="array" ref="DL1546">INDEX($K:$Q,ROW(),MATCH(DL$3,$K$2:$Q$2,0))</f>
        <v>#N/A</v>
      </c>
    </row>
    <row r="1547" spans="1:116" x14ac:dyDescent="0.4">
      <c r="B1547" s="8" t="str">
        <f t="shared" ref="B1547:B1551" si="2592">E1547</f>
        <v>1547 FAINT-S</v>
      </c>
      <c r="C1547" s="8" t="s">
        <v>235</v>
      </c>
      <c r="D1547" t="s">
        <v>764</v>
      </c>
      <c r="E1547" s="8" t="str">
        <f t="shared" si="2587"/>
        <v>1547 FAINT-S</v>
      </c>
      <c r="G1547" s="126" t="str">
        <f>"Investment in intangibles - "&amp;SUBSTITUTE(G1540,":","")</f>
        <v>Investment in intangibles - Volume driven secondary intangible assets</v>
      </c>
      <c r="I1547" s="74"/>
      <c r="J1547" s="74"/>
      <c r="K1547" s="33">
        <f t="shared" ref="K1547:P1547" ca="1" si="2593">SUMIF($4:$4,K$2,1547:1547)</f>
        <v>-50000</v>
      </c>
      <c r="L1547" s="33">
        <f t="shared" ca="1" si="2593"/>
        <v>-50000</v>
      </c>
      <c r="M1547" s="33">
        <f t="shared" ca="1" si="2593"/>
        <v>-50000</v>
      </c>
      <c r="N1547" s="33">
        <f t="shared" ca="1" si="2593"/>
        <v>-50000</v>
      </c>
      <c r="O1547" s="33">
        <f t="shared" ca="1" si="2593"/>
        <v>-50000</v>
      </c>
      <c r="P1547" s="33">
        <f t="shared" ca="1" si="2593"/>
        <v>-50000</v>
      </c>
      <c r="Q1547" s="27"/>
      <c r="R1547" s="33"/>
      <c r="S1547" s="77" cm="1">
        <f t="array" aca="1" ref="S1547" ca="1">-S1546*INDIRECT(S1535)</f>
        <v>-50000</v>
      </c>
      <c r="T1547" s="77" cm="1">
        <f t="array" aca="1" ref="T1547" ca="1">-T1546*INDIRECT(T1535)</f>
        <v>-50000</v>
      </c>
      <c r="U1547" s="77" cm="1">
        <f t="array" aca="1" ref="U1547" ca="1">-U1546*INDIRECT(U1535)</f>
        <v>-50000</v>
      </c>
      <c r="V1547" s="77" cm="1">
        <f t="array" aca="1" ref="V1547" ca="1">-V1546*INDIRECT(V1535)</f>
        <v>-50000</v>
      </c>
      <c r="W1547" s="77" cm="1">
        <f t="array" aca="1" ref="W1547" ca="1">-W1546*INDIRECT(W1535)</f>
        <v>-50000</v>
      </c>
      <c r="X1547" s="77" cm="1">
        <f t="array" aca="1" ref="X1547" ca="1">-X1546*INDIRECT(X1535)</f>
        <v>-50000</v>
      </c>
      <c r="Y1547" s="77" cm="1">
        <f t="array" aca="1" ref="Y1547" ca="1">-Y1546*INDIRECT(Y1535)</f>
        <v>-50000</v>
      </c>
      <c r="Z1547" s="77" cm="1">
        <f t="array" aca="1" ref="Z1547" ca="1">-Z1546*INDIRECT(Z1535)</f>
        <v>-50000</v>
      </c>
      <c r="AA1547" s="77" cm="1">
        <f t="array" aca="1" ref="AA1547" ca="1">-AA1546*INDIRECT(AA1535)</f>
        <v>-50000</v>
      </c>
      <c r="AB1547" s="77" cm="1">
        <f t="array" aca="1" ref="AB1547" ca="1">-AB1546*INDIRECT(AB1535)</f>
        <v>-50000</v>
      </c>
      <c r="AC1547" s="77" cm="1">
        <f t="array" aca="1" ref="AC1547" ca="1">-AC1546*INDIRECT(AC1535)</f>
        <v>-50000</v>
      </c>
      <c r="AD1547" s="77" cm="1">
        <f t="array" aca="1" ref="AD1547" ca="1">-AD1546*INDIRECT(AD1535)</f>
        <v>-50000</v>
      </c>
      <c r="AE1547" s="77" cm="1">
        <f t="array" aca="1" ref="AE1547" ca="1">-AE1546*INDIRECT(AE1535)</f>
        <v>-50000</v>
      </c>
      <c r="AF1547" s="77" cm="1">
        <f t="array" aca="1" ref="AF1547" ca="1">-AF1546*INDIRECT(AF1535)</f>
        <v>-50000</v>
      </c>
      <c r="AG1547" s="77" cm="1">
        <f t="array" aca="1" ref="AG1547" ca="1">-AG1546*INDIRECT(AG1535)</f>
        <v>-50000</v>
      </c>
      <c r="AH1547" s="77" cm="1">
        <f t="array" aca="1" ref="AH1547" ca="1">-AH1546*INDIRECT(AH1535)</f>
        <v>-50000</v>
      </c>
      <c r="AI1547" s="77" cm="1">
        <f t="array" aca="1" ref="AI1547" ca="1">-AI1546*INDIRECT(AI1535)</f>
        <v>-50000</v>
      </c>
      <c r="AJ1547" s="77" cm="1">
        <f t="array" aca="1" ref="AJ1547" ca="1">-AJ1546*INDIRECT(AJ1535)</f>
        <v>-50000</v>
      </c>
      <c r="AK1547" s="77" cm="1">
        <f t="array" aca="1" ref="AK1547" ca="1">-AK1546*INDIRECT(AK1535)</f>
        <v>-50000</v>
      </c>
      <c r="AL1547" s="77" cm="1">
        <f t="array" aca="1" ref="AL1547" ca="1">-AL1546*INDIRECT(AL1535)</f>
        <v>-50000</v>
      </c>
      <c r="AM1547" s="77" cm="1">
        <f t="array" aca="1" ref="AM1547" ca="1">-AM1546*INDIRECT(AM1535)</f>
        <v>-50000</v>
      </c>
      <c r="AN1547" s="77" cm="1">
        <f t="array" aca="1" ref="AN1547" ca="1">-AN1546*INDIRECT(AN1535)</f>
        <v>-50000</v>
      </c>
      <c r="AO1547" s="77" cm="1">
        <f t="array" aca="1" ref="AO1547" ca="1">-AO1546*INDIRECT(AO1535)</f>
        <v>-50000</v>
      </c>
      <c r="AP1547" s="77" cm="1">
        <f t="array" aca="1" ref="AP1547" ca="1">-AP1546*INDIRECT(AP1535)</f>
        <v>-50000</v>
      </c>
      <c r="AQ1547" s="77" cm="1">
        <f t="array" aca="1" ref="AQ1547" ca="1">-AQ1546*INDIRECT(AQ1535)</f>
        <v>-50000</v>
      </c>
      <c r="AR1547" s="77" cm="1">
        <f t="array" aca="1" ref="AR1547" ca="1">-AR1546*INDIRECT(AR1535)</f>
        <v>-50000</v>
      </c>
      <c r="AS1547" s="77" cm="1">
        <f t="array" aca="1" ref="AS1547" ca="1">-AS1546*INDIRECT(AS1535)</f>
        <v>-50000</v>
      </c>
      <c r="AT1547" s="77" cm="1">
        <f t="array" aca="1" ref="AT1547" ca="1">-AT1546*INDIRECT(AT1535)</f>
        <v>-50000</v>
      </c>
      <c r="AU1547" s="77" cm="1">
        <f t="array" aca="1" ref="AU1547" ca="1">-AU1546*INDIRECT(AU1535)</f>
        <v>-50000</v>
      </c>
      <c r="AV1547" s="77" cm="1">
        <f t="array" aca="1" ref="AV1547" ca="1">-AV1546*INDIRECT(AV1535)</f>
        <v>-50000</v>
      </c>
      <c r="AW1547" s="77" cm="1">
        <f t="array" aca="1" ref="AW1547" ca="1">-AW1546*INDIRECT(AW1535)</f>
        <v>-50000</v>
      </c>
      <c r="AX1547" s="77" cm="1">
        <f t="array" aca="1" ref="AX1547" ca="1">-AX1546*INDIRECT(AX1535)</f>
        <v>-50000</v>
      </c>
      <c r="AY1547" s="77" cm="1">
        <f t="array" aca="1" ref="AY1547" ca="1">-AY1546*INDIRECT(AY1535)</f>
        <v>-50000</v>
      </c>
      <c r="AZ1547" s="77" cm="1">
        <f t="array" aca="1" ref="AZ1547" ca="1">-AZ1546*INDIRECT(AZ1535)</f>
        <v>-50000</v>
      </c>
      <c r="BA1547" s="77" cm="1">
        <f t="array" aca="1" ref="BA1547" ca="1">-BA1546*INDIRECT(BA1535)</f>
        <v>-50000</v>
      </c>
      <c r="BB1547" s="77" cm="1">
        <f t="array" aca="1" ref="BB1547" ca="1">-BB1546*INDIRECT(BB1535)</f>
        <v>-50000</v>
      </c>
      <c r="BC1547" s="77" cm="1">
        <f t="array" aca="1" ref="BC1547" ca="1">-BC1546*INDIRECT(BC1535)</f>
        <v>-50000</v>
      </c>
      <c r="BD1547" s="77" cm="1">
        <f t="array" aca="1" ref="BD1547" ca="1">-BD1546*INDIRECT(BD1535)</f>
        <v>-50000</v>
      </c>
      <c r="BE1547" s="77" cm="1">
        <f t="array" aca="1" ref="BE1547" ca="1">-BE1546*INDIRECT(BE1535)</f>
        <v>-50000</v>
      </c>
      <c r="BF1547" s="77" cm="1">
        <f t="array" aca="1" ref="BF1547" ca="1">-BF1546*INDIRECT(BF1535)</f>
        <v>-50000</v>
      </c>
      <c r="BG1547" s="77" cm="1">
        <f t="array" aca="1" ref="BG1547" ca="1">-BG1546*INDIRECT(BG1535)</f>
        <v>-50000</v>
      </c>
      <c r="BH1547" s="77" cm="1">
        <f t="array" aca="1" ref="BH1547" ca="1">-BH1546*INDIRECT(BH1535)</f>
        <v>-50000</v>
      </c>
      <c r="BI1547" s="77" cm="1">
        <f t="array" aca="1" ref="BI1547" ca="1">-BI1546*INDIRECT(BI1535)</f>
        <v>-50000</v>
      </c>
      <c r="BJ1547" s="77" cm="1">
        <f t="array" aca="1" ref="BJ1547" ca="1">-BJ1546*INDIRECT(BJ1535)</f>
        <v>-50000</v>
      </c>
      <c r="BK1547" s="77" cm="1">
        <f t="array" aca="1" ref="BK1547" ca="1">-BK1546*INDIRECT(BK1535)</f>
        <v>-50000</v>
      </c>
      <c r="BL1547" s="77" cm="1">
        <f t="array" aca="1" ref="BL1547" ca="1">-BL1546*INDIRECT(BL1535)</f>
        <v>-50000</v>
      </c>
      <c r="BM1547" s="77" cm="1">
        <f t="array" aca="1" ref="BM1547" ca="1">-BM1546*INDIRECT(BM1535)</f>
        <v>-50000</v>
      </c>
      <c r="BN1547" s="77" cm="1">
        <f t="array" aca="1" ref="BN1547" ca="1">-BN1546*INDIRECT(BN1535)</f>
        <v>-50000</v>
      </c>
      <c r="BO1547" s="77" cm="1">
        <f t="array" aca="1" ref="BO1547" ca="1">-BO1546*INDIRECT(BO1535)</f>
        <v>-50000</v>
      </c>
      <c r="BP1547" s="77" cm="1">
        <f t="array" aca="1" ref="BP1547" ca="1">-BP1546*INDIRECT(BP1535)</f>
        <v>-50000</v>
      </c>
      <c r="BQ1547" s="77" cm="1">
        <f t="array" aca="1" ref="BQ1547" ca="1">-BQ1546*INDIRECT(BQ1535)</f>
        <v>-50000</v>
      </c>
      <c r="BR1547" s="77" cm="1">
        <f t="array" aca="1" ref="BR1547" ca="1">-BR1546*INDIRECT(BR1535)</f>
        <v>-50000</v>
      </c>
      <c r="BS1547" s="77" cm="1">
        <f t="array" aca="1" ref="BS1547" ca="1">-BS1546*INDIRECT(BS1535)</f>
        <v>-50000</v>
      </c>
      <c r="BT1547" s="77" cm="1">
        <f t="array" aca="1" ref="BT1547" ca="1">-BT1546*INDIRECT(BT1535)</f>
        <v>-50000</v>
      </c>
      <c r="BU1547" s="77" cm="1">
        <f t="array" aca="1" ref="BU1547" ca="1">-BU1546*INDIRECT(BU1535)</f>
        <v>-50000</v>
      </c>
      <c r="BV1547" s="77" cm="1">
        <f t="array" aca="1" ref="BV1547" ca="1">-BV1546*INDIRECT(BV1535)</f>
        <v>-50000</v>
      </c>
      <c r="BW1547" s="77" cm="1">
        <f t="array" aca="1" ref="BW1547" ca="1">-BW1546*INDIRECT(BW1535)</f>
        <v>-50000</v>
      </c>
      <c r="BX1547" s="77" cm="1">
        <f t="array" aca="1" ref="BX1547" ca="1">-BX1546*INDIRECT(BX1535)</f>
        <v>-50000</v>
      </c>
      <c r="BY1547" s="77" cm="1">
        <f t="array" aca="1" ref="BY1547" ca="1">-BY1546*INDIRECT(BY1535)</f>
        <v>-50000</v>
      </c>
      <c r="BZ1547" s="77" cm="1">
        <f t="array" aca="1" ref="BZ1547" ca="1">-BZ1546*INDIRECT(BZ1535)</f>
        <v>-50000</v>
      </c>
      <c r="CA1547" s="77" cm="1">
        <f t="array" aca="1" ref="CA1547" ca="1">-CA1546*INDIRECT(CA1535)</f>
        <v>-50000</v>
      </c>
      <c r="CB1547" s="77" cm="1">
        <f t="array" aca="1" ref="CB1547" ca="1">-CB1546*INDIRECT(CB1535)</f>
        <v>-50000</v>
      </c>
      <c r="CC1547" s="77" cm="1">
        <f t="array" aca="1" ref="CC1547" ca="1">-CC1546*INDIRECT(CC1535)</f>
        <v>-50000</v>
      </c>
      <c r="CD1547" s="77" cm="1">
        <f t="array" aca="1" ref="CD1547" ca="1">-CD1546*INDIRECT(CD1535)</f>
        <v>-50000</v>
      </c>
      <c r="CE1547" s="77" cm="1">
        <f t="array" aca="1" ref="CE1547" ca="1">-CE1546*INDIRECT(CE1535)</f>
        <v>-50000</v>
      </c>
      <c r="CF1547" s="77" cm="1">
        <f t="array" aca="1" ref="CF1547" ca="1">-CF1546*INDIRECT(CF1535)</f>
        <v>-50000</v>
      </c>
      <c r="CG1547" s="77" cm="1">
        <f t="array" aca="1" ref="CG1547" ca="1">-CG1546*INDIRECT(CG1535)</f>
        <v>-50000</v>
      </c>
      <c r="CH1547" s="77" cm="1">
        <f t="array" aca="1" ref="CH1547" ca="1">-CH1546*INDIRECT(CH1535)</f>
        <v>-50000</v>
      </c>
      <c r="CI1547" s="77" cm="1">
        <f t="array" aca="1" ref="CI1547" ca="1">-CI1546*INDIRECT(CI1535)</f>
        <v>-50000</v>
      </c>
      <c r="CJ1547" s="77" cm="1">
        <f t="array" aca="1" ref="CJ1547" ca="1">-CJ1546*INDIRECT(CJ1535)</f>
        <v>-50000</v>
      </c>
      <c r="CK1547" s="77" cm="1">
        <f t="array" aca="1" ref="CK1547" ca="1">-CK1546*INDIRECT(CK1535)</f>
        <v>-50000</v>
      </c>
      <c r="CL1547" s="77" cm="1">
        <f t="array" aca="1" ref="CL1547" ca="1">-CL1546*INDIRECT(CL1535)</f>
        <v>-50000</v>
      </c>
      <c r="CM1547" s="27"/>
      <c r="CN1547" s="180"/>
      <c r="CO1547" s="77" t="e" cm="1">
        <f t="array" aca="1" ref="CO1547" ca="1">-CO1546*INDIRECT(CO1535)</f>
        <v>#N/A</v>
      </c>
      <c r="CP1547" s="77" t="e" cm="1">
        <f t="array" aca="1" ref="CP1547" ca="1">-CP1546*INDIRECT(CP1535)</f>
        <v>#N/A</v>
      </c>
      <c r="CQ1547" s="77" t="e" cm="1">
        <f t="array" aca="1" ref="CQ1547" ca="1">-CQ1546*INDIRECT(CQ1535)</f>
        <v>#N/A</v>
      </c>
      <c r="CR1547" s="77" t="e" cm="1">
        <f t="array" aca="1" ref="CR1547" ca="1">-CR1546*INDIRECT(CR1535)</f>
        <v>#N/A</v>
      </c>
      <c r="CS1547" s="77" t="e" cm="1">
        <f t="array" aca="1" ref="CS1547" ca="1">-CS1546*INDIRECT(CS1535)</f>
        <v>#N/A</v>
      </c>
      <c r="CT1547" s="77" t="e" cm="1">
        <f t="array" aca="1" ref="CT1547" ca="1">-CT1546*INDIRECT(CT1535)</f>
        <v>#N/A</v>
      </c>
      <c r="CU1547" s="77" t="e" cm="1">
        <f t="array" aca="1" ref="CU1547" ca="1">-CU1546*INDIRECT(CU1535)</f>
        <v>#N/A</v>
      </c>
      <c r="CV1547" s="77" t="e" cm="1">
        <f t="array" aca="1" ref="CV1547" ca="1">-CV1546*INDIRECT(CV1535)</f>
        <v>#N/A</v>
      </c>
      <c r="CW1547" s="77" t="e" cm="1">
        <f t="array" aca="1" ref="CW1547" ca="1">-CW1546*INDIRECT(CW1535)</f>
        <v>#N/A</v>
      </c>
      <c r="CX1547" s="77" t="e" cm="1">
        <f t="array" aca="1" ref="CX1547" ca="1">-CX1546*INDIRECT(CX1535)</f>
        <v>#N/A</v>
      </c>
      <c r="CY1547" s="77" t="e" cm="1">
        <f t="array" aca="1" ref="CY1547" ca="1">-CY1546*INDIRECT(CY1535)</f>
        <v>#N/A</v>
      </c>
      <c r="CZ1547" s="77" t="e" cm="1">
        <f t="array" aca="1" ref="CZ1547" ca="1">-CZ1546*INDIRECT(CZ1535)</f>
        <v>#N/A</v>
      </c>
      <c r="DA1547" s="77" t="e" cm="1">
        <f t="array" aca="1" ref="DA1547" ca="1">-DA1546*INDIRECT(DA1535)</f>
        <v>#N/A</v>
      </c>
      <c r="DB1547" s="77" t="e" cm="1">
        <f t="array" aca="1" ref="DB1547" ca="1">-DB1546*INDIRECT(DB1535)</f>
        <v>#N/A</v>
      </c>
      <c r="DC1547" s="77" t="e" cm="1">
        <f t="array" aca="1" ref="DC1547" ca="1">-DC1546*INDIRECT(DC1535)</f>
        <v>#N/A</v>
      </c>
      <c r="DD1547" s="77" t="e" cm="1">
        <f t="array" aca="1" ref="DD1547" ca="1">-DD1546*INDIRECT(DD1535)</f>
        <v>#N/A</v>
      </c>
      <c r="DE1547" s="77" t="e" cm="1">
        <f t="array" aca="1" ref="DE1547" ca="1">-DE1546*INDIRECT(DE1535)</f>
        <v>#N/A</v>
      </c>
      <c r="DF1547" s="77" t="e" cm="1">
        <f t="array" aca="1" ref="DF1547" ca="1">-DF1546*INDIRECT(DF1535)</f>
        <v>#N/A</v>
      </c>
      <c r="DG1547" s="77" t="e" cm="1">
        <f t="array" aca="1" ref="DG1547" ca="1">-DG1546*INDIRECT(DG1535)</f>
        <v>#N/A</v>
      </c>
      <c r="DH1547" s="77" t="e" cm="1">
        <f t="array" aca="1" ref="DH1547" ca="1">-DH1546*INDIRECT(DH1535)</f>
        <v>#N/A</v>
      </c>
      <c r="DI1547" s="77" t="e" cm="1">
        <f t="array" aca="1" ref="DI1547" ca="1">-DI1546*INDIRECT(DI1535)</f>
        <v>#N/A</v>
      </c>
      <c r="DJ1547" s="77" t="e" cm="1">
        <f t="array" aca="1" ref="DJ1547" ca="1">-DJ1546*INDIRECT(DJ1535)</f>
        <v>#N/A</v>
      </c>
      <c r="DK1547" s="77" t="e" cm="1">
        <f t="array" aca="1" ref="DK1547" ca="1">-DK1546*INDIRECT(DK1535)</f>
        <v>#N/A</v>
      </c>
      <c r="DL1547" s="77" t="e" cm="1">
        <f t="array" aca="1" ref="DL1547" ca="1">-DL1546*INDIRECT(DL1535)</f>
        <v>#N/A</v>
      </c>
    </row>
    <row r="1548" spans="1:116" x14ac:dyDescent="0.4">
      <c r="B1548" s="8" t="str">
        <f t="shared" si="2592"/>
        <v>1548 FAINT-S</v>
      </c>
      <c r="C1548" s="8"/>
      <c r="D1548" t="s">
        <v>764</v>
      </c>
      <c r="E1548" s="8" t="str">
        <f t="shared" si="2587"/>
        <v>1548 FAINT-S</v>
      </c>
      <c r="G1548" s="125"/>
      <c r="S1548" s="80"/>
      <c r="T1548" s="72"/>
      <c r="U1548" s="72"/>
      <c r="V1548" s="72"/>
      <c r="W1548" s="72"/>
      <c r="X1548" s="72"/>
      <c r="Y1548" s="72"/>
      <c r="Z1548" s="72"/>
      <c r="AA1548" s="72"/>
      <c r="AB1548" s="72"/>
      <c r="AC1548" s="72"/>
      <c r="AD1548" s="72"/>
      <c r="AE1548" s="72"/>
      <c r="AF1548" s="72"/>
      <c r="AG1548" s="72"/>
      <c r="AH1548" s="72"/>
      <c r="AI1548" s="72"/>
      <c r="AJ1548" s="72"/>
      <c r="AK1548" s="72"/>
      <c r="AL1548" s="72"/>
      <c r="AM1548" s="72"/>
      <c r="AN1548" s="72"/>
      <c r="AO1548" s="72"/>
      <c r="AP1548" s="72"/>
      <c r="AQ1548" s="72"/>
      <c r="AR1548" s="72"/>
      <c r="AS1548" s="72"/>
      <c r="AT1548" s="72"/>
      <c r="AU1548" s="72"/>
      <c r="AV1548" s="72"/>
      <c r="AW1548" s="72"/>
      <c r="AX1548" s="72"/>
      <c r="AY1548" s="72"/>
      <c r="AZ1548" s="72"/>
      <c r="BA1548" s="72"/>
      <c r="BB1548" s="72"/>
      <c r="BC1548" s="72"/>
      <c r="BD1548" s="72"/>
      <c r="BE1548" s="72"/>
      <c r="BF1548" s="72"/>
      <c r="BG1548" s="72"/>
      <c r="BH1548" s="72"/>
      <c r="BI1548" s="72"/>
      <c r="BJ1548" s="72"/>
      <c r="BK1548" s="72"/>
      <c r="BL1548" s="72"/>
      <c r="BM1548" s="72"/>
      <c r="BN1548" s="72"/>
      <c r="BO1548" s="72"/>
      <c r="BP1548" s="72"/>
      <c r="BQ1548" s="72"/>
      <c r="BR1548" s="72"/>
      <c r="BS1548" s="72"/>
      <c r="BT1548" s="72"/>
      <c r="BU1548" s="72"/>
      <c r="BV1548" s="72"/>
      <c r="BW1548" s="72"/>
      <c r="BX1548" s="72"/>
      <c r="BY1548" s="72"/>
      <c r="BZ1548" s="72"/>
      <c r="CA1548" s="72"/>
      <c r="CB1548" s="72"/>
      <c r="CC1548" s="72"/>
      <c r="CD1548" s="72"/>
      <c r="CE1548" s="72"/>
      <c r="CF1548" s="72"/>
      <c r="CG1548" s="72"/>
      <c r="CH1548" s="72"/>
      <c r="CI1548" s="72"/>
      <c r="CJ1548" s="72"/>
      <c r="CK1548" s="72"/>
      <c r="CL1548" s="72"/>
      <c r="CO1548" s="72"/>
      <c r="CP1548" s="72"/>
      <c r="CQ1548" s="72"/>
      <c r="CR1548" s="72"/>
      <c r="CS1548" s="72"/>
      <c r="CT1548" s="72"/>
      <c r="CU1548" s="72"/>
      <c r="CV1548" s="72"/>
      <c r="CW1548" s="72"/>
      <c r="CX1548" s="72"/>
      <c r="CY1548" s="72"/>
      <c r="CZ1548" s="72"/>
      <c r="DA1548" s="72"/>
      <c r="DB1548" s="72"/>
      <c r="DC1548" s="72"/>
      <c r="DD1548" s="72"/>
      <c r="DE1548" s="72"/>
      <c r="DF1548" s="72"/>
      <c r="DG1548" s="72"/>
      <c r="DH1548" s="72"/>
      <c r="DI1548" s="72"/>
      <c r="DJ1548" s="72"/>
      <c r="DK1548" s="72"/>
      <c r="DL1548" s="72"/>
    </row>
    <row r="1549" spans="1:116" x14ac:dyDescent="0.4">
      <c r="B1549" s="8" t="str">
        <f t="shared" si="2592"/>
        <v>1549 FAINT-S</v>
      </c>
      <c r="C1549" s="8"/>
      <c r="D1549" t="s">
        <v>764</v>
      </c>
      <c r="E1549" s="8" t="str">
        <f t="shared" si="2587"/>
        <v>1549 FAINT-S</v>
      </c>
      <c r="G1549" s="95" t="s">
        <v>204</v>
      </c>
      <c r="S1549" s="72"/>
      <c r="T1549" s="72"/>
      <c r="U1549" s="72"/>
      <c r="V1549" s="72"/>
      <c r="W1549" s="72"/>
      <c r="X1549" s="72"/>
      <c r="Y1549" s="72"/>
      <c r="Z1549" s="72"/>
      <c r="AA1549" s="72"/>
      <c r="AB1549" s="72"/>
      <c r="AC1549" s="72"/>
      <c r="AD1549" s="72"/>
      <c r="AE1549" s="72"/>
      <c r="AF1549" s="72"/>
      <c r="AG1549" s="72"/>
      <c r="AH1549" s="72"/>
      <c r="AI1549" s="72"/>
      <c r="AJ1549" s="72"/>
      <c r="AK1549" s="72"/>
      <c r="AL1549" s="72"/>
      <c r="AM1549" s="72"/>
      <c r="AN1549" s="72"/>
      <c r="AO1549" s="72"/>
      <c r="AP1549" s="72"/>
      <c r="AQ1549" s="72"/>
      <c r="AR1549" s="72"/>
      <c r="AS1549" s="72"/>
      <c r="AT1549" s="72"/>
      <c r="AU1549" s="72"/>
      <c r="AV1549" s="72"/>
      <c r="AW1549" s="72"/>
      <c r="AX1549" s="72"/>
      <c r="AY1549" s="72"/>
      <c r="AZ1549" s="72"/>
      <c r="BA1549" s="72"/>
      <c r="BB1549" s="72"/>
      <c r="BC1549" s="72"/>
      <c r="BD1549" s="72"/>
      <c r="BE1549" s="72"/>
      <c r="BF1549" s="72"/>
      <c r="BG1549" s="72"/>
      <c r="BH1549" s="72"/>
      <c r="BI1549" s="72"/>
      <c r="BJ1549" s="72"/>
      <c r="BK1549" s="72"/>
      <c r="BL1549" s="72"/>
      <c r="BM1549" s="72"/>
      <c r="BN1549" s="72"/>
      <c r="BO1549" s="72"/>
      <c r="BP1549" s="72"/>
      <c r="BQ1549" s="72"/>
      <c r="BR1549" s="72"/>
      <c r="BS1549" s="72"/>
      <c r="BT1549" s="72"/>
      <c r="BU1549" s="72"/>
      <c r="BV1549" s="72"/>
      <c r="BW1549" s="72"/>
      <c r="BX1549" s="72"/>
      <c r="BY1549" s="72"/>
      <c r="BZ1549" s="72"/>
      <c r="CA1549" s="72"/>
      <c r="CB1549" s="72"/>
      <c r="CC1549" s="72"/>
      <c r="CD1549" s="72"/>
      <c r="CE1549" s="72"/>
      <c r="CF1549" s="72"/>
      <c r="CG1549" s="72"/>
      <c r="CH1549" s="72"/>
      <c r="CI1549" s="72"/>
      <c r="CJ1549" s="72"/>
      <c r="CK1549" s="72"/>
      <c r="CL1549" s="72"/>
      <c r="CO1549" s="72"/>
      <c r="CP1549" s="72"/>
      <c r="CQ1549" s="72"/>
      <c r="CR1549" s="72"/>
      <c r="CS1549" s="72"/>
      <c r="CT1549" s="72"/>
      <c r="CU1549" s="72"/>
      <c r="CV1549" s="72"/>
      <c r="CW1549" s="72"/>
      <c r="CX1549" s="72"/>
      <c r="CY1549" s="72"/>
      <c r="CZ1549" s="72"/>
      <c r="DA1549" s="72"/>
      <c r="DB1549" s="72"/>
      <c r="DC1549" s="72"/>
      <c r="DD1549" s="72"/>
      <c r="DE1549" s="72"/>
      <c r="DF1549" s="72"/>
      <c r="DG1549" s="72"/>
      <c r="DH1549" s="72"/>
      <c r="DI1549" s="72"/>
      <c r="DJ1549" s="72"/>
      <c r="DK1549" s="72"/>
      <c r="DL1549" s="72"/>
    </row>
    <row r="1550" spans="1:116" x14ac:dyDescent="0.4">
      <c r="B1550" s="8" t="str">
        <f t="shared" si="2592"/>
        <v>1550 FAINT-S</v>
      </c>
      <c r="C1550" s="8" t="s">
        <v>233</v>
      </c>
      <c r="D1550" t="s">
        <v>764</v>
      </c>
      <c r="E1550" s="8" t="str">
        <f t="shared" si="2587"/>
        <v>1550 FAINT-S</v>
      </c>
      <c r="G1550" s="158" t="str">
        <f>"Amortization - "&amp;SUBSTITUTE(G1540,":","")</f>
        <v>Amortization - Volume driven secondary intangible assets</v>
      </c>
      <c r="J1550" s="80">
        <f>SUMIF($5:$5,I$2,1548:1548)</f>
        <v>0</v>
      </c>
      <c r="K1550" s="24">
        <f t="shared" ref="K1550:P1550" ca="1" si="2594">SUMIF($3:$3,K$2,1550:1550)</f>
        <v>-70397.479383104757</v>
      </c>
      <c r="L1550" s="24">
        <f t="shared" ca="1" si="2594"/>
        <v>-220179.74288307759</v>
      </c>
      <c r="M1550" s="24">
        <f t="shared" ca="1" si="2594"/>
        <v>-403432.81086214958</v>
      </c>
      <c r="N1550" s="24">
        <f t="shared" ca="1" si="2594"/>
        <v>-627636.17205483466</v>
      </c>
      <c r="O1550" s="24">
        <f t="shared" ca="1" si="2594"/>
        <v>-901940.7047125817</v>
      </c>
      <c r="P1550" s="24">
        <f t="shared" ca="1" si="2594"/>
        <v>-1162670.8887517571</v>
      </c>
      <c r="R1550" s="24"/>
      <c r="S1550" s="80" cm="1">
        <f t="array" aca="1" ref="S1550" ca="1">(SUM(INDEX(1545:1545,1,MAX(COLUMN($R:$R),COLUMN()-($H1542*12-1))):S1547)/($H1542*12)+IF($R1552=0,0,SUM(INDEX(1550:1550,1,MAX(COLUMN($R:$R),COLUMN()-(($H1542-$H1543)*12))):S1552)/(($H1542)*12)))</f>
        <v>-848.98305084745755</v>
      </c>
      <c r="T1550" s="80" cm="1">
        <f t="array" aca="1" ref="T1550" ca="1">(SUM(INDEX(1545:1545,1,MAX(COLUMN($R:$R),COLUMN()-($H1542*12-1))):T1547)/($H1542*12)+IF($R1552=0,0,SUM(INDEX(1550:1550,1,MAX(COLUMN($R:$R),COLUMN()-(($H1542-$H1543)*12))):T1552)/(($H1542)*12)))</f>
        <v>-1710.6607296753805</v>
      </c>
      <c r="U1550" s="80" cm="1">
        <f t="array" aca="1" ref="U1550" ca="1">(SUM(INDEX(1545:1545,1,MAX(COLUMN($R:$R),COLUMN()-($H1542*12-1))):U1547)/($H1542*12)+IF($R1552=0,0,SUM(INDEX(1550:1550,1,MAX(COLUMN($R:$R),COLUMN()-(($H1542-$H1543)*12))):U1552)/(($H1542)*12)))</f>
        <v>-2586.9431149241159</v>
      </c>
      <c r="V1550" s="80" cm="1">
        <f t="array" aca="1" ref="V1550" ca="1">(SUM(INDEX(1545:1545,1,MAX(COLUMN($R:$R),COLUMN()-($H1542*12-1))):V1547)/($H1542*12)+IF($R1552=0,0,SUM(INDEX(1550:1550,1,MAX(COLUMN($R:$R),COLUMN()-(($H1542-$H1543)*12))):V1552)/(($H1542)*12)))</f>
        <v>-3478.077743990626</v>
      </c>
      <c r="W1550" s="80" cm="1">
        <f t="array" aca="1" ref="W1550" ca="1">(SUM(INDEX(1545:1545,1,MAX(COLUMN($R:$R),COLUMN()-($H1542*12-1))):W1547)/($H1542*12)+IF($R1552=0,0,SUM(INDEX(1550:1550,1,MAX(COLUMN($R:$R),COLUMN()-(($H1542-$H1543)*12))):W1552)/(($H1542)*12)))</f>
        <v>-4384.316349820976</v>
      </c>
      <c r="X1550" s="80" cm="1">
        <f t="array" aca="1" ref="X1550" ca="1">(SUM(INDEX(1545:1545,1,MAX(COLUMN($R:$R),COLUMN()-($H1542*12-1))):X1547)/($H1542*12)+IF($R1552=0,0,SUM(INDEX(1550:1550,1,MAX(COLUMN($R:$R),COLUMN()-(($H1542-$H1543)*12))):X1552)/(($H1542)*12)))</f>
        <v>-5305.9149320213319</v>
      </c>
      <c r="Y1550" s="80" cm="1">
        <f t="array" aca="1" ref="Y1550" ca="1">(SUM(INDEX(1545:1545,1,MAX(COLUMN($R:$R),COLUMN()-($H1542*12-1))):Y1547)/($H1542*12)+IF($R1552=0,0,SUM(INDEX(1550:1550,1,MAX(COLUMN($R:$R),COLUMN()-(($H1542-$H1543)*12))):Y1552)/(($H1542)*12)))</f>
        <v>-6243.1338291742359</v>
      </c>
      <c r="Z1550" s="80" cm="1">
        <f t="array" aca="1" ref="Z1550" ca="1">(SUM(INDEX(1545:1545,1,MAX(COLUMN($R:$R),COLUMN()-($H1542*12-1))):Z1547)/($H1542*12)+IF($R1552=0,0,SUM(INDEX(1550:1550,1,MAX(COLUMN($R:$R),COLUMN()-(($H1542-$H1543)*12))):Z1552)/(($H1542)*12)))</f>
        <v>-7196.237792380578</v>
      </c>
      <c r="AA1550" s="80" cm="1">
        <f t="array" aca="1" ref="AA1550" ca="1">(SUM(INDEX(1545:1545,1,MAX(COLUMN($R:$R),COLUMN()-($H1542*12-1))):AA1547)/($H1542*12)+IF($R1552=0,0,SUM(INDEX(1550:1550,1,MAX(COLUMN($R:$R),COLUMN()-(($H1542-$H1543)*12))):AA1552)/(($H1542)*12)))</f>
        <v>-8165.4960600480463</v>
      </c>
      <c r="AB1550" s="80" cm="1">
        <f t="array" aca="1" ref="AB1550" ca="1">(SUM(INDEX(1545:1545,1,MAX(COLUMN($R:$R),COLUMN()-($H1542*12-1))):AB1547)/($H1542*12)+IF($R1552=0,0,SUM(INDEX(1550:1550,1,MAX(COLUMN($R:$R),COLUMN()-(($H1542-$H1543)*12))):AB1552)/(($H1542)*12)))</f>
        <v>-9151.1824339471641</v>
      </c>
      <c r="AC1550" s="80" cm="1">
        <f t="array" aca="1" ref="AC1550" ca="1">(SUM(INDEX(1545:1545,1,MAX(COLUMN($R:$R),COLUMN()-($H1542*12-1))):AC1547)/($H1542*12)+IF($R1552=0,0,SUM(INDEX(1550:1550,1,MAX(COLUMN($R:$R),COLUMN()-(($H1542-$H1543)*12))):AC1552)/(($H1542)*12)))</f>
        <v>-10153.575356556439</v>
      </c>
      <c r="AD1550" s="80" cm="1">
        <f t="array" aca="1" ref="AD1550" ca="1">(SUM(INDEX(1545:1545,1,MAX(COLUMN($R:$R),COLUMN()-($H1542*12-1))):AD1547)/($H1542*12)+IF($R1552=0,0,SUM(INDEX(1550:1550,1,MAX(COLUMN($R:$R),COLUMN()-(($H1542-$H1543)*12))):AD1552)/(($H1542)*12)))</f>
        <v>-11172.957989718412</v>
      </c>
      <c r="AE1550" s="80" cm="1">
        <f t="array" aca="1" ref="AE1550" ca="1">(SUM(INDEX(1545:1545,1,MAX(COLUMN($R:$R),COLUMN()-($H1542*12-1))):AE1547)/($H1542*12)+IF($R1552=0,0,SUM(INDEX(1550:1550,1,MAX(COLUMN($R:$R),COLUMN()-(($H1542-$H1543)*12))):AE1552)/(($H1542)*12)))</f>
        <v>-12209.618294628894</v>
      </c>
      <c r="AF1550" s="80" cm="1">
        <f t="array" aca="1" ref="AF1550" ca="1">(SUM(INDEX(1545:1545,1,MAX(COLUMN($R:$R),COLUMN()-($H1542*12-1))):AF1547)/($H1542*12)+IF($R1552=0,0,SUM(INDEX(1550:1550,1,MAX(COLUMN($R:$R),COLUMN()-(($H1542-$H1543)*12))):AF1552)/(($H1542)*12)))</f>
        <v>-13263.849113181926</v>
      </c>
      <c r="AG1550" s="80" cm="1">
        <f t="array" aca="1" ref="AG1550" ca="1">(SUM(INDEX(1545:1545,1,MAX(COLUMN($R:$R),COLUMN()-($H1542*12-1))):AG1547)/($H1542*12)+IF($R1552=0,0,SUM(INDEX(1550:1550,1,MAX(COLUMN($R:$R),COLUMN()-(($H1542-$H1543)*12))):AG1552)/(($H1542)*12)))</f>
        <v>-14335.948250693484</v>
      </c>
      <c r="AH1550" s="80" cm="1">
        <f t="array" aca="1" ref="AH1550" ca="1">(SUM(INDEX(1545:1545,1,MAX(COLUMN($R:$R),COLUMN()-($H1542*12-1))):AH1547)/($H1542*12)+IF($R1552=0,0,SUM(INDEX(1550:1550,1,MAX(COLUMN($R:$R),COLUMN()-(($H1542-$H1543)*12))):AH1552)/(($H1542)*12)))</f>
        <v>-15426.218560027271</v>
      </c>
      <c r="AI1550" s="80" cm="1">
        <f t="array" aca="1" ref="AI1550" ca="1">(SUM(INDEX(1545:1545,1,MAX(COLUMN($R:$R),COLUMN()-($H1542*12-1))):AI1547)/($H1542*12)+IF($R1552=0,0,SUM(INDEX(1550:1550,1,MAX(COLUMN($R:$R),COLUMN()-(($H1542-$H1543)*12))):AI1552)/(($H1542)*12)))</f>
        <v>-16534.96802714638</v>
      </c>
      <c r="AJ1550" s="80" cm="1">
        <f t="array" aca="1" ref="AJ1550" ca="1">(SUM(INDEX(1545:1545,1,MAX(COLUMN($R:$R),COLUMN()-($H1542*12-1))):AJ1547)/($H1542*12)+IF($R1552=0,0,SUM(INDEX(1550:1550,1,MAX(COLUMN($R:$R),COLUMN()-(($H1542-$H1543)*12))):AJ1552)/(($H1542)*12)))</f>
        <v>-17662.509858114961</v>
      </c>
      <c r="AK1550" s="80" cm="1">
        <f t="array" aca="1" ref="AK1550" ca="1">(SUM(INDEX(1545:1545,1,MAX(COLUMN($R:$R),COLUMN()-($H1542*12-1))):AK1547)/($H1542*12)+IF($R1552=0,0,SUM(INDEX(1550:1550,1,MAX(COLUMN($R:$R),COLUMN()-(($H1542-$H1543)*12))):AK1552)/(($H1542)*12)))</f>
        <v>-18809.162567574538</v>
      </c>
      <c r="AL1550" s="80" cm="1">
        <f t="array" aca="1" ref="AL1550" ca="1">(SUM(INDEX(1545:1545,1,MAX(COLUMN($R:$R),COLUMN()-($H1542*12-1))):AL1547)/($H1542*12)+IF($R1552=0,0,SUM(INDEX(1550:1550,1,MAX(COLUMN($R:$R),COLUMN()-(($H1542-$H1543)*12))):AL1552)/(($H1542)*12)))</f>
        <v>-19975.250068719866</v>
      </c>
      <c r="AM1550" s="80" cm="1">
        <f t="array" aca="1" ref="AM1550" ca="1">(SUM(INDEX(1545:1545,1,MAX(COLUMN($R:$R),COLUMN()-($H1542*12-1))):AM1547)/($H1542*12)+IF($R1552=0,0,SUM(INDEX(1550:1550,1,MAX(COLUMN($R:$R),COLUMN()-(($H1542-$H1543)*12))):AM1552)/(($H1542)*12)))</f>
        <v>-21161.101764799867</v>
      </c>
      <c r="AN1550" s="80" cm="1">
        <f t="array" aca="1" ref="AN1550" ca="1">(SUM(INDEX(1545:1545,1,MAX(COLUMN($R:$R),COLUMN()-($H1542*12-1))):AN1547)/($H1542*12)+IF($R1552=0,0,SUM(INDEX(1550:1550,1,MAX(COLUMN($R:$R),COLUMN()-(($H1542-$H1543)*12))):AN1552)/(($H1542)*12)))</f>
        <v>-22367.052642169358</v>
      </c>
      <c r="AO1550" s="80" cm="1">
        <f t="array" aca="1" ref="AO1550" ca="1">(SUM(INDEX(1545:1545,1,MAX(COLUMN($R:$R),COLUMN()-($H1542*12-1))):AO1547)/($H1542*12)+IF($R1552=0,0,SUM(INDEX(1550:1550,1,MAX(COLUMN($R:$R),COLUMN()-(($H1542-$H1543)*12))):AO1552)/(($H1542)*12)))</f>
        <v>-23593.443364917988</v>
      </c>
      <c r="AP1550" s="80" cm="1">
        <f t="array" aca="1" ref="AP1550" ca="1">(SUM(INDEX(1545:1545,1,MAX(COLUMN($R:$R),COLUMN()-($H1542*12-1))):AP1547)/($H1542*12)+IF($R1552=0,0,SUM(INDEX(1550:1550,1,MAX(COLUMN($R:$R),COLUMN()-(($H1542-$H1543)*12))):AP1552)/(($H1542)*12)))</f>
        <v>-24840.620371103039</v>
      </c>
      <c r="AQ1550" s="80" cm="1">
        <f t="array" aca="1" ref="AQ1550" ca="1">(SUM(INDEX(1545:1545,1,MAX(COLUMN($R:$R),COLUMN()-($H1542*12-1))):AQ1547)/($H1542*12)+IF($R1552=0,0,SUM(INDEX(1550:1550,1,MAX(COLUMN($R:$R),COLUMN()-(($H1542-$H1543)*12))):AQ1552)/(($H1542)*12)))</f>
        <v>-26108.93597061326</v>
      </c>
      <c r="AR1550" s="80" cm="1">
        <f t="array" aca="1" ref="AR1550" ca="1">(SUM(INDEX(1545:1545,1,MAX(COLUMN($R:$R),COLUMN()-($H1542*12-1))):AR1547)/($H1542*12)+IF($R1552=0,0,SUM(INDEX(1550:1550,1,MAX(COLUMN($R:$R),COLUMN()-(($H1542-$H1543)*12))):AR1552)/(($H1542)*12)))</f>
        <v>-27398.74844469145</v>
      </c>
      <c r="AS1550" s="80" cm="1">
        <f t="array" aca="1" ref="AS1550" ca="1">(SUM(INDEX(1545:1545,1,MAX(COLUMN($R:$R),COLUMN()-($H1542*12-1))):AS1547)/($H1542*12)+IF($R1552=0,0,SUM(INDEX(1550:1550,1,MAX(COLUMN($R:$R),COLUMN()-(($H1542-$H1543)*12))):AS1552)/(($H1542)*12)))</f>
        <v>-28710.42214714385</v>
      </c>
      <c r="AT1550" s="80" cm="1">
        <f t="array" aca="1" ref="AT1550" ca="1">(SUM(INDEX(1545:1545,1,MAX(COLUMN($R:$R),COLUMN()-($H1542*12-1))):AT1547)/($H1542*12)+IF($R1552=0,0,SUM(INDEX(1550:1550,1,MAX(COLUMN($R:$R),COLUMN()-(($H1542-$H1543)*12))):AT1552)/(($H1542)*12)))</f>
        <v>-30044.327607264931</v>
      </c>
      <c r="AU1550" s="80" cm="1">
        <f t="array" aca="1" ref="AU1550" ca="1">(SUM(INDEX(1545:1545,1,MAX(COLUMN($R:$R),COLUMN()-($H1542*12-1))):AU1547)/($H1542*12)+IF($R1552=0,0,SUM(INDEX(1550:1550,1,MAX(COLUMN($R:$R),COLUMN()-(($H1542-$H1543)*12))):AU1552)/(($H1542)*12)))</f>
        <v>-31400.841634506709</v>
      </c>
      <c r="AV1550" s="80" cm="1">
        <f t="array" aca="1" ref="AV1550" ca="1">(SUM(INDEX(1545:1545,1,MAX(COLUMN($R:$R),COLUMN()-($H1542*12-1))):AV1547)/($H1542*12)+IF($R1552=0,0,SUM(INDEX(1550:1550,1,MAX(COLUMN($R:$R),COLUMN()-(($H1542-$H1543)*12))):AV1552)/(($H1542)*12)))</f>
        <v>-32780.347424922074</v>
      </c>
      <c r="AW1550" s="80" cm="1">
        <f t="array" aca="1" ref="AW1550" ca="1">(SUM(INDEX(1545:1545,1,MAX(COLUMN($R:$R),COLUMN()-($H1542*12-1))):AW1547)/($H1542*12)+IF($R1552=0,0,SUM(INDEX(1550:1550,1,MAX(COLUMN($R:$R),COLUMN()-(($H1542-$H1543)*12))):AW1552)/(($H1542)*12)))</f>
        <v>-34183.234669412283</v>
      </c>
      <c r="AX1550" s="80" cm="1">
        <f t="array" aca="1" ref="AX1550" ca="1">(SUM(INDEX(1545:1545,1,MAX(COLUMN($R:$R),COLUMN()-($H1542*12-1))):AX1547)/($H1542*12)+IF($R1552=0,0,SUM(INDEX(1550:1550,1,MAX(COLUMN($R:$R),COLUMN()-(($H1542-$H1543)*12))):AX1552)/(($H1542)*12)))</f>
        <v>-35609.899663809098</v>
      </c>
      <c r="AY1550" s="80" cm="1">
        <f t="array" aca="1" ref="AY1550" ca="1">(SUM(INDEX(1545:1545,1,MAX(COLUMN($R:$R),COLUMN()-($H1542*12-1))):AY1547)/($H1542*12)+IF($R1552=0,0,SUM(INDEX(1550:1550,1,MAX(COLUMN($R:$R),COLUMN()-(($H1542-$H1543)*12))):AY1552)/(($H1542)*12)))</f>
        <v>-37060.745420822816</v>
      </c>
      <c r="AZ1550" s="80" cm="1">
        <f t="array" aca="1" ref="AZ1550" ca="1">(SUM(INDEX(1545:1545,1,MAX(COLUMN($R:$R),COLUMN()-($H1542*12-1))):AZ1547)/($H1542*12)+IF($R1552=0,0,SUM(INDEX(1550:1550,1,MAX(COLUMN($R:$R),COLUMN()-(($H1542-$H1543)*12))):AZ1552)/(($H1542)*12)))</f>
        <v>-38536.181783887609</v>
      </c>
      <c r="BA1550" s="80" cm="1">
        <f t="array" aca="1" ref="BA1550" ca="1">(SUM(INDEX(1545:1545,1,MAX(COLUMN($R:$R),COLUMN()-($H1542*12-1))):BA1547)/($H1542*12)+IF($R1552=0,0,SUM(INDEX(1550:1550,1,MAX(COLUMN($R:$R),COLUMN()-(($H1542-$H1543)*12))):BA1552)/(($H1542)*12)))</f>
        <v>-40036.625542936548</v>
      </c>
      <c r="BB1550" s="80" cm="1">
        <f t="array" aca="1" ref="BB1550" ca="1">(SUM(INDEX(1545:1545,1,MAX(COLUMN($R:$R),COLUMN()-($H1542*12-1))):BB1547)/($H1542*12)+IF($R1552=0,0,SUM(INDEX(1550:1550,1,MAX(COLUMN($R:$R),COLUMN()-(($H1542-$H1543)*12))):BB1552)/(($H1542)*12)))</f>
        <v>-41562.500552138867</v>
      </c>
      <c r="BC1550" s="80" cm="1">
        <f t="array" aca="1" ref="BC1550" ca="1">(SUM(INDEX(1545:1545,1,MAX(COLUMN($R:$R),COLUMN()-($H1542*12-1))):BC1547)/($H1542*12)+IF($R1552=0,0,SUM(INDEX(1550:1550,1,MAX(COLUMN($R:$R),COLUMN()-(($H1542-$H1543)*12))):BC1552)/(($H1542)*12)))</f>
        <v>-43114.237849632744</v>
      </c>
      <c r="BD1550" s="80" cm="1">
        <f t="array" aca="1" ref="BD1550" ca="1">(SUM(INDEX(1545:1545,1,MAX(COLUMN($R:$R),COLUMN()-($H1542*12-1))):BD1547)/($H1542*12)+IF($R1552=0,0,SUM(INDEX(1550:1550,1,MAX(COLUMN($R:$R),COLUMN()-(($H1542-$H1543)*12))):BD1552)/(($H1542)*12)))</f>
        <v>-44692.275779287535</v>
      </c>
      <c r="BE1550" s="80" cm="1">
        <f t="array" aca="1" ref="BE1550" ca="1">(SUM(INDEX(1545:1545,1,MAX(COLUMN($R:$R),COLUMN()-($H1542*12-1))):BE1547)/($H1542*12)+IF($R1552=0,0,SUM(INDEX(1550:1550,1,MAX(COLUMN($R:$R),COLUMN()-(($H1542-$H1543)*12))):BE1552)/(($H1542)*12)))</f>
        <v>-46297.060114529697</v>
      </c>
      <c r="BF1550" s="80" cm="1">
        <f t="array" aca="1" ref="BF1550" ca="1">(SUM(INDEX(1545:1545,1,MAX(COLUMN($R:$R),COLUMN()-($H1542*12-1))):BF1547)/($H1542*12)+IF($R1552=0,0,SUM(INDEX(1550:1550,1,MAX(COLUMN($R:$R),COLUMN()-(($H1542-$H1543)*12))):BF1552)/(($H1542)*12)))</f>
        <v>-47929.044184267492</v>
      </c>
      <c r="BG1550" s="80" cm="1">
        <f t="array" aca="1" ref="BG1550" ca="1">(SUM(INDEX(1545:1545,1,MAX(COLUMN($R:$R),COLUMN()-($H1542*12-1))):BG1547)/($H1542*12)+IF($R1552=0,0,SUM(INDEX(1550:1550,1,MAX(COLUMN($R:$R),COLUMN()-(($H1542-$H1543)*12))):BG1552)/(($H1542)*12)))</f>
        <v>-49588.689000949991</v>
      </c>
      <c r="BH1550" s="80" cm="1">
        <f t="array" aca="1" ref="BH1550" ca="1">(SUM(INDEX(1545:1545,1,MAX(COLUMN($R:$R),COLUMN()-($H1542*12-1))):BH1547)/($H1542*12)+IF($R1552=0,0,SUM(INDEX(1550:1550,1,MAX(COLUMN($R:$R),COLUMN()-(($H1542-$H1543)*12))):BH1552)/(($H1542)*12)))</f>
        <v>-51276.463390796598</v>
      </c>
      <c r="BI1550" s="80" cm="1">
        <f t="array" aca="1" ref="BI1550" ca="1">(SUM(INDEX(1545:1545,1,MAX(COLUMN($R:$R),COLUMN()-($H1542*12-1))):BI1547)/($H1542*12)+IF($R1552=0,0,SUM(INDEX(1550:1550,1,MAX(COLUMN($R:$R),COLUMN()-(($H1542-$H1543)*12))):BI1552)/(($H1542)*12)))</f>
        <v>-52992.844126233831</v>
      </c>
      <c r="BJ1550" s="80" cm="1">
        <f t="array" aca="1" ref="BJ1550" ca="1">(SUM(INDEX(1545:1545,1,MAX(COLUMN($R:$R),COLUMN()-($H1542*12-1))):BJ1547)/($H1542*12)+IF($R1552=0,0,SUM(INDEX(1550:1550,1,MAX(COLUMN($R:$R),COLUMN()-(($H1542-$H1543)*12))):BJ1552)/(($H1542)*12)))</f>
        <v>-54738.316060576777</v>
      </c>
      <c r="BK1550" s="80" cm="1">
        <f t="array" aca="1" ref="BK1550" ca="1">(SUM(INDEX(1545:1545,1,MAX(COLUMN($R:$R),COLUMN()-($H1542*12-1))):BK1547)/($H1542*12)+IF($R1552=0,0,SUM(INDEX(1550:1550,1,MAX(COLUMN($R:$R),COLUMN()-(($H1542-$H1543)*12))):BK1552)/(($H1542)*12)))</f>
        <v>-56513.372264993333</v>
      </c>
      <c r="BL1550" s="80" cm="1">
        <f t="array" aca="1" ref="BL1550" ca="1">(SUM(INDEX(1545:1545,1,MAX(COLUMN($R:$R),COLUMN()-($H1542*12-1))):BL1547)/($H1542*12)+IF($R1552=0,0,SUM(INDEX(1550:1550,1,MAX(COLUMN($R:$R),COLUMN()-(($H1542-$H1543)*12))):BL1552)/(($H1542)*12)))</f>
        <v>-58318.514167789821</v>
      </c>
      <c r="BM1550" s="80" cm="1">
        <f t="array" aca="1" ref="BM1550" ca="1">(SUM(INDEX(1545:1545,1,MAX(COLUMN($R:$R),COLUMN()-($H1542*12-1))):BM1547)/($H1542*12)+IF($R1552=0,0,SUM(INDEX(1550:1550,1,MAX(COLUMN($R:$R),COLUMN()-(($H1542-$H1543)*12))):BM1552)/(($H1542)*12)))</f>
        <v>-60154.251696057458</v>
      </c>
      <c r="BN1550" s="80" cm="1">
        <f t="array" aca="1" ref="BN1550" ca="1">(SUM(INDEX(1545:1545,1,MAX(COLUMN($R:$R),COLUMN()-($H1542*12-1))):BN1547)/($H1542*12)+IF($R1552=0,0,SUM(INDEX(1550:1550,1,MAX(COLUMN($R:$R),COLUMN()-(($H1542-$H1543)*12))):BN1552)/(($H1542)*12)))</f>
        <v>-62021.103419719439</v>
      </c>
      <c r="BO1550" s="80" cm="1">
        <f t="array" aca="1" ref="BO1550" ca="1">(SUM(INDEX(1545:1545,1,MAX(COLUMN($R:$R),COLUMN()-($H1542*12-1))):BO1547)/($H1542*12)+IF($R1552=0,0,SUM(INDEX(1550:1550,1,MAX(COLUMN($R:$R),COLUMN()-(($H1542-$H1543)*12))):BO1552)/(($H1542)*12)))</f>
        <v>-63919.59669801977</v>
      </c>
      <c r="BP1550" s="80" cm="1">
        <f t="array" aca="1" ref="BP1550" ca="1">(SUM(INDEX(1545:1545,1,MAX(COLUMN($R:$R),COLUMN()-($H1542*12-1))):BP1547)/($H1542*12)+IF($R1552=0,0,SUM(INDEX(1550:1550,1,MAX(COLUMN($R:$R),COLUMN()-(($H1542-$H1543)*12))):BP1552)/(($H1542)*12)))</f>
        <v>-65850.267828494689</v>
      </c>
      <c r="BQ1550" s="80" cm="1">
        <f t="array" aca="1" ref="BQ1550" ca="1">(SUM(INDEX(1545:1545,1,MAX(COLUMN($R:$R),COLUMN()-($H1542*12-1))):BQ1547)/($H1542*12)+IF($R1552=0,0,SUM(INDEX(1550:1550,1,MAX(COLUMN($R:$R),COLUMN()-(($H1542-$H1543)*12))):BQ1552)/(($H1542)*12)))</f>
        <v>-67813.662198469159</v>
      </c>
      <c r="BR1550" s="80" cm="1">
        <f t="array" aca="1" ref="BR1550" ca="1">(SUM(INDEX(1545:1545,1,MAX(COLUMN($R:$R),COLUMN()-($H1542*12-1))):BR1547)/($H1542*12)+IF($R1552=0,0,SUM(INDEX(1550:1550,1,MAX(COLUMN($R:$R),COLUMN()-(($H1542-$H1543)*12))):BR1552)/(($H1542)*12)))</f>
        <v>-69810.334439121187</v>
      </c>
      <c r="BS1550" s="80" cm="1">
        <f t="array" aca="1" ref="BS1550" ca="1">(SUM(INDEX(1545:1545,1,MAX(COLUMN($R:$R),COLUMN()-($H1542*12-1))):BS1547)/($H1542*12)+IF($R1552=0,0,SUM(INDEX(1550:1550,1,MAX(COLUMN($R:$R),COLUMN()-(($H1542-$H1543)*12))):BS1552)/(($H1542)*12)))</f>
        <v>-71840.848582157138</v>
      </c>
      <c r="BT1550" s="80" cm="1">
        <f t="array" aca="1" ref="BT1550" ca="1">(SUM(INDEX(1545:1545,1,MAX(COLUMN($R:$R),COLUMN()-($H1542*12-1))):BT1547)/($H1542*12)+IF($R1552=0,0,SUM(INDEX(1550:1550,1,MAX(COLUMN($R:$R),COLUMN()-(($H1542-$H1543)*12))):BT1552)/(($H1542)*12)))</f>
        <v>-73905.778219142856</v>
      </c>
      <c r="BU1550" s="80" cm="1">
        <f t="array" aca="1" ref="BU1550" ca="1">(SUM(INDEX(1545:1545,1,MAX(COLUMN($R:$R),COLUMN()-($H1542*12-1))):BU1547)/($H1542*12)+IF($R1552=0,0,SUM(INDEX(1550:1550,1,MAX(COLUMN($R:$R),COLUMN()-(($H1542-$H1543)*12))):BU1552)/(($H1542)*12)))</f>
        <v>-76005.706663535108</v>
      </c>
      <c r="BV1550" s="80" cm="1">
        <f t="array" aca="1" ref="BV1550" ca="1">(SUM(INDEX(1545:1545,1,MAX(COLUMN($R:$R),COLUMN()-($H1542*12-1))):BV1547)/($H1542*12)+IF($R1552=0,0,SUM(INDEX(1550:1550,1,MAX(COLUMN($R:$R),COLUMN()-(($H1542-$H1543)*12))):BV1552)/(($H1542)*12)))</f>
        <v>-78141.227115459435</v>
      </c>
      <c r="BW1550" s="80" cm="1">
        <f t="array" aca="1" ref="BW1550" ca="1">(SUM(INDEX(1545:1545,1,MAX(COLUMN($R:$R),COLUMN()-($H1542*12-1))):BW1547)/($H1542*12)+IF($R1552=0,0,SUM(INDEX(1550:1550,1,MAX(COLUMN($R:$R),COLUMN()-(($H1542-$H1543)*12))):BW1552)/(($H1542)*12)))</f>
        <v>-80312.942829280772</v>
      </c>
      <c r="BX1550" s="80" cm="1">
        <f t="array" aca="1" ref="BX1550" ca="1">(SUM(INDEX(1545:1545,1,MAX(COLUMN($R:$R),COLUMN()-($H1542*12-1))):BX1547)/($H1542*12)+IF($R1552=0,0,SUM(INDEX(1550:1550,1,MAX(COLUMN($R:$R),COLUMN()-(($H1542-$H1543)*12))):BX1552)/(($H1542)*12)))</f>
        <v>-82521.467284014361</v>
      </c>
      <c r="BY1550" s="80" cm="1">
        <f t="array" aca="1" ref="BY1550" ca="1">(SUM(INDEX(1545:1545,1,MAX(COLUMN($R:$R),COLUMN()-($H1542*12-1))):BY1547)/($H1542*12)+IF($R1552=0,0,SUM(INDEX(1550:1550,1,MAX(COLUMN($R:$R),COLUMN()-(($H1542-$H1543)*12))):BY1552)/(($H1542)*12)))</f>
        <v>-84767.424356624775</v>
      </c>
      <c r="BZ1550" s="80" cm="1">
        <f t="array" aca="1" ref="BZ1550" ca="1">(SUM(INDEX(1545:1545,1,MAX(COLUMN($R:$R),COLUMN()-($H1542*12-1))):BZ1547)/($H1542*12)+IF($R1552=0,0,SUM(INDEX(1550:1550,1,MAX(COLUMN($R:$R),COLUMN()-(($H1542-$H1543)*12))):BZ1552)/(($H1542)*12)))</f>
        <v>-87051.448498262471</v>
      </c>
      <c r="CA1550" s="80" cm="1">
        <f t="array" aca="1" ref="CA1550" ca="1">(SUM(INDEX(1545:1545,1,MAX(COLUMN($R:$R),COLUMN()-($H1542*12-1))):CA1547)/($H1542*12)+IF($R1552=0,0,SUM(INDEX(1550:1550,1,MAX(COLUMN($R:$R),COLUMN()-(($H1542-$H1543)*12))):CA1552)/(($H1542)*12)))</f>
        <v>-88525.201862639806</v>
      </c>
      <c r="CB1550" s="80" cm="1">
        <f t="array" aca="1" ref="CB1550" ca="1">(SUM(INDEX(1545:1545,1,MAX(COLUMN($R:$R),COLUMN()-($H1542*12-1))):CB1547)/($H1542*12)+IF($R1552=0,0,SUM(INDEX(1550:1550,1,MAX(COLUMN($R:$R),COLUMN()-(($H1542-$H1543)*12))):CB1552)/(($H1542)*12)))</f>
        <v>-90011.239469619351</v>
      </c>
      <c r="CC1550" s="80" cm="1">
        <f t="array" aca="1" ref="CC1550" ca="1">(SUM(INDEX(1545:1545,1,MAX(COLUMN($R:$R),COLUMN()-($H1542*12-1))):CC1547)/($H1542*12)+IF($R1552=0,0,SUM(INDEX(1550:1550,1,MAX(COLUMN($R:$R),COLUMN()-(($H1542-$H1543)*12))):CC1552)/(($H1542)*12)))</f>
        <v>-91507.859448262461</v>
      </c>
      <c r="CD1550" s="80" cm="1">
        <f t="array" aca="1" ref="CD1550" ca="1">(SUM(INDEX(1545:1545,1,MAX(COLUMN($R:$R),COLUMN()-($H1542*12-1))):CD1547)/($H1542*12)+IF($R1552=0,0,SUM(INDEX(1550:1550,1,MAX(COLUMN($R:$R),COLUMN()-(($H1542-$H1543)*12))):CD1552)/(($H1542)*12)))</f>
        <v>-93014.993623403803</v>
      </c>
      <c r="CE1550" s="80" cm="1">
        <f t="array" aca="1" ref="CE1550" ca="1">(SUM(INDEX(1545:1545,1,MAX(COLUMN($R:$R),COLUMN()-($H1542*12-1))):CE1547)/($H1542*12)+IF($R1552=0,0,SUM(INDEX(1550:1550,1,MAX(COLUMN($R:$R),COLUMN()-(($H1542-$H1543)*12))):CE1552)/(($H1542)*12)))</f>
        <v>-94532.568468817568</v>
      </c>
      <c r="CF1550" s="80" cm="1">
        <f t="array" aca="1" ref="CF1550" ca="1">(SUM(INDEX(1545:1545,1,MAX(COLUMN($R:$R),COLUMN()-($H1542*12-1))):CF1547)/($H1542*12)+IF($R1552=0,0,SUM(INDEX(1550:1550,1,MAX(COLUMN($R:$R),COLUMN()-(($H1542-$H1543)*12))):CF1552)/(($H1542)*12)))</f>
        <v>-96060.504945410736</v>
      </c>
      <c r="CG1550" s="80" cm="1">
        <f t="array" aca="1" ref="CG1550" ca="1">(SUM(INDEX(1545:1545,1,MAX(COLUMN($R:$R),COLUMN()-($H1542*12-1))):CG1547)/($H1542*12)+IF($R1552=0,0,SUM(INDEX(1550:1550,1,MAX(COLUMN($R:$R),COLUMN()-(($H1542-$H1543)*12))):CG1552)/(($H1542)*12)))</f>
        <v>-97598.718335468191</v>
      </c>
      <c r="CH1550" s="80" cm="1">
        <f t="array" aca="1" ref="CH1550" ca="1">(SUM(INDEX(1545:1545,1,MAX(COLUMN($R:$R),COLUMN()-($H1542*12-1))):CH1547)/($H1542*12)+IF($R1552=0,0,SUM(INDEX(1550:1550,1,MAX(COLUMN($R:$R),COLUMN()-(($H1542-$H1543)*12))):CH1552)/(($H1542)*12)))</f>
        <v>-99147.118072862999</v>
      </c>
      <c r="CI1550" s="80" cm="1">
        <f t="array" aca="1" ref="CI1550" ca="1">(SUM(INDEX(1545:1545,1,MAX(COLUMN($R:$R),COLUMN()-($H1542*12-1))):CI1547)/($H1542*12)+IF($R1552=0,0,SUM(INDEX(1550:1550,1,MAX(COLUMN($R:$R),COLUMN()-(($H1542-$H1543)*12))):CI1552)/(($H1542)*12)))</f>
        <v>-100705.60756914236</v>
      </c>
      <c r="CJ1550" s="80" cm="1">
        <f t="array" aca="1" ref="CJ1550" ca="1">(SUM(INDEX(1545:1545,1,MAX(COLUMN($R:$R),COLUMN()-($H1542*12-1))):CJ1547)/($H1542*12)+IF($R1552=0,0,SUM(INDEX(1550:1550,1,MAX(COLUMN($R:$R),COLUMN()-(($H1542-$H1543)*12))):CJ1552)/(($H1542)*12)))</f>
        <v>-102274.08403539819</v>
      </c>
      <c r="CK1550" s="80" cm="1">
        <f t="array" aca="1" ref="CK1550" ca="1">(SUM(INDEX(1545:1545,1,MAX(COLUMN($R:$R),COLUMN()-($H1542*12-1))):CK1547)/($H1542*12)+IF($R1552=0,0,SUM(INDEX(1550:1550,1,MAX(COLUMN($R:$R),COLUMN()-(($H1542-$H1543)*12))):CK1552)/(($H1542)*12)))</f>
        <v>-103852.43829982956</v>
      </c>
      <c r="CL1550" s="80" cm="1">
        <f t="array" aca="1" ref="CL1550" ca="1">(SUM(INDEX(1545:1545,1,MAX(COLUMN($R:$R),COLUMN()-($H1542*12-1))):CL1547)/($H1542*12)+IF($R1552=0,0,SUM(INDEX(1550:1550,1,MAX(COLUMN($R:$R),COLUMN()-(($H1542-$H1543)*12))):CL1552)/(($H1542)*12)))</f>
        <v>-105440.554620902</v>
      </c>
      <c r="CN1550" s="80">
        <f>SUMIF($5:$5,CN$2,1548:1548)</f>
        <v>0</v>
      </c>
      <c r="CO1550" s="80" t="e" cm="1">
        <f t="array" aca="1" ref="CO1550" ca="1">(SUM(INDEX(1545:1545,1,MAX(COLUMN($CN:$CN),COLUMN()-($H1542*4-1))):CO1547)/($H1542*4)-IF($CN1552=0,0,SUM(INDEX(1550:1550,1,MAX(COLUMN($CN:$CN),COLUMN()-(($H1542-$H1543)*4))):CO1552)/(($H1542)*4)))</f>
        <v>#N/A</v>
      </c>
      <c r="CP1550" s="80" t="e" cm="1">
        <f t="array" aca="1" ref="CP1550" ca="1">(SUM(INDEX(1545:1545,1,MAX(COLUMN($CN:$CN),COLUMN()-($H1542*4-1))):CP1547)/($H1542*4)-IF($CN1552=0,0,SUM(INDEX(1550:1550,1,MAX(COLUMN($CN:$CN),COLUMN()-(($H1542-$H1543)*4))):CP1552)/(($H1542)*4)))</f>
        <v>#N/A</v>
      </c>
      <c r="CQ1550" s="80" t="e" cm="1">
        <f t="array" aca="1" ref="CQ1550" ca="1">(SUM(INDEX(1545:1545,1,MAX(COLUMN($CN:$CN),COLUMN()-($H1542*4-1))):CQ1547)/($H1542*4)-IF($CN1552=0,0,SUM(INDEX(1550:1550,1,MAX(COLUMN($CN:$CN),COLUMN()-(($H1542-$H1543)*4))):CQ1552)/(($H1542)*4)))</f>
        <v>#N/A</v>
      </c>
      <c r="CR1550" s="80" t="e" cm="1">
        <f t="array" aca="1" ref="CR1550" ca="1">(SUM(INDEX(1545:1545,1,MAX(COLUMN($CN:$CN),COLUMN()-($H1542*4-1))):CR1547)/($H1542*4)-IF($CN1552=0,0,SUM(INDEX(1550:1550,1,MAX(COLUMN($CN:$CN),COLUMN()-(($H1542-$H1543)*4))):CR1552)/(($H1542)*4)))</f>
        <v>#N/A</v>
      </c>
      <c r="CS1550" s="80" t="e" cm="1">
        <f t="array" aca="1" ref="CS1550" ca="1">(SUM(INDEX(1545:1545,1,MAX(COLUMN($CN:$CN),COLUMN()-($H1542*4-1))):CS1547)/($H1542*4)-IF($CN1552=0,0,SUM(INDEX(1550:1550,1,MAX(COLUMN($CN:$CN),COLUMN()-(($H1542-$H1543)*4))):CS1552)/(($H1542)*4)))</f>
        <v>#N/A</v>
      </c>
      <c r="CT1550" s="80" t="e" cm="1">
        <f t="array" aca="1" ref="CT1550" ca="1">(SUM(INDEX(1545:1545,1,MAX(COLUMN($CN:$CN),COLUMN()-($H1542*4-1))):CT1547)/($H1542*4)-IF($CN1552=0,0,SUM(INDEX(1550:1550,1,MAX(COLUMN($CN:$CN),COLUMN()-(($H1542-$H1543)*4))):CT1552)/(($H1542)*4)))</f>
        <v>#N/A</v>
      </c>
      <c r="CU1550" s="80" t="e" cm="1">
        <f t="array" aca="1" ref="CU1550" ca="1">(SUM(INDEX(1545:1545,1,MAX(COLUMN($CN:$CN),COLUMN()-($H1542*4-1))):CU1547)/($H1542*4)-IF($CN1552=0,0,SUM(INDEX(1550:1550,1,MAX(COLUMN($CN:$CN),COLUMN()-(($H1542-$H1543)*4))):CU1552)/(($H1542)*4)))</f>
        <v>#N/A</v>
      </c>
      <c r="CV1550" s="80" t="e" cm="1">
        <f t="array" aca="1" ref="CV1550" ca="1">(SUM(INDEX(1545:1545,1,MAX(COLUMN($CN:$CN),COLUMN()-($H1542*4-1))):CV1547)/($H1542*4)-IF($CN1552=0,0,SUM(INDEX(1550:1550,1,MAX(COLUMN($CN:$CN),COLUMN()-(($H1542-$H1543)*4))):CV1552)/(($H1542)*4)))</f>
        <v>#N/A</v>
      </c>
      <c r="CW1550" s="80" t="e" cm="1">
        <f t="array" aca="1" ref="CW1550" ca="1">(SUM(INDEX(1545:1545,1,MAX(COLUMN($CN:$CN),COLUMN()-($H1542*4-1))):CW1547)/($H1542*4)-IF($CN1552=0,0,SUM(INDEX(1550:1550,1,MAX(COLUMN($CN:$CN),COLUMN()-(($H1542-$H1543)*4))):CW1552)/(($H1542)*4)))</f>
        <v>#N/A</v>
      </c>
      <c r="CX1550" s="80" t="e" cm="1">
        <f t="array" aca="1" ref="CX1550" ca="1">(SUM(INDEX(1545:1545,1,MAX(COLUMN($CN:$CN),COLUMN()-($H1542*4-1))):CX1547)/($H1542*4)-IF($CN1552=0,0,SUM(INDEX(1550:1550,1,MAX(COLUMN($CN:$CN),COLUMN()-(($H1542-$H1543)*4))):CX1552)/(($H1542)*4)))</f>
        <v>#N/A</v>
      </c>
      <c r="CY1550" s="80" t="e" cm="1">
        <f t="array" aca="1" ref="CY1550" ca="1">(SUM(INDEX(1545:1545,1,MAX(COLUMN($CN:$CN),COLUMN()-($H1542*4-1))):CY1547)/($H1542*4)-IF($CN1552=0,0,SUM(INDEX(1550:1550,1,MAX(COLUMN($CN:$CN),COLUMN()-(($H1542-$H1543)*4))):CY1552)/(($H1542)*4)))</f>
        <v>#N/A</v>
      </c>
      <c r="CZ1550" s="80" t="e" cm="1">
        <f t="array" aca="1" ref="CZ1550" ca="1">(SUM(INDEX(1545:1545,1,MAX(COLUMN($CN:$CN),COLUMN()-($H1542*4-1))):CZ1547)/($H1542*4)-IF($CN1552=0,0,SUM(INDEX(1550:1550,1,MAX(COLUMN($CN:$CN),COLUMN()-(($H1542-$H1543)*4))):CZ1552)/(($H1542)*4)))</f>
        <v>#N/A</v>
      </c>
      <c r="DA1550" s="80" t="e" cm="1">
        <f t="array" aca="1" ref="DA1550" ca="1">(SUM(INDEX(1545:1545,1,MAX(COLUMN($CN:$CN),COLUMN()-($H1542*4-1))):DA1547)/($H1542*4)-IF($CN1552=0,0,SUM(INDEX(1550:1550,1,MAX(COLUMN($CN:$CN),COLUMN()-(($H1542-$H1543)*4))):DA1552)/(($H1542)*4)))</f>
        <v>#N/A</v>
      </c>
      <c r="DB1550" s="80" t="e" cm="1">
        <f t="array" aca="1" ref="DB1550" ca="1">(SUM(INDEX(1545:1545,1,MAX(COLUMN($CN:$CN),COLUMN()-($H1542*4-1))):DB1547)/($H1542*4)-IF($CN1552=0,0,SUM(INDEX(1550:1550,1,MAX(COLUMN($CN:$CN),COLUMN()-(($H1542-$H1543)*4))):DB1552)/(($H1542)*4)))</f>
        <v>#N/A</v>
      </c>
      <c r="DC1550" s="80" t="e" cm="1">
        <f t="array" aca="1" ref="DC1550" ca="1">(SUM(INDEX(1545:1545,1,MAX(COLUMN($CN:$CN),COLUMN()-($H1542*4-1))):DC1547)/($H1542*4)-IF($CN1552=0,0,SUM(INDEX(1550:1550,1,MAX(COLUMN($CN:$CN),COLUMN()-(($H1542-$H1543)*4))):DC1552)/(($H1542)*4)))</f>
        <v>#N/A</v>
      </c>
      <c r="DD1550" s="80" t="e" cm="1">
        <f t="array" aca="1" ref="DD1550" ca="1">(SUM(INDEX(1545:1545,1,MAX(COLUMN($CN:$CN),COLUMN()-($H1542*4-1))):DD1547)/($H1542*4)-IF($CN1552=0,0,SUM(INDEX(1550:1550,1,MAX(COLUMN($CN:$CN),COLUMN()-(($H1542-$H1543)*4))):DD1552)/(($H1542)*4)))</f>
        <v>#N/A</v>
      </c>
      <c r="DE1550" s="80" t="e" cm="1">
        <f t="array" aca="1" ref="DE1550" ca="1">(SUM(INDEX(1545:1545,1,MAX(COLUMN($CN:$CN),COLUMN()-($H1542*4-1))):DE1547)/($H1542*4)-IF($CN1552=0,0,SUM(INDEX(1550:1550,1,MAX(COLUMN($CN:$CN),COLUMN()-(($H1542-$H1543)*4))):DE1552)/(($H1542)*4)))</f>
        <v>#N/A</v>
      </c>
      <c r="DF1550" s="80" t="e" cm="1">
        <f t="array" aca="1" ref="DF1550" ca="1">(SUM(INDEX(1545:1545,1,MAX(COLUMN($CN:$CN),COLUMN()-($H1542*4-1))):DF1547)/($H1542*4)-IF($CN1552=0,0,SUM(INDEX(1550:1550,1,MAX(COLUMN($CN:$CN),COLUMN()-(($H1542-$H1543)*4))):DF1552)/(($H1542)*4)))</f>
        <v>#N/A</v>
      </c>
      <c r="DG1550" s="80" t="e" cm="1">
        <f t="array" aca="1" ref="DG1550" ca="1">(SUM(INDEX(1545:1545,1,MAX(COLUMN($CN:$CN),COLUMN()-($H1542*4-1))):DG1547)/($H1542*4)-IF($CN1552=0,0,SUM(INDEX(1550:1550,1,MAX(COLUMN($CN:$CN),COLUMN()-(($H1542-$H1543)*4))):DG1552)/(($H1542)*4)))</f>
        <v>#N/A</v>
      </c>
      <c r="DH1550" s="80" t="e" cm="1">
        <f t="array" aca="1" ref="DH1550" ca="1">(SUM(INDEX(1545:1545,1,MAX(COLUMN($CN:$CN),COLUMN()-($H1542*4-1))):DH1547)/($H1542*4)-IF($CN1552=0,0,SUM(INDEX(1550:1550,1,MAX(COLUMN($CN:$CN),COLUMN()-(($H1542-$H1543)*4))):DH1552)/(($H1542)*4)))</f>
        <v>#N/A</v>
      </c>
      <c r="DI1550" s="80" t="e" cm="1">
        <f t="array" aca="1" ref="DI1550" ca="1">(SUM(INDEX(1545:1545,1,MAX(COLUMN($CN:$CN),COLUMN()-($H1542*4-1))):DI1547)/($H1542*4)-IF($CN1552=0,0,SUM(INDEX(1550:1550,1,MAX(COLUMN($CN:$CN),COLUMN()-(($H1542-$H1543)*4))):DI1552)/(($H1542)*4)))</f>
        <v>#N/A</v>
      </c>
      <c r="DJ1550" s="80" t="e" cm="1">
        <f t="array" aca="1" ref="DJ1550" ca="1">(SUM(INDEX(1545:1545,1,MAX(COLUMN($CN:$CN),COLUMN()-($H1542*4-1))):DJ1547)/($H1542*4)-IF($CN1552=0,0,SUM(INDEX(1550:1550,1,MAX(COLUMN($CN:$CN),COLUMN()-(($H1542-$H1543)*4))):DJ1552)/(($H1542)*4)))</f>
        <v>#N/A</v>
      </c>
      <c r="DK1550" s="80" t="e" cm="1">
        <f t="array" aca="1" ref="DK1550" ca="1">(SUM(INDEX(1545:1545,1,MAX(COLUMN($CN:$CN),COLUMN()-($H1542*4-1))):DK1547)/($H1542*4)-IF($CN1552=0,0,SUM(INDEX(1550:1550,1,MAX(COLUMN($CN:$CN),COLUMN()-(($H1542-$H1543)*4))):DK1552)/(($H1542)*4)))</f>
        <v>#N/A</v>
      </c>
      <c r="DL1550" s="80" t="e" cm="1">
        <f t="array" aca="1" ref="DL1550" ca="1">(SUM(INDEX(1545:1545,1,MAX(COLUMN($CN:$CN),COLUMN()-($H1542*4-1))):DL1547)/($H1542*4)-IF($CN1552=0,0,SUM(INDEX(1550:1550,1,MAX(COLUMN($CN:$CN),COLUMN()-(($H1542-$H1543)*4))):DL1552)/(($H1542)*4)))</f>
        <v>#N/A</v>
      </c>
    </row>
    <row r="1551" spans="1:116" x14ac:dyDescent="0.4">
      <c r="B1551" s="8" t="str">
        <f t="shared" si="2592"/>
        <v>1551 FAINT-S</v>
      </c>
      <c r="C1551" s="8"/>
      <c r="D1551" t="s">
        <v>764</v>
      </c>
      <c r="E1551" s="8" t="str">
        <f t="shared" si="2587"/>
        <v>1551 FAINT-S</v>
      </c>
      <c r="G1551" s="158"/>
      <c r="J1551" s="62"/>
      <c r="K1551" s="53"/>
      <c r="L1551" s="53"/>
      <c r="M1551" s="53"/>
      <c r="N1551" s="53"/>
      <c r="O1551" s="53"/>
      <c r="P1551" s="53"/>
      <c r="R1551" s="82"/>
      <c r="S1551" s="153"/>
      <c r="T1551" s="153"/>
      <c r="U1551" s="153"/>
      <c r="V1551" s="153"/>
      <c r="W1551" s="153"/>
      <c r="X1551" s="153"/>
      <c r="Y1551" s="153"/>
      <c r="Z1551" s="153"/>
      <c r="AA1551" s="153"/>
      <c r="AB1551" s="153"/>
      <c r="AC1551" s="153"/>
      <c r="AD1551" s="153"/>
      <c r="AE1551" s="153"/>
      <c r="AF1551" s="153"/>
      <c r="AG1551" s="153"/>
      <c r="AH1551" s="153"/>
      <c r="AI1551" s="153"/>
      <c r="AJ1551" s="153"/>
      <c r="AK1551" s="153"/>
      <c r="AL1551" s="153"/>
      <c r="AM1551" s="153"/>
      <c r="AN1551" s="153"/>
      <c r="AO1551" s="153"/>
      <c r="AP1551" s="153"/>
      <c r="AQ1551" s="153"/>
      <c r="AR1551" s="153"/>
      <c r="AS1551" s="153"/>
      <c r="AT1551" s="153"/>
      <c r="AU1551" s="153"/>
      <c r="AV1551" s="153"/>
      <c r="AW1551" s="153"/>
      <c r="AX1551" s="153"/>
      <c r="AY1551" s="153"/>
      <c r="AZ1551" s="153"/>
      <c r="BA1551" s="153"/>
      <c r="BB1551" s="153"/>
      <c r="BC1551" s="153"/>
      <c r="BD1551" s="153"/>
      <c r="BE1551" s="153"/>
      <c r="BF1551" s="153"/>
      <c r="BG1551" s="153"/>
      <c r="BH1551" s="153"/>
      <c r="BI1551" s="153"/>
      <c r="BJ1551" s="153"/>
      <c r="BK1551" s="153"/>
      <c r="BL1551" s="153"/>
      <c r="BM1551" s="153"/>
      <c r="BN1551" s="153"/>
      <c r="BO1551" s="153"/>
      <c r="BP1551" s="153"/>
      <c r="BQ1551" s="153"/>
      <c r="BR1551" s="153"/>
      <c r="BS1551" s="153"/>
      <c r="BT1551" s="153"/>
      <c r="BU1551" s="153"/>
      <c r="BV1551" s="153"/>
      <c r="BW1551" s="153"/>
      <c r="BX1551" s="153"/>
      <c r="BY1551" s="153"/>
      <c r="BZ1551" s="153"/>
      <c r="CA1551" s="153"/>
      <c r="CB1551" s="153"/>
      <c r="CC1551" s="153"/>
      <c r="CD1551" s="153"/>
      <c r="CE1551" s="153"/>
      <c r="CF1551" s="153"/>
      <c r="CG1551" s="153"/>
      <c r="CH1551" s="153"/>
      <c r="CI1551" s="153"/>
      <c r="CJ1551" s="153"/>
      <c r="CK1551" s="153"/>
      <c r="CL1551" s="153"/>
      <c r="CN1551" s="62"/>
      <c r="CO1551" s="153"/>
      <c r="CP1551" s="153"/>
      <c r="CQ1551" s="153"/>
      <c r="CR1551" s="153"/>
      <c r="CS1551" s="153"/>
      <c r="CT1551" s="153"/>
      <c r="CU1551" s="153"/>
      <c r="CV1551" s="153"/>
      <c r="CW1551" s="153"/>
      <c r="CX1551" s="153"/>
      <c r="CY1551" s="153"/>
      <c r="CZ1551" s="153"/>
      <c r="DA1551" s="153"/>
      <c r="DB1551" s="153"/>
      <c r="DC1551" s="153"/>
      <c r="DD1551" s="153"/>
      <c r="DE1551" s="153"/>
      <c r="DF1551" s="153"/>
      <c r="DG1551" s="153"/>
      <c r="DH1551" s="153"/>
      <c r="DI1551" s="153"/>
      <c r="DJ1551" s="153"/>
      <c r="DK1551" s="153"/>
      <c r="DL1551" s="153"/>
    </row>
    <row r="1552" spans="1:116" x14ac:dyDescent="0.4">
      <c r="B1552" s="8" t="str">
        <f>E1552</f>
        <v>1552 FAINT-S</v>
      </c>
      <c r="C1552" s="8"/>
      <c r="D1552" t="s">
        <v>764</v>
      </c>
      <c r="E1552" s="8" t="str">
        <f t="shared" si="2587"/>
        <v>1552 FAINT-S</v>
      </c>
      <c r="G1552" s="158" t="s">
        <v>280</v>
      </c>
      <c r="J1552" s="74">
        <v>100</v>
      </c>
      <c r="K1552" s="53"/>
      <c r="L1552" s="53"/>
      <c r="M1552" s="53"/>
      <c r="N1552" s="53"/>
      <c r="O1552" s="53"/>
      <c r="P1552" s="53"/>
      <c r="R1552" s="24">
        <f>-$J1552</f>
        <v>-100</v>
      </c>
      <c r="S1552" s="153"/>
      <c r="T1552" s="153"/>
      <c r="U1552" s="153"/>
      <c r="V1552" s="153"/>
      <c r="W1552" s="153"/>
      <c r="X1552" s="153"/>
      <c r="Y1552" s="153"/>
      <c r="Z1552" s="153"/>
      <c r="AA1552" s="153"/>
      <c r="AB1552" s="153"/>
      <c r="AC1552" s="153"/>
      <c r="AD1552" s="153"/>
      <c r="AE1552" s="153"/>
      <c r="AF1552" s="153"/>
      <c r="AG1552" s="153"/>
      <c r="AH1552" s="153"/>
      <c r="AI1552" s="153"/>
      <c r="AJ1552" s="153"/>
      <c r="AK1552" s="153"/>
      <c r="AL1552" s="153"/>
      <c r="AM1552" s="153"/>
      <c r="AN1552" s="153"/>
      <c r="AO1552" s="153"/>
      <c r="AP1552" s="153"/>
      <c r="AQ1552" s="153"/>
      <c r="AR1552" s="153"/>
      <c r="AS1552" s="153"/>
      <c r="AT1552" s="153"/>
      <c r="AU1552" s="153"/>
      <c r="AV1552" s="153"/>
      <c r="AW1552" s="153"/>
      <c r="AX1552" s="153"/>
      <c r="AY1552" s="153"/>
      <c r="AZ1552" s="153"/>
      <c r="BA1552" s="153"/>
      <c r="BB1552" s="153"/>
      <c r="BC1552" s="153"/>
      <c r="BD1552" s="153"/>
      <c r="BE1552" s="153"/>
      <c r="BF1552" s="153"/>
      <c r="BG1552" s="153"/>
      <c r="BH1552" s="153"/>
      <c r="BI1552" s="153"/>
      <c r="BJ1552" s="153"/>
      <c r="BK1552" s="153"/>
      <c r="BL1552" s="153"/>
      <c r="BM1552" s="153"/>
      <c r="BN1552" s="153"/>
      <c r="BO1552" s="153"/>
      <c r="BP1552" s="153"/>
      <c r="BQ1552" s="153"/>
      <c r="BR1552" s="153"/>
      <c r="BS1552" s="153"/>
      <c r="BT1552" s="153"/>
      <c r="BU1552" s="153"/>
      <c r="BV1552" s="153"/>
      <c r="BW1552" s="153"/>
      <c r="BX1552" s="153"/>
      <c r="BY1552" s="153"/>
      <c r="BZ1552" s="153"/>
      <c r="CA1552" s="153"/>
      <c r="CB1552" s="153"/>
      <c r="CC1552" s="153"/>
      <c r="CD1552" s="153"/>
      <c r="CE1552" s="153"/>
      <c r="CF1552" s="153"/>
      <c r="CG1552" s="153"/>
      <c r="CH1552" s="153"/>
      <c r="CI1552" s="153"/>
      <c r="CJ1552" s="153"/>
      <c r="CK1552" s="153"/>
      <c r="CL1552" s="153"/>
      <c r="CN1552" s="74">
        <f>J1552</f>
        <v>100</v>
      </c>
      <c r="CO1552" s="153"/>
      <c r="CP1552" s="153"/>
      <c r="CQ1552" s="153"/>
      <c r="CR1552" s="153"/>
      <c r="CS1552" s="153"/>
      <c r="CT1552" s="153"/>
      <c r="CU1552" s="153"/>
      <c r="CV1552" s="153"/>
      <c r="CW1552" s="153"/>
      <c r="CX1552" s="153"/>
      <c r="CY1552" s="153"/>
      <c r="CZ1552" s="153"/>
      <c r="DA1552" s="153"/>
      <c r="DB1552" s="153"/>
      <c r="DC1552" s="153"/>
      <c r="DD1552" s="153"/>
      <c r="DE1552" s="153"/>
      <c r="DF1552" s="153"/>
      <c r="DG1552" s="153"/>
      <c r="DH1552" s="153"/>
      <c r="DI1552" s="153"/>
      <c r="DJ1552" s="153"/>
      <c r="DK1552" s="153"/>
      <c r="DL1552" s="153"/>
    </row>
    <row r="1553" spans="1:116" x14ac:dyDescent="0.4">
      <c r="B1553" s="8" t="str">
        <f t="shared" ref="B1553:B1557" si="2595">E1553</f>
        <v>1553 FAINT-S</v>
      </c>
      <c r="D1553" t="s">
        <v>764</v>
      </c>
      <c r="E1553" s="8" t="str">
        <f t="shared" si="2587"/>
        <v>1553 FAINT-S</v>
      </c>
      <c r="G1553" s="125"/>
      <c r="S1553" s="72"/>
      <c r="T1553" s="72"/>
      <c r="U1553" s="72"/>
      <c r="V1553" s="72"/>
      <c r="W1553" s="72"/>
      <c r="X1553" s="72"/>
      <c r="Y1553" s="72"/>
      <c r="Z1553" s="72"/>
      <c r="AA1553" s="72"/>
      <c r="AB1553" s="72"/>
      <c r="AC1553" s="72"/>
      <c r="AD1553" s="72"/>
      <c r="AE1553" s="72"/>
      <c r="AF1553" s="72"/>
      <c r="AG1553" s="72"/>
      <c r="AH1553" s="72"/>
      <c r="AI1553" s="72"/>
      <c r="AJ1553" s="72"/>
      <c r="AK1553" s="72"/>
      <c r="AL1553" s="72"/>
      <c r="AM1553" s="72"/>
      <c r="AN1553" s="72"/>
      <c r="AO1553" s="72"/>
      <c r="AP1553" s="72"/>
      <c r="AQ1553" s="72"/>
      <c r="AR1553" s="72"/>
      <c r="AS1553" s="72"/>
      <c r="AT1553" s="72"/>
      <c r="AU1553" s="72"/>
      <c r="AV1553" s="72"/>
      <c r="AW1553" s="72"/>
      <c r="AX1553" s="72"/>
      <c r="AY1553" s="72"/>
      <c r="AZ1553" s="72"/>
      <c r="BA1553" s="72"/>
      <c r="BB1553" s="72"/>
      <c r="BC1553" s="72"/>
      <c r="BD1553" s="72"/>
      <c r="BE1553" s="72"/>
      <c r="BF1553" s="72"/>
      <c r="BG1553" s="72"/>
      <c r="BH1553" s="72"/>
      <c r="BI1553" s="72"/>
      <c r="BJ1553" s="72"/>
      <c r="BK1553" s="72"/>
      <c r="BL1553" s="72"/>
      <c r="BM1553" s="72"/>
      <c r="BN1553" s="72"/>
      <c r="BO1553" s="72"/>
      <c r="BP1553" s="72"/>
      <c r="BQ1553" s="72"/>
      <c r="BR1553" s="72"/>
      <c r="BS1553" s="72"/>
      <c r="BT1553" s="72"/>
      <c r="BU1553" s="72"/>
      <c r="BV1553" s="72"/>
      <c r="BW1553" s="72"/>
      <c r="BX1553" s="72"/>
      <c r="BY1553" s="72"/>
      <c r="BZ1553" s="72"/>
      <c r="CA1553" s="72"/>
      <c r="CB1553" s="72"/>
      <c r="CC1553" s="72"/>
      <c r="CD1553" s="72"/>
      <c r="CE1553" s="72"/>
      <c r="CF1553" s="72"/>
      <c r="CG1553" s="72"/>
      <c r="CH1553" s="72"/>
      <c r="CI1553" s="72"/>
      <c r="CJ1553" s="72"/>
      <c r="CK1553" s="72"/>
      <c r="CL1553" s="72"/>
      <c r="CO1553" s="72"/>
      <c r="CP1553" s="72"/>
      <c r="CQ1553" s="72"/>
      <c r="CR1553" s="72"/>
      <c r="CS1553" s="72"/>
      <c r="CT1553" s="72"/>
      <c r="CU1553" s="72"/>
      <c r="CV1553" s="72"/>
      <c r="CW1553" s="72"/>
      <c r="CX1553" s="72"/>
      <c r="CY1553" s="72"/>
      <c r="CZ1553" s="72"/>
      <c r="DA1553" s="72"/>
      <c r="DB1553" s="72"/>
      <c r="DC1553" s="72"/>
      <c r="DD1553" s="72"/>
      <c r="DE1553" s="72"/>
      <c r="DF1553" s="72"/>
      <c r="DG1553" s="72"/>
      <c r="DH1553" s="72"/>
      <c r="DI1553" s="72"/>
      <c r="DJ1553" s="72"/>
      <c r="DK1553" s="72"/>
      <c r="DL1553" s="72"/>
    </row>
    <row r="1554" spans="1:116" x14ac:dyDescent="0.4">
      <c r="B1554" s="8" t="str">
        <f t="shared" si="2595"/>
        <v>1554 FAINT-S</v>
      </c>
      <c r="D1554" t="s">
        <v>764</v>
      </c>
      <c r="E1554" s="8" t="str">
        <f t="shared" si="2587"/>
        <v>1554 FAINT-S</v>
      </c>
      <c r="G1554" s="95" t="s">
        <v>205</v>
      </c>
      <c r="H1554" s="12"/>
      <c r="S1554" s="72"/>
      <c r="T1554" s="72"/>
      <c r="U1554" s="72"/>
      <c r="V1554" s="72"/>
      <c r="W1554" s="72"/>
      <c r="X1554" s="72"/>
      <c r="Y1554" s="72"/>
      <c r="Z1554" s="72"/>
      <c r="AA1554" s="72"/>
      <c r="AB1554" s="72"/>
      <c r="AC1554" s="72"/>
      <c r="AD1554" s="72"/>
      <c r="AE1554" s="72"/>
      <c r="AF1554" s="72"/>
      <c r="AG1554" s="72"/>
      <c r="AH1554" s="72"/>
      <c r="AI1554" s="72"/>
      <c r="AJ1554" s="72"/>
      <c r="AK1554" s="72"/>
      <c r="AL1554" s="72"/>
      <c r="AM1554" s="72"/>
      <c r="AN1554" s="72"/>
      <c r="AO1554" s="72"/>
      <c r="AP1554" s="72"/>
      <c r="AQ1554" s="72"/>
      <c r="AR1554" s="72"/>
      <c r="AS1554" s="72"/>
      <c r="AT1554" s="72"/>
      <c r="AU1554" s="72"/>
      <c r="AV1554" s="72"/>
      <c r="AW1554" s="72"/>
      <c r="AX1554" s="72"/>
      <c r="AY1554" s="72"/>
      <c r="AZ1554" s="72"/>
      <c r="BA1554" s="72"/>
      <c r="BB1554" s="72"/>
      <c r="BC1554" s="72"/>
      <c r="BD1554" s="72"/>
      <c r="BE1554" s="72"/>
      <c r="BF1554" s="72"/>
      <c r="BG1554" s="72"/>
      <c r="BH1554" s="72"/>
      <c r="BI1554" s="72"/>
      <c r="BJ1554" s="72"/>
      <c r="BK1554" s="72"/>
      <c r="BL1554" s="72"/>
      <c r="BM1554" s="72"/>
      <c r="BN1554" s="72"/>
      <c r="BO1554" s="72"/>
      <c r="BP1554" s="72"/>
      <c r="BQ1554" s="72"/>
      <c r="BR1554" s="72"/>
      <c r="BS1554" s="72"/>
      <c r="BT1554" s="72"/>
      <c r="BU1554" s="72"/>
      <c r="BV1554" s="72"/>
      <c r="BW1554" s="72"/>
      <c r="BX1554" s="72"/>
      <c r="BY1554" s="72"/>
      <c r="BZ1554" s="72"/>
      <c r="CA1554" s="72"/>
      <c r="CB1554" s="72"/>
      <c r="CC1554" s="72"/>
      <c r="CD1554" s="72"/>
      <c r="CE1554" s="72"/>
      <c r="CF1554" s="72"/>
      <c r="CG1554" s="72"/>
      <c r="CH1554" s="72"/>
      <c r="CI1554" s="72"/>
      <c r="CJ1554" s="72"/>
      <c r="CK1554" s="72"/>
      <c r="CL1554" s="72"/>
      <c r="CO1554" s="72"/>
      <c r="CP1554" s="72"/>
      <c r="CQ1554" s="72"/>
      <c r="CR1554" s="72"/>
      <c r="CS1554" s="72"/>
      <c r="CT1554" s="72"/>
      <c r="CU1554" s="72"/>
      <c r="CV1554" s="72"/>
      <c r="CW1554" s="72"/>
      <c r="CX1554" s="72"/>
      <c r="CY1554" s="72"/>
      <c r="CZ1554" s="72"/>
      <c r="DA1554" s="72"/>
      <c r="DB1554" s="72"/>
      <c r="DC1554" s="72"/>
      <c r="DD1554" s="72"/>
      <c r="DE1554" s="72"/>
      <c r="DF1554" s="72"/>
      <c r="DG1554" s="72"/>
      <c r="DH1554" s="72"/>
      <c r="DI1554" s="72"/>
      <c r="DJ1554" s="72"/>
      <c r="DK1554" s="72"/>
      <c r="DL1554" s="72"/>
    </row>
    <row r="1555" spans="1:116" x14ac:dyDescent="0.4">
      <c r="B1555" s="8" t="str">
        <f t="shared" si="2595"/>
        <v>1555 FAINT-S</v>
      </c>
      <c r="D1555" t="s">
        <v>764</v>
      </c>
      <c r="E1555" s="8" t="str">
        <f t="shared" si="2587"/>
        <v>1555 FAINT-S</v>
      </c>
      <c r="G1555" s="158" t="str">
        <f>"Gross intangibles - "&amp;SUBSTITUTE(G1540,":","")</f>
        <v>Gross intangibles - Volume driven secondary intangible assets</v>
      </c>
      <c r="J1555" s="80">
        <f>J1552</f>
        <v>100</v>
      </c>
      <c r="K1555" s="24">
        <f ca="1">SUMIF($4:$4,K$2,1555:1555)</f>
        <v>600100</v>
      </c>
      <c r="L1555" s="24">
        <f ca="1">SUMIF($4:$4,L$2,1555:1555)</f>
        <v>1200100</v>
      </c>
      <c r="M1555" s="24">
        <f ca="1">SUMIF($4:$4,M$2,1555:1555)</f>
        <v>1800100</v>
      </c>
      <c r="N1555" s="24">
        <f ca="1">SUMIF($4:$4,N$2,1555:1555)</f>
        <v>2400100</v>
      </c>
      <c r="O1555" s="24">
        <f ca="1">SUMIF($4:$4,O$2,1555:1555)</f>
        <v>3000100</v>
      </c>
      <c r="P1555" s="24">
        <f ca="1">SUMIF($4:$4,P$2,1555:1555)</f>
        <v>3600100</v>
      </c>
      <c r="R1555" s="24">
        <f>$J1555</f>
        <v>100</v>
      </c>
      <c r="S1555" s="80">
        <f t="shared" ref="S1555:AX1555" ca="1" si="2596">-S1547+R1555</f>
        <v>50100</v>
      </c>
      <c r="T1555" s="80">
        <f t="shared" ca="1" si="2596"/>
        <v>100100</v>
      </c>
      <c r="U1555" s="80">
        <f t="shared" ca="1" si="2596"/>
        <v>150100</v>
      </c>
      <c r="V1555" s="80">
        <f t="shared" ca="1" si="2596"/>
        <v>200100</v>
      </c>
      <c r="W1555" s="80">
        <f t="shared" ca="1" si="2596"/>
        <v>250100</v>
      </c>
      <c r="X1555" s="80">
        <f t="shared" ca="1" si="2596"/>
        <v>300100</v>
      </c>
      <c r="Y1555" s="80">
        <f t="shared" ca="1" si="2596"/>
        <v>350100</v>
      </c>
      <c r="Z1555" s="80">
        <f t="shared" ca="1" si="2596"/>
        <v>400100</v>
      </c>
      <c r="AA1555" s="80">
        <f t="shared" ca="1" si="2596"/>
        <v>450100</v>
      </c>
      <c r="AB1555" s="80">
        <f t="shared" ca="1" si="2596"/>
        <v>500100</v>
      </c>
      <c r="AC1555" s="80">
        <f t="shared" ca="1" si="2596"/>
        <v>550100</v>
      </c>
      <c r="AD1555" s="80">
        <f t="shared" ca="1" si="2596"/>
        <v>600100</v>
      </c>
      <c r="AE1555" s="80">
        <f t="shared" ca="1" si="2596"/>
        <v>650100</v>
      </c>
      <c r="AF1555" s="80">
        <f t="shared" ca="1" si="2596"/>
        <v>700100</v>
      </c>
      <c r="AG1555" s="80">
        <f t="shared" ca="1" si="2596"/>
        <v>750100</v>
      </c>
      <c r="AH1555" s="80">
        <f t="shared" ca="1" si="2596"/>
        <v>800100</v>
      </c>
      <c r="AI1555" s="80">
        <f t="shared" ca="1" si="2596"/>
        <v>850100</v>
      </c>
      <c r="AJ1555" s="80">
        <f t="shared" ca="1" si="2596"/>
        <v>900100</v>
      </c>
      <c r="AK1555" s="80">
        <f t="shared" ca="1" si="2596"/>
        <v>950100</v>
      </c>
      <c r="AL1555" s="80">
        <f t="shared" ca="1" si="2596"/>
        <v>1000100</v>
      </c>
      <c r="AM1555" s="80">
        <f t="shared" ca="1" si="2596"/>
        <v>1050100</v>
      </c>
      <c r="AN1555" s="80">
        <f t="shared" ca="1" si="2596"/>
        <v>1100100</v>
      </c>
      <c r="AO1555" s="80">
        <f t="shared" ca="1" si="2596"/>
        <v>1150100</v>
      </c>
      <c r="AP1555" s="80">
        <f t="shared" ca="1" si="2596"/>
        <v>1200100</v>
      </c>
      <c r="AQ1555" s="80">
        <f t="shared" ca="1" si="2596"/>
        <v>1250100</v>
      </c>
      <c r="AR1555" s="80">
        <f t="shared" ca="1" si="2596"/>
        <v>1300100</v>
      </c>
      <c r="AS1555" s="80">
        <f t="shared" ca="1" si="2596"/>
        <v>1350100</v>
      </c>
      <c r="AT1555" s="80">
        <f t="shared" ca="1" si="2596"/>
        <v>1400100</v>
      </c>
      <c r="AU1555" s="80">
        <f t="shared" ca="1" si="2596"/>
        <v>1450100</v>
      </c>
      <c r="AV1555" s="80">
        <f t="shared" ca="1" si="2596"/>
        <v>1500100</v>
      </c>
      <c r="AW1555" s="80">
        <f t="shared" ca="1" si="2596"/>
        <v>1550100</v>
      </c>
      <c r="AX1555" s="80">
        <f t="shared" ca="1" si="2596"/>
        <v>1600100</v>
      </c>
      <c r="AY1555" s="80">
        <f t="shared" ref="AY1555:CD1555" ca="1" si="2597">-AY1547+AX1555</f>
        <v>1650100</v>
      </c>
      <c r="AZ1555" s="80">
        <f t="shared" ca="1" si="2597"/>
        <v>1700100</v>
      </c>
      <c r="BA1555" s="80">
        <f t="shared" ca="1" si="2597"/>
        <v>1750100</v>
      </c>
      <c r="BB1555" s="80">
        <f t="shared" ca="1" si="2597"/>
        <v>1800100</v>
      </c>
      <c r="BC1555" s="80">
        <f t="shared" ca="1" si="2597"/>
        <v>1850100</v>
      </c>
      <c r="BD1555" s="80">
        <f t="shared" ca="1" si="2597"/>
        <v>1900100</v>
      </c>
      <c r="BE1555" s="80">
        <f t="shared" ca="1" si="2597"/>
        <v>1950100</v>
      </c>
      <c r="BF1555" s="80">
        <f t="shared" ca="1" si="2597"/>
        <v>2000100</v>
      </c>
      <c r="BG1555" s="80">
        <f t="shared" ca="1" si="2597"/>
        <v>2050100</v>
      </c>
      <c r="BH1555" s="80">
        <f t="shared" ca="1" si="2597"/>
        <v>2100100</v>
      </c>
      <c r="BI1555" s="80">
        <f t="shared" ca="1" si="2597"/>
        <v>2150100</v>
      </c>
      <c r="BJ1555" s="80">
        <f t="shared" ca="1" si="2597"/>
        <v>2200100</v>
      </c>
      <c r="BK1555" s="80">
        <f t="shared" ca="1" si="2597"/>
        <v>2250100</v>
      </c>
      <c r="BL1555" s="80">
        <f t="shared" ca="1" si="2597"/>
        <v>2300100</v>
      </c>
      <c r="BM1555" s="80">
        <f t="shared" ca="1" si="2597"/>
        <v>2350100</v>
      </c>
      <c r="BN1555" s="80">
        <f t="shared" ca="1" si="2597"/>
        <v>2400100</v>
      </c>
      <c r="BO1555" s="80">
        <f t="shared" ca="1" si="2597"/>
        <v>2450100</v>
      </c>
      <c r="BP1555" s="80">
        <f t="shared" ca="1" si="2597"/>
        <v>2500100</v>
      </c>
      <c r="BQ1555" s="80">
        <f t="shared" ca="1" si="2597"/>
        <v>2550100</v>
      </c>
      <c r="BR1555" s="80">
        <f t="shared" ca="1" si="2597"/>
        <v>2600100</v>
      </c>
      <c r="BS1555" s="80">
        <f t="shared" ca="1" si="2597"/>
        <v>2650100</v>
      </c>
      <c r="BT1555" s="80">
        <f t="shared" ca="1" si="2597"/>
        <v>2700100</v>
      </c>
      <c r="BU1555" s="80">
        <f t="shared" ca="1" si="2597"/>
        <v>2750100</v>
      </c>
      <c r="BV1555" s="80">
        <f t="shared" ca="1" si="2597"/>
        <v>2800100</v>
      </c>
      <c r="BW1555" s="80">
        <f t="shared" ca="1" si="2597"/>
        <v>2850100</v>
      </c>
      <c r="BX1555" s="80">
        <f t="shared" ca="1" si="2597"/>
        <v>2900100</v>
      </c>
      <c r="BY1555" s="80">
        <f t="shared" ca="1" si="2597"/>
        <v>2950100</v>
      </c>
      <c r="BZ1555" s="80">
        <f t="shared" ca="1" si="2597"/>
        <v>3000100</v>
      </c>
      <c r="CA1555" s="80">
        <f t="shared" ca="1" si="2597"/>
        <v>3050100</v>
      </c>
      <c r="CB1555" s="80">
        <f t="shared" ca="1" si="2597"/>
        <v>3100100</v>
      </c>
      <c r="CC1555" s="80">
        <f t="shared" ca="1" si="2597"/>
        <v>3150100</v>
      </c>
      <c r="CD1555" s="80">
        <f t="shared" ca="1" si="2597"/>
        <v>3200100</v>
      </c>
      <c r="CE1555" s="80">
        <f t="shared" ref="CE1555:CL1555" ca="1" si="2598">-CE1547+CD1555</f>
        <v>3250100</v>
      </c>
      <c r="CF1555" s="80">
        <f t="shared" ca="1" si="2598"/>
        <v>3300100</v>
      </c>
      <c r="CG1555" s="80">
        <f t="shared" ca="1" si="2598"/>
        <v>3350100</v>
      </c>
      <c r="CH1555" s="80">
        <f t="shared" ca="1" si="2598"/>
        <v>3400100</v>
      </c>
      <c r="CI1555" s="80">
        <f t="shared" ca="1" si="2598"/>
        <v>3450100</v>
      </c>
      <c r="CJ1555" s="80">
        <f t="shared" ca="1" si="2598"/>
        <v>3500100</v>
      </c>
      <c r="CK1555" s="80">
        <f t="shared" ca="1" si="2598"/>
        <v>3550100</v>
      </c>
      <c r="CL1555" s="80">
        <f t="shared" ca="1" si="2598"/>
        <v>3600100</v>
      </c>
      <c r="CN1555" s="80">
        <f>CN1552</f>
        <v>100</v>
      </c>
      <c r="CO1555" s="80" t="e">
        <f t="shared" ref="CO1555" ca="1" si="2599">-CO1547+CN1555</f>
        <v>#N/A</v>
      </c>
      <c r="CP1555" s="80" t="e">
        <f t="shared" ref="CP1555:DL1555" ca="1" si="2600">-CP1547+CO1555</f>
        <v>#N/A</v>
      </c>
      <c r="CQ1555" s="80" t="e">
        <f t="shared" ca="1" si="2600"/>
        <v>#N/A</v>
      </c>
      <c r="CR1555" s="80" t="e">
        <f t="shared" ca="1" si="2600"/>
        <v>#N/A</v>
      </c>
      <c r="CS1555" s="80" t="e">
        <f t="shared" ca="1" si="2600"/>
        <v>#N/A</v>
      </c>
      <c r="CT1555" s="80" t="e">
        <f t="shared" ca="1" si="2600"/>
        <v>#N/A</v>
      </c>
      <c r="CU1555" s="80" t="e">
        <f t="shared" ca="1" si="2600"/>
        <v>#N/A</v>
      </c>
      <c r="CV1555" s="80" t="e">
        <f t="shared" ca="1" si="2600"/>
        <v>#N/A</v>
      </c>
      <c r="CW1555" s="80" t="e">
        <f t="shared" ca="1" si="2600"/>
        <v>#N/A</v>
      </c>
      <c r="CX1555" s="80" t="e">
        <f t="shared" ca="1" si="2600"/>
        <v>#N/A</v>
      </c>
      <c r="CY1555" s="80" t="e">
        <f t="shared" ca="1" si="2600"/>
        <v>#N/A</v>
      </c>
      <c r="CZ1555" s="80" t="e">
        <f t="shared" ca="1" si="2600"/>
        <v>#N/A</v>
      </c>
      <c r="DA1555" s="80" t="e">
        <f t="shared" ca="1" si="2600"/>
        <v>#N/A</v>
      </c>
      <c r="DB1555" s="80" t="e">
        <f t="shared" ca="1" si="2600"/>
        <v>#N/A</v>
      </c>
      <c r="DC1555" s="80" t="e">
        <f t="shared" ca="1" si="2600"/>
        <v>#N/A</v>
      </c>
      <c r="DD1555" s="80" t="e">
        <f t="shared" ca="1" si="2600"/>
        <v>#N/A</v>
      </c>
      <c r="DE1555" s="80" t="e">
        <f t="shared" ca="1" si="2600"/>
        <v>#N/A</v>
      </c>
      <c r="DF1555" s="80" t="e">
        <f t="shared" ca="1" si="2600"/>
        <v>#N/A</v>
      </c>
      <c r="DG1555" s="80" t="e">
        <f t="shared" ca="1" si="2600"/>
        <v>#N/A</v>
      </c>
      <c r="DH1555" s="80" t="e">
        <f t="shared" ca="1" si="2600"/>
        <v>#N/A</v>
      </c>
      <c r="DI1555" s="80" t="e">
        <f t="shared" ca="1" si="2600"/>
        <v>#N/A</v>
      </c>
      <c r="DJ1555" s="80" t="e">
        <f t="shared" ca="1" si="2600"/>
        <v>#N/A</v>
      </c>
      <c r="DK1555" s="80" t="e">
        <f t="shared" ca="1" si="2600"/>
        <v>#N/A</v>
      </c>
      <c r="DL1555" s="80" t="e">
        <f t="shared" ca="1" si="2600"/>
        <v>#N/A</v>
      </c>
    </row>
    <row r="1556" spans="1:116" x14ac:dyDescent="0.4">
      <c r="B1556" s="8" t="str">
        <f t="shared" si="2595"/>
        <v>1556 FAINT-S</v>
      </c>
      <c r="D1556" t="s">
        <v>764</v>
      </c>
      <c r="E1556" s="8" t="str">
        <f t="shared" si="2587"/>
        <v>1556 FAINT-S</v>
      </c>
      <c r="G1556" s="158" t="str">
        <f>"Accumulated amortization - "&amp;SUBSTITUTE(G1540,":","")</f>
        <v>Accumulated amortization - Volume driven secondary intangible assets</v>
      </c>
      <c r="J1556" s="81">
        <f>-H1543/H1542*J1555</f>
        <v>0</v>
      </c>
      <c r="K1556" s="37">
        <f ca="1">SUMIF($4:$4,K$2,1556:1556)</f>
        <v>-70397.479383104757</v>
      </c>
      <c r="L1556" s="37">
        <f ca="1">SUMIF($4:$4,L$2,1556:1556)</f>
        <v>-290577.22226618236</v>
      </c>
      <c r="M1556" s="37">
        <f ca="1">SUMIF($4:$4,M$2,1556:1556)</f>
        <v>-694010.03312833188</v>
      </c>
      <c r="N1556" s="37">
        <f ca="1">SUMIF($4:$4,N$2,1556:1556)</f>
        <v>-1321646.2051831665</v>
      </c>
      <c r="O1556" s="37">
        <f ca="1">SUMIF($4:$4,O$2,1556:1556)</f>
        <v>-2223586.9098957488</v>
      </c>
      <c r="P1556" s="37">
        <f ca="1">SUMIF($4:$4,P$2,1556:1556)</f>
        <v>-3386257.7986475062</v>
      </c>
      <c r="R1556" s="37">
        <f>$J1556</f>
        <v>0</v>
      </c>
      <c r="S1556" s="81">
        <f t="shared" ref="S1556:AX1556" ca="1" si="2601">R1556+S1550</f>
        <v>-848.98305084745755</v>
      </c>
      <c r="T1556" s="81">
        <f t="shared" ca="1" si="2601"/>
        <v>-2559.6437805228379</v>
      </c>
      <c r="U1556" s="81">
        <f t="shared" ca="1" si="2601"/>
        <v>-5146.5868954469533</v>
      </c>
      <c r="V1556" s="81">
        <f t="shared" ca="1" si="2601"/>
        <v>-8624.6646394375784</v>
      </c>
      <c r="W1556" s="81">
        <f t="shared" ca="1" si="2601"/>
        <v>-13008.980989258554</v>
      </c>
      <c r="X1556" s="81">
        <f t="shared" ca="1" si="2601"/>
        <v>-18314.895921279887</v>
      </c>
      <c r="Y1556" s="81">
        <f t="shared" ca="1" si="2601"/>
        <v>-24558.029750454123</v>
      </c>
      <c r="Z1556" s="81">
        <f t="shared" ca="1" si="2601"/>
        <v>-31754.267542834699</v>
      </c>
      <c r="AA1556" s="81">
        <f t="shared" ca="1" si="2601"/>
        <v>-39919.763602882747</v>
      </c>
      <c r="AB1556" s="81">
        <f t="shared" ca="1" si="2601"/>
        <v>-49070.946036829911</v>
      </c>
      <c r="AC1556" s="81">
        <f t="shared" ca="1" si="2601"/>
        <v>-59224.521393386349</v>
      </c>
      <c r="AD1556" s="81">
        <f t="shared" ca="1" si="2601"/>
        <v>-70397.479383104757</v>
      </c>
      <c r="AE1556" s="81">
        <f t="shared" ca="1" si="2601"/>
        <v>-82607.097677733647</v>
      </c>
      <c r="AF1556" s="81">
        <f t="shared" ca="1" si="2601"/>
        <v>-95870.946790915579</v>
      </c>
      <c r="AG1556" s="81">
        <f t="shared" ca="1" si="2601"/>
        <v>-110206.89504160907</v>
      </c>
      <c r="AH1556" s="81">
        <f t="shared" ca="1" si="2601"/>
        <v>-125633.11360163635</v>
      </c>
      <c r="AI1556" s="81">
        <f t="shared" ca="1" si="2601"/>
        <v>-142168.08162878273</v>
      </c>
      <c r="AJ1556" s="81">
        <f t="shared" ca="1" si="2601"/>
        <v>-159830.5914868977</v>
      </c>
      <c r="AK1556" s="81">
        <f t="shared" ca="1" si="2601"/>
        <v>-178639.75405447223</v>
      </c>
      <c r="AL1556" s="81">
        <f t="shared" ca="1" si="2601"/>
        <v>-198615.00412319211</v>
      </c>
      <c r="AM1556" s="81">
        <f t="shared" ca="1" si="2601"/>
        <v>-219776.10588799196</v>
      </c>
      <c r="AN1556" s="81">
        <f t="shared" ca="1" si="2601"/>
        <v>-242143.15853016131</v>
      </c>
      <c r="AO1556" s="81">
        <f t="shared" ca="1" si="2601"/>
        <v>-265736.60189507931</v>
      </c>
      <c r="AP1556" s="81">
        <f t="shared" ca="1" si="2601"/>
        <v>-290577.22226618236</v>
      </c>
      <c r="AQ1556" s="81">
        <f t="shared" ca="1" si="2601"/>
        <v>-316686.15823679563</v>
      </c>
      <c r="AR1556" s="81">
        <f t="shared" ca="1" si="2601"/>
        <v>-344084.9066814871</v>
      </c>
      <c r="AS1556" s="81">
        <f t="shared" ca="1" si="2601"/>
        <v>-372795.32882863097</v>
      </c>
      <c r="AT1556" s="81">
        <f t="shared" ca="1" si="2601"/>
        <v>-402839.65643589589</v>
      </c>
      <c r="AU1556" s="81">
        <f t="shared" ca="1" si="2601"/>
        <v>-434240.49807040259</v>
      </c>
      <c r="AV1556" s="81">
        <f t="shared" ca="1" si="2601"/>
        <v>-467020.8454953247</v>
      </c>
      <c r="AW1556" s="81">
        <f t="shared" ca="1" si="2601"/>
        <v>-501204.08016473695</v>
      </c>
      <c r="AX1556" s="81">
        <f t="shared" ca="1" si="2601"/>
        <v>-536813.97982854606</v>
      </c>
      <c r="AY1556" s="81">
        <f t="shared" ref="AY1556:CD1556" ca="1" si="2602">AX1556+AY1550</f>
        <v>-573874.72524936893</v>
      </c>
      <c r="AZ1556" s="81">
        <f t="shared" ca="1" si="2602"/>
        <v>-612410.90703325649</v>
      </c>
      <c r="BA1556" s="81">
        <f t="shared" ca="1" si="2602"/>
        <v>-652447.53257619299</v>
      </c>
      <c r="BB1556" s="81">
        <f t="shared" ca="1" si="2602"/>
        <v>-694010.03312833188</v>
      </c>
      <c r="BC1556" s="81">
        <f t="shared" ca="1" si="2602"/>
        <v>-737124.27097796462</v>
      </c>
      <c r="BD1556" s="81">
        <f t="shared" ca="1" si="2602"/>
        <v>-781816.54675725219</v>
      </c>
      <c r="BE1556" s="81">
        <f t="shared" ca="1" si="2602"/>
        <v>-828113.60687178187</v>
      </c>
      <c r="BF1556" s="81">
        <f t="shared" ca="1" si="2602"/>
        <v>-876042.65105604939</v>
      </c>
      <c r="BG1556" s="81">
        <f t="shared" ca="1" si="2602"/>
        <v>-925631.34005699935</v>
      </c>
      <c r="BH1556" s="81">
        <f t="shared" ca="1" si="2602"/>
        <v>-976907.80344779592</v>
      </c>
      <c r="BI1556" s="81">
        <f t="shared" ca="1" si="2602"/>
        <v>-1029900.6475740297</v>
      </c>
      <c r="BJ1556" s="81">
        <f t="shared" ca="1" si="2602"/>
        <v>-1084638.9636346065</v>
      </c>
      <c r="BK1556" s="81">
        <f t="shared" ca="1" si="2602"/>
        <v>-1141152.3358995998</v>
      </c>
      <c r="BL1556" s="81">
        <f t="shared" ca="1" si="2602"/>
        <v>-1199470.8500673897</v>
      </c>
      <c r="BM1556" s="81">
        <f t="shared" ca="1" si="2602"/>
        <v>-1259625.101763447</v>
      </c>
      <c r="BN1556" s="81">
        <f t="shared" ca="1" si="2602"/>
        <v>-1321646.2051831665</v>
      </c>
      <c r="BO1556" s="81">
        <f t="shared" ca="1" si="2602"/>
        <v>-1385565.8018811862</v>
      </c>
      <c r="BP1556" s="81">
        <f t="shared" ca="1" si="2602"/>
        <v>-1451416.069709681</v>
      </c>
      <c r="BQ1556" s="81">
        <f t="shared" ca="1" si="2602"/>
        <v>-1519229.73190815</v>
      </c>
      <c r="BR1556" s="81">
        <f t="shared" ca="1" si="2602"/>
        <v>-1589040.0663472712</v>
      </c>
      <c r="BS1556" s="81">
        <f t="shared" ca="1" si="2602"/>
        <v>-1660880.9149294284</v>
      </c>
      <c r="BT1556" s="81">
        <f t="shared" ca="1" si="2602"/>
        <v>-1734786.6931485713</v>
      </c>
      <c r="BU1556" s="81">
        <f t="shared" ca="1" si="2602"/>
        <v>-1810792.3998121065</v>
      </c>
      <c r="BV1556" s="81">
        <f t="shared" ca="1" si="2602"/>
        <v>-1888933.626927566</v>
      </c>
      <c r="BW1556" s="81">
        <f t="shared" ca="1" si="2602"/>
        <v>-1969246.5697568469</v>
      </c>
      <c r="BX1556" s="81">
        <f t="shared" ca="1" si="2602"/>
        <v>-2051768.0370408613</v>
      </c>
      <c r="BY1556" s="81">
        <f t="shared" ca="1" si="2602"/>
        <v>-2136535.4613974863</v>
      </c>
      <c r="BZ1556" s="81">
        <f t="shared" ca="1" si="2602"/>
        <v>-2223586.9098957488</v>
      </c>
      <c r="CA1556" s="81">
        <f t="shared" ca="1" si="2602"/>
        <v>-2312112.1117583886</v>
      </c>
      <c r="CB1556" s="81">
        <f t="shared" ca="1" si="2602"/>
        <v>-2402123.351228008</v>
      </c>
      <c r="CC1556" s="81">
        <f t="shared" ca="1" si="2602"/>
        <v>-2493631.2106762705</v>
      </c>
      <c r="CD1556" s="81">
        <f t="shared" ca="1" si="2602"/>
        <v>-2586646.2042996744</v>
      </c>
      <c r="CE1556" s="81">
        <f t="shared" ref="CE1556:CL1556" ca="1" si="2603">CD1556+CE1550</f>
        <v>-2681178.7727684919</v>
      </c>
      <c r="CF1556" s="81">
        <f t="shared" ca="1" si="2603"/>
        <v>-2777239.2777139028</v>
      </c>
      <c r="CG1556" s="81">
        <f t="shared" ca="1" si="2603"/>
        <v>-2874837.9960493711</v>
      </c>
      <c r="CH1556" s="81">
        <f t="shared" ca="1" si="2603"/>
        <v>-2973985.1141222343</v>
      </c>
      <c r="CI1556" s="81">
        <f t="shared" ca="1" si="2603"/>
        <v>-3074690.7216913765</v>
      </c>
      <c r="CJ1556" s="81">
        <f t="shared" ca="1" si="2603"/>
        <v>-3176964.8057267745</v>
      </c>
      <c r="CK1556" s="81">
        <f t="shared" ca="1" si="2603"/>
        <v>-3280817.2440266041</v>
      </c>
      <c r="CL1556" s="81">
        <f t="shared" ca="1" si="2603"/>
        <v>-3386257.7986475062</v>
      </c>
      <c r="CN1556" s="81">
        <f>-H1543/H1542*CN1555</f>
        <v>0</v>
      </c>
      <c r="CO1556" s="81" t="e">
        <f t="shared" ref="CO1556" ca="1" si="2604">CN1556+CO1550</f>
        <v>#N/A</v>
      </c>
      <c r="CP1556" s="81" t="e">
        <f t="shared" ref="CP1556:DL1556" ca="1" si="2605">CO1556+CP1550</f>
        <v>#N/A</v>
      </c>
      <c r="CQ1556" s="81" t="e">
        <f t="shared" ca="1" si="2605"/>
        <v>#N/A</v>
      </c>
      <c r="CR1556" s="81" t="e">
        <f t="shared" ca="1" si="2605"/>
        <v>#N/A</v>
      </c>
      <c r="CS1556" s="81" t="e">
        <f t="shared" ca="1" si="2605"/>
        <v>#N/A</v>
      </c>
      <c r="CT1556" s="81" t="e">
        <f t="shared" ca="1" si="2605"/>
        <v>#N/A</v>
      </c>
      <c r="CU1556" s="81" t="e">
        <f t="shared" ca="1" si="2605"/>
        <v>#N/A</v>
      </c>
      <c r="CV1556" s="81" t="e">
        <f t="shared" ca="1" si="2605"/>
        <v>#N/A</v>
      </c>
      <c r="CW1556" s="81" t="e">
        <f t="shared" ca="1" si="2605"/>
        <v>#N/A</v>
      </c>
      <c r="CX1556" s="81" t="e">
        <f t="shared" ca="1" si="2605"/>
        <v>#N/A</v>
      </c>
      <c r="CY1556" s="81" t="e">
        <f t="shared" ca="1" si="2605"/>
        <v>#N/A</v>
      </c>
      <c r="CZ1556" s="81" t="e">
        <f t="shared" ca="1" si="2605"/>
        <v>#N/A</v>
      </c>
      <c r="DA1556" s="81" t="e">
        <f t="shared" ca="1" si="2605"/>
        <v>#N/A</v>
      </c>
      <c r="DB1556" s="81" t="e">
        <f t="shared" ca="1" si="2605"/>
        <v>#N/A</v>
      </c>
      <c r="DC1556" s="81" t="e">
        <f t="shared" ca="1" si="2605"/>
        <v>#N/A</v>
      </c>
      <c r="DD1556" s="81" t="e">
        <f t="shared" ca="1" si="2605"/>
        <v>#N/A</v>
      </c>
      <c r="DE1556" s="81" t="e">
        <f t="shared" ca="1" si="2605"/>
        <v>#N/A</v>
      </c>
      <c r="DF1556" s="81" t="e">
        <f t="shared" ca="1" si="2605"/>
        <v>#N/A</v>
      </c>
      <c r="DG1556" s="81" t="e">
        <f t="shared" ca="1" si="2605"/>
        <v>#N/A</v>
      </c>
      <c r="DH1556" s="81" t="e">
        <f t="shared" ca="1" si="2605"/>
        <v>#N/A</v>
      </c>
      <c r="DI1556" s="81" t="e">
        <f t="shared" ca="1" si="2605"/>
        <v>#N/A</v>
      </c>
      <c r="DJ1556" s="81" t="e">
        <f t="shared" ca="1" si="2605"/>
        <v>#N/A</v>
      </c>
      <c r="DK1556" s="81" t="e">
        <f t="shared" ca="1" si="2605"/>
        <v>#N/A</v>
      </c>
      <c r="DL1556" s="81" t="e">
        <f t="shared" ca="1" si="2605"/>
        <v>#N/A</v>
      </c>
    </row>
    <row r="1557" spans="1:116" x14ac:dyDescent="0.4">
      <c r="B1557" s="8" t="str">
        <f t="shared" si="2595"/>
        <v>1557 FAINT-S</v>
      </c>
      <c r="C1557" t="s">
        <v>240</v>
      </c>
      <c r="D1557" t="s">
        <v>764</v>
      </c>
      <c r="E1557" s="8" t="str">
        <f t="shared" si="2587"/>
        <v>1557 FAINT-S</v>
      </c>
      <c r="G1557" s="126" t="str">
        <f>"Net Intangibles - "&amp;SUBSTITUTE(G1540,":","")</f>
        <v>Net Intangibles - Volume driven secondary intangible assets</v>
      </c>
      <c r="H1557" s="27"/>
      <c r="J1557" s="33">
        <f ca="1">SUMIF($4:$4,J$2,1557:1557)</f>
        <v>100</v>
      </c>
      <c r="K1557" s="33">
        <f ca="1">SUMIF($4:$4,K$2,1557:1557)</f>
        <v>529702.52061689529</v>
      </c>
      <c r="L1557" s="33">
        <f ca="1">SUMIF($4:$4,L$2,1557:1557)</f>
        <v>909522.7777338177</v>
      </c>
      <c r="M1557" s="33">
        <f ca="1">SUMIF($4:$4,M$2,1557:1557)</f>
        <v>1106089.9668716681</v>
      </c>
      <c r="N1557" s="33">
        <f ca="1">SUMIF($4:$4,N$2,1557:1557)</f>
        <v>1078453.7948168335</v>
      </c>
      <c r="O1557" s="33">
        <f ca="1">SUMIF($4:$4,O$2,1557:1557)</f>
        <v>776513.09010425117</v>
      </c>
      <c r="P1557" s="33">
        <f ca="1">SUMIF($4:$4,P$2,1557:1557)</f>
        <v>213842.20135249384</v>
      </c>
      <c r="R1557" s="33">
        <f ca="1">$J1557</f>
        <v>100</v>
      </c>
      <c r="S1557" s="77">
        <f t="shared" ref="S1557:AX1557" ca="1" si="2606">SUM(S1555:S1556)</f>
        <v>49251.016949152545</v>
      </c>
      <c r="T1557" s="77">
        <f t="shared" ca="1" si="2606"/>
        <v>97540.356219477166</v>
      </c>
      <c r="U1557" s="77">
        <f t="shared" ca="1" si="2606"/>
        <v>144953.41310455304</v>
      </c>
      <c r="V1557" s="77">
        <f t="shared" ca="1" si="2606"/>
        <v>191475.33536056243</v>
      </c>
      <c r="W1557" s="77">
        <f t="shared" ca="1" si="2606"/>
        <v>237091.01901074144</v>
      </c>
      <c r="X1557" s="77">
        <f t="shared" ca="1" si="2606"/>
        <v>281785.10407872009</v>
      </c>
      <c r="Y1557" s="77">
        <f t="shared" ca="1" si="2606"/>
        <v>325541.97024954588</v>
      </c>
      <c r="Z1557" s="77">
        <f t="shared" ca="1" si="2606"/>
        <v>368345.73245716532</v>
      </c>
      <c r="AA1557" s="77">
        <f t="shared" ca="1" si="2606"/>
        <v>410180.23639711726</v>
      </c>
      <c r="AB1557" s="77">
        <f t="shared" ca="1" si="2606"/>
        <v>451029.0539631701</v>
      </c>
      <c r="AC1557" s="77">
        <f t="shared" ca="1" si="2606"/>
        <v>490875.47860661364</v>
      </c>
      <c r="AD1557" s="77">
        <f t="shared" ca="1" si="2606"/>
        <v>529702.52061689529</v>
      </c>
      <c r="AE1557" s="77">
        <f t="shared" ca="1" si="2606"/>
        <v>567492.90232226637</v>
      </c>
      <c r="AF1557" s="77">
        <f t="shared" ca="1" si="2606"/>
        <v>604229.05320908444</v>
      </c>
      <c r="AG1557" s="77">
        <f t="shared" ca="1" si="2606"/>
        <v>639893.10495839093</v>
      </c>
      <c r="AH1557" s="77">
        <f t="shared" ca="1" si="2606"/>
        <v>674466.88639836363</v>
      </c>
      <c r="AI1557" s="77">
        <f t="shared" ca="1" si="2606"/>
        <v>707931.91837121733</v>
      </c>
      <c r="AJ1557" s="77">
        <f t="shared" ca="1" si="2606"/>
        <v>740269.40851310233</v>
      </c>
      <c r="AK1557" s="77">
        <f t="shared" ca="1" si="2606"/>
        <v>771460.2459455278</v>
      </c>
      <c r="AL1557" s="77">
        <f t="shared" ca="1" si="2606"/>
        <v>801484.99587680795</v>
      </c>
      <c r="AM1557" s="77">
        <f t="shared" ca="1" si="2606"/>
        <v>830323.89411200804</v>
      </c>
      <c r="AN1557" s="77">
        <f t="shared" ca="1" si="2606"/>
        <v>857956.84146983875</v>
      </c>
      <c r="AO1557" s="77">
        <f t="shared" ca="1" si="2606"/>
        <v>884363.39810492075</v>
      </c>
      <c r="AP1557" s="77">
        <f t="shared" ca="1" si="2606"/>
        <v>909522.7777338177</v>
      </c>
      <c r="AQ1557" s="77">
        <f t="shared" ca="1" si="2606"/>
        <v>933413.84176320443</v>
      </c>
      <c r="AR1557" s="77">
        <f t="shared" ca="1" si="2606"/>
        <v>956015.0933185129</v>
      </c>
      <c r="AS1557" s="77">
        <f t="shared" ca="1" si="2606"/>
        <v>977304.67117136903</v>
      </c>
      <c r="AT1557" s="77">
        <f t="shared" ca="1" si="2606"/>
        <v>997260.34356410406</v>
      </c>
      <c r="AU1557" s="77">
        <f t="shared" ca="1" si="2606"/>
        <v>1015859.5019295975</v>
      </c>
      <c r="AV1557" s="77">
        <f t="shared" ca="1" si="2606"/>
        <v>1033079.1545046753</v>
      </c>
      <c r="AW1557" s="77">
        <f t="shared" ca="1" si="2606"/>
        <v>1048895.9198352629</v>
      </c>
      <c r="AX1557" s="77">
        <f t="shared" ca="1" si="2606"/>
        <v>1063286.0201714539</v>
      </c>
      <c r="AY1557" s="77">
        <f t="shared" ref="AY1557:CD1557" ca="1" si="2607">SUM(AY1555:AY1556)</f>
        <v>1076225.2747506311</v>
      </c>
      <c r="AZ1557" s="77">
        <f t="shared" ca="1" si="2607"/>
        <v>1087689.0929667435</v>
      </c>
      <c r="BA1557" s="77">
        <f t="shared" ca="1" si="2607"/>
        <v>1097652.4674238069</v>
      </c>
      <c r="BB1557" s="77">
        <f t="shared" ca="1" si="2607"/>
        <v>1106089.9668716681</v>
      </c>
      <c r="BC1557" s="77">
        <f t="shared" ca="1" si="2607"/>
        <v>1112975.7290220354</v>
      </c>
      <c r="BD1557" s="77">
        <f t="shared" ca="1" si="2607"/>
        <v>1118283.4532427478</v>
      </c>
      <c r="BE1557" s="77">
        <f t="shared" ca="1" si="2607"/>
        <v>1121986.3931282181</v>
      </c>
      <c r="BF1557" s="77">
        <f t="shared" ca="1" si="2607"/>
        <v>1124057.3489439506</v>
      </c>
      <c r="BG1557" s="77">
        <f t="shared" ca="1" si="2607"/>
        <v>1124468.6599430006</v>
      </c>
      <c r="BH1557" s="77">
        <f t="shared" ca="1" si="2607"/>
        <v>1123192.196552204</v>
      </c>
      <c r="BI1557" s="77">
        <f t="shared" ca="1" si="2607"/>
        <v>1120199.3524259701</v>
      </c>
      <c r="BJ1557" s="77">
        <f t="shared" ca="1" si="2607"/>
        <v>1115461.0363653935</v>
      </c>
      <c r="BK1557" s="77">
        <f t="shared" ca="1" si="2607"/>
        <v>1108947.6641004002</v>
      </c>
      <c r="BL1557" s="77">
        <f t="shared" ca="1" si="2607"/>
        <v>1100629.1499326103</v>
      </c>
      <c r="BM1557" s="77">
        <f t="shared" ca="1" si="2607"/>
        <v>1090474.898236553</v>
      </c>
      <c r="BN1557" s="77">
        <f t="shared" ca="1" si="2607"/>
        <v>1078453.7948168335</v>
      </c>
      <c r="BO1557" s="77">
        <f t="shared" ca="1" si="2607"/>
        <v>1064534.1981188138</v>
      </c>
      <c r="BP1557" s="77">
        <f t="shared" ca="1" si="2607"/>
        <v>1048683.930290319</v>
      </c>
      <c r="BQ1557" s="77">
        <f t="shared" ca="1" si="2607"/>
        <v>1030870.26809185</v>
      </c>
      <c r="BR1557" s="77">
        <f t="shared" ca="1" si="2607"/>
        <v>1011059.9336527288</v>
      </c>
      <c r="BS1557" s="77">
        <f t="shared" ca="1" si="2607"/>
        <v>989219.08507057163</v>
      </c>
      <c r="BT1557" s="77">
        <f t="shared" ca="1" si="2607"/>
        <v>965313.3068514287</v>
      </c>
      <c r="BU1557" s="77">
        <f t="shared" ca="1" si="2607"/>
        <v>939307.60018789349</v>
      </c>
      <c r="BV1557" s="77">
        <f t="shared" ca="1" si="2607"/>
        <v>911166.37307243398</v>
      </c>
      <c r="BW1557" s="77">
        <f t="shared" ca="1" si="2607"/>
        <v>880853.43024315313</v>
      </c>
      <c r="BX1557" s="77">
        <f t="shared" ca="1" si="2607"/>
        <v>848331.96295913868</v>
      </c>
      <c r="BY1557" s="77">
        <f t="shared" ca="1" si="2607"/>
        <v>813564.53860251373</v>
      </c>
      <c r="BZ1557" s="77">
        <f t="shared" ca="1" si="2607"/>
        <v>776513.09010425117</v>
      </c>
      <c r="CA1557" s="77">
        <f t="shared" ca="1" si="2607"/>
        <v>737987.88824161142</v>
      </c>
      <c r="CB1557" s="77">
        <f t="shared" ca="1" si="2607"/>
        <v>697976.64877199195</v>
      </c>
      <c r="CC1557" s="77">
        <f t="shared" ca="1" si="2607"/>
        <v>656468.78932372946</v>
      </c>
      <c r="CD1557" s="77">
        <f t="shared" ca="1" si="2607"/>
        <v>613453.79570032563</v>
      </c>
      <c r="CE1557" s="77">
        <f t="shared" ref="CE1557:CL1557" ca="1" si="2608">SUM(CE1555:CE1556)</f>
        <v>568921.22723150812</v>
      </c>
      <c r="CF1557" s="77">
        <f t="shared" ca="1" si="2608"/>
        <v>522860.72228609724</v>
      </c>
      <c r="CG1557" s="77">
        <f t="shared" ca="1" si="2608"/>
        <v>475262.00395062892</v>
      </c>
      <c r="CH1557" s="77">
        <f t="shared" ca="1" si="2608"/>
        <v>426114.88587776572</v>
      </c>
      <c r="CI1557" s="77">
        <f t="shared" ca="1" si="2608"/>
        <v>375409.27830862347</v>
      </c>
      <c r="CJ1557" s="77">
        <f t="shared" ca="1" si="2608"/>
        <v>323135.1942732255</v>
      </c>
      <c r="CK1557" s="77">
        <f t="shared" ca="1" si="2608"/>
        <v>269282.75597339589</v>
      </c>
      <c r="CL1557" s="77">
        <f t="shared" ca="1" si="2608"/>
        <v>213842.20135249384</v>
      </c>
      <c r="CN1557" s="77">
        <f>SUM(CN1555:CN1556)</f>
        <v>100</v>
      </c>
      <c r="CO1557" s="77" t="e">
        <f t="shared" ref="CO1557" ca="1" si="2609">SUM(CO1555:CO1556)</f>
        <v>#N/A</v>
      </c>
      <c r="CP1557" s="77" t="e">
        <f t="shared" ref="CP1557:DK1557" ca="1" si="2610">SUM(CP1555:CP1556)</f>
        <v>#N/A</v>
      </c>
      <c r="CQ1557" s="77" t="e">
        <f t="shared" ca="1" si="2610"/>
        <v>#N/A</v>
      </c>
      <c r="CR1557" s="77" t="e">
        <f t="shared" ca="1" si="2610"/>
        <v>#N/A</v>
      </c>
      <c r="CS1557" s="77" t="e">
        <f t="shared" ca="1" si="2610"/>
        <v>#N/A</v>
      </c>
      <c r="CT1557" s="77" t="e">
        <f t="shared" ca="1" si="2610"/>
        <v>#N/A</v>
      </c>
      <c r="CU1557" s="77" t="e">
        <f t="shared" ca="1" si="2610"/>
        <v>#N/A</v>
      </c>
      <c r="CV1557" s="77" t="e">
        <f t="shared" ca="1" si="2610"/>
        <v>#N/A</v>
      </c>
      <c r="CW1557" s="77" t="e">
        <f t="shared" ca="1" si="2610"/>
        <v>#N/A</v>
      </c>
      <c r="CX1557" s="77" t="e">
        <f t="shared" ca="1" si="2610"/>
        <v>#N/A</v>
      </c>
      <c r="CY1557" s="77" t="e">
        <f t="shared" ca="1" si="2610"/>
        <v>#N/A</v>
      </c>
      <c r="CZ1557" s="77" t="e">
        <f t="shared" ca="1" si="2610"/>
        <v>#N/A</v>
      </c>
      <c r="DA1557" s="77" t="e">
        <f t="shared" ca="1" si="2610"/>
        <v>#N/A</v>
      </c>
      <c r="DB1557" s="77" t="e">
        <f t="shared" ca="1" si="2610"/>
        <v>#N/A</v>
      </c>
      <c r="DC1557" s="77" t="e">
        <f t="shared" ca="1" si="2610"/>
        <v>#N/A</v>
      </c>
      <c r="DD1557" s="77" t="e">
        <f t="shared" ca="1" si="2610"/>
        <v>#N/A</v>
      </c>
      <c r="DE1557" s="77" t="e">
        <f t="shared" ca="1" si="2610"/>
        <v>#N/A</v>
      </c>
      <c r="DF1557" s="77" t="e">
        <f t="shared" ca="1" si="2610"/>
        <v>#N/A</v>
      </c>
      <c r="DG1557" s="77" t="e">
        <f t="shared" ca="1" si="2610"/>
        <v>#N/A</v>
      </c>
      <c r="DH1557" s="77" t="e">
        <f t="shared" ca="1" si="2610"/>
        <v>#N/A</v>
      </c>
      <c r="DI1557" s="77" t="e">
        <f t="shared" ca="1" si="2610"/>
        <v>#N/A</v>
      </c>
      <c r="DJ1557" s="77" t="e">
        <f t="shared" ca="1" si="2610"/>
        <v>#N/A</v>
      </c>
      <c r="DK1557" s="77" t="e">
        <f t="shared" ca="1" si="2610"/>
        <v>#N/A</v>
      </c>
      <c r="DL1557" s="77" t="e">
        <f t="shared" ref="DL1557" ca="1" si="2611">SUM(DL1555:DL1556)</f>
        <v>#N/A</v>
      </c>
    </row>
    <row r="1558" spans="1:116" x14ac:dyDescent="0.4">
      <c r="B1558" s="8" t="s">
        <v>244</v>
      </c>
      <c r="D1558" t="s">
        <v>764</v>
      </c>
      <c r="E1558" s="8" t="str">
        <f>ROW()&amp;" "&amp;D1558</f>
        <v>1558 FAINT-S</v>
      </c>
      <c r="G1558" s="126"/>
      <c r="H1558" s="27"/>
      <c r="J1558" s="77"/>
      <c r="K1558" s="33"/>
      <c r="L1558" s="33"/>
      <c r="M1558" s="33"/>
      <c r="N1558" s="33"/>
      <c r="O1558" s="33"/>
      <c r="P1558" s="33"/>
      <c r="R1558" s="33"/>
      <c r="S1558" s="77"/>
      <c r="T1558" s="77"/>
      <c r="U1558" s="77"/>
      <c r="V1558" s="77"/>
      <c r="W1558" s="77"/>
      <c r="X1558" s="77"/>
      <c r="Y1558" s="77"/>
      <c r="Z1558" s="77"/>
      <c r="AA1558" s="77"/>
      <c r="AB1558" s="77"/>
      <c r="AC1558" s="77"/>
      <c r="AD1558" s="77"/>
      <c r="AE1558" s="77"/>
      <c r="AF1558" s="77"/>
      <c r="AG1558" s="77"/>
      <c r="AH1558" s="77"/>
      <c r="AI1558" s="77"/>
      <c r="AJ1558" s="77"/>
      <c r="AK1558" s="77"/>
      <c r="AL1558" s="77"/>
      <c r="AM1558" s="77"/>
      <c r="AN1558" s="77"/>
      <c r="AO1558" s="77"/>
      <c r="AP1558" s="77"/>
      <c r="AQ1558" s="77"/>
      <c r="AR1558" s="77"/>
      <c r="AS1558" s="77"/>
      <c r="AT1558" s="77"/>
      <c r="AU1558" s="77"/>
      <c r="AV1558" s="77"/>
      <c r="AW1558" s="77"/>
      <c r="AX1558" s="77"/>
      <c r="AY1558" s="77"/>
      <c r="AZ1558" s="77"/>
      <c r="BA1558" s="77"/>
      <c r="BB1558" s="77"/>
      <c r="BC1558" s="77"/>
      <c r="BD1558" s="77"/>
      <c r="BE1558" s="77"/>
      <c r="BF1558" s="77"/>
      <c r="BG1558" s="77"/>
      <c r="BH1558" s="77"/>
      <c r="BI1558" s="77"/>
      <c r="BJ1558" s="77"/>
      <c r="BK1558" s="77"/>
      <c r="BL1558" s="77"/>
      <c r="BM1558" s="77"/>
      <c r="BN1558" s="77"/>
      <c r="BO1558" s="77"/>
      <c r="BP1558" s="77"/>
      <c r="BQ1558" s="77"/>
      <c r="BR1558" s="77"/>
      <c r="BS1558" s="77"/>
      <c r="BT1558" s="77"/>
      <c r="BU1558" s="77"/>
      <c r="BV1558" s="77"/>
      <c r="BW1558" s="77"/>
      <c r="BX1558" s="77"/>
      <c r="BY1558" s="77"/>
      <c r="BZ1558" s="77"/>
      <c r="CA1558" s="77"/>
      <c r="CB1558" s="77"/>
      <c r="CC1558" s="77"/>
      <c r="CD1558" s="77"/>
      <c r="CE1558" s="77"/>
      <c r="CF1558" s="77"/>
      <c r="CG1558" s="77"/>
      <c r="CH1558" s="77"/>
      <c r="CI1558" s="77"/>
      <c r="CJ1558" s="77"/>
      <c r="CK1558" s="77"/>
      <c r="CL1558" s="77"/>
      <c r="CN1558" s="77"/>
      <c r="CO1558" s="77"/>
      <c r="CP1558" s="77"/>
      <c r="CQ1558" s="77"/>
      <c r="CR1558" s="77"/>
      <c r="CS1558" s="77"/>
      <c r="CT1558" s="77"/>
      <c r="CU1558" s="77"/>
      <c r="CV1558" s="77"/>
      <c r="CW1558" s="77"/>
      <c r="CX1558" s="77"/>
      <c r="CY1558" s="77"/>
      <c r="CZ1558" s="77"/>
      <c r="DA1558" s="77"/>
      <c r="DB1558" s="77"/>
      <c r="DC1558" s="77"/>
      <c r="DD1558" s="77"/>
      <c r="DE1558" s="77"/>
      <c r="DF1558" s="77"/>
      <c r="DG1558" s="77"/>
      <c r="DH1558" s="77"/>
      <c r="DI1558" s="77"/>
      <c r="DJ1558" s="77"/>
      <c r="DK1558" s="77"/>
      <c r="DL1558" s="77"/>
    </row>
    <row r="1559" spans="1:116" x14ac:dyDescent="0.4">
      <c r="B1559" t="s">
        <v>332</v>
      </c>
      <c r="D1559" t="s">
        <v>764</v>
      </c>
      <c r="E1559" s="8" t="str">
        <f>ROW()&amp;" "&amp;D1559</f>
        <v>1559 FAINT-S</v>
      </c>
      <c r="G1559" s="136" t="str">
        <f>G1532</f>
        <v>(Primary label)</v>
      </c>
      <c r="H1559" s="27"/>
      <c r="I1559" s="78"/>
      <c r="J1559" s="78"/>
      <c r="K1559" s="33"/>
      <c r="L1559" s="33"/>
      <c r="M1559" s="33"/>
      <c r="N1559" s="33"/>
      <c r="O1559" s="33"/>
      <c r="P1559" s="33"/>
      <c r="R1559" s="33"/>
      <c r="S1559" s="77"/>
      <c r="T1559" s="77"/>
      <c r="U1559" s="77"/>
      <c r="V1559" s="77"/>
      <c r="W1559" s="77"/>
      <c r="X1559" s="77"/>
      <c r="Y1559" s="77"/>
      <c r="Z1559" s="77"/>
      <c r="AA1559" s="77"/>
      <c r="AB1559" s="77"/>
      <c r="AC1559" s="77"/>
      <c r="AD1559" s="77"/>
      <c r="AE1559" s="77"/>
      <c r="AF1559" s="77"/>
      <c r="AG1559" s="77"/>
      <c r="AH1559" s="77"/>
      <c r="AI1559" s="77"/>
      <c r="AJ1559" s="77"/>
      <c r="AK1559" s="77"/>
      <c r="AL1559" s="77"/>
      <c r="AM1559" s="77"/>
      <c r="AN1559" s="77"/>
      <c r="AO1559" s="77"/>
      <c r="AP1559" s="77"/>
      <c r="AQ1559" s="77"/>
      <c r="AR1559" s="77"/>
      <c r="AS1559" s="77"/>
      <c r="AT1559" s="77"/>
      <c r="AU1559" s="77"/>
      <c r="AV1559" s="77"/>
      <c r="AW1559" s="77"/>
      <c r="AX1559" s="77"/>
      <c r="AY1559" s="77"/>
      <c r="AZ1559" s="77"/>
      <c r="BA1559" s="77"/>
      <c r="BB1559" s="77"/>
      <c r="BC1559" s="77"/>
      <c r="BD1559" s="77"/>
      <c r="BE1559" s="77"/>
      <c r="BF1559" s="77"/>
      <c r="BG1559" s="77"/>
      <c r="BH1559" s="77"/>
      <c r="BI1559" s="77"/>
      <c r="BJ1559" s="77"/>
      <c r="BK1559" s="77"/>
      <c r="BL1559" s="77"/>
      <c r="BM1559" s="77"/>
      <c r="BN1559" s="77"/>
      <c r="BO1559" s="77"/>
      <c r="BP1559" s="77"/>
      <c r="BQ1559" s="77"/>
      <c r="BR1559" s="77"/>
      <c r="BS1559" s="77"/>
      <c r="BT1559" s="77"/>
      <c r="BU1559" s="77"/>
      <c r="BV1559" s="77"/>
      <c r="BW1559" s="77"/>
      <c r="BX1559" s="77"/>
      <c r="BY1559" s="77"/>
      <c r="BZ1559" s="77"/>
      <c r="CA1559" s="77"/>
      <c r="CB1559" s="77"/>
      <c r="CC1559" s="77"/>
      <c r="CD1559" s="77"/>
      <c r="CE1559" s="77"/>
      <c r="CF1559" s="77"/>
      <c r="CG1559" s="77"/>
      <c r="CH1559" s="77"/>
      <c r="CI1559" s="77"/>
      <c r="CJ1559" s="77"/>
      <c r="CK1559" s="77"/>
      <c r="CL1559" s="77"/>
      <c r="CN1559" s="78"/>
      <c r="CO1559" s="77"/>
      <c r="CP1559" s="77"/>
      <c r="CQ1559" s="77"/>
      <c r="CR1559" s="77"/>
      <c r="CS1559" s="77"/>
      <c r="CT1559" s="77"/>
      <c r="CU1559" s="77"/>
      <c r="CV1559" s="77"/>
      <c r="CW1559" s="77"/>
      <c r="CX1559" s="77"/>
      <c r="CY1559" s="77"/>
      <c r="CZ1559" s="77"/>
      <c r="DA1559" s="77"/>
      <c r="DB1559" s="77"/>
      <c r="DC1559" s="77"/>
      <c r="DD1559" s="77"/>
      <c r="DE1559" s="77"/>
      <c r="DF1559" s="77"/>
      <c r="DG1559" s="77"/>
      <c r="DH1559" s="77"/>
      <c r="DI1559" s="77"/>
      <c r="DJ1559" s="77"/>
      <c r="DK1559" s="77"/>
      <c r="DL1559" s="77"/>
    </row>
    <row r="1560" spans="1:116" x14ac:dyDescent="0.4">
      <c r="B1560" t="s">
        <v>332</v>
      </c>
      <c r="D1560" t="s">
        <v>764</v>
      </c>
      <c r="E1560" s="8" t="str">
        <f>ROW()&amp;" "&amp;D1560</f>
        <v>1560 FAINT-S</v>
      </c>
      <c r="G1560" s="136" t="str">
        <f>G1533</f>
        <v>primary unit</v>
      </c>
      <c r="H1560" s="27"/>
      <c r="I1560" s="78"/>
      <c r="J1560" s="78"/>
      <c r="K1560" s="33"/>
      <c r="L1560" s="33"/>
      <c r="M1560" s="33"/>
      <c r="N1560" s="33"/>
      <c r="O1560" s="33"/>
      <c r="P1560" s="33"/>
      <c r="R1560" s="33"/>
      <c r="S1560" s="77"/>
      <c r="T1560" s="77"/>
      <c r="U1560" s="77"/>
      <c r="V1560" s="77"/>
      <c r="W1560" s="77"/>
      <c r="X1560" s="77"/>
      <c r="Y1560" s="77"/>
      <c r="Z1560" s="77"/>
      <c r="AA1560" s="77"/>
      <c r="AB1560" s="77"/>
      <c r="AC1560" s="77"/>
      <c r="AD1560" s="77"/>
      <c r="AE1560" s="77"/>
      <c r="AF1560" s="77"/>
      <c r="AG1560" s="77"/>
      <c r="AH1560" s="77"/>
      <c r="AI1560" s="77"/>
      <c r="AJ1560" s="77"/>
      <c r="AK1560" s="77"/>
      <c r="AL1560" s="77"/>
      <c r="AM1560" s="77"/>
      <c r="AN1560" s="77"/>
      <c r="AO1560" s="77"/>
      <c r="AP1560" s="77"/>
      <c r="AQ1560" s="77"/>
      <c r="AR1560" s="77"/>
      <c r="AS1560" s="77"/>
      <c r="AT1560" s="77"/>
      <c r="AU1560" s="77"/>
      <c r="AV1560" s="77"/>
      <c r="AW1560" s="77"/>
      <c r="AX1560" s="77"/>
      <c r="AY1560" s="77"/>
      <c r="AZ1560" s="77"/>
      <c r="BA1560" s="77"/>
      <c r="BB1560" s="77"/>
      <c r="BC1560" s="77"/>
      <c r="BD1560" s="77"/>
      <c r="BE1560" s="77"/>
      <c r="BF1560" s="77"/>
      <c r="BG1560" s="77"/>
      <c r="BH1560" s="77"/>
      <c r="BI1560" s="77"/>
      <c r="BJ1560" s="77"/>
      <c r="BK1560" s="77"/>
      <c r="BL1560" s="77"/>
      <c r="BM1560" s="77"/>
      <c r="BN1560" s="77"/>
      <c r="BO1560" s="77"/>
      <c r="BP1560" s="77"/>
      <c r="BQ1560" s="77"/>
      <c r="BR1560" s="77"/>
      <c r="BS1560" s="77"/>
      <c r="BT1560" s="77"/>
      <c r="BU1560" s="77"/>
      <c r="BV1560" s="77"/>
      <c r="BW1560" s="77"/>
      <c r="BX1560" s="77"/>
      <c r="BY1560" s="77"/>
      <c r="BZ1560" s="77"/>
      <c r="CA1560" s="77"/>
      <c r="CB1560" s="77"/>
      <c r="CC1560" s="77"/>
      <c r="CD1560" s="77"/>
      <c r="CE1560" s="77"/>
      <c r="CF1560" s="77"/>
      <c r="CG1560" s="77"/>
      <c r="CH1560" s="77"/>
      <c r="CI1560" s="77"/>
      <c r="CJ1560" s="77"/>
      <c r="CK1560" s="77"/>
      <c r="CL1560" s="77"/>
      <c r="CN1560" s="78"/>
      <c r="CO1560" s="77"/>
      <c r="CP1560" s="77"/>
      <c r="CQ1560" s="77"/>
      <c r="CR1560" s="77"/>
      <c r="CS1560" s="77"/>
      <c r="CT1560" s="77"/>
      <c r="CU1560" s="77"/>
      <c r="CV1560" s="77"/>
      <c r="CW1560" s="77"/>
      <c r="CX1560" s="77"/>
      <c r="CY1560" s="77"/>
      <c r="CZ1560" s="77"/>
      <c r="DA1560" s="77"/>
      <c r="DB1560" s="77"/>
      <c r="DC1560" s="77"/>
      <c r="DD1560" s="77"/>
      <c r="DE1560" s="77"/>
      <c r="DF1560" s="77"/>
      <c r="DG1560" s="77"/>
      <c r="DH1560" s="77"/>
      <c r="DI1560" s="77"/>
      <c r="DJ1560" s="77"/>
      <c r="DK1560" s="77"/>
      <c r="DL1560" s="77"/>
    </row>
    <row r="1561" spans="1:116" x14ac:dyDescent="0.4">
      <c r="B1561" t="s">
        <v>332</v>
      </c>
      <c r="D1561" t="s">
        <v>764</v>
      </c>
      <c r="E1561" s="8" t="str">
        <f>ROW()&amp;" "&amp;D1561</f>
        <v>1561 FAINT-S</v>
      </c>
      <c r="G1561" s="136" t="str">
        <f>G1534</f>
        <v>Primary revenue driver</v>
      </c>
      <c r="K1561" s="53"/>
      <c r="L1561" s="53"/>
      <c r="M1561" s="53"/>
      <c r="N1561" s="53"/>
      <c r="O1561" s="53"/>
      <c r="P1561" s="53"/>
      <c r="R1561" s="24"/>
      <c r="S1561" s="179" t="str">
        <f t="shared" ref="S1561:AX1561" si="2612">S1534</f>
        <v>S$16</v>
      </c>
      <c r="T1561" s="179" t="str">
        <f t="shared" si="2612"/>
        <v>T$16</v>
      </c>
      <c r="U1561" s="179" t="str">
        <f t="shared" si="2612"/>
        <v>U$16</v>
      </c>
      <c r="V1561" s="179" t="str">
        <f t="shared" si="2612"/>
        <v>V$16</v>
      </c>
      <c r="W1561" s="179" t="str">
        <f t="shared" si="2612"/>
        <v>W$16</v>
      </c>
      <c r="X1561" s="179" t="str">
        <f t="shared" si="2612"/>
        <v>X$16</v>
      </c>
      <c r="Y1561" s="179" t="str">
        <f t="shared" si="2612"/>
        <v>Y$16</v>
      </c>
      <c r="Z1561" s="179" t="str">
        <f t="shared" si="2612"/>
        <v>Z$16</v>
      </c>
      <c r="AA1561" s="179" t="str">
        <f t="shared" si="2612"/>
        <v>AA$16</v>
      </c>
      <c r="AB1561" s="179" t="str">
        <f t="shared" si="2612"/>
        <v>AB$16</v>
      </c>
      <c r="AC1561" s="179" t="str">
        <f t="shared" si="2612"/>
        <v>AC$16</v>
      </c>
      <c r="AD1561" s="179" t="str">
        <f t="shared" si="2612"/>
        <v>AD$16</v>
      </c>
      <c r="AE1561" s="179" t="str">
        <f t="shared" si="2612"/>
        <v>AE$16</v>
      </c>
      <c r="AF1561" s="179" t="str">
        <f t="shared" si="2612"/>
        <v>AF$16</v>
      </c>
      <c r="AG1561" s="179" t="str">
        <f t="shared" si="2612"/>
        <v>AG$16</v>
      </c>
      <c r="AH1561" s="179" t="str">
        <f t="shared" si="2612"/>
        <v>AH$16</v>
      </c>
      <c r="AI1561" s="179" t="str">
        <f t="shared" si="2612"/>
        <v>AI$16</v>
      </c>
      <c r="AJ1561" s="179" t="str">
        <f t="shared" si="2612"/>
        <v>AJ$16</v>
      </c>
      <c r="AK1561" s="179" t="str">
        <f t="shared" si="2612"/>
        <v>AK$16</v>
      </c>
      <c r="AL1561" s="179" t="str">
        <f t="shared" si="2612"/>
        <v>AL$16</v>
      </c>
      <c r="AM1561" s="179" t="str">
        <f t="shared" si="2612"/>
        <v>AM$16</v>
      </c>
      <c r="AN1561" s="179" t="str">
        <f t="shared" si="2612"/>
        <v>AN$16</v>
      </c>
      <c r="AO1561" s="179" t="str">
        <f t="shared" si="2612"/>
        <v>AO$16</v>
      </c>
      <c r="AP1561" s="179" t="str">
        <f t="shared" si="2612"/>
        <v>AP$16</v>
      </c>
      <c r="AQ1561" s="179" t="str">
        <f t="shared" si="2612"/>
        <v>AQ$16</v>
      </c>
      <c r="AR1561" s="179" t="str">
        <f t="shared" si="2612"/>
        <v>AR$16</v>
      </c>
      <c r="AS1561" s="179" t="str">
        <f t="shared" si="2612"/>
        <v>AS$16</v>
      </c>
      <c r="AT1561" s="179" t="str">
        <f t="shared" si="2612"/>
        <v>AT$16</v>
      </c>
      <c r="AU1561" s="179" t="str">
        <f t="shared" si="2612"/>
        <v>AU$16</v>
      </c>
      <c r="AV1561" s="179" t="str">
        <f t="shared" si="2612"/>
        <v>AV$16</v>
      </c>
      <c r="AW1561" s="179" t="str">
        <f t="shared" si="2612"/>
        <v>AW$16</v>
      </c>
      <c r="AX1561" s="179" t="str">
        <f t="shared" si="2612"/>
        <v>AX$16</v>
      </c>
      <c r="AY1561" s="179" t="str">
        <f t="shared" ref="AY1561:CD1561" si="2613">AY1534</f>
        <v>AY$16</v>
      </c>
      <c r="AZ1561" s="179" t="str">
        <f t="shared" si="2613"/>
        <v>AZ$16</v>
      </c>
      <c r="BA1561" s="179" t="str">
        <f t="shared" si="2613"/>
        <v>BA$16</v>
      </c>
      <c r="BB1561" s="179" t="str">
        <f t="shared" si="2613"/>
        <v>BB$16</v>
      </c>
      <c r="BC1561" s="179" t="str">
        <f t="shared" si="2613"/>
        <v>BC$16</v>
      </c>
      <c r="BD1561" s="179" t="str">
        <f t="shared" si="2613"/>
        <v>BD$16</v>
      </c>
      <c r="BE1561" s="179" t="str">
        <f t="shared" si="2613"/>
        <v>BE$16</v>
      </c>
      <c r="BF1561" s="179" t="str">
        <f t="shared" si="2613"/>
        <v>BF$16</v>
      </c>
      <c r="BG1561" s="179" t="str">
        <f t="shared" si="2613"/>
        <v>BG$16</v>
      </c>
      <c r="BH1561" s="179" t="str">
        <f t="shared" si="2613"/>
        <v>BH$16</v>
      </c>
      <c r="BI1561" s="179" t="str">
        <f t="shared" si="2613"/>
        <v>BI$16</v>
      </c>
      <c r="BJ1561" s="179" t="str">
        <f t="shared" si="2613"/>
        <v>BJ$16</v>
      </c>
      <c r="BK1561" s="179" t="str">
        <f t="shared" si="2613"/>
        <v>BK$16</v>
      </c>
      <c r="BL1561" s="179" t="str">
        <f t="shared" si="2613"/>
        <v>BL$16</v>
      </c>
      <c r="BM1561" s="179" t="str">
        <f t="shared" si="2613"/>
        <v>BM$16</v>
      </c>
      <c r="BN1561" s="179" t="str">
        <f t="shared" si="2613"/>
        <v>BN$16</v>
      </c>
      <c r="BO1561" s="179" t="str">
        <f t="shared" si="2613"/>
        <v>BO$16</v>
      </c>
      <c r="BP1561" s="179" t="str">
        <f t="shared" si="2613"/>
        <v>BP$16</v>
      </c>
      <c r="BQ1561" s="179" t="str">
        <f t="shared" si="2613"/>
        <v>BQ$16</v>
      </c>
      <c r="BR1561" s="179" t="str">
        <f t="shared" si="2613"/>
        <v>BR$16</v>
      </c>
      <c r="BS1561" s="179" t="str">
        <f t="shared" si="2613"/>
        <v>BS$16</v>
      </c>
      <c r="BT1561" s="179" t="str">
        <f t="shared" si="2613"/>
        <v>BT$16</v>
      </c>
      <c r="BU1561" s="179" t="str">
        <f t="shared" si="2613"/>
        <v>BU$16</v>
      </c>
      <c r="BV1561" s="179" t="str">
        <f t="shared" si="2613"/>
        <v>BV$16</v>
      </c>
      <c r="BW1561" s="179" t="str">
        <f t="shared" si="2613"/>
        <v>BW$16</v>
      </c>
      <c r="BX1561" s="179" t="str">
        <f t="shared" si="2613"/>
        <v>BX$16</v>
      </c>
      <c r="BY1561" s="179" t="str">
        <f t="shared" si="2613"/>
        <v>BY$16</v>
      </c>
      <c r="BZ1561" s="179" t="str">
        <f t="shared" si="2613"/>
        <v>BZ$16</v>
      </c>
      <c r="CA1561" s="179" t="str">
        <f t="shared" si="2613"/>
        <v>CA$16</v>
      </c>
      <c r="CB1561" s="179" t="str">
        <f t="shared" si="2613"/>
        <v>CB$16</v>
      </c>
      <c r="CC1561" s="179" t="str">
        <f t="shared" si="2613"/>
        <v>CC$16</v>
      </c>
      <c r="CD1561" s="179" t="str">
        <f t="shared" si="2613"/>
        <v>CD$16</v>
      </c>
      <c r="CE1561" s="179" t="str">
        <f t="shared" ref="CE1561:CL1561" si="2614">CE1534</f>
        <v>CE$16</v>
      </c>
      <c r="CF1561" s="179" t="str">
        <f t="shared" si="2614"/>
        <v>CF$16</v>
      </c>
      <c r="CG1561" s="179" t="str">
        <f t="shared" si="2614"/>
        <v>CG$16</v>
      </c>
      <c r="CH1561" s="179" t="str">
        <f t="shared" si="2614"/>
        <v>CH$16</v>
      </c>
      <c r="CI1561" s="179" t="str">
        <f t="shared" si="2614"/>
        <v>CI$16</v>
      </c>
      <c r="CJ1561" s="179" t="str">
        <f t="shared" si="2614"/>
        <v>CJ$16</v>
      </c>
      <c r="CK1561" s="179" t="str">
        <f t="shared" si="2614"/>
        <v>CK$16</v>
      </c>
      <c r="CL1561" s="179" t="str">
        <f t="shared" si="2614"/>
        <v>CL$16</v>
      </c>
      <c r="CO1561" s="179" t="str">
        <f t="shared" ref="CO1561:DL1561" si="2615">CO1534</f>
        <v>CO$16</v>
      </c>
      <c r="CP1561" s="179" t="str">
        <f t="shared" si="2615"/>
        <v>CP$16</v>
      </c>
      <c r="CQ1561" s="179" t="str">
        <f t="shared" si="2615"/>
        <v>CQ$16</v>
      </c>
      <c r="CR1561" s="179" t="str">
        <f t="shared" si="2615"/>
        <v>CR$16</v>
      </c>
      <c r="CS1561" s="179" t="str">
        <f t="shared" si="2615"/>
        <v>CS$16</v>
      </c>
      <c r="CT1561" s="179" t="str">
        <f t="shared" si="2615"/>
        <v>CT$16</v>
      </c>
      <c r="CU1561" s="179" t="str">
        <f t="shared" si="2615"/>
        <v>CU$16</v>
      </c>
      <c r="CV1561" s="179" t="str">
        <f t="shared" si="2615"/>
        <v>CV$16</v>
      </c>
      <c r="CW1561" s="179" t="str">
        <f t="shared" si="2615"/>
        <v>CW$16</v>
      </c>
      <c r="CX1561" s="179" t="str">
        <f t="shared" si="2615"/>
        <v>CX$16</v>
      </c>
      <c r="CY1561" s="179" t="str">
        <f t="shared" si="2615"/>
        <v>CY$16</v>
      </c>
      <c r="CZ1561" s="179" t="str">
        <f t="shared" si="2615"/>
        <v>CZ$16</v>
      </c>
      <c r="DA1561" s="179" t="str">
        <f t="shared" si="2615"/>
        <v>DA$16</v>
      </c>
      <c r="DB1561" s="179" t="str">
        <f t="shared" si="2615"/>
        <v>DB$16</v>
      </c>
      <c r="DC1561" s="179" t="str">
        <f t="shared" si="2615"/>
        <v>DC$16</v>
      </c>
      <c r="DD1561" s="179" t="str">
        <f t="shared" si="2615"/>
        <v>DD$16</v>
      </c>
      <c r="DE1561" s="179" t="str">
        <f t="shared" si="2615"/>
        <v>DE$16</v>
      </c>
      <c r="DF1561" s="179" t="str">
        <f t="shared" si="2615"/>
        <v>DF$16</v>
      </c>
      <c r="DG1561" s="179" t="str">
        <f t="shared" si="2615"/>
        <v>DG$16</v>
      </c>
      <c r="DH1561" s="179" t="str">
        <f t="shared" si="2615"/>
        <v>DH$16</v>
      </c>
      <c r="DI1561" s="179" t="str">
        <f t="shared" si="2615"/>
        <v>DI$16</v>
      </c>
      <c r="DJ1561" s="179" t="str">
        <f t="shared" si="2615"/>
        <v>DJ$16</v>
      </c>
      <c r="DK1561" s="179" t="str">
        <f t="shared" si="2615"/>
        <v>DK$16</v>
      </c>
      <c r="DL1561" s="179" t="str">
        <f t="shared" si="2615"/>
        <v>DL$16</v>
      </c>
    </row>
    <row r="1562" spans="1:116" x14ac:dyDescent="0.4">
      <c r="B1562" t="s">
        <v>332</v>
      </c>
      <c r="D1562" t="s">
        <v>764</v>
      </c>
      <c r="E1562" s="8" t="str">
        <f>ROW()&amp;" "&amp;D1562</f>
        <v>1562 FAINT-S</v>
      </c>
      <c r="G1562" s="136" t="str">
        <f>G1535</f>
        <v>Primary volume driver</v>
      </c>
      <c r="H1562" s="12"/>
      <c r="I1562" s="60"/>
      <c r="J1562" s="60"/>
      <c r="K1562" s="15"/>
      <c r="L1562" s="15"/>
      <c r="M1562" s="15"/>
      <c r="N1562" s="15"/>
      <c r="O1562" s="15"/>
      <c r="P1562" s="15"/>
      <c r="R1562" s="15"/>
      <c r="S1562" s="179" t="str">
        <f t="shared" ref="S1562:AX1562" si="2616">S1535</f>
        <v>S$17</v>
      </c>
      <c r="T1562" s="179" t="str">
        <f t="shared" si="2616"/>
        <v>T$17</v>
      </c>
      <c r="U1562" s="179" t="str">
        <f t="shared" si="2616"/>
        <v>U$17</v>
      </c>
      <c r="V1562" s="179" t="str">
        <f t="shared" si="2616"/>
        <v>V$17</v>
      </c>
      <c r="W1562" s="179" t="str">
        <f t="shared" si="2616"/>
        <v>W$17</v>
      </c>
      <c r="X1562" s="179" t="str">
        <f t="shared" si="2616"/>
        <v>X$17</v>
      </c>
      <c r="Y1562" s="179" t="str">
        <f t="shared" si="2616"/>
        <v>Y$17</v>
      </c>
      <c r="Z1562" s="179" t="str">
        <f t="shared" si="2616"/>
        <v>Z$17</v>
      </c>
      <c r="AA1562" s="179" t="str">
        <f t="shared" si="2616"/>
        <v>AA$17</v>
      </c>
      <c r="AB1562" s="179" t="str">
        <f t="shared" si="2616"/>
        <v>AB$17</v>
      </c>
      <c r="AC1562" s="179" t="str">
        <f t="shared" si="2616"/>
        <v>AC$17</v>
      </c>
      <c r="AD1562" s="179" t="str">
        <f t="shared" si="2616"/>
        <v>AD$17</v>
      </c>
      <c r="AE1562" s="179" t="str">
        <f t="shared" si="2616"/>
        <v>AE$17</v>
      </c>
      <c r="AF1562" s="179" t="str">
        <f t="shared" si="2616"/>
        <v>AF$17</v>
      </c>
      <c r="AG1562" s="179" t="str">
        <f t="shared" si="2616"/>
        <v>AG$17</v>
      </c>
      <c r="AH1562" s="179" t="str">
        <f t="shared" si="2616"/>
        <v>AH$17</v>
      </c>
      <c r="AI1562" s="179" t="str">
        <f t="shared" si="2616"/>
        <v>AI$17</v>
      </c>
      <c r="AJ1562" s="179" t="str">
        <f t="shared" si="2616"/>
        <v>AJ$17</v>
      </c>
      <c r="AK1562" s="179" t="str">
        <f t="shared" si="2616"/>
        <v>AK$17</v>
      </c>
      <c r="AL1562" s="179" t="str">
        <f t="shared" si="2616"/>
        <v>AL$17</v>
      </c>
      <c r="AM1562" s="179" t="str">
        <f t="shared" si="2616"/>
        <v>AM$17</v>
      </c>
      <c r="AN1562" s="179" t="str">
        <f t="shared" si="2616"/>
        <v>AN$17</v>
      </c>
      <c r="AO1562" s="179" t="str">
        <f t="shared" si="2616"/>
        <v>AO$17</v>
      </c>
      <c r="AP1562" s="179" t="str">
        <f t="shared" si="2616"/>
        <v>AP$17</v>
      </c>
      <c r="AQ1562" s="179" t="str">
        <f t="shared" si="2616"/>
        <v>AQ$17</v>
      </c>
      <c r="AR1562" s="179" t="str">
        <f t="shared" si="2616"/>
        <v>AR$17</v>
      </c>
      <c r="AS1562" s="179" t="str">
        <f t="shared" si="2616"/>
        <v>AS$17</v>
      </c>
      <c r="AT1562" s="179" t="str">
        <f t="shared" si="2616"/>
        <v>AT$17</v>
      </c>
      <c r="AU1562" s="179" t="str">
        <f t="shared" si="2616"/>
        <v>AU$17</v>
      </c>
      <c r="AV1562" s="179" t="str">
        <f t="shared" si="2616"/>
        <v>AV$17</v>
      </c>
      <c r="AW1562" s="179" t="str">
        <f t="shared" si="2616"/>
        <v>AW$17</v>
      </c>
      <c r="AX1562" s="179" t="str">
        <f t="shared" si="2616"/>
        <v>AX$17</v>
      </c>
      <c r="AY1562" s="179" t="str">
        <f t="shared" ref="AY1562:CD1562" si="2617">AY1535</f>
        <v>AY$17</v>
      </c>
      <c r="AZ1562" s="179" t="str">
        <f t="shared" si="2617"/>
        <v>AZ$17</v>
      </c>
      <c r="BA1562" s="179" t="str">
        <f t="shared" si="2617"/>
        <v>BA$17</v>
      </c>
      <c r="BB1562" s="179" t="str">
        <f t="shared" si="2617"/>
        <v>BB$17</v>
      </c>
      <c r="BC1562" s="179" t="str">
        <f t="shared" si="2617"/>
        <v>BC$17</v>
      </c>
      <c r="BD1562" s="179" t="str">
        <f t="shared" si="2617"/>
        <v>BD$17</v>
      </c>
      <c r="BE1562" s="179" t="str">
        <f t="shared" si="2617"/>
        <v>BE$17</v>
      </c>
      <c r="BF1562" s="179" t="str">
        <f t="shared" si="2617"/>
        <v>BF$17</v>
      </c>
      <c r="BG1562" s="179" t="str">
        <f t="shared" si="2617"/>
        <v>BG$17</v>
      </c>
      <c r="BH1562" s="179" t="str">
        <f t="shared" si="2617"/>
        <v>BH$17</v>
      </c>
      <c r="BI1562" s="179" t="str">
        <f t="shared" si="2617"/>
        <v>BI$17</v>
      </c>
      <c r="BJ1562" s="179" t="str">
        <f t="shared" si="2617"/>
        <v>BJ$17</v>
      </c>
      <c r="BK1562" s="179" t="str">
        <f t="shared" si="2617"/>
        <v>BK$17</v>
      </c>
      <c r="BL1562" s="179" t="str">
        <f t="shared" si="2617"/>
        <v>BL$17</v>
      </c>
      <c r="BM1562" s="179" t="str">
        <f t="shared" si="2617"/>
        <v>BM$17</v>
      </c>
      <c r="BN1562" s="179" t="str">
        <f t="shared" si="2617"/>
        <v>BN$17</v>
      </c>
      <c r="BO1562" s="179" t="str">
        <f t="shared" si="2617"/>
        <v>BO$17</v>
      </c>
      <c r="BP1562" s="179" t="str">
        <f t="shared" si="2617"/>
        <v>BP$17</v>
      </c>
      <c r="BQ1562" s="179" t="str">
        <f t="shared" si="2617"/>
        <v>BQ$17</v>
      </c>
      <c r="BR1562" s="179" t="str">
        <f t="shared" si="2617"/>
        <v>BR$17</v>
      </c>
      <c r="BS1562" s="179" t="str">
        <f t="shared" si="2617"/>
        <v>BS$17</v>
      </c>
      <c r="BT1562" s="179" t="str">
        <f t="shared" si="2617"/>
        <v>BT$17</v>
      </c>
      <c r="BU1562" s="179" t="str">
        <f t="shared" si="2617"/>
        <v>BU$17</v>
      </c>
      <c r="BV1562" s="179" t="str">
        <f t="shared" si="2617"/>
        <v>BV$17</v>
      </c>
      <c r="BW1562" s="179" t="str">
        <f t="shared" si="2617"/>
        <v>BW$17</v>
      </c>
      <c r="BX1562" s="179" t="str">
        <f t="shared" si="2617"/>
        <v>BX$17</v>
      </c>
      <c r="BY1562" s="179" t="str">
        <f t="shared" si="2617"/>
        <v>BY$17</v>
      </c>
      <c r="BZ1562" s="179" t="str">
        <f t="shared" si="2617"/>
        <v>BZ$17</v>
      </c>
      <c r="CA1562" s="179" t="str">
        <f t="shared" si="2617"/>
        <v>CA$17</v>
      </c>
      <c r="CB1562" s="179" t="str">
        <f t="shared" si="2617"/>
        <v>CB$17</v>
      </c>
      <c r="CC1562" s="179" t="str">
        <f t="shared" si="2617"/>
        <v>CC$17</v>
      </c>
      <c r="CD1562" s="179" t="str">
        <f t="shared" si="2617"/>
        <v>CD$17</v>
      </c>
      <c r="CE1562" s="179" t="str">
        <f t="shared" ref="CE1562:CL1562" si="2618">CE1535</f>
        <v>CE$17</v>
      </c>
      <c r="CF1562" s="179" t="str">
        <f t="shared" si="2618"/>
        <v>CF$17</v>
      </c>
      <c r="CG1562" s="179" t="str">
        <f t="shared" si="2618"/>
        <v>CG$17</v>
      </c>
      <c r="CH1562" s="179" t="str">
        <f t="shared" si="2618"/>
        <v>CH$17</v>
      </c>
      <c r="CI1562" s="179" t="str">
        <f t="shared" si="2618"/>
        <v>CI$17</v>
      </c>
      <c r="CJ1562" s="179" t="str">
        <f t="shared" si="2618"/>
        <v>CJ$17</v>
      </c>
      <c r="CK1562" s="179" t="str">
        <f t="shared" si="2618"/>
        <v>CK$17</v>
      </c>
      <c r="CL1562" s="179" t="str">
        <f t="shared" si="2618"/>
        <v>CL$17</v>
      </c>
      <c r="CN1562" s="60"/>
      <c r="CO1562" s="179" t="str">
        <f t="shared" ref="CO1562:DL1562" si="2619">CO1535</f>
        <v>CO$17</v>
      </c>
      <c r="CP1562" s="179" t="str">
        <f t="shared" si="2619"/>
        <v>CP$17</v>
      </c>
      <c r="CQ1562" s="179" t="str">
        <f t="shared" si="2619"/>
        <v>CQ$17</v>
      </c>
      <c r="CR1562" s="179" t="str">
        <f t="shared" si="2619"/>
        <v>CR$17</v>
      </c>
      <c r="CS1562" s="179" t="str">
        <f t="shared" si="2619"/>
        <v>CS$17</v>
      </c>
      <c r="CT1562" s="179" t="str">
        <f t="shared" si="2619"/>
        <v>CT$17</v>
      </c>
      <c r="CU1562" s="179" t="str">
        <f t="shared" si="2619"/>
        <v>CU$17</v>
      </c>
      <c r="CV1562" s="179" t="str">
        <f t="shared" si="2619"/>
        <v>CV$17</v>
      </c>
      <c r="CW1562" s="179" t="str">
        <f t="shared" si="2619"/>
        <v>CW$17</v>
      </c>
      <c r="CX1562" s="179" t="str">
        <f t="shared" si="2619"/>
        <v>CX$17</v>
      </c>
      <c r="CY1562" s="179" t="str">
        <f t="shared" si="2619"/>
        <v>CY$17</v>
      </c>
      <c r="CZ1562" s="179" t="str">
        <f t="shared" si="2619"/>
        <v>CZ$17</v>
      </c>
      <c r="DA1562" s="179" t="str">
        <f t="shared" si="2619"/>
        <v>DA$17</v>
      </c>
      <c r="DB1562" s="179" t="str">
        <f t="shared" si="2619"/>
        <v>DB$17</v>
      </c>
      <c r="DC1562" s="179" t="str">
        <f t="shared" si="2619"/>
        <v>DC$17</v>
      </c>
      <c r="DD1562" s="179" t="str">
        <f t="shared" si="2619"/>
        <v>DD$17</v>
      </c>
      <c r="DE1562" s="179" t="str">
        <f t="shared" si="2619"/>
        <v>DE$17</v>
      </c>
      <c r="DF1562" s="179" t="str">
        <f t="shared" si="2619"/>
        <v>DF$17</v>
      </c>
      <c r="DG1562" s="179" t="str">
        <f t="shared" si="2619"/>
        <v>DG$17</v>
      </c>
      <c r="DH1562" s="179" t="str">
        <f t="shared" si="2619"/>
        <v>DH$17</v>
      </c>
      <c r="DI1562" s="179" t="str">
        <f t="shared" si="2619"/>
        <v>DI$17</v>
      </c>
      <c r="DJ1562" s="179" t="str">
        <f t="shared" si="2619"/>
        <v>DJ$17</v>
      </c>
      <c r="DK1562" s="179" t="str">
        <f t="shared" si="2619"/>
        <v>DK$17</v>
      </c>
      <c r="DL1562" s="179" t="str">
        <f t="shared" si="2619"/>
        <v>DL$17</v>
      </c>
    </row>
    <row r="1563" spans="1:116" x14ac:dyDescent="0.4">
      <c r="B1563" t="s">
        <v>332</v>
      </c>
      <c r="D1563" t="s">
        <v>764</v>
      </c>
      <c r="E1563" s="8" t="str">
        <f t="shared" ref="E1563:E1566" si="2620">ROW()&amp;" "&amp;D1563</f>
        <v>1563 FAINT-S</v>
      </c>
      <c r="G1563" s="136" t="str">
        <f>G1540</f>
        <v>Volume driven secondary intangible assets:</v>
      </c>
      <c r="H1563" s="12"/>
      <c r="I1563" s="60"/>
      <c r="J1563" s="60"/>
      <c r="K1563" s="15"/>
      <c r="L1563" s="15"/>
      <c r="M1563" s="15"/>
      <c r="N1563" s="15"/>
      <c r="O1563" s="15"/>
      <c r="P1563" s="15"/>
      <c r="R1563" s="15"/>
      <c r="S1563" s="179">
        <f t="shared" ref="S1563:AX1563" si="2621">S1536</f>
        <v>0</v>
      </c>
      <c r="T1563" s="179">
        <f t="shared" si="2621"/>
        <v>0</v>
      </c>
      <c r="U1563" s="179">
        <f t="shared" si="2621"/>
        <v>0</v>
      </c>
      <c r="V1563" s="179">
        <f t="shared" si="2621"/>
        <v>0</v>
      </c>
      <c r="W1563" s="179">
        <f t="shared" si="2621"/>
        <v>0</v>
      </c>
      <c r="X1563" s="179">
        <f t="shared" si="2621"/>
        <v>0</v>
      </c>
      <c r="Y1563" s="179">
        <f t="shared" si="2621"/>
        <v>0</v>
      </c>
      <c r="Z1563" s="179">
        <f t="shared" si="2621"/>
        <v>0</v>
      </c>
      <c r="AA1563" s="179">
        <f t="shared" si="2621"/>
        <v>0</v>
      </c>
      <c r="AB1563" s="179">
        <f t="shared" si="2621"/>
        <v>0</v>
      </c>
      <c r="AC1563" s="179">
        <f t="shared" si="2621"/>
        <v>0</v>
      </c>
      <c r="AD1563" s="179">
        <f t="shared" si="2621"/>
        <v>0</v>
      </c>
      <c r="AE1563" s="179">
        <f t="shared" si="2621"/>
        <v>0</v>
      </c>
      <c r="AF1563" s="179">
        <f t="shared" si="2621"/>
        <v>0</v>
      </c>
      <c r="AG1563" s="179">
        <f t="shared" si="2621"/>
        <v>0</v>
      </c>
      <c r="AH1563" s="179">
        <f t="shared" si="2621"/>
        <v>0</v>
      </c>
      <c r="AI1563" s="179">
        <f t="shared" si="2621"/>
        <v>0</v>
      </c>
      <c r="AJ1563" s="179">
        <f t="shared" si="2621"/>
        <v>0</v>
      </c>
      <c r="AK1563" s="179">
        <f t="shared" si="2621"/>
        <v>0</v>
      </c>
      <c r="AL1563" s="179">
        <f t="shared" si="2621"/>
        <v>0</v>
      </c>
      <c r="AM1563" s="179">
        <f t="shared" si="2621"/>
        <v>0</v>
      </c>
      <c r="AN1563" s="179">
        <f t="shared" si="2621"/>
        <v>0</v>
      </c>
      <c r="AO1563" s="179">
        <f t="shared" si="2621"/>
        <v>0</v>
      </c>
      <c r="AP1563" s="179">
        <f t="shared" si="2621"/>
        <v>0</v>
      </c>
      <c r="AQ1563" s="179">
        <f t="shared" si="2621"/>
        <v>0</v>
      </c>
      <c r="AR1563" s="179">
        <f t="shared" si="2621"/>
        <v>0</v>
      </c>
      <c r="AS1563" s="179">
        <f t="shared" si="2621"/>
        <v>0</v>
      </c>
      <c r="AT1563" s="179">
        <f t="shared" si="2621"/>
        <v>0</v>
      </c>
      <c r="AU1563" s="179">
        <f t="shared" si="2621"/>
        <v>0</v>
      </c>
      <c r="AV1563" s="179">
        <f t="shared" si="2621"/>
        <v>0</v>
      </c>
      <c r="AW1563" s="179">
        <f t="shared" si="2621"/>
        <v>0</v>
      </c>
      <c r="AX1563" s="179">
        <f t="shared" si="2621"/>
        <v>0</v>
      </c>
      <c r="AY1563" s="179">
        <f t="shared" ref="AY1563:CD1563" si="2622">AY1536</f>
        <v>0</v>
      </c>
      <c r="AZ1563" s="179">
        <f t="shared" si="2622"/>
        <v>0</v>
      </c>
      <c r="BA1563" s="179">
        <f t="shared" si="2622"/>
        <v>0</v>
      </c>
      <c r="BB1563" s="179">
        <f t="shared" si="2622"/>
        <v>0</v>
      </c>
      <c r="BC1563" s="179">
        <f t="shared" si="2622"/>
        <v>0</v>
      </c>
      <c r="BD1563" s="179">
        <f t="shared" si="2622"/>
        <v>0</v>
      </c>
      <c r="BE1563" s="179">
        <f t="shared" si="2622"/>
        <v>0</v>
      </c>
      <c r="BF1563" s="179">
        <f t="shared" si="2622"/>
        <v>0</v>
      </c>
      <c r="BG1563" s="179">
        <f t="shared" si="2622"/>
        <v>0</v>
      </c>
      <c r="BH1563" s="179">
        <f t="shared" si="2622"/>
        <v>0</v>
      </c>
      <c r="BI1563" s="179">
        <f t="shared" si="2622"/>
        <v>0</v>
      </c>
      <c r="BJ1563" s="179">
        <f t="shared" si="2622"/>
        <v>0</v>
      </c>
      <c r="BK1563" s="179">
        <f t="shared" si="2622"/>
        <v>0</v>
      </c>
      <c r="BL1563" s="179">
        <f t="shared" si="2622"/>
        <v>0</v>
      </c>
      <c r="BM1563" s="179">
        <f t="shared" si="2622"/>
        <v>0</v>
      </c>
      <c r="BN1563" s="179">
        <f t="shared" si="2622"/>
        <v>0</v>
      </c>
      <c r="BO1563" s="179">
        <f t="shared" si="2622"/>
        <v>0</v>
      </c>
      <c r="BP1563" s="179">
        <f t="shared" si="2622"/>
        <v>0</v>
      </c>
      <c r="BQ1563" s="179">
        <f t="shared" si="2622"/>
        <v>0</v>
      </c>
      <c r="BR1563" s="179">
        <f t="shared" si="2622"/>
        <v>0</v>
      </c>
      <c r="BS1563" s="179">
        <f t="shared" si="2622"/>
        <v>0</v>
      </c>
      <c r="BT1563" s="179">
        <f t="shared" si="2622"/>
        <v>0</v>
      </c>
      <c r="BU1563" s="179">
        <f t="shared" si="2622"/>
        <v>0</v>
      </c>
      <c r="BV1563" s="179">
        <f t="shared" si="2622"/>
        <v>0</v>
      </c>
      <c r="BW1563" s="179">
        <f t="shared" si="2622"/>
        <v>0</v>
      </c>
      <c r="BX1563" s="179">
        <f t="shared" si="2622"/>
        <v>0</v>
      </c>
      <c r="BY1563" s="179">
        <f t="shared" si="2622"/>
        <v>0</v>
      </c>
      <c r="BZ1563" s="179">
        <f t="shared" si="2622"/>
        <v>0</v>
      </c>
      <c r="CA1563" s="179">
        <f t="shared" si="2622"/>
        <v>0</v>
      </c>
      <c r="CB1563" s="179">
        <f t="shared" si="2622"/>
        <v>0</v>
      </c>
      <c r="CC1563" s="179">
        <f t="shared" si="2622"/>
        <v>0</v>
      </c>
      <c r="CD1563" s="179">
        <f t="shared" si="2622"/>
        <v>0</v>
      </c>
      <c r="CE1563" s="179">
        <f t="shared" ref="CE1563:CL1563" si="2623">CE1536</f>
        <v>0</v>
      </c>
      <c r="CF1563" s="179">
        <f t="shared" si="2623"/>
        <v>0</v>
      </c>
      <c r="CG1563" s="179">
        <f t="shared" si="2623"/>
        <v>0</v>
      </c>
      <c r="CH1563" s="179">
        <f t="shared" si="2623"/>
        <v>0</v>
      </c>
      <c r="CI1563" s="179">
        <f t="shared" si="2623"/>
        <v>0</v>
      </c>
      <c r="CJ1563" s="179">
        <f t="shared" si="2623"/>
        <v>0</v>
      </c>
      <c r="CK1563" s="179">
        <f t="shared" si="2623"/>
        <v>0</v>
      </c>
      <c r="CL1563" s="179">
        <f t="shared" si="2623"/>
        <v>0</v>
      </c>
      <c r="CN1563" s="60"/>
      <c r="CO1563" s="179">
        <f t="shared" ref="CO1563:DL1563" si="2624">CO1536</f>
        <v>0</v>
      </c>
      <c r="CP1563" s="179">
        <f t="shared" si="2624"/>
        <v>0</v>
      </c>
      <c r="CQ1563" s="179">
        <f t="shared" si="2624"/>
        <v>0</v>
      </c>
      <c r="CR1563" s="179">
        <f t="shared" si="2624"/>
        <v>0</v>
      </c>
      <c r="CS1563" s="179">
        <f t="shared" si="2624"/>
        <v>0</v>
      </c>
      <c r="CT1563" s="179">
        <f t="shared" si="2624"/>
        <v>0</v>
      </c>
      <c r="CU1563" s="179">
        <f t="shared" si="2624"/>
        <v>0</v>
      </c>
      <c r="CV1563" s="179">
        <f t="shared" si="2624"/>
        <v>0</v>
      </c>
      <c r="CW1563" s="179">
        <f t="shared" si="2624"/>
        <v>0</v>
      </c>
      <c r="CX1563" s="179">
        <f t="shared" si="2624"/>
        <v>0</v>
      </c>
      <c r="CY1563" s="179">
        <f t="shared" si="2624"/>
        <v>0</v>
      </c>
      <c r="CZ1563" s="179">
        <f t="shared" si="2624"/>
        <v>0</v>
      </c>
      <c r="DA1563" s="179">
        <f t="shared" si="2624"/>
        <v>0</v>
      </c>
      <c r="DB1563" s="179">
        <f t="shared" si="2624"/>
        <v>0</v>
      </c>
      <c r="DC1563" s="179">
        <f t="shared" si="2624"/>
        <v>0</v>
      </c>
      <c r="DD1563" s="179">
        <f t="shared" si="2624"/>
        <v>0</v>
      </c>
      <c r="DE1563" s="179">
        <f t="shared" si="2624"/>
        <v>0</v>
      </c>
      <c r="DF1563" s="179">
        <f t="shared" si="2624"/>
        <v>0</v>
      </c>
      <c r="DG1563" s="179">
        <f t="shared" si="2624"/>
        <v>0</v>
      </c>
      <c r="DH1563" s="179">
        <f t="shared" si="2624"/>
        <v>0</v>
      </c>
      <c r="DI1563" s="179">
        <f t="shared" si="2624"/>
        <v>0</v>
      </c>
      <c r="DJ1563" s="179">
        <f t="shared" si="2624"/>
        <v>0</v>
      </c>
      <c r="DK1563" s="179">
        <f t="shared" si="2624"/>
        <v>0</v>
      </c>
      <c r="DL1563" s="179">
        <f t="shared" si="2624"/>
        <v>0</v>
      </c>
    </row>
    <row r="1564" spans="1:116" x14ac:dyDescent="0.4">
      <c r="B1564" t="s">
        <v>332</v>
      </c>
      <c r="D1564" t="s">
        <v>764</v>
      </c>
      <c r="E1564" s="8" t="str">
        <f t="shared" ref="E1564" si="2625">ROW()&amp;" "&amp;D1564</f>
        <v>1564 FAINT-S</v>
      </c>
      <c r="G1564" s="241" t="str">
        <f>IFERROR(SUBSTITUTE(TRIM(MID(G1540, SEARCH("-", G1540) + 1, LEN(G1540))),":",""),"no unit")</f>
        <v>no unit</v>
      </c>
      <c r="H1564" s="12"/>
      <c r="I1564" s="60"/>
      <c r="J1564" s="60"/>
      <c r="K1564" s="15"/>
      <c r="L1564" s="15"/>
      <c r="M1564" s="15"/>
      <c r="N1564" s="15"/>
      <c r="O1564" s="15"/>
      <c r="P1564" s="15"/>
      <c r="R1564" s="15"/>
      <c r="S1564" s="179"/>
      <c r="T1564" s="179"/>
      <c r="U1564" s="179"/>
      <c r="V1564" s="179"/>
      <c r="W1564" s="179"/>
      <c r="X1564" s="179"/>
      <c r="Y1564" s="179"/>
      <c r="Z1564" s="179"/>
      <c r="AA1564" s="179"/>
      <c r="AB1564" s="179"/>
      <c r="AC1564" s="179"/>
      <c r="AD1564" s="179"/>
      <c r="AE1564" s="179"/>
      <c r="AF1564" s="179"/>
      <c r="AG1564" s="179"/>
      <c r="AH1564" s="179"/>
      <c r="AI1564" s="179"/>
      <c r="AJ1564" s="179"/>
      <c r="AK1564" s="179"/>
      <c r="AL1564" s="179"/>
      <c r="AM1564" s="179"/>
      <c r="AN1564" s="179"/>
      <c r="AO1564" s="179"/>
      <c r="AP1564" s="179"/>
      <c r="AQ1564" s="179"/>
      <c r="AR1564" s="179"/>
      <c r="AS1564" s="179"/>
      <c r="AT1564" s="179"/>
      <c r="AU1564" s="179"/>
      <c r="AV1564" s="179"/>
      <c r="AW1564" s="179"/>
      <c r="AX1564" s="179"/>
      <c r="AY1564" s="179"/>
      <c r="AZ1564" s="179"/>
      <c r="BA1564" s="179"/>
      <c r="BB1564" s="179"/>
      <c r="BC1564" s="179"/>
      <c r="BD1564" s="179"/>
      <c r="BE1564" s="179"/>
      <c r="BF1564" s="179"/>
      <c r="BG1564" s="179"/>
      <c r="BH1564" s="179"/>
      <c r="BI1564" s="179"/>
      <c r="BJ1564" s="179"/>
      <c r="BK1564" s="179"/>
      <c r="BL1564" s="179"/>
      <c r="BM1564" s="179"/>
      <c r="BN1564" s="179"/>
      <c r="BO1564" s="179"/>
      <c r="BP1564" s="179"/>
      <c r="BQ1564" s="179"/>
      <c r="BR1564" s="179"/>
      <c r="BS1564" s="179"/>
      <c r="BT1564" s="179"/>
      <c r="BU1564" s="179"/>
      <c r="BV1564" s="179"/>
      <c r="BW1564" s="179"/>
      <c r="BX1564" s="179"/>
      <c r="BY1564" s="179"/>
      <c r="BZ1564" s="179"/>
      <c r="CA1564" s="179"/>
      <c r="CB1564" s="179"/>
      <c r="CC1564" s="179"/>
      <c r="CD1564" s="179"/>
      <c r="CE1564" s="179"/>
      <c r="CF1564" s="179"/>
      <c r="CG1564" s="179"/>
      <c r="CH1564" s="179"/>
      <c r="CI1564" s="179"/>
      <c r="CJ1564" s="179"/>
      <c r="CK1564" s="179"/>
      <c r="CL1564" s="179"/>
      <c r="CN1564" s="60"/>
      <c r="CO1564" s="179"/>
      <c r="CP1564" s="179"/>
      <c r="CQ1564" s="179"/>
      <c r="CR1564" s="179"/>
      <c r="CS1564" s="179"/>
      <c r="CT1564" s="179"/>
      <c r="CU1564" s="179"/>
      <c r="CV1564" s="179"/>
      <c r="CW1564" s="179"/>
      <c r="CX1564" s="179"/>
      <c r="CY1564" s="179"/>
      <c r="CZ1564" s="179"/>
      <c r="DA1564" s="179"/>
      <c r="DB1564" s="179"/>
      <c r="DC1564" s="179"/>
      <c r="DD1564" s="179"/>
      <c r="DE1564" s="179"/>
      <c r="DF1564" s="179"/>
      <c r="DG1564" s="179"/>
      <c r="DH1564" s="179"/>
      <c r="DI1564" s="179"/>
      <c r="DJ1564" s="179"/>
      <c r="DK1564" s="179"/>
      <c r="DL1564" s="179"/>
    </row>
    <row r="1565" spans="1:116" x14ac:dyDescent="0.4">
      <c r="A1565" s="3"/>
      <c r="B1565" t="s">
        <v>332</v>
      </c>
      <c r="D1565" t="s">
        <v>764</v>
      </c>
      <c r="E1565" s="8" t="str">
        <f t="shared" si="2620"/>
        <v>1565 FAINT-S</v>
      </c>
      <c r="G1565" s="191" t="str">
        <f>G1538</f>
        <v>Secondary revenue driver</v>
      </c>
      <c r="H1565" s="90"/>
      <c r="I1565" s="213"/>
      <c r="J1565" s="213"/>
      <c r="K1565" s="214"/>
      <c r="L1565" s="214"/>
      <c r="M1565" s="214"/>
      <c r="N1565" s="214"/>
      <c r="O1565" s="214"/>
      <c r="P1565" s="214"/>
      <c r="R1565" s="214"/>
      <c r="S1565" s="4" t="str">
        <f t="shared" ref="S1565:AX1565" si="2626">ADDRESS(ROW(S1557),COLUMN(S1557),2)</f>
        <v>S$1557</v>
      </c>
      <c r="T1565" s="4" t="str">
        <f t="shared" si="2626"/>
        <v>T$1557</v>
      </c>
      <c r="U1565" s="4" t="str">
        <f t="shared" si="2626"/>
        <v>U$1557</v>
      </c>
      <c r="V1565" s="4" t="str">
        <f t="shared" si="2626"/>
        <v>V$1557</v>
      </c>
      <c r="W1565" s="4" t="str">
        <f t="shared" si="2626"/>
        <v>W$1557</v>
      </c>
      <c r="X1565" s="4" t="str">
        <f t="shared" si="2626"/>
        <v>X$1557</v>
      </c>
      <c r="Y1565" s="4" t="str">
        <f t="shared" si="2626"/>
        <v>Y$1557</v>
      </c>
      <c r="Z1565" s="4" t="str">
        <f t="shared" si="2626"/>
        <v>Z$1557</v>
      </c>
      <c r="AA1565" s="4" t="str">
        <f t="shared" si="2626"/>
        <v>AA$1557</v>
      </c>
      <c r="AB1565" s="4" t="str">
        <f t="shared" si="2626"/>
        <v>AB$1557</v>
      </c>
      <c r="AC1565" s="4" t="str">
        <f t="shared" si="2626"/>
        <v>AC$1557</v>
      </c>
      <c r="AD1565" s="4" t="str">
        <f t="shared" si="2626"/>
        <v>AD$1557</v>
      </c>
      <c r="AE1565" s="4" t="str">
        <f t="shared" si="2626"/>
        <v>AE$1557</v>
      </c>
      <c r="AF1565" s="4" t="str">
        <f t="shared" si="2626"/>
        <v>AF$1557</v>
      </c>
      <c r="AG1565" s="4" t="str">
        <f t="shared" si="2626"/>
        <v>AG$1557</v>
      </c>
      <c r="AH1565" s="4" t="str">
        <f t="shared" si="2626"/>
        <v>AH$1557</v>
      </c>
      <c r="AI1565" s="4" t="str">
        <f t="shared" si="2626"/>
        <v>AI$1557</v>
      </c>
      <c r="AJ1565" s="4" t="str">
        <f t="shared" si="2626"/>
        <v>AJ$1557</v>
      </c>
      <c r="AK1565" s="4" t="str">
        <f t="shared" si="2626"/>
        <v>AK$1557</v>
      </c>
      <c r="AL1565" s="4" t="str">
        <f t="shared" si="2626"/>
        <v>AL$1557</v>
      </c>
      <c r="AM1565" s="4" t="str">
        <f t="shared" si="2626"/>
        <v>AM$1557</v>
      </c>
      <c r="AN1565" s="4" t="str">
        <f t="shared" si="2626"/>
        <v>AN$1557</v>
      </c>
      <c r="AO1565" s="4" t="str">
        <f t="shared" si="2626"/>
        <v>AO$1557</v>
      </c>
      <c r="AP1565" s="4" t="str">
        <f t="shared" si="2626"/>
        <v>AP$1557</v>
      </c>
      <c r="AQ1565" s="4" t="str">
        <f t="shared" si="2626"/>
        <v>AQ$1557</v>
      </c>
      <c r="AR1565" s="4" t="str">
        <f t="shared" si="2626"/>
        <v>AR$1557</v>
      </c>
      <c r="AS1565" s="4" t="str">
        <f t="shared" si="2626"/>
        <v>AS$1557</v>
      </c>
      <c r="AT1565" s="4" t="str">
        <f t="shared" si="2626"/>
        <v>AT$1557</v>
      </c>
      <c r="AU1565" s="4" t="str">
        <f t="shared" si="2626"/>
        <v>AU$1557</v>
      </c>
      <c r="AV1565" s="4" t="str">
        <f t="shared" si="2626"/>
        <v>AV$1557</v>
      </c>
      <c r="AW1565" s="4" t="str">
        <f t="shared" si="2626"/>
        <v>AW$1557</v>
      </c>
      <c r="AX1565" s="4" t="str">
        <f t="shared" si="2626"/>
        <v>AX$1557</v>
      </c>
      <c r="AY1565" s="4" t="str">
        <f t="shared" ref="AY1565:CD1565" si="2627">ADDRESS(ROW(AY1557),COLUMN(AY1557),2)</f>
        <v>AY$1557</v>
      </c>
      <c r="AZ1565" s="4" t="str">
        <f t="shared" si="2627"/>
        <v>AZ$1557</v>
      </c>
      <c r="BA1565" s="4" t="str">
        <f t="shared" si="2627"/>
        <v>BA$1557</v>
      </c>
      <c r="BB1565" s="4" t="str">
        <f t="shared" si="2627"/>
        <v>BB$1557</v>
      </c>
      <c r="BC1565" s="4" t="str">
        <f t="shared" si="2627"/>
        <v>BC$1557</v>
      </c>
      <c r="BD1565" s="4" t="str">
        <f t="shared" si="2627"/>
        <v>BD$1557</v>
      </c>
      <c r="BE1565" s="4" t="str">
        <f t="shared" si="2627"/>
        <v>BE$1557</v>
      </c>
      <c r="BF1565" s="4" t="str">
        <f t="shared" si="2627"/>
        <v>BF$1557</v>
      </c>
      <c r="BG1565" s="4" t="str">
        <f t="shared" si="2627"/>
        <v>BG$1557</v>
      </c>
      <c r="BH1565" s="4" t="str">
        <f t="shared" si="2627"/>
        <v>BH$1557</v>
      </c>
      <c r="BI1565" s="4" t="str">
        <f t="shared" si="2627"/>
        <v>BI$1557</v>
      </c>
      <c r="BJ1565" s="4" t="str">
        <f t="shared" si="2627"/>
        <v>BJ$1557</v>
      </c>
      <c r="BK1565" s="4" t="str">
        <f t="shared" si="2627"/>
        <v>BK$1557</v>
      </c>
      <c r="BL1565" s="4" t="str">
        <f t="shared" si="2627"/>
        <v>BL$1557</v>
      </c>
      <c r="BM1565" s="4" t="str">
        <f t="shared" si="2627"/>
        <v>BM$1557</v>
      </c>
      <c r="BN1565" s="4" t="str">
        <f t="shared" si="2627"/>
        <v>BN$1557</v>
      </c>
      <c r="BO1565" s="4" t="str">
        <f t="shared" si="2627"/>
        <v>BO$1557</v>
      </c>
      <c r="BP1565" s="4" t="str">
        <f t="shared" si="2627"/>
        <v>BP$1557</v>
      </c>
      <c r="BQ1565" s="4" t="str">
        <f t="shared" si="2627"/>
        <v>BQ$1557</v>
      </c>
      <c r="BR1565" s="4" t="str">
        <f t="shared" si="2627"/>
        <v>BR$1557</v>
      </c>
      <c r="BS1565" s="4" t="str">
        <f t="shared" si="2627"/>
        <v>BS$1557</v>
      </c>
      <c r="BT1565" s="4" t="str">
        <f t="shared" si="2627"/>
        <v>BT$1557</v>
      </c>
      <c r="BU1565" s="4" t="str">
        <f t="shared" si="2627"/>
        <v>BU$1557</v>
      </c>
      <c r="BV1565" s="4" t="str">
        <f t="shared" si="2627"/>
        <v>BV$1557</v>
      </c>
      <c r="BW1565" s="4" t="str">
        <f t="shared" si="2627"/>
        <v>BW$1557</v>
      </c>
      <c r="BX1565" s="4" t="str">
        <f t="shared" si="2627"/>
        <v>BX$1557</v>
      </c>
      <c r="BY1565" s="4" t="str">
        <f t="shared" si="2627"/>
        <v>BY$1557</v>
      </c>
      <c r="BZ1565" s="4" t="str">
        <f t="shared" si="2627"/>
        <v>BZ$1557</v>
      </c>
      <c r="CA1565" s="4" t="str">
        <f t="shared" si="2627"/>
        <v>CA$1557</v>
      </c>
      <c r="CB1565" s="4" t="str">
        <f t="shared" si="2627"/>
        <v>CB$1557</v>
      </c>
      <c r="CC1565" s="4" t="str">
        <f t="shared" si="2627"/>
        <v>CC$1557</v>
      </c>
      <c r="CD1565" s="4" t="str">
        <f t="shared" si="2627"/>
        <v>CD$1557</v>
      </c>
      <c r="CE1565" s="4" t="str">
        <f t="shared" ref="CE1565:CL1565" si="2628">ADDRESS(ROW(CE1557),COLUMN(CE1557),2)</f>
        <v>CE$1557</v>
      </c>
      <c r="CF1565" s="4" t="str">
        <f t="shared" si="2628"/>
        <v>CF$1557</v>
      </c>
      <c r="CG1565" s="4" t="str">
        <f t="shared" si="2628"/>
        <v>CG$1557</v>
      </c>
      <c r="CH1565" s="4" t="str">
        <f t="shared" si="2628"/>
        <v>CH$1557</v>
      </c>
      <c r="CI1565" s="4" t="str">
        <f t="shared" si="2628"/>
        <v>CI$1557</v>
      </c>
      <c r="CJ1565" s="4" t="str">
        <f t="shared" si="2628"/>
        <v>CJ$1557</v>
      </c>
      <c r="CK1565" s="4" t="str">
        <f t="shared" si="2628"/>
        <v>CK$1557</v>
      </c>
      <c r="CL1565" s="4" t="str">
        <f t="shared" si="2628"/>
        <v>CL$1557</v>
      </c>
      <c r="CN1565" s="213"/>
      <c r="CO1565" s="4" t="str">
        <f t="shared" ref="CO1565:DL1565" si="2629">ADDRESS(ROW(CO1557),COLUMN(CO1557),2)</f>
        <v>CO$1557</v>
      </c>
      <c r="CP1565" s="4" t="str">
        <f t="shared" si="2629"/>
        <v>CP$1557</v>
      </c>
      <c r="CQ1565" s="4" t="str">
        <f t="shared" si="2629"/>
        <v>CQ$1557</v>
      </c>
      <c r="CR1565" s="4" t="str">
        <f t="shared" si="2629"/>
        <v>CR$1557</v>
      </c>
      <c r="CS1565" s="4" t="str">
        <f t="shared" si="2629"/>
        <v>CS$1557</v>
      </c>
      <c r="CT1565" s="4" t="str">
        <f t="shared" si="2629"/>
        <v>CT$1557</v>
      </c>
      <c r="CU1565" s="4" t="str">
        <f t="shared" si="2629"/>
        <v>CU$1557</v>
      </c>
      <c r="CV1565" s="4" t="str">
        <f t="shared" si="2629"/>
        <v>CV$1557</v>
      </c>
      <c r="CW1565" s="4" t="str">
        <f t="shared" si="2629"/>
        <v>CW$1557</v>
      </c>
      <c r="CX1565" s="4" t="str">
        <f t="shared" si="2629"/>
        <v>CX$1557</v>
      </c>
      <c r="CY1565" s="4" t="str">
        <f t="shared" si="2629"/>
        <v>CY$1557</v>
      </c>
      <c r="CZ1565" s="4" t="str">
        <f t="shared" si="2629"/>
        <v>CZ$1557</v>
      </c>
      <c r="DA1565" s="4" t="str">
        <f t="shared" si="2629"/>
        <v>DA$1557</v>
      </c>
      <c r="DB1565" s="4" t="str">
        <f t="shared" si="2629"/>
        <v>DB$1557</v>
      </c>
      <c r="DC1565" s="4" t="str">
        <f t="shared" si="2629"/>
        <v>DC$1557</v>
      </c>
      <c r="DD1565" s="4" t="str">
        <f t="shared" si="2629"/>
        <v>DD$1557</v>
      </c>
      <c r="DE1565" s="4" t="str">
        <f t="shared" si="2629"/>
        <v>DE$1557</v>
      </c>
      <c r="DF1565" s="4" t="str">
        <f t="shared" si="2629"/>
        <v>DF$1557</v>
      </c>
      <c r="DG1565" s="4" t="str">
        <f t="shared" si="2629"/>
        <v>DG$1557</v>
      </c>
      <c r="DH1565" s="4" t="str">
        <f t="shared" si="2629"/>
        <v>DH$1557</v>
      </c>
      <c r="DI1565" s="4" t="str">
        <f t="shared" si="2629"/>
        <v>DI$1557</v>
      </c>
      <c r="DJ1565" s="4" t="str">
        <f t="shared" si="2629"/>
        <v>DJ$1557</v>
      </c>
      <c r="DK1565" s="4" t="str">
        <f t="shared" si="2629"/>
        <v>DK$1557</v>
      </c>
      <c r="DL1565" s="4" t="str">
        <f t="shared" si="2629"/>
        <v>DL$1557</v>
      </c>
    </row>
    <row r="1566" spans="1:116" x14ac:dyDescent="0.4">
      <c r="B1566" t="s">
        <v>332</v>
      </c>
      <c r="D1566" t="s">
        <v>764</v>
      </c>
      <c r="E1566" s="8" t="str">
        <f t="shared" si="2620"/>
        <v>1566 FAINT-S</v>
      </c>
      <c r="G1566" s="136" t="str">
        <f>G1539</f>
        <v>Secondary volume driver</v>
      </c>
      <c r="H1566" s="12"/>
      <c r="I1566" s="60"/>
      <c r="J1566" s="60"/>
      <c r="K1566" s="15"/>
      <c r="L1566" s="15"/>
      <c r="M1566" s="15"/>
      <c r="N1566" s="15"/>
      <c r="O1566" s="15"/>
      <c r="P1566" s="15"/>
      <c r="R1566" s="15"/>
      <c r="S1566" s="179" t="str">
        <f t="shared" ref="S1566:AX1566" si="2630">S1539</f>
        <v>S$19</v>
      </c>
      <c r="T1566" s="179" t="str">
        <f t="shared" si="2630"/>
        <v>T$19</v>
      </c>
      <c r="U1566" s="179" t="str">
        <f t="shared" si="2630"/>
        <v>U$19</v>
      </c>
      <c r="V1566" s="179" t="str">
        <f t="shared" si="2630"/>
        <v>V$19</v>
      </c>
      <c r="W1566" s="179" t="str">
        <f t="shared" si="2630"/>
        <v>W$19</v>
      </c>
      <c r="X1566" s="179" t="str">
        <f t="shared" si="2630"/>
        <v>X$19</v>
      </c>
      <c r="Y1566" s="179" t="str">
        <f t="shared" si="2630"/>
        <v>Y$19</v>
      </c>
      <c r="Z1566" s="179" t="str">
        <f t="shared" si="2630"/>
        <v>Z$19</v>
      </c>
      <c r="AA1566" s="179" t="str">
        <f t="shared" si="2630"/>
        <v>AA$19</v>
      </c>
      <c r="AB1566" s="179" t="str">
        <f t="shared" si="2630"/>
        <v>AB$19</v>
      </c>
      <c r="AC1566" s="179" t="str">
        <f t="shared" si="2630"/>
        <v>AC$19</v>
      </c>
      <c r="AD1566" s="179" t="str">
        <f t="shared" si="2630"/>
        <v>AD$19</v>
      </c>
      <c r="AE1566" s="179" t="str">
        <f t="shared" si="2630"/>
        <v>AE$19</v>
      </c>
      <c r="AF1566" s="179" t="str">
        <f t="shared" si="2630"/>
        <v>AF$19</v>
      </c>
      <c r="AG1566" s="179" t="str">
        <f t="shared" si="2630"/>
        <v>AG$19</v>
      </c>
      <c r="AH1566" s="179" t="str">
        <f t="shared" si="2630"/>
        <v>AH$19</v>
      </c>
      <c r="AI1566" s="179" t="str">
        <f t="shared" si="2630"/>
        <v>AI$19</v>
      </c>
      <c r="AJ1566" s="179" t="str">
        <f t="shared" si="2630"/>
        <v>AJ$19</v>
      </c>
      <c r="AK1566" s="179" t="str">
        <f t="shared" si="2630"/>
        <v>AK$19</v>
      </c>
      <c r="AL1566" s="179" t="str">
        <f t="shared" si="2630"/>
        <v>AL$19</v>
      </c>
      <c r="AM1566" s="179" t="str">
        <f t="shared" si="2630"/>
        <v>AM$19</v>
      </c>
      <c r="AN1566" s="179" t="str">
        <f t="shared" si="2630"/>
        <v>AN$19</v>
      </c>
      <c r="AO1566" s="179" t="str">
        <f t="shared" si="2630"/>
        <v>AO$19</v>
      </c>
      <c r="AP1566" s="179" t="str">
        <f t="shared" si="2630"/>
        <v>AP$19</v>
      </c>
      <c r="AQ1566" s="179" t="str">
        <f t="shared" si="2630"/>
        <v>AQ$19</v>
      </c>
      <c r="AR1566" s="179" t="str">
        <f t="shared" si="2630"/>
        <v>AR$19</v>
      </c>
      <c r="AS1566" s="179" t="str">
        <f t="shared" si="2630"/>
        <v>AS$19</v>
      </c>
      <c r="AT1566" s="179" t="str">
        <f t="shared" si="2630"/>
        <v>AT$19</v>
      </c>
      <c r="AU1566" s="179" t="str">
        <f t="shared" si="2630"/>
        <v>AU$19</v>
      </c>
      <c r="AV1566" s="179" t="str">
        <f t="shared" si="2630"/>
        <v>AV$19</v>
      </c>
      <c r="AW1566" s="179" t="str">
        <f t="shared" si="2630"/>
        <v>AW$19</v>
      </c>
      <c r="AX1566" s="179" t="str">
        <f t="shared" si="2630"/>
        <v>AX$19</v>
      </c>
      <c r="AY1566" s="179" t="str">
        <f t="shared" ref="AY1566:CD1566" si="2631">AY1539</f>
        <v>AY$19</v>
      </c>
      <c r="AZ1566" s="179" t="str">
        <f t="shared" si="2631"/>
        <v>AZ$19</v>
      </c>
      <c r="BA1566" s="179" t="str">
        <f t="shared" si="2631"/>
        <v>BA$19</v>
      </c>
      <c r="BB1566" s="179" t="str">
        <f t="shared" si="2631"/>
        <v>BB$19</v>
      </c>
      <c r="BC1566" s="179" t="str">
        <f t="shared" si="2631"/>
        <v>BC$19</v>
      </c>
      <c r="BD1566" s="179" t="str">
        <f t="shared" si="2631"/>
        <v>BD$19</v>
      </c>
      <c r="BE1566" s="179" t="str">
        <f t="shared" si="2631"/>
        <v>BE$19</v>
      </c>
      <c r="BF1566" s="179" t="str">
        <f t="shared" si="2631"/>
        <v>BF$19</v>
      </c>
      <c r="BG1566" s="179" t="str">
        <f t="shared" si="2631"/>
        <v>BG$19</v>
      </c>
      <c r="BH1566" s="179" t="str">
        <f t="shared" si="2631"/>
        <v>BH$19</v>
      </c>
      <c r="BI1566" s="179" t="str">
        <f t="shared" si="2631"/>
        <v>BI$19</v>
      </c>
      <c r="BJ1566" s="179" t="str">
        <f t="shared" si="2631"/>
        <v>BJ$19</v>
      </c>
      <c r="BK1566" s="179" t="str">
        <f t="shared" si="2631"/>
        <v>BK$19</v>
      </c>
      <c r="BL1566" s="179" t="str">
        <f t="shared" si="2631"/>
        <v>BL$19</v>
      </c>
      <c r="BM1566" s="179" t="str">
        <f t="shared" si="2631"/>
        <v>BM$19</v>
      </c>
      <c r="BN1566" s="179" t="str">
        <f t="shared" si="2631"/>
        <v>BN$19</v>
      </c>
      <c r="BO1566" s="179" t="str">
        <f t="shared" si="2631"/>
        <v>BO$19</v>
      </c>
      <c r="BP1566" s="179" t="str">
        <f t="shared" si="2631"/>
        <v>BP$19</v>
      </c>
      <c r="BQ1566" s="179" t="str">
        <f t="shared" si="2631"/>
        <v>BQ$19</v>
      </c>
      <c r="BR1566" s="179" t="str">
        <f t="shared" si="2631"/>
        <v>BR$19</v>
      </c>
      <c r="BS1566" s="179" t="str">
        <f t="shared" si="2631"/>
        <v>BS$19</v>
      </c>
      <c r="BT1566" s="179" t="str">
        <f t="shared" si="2631"/>
        <v>BT$19</v>
      </c>
      <c r="BU1566" s="179" t="str">
        <f t="shared" si="2631"/>
        <v>BU$19</v>
      </c>
      <c r="BV1566" s="179" t="str">
        <f t="shared" si="2631"/>
        <v>BV$19</v>
      </c>
      <c r="BW1566" s="179" t="str">
        <f t="shared" si="2631"/>
        <v>BW$19</v>
      </c>
      <c r="BX1566" s="179" t="str">
        <f t="shared" si="2631"/>
        <v>BX$19</v>
      </c>
      <c r="BY1566" s="179" t="str">
        <f t="shared" si="2631"/>
        <v>BY$19</v>
      </c>
      <c r="BZ1566" s="179" t="str">
        <f t="shared" si="2631"/>
        <v>BZ$19</v>
      </c>
      <c r="CA1566" s="179" t="str">
        <f t="shared" si="2631"/>
        <v>CA$19</v>
      </c>
      <c r="CB1566" s="179" t="str">
        <f t="shared" si="2631"/>
        <v>CB$19</v>
      </c>
      <c r="CC1566" s="179" t="str">
        <f t="shared" si="2631"/>
        <v>CC$19</v>
      </c>
      <c r="CD1566" s="179" t="str">
        <f t="shared" si="2631"/>
        <v>CD$19</v>
      </c>
      <c r="CE1566" s="179" t="str">
        <f t="shared" ref="CE1566:CL1566" si="2632">CE1539</f>
        <v>CE$19</v>
      </c>
      <c r="CF1566" s="179" t="str">
        <f t="shared" si="2632"/>
        <v>CF$19</v>
      </c>
      <c r="CG1566" s="179" t="str">
        <f t="shared" si="2632"/>
        <v>CG$19</v>
      </c>
      <c r="CH1566" s="179" t="str">
        <f t="shared" si="2632"/>
        <v>CH$19</v>
      </c>
      <c r="CI1566" s="179" t="str">
        <f t="shared" si="2632"/>
        <v>CI$19</v>
      </c>
      <c r="CJ1566" s="179" t="str">
        <f t="shared" si="2632"/>
        <v>CJ$19</v>
      </c>
      <c r="CK1566" s="179" t="str">
        <f t="shared" si="2632"/>
        <v>CK$19</v>
      </c>
      <c r="CL1566" s="179" t="str">
        <f t="shared" si="2632"/>
        <v>CL$19</v>
      </c>
      <c r="CN1566" s="60"/>
      <c r="CO1566" s="179" t="str">
        <f t="shared" ref="CO1566:DL1566" si="2633">CO1539</f>
        <v>CO$19</v>
      </c>
      <c r="CP1566" s="179" t="str">
        <f t="shared" si="2633"/>
        <v>CP$19</v>
      </c>
      <c r="CQ1566" s="179" t="str">
        <f t="shared" si="2633"/>
        <v>CQ$19</v>
      </c>
      <c r="CR1566" s="179" t="str">
        <f t="shared" si="2633"/>
        <v>CR$19</v>
      </c>
      <c r="CS1566" s="179" t="str">
        <f t="shared" si="2633"/>
        <v>CS$19</v>
      </c>
      <c r="CT1566" s="179" t="str">
        <f t="shared" si="2633"/>
        <v>CT$19</v>
      </c>
      <c r="CU1566" s="179" t="str">
        <f t="shared" si="2633"/>
        <v>CU$19</v>
      </c>
      <c r="CV1566" s="179" t="str">
        <f t="shared" si="2633"/>
        <v>CV$19</v>
      </c>
      <c r="CW1566" s="179" t="str">
        <f t="shared" si="2633"/>
        <v>CW$19</v>
      </c>
      <c r="CX1566" s="179" t="str">
        <f t="shared" si="2633"/>
        <v>CX$19</v>
      </c>
      <c r="CY1566" s="179" t="str">
        <f t="shared" si="2633"/>
        <v>CY$19</v>
      </c>
      <c r="CZ1566" s="179" t="str">
        <f t="shared" si="2633"/>
        <v>CZ$19</v>
      </c>
      <c r="DA1566" s="179" t="str">
        <f t="shared" si="2633"/>
        <v>DA$19</v>
      </c>
      <c r="DB1566" s="179" t="str">
        <f t="shared" si="2633"/>
        <v>DB$19</v>
      </c>
      <c r="DC1566" s="179" t="str">
        <f t="shared" si="2633"/>
        <v>DC$19</v>
      </c>
      <c r="DD1566" s="179" t="str">
        <f t="shared" si="2633"/>
        <v>DD$19</v>
      </c>
      <c r="DE1566" s="179" t="str">
        <f t="shared" si="2633"/>
        <v>DE$19</v>
      </c>
      <c r="DF1566" s="179" t="str">
        <f t="shared" si="2633"/>
        <v>DF$19</v>
      </c>
      <c r="DG1566" s="179" t="str">
        <f t="shared" si="2633"/>
        <v>DG$19</v>
      </c>
      <c r="DH1566" s="179" t="str">
        <f t="shared" si="2633"/>
        <v>DH$19</v>
      </c>
      <c r="DI1566" s="179" t="str">
        <f t="shared" si="2633"/>
        <v>DI$19</v>
      </c>
      <c r="DJ1566" s="179" t="str">
        <f t="shared" si="2633"/>
        <v>DJ$19</v>
      </c>
      <c r="DK1566" s="179" t="str">
        <f t="shared" si="2633"/>
        <v>DK$19</v>
      </c>
      <c r="DL1566" s="179" t="str">
        <f t="shared" si="2633"/>
        <v>DL$19</v>
      </c>
    </row>
    <row r="1567" spans="1:116" x14ac:dyDescent="0.4">
      <c r="A1567" s="174"/>
      <c r="E1567" s="8"/>
      <c r="G1567" s="175" t="s">
        <v>490</v>
      </c>
      <c r="H1567" s="174"/>
      <c r="I1567" s="176"/>
      <c r="J1567" s="176"/>
      <c r="K1567" s="197"/>
      <c r="L1567" s="197"/>
      <c r="M1567" s="197"/>
      <c r="N1567" s="197"/>
      <c r="O1567" s="197"/>
      <c r="P1567" s="197"/>
      <c r="R1567" s="198"/>
      <c r="S1567" s="174"/>
      <c r="T1567" s="174"/>
      <c r="U1567" s="174"/>
      <c r="V1567" s="174"/>
      <c r="W1567" s="174"/>
      <c r="X1567" s="174"/>
      <c r="Y1567" s="174"/>
      <c r="Z1567" s="174"/>
      <c r="AA1567" s="174"/>
      <c r="AB1567" s="174"/>
      <c r="AC1567" s="174"/>
      <c r="AD1567" s="174"/>
      <c r="AE1567" s="174"/>
      <c r="AF1567" s="174"/>
      <c r="AG1567" s="174"/>
      <c r="AH1567" s="174"/>
      <c r="AI1567" s="174"/>
      <c r="AJ1567" s="174"/>
      <c r="AK1567" s="174"/>
      <c r="AL1567" s="174"/>
      <c r="AM1567" s="174"/>
      <c r="AN1567" s="174"/>
      <c r="AO1567" s="174"/>
      <c r="AP1567" s="174"/>
      <c r="AQ1567" s="174"/>
      <c r="AR1567" s="174"/>
      <c r="AS1567" s="174"/>
      <c r="AT1567" s="174"/>
      <c r="AU1567" s="174"/>
      <c r="AV1567" s="174"/>
      <c r="AW1567" s="174"/>
      <c r="AX1567" s="174"/>
      <c r="AY1567" s="174"/>
      <c r="AZ1567" s="174"/>
      <c r="BA1567" s="174"/>
      <c r="BB1567" s="174"/>
      <c r="BC1567" s="174"/>
      <c r="BD1567" s="174"/>
      <c r="BE1567" s="174"/>
      <c r="BF1567" s="174"/>
      <c r="BG1567" s="174"/>
      <c r="BH1567" s="174"/>
      <c r="BI1567" s="174"/>
      <c r="BJ1567" s="174"/>
      <c r="BK1567" s="174"/>
      <c r="BL1567" s="174"/>
      <c r="BM1567" s="174"/>
      <c r="BN1567" s="174"/>
      <c r="BO1567" s="174"/>
      <c r="BP1567" s="174"/>
      <c r="BQ1567" s="174"/>
      <c r="BR1567" s="174"/>
      <c r="BS1567" s="174"/>
      <c r="BT1567" s="174"/>
      <c r="BU1567" s="174"/>
      <c r="BV1567" s="174"/>
      <c r="BW1567" s="174"/>
      <c r="BX1567" s="174"/>
      <c r="BY1567" s="174"/>
      <c r="BZ1567" s="174"/>
      <c r="CA1567" s="174"/>
      <c r="CB1567" s="174"/>
      <c r="CC1567" s="174"/>
      <c r="CD1567" s="174"/>
      <c r="CE1567" s="174"/>
      <c r="CF1567" s="174"/>
      <c r="CG1567" s="174"/>
      <c r="CH1567" s="174"/>
      <c r="CI1567" s="174"/>
      <c r="CJ1567" s="174"/>
      <c r="CK1567" s="174"/>
      <c r="CL1567" s="174"/>
      <c r="CN1567" s="176"/>
      <c r="CO1567" s="174"/>
      <c r="CP1567" s="174"/>
      <c r="CQ1567" s="174"/>
      <c r="CR1567" s="174"/>
      <c r="CS1567" s="174"/>
      <c r="CT1567" s="174"/>
      <c r="CU1567" s="174"/>
      <c r="CV1567" s="174"/>
      <c r="CW1567" s="174"/>
      <c r="CX1567" s="174"/>
      <c r="CY1567" s="174"/>
      <c r="CZ1567" s="174"/>
      <c r="DA1567" s="174"/>
      <c r="DB1567" s="174"/>
      <c r="DC1567" s="174"/>
      <c r="DD1567" s="174"/>
      <c r="DE1567" s="174"/>
      <c r="DF1567" s="174"/>
      <c r="DG1567" s="174"/>
      <c r="DH1567" s="174"/>
      <c r="DI1567" s="174"/>
      <c r="DJ1567" s="174"/>
      <c r="DK1567" s="174"/>
      <c r="DL1567" s="174"/>
    </row>
    <row r="1568" spans="1:116" x14ac:dyDescent="0.4">
      <c r="A1568" s="174"/>
      <c r="E1568" s="8"/>
      <c r="G1568" s="175" t="s">
        <v>492</v>
      </c>
      <c r="H1568" s="174"/>
      <c r="I1568" s="176"/>
      <c r="J1568" s="176"/>
      <c r="K1568" s="197"/>
      <c r="L1568" s="197"/>
      <c r="M1568" s="197"/>
      <c r="N1568" s="197"/>
      <c r="O1568" s="197"/>
      <c r="P1568" s="197"/>
      <c r="R1568" s="198"/>
      <c r="S1568" s="174"/>
      <c r="T1568" s="174"/>
      <c r="U1568" s="174"/>
      <c r="V1568" s="174"/>
      <c r="W1568" s="174"/>
      <c r="X1568" s="174"/>
      <c r="Y1568" s="174"/>
      <c r="Z1568" s="174"/>
      <c r="AA1568" s="174"/>
      <c r="AB1568" s="174"/>
      <c r="AC1568" s="174"/>
      <c r="AD1568" s="174"/>
      <c r="AE1568" s="174"/>
      <c r="AF1568" s="174"/>
      <c r="AG1568" s="174"/>
      <c r="AH1568" s="174"/>
      <c r="AI1568" s="174"/>
      <c r="AJ1568" s="174"/>
      <c r="AK1568" s="174"/>
      <c r="AL1568" s="174"/>
      <c r="AM1568" s="174"/>
      <c r="AN1568" s="174"/>
      <c r="AO1568" s="174"/>
      <c r="AP1568" s="174"/>
      <c r="AQ1568" s="174"/>
      <c r="AR1568" s="174"/>
      <c r="AS1568" s="174"/>
      <c r="AT1568" s="174"/>
      <c r="AU1568" s="174"/>
      <c r="AV1568" s="174"/>
      <c r="AW1568" s="174"/>
      <c r="AX1568" s="174"/>
      <c r="AY1568" s="174"/>
      <c r="AZ1568" s="174"/>
      <c r="BA1568" s="174"/>
      <c r="BB1568" s="174"/>
      <c r="BC1568" s="174"/>
      <c r="BD1568" s="174"/>
      <c r="BE1568" s="174"/>
      <c r="BF1568" s="174"/>
      <c r="BG1568" s="174"/>
      <c r="BH1568" s="174"/>
      <c r="BI1568" s="174"/>
      <c r="BJ1568" s="174"/>
      <c r="BK1568" s="174"/>
      <c r="BL1568" s="174"/>
      <c r="BM1568" s="174"/>
      <c r="BN1568" s="174"/>
      <c r="BO1568" s="174"/>
      <c r="BP1568" s="174"/>
      <c r="BQ1568" s="174"/>
      <c r="BR1568" s="174"/>
      <c r="BS1568" s="174"/>
      <c r="BT1568" s="174"/>
      <c r="BU1568" s="174"/>
      <c r="BV1568" s="174"/>
      <c r="BW1568" s="174"/>
      <c r="BX1568" s="174"/>
      <c r="BY1568" s="174"/>
      <c r="BZ1568" s="174"/>
      <c r="CA1568" s="174"/>
      <c r="CB1568" s="174"/>
      <c r="CC1568" s="174"/>
      <c r="CD1568" s="174"/>
      <c r="CE1568" s="174"/>
      <c r="CF1568" s="174"/>
      <c r="CG1568" s="174"/>
      <c r="CH1568" s="174"/>
      <c r="CI1568" s="174"/>
      <c r="CJ1568" s="174"/>
      <c r="CK1568" s="174"/>
      <c r="CL1568" s="174"/>
      <c r="CN1568" s="176"/>
      <c r="CO1568" s="174"/>
      <c r="CP1568" s="174"/>
      <c r="CQ1568" s="174"/>
      <c r="CR1568" s="174"/>
      <c r="CS1568" s="174"/>
      <c r="CT1568" s="174"/>
      <c r="CU1568" s="174"/>
      <c r="CV1568" s="174"/>
      <c r="CW1568" s="174"/>
      <c r="CX1568" s="174"/>
      <c r="CY1568" s="174"/>
      <c r="CZ1568" s="174"/>
      <c r="DA1568" s="174"/>
      <c r="DB1568" s="174"/>
      <c r="DC1568" s="174"/>
      <c r="DD1568" s="174"/>
      <c r="DE1568" s="174"/>
      <c r="DF1568" s="174"/>
      <c r="DG1568" s="174"/>
      <c r="DH1568" s="174"/>
      <c r="DI1568" s="174"/>
      <c r="DJ1568" s="174"/>
      <c r="DK1568" s="174"/>
      <c r="DL1568" s="174"/>
    </row>
    <row r="1569" spans="1:116" x14ac:dyDescent="0.4">
      <c r="A1569" s="174"/>
      <c r="E1569" s="8"/>
      <c r="G1569" s="175" t="s">
        <v>461</v>
      </c>
      <c r="H1569" s="174"/>
      <c r="I1569" s="176"/>
      <c r="J1569" s="176"/>
      <c r="K1569" s="197"/>
      <c r="L1569" s="197"/>
      <c r="M1569" s="197"/>
      <c r="N1569" s="197"/>
      <c r="O1569" s="197"/>
      <c r="P1569" s="197"/>
      <c r="R1569" s="198"/>
      <c r="S1569" s="199" t="str">
        <f t="shared" ref="S1569:AX1569" si="2634">S$20</f>
        <v>S$16</v>
      </c>
      <c r="T1569" s="199" t="str">
        <f t="shared" si="2634"/>
        <v>T$16</v>
      </c>
      <c r="U1569" s="199" t="str">
        <f t="shared" si="2634"/>
        <v>U$16</v>
      </c>
      <c r="V1569" s="199" t="str">
        <f t="shared" si="2634"/>
        <v>V$16</v>
      </c>
      <c r="W1569" s="199" t="str">
        <f t="shared" si="2634"/>
        <v>W$16</v>
      </c>
      <c r="X1569" s="199" t="str">
        <f t="shared" si="2634"/>
        <v>X$16</v>
      </c>
      <c r="Y1569" s="199" t="str">
        <f t="shared" si="2634"/>
        <v>Y$16</v>
      </c>
      <c r="Z1569" s="199" t="str">
        <f t="shared" si="2634"/>
        <v>Z$16</v>
      </c>
      <c r="AA1569" s="199" t="str">
        <f t="shared" si="2634"/>
        <v>AA$16</v>
      </c>
      <c r="AB1569" s="199" t="str">
        <f t="shared" si="2634"/>
        <v>AB$16</v>
      </c>
      <c r="AC1569" s="199" t="str">
        <f t="shared" si="2634"/>
        <v>AC$16</v>
      </c>
      <c r="AD1569" s="199" t="str">
        <f t="shared" si="2634"/>
        <v>AD$16</v>
      </c>
      <c r="AE1569" s="199" t="str">
        <f t="shared" si="2634"/>
        <v>AE$16</v>
      </c>
      <c r="AF1569" s="199" t="str">
        <f t="shared" si="2634"/>
        <v>AF$16</v>
      </c>
      <c r="AG1569" s="199" t="str">
        <f t="shared" si="2634"/>
        <v>AG$16</v>
      </c>
      <c r="AH1569" s="199" t="str">
        <f t="shared" si="2634"/>
        <v>AH$16</v>
      </c>
      <c r="AI1569" s="199" t="str">
        <f t="shared" si="2634"/>
        <v>AI$16</v>
      </c>
      <c r="AJ1569" s="199" t="str">
        <f t="shared" si="2634"/>
        <v>AJ$16</v>
      </c>
      <c r="AK1569" s="199" t="str">
        <f t="shared" si="2634"/>
        <v>AK$16</v>
      </c>
      <c r="AL1569" s="199" t="str">
        <f t="shared" si="2634"/>
        <v>AL$16</v>
      </c>
      <c r="AM1569" s="199" t="str">
        <f t="shared" si="2634"/>
        <v>AM$16</v>
      </c>
      <c r="AN1569" s="199" t="str">
        <f t="shared" si="2634"/>
        <v>AN$16</v>
      </c>
      <c r="AO1569" s="199" t="str">
        <f t="shared" si="2634"/>
        <v>AO$16</v>
      </c>
      <c r="AP1569" s="199" t="str">
        <f t="shared" si="2634"/>
        <v>AP$16</v>
      </c>
      <c r="AQ1569" s="199" t="str">
        <f t="shared" si="2634"/>
        <v>AQ$16</v>
      </c>
      <c r="AR1569" s="199" t="str">
        <f t="shared" si="2634"/>
        <v>AR$16</v>
      </c>
      <c r="AS1569" s="199" t="str">
        <f t="shared" si="2634"/>
        <v>AS$16</v>
      </c>
      <c r="AT1569" s="199" t="str">
        <f t="shared" si="2634"/>
        <v>AT$16</v>
      </c>
      <c r="AU1569" s="199" t="str">
        <f t="shared" si="2634"/>
        <v>AU$16</v>
      </c>
      <c r="AV1569" s="199" t="str">
        <f t="shared" si="2634"/>
        <v>AV$16</v>
      </c>
      <c r="AW1569" s="199" t="str">
        <f t="shared" si="2634"/>
        <v>AW$16</v>
      </c>
      <c r="AX1569" s="199" t="str">
        <f t="shared" si="2634"/>
        <v>AX$16</v>
      </c>
      <c r="AY1569" s="199" t="str">
        <f t="shared" ref="AY1569:CD1569" si="2635">AY$20</f>
        <v>AY$16</v>
      </c>
      <c r="AZ1569" s="199" t="str">
        <f t="shared" si="2635"/>
        <v>AZ$16</v>
      </c>
      <c r="BA1569" s="199" t="str">
        <f t="shared" si="2635"/>
        <v>BA$16</v>
      </c>
      <c r="BB1569" s="199" t="str">
        <f t="shared" si="2635"/>
        <v>BB$16</v>
      </c>
      <c r="BC1569" s="199" t="str">
        <f t="shared" si="2635"/>
        <v>BC$16</v>
      </c>
      <c r="BD1569" s="199" t="str">
        <f t="shared" si="2635"/>
        <v>BD$16</v>
      </c>
      <c r="BE1569" s="199" t="str">
        <f t="shared" si="2635"/>
        <v>BE$16</v>
      </c>
      <c r="BF1569" s="199" t="str">
        <f t="shared" si="2635"/>
        <v>BF$16</v>
      </c>
      <c r="BG1569" s="199" t="str">
        <f t="shared" si="2635"/>
        <v>BG$16</v>
      </c>
      <c r="BH1569" s="199" t="str">
        <f t="shared" si="2635"/>
        <v>BH$16</v>
      </c>
      <c r="BI1569" s="199" t="str">
        <f t="shared" si="2635"/>
        <v>BI$16</v>
      </c>
      <c r="BJ1569" s="199" t="str">
        <f t="shared" si="2635"/>
        <v>BJ$16</v>
      </c>
      <c r="BK1569" s="199" t="str">
        <f t="shared" si="2635"/>
        <v>BK$16</v>
      </c>
      <c r="BL1569" s="199" t="str">
        <f t="shared" si="2635"/>
        <v>BL$16</v>
      </c>
      <c r="BM1569" s="199" t="str">
        <f t="shared" si="2635"/>
        <v>BM$16</v>
      </c>
      <c r="BN1569" s="199" t="str">
        <f t="shared" si="2635"/>
        <v>BN$16</v>
      </c>
      <c r="BO1569" s="199" t="str">
        <f t="shared" si="2635"/>
        <v>BO$16</v>
      </c>
      <c r="BP1569" s="199" t="str">
        <f t="shared" si="2635"/>
        <v>BP$16</v>
      </c>
      <c r="BQ1569" s="199" t="str">
        <f t="shared" si="2635"/>
        <v>BQ$16</v>
      </c>
      <c r="BR1569" s="199" t="str">
        <f t="shared" si="2635"/>
        <v>BR$16</v>
      </c>
      <c r="BS1569" s="199" t="str">
        <f t="shared" si="2635"/>
        <v>BS$16</v>
      </c>
      <c r="BT1569" s="199" t="str">
        <f t="shared" si="2635"/>
        <v>BT$16</v>
      </c>
      <c r="BU1569" s="199" t="str">
        <f t="shared" si="2635"/>
        <v>BU$16</v>
      </c>
      <c r="BV1569" s="199" t="str">
        <f t="shared" si="2635"/>
        <v>BV$16</v>
      </c>
      <c r="BW1569" s="199" t="str">
        <f t="shared" si="2635"/>
        <v>BW$16</v>
      </c>
      <c r="BX1569" s="199" t="str">
        <f t="shared" si="2635"/>
        <v>BX$16</v>
      </c>
      <c r="BY1569" s="199" t="str">
        <f t="shared" si="2635"/>
        <v>BY$16</v>
      </c>
      <c r="BZ1569" s="199" t="str">
        <f t="shared" si="2635"/>
        <v>BZ$16</v>
      </c>
      <c r="CA1569" s="199" t="str">
        <f t="shared" si="2635"/>
        <v>CA$16</v>
      </c>
      <c r="CB1569" s="199" t="str">
        <f t="shared" si="2635"/>
        <v>CB$16</v>
      </c>
      <c r="CC1569" s="199" t="str">
        <f t="shared" si="2635"/>
        <v>CC$16</v>
      </c>
      <c r="CD1569" s="199" t="str">
        <f t="shared" si="2635"/>
        <v>CD$16</v>
      </c>
      <c r="CE1569" s="199" t="str">
        <f t="shared" ref="CE1569:CL1569" si="2636">CE$20</f>
        <v>CE$16</v>
      </c>
      <c r="CF1569" s="199" t="str">
        <f t="shared" si="2636"/>
        <v>CF$16</v>
      </c>
      <c r="CG1569" s="199" t="str">
        <f t="shared" si="2636"/>
        <v>CG$16</v>
      </c>
      <c r="CH1569" s="199" t="str">
        <f t="shared" si="2636"/>
        <v>CH$16</v>
      </c>
      <c r="CI1569" s="199" t="str">
        <f t="shared" si="2636"/>
        <v>CI$16</v>
      </c>
      <c r="CJ1569" s="199" t="str">
        <f t="shared" si="2636"/>
        <v>CJ$16</v>
      </c>
      <c r="CK1569" s="199" t="str">
        <f t="shared" si="2636"/>
        <v>CK$16</v>
      </c>
      <c r="CL1569" s="199" t="str">
        <f t="shared" si="2636"/>
        <v>CL$16</v>
      </c>
      <c r="CN1569" s="176"/>
      <c r="CO1569" s="199" t="str">
        <f t="shared" ref="CO1569:DL1569" si="2637">CO$20</f>
        <v>CO$16</v>
      </c>
      <c r="CP1569" s="199" t="str">
        <f t="shared" si="2637"/>
        <v>CP$16</v>
      </c>
      <c r="CQ1569" s="199" t="str">
        <f t="shared" si="2637"/>
        <v>CQ$16</v>
      </c>
      <c r="CR1569" s="199" t="str">
        <f t="shared" si="2637"/>
        <v>CR$16</v>
      </c>
      <c r="CS1569" s="199" t="str">
        <f t="shared" si="2637"/>
        <v>CS$16</v>
      </c>
      <c r="CT1569" s="199" t="str">
        <f t="shared" si="2637"/>
        <v>CT$16</v>
      </c>
      <c r="CU1569" s="199" t="str">
        <f t="shared" si="2637"/>
        <v>CU$16</v>
      </c>
      <c r="CV1569" s="199" t="str">
        <f t="shared" si="2637"/>
        <v>CV$16</v>
      </c>
      <c r="CW1569" s="199" t="str">
        <f t="shared" si="2637"/>
        <v>CW$16</v>
      </c>
      <c r="CX1569" s="199" t="str">
        <f t="shared" si="2637"/>
        <v>CX$16</v>
      </c>
      <c r="CY1569" s="199" t="str">
        <f t="shared" si="2637"/>
        <v>CY$16</v>
      </c>
      <c r="CZ1569" s="199" t="str">
        <f t="shared" si="2637"/>
        <v>CZ$16</v>
      </c>
      <c r="DA1569" s="199" t="str">
        <f t="shared" si="2637"/>
        <v>DA$16</v>
      </c>
      <c r="DB1569" s="199" t="str">
        <f t="shared" si="2637"/>
        <v>DB$16</v>
      </c>
      <c r="DC1569" s="199" t="str">
        <f t="shared" si="2637"/>
        <v>DC$16</v>
      </c>
      <c r="DD1569" s="199" t="str">
        <f t="shared" si="2637"/>
        <v>DD$16</v>
      </c>
      <c r="DE1569" s="199" t="str">
        <f t="shared" si="2637"/>
        <v>DE$16</v>
      </c>
      <c r="DF1569" s="199" t="str">
        <f t="shared" si="2637"/>
        <v>DF$16</v>
      </c>
      <c r="DG1569" s="199" t="str">
        <f t="shared" si="2637"/>
        <v>DG$16</v>
      </c>
      <c r="DH1569" s="199" t="str">
        <f t="shared" si="2637"/>
        <v>DH$16</v>
      </c>
      <c r="DI1569" s="199" t="str">
        <f t="shared" si="2637"/>
        <v>DI$16</v>
      </c>
      <c r="DJ1569" s="199" t="str">
        <f t="shared" si="2637"/>
        <v>DJ$16</v>
      </c>
      <c r="DK1569" s="199" t="str">
        <f t="shared" si="2637"/>
        <v>DK$16</v>
      </c>
      <c r="DL1569" s="199" t="str">
        <f t="shared" si="2637"/>
        <v>DL$16</v>
      </c>
    </row>
    <row r="1570" spans="1:116" x14ac:dyDescent="0.4">
      <c r="A1570" s="174"/>
      <c r="E1570" s="8"/>
      <c r="G1570" s="175" t="s">
        <v>462</v>
      </c>
      <c r="H1570" s="200"/>
      <c r="I1570" s="201"/>
      <c r="J1570" s="201"/>
      <c r="K1570" s="202"/>
      <c r="L1570" s="202"/>
      <c r="M1570" s="202"/>
      <c r="N1570" s="202"/>
      <c r="O1570" s="202"/>
      <c r="P1570" s="202"/>
      <c r="R1570" s="202"/>
      <c r="S1570" s="199" t="str">
        <f t="shared" ref="S1570:AX1570" si="2638">S$21</f>
        <v>S$17</v>
      </c>
      <c r="T1570" s="199" t="str">
        <f t="shared" si="2638"/>
        <v>T$17</v>
      </c>
      <c r="U1570" s="199" t="str">
        <f t="shared" si="2638"/>
        <v>U$17</v>
      </c>
      <c r="V1570" s="199" t="str">
        <f t="shared" si="2638"/>
        <v>V$17</v>
      </c>
      <c r="W1570" s="199" t="str">
        <f t="shared" si="2638"/>
        <v>W$17</v>
      </c>
      <c r="X1570" s="199" t="str">
        <f t="shared" si="2638"/>
        <v>X$17</v>
      </c>
      <c r="Y1570" s="199" t="str">
        <f t="shared" si="2638"/>
        <v>Y$17</v>
      </c>
      <c r="Z1570" s="199" t="str">
        <f t="shared" si="2638"/>
        <v>Z$17</v>
      </c>
      <c r="AA1570" s="199" t="str">
        <f t="shared" si="2638"/>
        <v>AA$17</v>
      </c>
      <c r="AB1570" s="199" t="str">
        <f t="shared" si="2638"/>
        <v>AB$17</v>
      </c>
      <c r="AC1570" s="199" t="str">
        <f t="shared" si="2638"/>
        <v>AC$17</v>
      </c>
      <c r="AD1570" s="199" t="str">
        <f t="shared" si="2638"/>
        <v>AD$17</v>
      </c>
      <c r="AE1570" s="199" t="str">
        <f t="shared" si="2638"/>
        <v>AE$17</v>
      </c>
      <c r="AF1570" s="199" t="str">
        <f t="shared" si="2638"/>
        <v>AF$17</v>
      </c>
      <c r="AG1570" s="199" t="str">
        <f t="shared" si="2638"/>
        <v>AG$17</v>
      </c>
      <c r="AH1570" s="199" t="str">
        <f t="shared" si="2638"/>
        <v>AH$17</v>
      </c>
      <c r="AI1570" s="199" t="str">
        <f t="shared" si="2638"/>
        <v>AI$17</v>
      </c>
      <c r="AJ1570" s="199" t="str">
        <f t="shared" si="2638"/>
        <v>AJ$17</v>
      </c>
      <c r="AK1570" s="199" t="str">
        <f t="shared" si="2638"/>
        <v>AK$17</v>
      </c>
      <c r="AL1570" s="199" t="str">
        <f t="shared" si="2638"/>
        <v>AL$17</v>
      </c>
      <c r="AM1570" s="199" t="str">
        <f t="shared" si="2638"/>
        <v>AM$17</v>
      </c>
      <c r="AN1570" s="199" t="str">
        <f t="shared" si="2638"/>
        <v>AN$17</v>
      </c>
      <c r="AO1570" s="199" t="str">
        <f t="shared" si="2638"/>
        <v>AO$17</v>
      </c>
      <c r="AP1570" s="199" t="str">
        <f t="shared" si="2638"/>
        <v>AP$17</v>
      </c>
      <c r="AQ1570" s="199" t="str">
        <f t="shared" si="2638"/>
        <v>AQ$17</v>
      </c>
      <c r="AR1570" s="199" t="str">
        <f t="shared" si="2638"/>
        <v>AR$17</v>
      </c>
      <c r="AS1570" s="199" t="str">
        <f t="shared" si="2638"/>
        <v>AS$17</v>
      </c>
      <c r="AT1570" s="199" t="str">
        <f t="shared" si="2638"/>
        <v>AT$17</v>
      </c>
      <c r="AU1570" s="199" t="str">
        <f t="shared" si="2638"/>
        <v>AU$17</v>
      </c>
      <c r="AV1570" s="199" t="str">
        <f t="shared" si="2638"/>
        <v>AV$17</v>
      </c>
      <c r="AW1570" s="199" t="str">
        <f t="shared" si="2638"/>
        <v>AW$17</v>
      </c>
      <c r="AX1570" s="199" t="str">
        <f t="shared" si="2638"/>
        <v>AX$17</v>
      </c>
      <c r="AY1570" s="199" t="str">
        <f t="shared" ref="AY1570:CD1570" si="2639">AY$21</f>
        <v>AY$17</v>
      </c>
      <c r="AZ1570" s="199" t="str">
        <f t="shared" si="2639"/>
        <v>AZ$17</v>
      </c>
      <c r="BA1570" s="199" t="str">
        <f t="shared" si="2639"/>
        <v>BA$17</v>
      </c>
      <c r="BB1570" s="199" t="str">
        <f t="shared" si="2639"/>
        <v>BB$17</v>
      </c>
      <c r="BC1570" s="199" t="str">
        <f t="shared" si="2639"/>
        <v>BC$17</v>
      </c>
      <c r="BD1570" s="199" t="str">
        <f t="shared" si="2639"/>
        <v>BD$17</v>
      </c>
      <c r="BE1570" s="199" t="str">
        <f t="shared" si="2639"/>
        <v>BE$17</v>
      </c>
      <c r="BF1570" s="199" t="str">
        <f t="shared" si="2639"/>
        <v>BF$17</v>
      </c>
      <c r="BG1570" s="199" t="str">
        <f t="shared" si="2639"/>
        <v>BG$17</v>
      </c>
      <c r="BH1570" s="199" t="str">
        <f t="shared" si="2639"/>
        <v>BH$17</v>
      </c>
      <c r="BI1570" s="199" t="str">
        <f t="shared" si="2639"/>
        <v>BI$17</v>
      </c>
      <c r="BJ1570" s="199" t="str">
        <f t="shared" si="2639"/>
        <v>BJ$17</v>
      </c>
      <c r="BK1570" s="199" t="str">
        <f t="shared" si="2639"/>
        <v>BK$17</v>
      </c>
      <c r="BL1570" s="199" t="str">
        <f t="shared" si="2639"/>
        <v>BL$17</v>
      </c>
      <c r="BM1570" s="199" t="str">
        <f t="shared" si="2639"/>
        <v>BM$17</v>
      </c>
      <c r="BN1570" s="199" t="str">
        <f t="shared" si="2639"/>
        <v>BN$17</v>
      </c>
      <c r="BO1570" s="199" t="str">
        <f t="shared" si="2639"/>
        <v>BO$17</v>
      </c>
      <c r="BP1570" s="199" t="str">
        <f t="shared" si="2639"/>
        <v>BP$17</v>
      </c>
      <c r="BQ1570" s="199" t="str">
        <f t="shared" si="2639"/>
        <v>BQ$17</v>
      </c>
      <c r="BR1570" s="199" t="str">
        <f t="shared" si="2639"/>
        <v>BR$17</v>
      </c>
      <c r="BS1570" s="199" t="str">
        <f t="shared" si="2639"/>
        <v>BS$17</v>
      </c>
      <c r="BT1570" s="199" t="str">
        <f t="shared" si="2639"/>
        <v>BT$17</v>
      </c>
      <c r="BU1570" s="199" t="str">
        <f t="shared" si="2639"/>
        <v>BU$17</v>
      </c>
      <c r="BV1570" s="199" t="str">
        <f t="shared" si="2639"/>
        <v>BV$17</v>
      </c>
      <c r="BW1570" s="199" t="str">
        <f t="shared" si="2639"/>
        <v>BW$17</v>
      </c>
      <c r="BX1570" s="199" t="str">
        <f t="shared" si="2639"/>
        <v>BX$17</v>
      </c>
      <c r="BY1570" s="199" t="str">
        <f t="shared" si="2639"/>
        <v>BY$17</v>
      </c>
      <c r="BZ1570" s="199" t="str">
        <f t="shared" si="2639"/>
        <v>BZ$17</v>
      </c>
      <c r="CA1570" s="199" t="str">
        <f t="shared" si="2639"/>
        <v>CA$17</v>
      </c>
      <c r="CB1570" s="199" t="str">
        <f t="shared" si="2639"/>
        <v>CB$17</v>
      </c>
      <c r="CC1570" s="199" t="str">
        <f t="shared" si="2639"/>
        <v>CC$17</v>
      </c>
      <c r="CD1570" s="199" t="str">
        <f t="shared" si="2639"/>
        <v>CD$17</v>
      </c>
      <c r="CE1570" s="199" t="str">
        <f t="shared" ref="CE1570:CL1570" si="2640">CE$21</f>
        <v>CE$17</v>
      </c>
      <c r="CF1570" s="199" t="str">
        <f t="shared" si="2640"/>
        <v>CF$17</v>
      </c>
      <c r="CG1570" s="199" t="str">
        <f t="shared" si="2640"/>
        <v>CG$17</v>
      </c>
      <c r="CH1570" s="199" t="str">
        <f t="shared" si="2640"/>
        <v>CH$17</v>
      </c>
      <c r="CI1570" s="199" t="str">
        <f t="shared" si="2640"/>
        <v>CI$17</v>
      </c>
      <c r="CJ1570" s="199" t="str">
        <f t="shared" si="2640"/>
        <v>CJ$17</v>
      </c>
      <c r="CK1570" s="199" t="str">
        <f t="shared" si="2640"/>
        <v>CK$17</v>
      </c>
      <c r="CL1570" s="199" t="str">
        <f t="shared" si="2640"/>
        <v>CL$17</v>
      </c>
      <c r="CN1570" s="201"/>
      <c r="CO1570" s="199" t="str">
        <f t="shared" ref="CO1570:DL1570" si="2641">CO$21</f>
        <v>CO$17</v>
      </c>
      <c r="CP1570" s="199" t="str">
        <f t="shared" si="2641"/>
        <v>CP$17</v>
      </c>
      <c r="CQ1570" s="199" t="str">
        <f t="shared" si="2641"/>
        <v>CQ$17</v>
      </c>
      <c r="CR1570" s="199" t="str">
        <f t="shared" si="2641"/>
        <v>CR$17</v>
      </c>
      <c r="CS1570" s="199" t="str">
        <f t="shared" si="2641"/>
        <v>CS$17</v>
      </c>
      <c r="CT1570" s="199" t="str">
        <f t="shared" si="2641"/>
        <v>CT$17</v>
      </c>
      <c r="CU1570" s="199" t="str">
        <f t="shared" si="2641"/>
        <v>CU$17</v>
      </c>
      <c r="CV1570" s="199" t="str">
        <f t="shared" si="2641"/>
        <v>CV$17</v>
      </c>
      <c r="CW1570" s="199" t="str">
        <f t="shared" si="2641"/>
        <v>CW$17</v>
      </c>
      <c r="CX1570" s="199" t="str">
        <f t="shared" si="2641"/>
        <v>CX$17</v>
      </c>
      <c r="CY1570" s="199" t="str">
        <f t="shared" si="2641"/>
        <v>CY$17</v>
      </c>
      <c r="CZ1570" s="199" t="str">
        <f t="shared" si="2641"/>
        <v>CZ$17</v>
      </c>
      <c r="DA1570" s="199" t="str">
        <f t="shared" si="2641"/>
        <v>DA$17</v>
      </c>
      <c r="DB1570" s="199" t="str">
        <f t="shared" si="2641"/>
        <v>DB$17</v>
      </c>
      <c r="DC1570" s="199" t="str">
        <f t="shared" si="2641"/>
        <v>DC$17</v>
      </c>
      <c r="DD1570" s="199" t="str">
        <f t="shared" si="2641"/>
        <v>DD$17</v>
      </c>
      <c r="DE1570" s="199" t="str">
        <f t="shared" si="2641"/>
        <v>DE$17</v>
      </c>
      <c r="DF1570" s="199" t="str">
        <f t="shared" si="2641"/>
        <v>DF$17</v>
      </c>
      <c r="DG1570" s="199" t="str">
        <f t="shared" si="2641"/>
        <v>DG$17</v>
      </c>
      <c r="DH1570" s="199" t="str">
        <f t="shared" si="2641"/>
        <v>DH$17</v>
      </c>
      <c r="DI1570" s="199" t="str">
        <f t="shared" si="2641"/>
        <v>DI$17</v>
      </c>
      <c r="DJ1570" s="199" t="str">
        <f t="shared" si="2641"/>
        <v>DJ$17</v>
      </c>
      <c r="DK1570" s="199" t="str">
        <f t="shared" si="2641"/>
        <v>DK$17</v>
      </c>
      <c r="DL1570" s="199" t="str">
        <f t="shared" si="2641"/>
        <v>DL$17</v>
      </c>
    </row>
    <row r="1571" spans="1:116" x14ac:dyDescent="0.4">
      <c r="A1571" s="174"/>
      <c r="E1571" s="8"/>
      <c r="G1571" s="175" t="s">
        <v>491</v>
      </c>
      <c r="H1571" s="200"/>
      <c r="I1571" s="201"/>
      <c r="J1571" s="201"/>
      <c r="K1571" s="202"/>
      <c r="L1571" s="202"/>
      <c r="M1571" s="202"/>
      <c r="N1571" s="202"/>
      <c r="O1571" s="202"/>
      <c r="P1571" s="202"/>
      <c r="R1571" s="202"/>
      <c r="S1571" s="190"/>
      <c r="T1571" s="190"/>
      <c r="U1571" s="190"/>
      <c r="V1571" s="190"/>
      <c r="W1571" s="190"/>
      <c r="X1571" s="190"/>
      <c r="Y1571" s="190"/>
      <c r="Z1571" s="190"/>
      <c r="AA1571" s="190"/>
      <c r="AB1571" s="190"/>
      <c r="AC1571" s="190"/>
      <c r="AD1571" s="190"/>
      <c r="AE1571" s="190"/>
      <c r="AF1571" s="190"/>
      <c r="AG1571" s="190"/>
      <c r="AH1571" s="190"/>
      <c r="AI1571" s="190"/>
      <c r="AJ1571" s="190"/>
      <c r="AK1571" s="190"/>
      <c r="AL1571" s="190"/>
      <c r="AM1571" s="190"/>
      <c r="AN1571" s="190"/>
      <c r="AO1571" s="190"/>
      <c r="AP1571" s="190"/>
      <c r="AQ1571" s="190"/>
      <c r="AR1571" s="190"/>
      <c r="AS1571" s="190"/>
      <c r="AT1571" s="190"/>
      <c r="AU1571" s="190"/>
      <c r="AV1571" s="190"/>
      <c r="AW1571" s="190"/>
      <c r="AX1571" s="190"/>
      <c r="AY1571" s="190"/>
      <c r="AZ1571" s="190"/>
      <c r="BA1571" s="190"/>
      <c r="BB1571" s="190"/>
      <c r="BC1571" s="190"/>
      <c r="BD1571" s="190"/>
      <c r="BE1571" s="190"/>
      <c r="BF1571" s="190"/>
      <c r="BG1571" s="190"/>
      <c r="BH1571" s="190"/>
      <c r="BI1571" s="190"/>
      <c r="BJ1571" s="190"/>
      <c r="BK1571" s="190"/>
      <c r="BL1571" s="190"/>
      <c r="BM1571" s="190"/>
      <c r="BN1571" s="190"/>
      <c r="BO1571" s="190"/>
      <c r="BP1571" s="190"/>
      <c r="BQ1571" s="190"/>
      <c r="BR1571" s="190"/>
      <c r="BS1571" s="190"/>
      <c r="BT1571" s="190"/>
      <c r="BU1571" s="190"/>
      <c r="BV1571" s="190"/>
      <c r="BW1571" s="190"/>
      <c r="BX1571" s="190"/>
      <c r="BY1571" s="190"/>
      <c r="BZ1571" s="190"/>
      <c r="CA1571" s="190"/>
      <c r="CB1571" s="190"/>
      <c r="CC1571" s="190"/>
      <c r="CD1571" s="190"/>
      <c r="CE1571" s="190"/>
      <c r="CF1571" s="190"/>
      <c r="CG1571" s="190"/>
      <c r="CH1571" s="190"/>
      <c r="CI1571" s="190"/>
      <c r="CJ1571" s="190"/>
      <c r="CK1571" s="190"/>
      <c r="CL1571" s="190"/>
      <c r="CN1571" s="201"/>
      <c r="CO1571" s="190"/>
      <c r="CP1571" s="190"/>
      <c r="CQ1571" s="190"/>
      <c r="CR1571" s="190"/>
      <c r="CS1571" s="190"/>
      <c r="CT1571" s="190"/>
      <c r="CU1571" s="190"/>
      <c r="CV1571" s="190"/>
      <c r="CW1571" s="190"/>
      <c r="CX1571" s="190"/>
      <c r="CY1571" s="190"/>
      <c r="CZ1571" s="190"/>
      <c r="DA1571" s="190"/>
      <c r="DB1571" s="190"/>
      <c r="DC1571" s="190"/>
      <c r="DD1571" s="190"/>
      <c r="DE1571" s="190"/>
      <c r="DF1571" s="190"/>
      <c r="DG1571" s="190"/>
      <c r="DH1571" s="190"/>
      <c r="DI1571" s="190"/>
      <c r="DJ1571" s="190"/>
      <c r="DK1571" s="190"/>
      <c r="DL1571" s="190"/>
    </row>
    <row r="1572" spans="1:116" x14ac:dyDescent="0.4">
      <c r="A1572" s="174"/>
      <c r="E1572" s="8"/>
      <c r="G1572" s="175" t="s">
        <v>505</v>
      </c>
      <c r="H1572" s="200"/>
      <c r="I1572" s="201"/>
      <c r="J1572" s="201"/>
      <c r="K1572" s="202"/>
      <c r="L1572" s="202"/>
      <c r="M1572" s="202"/>
      <c r="N1572" s="202"/>
      <c r="O1572" s="202"/>
      <c r="P1572" s="202"/>
      <c r="R1572" s="202"/>
      <c r="S1572" s="190"/>
      <c r="T1572" s="190"/>
      <c r="U1572" s="190"/>
      <c r="V1572" s="190"/>
      <c r="W1572" s="190"/>
      <c r="X1572" s="190"/>
      <c r="Y1572" s="190"/>
      <c r="Z1572" s="190"/>
      <c r="AA1572" s="190"/>
      <c r="AB1572" s="190"/>
      <c r="AC1572" s="190"/>
      <c r="AD1572" s="190"/>
      <c r="AE1572" s="190"/>
      <c r="AF1572" s="190"/>
      <c r="AG1572" s="190"/>
      <c r="AH1572" s="190"/>
      <c r="AI1572" s="190"/>
      <c r="AJ1572" s="190"/>
      <c r="AK1572" s="190"/>
      <c r="AL1572" s="190"/>
      <c r="AM1572" s="190"/>
      <c r="AN1572" s="190"/>
      <c r="AO1572" s="190"/>
      <c r="AP1572" s="190"/>
      <c r="AQ1572" s="190"/>
      <c r="AR1572" s="190"/>
      <c r="AS1572" s="190"/>
      <c r="AT1572" s="190"/>
      <c r="AU1572" s="190"/>
      <c r="AV1572" s="190"/>
      <c r="AW1572" s="190"/>
      <c r="AX1572" s="190"/>
      <c r="AY1572" s="190"/>
      <c r="AZ1572" s="190"/>
      <c r="BA1572" s="190"/>
      <c r="BB1572" s="190"/>
      <c r="BC1572" s="190"/>
      <c r="BD1572" s="190"/>
      <c r="BE1572" s="190"/>
      <c r="BF1572" s="190"/>
      <c r="BG1572" s="190"/>
      <c r="BH1572" s="190"/>
      <c r="BI1572" s="190"/>
      <c r="BJ1572" s="190"/>
      <c r="BK1572" s="190"/>
      <c r="BL1572" s="190"/>
      <c r="BM1572" s="190"/>
      <c r="BN1572" s="190"/>
      <c r="BO1572" s="190"/>
      <c r="BP1572" s="190"/>
      <c r="BQ1572" s="190"/>
      <c r="BR1572" s="190"/>
      <c r="BS1572" s="190"/>
      <c r="BT1572" s="190"/>
      <c r="BU1572" s="190"/>
      <c r="BV1572" s="190"/>
      <c r="BW1572" s="190"/>
      <c r="BX1572" s="190"/>
      <c r="BY1572" s="190"/>
      <c r="BZ1572" s="190"/>
      <c r="CA1572" s="190"/>
      <c r="CB1572" s="190"/>
      <c r="CC1572" s="190"/>
      <c r="CD1572" s="190"/>
      <c r="CE1572" s="190"/>
      <c r="CF1572" s="190"/>
      <c r="CG1572" s="190"/>
      <c r="CH1572" s="190"/>
      <c r="CI1572" s="190"/>
      <c r="CJ1572" s="190"/>
      <c r="CK1572" s="190"/>
      <c r="CL1572" s="190"/>
      <c r="CN1572" s="201"/>
      <c r="CO1572" s="190"/>
      <c r="CP1572" s="190"/>
      <c r="CQ1572" s="190"/>
      <c r="CR1572" s="190"/>
      <c r="CS1572" s="190"/>
      <c r="CT1572" s="190"/>
      <c r="CU1572" s="190"/>
      <c r="CV1572" s="190"/>
      <c r="CW1572" s="190"/>
      <c r="CX1572" s="190"/>
      <c r="CY1572" s="190"/>
      <c r="CZ1572" s="190"/>
      <c r="DA1572" s="190"/>
      <c r="DB1572" s="190"/>
      <c r="DC1572" s="190"/>
      <c r="DD1572" s="190"/>
      <c r="DE1572" s="190"/>
      <c r="DF1572" s="190"/>
      <c r="DG1572" s="190"/>
      <c r="DH1572" s="190"/>
      <c r="DI1572" s="190"/>
      <c r="DJ1572" s="190"/>
      <c r="DK1572" s="190"/>
      <c r="DL1572" s="190"/>
    </row>
    <row r="1573" spans="1:116" x14ac:dyDescent="0.4">
      <c r="A1573" s="174"/>
      <c r="E1573" s="8"/>
      <c r="G1573" s="175" t="s">
        <v>463</v>
      </c>
      <c r="H1573" s="200"/>
      <c r="I1573" s="201"/>
      <c r="J1573" s="201"/>
      <c r="K1573" s="202"/>
      <c r="L1573" s="202"/>
      <c r="M1573" s="202"/>
      <c r="N1573" s="202"/>
      <c r="O1573" s="202"/>
      <c r="P1573" s="202"/>
      <c r="R1573" s="202"/>
      <c r="S1573" s="190" t="str">
        <f t="shared" ref="S1573:AX1573" si="2642">S$22</f>
        <v>S$18</v>
      </c>
      <c r="T1573" s="190" t="str">
        <f t="shared" si="2642"/>
        <v>T$18</v>
      </c>
      <c r="U1573" s="190" t="str">
        <f t="shared" si="2642"/>
        <v>U$18</v>
      </c>
      <c r="V1573" s="190" t="str">
        <f t="shared" si="2642"/>
        <v>V$18</v>
      </c>
      <c r="W1573" s="190" t="str">
        <f t="shared" si="2642"/>
        <v>W$18</v>
      </c>
      <c r="X1573" s="190" t="str">
        <f t="shared" si="2642"/>
        <v>X$18</v>
      </c>
      <c r="Y1573" s="190" t="str">
        <f t="shared" si="2642"/>
        <v>Y$18</v>
      </c>
      <c r="Z1573" s="190" t="str">
        <f t="shared" si="2642"/>
        <v>Z$18</v>
      </c>
      <c r="AA1573" s="190" t="str">
        <f t="shared" si="2642"/>
        <v>AA$18</v>
      </c>
      <c r="AB1573" s="190" t="str">
        <f t="shared" si="2642"/>
        <v>AB$18</v>
      </c>
      <c r="AC1573" s="190" t="str">
        <f t="shared" si="2642"/>
        <v>AC$18</v>
      </c>
      <c r="AD1573" s="190" t="str">
        <f t="shared" si="2642"/>
        <v>AD$18</v>
      </c>
      <c r="AE1573" s="190" t="str">
        <f t="shared" si="2642"/>
        <v>AE$18</v>
      </c>
      <c r="AF1573" s="190" t="str">
        <f t="shared" si="2642"/>
        <v>AF$18</v>
      </c>
      <c r="AG1573" s="190" t="str">
        <f t="shared" si="2642"/>
        <v>AG$18</v>
      </c>
      <c r="AH1573" s="190" t="str">
        <f t="shared" si="2642"/>
        <v>AH$18</v>
      </c>
      <c r="AI1573" s="190" t="str">
        <f t="shared" si="2642"/>
        <v>AI$18</v>
      </c>
      <c r="AJ1573" s="190" t="str">
        <f t="shared" si="2642"/>
        <v>AJ$18</v>
      </c>
      <c r="AK1573" s="190" t="str">
        <f t="shared" si="2642"/>
        <v>AK$18</v>
      </c>
      <c r="AL1573" s="190" t="str">
        <f t="shared" si="2642"/>
        <v>AL$18</v>
      </c>
      <c r="AM1573" s="190" t="str">
        <f t="shared" si="2642"/>
        <v>AM$18</v>
      </c>
      <c r="AN1573" s="190" t="str">
        <f t="shared" si="2642"/>
        <v>AN$18</v>
      </c>
      <c r="AO1573" s="190" t="str">
        <f t="shared" si="2642"/>
        <v>AO$18</v>
      </c>
      <c r="AP1573" s="190" t="str">
        <f t="shared" si="2642"/>
        <v>AP$18</v>
      </c>
      <c r="AQ1573" s="190" t="str">
        <f t="shared" si="2642"/>
        <v>AQ$18</v>
      </c>
      <c r="AR1573" s="190" t="str">
        <f t="shared" si="2642"/>
        <v>AR$18</v>
      </c>
      <c r="AS1573" s="190" t="str">
        <f t="shared" si="2642"/>
        <v>AS$18</v>
      </c>
      <c r="AT1573" s="190" t="str">
        <f t="shared" si="2642"/>
        <v>AT$18</v>
      </c>
      <c r="AU1573" s="190" t="str">
        <f t="shared" si="2642"/>
        <v>AU$18</v>
      </c>
      <c r="AV1573" s="190" t="str">
        <f t="shared" si="2642"/>
        <v>AV$18</v>
      </c>
      <c r="AW1573" s="190" t="str">
        <f t="shared" si="2642"/>
        <v>AW$18</v>
      </c>
      <c r="AX1573" s="190" t="str">
        <f t="shared" si="2642"/>
        <v>AX$18</v>
      </c>
      <c r="AY1573" s="190" t="str">
        <f t="shared" ref="AY1573:CD1573" si="2643">AY$22</f>
        <v>AY$18</v>
      </c>
      <c r="AZ1573" s="190" t="str">
        <f t="shared" si="2643"/>
        <v>AZ$18</v>
      </c>
      <c r="BA1573" s="190" t="str">
        <f t="shared" si="2643"/>
        <v>BA$18</v>
      </c>
      <c r="BB1573" s="190" t="str">
        <f t="shared" si="2643"/>
        <v>BB$18</v>
      </c>
      <c r="BC1573" s="190" t="str">
        <f t="shared" si="2643"/>
        <v>BC$18</v>
      </c>
      <c r="BD1573" s="190" t="str">
        <f t="shared" si="2643"/>
        <v>BD$18</v>
      </c>
      <c r="BE1573" s="190" t="str">
        <f t="shared" si="2643"/>
        <v>BE$18</v>
      </c>
      <c r="BF1573" s="190" t="str">
        <f t="shared" si="2643"/>
        <v>BF$18</v>
      </c>
      <c r="BG1573" s="190" t="str">
        <f t="shared" si="2643"/>
        <v>BG$18</v>
      </c>
      <c r="BH1573" s="190" t="str">
        <f t="shared" si="2643"/>
        <v>BH$18</v>
      </c>
      <c r="BI1573" s="190" t="str">
        <f t="shared" si="2643"/>
        <v>BI$18</v>
      </c>
      <c r="BJ1573" s="190" t="str">
        <f t="shared" si="2643"/>
        <v>BJ$18</v>
      </c>
      <c r="BK1573" s="190" t="str">
        <f t="shared" si="2643"/>
        <v>BK$18</v>
      </c>
      <c r="BL1573" s="190" t="str">
        <f t="shared" si="2643"/>
        <v>BL$18</v>
      </c>
      <c r="BM1573" s="190" t="str">
        <f t="shared" si="2643"/>
        <v>BM$18</v>
      </c>
      <c r="BN1573" s="190" t="str">
        <f t="shared" si="2643"/>
        <v>BN$18</v>
      </c>
      <c r="BO1573" s="190" t="str">
        <f t="shared" si="2643"/>
        <v>BO$18</v>
      </c>
      <c r="BP1573" s="190" t="str">
        <f t="shared" si="2643"/>
        <v>BP$18</v>
      </c>
      <c r="BQ1573" s="190" t="str">
        <f t="shared" si="2643"/>
        <v>BQ$18</v>
      </c>
      <c r="BR1573" s="190" t="str">
        <f t="shared" si="2643"/>
        <v>BR$18</v>
      </c>
      <c r="BS1573" s="190" t="str">
        <f t="shared" si="2643"/>
        <v>BS$18</v>
      </c>
      <c r="BT1573" s="190" t="str">
        <f t="shared" si="2643"/>
        <v>BT$18</v>
      </c>
      <c r="BU1573" s="190" t="str">
        <f t="shared" si="2643"/>
        <v>BU$18</v>
      </c>
      <c r="BV1573" s="190" t="str">
        <f t="shared" si="2643"/>
        <v>BV$18</v>
      </c>
      <c r="BW1573" s="190" t="str">
        <f t="shared" si="2643"/>
        <v>BW$18</v>
      </c>
      <c r="BX1573" s="190" t="str">
        <f t="shared" si="2643"/>
        <v>BX$18</v>
      </c>
      <c r="BY1573" s="190" t="str">
        <f t="shared" si="2643"/>
        <v>BY$18</v>
      </c>
      <c r="BZ1573" s="190" t="str">
        <f t="shared" si="2643"/>
        <v>BZ$18</v>
      </c>
      <c r="CA1573" s="190" t="str">
        <f t="shared" si="2643"/>
        <v>CA$18</v>
      </c>
      <c r="CB1573" s="190" t="str">
        <f t="shared" si="2643"/>
        <v>CB$18</v>
      </c>
      <c r="CC1573" s="190" t="str">
        <f t="shared" si="2643"/>
        <v>CC$18</v>
      </c>
      <c r="CD1573" s="190" t="str">
        <f t="shared" si="2643"/>
        <v>CD$18</v>
      </c>
      <c r="CE1573" s="190" t="str">
        <f t="shared" ref="CE1573:CL1573" si="2644">CE$22</f>
        <v>CE$18</v>
      </c>
      <c r="CF1573" s="190" t="str">
        <f t="shared" si="2644"/>
        <v>CF$18</v>
      </c>
      <c r="CG1573" s="190" t="str">
        <f t="shared" si="2644"/>
        <v>CG$18</v>
      </c>
      <c r="CH1573" s="190" t="str">
        <f t="shared" si="2644"/>
        <v>CH$18</v>
      </c>
      <c r="CI1573" s="190" t="str">
        <f t="shared" si="2644"/>
        <v>CI$18</v>
      </c>
      <c r="CJ1573" s="190" t="str">
        <f t="shared" si="2644"/>
        <v>CJ$18</v>
      </c>
      <c r="CK1573" s="190" t="str">
        <f t="shared" si="2644"/>
        <v>CK$18</v>
      </c>
      <c r="CL1573" s="190" t="str">
        <f t="shared" si="2644"/>
        <v>CL$18</v>
      </c>
      <c r="CN1573" s="201"/>
      <c r="CO1573" s="190" t="str">
        <f t="shared" ref="CO1573:DL1573" si="2645">CO$22</f>
        <v>CO$18</v>
      </c>
      <c r="CP1573" s="190" t="str">
        <f t="shared" si="2645"/>
        <v>CP$18</v>
      </c>
      <c r="CQ1573" s="190" t="str">
        <f t="shared" si="2645"/>
        <v>CQ$18</v>
      </c>
      <c r="CR1573" s="190" t="str">
        <f t="shared" si="2645"/>
        <v>CR$18</v>
      </c>
      <c r="CS1573" s="190" t="str">
        <f t="shared" si="2645"/>
        <v>CS$18</v>
      </c>
      <c r="CT1573" s="190" t="str">
        <f t="shared" si="2645"/>
        <v>CT$18</v>
      </c>
      <c r="CU1573" s="190" t="str">
        <f t="shared" si="2645"/>
        <v>CU$18</v>
      </c>
      <c r="CV1573" s="190" t="str">
        <f t="shared" si="2645"/>
        <v>CV$18</v>
      </c>
      <c r="CW1573" s="190" t="str">
        <f t="shared" si="2645"/>
        <v>CW$18</v>
      </c>
      <c r="CX1573" s="190" t="str">
        <f t="shared" si="2645"/>
        <v>CX$18</v>
      </c>
      <c r="CY1573" s="190" t="str">
        <f t="shared" si="2645"/>
        <v>CY$18</v>
      </c>
      <c r="CZ1573" s="190" t="str">
        <f t="shared" si="2645"/>
        <v>CZ$18</v>
      </c>
      <c r="DA1573" s="190" t="str">
        <f t="shared" si="2645"/>
        <v>DA$18</v>
      </c>
      <c r="DB1573" s="190" t="str">
        <f t="shared" si="2645"/>
        <v>DB$18</v>
      </c>
      <c r="DC1573" s="190" t="str">
        <f t="shared" si="2645"/>
        <v>DC$18</v>
      </c>
      <c r="DD1573" s="190" t="str">
        <f t="shared" si="2645"/>
        <v>DD$18</v>
      </c>
      <c r="DE1573" s="190" t="str">
        <f t="shared" si="2645"/>
        <v>DE$18</v>
      </c>
      <c r="DF1573" s="190" t="str">
        <f t="shared" si="2645"/>
        <v>DF$18</v>
      </c>
      <c r="DG1573" s="190" t="str">
        <f t="shared" si="2645"/>
        <v>DG$18</v>
      </c>
      <c r="DH1573" s="190" t="str">
        <f t="shared" si="2645"/>
        <v>DH$18</v>
      </c>
      <c r="DI1573" s="190" t="str">
        <f t="shared" si="2645"/>
        <v>DI$18</v>
      </c>
      <c r="DJ1573" s="190" t="str">
        <f t="shared" si="2645"/>
        <v>DJ$18</v>
      </c>
      <c r="DK1573" s="190" t="str">
        <f t="shared" si="2645"/>
        <v>DK$18</v>
      </c>
      <c r="DL1573" s="190" t="str">
        <f t="shared" si="2645"/>
        <v>DL$18</v>
      </c>
    </row>
    <row r="1574" spans="1:116" x14ac:dyDescent="0.4">
      <c r="A1574" s="174"/>
      <c r="E1574" s="8"/>
      <c r="G1574" s="175" t="s">
        <v>464</v>
      </c>
      <c r="H1574" s="200"/>
      <c r="I1574" s="201"/>
      <c r="J1574" s="201"/>
      <c r="K1574" s="202"/>
      <c r="L1574" s="202"/>
      <c r="M1574" s="202"/>
      <c r="N1574" s="202"/>
      <c r="O1574" s="202"/>
      <c r="P1574" s="202"/>
      <c r="R1574" s="202"/>
      <c r="S1574" s="190" t="str">
        <f t="shared" ref="S1574:AX1574" si="2646">S$23</f>
        <v>S$19</v>
      </c>
      <c r="T1574" s="190" t="str">
        <f t="shared" si="2646"/>
        <v>T$19</v>
      </c>
      <c r="U1574" s="190" t="str">
        <f t="shared" si="2646"/>
        <v>U$19</v>
      </c>
      <c r="V1574" s="190" t="str">
        <f t="shared" si="2646"/>
        <v>V$19</v>
      </c>
      <c r="W1574" s="190" t="str">
        <f t="shared" si="2646"/>
        <v>W$19</v>
      </c>
      <c r="X1574" s="190" t="str">
        <f t="shared" si="2646"/>
        <v>X$19</v>
      </c>
      <c r="Y1574" s="190" t="str">
        <f t="shared" si="2646"/>
        <v>Y$19</v>
      </c>
      <c r="Z1574" s="190" t="str">
        <f t="shared" si="2646"/>
        <v>Z$19</v>
      </c>
      <c r="AA1574" s="190" t="str">
        <f t="shared" si="2646"/>
        <v>AA$19</v>
      </c>
      <c r="AB1574" s="190" t="str">
        <f t="shared" si="2646"/>
        <v>AB$19</v>
      </c>
      <c r="AC1574" s="190" t="str">
        <f t="shared" si="2646"/>
        <v>AC$19</v>
      </c>
      <c r="AD1574" s="190" t="str">
        <f t="shared" si="2646"/>
        <v>AD$19</v>
      </c>
      <c r="AE1574" s="190" t="str">
        <f t="shared" si="2646"/>
        <v>AE$19</v>
      </c>
      <c r="AF1574" s="190" t="str">
        <f t="shared" si="2646"/>
        <v>AF$19</v>
      </c>
      <c r="AG1574" s="190" t="str">
        <f t="shared" si="2646"/>
        <v>AG$19</v>
      </c>
      <c r="AH1574" s="190" t="str">
        <f t="shared" si="2646"/>
        <v>AH$19</v>
      </c>
      <c r="AI1574" s="190" t="str">
        <f t="shared" si="2646"/>
        <v>AI$19</v>
      </c>
      <c r="AJ1574" s="190" t="str">
        <f t="shared" si="2646"/>
        <v>AJ$19</v>
      </c>
      <c r="AK1574" s="190" t="str">
        <f t="shared" si="2646"/>
        <v>AK$19</v>
      </c>
      <c r="AL1574" s="190" t="str">
        <f t="shared" si="2646"/>
        <v>AL$19</v>
      </c>
      <c r="AM1574" s="190" t="str">
        <f t="shared" si="2646"/>
        <v>AM$19</v>
      </c>
      <c r="AN1574" s="190" t="str">
        <f t="shared" si="2646"/>
        <v>AN$19</v>
      </c>
      <c r="AO1574" s="190" t="str">
        <f t="shared" si="2646"/>
        <v>AO$19</v>
      </c>
      <c r="AP1574" s="190" t="str">
        <f t="shared" si="2646"/>
        <v>AP$19</v>
      </c>
      <c r="AQ1574" s="190" t="str">
        <f t="shared" si="2646"/>
        <v>AQ$19</v>
      </c>
      <c r="AR1574" s="190" t="str">
        <f t="shared" si="2646"/>
        <v>AR$19</v>
      </c>
      <c r="AS1574" s="190" t="str">
        <f t="shared" si="2646"/>
        <v>AS$19</v>
      </c>
      <c r="AT1574" s="190" t="str">
        <f t="shared" si="2646"/>
        <v>AT$19</v>
      </c>
      <c r="AU1574" s="190" t="str">
        <f t="shared" si="2646"/>
        <v>AU$19</v>
      </c>
      <c r="AV1574" s="190" t="str">
        <f t="shared" si="2646"/>
        <v>AV$19</v>
      </c>
      <c r="AW1574" s="190" t="str">
        <f t="shared" si="2646"/>
        <v>AW$19</v>
      </c>
      <c r="AX1574" s="190" t="str">
        <f t="shared" si="2646"/>
        <v>AX$19</v>
      </c>
      <c r="AY1574" s="190" t="str">
        <f t="shared" ref="AY1574:CD1574" si="2647">AY$23</f>
        <v>AY$19</v>
      </c>
      <c r="AZ1574" s="190" t="str">
        <f t="shared" si="2647"/>
        <v>AZ$19</v>
      </c>
      <c r="BA1574" s="190" t="str">
        <f t="shared" si="2647"/>
        <v>BA$19</v>
      </c>
      <c r="BB1574" s="190" t="str">
        <f t="shared" si="2647"/>
        <v>BB$19</v>
      </c>
      <c r="BC1574" s="190" t="str">
        <f t="shared" si="2647"/>
        <v>BC$19</v>
      </c>
      <c r="BD1574" s="190" t="str">
        <f t="shared" si="2647"/>
        <v>BD$19</v>
      </c>
      <c r="BE1574" s="190" t="str">
        <f t="shared" si="2647"/>
        <v>BE$19</v>
      </c>
      <c r="BF1574" s="190" t="str">
        <f t="shared" si="2647"/>
        <v>BF$19</v>
      </c>
      <c r="BG1574" s="190" t="str">
        <f t="shared" si="2647"/>
        <v>BG$19</v>
      </c>
      <c r="BH1574" s="190" t="str">
        <f t="shared" si="2647"/>
        <v>BH$19</v>
      </c>
      <c r="BI1574" s="190" t="str">
        <f t="shared" si="2647"/>
        <v>BI$19</v>
      </c>
      <c r="BJ1574" s="190" t="str">
        <f t="shared" si="2647"/>
        <v>BJ$19</v>
      </c>
      <c r="BK1574" s="190" t="str">
        <f t="shared" si="2647"/>
        <v>BK$19</v>
      </c>
      <c r="BL1574" s="190" t="str">
        <f t="shared" si="2647"/>
        <v>BL$19</v>
      </c>
      <c r="BM1574" s="190" t="str">
        <f t="shared" si="2647"/>
        <v>BM$19</v>
      </c>
      <c r="BN1574" s="190" t="str">
        <f t="shared" si="2647"/>
        <v>BN$19</v>
      </c>
      <c r="BO1574" s="190" t="str">
        <f t="shared" si="2647"/>
        <v>BO$19</v>
      </c>
      <c r="BP1574" s="190" t="str">
        <f t="shared" si="2647"/>
        <v>BP$19</v>
      </c>
      <c r="BQ1574" s="190" t="str">
        <f t="shared" si="2647"/>
        <v>BQ$19</v>
      </c>
      <c r="BR1574" s="190" t="str">
        <f t="shared" si="2647"/>
        <v>BR$19</v>
      </c>
      <c r="BS1574" s="190" t="str">
        <f t="shared" si="2647"/>
        <v>BS$19</v>
      </c>
      <c r="BT1574" s="190" t="str">
        <f t="shared" si="2647"/>
        <v>BT$19</v>
      </c>
      <c r="BU1574" s="190" t="str">
        <f t="shared" si="2647"/>
        <v>BU$19</v>
      </c>
      <c r="BV1574" s="190" t="str">
        <f t="shared" si="2647"/>
        <v>BV$19</v>
      </c>
      <c r="BW1574" s="190" t="str">
        <f t="shared" si="2647"/>
        <v>BW$19</v>
      </c>
      <c r="BX1574" s="190" t="str">
        <f t="shared" si="2647"/>
        <v>BX$19</v>
      </c>
      <c r="BY1574" s="190" t="str">
        <f t="shared" si="2647"/>
        <v>BY$19</v>
      </c>
      <c r="BZ1574" s="190" t="str">
        <f t="shared" si="2647"/>
        <v>BZ$19</v>
      </c>
      <c r="CA1574" s="190" t="str">
        <f t="shared" si="2647"/>
        <v>CA$19</v>
      </c>
      <c r="CB1574" s="190" t="str">
        <f t="shared" si="2647"/>
        <v>CB$19</v>
      </c>
      <c r="CC1574" s="190" t="str">
        <f t="shared" si="2647"/>
        <v>CC$19</v>
      </c>
      <c r="CD1574" s="190" t="str">
        <f t="shared" si="2647"/>
        <v>CD$19</v>
      </c>
      <c r="CE1574" s="190" t="str">
        <f t="shared" ref="CE1574:CL1574" si="2648">CE$23</f>
        <v>CE$19</v>
      </c>
      <c r="CF1574" s="190" t="str">
        <f t="shared" si="2648"/>
        <v>CF$19</v>
      </c>
      <c r="CG1574" s="190" t="str">
        <f t="shared" si="2648"/>
        <v>CG$19</v>
      </c>
      <c r="CH1574" s="190" t="str">
        <f t="shared" si="2648"/>
        <v>CH$19</v>
      </c>
      <c r="CI1574" s="190" t="str">
        <f t="shared" si="2648"/>
        <v>CI$19</v>
      </c>
      <c r="CJ1574" s="190" t="str">
        <f t="shared" si="2648"/>
        <v>CJ$19</v>
      </c>
      <c r="CK1574" s="190" t="str">
        <f t="shared" si="2648"/>
        <v>CK$19</v>
      </c>
      <c r="CL1574" s="190" t="str">
        <f t="shared" si="2648"/>
        <v>CL$19</v>
      </c>
      <c r="CN1574" s="201"/>
      <c r="CO1574" s="190" t="str">
        <f t="shared" ref="CO1574:DL1574" si="2649">CO$23</f>
        <v>CO$19</v>
      </c>
      <c r="CP1574" s="190" t="str">
        <f t="shared" si="2649"/>
        <v>CP$19</v>
      </c>
      <c r="CQ1574" s="190" t="str">
        <f t="shared" si="2649"/>
        <v>CQ$19</v>
      </c>
      <c r="CR1574" s="190" t="str">
        <f t="shared" si="2649"/>
        <v>CR$19</v>
      </c>
      <c r="CS1574" s="190" t="str">
        <f t="shared" si="2649"/>
        <v>CS$19</v>
      </c>
      <c r="CT1574" s="190" t="str">
        <f t="shared" si="2649"/>
        <v>CT$19</v>
      </c>
      <c r="CU1574" s="190" t="str">
        <f t="shared" si="2649"/>
        <v>CU$19</v>
      </c>
      <c r="CV1574" s="190" t="str">
        <f t="shared" si="2649"/>
        <v>CV$19</v>
      </c>
      <c r="CW1574" s="190" t="str">
        <f t="shared" si="2649"/>
        <v>CW$19</v>
      </c>
      <c r="CX1574" s="190" t="str">
        <f t="shared" si="2649"/>
        <v>CX$19</v>
      </c>
      <c r="CY1574" s="190" t="str">
        <f t="shared" si="2649"/>
        <v>CY$19</v>
      </c>
      <c r="CZ1574" s="190" t="str">
        <f t="shared" si="2649"/>
        <v>CZ$19</v>
      </c>
      <c r="DA1574" s="190" t="str">
        <f t="shared" si="2649"/>
        <v>DA$19</v>
      </c>
      <c r="DB1574" s="190" t="str">
        <f t="shared" si="2649"/>
        <v>DB$19</v>
      </c>
      <c r="DC1574" s="190" t="str">
        <f t="shared" si="2649"/>
        <v>DC$19</v>
      </c>
      <c r="DD1574" s="190" t="str">
        <f t="shared" si="2649"/>
        <v>DD$19</v>
      </c>
      <c r="DE1574" s="190" t="str">
        <f t="shared" si="2649"/>
        <v>DE$19</v>
      </c>
      <c r="DF1574" s="190" t="str">
        <f t="shared" si="2649"/>
        <v>DF$19</v>
      </c>
      <c r="DG1574" s="190" t="str">
        <f t="shared" si="2649"/>
        <v>DG$19</v>
      </c>
      <c r="DH1574" s="190" t="str">
        <f t="shared" si="2649"/>
        <v>DH$19</v>
      </c>
      <c r="DI1574" s="190" t="str">
        <f t="shared" si="2649"/>
        <v>DI$19</v>
      </c>
      <c r="DJ1574" s="190" t="str">
        <f t="shared" si="2649"/>
        <v>DJ$19</v>
      </c>
      <c r="DK1574" s="190" t="str">
        <f t="shared" si="2649"/>
        <v>DK$19</v>
      </c>
      <c r="DL1574" s="190" t="str">
        <f t="shared" si="2649"/>
        <v>DL$19</v>
      </c>
    </row>
    <row r="1575" spans="1:116" x14ac:dyDescent="0.4">
      <c r="A1575" s="31" t="s">
        <v>218</v>
      </c>
      <c r="B1575" s="31" t="s">
        <v>332</v>
      </c>
      <c r="C1575" s="31"/>
      <c r="D1575" t="s">
        <v>765</v>
      </c>
      <c r="E1575" s="8" t="str">
        <f t="shared" ref="E1575" si="2650">ROW()&amp;" "&amp;D1575</f>
        <v>1575 FAPPE-S</v>
      </c>
      <c r="F1575" t="s">
        <v>446</v>
      </c>
      <c r="G1575" s="66" t="s">
        <v>283</v>
      </c>
      <c r="H1575" s="22"/>
      <c r="I1575" s="299"/>
      <c r="J1575" s="299"/>
      <c r="K1575" s="22"/>
      <c r="L1575" s="22"/>
      <c r="M1575" s="22"/>
      <c r="N1575" s="22"/>
      <c r="O1575" s="22"/>
      <c r="P1575" s="22"/>
      <c r="R1575" s="66"/>
      <c r="S1575" s="300"/>
      <c r="T1575" s="300"/>
      <c r="U1575" s="300"/>
      <c r="V1575" s="300"/>
      <c r="W1575" s="300"/>
      <c r="X1575" s="300"/>
      <c r="Y1575" s="300"/>
      <c r="Z1575" s="300"/>
      <c r="AA1575" s="300"/>
      <c r="AB1575" s="300"/>
      <c r="AC1575" s="300"/>
      <c r="AD1575" s="300"/>
      <c r="AE1575" s="300"/>
      <c r="AF1575" s="300"/>
      <c r="AG1575" s="300"/>
      <c r="AH1575" s="300"/>
      <c r="AI1575" s="300"/>
      <c r="AJ1575" s="300"/>
      <c r="AK1575" s="300"/>
      <c r="AL1575" s="300"/>
      <c r="AM1575" s="300"/>
      <c r="AN1575" s="300"/>
      <c r="AO1575" s="300"/>
      <c r="AP1575" s="300"/>
      <c r="AQ1575" s="300"/>
      <c r="AR1575" s="300"/>
      <c r="AS1575" s="300"/>
      <c r="AT1575" s="300"/>
      <c r="AU1575" s="300"/>
      <c r="AV1575" s="300"/>
      <c r="AW1575" s="300"/>
      <c r="AX1575" s="300"/>
      <c r="AY1575" s="300"/>
      <c r="AZ1575" s="300"/>
      <c r="BA1575" s="300"/>
      <c r="BB1575" s="300"/>
      <c r="BC1575" s="300"/>
      <c r="BD1575" s="300"/>
      <c r="BE1575" s="300"/>
      <c r="BF1575" s="300"/>
      <c r="BG1575" s="300"/>
      <c r="BH1575" s="300"/>
      <c r="BI1575" s="300"/>
      <c r="BJ1575" s="300"/>
      <c r="BK1575" s="300"/>
      <c r="BL1575" s="300"/>
      <c r="BM1575" s="300"/>
      <c r="BN1575" s="300"/>
      <c r="BO1575" s="300"/>
      <c r="BP1575" s="300"/>
      <c r="BQ1575" s="300"/>
      <c r="BR1575" s="300"/>
      <c r="BS1575" s="300"/>
      <c r="BT1575" s="300"/>
      <c r="BU1575" s="300"/>
      <c r="BV1575" s="300"/>
      <c r="BW1575" s="300"/>
      <c r="BX1575" s="300"/>
      <c r="BY1575" s="300"/>
      <c r="BZ1575" s="300"/>
      <c r="CA1575" s="300"/>
      <c r="CB1575" s="300"/>
      <c r="CC1575" s="300"/>
      <c r="CD1575" s="300"/>
      <c r="CE1575" s="300"/>
      <c r="CF1575" s="300"/>
      <c r="CG1575" s="300"/>
      <c r="CH1575" s="300"/>
      <c r="CI1575" s="300"/>
      <c r="CJ1575" s="300"/>
      <c r="CK1575" s="300"/>
      <c r="CL1575" s="300"/>
      <c r="CN1575" s="299"/>
      <c r="CO1575" s="300"/>
      <c r="CP1575" s="300"/>
      <c r="CQ1575" s="300"/>
      <c r="CR1575" s="300"/>
      <c r="CS1575" s="300"/>
      <c r="CT1575" s="300"/>
      <c r="CU1575" s="300"/>
      <c r="CV1575" s="300"/>
      <c r="CW1575" s="300"/>
      <c r="CX1575" s="300"/>
      <c r="CY1575" s="300"/>
      <c r="CZ1575" s="300"/>
      <c r="DA1575" s="300"/>
      <c r="DB1575" s="300"/>
      <c r="DC1575" s="300"/>
      <c r="DD1575" s="300"/>
      <c r="DE1575" s="300"/>
      <c r="DF1575" s="300"/>
      <c r="DG1575" s="300"/>
      <c r="DH1575" s="300"/>
      <c r="DI1575" s="300"/>
      <c r="DJ1575" s="300"/>
      <c r="DK1575" s="300"/>
      <c r="DL1575" s="300"/>
    </row>
    <row r="1576" spans="1:116" x14ac:dyDescent="0.4">
      <c r="A1576" s="31"/>
      <c r="B1576" s="8" t="str">
        <f>E1576</f>
        <v>1576 FAPPE-S</v>
      </c>
      <c r="C1576" s="31"/>
      <c r="D1576" t="s">
        <v>765</v>
      </c>
      <c r="E1576" s="8" t="str">
        <f t="shared" ref="E1576" si="2651">ROW()&amp;" "&amp;D1576</f>
        <v>1576 FAPPE-S</v>
      </c>
      <c r="G1576" s="95" t="str">
        <f>"Assumptions - "&amp;G1575</f>
        <v>Assumptions - Volume driven secondary PP&amp;E:</v>
      </c>
      <c r="H1576" s="31"/>
      <c r="I1576" s="73"/>
      <c r="J1576" s="73"/>
      <c r="K1576" s="31"/>
      <c r="L1576" s="31"/>
      <c r="M1576" s="31"/>
      <c r="N1576" s="31"/>
      <c r="O1576" s="31"/>
      <c r="P1576" s="31"/>
      <c r="R1576" s="67"/>
      <c r="S1576" s="156"/>
      <c r="T1576" s="156"/>
      <c r="U1576" s="156"/>
      <c r="V1576" s="156"/>
      <c r="W1576" s="156"/>
      <c r="X1576" s="156"/>
      <c r="Y1576" s="156"/>
      <c r="Z1576" s="156"/>
      <c r="AA1576" s="156"/>
      <c r="AB1576" s="156"/>
      <c r="AC1576" s="156"/>
      <c r="AD1576" s="156"/>
      <c r="AE1576" s="156"/>
      <c r="AF1576" s="156"/>
      <c r="AG1576" s="156"/>
      <c r="AH1576" s="156"/>
      <c r="AI1576" s="156"/>
      <c r="AJ1576" s="156"/>
      <c r="AK1576" s="156"/>
      <c r="AL1576" s="156"/>
      <c r="AM1576" s="156"/>
      <c r="AN1576" s="156"/>
      <c r="AO1576" s="156"/>
      <c r="AP1576" s="156"/>
      <c r="AQ1576" s="156"/>
      <c r="AR1576" s="156"/>
      <c r="AS1576" s="156"/>
      <c r="AT1576" s="156"/>
      <c r="AU1576" s="156"/>
      <c r="AV1576" s="156"/>
      <c r="AW1576" s="156"/>
      <c r="AX1576" s="156"/>
      <c r="AY1576" s="156"/>
      <c r="AZ1576" s="156"/>
      <c r="BA1576" s="156"/>
      <c r="BB1576" s="156"/>
      <c r="BC1576" s="156"/>
      <c r="BD1576" s="156"/>
      <c r="BE1576" s="156"/>
      <c r="BF1576" s="156"/>
      <c r="BG1576" s="156"/>
      <c r="BH1576" s="156"/>
      <c r="BI1576" s="156"/>
      <c r="BJ1576" s="156"/>
      <c r="BK1576" s="156"/>
      <c r="BL1576" s="156"/>
      <c r="BM1576" s="156"/>
      <c r="BN1576" s="156"/>
      <c r="BO1576" s="156"/>
      <c r="BP1576" s="156"/>
      <c r="BQ1576" s="156"/>
      <c r="BR1576" s="156"/>
      <c r="BS1576" s="156"/>
      <c r="BT1576" s="156"/>
      <c r="BU1576" s="156"/>
      <c r="BV1576" s="156"/>
      <c r="BW1576" s="156"/>
      <c r="BX1576" s="156"/>
      <c r="BY1576" s="156"/>
      <c r="BZ1576" s="156"/>
      <c r="CA1576" s="156"/>
      <c r="CB1576" s="156"/>
      <c r="CC1576" s="156"/>
      <c r="CD1576" s="156"/>
      <c r="CE1576" s="156"/>
      <c r="CF1576" s="156"/>
      <c r="CG1576" s="156"/>
      <c r="CH1576" s="156"/>
      <c r="CI1576" s="156"/>
      <c r="CJ1576" s="156"/>
      <c r="CK1576" s="156"/>
      <c r="CL1576" s="156"/>
      <c r="CN1576" s="73"/>
      <c r="CO1576" s="156"/>
      <c r="CP1576" s="156"/>
      <c r="CQ1576" s="156"/>
      <c r="CR1576" s="156"/>
      <c r="CS1576" s="156"/>
      <c r="CT1576" s="156"/>
      <c r="CU1576" s="156"/>
      <c r="CV1576" s="156"/>
      <c r="CW1576" s="156"/>
      <c r="CX1576" s="156"/>
      <c r="CY1576" s="156"/>
      <c r="CZ1576" s="156"/>
      <c r="DA1576" s="156"/>
      <c r="DB1576" s="156"/>
      <c r="DC1576" s="156"/>
      <c r="DD1576" s="156"/>
      <c r="DE1576" s="156"/>
      <c r="DF1576" s="156"/>
      <c r="DG1576" s="156"/>
      <c r="DH1576" s="156"/>
      <c r="DI1576" s="156"/>
      <c r="DJ1576" s="156"/>
      <c r="DK1576" s="156"/>
      <c r="DL1576" s="156"/>
    </row>
    <row r="1577" spans="1:116" x14ac:dyDescent="0.4">
      <c r="B1577" s="8" t="str">
        <f>E1577</f>
        <v>1577 FAPPE-S</v>
      </c>
      <c r="C1577" s="8"/>
      <c r="D1577" t="s">
        <v>765</v>
      </c>
      <c r="E1577" s="8" t="str">
        <f t="shared" si="2587"/>
        <v>1577 FAPPE-S</v>
      </c>
      <c r="G1577" s="145" t="s">
        <v>206</v>
      </c>
      <c r="H1577" s="57">
        <v>5</v>
      </c>
      <c r="S1577" s="72"/>
      <c r="T1577" s="72"/>
      <c r="U1577" s="72"/>
      <c r="V1577" s="72"/>
      <c r="W1577" s="72"/>
      <c r="X1577" s="72"/>
      <c r="Y1577" s="72"/>
      <c r="Z1577" s="72"/>
      <c r="AA1577" s="72"/>
      <c r="AB1577" s="72"/>
      <c r="AC1577" s="72"/>
      <c r="AD1577" s="72"/>
      <c r="AE1577" s="72"/>
      <c r="AF1577" s="72"/>
      <c r="AG1577" s="72"/>
      <c r="AH1577" s="72"/>
      <c r="AI1577" s="72"/>
      <c r="AJ1577" s="72"/>
      <c r="AK1577" s="72"/>
      <c r="AL1577" s="72"/>
      <c r="AM1577" s="72"/>
      <c r="AN1577" s="72"/>
      <c r="AO1577" s="72"/>
      <c r="AP1577" s="72"/>
      <c r="AQ1577" s="72"/>
      <c r="AR1577" s="72"/>
      <c r="AS1577" s="72"/>
      <c r="AT1577" s="72"/>
      <c r="AU1577" s="72"/>
      <c r="AV1577" s="72"/>
      <c r="AW1577" s="72"/>
      <c r="AX1577" s="72"/>
      <c r="AY1577" s="72"/>
      <c r="AZ1577" s="72"/>
      <c r="BA1577" s="72"/>
      <c r="BB1577" s="72"/>
      <c r="BC1577" s="72"/>
      <c r="BD1577" s="72"/>
      <c r="BE1577" s="72"/>
      <c r="BF1577" s="72"/>
      <c r="BG1577" s="72"/>
      <c r="BH1577" s="72"/>
      <c r="BI1577" s="72"/>
      <c r="BJ1577" s="72"/>
      <c r="BK1577" s="72"/>
      <c r="BL1577" s="72"/>
      <c r="BM1577" s="72"/>
      <c r="BN1577" s="72"/>
      <c r="BO1577" s="72"/>
      <c r="BP1577" s="72"/>
      <c r="BQ1577" s="72"/>
      <c r="BR1577" s="72"/>
      <c r="BS1577" s="72"/>
      <c r="BT1577" s="72"/>
      <c r="BU1577" s="72"/>
      <c r="BV1577" s="72"/>
      <c r="BW1577" s="72"/>
      <c r="BX1577" s="72"/>
      <c r="BY1577" s="72"/>
      <c r="BZ1577" s="72"/>
      <c r="CA1577" s="72"/>
      <c r="CB1577" s="72"/>
      <c r="CC1577" s="72"/>
      <c r="CD1577" s="72"/>
      <c r="CE1577" s="72"/>
      <c r="CF1577" s="72"/>
      <c r="CG1577" s="72"/>
      <c r="CH1577" s="72"/>
      <c r="CI1577" s="72"/>
      <c r="CJ1577" s="72"/>
      <c r="CK1577" s="72"/>
      <c r="CL1577" s="72"/>
      <c r="CO1577" s="72"/>
      <c r="CP1577" s="72"/>
      <c r="CQ1577" s="72"/>
      <c r="CR1577" s="72"/>
      <c r="CS1577" s="72"/>
      <c r="CT1577" s="72"/>
      <c r="CU1577" s="72"/>
      <c r="CV1577" s="72"/>
      <c r="CW1577" s="72"/>
      <c r="CX1577" s="72"/>
      <c r="CY1577" s="72"/>
      <c r="CZ1577" s="72"/>
      <c r="DA1577" s="72"/>
      <c r="DB1577" s="72"/>
      <c r="DC1577" s="72"/>
      <c r="DD1577" s="72"/>
      <c r="DE1577" s="72"/>
      <c r="DF1577" s="72"/>
      <c r="DG1577" s="72"/>
      <c r="DH1577" s="72"/>
      <c r="DI1577" s="72"/>
      <c r="DJ1577" s="72"/>
      <c r="DK1577" s="72"/>
      <c r="DL1577" s="72"/>
    </row>
    <row r="1578" spans="1:116" x14ac:dyDescent="0.4">
      <c r="B1578" s="8" t="str">
        <f>E1578</f>
        <v>1578 FAPPE-S</v>
      </c>
      <c r="C1578" s="8"/>
      <c r="D1578" t="s">
        <v>765</v>
      </c>
      <c r="E1578" s="8" t="str">
        <f t="shared" si="2587"/>
        <v>1578 FAPPE-S</v>
      </c>
      <c r="G1578" s="145" t="s">
        <v>207</v>
      </c>
      <c r="H1578" s="57">
        <v>0</v>
      </c>
      <c r="S1578" s="72"/>
      <c r="T1578" s="72"/>
      <c r="U1578" s="72"/>
      <c r="V1578" s="72"/>
      <c r="W1578" s="72"/>
      <c r="X1578" s="72"/>
      <c r="Y1578" s="72"/>
      <c r="Z1578" s="72"/>
      <c r="AA1578" s="72"/>
      <c r="AB1578" s="72"/>
      <c r="AC1578" s="72"/>
      <c r="AD1578" s="72"/>
      <c r="AE1578" s="72"/>
      <c r="AF1578" s="72"/>
      <c r="AG1578" s="72"/>
      <c r="AH1578" s="72"/>
      <c r="AI1578" s="72"/>
      <c r="AJ1578" s="72"/>
      <c r="AK1578" s="72"/>
      <c r="AL1578" s="72"/>
      <c r="AM1578" s="72"/>
      <c r="AN1578" s="72"/>
      <c r="AO1578" s="72"/>
      <c r="AP1578" s="72"/>
      <c r="AQ1578" s="72"/>
      <c r="AR1578" s="72"/>
      <c r="AS1578" s="72"/>
      <c r="AT1578" s="72"/>
      <c r="AU1578" s="72"/>
      <c r="AV1578" s="72"/>
      <c r="AW1578" s="72"/>
      <c r="AX1578" s="72"/>
      <c r="AY1578" s="72"/>
      <c r="AZ1578" s="72"/>
      <c r="BA1578" s="72"/>
      <c r="BB1578" s="72"/>
      <c r="BC1578" s="72"/>
      <c r="BD1578" s="72"/>
      <c r="BE1578" s="72"/>
      <c r="BF1578" s="72"/>
      <c r="BG1578" s="72"/>
      <c r="BH1578" s="72"/>
      <c r="BI1578" s="72"/>
      <c r="BJ1578" s="72"/>
      <c r="BK1578" s="72"/>
      <c r="BL1578" s="72"/>
      <c r="BM1578" s="72"/>
      <c r="BN1578" s="72"/>
      <c r="BO1578" s="72"/>
      <c r="BP1578" s="72"/>
      <c r="BQ1578" s="72"/>
      <c r="BR1578" s="72"/>
      <c r="BS1578" s="72"/>
      <c r="BT1578" s="72"/>
      <c r="BU1578" s="72"/>
      <c r="BV1578" s="72"/>
      <c r="BW1578" s="72"/>
      <c r="BX1578" s="72"/>
      <c r="BY1578" s="72"/>
      <c r="BZ1578" s="72"/>
      <c r="CA1578" s="72"/>
      <c r="CB1578" s="72"/>
      <c r="CC1578" s="72"/>
      <c r="CD1578" s="72"/>
      <c r="CE1578" s="72"/>
      <c r="CF1578" s="72"/>
      <c r="CG1578" s="72"/>
      <c r="CH1578" s="72"/>
      <c r="CI1578" s="72"/>
      <c r="CJ1578" s="72"/>
      <c r="CK1578" s="72"/>
      <c r="CL1578" s="72"/>
      <c r="CO1578" s="72"/>
      <c r="CP1578" s="72"/>
      <c r="CQ1578" s="72"/>
      <c r="CR1578" s="72"/>
      <c r="CS1578" s="72"/>
      <c r="CT1578" s="72"/>
      <c r="CU1578" s="72"/>
      <c r="CV1578" s="72"/>
      <c r="CW1578" s="72"/>
      <c r="CX1578" s="72"/>
      <c r="CY1578" s="72"/>
      <c r="CZ1578" s="72"/>
      <c r="DA1578" s="72"/>
      <c r="DB1578" s="72"/>
      <c r="DC1578" s="72"/>
      <c r="DD1578" s="72"/>
      <c r="DE1578" s="72"/>
      <c r="DF1578" s="72"/>
      <c r="DG1578" s="72"/>
      <c r="DH1578" s="72"/>
      <c r="DI1578" s="72"/>
      <c r="DJ1578" s="72"/>
      <c r="DK1578" s="72"/>
      <c r="DL1578" s="72"/>
    </row>
    <row r="1579" spans="1:116" x14ac:dyDescent="0.4">
      <c r="B1579" s="8"/>
      <c r="C1579" s="8"/>
      <c r="D1579" t="s">
        <v>765</v>
      </c>
      <c r="E1579" s="8" t="str">
        <f t="shared" si="2587"/>
        <v>1579 FAPPE-S</v>
      </c>
      <c r="S1579" s="72"/>
      <c r="T1579" s="72"/>
      <c r="U1579" s="72"/>
      <c r="V1579" s="72"/>
      <c r="W1579" s="72"/>
      <c r="X1579" s="72"/>
      <c r="Y1579" s="72"/>
      <c r="Z1579" s="72"/>
      <c r="AA1579" s="72"/>
      <c r="AB1579" s="72"/>
      <c r="AC1579" s="72"/>
      <c r="AD1579" s="72"/>
      <c r="AE1579" s="72"/>
      <c r="AF1579" s="72"/>
      <c r="AG1579" s="72"/>
      <c r="AH1579" s="72"/>
      <c r="AI1579" s="72"/>
      <c r="AJ1579" s="72"/>
      <c r="AK1579" s="72"/>
      <c r="AL1579" s="72"/>
      <c r="AM1579" s="72"/>
      <c r="AN1579" s="72"/>
      <c r="AO1579" s="72"/>
      <c r="AP1579" s="72"/>
      <c r="AQ1579" s="72"/>
      <c r="AR1579" s="72"/>
      <c r="AS1579" s="72"/>
      <c r="AT1579" s="72"/>
      <c r="AU1579" s="72"/>
      <c r="AV1579" s="72"/>
      <c r="AW1579" s="72"/>
      <c r="AX1579" s="72"/>
      <c r="AY1579" s="72"/>
      <c r="AZ1579" s="72"/>
      <c r="BA1579" s="72"/>
      <c r="BB1579" s="72"/>
      <c r="BC1579" s="72"/>
      <c r="BD1579" s="72"/>
      <c r="BE1579" s="72"/>
      <c r="BF1579" s="72"/>
      <c r="BG1579" s="72"/>
      <c r="BH1579" s="72"/>
      <c r="BI1579" s="72"/>
      <c r="BJ1579" s="72"/>
      <c r="BK1579" s="72"/>
      <c r="BL1579" s="72"/>
      <c r="BM1579" s="72"/>
      <c r="BN1579" s="72"/>
      <c r="BO1579" s="72"/>
      <c r="BP1579" s="72"/>
      <c r="BQ1579" s="72"/>
      <c r="BR1579" s="72"/>
      <c r="BS1579" s="72"/>
      <c r="BT1579" s="72"/>
      <c r="BU1579" s="72"/>
      <c r="BV1579" s="72"/>
      <c r="BW1579" s="72"/>
      <c r="BX1579" s="72"/>
      <c r="BY1579" s="72"/>
      <c r="BZ1579" s="72"/>
      <c r="CA1579" s="72"/>
      <c r="CB1579" s="72"/>
      <c r="CC1579" s="72"/>
      <c r="CD1579" s="72"/>
      <c r="CE1579" s="72"/>
      <c r="CF1579" s="72"/>
      <c r="CG1579" s="72"/>
      <c r="CH1579" s="72"/>
      <c r="CI1579" s="72"/>
      <c r="CJ1579" s="72"/>
      <c r="CK1579" s="72"/>
      <c r="CL1579" s="72"/>
      <c r="CO1579" s="72"/>
      <c r="CP1579" s="72"/>
      <c r="CQ1579" s="72"/>
      <c r="CR1579" s="72"/>
      <c r="CS1579" s="72"/>
      <c r="CT1579" s="72"/>
      <c r="CU1579" s="72"/>
      <c r="CV1579" s="72"/>
      <c r="CW1579" s="72"/>
      <c r="CX1579" s="72"/>
      <c r="CY1579" s="72"/>
      <c r="CZ1579" s="72"/>
      <c r="DA1579" s="72"/>
      <c r="DB1579" s="72"/>
      <c r="DC1579" s="72"/>
      <c r="DD1579" s="72"/>
      <c r="DE1579" s="72"/>
      <c r="DF1579" s="72"/>
      <c r="DG1579" s="72"/>
      <c r="DH1579" s="72"/>
      <c r="DI1579" s="72"/>
      <c r="DJ1579" s="72"/>
      <c r="DK1579" s="72"/>
      <c r="DL1579" s="72"/>
    </row>
    <row r="1580" spans="1:116" x14ac:dyDescent="0.4">
      <c r="B1580" s="8"/>
      <c r="C1580" s="8"/>
      <c r="D1580" t="s">
        <v>765</v>
      </c>
      <c r="E1580" s="8" t="str">
        <f t="shared" ref="E1580" si="2652">ROW()&amp;" "&amp;D1580</f>
        <v>1580 FAPPE-S</v>
      </c>
      <c r="G1580" s="95" t="str">
        <f>G1582&amp;":"</f>
        <v>Capital expenditures - Volume driven secondary PP&amp;E:</v>
      </c>
      <c r="S1580" s="72"/>
      <c r="T1580" s="72"/>
      <c r="U1580" s="72"/>
      <c r="V1580" s="72"/>
      <c r="W1580" s="72"/>
      <c r="X1580" s="72"/>
      <c r="Y1580" s="72"/>
      <c r="Z1580" s="72"/>
      <c r="AA1580" s="72"/>
      <c r="AB1580" s="72"/>
      <c r="AC1580" s="72"/>
      <c r="AD1580" s="72"/>
      <c r="AE1580" s="72"/>
      <c r="AF1580" s="72"/>
      <c r="AG1580" s="72"/>
      <c r="AH1580" s="72"/>
      <c r="AI1580" s="72"/>
      <c r="AJ1580" s="72"/>
      <c r="AK1580" s="72"/>
      <c r="AL1580" s="72"/>
      <c r="AM1580" s="72"/>
      <c r="AN1580" s="72"/>
      <c r="AO1580" s="72"/>
      <c r="AP1580" s="72"/>
      <c r="AQ1580" s="72"/>
      <c r="AR1580" s="72"/>
      <c r="AS1580" s="72"/>
      <c r="AT1580" s="72"/>
      <c r="AU1580" s="72"/>
      <c r="AV1580" s="72"/>
      <c r="AW1580" s="72"/>
      <c r="AX1580" s="72"/>
      <c r="AY1580" s="72"/>
      <c r="AZ1580" s="72"/>
      <c r="BA1580" s="72"/>
      <c r="BB1580" s="72"/>
      <c r="BC1580" s="72"/>
      <c r="BD1580" s="72"/>
      <c r="BE1580" s="72"/>
      <c r="BF1580" s="72"/>
      <c r="BG1580" s="72"/>
      <c r="BH1580" s="72"/>
      <c r="BI1580" s="72"/>
      <c r="BJ1580" s="72"/>
      <c r="BK1580" s="72"/>
      <c r="BL1580" s="72"/>
      <c r="BM1580" s="72"/>
      <c r="BN1580" s="72"/>
      <c r="BO1580" s="72"/>
      <c r="BP1580" s="72"/>
      <c r="BQ1580" s="72"/>
      <c r="BR1580" s="72"/>
      <c r="BS1580" s="72"/>
      <c r="BT1580" s="72"/>
      <c r="BU1580" s="72"/>
      <c r="BV1580" s="72"/>
      <c r="BW1580" s="72"/>
      <c r="BX1580" s="72"/>
      <c r="BY1580" s="72"/>
      <c r="BZ1580" s="72"/>
      <c r="CA1580" s="72"/>
      <c r="CB1580" s="72"/>
      <c r="CC1580" s="72"/>
      <c r="CD1580" s="72"/>
      <c r="CE1580" s="72"/>
      <c r="CF1580" s="72"/>
      <c r="CG1580" s="72"/>
      <c r="CH1580" s="72"/>
      <c r="CI1580" s="72"/>
      <c r="CJ1580" s="72"/>
      <c r="CK1580" s="72"/>
      <c r="CL1580" s="72"/>
      <c r="CO1580" s="72"/>
      <c r="CP1580" s="72"/>
      <c r="CQ1580" s="72"/>
      <c r="CR1580" s="72"/>
      <c r="CS1580" s="72"/>
      <c r="CT1580" s="72"/>
      <c r="CU1580" s="72"/>
      <c r="CV1580" s="72"/>
      <c r="CW1580" s="72"/>
      <c r="CX1580" s="72"/>
      <c r="CY1580" s="72"/>
      <c r="CZ1580" s="72"/>
      <c r="DA1580" s="72"/>
      <c r="DB1580" s="72"/>
      <c r="DC1580" s="72"/>
      <c r="DD1580" s="72"/>
      <c r="DE1580" s="72"/>
      <c r="DF1580" s="72"/>
      <c r="DG1580" s="72"/>
      <c r="DH1580" s="72"/>
      <c r="DI1580" s="72"/>
      <c r="DJ1580" s="72"/>
      <c r="DK1580" s="72"/>
      <c r="DL1580" s="72"/>
    </row>
    <row r="1581" spans="1:116" x14ac:dyDescent="0.4">
      <c r="B1581" s="8" t="str">
        <f>E1581</f>
        <v>1581 FAPPE-S</v>
      </c>
      <c r="C1581" s="8"/>
      <c r="D1581" t="s">
        <v>765</v>
      </c>
      <c r="E1581" s="8" t="str">
        <f t="shared" si="2587"/>
        <v>1581 FAPPE-S</v>
      </c>
      <c r="G1581" s="145" t="str">
        <f>"$ capital expenditures/"&amp;G1560</f>
        <v>$ capital expenditures/primary unit</v>
      </c>
      <c r="K1581" s="18">
        <v>10</v>
      </c>
      <c r="L1581" s="18">
        <v>10</v>
      </c>
      <c r="M1581" s="18">
        <v>10</v>
      </c>
      <c r="N1581" s="18">
        <v>10</v>
      </c>
      <c r="O1581" s="18">
        <v>10</v>
      </c>
      <c r="P1581" s="18">
        <v>10</v>
      </c>
      <c r="S1581" s="147" cm="1">
        <f t="array" ref="S1581">INDEX($K:$Q,ROW(),MATCH(S$3,$K$2:$Q$2,0))</f>
        <v>10</v>
      </c>
      <c r="T1581" s="147" cm="1">
        <f t="array" ref="T1581">INDEX($K:$Q,ROW(),MATCH(T$3,$K$2:$Q$2,0))</f>
        <v>10</v>
      </c>
      <c r="U1581" s="147" cm="1">
        <f t="array" ref="U1581">INDEX($K:$Q,ROW(),MATCH(U$3,$K$2:$Q$2,0))</f>
        <v>10</v>
      </c>
      <c r="V1581" s="147" cm="1">
        <f t="array" ref="V1581">INDEX($K:$Q,ROW(),MATCH(V$3,$K$2:$Q$2,0))</f>
        <v>10</v>
      </c>
      <c r="W1581" s="147" cm="1">
        <f t="array" ref="W1581">INDEX($K:$Q,ROW(),MATCH(W$3,$K$2:$Q$2,0))</f>
        <v>10</v>
      </c>
      <c r="X1581" s="147" cm="1">
        <f t="array" ref="X1581">INDEX($K:$Q,ROW(),MATCH(X$3,$K$2:$Q$2,0))</f>
        <v>10</v>
      </c>
      <c r="Y1581" s="147" cm="1">
        <f t="array" ref="Y1581">INDEX($K:$Q,ROW(),MATCH(Y$3,$K$2:$Q$2,0))</f>
        <v>10</v>
      </c>
      <c r="Z1581" s="147" cm="1">
        <f t="array" ref="Z1581">INDEX($K:$Q,ROW(),MATCH(Z$3,$K$2:$Q$2,0))</f>
        <v>10</v>
      </c>
      <c r="AA1581" s="147" cm="1">
        <f t="array" ref="AA1581">INDEX($K:$Q,ROW(),MATCH(AA$3,$K$2:$Q$2,0))</f>
        <v>10</v>
      </c>
      <c r="AB1581" s="147" cm="1">
        <f t="array" ref="AB1581">INDEX($K:$Q,ROW(),MATCH(AB$3,$K$2:$Q$2,0))</f>
        <v>10</v>
      </c>
      <c r="AC1581" s="147" cm="1">
        <f t="array" ref="AC1581">INDEX($K:$Q,ROW(),MATCH(AC$3,$K$2:$Q$2,0))</f>
        <v>10</v>
      </c>
      <c r="AD1581" s="147" cm="1">
        <f t="array" ref="AD1581">INDEX($K:$Q,ROW(),MATCH(AD$3,$K$2:$Q$2,0))</f>
        <v>10</v>
      </c>
      <c r="AE1581" s="147" cm="1">
        <f t="array" ref="AE1581">INDEX($K:$Q,ROW(),MATCH(AE$3,$K$2:$Q$2,0))</f>
        <v>10</v>
      </c>
      <c r="AF1581" s="147" cm="1">
        <f t="array" ref="AF1581">INDEX($K:$Q,ROW(),MATCH(AF$3,$K$2:$Q$2,0))</f>
        <v>10</v>
      </c>
      <c r="AG1581" s="147" cm="1">
        <f t="array" ref="AG1581">INDEX($K:$Q,ROW(),MATCH(AG$3,$K$2:$Q$2,0))</f>
        <v>10</v>
      </c>
      <c r="AH1581" s="147" cm="1">
        <f t="array" ref="AH1581">INDEX($K:$Q,ROW(),MATCH(AH$3,$K$2:$Q$2,0))</f>
        <v>10</v>
      </c>
      <c r="AI1581" s="147" cm="1">
        <f t="array" ref="AI1581">INDEX($K:$Q,ROW(),MATCH(AI$3,$K$2:$Q$2,0))</f>
        <v>10</v>
      </c>
      <c r="AJ1581" s="147" cm="1">
        <f t="array" ref="AJ1581">INDEX($K:$Q,ROW(),MATCH(AJ$3,$K$2:$Q$2,0))</f>
        <v>10</v>
      </c>
      <c r="AK1581" s="147" cm="1">
        <f t="array" ref="AK1581">INDEX($K:$Q,ROW(),MATCH(AK$3,$K$2:$Q$2,0))</f>
        <v>10</v>
      </c>
      <c r="AL1581" s="147" cm="1">
        <f t="array" ref="AL1581">INDEX($K:$Q,ROW(),MATCH(AL$3,$K$2:$Q$2,0))</f>
        <v>10</v>
      </c>
      <c r="AM1581" s="147" cm="1">
        <f t="array" ref="AM1581">INDEX($K:$Q,ROW(),MATCH(AM$3,$K$2:$Q$2,0))</f>
        <v>10</v>
      </c>
      <c r="AN1581" s="147" cm="1">
        <f t="array" ref="AN1581">INDEX($K:$Q,ROW(),MATCH(AN$3,$K$2:$Q$2,0))</f>
        <v>10</v>
      </c>
      <c r="AO1581" s="147" cm="1">
        <f t="array" ref="AO1581">INDEX($K:$Q,ROW(),MATCH(AO$3,$K$2:$Q$2,0))</f>
        <v>10</v>
      </c>
      <c r="AP1581" s="147" cm="1">
        <f t="array" ref="AP1581">INDEX($K:$Q,ROW(),MATCH(AP$3,$K$2:$Q$2,0))</f>
        <v>10</v>
      </c>
      <c r="AQ1581" s="147" cm="1">
        <f t="array" ref="AQ1581">INDEX($K:$Q,ROW(),MATCH(AQ$3,$K$2:$Q$2,0))</f>
        <v>10</v>
      </c>
      <c r="AR1581" s="147" cm="1">
        <f t="array" ref="AR1581">INDEX($K:$Q,ROW(),MATCH(AR$3,$K$2:$Q$2,0))</f>
        <v>10</v>
      </c>
      <c r="AS1581" s="147" cm="1">
        <f t="array" ref="AS1581">INDEX($K:$Q,ROW(),MATCH(AS$3,$K$2:$Q$2,0))</f>
        <v>10</v>
      </c>
      <c r="AT1581" s="147" cm="1">
        <f t="array" ref="AT1581">INDEX($K:$Q,ROW(),MATCH(AT$3,$K$2:$Q$2,0))</f>
        <v>10</v>
      </c>
      <c r="AU1581" s="147" cm="1">
        <f t="array" ref="AU1581">INDEX($K:$Q,ROW(),MATCH(AU$3,$K$2:$Q$2,0))</f>
        <v>10</v>
      </c>
      <c r="AV1581" s="147" cm="1">
        <f t="array" ref="AV1581">INDEX($K:$Q,ROW(),MATCH(AV$3,$K$2:$Q$2,0))</f>
        <v>10</v>
      </c>
      <c r="AW1581" s="147" cm="1">
        <f t="array" ref="AW1581">INDEX($K:$Q,ROW(),MATCH(AW$3,$K$2:$Q$2,0))</f>
        <v>10</v>
      </c>
      <c r="AX1581" s="147" cm="1">
        <f t="array" ref="AX1581">INDEX($K:$Q,ROW(),MATCH(AX$3,$K$2:$Q$2,0))</f>
        <v>10</v>
      </c>
      <c r="AY1581" s="147" cm="1">
        <f t="array" ref="AY1581">INDEX($K:$Q,ROW(),MATCH(AY$3,$K$2:$Q$2,0))</f>
        <v>10</v>
      </c>
      <c r="AZ1581" s="147" cm="1">
        <f t="array" ref="AZ1581">INDEX($K:$Q,ROW(),MATCH(AZ$3,$K$2:$Q$2,0))</f>
        <v>10</v>
      </c>
      <c r="BA1581" s="147" cm="1">
        <f t="array" ref="BA1581">INDEX($K:$Q,ROW(),MATCH(BA$3,$K$2:$Q$2,0))</f>
        <v>10</v>
      </c>
      <c r="BB1581" s="147" cm="1">
        <f t="array" ref="BB1581">INDEX($K:$Q,ROW(),MATCH(BB$3,$K$2:$Q$2,0))</f>
        <v>10</v>
      </c>
      <c r="BC1581" s="147" cm="1">
        <f t="array" ref="BC1581">INDEX($K:$Q,ROW(),MATCH(BC$3,$K$2:$Q$2,0))</f>
        <v>10</v>
      </c>
      <c r="BD1581" s="147" cm="1">
        <f t="array" ref="BD1581">INDEX($K:$Q,ROW(),MATCH(BD$3,$K$2:$Q$2,0))</f>
        <v>10</v>
      </c>
      <c r="BE1581" s="147" cm="1">
        <f t="array" ref="BE1581">INDEX($K:$Q,ROW(),MATCH(BE$3,$K$2:$Q$2,0))</f>
        <v>10</v>
      </c>
      <c r="BF1581" s="147" cm="1">
        <f t="array" ref="BF1581">INDEX($K:$Q,ROW(),MATCH(BF$3,$K$2:$Q$2,0))</f>
        <v>10</v>
      </c>
      <c r="BG1581" s="147" cm="1">
        <f t="array" ref="BG1581">INDEX($K:$Q,ROW(),MATCH(BG$3,$K$2:$Q$2,0))</f>
        <v>10</v>
      </c>
      <c r="BH1581" s="147" cm="1">
        <f t="array" ref="BH1581">INDEX($K:$Q,ROW(),MATCH(BH$3,$K$2:$Q$2,0))</f>
        <v>10</v>
      </c>
      <c r="BI1581" s="147" cm="1">
        <f t="array" ref="BI1581">INDEX($K:$Q,ROW(),MATCH(BI$3,$K$2:$Q$2,0))</f>
        <v>10</v>
      </c>
      <c r="BJ1581" s="147" cm="1">
        <f t="array" ref="BJ1581">INDEX($K:$Q,ROW(),MATCH(BJ$3,$K$2:$Q$2,0))</f>
        <v>10</v>
      </c>
      <c r="BK1581" s="147" cm="1">
        <f t="array" ref="BK1581">INDEX($K:$Q,ROW(),MATCH(BK$3,$K$2:$Q$2,0))</f>
        <v>10</v>
      </c>
      <c r="BL1581" s="147" cm="1">
        <f t="array" ref="BL1581">INDEX($K:$Q,ROW(),MATCH(BL$3,$K$2:$Q$2,0))</f>
        <v>10</v>
      </c>
      <c r="BM1581" s="147" cm="1">
        <f t="array" ref="BM1581">INDEX($K:$Q,ROW(),MATCH(BM$3,$K$2:$Q$2,0))</f>
        <v>10</v>
      </c>
      <c r="BN1581" s="147" cm="1">
        <f t="array" ref="BN1581">INDEX($K:$Q,ROW(),MATCH(BN$3,$K$2:$Q$2,0))</f>
        <v>10</v>
      </c>
      <c r="BO1581" s="147" cm="1">
        <f t="array" ref="BO1581">INDEX($K:$Q,ROW(),MATCH(BO$3,$K$2:$Q$2,0))</f>
        <v>10</v>
      </c>
      <c r="BP1581" s="147" cm="1">
        <f t="array" ref="BP1581">INDEX($K:$Q,ROW(),MATCH(BP$3,$K$2:$Q$2,0))</f>
        <v>10</v>
      </c>
      <c r="BQ1581" s="147" cm="1">
        <f t="array" ref="BQ1581">INDEX($K:$Q,ROW(),MATCH(BQ$3,$K$2:$Q$2,0))</f>
        <v>10</v>
      </c>
      <c r="BR1581" s="147" cm="1">
        <f t="array" ref="BR1581">INDEX($K:$Q,ROW(),MATCH(BR$3,$K$2:$Q$2,0))</f>
        <v>10</v>
      </c>
      <c r="BS1581" s="147" cm="1">
        <f t="array" ref="BS1581">INDEX($K:$Q,ROW(),MATCH(BS$3,$K$2:$Q$2,0))</f>
        <v>10</v>
      </c>
      <c r="BT1581" s="147" cm="1">
        <f t="array" ref="BT1581">INDEX($K:$Q,ROW(),MATCH(BT$3,$K$2:$Q$2,0))</f>
        <v>10</v>
      </c>
      <c r="BU1581" s="147" cm="1">
        <f t="array" ref="BU1581">INDEX($K:$Q,ROW(),MATCH(BU$3,$K$2:$Q$2,0))</f>
        <v>10</v>
      </c>
      <c r="BV1581" s="147" cm="1">
        <f t="array" ref="BV1581">INDEX($K:$Q,ROW(),MATCH(BV$3,$K$2:$Q$2,0))</f>
        <v>10</v>
      </c>
      <c r="BW1581" s="147" cm="1">
        <f t="array" ref="BW1581">INDEX($K:$Q,ROW(),MATCH(BW$3,$K$2:$Q$2,0))</f>
        <v>10</v>
      </c>
      <c r="BX1581" s="147" cm="1">
        <f t="array" ref="BX1581">INDEX($K:$Q,ROW(),MATCH(BX$3,$K$2:$Q$2,0))</f>
        <v>10</v>
      </c>
      <c r="BY1581" s="147" cm="1">
        <f t="array" ref="BY1581">INDEX($K:$Q,ROW(),MATCH(BY$3,$K$2:$Q$2,0))</f>
        <v>10</v>
      </c>
      <c r="BZ1581" s="147" cm="1">
        <f t="array" ref="BZ1581">INDEX($K:$Q,ROW(),MATCH(BZ$3,$K$2:$Q$2,0))</f>
        <v>10</v>
      </c>
      <c r="CA1581" s="147" cm="1">
        <f t="array" ref="CA1581">INDEX($K:$Q,ROW(),MATCH(CA$3,$K$2:$Q$2,0))</f>
        <v>10</v>
      </c>
      <c r="CB1581" s="147" cm="1">
        <f t="array" ref="CB1581">INDEX($K:$Q,ROW(),MATCH(CB$3,$K$2:$Q$2,0))</f>
        <v>10</v>
      </c>
      <c r="CC1581" s="147" cm="1">
        <f t="array" ref="CC1581">INDEX($K:$Q,ROW(),MATCH(CC$3,$K$2:$Q$2,0))</f>
        <v>10</v>
      </c>
      <c r="CD1581" s="147" cm="1">
        <f t="array" ref="CD1581">INDEX($K:$Q,ROW(),MATCH(CD$3,$K$2:$Q$2,0))</f>
        <v>10</v>
      </c>
      <c r="CE1581" s="147" cm="1">
        <f t="array" ref="CE1581">INDEX($K:$Q,ROW(),MATCH(CE$3,$K$2:$Q$2,0))</f>
        <v>10</v>
      </c>
      <c r="CF1581" s="147" cm="1">
        <f t="array" ref="CF1581">INDEX($K:$Q,ROW(),MATCH(CF$3,$K$2:$Q$2,0))</f>
        <v>10</v>
      </c>
      <c r="CG1581" s="147" cm="1">
        <f t="array" ref="CG1581">INDEX($K:$Q,ROW(),MATCH(CG$3,$K$2:$Q$2,0))</f>
        <v>10</v>
      </c>
      <c r="CH1581" s="147" cm="1">
        <f t="array" ref="CH1581">INDEX($K:$Q,ROW(),MATCH(CH$3,$K$2:$Q$2,0))</f>
        <v>10</v>
      </c>
      <c r="CI1581" s="147" cm="1">
        <f t="array" ref="CI1581">INDEX($K:$Q,ROW(),MATCH(CI$3,$K$2:$Q$2,0))</f>
        <v>10</v>
      </c>
      <c r="CJ1581" s="147" cm="1">
        <f t="array" ref="CJ1581">INDEX($K:$Q,ROW(),MATCH(CJ$3,$K$2:$Q$2,0))</f>
        <v>10</v>
      </c>
      <c r="CK1581" s="147" cm="1">
        <f t="array" ref="CK1581">INDEX($K:$Q,ROW(),MATCH(CK$3,$K$2:$Q$2,0))</f>
        <v>10</v>
      </c>
      <c r="CL1581" s="147" cm="1">
        <f t="array" ref="CL1581">INDEX($K:$Q,ROW(),MATCH(CL$3,$K$2:$Q$2,0))</f>
        <v>10</v>
      </c>
      <c r="CO1581" s="147" t="e" cm="1">
        <f t="array" ref="CO1581">INDEX($K:$Q,ROW(),MATCH(CO$3,$K$2:$Q$2,0))</f>
        <v>#N/A</v>
      </c>
      <c r="CP1581" s="147" t="e" cm="1">
        <f t="array" ref="CP1581">INDEX($K:$Q,ROW(),MATCH(CP$3,$K$2:$Q$2,0))</f>
        <v>#N/A</v>
      </c>
      <c r="CQ1581" s="147" t="e" cm="1">
        <f t="array" ref="CQ1581">INDEX($K:$Q,ROW(),MATCH(CQ$3,$K$2:$Q$2,0))</f>
        <v>#N/A</v>
      </c>
      <c r="CR1581" s="147" t="e" cm="1">
        <f t="array" ref="CR1581">INDEX($K:$Q,ROW(),MATCH(CR$3,$K$2:$Q$2,0))</f>
        <v>#N/A</v>
      </c>
      <c r="CS1581" s="147" t="e" cm="1">
        <f t="array" ref="CS1581">INDEX($K:$Q,ROW(),MATCH(CS$3,$K$2:$Q$2,0))</f>
        <v>#N/A</v>
      </c>
      <c r="CT1581" s="147" t="e" cm="1">
        <f t="array" ref="CT1581">INDEX($K:$Q,ROW(),MATCH(CT$3,$K$2:$Q$2,0))</f>
        <v>#N/A</v>
      </c>
      <c r="CU1581" s="147" t="e" cm="1">
        <f t="array" ref="CU1581">INDEX($K:$Q,ROW(),MATCH(CU$3,$K$2:$Q$2,0))</f>
        <v>#N/A</v>
      </c>
      <c r="CV1581" s="147" t="e" cm="1">
        <f t="array" ref="CV1581">INDEX($K:$Q,ROW(),MATCH(CV$3,$K$2:$Q$2,0))</f>
        <v>#N/A</v>
      </c>
      <c r="CW1581" s="147" t="e" cm="1">
        <f t="array" ref="CW1581">INDEX($K:$Q,ROW(),MATCH(CW$3,$K$2:$Q$2,0))</f>
        <v>#N/A</v>
      </c>
      <c r="CX1581" s="147" t="e" cm="1">
        <f t="array" ref="CX1581">INDEX($K:$Q,ROW(),MATCH(CX$3,$K$2:$Q$2,0))</f>
        <v>#N/A</v>
      </c>
      <c r="CY1581" s="147" t="e" cm="1">
        <f t="array" ref="CY1581">INDEX($K:$Q,ROW(),MATCH(CY$3,$K$2:$Q$2,0))</f>
        <v>#N/A</v>
      </c>
      <c r="CZ1581" s="147" t="e" cm="1">
        <f t="array" ref="CZ1581">INDEX($K:$Q,ROW(),MATCH(CZ$3,$K$2:$Q$2,0))</f>
        <v>#N/A</v>
      </c>
      <c r="DA1581" s="147" t="e" cm="1">
        <f t="array" ref="DA1581">INDEX($K:$Q,ROW(),MATCH(DA$3,$K$2:$Q$2,0))</f>
        <v>#N/A</v>
      </c>
      <c r="DB1581" s="147" t="e" cm="1">
        <f t="array" ref="DB1581">INDEX($K:$Q,ROW(),MATCH(DB$3,$K$2:$Q$2,0))</f>
        <v>#N/A</v>
      </c>
      <c r="DC1581" s="147" t="e" cm="1">
        <f t="array" ref="DC1581">INDEX($K:$Q,ROW(),MATCH(DC$3,$K$2:$Q$2,0))</f>
        <v>#N/A</v>
      </c>
      <c r="DD1581" s="147" t="e" cm="1">
        <f t="array" ref="DD1581">INDEX($K:$Q,ROW(),MATCH(DD$3,$K$2:$Q$2,0))</f>
        <v>#N/A</v>
      </c>
      <c r="DE1581" s="147" t="e" cm="1">
        <f t="array" ref="DE1581">INDEX($K:$Q,ROW(),MATCH(DE$3,$K$2:$Q$2,0))</f>
        <v>#N/A</v>
      </c>
      <c r="DF1581" s="147" t="e" cm="1">
        <f t="array" ref="DF1581">INDEX($K:$Q,ROW(),MATCH(DF$3,$K$2:$Q$2,0))</f>
        <v>#N/A</v>
      </c>
      <c r="DG1581" s="147" t="e" cm="1">
        <f t="array" ref="DG1581">INDEX($K:$Q,ROW(),MATCH(DG$3,$K$2:$Q$2,0))</f>
        <v>#N/A</v>
      </c>
      <c r="DH1581" s="147" t="e" cm="1">
        <f t="array" ref="DH1581">INDEX($K:$Q,ROW(),MATCH(DH$3,$K$2:$Q$2,0))</f>
        <v>#N/A</v>
      </c>
      <c r="DI1581" s="147" t="e" cm="1">
        <f t="array" ref="DI1581">INDEX($K:$Q,ROW(),MATCH(DI$3,$K$2:$Q$2,0))</f>
        <v>#N/A</v>
      </c>
      <c r="DJ1581" s="147" t="e" cm="1">
        <f t="array" ref="DJ1581">INDEX($K:$Q,ROW(),MATCH(DJ$3,$K$2:$Q$2,0))</f>
        <v>#N/A</v>
      </c>
      <c r="DK1581" s="147" t="e" cm="1">
        <f t="array" ref="DK1581">INDEX($K:$Q,ROW(),MATCH(DK$3,$K$2:$Q$2,0))</f>
        <v>#N/A</v>
      </c>
      <c r="DL1581" s="147" t="e" cm="1">
        <f t="array" ref="DL1581">INDEX($K:$Q,ROW(),MATCH(DL$3,$K$2:$Q$2,0))</f>
        <v>#N/A</v>
      </c>
    </row>
    <row r="1582" spans="1:116" x14ac:dyDescent="0.4">
      <c r="B1582" s="8"/>
      <c r="C1582" s="8" t="s">
        <v>235</v>
      </c>
      <c r="D1582" t="s">
        <v>765</v>
      </c>
      <c r="E1582" s="8" t="str">
        <f t="shared" si="2587"/>
        <v>1582 FAPPE-S</v>
      </c>
      <c r="G1582" s="126" t="str">
        <f>"Capital expenditures - "&amp;SUBSTITUTE(G1575,":","")</f>
        <v>Capital expenditures - Volume driven secondary PP&amp;E</v>
      </c>
      <c r="H1582" s="27"/>
      <c r="I1582" s="180"/>
      <c r="J1582" s="180"/>
      <c r="K1582" s="252">
        <f t="shared" ref="K1582:P1582" ca="1" si="2653">SUMIF($3:$3,K$2,1582:1582)</f>
        <v>-600000</v>
      </c>
      <c r="L1582" s="252">
        <f t="shared" ca="1" si="2653"/>
        <v>-600000</v>
      </c>
      <c r="M1582" s="252">
        <f t="shared" ca="1" si="2653"/>
        <v>-600000</v>
      </c>
      <c r="N1582" s="252">
        <f t="shared" ca="1" si="2653"/>
        <v>-600000</v>
      </c>
      <c r="O1582" s="252">
        <f t="shared" ca="1" si="2653"/>
        <v>-600000</v>
      </c>
      <c r="P1582" s="252">
        <f t="shared" ca="1" si="2653"/>
        <v>-600000</v>
      </c>
      <c r="R1582" s="58"/>
      <c r="S1582" s="253" cm="1">
        <f t="array" aca="1" ref="S1582" ca="1">-S1581*INDIRECT(S1570)</f>
        <v>-50000</v>
      </c>
      <c r="T1582" s="253" cm="1">
        <f t="array" aca="1" ref="T1582" ca="1">-T1581*INDIRECT(T1570)</f>
        <v>-50000</v>
      </c>
      <c r="U1582" s="253" cm="1">
        <f t="array" aca="1" ref="U1582" ca="1">-U1581*INDIRECT(U1570)</f>
        <v>-50000</v>
      </c>
      <c r="V1582" s="253" cm="1">
        <f t="array" aca="1" ref="V1582" ca="1">-V1581*INDIRECT(V1570)</f>
        <v>-50000</v>
      </c>
      <c r="W1582" s="253" cm="1">
        <f t="array" aca="1" ref="W1582" ca="1">-W1581*INDIRECT(W1570)</f>
        <v>-50000</v>
      </c>
      <c r="X1582" s="253" cm="1">
        <f t="array" aca="1" ref="X1582" ca="1">-X1581*INDIRECT(X1570)</f>
        <v>-50000</v>
      </c>
      <c r="Y1582" s="253" cm="1">
        <f t="array" aca="1" ref="Y1582" ca="1">-Y1581*INDIRECT(Y1570)</f>
        <v>-50000</v>
      </c>
      <c r="Z1582" s="253" cm="1">
        <f t="array" aca="1" ref="Z1582" ca="1">-Z1581*INDIRECT(Z1570)</f>
        <v>-50000</v>
      </c>
      <c r="AA1582" s="253" cm="1">
        <f t="array" aca="1" ref="AA1582" ca="1">-AA1581*INDIRECT(AA1570)</f>
        <v>-50000</v>
      </c>
      <c r="AB1582" s="253" cm="1">
        <f t="array" aca="1" ref="AB1582" ca="1">-AB1581*INDIRECT(AB1570)</f>
        <v>-50000</v>
      </c>
      <c r="AC1582" s="253" cm="1">
        <f t="array" aca="1" ref="AC1582" ca="1">-AC1581*INDIRECT(AC1570)</f>
        <v>-50000</v>
      </c>
      <c r="AD1582" s="253" cm="1">
        <f t="array" aca="1" ref="AD1582" ca="1">-AD1581*INDIRECT(AD1570)</f>
        <v>-50000</v>
      </c>
      <c r="AE1582" s="253" cm="1">
        <f t="array" aca="1" ref="AE1582" ca="1">-AE1581*INDIRECT(AE1570)</f>
        <v>-50000</v>
      </c>
      <c r="AF1582" s="253" cm="1">
        <f t="array" aca="1" ref="AF1582" ca="1">-AF1581*INDIRECT(AF1570)</f>
        <v>-50000</v>
      </c>
      <c r="AG1582" s="253" cm="1">
        <f t="array" aca="1" ref="AG1582" ca="1">-AG1581*INDIRECT(AG1570)</f>
        <v>-50000</v>
      </c>
      <c r="AH1582" s="253" cm="1">
        <f t="array" aca="1" ref="AH1582" ca="1">-AH1581*INDIRECT(AH1570)</f>
        <v>-50000</v>
      </c>
      <c r="AI1582" s="253" cm="1">
        <f t="array" aca="1" ref="AI1582" ca="1">-AI1581*INDIRECT(AI1570)</f>
        <v>-50000</v>
      </c>
      <c r="AJ1582" s="253" cm="1">
        <f t="array" aca="1" ref="AJ1582" ca="1">-AJ1581*INDIRECT(AJ1570)</f>
        <v>-50000</v>
      </c>
      <c r="AK1582" s="253" cm="1">
        <f t="array" aca="1" ref="AK1582" ca="1">-AK1581*INDIRECT(AK1570)</f>
        <v>-50000</v>
      </c>
      <c r="AL1582" s="253" cm="1">
        <f t="array" aca="1" ref="AL1582" ca="1">-AL1581*INDIRECT(AL1570)</f>
        <v>-50000</v>
      </c>
      <c r="AM1582" s="253" cm="1">
        <f t="array" aca="1" ref="AM1582" ca="1">-AM1581*INDIRECT(AM1570)</f>
        <v>-50000</v>
      </c>
      <c r="AN1582" s="253" cm="1">
        <f t="array" aca="1" ref="AN1582" ca="1">-AN1581*INDIRECT(AN1570)</f>
        <v>-50000</v>
      </c>
      <c r="AO1582" s="253" cm="1">
        <f t="array" aca="1" ref="AO1582" ca="1">-AO1581*INDIRECT(AO1570)</f>
        <v>-50000</v>
      </c>
      <c r="AP1582" s="253" cm="1">
        <f t="array" aca="1" ref="AP1582" ca="1">-AP1581*INDIRECT(AP1570)</f>
        <v>-50000</v>
      </c>
      <c r="AQ1582" s="253" cm="1">
        <f t="array" aca="1" ref="AQ1582" ca="1">-AQ1581*INDIRECT(AQ1570)</f>
        <v>-50000</v>
      </c>
      <c r="AR1582" s="253" cm="1">
        <f t="array" aca="1" ref="AR1582" ca="1">-AR1581*INDIRECT(AR1570)</f>
        <v>-50000</v>
      </c>
      <c r="AS1582" s="253" cm="1">
        <f t="array" aca="1" ref="AS1582" ca="1">-AS1581*INDIRECT(AS1570)</f>
        <v>-50000</v>
      </c>
      <c r="AT1582" s="253" cm="1">
        <f t="array" aca="1" ref="AT1582" ca="1">-AT1581*INDIRECT(AT1570)</f>
        <v>-50000</v>
      </c>
      <c r="AU1582" s="253" cm="1">
        <f t="array" aca="1" ref="AU1582" ca="1">-AU1581*INDIRECT(AU1570)</f>
        <v>-50000</v>
      </c>
      <c r="AV1582" s="253" cm="1">
        <f t="array" aca="1" ref="AV1582" ca="1">-AV1581*INDIRECT(AV1570)</f>
        <v>-50000</v>
      </c>
      <c r="AW1582" s="253" cm="1">
        <f t="array" aca="1" ref="AW1582" ca="1">-AW1581*INDIRECT(AW1570)</f>
        <v>-50000</v>
      </c>
      <c r="AX1582" s="253" cm="1">
        <f t="array" aca="1" ref="AX1582" ca="1">-AX1581*INDIRECT(AX1570)</f>
        <v>-50000</v>
      </c>
      <c r="AY1582" s="253" cm="1">
        <f t="array" aca="1" ref="AY1582" ca="1">-AY1581*INDIRECT(AY1570)</f>
        <v>-50000</v>
      </c>
      <c r="AZ1582" s="253" cm="1">
        <f t="array" aca="1" ref="AZ1582" ca="1">-AZ1581*INDIRECT(AZ1570)</f>
        <v>-50000</v>
      </c>
      <c r="BA1582" s="253" cm="1">
        <f t="array" aca="1" ref="BA1582" ca="1">-BA1581*INDIRECT(BA1570)</f>
        <v>-50000</v>
      </c>
      <c r="BB1582" s="253" cm="1">
        <f t="array" aca="1" ref="BB1582" ca="1">-BB1581*INDIRECT(BB1570)</f>
        <v>-50000</v>
      </c>
      <c r="BC1582" s="253" cm="1">
        <f t="array" aca="1" ref="BC1582" ca="1">-BC1581*INDIRECT(BC1570)</f>
        <v>-50000</v>
      </c>
      <c r="BD1582" s="253" cm="1">
        <f t="array" aca="1" ref="BD1582" ca="1">-BD1581*INDIRECT(BD1570)</f>
        <v>-50000</v>
      </c>
      <c r="BE1582" s="253" cm="1">
        <f t="array" aca="1" ref="BE1582" ca="1">-BE1581*INDIRECT(BE1570)</f>
        <v>-50000</v>
      </c>
      <c r="BF1582" s="253" cm="1">
        <f t="array" aca="1" ref="BF1582" ca="1">-BF1581*INDIRECT(BF1570)</f>
        <v>-50000</v>
      </c>
      <c r="BG1582" s="253" cm="1">
        <f t="array" aca="1" ref="BG1582" ca="1">-BG1581*INDIRECT(BG1570)</f>
        <v>-50000</v>
      </c>
      <c r="BH1582" s="253" cm="1">
        <f t="array" aca="1" ref="BH1582" ca="1">-BH1581*INDIRECT(BH1570)</f>
        <v>-50000</v>
      </c>
      <c r="BI1582" s="253" cm="1">
        <f t="array" aca="1" ref="BI1582" ca="1">-BI1581*INDIRECT(BI1570)</f>
        <v>-50000</v>
      </c>
      <c r="BJ1582" s="253" cm="1">
        <f t="array" aca="1" ref="BJ1582" ca="1">-BJ1581*INDIRECT(BJ1570)</f>
        <v>-50000</v>
      </c>
      <c r="BK1582" s="253" cm="1">
        <f t="array" aca="1" ref="BK1582" ca="1">-BK1581*INDIRECT(BK1570)</f>
        <v>-50000</v>
      </c>
      <c r="BL1582" s="253" cm="1">
        <f t="array" aca="1" ref="BL1582" ca="1">-BL1581*INDIRECT(BL1570)</f>
        <v>-50000</v>
      </c>
      <c r="BM1582" s="253" cm="1">
        <f t="array" aca="1" ref="BM1582" ca="1">-BM1581*INDIRECT(BM1570)</f>
        <v>-50000</v>
      </c>
      <c r="BN1582" s="253" cm="1">
        <f t="array" aca="1" ref="BN1582" ca="1">-BN1581*INDIRECT(BN1570)</f>
        <v>-50000</v>
      </c>
      <c r="BO1582" s="253" cm="1">
        <f t="array" aca="1" ref="BO1582" ca="1">-BO1581*INDIRECT(BO1570)</f>
        <v>-50000</v>
      </c>
      <c r="BP1582" s="253" cm="1">
        <f t="array" aca="1" ref="BP1582" ca="1">-BP1581*INDIRECT(BP1570)</f>
        <v>-50000</v>
      </c>
      <c r="BQ1582" s="253" cm="1">
        <f t="array" aca="1" ref="BQ1582" ca="1">-BQ1581*INDIRECT(BQ1570)</f>
        <v>-50000</v>
      </c>
      <c r="BR1582" s="253" cm="1">
        <f t="array" aca="1" ref="BR1582" ca="1">-BR1581*INDIRECT(BR1570)</f>
        <v>-50000</v>
      </c>
      <c r="BS1582" s="253" cm="1">
        <f t="array" aca="1" ref="BS1582" ca="1">-BS1581*INDIRECT(BS1570)</f>
        <v>-50000</v>
      </c>
      <c r="BT1582" s="253" cm="1">
        <f t="array" aca="1" ref="BT1582" ca="1">-BT1581*INDIRECT(BT1570)</f>
        <v>-50000</v>
      </c>
      <c r="BU1582" s="253" cm="1">
        <f t="array" aca="1" ref="BU1582" ca="1">-BU1581*INDIRECT(BU1570)</f>
        <v>-50000</v>
      </c>
      <c r="BV1582" s="253" cm="1">
        <f t="array" aca="1" ref="BV1582" ca="1">-BV1581*INDIRECT(BV1570)</f>
        <v>-50000</v>
      </c>
      <c r="BW1582" s="253" cm="1">
        <f t="array" aca="1" ref="BW1582" ca="1">-BW1581*INDIRECT(BW1570)</f>
        <v>-50000</v>
      </c>
      <c r="BX1582" s="253" cm="1">
        <f t="array" aca="1" ref="BX1582" ca="1">-BX1581*INDIRECT(BX1570)</f>
        <v>-50000</v>
      </c>
      <c r="BY1582" s="253" cm="1">
        <f t="array" aca="1" ref="BY1582" ca="1">-BY1581*INDIRECT(BY1570)</f>
        <v>-50000</v>
      </c>
      <c r="BZ1582" s="253" cm="1">
        <f t="array" aca="1" ref="BZ1582" ca="1">-BZ1581*INDIRECT(BZ1570)</f>
        <v>-50000</v>
      </c>
      <c r="CA1582" s="253" cm="1">
        <f t="array" aca="1" ref="CA1582" ca="1">-CA1581*INDIRECT(CA1570)</f>
        <v>-50000</v>
      </c>
      <c r="CB1582" s="253" cm="1">
        <f t="array" aca="1" ref="CB1582" ca="1">-CB1581*INDIRECT(CB1570)</f>
        <v>-50000</v>
      </c>
      <c r="CC1582" s="253" cm="1">
        <f t="array" aca="1" ref="CC1582" ca="1">-CC1581*INDIRECT(CC1570)</f>
        <v>-50000</v>
      </c>
      <c r="CD1582" s="253" cm="1">
        <f t="array" aca="1" ref="CD1582" ca="1">-CD1581*INDIRECT(CD1570)</f>
        <v>-50000</v>
      </c>
      <c r="CE1582" s="253" cm="1">
        <f t="array" aca="1" ref="CE1582" ca="1">-CE1581*INDIRECT(CE1570)</f>
        <v>-50000</v>
      </c>
      <c r="CF1582" s="253" cm="1">
        <f t="array" aca="1" ref="CF1582" ca="1">-CF1581*INDIRECT(CF1570)</f>
        <v>-50000</v>
      </c>
      <c r="CG1582" s="253" cm="1">
        <f t="array" aca="1" ref="CG1582" ca="1">-CG1581*INDIRECT(CG1570)</f>
        <v>-50000</v>
      </c>
      <c r="CH1582" s="253" cm="1">
        <f t="array" aca="1" ref="CH1582" ca="1">-CH1581*INDIRECT(CH1570)</f>
        <v>-50000</v>
      </c>
      <c r="CI1582" s="253" cm="1">
        <f t="array" aca="1" ref="CI1582" ca="1">-CI1581*INDIRECT(CI1570)</f>
        <v>-50000</v>
      </c>
      <c r="CJ1582" s="253" cm="1">
        <f t="array" aca="1" ref="CJ1582" ca="1">-CJ1581*INDIRECT(CJ1570)</f>
        <v>-50000</v>
      </c>
      <c r="CK1582" s="253" cm="1">
        <f t="array" aca="1" ref="CK1582" ca="1">-CK1581*INDIRECT(CK1570)</f>
        <v>-50000</v>
      </c>
      <c r="CL1582" s="253" cm="1">
        <f t="array" aca="1" ref="CL1582" ca="1">-CL1581*INDIRECT(CL1570)</f>
        <v>-50000</v>
      </c>
      <c r="CN1582" s="253"/>
      <c r="CO1582" s="253" t="e" cm="1">
        <f t="array" aca="1" ref="CO1582" ca="1">-CO1581*INDIRECT(CO1570)</f>
        <v>#N/A</v>
      </c>
      <c r="CP1582" s="253" t="e" cm="1">
        <f t="array" aca="1" ref="CP1582" ca="1">-CP1581*INDIRECT(CP1570)</f>
        <v>#N/A</v>
      </c>
      <c r="CQ1582" s="253" t="e" cm="1">
        <f t="array" aca="1" ref="CQ1582" ca="1">-CQ1581*INDIRECT(CQ1570)</f>
        <v>#N/A</v>
      </c>
      <c r="CR1582" s="253" t="e" cm="1">
        <f t="array" aca="1" ref="CR1582" ca="1">-CR1581*INDIRECT(CR1570)</f>
        <v>#N/A</v>
      </c>
      <c r="CS1582" s="253" t="e" cm="1">
        <f t="array" aca="1" ref="CS1582" ca="1">-CS1581*INDIRECT(CS1570)</f>
        <v>#N/A</v>
      </c>
      <c r="CT1582" s="253" t="e" cm="1">
        <f t="array" aca="1" ref="CT1582" ca="1">-CT1581*INDIRECT(CT1570)</f>
        <v>#N/A</v>
      </c>
      <c r="CU1582" s="253" t="e" cm="1">
        <f t="array" aca="1" ref="CU1582" ca="1">-CU1581*INDIRECT(CU1570)</f>
        <v>#N/A</v>
      </c>
      <c r="CV1582" s="253" t="e" cm="1">
        <f t="array" aca="1" ref="CV1582" ca="1">-CV1581*INDIRECT(CV1570)</f>
        <v>#N/A</v>
      </c>
      <c r="CW1582" s="253" t="e" cm="1">
        <f t="array" aca="1" ref="CW1582" ca="1">-CW1581*INDIRECT(CW1570)</f>
        <v>#N/A</v>
      </c>
      <c r="CX1582" s="253" t="e" cm="1">
        <f t="array" aca="1" ref="CX1582" ca="1">-CX1581*INDIRECT(CX1570)</f>
        <v>#N/A</v>
      </c>
      <c r="CY1582" s="253" t="e" cm="1">
        <f t="array" aca="1" ref="CY1582" ca="1">-CY1581*INDIRECT(CY1570)</f>
        <v>#N/A</v>
      </c>
      <c r="CZ1582" s="253" t="e" cm="1">
        <f t="array" aca="1" ref="CZ1582" ca="1">-CZ1581*INDIRECT(CZ1570)</f>
        <v>#N/A</v>
      </c>
      <c r="DA1582" s="253" t="e" cm="1">
        <f t="array" aca="1" ref="DA1582" ca="1">-DA1581*INDIRECT(DA1570)</f>
        <v>#N/A</v>
      </c>
      <c r="DB1582" s="253" t="e" cm="1">
        <f t="array" aca="1" ref="DB1582" ca="1">-DB1581*INDIRECT(DB1570)</f>
        <v>#N/A</v>
      </c>
      <c r="DC1582" s="253" t="e" cm="1">
        <f t="array" aca="1" ref="DC1582" ca="1">-DC1581*INDIRECT(DC1570)</f>
        <v>#N/A</v>
      </c>
      <c r="DD1582" s="253" t="e" cm="1">
        <f t="array" aca="1" ref="DD1582" ca="1">-DD1581*INDIRECT(DD1570)</f>
        <v>#N/A</v>
      </c>
      <c r="DE1582" s="253" t="e" cm="1">
        <f t="array" aca="1" ref="DE1582" ca="1">-DE1581*INDIRECT(DE1570)</f>
        <v>#N/A</v>
      </c>
      <c r="DF1582" s="253" t="e" cm="1">
        <f t="array" aca="1" ref="DF1582" ca="1">-DF1581*INDIRECT(DF1570)</f>
        <v>#N/A</v>
      </c>
      <c r="DG1582" s="253" t="e" cm="1">
        <f t="array" aca="1" ref="DG1582" ca="1">-DG1581*INDIRECT(DG1570)</f>
        <v>#N/A</v>
      </c>
      <c r="DH1582" s="253" t="e" cm="1">
        <f t="array" aca="1" ref="DH1582" ca="1">-DH1581*INDIRECT(DH1570)</f>
        <v>#N/A</v>
      </c>
      <c r="DI1582" s="253" t="e" cm="1">
        <f t="array" aca="1" ref="DI1582" ca="1">-DI1581*INDIRECT(DI1570)</f>
        <v>#N/A</v>
      </c>
      <c r="DJ1582" s="253" t="e" cm="1">
        <f t="array" aca="1" ref="DJ1582" ca="1">-DJ1581*INDIRECT(DJ1570)</f>
        <v>#N/A</v>
      </c>
      <c r="DK1582" s="253" t="e" cm="1">
        <f t="array" aca="1" ref="DK1582" ca="1">-DK1581*INDIRECT(DK1570)</f>
        <v>#N/A</v>
      </c>
      <c r="DL1582" s="253" t="e" cm="1">
        <f t="array" aca="1" ref="DL1582" ca="1">-DL1581*INDIRECT(DL1570)</f>
        <v>#N/A</v>
      </c>
    </row>
    <row r="1583" spans="1:116" x14ac:dyDescent="0.4">
      <c r="B1583" s="8"/>
      <c r="C1583" s="8"/>
      <c r="D1583" t="s">
        <v>765</v>
      </c>
      <c r="E1583" s="8" t="str">
        <f t="shared" si="2587"/>
        <v>1583 FAPPE-S</v>
      </c>
      <c r="G1583" s="125"/>
      <c r="S1583" s="80"/>
      <c r="T1583" s="72"/>
      <c r="U1583" s="72"/>
      <c r="V1583" s="72"/>
      <c r="W1583" s="72"/>
      <c r="X1583" s="72"/>
      <c r="Y1583" s="72"/>
      <c r="Z1583" s="72"/>
      <c r="AA1583" s="72"/>
      <c r="AB1583" s="72"/>
      <c r="AC1583" s="72"/>
      <c r="AD1583" s="72"/>
      <c r="AE1583" s="72"/>
      <c r="AF1583" s="72"/>
      <c r="AG1583" s="72"/>
      <c r="AH1583" s="72"/>
      <c r="AI1583" s="72"/>
      <c r="AJ1583" s="72"/>
      <c r="AK1583" s="72"/>
      <c r="AL1583" s="72"/>
      <c r="AM1583" s="72"/>
      <c r="AN1583" s="72"/>
      <c r="AO1583" s="72"/>
      <c r="AP1583" s="72"/>
      <c r="AQ1583" s="72"/>
      <c r="AR1583" s="72"/>
      <c r="AS1583" s="72"/>
      <c r="AT1583" s="72"/>
      <c r="AU1583" s="72"/>
      <c r="AV1583" s="72"/>
      <c r="AW1583" s="72"/>
      <c r="AX1583" s="72"/>
      <c r="AY1583" s="72"/>
      <c r="AZ1583" s="72"/>
      <c r="BA1583" s="72"/>
      <c r="BB1583" s="72"/>
      <c r="BC1583" s="72"/>
      <c r="BD1583" s="72"/>
      <c r="BE1583" s="72"/>
      <c r="BF1583" s="72"/>
      <c r="BG1583" s="72"/>
      <c r="BH1583" s="72"/>
      <c r="BI1583" s="72"/>
      <c r="BJ1583" s="72"/>
      <c r="BK1583" s="72"/>
      <c r="BL1583" s="72"/>
      <c r="BM1583" s="72"/>
      <c r="BN1583" s="72"/>
      <c r="BO1583" s="72"/>
      <c r="BP1583" s="72"/>
      <c r="BQ1583" s="72"/>
      <c r="BR1583" s="72"/>
      <c r="BS1583" s="72"/>
      <c r="BT1583" s="72"/>
      <c r="BU1583" s="72"/>
      <c r="BV1583" s="72"/>
      <c r="BW1583" s="72"/>
      <c r="BX1583" s="72"/>
      <c r="BY1583" s="72"/>
      <c r="BZ1583" s="72"/>
      <c r="CA1583" s="72"/>
      <c r="CB1583" s="72"/>
      <c r="CC1583" s="72"/>
      <c r="CD1583" s="72"/>
      <c r="CE1583" s="72"/>
      <c r="CF1583" s="72"/>
      <c r="CG1583" s="72"/>
      <c r="CH1583" s="72"/>
      <c r="CI1583" s="72"/>
      <c r="CJ1583" s="72"/>
      <c r="CK1583" s="72"/>
      <c r="CL1583" s="72"/>
      <c r="CO1583" s="72"/>
      <c r="CP1583" s="72"/>
      <c r="CQ1583" s="72"/>
      <c r="CR1583" s="72"/>
      <c r="CS1583" s="72"/>
      <c r="CT1583" s="72"/>
      <c r="CU1583" s="72"/>
      <c r="CV1583" s="72"/>
      <c r="CW1583" s="72"/>
      <c r="CX1583" s="72"/>
      <c r="CY1583" s="72"/>
      <c r="CZ1583" s="72"/>
      <c r="DA1583" s="72"/>
      <c r="DB1583" s="72"/>
      <c r="DC1583" s="72"/>
      <c r="DD1583" s="72"/>
      <c r="DE1583" s="72"/>
      <c r="DF1583" s="72"/>
      <c r="DG1583" s="72"/>
      <c r="DH1583" s="72"/>
      <c r="DI1583" s="72"/>
      <c r="DJ1583" s="72"/>
      <c r="DK1583" s="72"/>
      <c r="DL1583" s="72"/>
    </row>
    <row r="1584" spans="1:116" x14ac:dyDescent="0.4">
      <c r="B1584" s="8"/>
      <c r="C1584" s="8"/>
      <c r="D1584" t="s">
        <v>765</v>
      </c>
      <c r="E1584" s="8" t="str">
        <f t="shared" si="2587"/>
        <v>1584 FAPPE-S</v>
      </c>
      <c r="G1584" s="95" t="s">
        <v>204</v>
      </c>
      <c r="H1584" s="12"/>
      <c r="S1584" s="72"/>
      <c r="T1584" s="72"/>
      <c r="U1584" s="72"/>
      <c r="V1584" s="72"/>
      <c r="W1584" s="72"/>
      <c r="X1584" s="72"/>
      <c r="Y1584" s="72"/>
      <c r="Z1584" s="72"/>
      <c r="AA1584" s="72"/>
      <c r="AB1584" s="72"/>
      <c r="AC1584" s="72"/>
      <c r="AD1584" s="72"/>
      <c r="AE1584" s="72"/>
      <c r="AF1584" s="72"/>
      <c r="AG1584" s="72"/>
      <c r="AH1584" s="72"/>
      <c r="AI1584" s="72"/>
      <c r="AJ1584" s="72"/>
      <c r="AK1584" s="72"/>
      <c r="AL1584" s="72"/>
      <c r="AM1584" s="72"/>
      <c r="AN1584" s="72"/>
      <c r="AO1584" s="72"/>
      <c r="AP1584" s="72"/>
      <c r="AQ1584" s="72"/>
      <c r="AR1584" s="72"/>
      <c r="AS1584" s="72"/>
      <c r="AT1584" s="72"/>
      <c r="AU1584" s="72"/>
      <c r="AV1584" s="72"/>
      <c r="AW1584" s="72"/>
      <c r="AX1584" s="72"/>
      <c r="AY1584" s="72"/>
      <c r="AZ1584" s="72"/>
      <c r="BA1584" s="72"/>
      <c r="BB1584" s="72"/>
      <c r="BC1584" s="72"/>
      <c r="BD1584" s="72"/>
      <c r="BE1584" s="72"/>
      <c r="BF1584" s="72"/>
      <c r="BG1584" s="72"/>
      <c r="BH1584" s="72"/>
      <c r="BI1584" s="72"/>
      <c r="BJ1584" s="72"/>
      <c r="BK1584" s="72"/>
      <c r="BL1584" s="72"/>
      <c r="BM1584" s="72"/>
      <c r="BN1584" s="72"/>
      <c r="BO1584" s="72"/>
      <c r="BP1584" s="72"/>
      <c r="BQ1584" s="72"/>
      <c r="BR1584" s="72"/>
      <c r="BS1584" s="72"/>
      <c r="BT1584" s="72"/>
      <c r="BU1584" s="72"/>
      <c r="BV1584" s="72"/>
      <c r="BW1584" s="72"/>
      <c r="BX1584" s="72"/>
      <c r="BY1584" s="72"/>
      <c r="BZ1584" s="72"/>
      <c r="CA1584" s="72"/>
      <c r="CB1584" s="72"/>
      <c r="CC1584" s="72"/>
      <c r="CD1584" s="72"/>
      <c r="CE1584" s="72"/>
      <c r="CF1584" s="72"/>
      <c r="CG1584" s="72"/>
      <c r="CH1584" s="72"/>
      <c r="CI1584" s="72"/>
      <c r="CJ1584" s="72"/>
      <c r="CK1584" s="72"/>
      <c r="CL1584" s="72"/>
      <c r="CO1584" s="72"/>
      <c r="CP1584" s="72"/>
      <c r="CQ1584" s="72"/>
      <c r="CR1584" s="72"/>
      <c r="CS1584" s="72"/>
      <c r="CT1584" s="72"/>
      <c r="CU1584" s="72"/>
      <c r="CV1584" s="72"/>
      <c r="CW1584" s="72"/>
      <c r="CX1584" s="72"/>
      <c r="CY1584" s="72"/>
      <c r="CZ1584" s="72"/>
      <c r="DA1584" s="72"/>
      <c r="DB1584" s="72"/>
      <c r="DC1584" s="72"/>
      <c r="DD1584" s="72"/>
      <c r="DE1584" s="72"/>
      <c r="DF1584" s="72"/>
      <c r="DG1584" s="72"/>
      <c r="DH1584" s="72"/>
      <c r="DI1584" s="72"/>
      <c r="DJ1584" s="72"/>
      <c r="DK1584" s="72"/>
      <c r="DL1584" s="72"/>
    </row>
    <row r="1585" spans="1:116" x14ac:dyDescent="0.4">
      <c r="B1585" s="8"/>
      <c r="C1585" s="8" t="s">
        <v>233</v>
      </c>
      <c r="D1585" t="s">
        <v>765</v>
      </c>
      <c r="E1585" s="8" t="str">
        <f t="shared" si="2587"/>
        <v>1585 FAPPE-S</v>
      </c>
      <c r="G1585" s="158" t="str">
        <f>"Depreciation - "&amp;SUBSTITUTE(G1575,":","")</f>
        <v>Depreciation - Volume driven secondary PP&amp;E</v>
      </c>
      <c r="I1585" s="80">
        <f>SUMIF($5:$5,I$2,1583:1583)</f>
        <v>0</v>
      </c>
      <c r="J1585" s="80"/>
      <c r="K1585" s="24">
        <f t="shared" ref="K1585:P1585" ca="1" si="2654">SUMIF($3:$3,K$2,1585:1585)</f>
        <v>-64987</v>
      </c>
      <c r="L1585" s="24">
        <f t="shared" ca="1" si="2654"/>
        <v>-184963</v>
      </c>
      <c r="M1585" s="24">
        <f t="shared" ca="1" si="2654"/>
        <v>-304939</v>
      </c>
      <c r="N1585" s="24">
        <f t="shared" ca="1" si="2654"/>
        <v>-424915</v>
      </c>
      <c r="O1585" s="24">
        <f t="shared" ca="1" si="2654"/>
        <v>-544891</v>
      </c>
      <c r="P1585" s="24">
        <f t="shared" ca="1" si="2654"/>
        <v>-599880</v>
      </c>
      <c r="R1585" s="24"/>
      <c r="S1585" s="80" cm="1">
        <f t="array" aca="1" ref="S1585" ca="1">(SUM(INDEX(1580:1580,1,MAX(COLUMN($R:$R),COLUMN()-($H1577*12-1))):S1582)/($H1577*12)+IF($R1587=0,0,SUM(INDEX(1585:1585,1,MAX(COLUMN($R:$R),COLUMN()-(($H1577-$H1578)*12))):S1587)/(($H1577)*12)))</f>
        <v>-833.16666666666663</v>
      </c>
      <c r="T1585" s="80" cm="1">
        <f t="array" aca="1" ref="T1585" ca="1">(SUM(INDEX(1580:1580,1,MAX(COLUMN($R:$R),COLUMN()-($H1577*12-1))):T1582)/($H1577*12)+IF($R1587=0,0,SUM(INDEX(1585:1585,1,MAX(COLUMN($R:$R),COLUMN()-(($H1577-$H1578)*12))):T1587)/(($H1577)*12)))</f>
        <v>-1666.3333333333333</v>
      </c>
      <c r="U1585" s="80" cm="1">
        <f t="array" aca="1" ref="U1585" ca="1">(SUM(INDEX(1580:1580,1,MAX(COLUMN($R:$R),COLUMN()-($H1577*12-1))):U1582)/($H1577*12)+IF($R1587=0,0,SUM(INDEX(1585:1585,1,MAX(COLUMN($R:$R),COLUMN()-(($H1577-$H1578)*12))):U1587)/(($H1577)*12)))</f>
        <v>-2499.5</v>
      </c>
      <c r="V1585" s="80" cm="1">
        <f t="array" aca="1" ref="V1585" ca="1">(SUM(INDEX(1580:1580,1,MAX(COLUMN($R:$R),COLUMN()-($H1577*12-1))):V1582)/($H1577*12)+IF($R1587=0,0,SUM(INDEX(1585:1585,1,MAX(COLUMN($R:$R),COLUMN()-(($H1577-$H1578)*12))):V1587)/(($H1577)*12)))</f>
        <v>-3332.6666666666665</v>
      </c>
      <c r="W1585" s="80" cm="1">
        <f t="array" aca="1" ref="W1585" ca="1">(SUM(INDEX(1580:1580,1,MAX(COLUMN($R:$R),COLUMN()-($H1577*12-1))):W1582)/($H1577*12)+IF($R1587=0,0,SUM(INDEX(1585:1585,1,MAX(COLUMN($R:$R),COLUMN()-(($H1577-$H1578)*12))):W1587)/(($H1577)*12)))</f>
        <v>-4165.833333333333</v>
      </c>
      <c r="X1585" s="80" cm="1">
        <f t="array" aca="1" ref="X1585" ca="1">(SUM(INDEX(1580:1580,1,MAX(COLUMN($R:$R),COLUMN()-($H1577*12-1))):X1582)/($H1577*12)+IF($R1587=0,0,SUM(INDEX(1585:1585,1,MAX(COLUMN($R:$R),COLUMN()-(($H1577-$H1578)*12))):X1587)/(($H1577)*12)))</f>
        <v>-4999</v>
      </c>
      <c r="Y1585" s="80" cm="1">
        <f t="array" aca="1" ref="Y1585" ca="1">(SUM(INDEX(1580:1580,1,MAX(COLUMN($R:$R),COLUMN()-($H1577*12-1))):Y1582)/($H1577*12)+IF($R1587=0,0,SUM(INDEX(1585:1585,1,MAX(COLUMN($R:$R),COLUMN()-(($H1577-$H1578)*12))):Y1587)/(($H1577)*12)))</f>
        <v>-5832.166666666667</v>
      </c>
      <c r="Z1585" s="80" cm="1">
        <f t="array" aca="1" ref="Z1585" ca="1">(SUM(INDEX(1580:1580,1,MAX(COLUMN($R:$R),COLUMN()-($H1577*12-1))):Z1582)/($H1577*12)+IF($R1587=0,0,SUM(INDEX(1585:1585,1,MAX(COLUMN($R:$R),COLUMN()-(($H1577-$H1578)*12))):Z1587)/(($H1577)*12)))</f>
        <v>-6665.333333333333</v>
      </c>
      <c r="AA1585" s="80" cm="1">
        <f t="array" aca="1" ref="AA1585" ca="1">(SUM(INDEX(1580:1580,1,MAX(COLUMN($R:$R),COLUMN()-($H1577*12-1))):AA1582)/($H1577*12)+IF($R1587=0,0,SUM(INDEX(1585:1585,1,MAX(COLUMN($R:$R),COLUMN()-(($H1577-$H1578)*12))):AA1587)/(($H1577)*12)))</f>
        <v>-7498.5</v>
      </c>
      <c r="AB1585" s="80" cm="1">
        <f t="array" aca="1" ref="AB1585" ca="1">(SUM(INDEX(1580:1580,1,MAX(COLUMN($R:$R),COLUMN()-($H1577*12-1))):AB1582)/($H1577*12)+IF($R1587=0,0,SUM(INDEX(1585:1585,1,MAX(COLUMN($R:$R),COLUMN()-(($H1577-$H1578)*12))):AB1587)/(($H1577)*12)))</f>
        <v>-8331.6666666666661</v>
      </c>
      <c r="AC1585" s="80" cm="1">
        <f t="array" aca="1" ref="AC1585" ca="1">(SUM(INDEX(1580:1580,1,MAX(COLUMN($R:$R),COLUMN()-($H1577*12-1))):AC1582)/($H1577*12)+IF($R1587=0,0,SUM(INDEX(1585:1585,1,MAX(COLUMN($R:$R),COLUMN()-(($H1577-$H1578)*12))):AC1587)/(($H1577)*12)))</f>
        <v>-9164.8333333333339</v>
      </c>
      <c r="AD1585" s="80" cm="1">
        <f t="array" aca="1" ref="AD1585" ca="1">(SUM(INDEX(1580:1580,1,MAX(COLUMN($R:$R),COLUMN()-($H1577*12-1))):AD1582)/($H1577*12)+IF($R1587=0,0,SUM(INDEX(1585:1585,1,MAX(COLUMN($R:$R),COLUMN()-(($H1577-$H1578)*12))):AD1587)/(($H1577)*12)))</f>
        <v>-9998</v>
      </c>
      <c r="AE1585" s="80" cm="1">
        <f t="array" aca="1" ref="AE1585" ca="1">(SUM(INDEX(1580:1580,1,MAX(COLUMN($R:$R),COLUMN()-($H1577*12-1))):AE1582)/($H1577*12)+IF($R1587=0,0,SUM(INDEX(1585:1585,1,MAX(COLUMN($R:$R),COLUMN()-(($H1577-$H1578)*12))):AE1587)/(($H1577)*12)))</f>
        <v>-10831.166666666666</v>
      </c>
      <c r="AF1585" s="80" cm="1">
        <f t="array" aca="1" ref="AF1585" ca="1">(SUM(INDEX(1580:1580,1,MAX(COLUMN($R:$R),COLUMN()-($H1577*12-1))):AF1582)/($H1577*12)+IF($R1587=0,0,SUM(INDEX(1585:1585,1,MAX(COLUMN($R:$R),COLUMN()-(($H1577-$H1578)*12))):AF1587)/(($H1577)*12)))</f>
        <v>-11664.333333333334</v>
      </c>
      <c r="AG1585" s="80" cm="1">
        <f t="array" aca="1" ref="AG1585" ca="1">(SUM(INDEX(1580:1580,1,MAX(COLUMN($R:$R),COLUMN()-($H1577*12-1))):AG1582)/($H1577*12)+IF($R1587=0,0,SUM(INDEX(1585:1585,1,MAX(COLUMN($R:$R),COLUMN()-(($H1577-$H1578)*12))):AG1587)/(($H1577)*12)))</f>
        <v>-12497.5</v>
      </c>
      <c r="AH1585" s="80" cm="1">
        <f t="array" aca="1" ref="AH1585" ca="1">(SUM(INDEX(1580:1580,1,MAX(COLUMN($R:$R),COLUMN()-($H1577*12-1))):AH1582)/($H1577*12)+IF($R1587=0,0,SUM(INDEX(1585:1585,1,MAX(COLUMN($R:$R),COLUMN()-(($H1577-$H1578)*12))):AH1587)/(($H1577)*12)))</f>
        <v>-13330.666666666666</v>
      </c>
      <c r="AI1585" s="80" cm="1">
        <f t="array" aca="1" ref="AI1585" ca="1">(SUM(INDEX(1580:1580,1,MAX(COLUMN($R:$R),COLUMN()-($H1577*12-1))):AI1582)/($H1577*12)+IF($R1587=0,0,SUM(INDEX(1585:1585,1,MAX(COLUMN($R:$R),COLUMN()-(($H1577-$H1578)*12))):AI1587)/(($H1577)*12)))</f>
        <v>-14163.833333333334</v>
      </c>
      <c r="AJ1585" s="80" cm="1">
        <f t="array" aca="1" ref="AJ1585" ca="1">(SUM(INDEX(1580:1580,1,MAX(COLUMN($R:$R),COLUMN()-($H1577*12-1))):AJ1582)/($H1577*12)+IF($R1587=0,0,SUM(INDEX(1585:1585,1,MAX(COLUMN($R:$R),COLUMN()-(($H1577-$H1578)*12))):AJ1587)/(($H1577)*12)))</f>
        <v>-14997</v>
      </c>
      <c r="AK1585" s="80" cm="1">
        <f t="array" aca="1" ref="AK1585" ca="1">(SUM(INDEX(1580:1580,1,MAX(COLUMN($R:$R),COLUMN()-($H1577*12-1))):AK1582)/($H1577*12)+IF($R1587=0,0,SUM(INDEX(1585:1585,1,MAX(COLUMN($R:$R),COLUMN()-(($H1577-$H1578)*12))):AK1587)/(($H1577)*12)))</f>
        <v>-15830.166666666666</v>
      </c>
      <c r="AL1585" s="80" cm="1">
        <f t="array" aca="1" ref="AL1585" ca="1">(SUM(INDEX(1580:1580,1,MAX(COLUMN($R:$R),COLUMN()-($H1577*12-1))):AL1582)/($H1577*12)+IF($R1587=0,0,SUM(INDEX(1585:1585,1,MAX(COLUMN($R:$R),COLUMN()-(($H1577-$H1578)*12))):AL1587)/(($H1577)*12)))</f>
        <v>-16663.333333333332</v>
      </c>
      <c r="AM1585" s="80" cm="1">
        <f t="array" aca="1" ref="AM1585" ca="1">(SUM(INDEX(1580:1580,1,MAX(COLUMN($R:$R),COLUMN()-($H1577*12-1))):AM1582)/($H1577*12)+IF($R1587=0,0,SUM(INDEX(1585:1585,1,MAX(COLUMN($R:$R),COLUMN()-(($H1577-$H1578)*12))):AM1587)/(($H1577)*12)))</f>
        <v>-17496.5</v>
      </c>
      <c r="AN1585" s="80" cm="1">
        <f t="array" aca="1" ref="AN1585" ca="1">(SUM(INDEX(1580:1580,1,MAX(COLUMN($R:$R),COLUMN()-($H1577*12-1))):AN1582)/($H1577*12)+IF($R1587=0,0,SUM(INDEX(1585:1585,1,MAX(COLUMN($R:$R),COLUMN()-(($H1577-$H1578)*12))):AN1587)/(($H1577)*12)))</f>
        <v>-18329.666666666668</v>
      </c>
      <c r="AO1585" s="80" cm="1">
        <f t="array" aca="1" ref="AO1585" ca="1">(SUM(INDEX(1580:1580,1,MAX(COLUMN($R:$R),COLUMN()-($H1577*12-1))):AO1582)/($H1577*12)+IF($R1587=0,0,SUM(INDEX(1585:1585,1,MAX(COLUMN($R:$R),COLUMN()-(($H1577-$H1578)*12))):AO1587)/(($H1577)*12)))</f>
        <v>-19162.833333333332</v>
      </c>
      <c r="AP1585" s="80" cm="1">
        <f t="array" aca="1" ref="AP1585" ca="1">(SUM(INDEX(1580:1580,1,MAX(COLUMN($R:$R),COLUMN()-($H1577*12-1))):AP1582)/($H1577*12)+IF($R1587=0,0,SUM(INDEX(1585:1585,1,MAX(COLUMN($R:$R),COLUMN()-(($H1577-$H1578)*12))):AP1587)/(($H1577)*12)))</f>
        <v>-19996</v>
      </c>
      <c r="AQ1585" s="80" cm="1">
        <f t="array" aca="1" ref="AQ1585" ca="1">(SUM(INDEX(1580:1580,1,MAX(COLUMN($R:$R),COLUMN()-($H1577*12-1))):AQ1582)/($H1577*12)+IF($R1587=0,0,SUM(INDEX(1585:1585,1,MAX(COLUMN($R:$R),COLUMN()-(($H1577-$H1578)*12))):AQ1587)/(($H1577)*12)))</f>
        <v>-20829.166666666668</v>
      </c>
      <c r="AR1585" s="80" cm="1">
        <f t="array" aca="1" ref="AR1585" ca="1">(SUM(INDEX(1580:1580,1,MAX(COLUMN($R:$R),COLUMN()-($H1577*12-1))):AR1582)/($H1577*12)+IF($R1587=0,0,SUM(INDEX(1585:1585,1,MAX(COLUMN($R:$R),COLUMN()-(($H1577-$H1578)*12))):AR1587)/(($H1577)*12)))</f>
        <v>-21662.333333333332</v>
      </c>
      <c r="AS1585" s="80" cm="1">
        <f t="array" aca="1" ref="AS1585" ca="1">(SUM(INDEX(1580:1580,1,MAX(COLUMN($R:$R),COLUMN()-($H1577*12-1))):AS1582)/($H1577*12)+IF($R1587=0,0,SUM(INDEX(1585:1585,1,MAX(COLUMN($R:$R),COLUMN()-(($H1577-$H1578)*12))):AS1587)/(($H1577)*12)))</f>
        <v>-22495.5</v>
      </c>
      <c r="AT1585" s="80" cm="1">
        <f t="array" aca="1" ref="AT1585" ca="1">(SUM(INDEX(1580:1580,1,MAX(COLUMN($R:$R),COLUMN()-($H1577*12-1))):AT1582)/($H1577*12)+IF($R1587=0,0,SUM(INDEX(1585:1585,1,MAX(COLUMN($R:$R),COLUMN()-(($H1577-$H1578)*12))):AT1587)/(($H1577)*12)))</f>
        <v>-23328.666666666668</v>
      </c>
      <c r="AU1585" s="80" cm="1">
        <f t="array" aca="1" ref="AU1585" ca="1">(SUM(INDEX(1580:1580,1,MAX(COLUMN($R:$R),COLUMN()-($H1577*12-1))):AU1582)/($H1577*12)+IF($R1587=0,0,SUM(INDEX(1585:1585,1,MAX(COLUMN($R:$R),COLUMN()-(($H1577-$H1578)*12))):AU1587)/(($H1577)*12)))</f>
        <v>-24161.833333333332</v>
      </c>
      <c r="AV1585" s="80" cm="1">
        <f t="array" aca="1" ref="AV1585" ca="1">(SUM(INDEX(1580:1580,1,MAX(COLUMN($R:$R),COLUMN()-($H1577*12-1))):AV1582)/($H1577*12)+IF($R1587=0,0,SUM(INDEX(1585:1585,1,MAX(COLUMN($R:$R),COLUMN()-(($H1577-$H1578)*12))):AV1587)/(($H1577)*12)))</f>
        <v>-24995</v>
      </c>
      <c r="AW1585" s="80" cm="1">
        <f t="array" aca="1" ref="AW1585" ca="1">(SUM(INDEX(1580:1580,1,MAX(COLUMN($R:$R),COLUMN()-($H1577*12-1))):AW1582)/($H1577*12)+IF($R1587=0,0,SUM(INDEX(1585:1585,1,MAX(COLUMN($R:$R),COLUMN()-(($H1577-$H1578)*12))):AW1587)/(($H1577)*12)))</f>
        <v>-25828.166666666668</v>
      </c>
      <c r="AX1585" s="80" cm="1">
        <f t="array" aca="1" ref="AX1585" ca="1">(SUM(INDEX(1580:1580,1,MAX(COLUMN($R:$R),COLUMN()-($H1577*12-1))):AX1582)/($H1577*12)+IF($R1587=0,0,SUM(INDEX(1585:1585,1,MAX(COLUMN($R:$R),COLUMN()-(($H1577-$H1578)*12))):AX1587)/(($H1577)*12)))</f>
        <v>-26661.333333333332</v>
      </c>
      <c r="AY1585" s="80" cm="1">
        <f t="array" aca="1" ref="AY1585" ca="1">(SUM(INDEX(1580:1580,1,MAX(COLUMN($R:$R),COLUMN()-($H1577*12-1))):AY1582)/($H1577*12)+IF($R1587=0,0,SUM(INDEX(1585:1585,1,MAX(COLUMN($R:$R),COLUMN()-(($H1577-$H1578)*12))):AY1587)/(($H1577)*12)))</f>
        <v>-27494.5</v>
      </c>
      <c r="AZ1585" s="80" cm="1">
        <f t="array" aca="1" ref="AZ1585" ca="1">(SUM(INDEX(1580:1580,1,MAX(COLUMN($R:$R),COLUMN()-($H1577*12-1))):AZ1582)/($H1577*12)+IF($R1587=0,0,SUM(INDEX(1585:1585,1,MAX(COLUMN($R:$R),COLUMN()-(($H1577-$H1578)*12))):AZ1587)/(($H1577)*12)))</f>
        <v>-28327.666666666668</v>
      </c>
      <c r="BA1585" s="80" cm="1">
        <f t="array" aca="1" ref="BA1585" ca="1">(SUM(INDEX(1580:1580,1,MAX(COLUMN($R:$R),COLUMN()-($H1577*12-1))):BA1582)/($H1577*12)+IF($R1587=0,0,SUM(INDEX(1585:1585,1,MAX(COLUMN($R:$R),COLUMN()-(($H1577-$H1578)*12))):BA1587)/(($H1577)*12)))</f>
        <v>-29160.833333333332</v>
      </c>
      <c r="BB1585" s="80" cm="1">
        <f t="array" aca="1" ref="BB1585" ca="1">(SUM(INDEX(1580:1580,1,MAX(COLUMN($R:$R),COLUMN()-($H1577*12-1))):BB1582)/($H1577*12)+IF($R1587=0,0,SUM(INDEX(1585:1585,1,MAX(COLUMN($R:$R),COLUMN()-(($H1577-$H1578)*12))):BB1587)/(($H1577)*12)))</f>
        <v>-29994</v>
      </c>
      <c r="BC1585" s="80" cm="1">
        <f t="array" aca="1" ref="BC1585" ca="1">(SUM(INDEX(1580:1580,1,MAX(COLUMN($R:$R),COLUMN()-($H1577*12-1))):BC1582)/($H1577*12)+IF($R1587=0,0,SUM(INDEX(1585:1585,1,MAX(COLUMN($R:$R),COLUMN()-(($H1577-$H1578)*12))):BC1587)/(($H1577)*12)))</f>
        <v>-30827.166666666668</v>
      </c>
      <c r="BD1585" s="80" cm="1">
        <f t="array" aca="1" ref="BD1585" ca="1">(SUM(INDEX(1580:1580,1,MAX(COLUMN($R:$R),COLUMN()-($H1577*12-1))):BD1582)/($H1577*12)+IF($R1587=0,0,SUM(INDEX(1585:1585,1,MAX(COLUMN($R:$R),COLUMN()-(($H1577-$H1578)*12))):BD1587)/(($H1577)*12)))</f>
        <v>-31660.333333333332</v>
      </c>
      <c r="BE1585" s="80" cm="1">
        <f t="array" aca="1" ref="BE1585" ca="1">(SUM(INDEX(1580:1580,1,MAX(COLUMN($R:$R),COLUMN()-($H1577*12-1))):BE1582)/($H1577*12)+IF($R1587=0,0,SUM(INDEX(1585:1585,1,MAX(COLUMN($R:$R),COLUMN()-(($H1577-$H1578)*12))):BE1587)/(($H1577)*12)))</f>
        <v>-32493.5</v>
      </c>
      <c r="BF1585" s="80" cm="1">
        <f t="array" aca="1" ref="BF1585" ca="1">(SUM(INDEX(1580:1580,1,MAX(COLUMN($R:$R),COLUMN()-($H1577*12-1))):BF1582)/($H1577*12)+IF($R1587=0,0,SUM(INDEX(1585:1585,1,MAX(COLUMN($R:$R),COLUMN()-(($H1577-$H1578)*12))):BF1587)/(($H1577)*12)))</f>
        <v>-33326.666666666664</v>
      </c>
      <c r="BG1585" s="80" cm="1">
        <f t="array" aca="1" ref="BG1585" ca="1">(SUM(INDEX(1580:1580,1,MAX(COLUMN($R:$R),COLUMN()-($H1577*12-1))):BG1582)/($H1577*12)+IF($R1587=0,0,SUM(INDEX(1585:1585,1,MAX(COLUMN($R:$R),COLUMN()-(($H1577-$H1578)*12))):BG1587)/(($H1577)*12)))</f>
        <v>-34159.833333333336</v>
      </c>
      <c r="BH1585" s="80" cm="1">
        <f t="array" aca="1" ref="BH1585" ca="1">(SUM(INDEX(1580:1580,1,MAX(COLUMN($R:$R),COLUMN()-($H1577*12-1))):BH1582)/($H1577*12)+IF($R1587=0,0,SUM(INDEX(1585:1585,1,MAX(COLUMN($R:$R),COLUMN()-(($H1577-$H1578)*12))):BH1587)/(($H1577)*12)))</f>
        <v>-34993</v>
      </c>
      <c r="BI1585" s="80" cm="1">
        <f t="array" aca="1" ref="BI1585" ca="1">(SUM(INDEX(1580:1580,1,MAX(COLUMN($R:$R),COLUMN()-($H1577*12-1))):BI1582)/($H1577*12)+IF($R1587=0,0,SUM(INDEX(1585:1585,1,MAX(COLUMN($R:$R),COLUMN()-(($H1577-$H1578)*12))):BI1587)/(($H1577)*12)))</f>
        <v>-35826.166666666664</v>
      </c>
      <c r="BJ1585" s="80" cm="1">
        <f t="array" aca="1" ref="BJ1585" ca="1">(SUM(INDEX(1580:1580,1,MAX(COLUMN($R:$R),COLUMN()-($H1577*12-1))):BJ1582)/($H1577*12)+IF($R1587=0,0,SUM(INDEX(1585:1585,1,MAX(COLUMN($R:$R),COLUMN()-(($H1577-$H1578)*12))):BJ1587)/(($H1577)*12)))</f>
        <v>-36659.333333333336</v>
      </c>
      <c r="BK1585" s="80" cm="1">
        <f t="array" aca="1" ref="BK1585" ca="1">(SUM(INDEX(1580:1580,1,MAX(COLUMN($R:$R),COLUMN()-($H1577*12-1))):BK1582)/($H1577*12)+IF($R1587=0,0,SUM(INDEX(1585:1585,1,MAX(COLUMN($R:$R),COLUMN()-(($H1577-$H1578)*12))):BK1587)/(($H1577)*12)))</f>
        <v>-37492.5</v>
      </c>
      <c r="BL1585" s="80" cm="1">
        <f t="array" aca="1" ref="BL1585" ca="1">(SUM(INDEX(1580:1580,1,MAX(COLUMN($R:$R),COLUMN()-($H1577*12-1))):BL1582)/($H1577*12)+IF($R1587=0,0,SUM(INDEX(1585:1585,1,MAX(COLUMN($R:$R),COLUMN()-(($H1577-$H1578)*12))):BL1587)/(($H1577)*12)))</f>
        <v>-38325.666666666664</v>
      </c>
      <c r="BM1585" s="80" cm="1">
        <f t="array" aca="1" ref="BM1585" ca="1">(SUM(INDEX(1580:1580,1,MAX(COLUMN($R:$R),COLUMN()-($H1577*12-1))):BM1582)/($H1577*12)+IF($R1587=0,0,SUM(INDEX(1585:1585,1,MAX(COLUMN($R:$R),COLUMN()-(($H1577-$H1578)*12))):BM1587)/(($H1577)*12)))</f>
        <v>-39158.833333333336</v>
      </c>
      <c r="BN1585" s="80" cm="1">
        <f t="array" aca="1" ref="BN1585" ca="1">(SUM(INDEX(1580:1580,1,MAX(COLUMN($R:$R),COLUMN()-($H1577*12-1))):BN1582)/($H1577*12)+IF($R1587=0,0,SUM(INDEX(1585:1585,1,MAX(COLUMN($R:$R),COLUMN()-(($H1577-$H1578)*12))):BN1587)/(($H1577)*12)))</f>
        <v>-39992</v>
      </c>
      <c r="BO1585" s="80" cm="1">
        <f t="array" aca="1" ref="BO1585" ca="1">(SUM(INDEX(1580:1580,1,MAX(COLUMN($R:$R),COLUMN()-($H1577*12-1))):BO1582)/($H1577*12)+IF($R1587=0,0,SUM(INDEX(1585:1585,1,MAX(COLUMN($R:$R),COLUMN()-(($H1577-$H1578)*12))):BO1587)/(($H1577)*12)))</f>
        <v>-40825.166666666664</v>
      </c>
      <c r="BP1585" s="80" cm="1">
        <f t="array" aca="1" ref="BP1585" ca="1">(SUM(INDEX(1580:1580,1,MAX(COLUMN($R:$R),COLUMN()-($H1577*12-1))):BP1582)/($H1577*12)+IF($R1587=0,0,SUM(INDEX(1585:1585,1,MAX(COLUMN($R:$R),COLUMN()-(($H1577-$H1578)*12))):BP1587)/(($H1577)*12)))</f>
        <v>-41658.333333333336</v>
      </c>
      <c r="BQ1585" s="80" cm="1">
        <f t="array" aca="1" ref="BQ1585" ca="1">(SUM(INDEX(1580:1580,1,MAX(COLUMN($R:$R),COLUMN()-($H1577*12-1))):BQ1582)/($H1577*12)+IF($R1587=0,0,SUM(INDEX(1585:1585,1,MAX(COLUMN($R:$R),COLUMN()-(($H1577-$H1578)*12))):BQ1587)/(($H1577)*12)))</f>
        <v>-42491.5</v>
      </c>
      <c r="BR1585" s="80" cm="1">
        <f t="array" aca="1" ref="BR1585" ca="1">(SUM(INDEX(1580:1580,1,MAX(COLUMN($R:$R),COLUMN()-($H1577*12-1))):BR1582)/($H1577*12)+IF($R1587=0,0,SUM(INDEX(1585:1585,1,MAX(COLUMN($R:$R),COLUMN()-(($H1577-$H1578)*12))):BR1587)/(($H1577)*12)))</f>
        <v>-43324.666666666664</v>
      </c>
      <c r="BS1585" s="80" cm="1">
        <f t="array" aca="1" ref="BS1585" ca="1">(SUM(INDEX(1580:1580,1,MAX(COLUMN($R:$R),COLUMN()-($H1577*12-1))):BS1582)/($H1577*12)+IF($R1587=0,0,SUM(INDEX(1585:1585,1,MAX(COLUMN($R:$R),COLUMN()-(($H1577-$H1578)*12))):BS1587)/(($H1577)*12)))</f>
        <v>-44157.833333333336</v>
      </c>
      <c r="BT1585" s="80" cm="1">
        <f t="array" aca="1" ref="BT1585" ca="1">(SUM(INDEX(1580:1580,1,MAX(COLUMN($R:$R),COLUMN()-($H1577*12-1))):BT1582)/($H1577*12)+IF($R1587=0,0,SUM(INDEX(1585:1585,1,MAX(COLUMN($R:$R),COLUMN()-(($H1577-$H1578)*12))):BT1587)/(($H1577)*12)))</f>
        <v>-44991</v>
      </c>
      <c r="BU1585" s="80" cm="1">
        <f t="array" aca="1" ref="BU1585" ca="1">(SUM(INDEX(1580:1580,1,MAX(COLUMN($R:$R),COLUMN()-($H1577*12-1))):BU1582)/($H1577*12)+IF($R1587=0,0,SUM(INDEX(1585:1585,1,MAX(COLUMN($R:$R),COLUMN()-(($H1577-$H1578)*12))):BU1587)/(($H1577)*12)))</f>
        <v>-45824.166666666664</v>
      </c>
      <c r="BV1585" s="80" cm="1">
        <f t="array" aca="1" ref="BV1585" ca="1">(SUM(INDEX(1580:1580,1,MAX(COLUMN($R:$R),COLUMN()-($H1577*12-1))):BV1582)/($H1577*12)+IF($R1587=0,0,SUM(INDEX(1585:1585,1,MAX(COLUMN($R:$R),COLUMN()-(($H1577-$H1578)*12))):BV1587)/(($H1577)*12)))</f>
        <v>-46657.333333333336</v>
      </c>
      <c r="BW1585" s="80" cm="1">
        <f t="array" aca="1" ref="BW1585" ca="1">(SUM(INDEX(1580:1580,1,MAX(COLUMN($R:$R),COLUMN()-($H1577*12-1))):BW1582)/($H1577*12)+IF($R1587=0,0,SUM(INDEX(1585:1585,1,MAX(COLUMN($R:$R),COLUMN()-(($H1577-$H1578)*12))):BW1587)/(($H1577)*12)))</f>
        <v>-47490.5</v>
      </c>
      <c r="BX1585" s="80" cm="1">
        <f t="array" aca="1" ref="BX1585" ca="1">(SUM(INDEX(1580:1580,1,MAX(COLUMN($R:$R),COLUMN()-($H1577*12-1))):BX1582)/($H1577*12)+IF($R1587=0,0,SUM(INDEX(1585:1585,1,MAX(COLUMN($R:$R),COLUMN()-(($H1577-$H1578)*12))):BX1587)/(($H1577)*12)))</f>
        <v>-48323.666666666664</v>
      </c>
      <c r="BY1585" s="80" cm="1">
        <f t="array" aca="1" ref="BY1585" ca="1">(SUM(INDEX(1580:1580,1,MAX(COLUMN($R:$R),COLUMN()-($H1577*12-1))):BY1582)/($H1577*12)+IF($R1587=0,0,SUM(INDEX(1585:1585,1,MAX(COLUMN($R:$R),COLUMN()-(($H1577-$H1578)*12))):BY1587)/(($H1577)*12)))</f>
        <v>-49156.833333333336</v>
      </c>
      <c r="BZ1585" s="80" cm="1">
        <f t="array" aca="1" ref="BZ1585" ca="1">(SUM(INDEX(1580:1580,1,MAX(COLUMN($R:$R),COLUMN()-($H1577*12-1))):BZ1582)/($H1577*12)+IF($R1587=0,0,SUM(INDEX(1585:1585,1,MAX(COLUMN($R:$R),COLUMN()-(($H1577-$H1578)*12))):BZ1587)/(($H1577)*12)))</f>
        <v>-49990</v>
      </c>
      <c r="CA1585" s="80" cm="1">
        <f t="array" aca="1" ref="CA1585" ca="1">(SUM(INDEX(1580:1580,1,MAX(COLUMN($R:$R),COLUMN()-($H1577*12-1))):CA1582)/($H1577*12)+IF($R1587=0,0,SUM(INDEX(1585:1585,1,MAX(COLUMN($R:$R),COLUMN()-(($H1577-$H1578)*12))):CA1587)/(($H1577)*12)))</f>
        <v>-49990</v>
      </c>
      <c r="CB1585" s="80" cm="1">
        <f t="array" aca="1" ref="CB1585" ca="1">(SUM(INDEX(1580:1580,1,MAX(COLUMN($R:$R),COLUMN()-($H1577*12-1))):CB1582)/($H1577*12)+IF($R1587=0,0,SUM(INDEX(1585:1585,1,MAX(COLUMN($R:$R),COLUMN()-(($H1577-$H1578)*12))):CB1587)/(($H1577)*12)))</f>
        <v>-49990</v>
      </c>
      <c r="CC1585" s="80" cm="1">
        <f t="array" aca="1" ref="CC1585" ca="1">(SUM(INDEX(1580:1580,1,MAX(COLUMN($R:$R),COLUMN()-($H1577*12-1))):CC1582)/($H1577*12)+IF($R1587=0,0,SUM(INDEX(1585:1585,1,MAX(COLUMN($R:$R),COLUMN()-(($H1577-$H1578)*12))):CC1587)/(($H1577)*12)))</f>
        <v>-49990</v>
      </c>
      <c r="CD1585" s="80" cm="1">
        <f t="array" aca="1" ref="CD1585" ca="1">(SUM(INDEX(1580:1580,1,MAX(COLUMN($R:$R),COLUMN()-($H1577*12-1))):CD1582)/($H1577*12)+IF($R1587=0,0,SUM(INDEX(1585:1585,1,MAX(COLUMN($R:$R),COLUMN()-(($H1577-$H1578)*12))):CD1587)/(($H1577)*12)))</f>
        <v>-49990</v>
      </c>
      <c r="CE1585" s="80" cm="1">
        <f t="array" aca="1" ref="CE1585" ca="1">(SUM(INDEX(1580:1580,1,MAX(COLUMN($R:$R),COLUMN()-($H1577*12-1))):CE1582)/($H1577*12)+IF($R1587=0,0,SUM(INDEX(1585:1585,1,MAX(COLUMN($R:$R),COLUMN()-(($H1577-$H1578)*12))):CE1587)/(($H1577)*12)))</f>
        <v>-49990</v>
      </c>
      <c r="CF1585" s="80" cm="1">
        <f t="array" aca="1" ref="CF1585" ca="1">(SUM(INDEX(1580:1580,1,MAX(COLUMN($R:$R),COLUMN()-($H1577*12-1))):CF1582)/($H1577*12)+IF($R1587=0,0,SUM(INDEX(1585:1585,1,MAX(COLUMN($R:$R),COLUMN()-(($H1577-$H1578)*12))):CF1587)/(($H1577)*12)))</f>
        <v>-49990</v>
      </c>
      <c r="CG1585" s="80" cm="1">
        <f t="array" aca="1" ref="CG1585" ca="1">(SUM(INDEX(1580:1580,1,MAX(COLUMN($R:$R),COLUMN()-($H1577*12-1))):CG1582)/($H1577*12)+IF($R1587=0,0,SUM(INDEX(1585:1585,1,MAX(COLUMN($R:$R),COLUMN()-(($H1577-$H1578)*12))):CG1587)/(($H1577)*12)))</f>
        <v>-49990</v>
      </c>
      <c r="CH1585" s="80" cm="1">
        <f t="array" aca="1" ref="CH1585" ca="1">(SUM(INDEX(1580:1580,1,MAX(COLUMN($R:$R),COLUMN()-($H1577*12-1))):CH1582)/($H1577*12)+IF($R1587=0,0,SUM(INDEX(1585:1585,1,MAX(COLUMN($R:$R),COLUMN()-(($H1577-$H1578)*12))):CH1587)/(($H1577)*12)))</f>
        <v>-49990</v>
      </c>
      <c r="CI1585" s="80" cm="1">
        <f t="array" aca="1" ref="CI1585" ca="1">(SUM(INDEX(1580:1580,1,MAX(COLUMN($R:$R),COLUMN()-($H1577*12-1))):CI1582)/($H1577*12)+IF($R1587=0,0,SUM(INDEX(1585:1585,1,MAX(COLUMN($R:$R),COLUMN()-(($H1577-$H1578)*12))):CI1587)/(($H1577)*12)))</f>
        <v>-49990</v>
      </c>
      <c r="CJ1585" s="80" cm="1">
        <f t="array" aca="1" ref="CJ1585" ca="1">(SUM(INDEX(1580:1580,1,MAX(COLUMN($R:$R),COLUMN()-($H1577*12-1))):CJ1582)/($H1577*12)+IF($R1587=0,0,SUM(INDEX(1585:1585,1,MAX(COLUMN($R:$R),COLUMN()-(($H1577-$H1578)*12))):CJ1587)/(($H1577)*12)))</f>
        <v>-49990</v>
      </c>
      <c r="CK1585" s="80" cm="1">
        <f t="array" aca="1" ref="CK1585" ca="1">(SUM(INDEX(1580:1580,1,MAX(COLUMN($R:$R),COLUMN()-($H1577*12-1))):CK1582)/($H1577*12)+IF($R1587=0,0,SUM(INDEX(1585:1585,1,MAX(COLUMN($R:$R),COLUMN()-(($H1577-$H1578)*12))):CK1587)/(($H1577)*12)))</f>
        <v>-49990</v>
      </c>
      <c r="CL1585" s="80" cm="1">
        <f t="array" aca="1" ref="CL1585" ca="1">(SUM(INDEX(1580:1580,1,MAX(COLUMN($R:$R),COLUMN()-($H1577*12-1))):CL1582)/($H1577*12)+IF($R1587=0,0,SUM(INDEX(1585:1585,1,MAX(COLUMN($R:$R),COLUMN()-(($H1577-$H1578)*12))):CL1587)/(($H1577)*12)))</f>
        <v>-49990</v>
      </c>
      <c r="CN1585" s="80">
        <f>SUMIF($5:$5,CN$2,1583:1583)</f>
        <v>0</v>
      </c>
      <c r="CO1585" s="80" t="e" cm="1">
        <f t="array" ref="CO1585">(SUM(INDEX(1580:1580,1,MAX(COLUMN($CN:$CN),COLUMN()-($H1577*4-1))):CO1582)/($H1577*4)-IF($CN1587=0,0,SUM(INDEX(1585:1585,1,MAX(COLUMN($CN:$CN),COLUMN()-(($H1577-$H1578)*4))):CO1587)/(($H1577)*4)))</f>
        <v>#N/A</v>
      </c>
      <c r="CP1585" s="80" t="e" cm="1">
        <f t="array" ref="CP1585">(SUM(INDEX(1580:1580,1,MAX(COLUMN($CN:$CN),COLUMN()-($H1577*4-1))):CP1582)/($H1577*4)-IF($CN1587=0,0,SUM(INDEX(1585:1585,1,MAX(COLUMN($CN:$CN),COLUMN()-(($H1577-$H1578)*4))):CP1587)/(($H1577)*4)))</f>
        <v>#N/A</v>
      </c>
      <c r="CQ1585" s="80" t="e" cm="1">
        <f t="array" ref="CQ1585">(SUM(INDEX(1580:1580,1,MAX(COLUMN($CN:$CN),COLUMN()-($H1577*4-1))):CQ1582)/($H1577*4)-IF($CN1587=0,0,SUM(INDEX(1585:1585,1,MAX(COLUMN($CN:$CN),COLUMN()-(($H1577-$H1578)*4))):CQ1587)/(($H1577)*4)))</f>
        <v>#N/A</v>
      </c>
      <c r="CR1585" s="80" t="e" cm="1">
        <f t="array" ref="CR1585">(SUM(INDEX(1580:1580,1,MAX(COLUMN($CN:$CN),COLUMN()-($H1577*4-1))):CR1582)/($H1577*4)-IF($CN1587=0,0,SUM(INDEX(1585:1585,1,MAX(COLUMN($CN:$CN),COLUMN()-(($H1577-$H1578)*4))):CR1587)/(($H1577)*4)))</f>
        <v>#N/A</v>
      </c>
      <c r="CS1585" s="80" t="e" cm="1">
        <f t="array" ref="CS1585">(SUM(INDEX(1580:1580,1,MAX(COLUMN($CN:$CN),COLUMN()-($H1577*4-1))):CS1582)/($H1577*4)-IF($CN1587=0,0,SUM(INDEX(1585:1585,1,MAX(COLUMN($CN:$CN),COLUMN()-(($H1577-$H1578)*4))):CS1587)/(($H1577)*4)))</f>
        <v>#N/A</v>
      </c>
      <c r="CT1585" s="80" t="e" cm="1">
        <f t="array" ref="CT1585">(SUM(INDEX(1580:1580,1,MAX(COLUMN($CN:$CN),COLUMN()-($H1577*4-1))):CT1582)/($H1577*4)-IF($CN1587=0,0,SUM(INDEX(1585:1585,1,MAX(COLUMN($CN:$CN),COLUMN()-(($H1577-$H1578)*4))):CT1587)/(($H1577)*4)))</f>
        <v>#N/A</v>
      </c>
      <c r="CU1585" s="80" t="e" cm="1">
        <f t="array" ref="CU1585">(SUM(INDEX(1580:1580,1,MAX(COLUMN($CN:$CN),COLUMN()-($H1577*4-1))):CU1582)/($H1577*4)-IF($CN1587=0,0,SUM(INDEX(1585:1585,1,MAX(COLUMN($CN:$CN),COLUMN()-(($H1577-$H1578)*4))):CU1587)/(($H1577)*4)))</f>
        <v>#N/A</v>
      </c>
      <c r="CV1585" s="80" t="e" cm="1">
        <f t="array" ref="CV1585">(SUM(INDEX(1580:1580,1,MAX(COLUMN($CN:$CN),COLUMN()-($H1577*4-1))):CV1582)/($H1577*4)-IF($CN1587=0,0,SUM(INDEX(1585:1585,1,MAX(COLUMN($CN:$CN),COLUMN()-(($H1577-$H1578)*4))):CV1587)/(($H1577)*4)))</f>
        <v>#N/A</v>
      </c>
      <c r="CW1585" s="80" t="e" cm="1">
        <f t="array" ref="CW1585">(SUM(INDEX(1580:1580,1,MAX(COLUMN($CN:$CN),COLUMN()-($H1577*4-1))):CW1582)/($H1577*4)-IF($CN1587=0,0,SUM(INDEX(1585:1585,1,MAX(COLUMN($CN:$CN),COLUMN()-(($H1577-$H1578)*4))):CW1587)/(($H1577)*4)))</f>
        <v>#N/A</v>
      </c>
      <c r="CX1585" s="80" t="e" cm="1">
        <f t="array" ref="CX1585">(SUM(INDEX(1580:1580,1,MAX(COLUMN($CN:$CN),COLUMN()-($H1577*4-1))):CX1582)/($H1577*4)-IF($CN1587=0,0,SUM(INDEX(1585:1585,1,MAX(COLUMN($CN:$CN),COLUMN()-(($H1577-$H1578)*4))):CX1587)/(($H1577)*4)))</f>
        <v>#N/A</v>
      </c>
      <c r="CY1585" s="80" t="e" cm="1">
        <f t="array" ref="CY1585">(SUM(INDEX(1580:1580,1,MAX(COLUMN($CN:$CN),COLUMN()-($H1577*4-1))):CY1582)/($H1577*4)-IF($CN1587=0,0,SUM(INDEX(1585:1585,1,MAX(COLUMN($CN:$CN),COLUMN()-(($H1577-$H1578)*4))):CY1587)/(($H1577)*4)))</f>
        <v>#N/A</v>
      </c>
      <c r="CZ1585" s="80" t="e" cm="1">
        <f t="array" ref="CZ1585">(SUM(INDEX(1580:1580,1,MAX(COLUMN($CN:$CN),COLUMN()-($H1577*4-1))):CZ1582)/($H1577*4)-IF($CN1587=0,0,SUM(INDEX(1585:1585,1,MAX(COLUMN($CN:$CN),COLUMN()-(($H1577-$H1578)*4))):CZ1587)/(($H1577)*4)))</f>
        <v>#N/A</v>
      </c>
      <c r="DA1585" s="80" t="e" cm="1">
        <f t="array" ref="DA1585">(SUM(INDEX(1580:1580,1,MAX(COLUMN($CN:$CN),COLUMN()-($H1577*4-1))):DA1582)/($H1577*4)-IF($CN1587=0,0,SUM(INDEX(1585:1585,1,MAX(COLUMN($CN:$CN),COLUMN()-(($H1577-$H1578)*4))):DA1587)/(($H1577)*4)))</f>
        <v>#N/A</v>
      </c>
      <c r="DB1585" s="80" t="e" cm="1">
        <f t="array" ref="DB1585">(SUM(INDEX(1580:1580,1,MAX(COLUMN($CN:$CN),COLUMN()-($H1577*4-1))):DB1582)/($H1577*4)-IF($CN1587=0,0,SUM(INDEX(1585:1585,1,MAX(COLUMN($CN:$CN),COLUMN()-(($H1577-$H1578)*4))):DB1587)/(($H1577)*4)))</f>
        <v>#N/A</v>
      </c>
      <c r="DC1585" s="80" t="e" cm="1">
        <f t="array" ref="DC1585">(SUM(INDEX(1580:1580,1,MAX(COLUMN($CN:$CN),COLUMN()-($H1577*4-1))):DC1582)/($H1577*4)-IF($CN1587=0,0,SUM(INDEX(1585:1585,1,MAX(COLUMN($CN:$CN),COLUMN()-(($H1577-$H1578)*4))):DC1587)/(($H1577)*4)))</f>
        <v>#N/A</v>
      </c>
      <c r="DD1585" s="80" t="e" cm="1">
        <f t="array" ref="DD1585">(SUM(INDEX(1580:1580,1,MAX(COLUMN($CN:$CN),COLUMN()-($H1577*4-1))):DD1582)/($H1577*4)-IF($CN1587=0,0,SUM(INDEX(1585:1585,1,MAX(COLUMN($CN:$CN),COLUMN()-(($H1577-$H1578)*4))):DD1587)/(($H1577)*4)))</f>
        <v>#N/A</v>
      </c>
      <c r="DE1585" s="80" t="e" cm="1">
        <f t="array" ref="DE1585">(SUM(INDEX(1580:1580,1,MAX(COLUMN($CN:$CN),COLUMN()-($H1577*4-1))):DE1582)/($H1577*4)-IF($CN1587=0,0,SUM(INDEX(1585:1585,1,MAX(COLUMN($CN:$CN),COLUMN()-(($H1577-$H1578)*4))):DE1587)/(($H1577)*4)))</f>
        <v>#N/A</v>
      </c>
      <c r="DF1585" s="80" t="e" cm="1">
        <f t="array" ref="DF1585">(SUM(INDEX(1580:1580,1,MAX(COLUMN($CN:$CN),COLUMN()-($H1577*4-1))):DF1582)/($H1577*4)-IF($CN1587=0,0,SUM(INDEX(1585:1585,1,MAX(COLUMN($CN:$CN),COLUMN()-(($H1577-$H1578)*4))):DF1587)/(($H1577)*4)))</f>
        <v>#N/A</v>
      </c>
      <c r="DG1585" s="80" t="e" cm="1">
        <f t="array" ref="DG1585">(SUM(INDEX(1580:1580,1,MAX(COLUMN($CN:$CN),COLUMN()-($H1577*4-1))):DG1582)/($H1577*4)-IF($CN1587=0,0,SUM(INDEX(1585:1585,1,MAX(COLUMN($CN:$CN),COLUMN()-(($H1577-$H1578)*4))):DG1587)/(($H1577)*4)))</f>
        <v>#N/A</v>
      </c>
      <c r="DH1585" s="80" t="e" cm="1">
        <f t="array" ref="DH1585">(SUM(INDEX(1580:1580,1,MAX(COLUMN($CN:$CN),COLUMN()-($H1577*4-1))):DH1582)/($H1577*4)-IF($CN1587=0,0,SUM(INDEX(1585:1585,1,MAX(COLUMN($CN:$CN),COLUMN()-(($H1577-$H1578)*4))):DH1587)/(($H1577)*4)))</f>
        <v>#N/A</v>
      </c>
      <c r="DI1585" s="80" t="e" cm="1">
        <f t="array" ref="DI1585">(SUM(INDEX(1580:1580,1,MAX(COLUMN($CN:$CN),COLUMN()-($H1577*4-1))):DI1582)/($H1577*4)-IF($CN1587=0,0,SUM(INDEX(1585:1585,1,MAX(COLUMN($CN:$CN),COLUMN()-(($H1577-$H1578)*4))):DI1587)/(($H1577)*4)))</f>
        <v>#N/A</v>
      </c>
      <c r="DJ1585" s="80" t="e" cm="1">
        <f t="array" ref="DJ1585">(SUM(INDEX(1580:1580,1,MAX(COLUMN($CN:$CN),COLUMN()-($H1577*4-1))):DJ1582)/($H1577*4)-IF($CN1587=0,0,SUM(INDEX(1585:1585,1,MAX(COLUMN($CN:$CN),COLUMN()-(($H1577-$H1578)*4))):DJ1587)/(($H1577)*4)))</f>
        <v>#N/A</v>
      </c>
      <c r="DK1585" s="80" t="e" cm="1">
        <f t="array" ref="DK1585">(SUM(INDEX(1580:1580,1,MAX(COLUMN($CN:$CN),COLUMN()-($H1577*4-1))):DK1582)/($H1577*4)-IF($CN1587=0,0,SUM(INDEX(1585:1585,1,MAX(COLUMN($CN:$CN),COLUMN()-(($H1577-$H1578)*4))):DK1587)/(($H1577)*4)))</f>
        <v>#N/A</v>
      </c>
      <c r="DL1585" s="80" t="e" cm="1">
        <f t="array" ref="DL1585">(SUM(INDEX(1580:1580,1,MAX(COLUMN($CN:$CN),COLUMN()-($H1577*4-1))):DL1582)/($H1577*4)-IF($CN1587=0,0,SUM(INDEX(1585:1585,1,MAX(COLUMN($CN:$CN),COLUMN()-(($H1577-$H1578)*4))):DL1587)/(($H1577)*4)))</f>
        <v>#N/A</v>
      </c>
    </row>
    <row r="1586" spans="1:116" x14ac:dyDescent="0.4">
      <c r="B1586" s="8"/>
      <c r="C1586" s="8"/>
      <c r="D1586" t="s">
        <v>765</v>
      </c>
      <c r="E1586" s="8" t="str">
        <f t="shared" si="2587"/>
        <v>1586 FAPPE-S</v>
      </c>
      <c r="G1586" s="125"/>
      <c r="I1586" s="62"/>
      <c r="J1586" s="62"/>
      <c r="K1586" s="53"/>
      <c r="L1586" s="53"/>
      <c r="M1586" s="53"/>
      <c r="N1586" s="53"/>
      <c r="O1586" s="53"/>
      <c r="P1586" s="53"/>
      <c r="R1586" s="82"/>
      <c r="S1586" s="153"/>
      <c r="T1586" s="153"/>
      <c r="U1586" s="153"/>
      <c r="V1586" s="153"/>
      <c r="W1586" s="153"/>
      <c r="X1586" s="153"/>
      <c r="Y1586" s="153"/>
      <c r="Z1586" s="153"/>
      <c r="AA1586" s="153"/>
      <c r="AB1586" s="153"/>
      <c r="AC1586" s="153"/>
      <c r="AD1586" s="153"/>
      <c r="AE1586" s="153"/>
      <c r="AF1586" s="153"/>
      <c r="AG1586" s="153"/>
      <c r="AH1586" s="153"/>
      <c r="AI1586" s="153"/>
      <c r="AJ1586" s="153"/>
      <c r="AK1586" s="153"/>
      <c r="AL1586" s="153"/>
      <c r="AM1586" s="153"/>
      <c r="AN1586" s="153"/>
      <c r="AO1586" s="153"/>
      <c r="AP1586" s="153"/>
      <c r="AQ1586" s="153"/>
      <c r="AR1586" s="153"/>
      <c r="AS1586" s="153"/>
      <c r="AT1586" s="153"/>
      <c r="AU1586" s="153"/>
      <c r="AV1586" s="153"/>
      <c r="AW1586" s="153"/>
      <c r="AX1586" s="153"/>
      <c r="AY1586" s="153"/>
      <c r="AZ1586" s="153"/>
      <c r="BA1586" s="153"/>
      <c r="BB1586" s="153"/>
      <c r="BC1586" s="153"/>
      <c r="BD1586" s="153"/>
      <c r="BE1586" s="153"/>
      <c r="BF1586" s="153"/>
      <c r="BG1586" s="153"/>
      <c r="BH1586" s="153"/>
      <c r="BI1586" s="153"/>
      <c r="BJ1586" s="153"/>
      <c r="BK1586" s="153"/>
      <c r="BL1586" s="153"/>
      <c r="BM1586" s="153"/>
      <c r="BN1586" s="153"/>
      <c r="BO1586" s="153"/>
      <c r="BP1586" s="153"/>
      <c r="BQ1586" s="153"/>
      <c r="BR1586" s="153"/>
      <c r="BS1586" s="153"/>
      <c r="BT1586" s="153"/>
      <c r="BU1586" s="153"/>
      <c r="BV1586" s="153"/>
      <c r="BW1586" s="153"/>
      <c r="BX1586" s="153"/>
      <c r="BY1586" s="153"/>
      <c r="BZ1586" s="153"/>
      <c r="CA1586" s="153"/>
      <c r="CB1586" s="153"/>
      <c r="CC1586" s="153"/>
      <c r="CD1586" s="153"/>
      <c r="CE1586" s="153"/>
      <c r="CF1586" s="153"/>
      <c r="CG1586" s="153"/>
      <c r="CH1586" s="153"/>
      <c r="CI1586" s="153"/>
      <c r="CJ1586" s="153"/>
      <c r="CK1586" s="153"/>
      <c r="CL1586" s="153"/>
      <c r="CN1586" s="62"/>
      <c r="CO1586" s="153"/>
      <c r="CP1586" s="153"/>
      <c r="CQ1586" s="153"/>
      <c r="CR1586" s="153"/>
      <c r="CS1586" s="153"/>
      <c r="CT1586" s="153"/>
      <c r="CU1586" s="153"/>
      <c r="CV1586" s="153"/>
      <c r="CW1586" s="153"/>
      <c r="CX1586" s="153"/>
      <c r="CY1586" s="153"/>
      <c r="CZ1586" s="153"/>
      <c r="DA1586" s="153"/>
      <c r="DB1586" s="153"/>
      <c r="DC1586" s="153"/>
      <c r="DD1586" s="153"/>
      <c r="DE1586" s="153"/>
      <c r="DF1586" s="153"/>
      <c r="DG1586" s="153"/>
      <c r="DH1586" s="153"/>
      <c r="DI1586" s="153"/>
      <c r="DJ1586" s="153"/>
      <c r="DK1586" s="153"/>
      <c r="DL1586" s="153"/>
    </row>
    <row r="1587" spans="1:116" x14ac:dyDescent="0.4">
      <c r="B1587" s="8" t="str">
        <f>E1587</f>
        <v>1587 FAPPE-S</v>
      </c>
      <c r="C1587" s="8"/>
      <c r="D1587" t="s">
        <v>765</v>
      </c>
      <c r="E1587" s="8" t="str">
        <f t="shared" si="2587"/>
        <v>1587 FAPPE-S</v>
      </c>
      <c r="G1587" s="158" t="s">
        <v>251</v>
      </c>
      <c r="I1587" s="74">
        <v>0</v>
      </c>
      <c r="J1587" s="74"/>
      <c r="K1587" s="53"/>
      <c r="L1587" s="53"/>
      <c r="M1587" s="53"/>
      <c r="N1587" s="53"/>
      <c r="O1587" s="53"/>
      <c r="P1587" s="53"/>
      <c r="R1587" s="24">
        <f>-$I1587</f>
        <v>0</v>
      </c>
      <c r="S1587" s="153"/>
      <c r="T1587" s="153"/>
      <c r="U1587" s="153"/>
      <c r="V1587" s="153"/>
      <c r="W1587" s="153"/>
      <c r="X1587" s="153"/>
      <c r="Y1587" s="153"/>
      <c r="Z1587" s="153"/>
      <c r="AA1587" s="153"/>
      <c r="AB1587" s="153"/>
      <c r="AC1587" s="153"/>
      <c r="AD1587" s="153"/>
      <c r="AE1587" s="153"/>
      <c r="AF1587" s="153"/>
      <c r="AG1587" s="153"/>
      <c r="AH1587" s="153"/>
      <c r="AI1587" s="153"/>
      <c r="AJ1587" s="153"/>
      <c r="AK1587" s="153"/>
      <c r="AL1587" s="153"/>
      <c r="AM1587" s="153"/>
      <c r="AN1587" s="153"/>
      <c r="AO1587" s="153"/>
      <c r="AP1587" s="153"/>
      <c r="AQ1587" s="153"/>
      <c r="AR1587" s="153"/>
      <c r="AS1587" s="153"/>
      <c r="AT1587" s="153"/>
      <c r="AU1587" s="153"/>
      <c r="AV1587" s="153"/>
      <c r="AW1587" s="153"/>
      <c r="AX1587" s="153"/>
      <c r="AY1587" s="153"/>
      <c r="AZ1587" s="153"/>
      <c r="BA1587" s="153"/>
      <c r="BB1587" s="153"/>
      <c r="BC1587" s="153"/>
      <c r="BD1587" s="153"/>
      <c r="BE1587" s="153"/>
      <c r="BF1587" s="153"/>
      <c r="BG1587" s="153"/>
      <c r="BH1587" s="153"/>
      <c r="BI1587" s="153"/>
      <c r="BJ1587" s="153"/>
      <c r="BK1587" s="153"/>
      <c r="BL1587" s="153"/>
      <c r="BM1587" s="153"/>
      <c r="BN1587" s="153"/>
      <c r="BO1587" s="153"/>
      <c r="BP1587" s="153"/>
      <c r="BQ1587" s="153"/>
      <c r="BR1587" s="153"/>
      <c r="BS1587" s="153"/>
      <c r="BT1587" s="153"/>
      <c r="BU1587" s="153"/>
      <c r="BV1587" s="153"/>
      <c r="BW1587" s="153"/>
      <c r="BX1587" s="153"/>
      <c r="BY1587" s="153"/>
      <c r="BZ1587" s="153"/>
      <c r="CA1587" s="153"/>
      <c r="CB1587" s="153"/>
      <c r="CC1587" s="153"/>
      <c r="CD1587" s="153"/>
      <c r="CE1587" s="153"/>
      <c r="CF1587" s="153"/>
      <c r="CG1587" s="153"/>
      <c r="CH1587" s="153"/>
      <c r="CI1587" s="153"/>
      <c r="CJ1587" s="153"/>
      <c r="CK1587" s="153"/>
      <c r="CL1587" s="153"/>
      <c r="CN1587" s="74">
        <f>I1587</f>
        <v>0</v>
      </c>
      <c r="CO1587" s="153"/>
      <c r="CP1587" s="153"/>
      <c r="CQ1587" s="153"/>
      <c r="CR1587" s="153"/>
      <c r="CS1587" s="153"/>
      <c r="CT1587" s="153"/>
      <c r="CU1587" s="153"/>
      <c r="CV1587" s="153"/>
      <c r="CW1587" s="153"/>
      <c r="CX1587" s="153"/>
      <c r="CY1587" s="153"/>
      <c r="CZ1587" s="153"/>
      <c r="DA1587" s="153"/>
      <c r="DB1587" s="153"/>
      <c r="DC1587" s="153"/>
      <c r="DD1587" s="153"/>
      <c r="DE1587" s="153"/>
      <c r="DF1587" s="153"/>
      <c r="DG1587" s="153"/>
      <c r="DH1587" s="153"/>
      <c r="DI1587" s="153"/>
      <c r="DJ1587" s="153"/>
      <c r="DK1587" s="153"/>
      <c r="DL1587" s="153"/>
    </row>
    <row r="1588" spans="1:116" x14ac:dyDescent="0.4">
      <c r="D1588" t="s">
        <v>765</v>
      </c>
      <c r="E1588" s="8" t="str">
        <f t="shared" si="2587"/>
        <v>1588 FAPPE-S</v>
      </c>
      <c r="G1588" s="125"/>
      <c r="S1588" s="72"/>
      <c r="T1588" s="72"/>
      <c r="U1588" s="72"/>
      <c r="V1588" s="72"/>
      <c r="W1588" s="72"/>
      <c r="X1588" s="72"/>
      <c r="Y1588" s="72"/>
      <c r="Z1588" s="72"/>
      <c r="AA1588" s="72"/>
      <c r="AB1588" s="72"/>
      <c r="AC1588" s="72"/>
      <c r="AD1588" s="72"/>
      <c r="AE1588" s="72"/>
      <c r="AF1588" s="72"/>
      <c r="AG1588" s="72"/>
      <c r="AH1588" s="72"/>
      <c r="AI1588" s="72"/>
      <c r="AJ1588" s="72"/>
      <c r="AK1588" s="72"/>
      <c r="AL1588" s="72"/>
      <c r="AM1588" s="72"/>
      <c r="AN1588" s="72"/>
      <c r="AO1588" s="72"/>
      <c r="AP1588" s="72"/>
      <c r="AQ1588" s="72"/>
      <c r="AR1588" s="72"/>
      <c r="AS1588" s="72"/>
      <c r="AT1588" s="72"/>
      <c r="AU1588" s="72"/>
      <c r="AV1588" s="72"/>
      <c r="AW1588" s="72"/>
      <c r="AX1588" s="72"/>
      <c r="AY1588" s="72"/>
      <c r="AZ1588" s="72"/>
      <c r="BA1588" s="72"/>
      <c r="BB1588" s="72"/>
      <c r="BC1588" s="72"/>
      <c r="BD1588" s="72"/>
      <c r="BE1588" s="72"/>
      <c r="BF1588" s="72"/>
      <c r="BG1588" s="72"/>
      <c r="BH1588" s="72"/>
      <c r="BI1588" s="72"/>
      <c r="BJ1588" s="72"/>
      <c r="BK1588" s="72"/>
      <c r="BL1588" s="72"/>
      <c r="BM1588" s="72"/>
      <c r="BN1588" s="72"/>
      <c r="BO1588" s="72"/>
      <c r="BP1588" s="72"/>
      <c r="BQ1588" s="72"/>
      <c r="BR1588" s="72"/>
      <c r="BS1588" s="72"/>
      <c r="BT1588" s="72"/>
      <c r="BU1588" s="72"/>
      <c r="BV1588" s="72"/>
      <c r="BW1588" s="72"/>
      <c r="BX1588" s="72"/>
      <c r="BY1588" s="72"/>
      <c r="BZ1588" s="72"/>
      <c r="CA1588" s="72"/>
      <c r="CB1588" s="72"/>
      <c r="CC1588" s="72"/>
      <c r="CD1588" s="72"/>
      <c r="CE1588" s="72"/>
      <c r="CF1588" s="72"/>
      <c r="CG1588" s="72"/>
      <c r="CH1588" s="72"/>
      <c r="CI1588" s="72"/>
      <c r="CJ1588" s="72"/>
      <c r="CK1588" s="72"/>
      <c r="CL1588" s="72"/>
      <c r="CO1588" s="72"/>
      <c r="CP1588" s="72"/>
      <c r="CQ1588" s="72"/>
      <c r="CR1588" s="72"/>
      <c r="CS1588" s="72"/>
      <c r="CT1588" s="72"/>
      <c r="CU1588" s="72"/>
      <c r="CV1588" s="72"/>
      <c r="CW1588" s="72"/>
      <c r="CX1588" s="72"/>
      <c r="CY1588" s="72"/>
      <c r="CZ1588" s="72"/>
      <c r="DA1588" s="72"/>
      <c r="DB1588" s="72"/>
      <c r="DC1588" s="72"/>
      <c r="DD1588" s="72"/>
      <c r="DE1588" s="72"/>
      <c r="DF1588" s="72"/>
      <c r="DG1588" s="72"/>
      <c r="DH1588" s="72"/>
      <c r="DI1588" s="72"/>
      <c r="DJ1588" s="72"/>
      <c r="DK1588" s="72"/>
      <c r="DL1588" s="72"/>
    </row>
    <row r="1589" spans="1:116" x14ac:dyDescent="0.4">
      <c r="D1589" t="s">
        <v>765</v>
      </c>
      <c r="E1589" s="8" t="str">
        <f t="shared" ref="E1589:E1592" si="2655">ROW()&amp;" "&amp;D1589</f>
        <v>1589 FAPPE-S</v>
      </c>
      <c r="G1589" s="95" t="s">
        <v>205</v>
      </c>
      <c r="H1589" s="12"/>
      <c r="S1589" s="72"/>
      <c r="T1589" s="72"/>
      <c r="U1589" s="72"/>
      <c r="V1589" s="72"/>
      <c r="W1589" s="72"/>
      <c r="X1589" s="72"/>
      <c r="Y1589" s="72"/>
      <c r="Z1589" s="72"/>
      <c r="AA1589" s="72"/>
      <c r="AB1589" s="72"/>
      <c r="AC1589" s="72"/>
      <c r="AD1589" s="72"/>
      <c r="AE1589" s="72"/>
      <c r="AF1589" s="72"/>
      <c r="AG1589" s="72"/>
      <c r="AH1589" s="72"/>
      <c r="AI1589" s="72"/>
      <c r="AJ1589" s="72"/>
      <c r="AK1589" s="72"/>
      <c r="AL1589" s="72"/>
      <c r="AM1589" s="72"/>
      <c r="AN1589" s="72"/>
      <c r="AO1589" s="72"/>
      <c r="AP1589" s="72"/>
      <c r="AQ1589" s="72"/>
      <c r="AR1589" s="72"/>
      <c r="AS1589" s="72"/>
      <c r="AT1589" s="72"/>
      <c r="AU1589" s="72"/>
      <c r="AV1589" s="72"/>
      <c r="AW1589" s="72"/>
      <c r="AX1589" s="72"/>
      <c r="AY1589" s="72"/>
      <c r="AZ1589" s="72"/>
      <c r="BA1589" s="72"/>
      <c r="BB1589" s="72"/>
      <c r="BC1589" s="72"/>
      <c r="BD1589" s="72"/>
      <c r="BE1589" s="72"/>
      <c r="BF1589" s="72"/>
      <c r="BG1589" s="72"/>
      <c r="BH1589" s="72"/>
      <c r="BI1589" s="72"/>
      <c r="BJ1589" s="72"/>
      <c r="BK1589" s="72"/>
      <c r="BL1589" s="72"/>
      <c r="BM1589" s="72"/>
      <c r="BN1589" s="72"/>
      <c r="BO1589" s="72"/>
      <c r="BP1589" s="72"/>
      <c r="BQ1589" s="72"/>
      <c r="BR1589" s="72"/>
      <c r="BS1589" s="72"/>
      <c r="BT1589" s="72"/>
      <c r="BU1589" s="72"/>
      <c r="BV1589" s="72"/>
      <c r="BW1589" s="72"/>
      <c r="BX1589" s="72"/>
      <c r="BY1589" s="72"/>
      <c r="BZ1589" s="72"/>
      <c r="CA1589" s="72"/>
      <c r="CB1589" s="72"/>
      <c r="CC1589" s="72"/>
      <c r="CD1589" s="72"/>
      <c r="CE1589" s="72"/>
      <c r="CF1589" s="72"/>
      <c r="CG1589" s="72"/>
      <c r="CH1589" s="72"/>
      <c r="CI1589" s="72"/>
      <c r="CJ1589" s="72"/>
      <c r="CK1589" s="72"/>
      <c r="CL1589" s="72"/>
      <c r="CO1589" s="72"/>
      <c r="CP1589" s="72"/>
      <c r="CQ1589" s="72"/>
      <c r="CR1589" s="72"/>
      <c r="CS1589" s="72"/>
      <c r="CT1589" s="72"/>
      <c r="CU1589" s="72"/>
      <c r="CV1589" s="72"/>
      <c r="CW1589" s="72"/>
      <c r="CX1589" s="72"/>
      <c r="CY1589" s="72"/>
      <c r="CZ1589" s="72"/>
      <c r="DA1589" s="72"/>
      <c r="DB1589" s="72"/>
      <c r="DC1589" s="72"/>
      <c r="DD1589" s="72"/>
      <c r="DE1589" s="72"/>
      <c r="DF1589" s="72"/>
      <c r="DG1589" s="72"/>
      <c r="DH1589" s="72"/>
      <c r="DI1589" s="72"/>
      <c r="DJ1589" s="72"/>
      <c r="DK1589" s="72"/>
      <c r="DL1589" s="72"/>
    </row>
    <row r="1590" spans="1:116" x14ac:dyDescent="0.4">
      <c r="D1590" t="s">
        <v>765</v>
      </c>
      <c r="E1590" s="8" t="str">
        <f t="shared" si="2655"/>
        <v>1590 FAPPE-S</v>
      </c>
      <c r="G1590" s="158" t="str">
        <f>"Gross PP&amp;E - "&amp;SUBSTITUTE(G1575,":","")</f>
        <v>Gross PP&amp;E - Volume driven secondary PP&amp;E</v>
      </c>
      <c r="I1590" s="80">
        <f>I1587</f>
        <v>0</v>
      </c>
      <c r="J1590" s="80"/>
      <c r="K1590" s="24">
        <f ca="1">SUMIF($4:$4,K$2,1590:1590)</f>
        <v>600000</v>
      </c>
      <c r="L1590" s="24">
        <f ca="1">SUMIF($4:$4,L$2,1590:1590)</f>
        <v>1200000</v>
      </c>
      <c r="M1590" s="24">
        <f ca="1">SUMIF($4:$4,M$2,1590:1590)</f>
        <v>1800000</v>
      </c>
      <c r="N1590" s="24">
        <f ca="1">SUMIF($4:$4,N$2,1590:1590)</f>
        <v>2400000</v>
      </c>
      <c r="O1590" s="24">
        <f ca="1">SUMIF($4:$4,O$2,1590:1590)</f>
        <v>3000000</v>
      </c>
      <c r="P1590" s="24">
        <f ca="1">SUMIF($4:$4,P$2,1590:1590)</f>
        <v>3600000</v>
      </c>
      <c r="R1590" s="24">
        <f>$I1590</f>
        <v>0</v>
      </c>
      <c r="S1590" s="80">
        <f t="shared" ref="S1590:AX1590" ca="1" si="2656">-S1582+R1590</f>
        <v>50000</v>
      </c>
      <c r="T1590" s="80">
        <f t="shared" ca="1" si="2656"/>
        <v>100000</v>
      </c>
      <c r="U1590" s="80">
        <f t="shared" ca="1" si="2656"/>
        <v>150000</v>
      </c>
      <c r="V1590" s="80">
        <f t="shared" ca="1" si="2656"/>
        <v>200000</v>
      </c>
      <c r="W1590" s="80">
        <f t="shared" ca="1" si="2656"/>
        <v>250000</v>
      </c>
      <c r="X1590" s="80">
        <f t="shared" ca="1" si="2656"/>
        <v>300000</v>
      </c>
      <c r="Y1590" s="80">
        <f t="shared" ca="1" si="2656"/>
        <v>350000</v>
      </c>
      <c r="Z1590" s="80">
        <f t="shared" ca="1" si="2656"/>
        <v>400000</v>
      </c>
      <c r="AA1590" s="80">
        <f t="shared" ca="1" si="2656"/>
        <v>450000</v>
      </c>
      <c r="AB1590" s="80">
        <f t="shared" ca="1" si="2656"/>
        <v>500000</v>
      </c>
      <c r="AC1590" s="80">
        <f t="shared" ca="1" si="2656"/>
        <v>550000</v>
      </c>
      <c r="AD1590" s="80">
        <f t="shared" ca="1" si="2656"/>
        <v>600000</v>
      </c>
      <c r="AE1590" s="80">
        <f t="shared" ca="1" si="2656"/>
        <v>650000</v>
      </c>
      <c r="AF1590" s="80">
        <f t="shared" ca="1" si="2656"/>
        <v>700000</v>
      </c>
      <c r="AG1590" s="80">
        <f t="shared" ca="1" si="2656"/>
        <v>750000</v>
      </c>
      <c r="AH1590" s="80">
        <f t="shared" ca="1" si="2656"/>
        <v>800000</v>
      </c>
      <c r="AI1590" s="80">
        <f t="shared" ca="1" si="2656"/>
        <v>850000</v>
      </c>
      <c r="AJ1590" s="80">
        <f t="shared" ca="1" si="2656"/>
        <v>900000</v>
      </c>
      <c r="AK1590" s="80">
        <f t="shared" ca="1" si="2656"/>
        <v>950000</v>
      </c>
      <c r="AL1590" s="80">
        <f t="shared" ca="1" si="2656"/>
        <v>1000000</v>
      </c>
      <c r="AM1590" s="80">
        <f t="shared" ca="1" si="2656"/>
        <v>1050000</v>
      </c>
      <c r="AN1590" s="80">
        <f t="shared" ca="1" si="2656"/>
        <v>1100000</v>
      </c>
      <c r="AO1590" s="80">
        <f t="shared" ca="1" si="2656"/>
        <v>1150000</v>
      </c>
      <c r="AP1590" s="80">
        <f t="shared" ca="1" si="2656"/>
        <v>1200000</v>
      </c>
      <c r="AQ1590" s="80">
        <f t="shared" ca="1" si="2656"/>
        <v>1250000</v>
      </c>
      <c r="AR1590" s="80">
        <f t="shared" ca="1" si="2656"/>
        <v>1300000</v>
      </c>
      <c r="AS1590" s="80">
        <f t="shared" ca="1" si="2656"/>
        <v>1350000</v>
      </c>
      <c r="AT1590" s="80">
        <f t="shared" ca="1" si="2656"/>
        <v>1400000</v>
      </c>
      <c r="AU1590" s="80">
        <f t="shared" ca="1" si="2656"/>
        <v>1450000</v>
      </c>
      <c r="AV1590" s="80">
        <f t="shared" ca="1" si="2656"/>
        <v>1500000</v>
      </c>
      <c r="AW1590" s="80">
        <f t="shared" ca="1" si="2656"/>
        <v>1550000</v>
      </c>
      <c r="AX1590" s="80">
        <f t="shared" ca="1" si="2656"/>
        <v>1600000</v>
      </c>
      <c r="AY1590" s="80">
        <f t="shared" ref="AY1590:CD1590" ca="1" si="2657">-AY1582+AX1590</f>
        <v>1650000</v>
      </c>
      <c r="AZ1590" s="80">
        <f t="shared" ca="1" si="2657"/>
        <v>1700000</v>
      </c>
      <c r="BA1590" s="80">
        <f t="shared" ca="1" si="2657"/>
        <v>1750000</v>
      </c>
      <c r="BB1590" s="80">
        <f t="shared" ca="1" si="2657"/>
        <v>1800000</v>
      </c>
      <c r="BC1590" s="80">
        <f t="shared" ca="1" si="2657"/>
        <v>1850000</v>
      </c>
      <c r="BD1590" s="80">
        <f t="shared" ca="1" si="2657"/>
        <v>1900000</v>
      </c>
      <c r="BE1590" s="80">
        <f t="shared" ca="1" si="2657"/>
        <v>1950000</v>
      </c>
      <c r="BF1590" s="80">
        <f t="shared" ca="1" si="2657"/>
        <v>2000000</v>
      </c>
      <c r="BG1590" s="80">
        <f t="shared" ca="1" si="2657"/>
        <v>2050000</v>
      </c>
      <c r="BH1590" s="80">
        <f t="shared" ca="1" si="2657"/>
        <v>2100000</v>
      </c>
      <c r="BI1590" s="80">
        <f t="shared" ca="1" si="2657"/>
        <v>2150000</v>
      </c>
      <c r="BJ1590" s="80">
        <f t="shared" ca="1" si="2657"/>
        <v>2200000</v>
      </c>
      <c r="BK1590" s="80">
        <f t="shared" ca="1" si="2657"/>
        <v>2250000</v>
      </c>
      <c r="BL1590" s="80">
        <f t="shared" ca="1" si="2657"/>
        <v>2300000</v>
      </c>
      <c r="BM1590" s="80">
        <f t="shared" ca="1" si="2657"/>
        <v>2350000</v>
      </c>
      <c r="BN1590" s="80">
        <f t="shared" ca="1" si="2657"/>
        <v>2400000</v>
      </c>
      <c r="BO1590" s="80">
        <f t="shared" ca="1" si="2657"/>
        <v>2450000</v>
      </c>
      <c r="BP1590" s="80">
        <f t="shared" ca="1" si="2657"/>
        <v>2500000</v>
      </c>
      <c r="BQ1590" s="80">
        <f t="shared" ca="1" si="2657"/>
        <v>2550000</v>
      </c>
      <c r="BR1590" s="80">
        <f t="shared" ca="1" si="2657"/>
        <v>2600000</v>
      </c>
      <c r="BS1590" s="80">
        <f t="shared" ca="1" si="2657"/>
        <v>2650000</v>
      </c>
      <c r="BT1590" s="80">
        <f t="shared" ca="1" si="2657"/>
        <v>2700000</v>
      </c>
      <c r="BU1590" s="80">
        <f t="shared" ca="1" si="2657"/>
        <v>2750000</v>
      </c>
      <c r="BV1590" s="80">
        <f t="shared" ca="1" si="2657"/>
        <v>2800000</v>
      </c>
      <c r="BW1590" s="80">
        <f t="shared" ca="1" si="2657"/>
        <v>2850000</v>
      </c>
      <c r="BX1590" s="80">
        <f t="shared" ca="1" si="2657"/>
        <v>2900000</v>
      </c>
      <c r="BY1590" s="80">
        <f t="shared" ca="1" si="2657"/>
        <v>2950000</v>
      </c>
      <c r="BZ1590" s="80">
        <f t="shared" ca="1" si="2657"/>
        <v>3000000</v>
      </c>
      <c r="CA1590" s="80">
        <f t="shared" ca="1" si="2657"/>
        <v>3050000</v>
      </c>
      <c r="CB1590" s="80">
        <f t="shared" ca="1" si="2657"/>
        <v>3100000</v>
      </c>
      <c r="CC1590" s="80">
        <f t="shared" ca="1" si="2657"/>
        <v>3150000</v>
      </c>
      <c r="CD1590" s="80">
        <f t="shared" ca="1" si="2657"/>
        <v>3200000</v>
      </c>
      <c r="CE1590" s="80">
        <f t="shared" ref="CE1590:CL1590" ca="1" si="2658">-CE1582+CD1590</f>
        <v>3250000</v>
      </c>
      <c r="CF1590" s="80">
        <f t="shared" ca="1" si="2658"/>
        <v>3300000</v>
      </c>
      <c r="CG1590" s="80">
        <f t="shared" ca="1" si="2658"/>
        <v>3350000</v>
      </c>
      <c r="CH1590" s="80">
        <f t="shared" ca="1" si="2658"/>
        <v>3400000</v>
      </c>
      <c r="CI1590" s="80">
        <f t="shared" ca="1" si="2658"/>
        <v>3450000</v>
      </c>
      <c r="CJ1590" s="80">
        <f t="shared" ca="1" si="2658"/>
        <v>3500000</v>
      </c>
      <c r="CK1590" s="80">
        <f t="shared" ca="1" si="2658"/>
        <v>3550000</v>
      </c>
      <c r="CL1590" s="80">
        <f t="shared" ca="1" si="2658"/>
        <v>3600000</v>
      </c>
      <c r="CN1590" s="80">
        <f>CN1587</f>
        <v>0</v>
      </c>
      <c r="CO1590" s="80" t="e">
        <f t="shared" ref="CO1590" ca="1" si="2659">-CO1582+CN1590</f>
        <v>#N/A</v>
      </c>
      <c r="CP1590" s="80" t="e">
        <f t="shared" ref="CP1590:DL1590" ca="1" si="2660">-CP1582+CO1590</f>
        <v>#N/A</v>
      </c>
      <c r="CQ1590" s="80" t="e">
        <f t="shared" ca="1" si="2660"/>
        <v>#N/A</v>
      </c>
      <c r="CR1590" s="80" t="e">
        <f t="shared" ca="1" si="2660"/>
        <v>#N/A</v>
      </c>
      <c r="CS1590" s="80" t="e">
        <f t="shared" ca="1" si="2660"/>
        <v>#N/A</v>
      </c>
      <c r="CT1590" s="80" t="e">
        <f t="shared" ca="1" si="2660"/>
        <v>#N/A</v>
      </c>
      <c r="CU1590" s="80" t="e">
        <f t="shared" ca="1" si="2660"/>
        <v>#N/A</v>
      </c>
      <c r="CV1590" s="80" t="e">
        <f t="shared" ca="1" si="2660"/>
        <v>#N/A</v>
      </c>
      <c r="CW1590" s="80" t="e">
        <f t="shared" ca="1" si="2660"/>
        <v>#N/A</v>
      </c>
      <c r="CX1590" s="80" t="e">
        <f t="shared" ca="1" si="2660"/>
        <v>#N/A</v>
      </c>
      <c r="CY1590" s="80" t="e">
        <f t="shared" ca="1" si="2660"/>
        <v>#N/A</v>
      </c>
      <c r="CZ1590" s="80" t="e">
        <f t="shared" ca="1" si="2660"/>
        <v>#N/A</v>
      </c>
      <c r="DA1590" s="80" t="e">
        <f t="shared" ca="1" si="2660"/>
        <v>#N/A</v>
      </c>
      <c r="DB1590" s="80" t="e">
        <f t="shared" ca="1" si="2660"/>
        <v>#N/A</v>
      </c>
      <c r="DC1590" s="80" t="e">
        <f t="shared" ca="1" si="2660"/>
        <v>#N/A</v>
      </c>
      <c r="DD1590" s="80" t="e">
        <f t="shared" ca="1" si="2660"/>
        <v>#N/A</v>
      </c>
      <c r="DE1590" s="80" t="e">
        <f t="shared" ca="1" si="2660"/>
        <v>#N/A</v>
      </c>
      <c r="DF1590" s="80" t="e">
        <f t="shared" ca="1" si="2660"/>
        <v>#N/A</v>
      </c>
      <c r="DG1590" s="80" t="e">
        <f t="shared" ca="1" si="2660"/>
        <v>#N/A</v>
      </c>
      <c r="DH1590" s="80" t="e">
        <f t="shared" ca="1" si="2660"/>
        <v>#N/A</v>
      </c>
      <c r="DI1590" s="80" t="e">
        <f t="shared" ca="1" si="2660"/>
        <v>#N/A</v>
      </c>
      <c r="DJ1590" s="80" t="e">
        <f t="shared" ca="1" si="2660"/>
        <v>#N/A</v>
      </c>
      <c r="DK1590" s="80" t="e">
        <f t="shared" ca="1" si="2660"/>
        <v>#N/A</v>
      </c>
      <c r="DL1590" s="80" t="e">
        <f t="shared" ca="1" si="2660"/>
        <v>#N/A</v>
      </c>
    </row>
    <row r="1591" spans="1:116" x14ac:dyDescent="0.4">
      <c r="D1591" t="s">
        <v>765</v>
      </c>
      <c r="E1591" s="8" t="str">
        <f t="shared" si="2655"/>
        <v>1591 FAPPE-S</v>
      </c>
      <c r="G1591" s="158" t="str">
        <f>"Accumulated depreciation - "&amp;SUBSTITUTE(G1575,":","")</f>
        <v>Accumulated depreciation - Volume driven secondary PP&amp;E</v>
      </c>
      <c r="I1591" s="81">
        <f>-H1578/H1577*I1590</f>
        <v>0</v>
      </c>
      <c r="J1591" s="243"/>
      <c r="K1591" s="37">
        <f ca="1">SUMIF($4:$4,K$2,1591:1591)</f>
        <v>-64987</v>
      </c>
      <c r="L1591" s="37">
        <f ca="1">SUMIF($4:$4,L$2,1591:1591)</f>
        <v>-249950</v>
      </c>
      <c r="M1591" s="37">
        <f ca="1">SUMIF($4:$4,M$2,1591:1591)</f>
        <v>-554889</v>
      </c>
      <c r="N1591" s="37">
        <f ca="1">SUMIF($4:$4,N$2,1591:1591)</f>
        <v>-979804</v>
      </c>
      <c r="O1591" s="37">
        <f ca="1">SUMIF($4:$4,O$2,1591:1591)</f>
        <v>-1524695</v>
      </c>
      <c r="P1591" s="37">
        <f ca="1">SUMIF($4:$4,P$2,1591:1591)</f>
        <v>-2124575</v>
      </c>
      <c r="R1591" s="37">
        <f>$I1591</f>
        <v>0</v>
      </c>
      <c r="S1591" s="81">
        <f t="shared" ref="S1591:AX1591" ca="1" si="2661">R1591+S1585</f>
        <v>-833.16666666666663</v>
      </c>
      <c r="T1591" s="81">
        <f t="shared" ca="1" si="2661"/>
        <v>-2499.5</v>
      </c>
      <c r="U1591" s="81">
        <f t="shared" ca="1" si="2661"/>
        <v>-4999</v>
      </c>
      <c r="V1591" s="81">
        <f t="shared" ca="1" si="2661"/>
        <v>-8331.6666666666661</v>
      </c>
      <c r="W1591" s="81">
        <f t="shared" ca="1" si="2661"/>
        <v>-12497.5</v>
      </c>
      <c r="X1591" s="81">
        <f t="shared" ca="1" si="2661"/>
        <v>-17496.5</v>
      </c>
      <c r="Y1591" s="81">
        <f t="shared" ca="1" si="2661"/>
        <v>-23328.666666666668</v>
      </c>
      <c r="Z1591" s="81">
        <f t="shared" ca="1" si="2661"/>
        <v>-29994</v>
      </c>
      <c r="AA1591" s="81">
        <f t="shared" ca="1" si="2661"/>
        <v>-37492.5</v>
      </c>
      <c r="AB1591" s="81">
        <f t="shared" ca="1" si="2661"/>
        <v>-45824.166666666664</v>
      </c>
      <c r="AC1591" s="81">
        <f t="shared" ca="1" si="2661"/>
        <v>-54989</v>
      </c>
      <c r="AD1591" s="81">
        <f t="shared" ca="1" si="2661"/>
        <v>-64987</v>
      </c>
      <c r="AE1591" s="81">
        <f t="shared" ca="1" si="2661"/>
        <v>-75818.166666666672</v>
      </c>
      <c r="AF1591" s="81">
        <f t="shared" ca="1" si="2661"/>
        <v>-87482.5</v>
      </c>
      <c r="AG1591" s="81">
        <f t="shared" ca="1" si="2661"/>
        <v>-99980</v>
      </c>
      <c r="AH1591" s="81">
        <f t="shared" ca="1" si="2661"/>
        <v>-113310.66666666667</v>
      </c>
      <c r="AI1591" s="81">
        <f t="shared" ca="1" si="2661"/>
        <v>-127474.5</v>
      </c>
      <c r="AJ1591" s="81">
        <f t="shared" ca="1" si="2661"/>
        <v>-142471.5</v>
      </c>
      <c r="AK1591" s="81">
        <f t="shared" ca="1" si="2661"/>
        <v>-158301.66666666666</v>
      </c>
      <c r="AL1591" s="81">
        <f t="shared" ca="1" si="2661"/>
        <v>-174965</v>
      </c>
      <c r="AM1591" s="81">
        <f t="shared" ca="1" si="2661"/>
        <v>-192461.5</v>
      </c>
      <c r="AN1591" s="81">
        <f t="shared" ca="1" si="2661"/>
        <v>-210791.16666666666</v>
      </c>
      <c r="AO1591" s="81">
        <f t="shared" ca="1" si="2661"/>
        <v>-229954</v>
      </c>
      <c r="AP1591" s="81">
        <f t="shared" ca="1" si="2661"/>
        <v>-249950</v>
      </c>
      <c r="AQ1591" s="81">
        <f t="shared" ca="1" si="2661"/>
        <v>-270779.16666666669</v>
      </c>
      <c r="AR1591" s="81">
        <f t="shared" ca="1" si="2661"/>
        <v>-292441.5</v>
      </c>
      <c r="AS1591" s="81">
        <f t="shared" ca="1" si="2661"/>
        <v>-314937</v>
      </c>
      <c r="AT1591" s="81">
        <f t="shared" ca="1" si="2661"/>
        <v>-338265.66666666669</v>
      </c>
      <c r="AU1591" s="81">
        <f t="shared" ca="1" si="2661"/>
        <v>-362427.5</v>
      </c>
      <c r="AV1591" s="81">
        <f t="shared" ca="1" si="2661"/>
        <v>-387422.5</v>
      </c>
      <c r="AW1591" s="81">
        <f t="shared" ca="1" si="2661"/>
        <v>-413250.66666666669</v>
      </c>
      <c r="AX1591" s="81">
        <f t="shared" ca="1" si="2661"/>
        <v>-439912</v>
      </c>
      <c r="AY1591" s="81">
        <f t="shared" ref="AY1591:CD1591" ca="1" si="2662">AX1591+AY1585</f>
        <v>-467406.5</v>
      </c>
      <c r="AZ1591" s="81">
        <f t="shared" ca="1" si="2662"/>
        <v>-495734.16666666669</v>
      </c>
      <c r="BA1591" s="81">
        <f t="shared" ca="1" si="2662"/>
        <v>-524895</v>
      </c>
      <c r="BB1591" s="81">
        <f t="shared" ca="1" si="2662"/>
        <v>-554889</v>
      </c>
      <c r="BC1591" s="81">
        <f t="shared" ca="1" si="2662"/>
        <v>-585716.16666666663</v>
      </c>
      <c r="BD1591" s="81">
        <f t="shared" ca="1" si="2662"/>
        <v>-617376.5</v>
      </c>
      <c r="BE1591" s="81">
        <f t="shared" ca="1" si="2662"/>
        <v>-649870</v>
      </c>
      <c r="BF1591" s="81">
        <f t="shared" ca="1" si="2662"/>
        <v>-683196.66666666663</v>
      </c>
      <c r="BG1591" s="81">
        <f t="shared" ca="1" si="2662"/>
        <v>-717356.5</v>
      </c>
      <c r="BH1591" s="81">
        <f t="shared" ca="1" si="2662"/>
        <v>-752349.5</v>
      </c>
      <c r="BI1591" s="81">
        <f t="shared" ca="1" si="2662"/>
        <v>-788175.66666666663</v>
      </c>
      <c r="BJ1591" s="81">
        <f t="shared" ca="1" si="2662"/>
        <v>-824835</v>
      </c>
      <c r="BK1591" s="81">
        <f t="shared" ca="1" si="2662"/>
        <v>-862327.5</v>
      </c>
      <c r="BL1591" s="81">
        <f t="shared" ca="1" si="2662"/>
        <v>-900653.16666666663</v>
      </c>
      <c r="BM1591" s="81">
        <f t="shared" ca="1" si="2662"/>
        <v>-939812</v>
      </c>
      <c r="BN1591" s="81">
        <f t="shared" ca="1" si="2662"/>
        <v>-979804</v>
      </c>
      <c r="BO1591" s="81">
        <f t="shared" ca="1" si="2662"/>
        <v>-1020629.1666666666</v>
      </c>
      <c r="BP1591" s="81">
        <f t="shared" ca="1" si="2662"/>
        <v>-1062287.5</v>
      </c>
      <c r="BQ1591" s="81">
        <f t="shared" ca="1" si="2662"/>
        <v>-1104779</v>
      </c>
      <c r="BR1591" s="81">
        <f t="shared" ca="1" si="2662"/>
        <v>-1148103.6666666667</v>
      </c>
      <c r="BS1591" s="81">
        <f t="shared" ca="1" si="2662"/>
        <v>-1192261.5</v>
      </c>
      <c r="BT1591" s="81">
        <f t="shared" ca="1" si="2662"/>
        <v>-1237252.5</v>
      </c>
      <c r="BU1591" s="81">
        <f t="shared" ca="1" si="2662"/>
        <v>-1283076.6666666667</v>
      </c>
      <c r="BV1591" s="81">
        <f t="shared" ca="1" si="2662"/>
        <v>-1329734</v>
      </c>
      <c r="BW1591" s="81">
        <f t="shared" ca="1" si="2662"/>
        <v>-1377224.5</v>
      </c>
      <c r="BX1591" s="81">
        <f t="shared" ca="1" si="2662"/>
        <v>-1425548.1666666667</v>
      </c>
      <c r="BY1591" s="81">
        <f t="shared" ca="1" si="2662"/>
        <v>-1474705</v>
      </c>
      <c r="BZ1591" s="81">
        <f t="shared" ca="1" si="2662"/>
        <v>-1524695</v>
      </c>
      <c r="CA1591" s="81">
        <f t="shared" ca="1" si="2662"/>
        <v>-1574685</v>
      </c>
      <c r="CB1591" s="81">
        <f t="shared" ca="1" si="2662"/>
        <v>-1624675</v>
      </c>
      <c r="CC1591" s="81">
        <f t="shared" ca="1" si="2662"/>
        <v>-1674665</v>
      </c>
      <c r="CD1591" s="81">
        <f t="shared" ca="1" si="2662"/>
        <v>-1724655</v>
      </c>
      <c r="CE1591" s="81">
        <f t="shared" ref="CE1591:CL1591" ca="1" si="2663">CD1591+CE1585</f>
        <v>-1774645</v>
      </c>
      <c r="CF1591" s="81">
        <f t="shared" ca="1" si="2663"/>
        <v>-1824635</v>
      </c>
      <c r="CG1591" s="81">
        <f t="shared" ca="1" si="2663"/>
        <v>-1874625</v>
      </c>
      <c r="CH1591" s="81">
        <f t="shared" ca="1" si="2663"/>
        <v>-1924615</v>
      </c>
      <c r="CI1591" s="81">
        <f t="shared" ca="1" si="2663"/>
        <v>-1974605</v>
      </c>
      <c r="CJ1591" s="81">
        <f t="shared" ca="1" si="2663"/>
        <v>-2024595</v>
      </c>
      <c r="CK1591" s="81">
        <f t="shared" ca="1" si="2663"/>
        <v>-2074585</v>
      </c>
      <c r="CL1591" s="81">
        <f t="shared" ca="1" si="2663"/>
        <v>-2124575</v>
      </c>
      <c r="CN1591" s="81">
        <f>-H1578/H1577*CN1590</f>
        <v>0</v>
      </c>
      <c r="CO1591" s="81" t="e">
        <f t="shared" ref="CO1591" si="2664">CN1591+CO1585</f>
        <v>#N/A</v>
      </c>
      <c r="CP1591" s="81" t="e">
        <f t="shared" ref="CP1591:DL1591" si="2665">CO1591+CP1585</f>
        <v>#N/A</v>
      </c>
      <c r="CQ1591" s="81" t="e">
        <f t="shared" si="2665"/>
        <v>#N/A</v>
      </c>
      <c r="CR1591" s="81" t="e">
        <f t="shared" si="2665"/>
        <v>#N/A</v>
      </c>
      <c r="CS1591" s="81" t="e">
        <f t="shared" si="2665"/>
        <v>#N/A</v>
      </c>
      <c r="CT1591" s="81" t="e">
        <f t="shared" si="2665"/>
        <v>#N/A</v>
      </c>
      <c r="CU1591" s="81" t="e">
        <f t="shared" si="2665"/>
        <v>#N/A</v>
      </c>
      <c r="CV1591" s="81" t="e">
        <f t="shared" si="2665"/>
        <v>#N/A</v>
      </c>
      <c r="CW1591" s="81" t="e">
        <f t="shared" si="2665"/>
        <v>#N/A</v>
      </c>
      <c r="CX1591" s="81" t="e">
        <f t="shared" si="2665"/>
        <v>#N/A</v>
      </c>
      <c r="CY1591" s="81" t="e">
        <f t="shared" si="2665"/>
        <v>#N/A</v>
      </c>
      <c r="CZ1591" s="81" t="e">
        <f t="shared" si="2665"/>
        <v>#N/A</v>
      </c>
      <c r="DA1591" s="81" t="e">
        <f t="shared" si="2665"/>
        <v>#N/A</v>
      </c>
      <c r="DB1591" s="81" t="e">
        <f t="shared" si="2665"/>
        <v>#N/A</v>
      </c>
      <c r="DC1591" s="81" t="e">
        <f t="shared" si="2665"/>
        <v>#N/A</v>
      </c>
      <c r="DD1591" s="81" t="e">
        <f t="shared" si="2665"/>
        <v>#N/A</v>
      </c>
      <c r="DE1591" s="81" t="e">
        <f t="shared" si="2665"/>
        <v>#N/A</v>
      </c>
      <c r="DF1591" s="81" t="e">
        <f t="shared" si="2665"/>
        <v>#N/A</v>
      </c>
      <c r="DG1591" s="81" t="e">
        <f t="shared" si="2665"/>
        <v>#N/A</v>
      </c>
      <c r="DH1591" s="81" t="e">
        <f t="shared" si="2665"/>
        <v>#N/A</v>
      </c>
      <c r="DI1591" s="81" t="e">
        <f t="shared" si="2665"/>
        <v>#N/A</v>
      </c>
      <c r="DJ1591" s="81" t="e">
        <f t="shared" si="2665"/>
        <v>#N/A</v>
      </c>
      <c r="DK1591" s="81" t="e">
        <f t="shared" si="2665"/>
        <v>#N/A</v>
      </c>
      <c r="DL1591" s="81" t="e">
        <f t="shared" si="2665"/>
        <v>#N/A</v>
      </c>
    </row>
    <row r="1592" spans="1:116" x14ac:dyDescent="0.4">
      <c r="C1592" t="s">
        <v>240</v>
      </c>
      <c r="D1592" t="s">
        <v>765</v>
      </c>
      <c r="E1592" s="8" t="str">
        <f t="shared" si="2655"/>
        <v>1592 FAPPE-S</v>
      </c>
      <c r="G1592" s="126" t="str">
        <f>"Net PP&amp;E - "&amp;SUBSTITUTE(G1575,":","")</f>
        <v>Net PP&amp;E - Volume driven secondary PP&amp;E</v>
      </c>
      <c r="H1592" s="27"/>
      <c r="I1592" s="77">
        <f>SUM(I1590:I1591)</f>
        <v>0</v>
      </c>
      <c r="J1592" s="77"/>
      <c r="K1592" s="33">
        <f ca="1">SUMIF($4:$4,K$2,1592:1592)</f>
        <v>535013</v>
      </c>
      <c r="L1592" s="33">
        <f ca="1">SUMIF($4:$4,L$2,1592:1592)</f>
        <v>950050</v>
      </c>
      <c r="M1592" s="33">
        <f ca="1">SUMIF($4:$4,M$2,1592:1592)</f>
        <v>1245111</v>
      </c>
      <c r="N1592" s="33">
        <f ca="1">SUMIF($4:$4,N$2,1592:1592)</f>
        <v>1420196</v>
      </c>
      <c r="O1592" s="33">
        <f ca="1">SUMIF($4:$4,O$2,1592:1592)</f>
        <v>1475305</v>
      </c>
      <c r="P1592" s="33">
        <f ca="1">SUMIF($4:$4,P$2,1592:1592)</f>
        <v>1475425</v>
      </c>
      <c r="Q1592" s="33"/>
      <c r="R1592" s="33">
        <f>$I1592</f>
        <v>0</v>
      </c>
      <c r="S1592" s="77">
        <f t="shared" ref="S1592:AX1592" ca="1" si="2666">SUM(S1590:S1591)</f>
        <v>49166.833333333336</v>
      </c>
      <c r="T1592" s="77">
        <f t="shared" ca="1" si="2666"/>
        <v>97500.5</v>
      </c>
      <c r="U1592" s="77">
        <f t="shared" ca="1" si="2666"/>
        <v>145001</v>
      </c>
      <c r="V1592" s="77">
        <f t="shared" ca="1" si="2666"/>
        <v>191668.33333333334</v>
      </c>
      <c r="W1592" s="77">
        <f t="shared" ca="1" si="2666"/>
        <v>237502.5</v>
      </c>
      <c r="X1592" s="77">
        <f t="shared" ca="1" si="2666"/>
        <v>282503.5</v>
      </c>
      <c r="Y1592" s="77">
        <f t="shared" ca="1" si="2666"/>
        <v>326671.33333333331</v>
      </c>
      <c r="Z1592" s="77">
        <f t="shared" ca="1" si="2666"/>
        <v>370006</v>
      </c>
      <c r="AA1592" s="77">
        <f t="shared" ca="1" si="2666"/>
        <v>412507.5</v>
      </c>
      <c r="AB1592" s="77">
        <f t="shared" ca="1" si="2666"/>
        <v>454175.83333333331</v>
      </c>
      <c r="AC1592" s="77">
        <f t="shared" ca="1" si="2666"/>
        <v>495011</v>
      </c>
      <c r="AD1592" s="77">
        <f t="shared" ca="1" si="2666"/>
        <v>535013</v>
      </c>
      <c r="AE1592" s="77">
        <f t="shared" ca="1" si="2666"/>
        <v>574181.83333333337</v>
      </c>
      <c r="AF1592" s="77">
        <f t="shared" ca="1" si="2666"/>
        <v>612517.5</v>
      </c>
      <c r="AG1592" s="77">
        <f t="shared" ca="1" si="2666"/>
        <v>650020</v>
      </c>
      <c r="AH1592" s="77">
        <f t="shared" ca="1" si="2666"/>
        <v>686689.33333333337</v>
      </c>
      <c r="AI1592" s="77">
        <f t="shared" ca="1" si="2666"/>
        <v>722525.5</v>
      </c>
      <c r="AJ1592" s="77">
        <f t="shared" ca="1" si="2666"/>
        <v>757528.5</v>
      </c>
      <c r="AK1592" s="77">
        <f t="shared" ca="1" si="2666"/>
        <v>791698.33333333337</v>
      </c>
      <c r="AL1592" s="77">
        <f t="shared" ca="1" si="2666"/>
        <v>825035</v>
      </c>
      <c r="AM1592" s="77">
        <f t="shared" ca="1" si="2666"/>
        <v>857538.5</v>
      </c>
      <c r="AN1592" s="77">
        <f t="shared" ca="1" si="2666"/>
        <v>889208.83333333337</v>
      </c>
      <c r="AO1592" s="77">
        <f t="shared" ca="1" si="2666"/>
        <v>920046</v>
      </c>
      <c r="AP1592" s="77">
        <f t="shared" ca="1" si="2666"/>
        <v>950050</v>
      </c>
      <c r="AQ1592" s="77">
        <f t="shared" ca="1" si="2666"/>
        <v>979220.83333333326</v>
      </c>
      <c r="AR1592" s="77">
        <f t="shared" ca="1" si="2666"/>
        <v>1007558.5</v>
      </c>
      <c r="AS1592" s="77">
        <f t="shared" ca="1" si="2666"/>
        <v>1035063</v>
      </c>
      <c r="AT1592" s="77">
        <f t="shared" ca="1" si="2666"/>
        <v>1061734.3333333333</v>
      </c>
      <c r="AU1592" s="77">
        <f t="shared" ca="1" si="2666"/>
        <v>1087572.5</v>
      </c>
      <c r="AV1592" s="77">
        <f t="shared" ca="1" si="2666"/>
        <v>1112577.5</v>
      </c>
      <c r="AW1592" s="77">
        <f t="shared" ca="1" si="2666"/>
        <v>1136749.3333333333</v>
      </c>
      <c r="AX1592" s="77">
        <f t="shared" ca="1" si="2666"/>
        <v>1160088</v>
      </c>
      <c r="AY1592" s="77">
        <f t="shared" ref="AY1592:CD1592" ca="1" si="2667">SUM(AY1590:AY1591)</f>
        <v>1182593.5</v>
      </c>
      <c r="AZ1592" s="77">
        <f t="shared" ca="1" si="2667"/>
        <v>1204265.8333333333</v>
      </c>
      <c r="BA1592" s="77">
        <f t="shared" ca="1" si="2667"/>
        <v>1225105</v>
      </c>
      <c r="BB1592" s="77">
        <f t="shared" ca="1" si="2667"/>
        <v>1245111</v>
      </c>
      <c r="BC1592" s="77">
        <f t="shared" ca="1" si="2667"/>
        <v>1264283.8333333335</v>
      </c>
      <c r="BD1592" s="77">
        <f t="shared" ca="1" si="2667"/>
        <v>1282623.5</v>
      </c>
      <c r="BE1592" s="77">
        <f t="shared" ca="1" si="2667"/>
        <v>1300130</v>
      </c>
      <c r="BF1592" s="77">
        <f t="shared" ca="1" si="2667"/>
        <v>1316803.3333333335</v>
      </c>
      <c r="BG1592" s="77">
        <f t="shared" ca="1" si="2667"/>
        <v>1332643.5</v>
      </c>
      <c r="BH1592" s="77">
        <f t="shared" ca="1" si="2667"/>
        <v>1347650.5</v>
      </c>
      <c r="BI1592" s="77">
        <f t="shared" ca="1" si="2667"/>
        <v>1361824.3333333335</v>
      </c>
      <c r="BJ1592" s="77">
        <f t="shared" ca="1" si="2667"/>
        <v>1375165</v>
      </c>
      <c r="BK1592" s="77">
        <f t="shared" ca="1" si="2667"/>
        <v>1387672.5</v>
      </c>
      <c r="BL1592" s="77">
        <f t="shared" ca="1" si="2667"/>
        <v>1399346.8333333335</v>
      </c>
      <c r="BM1592" s="77">
        <f t="shared" ca="1" si="2667"/>
        <v>1410188</v>
      </c>
      <c r="BN1592" s="77">
        <f t="shared" ca="1" si="2667"/>
        <v>1420196</v>
      </c>
      <c r="BO1592" s="77">
        <f t="shared" ca="1" si="2667"/>
        <v>1429370.8333333335</v>
      </c>
      <c r="BP1592" s="77">
        <f t="shared" ca="1" si="2667"/>
        <v>1437712.5</v>
      </c>
      <c r="BQ1592" s="77">
        <f t="shared" ca="1" si="2667"/>
        <v>1445221</v>
      </c>
      <c r="BR1592" s="77">
        <f t="shared" ca="1" si="2667"/>
        <v>1451896.3333333333</v>
      </c>
      <c r="BS1592" s="77">
        <f t="shared" ca="1" si="2667"/>
        <v>1457738.5</v>
      </c>
      <c r="BT1592" s="77">
        <f t="shared" ca="1" si="2667"/>
        <v>1462747.5</v>
      </c>
      <c r="BU1592" s="77">
        <f t="shared" ca="1" si="2667"/>
        <v>1466923.3333333333</v>
      </c>
      <c r="BV1592" s="77">
        <f t="shared" ca="1" si="2667"/>
        <v>1470266</v>
      </c>
      <c r="BW1592" s="77">
        <f t="shared" ca="1" si="2667"/>
        <v>1472775.5</v>
      </c>
      <c r="BX1592" s="77">
        <f t="shared" ca="1" si="2667"/>
        <v>1474451.8333333333</v>
      </c>
      <c r="BY1592" s="77">
        <f t="shared" ca="1" si="2667"/>
        <v>1475295</v>
      </c>
      <c r="BZ1592" s="77">
        <f t="shared" ca="1" si="2667"/>
        <v>1475305</v>
      </c>
      <c r="CA1592" s="77">
        <f t="shared" ca="1" si="2667"/>
        <v>1475315</v>
      </c>
      <c r="CB1592" s="77">
        <f t="shared" ca="1" si="2667"/>
        <v>1475325</v>
      </c>
      <c r="CC1592" s="77">
        <f t="shared" ca="1" si="2667"/>
        <v>1475335</v>
      </c>
      <c r="CD1592" s="77">
        <f t="shared" ca="1" si="2667"/>
        <v>1475345</v>
      </c>
      <c r="CE1592" s="77">
        <f t="shared" ref="CE1592:CL1592" ca="1" si="2668">SUM(CE1590:CE1591)</f>
        <v>1475355</v>
      </c>
      <c r="CF1592" s="77">
        <f t="shared" ca="1" si="2668"/>
        <v>1475365</v>
      </c>
      <c r="CG1592" s="77">
        <f t="shared" ca="1" si="2668"/>
        <v>1475375</v>
      </c>
      <c r="CH1592" s="77">
        <f t="shared" ca="1" si="2668"/>
        <v>1475385</v>
      </c>
      <c r="CI1592" s="77">
        <f t="shared" ca="1" si="2668"/>
        <v>1475395</v>
      </c>
      <c r="CJ1592" s="77">
        <f t="shared" ca="1" si="2668"/>
        <v>1475405</v>
      </c>
      <c r="CK1592" s="77">
        <f t="shared" ca="1" si="2668"/>
        <v>1475415</v>
      </c>
      <c r="CL1592" s="77">
        <f t="shared" ca="1" si="2668"/>
        <v>1475425</v>
      </c>
      <c r="CN1592" s="77">
        <f>SUM(CN1590:CN1591)</f>
        <v>0</v>
      </c>
      <c r="CO1592" s="77" t="e">
        <f t="shared" ref="CO1592" ca="1" si="2669">SUM(CO1590:CO1591)</f>
        <v>#N/A</v>
      </c>
      <c r="CP1592" s="77" t="e">
        <f t="shared" ref="CP1592:DK1592" ca="1" si="2670">SUM(CP1590:CP1591)</f>
        <v>#N/A</v>
      </c>
      <c r="CQ1592" s="77" t="e">
        <f t="shared" ca="1" si="2670"/>
        <v>#N/A</v>
      </c>
      <c r="CR1592" s="77" t="e">
        <f t="shared" ca="1" si="2670"/>
        <v>#N/A</v>
      </c>
      <c r="CS1592" s="77" t="e">
        <f t="shared" ca="1" si="2670"/>
        <v>#N/A</v>
      </c>
      <c r="CT1592" s="77" t="e">
        <f t="shared" ca="1" si="2670"/>
        <v>#N/A</v>
      </c>
      <c r="CU1592" s="77" t="e">
        <f t="shared" ca="1" si="2670"/>
        <v>#N/A</v>
      </c>
      <c r="CV1592" s="77" t="e">
        <f t="shared" ca="1" si="2670"/>
        <v>#N/A</v>
      </c>
      <c r="CW1592" s="77" t="e">
        <f t="shared" ca="1" si="2670"/>
        <v>#N/A</v>
      </c>
      <c r="CX1592" s="77" t="e">
        <f t="shared" ca="1" si="2670"/>
        <v>#N/A</v>
      </c>
      <c r="CY1592" s="77" t="e">
        <f t="shared" ca="1" si="2670"/>
        <v>#N/A</v>
      </c>
      <c r="CZ1592" s="77" t="e">
        <f t="shared" ca="1" si="2670"/>
        <v>#N/A</v>
      </c>
      <c r="DA1592" s="77" t="e">
        <f t="shared" ca="1" si="2670"/>
        <v>#N/A</v>
      </c>
      <c r="DB1592" s="77" t="e">
        <f t="shared" ca="1" si="2670"/>
        <v>#N/A</v>
      </c>
      <c r="DC1592" s="77" t="e">
        <f t="shared" ca="1" si="2670"/>
        <v>#N/A</v>
      </c>
      <c r="DD1592" s="77" t="e">
        <f t="shared" ca="1" si="2670"/>
        <v>#N/A</v>
      </c>
      <c r="DE1592" s="77" t="e">
        <f t="shared" ca="1" si="2670"/>
        <v>#N/A</v>
      </c>
      <c r="DF1592" s="77" t="e">
        <f t="shared" ca="1" si="2670"/>
        <v>#N/A</v>
      </c>
      <c r="DG1592" s="77" t="e">
        <f t="shared" ca="1" si="2670"/>
        <v>#N/A</v>
      </c>
      <c r="DH1592" s="77" t="e">
        <f t="shared" ca="1" si="2670"/>
        <v>#N/A</v>
      </c>
      <c r="DI1592" s="77" t="e">
        <f t="shared" ca="1" si="2670"/>
        <v>#N/A</v>
      </c>
      <c r="DJ1592" s="77" t="e">
        <f t="shared" ca="1" si="2670"/>
        <v>#N/A</v>
      </c>
      <c r="DK1592" s="77" t="e">
        <f t="shared" ca="1" si="2670"/>
        <v>#N/A</v>
      </c>
      <c r="DL1592" s="77" t="e">
        <f t="shared" ref="DL1592" ca="1" si="2671">SUM(DL1590:DL1591)</f>
        <v>#N/A</v>
      </c>
    </row>
    <row r="1593" spans="1:116" x14ac:dyDescent="0.4">
      <c r="B1593" t="s">
        <v>244</v>
      </c>
      <c r="D1593" t="s">
        <v>765</v>
      </c>
      <c r="E1593" s="8" t="str">
        <f t="shared" ref="E1593" si="2672">ROW()&amp;" "&amp;D1593</f>
        <v>1593 FAPPE-S</v>
      </c>
      <c r="G1593" s="126"/>
      <c r="H1593" s="27"/>
      <c r="I1593" s="77"/>
      <c r="J1593" s="77"/>
      <c r="K1593" s="33"/>
      <c r="L1593" s="33"/>
      <c r="M1593" s="33"/>
      <c r="N1593" s="33"/>
      <c r="O1593" s="33"/>
      <c r="P1593" s="33"/>
      <c r="R1593" s="33"/>
      <c r="S1593" s="77"/>
      <c r="T1593" s="77"/>
      <c r="U1593" s="77"/>
      <c r="V1593" s="77"/>
      <c r="W1593" s="77"/>
      <c r="X1593" s="77"/>
      <c r="Y1593" s="77"/>
      <c r="Z1593" s="77"/>
      <c r="AA1593" s="77"/>
      <c r="AB1593" s="77"/>
      <c r="AC1593" s="77"/>
      <c r="AD1593" s="77"/>
      <c r="AE1593" s="77"/>
      <c r="AF1593" s="77"/>
      <c r="AG1593" s="77"/>
      <c r="AH1593" s="77"/>
      <c r="AI1593" s="77"/>
      <c r="AJ1593" s="77"/>
      <c r="AK1593" s="77"/>
      <c r="AL1593" s="77"/>
      <c r="AM1593" s="77"/>
      <c r="AN1593" s="77"/>
      <c r="AO1593" s="77"/>
      <c r="AP1593" s="77"/>
      <c r="AQ1593" s="77"/>
      <c r="AR1593" s="77"/>
      <c r="AS1593" s="77"/>
      <c r="AT1593" s="77"/>
      <c r="AU1593" s="77"/>
      <c r="AV1593" s="77"/>
      <c r="AW1593" s="77"/>
      <c r="AX1593" s="77"/>
      <c r="AY1593" s="77"/>
      <c r="AZ1593" s="77"/>
      <c r="BA1593" s="77"/>
      <c r="BB1593" s="77"/>
      <c r="BC1593" s="77"/>
      <c r="BD1593" s="77"/>
      <c r="BE1593" s="77"/>
      <c r="BF1593" s="77"/>
      <c r="BG1593" s="77"/>
      <c r="BH1593" s="77"/>
      <c r="BI1593" s="77"/>
      <c r="BJ1593" s="77"/>
      <c r="BK1593" s="77"/>
      <c r="BL1593" s="77"/>
      <c r="BM1593" s="77"/>
      <c r="BN1593" s="77"/>
      <c r="BO1593" s="77"/>
      <c r="BP1593" s="77"/>
      <c r="BQ1593" s="77"/>
      <c r="BR1593" s="77"/>
      <c r="BS1593" s="77"/>
      <c r="BT1593" s="77"/>
      <c r="BU1593" s="77"/>
      <c r="BV1593" s="77"/>
      <c r="BW1593" s="77"/>
      <c r="BX1593" s="77"/>
      <c r="BY1593" s="77"/>
      <c r="BZ1593" s="77"/>
      <c r="CA1593" s="77"/>
      <c r="CB1593" s="77"/>
      <c r="CC1593" s="77"/>
      <c r="CD1593" s="77"/>
      <c r="CE1593" s="77"/>
      <c r="CF1593" s="77"/>
      <c r="CG1593" s="77"/>
      <c r="CH1593" s="77"/>
      <c r="CI1593" s="77"/>
      <c r="CJ1593" s="77"/>
      <c r="CK1593" s="77"/>
      <c r="CL1593" s="77"/>
      <c r="CN1593" s="77"/>
      <c r="CO1593" s="77"/>
      <c r="CP1593" s="77"/>
      <c r="CQ1593" s="77"/>
      <c r="CR1593" s="77"/>
      <c r="CS1593" s="77"/>
      <c r="CT1593" s="77"/>
      <c r="CU1593" s="77"/>
      <c r="CV1593" s="77"/>
      <c r="CW1593" s="77"/>
      <c r="CX1593" s="77"/>
      <c r="CY1593" s="77"/>
      <c r="CZ1593" s="77"/>
      <c r="DA1593" s="77"/>
      <c r="DB1593" s="77"/>
      <c r="DC1593" s="77"/>
      <c r="DD1593" s="77"/>
      <c r="DE1593" s="77"/>
      <c r="DF1593" s="77"/>
      <c r="DG1593" s="77"/>
      <c r="DH1593" s="77"/>
      <c r="DI1593" s="77"/>
      <c r="DJ1593" s="77"/>
      <c r="DK1593" s="77"/>
      <c r="DL1593" s="77"/>
    </row>
    <row r="1594" spans="1:116" x14ac:dyDescent="0.4">
      <c r="B1594" t="s">
        <v>332</v>
      </c>
      <c r="D1594" t="s">
        <v>765</v>
      </c>
      <c r="E1594" s="8" t="str">
        <f t="shared" si="2587"/>
        <v>1594 FAPPE-S</v>
      </c>
      <c r="G1594" s="136" t="str">
        <f>G1567</f>
        <v>(Primary label)</v>
      </c>
      <c r="H1594" s="27"/>
      <c r="I1594" s="78"/>
      <c r="J1594" s="78"/>
      <c r="K1594" s="33"/>
      <c r="L1594" s="33"/>
      <c r="M1594" s="33"/>
      <c r="N1594" s="33"/>
      <c r="O1594" s="33"/>
      <c r="P1594" s="33"/>
      <c r="R1594" s="33"/>
      <c r="S1594" s="77"/>
      <c r="T1594" s="77"/>
      <c r="U1594" s="77"/>
      <c r="V1594" s="77"/>
      <c r="W1594" s="77"/>
      <c r="X1594" s="77"/>
      <c r="Y1594" s="77"/>
      <c r="Z1594" s="77"/>
      <c r="AA1594" s="77"/>
      <c r="AB1594" s="77"/>
      <c r="AC1594" s="77"/>
      <c r="AD1594" s="77"/>
      <c r="AE1594" s="77"/>
      <c r="AF1594" s="77"/>
      <c r="AG1594" s="77"/>
      <c r="AH1594" s="77"/>
      <c r="AI1594" s="77"/>
      <c r="AJ1594" s="77"/>
      <c r="AK1594" s="77"/>
      <c r="AL1594" s="77"/>
      <c r="AM1594" s="77"/>
      <c r="AN1594" s="77"/>
      <c r="AO1594" s="77"/>
      <c r="AP1594" s="77"/>
      <c r="AQ1594" s="77"/>
      <c r="AR1594" s="77"/>
      <c r="AS1594" s="77"/>
      <c r="AT1594" s="77"/>
      <c r="AU1594" s="77"/>
      <c r="AV1594" s="77"/>
      <c r="AW1594" s="77"/>
      <c r="AX1594" s="77"/>
      <c r="AY1594" s="77"/>
      <c r="AZ1594" s="77"/>
      <c r="BA1594" s="77"/>
      <c r="BB1594" s="77"/>
      <c r="BC1594" s="77"/>
      <c r="BD1594" s="77"/>
      <c r="BE1594" s="77"/>
      <c r="BF1594" s="77"/>
      <c r="BG1594" s="77"/>
      <c r="BH1594" s="77"/>
      <c r="BI1594" s="77"/>
      <c r="BJ1594" s="77"/>
      <c r="BK1594" s="77"/>
      <c r="BL1594" s="77"/>
      <c r="BM1594" s="77"/>
      <c r="BN1594" s="77"/>
      <c r="BO1594" s="77"/>
      <c r="BP1594" s="77"/>
      <c r="BQ1594" s="77"/>
      <c r="BR1594" s="77"/>
      <c r="BS1594" s="77"/>
      <c r="BT1594" s="77"/>
      <c r="BU1594" s="77"/>
      <c r="BV1594" s="77"/>
      <c r="BW1594" s="77"/>
      <c r="BX1594" s="77"/>
      <c r="BY1594" s="77"/>
      <c r="BZ1594" s="77"/>
      <c r="CA1594" s="77"/>
      <c r="CB1594" s="77"/>
      <c r="CC1594" s="77"/>
      <c r="CD1594" s="77"/>
      <c r="CE1594" s="77"/>
      <c r="CF1594" s="77"/>
      <c r="CG1594" s="77"/>
      <c r="CH1594" s="77"/>
      <c r="CI1594" s="77"/>
      <c r="CJ1594" s="77"/>
      <c r="CK1594" s="77"/>
      <c r="CL1594" s="77"/>
      <c r="CN1594" s="78"/>
      <c r="CO1594" s="77"/>
      <c r="CP1594" s="77"/>
      <c r="CQ1594" s="77"/>
      <c r="CR1594" s="77"/>
      <c r="CS1594" s="77"/>
      <c r="CT1594" s="77"/>
      <c r="CU1594" s="77"/>
      <c r="CV1594" s="77"/>
      <c r="CW1594" s="77"/>
      <c r="CX1594" s="77"/>
      <c r="CY1594" s="77"/>
      <c r="CZ1594" s="77"/>
      <c r="DA1594" s="77"/>
      <c r="DB1594" s="77"/>
      <c r="DC1594" s="77"/>
      <c r="DD1594" s="77"/>
      <c r="DE1594" s="77"/>
      <c r="DF1594" s="77"/>
      <c r="DG1594" s="77"/>
      <c r="DH1594" s="77"/>
      <c r="DI1594" s="77"/>
      <c r="DJ1594" s="77"/>
      <c r="DK1594" s="77"/>
      <c r="DL1594" s="77"/>
    </row>
    <row r="1595" spans="1:116" x14ac:dyDescent="0.4">
      <c r="B1595" t="s">
        <v>332</v>
      </c>
      <c r="D1595" t="s">
        <v>765</v>
      </c>
      <c r="E1595" s="8" t="str">
        <f>ROW()&amp;" "&amp;D1595</f>
        <v>1595 FAPPE-S</v>
      </c>
      <c r="G1595" s="136" t="str">
        <f>G1568</f>
        <v>primary unit</v>
      </c>
      <c r="H1595" s="27"/>
      <c r="I1595" s="78"/>
      <c r="J1595" s="78"/>
      <c r="K1595" s="33"/>
      <c r="L1595" s="33"/>
      <c r="M1595" s="33"/>
      <c r="N1595" s="33"/>
      <c r="O1595" s="33"/>
      <c r="P1595" s="33"/>
      <c r="R1595" s="33"/>
      <c r="S1595" s="77"/>
      <c r="T1595" s="77"/>
      <c r="U1595" s="77"/>
      <c r="V1595" s="77"/>
      <c r="W1595" s="77"/>
      <c r="X1595" s="77"/>
      <c r="Y1595" s="77"/>
      <c r="Z1595" s="77"/>
      <c r="AA1595" s="77"/>
      <c r="AB1595" s="77"/>
      <c r="AC1595" s="77"/>
      <c r="AD1595" s="77"/>
      <c r="AE1595" s="77"/>
      <c r="AF1595" s="77"/>
      <c r="AG1595" s="77"/>
      <c r="AH1595" s="77"/>
      <c r="AI1595" s="77"/>
      <c r="AJ1595" s="77"/>
      <c r="AK1595" s="77"/>
      <c r="AL1595" s="77"/>
      <c r="AM1595" s="77"/>
      <c r="AN1595" s="77"/>
      <c r="AO1595" s="77"/>
      <c r="AP1595" s="77"/>
      <c r="AQ1595" s="77"/>
      <c r="AR1595" s="77"/>
      <c r="AS1595" s="77"/>
      <c r="AT1595" s="77"/>
      <c r="AU1595" s="77"/>
      <c r="AV1595" s="77"/>
      <c r="AW1595" s="77"/>
      <c r="AX1595" s="77"/>
      <c r="AY1595" s="77"/>
      <c r="AZ1595" s="77"/>
      <c r="BA1595" s="77"/>
      <c r="BB1595" s="77"/>
      <c r="BC1595" s="77"/>
      <c r="BD1595" s="77"/>
      <c r="BE1595" s="77"/>
      <c r="BF1595" s="77"/>
      <c r="BG1595" s="77"/>
      <c r="BH1595" s="77"/>
      <c r="BI1595" s="77"/>
      <c r="BJ1595" s="77"/>
      <c r="BK1595" s="77"/>
      <c r="BL1595" s="77"/>
      <c r="BM1595" s="77"/>
      <c r="BN1595" s="77"/>
      <c r="BO1595" s="77"/>
      <c r="BP1595" s="77"/>
      <c r="BQ1595" s="77"/>
      <c r="BR1595" s="77"/>
      <c r="BS1595" s="77"/>
      <c r="BT1595" s="77"/>
      <c r="BU1595" s="77"/>
      <c r="BV1595" s="77"/>
      <c r="BW1595" s="77"/>
      <c r="BX1595" s="77"/>
      <c r="BY1595" s="77"/>
      <c r="BZ1595" s="77"/>
      <c r="CA1595" s="77"/>
      <c r="CB1595" s="77"/>
      <c r="CC1595" s="77"/>
      <c r="CD1595" s="77"/>
      <c r="CE1595" s="77"/>
      <c r="CF1595" s="77"/>
      <c r="CG1595" s="77"/>
      <c r="CH1595" s="77"/>
      <c r="CI1595" s="77"/>
      <c r="CJ1595" s="77"/>
      <c r="CK1595" s="77"/>
      <c r="CL1595" s="77"/>
      <c r="CN1595" s="78"/>
      <c r="CO1595" s="77"/>
      <c r="CP1595" s="77"/>
      <c r="CQ1595" s="77"/>
      <c r="CR1595" s="77"/>
      <c r="CS1595" s="77"/>
      <c r="CT1595" s="77"/>
      <c r="CU1595" s="77"/>
      <c r="CV1595" s="77"/>
      <c r="CW1595" s="77"/>
      <c r="CX1595" s="77"/>
      <c r="CY1595" s="77"/>
      <c r="CZ1595" s="77"/>
      <c r="DA1595" s="77"/>
      <c r="DB1595" s="77"/>
      <c r="DC1595" s="77"/>
      <c r="DD1595" s="77"/>
      <c r="DE1595" s="77"/>
      <c r="DF1595" s="77"/>
      <c r="DG1595" s="77"/>
      <c r="DH1595" s="77"/>
      <c r="DI1595" s="77"/>
      <c r="DJ1595" s="77"/>
      <c r="DK1595" s="77"/>
      <c r="DL1595" s="77"/>
    </row>
    <row r="1596" spans="1:116" x14ac:dyDescent="0.4">
      <c r="B1596" t="s">
        <v>332</v>
      </c>
      <c r="D1596" t="s">
        <v>765</v>
      </c>
      <c r="E1596" s="8" t="str">
        <f t="shared" si="2587"/>
        <v>1596 FAPPE-S</v>
      </c>
      <c r="G1596" s="136" t="str">
        <f>G1569</f>
        <v>Primary revenue driver</v>
      </c>
      <c r="K1596" s="53"/>
      <c r="L1596" s="53"/>
      <c r="M1596" s="53"/>
      <c r="N1596" s="53"/>
      <c r="O1596" s="53"/>
      <c r="P1596" s="53"/>
      <c r="R1596" s="24"/>
      <c r="S1596" s="179" t="str">
        <f t="shared" ref="S1596:AX1596" si="2673">S1569</f>
        <v>S$16</v>
      </c>
      <c r="T1596" s="179" t="str">
        <f t="shared" si="2673"/>
        <v>T$16</v>
      </c>
      <c r="U1596" s="179" t="str">
        <f t="shared" si="2673"/>
        <v>U$16</v>
      </c>
      <c r="V1596" s="179" t="str">
        <f t="shared" si="2673"/>
        <v>V$16</v>
      </c>
      <c r="W1596" s="179" t="str">
        <f t="shared" si="2673"/>
        <v>W$16</v>
      </c>
      <c r="X1596" s="179" t="str">
        <f t="shared" si="2673"/>
        <v>X$16</v>
      </c>
      <c r="Y1596" s="179" t="str">
        <f t="shared" si="2673"/>
        <v>Y$16</v>
      </c>
      <c r="Z1596" s="179" t="str">
        <f t="shared" si="2673"/>
        <v>Z$16</v>
      </c>
      <c r="AA1596" s="179" t="str">
        <f t="shared" si="2673"/>
        <v>AA$16</v>
      </c>
      <c r="AB1596" s="179" t="str">
        <f t="shared" si="2673"/>
        <v>AB$16</v>
      </c>
      <c r="AC1596" s="179" t="str">
        <f t="shared" si="2673"/>
        <v>AC$16</v>
      </c>
      <c r="AD1596" s="179" t="str">
        <f t="shared" si="2673"/>
        <v>AD$16</v>
      </c>
      <c r="AE1596" s="179" t="str">
        <f t="shared" si="2673"/>
        <v>AE$16</v>
      </c>
      <c r="AF1596" s="179" t="str">
        <f t="shared" si="2673"/>
        <v>AF$16</v>
      </c>
      <c r="AG1596" s="179" t="str">
        <f t="shared" si="2673"/>
        <v>AG$16</v>
      </c>
      <c r="AH1596" s="179" t="str">
        <f t="shared" si="2673"/>
        <v>AH$16</v>
      </c>
      <c r="AI1596" s="179" t="str">
        <f t="shared" si="2673"/>
        <v>AI$16</v>
      </c>
      <c r="AJ1596" s="179" t="str">
        <f t="shared" si="2673"/>
        <v>AJ$16</v>
      </c>
      <c r="AK1596" s="179" t="str">
        <f t="shared" si="2673"/>
        <v>AK$16</v>
      </c>
      <c r="AL1596" s="179" t="str">
        <f t="shared" si="2673"/>
        <v>AL$16</v>
      </c>
      <c r="AM1596" s="179" t="str">
        <f t="shared" si="2673"/>
        <v>AM$16</v>
      </c>
      <c r="AN1596" s="179" t="str">
        <f t="shared" si="2673"/>
        <v>AN$16</v>
      </c>
      <c r="AO1596" s="179" t="str">
        <f t="shared" si="2673"/>
        <v>AO$16</v>
      </c>
      <c r="AP1596" s="179" t="str">
        <f t="shared" si="2673"/>
        <v>AP$16</v>
      </c>
      <c r="AQ1596" s="179" t="str">
        <f t="shared" si="2673"/>
        <v>AQ$16</v>
      </c>
      <c r="AR1596" s="179" t="str">
        <f t="shared" si="2673"/>
        <v>AR$16</v>
      </c>
      <c r="AS1596" s="179" t="str">
        <f t="shared" si="2673"/>
        <v>AS$16</v>
      </c>
      <c r="AT1596" s="179" t="str">
        <f t="shared" si="2673"/>
        <v>AT$16</v>
      </c>
      <c r="AU1596" s="179" t="str">
        <f t="shared" si="2673"/>
        <v>AU$16</v>
      </c>
      <c r="AV1596" s="179" t="str">
        <f t="shared" si="2673"/>
        <v>AV$16</v>
      </c>
      <c r="AW1596" s="179" t="str">
        <f t="shared" si="2673"/>
        <v>AW$16</v>
      </c>
      <c r="AX1596" s="179" t="str">
        <f t="shared" si="2673"/>
        <v>AX$16</v>
      </c>
      <c r="AY1596" s="179" t="str">
        <f t="shared" ref="AY1596:CD1596" si="2674">AY1569</f>
        <v>AY$16</v>
      </c>
      <c r="AZ1596" s="179" t="str">
        <f t="shared" si="2674"/>
        <v>AZ$16</v>
      </c>
      <c r="BA1596" s="179" t="str">
        <f t="shared" si="2674"/>
        <v>BA$16</v>
      </c>
      <c r="BB1596" s="179" t="str">
        <f t="shared" si="2674"/>
        <v>BB$16</v>
      </c>
      <c r="BC1596" s="179" t="str">
        <f t="shared" si="2674"/>
        <v>BC$16</v>
      </c>
      <c r="BD1596" s="179" t="str">
        <f t="shared" si="2674"/>
        <v>BD$16</v>
      </c>
      <c r="BE1596" s="179" t="str">
        <f t="shared" si="2674"/>
        <v>BE$16</v>
      </c>
      <c r="BF1596" s="179" t="str">
        <f t="shared" si="2674"/>
        <v>BF$16</v>
      </c>
      <c r="BG1596" s="179" t="str">
        <f t="shared" si="2674"/>
        <v>BG$16</v>
      </c>
      <c r="BH1596" s="179" t="str">
        <f t="shared" si="2674"/>
        <v>BH$16</v>
      </c>
      <c r="BI1596" s="179" t="str">
        <f t="shared" si="2674"/>
        <v>BI$16</v>
      </c>
      <c r="BJ1596" s="179" t="str">
        <f t="shared" si="2674"/>
        <v>BJ$16</v>
      </c>
      <c r="BK1596" s="179" t="str">
        <f t="shared" si="2674"/>
        <v>BK$16</v>
      </c>
      <c r="BL1596" s="179" t="str">
        <f t="shared" si="2674"/>
        <v>BL$16</v>
      </c>
      <c r="BM1596" s="179" t="str">
        <f t="shared" si="2674"/>
        <v>BM$16</v>
      </c>
      <c r="BN1596" s="179" t="str">
        <f t="shared" si="2674"/>
        <v>BN$16</v>
      </c>
      <c r="BO1596" s="179" t="str">
        <f t="shared" si="2674"/>
        <v>BO$16</v>
      </c>
      <c r="BP1596" s="179" t="str">
        <f t="shared" si="2674"/>
        <v>BP$16</v>
      </c>
      <c r="BQ1596" s="179" t="str">
        <f t="shared" si="2674"/>
        <v>BQ$16</v>
      </c>
      <c r="BR1596" s="179" t="str">
        <f t="shared" si="2674"/>
        <v>BR$16</v>
      </c>
      <c r="BS1596" s="179" t="str">
        <f t="shared" si="2674"/>
        <v>BS$16</v>
      </c>
      <c r="BT1596" s="179" t="str">
        <f t="shared" si="2674"/>
        <v>BT$16</v>
      </c>
      <c r="BU1596" s="179" t="str">
        <f t="shared" si="2674"/>
        <v>BU$16</v>
      </c>
      <c r="BV1596" s="179" t="str">
        <f t="shared" si="2674"/>
        <v>BV$16</v>
      </c>
      <c r="BW1596" s="179" t="str">
        <f t="shared" si="2674"/>
        <v>BW$16</v>
      </c>
      <c r="BX1596" s="179" t="str">
        <f t="shared" si="2674"/>
        <v>BX$16</v>
      </c>
      <c r="BY1596" s="179" t="str">
        <f t="shared" si="2674"/>
        <v>BY$16</v>
      </c>
      <c r="BZ1596" s="179" t="str">
        <f t="shared" si="2674"/>
        <v>BZ$16</v>
      </c>
      <c r="CA1596" s="179" t="str">
        <f t="shared" si="2674"/>
        <v>CA$16</v>
      </c>
      <c r="CB1596" s="179" t="str">
        <f t="shared" si="2674"/>
        <v>CB$16</v>
      </c>
      <c r="CC1596" s="179" t="str">
        <f t="shared" si="2674"/>
        <v>CC$16</v>
      </c>
      <c r="CD1596" s="179" t="str">
        <f t="shared" si="2674"/>
        <v>CD$16</v>
      </c>
      <c r="CE1596" s="179" t="str">
        <f t="shared" ref="CE1596:CL1596" si="2675">CE1569</f>
        <v>CE$16</v>
      </c>
      <c r="CF1596" s="179" t="str">
        <f t="shared" si="2675"/>
        <v>CF$16</v>
      </c>
      <c r="CG1596" s="179" t="str">
        <f t="shared" si="2675"/>
        <v>CG$16</v>
      </c>
      <c r="CH1596" s="179" t="str">
        <f t="shared" si="2675"/>
        <v>CH$16</v>
      </c>
      <c r="CI1596" s="179" t="str">
        <f t="shared" si="2675"/>
        <v>CI$16</v>
      </c>
      <c r="CJ1596" s="179" t="str">
        <f t="shared" si="2675"/>
        <v>CJ$16</v>
      </c>
      <c r="CK1596" s="179" t="str">
        <f t="shared" si="2675"/>
        <v>CK$16</v>
      </c>
      <c r="CL1596" s="179" t="str">
        <f t="shared" si="2675"/>
        <v>CL$16</v>
      </c>
      <c r="CO1596" s="179" t="str">
        <f t="shared" ref="CO1596:DL1596" si="2676">CO1569</f>
        <v>CO$16</v>
      </c>
      <c r="CP1596" s="179" t="str">
        <f t="shared" si="2676"/>
        <v>CP$16</v>
      </c>
      <c r="CQ1596" s="179" t="str">
        <f t="shared" si="2676"/>
        <v>CQ$16</v>
      </c>
      <c r="CR1596" s="179" t="str">
        <f t="shared" si="2676"/>
        <v>CR$16</v>
      </c>
      <c r="CS1596" s="179" t="str">
        <f t="shared" si="2676"/>
        <v>CS$16</v>
      </c>
      <c r="CT1596" s="179" t="str">
        <f t="shared" si="2676"/>
        <v>CT$16</v>
      </c>
      <c r="CU1596" s="179" t="str">
        <f t="shared" si="2676"/>
        <v>CU$16</v>
      </c>
      <c r="CV1596" s="179" t="str">
        <f t="shared" si="2676"/>
        <v>CV$16</v>
      </c>
      <c r="CW1596" s="179" t="str">
        <f t="shared" si="2676"/>
        <v>CW$16</v>
      </c>
      <c r="CX1596" s="179" t="str">
        <f t="shared" si="2676"/>
        <v>CX$16</v>
      </c>
      <c r="CY1596" s="179" t="str">
        <f t="shared" si="2676"/>
        <v>CY$16</v>
      </c>
      <c r="CZ1596" s="179" t="str">
        <f t="shared" si="2676"/>
        <v>CZ$16</v>
      </c>
      <c r="DA1596" s="179" t="str">
        <f t="shared" si="2676"/>
        <v>DA$16</v>
      </c>
      <c r="DB1596" s="179" t="str">
        <f t="shared" si="2676"/>
        <v>DB$16</v>
      </c>
      <c r="DC1596" s="179" t="str">
        <f t="shared" si="2676"/>
        <v>DC$16</v>
      </c>
      <c r="DD1596" s="179" t="str">
        <f t="shared" si="2676"/>
        <v>DD$16</v>
      </c>
      <c r="DE1596" s="179" t="str">
        <f t="shared" si="2676"/>
        <v>DE$16</v>
      </c>
      <c r="DF1596" s="179" t="str">
        <f t="shared" si="2676"/>
        <v>DF$16</v>
      </c>
      <c r="DG1596" s="179" t="str">
        <f t="shared" si="2676"/>
        <v>DG$16</v>
      </c>
      <c r="DH1596" s="179" t="str">
        <f t="shared" si="2676"/>
        <v>DH$16</v>
      </c>
      <c r="DI1596" s="179" t="str">
        <f t="shared" si="2676"/>
        <v>DI$16</v>
      </c>
      <c r="DJ1596" s="179" t="str">
        <f t="shared" si="2676"/>
        <v>DJ$16</v>
      </c>
      <c r="DK1596" s="179" t="str">
        <f t="shared" si="2676"/>
        <v>DK$16</v>
      </c>
      <c r="DL1596" s="179" t="str">
        <f t="shared" si="2676"/>
        <v>DL$16</v>
      </c>
    </row>
    <row r="1597" spans="1:116" x14ac:dyDescent="0.4">
      <c r="B1597" t="s">
        <v>332</v>
      </c>
      <c r="D1597" t="s">
        <v>765</v>
      </c>
      <c r="E1597" s="8" t="str">
        <f t="shared" si="2587"/>
        <v>1597 FAPPE-S</v>
      </c>
      <c r="G1597" s="136" t="str">
        <f>G1570</f>
        <v>Primary volume driver</v>
      </c>
      <c r="H1597" s="12"/>
      <c r="I1597" s="60"/>
      <c r="J1597" s="60"/>
      <c r="K1597" s="15"/>
      <c r="L1597" s="15"/>
      <c r="M1597" s="15"/>
      <c r="N1597" s="15"/>
      <c r="O1597" s="15"/>
      <c r="P1597" s="15"/>
      <c r="R1597" s="15"/>
      <c r="S1597" s="179" t="str">
        <f t="shared" ref="S1597:AX1597" si="2677">S1570</f>
        <v>S$17</v>
      </c>
      <c r="T1597" s="179" t="str">
        <f t="shared" si="2677"/>
        <v>T$17</v>
      </c>
      <c r="U1597" s="179" t="str">
        <f t="shared" si="2677"/>
        <v>U$17</v>
      </c>
      <c r="V1597" s="179" t="str">
        <f t="shared" si="2677"/>
        <v>V$17</v>
      </c>
      <c r="W1597" s="179" t="str">
        <f t="shared" si="2677"/>
        <v>W$17</v>
      </c>
      <c r="X1597" s="179" t="str">
        <f t="shared" si="2677"/>
        <v>X$17</v>
      </c>
      <c r="Y1597" s="179" t="str">
        <f t="shared" si="2677"/>
        <v>Y$17</v>
      </c>
      <c r="Z1597" s="179" t="str">
        <f t="shared" si="2677"/>
        <v>Z$17</v>
      </c>
      <c r="AA1597" s="179" t="str">
        <f t="shared" si="2677"/>
        <v>AA$17</v>
      </c>
      <c r="AB1597" s="179" t="str">
        <f t="shared" si="2677"/>
        <v>AB$17</v>
      </c>
      <c r="AC1597" s="179" t="str">
        <f t="shared" si="2677"/>
        <v>AC$17</v>
      </c>
      <c r="AD1597" s="179" t="str">
        <f t="shared" si="2677"/>
        <v>AD$17</v>
      </c>
      <c r="AE1597" s="179" t="str">
        <f t="shared" si="2677"/>
        <v>AE$17</v>
      </c>
      <c r="AF1597" s="179" t="str">
        <f t="shared" si="2677"/>
        <v>AF$17</v>
      </c>
      <c r="AG1597" s="179" t="str">
        <f t="shared" si="2677"/>
        <v>AG$17</v>
      </c>
      <c r="AH1597" s="179" t="str">
        <f t="shared" si="2677"/>
        <v>AH$17</v>
      </c>
      <c r="AI1597" s="179" t="str">
        <f t="shared" si="2677"/>
        <v>AI$17</v>
      </c>
      <c r="AJ1597" s="179" t="str">
        <f t="shared" si="2677"/>
        <v>AJ$17</v>
      </c>
      <c r="AK1597" s="179" t="str">
        <f t="shared" si="2677"/>
        <v>AK$17</v>
      </c>
      <c r="AL1597" s="179" t="str">
        <f t="shared" si="2677"/>
        <v>AL$17</v>
      </c>
      <c r="AM1597" s="179" t="str">
        <f t="shared" si="2677"/>
        <v>AM$17</v>
      </c>
      <c r="AN1597" s="179" t="str">
        <f t="shared" si="2677"/>
        <v>AN$17</v>
      </c>
      <c r="AO1597" s="179" t="str">
        <f t="shared" si="2677"/>
        <v>AO$17</v>
      </c>
      <c r="AP1597" s="179" t="str">
        <f t="shared" si="2677"/>
        <v>AP$17</v>
      </c>
      <c r="AQ1597" s="179" t="str">
        <f t="shared" si="2677"/>
        <v>AQ$17</v>
      </c>
      <c r="AR1597" s="179" t="str">
        <f t="shared" si="2677"/>
        <v>AR$17</v>
      </c>
      <c r="AS1597" s="179" t="str">
        <f t="shared" si="2677"/>
        <v>AS$17</v>
      </c>
      <c r="AT1597" s="179" t="str">
        <f t="shared" si="2677"/>
        <v>AT$17</v>
      </c>
      <c r="AU1597" s="179" t="str">
        <f t="shared" si="2677"/>
        <v>AU$17</v>
      </c>
      <c r="AV1597" s="179" t="str">
        <f t="shared" si="2677"/>
        <v>AV$17</v>
      </c>
      <c r="AW1597" s="179" t="str">
        <f t="shared" si="2677"/>
        <v>AW$17</v>
      </c>
      <c r="AX1597" s="179" t="str">
        <f t="shared" si="2677"/>
        <v>AX$17</v>
      </c>
      <c r="AY1597" s="179" t="str">
        <f t="shared" ref="AY1597:CD1597" si="2678">AY1570</f>
        <v>AY$17</v>
      </c>
      <c r="AZ1597" s="179" t="str">
        <f t="shared" si="2678"/>
        <v>AZ$17</v>
      </c>
      <c r="BA1597" s="179" t="str">
        <f t="shared" si="2678"/>
        <v>BA$17</v>
      </c>
      <c r="BB1597" s="179" t="str">
        <f t="shared" si="2678"/>
        <v>BB$17</v>
      </c>
      <c r="BC1597" s="179" t="str">
        <f t="shared" si="2678"/>
        <v>BC$17</v>
      </c>
      <c r="BD1597" s="179" t="str">
        <f t="shared" si="2678"/>
        <v>BD$17</v>
      </c>
      <c r="BE1597" s="179" t="str">
        <f t="shared" si="2678"/>
        <v>BE$17</v>
      </c>
      <c r="BF1597" s="179" t="str">
        <f t="shared" si="2678"/>
        <v>BF$17</v>
      </c>
      <c r="BG1597" s="179" t="str">
        <f t="shared" si="2678"/>
        <v>BG$17</v>
      </c>
      <c r="BH1597" s="179" t="str">
        <f t="shared" si="2678"/>
        <v>BH$17</v>
      </c>
      <c r="BI1597" s="179" t="str">
        <f t="shared" si="2678"/>
        <v>BI$17</v>
      </c>
      <c r="BJ1597" s="179" t="str">
        <f t="shared" si="2678"/>
        <v>BJ$17</v>
      </c>
      <c r="BK1597" s="179" t="str">
        <f t="shared" si="2678"/>
        <v>BK$17</v>
      </c>
      <c r="BL1597" s="179" t="str">
        <f t="shared" si="2678"/>
        <v>BL$17</v>
      </c>
      <c r="BM1597" s="179" t="str">
        <f t="shared" si="2678"/>
        <v>BM$17</v>
      </c>
      <c r="BN1597" s="179" t="str">
        <f t="shared" si="2678"/>
        <v>BN$17</v>
      </c>
      <c r="BO1597" s="179" t="str">
        <f t="shared" si="2678"/>
        <v>BO$17</v>
      </c>
      <c r="BP1597" s="179" t="str">
        <f t="shared" si="2678"/>
        <v>BP$17</v>
      </c>
      <c r="BQ1597" s="179" t="str">
        <f t="shared" si="2678"/>
        <v>BQ$17</v>
      </c>
      <c r="BR1597" s="179" t="str">
        <f t="shared" si="2678"/>
        <v>BR$17</v>
      </c>
      <c r="BS1597" s="179" t="str">
        <f t="shared" si="2678"/>
        <v>BS$17</v>
      </c>
      <c r="BT1597" s="179" t="str">
        <f t="shared" si="2678"/>
        <v>BT$17</v>
      </c>
      <c r="BU1597" s="179" t="str">
        <f t="shared" si="2678"/>
        <v>BU$17</v>
      </c>
      <c r="BV1597" s="179" t="str">
        <f t="shared" si="2678"/>
        <v>BV$17</v>
      </c>
      <c r="BW1597" s="179" t="str">
        <f t="shared" si="2678"/>
        <v>BW$17</v>
      </c>
      <c r="BX1597" s="179" t="str">
        <f t="shared" si="2678"/>
        <v>BX$17</v>
      </c>
      <c r="BY1597" s="179" t="str">
        <f t="shared" si="2678"/>
        <v>BY$17</v>
      </c>
      <c r="BZ1597" s="179" t="str">
        <f t="shared" si="2678"/>
        <v>BZ$17</v>
      </c>
      <c r="CA1597" s="179" t="str">
        <f t="shared" si="2678"/>
        <v>CA$17</v>
      </c>
      <c r="CB1597" s="179" t="str">
        <f t="shared" si="2678"/>
        <v>CB$17</v>
      </c>
      <c r="CC1597" s="179" t="str">
        <f t="shared" si="2678"/>
        <v>CC$17</v>
      </c>
      <c r="CD1597" s="179" t="str">
        <f t="shared" si="2678"/>
        <v>CD$17</v>
      </c>
      <c r="CE1597" s="179" t="str">
        <f t="shared" ref="CE1597:CL1597" si="2679">CE1570</f>
        <v>CE$17</v>
      </c>
      <c r="CF1597" s="179" t="str">
        <f t="shared" si="2679"/>
        <v>CF$17</v>
      </c>
      <c r="CG1597" s="179" t="str">
        <f t="shared" si="2679"/>
        <v>CG$17</v>
      </c>
      <c r="CH1597" s="179" t="str">
        <f t="shared" si="2679"/>
        <v>CH$17</v>
      </c>
      <c r="CI1597" s="179" t="str">
        <f t="shared" si="2679"/>
        <v>CI$17</v>
      </c>
      <c r="CJ1597" s="179" t="str">
        <f t="shared" si="2679"/>
        <v>CJ$17</v>
      </c>
      <c r="CK1597" s="179" t="str">
        <f t="shared" si="2679"/>
        <v>CK$17</v>
      </c>
      <c r="CL1597" s="179" t="str">
        <f t="shared" si="2679"/>
        <v>CL$17</v>
      </c>
      <c r="CN1597" s="60"/>
      <c r="CO1597" s="179" t="str">
        <f t="shared" ref="CO1597:DL1597" si="2680">CO1570</f>
        <v>CO$17</v>
      </c>
      <c r="CP1597" s="179" t="str">
        <f t="shared" si="2680"/>
        <v>CP$17</v>
      </c>
      <c r="CQ1597" s="179" t="str">
        <f t="shared" si="2680"/>
        <v>CQ$17</v>
      </c>
      <c r="CR1597" s="179" t="str">
        <f t="shared" si="2680"/>
        <v>CR$17</v>
      </c>
      <c r="CS1597" s="179" t="str">
        <f t="shared" si="2680"/>
        <v>CS$17</v>
      </c>
      <c r="CT1597" s="179" t="str">
        <f t="shared" si="2680"/>
        <v>CT$17</v>
      </c>
      <c r="CU1597" s="179" t="str">
        <f t="shared" si="2680"/>
        <v>CU$17</v>
      </c>
      <c r="CV1597" s="179" t="str">
        <f t="shared" si="2680"/>
        <v>CV$17</v>
      </c>
      <c r="CW1597" s="179" t="str">
        <f t="shared" si="2680"/>
        <v>CW$17</v>
      </c>
      <c r="CX1597" s="179" t="str">
        <f t="shared" si="2680"/>
        <v>CX$17</v>
      </c>
      <c r="CY1597" s="179" t="str">
        <f t="shared" si="2680"/>
        <v>CY$17</v>
      </c>
      <c r="CZ1597" s="179" t="str">
        <f t="shared" si="2680"/>
        <v>CZ$17</v>
      </c>
      <c r="DA1597" s="179" t="str">
        <f t="shared" si="2680"/>
        <v>DA$17</v>
      </c>
      <c r="DB1597" s="179" t="str">
        <f t="shared" si="2680"/>
        <v>DB$17</v>
      </c>
      <c r="DC1597" s="179" t="str">
        <f t="shared" si="2680"/>
        <v>DC$17</v>
      </c>
      <c r="DD1597" s="179" t="str">
        <f t="shared" si="2680"/>
        <v>DD$17</v>
      </c>
      <c r="DE1597" s="179" t="str">
        <f t="shared" si="2680"/>
        <v>DE$17</v>
      </c>
      <c r="DF1597" s="179" t="str">
        <f t="shared" si="2680"/>
        <v>DF$17</v>
      </c>
      <c r="DG1597" s="179" t="str">
        <f t="shared" si="2680"/>
        <v>DG$17</v>
      </c>
      <c r="DH1597" s="179" t="str">
        <f t="shared" si="2680"/>
        <v>DH$17</v>
      </c>
      <c r="DI1597" s="179" t="str">
        <f t="shared" si="2680"/>
        <v>DI$17</v>
      </c>
      <c r="DJ1597" s="179" t="str">
        <f t="shared" si="2680"/>
        <v>DJ$17</v>
      </c>
      <c r="DK1597" s="179" t="str">
        <f t="shared" si="2680"/>
        <v>DK$17</v>
      </c>
      <c r="DL1597" s="179" t="str">
        <f t="shared" si="2680"/>
        <v>DL$17</v>
      </c>
    </row>
    <row r="1598" spans="1:116" x14ac:dyDescent="0.4">
      <c r="B1598" t="s">
        <v>332</v>
      </c>
      <c r="D1598" t="s">
        <v>765</v>
      </c>
      <c r="E1598" s="8" t="str">
        <f t="shared" ref="E1598:E1601" si="2681">ROW()&amp;" "&amp;D1598</f>
        <v>1598 FAPPE-S</v>
      </c>
      <c r="G1598" s="191" t="str">
        <f>G1575</f>
        <v>Volume driven secondary PP&amp;E:</v>
      </c>
      <c r="H1598" s="12"/>
      <c r="I1598" s="60"/>
      <c r="J1598" s="60"/>
      <c r="K1598" s="15"/>
      <c r="L1598" s="15"/>
      <c r="M1598" s="15"/>
      <c r="N1598" s="15"/>
      <c r="O1598" s="15"/>
      <c r="P1598" s="15"/>
      <c r="R1598" s="15"/>
      <c r="S1598" s="179">
        <f t="shared" ref="S1598:AX1598" si="2682">S1571</f>
        <v>0</v>
      </c>
      <c r="T1598" s="179">
        <f t="shared" si="2682"/>
        <v>0</v>
      </c>
      <c r="U1598" s="179">
        <f t="shared" si="2682"/>
        <v>0</v>
      </c>
      <c r="V1598" s="179">
        <f t="shared" si="2682"/>
        <v>0</v>
      </c>
      <c r="W1598" s="179">
        <f t="shared" si="2682"/>
        <v>0</v>
      </c>
      <c r="X1598" s="179">
        <f t="shared" si="2682"/>
        <v>0</v>
      </c>
      <c r="Y1598" s="179">
        <f t="shared" si="2682"/>
        <v>0</v>
      </c>
      <c r="Z1598" s="179">
        <f t="shared" si="2682"/>
        <v>0</v>
      </c>
      <c r="AA1598" s="179">
        <f t="shared" si="2682"/>
        <v>0</v>
      </c>
      <c r="AB1598" s="179">
        <f t="shared" si="2682"/>
        <v>0</v>
      </c>
      <c r="AC1598" s="179">
        <f t="shared" si="2682"/>
        <v>0</v>
      </c>
      <c r="AD1598" s="179">
        <f t="shared" si="2682"/>
        <v>0</v>
      </c>
      <c r="AE1598" s="179">
        <f t="shared" si="2682"/>
        <v>0</v>
      </c>
      <c r="AF1598" s="179">
        <f t="shared" si="2682"/>
        <v>0</v>
      </c>
      <c r="AG1598" s="179">
        <f t="shared" si="2682"/>
        <v>0</v>
      </c>
      <c r="AH1598" s="179">
        <f t="shared" si="2682"/>
        <v>0</v>
      </c>
      <c r="AI1598" s="179">
        <f t="shared" si="2682"/>
        <v>0</v>
      </c>
      <c r="AJ1598" s="179">
        <f t="shared" si="2682"/>
        <v>0</v>
      </c>
      <c r="AK1598" s="179">
        <f t="shared" si="2682"/>
        <v>0</v>
      </c>
      <c r="AL1598" s="179">
        <f t="shared" si="2682"/>
        <v>0</v>
      </c>
      <c r="AM1598" s="179">
        <f t="shared" si="2682"/>
        <v>0</v>
      </c>
      <c r="AN1598" s="179">
        <f t="shared" si="2682"/>
        <v>0</v>
      </c>
      <c r="AO1598" s="179">
        <f t="shared" si="2682"/>
        <v>0</v>
      </c>
      <c r="AP1598" s="179">
        <f t="shared" si="2682"/>
        <v>0</v>
      </c>
      <c r="AQ1598" s="179">
        <f t="shared" si="2682"/>
        <v>0</v>
      </c>
      <c r="AR1598" s="179">
        <f t="shared" si="2682"/>
        <v>0</v>
      </c>
      <c r="AS1598" s="179">
        <f t="shared" si="2682"/>
        <v>0</v>
      </c>
      <c r="AT1598" s="179">
        <f t="shared" si="2682"/>
        <v>0</v>
      </c>
      <c r="AU1598" s="179">
        <f t="shared" si="2682"/>
        <v>0</v>
      </c>
      <c r="AV1598" s="179">
        <f t="shared" si="2682"/>
        <v>0</v>
      </c>
      <c r="AW1598" s="179">
        <f t="shared" si="2682"/>
        <v>0</v>
      </c>
      <c r="AX1598" s="179">
        <f t="shared" si="2682"/>
        <v>0</v>
      </c>
      <c r="AY1598" s="179">
        <f t="shared" ref="AY1598:CD1598" si="2683">AY1571</f>
        <v>0</v>
      </c>
      <c r="AZ1598" s="179">
        <f t="shared" si="2683"/>
        <v>0</v>
      </c>
      <c r="BA1598" s="179">
        <f t="shared" si="2683"/>
        <v>0</v>
      </c>
      <c r="BB1598" s="179">
        <f t="shared" si="2683"/>
        <v>0</v>
      </c>
      <c r="BC1598" s="179">
        <f t="shared" si="2683"/>
        <v>0</v>
      </c>
      <c r="BD1598" s="179">
        <f t="shared" si="2683"/>
        <v>0</v>
      </c>
      <c r="BE1598" s="179">
        <f t="shared" si="2683"/>
        <v>0</v>
      </c>
      <c r="BF1598" s="179">
        <f t="shared" si="2683"/>
        <v>0</v>
      </c>
      <c r="BG1598" s="179">
        <f t="shared" si="2683"/>
        <v>0</v>
      </c>
      <c r="BH1598" s="179">
        <f t="shared" si="2683"/>
        <v>0</v>
      </c>
      <c r="BI1598" s="179">
        <f t="shared" si="2683"/>
        <v>0</v>
      </c>
      <c r="BJ1598" s="179">
        <f t="shared" si="2683"/>
        <v>0</v>
      </c>
      <c r="BK1598" s="179">
        <f t="shared" si="2683"/>
        <v>0</v>
      </c>
      <c r="BL1598" s="179">
        <f t="shared" si="2683"/>
        <v>0</v>
      </c>
      <c r="BM1598" s="179">
        <f t="shared" si="2683"/>
        <v>0</v>
      </c>
      <c r="BN1598" s="179">
        <f t="shared" si="2683"/>
        <v>0</v>
      </c>
      <c r="BO1598" s="179">
        <f t="shared" si="2683"/>
        <v>0</v>
      </c>
      <c r="BP1598" s="179">
        <f t="shared" si="2683"/>
        <v>0</v>
      </c>
      <c r="BQ1598" s="179">
        <f t="shared" si="2683"/>
        <v>0</v>
      </c>
      <c r="BR1598" s="179">
        <f t="shared" si="2683"/>
        <v>0</v>
      </c>
      <c r="BS1598" s="179">
        <f t="shared" si="2683"/>
        <v>0</v>
      </c>
      <c r="BT1598" s="179">
        <f t="shared" si="2683"/>
        <v>0</v>
      </c>
      <c r="BU1598" s="179">
        <f t="shared" si="2683"/>
        <v>0</v>
      </c>
      <c r="BV1598" s="179">
        <f t="shared" si="2683"/>
        <v>0</v>
      </c>
      <c r="BW1598" s="179">
        <f t="shared" si="2683"/>
        <v>0</v>
      </c>
      <c r="BX1598" s="179">
        <f t="shared" si="2683"/>
        <v>0</v>
      </c>
      <c r="BY1598" s="179">
        <f t="shared" si="2683"/>
        <v>0</v>
      </c>
      <c r="BZ1598" s="179">
        <f t="shared" si="2683"/>
        <v>0</v>
      </c>
      <c r="CA1598" s="179">
        <f t="shared" si="2683"/>
        <v>0</v>
      </c>
      <c r="CB1598" s="179">
        <f t="shared" si="2683"/>
        <v>0</v>
      </c>
      <c r="CC1598" s="179">
        <f t="shared" si="2683"/>
        <v>0</v>
      </c>
      <c r="CD1598" s="179">
        <f t="shared" si="2683"/>
        <v>0</v>
      </c>
      <c r="CE1598" s="179">
        <f t="shared" ref="CE1598:CL1598" si="2684">CE1571</f>
        <v>0</v>
      </c>
      <c r="CF1598" s="179">
        <f t="shared" si="2684"/>
        <v>0</v>
      </c>
      <c r="CG1598" s="179">
        <f t="shared" si="2684"/>
        <v>0</v>
      </c>
      <c r="CH1598" s="179">
        <f t="shared" si="2684"/>
        <v>0</v>
      </c>
      <c r="CI1598" s="179">
        <f t="shared" si="2684"/>
        <v>0</v>
      </c>
      <c r="CJ1598" s="179">
        <f t="shared" si="2684"/>
        <v>0</v>
      </c>
      <c r="CK1598" s="179">
        <f t="shared" si="2684"/>
        <v>0</v>
      </c>
      <c r="CL1598" s="179">
        <f t="shared" si="2684"/>
        <v>0</v>
      </c>
      <c r="CN1598" s="60"/>
      <c r="CO1598" s="179">
        <f t="shared" ref="CO1598:DL1598" si="2685">CO1571</f>
        <v>0</v>
      </c>
      <c r="CP1598" s="179">
        <f t="shared" si="2685"/>
        <v>0</v>
      </c>
      <c r="CQ1598" s="179">
        <f t="shared" si="2685"/>
        <v>0</v>
      </c>
      <c r="CR1598" s="179">
        <f t="shared" si="2685"/>
        <v>0</v>
      </c>
      <c r="CS1598" s="179">
        <f t="shared" si="2685"/>
        <v>0</v>
      </c>
      <c r="CT1598" s="179">
        <f t="shared" si="2685"/>
        <v>0</v>
      </c>
      <c r="CU1598" s="179">
        <f t="shared" si="2685"/>
        <v>0</v>
      </c>
      <c r="CV1598" s="179">
        <f t="shared" si="2685"/>
        <v>0</v>
      </c>
      <c r="CW1598" s="179">
        <f t="shared" si="2685"/>
        <v>0</v>
      </c>
      <c r="CX1598" s="179">
        <f t="shared" si="2685"/>
        <v>0</v>
      </c>
      <c r="CY1598" s="179">
        <f t="shared" si="2685"/>
        <v>0</v>
      </c>
      <c r="CZ1598" s="179">
        <f t="shared" si="2685"/>
        <v>0</v>
      </c>
      <c r="DA1598" s="179">
        <f t="shared" si="2685"/>
        <v>0</v>
      </c>
      <c r="DB1598" s="179">
        <f t="shared" si="2685"/>
        <v>0</v>
      </c>
      <c r="DC1598" s="179">
        <f t="shared" si="2685"/>
        <v>0</v>
      </c>
      <c r="DD1598" s="179">
        <f t="shared" si="2685"/>
        <v>0</v>
      </c>
      <c r="DE1598" s="179">
        <f t="shared" si="2685"/>
        <v>0</v>
      </c>
      <c r="DF1598" s="179">
        <f t="shared" si="2685"/>
        <v>0</v>
      </c>
      <c r="DG1598" s="179">
        <f t="shared" si="2685"/>
        <v>0</v>
      </c>
      <c r="DH1598" s="179">
        <f t="shared" si="2685"/>
        <v>0</v>
      </c>
      <c r="DI1598" s="179">
        <f t="shared" si="2685"/>
        <v>0</v>
      </c>
      <c r="DJ1598" s="179">
        <f t="shared" si="2685"/>
        <v>0</v>
      </c>
      <c r="DK1598" s="179">
        <f t="shared" si="2685"/>
        <v>0</v>
      </c>
      <c r="DL1598" s="179">
        <f t="shared" si="2685"/>
        <v>0</v>
      </c>
    </row>
    <row r="1599" spans="1:116" x14ac:dyDescent="0.4">
      <c r="B1599" t="s">
        <v>332</v>
      </c>
      <c r="D1599" t="s">
        <v>765</v>
      </c>
      <c r="E1599" s="8" t="str">
        <f t="shared" ref="E1599" si="2686">ROW()&amp;" "&amp;D1599</f>
        <v>1599 FAPPE-S</v>
      </c>
      <c r="G1599" s="241" t="str">
        <f>IFERROR(SUBSTITUTE(TRIM(MID(G1575, SEARCH("-", G1575) + 1, LEN(G1575))),":",""),"no unit")</f>
        <v>no unit</v>
      </c>
      <c r="H1599" s="12"/>
      <c r="I1599" s="60"/>
      <c r="J1599" s="60"/>
      <c r="K1599" s="15"/>
      <c r="L1599" s="15"/>
      <c r="M1599" s="15"/>
      <c r="N1599" s="15"/>
      <c r="O1599" s="15"/>
      <c r="P1599" s="15"/>
      <c r="R1599" s="15"/>
      <c r="S1599" s="179"/>
      <c r="T1599" s="179"/>
      <c r="U1599" s="179"/>
      <c r="V1599" s="179"/>
      <c r="W1599" s="179"/>
      <c r="X1599" s="179"/>
      <c r="Y1599" s="179"/>
      <c r="Z1599" s="179"/>
      <c r="AA1599" s="179"/>
      <c r="AB1599" s="179"/>
      <c r="AC1599" s="179"/>
      <c r="AD1599" s="179"/>
      <c r="AE1599" s="179"/>
      <c r="AF1599" s="179"/>
      <c r="AG1599" s="179"/>
      <c r="AH1599" s="179"/>
      <c r="AI1599" s="179"/>
      <c r="AJ1599" s="179"/>
      <c r="AK1599" s="179"/>
      <c r="AL1599" s="179"/>
      <c r="AM1599" s="179"/>
      <c r="AN1599" s="179"/>
      <c r="AO1599" s="179"/>
      <c r="AP1599" s="179"/>
      <c r="AQ1599" s="179"/>
      <c r="AR1599" s="179"/>
      <c r="AS1599" s="179"/>
      <c r="AT1599" s="179"/>
      <c r="AU1599" s="179"/>
      <c r="AV1599" s="179"/>
      <c r="AW1599" s="179"/>
      <c r="AX1599" s="179"/>
      <c r="AY1599" s="179"/>
      <c r="AZ1599" s="179"/>
      <c r="BA1599" s="179"/>
      <c r="BB1599" s="179"/>
      <c r="BC1599" s="179"/>
      <c r="BD1599" s="179"/>
      <c r="BE1599" s="179"/>
      <c r="BF1599" s="179"/>
      <c r="BG1599" s="179"/>
      <c r="BH1599" s="179"/>
      <c r="BI1599" s="179"/>
      <c r="BJ1599" s="179"/>
      <c r="BK1599" s="179"/>
      <c r="BL1599" s="179"/>
      <c r="BM1599" s="179"/>
      <c r="BN1599" s="179"/>
      <c r="BO1599" s="179"/>
      <c r="BP1599" s="179"/>
      <c r="BQ1599" s="179"/>
      <c r="BR1599" s="179"/>
      <c r="BS1599" s="179"/>
      <c r="BT1599" s="179"/>
      <c r="BU1599" s="179"/>
      <c r="BV1599" s="179"/>
      <c r="BW1599" s="179"/>
      <c r="BX1599" s="179"/>
      <c r="BY1599" s="179"/>
      <c r="BZ1599" s="179"/>
      <c r="CA1599" s="179"/>
      <c r="CB1599" s="179"/>
      <c r="CC1599" s="179"/>
      <c r="CD1599" s="179"/>
      <c r="CE1599" s="179"/>
      <c r="CF1599" s="179"/>
      <c r="CG1599" s="179"/>
      <c r="CH1599" s="179"/>
      <c r="CI1599" s="179"/>
      <c r="CJ1599" s="179"/>
      <c r="CK1599" s="179"/>
      <c r="CL1599" s="179"/>
      <c r="CN1599" s="60"/>
      <c r="CO1599" s="179"/>
      <c r="CP1599" s="179"/>
      <c r="CQ1599" s="179"/>
      <c r="CR1599" s="179"/>
      <c r="CS1599" s="179"/>
      <c r="CT1599" s="179"/>
      <c r="CU1599" s="179"/>
      <c r="CV1599" s="179"/>
      <c r="CW1599" s="179"/>
      <c r="CX1599" s="179"/>
      <c r="CY1599" s="179"/>
      <c r="CZ1599" s="179"/>
      <c r="DA1599" s="179"/>
      <c r="DB1599" s="179"/>
      <c r="DC1599" s="179"/>
      <c r="DD1599" s="179"/>
      <c r="DE1599" s="179"/>
      <c r="DF1599" s="179"/>
      <c r="DG1599" s="179"/>
      <c r="DH1599" s="179"/>
      <c r="DI1599" s="179"/>
      <c r="DJ1599" s="179"/>
      <c r="DK1599" s="179"/>
      <c r="DL1599" s="179"/>
    </row>
    <row r="1600" spans="1:116" x14ac:dyDescent="0.4">
      <c r="A1600" s="3"/>
      <c r="B1600" t="s">
        <v>332</v>
      </c>
      <c r="D1600" t="s">
        <v>765</v>
      </c>
      <c r="E1600" s="8" t="str">
        <f t="shared" si="2681"/>
        <v>1600 FAPPE-S</v>
      </c>
      <c r="G1600" s="191" t="str">
        <f>G1573</f>
        <v>Secondary revenue driver</v>
      </c>
      <c r="H1600" s="90"/>
      <c r="I1600" s="213"/>
      <c r="J1600" s="213"/>
      <c r="K1600" s="214"/>
      <c r="L1600" s="214"/>
      <c r="M1600" s="214"/>
      <c r="N1600" s="214"/>
      <c r="O1600" s="214"/>
      <c r="P1600" s="214"/>
      <c r="R1600" s="214"/>
      <c r="S1600" s="4" t="str">
        <f t="shared" ref="S1600:AX1600" si="2687">ADDRESS(ROW(S1592),COLUMN(S1592),2)</f>
        <v>S$1592</v>
      </c>
      <c r="T1600" s="4" t="str">
        <f t="shared" si="2687"/>
        <v>T$1592</v>
      </c>
      <c r="U1600" s="4" t="str">
        <f t="shared" si="2687"/>
        <v>U$1592</v>
      </c>
      <c r="V1600" s="4" t="str">
        <f t="shared" si="2687"/>
        <v>V$1592</v>
      </c>
      <c r="W1600" s="4" t="str">
        <f t="shared" si="2687"/>
        <v>W$1592</v>
      </c>
      <c r="X1600" s="4" t="str">
        <f t="shared" si="2687"/>
        <v>X$1592</v>
      </c>
      <c r="Y1600" s="4" t="str">
        <f t="shared" si="2687"/>
        <v>Y$1592</v>
      </c>
      <c r="Z1600" s="4" t="str">
        <f t="shared" si="2687"/>
        <v>Z$1592</v>
      </c>
      <c r="AA1600" s="4" t="str">
        <f t="shared" si="2687"/>
        <v>AA$1592</v>
      </c>
      <c r="AB1600" s="4" t="str">
        <f t="shared" si="2687"/>
        <v>AB$1592</v>
      </c>
      <c r="AC1600" s="4" t="str">
        <f t="shared" si="2687"/>
        <v>AC$1592</v>
      </c>
      <c r="AD1600" s="4" t="str">
        <f t="shared" si="2687"/>
        <v>AD$1592</v>
      </c>
      <c r="AE1600" s="4" t="str">
        <f t="shared" si="2687"/>
        <v>AE$1592</v>
      </c>
      <c r="AF1600" s="4" t="str">
        <f t="shared" si="2687"/>
        <v>AF$1592</v>
      </c>
      <c r="AG1600" s="4" t="str">
        <f t="shared" si="2687"/>
        <v>AG$1592</v>
      </c>
      <c r="AH1600" s="4" t="str">
        <f t="shared" si="2687"/>
        <v>AH$1592</v>
      </c>
      <c r="AI1600" s="4" t="str">
        <f t="shared" si="2687"/>
        <v>AI$1592</v>
      </c>
      <c r="AJ1600" s="4" t="str">
        <f t="shared" si="2687"/>
        <v>AJ$1592</v>
      </c>
      <c r="AK1600" s="4" t="str">
        <f t="shared" si="2687"/>
        <v>AK$1592</v>
      </c>
      <c r="AL1600" s="4" t="str">
        <f t="shared" si="2687"/>
        <v>AL$1592</v>
      </c>
      <c r="AM1600" s="4" t="str">
        <f t="shared" si="2687"/>
        <v>AM$1592</v>
      </c>
      <c r="AN1600" s="4" t="str">
        <f t="shared" si="2687"/>
        <v>AN$1592</v>
      </c>
      <c r="AO1600" s="4" t="str">
        <f t="shared" si="2687"/>
        <v>AO$1592</v>
      </c>
      <c r="AP1600" s="4" t="str">
        <f t="shared" si="2687"/>
        <v>AP$1592</v>
      </c>
      <c r="AQ1600" s="4" t="str">
        <f t="shared" si="2687"/>
        <v>AQ$1592</v>
      </c>
      <c r="AR1600" s="4" t="str">
        <f t="shared" si="2687"/>
        <v>AR$1592</v>
      </c>
      <c r="AS1600" s="4" t="str">
        <f t="shared" si="2687"/>
        <v>AS$1592</v>
      </c>
      <c r="AT1600" s="4" t="str">
        <f t="shared" si="2687"/>
        <v>AT$1592</v>
      </c>
      <c r="AU1600" s="4" t="str">
        <f t="shared" si="2687"/>
        <v>AU$1592</v>
      </c>
      <c r="AV1600" s="4" t="str">
        <f t="shared" si="2687"/>
        <v>AV$1592</v>
      </c>
      <c r="AW1600" s="4" t="str">
        <f t="shared" si="2687"/>
        <v>AW$1592</v>
      </c>
      <c r="AX1600" s="4" t="str">
        <f t="shared" si="2687"/>
        <v>AX$1592</v>
      </c>
      <c r="AY1600" s="4" t="str">
        <f t="shared" ref="AY1600:CD1600" si="2688">ADDRESS(ROW(AY1592),COLUMN(AY1592),2)</f>
        <v>AY$1592</v>
      </c>
      <c r="AZ1600" s="4" t="str">
        <f t="shared" si="2688"/>
        <v>AZ$1592</v>
      </c>
      <c r="BA1600" s="4" t="str">
        <f t="shared" si="2688"/>
        <v>BA$1592</v>
      </c>
      <c r="BB1600" s="4" t="str">
        <f t="shared" si="2688"/>
        <v>BB$1592</v>
      </c>
      <c r="BC1600" s="4" t="str">
        <f t="shared" si="2688"/>
        <v>BC$1592</v>
      </c>
      <c r="BD1600" s="4" t="str">
        <f t="shared" si="2688"/>
        <v>BD$1592</v>
      </c>
      <c r="BE1600" s="4" t="str">
        <f t="shared" si="2688"/>
        <v>BE$1592</v>
      </c>
      <c r="BF1600" s="4" t="str">
        <f t="shared" si="2688"/>
        <v>BF$1592</v>
      </c>
      <c r="BG1600" s="4" t="str">
        <f t="shared" si="2688"/>
        <v>BG$1592</v>
      </c>
      <c r="BH1600" s="4" t="str">
        <f t="shared" si="2688"/>
        <v>BH$1592</v>
      </c>
      <c r="BI1600" s="4" t="str">
        <f t="shared" si="2688"/>
        <v>BI$1592</v>
      </c>
      <c r="BJ1600" s="4" t="str">
        <f t="shared" si="2688"/>
        <v>BJ$1592</v>
      </c>
      <c r="BK1600" s="4" t="str">
        <f t="shared" si="2688"/>
        <v>BK$1592</v>
      </c>
      <c r="BL1600" s="4" t="str">
        <f t="shared" si="2688"/>
        <v>BL$1592</v>
      </c>
      <c r="BM1600" s="4" t="str">
        <f t="shared" si="2688"/>
        <v>BM$1592</v>
      </c>
      <c r="BN1600" s="4" t="str">
        <f t="shared" si="2688"/>
        <v>BN$1592</v>
      </c>
      <c r="BO1600" s="4" t="str">
        <f t="shared" si="2688"/>
        <v>BO$1592</v>
      </c>
      <c r="BP1600" s="4" t="str">
        <f t="shared" si="2688"/>
        <v>BP$1592</v>
      </c>
      <c r="BQ1600" s="4" t="str">
        <f t="shared" si="2688"/>
        <v>BQ$1592</v>
      </c>
      <c r="BR1600" s="4" t="str">
        <f t="shared" si="2688"/>
        <v>BR$1592</v>
      </c>
      <c r="BS1600" s="4" t="str">
        <f t="shared" si="2688"/>
        <v>BS$1592</v>
      </c>
      <c r="BT1600" s="4" t="str">
        <f t="shared" si="2688"/>
        <v>BT$1592</v>
      </c>
      <c r="BU1600" s="4" t="str">
        <f t="shared" si="2688"/>
        <v>BU$1592</v>
      </c>
      <c r="BV1600" s="4" t="str">
        <f t="shared" si="2688"/>
        <v>BV$1592</v>
      </c>
      <c r="BW1600" s="4" t="str">
        <f t="shared" si="2688"/>
        <v>BW$1592</v>
      </c>
      <c r="BX1600" s="4" t="str">
        <f t="shared" si="2688"/>
        <v>BX$1592</v>
      </c>
      <c r="BY1600" s="4" t="str">
        <f t="shared" si="2688"/>
        <v>BY$1592</v>
      </c>
      <c r="BZ1600" s="4" t="str">
        <f t="shared" si="2688"/>
        <v>BZ$1592</v>
      </c>
      <c r="CA1600" s="4" t="str">
        <f t="shared" si="2688"/>
        <v>CA$1592</v>
      </c>
      <c r="CB1600" s="4" t="str">
        <f t="shared" si="2688"/>
        <v>CB$1592</v>
      </c>
      <c r="CC1600" s="4" t="str">
        <f t="shared" si="2688"/>
        <v>CC$1592</v>
      </c>
      <c r="CD1600" s="4" t="str">
        <f t="shared" si="2688"/>
        <v>CD$1592</v>
      </c>
      <c r="CE1600" s="4" t="str">
        <f t="shared" ref="CE1600:CL1600" si="2689">ADDRESS(ROW(CE1592),COLUMN(CE1592),2)</f>
        <v>CE$1592</v>
      </c>
      <c r="CF1600" s="4" t="str">
        <f t="shared" si="2689"/>
        <v>CF$1592</v>
      </c>
      <c r="CG1600" s="4" t="str">
        <f t="shared" si="2689"/>
        <v>CG$1592</v>
      </c>
      <c r="CH1600" s="4" t="str">
        <f t="shared" si="2689"/>
        <v>CH$1592</v>
      </c>
      <c r="CI1600" s="4" t="str">
        <f t="shared" si="2689"/>
        <v>CI$1592</v>
      </c>
      <c r="CJ1600" s="4" t="str">
        <f t="shared" si="2689"/>
        <v>CJ$1592</v>
      </c>
      <c r="CK1600" s="4" t="str">
        <f t="shared" si="2689"/>
        <v>CK$1592</v>
      </c>
      <c r="CL1600" s="4" t="str">
        <f t="shared" si="2689"/>
        <v>CL$1592</v>
      </c>
      <c r="CN1600" s="213"/>
      <c r="CO1600" s="4" t="str">
        <f t="shared" ref="CO1600:DL1600" si="2690">ADDRESS(ROW(CO1592),COLUMN(CO1592),2)</f>
        <v>CO$1592</v>
      </c>
      <c r="CP1600" s="4" t="str">
        <f t="shared" si="2690"/>
        <v>CP$1592</v>
      </c>
      <c r="CQ1600" s="4" t="str">
        <f t="shared" si="2690"/>
        <v>CQ$1592</v>
      </c>
      <c r="CR1600" s="4" t="str">
        <f t="shared" si="2690"/>
        <v>CR$1592</v>
      </c>
      <c r="CS1600" s="4" t="str">
        <f t="shared" si="2690"/>
        <v>CS$1592</v>
      </c>
      <c r="CT1600" s="4" t="str">
        <f t="shared" si="2690"/>
        <v>CT$1592</v>
      </c>
      <c r="CU1600" s="4" t="str">
        <f t="shared" si="2690"/>
        <v>CU$1592</v>
      </c>
      <c r="CV1600" s="4" t="str">
        <f t="shared" si="2690"/>
        <v>CV$1592</v>
      </c>
      <c r="CW1600" s="4" t="str">
        <f t="shared" si="2690"/>
        <v>CW$1592</v>
      </c>
      <c r="CX1600" s="4" t="str">
        <f t="shared" si="2690"/>
        <v>CX$1592</v>
      </c>
      <c r="CY1600" s="4" t="str">
        <f t="shared" si="2690"/>
        <v>CY$1592</v>
      </c>
      <c r="CZ1600" s="4" t="str">
        <f t="shared" si="2690"/>
        <v>CZ$1592</v>
      </c>
      <c r="DA1600" s="4" t="str">
        <f t="shared" si="2690"/>
        <v>DA$1592</v>
      </c>
      <c r="DB1600" s="4" t="str">
        <f t="shared" si="2690"/>
        <v>DB$1592</v>
      </c>
      <c r="DC1600" s="4" t="str">
        <f t="shared" si="2690"/>
        <v>DC$1592</v>
      </c>
      <c r="DD1600" s="4" t="str">
        <f t="shared" si="2690"/>
        <v>DD$1592</v>
      </c>
      <c r="DE1600" s="4" t="str">
        <f t="shared" si="2690"/>
        <v>DE$1592</v>
      </c>
      <c r="DF1600" s="4" t="str">
        <f t="shared" si="2690"/>
        <v>DF$1592</v>
      </c>
      <c r="DG1600" s="4" t="str">
        <f t="shared" si="2690"/>
        <v>DG$1592</v>
      </c>
      <c r="DH1600" s="4" t="str">
        <f t="shared" si="2690"/>
        <v>DH$1592</v>
      </c>
      <c r="DI1600" s="4" t="str">
        <f t="shared" si="2690"/>
        <v>DI$1592</v>
      </c>
      <c r="DJ1600" s="4" t="str">
        <f t="shared" si="2690"/>
        <v>DJ$1592</v>
      </c>
      <c r="DK1600" s="4" t="str">
        <f t="shared" si="2690"/>
        <v>DK$1592</v>
      </c>
      <c r="DL1600" s="4" t="str">
        <f t="shared" si="2690"/>
        <v>DL$1592</v>
      </c>
    </row>
    <row r="1601" spans="1:116" x14ac:dyDescent="0.4">
      <c r="B1601" t="s">
        <v>332</v>
      </c>
      <c r="D1601" t="s">
        <v>765</v>
      </c>
      <c r="E1601" s="8" t="str">
        <f t="shared" si="2681"/>
        <v>1601 FAPPE-S</v>
      </c>
      <c r="G1601" s="136" t="str">
        <f>G1574</f>
        <v>Secondary volume driver</v>
      </c>
      <c r="H1601" s="12"/>
      <c r="I1601" s="60"/>
      <c r="J1601" s="60"/>
      <c r="K1601" s="15"/>
      <c r="L1601" s="15"/>
      <c r="M1601" s="15"/>
      <c r="N1601" s="15"/>
      <c r="O1601" s="15"/>
      <c r="P1601" s="15"/>
      <c r="R1601" s="15"/>
      <c r="S1601" s="179" t="str">
        <f t="shared" ref="S1601:AX1601" si="2691">S1574</f>
        <v>S$19</v>
      </c>
      <c r="T1601" s="179" t="str">
        <f t="shared" si="2691"/>
        <v>T$19</v>
      </c>
      <c r="U1601" s="179" t="str">
        <f t="shared" si="2691"/>
        <v>U$19</v>
      </c>
      <c r="V1601" s="179" t="str">
        <f t="shared" si="2691"/>
        <v>V$19</v>
      </c>
      <c r="W1601" s="179" t="str">
        <f t="shared" si="2691"/>
        <v>W$19</v>
      </c>
      <c r="X1601" s="179" t="str">
        <f t="shared" si="2691"/>
        <v>X$19</v>
      </c>
      <c r="Y1601" s="179" t="str">
        <f t="shared" si="2691"/>
        <v>Y$19</v>
      </c>
      <c r="Z1601" s="179" t="str">
        <f t="shared" si="2691"/>
        <v>Z$19</v>
      </c>
      <c r="AA1601" s="179" t="str">
        <f t="shared" si="2691"/>
        <v>AA$19</v>
      </c>
      <c r="AB1601" s="179" t="str">
        <f t="shared" si="2691"/>
        <v>AB$19</v>
      </c>
      <c r="AC1601" s="179" t="str">
        <f t="shared" si="2691"/>
        <v>AC$19</v>
      </c>
      <c r="AD1601" s="179" t="str">
        <f t="shared" si="2691"/>
        <v>AD$19</v>
      </c>
      <c r="AE1601" s="179" t="str">
        <f t="shared" si="2691"/>
        <v>AE$19</v>
      </c>
      <c r="AF1601" s="179" t="str">
        <f t="shared" si="2691"/>
        <v>AF$19</v>
      </c>
      <c r="AG1601" s="179" t="str">
        <f t="shared" si="2691"/>
        <v>AG$19</v>
      </c>
      <c r="AH1601" s="179" t="str">
        <f t="shared" si="2691"/>
        <v>AH$19</v>
      </c>
      <c r="AI1601" s="179" t="str">
        <f t="shared" si="2691"/>
        <v>AI$19</v>
      </c>
      <c r="AJ1601" s="179" t="str">
        <f t="shared" si="2691"/>
        <v>AJ$19</v>
      </c>
      <c r="AK1601" s="179" t="str">
        <f t="shared" si="2691"/>
        <v>AK$19</v>
      </c>
      <c r="AL1601" s="179" t="str">
        <f t="shared" si="2691"/>
        <v>AL$19</v>
      </c>
      <c r="AM1601" s="179" t="str">
        <f t="shared" si="2691"/>
        <v>AM$19</v>
      </c>
      <c r="AN1601" s="179" t="str">
        <f t="shared" si="2691"/>
        <v>AN$19</v>
      </c>
      <c r="AO1601" s="179" t="str">
        <f t="shared" si="2691"/>
        <v>AO$19</v>
      </c>
      <c r="AP1601" s="179" t="str">
        <f t="shared" si="2691"/>
        <v>AP$19</v>
      </c>
      <c r="AQ1601" s="179" t="str">
        <f t="shared" si="2691"/>
        <v>AQ$19</v>
      </c>
      <c r="AR1601" s="179" t="str">
        <f t="shared" si="2691"/>
        <v>AR$19</v>
      </c>
      <c r="AS1601" s="179" t="str">
        <f t="shared" si="2691"/>
        <v>AS$19</v>
      </c>
      <c r="AT1601" s="179" t="str">
        <f t="shared" si="2691"/>
        <v>AT$19</v>
      </c>
      <c r="AU1601" s="179" t="str">
        <f t="shared" si="2691"/>
        <v>AU$19</v>
      </c>
      <c r="AV1601" s="179" t="str">
        <f t="shared" si="2691"/>
        <v>AV$19</v>
      </c>
      <c r="AW1601" s="179" t="str">
        <f t="shared" si="2691"/>
        <v>AW$19</v>
      </c>
      <c r="AX1601" s="179" t="str">
        <f t="shared" si="2691"/>
        <v>AX$19</v>
      </c>
      <c r="AY1601" s="179" t="str">
        <f t="shared" ref="AY1601:CD1601" si="2692">AY1574</f>
        <v>AY$19</v>
      </c>
      <c r="AZ1601" s="179" t="str">
        <f t="shared" si="2692"/>
        <v>AZ$19</v>
      </c>
      <c r="BA1601" s="179" t="str">
        <f t="shared" si="2692"/>
        <v>BA$19</v>
      </c>
      <c r="BB1601" s="179" t="str">
        <f t="shared" si="2692"/>
        <v>BB$19</v>
      </c>
      <c r="BC1601" s="179" t="str">
        <f t="shared" si="2692"/>
        <v>BC$19</v>
      </c>
      <c r="BD1601" s="179" t="str">
        <f t="shared" si="2692"/>
        <v>BD$19</v>
      </c>
      <c r="BE1601" s="179" t="str">
        <f t="shared" si="2692"/>
        <v>BE$19</v>
      </c>
      <c r="BF1601" s="179" t="str">
        <f t="shared" si="2692"/>
        <v>BF$19</v>
      </c>
      <c r="BG1601" s="179" t="str">
        <f t="shared" si="2692"/>
        <v>BG$19</v>
      </c>
      <c r="BH1601" s="179" t="str">
        <f t="shared" si="2692"/>
        <v>BH$19</v>
      </c>
      <c r="BI1601" s="179" t="str">
        <f t="shared" si="2692"/>
        <v>BI$19</v>
      </c>
      <c r="BJ1601" s="179" t="str">
        <f t="shared" si="2692"/>
        <v>BJ$19</v>
      </c>
      <c r="BK1601" s="179" t="str">
        <f t="shared" si="2692"/>
        <v>BK$19</v>
      </c>
      <c r="BL1601" s="179" t="str">
        <f t="shared" si="2692"/>
        <v>BL$19</v>
      </c>
      <c r="BM1601" s="179" t="str">
        <f t="shared" si="2692"/>
        <v>BM$19</v>
      </c>
      <c r="BN1601" s="179" t="str">
        <f t="shared" si="2692"/>
        <v>BN$19</v>
      </c>
      <c r="BO1601" s="179" t="str">
        <f t="shared" si="2692"/>
        <v>BO$19</v>
      </c>
      <c r="BP1601" s="179" t="str">
        <f t="shared" si="2692"/>
        <v>BP$19</v>
      </c>
      <c r="BQ1601" s="179" t="str">
        <f t="shared" si="2692"/>
        <v>BQ$19</v>
      </c>
      <c r="BR1601" s="179" t="str">
        <f t="shared" si="2692"/>
        <v>BR$19</v>
      </c>
      <c r="BS1601" s="179" t="str">
        <f t="shared" si="2692"/>
        <v>BS$19</v>
      </c>
      <c r="BT1601" s="179" t="str">
        <f t="shared" si="2692"/>
        <v>BT$19</v>
      </c>
      <c r="BU1601" s="179" t="str">
        <f t="shared" si="2692"/>
        <v>BU$19</v>
      </c>
      <c r="BV1601" s="179" t="str">
        <f t="shared" si="2692"/>
        <v>BV$19</v>
      </c>
      <c r="BW1601" s="179" t="str">
        <f t="shared" si="2692"/>
        <v>BW$19</v>
      </c>
      <c r="BX1601" s="179" t="str">
        <f t="shared" si="2692"/>
        <v>BX$19</v>
      </c>
      <c r="BY1601" s="179" t="str">
        <f t="shared" si="2692"/>
        <v>BY$19</v>
      </c>
      <c r="BZ1601" s="179" t="str">
        <f t="shared" si="2692"/>
        <v>BZ$19</v>
      </c>
      <c r="CA1601" s="179" t="str">
        <f t="shared" si="2692"/>
        <v>CA$19</v>
      </c>
      <c r="CB1601" s="179" t="str">
        <f t="shared" si="2692"/>
        <v>CB$19</v>
      </c>
      <c r="CC1601" s="179" t="str">
        <f t="shared" si="2692"/>
        <v>CC$19</v>
      </c>
      <c r="CD1601" s="179" t="str">
        <f t="shared" si="2692"/>
        <v>CD$19</v>
      </c>
      <c r="CE1601" s="179" t="str">
        <f t="shared" ref="CE1601:CL1601" si="2693">CE1574</f>
        <v>CE$19</v>
      </c>
      <c r="CF1601" s="179" t="str">
        <f t="shared" si="2693"/>
        <v>CF$19</v>
      </c>
      <c r="CG1601" s="179" t="str">
        <f t="shared" si="2693"/>
        <v>CG$19</v>
      </c>
      <c r="CH1601" s="179" t="str">
        <f t="shared" si="2693"/>
        <v>CH$19</v>
      </c>
      <c r="CI1601" s="179" t="str">
        <f t="shared" si="2693"/>
        <v>CI$19</v>
      </c>
      <c r="CJ1601" s="179" t="str">
        <f t="shared" si="2693"/>
        <v>CJ$19</v>
      </c>
      <c r="CK1601" s="179" t="str">
        <f t="shared" si="2693"/>
        <v>CK$19</v>
      </c>
      <c r="CL1601" s="179" t="str">
        <f t="shared" si="2693"/>
        <v>CL$19</v>
      </c>
      <c r="CN1601" s="60"/>
      <c r="CO1601" s="179" t="str">
        <f t="shared" ref="CO1601:DL1601" si="2694">CO1574</f>
        <v>CO$19</v>
      </c>
      <c r="CP1601" s="179" t="str">
        <f t="shared" si="2694"/>
        <v>CP$19</v>
      </c>
      <c r="CQ1601" s="179" t="str">
        <f t="shared" si="2694"/>
        <v>CQ$19</v>
      </c>
      <c r="CR1601" s="179" t="str">
        <f t="shared" si="2694"/>
        <v>CR$19</v>
      </c>
      <c r="CS1601" s="179" t="str">
        <f t="shared" si="2694"/>
        <v>CS$19</v>
      </c>
      <c r="CT1601" s="179" t="str">
        <f t="shared" si="2694"/>
        <v>CT$19</v>
      </c>
      <c r="CU1601" s="179" t="str">
        <f t="shared" si="2694"/>
        <v>CU$19</v>
      </c>
      <c r="CV1601" s="179" t="str">
        <f t="shared" si="2694"/>
        <v>CV$19</v>
      </c>
      <c r="CW1601" s="179" t="str">
        <f t="shared" si="2694"/>
        <v>CW$19</v>
      </c>
      <c r="CX1601" s="179" t="str">
        <f t="shared" si="2694"/>
        <v>CX$19</v>
      </c>
      <c r="CY1601" s="179" t="str">
        <f t="shared" si="2694"/>
        <v>CY$19</v>
      </c>
      <c r="CZ1601" s="179" t="str">
        <f t="shared" si="2694"/>
        <v>CZ$19</v>
      </c>
      <c r="DA1601" s="179" t="str">
        <f t="shared" si="2694"/>
        <v>DA$19</v>
      </c>
      <c r="DB1601" s="179" t="str">
        <f t="shared" si="2694"/>
        <v>DB$19</v>
      </c>
      <c r="DC1601" s="179" t="str">
        <f t="shared" si="2694"/>
        <v>DC$19</v>
      </c>
      <c r="DD1601" s="179" t="str">
        <f t="shared" si="2694"/>
        <v>DD$19</v>
      </c>
      <c r="DE1601" s="179" t="str">
        <f t="shared" si="2694"/>
        <v>DE$19</v>
      </c>
      <c r="DF1601" s="179" t="str">
        <f t="shared" si="2694"/>
        <v>DF$19</v>
      </c>
      <c r="DG1601" s="179" t="str">
        <f t="shared" si="2694"/>
        <v>DG$19</v>
      </c>
      <c r="DH1601" s="179" t="str">
        <f t="shared" si="2694"/>
        <v>DH$19</v>
      </c>
      <c r="DI1601" s="179" t="str">
        <f t="shared" si="2694"/>
        <v>DI$19</v>
      </c>
      <c r="DJ1601" s="179" t="str">
        <f t="shared" si="2694"/>
        <v>DJ$19</v>
      </c>
      <c r="DK1601" s="179" t="str">
        <f t="shared" si="2694"/>
        <v>DK$19</v>
      </c>
      <c r="DL1601" s="179" t="str">
        <f t="shared" si="2694"/>
        <v>DL$19</v>
      </c>
    </row>
    <row r="1602" spans="1:116" x14ac:dyDescent="0.4">
      <c r="A1602" s="174"/>
      <c r="E1602" s="8"/>
      <c r="G1602" s="175" t="s">
        <v>490</v>
      </c>
      <c r="H1602" s="174"/>
      <c r="I1602" s="176"/>
      <c r="J1602" s="176"/>
      <c r="K1602" s="197"/>
      <c r="L1602" s="197"/>
      <c r="M1602" s="197"/>
      <c r="N1602" s="197"/>
      <c r="O1602" s="197"/>
      <c r="P1602" s="197"/>
      <c r="R1602" s="198"/>
      <c r="S1602" s="174"/>
      <c r="T1602" s="174"/>
      <c r="U1602" s="174"/>
      <c r="V1602" s="174"/>
      <c r="W1602" s="174"/>
      <c r="X1602" s="174"/>
      <c r="Y1602" s="174"/>
      <c r="Z1602" s="174"/>
      <c r="AA1602" s="174"/>
      <c r="AB1602" s="174"/>
      <c r="AC1602" s="174"/>
      <c r="AD1602" s="174"/>
      <c r="AE1602" s="174"/>
      <c r="AF1602" s="174"/>
      <c r="AG1602" s="174"/>
      <c r="AH1602" s="174"/>
      <c r="AI1602" s="174"/>
      <c r="AJ1602" s="174"/>
      <c r="AK1602" s="174"/>
      <c r="AL1602" s="174"/>
      <c r="AM1602" s="174"/>
      <c r="AN1602" s="174"/>
      <c r="AO1602" s="174"/>
      <c r="AP1602" s="174"/>
      <c r="AQ1602" s="174"/>
      <c r="AR1602" s="174"/>
      <c r="AS1602" s="174"/>
      <c r="AT1602" s="174"/>
      <c r="AU1602" s="174"/>
      <c r="AV1602" s="174"/>
      <c r="AW1602" s="174"/>
      <c r="AX1602" s="174"/>
      <c r="AY1602" s="174"/>
      <c r="AZ1602" s="174"/>
      <c r="BA1602" s="174"/>
      <c r="BB1602" s="174"/>
      <c r="BC1602" s="174"/>
      <c r="BD1602" s="174"/>
      <c r="BE1602" s="174"/>
      <c r="BF1602" s="174"/>
      <c r="BG1602" s="174"/>
      <c r="BH1602" s="174"/>
      <c r="BI1602" s="174"/>
      <c r="BJ1602" s="174"/>
      <c r="BK1602" s="174"/>
      <c r="BL1602" s="174"/>
      <c r="BM1602" s="174"/>
      <c r="BN1602" s="174"/>
      <c r="BO1602" s="174"/>
      <c r="BP1602" s="174"/>
      <c r="BQ1602" s="174"/>
      <c r="BR1602" s="174"/>
      <c r="BS1602" s="174"/>
      <c r="BT1602" s="174"/>
      <c r="BU1602" s="174"/>
      <c r="BV1602" s="174"/>
      <c r="BW1602" s="174"/>
      <c r="BX1602" s="174"/>
      <c r="BY1602" s="174"/>
      <c r="BZ1602" s="174"/>
      <c r="CA1602" s="174"/>
      <c r="CB1602" s="174"/>
      <c r="CC1602" s="174"/>
      <c r="CD1602" s="174"/>
      <c r="CE1602" s="174"/>
      <c r="CF1602" s="174"/>
      <c r="CG1602" s="174"/>
      <c r="CH1602" s="174"/>
      <c r="CI1602" s="174"/>
      <c r="CJ1602" s="174"/>
      <c r="CK1602" s="174"/>
      <c r="CL1602" s="174"/>
      <c r="CN1602" s="176"/>
      <c r="CO1602" s="174"/>
      <c r="CP1602" s="174"/>
      <c r="CQ1602" s="174"/>
      <c r="CR1602" s="174"/>
      <c r="CS1602" s="174"/>
      <c r="CT1602" s="174"/>
      <c r="CU1602" s="174"/>
      <c r="CV1602" s="174"/>
      <c r="CW1602" s="174"/>
      <c r="CX1602" s="174"/>
      <c r="CY1602" s="174"/>
      <c r="CZ1602" s="174"/>
      <c r="DA1602" s="174"/>
      <c r="DB1602" s="174"/>
      <c r="DC1602" s="174"/>
      <c r="DD1602" s="174"/>
      <c r="DE1602" s="174"/>
      <c r="DF1602" s="174"/>
      <c r="DG1602" s="174"/>
      <c r="DH1602" s="174"/>
      <c r="DI1602" s="174"/>
      <c r="DJ1602" s="174"/>
      <c r="DK1602" s="174"/>
      <c r="DL1602" s="174"/>
    </row>
    <row r="1603" spans="1:116" x14ac:dyDescent="0.4">
      <c r="A1603" s="174"/>
      <c r="E1603" s="8"/>
      <c r="G1603" s="175" t="s">
        <v>492</v>
      </c>
      <c r="H1603" s="174"/>
      <c r="I1603" s="176"/>
      <c r="J1603" s="176"/>
      <c r="K1603" s="197"/>
      <c r="L1603" s="197"/>
      <c r="M1603" s="197"/>
      <c r="N1603" s="197"/>
      <c r="O1603" s="197"/>
      <c r="P1603" s="197"/>
      <c r="R1603" s="198"/>
      <c r="S1603" s="174"/>
      <c r="T1603" s="174"/>
      <c r="U1603" s="174"/>
      <c r="V1603" s="174"/>
      <c r="W1603" s="174"/>
      <c r="X1603" s="174"/>
      <c r="Y1603" s="174"/>
      <c r="Z1603" s="174"/>
      <c r="AA1603" s="174"/>
      <c r="AB1603" s="174"/>
      <c r="AC1603" s="174"/>
      <c r="AD1603" s="174"/>
      <c r="AE1603" s="174"/>
      <c r="AF1603" s="174"/>
      <c r="AG1603" s="174"/>
      <c r="AH1603" s="174"/>
      <c r="AI1603" s="174"/>
      <c r="AJ1603" s="174"/>
      <c r="AK1603" s="174"/>
      <c r="AL1603" s="174"/>
      <c r="AM1603" s="174"/>
      <c r="AN1603" s="174"/>
      <c r="AO1603" s="174"/>
      <c r="AP1603" s="174"/>
      <c r="AQ1603" s="174"/>
      <c r="AR1603" s="174"/>
      <c r="AS1603" s="174"/>
      <c r="AT1603" s="174"/>
      <c r="AU1603" s="174"/>
      <c r="AV1603" s="174"/>
      <c r="AW1603" s="174"/>
      <c r="AX1603" s="174"/>
      <c r="AY1603" s="174"/>
      <c r="AZ1603" s="174"/>
      <c r="BA1603" s="174"/>
      <c r="BB1603" s="174"/>
      <c r="BC1603" s="174"/>
      <c r="BD1603" s="174"/>
      <c r="BE1603" s="174"/>
      <c r="BF1603" s="174"/>
      <c r="BG1603" s="174"/>
      <c r="BH1603" s="174"/>
      <c r="BI1603" s="174"/>
      <c r="BJ1603" s="174"/>
      <c r="BK1603" s="174"/>
      <c r="BL1603" s="174"/>
      <c r="BM1603" s="174"/>
      <c r="BN1603" s="174"/>
      <c r="BO1603" s="174"/>
      <c r="BP1603" s="174"/>
      <c r="BQ1603" s="174"/>
      <c r="BR1603" s="174"/>
      <c r="BS1603" s="174"/>
      <c r="BT1603" s="174"/>
      <c r="BU1603" s="174"/>
      <c r="BV1603" s="174"/>
      <c r="BW1603" s="174"/>
      <c r="BX1603" s="174"/>
      <c r="BY1603" s="174"/>
      <c r="BZ1603" s="174"/>
      <c r="CA1603" s="174"/>
      <c r="CB1603" s="174"/>
      <c r="CC1603" s="174"/>
      <c r="CD1603" s="174"/>
      <c r="CE1603" s="174"/>
      <c r="CF1603" s="174"/>
      <c r="CG1603" s="174"/>
      <c r="CH1603" s="174"/>
      <c r="CI1603" s="174"/>
      <c r="CJ1603" s="174"/>
      <c r="CK1603" s="174"/>
      <c r="CL1603" s="174"/>
      <c r="CN1603" s="176"/>
      <c r="CO1603" s="174"/>
      <c r="CP1603" s="174"/>
      <c r="CQ1603" s="174"/>
      <c r="CR1603" s="174"/>
      <c r="CS1603" s="174"/>
      <c r="CT1603" s="174"/>
      <c r="CU1603" s="174"/>
      <c r="CV1603" s="174"/>
      <c r="CW1603" s="174"/>
      <c r="CX1603" s="174"/>
      <c r="CY1603" s="174"/>
      <c r="CZ1603" s="174"/>
      <c r="DA1603" s="174"/>
      <c r="DB1603" s="174"/>
      <c r="DC1603" s="174"/>
      <c r="DD1603" s="174"/>
      <c r="DE1603" s="174"/>
      <c r="DF1603" s="174"/>
      <c r="DG1603" s="174"/>
      <c r="DH1603" s="174"/>
      <c r="DI1603" s="174"/>
      <c r="DJ1603" s="174"/>
      <c r="DK1603" s="174"/>
      <c r="DL1603" s="174"/>
    </row>
    <row r="1604" spans="1:116" x14ac:dyDescent="0.4">
      <c r="A1604" s="174"/>
      <c r="E1604" s="8"/>
      <c r="G1604" s="175" t="s">
        <v>461</v>
      </c>
      <c r="H1604" s="174"/>
      <c r="I1604" s="176"/>
      <c r="J1604" s="176"/>
      <c r="K1604" s="197"/>
      <c r="L1604" s="197"/>
      <c r="M1604" s="197"/>
      <c r="N1604" s="197"/>
      <c r="O1604" s="197"/>
      <c r="P1604" s="197"/>
      <c r="R1604" s="198"/>
      <c r="S1604" s="199" t="str">
        <f t="shared" ref="S1604:AX1604" si="2695">S$20</f>
        <v>S$16</v>
      </c>
      <c r="T1604" s="199" t="str">
        <f t="shared" si="2695"/>
        <v>T$16</v>
      </c>
      <c r="U1604" s="199" t="str">
        <f t="shared" si="2695"/>
        <v>U$16</v>
      </c>
      <c r="V1604" s="199" t="str">
        <f t="shared" si="2695"/>
        <v>V$16</v>
      </c>
      <c r="W1604" s="199" t="str">
        <f t="shared" si="2695"/>
        <v>W$16</v>
      </c>
      <c r="X1604" s="199" t="str">
        <f t="shared" si="2695"/>
        <v>X$16</v>
      </c>
      <c r="Y1604" s="199" t="str">
        <f t="shared" si="2695"/>
        <v>Y$16</v>
      </c>
      <c r="Z1604" s="199" t="str">
        <f t="shared" si="2695"/>
        <v>Z$16</v>
      </c>
      <c r="AA1604" s="199" t="str">
        <f t="shared" si="2695"/>
        <v>AA$16</v>
      </c>
      <c r="AB1604" s="199" t="str">
        <f t="shared" si="2695"/>
        <v>AB$16</v>
      </c>
      <c r="AC1604" s="199" t="str">
        <f t="shared" si="2695"/>
        <v>AC$16</v>
      </c>
      <c r="AD1604" s="199" t="str">
        <f t="shared" si="2695"/>
        <v>AD$16</v>
      </c>
      <c r="AE1604" s="199" t="str">
        <f t="shared" si="2695"/>
        <v>AE$16</v>
      </c>
      <c r="AF1604" s="199" t="str">
        <f t="shared" si="2695"/>
        <v>AF$16</v>
      </c>
      <c r="AG1604" s="199" t="str">
        <f t="shared" si="2695"/>
        <v>AG$16</v>
      </c>
      <c r="AH1604" s="199" t="str">
        <f t="shared" si="2695"/>
        <v>AH$16</v>
      </c>
      <c r="AI1604" s="199" t="str">
        <f t="shared" si="2695"/>
        <v>AI$16</v>
      </c>
      <c r="AJ1604" s="199" t="str">
        <f t="shared" si="2695"/>
        <v>AJ$16</v>
      </c>
      <c r="AK1604" s="199" t="str">
        <f t="shared" si="2695"/>
        <v>AK$16</v>
      </c>
      <c r="AL1604" s="199" t="str">
        <f t="shared" si="2695"/>
        <v>AL$16</v>
      </c>
      <c r="AM1604" s="199" t="str">
        <f t="shared" si="2695"/>
        <v>AM$16</v>
      </c>
      <c r="AN1604" s="199" t="str">
        <f t="shared" si="2695"/>
        <v>AN$16</v>
      </c>
      <c r="AO1604" s="199" t="str">
        <f t="shared" si="2695"/>
        <v>AO$16</v>
      </c>
      <c r="AP1604" s="199" t="str">
        <f t="shared" si="2695"/>
        <v>AP$16</v>
      </c>
      <c r="AQ1604" s="199" t="str">
        <f t="shared" si="2695"/>
        <v>AQ$16</v>
      </c>
      <c r="AR1604" s="199" t="str">
        <f t="shared" si="2695"/>
        <v>AR$16</v>
      </c>
      <c r="AS1604" s="199" t="str">
        <f t="shared" si="2695"/>
        <v>AS$16</v>
      </c>
      <c r="AT1604" s="199" t="str">
        <f t="shared" si="2695"/>
        <v>AT$16</v>
      </c>
      <c r="AU1604" s="199" t="str">
        <f t="shared" si="2695"/>
        <v>AU$16</v>
      </c>
      <c r="AV1604" s="199" t="str">
        <f t="shared" si="2695"/>
        <v>AV$16</v>
      </c>
      <c r="AW1604" s="199" t="str">
        <f t="shared" si="2695"/>
        <v>AW$16</v>
      </c>
      <c r="AX1604" s="199" t="str">
        <f t="shared" si="2695"/>
        <v>AX$16</v>
      </c>
      <c r="AY1604" s="199" t="str">
        <f t="shared" ref="AY1604:CD1604" si="2696">AY$20</f>
        <v>AY$16</v>
      </c>
      <c r="AZ1604" s="199" t="str">
        <f t="shared" si="2696"/>
        <v>AZ$16</v>
      </c>
      <c r="BA1604" s="199" t="str">
        <f t="shared" si="2696"/>
        <v>BA$16</v>
      </c>
      <c r="BB1604" s="199" t="str">
        <f t="shared" si="2696"/>
        <v>BB$16</v>
      </c>
      <c r="BC1604" s="199" t="str">
        <f t="shared" si="2696"/>
        <v>BC$16</v>
      </c>
      <c r="BD1604" s="199" t="str">
        <f t="shared" si="2696"/>
        <v>BD$16</v>
      </c>
      <c r="BE1604" s="199" t="str">
        <f t="shared" si="2696"/>
        <v>BE$16</v>
      </c>
      <c r="BF1604" s="199" t="str">
        <f t="shared" si="2696"/>
        <v>BF$16</v>
      </c>
      <c r="BG1604" s="199" t="str">
        <f t="shared" si="2696"/>
        <v>BG$16</v>
      </c>
      <c r="BH1604" s="199" t="str">
        <f t="shared" si="2696"/>
        <v>BH$16</v>
      </c>
      <c r="BI1604" s="199" t="str">
        <f t="shared" si="2696"/>
        <v>BI$16</v>
      </c>
      <c r="BJ1604" s="199" t="str">
        <f t="shared" si="2696"/>
        <v>BJ$16</v>
      </c>
      <c r="BK1604" s="199" t="str">
        <f t="shared" si="2696"/>
        <v>BK$16</v>
      </c>
      <c r="BL1604" s="199" t="str">
        <f t="shared" si="2696"/>
        <v>BL$16</v>
      </c>
      <c r="BM1604" s="199" t="str">
        <f t="shared" si="2696"/>
        <v>BM$16</v>
      </c>
      <c r="BN1604" s="199" t="str">
        <f t="shared" si="2696"/>
        <v>BN$16</v>
      </c>
      <c r="BO1604" s="199" t="str">
        <f t="shared" si="2696"/>
        <v>BO$16</v>
      </c>
      <c r="BP1604" s="199" t="str">
        <f t="shared" si="2696"/>
        <v>BP$16</v>
      </c>
      <c r="BQ1604" s="199" t="str">
        <f t="shared" si="2696"/>
        <v>BQ$16</v>
      </c>
      <c r="BR1604" s="199" t="str">
        <f t="shared" si="2696"/>
        <v>BR$16</v>
      </c>
      <c r="BS1604" s="199" t="str">
        <f t="shared" si="2696"/>
        <v>BS$16</v>
      </c>
      <c r="BT1604" s="199" t="str">
        <f t="shared" si="2696"/>
        <v>BT$16</v>
      </c>
      <c r="BU1604" s="199" t="str">
        <f t="shared" si="2696"/>
        <v>BU$16</v>
      </c>
      <c r="BV1604" s="199" t="str">
        <f t="shared" si="2696"/>
        <v>BV$16</v>
      </c>
      <c r="BW1604" s="199" t="str">
        <f t="shared" si="2696"/>
        <v>BW$16</v>
      </c>
      <c r="BX1604" s="199" t="str">
        <f t="shared" si="2696"/>
        <v>BX$16</v>
      </c>
      <c r="BY1604" s="199" t="str">
        <f t="shared" si="2696"/>
        <v>BY$16</v>
      </c>
      <c r="BZ1604" s="199" t="str">
        <f t="shared" si="2696"/>
        <v>BZ$16</v>
      </c>
      <c r="CA1604" s="199" t="str">
        <f t="shared" si="2696"/>
        <v>CA$16</v>
      </c>
      <c r="CB1604" s="199" t="str">
        <f t="shared" si="2696"/>
        <v>CB$16</v>
      </c>
      <c r="CC1604" s="199" t="str">
        <f t="shared" si="2696"/>
        <v>CC$16</v>
      </c>
      <c r="CD1604" s="199" t="str">
        <f t="shared" si="2696"/>
        <v>CD$16</v>
      </c>
      <c r="CE1604" s="199" t="str">
        <f t="shared" ref="CE1604:CL1604" si="2697">CE$20</f>
        <v>CE$16</v>
      </c>
      <c r="CF1604" s="199" t="str">
        <f t="shared" si="2697"/>
        <v>CF$16</v>
      </c>
      <c r="CG1604" s="199" t="str">
        <f t="shared" si="2697"/>
        <v>CG$16</v>
      </c>
      <c r="CH1604" s="199" t="str">
        <f t="shared" si="2697"/>
        <v>CH$16</v>
      </c>
      <c r="CI1604" s="199" t="str">
        <f t="shared" si="2697"/>
        <v>CI$16</v>
      </c>
      <c r="CJ1604" s="199" t="str">
        <f t="shared" si="2697"/>
        <v>CJ$16</v>
      </c>
      <c r="CK1604" s="199" t="str">
        <f t="shared" si="2697"/>
        <v>CK$16</v>
      </c>
      <c r="CL1604" s="199" t="str">
        <f t="shared" si="2697"/>
        <v>CL$16</v>
      </c>
      <c r="CN1604" s="176"/>
      <c r="CO1604" s="199" t="str">
        <f t="shared" ref="CO1604:DL1604" si="2698">CO$20</f>
        <v>CO$16</v>
      </c>
      <c r="CP1604" s="199" t="str">
        <f t="shared" si="2698"/>
        <v>CP$16</v>
      </c>
      <c r="CQ1604" s="199" t="str">
        <f t="shared" si="2698"/>
        <v>CQ$16</v>
      </c>
      <c r="CR1604" s="199" t="str">
        <f t="shared" si="2698"/>
        <v>CR$16</v>
      </c>
      <c r="CS1604" s="199" t="str">
        <f t="shared" si="2698"/>
        <v>CS$16</v>
      </c>
      <c r="CT1604" s="199" t="str">
        <f t="shared" si="2698"/>
        <v>CT$16</v>
      </c>
      <c r="CU1604" s="199" t="str">
        <f t="shared" si="2698"/>
        <v>CU$16</v>
      </c>
      <c r="CV1604" s="199" t="str">
        <f t="shared" si="2698"/>
        <v>CV$16</v>
      </c>
      <c r="CW1604" s="199" t="str">
        <f t="shared" si="2698"/>
        <v>CW$16</v>
      </c>
      <c r="CX1604" s="199" t="str">
        <f t="shared" si="2698"/>
        <v>CX$16</v>
      </c>
      <c r="CY1604" s="199" t="str">
        <f t="shared" si="2698"/>
        <v>CY$16</v>
      </c>
      <c r="CZ1604" s="199" t="str">
        <f t="shared" si="2698"/>
        <v>CZ$16</v>
      </c>
      <c r="DA1604" s="199" t="str">
        <f t="shared" si="2698"/>
        <v>DA$16</v>
      </c>
      <c r="DB1604" s="199" t="str">
        <f t="shared" si="2698"/>
        <v>DB$16</v>
      </c>
      <c r="DC1604" s="199" t="str">
        <f t="shared" si="2698"/>
        <v>DC$16</v>
      </c>
      <c r="DD1604" s="199" t="str">
        <f t="shared" si="2698"/>
        <v>DD$16</v>
      </c>
      <c r="DE1604" s="199" t="str">
        <f t="shared" si="2698"/>
        <v>DE$16</v>
      </c>
      <c r="DF1604" s="199" t="str">
        <f t="shared" si="2698"/>
        <v>DF$16</v>
      </c>
      <c r="DG1604" s="199" t="str">
        <f t="shared" si="2698"/>
        <v>DG$16</v>
      </c>
      <c r="DH1604" s="199" t="str">
        <f t="shared" si="2698"/>
        <v>DH$16</v>
      </c>
      <c r="DI1604" s="199" t="str">
        <f t="shared" si="2698"/>
        <v>DI$16</v>
      </c>
      <c r="DJ1604" s="199" t="str">
        <f t="shared" si="2698"/>
        <v>DJ$16</v>
      </c>
      <c r="DK1604" s="199" t="str">
        <f t="shared" si="2698"/>
        <v>DK$16</v>
      </c>
      <c r="DL1604" s="199" t="str">
        <f t="shared" si="2698"/>
        <v>DL$16</v>
      </c>
    </row>
    <row r="1605" spans="1:116" x14ac:dyDescent="0.4">
      <c r="A1605" s="174"/>
      <c r="E1605" s="8"/>
      <c r="G1605" s="175" t="s">
        <v>462</v>
      </c>
      <c r="H1605" s="200"/>
      <c r="I1605" s="201"/>
      <c r="J1605" s="201"/>
      <c r="K1605" s="202"/>
      <c r="L1605" s="202"/>
      <c r="M1605" s="202"/>
      <c r="N1605" s="202"/>
      <c r="O1605" s="202"/>
      <c r="P1605" s="202"/>
      <c r="R1605" s="202"/>
      <c r="S1605" s="199" t="str">
        <f t="shared" ref="S1605:AX1605" si="2699">S$21</f>
        <v>S$17</v>
      </c>
      <c r="T1605" s="199" t="str">
        <f t="shared" si="2699"/>
        <v>T$17</v>
      </c>
      <c r="U1605" s="199" t="str">
        <f t="shared" si="2699"/>
        <v>U$17</v>
      </c>
      <c r="V1605" s="199" t="str">
        <f t="shared" si="2699"/>
        <v>V$17</v>
      </c>
      <c r="W1605" s="199" t="str">
        <f t="shared" si="2699"/>
        <v>W$17</v>
      </c>
      <c r="X1605" s="199" t="str">
        <f t="shared" si="2699"/>
        <v>X$17</v>
      </c>
      <c r="Y1605" s="199" t="str">
        <f t="shared" si="2699"/>
        <v>Y$17</v>
      </c>
      <c r="Z1605" s="199" t="str">
        <f t="shared" si="2699"/>
        <v>Z$17</v>
      </c>
      <c r="AA1605" s="199" t="str">
        <f t="shared" si="2699"/>
        <v>AA$17</v>
      </c>
      <c r="AB1605" s="199" t="str">
        <f t="shared" si="2699"/>
        <v>AB$17</v>
      </c>
      <c r="AC1605" s="199" t="str">
        <f t="shared" si="2699"/>
        <v>AC$17</v>
      </c>
      <c r="AD1605" s="199" t="str">
        <f t="shared" si="2699"/>
        <v>AD$17</v>
      </c>
      <c r="AE1605" s="199" t="str">
        <f t="shared" si="2699"/>
        <v>AE$17</v>
      </c>
      <c r="AF1605" s="199" t="str">
        <f t="shared" si="2699"/>
        <v>AF$17</v>
      </c>
      <c r="AG1605" s="199" t="str">
        <f t="shared" si="2699"/>
        <v>AG$17</v>
      </c>
      <c r="AH1605" s="199" t="str">
        <f t="shared" si="2699"/>
        <v>AH$17</v>
      </c>
      <c r="AI1605" s="199" t="str">
        <f t="shared" si="2699"/>
        <v>AI$17</v>
      </c>
      <c r="AJ1605" s="199" t="str">
        <f t="shared" si="2699"/>
        <v>AJ$17</v>
      </c>
      <c r="AK1605" s="199" t="str">
        <f t="shared" si="2699"/>
        <v>AK$17</v>
      </c>
      <c r="AL1605" s="199" t="str">
        <f t="shared" si="2699"/>
        <v>AL$17</v>
      </c>
      <c r="AM1605" s="199" t="str">
        <f t="shared" si="2699"/>
        <v>AM$17</v>
      </c>
      <c r="AN1605" s="199" t="str">
        <f t="shared" si="2699"/>
        <v>AN$17</v>
      </c>
      <c r="AO1605" s="199" t="str">
        <f t="shared" si="2699"/>
        <v>AO$17</v>
      </c>
      <c r="AP1605" s="199" t="str">
        <f t="shared" si="2699"/>
        <v>AP$17</v>
      </c>
      <c r="AQ1605" s="199" t="str">
        <f t="shared" si="2699"/>
        <v>AQ$17</v>
      </c>
      <c r="AR1605" s="199" t="str">
        <f t="shared" si="2699"/>
        <v>AR$17</v>
      </c>
      <c r="AS1605" s="199" t="str">
        <f t="shared" si="2699"/>
        <v>AS$17</v>
      </c>
      <c r="AT1605" s="199" t="str">
        <f t="shared" si="2699"/>
        <v>AT$17</v>
      </c>
      <c r="AU1605" s="199" t="str">
        <f t="shared" si="2699"/>
        <v>AU$17</v>
      </c>
      <c r="AV1605" s="199" t="str">
        <f t="shared" si="2699"/>
        <v>AV$17</v>
      </c>
      <c r="AW1605" s="199" t="str">
        <f t="shared" si="2699"/>
        <v>AW$17</v>
      </c>
      <c r="AX1605" s="199" t="str">
        <f t="shared" si="2699"/>
        <v>AX$17</v>
      </c>
      <c r="AY1605" s="199" t="str">
        <f t="shared" ref="AY1605:CD1605" si="2700">AY$21</f>
        <v>AY$17</v>
      </c>
      <c r="AZ1605" s="199" t="str">
        <f t="shared" si="2700"/>
        <v>AZ$17</v>
      </c>
      <c r="BA1605" s="199" t="str">
        <f t="shared" si="2700"/>
        <v>BA$17</v>
      </c>
      <c r="BB1605" s="199" t="str">
        <f t="shared" si="2700"/>
        <v>BB$17</v>
      </c>
      <c r="BC1605" s="199" t="str">
        <f t="shared" si="2700"/>
        <v>BC$17</v>
      </c>
      <c r="BD1605" s="199" t="str">
        <f t="shared" si="2700"/>
        <v>BD$17</v>
      </c>
      <c r="BE1605" s="199" t="str">
        <f t="shared" si="2700"/>
        <v>BE$17</v>
      </c>
      <c r="BF1605" s="199" t="str">
        <f t="shared" si="2700"/>
        <v>BF$17</v>
      </c>
      <c r="BG1605" s="199" t="str">
        <f t="shared" si="2700"/>
        <v>BG$17</v>
      </c>
      <c r="BH1605" s="199" t="str">
        <f t="shared" si="2700"/>
        <v>BH$17</v>
      </c>
      <c r="BI1605" s="199" t="str">
        <f t="shared" si="2700"/>
        <v>BI$17</v>
      </c>
      <c r="BJ1605" s="199" t="str">
        <f t="shared" si="2700"/>
        <v>BJ$17</v>
      </c>
      <c r="BK1605" s="199" t="str">
        <f t="shared" si="2700"/>
        <v>BK$17</v>
      </c>
      <c r="BL1605" s="199" t="str">
        <f t="shared" si="2700"/>
        <v>BL$17</v>
      </c>
      <c r="BM1605" s="199" t="str">
        <f t="shared" si="2700"/>
        <v>BM$17</v>
      </c>
      <c r="BN1605" s="199" t="str">
        <f t="shared" si="2700"/>
        <v>BN$17</v>
      </c>
      <c r="BO1605" s="199" t="str">
        <f t="shared" si="2700"/>
        <v>BO$17</v>
      </c>
      <c r="BP1605" s="199" t="str">
        <f t="shared" si="2700"/>
        <v>BP$17</v>
      </c>
      <c r="BQ1605" s="199" t="str">
        <f t="shared" si="2700"/>
        <v>BQ$17</v>
      </c>
      <c r="BR1605" s="199" t="str">
        <f t="shared" si="2700"/>
        <v>BR$17</v>
      </c>
      <c r="BS1605" s="199" t="str">
        <f t="shared" si="2700"/>
        <v>BS$17</v>
      </c>
      <c r="BT1605" s="199" t="str">
        <f t="shared" si="2700"/>
        <v>BT$17</v>
      </c>
      <c r="BU1605" s="199" t="str">
        <f t="shared" si="2700"/>
        <v>BU$17</v>
      </c>
      <c r="BV1605" s="199" t="str">
        <f t="shared" si="2700"/>
        <v>BV$17</v>
      </c>
      <c r="BW1605" s="199" t="str">
        <f t="shared" si="2700"/>
        <v>BW$17</v>
      </c>
      <c r="BX1605" s="199" t="str">
        <f t="shared" si="2700"/>
        <v>BX$17</v>
      </c>
      <c r="BY1605" s="199" t="str">
        <f t="shared" si="2700"/>
        <v>BY$17</v>
      </c>
      <c r="BZ1605" s="199" t="str">
        <f t="shared" si="2700"/>
        <v>BZ$17</v>
      </c>
      <c r="CA1605" s="199" t="str">
        <f t="shared" si="2700"/>
        <v>CA$17</v>
      </c>
      <c r="CB1605" s="199" t="str">
        <f t="shared" si="2700"/>
        <v>CB$17</v>
      </c>
      <c r="CC1605" s="199" t="str">
        <f t="shared" si="2700"/>
        <v>CC$17</v>
      </c>
      <c r="CD1605" s="199" t="str">
        <f t="shared" si="2700"/>
        <v>CD$17</v>
      </c>
      <c r="CE1605" s="199" t="str">
        <f t="shared" ref="CE1605:CL1605" si="2701">CE$21</f>
        <v>CE$17</v>
      </c>
      <c r="CF1605" s="199" t="str">
        <f t="shared" si="2701"/>
        <v>CF$17</v>
      </c>
      <c r="CG1605" s="199" t="str">
        <f t="shared" si="2701"/>
        <v>CG$17</v>
      </c>
      <c r="CH1605" s="199" t="str">
        <f t="shared" si="2701"/>
        <v>CH$17</v>
      </c>
      <c r="CI1605" s="199" t="str">
        <f t="shared" si="2701"/>
        <v>CI$17</v>
      </c>
      <c r="CJ1605" s="199" t="str">
        <f t="shared" si="2701"/>
        <v>CJ$17</v>
      </c>
      <c r="CK1605" s="199" t="str">
        <f t="shared" si="2701"/>
        <v>CK$17</v>
      </c>
      <c r="CL1605" s="199" t="str">
        <f t="shared" si="2701"/>
        <v>CL$17</v>
      </c>
      <c r="CN1605" s="201"/>
      <c r="CO1605" s="199" t="str">
        <f t="shared" ref="CO1605:DL1605" si="2702">CO$21</f>
        <v>CO$17</v>
      </c>
      <c r="CP1605" s="199" t="str">
        <f t="shared" si="2702"/>
        <v>CP$17</v>
      </c>
      <c r="CQ1605" s="199" t="str">
        <f t="shared" si="2702"/>
        <v>CQ$17</v>
      </c>
      <c r="CR1605" s="199" t="str">
        <f t="shared" si="2702"/>
        <v>CR$17</v>
      </c>
      <c r="CS1605" s="199" t="str">
        <f t="shared" si="2702"/>
        <v>CS$17</v>
      </c>
      <c r="CT1605" s="199" t="str">
        <f t="shared" si="2702"/>
        <v>CT$17</v>
      </c>
      <c r="CU1605" s="199" t="str">
        <f t="shared" si="2702"/>
        <v>CU$17</v>
      </c>
      <c r="CV1605" s="199" t="str">
        <f t="shared" si="2702"/>
        <v>CV$17</v>
      </c>
      <c r="CW1605" s="199" t="str">
        <f t="shared" si="2702"/>
        <v>CW$17</v>
      </c>
      <c r="CX1605" s="199" t="str">
        <f t="shared" si="2702"/>
        <v>CX$17</v>
      </c>
      <c r="CY1605" s="199" t="str">
        <f t="shared" si="2702"/>
        <v>CY$17</v>
      </c>
      <c r="CZ1605" s="199" t="str">
        <f t="shared" si="2702"/>
        <v>CZ$17</v>
      </c>
      <c r="DA1605" s="199" t="str">
        <f t="shared" si="2702"/>
        <v>DA$17</v>
      </c>
      <c r="DB1605" s="199" t="str">
        <f t="shared" si="2702"/>
        <v>DB$17</v>
      </c>
      <c r="DC1605" s="199" t="str">
        <f t="shared" si="2702"/>
        <v>DC$17</v>
      </c>
      <c r="DD1605" s="199" t="str">
        <f t="shared" si="2702"/>
        <v>DD$17</v>
      </c>
      <c r="DE1605" s="199" t="str">
        <f t="shared" si="2702"/>
        <v>DE$17</v>
      </c>
      <c r="DF1605" s="199" t="str">
        <f t="shared" si="2702"/>
        <v>DF$17</v>
      </c>
      <c r="DG1605" s="199" t="str">
        <f t="shared" si="2702"/>
        <v>DG$17</v>
      </c>
      <c r="DH1605" s="199" t="str">
        <f t="shared" si="2702"/>
        <v>DH$17</v>
      </c>
      <c r="DI1605" s="199" t="str">
        <f t="shared" si="2702"/>
        <v>DI$17</v>
      </c>
      <c r="DJ1605" s="199" t="str">
        <f t="shared" si="2702"/>
        <v>DJ$17</v>
      </c>
      <c r="DK1605" s="199" t="str">
        <f t="shared" si="2702"/>
        <v>DK$17</v>
      </c>
      <c r="DL1605" s="199" t="str">
        <f t="shared" si="2702"/>
        <v>DL$17</v>
      </c>
    </row>
    <row r="1606" spans="1:116" x14ac:dyDescent="0.4">
      <c r="A1606" s="174"/>
      <c r="E1606" s="8"/>
      <c r="G1606" s="175" t="s">
        <v>491</v>
      </c>
      <c r="H1606" s="200"/>
      <c r="I1606" s="201"/>
      <c r="J1606" s="201"/>
      <c r="K1606" s="202"/>
      <c r="L1606" s="202"/>
      <c r="M1606" s="202"/>
      <c r="N1606" s="202"/>
      <c r="O1606" s="202"/>
      <c r="P1606" s="202"/>
      <c r="R1606" s="202"/>
      <c r="S1606" s="190"/>
      <c r="T1606" s="190"/>
      <c r="U1606" s="190"/>
      <c r="V1606" s="190"/>
      <c r="W1606" s="190"/>
      <c r="X1606" s="190"/>
      <c r="Y1606" s="190"/>
      <c r="Z1606" s="190"/>
      <c r="AA1606" s="190"/>
      <c r="AB1606" s="190"/>
      <c r="AC1606" s="190"/>
      <c r="AD1606" s="190"/>
      <c r="AE1606" s="190"/>
      <c r="AF1606" s="190"/>
      <c r="AG1606" s="190"/>
      <c r="AH1606" s="190"/>
      <c r="AI1606" s="190"/>
      <c r="AJ1606" s="190"/>
      <c r="AK1606" s="190"/>
      <c r="AL1606" s="190"/>
      <c r="AM1606" s="190"/>
      <c r="AN1606" s="190"/>
      <c r="AO1606" s="190"/>
      <c r="AP1606" s="190"/>
      <c r="AQ1606" s="190"/>
      <c r="AR1606" s="190"/>
      <c r="AS1606" s="190"/>
      <c r="AT1606" s="190"/>
      <c r="AU1606" s="190"/>
      <c r="AV1606" s="190"/>
      <c r="AW1606" s="190"/>
      <c r="AX1606" s="190"/>
      <c r="AY1606" s="190"/>
      <c r="AZ1606" s="190"/>
      <c r="BA1606" s="190"/>
      <c r="BB1606" s="190"/>
      <c r="BC1606" s="190"/>
      <c r="BD1606" s="190"/>
      <c r="BE1606" s="190"/>
      <c r="BF1606" s="190"/>
      <c r="BG1606" s="190"/>
      <c r="BH1606" s="190"/>
      <c r="BI1606" s="190"/>
      <c r="BJ1606" s="190"/>
      <c r="BK1606" s="190"/>
      <c r="BL1606" s="190"/>
      <c r="BM1606" s="190"/>
      <c r="BN1606" s="190"/>
      <c r="BO1606" s="190"/>
      <c r="BP1606" s="190"/>
      <c r="BQ1606" s="190"/>
      <c r="BR1606" s="190"/>
      <c r="BS1606" s="190"/>
      <c r="BT1606" s="190"/>
      <c r="BU1606" s="190"/>
      <c r="BV1606" s="190"/>
      <c r="BW1606" s="190"/>
      <c r="BX1606" s="190"/>
      <c r="BY1606" s="190"/>
      <c r="BZ1606" s="190"/>
      <c r="CA1606" s="190"/>
      <c r="CB1606" s="190"/>
      <c r="CC1606" s="190"/>
      <c r="CD1606" s="190"/>
      <c r="CE1606" s="190"/>
      <c r="CF1606" s="190"/>
      <c r="CG1606" s="190"/>
      <c r="CH1606" s="190"/>
      <c r="CI1606" s="190"/>
      <c r="CJ1606" s="190"/>
      <c r="CK1606" s="190"/>
      <c r="CL1606" s="190"/>
      <c r="CN1606" s="201"/>
      <c r="CO1606" s="190"/>
      <c r="CP1606" s="190"/>
      <c r="CQ1606" s="190"/>
      <c r="CR1606" s="190"/>
      <c r="CS1606" s="190"/>
      <c r="CT1606" s="190"/>
      <c r="CU1606" s="190"/>
      <c r="CV1606" s="190"/>
      <c r="CW1606" s="190"/>
      <c r="CX1606" s="190"/>
      <c r="CY1606" s="190"/>
      <c r="CZ1606" s="190"/>
      <c r="DA1606" s="190"/>
      <c r="DB1606" s="190"/>
      <c r="DC1606" s="190"/>
      <c r="DD1606" s="190"/>
      <c r="DE1606" s="190"/>
      <c r="DF1606" s="190"/>
      <c r="DG1606" s="190"/>
      <c r="DH1606" s="190"/>
      <c r="DI1606" s="190"/>
      <c r="DJ1606" s="190"/>
      <c r="DK1606" s="190"/>
      <c r="DL1606" s="190"/>
    </row>
    <row r="1607" spans="1:116" x14ac:dyDescent="0.4">
      <c r="A1607" s="174"/>
      <c r="E1607" s="8"/>
      <c r="G1607" s="175" t="s">
        <v>505</v>
      </c>
      <c r="H1607" s="200"/>
      <c r="I1607" s="201"/>
      <c r="J1607" s="201"/>
      <c r="K1607" s="202"/>
      <c r="L1607" s="202"/>
      <c r="M1607" s="202"/>
      <c r="N1607" s="202"/>
      <c r="O1607" s="202"/>
      <c r="P1607" s="202"/>
      <c r="R1607" s="202"/>
      <c r="S1607" s="190"/>
      <c r="T1607" s="190"/>
      <c r="U1607" s="190"/>
      <c r="V1607" s="190"/>
      <c r="W1607" s="190"/>
      <c r="X1607" s="190"/>
      <c r="Y1607" s="190"/>
      <c r="Z1607" s="190"/>
      <c r="AA1607" s="190"/>
      <c r="AB1607" s="190"/>
      <c r="AC1607" s="190"/>
      <c r="AD1607" s="190"/>
      <c r="AE1607" s="190"/>
      <c r="AF1607" s="190"/>
      <c r="AG1607" s="190"/>
      <c r="AH1607" s="190"/>
      <c r="AI1607" s="190"/>
      <c r="AJ1607" s="190"/>
      <c r="AK1607" s="190"/>
      <c r="AL1607" s="190"/>
      <c r="AM1607" s="190"/>
      <c r="AN1607" s="190"/>
      <c r="AO1607" s="190"/>
      <c r="AP1607" s="190"/>
      <c r="AQ1607" s="190"/>
      <c r="AR1607" s="190"/>
      <c r="AS1607" s="190"/>
      <c r="AT1607" s="190"/>
      <c r="AU1607" s="190"/>
      <c r="AV1607" s="190"/>
      <c r="AW1607" s="190"/>
      <c r="AX1607" s="190"/>
      <c r="AY1607" s="190"/>
      <c r="AZ1607" s="190"/>
      <c r="BA1607" s="190"/>
      <c r="BB1607" s="190"/>
      <c r="BC1607" s="190"/>
      <c r="BD1607" s="190"/>
      <c r="BE1607" s="190"/>
      <c r="BF1607" s="190"/>
      <c r="BG1607" s="190"/>
      <c r="BH1607" s="190"/>
      <c r="BI1607" s="190"/>
      <c r="BJ1607" s="190"/>
      <c r="BK1607" s="190"/>
      <c r="BL1607" s="190"/>
      <c r="BM1607" s="190"/>
      <c r="BN1607" s="190"/>
      <c r="BO1607" s="190"/>
      <c r="BP1607" s="190"/>
      <c r="BQ1607" s="190"/>
      <c r="BR1607" s="190"/>
      <c r="BS1607" s="190"/>
      <c r="BT1607" s="190"/>
      <c r="BU1607" s="190"/>
      <c r="BV1607" s="190"/>
      <c r="BW1607" s="190"/>
      <c r="BX1607" s="190"/>
      <c r="BY1607" s="190"/>
      <c r="BZ1607" s="190"/>
      <c r="CA1607" s="190"/>
      <c r="CB1607" s="190"/>
      <c r="CC1607" s="190"/>
      <c r="CD1607" s="190"/>
      <c r="CE1607" s="190"/>
      <c r="CF1607" s="190"/>
      <c r="CG1607" s="190"/>
      <c r="CH1607" s="190"/>
      <c r="CI1607" s="190"/>
      <c r="CJ1607" s="190"/>
      <c r="CK1607" s="190"/>
      <c r="CL1607" s="190"/>
      <c r="CN1607" s="201"/>
      <c r="CO1607" s="190"/>
      <c r="CP1607" s="190"/>
      <c r="CQ1607" s="190"/>
      <c r="CR1607" s="190"/>
      <c r="CS1607" s="190"/>
      <c r="CT1607" s="190"/>
      <c r="CU1607" s="190"/>
      <c r="CV1607" s="190"/>
      <c r="CW1607" s="190"/>
      <c r="CX1607" s="190"/>
      <c r="CY1607" s="190"/>
      <c r="CZ1607" s="190"/>
      <c r="DA1607" s="190"/>
      <c r="DB1607" s="190"/>
      <c r="DC1607" s="190"/>
      <c r="DD1607" s="190"/>
      <c r="DE1607" s="190"/>
      <c r="DF1607" s="190"/>
      <c r="DG1607" s="190"/>
      <c r="DH1607" s="190"/>
      <c r="DI1607" s="190"/>
      <c r="DJ1607" s="190"/>
      <c r="DK1607" s="190"/>
      <c r="DL1607" s="190"/>
    </row>
    <row r="1608" spans="1:116" x14ac:dyDescent="0.4">
      <c r="A1608" s="174"/>
      <c r="E1608" s="8"/>
      <c r="G1608" s="175" t="s">
        <v>463</v>
      </c>
      <c r="H1608" s="200"/>
      <c r="I1608" s="201"/>
      <c r="J1608" s="201"/>
      <c r="K1608" s="202"/>
      <c r="L1608" s="202"/>
      <c r="M1608" s="202"/>
      <c r="N1608" s="202"/>
      <c r="O1608" s="202"/>
      <c r="P1608" s="202"/>
      <c r="R1608" s="202"/>
      <c r="S1608" s="190" t="str">
        <f t="shared" ref="S1608:AX1608" si="2703">S$22</f>
        <v>S$18</v>
      </c>
      <c r="T1608" s="190" t="str">
        <f t="shared" si="2703"/>
        <v>T$18</v>
      </c>
      <c r="U1608" s="190" t="str">
        <f t="shared" si="2703"/>
        <v>U$18</v>
      </c>
      <c r="V1608" s="190" t="str">
        <f t="shared" si="2703"/>
        <v>V$18</v>
      </c>
      <c r="W1608" s="190" t="str">
        <f t="shared" si="2703"/>
        <v>W$18</v>
      </c>
      <c r="X1608" s="190" t="str">
        <f t="shared" si="2703"/>
        <v>X$18</v>
      </c>
      <c r="Y1608" s="190" t="str">
        <f t="shared" si="2703"/>
        <v>Y$18</v>
      </c>
      <c r="Z1608" s="190" t="str">
        <f t="shared" si="2703"/>
        <v>Z$18</v>
      </c>
      <c r="AA1608" s="190" t="str">
        <f t="shared" si="2703"/>
        <v>AA$18</v>
      </c>
      <c r="AB1608" s="190" t="str">
        <f t="shared" si="2703"/>
        <v>AB$18</v>
      </c>
      <c r="AC1608" s="190" t="str">
        <f t="shared" si="2703"/>
        <v>AC$18</v>
      </c>
      <c r="AD1608" s="190" t="str">
        <f t="shared" si="2703"/>
        <v>AD$18</v>
      </c>
      <c r="AE1608" s="190" t="str">
        <f t="shared" si="2703"/>
        <v>AE$18</v>
      </c>
      <c r="AF1608" s="190" t="str">
        <f t="shared" si="2703"/>
        <v>AF$18</v>
      </c>
      <c r="AG1608" s="190" t="str">
        <f t="shared" si="2703"/>
        <v>AG$18</v>
      </c>
      <c r="AH1608" s="190" t="str">
        <f t="shared" si="2703"/>
        <v>AH$18</v>
      </c>
      <c r="AI1608" s="190" t="str">
        <f t="shared" si="2703"/>
        <v>AI$18</v>
      </c>
      <c r="AJ1608" s="190" t="str">
        <f t="shared" si="2703"/>
        <v>AJ$18</v>
      </c>
      <c r="AK1608" s="190" t="str">
        <f t="shared" si="2703"/>
        <v>AK$18</v>
      </c>
      <c r="AL1608" s="190" t="str">
        <f t="shared" si="2703"/>
        <v>AL$18</v>
      </c>
      <c r="AM1608" s="190" t="str">
        <f t="shared" si="2703"/>
        <v>AM$18</v>
      </c>
      <c r="AN1608" s="190" t="str">
        <f t="shared" si="2703"/>
        <v>AN$18</v>
      </c>
      <c r="AO1608" s="190" t="str">
        <f t="shared" si="2703"/>
        <v>AO$18</v>
      </c>
      <c r="AP1608" s="190" t="str">
        <f t="shared" si="2703"/>
        <v>AP$18</v>
      </c>
      <c r="AQ1608" s="190" t="str">
        <f t="shared" si="2703"/>
        <v>AQ$18</v>
      </c>
      <c r="AR1608" s="190" t="str">
        <f t="shared" si="2703"/>
        <v>AR$18</v>
      </c>
      <c r="AS1608" s="190" t="str">
        <f t="shared" si="2703"/>
        <v>AS$18</v>
      </c>
      <c r="AT1608" s="190" t="str">
        <f t="shared" si="2703"/>
        <v>AT$18</v>
      </c>
      <c r="AU1608" s="190" t="str">
        <f t="shared" si="2703"/>
        <v>AU$18</v>
      </c>
      <c r="AV1608" s="190" t="str">
        <f t="shared" si="2703"/>
        <v>AV$18</v>
      </c>
      <c r="AW1608" s="190" t="str">
        <f t="shared" si="2703"/>
        <v>AW$18</v>
      </c>
      <c r="AX1608" s="190" t="str">
        <f t="shared" si="2703"/>
        <v>AX$18</v>
      </c>
      <c r="AY1608" s="190" t="str">
        <f t="shared" ref="AY1608:CD1608" si="2704">AY$22</f>
        <v>AY$18</v>
      </c>
      <c r="AZ1608" s="190" t="str">
        <f t="shared" si="2704"/>
        <v>AZ$18</v>
      </c>
      <c r="BA1608" s="190" t="str">
        <f t="shared" si="2704"/>
        <v>BA$18</v>
      </c>
      <c r="BB1608" s="190" t="str">
        <f t="shared" si="2704"/>
        <v>BB$18</v>
      </c>
      <c r="BC1608" s="190" t="str">
        <f t="shared" si="2704"/>
        <v>BC$18</v>
      </c>
      <c r="BD1608" s="190" t="str">
        <f t="shared" si="2704"/>
        <v>BD$18</v>
      </c>
      <c r="BE1608" s="190" t="str">
        <f t="shared" si="2704"/>
        <v>BE$18</v>
      </c>
      <c r="BF1608" s="190" t="str">
        <f t="shared" si="2704"/>
        <v>BF$18</v>
      </c>
      <c r="BG1608" s="190" t="str">
        <f t="shared" si="2704"/>
        <v>BG$18</v>
      </c>
      <c r="BH1608" s="190" t="str">
        <f t="shared" si="2704"/>
        <v>BH$18</v>
      </c>
      <c r="BI1608" s="190" t="str">
        <f t="shared" si="2704"/>
        <v>BI$18</v>
      </c>
      <c r="BJ1608" s="190" t="str">
        <f t="shared" si="2704"/>
        <v>BJ$18</v>
      </c>
      <c r="BK1608" s="190" t="str">
        <f t="shared" si="2704"/>
        <v>BK$18</v>
      </c>
      <c r="BL1608" s="190" t="str">
        <f t="shared" si="2704"/>
        <v>BL$18</v>
      </c>
      <c r="BM1608" s="190" t="str">
        <f t="shared" si="2704"/>
        <v>BM$18</v>
      </c>
      <c r="BN1608" s="190" t="str">
        <f t="shared" si="2704"/>
        <v>BN$18</v>
      </c>
      <c r="BO1608" s="190" t="str">
        <f t="shared" si="2704"/>
        <v>BO$18</v>
      </c>
      <c r="BP1608" s="190" t="str">
        <f t="shared" si="2704"/>
        <v>BP$18</v>
      </c>
      <c r="BQ1608" s="190" t="str">
        <f t="shared" si="2704"/>
        <v>BQ$18</v>
      </c>
      <c r="BR1608" s="190" t="str">
        <f t="shared" si="2704"/>
        <v>BR$18</v>
      </c>
      <c r="BS1608" s="190" t="str">
        <f t="shared" si="2704"/>
        <v>BS$18</v>
      </c>
      <c r="BT1608" s="190" t="str">
        <f t="shared" si="2704"/>
        <v>BT$18</v>
      </c>
      <c r="BU1608" s="190" t="str">
        <f t="shared" si="2704"/>
        <v>BU$18</v>
      </c>
      <c r="BV1608" s="190" t="str">
        <f t="shared" si="2704"/>
        <v>BV$18</v>
      </c>
      <c r="BW1608" s="190" t="str">
        <f t="shared" si="2704"/>
        <v>BW$18</v>
      </c>
      <c r="BX1608" s="190" t="str">
        <f t="shared" si="2704"/>
        <v>BX$18</v>
      </c>
      <c r="BY1608" s="190" t="str">
        <f t="shared" si="2704"/>
        <v>BY$18</v>
      </c>
      <c r="BZ1608" s="190" t="str">
        <f t="shared" si="2704"/>
        <v>BZ$18</v>
      </c>
      <c r="CA1608" s="190" t="str">
        <f t="shared" si="2704"/>
        <v>CA$18</v>
      </c>
      <c r="CB1608" s="190" t="str">
        <f t="shared" si="2704"/>
        <v>CB$18</v>
      </c>
      <c r="CC1608" s="190" t="str">
        <f t="shared" si="2704"/>
        <v>CC$18</v>
      </c>
      <c r="CD1608" s="190" t="str">
        <f t="shared" si="2704"/>
        <v>CD$18</v>
      </c>
      <c r="CE1608" s="190" t="str">
        <f t="shared" ref="CE1608:CL1608" si="2705">CE$22</f>
        <v>CE$18</v>
      </c>
      <c r="CF1608" s="190" t="str">
        <f t="shared" si="2705"/>
        <v>CF$18</v>
      </c>
      <c r="CG1608" s="190" t="str">
        <f t="shared" si="2705"/>
        <v>CG$18</v>
      </c>
      <c r="CH1608" s="190" t="str">
        <f t="shared" si="2705"/>
        <v>CH$18</v>
      </c>
      <c r="CI1608" s="190" t="str">
        <f t="shared" si="2705"/>
        <v>CI$18</v>
      </c>
      <c r="CJ1608" s="190" t="str">
        <f t="shared" si="2705"/>
        <v>CJ$18</v>
      </c>
      <c r="CK1608" s="190" t="str">
        <f t="shared" si="2705"/>
        <v>CK$18</v>
      </c>
      <c r="CL1608" s="190" t="str">
        <f t="shared" si="2705"/>
        <v>CL$18</v>
      </c>
      <c r="CN1608" s="201"/>
      <c r="CO1608" s="190" t="str">
        <f t="shared" ref="CO1608:DL1608" si="2706">CO$22</f>
        <v>CO$18</v>
      </c>
      <c r="CP1608" s="190" t="str">
        <f t="shared" si="2706"/>
        <v>CP$18</v>
      </c>
      <c r="CQ1608" s="190" t="str">
        <f t="shared" si="2706"/>
        <v>CQ$18</v>
      </c>
      <c r="CR1608" s="190" t="str">
        <f t="shared" si="2706"/>
        <v>CR$18</v>
      </c>
      <c r="CS1608" s="190" t="str">
        <f t="shared" si="2706"/>
        <v>CS$18</v>
      </c>
      <c r="CT1608" s="190" t="str">
        <f t="shared" si="2706"/>
        <v>CT$18</v>
      </c>
      <c r="CU1608" s="190" t="str">
        <f t="shared" si="2706"/>
        <v>CU$18</v>
      </c>
      <c r="CV1608" s="190" t="str">
        <f t="shared" si="2706"/>
        <v>CV$18</v>
      </c>
      <c r="CW1608" s="190" t="str">
        <f t="shared" si="2706"/>
        <v>CW$18</v>
      </c>
      <c r="CX1608" s="190" t="str">
        <f t="shared" si="2706"/>
        <v>CX$18</v>
      </c>
      <c r="CY1608" s="190" t="str">
        <f t="shared" si="2706"/>
        <v>CY$18</v>
      </c>
      <c r="CZ1608" s="190" t="str">
        <f t="shared" si="2706"/>
        <v>CZ$18</v>
      </c>
      <c r="DA1608" s="190" t="str">
        <f t="shared" si="2706"/>
        <v>DA$18</v>
      </c>
      <c r="DB1608" s="190" t="str">
        <f t="shared" si="2706"/>
        <v>DB$18</v>
      </c>
      <c r="DC1608" s="190" t="str">
        <f t="shared" si="2706"/>
        <v>DC$18</v>
      </c>
      <c r="DD1608" s="190" t="str">
        <f t="shared" si="2706"/>
        <v>DD$18</v>
      </c>
      <c r="DE1608" s="190" t="str">
        <f t="shared" si="2706"/>
        <v>DE$18</v>
      </c>
      <c r="DF1608" s="190" t="str">
        <f t="shared" si="2706"/>
        <v>DF$18</v>
      </c>
      <c r="DG1608" s="190" t="str">
        <f t="shared" si="2706"/>
        <v>DG$18</v>
      </c>
      <c r="DH1608" s="190" t="str">
        <f t="shared" si="2706"/>
        <v>DH$18</v>
      </c>
      <c r="DI1608" s="190" t="str">
        <f t="shared" si="2706"/>
        <v>DI$18</v>
      </c>
      <c r="DJ1608" s="190" t="str">
        <f t="shared" si="2706"/>
        <v>DJ$18</v>
      </c>
      <c r="DK1608" s="190" t="str">
        <f t="shared" si="2706"/>
        <v>DK$18</v>
      </c>
      <c r="DL1608" s="190" t="str">
        <f t="shared" si="2706"/>
        <v>DL$18</v>
      </c>
    </row>
    <row r="1609" spans="1:116" x14ac:dyDescent="0.4">
      <c r="A1609" s="174"/>
      <c r="E1609" s="8"/>
      <c r="G1609" s="175" t="s">
        <v>464</v>
      </c>
      <c r="H1609" s="200"/>
      <c r="I1609" s="201"/>
      <c r="J1609" s="201"/>
      <c r="K1609" s="202"/>
      <c r="L1609" s="202"/>
      <c r="M1609" s="202"/>
      <c r="N1609" s="202"/>
      <c r="O1609" s="202"/>
      <c r="P1609" s="202"/>
      <c r="R1609" s="202"/>
      <c r="S1609" s="190" t="str">
        <f t="shared" ref="S1609:AX1609" si="2707">S$23</f>
        <v>S$19</v>
      </c>
      <c r="T1609" s="190" t="str">
        <f t="shared" si="2707"/>
        <v>T$19</v>
      </c>
      <c r="U1609" s="190" t="str">
        <f t="shared" si="2707"/>
        <v>U$19</v>
      </c>
      <c r="V1609" s="190" t="str">
        <f t="shared" si="2707"/>
        <v>V$19</v>
      </c>
      <c r="W1609" s="190" t="str">
        <f t="shared" si="2707"/>
        <v>W$19</v>
      </c>
      <c r="X1609" s="190" t="str">
        <f t="shared" si="2707"/>
        <v>X$19</v>
      </c>
      <c r="Y1609" s="190" t="str">
        <f t="shared" si="2707"/>
        <v>Y$19</v>
      </c>
      <c r="Z1609" s="190" t="str">
        <f t="shared" si="2707"/>
        <v>Z$19</v>
      </c>
      <c r="AA1609" s="190" t="str">
        <f t="shared" si="2707"/>
        <v>AA$19</v>
      </c>
      <c r="AB1609" s="190" t="str">
        <f t="shared" si="2707"/>
        <v>AB$19</v>
      </c>
      <c r="AC1609" s="190" t="str">
        <f t="shared" si="2707"/>
        <v>AC$19</v>
      </c>
      <c r="AD1609" s="190" t="str">
        <f t="shared" si="2707"/>
        <v>AD$19</v>
      </c>
      <c r="AE1609" s="190" t="str">
        <f t="shared" si="2707"/>
        <v>AE$19</v>
      </c>
      <c r="AF1609" s="190" t="str">
        <f t="shared" si="2707"/>
        <v>AF$19</v>
      </c>
      <c r="AG1609" s="190" t="str">
        <f t="shared" si="2707"/>
        <v>AG$19</v>
      </c>
      <c r="AH1609" s="190" t="str">
        <f t="shared" si="2707"/>
        <v>AH$19</v>
      </c>
      <c r="AI1609" s="190" t="str">
        <f t="shared" si="2707"/>
        <v>AI$19</v>
      </c>
      <c r="AJ1609" s="190" t="str">
        <f t="shared" si="2707"/>
        <v>AJ$19</v>
      </c>
      <c r="AK1609" s="190" t="str">
        <f t="shared" si="2707"/>
        <v>AK$19</v>
      </c>
      <c r="AL1609" s="190" t="str">
        <f t="shared" si="2707"/>
        <v>AL$19</v>
      </c>
      <c r="AM1609" s="190" t="str">
        <f t="shared" si="2707"/>
        <v>AM$19</v>
      </c>
      <c r="AN1609" s="190" t="str">
        <f t="shared" si="2707"/>
        <v>AN$19</v>
      </c>
      <c r="AO1609" s="190" t="str">
        <f t="shared" si="2707"/>
        <v>AO$19</v>
      </c>
      <c r="AP1609" s="190" t="str">
        <f t="shared" si="2707"/>
        <v>AP$19</v>
      </c>
      <c r="AQ1609" s="190" t="str">
        <f t="shared" si="2707"/>
        <v>AQ$19</v>
      </c>
      <c r="AR1609" s="190" t="str">
        <f t="shared" si="2707"/>
        <v>AR$19</v>
      </c>
      <c r="AS1609" s="190" t="str">
        <f t="shared" si="2707"/>
        <v>AS$19</v>
      </c>
      <c r="AT1609" s="190" t="str">
        <f t="shared" si="2707"/>
        <v>AT$19</v>
      </c>
      <c r="AU1609" s="190" t="str">
        <f t="shared" si="2707"/>
        <v>AU$19</v>
      </c>
      <c r="AV1609" s="190" t="str">
        <f t="shared" si="2707"/>
        <v>AV$19</v>
      </c>
      <c r="AW1609" s="190" t="str">
        <f t="shared" si="2707"/>
        <v>AW$19</v>
      </c>
      <c r="AX1609" s="190" t="str">
        <f t="shared" si="2707"/>
        <v>AX$19</v>
      </c>
      <c r="AY1609" s="190" t="str">
        <f t="shared" ref="AY1609:CD1609" si="2708">AY$23</f>
        <v>AY$19</v>
      </c>
      <c r="AZ1609" s="190" t="str">
        <f t="shared" si="2708"/>
        <v>AZ$19</v>
      </c>
      <c r="BA1609" s="190" t="str">
        <f t="shared" si="2708"/>
        <v>BA$19</v>
      </c>
      <c r="BB1609" s="190" t="str">
        <f t="shared" si="2708"/>
        <v>BB$19</v>
      </c>
      <c r="BC1609" s="190" t="str">
        <f t="shared" si="2708"/>
        <v>BC$19</v>
      </c>
      <c r="BD1609" s="190" t="str">
        <f t="shared" si="2708"/>
        <v>BD$19</v>
      </c>
      <c r="BE1609" s="190" t="str">
        <f t="shared" si="2708"/>
        <v>BE$19</v>
      </c>
      <c r="BF1609" s="190" t="str">
        <f t="shared" si="2708"/>
        <v>BF$19</v>
      </c>
      <c r="BG1609" s="190" t="str">
        <f t="shared" si="2708"/>
        <v>BG$19</v>
      </c>
      <c r="BH1609" s="190" t="str">
        <f t="shared" si="2708"/>
        <v>BH$19</v>
      </c>
      <c r="BI1609" s="190" t="str">
        <f t="shared" si="2708"/>
        <v>BI$19</v>
      </c>
      <c r="BJ1609" s="190" t="str">
        <f t="shared" si="2708"/>
        <v>BJ$19</v>
      </c>
      <c r="BK1609" s="190" t="str">
        <f t="shared" si="2708"/>
        <v>BK$19</v>
      </c>
      <c r="BL1609" s="190" t="str">
        <f t="shared" si="2708"/>
        <v>BL$19</v>
      </c>
      <c r="BM1609" s="190" t="str">
        <f t="shared" si="2708"/>
        <v>BM$19</v>
      </c>
      <c r="BN1609" s="190" t="str">
        <f t="shared" si="2708"/>
        <v>BN$19</v>
      </c>
      <c r="BO1609" s="190" t="str">
        <f t="shared" si="2708"/>
        <v>BO$19</v>
      </c>
      <c r="BP1609" s="190" t="str">
        <f t="shared" si="2708"/>
        <v>BP$19</v>
      </c>
      <c r="BQ1609" s="190" t="str">
        <f t="shared" si="2708"/>
        <v>BQ$19</v>
      </c>
      <c r="BR1609" s="190" t="str">
        <f t="shared" si="2708"/>
        <v>BR$19</v>
      </c>
      <c r="BS1609" s="190" t="str">
        <f t="shared" si="2708"/>
        <v>BS$19</v>
      </c>
      <c r="BT1609" s="190" t="str">
        <f t="shared" si="2708"/>
        <v>BT$19</v>
      </c>
      <c r="BU1609" s="190" t="str">
        <f t="shared" si="2708"/>
        <v>BU$19</v>
      </c>
      <c r="BV1609" s="190" t="str">
        <f t="shared" si="2708"/>
        <v>BV$19</v>
      </c>
      <c r="BW1609" s="190" t="str">
        <f t="shared" si="2708"/>
        <v>BW$19</v>
      </c>
      <c r="BX1609" s="190" t="str">
        <f t="shared" si="2708"/>
        <v>BX$19</v>
      </c>
      <c r="BY1609" s="190" t="str">
        <f t="shared" si="2708"/>
        <v>BY$19</v>
      </c>
      <c r="BZ1609" s="190" t="str">
        <f t="shared" si="2708"/>
        <v>BZ$19</v>
      </c>
      <c r="CA1609" s="190" t="str">
        <f t="shared" si="2708"/>
        <v>CA$19</v>
      </c>
      <c r="CB1609" s="190" t="str">
        <f t="shared" si="2708"/>
        <v>CB$19</v>
      </c>
      <c r="CC1609" s="190" t="str">
        <f t="shared" si="2708"/>
        <v>CC$19</v>
      </c>
      <c r="CD1609" s="190" t="str">
        <f t="shared" si="2708"/>
        <v>CD$19</v>
      </c>
      <c r="CE1609" s="190" t="str">
        <f t="shared" ref="CE1609:CL1609" si="2709">CE$23</f>
        <v>CE$19</v>
      </c>
      <c r="CF1609" s="190" t="str">
        <f t="shared" si="2709"/>
        <v>CF$19</v>
      </c>
      <c r="CG1609" s="190" t="str">
        <f t="shared" si="2709"/>
        <v>CG$19</v>
      </c>
      <c r="CH1609" s="190" t="str">
        <f t="shared" si="2709"/>
        <v>CH$19</v>
      </c>
      <c r="CI1609" s="190" t="str">
        <f t="shared" si="2709"/>
        <v>CI$19</v>
      </c>
      <c r="CJ1609" s="190" t="str">
        <f t="shared" si="2709"/>
        <v>CJ$19</v>
      </c>
      <c r="CK1609" s="190" t="str">
        <f t="shared" si="2709"/>
        <v>CK$19</v>
      </c>
      <c r="CL1609" s="190" t="str">
        <f t="shared" si="2709"/>
        <v>CL$19</v>
      </c>
      <c r="CN1609" s="201"/>
      <c r="CO1609" s="190" t="str">
        <f t="shared" ref="CO1609:DL1609" si="2710">CO$23</f>
        <v>CO$19</v>
      </c>
      <c r="CP1609" s="190" t="str">
        <f t="shared" si="2710"/>
        <v>CP$19</v>
      </c>
      <c r="CQ1609" s="190" t="str">
        <f t="shared" si="2710"/>
        <v>CQ$19</v>
      </c>
      <c r="CR1609" s="190" t="str">
        <f t="shared" si="2710"/>
        <v>CR$19</v>
      </c>
      <c r="CS1609" s="190" t="str">
        <f t="shared" si="2710"/>
        <v>CS$19</v>
      </c>
      <c r="CT1609" s="190" t="str">
        <f t="shared" si="2710"/>
        <v>CT$19</v>
      </c>
      <c r="CU1609" s="190" t="str">
        <f t="shared" si="2710"/>
        <v>CU$19</v>
      </c>
      <c r="CV1609" s="190" t="str">
        <f t="shared" si="2710"/>
        <v>CV$19</v>
      </c>
      <c r="CW1609" s="190" t="str">
        <f t="shared" si="2710"/>
        <v>CW$19</v>
      </c>
      <c r="CX1609" s="190" t="str">
        <f t="shared" si="2710"/>
        <v>CX$19</v>
      </c>
      <c r="CY1609" s="190" t="str">
        <f t="shared" si="2710"/>
        <v>CY$19</v>
      </c>
      <c r="CZ1609" s="190" t="str">
        <f t="shared" si="2710"/>
        <v>CZ$19</v>
      </c>
      <c r="DA1609" s="190" t="str">
        <f t="shared" si="2710"/>
        <v>DA$19</v>
      </c>
      <c r="DB1609" s="190" t="str">
        <f t="shared" si="2710"/>
        <v>DB$19</v>
      </c>
      <c r="DC1609" s="190" t="str">
        <f t="shared" si="2710"/>
        <v>DC$19</v>
      </c>
      <c r="DD1609" s="190" t="str">
        <f t="shared" si="2710"/>
        <v>DD$19</v>
      </c>
      <c r="DE1609" s="190" t="str">
        <f t="shared" si="2710"/>
        <v>DE$19</v>
      </c>
      <c r="DF1609" s="190" t="str">
        <f t="shared" si="2710"/>
        <v>DF$19</v>
      </c>
      <c r="DG1609" s="190" t="str">
        <f t="shared" si="2710"/>
        <v>DG$19</v>
      </c>
      <c r="DH1609" s="190" t="str">
        <f t="shared" si="2710"/>
        <v>DH$19</v>
      </c>
      <c r="DI1609" s="190" t="str">
        <f t="shared" si="2710"/>
        <v>DI$19</v>
      </c>
      <c r="DJ1609" s="190" t="str">
        <f t="shared" si="2710"/>
        <v>DJ$19</v>
      </c>
      <c r="DK1609" s="190" t="str">
        <f t="shared" si="2710"/>
        <v>DK$19</v>
      </c>
      <c r="DL1609" s="190" t="str">
        <f t="shared" si="2710"/>
        <v>DL$19</v>
      </c>
    </row>
    <row r="1610" spans="1:116" x14ac:dyDescent="0.4">
      <c r="A1610" s="31" t="s">
        <v>218</v>
      </c>
      <c r="B1610" s="31" t="s">
        <v>81</v>
      </c>
      <c r="C1610" s="31"/>
      <c r="D1610" t="s">
        <v>766</v>
      </c>
      <c r="E1610" s="8" t="str">
        <f t="shared" ref="E1610:E1663" si="2711">ROW()&amp;" "&amp;D1610</f>
        <v>1610 FAINTR-S</v>
      </c>
      <c r="F1610" t="s">
        <v>446</v>
      </c>
      <c r="G1610" s="66" t="s">
        <v>253</v>
      </c>
      <c r="H1610" s="22"/>
      <c r="I1610" s="299"/>
      <c r="J1610" s="299"/>
      <c r="K1610" s="22"/>
      <c r="L1610" s="22"/>
      <c r="M1610" s="22"/>
      <c r="N1610" s="22"/>
      <c r="O1610" s="22"/>
      <c r="P1610" s="22"/>
      <c r="R1610" s="66"/>
      <c r="S1610" s="300"/>
      <c r="T1610" s="300"/>
      <c r="U1610" s="300"/>
      <c r="V1610" s="300"/>
      <c r="W1610" s="300"/>
      <c r="X1610" s="300"/>
      <c r="Y1610" s="300"/>
      <c r="Z1610" s="300"/>
      <c r="AA1610" s="300"/>
      <c r="AB1610" s="300"/>
      <c r="AC1610" s="300"/>
      <c r="AD1610" s="300"/>
      <c r="AE1610" s="300"/>
      <c r="AF1610" s="300"/>
      <c r="AG1610" s="300"/>
      <c r="AH1610" s="300"/>
      <c r="AI1610" s="300"/>
      <c r="AJ1610" s="300"/>
      <c r="AK1610" s="300"/>
      <c r="AL1610" s="300"/>
      <c r="AM1610" s="300"/>
      <c r="AN1610" s="300"/>
      <c r="AO1610" s="300"/>
      <c r="AP1610" s="300"/>
      <c r="AQ1610" s="300"/>
      <c r="AR1610" s="300"/>
      <c r="AS1610" s="300"/>
      <c r="AT1610" s="300"/>
      <c r="AU1610" s="300"/>
      <c r="AV1610" s="300"/>
      <c r="AW1610" s="300"/>
      <c r="AX1610" s="300"/>
      <c r="AY1610" s="300"/>
      <c r="AZ1610" s="300"/>
      <c r="BA1610" s="300"/>
      <c r="BB1610" s="300"/>
      <c r="BC1610" s="300"/>
      <c r="BD1610" s="300"/>
      <c r="BE1610" s="300"/>
      <c r="BF1610" s="300"/>
      <c r="BG1610" s="300"/>
      <c r="BH1610" s="300"/>
      <c r="BI1610" s="300"/>
      <c r="BJ1610" s="300"/>
      <c r="BK1610" s="300"/>
      <c r="BL1610" s="300"/>
      <c r="BM1610" s="300"/>
      <c r="BN1610" s="300"/>
      <c r="BO1610" s="300"/>
      <c r="BP1610" s="300"/>
      <c r="BQ1610" s="300"/>
      <c r="BR1610" s="300"/>
      <c r="BS1610" s="300"/>
      <c r="BT1610" s="300"/>
      <c r="BU1610" s="300"/>
      <c r="BV1610" s="300"/>
      <c r="BW1610" s="300"/>
      <c r="BX1610" s="300"/>
      <c r="BY1610" s="300"/>
      <c r="BZ1610" s="300"/>
      <c r="CA1610" s="300"/>
      <c r="CB1610" s="300"/>
      <c r="CC1610" s="300"/>
      <c r="CD1610" s="300"/>
      <c r="CE1610" s="300"/>
      <c r="CF1610" s="300"/>
      <c r="CG1610" s="300"/>
      <c r="CH1610" s="300"/>
      <c r="CI1610" s="300"/>
      <c r="CJ1610" s="300"/>
      <c r="CK1610" s="300"/>
      <c r="CL1610" s="300"/>
      <c r="CN1610" s="299"/>
      <c r="CO1610" s="300"/>
      <c r="CP1610" s="300"/>
      <c r="CQ1610" s="300"/>
      <c r="CR1610" s="300"/>
      <c r="CS1610" s="300"/>
      <c r="CT1610" s="300"/>
      <c r="CU1610" s="300"/>
      <c r="CV1610" s="300"/>
      <c r="CW1610" s="300"/>
      <c r="CX1610" s="300"/>
      <c r="CY1610" s="300"/>
      <c r="CZ1610" s="300"/>
      <c r="DA1610" s="300"/>
      <c r="DB1610" s="300"/>
      <c r="DC1610" s="300"/>
      <c r="DD1610" s="300"/>
      <c r="DE1610" s="300"/>
      <c r="DF1610" s="300"/>
      <c r="DG1610" s="300"/>
      <c r="DH1610" s="300"/>
      <c r="DI1610" s="300"/>
      <c r="DJ1610" s="300"/>
      <c r="DK1610" s="300"/>
      <c r="DL1610" s="300"/>
    </row>
    <row r="1611" spans="1:116" x14ac:dyDescent="0.4">
      <c r="B1611" s="8" t="str">
        <f>E1611</f>
        <v>1611 FAINTR-S</v>
      </c>
      <c r="D1611" t="s">
        <v>766</v>
      </c>
      <c r="E1611" s="8" t="str">
        <f t="shared" ref="E1611" si="2712">ROW()&amp;" "&amp;D1611</f>
        <v>1611 FAINTR-S</v>
      </c>
      <c r="G1611" s="129" t="str">
        <f>"Assumptions - "&amp;G1610</f>
        <v>Assumptions - Revenue driven intangible assets:</v>
      </c>
      <c r="I1611"/>
      <c r="J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c r="AY1611"/>
      <c r="AZ1611"/>
      <c r="BA1611"/>
      <c r="BB1611"/>
      <c r="BC1611"/>
      <c r="BD1611"/>
      <c r="BE1611"/>
      <c r="BF1611"/>
      <c r="BG1611"/>
      <c r="BH1611"/>
      <c r="BI1611"/>
      <c r="BJ1611"/>
      <c r="BK1611"/>
      <c r="BL1611"/>
      <c r="BM1611"/>
      <c r="BN1611"/>
      <c r="BO1611"/>
      <c r="BP1611"/>
      <c r="BQ1611"/>
      <c r="BR1611"/>
      <c r="BS1611"/>
      <c r="BT1611"/>
      <c r="BU1611"/>
      <c r="BV1611"/>
      <c r="BW1611"/>
      <c r="BX1611"/>
      <c r="BY1611"/>
      <c r="BZ1611"/>
      <c r="CA1611"/>
      <c r="CB1611"/>
      <c r="CC1611"/>
      <c r="CD1611"/>
      <c r="CE1611"/>
      <c r="CF1611"/>
      <c r="CG1611"/>
      <c r="CH1611"/>
      <c r="CI1611"/>
      <c r="CJ1611"/>
      <c r="CK1611"/>
      <c r="CL1611"/>
      <c r="CN1611"/>
    </row>
    <row r="1612" spans="1:116" x14ac:dyDescent="0.4">
      <c r="B1612" s="8" t="str">
        <f>E1612</f>
        <v>1612 FAINTR-S</v>
      </c>
      <c r="C1612" s="8"/>
      <c r="D1612" t="s">
        <v>766</v>
      </c>
      <c r="E1612" s="8" t="str">
        <f t="shared" si="2711"/>
        <v>1612 FAINTR-S</v>
      </c>
      <c r="G1612" s="145" t="s">
        <v>206</v>
      </c>
      <c r="H1612" s="57">
        <v>5</v>
      </c>
      <c r="S1612" s="72"/>
      <c r="T1612" s="72"/>
      <c r="U1612" s="72"/>
      <c r="V1612" s="72"/>
      <c r="W1612" s="72"/>
      <c r="X1612" s="72"/>
      <c r="Y1612" s="72"/>
      <c r="Z1612" s="72"/>
      <c r="AA1612" s="72"/>
      <c r="AB1612" s="72"/>
      <c r="AC1612" s="72"/>
      <c r="AD1612" s="72"/>
      <c r="AE1612" s="72"/>
      <c r="AF1612" s="72"/>
      <c r="AG1612" s="72"/>
      <c r="AH1612" s="72"/>
      <c r="AI1612" s="72"/>
      <c r="AJ1612" s="72"/>
      <c r="AK1612" s="72"/>
      <c r="AL1612" s="72"/>
      <c r="AM1612" s="72"/>
      <c r="AN1612" s="72"/>
      <c r="AO1612" s="72"/>
      <c r="AP1612" s="72"/>
      <c r="AQ1612" s="72"/>
      <c r="AR1612" s="72"/>
      <c r="AS1612" s="72"/>
      <c r="AT1612" s="72"/>
      <c r="AU1612" s="72"/>
      <c r="AV1612" s="72"/>
      <c r="AW1612" s="72"/>
      <c r="AX1612" s="72"/>
      <c r="AY1612" s="72"/>
      <c r="AZ1612" s="72"/>
      <c r="BA1612" s="72"/>
      <c r="BB1612" s="72"/>
      <c r="BC1612" s="72"/>
      <c r="BD1612" s="72"/>
      <c r="BE1612" s="72"/>
      <c r="BF1612" s="72"/>
      <c r="BG1612" s="72"/>
      <c r="BH1612" s="72"/>
      <c r="BI1612" s="72"/>
      <c r="BJ1612" s="72"/>
      <c r="BK1612" s="72"/>
      <c r="BL1612" s="72"/>
      <c r="BM1612" s="72"/>
      <c r="BN1612" s="72"/>
      <c r="BO1612" s="72"/>
      <c r="BP1612" s="72"/>
      <c r="BQ1612" s="72"/>
      <c r="BR1612" s="72"/>
      <c r="BS1612" s="72"/>
      <c r="BT1612" s="72"/>
      <c r="BU1612" s="72"/>
      <c r="BV1612" s="72"/>
      <c r="BW1612" s="72"/>
      <c r="BX1612" s="72"/>
      <c r="BY1612" s="72"/>
      <c r="BZ1612" s="72"/>
      <c r="CA1612" s="72"/>
      <c r="CB1612" s="72"/>
      <c r="CC1612" s="72"/>
      <c r="CD1612" s="72"/>
      <c r="CE1612" s="72"/>
      <c r="CF1612" s="72"/>
      <c r="CG1612" s="72"/>
      <c r="CH1612" s="72"/>
      <c r="CI1612" s="72"/>
      <c r="CJ1612" s="72"/>
      <c r="CK1612" s="72"/>
      <c r="CL1612" s="72"/>
      <c r="CO1612" s="72"/>
      <c r="CP1612" s="72"/>
      <c r="CQ1612" s="72"/>
      <c r="CR1612" s="72"/>
      <c r="CS1612" s="72"/>
      <c r="CT1612" s="72"/>
      <c r="CU1612" s="72"/>
      <c r="CV1612" s="72"/>
      <c r="CW1612" s="72"/>
      <c r="CX1612" s="72"/>
      <c r="CY1612" s="72"/>
      <c r="CZ1612" s="72"/>
      <c r="DA1612" s="72"/>
      <c r="DB1612" s="72"/>
      <c r="DC1612" s="72"/>
      <c r="DD1612" s="72"/>
      <c r="DE1612" s="72"/>
      <c r="DF1612" s="72"/>
      <c r="DG1612" s="72"/>
      <c r="DH1612" s="72"/>
      <c r="DI1612" s="72"/>
      <c r="DJ1612" s="72"/>
      <c r="DK1612" s="72"/>
      <c r="DL1612" s="72"/>
    </row>
    <row r="1613" spans="1:116" x14ac:dyDescent="0.4">
      <c r="B1613" s="8" t="str">
        <f>E1613</f>
        <v>1613 FAINTR-S</v>
      </c>
      <c r="C1613" s="8"/>
      <c r="D1613" t="s">
        <v>766</v>
      </c>
      <c r="E1613" s="8" t="str">
        <f t="shared" si="2711"/>
        <v>1613 FAINTR-S</v>
      </c>
      <c r="G1613" s="145" t="s">
        <v>207</v>
      </c>
      <c r="H1613" s="57">
        <v>0</v>
      </c>
      <c r="S1613" s="72"/>
      <c r="T1613" s="72"/>
      <c r="U1613" s="72"/>
      <c r="V1613" s="72"/>
      <c r="W1613" s="72"/>
      <c r="X1613" s="72"/>
      <c r="Y1613" s="72"/>
      <c r="Z1613" s="72"/>
      <c r="AA1613" s="72"/>
      <c r="AB1613" s="72"/>
      <c r="AC1613" s="72"/>
      <c r="AD1613" s="72"/>
      <c r="AE1613" s="72"/>
      <c r="AF1613" s="72"/>
      <c r="AG1613" s="72"/>
      <c r="AH1613" s="72"/>
      <c r="AI1613" s="72"/>
      <c r="AJ1613" s="72"/>
      <c r="AK1613" s="72"/>
      <c r="AL1613" s="72"/>
      <c r="AM1613" s="72"/>
      <c r="AN1613" s="72"/>
      <c r="AO1613" s="72"/>
      <c r="AP1613" s="72"/>
      <c r="AQ1613" s="72"/>
      <c r="AR1613" s="72"/>
      <c r="AS1613" s="72"/>
      <c r="AT1613" s="72"/>
      <c r="AU1613" s="72"/>
      <c r="AV1613" s="72"/>
      <c r="AW1613" s="72"/>
      <c r="AX1613" s="72"/>
      <c r="AY1613" s="72"/>
      <c r="AZ1613" s="72"/>
      <c r="BA1613" s="72"/>
      <c r="BB1613" s="72"/>
      <c r="BC1613" s="72"/>
      <c r="BD1613" s="72"/>
      <c r="BE1613" s="72"/>
      <c r="BF1613" s="72"/>
      <c r="BG1613" s="72"/>
      <c r="BH1613" s="72"/>
      <c r="BI1613" s="72"/>
      <c r="BJ1613" s="72"/>
      <c r="BK1613" s="72"/>
      <c r="BL1613" s="72"/>
      <c r="BM1613" s="72"/>
      <c r="BN1613" s="72"/>
      <c r="BO1613" s="72"/>
      <c r="BP1613" s="72"/>
      <c r="BQ1613" s="72"/>
      <c r="BR1613" s="72"/>
      <c r="BS1613" s="72"/>
      <c r="BT1613" s="72"/>
      <c r="BU1613" s="72"/>
      <c r="BV1613" s="72"/>
      <c r="BW1613" s="72"/>
      <c r="BX1613" s="72"/>
      <c r="BY1613" s="72"/>
      <c r="BZ1613" s="72"/>
      <c r="CA1613" s="72"/>
      <c r="CB1613" s="72"/>
      <c r="CC1613" s="72"/>
      <c r="CD1613" s="72"/>
      <c r="CE1613" s="72"/>
      <c r="CF1613" s="72"/>
      <c r="CG1613" s="72"/>
      <c r="CH1613" s="72"/>
      <c r="CI1613" s="72"/>
      <c r="CJ1613" s="72"/>
      <c r="CK1613" s="72"/>
      <c r="CL1613" s="72"/>
      <c r="CO1613" s="72"/>
      <c r="CP1613" s="72"/>
      <c r="CQ1613" s="72"/>
      <c r="CR1613" s="72"/>
      <c r="CS1613" s="72"/>
      <c r="CT1613" s="72"/>
      <c r="CU1613" s="72"/>
      <c r="CV1613" s="72"/>
      <c r="CW1613" s="72"/>
      <c r="CX1613" s="72"/>
      <c r="CY1613" s="72"/>
      <c r="CZ1613" s="72"/>
      <c r="DA1613" s="72"/>
      <c r="DB1613" s="72"/>
      <c r="DC1613" s="72"/>
      <c r="DD1613" s="72"/>
      <c r="DE1613" s="72"/>
      <c r="DF1613" s="72"/>
      <c r="DG1613" s="72"/>
      <c r="DH1613" s="72"/>
      <c r="DI1613" s="72"/>
      <c r="DJ1613" s="72"/>
      <c r="DK1613" s="72"/>
      <c r="DL1613" s="72"/>
    </row>
    <row r="1614" spans="1:116" x14ac:dyDescent="0.4">
      <c r="B1614" s="8"/>
      <c r="C1614" s="8"/>
      <c r="D1614" t="s">
        <v>766</v>
      </c>
      <c r="E1614" s="8" t="str">
        <f t="shared" si="2711"/>
        <v>1614 FAINTR-S</v>
      </c>
      <c r="S1614" s="72"/>
      <c r="T1614" s="72"/>
      <c r="U1614" s="72"/>
      <c r="V1614" s="72"/>
      <c r="W1614" s="72"/>
      <c r="X1614" s="72"/>
      <c r="Y1614" s="72"/>
      <c r="Z1614" s="72"/>
      <c r="AA1614" s="72"/>
      <c r="AB1614" s="72"/>
      <c r="AC1614" s="72"/>
      <c r="AD1614" s="72"/>
      <c r="AE1614" s="72"/>
      <c r="AF1614" s="72"/>
      <c r="AG1614" s="72"/>
      <c r="AH1614" s="72"/>
      <c r="AI1614" s="72"/>
      <c r="AJ1614" s="72"/>
      <c r="AK1614" s="72"/>
      <c r="AL1614" s="72"/>
      <c r="AM1614" s="72"/>
      <c r="AN1614" s="72"/>
      <c r="AO1614" s="72"/>
      <c r="AP1614" s="72"/>
      <c r="AQ1614" s="72"/>
      <c r="AR1614" s="72"/>
      <c r="AS1614" s="72"/>
      <c r="AT1614" s="72"/>
      <c r="AU1614" s="72"/>
      <c r="AV1614" s="72"/>
      <c r="AW1614" s="72"/>
      <c r="AX1614" s="72"/>
      <c r="AY1614" s="72"/>
      <c r="AZ1614" s="72"/>
      <c r="BA1614" s="72"/>
      <c r="BB1614" s="72"/>
      <c r="BC1614" s="72"/>
      <c r="BD1614" s="72"/>
      <c r="BE1614" s="72"/>
      <c r="BF1614" s="72"/>
      <c r="BG1614" s="72"/>
      <c r="BH1614" s="72"/>
      <c r="BI1614" s="72"/>
      <c r="BJ1614" s="72"/>
      <c r="BK1614" s="72"/>
      <c r="BL1614" s="72"/>
      <c r="BM1614" s="72"/>
      <c r="BN1614" s="72"/>
      <c r="BO1614" s="72"/>
      <c r="BP1614" s="72"/>
      <c r="BQ1614" s="72"/>
      <c r="BR1614" s="72"/>
      <c r="BS1614" s="72"/>
      <c r="BT1614" s="72"/>
      <c r="BU1614" s="72"/>
      <c r="BV1614" s="72"/>
      <c r="BW1614" s="72"/>
      <c r="BX1614" s="72"/>
      <c r="BY1614" s="72"/>
      <c r="BZ1614" s="72"/>
      <c r="CA1614" s="72"/>
      <c r="CB1614" s="72"/>
      <c r="CC1614" s="72"/>
      <c r="CD1614" s="72"/>
      <c r="CE1614" s="72"/>
      <c r="CF1614" s="72"/>
      <c r="CG1614" s="72"/>
      <c r="CH1614" s="72"/>
      <c r="CI1614" s="72"/>
      <c r="CJ1614" s="72"/>
      <c r="CK1614" s="72"/>
      <c r="CL1614" s="72"/>
      <c r="CO1614" s="72"/>
      <c r="CP1614" s="72"/>
      <c r="CQ1614" s="72"/>
      <c r="CR1614" s="72"/>
      <c r="CS1614" s="72"/>
      <c r="CT1614" s="72"/>
      <c r="CU1614" s="72"/>
      <c r="CV1614" s="72"/>
      <c r="CW1614" s="72"/>
      <c r="CX1614" s="72"/>
      <c r="CY1614" s="72"/>
      <c r="CZ1614" s="72"/>
      <c r="DA1614" s="72"/>
      <c r="DB1614" s="72"/>
      <c r="DC1614" s="72"/>
      <c r="DD1614" s="72"/>
      <c r="DE1614" s="72"/>
      <c r="DF1614" s="72"/>
      <c r="DG1614" s="72"/>
      <c r="DH1614" s="72"/>
      <c r="DI1614" s="72"/>
      <c r="DJ1614" s="72"/>
      <c r="DK1614" s="72"/>
      <c r="DL1614" s="72"/>
    </row>
    <row r="1615" spans="1:116" x14ac:dyDescent="0.4">
      <c r="B1615" s="8"/>
      <c r="C1615" s="8"/>
      <c r="D1615" t="s">
        <v>766</v>
      </c>
      <c r="E1615" s="8" t="str">
        <f t="shared" ref="E1615" si="2713">ROW()&amp;" "&amp;D1615</f>
        <v>1615 FAINTR-S</v>
      </c>
      <c r="G1615" s="95" t="str">
        <f>G1617&amp;":"</f>
        <v>Investment in intangibles - Revenue driven intangible assets:</v>
      </c>
      <c r="S1615" s="72"/>
      <c r="T1615" s="72"/>
      <c r="U1615" s="72"/>
      <c r="V1615" s="72"/>
      <c r="W1615" s="72"/>
      <c r="X1615" s="72"/>
      <c r="Y1615" s="72"/>
      <c r="Z1615" s="72"/>
      <c r="AA1615" s="72"/>
      <c r="AB1615" s="72"/>
      <c r="AC1615" s="72"/>
      <c r="AD1615" s="72"/>
      <c r="AE1615" s="72"/>
      <c r="AF1615" s="72"/>
      <c r="AG1615" s="72"/>
      <c r="AH1615" s="72"/>
      <c r="AI1615" s="72"/>
      <c r="AJ1615" s="72"/>
      <c r="AK1615" s="72"/>
      <c r="AL1615" s="72"/>
      <c r="AM1615" s="72"/>
      <c r="AN1615" s="72"/>
      <c r="AO1615" s="72"/>
      <c r="AP1615" s="72"/>
      <c r="AQ1615" s="72"/>
      <c r="AR1615" s="72"/>
      <c r="AS1615" s="72"/>
      <c r="AT1615" s="72"/>
      <c r="AU1615" s="72"/>
      <c r="AV1615" s="72"/>
      <c r="AW1615" s="72"/>
      <c r="AX1615" s="72"/>
      <c r="AY1615" s="72"/>
      <c r="AZ1615" s="72"/>
      <c r="BA1615" s="72"/>
      <c r="BB1615" s="72"/>
      <c r="BC1615" s="72"/>
      <c r="BD1615" s="72"/>
      <c r="BE1615" s="72"/>
      <c r="BF1615" s="72"/>
      <c r="BG1615" s="72"/>
      <c r="BH1615" s="72"/>
      <c r="BI1615" s="72"/>
      <c r="BJ1615" s="72"/>
      <c r="BK1615" s="72"/>
      <c r="BL1615" s="72"/>
      <c r="BM1615" s="72"/>
      <c r="BN1615" s="72"/>
      <c r="BO1615" s="72"/>
      <c r="BP1615" s="72"/>
      <c r="BQ1615" s="72"/>
      <c r="BR1615" s="72"/>
      <c r="BS1615" s="72"/>
      <c r="BT1615" s="72"/>
      <c r="BU1615" s="72"/>
      <c r="BV1615" s="72"/>
      <c r="BW1615" s="72"/>
      <c r="BX1615" s="72"/>
      <c r="BY1615" s="72"/>
      <c r="BZ1615" s="72"/>
      <c r="CA1615" s="72"/>
      <c r="CB1615" s="72"/>
      <c r="CC1615" s="72"/>
      <c r="CD1615" s="72"/>
      <c r="CE1615" s="72"/>
      <c r="CF1615" s="72"/>
      <c r="CG1615" s="72"/>
      <c r="CH1615" s="72"/>
      <c r="CI1615" s="72"/>
      <c r="CJ1615" s="72"/>
      <c r="CK1615" s="72"/>
      <c r="CL1615" s="72"/>
      <c r="CO1615" s="72"/>
      <c r="CP1615" s="72"/>
      <c r="CQ1615" s="72"/>
      <c r="CR1615" s="72"/>
      <c r="CS1615" s="72"/>
      <c r="CT1615" s="72"/>
      <c r="CU1615" s="72"/>
      <c r="CV1615" s="72"/>
      <c r="CW1615" s="72"/>
      <c r="CX1615" s="72"/>
      <c r="CY1615" s="72"/>
      <c r="CZ1615" s="72"/>
      <c r="DA1615" s="72"/>
      <c r="DB1615" s="72"/>
      <c r="DC1615" s="72"/>
      <c r="DD1615" s="72"/>
      <c r="DE1615" s="72"/>
      <c r="DF1615" s="72"/>
      <c r="DG1615" s="72"/>
      <c r="DH1615" s="72"/>
      <c r="DI1615" s="72"/>
      <c r="DJ1615" s="72"/>
      <c r="DK1615" s="72"/>
      <c r="DL1615" s="72"/>
    </row>
    <row r="1616" spans="1:116" x14ac:dyDescent="0.4">
      <c r="B1616" s="8" t="str">
        <f>E1616</f>
        <v>1616 FAINTR-S</v>
      </c>
      <c r="C1616" s="8"/>
      <c r="D1616" t="s">
        <v>766</v>
      </c>
      <c r="E1616" s="8" t="str">
        <f t="shared" si="2711"/>
        <v>1616 FAINTR-S</v>
      </c>
      <c r="G1616" s="145" t="s">
        <v>733</v>
      </c>
      <c r="K1616" s="18">
        <v>10</v>
      </c>
      <c r="L1616" s="18">
        <v>10</v>
      </c>
      <c r="M1616" s="18">
        <v>10</v>
      </c>
      <c r="N1616" s="18">
        <v>10</v>
      </c>
      <c r="O1616" s="18">
        <v>10</v>
      </c>
      <c r="P1616" s="18">
        <v>10</v>
      </c>
      <c r="S1616" s="147" cm="1">
        <f t="array" ref="S1616">INDEX($K:$Q,ROW(),MATCH(S$3,$K$2:$Q$2,0))</f>
        <v>10</v>
      </c>
      <c r="T1616" s="147" cm="1">
        <f t="array" ref="T1616">INDEX($K:$Q,ROW(),MATCH(T$3,$K$2:$Q$2,0))</f>
        <v>10</v>
      </c>
      <c r="U1616" s="147" cm="1">
        <f t="array" ref="U1616">INDEX($K:$Q,ROW(),MATCH(U$3,$K$2:$Q$2,0))</f>
        <v>10</v>
      </c>
      <c r="V1616" s="147" cm="1">
        <f t="array" ref="V1616">INDEX($K:$Q,ROW(),MATCH(V$3,$K$2:$Q$2,0))</f>
        <v>10</v>
      </c>
      <c r="W1616" s="147" cm="1">
        <f t="array" ref="W1616">INDEX($K:$Q,ROW(),MATCH(W$3,$K$2:$Q$2,0))</f>
        <v>10</v>
      </c>
      <c r="X1616" s="147" cm="1">
        <f t="array" ref="X1616">INDEX($K:$Q,ROW(),MATCH(X$3,$K$2:$Q$2,0))</f>
        <v>10</v>
      </c>
      <c r="Y1616" s="147" cm="1">
        <f t="array" ref="Y1616">INDEX($K:$Q,ROW(),MATCH(Y$3,$K$2:$Q$2,0))</f>
        <v>10</v>
      </c>
      <c r="Z1616" s="147" cm="1">
        <f t="array" ref="Z1616">INDEX($K:$Q,ROW(),MATCH(Z$3,$K$2:$Q$2,0))</f>
        <v>10</v>
      </c>
      <c r="AA1616" s="147" cm="1">
        <f t="array" ref="AA1616">INDEX($K:$Q,ROW(),MATCH(AA$3,$K$2:$Q$2,0))</f>
        <v>10</v>
      </c>
      <c r="AB1616" s="147" cm="1">
        <f t="array" ref="AB1616">INDEX($K:$Q,ROW(),MATCH(AB$3,$K$2:$Q$2,0))</f>
        <v>10</v>
      </c>
      <c r="AC1616" s="147" cm="1">
        <f t="array" ref="AC1616">INDEX($K:$Q,ROW(),MATCH(AC$3,$K$2:$Q$2,0))</f>
        <v>10</v>
      </c>
      <c r="AD1616" s="147" cm="1">
        <f t="array" ref="AD1616">INDEX($K:$Q,ROW(),MATCH(AD$3,$K$2:$Q$2,0))</f>
        <v>10</v>
      </c>
      <c r="AE1616" s="147" cm="1">
        <f t="array" ref="AE1616">INDEX($K:$Q,ROW(),MATCH(AE$3,$K$2:$Q$2,0))</f>
        <v>10</v>
      </c>
      <c r="AF1616" s="147" cm="1">
        <f t="array" ref="AF1616">INDEX($K:$Q,ROW(),MATCH(AF$3,$K$2:$Q$2,0))</f>
        <v>10</v>
      </c>
      <c r="AG1616" s="147" cm="1">
        <f t="array" ref="AG1616">INDEX($K:$Q,ROW(),MATCH(AG$3,$K$2:$Q$2,0))</f>
        <v>10</v>
      </c>
      <c r="AH1616" s="147" cm="1">
        <f t="array" ref="AH1616">INDEX($K:$Q,ROW(),MATCH(AH$3,$K$2:$Q$2,0))</f>
        <v>10</v>
      </c>
      <c r="AI1616" s="147" cm="1">
        <f t="array" ref="AI1616">INDEX($K:$Q,ROW(),MATCH(AI$3,$K$2:$Q$2,0))</f>
        <v>10</v>
      </c>
      <c r="AJ1616" s="147" cm="1">
        <f t="array" ref="AJ1616">INDEX($K:$Q,ROW(),MATCH(AJ$3,$K$2:$Q$2,0))</f>
        <v>10</v>
      </c>
      <c r="AK1616" s="147" cm="1">
        <f t="array" ref="AK1616">INDEX($K:$Q,ROW(),MATCH(AK$3,$K$2:$Q$2,0))</f>
        <v>10</v>
      </c>
      <c r="AL1616" s="147" cm="1">
        <f t="array" ref="AL1616">INDEX($K:$Q,ROW(),MATCH(AL$3,$K$2:$Q$2,0))</f>
        <v>10</v>
      </c>
      <c r="AM1616" s="147" cm="1">
        <f t="array" ref="AM1616">INDEX($K:$Q,ROW(),MATCH(AM$3,$K$2:$Q$2,0))</f>
        <v>10</v>
      </c>
      <c r="AN1616" s="147" cm="1">
        <f t="array" ref="AN1616">INDEX($K:$Q,ROW(),MATCH(AN$3,$K$2:$Q$2,0))</f>
        <v>10</v>
      </c>
      <c r="AO1616" s="147" cm="1">
        <f t="array" ref="AO1616">INDEX($K:$Q,ROW(),MATCH(AO$3,$K$2:$Q$2,0))</f>
        <v>10</v>
      </c>
      <c r="AP1616" s="147" cm="1">
        <f t="array" ref="AP1616">INDEX($K:$Q,ROW(),MATCH(AP$3,$K$2:$Q$2,0))</f>
        <v>10</v>
      </c>
      <c r="AQ1616" s="147" cm="1">
        <f t="array" ref="AQ1616">INDEX($K:$Q,ROW(),MATCH(AQ$3,$K$2:$Q$2,0))</f>
        <v>10</v>
      </c>
      <c r="AR1616" s="147" cm="1">
        <f t="array" ref="AR1616">INDEX($K:$Q,ROW(),MATCH(AR$3,$K$2:$Q$2,0))</f>
        <v>10</v>
      </c>
      <c r="AS1616" s="147" cm="1">
        <f t="array" ref="AS1616">INDEX($K:$Q,ROW(),MATCH(AS$3,$K$2:$Q$2,0))</f>
        <v>10</v>
      </c>
      <c r="AT1616" s="147" cm="1">
        <f t="array" ref="AT1616">INDEX($K:$Q,ROW(),MATCH(AT$3,$K$2:$Q$2,0))</f>
        <v>10</v>
      </c>
      <c r="AU1616" s="147" cm="1">
        <f t="array" ref="AU1616">INDEX($K:$Q,ROW(),MATCH(AU$3,$K$2:$Q$2,0))</f>
        <v>10</v>
      </c>
      <c r="AV1616" s="147" cm="1">
        <f t="array" ref="AV1616">INDEX($K:$Q,ROW(),MATCH(AV$3,$K$2:$Q$2,0))</f>
        <v>10</v>
      </c>
      <c r="AW1616" s="147" cm="1">
        <f t="array" ref="AW1616">INDEX($K:$Q,ROW(),MATCH(AW$3,$K$2:$Q$2,0))</f>
        <v>10</v>
      </c>
      <c r="AX1616" s="147" cm="1">
        <f t="array" ref="AX1616">INDEX($K:$Q,ROW(),MATCH(AX$3,$K$2:$Q$2,0))</f>
        <v>10</v>
      </c>
      <c r="AY1616" s="147" cm="1">
        <f t="array" ref="AY1616">INDEX($K:$Q,ROW(),MATCH(AY$3,$K$2:$Q$2,0))</f>
        <v>10</v>
      </c>
      <c r="AZ1616" s="147" cm="1">
        <f t="array" ref="AZ1616">INDEX($K:$Q,ROW(),MATCH(AZ$3,$K$2:$Q$2,0))</f>
        <v>10</v>
      </c>
      <c r="BA1616" s="147" cm="1">
        <f t="array" ref="BA1616">INDEX($K:$Q,ROW(),MATCH(BA$3,$K$2:$Q$2,0))</f>
        <v>10</v>
      </c>
      <c r="BB1616" s="147" cm="1">
        <f t="array" ref="BB1616">INDEX($K:$Q,ROW(),MATCH(BB$3,$K$2:$Q$2,0))</f>
        <v>10</v>
      </c>
      <c r="BC1616" s="147" cm="1">
        <f t="array" ref="BC1616">INDEX($K:$Q,ROW(),MATCH(BC$3,$K$2:$Q$2,0))</f>
        <v>10</v>
      </c>
      <c r="BD1616" s="147" cm="1">
        <f t="array" ref="BD1616">INDEX($K:$Q,ROW(),MATCH(BD$3,$K$2:$Q$2,0))</f>
        <v>10</v>
      </c>
      <c r="BE1616" s="147" cm="1">
        <f t="array" ref="BE1616">INDEX($K:$Q,ROW(),MATCH(BE$3,$K$2:$Q$2,0))</f>
        <v>10</v>
      </c>
      <c r="BF1616" s="147" cm="1">
        <f t="array" ref="BF1616">INDEX($K:$Q,ROW(),MATCH(BF$3,$K$2:$Q$2,0))</f>
        <v>10</v>
      </c>
      <c r="BG1616" s="147" cm="1">
        <f t="array" ref="BG1616">INDEX($K:$Q,ROW(),MATCH(BG$3,$K$2:$Q$2,0))</f>
        <v>10</v>
      </c>
      <c r="BH1616" s="147" cm="1">
        <f t="array" ref="BH1616">INDEX($K:$Q,ROW(),MATCH(BH$3,$K$2:$Q$2,0))</f>
        <v>10</v>
      </c>
      <c r="BI1616" s="147" cm="1">
        <f t="array" ref="BI1616">INDEX($K:$Q,ROW(),MATCH(BI$3,$K$2:$Q$2,0))</f>
        <v>10</v>
      </c>
      <c r="BJ1616" s="147" cm="1">
        <f t="array" ref="BJ1616">INDEX($K:$Q,ROW(),MATCH(BJ$3,$K$2:$Q$2,0))</f>
        <v>10</v>
      </c>
      <c r="BK1616" s="147" cm="1">
        <f t="array" ref="BK1616">INDEX($K:$Q,ROW(),MATCH(BK$3,$K$2:$Q$2,0))</f>
        <v>10</v>
      </c>
      <c r="BL1616" s="147" cm="1">
        <f t="array" ref="BL1616">INDEX($K:$Q,ROW(),MATCH(BL$3,$K$2:$Q$2,0))</f>
        <v>10</v>
      </c>
      <c r="BM1616" s="147" cm="1">
        <f t="array" ref="BM1616">INDEX($K:$Q,ROW(),MATCH(BM$3,$K$2:$Q$2,0))</f>
        <v>10</v>
      </c>
      <c r="BN1616" s="147" cm="1">
        <f t="array" ref="BN1616">INDEX($K:$Q,ROW(),MATCH(BN$3,$K$2:$Q$2,0))</f>
        <v>10</v>
      </c>
      <c r="BO1616" s="147" cm="1">
        <f t="array" ref="BO1616">INDEX($K:$Q,ROW(),MATCH(BO$3,$K$2:$Q$2,0))</f>
        <v>10</v>
      </c>
      <c r="BP1616" s="147" cm="1">
        <f t="array" ref="BP1616">INDEX($K:$Q,ROW(),MATCH(BP$3,$K$2:$Q$2,0))</f>
        <v>10</v>
      </c>
      <c r="BQ1616" s="147" cm="1">
        <f t="array" ref="BQ1616">INDEX($K:$Q,ROW(),MATCH(BQ$3,$K$2:$Q$2,0))</f>
        <v>10</v>
      </c>
      <c r="BR1616" s="147" cm="1">
        <f t="array" ref="BR1616">INDEX($K:$Q,ROW(),MATCH(BR$3,$K$2:$Q$2,0))</f>
        <v>10</v>
      </c>
      <c r="BS1616" s="147" cm="1">
        <f t="array" ref="BS1616">INDEX($K:$Q,ROW(),MATCH(BS$3,$K$2:$Q$2,0))</f>
        <v>10</v>
      </c>
      <c r="BT1616" s="147" cm="1">
        <f t="array" ref="BT1616">INDEX($K:$Q,ROW(),MATCH(BT$3,$K$2:$Q$2,0))</f>
        <v>10</v>
      </c>
      <c r="BU1616" s="147" cm="1">
        <f t="array" ref="BU1616">INDEX($K:$Q,ROW(),MATCH(BU$3,$K$2:$Q$2,0))</f>
        <v>10</v>
      </c>
      <c r="BV1616" s="147" cm="1">
        <f t="array" ref="BV1616">INDEX($K:$Q,ROW(),MATCH(BV$3,$K$2:$Q$2,0))</f>
        <v>10</v>
      </c>
      <c r="BW1616" s="147" cm="1">
        <f t="array" ref="BW1616">INDEX($K:$Q,ROW(),MATCH(BW$3,$K$2:$Q$2,0))</f>
        <v>10</v>
      </c>
      <c r="BX1616" s="147" cm="1">
        <f t="array" ref="BX1616">INDEX($K:$Q,ROW(),MATCH(BX$3,$K$2:$Q$2,0))</f>
        <v>10</v>
      </c>
      <c r="BY1616" s="147" cm="1">
        <f t="array" ref="BY1616">INDEX($K:$Q,ROW(),MATCH(BY$3,$K$2:$Q$2,0))</f>
        <v>10</v>
      </c>
      <c r="BZ1616" s="147" cm="1">
        <f t="array" ref="BZ1616">INDEX($K:$Q,ROW(),MATCH(BZ$3,$K$2:$Q$2,0))</f>
        <v>10</v>
      </c>
      <c r="CA1616" s="147" cm="1">
        <f t="array" ref="CA1616">INDEX($K:$Q,ROW(),MATCH(CA$3,$K$2:$Q$2,0))</f>
        <v>10</v>
      </c>
      <c r="CB1616" s="147" cm="1">
        <f t="array" ref="CB1616">INDEX($K:$Q,ROW(),MATCH(CB$3,$K$2:$Q$2,0))</f>
        <v>10</v>
      </c>
      <c r="CC1616" s="147" cm="1">
        <f t="array" ref="CC1616">INDEX($K:$Q,ROW(),MATCH(CC$3,$K$2:$Q$2,0))</f>
        <v>10</v>
      </c>
      <c r="CD1616" s="147" cm="1">
        <f t="array" ref="CD1616">INDEX($K:$Q,ROW(),MATCH(CD$3,$K$2:$Q$2,0))</f>
        <v>10</v>
      </c>
      <c r="CE1616" s="147" cm="1">
        <f t="array" ref="CE1616">INDEX($K:$Q,ROW(),MATCH(CE$3,$K$2:$Q$2,0))</f>
        <v>10</v>
      </c>
      <c r="CF1616" s="147" cm="1">
        <f t="array" ref="CF1616">INDEX($K:$Q,ROW(),MATCH(CF$3,$K$2:$Q$2,0))</f>
        <v>10</v>
      </c>
      <c r="CG1616" s="147" cm="1">
        <f t="array" ref="CG1616">INDEX($K:$Q,ROW(),MATCH(CG$3,$K$2:$Q$2,0))</f>
        <v>10</v>
      </c>
      <c r="CH1616" s="147" cm="1">
        <f t="array" ref="CH1616">INDEX($K:$Q,ROW(),MATCH(CH$3,$K$2:$Q$2,0))</f>
        <v>10</v>
      </c>
      <c r="CI1616" s="147" cm="1">
        <f t="array" ref="CI1616">INDEX($K:$Q,ROW(),MATCH(CI$3,$K$2:$Q$2,0))</f>
        <v>10</v>
      </c>
      <c r="CJ1616" s="147" cm="1">
        <f t="array" ref="CJ1616">INDEX($K:$Q,ROW(),MATCH(CJ$3,$K$2:$Q$2,0))</f>
        <v>10</v>
      </c>
      <c r="CK1616" s="147" cm="1">
        <f t="array" ref="CK1616">INDEX($K:$Q,ROW(),MATCH(CK$3,$K$2:$Q$2,0))</f>
        <v>10</v>
      </c>
      <c r="CL1616" s="147" cm="1">
        <f t="array" ref="CL1616">INDEX($K:$Q,ROW(),MATCH(CL$3,$K$2:$Q$2,0))</f>
        <v>10</v>
      </c>
      <c r="CO1616" s="147" t="e" cm="1">
        <f t="array" ref="CO1616">INDEX($K:$Q,ROW(),MATCH(CO$3,$K$2:$Q$2,0))</f>
        <v>#N/A</v>
      </c>
      <c r="CP1616" s="147" t="e" cm="1">
        <f t="array" ref="CP1616">INDEX($K:$Q,ROW(),MATCH(CP$3,$K$2:$Q$2,0))</f>
        <v>#N/A</v>
      </c>
      <c r="CQ1616" s="147" t="e" cm="1">
        <f t="array" ref="CQ1616">INDEX($K:$Q,ROW(),MATCH(CQ$3,$K$2:$Q$2,0))</f>
        <v>#N/A</v>
      </c>
      <c r="CR1616" s="147" t="e" cm="1">
        <f t="array" ref="CR1616">INDEX($K:$Q,ROW(),MATCH(CR$3,$K$2:$Q$2,0))</f>
        <v>#N/A</v>
      </c>
      <c r="CS1616" s="147" t="e" cm="1">
        <f t="array" ref="CS1616">INDEX($K:$Q,ROW(),MATCH(CS$3,$K$2:$Q$2,0))</f>
        <v>#N/A</v>
      </c>
      <c r="CT1616" s="147" t="e" cm="1">
        <f t="array" ref="CT1616">INDEX($K:$Q,ROW(),MATCH(CT$3,$K$2:$Q$2,0))</f>
        <v>#N/A</v>
      </c>
      <c r="CU1616" s="147" t="e" cm="1">
        <f t="array" ref="CU1616">INDEX($K:$Q,ROW(),MATCH(CU$3,$K$2:$Q$2,0))</f>
        <v>#N/A</v>
      </c>
      <c r="CV1616" s="147" t="e" cm="1">
        <f t="array" ref="CV1616">INDEX($K:$Q,ROW(),MATCH(CV$3,$K$2:$Q$2,0))</f>
        <v>#N/A</v>
      </c>
      <c r="CW1616" s="147" t="e" cm="1">
        <f t="array" ref="CW1616">INDEX($K:$Q,ROW(),MATCH(CW$3,$K$2:$Q$2,0))</f>
        <v>#N/A</v>
      </c>
      <c r="CX1616" s="147" t="e" cm="1">
        <f t="array" ref="CX1616">INDEX($K:$Q,ROW(),MATCH(CX$3,$K$2:$Q$2,0))</f>
        <v>#N/A</v>
      </c>
      <c r="CY1616" s="147" t="e" cm="1">
        <f t="array" ref="CY1616">INDEX($K:$Q,ROW(),MATCH(CY$3,$K$2:$Q$2,0))</f>
        <v>#N/A</v>
      </c>
      <c r="CZ1616" s="147" t="e" cm="1">
        <f t="array" ref="CZ1616">INDEX($K:$Q,ROW(),MATCH(CZ$3,$K$2:$Q$2,0))</f>
        <v>#N/A</v>
      </c>
      <c r="DA1616" s="147" t="e" cm="1">
        <f t="array" ref="DA1616">INDEX($K:$Q,ROW(),MATCH(DA$3,$K$2:$Q$2,0))</f>
        <v>#N/A</v>
      </c>
      <c r="DB1616" s="147" t="e" cm="1">
        <f t="array" ref="DB1616">INDEX($K:$Q,ROW(),MATCH(DB$3,$K$2:$Q$2,0))</f>
        <v>#N/A</v>
      </c>
      <c r="DC1616" s="147" t="e" cm="1">
        <f t="array" ref="DC1616">INDEX($K:$Q,ROW(),MATCH(DC$3,$K$2:$Q$2,0))</f>
        <v>#N/A</v>
      </c>
      <c r="DD1616" s="147" t="e" cm="1">
        <f t="array" ref="DD1616">INDEX($K:$Q,ROW(),MATCH(DD$3,$K$2:$Q$2,0))</f>
        <v>#N/A</v>
      </c>
      <c r="DE1616" s="147" t="e" cm="1">
        <f t="array" ref="DE1616">INDEX($K:$Q,ROW(),MATCH(DE$3,$K$2:$Q$2,0))</f>
        <v>#N/A</v>
      </c>
      <c r="DF1616" s="147" t="e" cm="1">
        <f t="array" ref="DF1616">INDEX($K:$Q,ROW(),MATCH(DF$3,$K$2:$Q$2,0))</f>
        <v>#N/A</v>
      </c>
      <c r="DG1616" s="147" t="e" cm="1">
        <f t="array" ref="DG1616">INDEX($K:$Q,ROW(),MATCH(DG$3,$K$2:$Q$2,0))</f>
        <v>#N/A</v>
      </c>
      <c r="DH1616" s="147" t="e" cm="1">
        <f t="array" ref="DH1616">INDEX($K:$Q,ROW(),MATCH(DH$3,$K$2:$Q$2,0))</f>
        <v>#N/A</v>
      </c>
      <c r="DI1616" s="147" t="e" cm="1">
        <f t="array" ref="DI1616">INDEX($K:$Q,ROW(),MATCH(DI$3,$K$2:$Q$2,0))</f>
        <v>#N/A</v>
      </c>
      <c r="DJ1616" s="147" t="e" cm="1">
        <f t="array" ref="DJ1616">INDEX($K:$Q,ROW(),MATCH(DJ$3,$K$2:$Q$2,0))</f>
        <v>#N/A</v>
      </c>
      <c r="DK1616" s="147" t="e" cm="1">
        <f t="array" ref="DK1616">INDEX($K:$Q,ROW(),MATCH(DK$3,$K$2:$Q$2,0))</f>
        <v>#N/A</v>
      </c>
      <c r="DL1616" s="147" t="e" cm="1">
        <f t="array" ref="DL1616">INDEX($K:$Q,ROW(),MATCH(DL$3,$K$2:$Q$2,0))</f>
        <v>#N/A</v>
      </c>
    </row>
    <row r="1617" spans="2:116" x14ac:dyDescent="0.4">
      <c r="B1617" s="8"/>
      <c r="C1617" s="8" t="s">
        <v>235</v>
      </c>
      <c r="D1617" t="s">
        <v>766</v>
      </c>
      <c r="E1617" s="8" t="str">
        <f t="shared" si="2711"/>
        <v>1617 FAINTR-S</v>
      </c>
      <c r="G1617" s="126" t="str">
        <f>"Investment in intangibles - "&amp;SUBSTITUTE(G1610,":","")</f>
        <v>Investment in intangibles - Revenue driven intangible assets</v>
      </c>
      <c r="I1617" s="74"/>
      <c r="J1617" s="74"/>
      <c r="K1617" s="118">
        <f t="shared" ref="K1617:P1617" ca="1" si="2714">SUMIF($4:$4,K$2,1617:1617)</f>
        <v>-100</v>
      </c>
      <c r="L1617" s="118">
        <f t="shared" ca="1" si="2714"/>
        <v>-100</v>
      </c>
      <c r="M1617" s="118">
        <f t="shared" ca="1" si="2714"/>
        <v>-100</v>
      </c>
      <c r="N1617" s="118">
        <f t="shared" ca="1" si="2714"/>
        <v>-100</v>
      </c>
      <c r="O1617" s="118">
        <f t="shared" ca="1" si="2714"/>
        <v>-100</v>
      </c>
      <c r="P1617" s="118">
        <f t="shared" ca="1" si="2714"/>
        <v>-100</v>
      </c>
      <c r="R1617" s="33"/>
      <c r="S1617" s="148" cm="1">
        <f t="array" aca="1" ref="S1617" ca="1">-S1616*INDIRECT(S1604)/1000</f>
        <v>-100</v>
      </c>
      <c r="T1617" s="148" cm="1">
        <f t="array" aca="1" ref="T1617" ca="1">-T1616*INDIRECT(T1604)/1000</f>
        <v>-100</v>
      </c>
      <c r="U1617" s="148" cm="1">
        <f t="array" aca="1" ref="U1617" ca="1">-U1616*INDIRECT(U1604)/1000</f>
        <v>-100</v>
      </c>
      <c r="V1617" s="148" cm="1">
        <f t="array" aca="1" ref="V1617" ca="1">-V1616*INDIRECT(V1604)/1000</f>
        <v>-100</v>
      </c>
      <c r="W1617" s="148" cm="1">
        <f t="array" aca="1" ref="W1617" ca="1">-W1616*INDIRECT(W1604)/1000</f>
        <v>-100</v>
      </c>
      <c r="X1617" s="148" cm="1">
        <f t="array" aca="1" ref="X1617" ca="1">-X1616*INDIRECT(X1604)/1000</f>
        <v>-100</v>
      </c>
      <c r="Y1617" s="148" cm="1">
        <f t="array" aca="1" ref="Y1617" ca="1">-Y1616*INDIRECT(Y1604)/1000</f>
        <v>-100</v>
      </c>
      <c r="Z1617" s="148" cm="1">
        <f t="array" aca="1" ref="Z1617" ca="1">-Z1616*INDIRECT(Z1604)/1000</f>
        <v>-100</v>
      </c>
      <c r="AA1617" s="148" cm="1">
        <f t="array" aca="1" ref="AA1617" ca="1">-AA1616*INDIRECT(AA1604)/1000</f>
        <v>-100</v>
      </c>
      <c r="AB1617" s="148" cm="1">
        <f t="array" aca="1" ref="AB1617" ca="1">-AB1616*INDIRECT(AB1604)/1000</f>
        <v>-100</v>
      </c>
      <c r="AC1617" s="148" cm="1">
        <f t="array" aca="1" ref="AC1617" ca="1">-AC1616*INDIRECT(AC1604)/1000</f>
        <v>-100</v>
      </c>
      <c r="AD1617" s="148" cm="1">
        <f t="array" aca="1" ref="AD1617" ca="1">-AD1616*INDIRECT(AD1604)/1000</f>
        <v>-100</v>
      </c>
      <c r="AE1617" s="148" cm="1">
        <f t="array" aca="1" ref="AE1617" ca="1">-AE1616*INDIRECT(AE1604)/1000</f>
        <v>-100</v>
      </c>
      <c r="AF1617" s="148" cm="1">
        <f t="array" aca="1" ref="AF1617" ca="1">-AF1616*INDIRECT(AF1604)/1000</f>
        <v>-100</v>
      </c>
      <c r="AG1617" s="148" cm="1">
        <f t="array" aca="1" ref="AG1617" ca="1">-AG1616*INDIRECT(AG1604)/1000</f>
        <v>-100</v>
      </c>
      <c r="AH1617" s="148" cm="1">
        <f t="array" aca="1" ref="AH1617" ca="1">-AH1616*INDIRECT(AH1604)/1000</f>
        <v>-100</v>
      </c>
      <c r="AI1617" s="148" cm="1">
        <f t="array" aca="1" ref="AI1617" ca="1">-AI1616*INDIRECT(AI1604)/1000</f>
        <v>-100</v>
      </c>
      <c r="AJ1617" s="148" cm="1">
        <f t="array" aca="1" ref="AJ1617" ca="1">-AJ1616*INDIRECT(AJ1604)/1000</f>
        <v>-100</v>
      </c>
      <c r="AK1617" s="148" cm="1">
        <f t="array" aca="1" ref="AK1617" ca="1">-AK1616*INDIRECT(AK1604)/1000</f>
        <v>-100</v>
      </c>
      <c r="AL1617" s="148" cm="1">
        <f t="array" aca="1" ref="AL1617" ca="1">-AL1616*INDIRECT(AL1604)/1000</f>
        <v>-100</v>
      </c>
      <c r="AM1617" s="148" cm="1">
        <f t="array" aca="1" ref="AM1617" ca="1">-AM1616*INDIRECT(AM1604)/1000</f>
        <v>-100</v>
      </c>
      <c r="AN1617" s="148" cm="1">
        <f t="array" aca="1" ref="AN1617" ca="1">-AN1616*INDIRECT(AN1604)/1000</f>
        <v>-100</v>
      </c>
      <c r="AO1617" s="148" cm="1">
        <f t="array" aca="1" ref="AO1617" ca="1">-AO1616*INDIRECT(AO1604)/1000</f>
        <v>-100</v>
      </c>
      <c r="AP1617" s="148" cm="1">
        <f t="array" aca="1" ref="AP1617" ca="1">-AP1616*INDIRECT(AP1604)/1000</f>
        <v>-100</v>
      </c>
      <c r="AQ1617" s="148" cm="1">
        <f t="array" aca="1" ref="AQ1617" ca="1">-AQ1616*INDIRECT(AQ1604)/1000</f>
        <v>-100</v>
      </c>
      <c r="AR1617" s="148" cm="1">
        <f t="array" aca="1" ref="AR1617" ca="1">-AR1616*INDIRECT(AR1604)/1000</f>
        <v>-100</v>
      </c>
      <c r="AS1617" s="148" cm="1">
        <f t="array" aca="1" ref="AS1617" ca="1">-AS1616*INDIRECT(AS1604)/1000</f>
        <v>-100</v>
      </c>
      <c r="AT1617" s="148" cm="1">
        <f t="array" aca="1" ref="AT1617" ca="1">-AT1616*INDIRECT(AT1604)/1000</f>
        <v>-100</v>
      </c>
      <c r="AU1617" s="148" cm="1">
        <f t="array" aca="1" ref="AU1617" ca="1">-AU1616*INDIRECT(AU1604)/1000</f>
        <v>-100</v>
      </c>
      <c r="AV1617" s="148" cm="1">
        <f t="array" aca="1" ref="AV1617" ca="1">-AV1616*INDIRECT(AV1604)/1000</f>
        <v>-100</v>
      </c>
      <c r="AW1617" s="148" cm="1">
        <f t="array" aca="1" ref="AW1617" ca="1">-AW1616*INDIRECT(AW1604)/1000</f>
        <v>-100</v>
      </c>
      <c r="AX1617" s="148" cm="1">
        <f t="array" aca="1" ref="AX1617" ca="1">-AX1616*INDIRECT(AX1604)/1000</f>
        <v>-100</v>
      </c>
      <c r="AY1617" s="148" cm="1">
        <f t="array" aca="1" ref="AY1617" ca="1">-AY1616*INDIRECT(AY1604)/1000</f>
        <v>-100</v>
      </c>
      <c r="AZ1617" s="148" cm="1">
        <f t="array" aca="1" ref="AZ1617" ca="1">-AZ1616*INDIRECT(AZ1604)/1000</f>
        <v>-100</v>
      </c>
      <c r="BA1617" s="148" cm="1">
        <f t="array" aca="1" ref="BA1617" ca="1">-BA1616*INDIRECT(BA1604)/1000</f>
        <v>-100</v>
      </c>
      <c r="BB1617" s="148" cm="1">
        <f t="array" aca="1" ref="BB1617" ca="1">-BB1616*INDIRECT(BB1604)/1000</f>
        <v>-100</v>
      </c>
      <c r="BC1617" s="148" cm="1">
        <f t="array" aca="1" ref="BC1617" ca="1">-BC1616*INDIRECT(BC1604)/1000</f>
        <v>-100</v>
      </c>
      <c r="BD1617" s="148" cm="1">
        <f t="array" aca="1" ref="BD1617" ca="1">-BD1616*INDIRECT(BD1604)/1000</f>
        <v>-100</v>
      </c>
      <c r="BE1617" s="148" cm="1">
        <f t="array" aca="1" ref="BE1617" ca="1">-BE1616*INDIRECT(BE1604)/1000</f>
        <v>-100</v>
      </c>
      <c r="BF1617" s="148" cm="1">
        <f t="array" aca="1" ref="BF1617" ca="1">-BF1616*INDIRECT(BF1604)/1000</f>
        <v>-100</v>
      </c>
      <c r="BG1617" s="148" cm="1">
        <f t="array" aca="1" ref="BG1617" ca="1">-BG1616*INDIRECT(BG1604)/1000</f>
        <v>-100</v>
      </c>
      <c r="BH1617" s="148" cm="1">
        <f t="array" aca="1" ref="BH1617" ca="1">-BH1616*INDIRECT(BH1604)/1000</f>
        <v>-100</v>
      </c>
      <c r="BI1617" s="148" cm="1">
        <f t="array" aca="1" ref="BI1617" ca="1">-BI1616*INDIRECT(BI1604)/1000</f>
        <v>-100</v>
      </c>
      <c r="BJ1617" s="148" cm="1">
        <f t="array" aca="1" ref="BJ1617" ca="1">-BJ1616*INDIRECT(BJ1604)/1000</f>
        <v>-100</v>
      </c>
      <c r="BK1617" s="148" cm="1">
        <f t="array" aca="1" ref="BK1617" ca="1">-BK1616*INDIRECT(BK1604)/1000</f>
        <v>-100</v>
      </c>
      <c r="BL1617" s="148" cm="1">
        <f t="array" aca="1" ref="BL1617" ca="1">-BL1616*INDIRECT(BL1604)/1000</f>
        <v>-100</v>
      </c>
      <c r="BM1617" s="148" cm="1">
        <f t="array" aca="1" ref="BM1617" ca="1">-BM1616*INDIRECT(BM1604)/1000</f>
        <v>-100</v>
      </c>
      <c r="BN1617" s="148" cm="1">
        <f t="array" aca="1" ref="BN1617" ca="1">-BN1616*INDIRECT(BN1604)/1000</f>
        <v>-100</v>
      </c>
      <c r="BO1617" s="148" cm="1">
        <f t="array" aca="1" ref="BO1617" ca="1">-BO1616*INDIRECT(BO1604)/1000</f>
        <v>-100</v>
      </c>
      <c r="BP1617" s="148" cm="1">
        <f t="array" aca="1" ref="BP1617" ca="1">-BP1616*INDIRECT(BP1604)/1000</f>
        <v>-100</v>
      </c>
      <c r="BQ1617" s="148" cm="1">
        <f t="array" aca="1" ref="BQ1617" ca="1">-BQ1616*INDIRECT(BQ1604)/1000</f>
        <v>-100</v>
      </c>
      <c r="BR1617" s="148" cm="1">
        <f t="array" aca="1" ref="BR1617" ca="1">-BR1616*INDIRECT(BR1604)/1000</f>
        <v>-100</v>
      </c>
      <c r="BS1617" s="148" cm="1">
        <f t="array" aca="1" ref="BS1617" ca="1">-BS1616*INDIRECT(BS1604)/1000</f>
        <v>-100</v>
      </c>
      <c r="BT1617" s="148" cm="1">
        <f t="array" aca="1" ref="BT1617" ca="1">-BT1616*INDIRECT(BT1604)/1000</f>
        <v>-100</v>
      </c>
      <c r="BU1617" s="148" cm="1">
        <f t="array" aca="1" ref="BU1617" ca="1">-BU1616*INDIRECT(BU1604)/1000</f>
        <v>-100</v>
      </c>
      <c r="BV1617" s="148" cm="1">
        <f t="array" aca="1" ref="BV1617" ca="1">-BV1616*INDIRECT(BV1604)/1000</f>
        <v>-100</v>
      </c>
      <c r="BW1617" s="148" cm="1">
        <f t="array" aca="1" ref="BW1617" ca="1">-BW1616*INDIRECT(BW1604)/1000</f>
        <v>-100</v>
      </c>
      <c r="BX1617" s="148" cm="1">
        <f t="array" aca="1" ref="BX1617" ca="1">-BX1616*INDIRECT(BX1604)/1000</f>
        <v>-100</v>
      </c>
      <c r="BY1617" s="148" cm="1">
        <f t="array" aca="1" ref="BY1617" ca="1">-BY1616*INDIRECT(BY1604)/1000</f>
        <v>-100</v>
      </c>
      <c r="BZ1617" s="148" cm="1">
        <f t="array" aca="1" ref="BZ1617" ca="1">-BZ1616*INDIRECT(BZ1604)/1000</f>
        <v>-100</v>
      </c>
      <c r="CA1617" s="148" cm="1">
        <f t="array" aca="1" ref="CA1617" ca="1">-CA1616*INDIRECT(CA1604)/1000</f>
        <v>-100</v>
      </c>
      <c r="CB1617" s="148" cm="1">
        <f t="array" aca="1" ref="CB1617" ca="1">-CB1616*INDIRECT(CB1604)/1000</f>
        <v>-100</v>
      </c>
      <c r="CC1617" s="148" cm="1">
        <f t="array" aca="1" ref="CC1617" ca="1">-CC1616*INDIRECT(CC1604)/1000</f>
        <v>-100</v>
      </c>
      <c r="CD1617" s="148" cm="1">
        <f t="array" aca="1" ref="CD1617" ca="1">-CD1616*INDIRECT(CD1604)/1000</f>
        <v>-100</v>
      </c>
      <c r="CE1617" s="148" cm="1">
        <f t="array" aca="1" ref="CE1617" ca="1">-CE1616*INDIRECT(CE1604)/1000</f>
        <v>-100</v>
      </c>
      <c r="CF1617" s="148" cm="1">
        <f t="array" aca="1" ref="CF1617" ca="1">-CF1616*INDIRECT(CF1604)/1000</f>
        <v>-100</v>
      </c>
      <c r="CG1617" s="148" cm="1">
        <f t="array" aca="1" ref="CG1617" ca="1">-CG1616*INDIRECT(CG1604)/1000</f>
        <v>-100</v>
      </c>
      <c r="CH1617" s="148" cm="1">
        <f t="array" aca="1" ref="CH1617" ca="1">-CH1616*INDIRECT(CH1604)/1000</f>
        <v>-100</v>
      </c>
      <c r="CI1617" s="148" cm="1">
        <f t="array" aca="1" ref="CI1617" ca="1">-CI1616*INDIRECT(CI1604)/1000</f>
        <v>-100</v>
      </c>
      <c r="CJ1617" s="148" cm="1">
        <f t="array" aca="1" ref="CJ1617" ca="1">-CJ1616*INDIRECT(CJ1604)/1000</f>
        <v>-100</v>
      </c>
      <c r="CK1617" s="148" cm="1">
        <f t="array" aca="1" ref="CK1617" ca="1">-CK1616*INDIRECT(CK1604)/1000</f>
        <v>-100</v>
      </c>
      <c r="CL1617" s="148" cm="1">
        <f t="array" aca="1" ref="CL1617" ca="1">-CL1616*INDIRECT(CL1604)/1000</f>
        <v>-100</v>
      </c>
      <c r="CN1617" s="253"/>
      <c r="CO1617" s="148" t="e" cm="1">
        <f t="array" aca="1" ref="CO1617" ca="1">-CO1616*INDIRECT(CO1604)/1000</f>
        <v>#N/A</v>
      </c>
      <c r="CP1617" s="148" t="e" cm="1">
        <f t="array" aca="1" ref="CP1617" ca="1">-CP1616*INDIRECT(CP1604)/1000</f>
        <v>#N/A</v>
      </c>
      <c r="CQ1617" s="148" t="e" cm="1">
        <f t="array" aca="1" ref="CQ1617" ca="1">-CQ1616*INDIRECT(CQ1604)/1000</f>
        <v>#N/A</v>
      </c>
      <c r="CR1617" s="148" t="e" cm="1">
        <f t="array" aca="1" ref="CR1617" ca="1">-CR1616*INDIRECT(CR1604)/1000</f>
        <v>#N/A</v>
      </c>
      <c r="CS1617" s="148" t="e" cm="1">
        <f t="array" aca="1" ref="CS1617" ca="1">-CS1616*INDIRECT(CS1604)/1000</f>
        <v>#N/A</v>
      </c>
      <c r="CT1617" s="148" t="e" cm="1">
        <f t="array" aca="1" ref="CT1617" ca="1">-CT1616*INDIRECT(CT1604)/1000</f>
        <v>#N/A</v>
      </c>
      <c r="CU1617" s="148" t="e" cm="1">
        <f t="array" aca="1" ref="CU1617" ca="1">-CU1616*INDIRECT(CU1604)/1000</f>
        <v>#N/A</v>
      </c>
      <c r="CV1617" s="148" t="e" cm="1">
        <f t="array" aca="1" ref="CV1617" ca="1">-CV1616*INDIRECT(CV1604)/1000</f>
        <v>#N/A</v>
      </c>
      <c r="CW1617" s="148" t="e" cm="1">
        <f t="array" aca="1" ref="CW1617" ca="1">-CW1616*INDIRECT(CW1604)/1000</f>
        <v>#N/A</v>
      </c>
      <c r="CX1617" s="148" t="e" cm="1">
        <f t="array" aca="1" ref="CX1617" ca="1">-CX1616*INDIRECT(CX1604)/1000</f>
        <v>#N/A</v>
      </c>
      <c r="CY1617" s="148" t="e" cm="1">
        <f t="array" aca="1" ref="CY1617" ca="1">-CY1616*INDIRECT(CY1604)/1000</f>
        <v>#N/A</v>
      </c>
      <c r="CZ1617" s="148" t="e" cm="1">
        <f t="array" aca="1" ref="CZ1617" ca="1">-CZ1616*INDIRECT(CZ1604)/1000</f>
        <v>#N/A</v>
      </c>
      <c r="DA1617" s="148" t="e" cm="1">
        <f t="array" aca="1" ref="DA1617" ca="1">-DA1616*INDIRECT(DA1604)/1000</f>
        <v>#N/A</v>
      </c>
      <c r="DB1617" s="148" t="e" cm="1">
        <f t="array" aca="1" ref="DB1617" ca="1">-DB1616*INDIRECT(DB1604)/1000</f>
        <v>#N/A</v>
      </c>
      <c r="DC1617" s="148" t="e" cm="1">
        <f t="array" aca="1" ref="DC1617" ca="1">-DC1616*INDIRECT(DC1604)/1000</f>
        <v>#N/A</v>
      </c>
      <c r="DD1617" s="148" t="e" cm="1">
        <f t="array" aca="1" ref="DD1617" ca="1">-DD1616*INDIRECT(DD1604)/1000</f>
        <v>#N/A</v>
      </c>
      <c r="DE1617" s="148" t="e" cm="1">
        <f t="array" aca="1" ref="DE1617" ca="1">-DE1616*INDIRECT(DE1604)/1000</f>
        <v>#N/A</v>
      </c>
      <c r="DF1617" s="148" t="e" cm="1">
        <f t="array" aca="1" ref="DF1617" ca="1">-DF1616*INDIRECT(DF1604)/1000</f>
        <v>#N/A</v>
      </c>
      <c r="DG1617" s="148" t="e" cm="1">
        <f t="array" aca="1" ref="DG1617" ca="1">-DG1616*INDIRECT(DG1604)/1000</f>
        <v>#N/A</v>
      </c>
      <c r="DH1617" s="148" t="e" cm="1">
        <f t="array" aca="1" ref="DH1617" ca="1">-DH1616*INDIRECT(DH1604)/1000</f>
        <v>#N/A</v>
      </c>
      <c r="DI1617" s="148" t="e" cm="1">
        <f t="array" aca="1" ref="DI1617" ca="1">-DI1616*INDIRECT(DI1604)/1000</f>
        <v>#N/A</v>
      </c>
      <c r="DJ1617" s="148" t="e" cm="1">
        <f t="array" aca="1" ref="DJ1617" ca="1">-DJ1616*INDIRECT(DJ1604)/1000</f>
        <v>#N/A</v>
      </c>
      <c r="DK1617" s="148" t="e" cm="1">
        <f t="array" aca="1" ref="DK1617" ca="1">-DK1616*INDIRECT(DK1604)/1000</f>
        <v>#N/A</v>
      </c>
      <c r="DL1617" s="148" t="e" cm="1">
        <f t="array" aca="1" ref="DL1617" ca="1">-DL1616*INDIRECT(DL1604)/1000</f>
        <v>#N/A</v>
      </c>
    </row>
    <row r="1618" spans="2:116" x14ac:dyDescent="0.4">
      <c r="B1618" s="8"/>
      <c r="C1618" s="8"/>
      <c r="D1618" t="s">
        <v>766</v>
      </c>
      <c r="E1618" s="8" t="str">
        <f t="shared" si="2711"/>
        <v>1618 FAINTR-S</v>
      </c>
      <c r="G1618" s="125"/>
      <c r="S1618" s="80"/>
      <c r="T1618" s="72"/>
      <c r="U1618" s="72"/>
      <c r="V1618" s="72"/>
      <c r="W1618" s="72"/>
      <c r="X1618" s="72"/>
      <c r="Y1618" s="72"/>
      <c r="Z1618" s="72"/>
      <c r="AA1618" s="72"/>
      <c r="AB1618" s="72"/>
      <c r="AC1618" s="72"/>
      <c r="AD1618" s="72"/>
      <c r="AE1618" s="72"/>
      <c r="AF1618" s="72"/>
      <c r="AG1618" s="72"/>
      <c r="AH1618" s="72"/>
      <c r="AI1618" s="72"/>
      <c r="AJ1618" s="72"/>
      <c r="AK1618" s="72"/>
      <c r="AL1618" s="72"/>
      <c r="AM1618" s="72"/>
      <c r="AN1618" s="72"/>
      <c r="AO1618" s="72"/>
      <c r="AP1618" s="72"/>
      <c r="AQ1618" s="72"/>
      <c r="AR1618" s="72"/>
      <c r="AS1618" s="72"/>
      <c r="AT1618" s="72"/>
      <c r="AU1618" s="72"/>
      <c r="AV1618" s="72"/>
      <c r="AW1618" s="72"/>
      <c r="AX1618" s="72"/>
      <c r="AY1618" s="72"/>
      <c r="AZ1618" s="72"/>
      <c r="BA1618" s="72"/>
      <c r="BB1618" s="72"/>
      <c r="BC1618" s="72"/>
      <c r="BD1618" s="72"/>
      <c r="BE1618" s="72"/>
      <c r="BF1618" s="72"/>
      <c r="BG1618" s="72"/>
      <c r="BH1618" s="72"/>
      <c r="BI1618" s="72"/>
      <c r="BJ1618" s="72"/>
      <c r="BK1618" s="72"/>
      <c r="BL1618" s="72"/>
      <c r="BM1618" s="72"/>
      <c r="BN1618" s="72"/>
      <c r="BO1618" s="72"/>
      <c r="BP1618" s="72"/>
      <c r="BQ1618" s="72"/>
      <c r="BR1618" s="72"/>
      <c r="BS1618" s="72"/>
      <c r="BT1618" s="72"/>
      <c r="BU1618" s="72"/>
      <c r="BV1618" s="72"/>
      <c r="BW1618" s="72"/>
      <c r="BX1618" s="72"/>
      <c r="BY1618" s="72"/>
      <c r="BZ1618" s="72"/>
      <c r="CA1618" s="72"/>
      <c r="CB1618" s="72"/>
      <c r="CC1618" s="72"/>
      <c r="CD1618" s="72"/>
      <c r="CE1618" s="72"/>
      <c r="CF1618" s="72"/>
      <c r="CG1618" s="72"/>
      <c r="CH1618" s="72"/>
      <c r="CI1618" s="72"/>
      <c r="CJ1618" s="72"/>
      <c r="CK1618" s="72"/>
      <c r="CL1618" s="72"/>
      <c r="CO1618" s="72"/>
      <c r="CP1618" s="72"/>
      <c r="CQ1618" s="72"/>
      <c r="CR1618" s="72"/>
      <c r="CS1618" s="72"/>
      <c r="CT1618" s="72"/>
      <c r="CU1618" s="72"/>
      <c r="CV1618" s="72"/>
      <c r="CW1618" s="72"/>
      <c r="CX1618" s="72"/>
      <c r="CY1618" s="72"/>
      <c r="CZ1618" s="72"/>
      <c r="DA1618" s="72"/>
      <c r="DB1618" s="72"/>
      <c r="DC1618" s="72"/>
      <c r="DD1618" s="72"/>
      <c r="DE1618" s="72"/>
      <c r="DF1618" s="72"/>
      <c r="DG1618" s="72"/>
      <c r="DH1618" s="72"/>
      <c r="DI1618" s="72"/>
      <c r="DJ1618" s="72"/>
      <c r="DK1618" s="72"/>
      <c r="DL1618" s="72"/>
    </row>
    <row r="1619" spans="2:116" x14ac:dyDescent="0.4">
      <c r="B1619" s="8"/>
      <c r="C1619" s="8"/>
      <c r="D1619" t="s">
        <v>766</v>
      </c>
      <c r="E1619" s="8" t="str">
        <f t="shared" si="2711"/>
        <v>1619 FAINTR-S</v>
      </c>
      <c r="G1619" s="95" t="s">
        <v>204</v>
      </c>
      <c r="H1619" s="12"/>
      <c r="S1619" s="72"/>
      <c r="T1619" s="72"/>
      <c r="U1619" s="72"/>
      <c r="V1619" s="72"/>
      <c r="W1619" s="72"/>
      <c r="X1619" s="72"/>
      <c r="Y1619" s="72"/>
      <c r="Z1619" s="72"/>
      <c r="AA1619" s="72"/>
      <c r="AB1619" s="72"/>
      <c r="AC1619" s="72"/>
      <c r="AD1619" s="72"/>
      <c r="AE1619" s="72"/>
      <c r="AF1619" s="72"/>
      <c r="AG1619" s="72"/>
      <c r="AH1619" s="72"/>
      <c r="AI1619" s="72"/>
      <c r="AJ1619" s="72"/>
      <c r="AK1619" s="72"/>
      <c r="AL1619" s="72"/>
      <c r="AM1619" s="72"/>
      <c r="AN1619" s="72"/>
      <c r="AO1619" s="72"/>
      <c r="AP1619" s="72"/>
      <c r="AQ1619" s="72"/>
      <c r="AR1619" s="72"/>
      <c r="AS1619" s="72"/>
      <c r="AT1619" s="72"/>
      <c r="AU1619" s="72"/>
      <c r="AV1619" s="72"/>
      <c r="AW1619" s="72"/>
      <c r="AX1619" s="72"/>
      <c r="AY1619" s="72"/>
      <c r="AZ1619" s="72"/>
      <c r="BA1619" s="72"/>
      <c r="BB1619" s="72"/>
      <c r="BC1619" s="72"/>
      <c r="BD1619" s="72"/>
      <c r="BE1619" s="72"/>
      <c r="BF1619" s="72"/>
      <c r="BG1619" s="72"/>
      <c r="BH1619" s="72"/>
      <c r="BI1619" s="72"/>
      <c r="BJ1619" s="72"/>
      <c r="BK1619" s="72"/>
      <c r="BL1619" s="72"/>
      <c r="BM1619" s="72"/>
      <c r="BN1619" s="72"/>
      <c r="BO1619" s="72"/>
      <c r="BP1619" s="72"/>
      <c r="BQ1619" s="72"/>
      <c r="BR1619" s="72"/>
      <c r="BS1619" s="72"/>
      <c r="BT1619" s="72"/>
      <c r="BU1619" s="72"/>
      <c r="BV1619" s="72"/>
      <c r="BW1619" s="72"/>
      <c r="BX1619" s="72"/>
      <c r="BY1619" s="72"/>
      <c r="BZ1619" s="72"/>
      <c r="CA1619" s="72"/>
      <c r="CB1619" s="72"/>
      <c r="CC1619" s="72"/>
      <c r="CD1619" s="72"/>
      <c r="CE1619" s="72"/>
      <c r="CF1619" s="72"/>
      <c r="CG1619" s="72"/>
      <c r="CH1619" s="72"/>
      <c r="CI1619" s="72"/>
      <c r="CJ1619" s="72"/>
      <c r="CK1619" s="72"/>
      <c r="CL1619" s="72"/>
      <c r="CO1619" s="72"/>
      <c r="CP1619" s="72"/>
      <c r="CQ1619" s="72"/>
      <c r="CR1619" s="72"/>
      <c r="CS1619" s="72"/>
      <c r="CT1619" s="72"/>
      <c r="CU1619" s="72"/>
      <c r="CV1619" s="72"/>
      <c r="CW1619" s="72"/>
      <c r="CX1619" s="72"/>
      <c r="CY1619" s="72"/>
      <c r="CZ1619" s="72"/>
      <c r="DA1619" s="72"/>
      <c r="DB1619" s="72"/>
      <c r="DC1619" s="72"/>
      <c r="DD1619" s="72"/>
      <c r="DE1619" s="72"/>
      <c r="DF1619" s="72"/>
      <c r="DG1619" s="72"/>
      <c r="DH1619" s="72"/>
      <c r="DI1619" s="72"/>
      <c r="DJ1619" s="72"/>
      <c r="DK1619" s="72"/>
      <c r="DL1619" s="72"/>
    </row>
    <row r="1620" spans="2:116" x14ac:dyDescent="0.4">
      <c r="B1620" s="8"/>
      <c r="C1620" s="8" t="s">
        <v>233</v>
      </c>
      <c r="D1620" t="s">
        <v>766</v>
      </c>
      <c r="E1620" s="8" t="str">
        <f t="shared" si="2711"/>
        <v>1620 FAINTR-S</v>
      </c>
      <c r="G1620" s="158" t="str">
        <f>"Amortization - "&amp;SUBSTITUTE(G1610,":","")</f>
        <v>Amortization - Revenue driven intangible assets</v>
      </c>
      <c r="I1620" s="80">
        <f>SUMIF($5:$5,I$2,1618:1618)</f>
        <v>0</v>
      </c>
      <c r="J1620" s="80"/>
      <c r="K1620" s="24">
        <f t="shared" ref="K1620:P1620" ca="1" si="2715">SUMIF($3:$3,K$2,1620:1620)</f>
        <v>-149.04688668347262</v>
      </c>
      <c r="L1620" s="24">
        <f t="shared" ca="1" si="2715"/>
        <v>-423.69347753189749</v>
      </c>
      <c r="M1620" s="24">
        <f t="shared" ca="1" si="2715"/>
        <v>-759.7134388204106</v>
      </c>
      <c r="N1620" s="24">
        <f t="shared" ca="1" si="2715"/>
        <v>-1170.8214523425875</v>
      </c>
      <c r="O1620" s="24">
        <f t="shared" ca="1" si="2715"/>
        <v>-1673.7969247938656</v>
      </c>
      <c r="P1620" s="24">
        <f t="shared" ca="1" si="2715"/>
        <v>-2129.9483665963821</v>
      </c>
      <c r="R1620" s="24"/>
      <c r="S1620" s="80" cm="1">
        <f t="array" aca="1" ref="S1620" ca="1">(SUM(INDEX(1615:1615,1,MAX(COLUMN($R:$R),COLUMN()-($H1612*12-1))):S1617)/($H1612*12)+IF($R1622=0,0,SUM(INDEX(1620:1620,1,MAX(COLUMN($R:$R),COLUMN()-(($H1612-$H1613)*12))):S1622)/(($H1612)*12)))</f>
        <v>-3.2203389830508478</v>
      </c>
      <c r="T1620" s="80" cm="1">
        <f t="array" aca="1" ref="T1620" ca="1">(SUM(INDEX(1615:1615,1,MAX(COLUMN($R:$R),COLUMN()-($H1612*12-1))):T1617)/($H1612*12)+IF($R1622=0,0,SUM(INDEX(1620:1620,1,MAX(COLUMN($R:$R),COLUMN()-(($H1612-$H1613)*12))):T1622)/(($H1612)*12)))</f>
        <v>-4.8003447285262855</v>
      </c>
      <c r="U1620" s="80" cm="1">
        <f t="array" aca="1" ref="U1620" ca="1">(SUM(INDEX(1615:1615,1,MAX(COLUMN($R:$R),COLUMN()-($H1612*12-1))):U1617)/($H1612*12)+IF($R1622=0,0,SUM(INDEX(1620:1620,1,MAX(COLUMN($R:$R),COLUMN()-(($H1612-$H1613)*12))):U1622)/(($H1612)*12)))</f>
        <v>-6.4071302323996129</v>
      </c>
      <c r="V1620" s="80" cm="1">
        <f t="array" aca="1" ref="V1620" ca="1">(SUM(INDEX(1615:1615,1,MAX(COLUMN($R:$R),COLUMN()-($H1612*12-1))):V1617)/($H1612*12)+IF($R1622=0,0,SUM(INDEX(1620:1620,1,MAX(COLUMN($R:$R),COLUMN()-(($H1612-$H1613)*12))):V1622)/(($H1612)*12)))</f>
        <v>-8.041149388880962</v>
      </c>
      <c r="W1620" s="80" cm="1">
        <f t="array" aca="1" ref="W1620" ca="1">(SUM(INDEX(1615:1615,1,MAX(COLUMN($R:$R),COLUMN()-($H1612*12-1))):W1617)/($H1612*12)+IF($R1622=0,0,SUM(INDEX(1620:1620,1,MAX(COLUMN($R:$R),COLUMN()-(($H1612-$H1613)*12))):W1622)/(($H1612)*12)))</f>
        <v>-9.7028637853026733</v>
      </c>
      <c r="X1620" s="80" cm="1">
        <f t="array" aca="1" ref="X1620" ca="1">(SUM(INDEX(1615:1615,1,MAX(COLUMN($R:$R),COLUMN()-($H1612*12-1))):X1617)/($H1612*12)+IF($R1622=0,0,SUM(INDEX(1620:1620,1,MAX(COLUMN($R:$R),COLUMN()-(($H1612-$H1613)*12))):X1622)/(($H1612)*12)))</f>
        <v>-11.392742832511193</v>
      </c>
      <c r="Y1620" s="80" cm="1">
        <f t="array" aca="1" ref="Y1620" ca="1">(SUM(INDEX(1615:1615,1,MAX(COLUMN($R:$R),COLUMN()-($H1612*12-1))):Y1617)/($H1612*12)+IF($R1622=0,0,SUM(INDEX(1620:1620,1,MAX(COLUMN($R:$R),COLUMN()-(($H1612-$H1613)*12))):Y1622)/(($H1612)*12)))</f>
        <v>-13.111263897469009</v>
      </c>
      <c r="Z1620" s="80" cm="1">
        <f t="array" aca="1" ref="Z1620" ca="1">(SUM(INDEX(1615:1615,1,MAX(COLUMN($R:$R),COLUMN()-($H1612*12-1))):Z1617)/($H1612*12)+IF($R1622=0,0,SUM(INDEX(1620:1620,1,MAX(COLUMN($R:$R),COLUMN()-(($H1612-$H1613)*12))):Z1622)/(($H1612)*12)))</f>
        <v>-14.858912438104078</v>
      </c>
      <c r="AA1620" s="80" cm="1">
        <f t="array" aca="1" ref="AA1620" ca="1">(SUM(INDEX(1615:1615,1,MAX(COLUMN($R:$R),COLUMN()-($H1612*12-1))):AA1617)/($H1612*12)+IF($R1622=0,0,SUM(INDEX(1620:1620,1,MAX(COLUMN($R:$R),COLUMN()-(($H1612-$H1613)*12))):AA1622)/(($H1612)*12)))</f>
        <v>-16.636182140444824</v>
      </c>
      <c r="AB1620" s="80" cm="1">
        <f t="array" aca="1" ref="AB1620" ca="1">(SUM(INDEX(1615:1615,1,MAX(COLUMN($R:$R),COLUMN()-($H1612*12-1))):AB1617)/($H1612*12)+IF($R1622=0,0,SUM(INDEX(1620:1620,1,MAX(COLUMN($R:$R),COLUMN()-(($H1612-$H1613)*12))):AB1622)/(($H1612)*12)))</f>
        <v>-18.443575058079482</v>
      </c>
      <c r="AC1620" s="80" cm="1">
        <f t="array" aca="1" ref="AC1620" ca="1">(SUM(INDEX(1615:1615,1,MAX(COLUMN($R:$R),COLUMN()-($H1612*12-1))):AC1617)/($H1612*12)+IF($R1622=0,0,SUM(INDEX(1620:1620,1,MAX(COLUMN($R:$R),COLUMN()-(($H1612-$H1613)*12))):AC1622)/(($H1612)*12)))</f>
        <v>-20.281601753979135</v>
      </c>
      <c r="AD1620" s="80" cm="1">
        <f t="array" aca="1" ref="AD1620" ca="1">(SUM(INDEX(1615:1615,1,MAX(COLUMN($R:$R),COLUMN()-($H1612*12-1))):AD1617)/($H1612*12)+IF($R1622=0,0,SUM(INDEX(1620:1620,1,MAX(COLUMN($R:$R),COLUMN()-(($H1612-$H1613)*12))):AD1622)/(($H1612)*12)))</f>
        <v>-22.150781444724544</v>
      </c>
      <c r="AE1620" s="80" cm="1">
        <f t="array" aca="1" ref="AE1620" ca="1">(SUM(INDEX(1615:1615,1,MAX(COLUMN($R:$R),COLUMN()-($H1612*12-1))):AE1617)/($H1612*12)+IF($R1622=0,0,SUM(INDEX(1620:1620,1,MAX(COLUMN($R:$R),COLUMN()-(($H1612-$H1613)*12))):AE1622)/(($H1612)*12)))</f>
        <v>-24.051642147177503</v>
      </c>
      <c r="AF1620" s="80" cm="1">
        <f t="array" aca="1" ref="AF1620" ca="1">(SUM(INDEX(1615:1615,1,MAX(COLUMN($R:$R),COLUMN()-($H1612*12-1))):AF1617)/($H1612*12)+IF($R1622=0,0,SUM(INDEX(1620:1620,1,MAX(COLUMN($R:$R),COLUMN()-(($H1612-$H1613)*12))):AF1622)/(($H1612)*12)))</f>
        <v>-25.984720827638139</v>
      </c>
      <c r="AG1620" s="80" cm="1">
        <f t="array" aca="1" ref="AG1620" ca="1">(SUM(INDEX(1615:1615,1,MAX(COLUMN($R:$R),COLUMN()-($H1612*12-1))):AG1617)/($H1612*12)+IF($R1622=0,0,SUM(INDEX(1620:1620,1,MAX(COLUMN($R:$R),COLUMN()-(($H1612-$H1613)*12))):AG1622)/(($H1612)*12)))</f>
        <v>-27.950563553530309</v>
      </c>
      <c r="AH1620" s="80" cm="1">
        <f t="array" aca="1" ref="AH1620" ca="1">(SUM(INDEX(1615:1615,1,MAX(COLUMN($R:$R),COLUMN()-($H1612*12-1))):AH1617)/($H1612*12)+IF($R1622=0,0,SUM(INDEX(1620:1620,1,MAX(COLUMN($R:$R),COLUMN()-(($H1612-$H1613)*12))):AH1622)/(($H1612)*12)))</f>
        <v>-29.949725647657942</v>
      </c>
      <c r="AI1620" s="80" cm="1">
        <f t="array" aca="1" ref="AI1620" ca="1">(SUM(INDEX(1615:1615,1,MAX(COLUMN($R:$R),COLUMN()-($H1612*12-1))):AI1617)/($H1612*12)+IF($R1622=0,0,SUM(INDEX(1620:1620,1,MAX(COLUMN($R:$R),COLUMN()-(($H1612-$H1613)*12))):AI1622)/(($H1612)*12)))</f>
        <v>-31.982771845075874</v>
      </c>
      <c r="AJ1620" s="80" cm="1">
        <f t="array" aca="1" ref="AJ1620" ca="1">(SUM(INDEX(1615:1615,1,MAX(COLUMN($R:$R),COLUMN()-($H1612*12-1))):AJ1617)/($H1612*12)+IF($R1622=0,0,SUM(INDEX(1620:1620,1,MAX(COLUMN($R:$R),COLUMN()-(($H1612-$H1613)*12))):AJ1622)/(($H1612)*12)))</f>
        <v>-34.050276452619535</v>
      </c>
      <c r="AK1620" s="80" cm="1">
        <f t="array" aca="1" ref="AK1620" ca="1">(SUM(INDEX(1615:1615,1,MAX(COLUMN($R:$R),COLUMN()-($H1612*12-1))):AK1617)/($H1612*12)+IF($R1622=0,0,SUM(INDEX(1620:1620,1,MAX(COLUMN($R:$R),COLUMN()-(($H1612-$H1613)*12))):AK1622)/(($H1612)*12)))</f>
        <v>-36.152823511138507</v>
      </c>
      <c r="AL1620" s="80" cm="1">
        <f t="array" aca="1" ref="AL1620" ca="1">(SUM(INDEX(1615:1615,1,MAX(COLUMN($R:$R),COLUMN()-($H1612*12-1))):AL1617)/($H1612*12)+IF($R1622=0,0,SUM(INDEX(1620:1620,1,MAX(COLUMN($R:$R),COLUMN()-(($H1612-$H1613)*12))):AL1622)/(($H1612)*12)))</f>
        <v>-38.291006960479834</v>
      </c>
      <c r="AM1620" s="80" cm="1">
        <f t="array" aca="1" ref="AM1620" ca="1">(SUM(INDEX(1615:1615,1,MAX(COLUMN($R:$R),COLUMN()-($H1612*12-1))):AM1617)/($H1612*12)+IF($R1622=0,0,SUM(INDEX(1620:1620,1,MAX(COLUMN($R:$R),COLUMN()-(($H1612-$H1613)*12))):AM1622)/(($H1612)*12)))</f>
        <v>-40.46543080726763</v>
      </c>
      <c r="AN1620" s="80" cm="1">
        <f t="array" aca="1" ref="AN1620" ca="1">(SUM(INDEX(1615:1615,1,MAX(COLUMN($R:$R),COLUMN()-($H1612*12-1))):AN1617)/($H1612*12)+IF($R1622=0,0,SUM(INDEX(1620:1620,1,MAX(COLUMN($R:$R),COLUMN()-(($H1612-$H1613)*12))):AN1622)/(($H1612)*12)))</f>
        <v>-42.676709295526408</v>
      </c>
      <c r="AO1620" s="80" cm="1">
        <f t="array" aca="1" ref="AO1620" ca="1">(SUM(INDEX(1615:1615,1,MAX(COLUMN($R:$R),COLUMN()-($H1612*12-1))):AO1617)/($H1612*12)+IF($R1622=0,0,SUM(INDEX(1620:1620,1,MAX(COLUMN($R:$R),COLUMN()-(($H1612-$H1613)*12))):AO1622)/(($H1612)*12)))</f>
        <v>-44.925467080196341</v>
      </c>
      <c r="AP1620" s="80" cm="1">
        <f t="array" aca="1" ref="AP1620" ca="1">(SUM(INDEX(1615:1615,1,MAX(COLUMN($R:$R),COLUMN()-($H1612*12-1))):AP1617)/($H1612*12)+IF($R1622=0,0,SUM(INDEX(1620:1620,1,MAX(COLUMN($R:$R),COLUMN()-(($H1612-$H1613)*12))):AP1622)/(($H1612)*12)))</f>
        <v>-47.212339403589503</v>
      </c>
      <c r="AQ1620" s="80" cm="1">
        <f t="array" aca="1" ref="AQ1620" ca="1">(SUM(INDEX(1615:1615,1,MAX(COLUMN($R:$R),COLUMN()-($H1612*12-1))):AQ1617)/($H1612*12)+IF($R1622=0,0,SUM(INDEX(1620:1620,1,MAX(COLUMN($R:$R),COLUMN()-(($H1612-$H1613)*12))):AQ1622)/(($H1612)*12)))</f>
        <v>-49.537972274836783</v>
      </c>
      <c r="AR1620" s="80" cm="1">
        <f t="array" aca="1" ref="AR1620" ca="1">(SUM(INDEX(1615:1615,1,MAX(COLUMN($R:$R),COLUMN()-($H1612*12-1))):AR1617)/($H1612*12)+IF($R1622=0,0,SUM(INDEX(1620:1620,1,MAX(COLUMN($R:$R),COLUMN()-(($H1612-$H1613)*12))):AR1622)/(($H1612)*12)))</f>
        <v>-51.903022652376386</v>
      </c>
      <c r="AS1620" s="80" cm="1">
        <f t="array" aca="1" ref="AS1620" ca="1">(SUM(INDEX(1615:1615,1,MAX(COLUMN($R:$R),COLUMN()-($H1612*12-1))):AS1617)/($H1612*12)+IF($R1622=0,0,SUM(INDEX(1620:1620,1,MAX(COLUMN($R:$R),COLUMN()-(($H1612-$H1613)*12))):AS1622)/(($H1612)*12)))</f>
        <v>-54.308158629535313</v>
      </c>
      <c r="AT1620" s="80" cm="1">
        <f t="array" aca="1" ref="AT1620" ca="1">(SUM(INDEX(1615:1615,1,MAX(COLUMN($R:$R),COLUMN()-($H1612*12-1))):AT1617)/($H1612*12)+IF($R1622=0,0,SUM(INDEX(1620:1620,1,MAX(COLUMN($R:$R),COLUMN()-(($H1612-$H1613)*12))):AT1622)/(($H1612)*12)))</f>
        <v>-56.754059623256246</v>
      </c>
      <c r="AU1620" s="80" cm="1">
        <f t="array" aca="1" ref="AU1620" ca="1">(SUM(INDEX(1615:1615,1,MAX(COLUMN($R:$R),COLUMN()-($H1612*12-1))):AU1617)/($H1612*12)+IF($R1622=0,0,SUM(INDEX(1620:1620,1,MAX(COLUMN($R:$R),COLUMN()-(($H1612-$H1613)*12))):AU1622)/(($H1612)*12)))</f>
        <v>-59.241416566023304</v>
      </c>
      <c r="AV1620" s="80" cm="1">
        <f t="array" aca="1" ref="AV1620" ca="1">(SUM(INDEX(1615:1615,1,MAX(COLUMN($R:$R),COLUMN()-($H1612*12-1))):AV1617)/($H1612*12)+IF($R1622=0,0,SUM(INDEX(1620:1620,1,MAX(COLUMN($R:$R),COLUMN()-(($H1612-$H1613)*12))):AV1622)/(($H1612)*12)))</f>
        <v>-61.770932101040643</v>
      </c>
      <c r="AW1620" s="80" cm="1">
        <f t="array" aca="1" ref="AW1620" ca="1">(SUM(INDEX(1615:1615,1,MAX(COLUMN($R:$R),COLUMN()-($H1612*12-1))):AW1617)/($H1612*12)+IF($R1622=0,0,SUM(INDEX(1620:1620,1,MAX(COLUMN($R:$R),COLUMN()-(($H1612-$H1613)*12))):AW1622)/(($H1612)*12)))</f>
        <v>-64.343320780719296</v>
      </c>
      <c r="AX1620" s="80" cm="1">
        <f t="array" aca="1" ref="AX1620" ca="1">(SUM(INDEX(1615:1615,1,MAX(COLUMN($R:$R),COLUMN()-($H1612*12-1))):AX1617)/($H1612*12)+IF($R1622=0,0,SUM(INDEX(1620:1620,1,MAX(COLUMN($R:$R),COLUMN()-(($H1612-$H1613)*12))):AX1622)/(($H1612)*12)))</f>
        <v>-66.959309268528102</v>
      </c>
      <c r="AY1620" s="80" cm="1">
        <f t="array" aca="1" ref="AY1620" ca="1">(SUM(INDEX(1615:1615,1,MAX(COLUMN($R:$R),COLUMN()-($H1612*12-1))):AY1617)/($H1612*12)+IF($R1622=0,0,SUM(INDEX(1620:1620,1,MAX(COLUMN($R:$R),COLUMN()-(($H1612-$H1613)*12))):AY1622)/(($H1612)*12)))</f>
        <v>-69.619636544265859</v>
      </c>
      <c r="AZ1620" s="80" cm="1">
        <f t="array" aca="1" ref="AZ1620" ca="1">(SUM(INDEX(1615:1615,1,MAX(COLUMN($R:$R),COLUMN()-($H1612*12-1))):AZ1617)/($H1612*12)+IF($R1622=0,0,SUM(INDEX(1620:1620,1,MAX(COLUMN($R:$R),COLUMN()-(($H1612-$H1613)*12))):AZ1622)/(($H1612)*12)))</f>
        <v>-72.325054112812751</v>
      </c>
      <c r="BA1620" s="80" cm="1">
        <f t="array" aca="1" ref="BA1620" ca="1">(SUM(INDEX(1615:1615,1,MAX(COLUMN($R:$R),COLUMN()-($H1612*12-1))):BA1617)/($H1612*12)+IF($R1622=0,0,SUM(INDEX(1620:1620,1,MAX(COLUMN($R:$R),COLUMN()-(($H1612-$H1613)*12))):BA1622)/(($H1612)*12)))</f>
        <v>-75.076326216419744</v>
      </c>
      <c r="BB1620" s="80" cm="1">
        <f t="array" aca="1" ref="BB1620" ca="1">(SUM(INDEX(1615:1615,1,MAX(COLUMN($R:$R),COLUMN()-($H1612*12-1))):BB1617)/($H1612*12)+IF($R1622=0,0,SUM(INDEX(1620:1620,1,MAX(COLUMN($R:$R),COLUMN()-(($H1612-$H1613)*12))):BB1622)/(($H1612)*12)))</f>
        <v>-77.874230050596339</v>
      </c>
      <c r="BC1620" s="80" cm="1">
        <f t="array" aca="1" ref="BC1620" ca="1">(SUM(INDEX(1615:1615,1,MAX(COLUMN($R:$R),COLUMN()-($H1612*12-1))):BC1617)/($H1612*12)+IF($R1622=0,0,SUM(INDEX(1620:1620,1,MAX(COLUMN($R:$R),COLUMN()-(($H1612-$H1613)*12))):BC1622)/(($H1612)*12)))</f>
        <v>-80.719555983657301</v>
      </c>
      <c r="BD1620" s="80" cm="1">
        <f t="array" aca="1" ref="BD1620" ca="1">(SUM(INDEX(1615:1615,1,MAX(COLUMN($R:$R),COLUMN()-($H1612*12-1))):BD1617)/($H1612*12)+IF($R1622=0,0,SUM(INDEX(1620:1620,1,MAX(COLUMN($R:$R),COLUMN()-(($H1612-$H1613)*12))):BD1622)/(($H1612)*12)))</f>
        <v>-83.613107779990472</v>
      </c>
      <c r="BE1620" s="80" cm="1">
        <f t="array" aca="1" ref="BE1620" ca="1">(SUM(INDEX(1615:1615,1,MAX(COLUMN($R:$R),COLUMN()-($H1612*12-1))):BE1617)/($H1612*12)+IF($R1622=0,0,SUM(INDEX(1620:1620,1,MAX(COLUMN($R:$R),COLUMN()-(($H1612-$H1613)*12))):BE1622)/(($H1612)*12)))</f>
        <v>-86.555702827108959</v>
      </c>
      <c r="BF1620" s="80" cm="1">
        <f t="array" aca="1" ref="BF1620" ca="1">(SUM(INDEX(1615:1615,1,MAX(COLUMN($R:$R),COLUMN()-($H1612*12-1))):BF1617)/($H1612*12)+IF($R1622=0,0,SUM(INDEX(1620:1620,1,MAX(COLUMN($R:$R),COLUMN()-(($H1612-$H1613)*12))):BF1622)/(($H1612)*12)))</f>
        <v>-89.548172366551483</v>
      </c>
      <c r="BG1620" s="80" cm="1">
        <f t="array" aca="1" ref="BG1620" ca="1">(SUM(INDEX(1615:1615,1,MAX(COLUMN($R:$R),COLUMN()-($H1612*12-1))):BG1617)/($H1612*12)+IF($R1622=0,0,SUM(INDEX(1620:1620,1,MAX(COLUMN($R:$R),COLUMN()-(($H1612-$H1613)*12))):BG1622)/(($H1612)*12)))</f>
        <v>-92.591361728696427</v>
      </c>
      <c r="BH1620" s="80" cm="1">
        <f t="array" aca="1" ref="BH1620" ca="1">(SUM(INDEX(1615:1615,1,MAX(COLUMN($R:$R),COLUMN()-($H1612*12-1))):BH1617)/($H1612*12)+IF($R1622=0,0,SUM(INDEX(1620:1620,1,MAX(COLUMN($R:$R),COLUMN()-(($H1612-$H1613)*12))):BH1622)/(($H1612)*12)))</f>
        <v>-95.68613057155568</v>
      </c>
      <c r="BI1620" s="80" cm="1">
        <f t="array" aca="1" ref="BI1620" ca="1">(SUM(INDEX(1615:1615,1,MAX(COLUMN($R:$R),COLUMN()-($H1612*12-1))):BI1617)/($H1612*12)+IF($R1622=0,0,SUM(INDEX(1620:1620,1,MAX(COLUMN($R:$R),COLUMN()-(($H1612-$H1613)*12))):BI1622)/(($H1612)*12)))</f>
        <v>-98.83335312361595</v>
      </c>
      <c r="BJ1620" s="80" cm="1">
        <f t="array" aca="1" ref="BJ1620" ca="1">(SUM(INDEX(1615:1615,1,MAX(COLUMN($R:$R),COLUMN()-($H1612*12-1))):BJ1617)/($H1612*12)+IF($R1622=0,0,SUM(INDEX(1620:1620,1,MAX(COLUMN($R:$R),COLUMN()-(($H1612-$H1613)*12))):BJ1622)/(($H1612)*12)))</f>
        <v>-102.03391843079588</v>
      </c>
      <c r="BK1620" s="80" cm="1">
        <f t="array" aca="1" ref="BK1620" ca="1">(SUM(INDEX(1615:1615,1,MAX(COLUMN($R:$R),COLUMN()-($H1612*12-1))):BK1617)/($H1612*12)+IF($R1622=0,0,SUM(INDEX(1620:1620,1,MAX(COLUMN($R:$R),COLUMN()-(($H1612-$H1613)*12))):BK1622)/(($H1612)*12)))</f>
        <v>-105.28873060758903</v>
      </c>
      <c r="BL1620" s="80" cm="1">
        <f t="array" aca="1" ref="BL1620" ca="1">(SUM(INDEX(1615:1615,1,MAX(COLUMN($R:$R),COLUMN()-($H1612*12-1))):BL1617)/($H1612*12)+IF($R1622=0,0,SUM(INDEX(1620:1620,1,MAX(COLUMN($R:$R),COLUMN()-(($H1612-$H1613)*12))):BL1622)/(($H1612)*12)))</f>
        <v>-108.59870909246342</v>
      </c>
      <c r="BM1620" s="80" cm="1">
        <f t="array" aca="1" ref="BM1620" ca="1">(SUM(INDEX(1615:1615,1,MAX(COLUMN($R:$R),COLUMN()-($H1612*12-1))):BM1617)/($H1612*12)+IF($R1622=0,0,SUM(INDEX(1620:1620,1,MAX(COLUMN($R:$R),COLUMN()-(($H1612-$H1613)*12))):BM1622)/(($H1612)*12)))</f>
        <v>-111.96478890758992</v>
      </c>
      <c r="BN1620" s="80" cm="1">
        <f t="array" aca="1" ref="BN1620" ca="1">(SUM(INDEX(1615:1615,1,MAX(COLUMN($R:$R),COLUMN()-($H1612*12-1))):BN1617)/($H1612*12)+IF($R1622=0,0,SUM(INDEX(1620:1620,1,MAX(COLUMN($R:$R),COLUMN()-(($H1612-$H1613)*12))):BN1622)/(($H1612)*12)))</f>
        <v>-115.3879209229728</v>
      </c>
      <c r="BO1620" s="80" cm="1">
        <f t="array" aca="1" ref="BO1620" ca="1">(SUM(INDEX(1615:1615,1,MAX(COLUMN($R:$R),COLUMN()-($H1612*12-1))):BO1617)/($H1612*12)+IF($R1622=0,0,SUM(INDEX(1620:1620,1,MAX(COLUMN($R:$R),COLUMN()-(($H1612-$H1613)*12))):BO1622)/(($H1612)*12)))</f>
        <v>-118.86907212505709</v>
      </c>
      <c r="BP1620" s="80" cm="1">
        <f t="array" aca="1" ref="BP1620" ca="1">(SUM(INDEX(1615:1615,1,MAX(COLUMN($R:$R),COLUMN()-($H1612*12-1))):BP1617)/($H1612*12)+IF($R1622=0,0,SUM(INDEX(1620:1620,1,MAX(COLUMN($R:$R),COLUMN()-(($H1612-$H1613)*12))):BP1622)/(($H1612)*12)))</f>
        <v>-122.40922588988857</v>
      </c>
      <c r="BQ1620" s="80" cm="1">
        <f t="array" aca="1" ref="BQ1620" ca="1">(SUM(INDEX(1615:1615,1,MAX(COLUMN($R:$R),COLUMN()-($H1612*12-1))):BQ1617)/($H1612*12)+IF($R1622=0,0,SUM(INDEX(1620:1620,1,MAX(COLUMN($R:$R),COLUMN()-(($H1612-$H1613)*12))):BQ1622)/(($H1612)*12)))</f>
        <v>-126.00938226090364</v>
      </c>
      <c r="BR1620" s="80" cm="1">
        <f t="array" aca="1" ref="BR1620" ca="1">(SUM(INDEX(1615:1615,1,MAX(COLUMN($R:$R),COLUMN()-($H1612*12-1))):BR1617)/($H1612*12)+IF($R1622=0,0,SUM(INDEX(1620:1620,1,MAX(COLUMN($R:$R),COLUMN()-(($H1612-$H1613)*12))):BR1622)/(($H1612)*12)))</f>
        <v>-129.67055823142744</v>
      </c>
      <c r="BS1620" s="80" cm="1">
        <f t="array" aca="1" ref="BS1620" ca="1">(SUM(INDEX(1615:1615,1,MAX(COLUMN($R:$R),COLUMN()-($H1612*12-1))):BS1617)/($H1612*12)+IF($R1622=0,0,SUM(INDEX(1620:1620,1,MAX(COLUMN($R:$R),COLUMN()-(($H1612-$H1613)*12))):BS1622)/(($H1612)*12)))</f>
        <v>-133.39378803196007</v>
      </c>
      <c r="BT1620" s="80" cm="1">
        <f t="array" aca="1" ref="BT1620" ca="1">(SUM(INDEX(1615:1615,1,MAX(COLUMN($R:$R),COLUMN()-($H1612*12-1))):BT1617)/($H1612*12)+IF($R1622=0,0,SUM(INDEX(1620:1620,1,MAX(COLUMN($R:$R),COLUMN()-(($H1612-$H1613)*12))):BT1622)/(($H1612)*12)))</f>
        <v>-137.18012342233229</v>
      </c>
      <c r="BU1620" s="80" cm="1">
        <f t="array" aca="1" ref="BU1620" ca="1">(SUM(INDEX(1615:1615,1,MAX(COLUMN($R:$R),COLUMN()-($H1612*12-1))):BU1617)/($H1612*12)+IF($R1622=0,0,SUM(INDEX(1620:1620,1,MAX(COLUMN($R:$R),COLUMN()-(($H1612-$H1613)*12))):BU1622)/(($H1612)*12)))</f>
        <v>-141.0306339888125</v>
      </c>
      <c r="BV1620" s="80" cm="1">
        <f t="array" aca="1" ref="BV1620" ca="1">(SUM(INDEX(1615:1615,1,MAX(COLUMN($R:$R),COLUMN()-($H1612*12-1))):BV1617)/($H1612*12)+IF($R1622=0,0,SUM(INDEX(1620:1620,1,MAX(COLUMN($R:$R),COLUMN()-(($H1612-$H1613)*12))):BV1622)/(($H1612)*12)))</f>
        <v>-144.94640744624999</v>
      </c>
      <c r="BW1620" s="80" cm="1">
        <f t="array" aca="1" ref="BW1620" ca="1">(SUM(INDEX(1615:1615,1,MAX(COLUMN($R:$R),COLUMN()-($H1612*12-1))):BW1617)/($H1612*12)+IF($R1622=0,0,SUM(INDEX(1620:1620,1,MAX(COLUMN($R:$R),COLUMN()-(($H1612-$H1613)*12))):BW1622)/(($H1612)*12)))</f>
        <v>-148.92854994533897</v>
      </c>
      <c r="BX1620" s="80" cm="1">
        <f t="array" aca="1" ref="BX1620" ca="1">(SUM(INDEX(1615:1615,1,MAX(COLUMN($R:$R),COLUMN()-($H1612*12-1))):BX1617)/($H1612*12)+IF($R1622=0,0,SUM(INDEX(1620:1620,1,MAX(COLUMN($R:$R),COLUMN()-(($H1612-$H1613)*12))):BX1622)/(($H1612)*12)))</f>
        <v>-152.97818638509048</v>
      </c>
      <c r="BY1620" s="80" cm="1">
        <f t="array" aca="1" ref="BY1620" ca="1">(SUM(INDEX(1615:1615,1,MAX(COLUMN($R:$R),COLUMN()-($H1612*12-1))):BY1617)/($H1612*12)+IF($R1622=0,0,SUM(INDEX(1620:1620,1,MAX(COLUMN($R:$R),COLUMN()-(($H1612-$H1613)*12))):BY1622)/(($H1612)*12)))</f>
        <v>-157.09646073060048</v>
      </c>
      <c r="BZ1620" s="80" cm="1">
        <f t="array" aca="1" ref="BZ1620" ca="1">(SUM(INDEX(1615:1615,1,MAX(COLUMN($R:$R),COLUMN()-($H1612*12-1))):BZ1617)/($H1612*12)+IF($R1622=0,0,SUM(INDEX(1620:1620,1,MAX(COLUMN($R:$R),COLUMN()-(($H1612-$H1613)*12))):BZ1622)/(($H1612)*12)))</f>
        <v>-161.28453633620387</v>
      </c>
      <c r="CA1620" s="80" cm="1">
        <f t="array" aca="1" ref="CA1620" ca="1">(SUM(INDEX(1615:1615,1,MAX(COLUMN($R:$R),COLUMN()-($H1612*12-1))):CA1617)/($H1612*12)+IF($R1622=0,0,SUM(INDEX(1620:1620,1,MAX(COLUMN($R:$R),COLUMN()-(($H1612-$H1613)*12))):CA1622)/(($H1612)*12)))</f>
        <v>-162.3232572910548</v>
      </c>
      <c r="CB1620" s="80" cm="1">
        <f t="array" aca="1" ref="CB1620" ca="1">(SUM(INDEX(1615:1615,1,MAX(COLUMN($R:$R),COLUMN()-($H1612*12-1))):CB1617)/($H1612*12)+IF($R1622=0,0,SUM(INDEX(1620:1620,1,MAX(COLUMN($R:$R),COLUMN()-(($H1612-$H1613)*12))):CB1622)/(($H1612)*12)))</f>
        <v>-165.01991692339385</v>
      </c>
      <c r="CC1620" s="80" cm="1">
        <f t="array" aca="1" ref="CC1620" ca="1">(SUM(INDEX(1615:1615,1,MAX(COLUMN($R:$R),COLUMN()-($H1612*12-1))):CC1617)/($H1612*12)+IF($R1622=0,0,SUM(INDEX(1620:1620,1,MAX(COLUMN($R:$R),COLUMN()-(($H1612-$H1613)*12))):CC1622)/(($H1612)*12)))</f>
        <v>-167.73550289279837</v>
      </c>
      <c r="CD1620" s="80" cm="1">
        <f t="array" aca="1" ref="CD1620" ca="1">(SUM(INDEX(1615:1615,1,MAX(COLUMN($R:$R),COLUMN()-($H1612*12-1))):CD1617)/($H1612*12)+IF($R1622=0,0,SUM(INDEX(1620:1620,1,MAX(COLUMN($R:$R),COLUMN()-(($H1612-$H1613)*12))):CD1622)/(($H1612)*12)))</f>
        <v>-170.46988209043226</v>
      </c>
      <c r="CE1620" s="80" cm="1">
        <f t="array" aca="1" ref="CE1620" ca="1">(SUM(INDEX(1615:1615,1,MAX(COLUMN($R:$R),COLUMN()-($H1612*12-1))):CE1617)/($H1612*12)+IF($R1622=0,0,SUM(INDEX(1620:1620,1,MAX(COLUMN($R:$R),COLUMN()-(($H1612-$H1613)*12))):CE1622)/(($H1612)*12)))</f>
        <v>-173.22291145825517</v>
      </c>
      <c r="CF1620" s="80" cm="1">
        <f t="array" aca="1" ref="CF1620" ca="1">(SUM(INDEX(1615:1615,1,MAX(COLUMN($R:$R),COLUMN()-($H1612*12-1))):CF1617)/($H1612*12)+IF($R1622=0,0,SUM(INDEX(1620:1620,1,MAX(COLUMN($R:$R),COLUMN()-(($H1612-$H1613)*12))):CF1622)/(($H1612)*12)))</f>
        <v>-175.9944376900001</v>
      </c>
      <c r="CG1620" s="80" cm="1">
        <f t="array" aca="1" ref="CG1620" ca="1">(SUM(INDEX(1615:1615,1,MAX(COLUMN($R:$R),COLUMN()-($H1612*12-1))):CG1617)/($H1612*12)+IF($R1622=0,0,SUM(INDEX(1620:1620,1,MAX(COLUMN($R:$R),COLUMN()-(($H1612-$H1613)*12))):CG1622)/(($H1612)*12)))</f>
        <v>-178.78429692487282</v>
      </c>
      <c r="CH1620" s="80" cm="1">
        <f t="array" aca="1" ref="CH1620" ca="1">(SUM(INDEX(1615:1615,1,MAX(COLUMN($R:$R),COLUMN()-($H1612*12-1))):CH1617)/($H1612*12)+IF($R1622=0,0,SUM(INDEX(1620:1620,1,MAX(COLUMN($R:$R),COLUMN()-(($H1612-$H1613)*12))):CH1622)/(($H1612)*12)))</f>
        <v>-181.59231443381188</v>
      </c>
      <c r="CI1620" s="80" cm="1">
        <f t="array" aca="1" ref="CI1620" ca="1">(SUM(INDEX(1615:1615,1,MAX(COLUMN($R:$R),COLUMN()-($H1612*12-1))):CI1617)/($H1612*12)+IF($R1622=0,0,SUM(INDEX(1620:1620,1,MAX(COLUMN($R:$R),COLUMN()-(($H1612-$H1613)*12))):CI1622)/(($H1612)*12)))</f>
        <v>-184.4183042981459</v>
      </c>
      <c r="CJ1620" s="80" cm="1">
        <f t="array" aca="1" ref="CJ1620" ca="1">(SUM(INDEX(1615:1615,1,MAX(COLUMN($R:$R),COLUMN()-($H1612*12-1))):CJ1617)/($H1612*12)+IF($R1622=0,0,SUM(INDEX(1620:1620,1,MAX(COLUMN($R:$R),COLUMN()-(($H1612-$H1613)*12))):CJ1622)/(($H1612)*12)))</f>
        <v>-187.26206908047985</v>
      </c>
      <c r="CK1620" s="80" cm="1">
        <f t="array" aca="1" ref="CK1620" ca="1">(SUM(INDEX(1615:1615,1,MAX(COLUMN($R:$R),COLUMN()-($H1612*12-1))):CK1617)/($H1612*12)+IF($R1622=0,0,SUM(INDEX(1620:1620,1,MAX(COLUMN($R:$R),COLUMN()-(($H1612-$H1613)*12))):CK1622)/(($H1612)*12)))</f>
        <v>-190.12339948763918</v>
      </c>
      <c r="CL1620" s="80" cm="1">
        <f t="array" aca="1" ref="CL1620" ca="1">(SUM(INDEX(1615:1615,1,MAX(COLUMN($R:$R),COLUMN()-($H1612*12-1))):CL1617)/($H1612*12)+IF($R1622=0,0,SUM(INDEX(1620:1620,1,MAX(COLUMN($R:$R),COLUMN()-(($H1612-$H1613)*12))):CL1622)/(($H1612)*12)))</f>
        <v>-193.00207402549779</v>
      </c>
      <c r="CN1620" s="80"/>
      <c r="CO1620" s="80" t="e" cm="1">
        <f t="array" aca="1" ref="CO1620" ca="1">(SUM(INDEX(1615:1615,1,MAX(COLUMN($CN:$CN),COLUMN()-($H1612*4-1))):CO1617)/($H1612*4)-IF($CN1622=0,0,SUM(INDEX(1620:1620,1,MAX(COLUMN($CN:$CN),COLUMN()-(($H1612-$H1613)*4))):CO1622)/(($H1612)*4)))</f>
        <v>#N/A</v>
      </c>
      <c r="CP1620" s="80" t="e" cm="1">
        <f t="array" aca="1" ref="CP1620" ca="1">(SUM(INDEX(1615:1615,1,MAX(COLUMN($CN:$CN),COLUMN()-($H1612*4-1))):CP1617)/($H1612*4)-IF($CN1622=0,0,SUM(INDEX(1620:1620,1,MAX(COLUMN($CN:$CN),COLUMN()-(($H1612-$H1613)*4))):CP1622)/(($H1612)*4)))</f>
        <v>#N/A</v>
      </c>
      <c r="CQ1620" s="80" t="e" cm="1">
        <f t="array" aca="1" ref="CQ1620" ca="1">(SUM(INDEX(1615:1615,1,MAX(COLUMN($CN:$CN),COLUMN()-($H1612*4-1))):CQ1617)/($H1612*4)-IF($CN1622=0,0,SUM(INDEX(1620:1620,1,MAX(COLUMN($CN:$CN),COLUMN()-(($H1612-$H1613)*4))):CQ1622)/(($H1612)*4)))</f>
        <v>#N/A</v>
      </c>
      <c r="CR1620" s="80" t="e" cm="1">
        <f t="array" aca="1" ref="CR1620" ca="1">(SUM(INDEX(1615:1615,1,MAX(COLUMN($CN:$CN),COLUMN()-($H1612*4-1))):CR1617)/($H1612*4)-IF($CN1622=0,0,SUM(INDEX(1620:1620,1,MAX(COLUMN($CN:$CN),COLUMN()-(($H1612-$H1613)*4))):CR1622)/(($H1612)*4)))</f>
        <v>#N/A</v>
      </c>
      <c r="CS1620" s="80" t="e" cm="1">
        <f t="array" aca="1" ref="CS1620" ca="1">(SUM(INDEX(1615:1615,1,MAX(COLUMN($CN:$CN),COLUMN()-($H1612*4-1))):CS1617)/($H1612*4)-IF($CN1622=0,0,SUM(INDEX(1620:1620,1,MAX(COLUMN($CN:$CN),COLUMN()-(($H1612-$H1613)*4))):CS1622)/(($H1612)*4)))</f>
        <v>#N/A</v>
      </c>
      <c r="CT1620" s="80" t="e" cm="1">
        <f t="array" aca="1" ref="CT1620" ca="1">(SUM(INDEX(1615:1615,1,MAX(COLUMN($CN:$CN),COLUMN()-($H1612*4-1))):CT1617)/($H1612*4)-IF($CN1622=0,0,SUM(INDEX(1620:1620,1,MAX(COLUMN($CN:$CN),COLUMN()-(($H1612-$H1613)*4))):CT1622)/(($H1612)*4)))</f>
        <v>#N/A</v>
      </c>
      <c r="CU1620" s="80" t="e" cm="1">
        <f t="array" aca="1" ref="CU1620" ca="1">(SUM(INDEX(1615:1615,1,MAX(COLUMN($CN:$CN),COLUMN()-($H1612*4-1))):CU1617)/($H1612*4)-IF($CN1622=0,0,SUM(INDEX(1620:1620,1,MAX(COLUMN($CN:$CN),COLUMN()-(($H1612-$H1613)*4))):CU1622)/(($H1612)*4)))</f>
        <v>#N/A</v>
      </c>
      <c r="CV1620" s="80" t="e" cm="1">
        <f t="array" aca="1" ref="CV1620" ca="1">(SUM(INDEX(1615:1615,1,MAX(COLUMN($CN:$CN),COLUMN()-($H1612*4-1))):CV1617)/($H1612*4)-IF($CN1622=0,0,SUM(INDEX(1620:1620,1,MAX(COLUMN($CN:$CN),COLUMN()-(($H1612-$H1613)*4))):CV1622)/(($H1612)*4)))</f>
        <v>#N/A</v>
      </c>
      <c r="CW1620" s="80" t="e" cm="1">
        <f t="array" aca="1" ref="CW1620" ca="1">(SUM(INDEX(1615:1615,1,MAX(COLUMN($CN:$CN),COLUMN()-($H1612*4-1))):CW1617)/($H1612*4)-IF($CN1622=0,0,SUM(INDEX(1620:1620,1,MAX(COLUMN($CN:$CN),COLUMN()-(($H1612-$H1613)*4))):CW1622)/(($H1612)*4)))</f>
        <v>#N/A</v>
      </c>
      <c r="CX1620" s="80" t="e" cm="1">
        <f t="array" aca="1" ref="CX1620" ca="1">(SUM(INDEX(1615:1615,1,MAX(COLUMN($CN:$CN),COLUMN()-($H1612*4-1))):CX1617)/($H1612*4)-IF($CN1622=0,0,SUM(INDEX(1620:1620,1,MAX(COLUMN($CN:$CN),COLUMN()-(($H1612-$H1613)*4))):CX1622)/(($H1612)*4)))</f>
        <v>#N/A</v>
      </c>
      <c r="CY1620" s="80" t="e" cm="1">
        <f t="array" aca="1" ref="CY1620" ca="1">(SUM(INDEX(1615:1615,1,MAX(COLUMN($CN:$CN),COLUMN()-($H1612*4-1))):CY1617)/($H1612*4)-IF($CN1622=0,0,SUM(INDEX(1620:1620,1,MAX(COLUMN($CN:$CN),COLUMN()-(($H1612-$H1613)*4))):CY1622)/(($H1612)*4)))</f>
        <v>#N/A</v>
      </c>
      <c r="CZ1620" s="80" t="e" cm="1">
        <f t="array" aca="1" ref="CZ1620" ca="1">(SUM(INDEX(1615:1615,1,MAX(COLUMN($CN:$CN),COLUMN()-($H1612*4-1))):CZ1617)/($H1612*4)-IF($CN1622=0,0,SUM(INDEX(1620:1620,1,MAX(COLUMN($CN:$CN),COLUMN()-(($H1612-$H1613)*4))):CZ1622)/(($H1612)*4)))</f>
        <v>#N/A</v>
      </c>
      <c r="DA1620" s="80" t="e" cm="1">
        <f t="array" aca="1" ref="DA1620" ca="1">(SUM(INDEX(1615:1615,1,MAX(COLUMN($CN:$CN),COLUMN()-($H1612*4-1))):DA1617)/($H1612*4)-IF($CN1622=0,0,SUM(INDEX(1620:1620,1,MAX(COLUMN($CN:$CN),COLUMN()-(($H1612-$H1613)*4))):DA1622)/(($H1612)*4)))</f>
        <v>#N/A</v>
      </c>
      <c r="DB1620" s="80" t="e" cm="1">
        <f t="array" aca="1" ref="DB1620" ca="1">(SUM(INDEX(1615:1615,1,MAX(COLUMN($CN:$CN),COLUMN()-($H1612*4-1))):DB1617)/($H1612*4)-IF($CN1622=0,0,SUM(INDEX(1620:1620,1,MAX(COLUMN($CN:$CN),COLUMN()-(($H1612-$H1613)*4))):DB1622)/(($H1612)*4)))</f>
        <v>#N/A</v>
      </c>
      <c r="DC1620" s="80" t="e" cm="1">
        <f t="array" aca="1" ref="DC1620" ca="1">(SUM(INDEX(1615:1615,1,MAX(COLUMN($CN:$CN),COLUMN()-($H1612*4-1))):DC1617)/($H1612*4)-IF($CN1622=0,0,SUM(INDEX(1620:1620,1,MAX(COLUMN($CN:$CN),COLUMN()-(($H1612-$H1613)*4))):DC1622)/(($H1612)*4)))</f>
        <v>#N/A</v>
      </c>
      <c r="DD1620" s="80" t="e" cm="1">
        <f t="array" aca="1" ref="DD1620" ca="1">(SUM(INDEX(1615:1615,1,MAX(COLUMN($CN:$CN),COLUMN()-($H1612*4-1))):DD1617)/($H1612*4)-IF($CN1622=0,0,SUM(INDEX(1620:1620,1,MAX(COLUMN($CN:$CN),COLUMN()-(($H1612-$H1613)*4))):DD1622)/(($H1612)*4)))</f>
        <v>#N/A</v>
      </c>
      <c r="DE1620" s="80" t="e" cm="1">
        <f t="array" aca="1" ref="DE1620" ca="1">(SUM(INDEX(1615:1615,1,MAX(COLUMN($CN:$CN),COLUMN()-($H1612*4-1))):DE1617)/($H1612*4)-IF($CN1622=0,0,SUM(INDEX(1620:1620,1,MAX(COLUMN($CN:$CN),COLUMN()-(($H1612-$H1613)*4))):DE1622)/(($H1612)*4)))</f>
        <v>#N/A</v>
      </c>
      <c r="DF1620" s="80" t="e" cm="1">
        <f t="array" aca="1" ref="DF1620" ca="1">(SUM(INDEX(1615:1615,1,MAX(COLUMN($CN:$CN),COLUMN()-($H1612*4-1))):DF1617)/($H1612*4)-IF($CN1622=0,0,SUM(INDEX(1620:1620,1,MAX(COLUMN($CN:$CN),COLUMN()-(($H1612-$H1613)*4))):DF1622)/(($H1612)*4)))</f>
        <v>#N/A</v>
      </c>
      <c r="DG1620" s="80" t="e" cm="1">
        <f t="array" aca="1" ref="DG1620" ca="1">(SUM(INDEX(1615:1615,1,MAX(COLUMN($CN:$CN),COLUMN()-($H1612*4-1))):DG1617)/($H1612*4)-IF($CN1622=0,0,SUM(INDEX(1620:1620,1,MAX(COLUMN($CN:$CN),COLUMN()-(($H1612-$H1613)*4))):DG1622)/(($H1612)*4)))</f>
        <v>#N/A</v>
      </c>
      <c r="DH1620" s="80" t="e" cm="1">
        <f t="array" aca="1" ref="DH1620" ca="1">(SUM(INDEX(1615:1615,1,MAX(COLUMN($CN:$CN),COLUMN()-($H1612*4-1))):DH1617)/($H1612*4)-IF($CN1622=0,0,SUM(INDEX(1620:1620,1,MAX(COLUMN($CN:$CN),COLUMN()-(($H1612-$H1613)*4))):DH1622)/(($H1612)*4)))</f>
        <v>#N/A</v>
      </c>
      <c r="DI1620" s="80" t="e" cm="1">
        <f t="array" aca="1" ref="DI1620" ca="1">(SUM(INDEX(1615:1615,1,MAX(COLUMN($CN:$CN),COLUMN()-($H1612*4-1))):DI1617)/($H1612*4)-IF($CN1622=0,0,SUM(INDEX(1620:1620,1,MAX(COLUMN($CN:$CN),COLUMN()-(($H1612-$H1613)*4))):DI1622)/(($H1612)*4)))</f>
        <v>#N/A</v>
      </c>
      <c r="DJ1620" s="80" t="e" cm="1">
        <f t="array" aca="1" ref="DJ1620" ca="1">(SUM(INDEX(1615:1615,1,MAX(COLUMN($CN:$CN),COLUMN()-($H1612*4-1))):DJ1617)/($H1612*4)-IF($CN1622=0,0,SUM(INDEX(1620:1620,1,MAX(COLUMN($CN:$CN),COLUMN()-(($H1612-$H1613)*4))):DJ1622)/(($H1612)*4)))</f>
        <v>#N/A</v>
      </c>
      <c r="DK1620" s="80" t="e" cm="1">
        <f t="array" aca="1" ref="DK1620" ca="1">(SUM(INDEX(1615:1615,1,MAX(COLUMN($CN:$CN),COLUMN()-($H1612*4-1))):DK1617)/($H1612*4)-IF($CN1622=0,0,SUM(INDEX(1620:1620,1,MAX(COLUMN($CN:$CN),COLUMN()-(($H1612-$H1613)*4))):DK1622)/(($H1612)*4)))</f>
        <v>#N/A</v>
      </c>
      <c r="DL1620" s="80" t="e" cm="1">
        <f t="array" aca="1" ref="DL1620" ca="1">(SUM(INDEX(1615:1615,1,MAX(COLUMN($CN:$CN),COLUMN()-($H1612*4-1))):DL1617)/($H1612*4)-IF($CN1622=0,0,SUM(INDEX(1620:1620,1,MAX(COLUMN($CN:$CN),COLUMN()-(($H1612-$H1613)*4))):DL1622)/(($H1612)*4)))</f>
        <v>#N/A</v>
      </c>
    </row>
    <row r="1621" spans="2:116" x14ac:dyDescent="0.4">
      <c r="B1621" s="8"/>
      <c r="C1621" s="8"/>
      <c r="D1621" t="s">
        <v>766</v>
      </c>
      <c r="E1621" s="8" t="str">
        <f t="shared" si="2711"/>
        <v>1621 FAINTR-S</v>
      </c>
      <c r="G1621" s="125"/>
      <c r="I1621" s="62"/>
      <c r="J1621" s="62"/>
      <c r="K1621" s="53"/>
      <c r="L1621" s="53"/>
      <c r="M1621" s="53"/>
      <c r="N1621" s="53"/>
      <c r="O1621" s="53"/>
      <c r="P1621" s="53"/>
      <c r="R1621" s="82"/>
      <c r="S1621" s="153"/>
      <c r="T1621" s="153"/>
      <c r="U1621" s="153"/>
      <c r="V1621" s="153"/>
      <c r="W1621" s="153"/>
      <c r="X1621" s="153"/>
      <c r="Y1621" s="153"/>
      <c r="Z1621" s="153"/>
      <c r="AA1621" s="153"/>
      <c r="AB1621" s="153"/>
      <c r="AC1621" s="153"/>
      <c r="AD1621" s="153"/>
      <c r="AE1621" s="153"/>
      <c r="AF1621" s="153"/>
      <c r="AG1621" s="153"/>
      <c r="AH1621" s="153"/>
      <c r="AI1621" s="153"/>
      <c r="AJ1621" s="153"/>
      <c r="AK1621" s="153"/>
      <c r="AL1621" s="153"/>
      <c r="AM1621" s="153"/>
      <c r="AN1621" s="153"/>
      <c r="AO1621" s="153"/>
      <c r="AP1621" s="153"/>
      <c r="AQ1621" s="153"/>
      <c r="AR1621" s="153"/>
      <c r="AS1621" s="153"/>
      <c r="AT1621" s="153"/>
      <c r="AU1621" s="153"/>
      <c r="AV1621" s="153"/>
      <c r="AW1621" s="153"/>
      <c r="AX1621" s="153"/>
      <c r="AY1621" s="153"/>
      <c r="AZ1621" s="153"/>
      <c r="BA1621" s="153"/>
      <c r="BB1621" s="153"/>
      <c r="BC1621" s="153"/>
      <c r="BD1621" s="153"/>
      <c r="BE1621" s="153"/>
      <c r="BF1621" s="153"/>
      <c r="BG1621" s="153"/>
      <c r="BH1621" s="153"/>
      <c r="BI1621" s="153"/>
      <c r="BJ1621" s="153"/>
      <c r="BK1621" s="153"/>
      <c r="BL1621" s="153"/>
      <c r="BM1621" s="153"/>
      <c r="BN1621" s="153"/>
      <c r="BO1621" s="153"/>
      <c r="BP1621" s="153"/>
      <c r="BQ1621" s="153"/>
      <c r="BR1621" s="153"/>
      <c r="BS1621" s="153"/>
      <c r="BT1621" s="153"/>
      <c r="BU1621" s="153"/>
      <c r="BV1621" s="153"/>
      <c r="BW1621" s="153"/>
      <c r="BX1621" s="153"/>
      <c r="BY1621" s="153"/>
      <c r="BZ1621" s="153"/>
      <c r="CA1621" s="153"/>
      <c r="CB1621" s="153"/>
      <c r="CC1621" s="153"/>
      <c r="CD1621" s="153"/>
      <c r="CE1621" s="153"/>
      <c r="CF1621" s="153"/>
      <c r="CG1621" s="153"/>
      <c r="CH1621" s="153"/>
      <c r="CI1621" s="153"/>
      <c r="CJ1621" s="153"/>
      <c r="CK1621" s="153"/>
      <c r="CL1621" s="153"/>
      <c r="CN1621" s="62"/>
      <c r="CO1621" s="153"/>
      <c r="CP1621" s="153"/>
      <c r="CQ1621" s="153"/>
      <c r="CR1621" s="153"/>
      <c r="CS1621" s="153"/>
      <c r="CT1621" s="153"/>
      <c r="CU1621" s="153"/>
      <c r="CV1621" s="153"/>
      <c r="CW1621" s="153"/>
      <c r="CX1621" s="153"/>
      <c r="CY1621" s="153"/>
      <c r="CZ1621" s="153"/>
      <c r="DA1621" s="153"/>
      <c r="DB1621" s="153"/>
      <c r="DC1621" s="153"/>
      <c r="DD1621" s="153"/>
      <c r="DE1621" s="153"/>
      <c r="DF1621" s="153"/>
      <c r="DG1621" s="153"/>
      <c r="DH1621" s="153"/>
      <c r="DI1621" s="153"/>
      <c r="DJ1621" s="153"/>
      <c r="DK1621" s="153"/>
      <c r="DL1621" s="153"/>
    </row>
    <row r="1622" spans="2:116" x14ac:dyDescent="0.4">
      <c r="B1622" s="8" t="str">
        <f>E1622</f>
        <v>1622 FAINTR-S</v>
      </c>
      <c r="C1622" s="8"/>
      <c r="D1622" t="s">
        <v>766</v>
      </c>
      <c r="E1622" s="8" t="str">
        <f t="shared" si="2711"/>
        <v>1622 FAINTR-S</v>
      </c>
      <c r="G1622" s="125" t="s">
        <v>219</v>
      </c>
      <c r="I1622" s="74">
        <v>100</v>
      </c>
      <c r="J1622" s="74"/>
      <c r="K1622" s="53"/>
      <c r="L1622" s="53"/>
      <c r="M1622" s="53"/>
      <c r="N1622" s="53"/>
      <c r="O1622" s="53"/>
      <c r="P1622" s="53"/>
      <c r="R1622" s="24">
        <f>-$I1622</f>
        <v>-100</v>
      </c>
      <c r="S1622" s="153"/>
      <c r="T1622" s="153"/>
      <c r="U1622" s="153"/>
      <c r="V1622" s="153"/>
      <c r="W1622" s="153"/>
      <c r="X1622" s="153"/>
      <c r="Y1622" s="153"/>
      <c r="Z1622" s="153"/>
      <c r="AA1622" s="153"/>
      <c r="AB1622" s="153"/>
      <c r="AC1622" s="153"/>
      <c r="AD1622" s="153"/>
      <c r="AE1622" s="153"/>
      <c r="AF1622" s="153"/>
      <c r="AG1622" s="153"/>
      <c r="AH1622" s="153"/>
      <c r="AI1622" s="153"/>
      <c r="AJ1622" s="153"/>
      <c r="AK1622" s="153"/>
      <c r="AL1622" s="153"/>
      <c r="AM1622" s="153"/>
      <c r="AN1622" s="153"/>
      <c r="AO1622" s="153"/>
      <c r="AP1622" s="153"/>
      <c r="AQ1622" s="153"/>
      <c r="AR1622" s="153"/>
      <c r="AS1622" s="153"/>
      <c r="AT1622" s="153"/>
      <c r="AU1622" s="153"/>
      <c r="AV1622" s="153"/>
      <c r="AW1622" s="153"/>
      <c r="AX1622" s="153"/>
      <c r="AY1622" s="153"/>
      <c r="AZ1622" s="153"/>
      <c r="BA1622" s="153"/>
      <c r="BB1622" s="153"/>
      <c r="BC1622" s="153"/>
      <c r="BD1622" s="153"/>
      <c r="BE1622" s="153"/>
      <c r="BF1622" s="153"/>
      <c r="BG1622" s="153"/>
      <c r="BH1622" s="153"/>
      <c r="BI1622" s="153"/>
      <c r="BJ1622" s="153"/>
      <c r="BK1622" s="153"/>
      <c r="BL1622" s="153"/>
      <c r="BM1622" s="153"/>
      <c r="BN1622" s="153"/>
      <c r="BO1622" s="153"/>
      <c r="BP1622" s="153"/>
      <c r="BQ1622" s="153"/>
      <c r="BR1622" s="153"/>
      <c r="BS1622" s="153"/>
      <c r="BT1622" s="153"/>
      <c r="BU1622" s="153"/>
      <c r="BV1622" s="153"/>
      <c r="BW1622" s="153"/>
      <c r="BX1622" s="153"/>
      <c r="BY1622" s="153"/>
      <c r="BZ1622" s="153"/>
      <c r="CA1622" s="153"/>
      <c r="CB1622" s="153"/>
      <c r="CC1622" s="153"/>
      <c r="CD1622" s="153"/>
      <c r="CE1622" s="153"/>
      <c r="CF1622" s="153"/>
      <c r="CG1622" s="153"/>
      <c r="CH1622" s="153"/>
      <c r="CI1622" s="153"/>
      <c r="CJ1622" s="153"/>
      <c r="CK1622" s="153"/>
      <c r="CL1622" s="153"/>
      <c r="CN1622" s="74">
        <f>I1622</f>
        <v>100</v>
      </c>
      <c r="CO1622" s="153"/>
      <c r="CP1622" s="153"/>
      <c r="CQ1622" s="153"/>
      <c r="CR1622" s="153"/>
      <c r="CS1622" s="153"/>
      <c r="CT1622" s="153"/>
      <c r="CU1622" s="153"/>
      <c r="CV1622" s="153"/>
      <c r="CW1622" s="153"/>
      <c r="CX1622" s="153"/>
      <c r="CY1622" s="153"/>
      <c r="CZ1622" s="153"/>
      <c r="DA1622" s="153"/>
      <c r="DB1622" s="153"/>
      <c r="DC1622" s="153"/>
      <c r="DD1622" s="153"/>
      <c r="DE1622" s="153"/>
      <c r="DF1622" s="153"/>
      <c r="DG1622" s="153"/>
      <c r="DH1622" s="153"/>
      <c r="DI1622" s="153"/>
      <c r="DJ1622" s="153"/>
      <c r="DK1622" s="153"/>
      <c r="DL1622" s="153"/>
    </row>
    <row r="1623" spans="2:116" x14ac:dyDescent="0.4">
      <c r="D1623" t="s">
        <v>766</v>
      </c>
      <c r="E1623" s="8" t="str">
        <f t="shared" si="2711"/>
        <v>1623 FAINTR-S</v>
      </c>
      <c r="G1623" s="125"/>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2:116" x14ac:dyDescent="0.4">
      <c r="D1624" t="s">
        <v>766</v>
      </c>
      <c r="E1624" s="8" t="str">
        <f t="shared" si="2711"/>
        <v>1624 FAINTR-S</v>
      </c>
      <c r="G1624" s="95" t="s">
        <v>205</v>
      </c>
      <c r="H1624" s="12"/>
      <c r="S1624" s="72"/>
      <c r="T1624" s="72"/>
      <c r="U1624" s="72"/>
      <c r="V1624" s="72"/>
      <c r="W1624" s="72"/>
      <c r="X1624" s="72"/>
      <c r="Y1624" s="72"/>
      <c r="Z1624" s="72"/>
      <c r="AA1624" s="72"/>
      <c r="AB1624" s="72"/>
      <c r="AC1624" s="72"/>
      <c r="AD1624" s="72"/>
      <c r="AE1624" s="72"/>
      <c r="AF1624" s="72"/>
      <c r="AG1624" s="72"/>
      <c r="AH1624" s="72"/>
      <c r="AI1624" s="72"/>
      <c r="AJ1624" s="72"/>
      <c r="AK1624" s="72"/>
      <c r="AL1624" s="72"/>
      <c r="AM1624" s="72"/>
      <c r="AN1624" s="72"/>
      <c r="AO1624" s="72"/>
      <c r="AP1624" s="72"/>
      <c r="AQ1624" s="72"/>
      <c r="AR1624" s="72"/>
      <c r="AS1624" s="72"/>
      <c r="AT1624" s="72"/>
      <c r="AU1624" s="72"/>
      <c r="AV1624" s="72"/>
      <c r="AW1624" s="72"/>
      <c r="AX1624" s="72"/>
      <c r="AY1624" s="72"/>
      <c r="AZ1624" s="72"/>
      <c r="BA1624" s="72"/>
      <c r="BB1624" s="72"/>
      <c r="BC1624" s="72"/>
      <c r="BD1624" s="72"/>
      <c r="BE1624" s="72"/>
      <c r="BF1624" s="72"/>
      <c r="BG1624" s="72"/>
      <c r="BH1624" s="72"/>
      <c r="BI1624" s="72"/>
      <c r="BJ1624" s="72"/>
      <c r="BK1624" s="72"/>
      <c r="BL1624" s="72"/>
      <c r="BM1624" s="72"/>
      <c r="BN1624" s="72"/>
      <c r="BO1624" s="72"/>
      <c r="BP1624" s="72"/>
      <c r="BQ1624" s="72"/>
      <c r="BR1624" s="72"/>
      <c r="BS1624" s="72"/>
      <c r="BT1624" s="72"/>
      <c r="BU1624" s="72"/>
      <c r="BV1624" s="72"/>
      <c r="BW1624" s="72"/>
      <c r="BX1624" s="72"/>
      <c r="BY1624" s="72"/>
      <c r="BZ1624" s="72"/>
      <c r="CA1624" s="72"/>
      <c r="CB1624" s="72"/>
      <c r="CC1624" s="72"/>
      <c r="CD1624" s="72"/>
      <c r="CE1624" s="72"/>
      <c r="CF1624" s="72"/>
      <c r="CG1624" s="72"/>
      <c r="CH1624" s="72"/>
      <c r="CI1624" s="72"/>
      <c r="CJ1624" s="72"/>
      <c r="CK1624" s="72"/>
      <c r="CL1624" s="72"/>
      <c r="CO1624" s="72"/>
      <c r="CP1624" s="72"/>
      <c r="CQ1624" s="72"/>
      <c r="CR1624" s="72"/>
      <c r="CS1624" s="72"/>
      <c r="CT1624" s="72"/>
      <c r="CU1624" s="72"/>
      <c r="CV1624" s="72"/>
      <c r="CW1624" s="72"/>
      <c r="CX1624" s="72"/>
      <c r="CY1624" s="72"/>
      <c r="CZ1624" s="72"/>
      <c r="DA1624" s="72"/>
      <c r="DB1624" s="72"/>
      <c r="DC1624" s="72"/>
      <c r="DD1624" s="72"/>
      <c r="DE1624" s="72"/>
      <c r="DF1624" s="72"/>
      <c r="DG1624" s="72"/>
      <c r="DH1624" s="72"/>
      <c r="DI1624" s="72"/>
      <c r="DJ1624" s="72"/>
      <c r="DK1624" s="72"/>
      <c r="DL1624" s="72"/>
    </row>
    <row r="1625" spans="2:116" x14ac:dyDescent="0.4">
      <c r="D1625" t="s">
        <v>766</v>
      </c>
      <c r="E1625" s="8" t="str">
        <f t="shared" si="2711"/>
        <v>1625 FAINTR-S</v>
      </c>
      <c r="G1625" s="158" t="str">
        <f>"Gross PP&amp;E - "&amp;SUBSTITUTE(G1610,":","")</f>
        <v>Gross PP&amp;E - Revenue driven intangible assets</v>
      </c>
      <c r="I1625" s="80">
        <f>I1622</f>
        <v>100</v>
      </c>
      <c r="J1625" s="80"/>
      <c r="K1625" s="24">
        <f ca="1">SUMIF($4:$4,K$2,1625:1625)</f>
        <v>1300</v>
      </c>
      <c r="L1625" s="24">
        <f ca="1">SUMIF($4:$4,L$2,1625:1625)</f>
        <v>2500</v>
      </c>
      <c r="M1625" s="24">
        <f ca="1">SUMIF($4:$4,M$2,1625:1625)</f>
        <v>3700</v>
      </c>
      <c r="N1625" s="24">
        <f ca="1">SUMIF($4:$4,N$2,1625:1625)</f>
        <v>4900</v>
      </c>
      <c r="O1625" s="24">
        <f ca="1">SUMIF($4:$4,O$2,1625:1625)</f>
        <v>6100</v>
      </c>
      <c r="P1625" s="24">
        <f ca="1">SUMIF($4:$4,P$2,1625:1625)</f>
        <v>7300</v>
      </c>
      <c r="R1625" s="24">
        <f>$I1625</f>
        <v>100</v>
      </c>
      <c r="S1625" s="80">
        <f t="shared" ref="S1625:AX1625" ca="1" si="2716">-S1617+R1625</f>
        <v>200</v>
      </c>
      <c r="T1625" s="80">
        <f t="shared" ca="1" si="2716"/>
        <v>300</v>
      </c>
      <c r="U1625" s="80">
        <f t="shared" ca="1" si="2716"/>
        <v>400</v>
      </c>
      <c r="V1625" s="80">
        <f t="shared" ca="1" si="2716"/>
        <v>500</v>
      </c>
      <c r="W1625" s="80">
        <f t="shared" ca="1" si="2716"/>
        <v>600</v>
      </c>
      <c r="X1625" s="80">
        <f t="shared" ca="1" si="2716"/>
        <v>700</v>
      </c>
      <c r="Y1625" s="80">
        <f t="shared" ca="1" si="2716"/>
        <v>800</v>
      </c>
      <c r="Z1625" s="80">
        <f t="shared" ca="1" si="2716"/>
        <v>900</v>
      </c>
      <c r="AA1625" s="80">
        <f t="shared" ca="1" si="2716"/>
        <v>1000</v>
      </c>
      <c r="AB1625" s="80">
        <f t="shared" ca="1" si="2716"/>
        <v>1100</v>
      </c>
      <c r="AC1625" s="80">
        <f t="shared" ca="1" si="2716"/>
        <v>1200</v>
      </c>
      <c r="AD1625" s="80">
        <f t="shared" ca="1" si="2716"/>
        <v>1300</v>
      </c>
      <c r="AE1625" s="80">
        <f t="shared" ca="1" si="2716"/>
        <v>1400</v>
      </c>
      <c r="AF1625" s="80">
        <f t="shared" ca="1" si="2716"/>
        <v>1500</v>
      </c>
      <c r="AG1625" s="80">
        <f t="shared" ca="1" si="2716"/>
        <v>1600</v>
      </c>
      <c r="AH1625" s="80">
        <f t="shared" ca="1" si="2716"/>
        <v>1700</v>
      </c>
      <c r="AI1625" s="80">
        <f t="shared" ca="1" si="2716"/>
        <v>1800</v>
      </c>
      <c r="AJ1625" s="80">
        <f t="shared" ca="1" si="2716"/>
        <v>1900</v>
      </c>
      <c r="AK1625" s="80">
        <f t="shared" ca="1" si="2716"/>
        <v>2000</v>
      </c>
      <c r="AL1625" s="80">
        <f t="shared" ca="1" si="2716"/>
        <v>2100</v>
      </c>
      <c r="AM1625" s="80">
        <f t="shared" ca="1" si="2716"/>
        <v>2200</v>
      </c>
      <c r="AN1625" s="80">
        <f t="shared" ca="1" si="2716"/>
        <v>2300</v>
      </c>
      <c r="AO1625" s="80">
        <f t="shared" ca="1" si="2716"/>
        <v>2400</v>
      </c>
      <c r="AP1625" s="80">
        <f t="shared" ca="1" si="2716"/>
        <v>2500</v>
      </c>
      <c r="AQ1625" s="80">
        <f t="shared" ca="1" si="2716"/>
        <v>2600</v>
      </c>
      <c r="AR1625" s="80">
        <f t="shared" ca="1" si="2716"/>
        <v>2700</v>
      </c>
      <c r="AS1625" s="80">
        <f t="shared" ca="1" si="2716"/>
        <v>2800</v>
      </c>
      <c r="AT1625" s="80">
        <f t="shared" ca="1" si="2716"/>
        <v>2900</v>
      </c>
      <c r="AU1625" s="80">
        <f t="shared" ca="1" si="2716"/>
        <v>3000</v>
      </c>
      <c r="AV1625" s="80">
        <f t="shared" ca="1" si="2716"/>
        <v>3100</v>
      </c>
      <c r="AW1625" s="80">
        <f t="shared" ca="1" si="2716"/>
        <v>3200</v>
      </c>
      <c r="AX1625" s="80">
        <f t="shared" ca="1" si="2716"/>
        <v>3300</v>
      </c>
      <c r="AY1625" s="80">
        <f t="shared" ref="AY1625:CD1625" ca="1" si="2717">-AY1617+AX1625</f>
        <v>3400</v>
      </c>
      <c r="AZ1625" s="80">
        <f t="shared" ca="1" si="2717"/>
        <v>3500</v>
      </c>
      <c r="BA1625" s="80">
        <f t="shared" ca="1" si="2717"/>
        <v>3600</v>
      </c>
      <c r="BB1625" s="80">
        <f t="shared" ca="1" si="2717"/>
        <v>3700</v>
      </c>
      <c r="BC1625" s="80">
        <f t="shared" ca="1" si="2717"/>
        <v>3800</v>
      </c>
      <c r="BD1625" s="80">
        <f t="shared" ca="1" si="2717"/>
        <v>3900</v>
      </c>
      <c r="BE1625" s="80">
        <f t="shared" ca="1" si="2717"/>
        <v>4000</v>
      </c>
      <c r="BF1625" s="80">
        <f t="shared" ca="1" si="2717"/>
        <v>4100</v>
      </c>
      <c r="BG1625" s="80">
        <f t="shared" ca="1" si="2717"/>
        <v>4200</v>
      </c>
      <c r="BH1625" s="80">
        <f t="shared" ca="1" si="2717"/>
        <v>4300</v>
      </c>
      <c r="BI1625" s="80">
        <f t="shared" ca="1" si="2717"/>
        <v>4400</v>
      </c>
      <c r="BJ1625" s="80">
        <f t="shared" ca="1" si="2717"/>
        <v>4500</v>
      </c>
      <c r="BK1625" s="80">
        <f t="shared" ca="1" si="2717"/>
        <v>4600</v>
      </c>
      <c r="BL1625" s="80">
        <f t="shared" ca="1" si="2717"/>
        <v>4700</v>
      </c>
      <c r="BM1625" s="80">
        <f t="shared" ca="1" si="2717"/>
        <v>4800</v>
      </c>
      <c r="BN1625" s="80">
        <f t="shared" ca="1" si="2717"/>
        <v>4900</v>
      </c>
      <c r="BO1625" s="80">
        <f t="shared" ca="1" si="2717"/>
        <v>5000</v>
      </c>
      <c r="BP1625" s="80">
        <f t="shared" ca="1" si="2717"/>
        <v>5100</v>
      </c>
      <c r="BQ1625" s="80">
        <f t="shared" ca="1" si="2717"/>
        <v>5200</v>
      </c>
      <c r="BR1625" s="80">
        <f t="shared" ca="1" si="2717"/>
        <v>5300</v>
      </c>
      <c r="BS1625" s="80">
        <f t="shared" ca="1" si="2717"/>
        <v>5400</v>
      </c>
      <c r="BT1625" s="80">
        <f t="shared" ca="1" si="2717"/>
        <v>5500</v>
      </c>
      <c r="BU1625" s="80">
        <f t="shared" ca="1" si="2717"/>
        <v>5600</v>
      </c>
      <c r="BV1625" s="80">
        <f t="shared" ca="1" si="2717"/>
        <v>5700</v>
      </c>
      <c r="BW1625" s="80">
        <f t="shared" ca="1" si="2717"/>
        <v>5800</v>
      </c>
      <c r="BX1625" s="80">
        <f t="shared" ca="1" si="2717"/>
        <v>5900</v>
      </c>
      <c r="BY1625" s="80">
        <f t="shared" ca="1" si="2717"/>
        <v>6000</v>
      </c>
      <c r="BZ1625" s="80">
        <f t="shared" ca="1" si="2717"/>
        <v>6100</v>
      </c>
      <c r="CA1625" s="80">
        <f t="shared" ca="1" si="2717"/>
        <v>6200</v>
      </c>
      <c r="CB1625" s="80">
        <f t="shared" ca="1" si="2717"/>
        <v>6300</v>
      </c>
      <c r="CC1625" s="80">
        <f t="shared" ca="1" si="2717"/>
        <v>6400</v>
      </c>
      <c r="CD1625" s="80">
        <f t="shared" ca="1" si="2717"/>
        <v>6500</v>
      </c>
      <c r="CE1625" s="80">
        <f t="shared" ref="CE1625:CL1625" ca="1" si="2718">-CE1617+CD1625</f>
        <v>6600</v>
      </c>
      <c r="CF1625" s="80">
        <f t="shared" ca="1" si="2718"/>
        <v>6700</v>
      </c>
      <c r="CG1625" s="80">
        <f t="shared" ca="1" si="2718"/>
        <v>6800</v>
      </c>
      <c r="CH1625" s="80">
        <f t="shared" ca="1" si="2718"/>
        <v>6900</v>
      </c>
      <c r="CI1625" s="80">
        <f t="shared" ca="1" si="2718"/>
        <v>7000</v>
      </c>
      <c r="CJ1625" s="80">
        <f t="shared" ca="1" si="2718"/>
        <v>7100</v>
      </c>
      <c r="CK1625" s="80">
        <f t="shared" ca="1" si="2718"/>
        <v>7200</v>
      </c>
      <c r="CL1625" s="80">
        <f t="shared" ca="1" si="2718"/>
        <v>7300</v>
      </c>
      <c r="CN1625" s="80">
        <f>CN1622</f>
        <v>100</v>
      </c>
      <c r="CO1625" s="80" t="e">
        <f t="shared" ref="CO1625" ca="1" si="2719">-CO1617+CN1625</f>
        <v>#N/A</v>
      </c>
      <c r="CP1625" s="80" t="e">
        <f t="shared" ref="CP1625:DL1625" ca="1" si="2720">-CP1617+CO1625</f>
        <v>#N/A</v>
      </c>
      <c r="CQ1625" s="80" t="e">
        <f t="shared" ca="1" si="2720"/>
        <v>#N/A</v>
      </c>
      <c r="CR1625" s="80" t="e">
        <f t="shared" ca="1" si="2720"/>
        <v>#N/A</v>
      </c>
      <c r="CS1625" s="80" t="e">
        <f t="shared" ca="1" si="2720"/>
        <v>#N/A</v>
      </c>
      <c r="CT1625" s="80" t="e">
        <f t="shared" ca="1" si="2720"/>
        <v>#N/A</v>
      </c>
      <c r="CU1625" s="80" t="e">
        <f t="shared" ca="1" si="2720"/>
        <v>#N/A</v>
      </c>
      <c r="CV1625" s="80" t="e">
        <f t="shared" ca="1" si="2720"/>
        <v>#N/A</v>
      </c>
      <c r="CW1625" s="80" t="e">
        <f t="shared" ca="1" si="2720"/>
        <v>#N/A</v>
      </c>
      <c r="CX1625" s="80" t="e">
        <f t="shared" ca="1" si="2720"/>
        <v>#N/A</v>
      </c>
      <c r="CY1625" s="80" t="e">
        <f t="shared" ca="1" si="2720"/>
        <v>#N/A</v>
      </c>
      <c r="CZ1625" s="80" t="e">
        <f t="shared" ca="1" si="2720"/>
        <v>#N/A</v>
      </c>
      <c r="DA1625" s="80" t="e">
        <f t="shared" ca="1" si="2720"/>
        <v>#N/A</v>
      </c>
      <c r="DB1625" s="80" t="e">
        <f t="shared" ca="1" si="2720"/>
        <v>#N/A</v>
      </c>
      <c r="DC1625" s="80" t="e">
        <f t="shared" ca="1" si="2720"/>
        <v>#N/A</v>
      </c>
      <c r="DD1625" s="80" t="e">
        <f t="shared" ca="1" si="2720"/>
        <v>#N/A</v>
      </c>
      <c r="DE1625" s="80" t="e">
        <f t="shared" ca="1" si="2720"/>
        <v>#N/A</v>
      </c>
      <c r="DF1625" s="80" t="e">
        <f t="shared" ca="1" si="2720"/>
        <v>#N/A</v>
      </c>
      <c r="DG1625" s="80" t="e">
        <f t="shared" ca="1" si="2720"/>
        <v>#N/A</v>
      </c>
      <c r="DH1625" s="80" t="e">
        <f t="shared" ca="1" si="2720"/>
        <v>#N/A</v>
      </c>
      <c r="DI1625" s="80" t="e">
        <f t="shared" ca="1" si="2720"/>
        <v>#N/A</v>
      </c>
      <c r="DJ1625" s="80" t="e">
        <f t="shared" ca="1" si="2720"/>
        <v>#N/A</v>
      </c>
      <c r="DK1625" s="80" t="e">
        <f t="shared" ca="1" si="2720"/>
        <v>#N/A</v>
      </c>
      <c r="DL1625" s="80" t="e">
        <f t="shared" ca="1" si="2720"/>
        <v>#N/A</v>
      </c>
    </row>
    <row r="1626" spans="2:116" x14ac:dyDescent="0.4">
      <c r="D1626" t="s">
        <v>766</v>
      </c>
      <c r="E1626" s="8" t="str">
        <f t="shared" si="2711"/>
        <v>1626 FAINTR-S</v>
      </c>
      <c r="G1626" s="158" t="str">
        <f>"Accumulated amortization - "&amp;SUBSTITUTE(G1610,":","")</f>
        <v>Accumulated amortization - Revenue driven intangible assets</v>
      </c>
      <c r="I1626" s="81">
        <f>-H1613/H1612*I1625</f>
        <v>0</v>
      </c>
      <c r="J1626" s="243"/>
      <c r="K1626" s="37">
        <f ca="1">SUMIF($4:$4,K$2,1626:1626)</f>
        <v>-149.04688668347262</v>
      </c>
      <c r="L1626" s="37">
        <f ca="1">SUMIF($4:$4,L$2,1626:1626)</f>
        <v>-572.74036421537005</v>
      </c>
      <c r="M1626" s="37">
        <f ca="1">SUMIF($4:$4,M$2,1626:1626)</f>
        <v>-1332.4538030357808</v>
      </c>
      <c r="N1626" s="37">
        <f ca="1">SUMIF($4:$4,N$2,1626:1626)</f>
        <v>-2503.275255378368</v>
      </c>
      <c r="O1626" s="37">
        <f ca="1">SUMIF($4:$4,O$2,1626:1626)</f>
        <v>-4177.0721801722329</v>
      </c>
      <c r="P1626" s="37">
        <f ca="1">SUMIF($4:$4,P$2,1626:1626)</f>
        <v>-6307.0205467686155</v>
      </c>
      <c r="R1626" s="37">
        <f>$I1626</f>
        <v>0</v>
      </c>
      <c r="S1626" s="81">
        <f t="shared" ref="S1626:AX1626" ca="1" si="2721">R1626+S1620</f>
        <v>-3.2203389830508478</v>
      </c>
      <c r="T1626" s="81">
        <f t="shared" ca="1" si="2721"/>
        <v>-8.0206837115771332</v>
      </c>
      <c r="U1626" s="81">
        <f t="shared" ca="1" si="2721"/>
        <v>-14.427813943976746</v>
      </c>
      <c r="V1626" s="81">
        <f t="shared" ca="1" si="2721"/>
        <v>-22.468963332857708</v>
      </c>
      <c r="W1626" s="81">
        <f t="shared" ca="1" si="2721"/>
        <v>-32.17182711816038</v>
      </c>
      <c r="X1626" s="81">
        <f t="shared" ca="1" si="2721"/>
        <v>-43.564569950671569</v>
      </c>
      <c r="Y1626" s="81">
        <f t="shared" ca="1" si="2721"/>
        <v>-56.675833848140577</v>
      </c>
      <c r="Z1626" s="81">
        <f t="shared" ca="1" si="2721"/>
        <v>-71.534746286244655</v>
      </c>
      <c r="AA1626" s="81">
        <f t="shared" ca="1" si="2721"/>
        <v>-88.170928426689471</v>
      </c>
      <c r="AB1626" s="81">
        <f t="shared" ca="1" si="2721"/>
        <v>-106.61450348476896</v>
      </c>
      <c r="AC1626" s="81">
        <f t="shared" ca="1" si="2721"/>
        <v>-126.89610523874809</v>
      </c>
      <c r="AD1626" s="81">
        <f t="shared" ca="1" si="2721"/>
        <v>-149.04688668347262</v>
      </c>
      <c r="AE1626" s="81">
        <f t="shared" ca="1" si="2721"/>
        <v>-173.09852883065014</v>
      </c>
      <c r="AF1626" s="81">
        <f t="shared" ca="1" si="2721"/>
        <v>-199.08324965828828</v>
      </c>
      <c r="AG1626" s="81">
        <f t="shared" ca="1" si="2721"/>
        <v>-227.0338132118186</v>
      </c>
      <c r="AH1626" s="81">
        <f t="shared" ca="1" si="2721"/>
        <v>-256.98353885947654</v>
      </c>
      <c r="AI1626" s="81">
        <f t="shared" ca="1" si="2721"/>
        <v>-288.96631070455243</v>
      </c>
      <c r="AJ1626" s="81">
        <f t="shared" ca="1" si="2721"/>
        <v>-323.01658715717195</v>
      </c>
      <c r="AK1626" s="81">
        <f t="shared" ca="1" si="2721"/>
        <v>-359.16941066831043</v>
      </c>
      <c r="AL1626" s="81">
        <f t="shared" ca="1" si="2721"/>
        <v>-397.46041762879025</v>
      </c>
      <c r="AM1626" s="81">
        <f t="shared" ca="1" si="2721"/>
        <v>-437.92584843605789</v>
      </c>
      <c r="AN1626" s="81">
        <f t="shared" ca="1" si="2721"/>
        <v>-480.60255773158428</v>
      </c>
      <c r="AO1626" s="81">
        <f t="shared" ca="1" si="2721"/>
        <v>-525.5280248117806</v>
      </c>
      <c r="AP1626" s="81">
        <f t="shared" ca="1" si="2721"/>
        <v>-572.74036421537005</v>
      </c>
      <c r="AQ1626" s="81">
        <f t="shared" ca="1" si="2721"/>
        <v>-622.27833649020681</v>
      </c>
      <c r="AR1626" s="81">
        <f t="shared" ca="1" si="2721"/>
        <v>-674.18135914258323</v>
      </c>
      <c r="AS1626" s="81">
        <f t="shared" ca="1" si="2721"/>
        <v>-728.48951777211857</v>
      </c>
      <c r="AT1626" s="81">
        <f t="shared" ca="1" si="2721"/>
        <v>-785.24357739537481</v>
      </c>
      <c r="AU1626" s="81">
        <f t="shared" ca="1" si="2721"/>
        <v>-844.48499396139812</v>
      </c>
      <c r="AV1626" s="81">
        <f t="shared" ca="1" si="2721"/>
        <v>-906.25592606243879</v>
      </c>
      <c r="AW1626" s="81">
        <f t="shared" ca="1" si="2721"/>
        <v>-970.59924684315808</v>
      </c>
      <c r="AX1626" s="81">
        <f t="shared" ca="1" si="2721"/>
        <v>-1037.5585561116861</v>
      </c>
      <c r="AY1626" s="81">
        <f t="shared" ref="AY1626:CD1626" ca="1" si="2722">AX1626+AY1620</f>
        <v>-1107.178192655952</v>
      </c>
      <c r="AZ1626" s="81">
        <f t="shared" ca="1" si="2722"/>
        <v>-1179.5032467687647</v>
      </c>
      <c r="BA1626" s="81">
        <f t="shared" ca="1" si="2722"/>
        <v>-1254.5795729851845</v>
      </c>
      <c r="BB1626" s="81">
        <f t="shared" ca="1" si="2722"/>
        <v>-1332.4538030357808</v>
      </c>
      <c r="BC1626" s="81">
        <f t="shared" ca="1" si="2722"/>
        <v>-1413.1733590194381</v>
      </c>
      <c r="BD1626" s="81">
        <f t="shared" ca="1" si="2722"/>
        <v>-1496.7864667994286</v>
      </c>
      <c r="BE1626" s="81">
        <f t="shared" ca="1" si="2722"/>
        <v>-1583.3421696265375</v>
      </c>
      <c r="BF1626" s="81">
        <f t="shared" ca="1" si="2722"/>
        <v>-1672.8903419930889</v>
      </c>
      <c r="BG1626" s="81">
        <f t="shared" ca="1" si="2722"/>
        <v>-1765.4817037217854</v>
      </c>
      <c r="BH1626" s="81">
        <f t="shared" ca="1" si="2722"/>
        <v>-1861.167834293341</v>
      </c>
      <c r="BI1626" s="81">
        <f t="shared" ca="1" si="2722"/>
        <v>-1960.001187416957</v>
      </c>
      <c r="BJ1626" s="81">
        <f t="shared" ca="1" si="2722"/>
        <v>-2062.0351058477527</v>
      </c>
      <c r="BK1626" s="81">
        <f t="shared" ca="1" si="2722"/>
        <v>-2167.3238364553417</v>
      </c>
      <c r="BL1626" s="81">
        <f t="shared" ca="1" si="2722"/>
        <v>-2275.9225455478054</v>
      </c>
      <c r="BM1626" s="81">
        <f t="shared" ca="1" si="2722"/>
        <v>-2387.8873344553954</v>
      </c>
      <c r="BN1626" s="81">
        <f t="shared" ca="1" si="2722"/>
        <v>-2503.275255378368</v>
      </c>
      <c r="BO1626" s="81">
        <f t="shared" ca="1" si="2722"/>
        <v>-2622.1443275034253</v>
      </c>
      <c r="BP1626" s="81">
        <f t="shared" ca="1" si="2722"/>
        <v>-2744.5535533933139</v>
      </c>
      <c r="BQ1626" s="81">
        <f t="shared" ca="1" si="2722"/>
        <v>-2870.5629356542177</v>
      </c>
      <c r="BR1626" s="81">
        <f t="shared" ca="1" si="2722"/>
        <v>-3000.2334938856452</v>
      </c>
      <c r="BS1626" s="81">
        <f t="shared" ca="1" si="2722"/>
        <v>-3133.6272819176052</v>
      </c>
      <c r="BT1626" s="81">
        <f t="shared" ca="1" si="2722"/>
        <v>-3270.8074053399373</v>
      </c>
      <c r="BU1626" s="81">
        <f t="shared" ca="1" si="2722"/>
        <v>-3411.8380393287498</v>
      </c>
      <c r="BV1626" s="81">
        <f t="shared" ca="1" si="2722"/>
        <v>-3556.7844467749997</v>
      </c>
      <c r="BW1626" s="81">
        <f t="shared" ca="1" si="2722"/>
        <v>-3705.7129967203387</v>
      </c>
      <c r="BX1626" s="81">
        <f t="shared" ca="1" si="2722"/>
        <v>-3858.691183105429</v>
      </c>
      <c r="BY1626" s="81">
        <f t="shared" ca="1" si="2722"/>
        <v>-4015.7876438360295</v>
      </c>
      <c r="BZ1626" s="81">
        <f t="shared" ca="1" si="2722"/>
        <v>-4177.0721801722329</v>
      </c>
      <c r="CA1626" s="81">
        <f t="shared" ca="1" si="2722"/>
        <v>-4339.3954374632876</v>
      </c>
      <c r="CB1626" s="81">
        <f t="shared" ca="1" si="2722"/>
        <v>-4504.4153543866814</v>
      </c>
      <c r="CC1626" s="81">
        <f t="shared" ca="1" si="2722"/>
        <v>-4672.1508572794801</v>
      </c>
      <c r="CD1626" s="81">
        <f t="shared" ca="1" si="2722"/>
        <v>-4842.6207393699124</v>
      </c>
      <c r="CE1626" s="81">
        <f t="shared" ref="CE1626:CL1626" ca="1" si="2723">CD1626+CE1620</f>
        <v>-5015.8436508281675</v>
      </c>
      <c r="CF1626" s="81">
        <f t="shared" ca="1" si="2723"/>
        <v>-5191.8380885181678</v>
      </c>
      <c r="CG1626" s="81">
        <f t="shared" ca="1" si="2723"/>
        <v>-5370.6223854430409</v>
      </c>
      <c r="CH1626" s="81">
        <f t="shared" ca="1" si="2723"/>
        <v>-5552.214699876853</v>
      </c>
      <c r="CI1626" s="81">
        <f t="shared" ca="1" si="2723"/>
        <v>-5736.6330041749989</v>
      </c>
      <c r="CJ1626" s="81">
        <f t="shared" ca="1" si="2723"/>
        <v>-5923.8950732554786</v>
      </c>
      <c r="CK1626" s="81">
        <f t="shared" ca="1" si="2723"/>
        <v>-6114.0184727431179</v>
      </c>
      <c r="CL1626" s="81">
        <f t="shared" ca="1" si="2723"/>
        <v>-6307.0205467686155</v>
      </c>
      <c r="CN1626" s="81">
        <f>-H1613/H1612*CN1625</f>
        <v>0</v>
      </c>
      <c r="CO1626" s="81" t="e">
        <f t="shared" ref="CO1626" ca="1" si="2724">CN1626+CO1620</f>
        <v>#N/A</v>
      </c>
      <c r="CP1626" s="81" t="e">
        <f t="shared" ref="CP1626:DL1626" ca="1" si="2725">CO1626+CP1620</f>
        <v>#N/A</v>
      </c>
      <c r="CQ1626" s="81" t="e">
        <f t="shared" ca="1" si="2725"/>
        <v>#N/A</v>
      </c>
      <c r="CR1626" s="81" t="e">
        <f t="shared" ca="1" si="2725"/>
        <v>#N/A</v>
      </c>
      <c r="CS1626" s="81" t="e">
        <f t="shared" ca="1" si="2725"/>
        <v>#N/A</v>
      </c>
      <c r="CT1626" s="81" t="e">
        <f t="shared" ca="1" si="2725"/>
        <v>#N/A</v>
      </c>
      <c r="CU1626" s="81" t="e">
        <f t="shared" ca="1" si="2725"/>
        <v>#N/A</v>
      </c>
      <c r="CV1626" s="81" t="e">
        <f t="shared" ca="1" si="2725"/>
        <v>#N/A</v>
      </c>
      <c r="CW1626" s="81" t="e">
        <f t="shared" ca="1" si="2725"/>
        <v>#N/A</v>
      </c>
      <c r="CX1626" s="81" t="e">
        <f t="shared" ca="1" si="2725"/>
        <v>#N/A</v>
      </c>
      <c r="CY1626" s="81" t="e">
        <f t="shared" ca="1" si="2725"/>
        <v>#N/A</v>
      </c>
      <c r="CZ1626" s="81" t="e">
        <f t="shared" ca="1" si="2725"/>
        <v>#N/A</v>
      </c>
      <c r="DA1626" s="81" t="e">
        <f t="shared" ca="1" si="2725"/>
        <v>#N/A</v>
      </c>
      <c r="DB1626" s="81" t="e">
        <f t="shared" ca="1" si="2725"/>
        <v>#N/A</v>
      </c>
      <c r="DC1626" s="81" t="e">
        <f t="shared" ca="1" si="2725"/>
        <v>#N/A</v>
      </c>
      <c r="DD1626" s="81" t="e">
        <f t="shared" ca="1" si="2725"/>
        <v>#N/A</v>
      </c>
      <c r="DE1626" s="81" t="e">
        <f t="shared" ca="1" si="2725"/>
        <v>#N/A</v>
      </c>
      <c r="DF1626" s="81" t="e">
        <f t="shared" ca="1" si="2725"/>
        <v>#N/A</v>
      </c>
      <c r="DG1626" s="81" t="e">
        <f t="shared" ca="1" si="2725"/>
        <v>#N/A</v>
      </c>
      <c r="DH1626" s="81" t="e">
        <f t="shared" ca="1" si="2725"/>
        <v>#N/A</v>
      </c>
      <c r="DI1626" s="81" t="e">
        <f t="shared" ca="1" si="2725"/>
        <v>#N/A</v>
      </c>
      <c r="DJ1626" s="81" t="e">
        <f t="shared" ca="1" si="2725"/>
        <v>#N/A</v>
      </c>
      <c r="DK1626" s="81" t="e">
        <f t="shared" ca="1" si="2725"/>
        <v>#N/A</v>
      </c>
      <c r="DL1626" s="81" t="e">
        <f t="shared" ca="1" si="2725"/>
        <v>#N/A</v>
      </c>
    </row>
    <row r="1627" spans="2:116" x14ac:dyDescent="0.4">
      <c r="C1627" t="s">
        <v>240</v>
      </c>
      <c r="D1627" t="s">
        <v>766</v>
      </c>
      <c r="E1627" s="8" t="str">
        <f t="shared" si="2711"/>
        <v>1627 FAINTR-S</v>
      </c>
      <c r="G1627" s="126" t="str">
        <f>"Net PP&amp;E - "&amp;SUBSTITUTE(G1610,":","")</f>
        <v>Net PP&amp;E - Revenue driven intangible assets</v>
      </c>
      <c r="H1627" s="27"/>
      <c r="I1627" s="77">
        <f>SUM(I1625:I1626)</f>
        <v>100</v>
      </c>
      <c r="J1627" s="77"/>
      <c r="K1627" s="33">
        <f ca="1">SUMIF($4:$4,K$2,1627:1627)</f>
        <v>1150.9531133165274</v>
      </c>
      <c r="L1627" s="33">
        <f ca="1">SUMIF($4:$4,L$2,1627:1627)</f>
        <v>1927.2596357846301</v>
      </c>
      <c r="M1627" s="33">
        <f ca="1">SUMIF($4:$4,M$2,1627:1627)</f>
        <v>2367.5461969642192</v>
      </c>
      <c r="N1627" s="33">
        <f ca="1">SUMIF($4:$4,N$2,1627:1627)</f>
        <v>2396.724744621632</v>
      </c>
      <c r="O1627" s="33">
        <f ca="1">SUMIF($4:$4,O$2,1627:1627)</f>
        <v>1922.9278198277671</v>
      </c>
      <c r="P1627" s="33">
        <f ca="1">SUMIF($4:$4,P$2,1627:1627)</f>
        <v>992.97945323138447</v>
      </c>
      <c r="Q1627" s="33"/>
      <c r="R1627" s="33">
        <f>$I1627</f>
        <v>100</v>
      </c>
      <c r="S1627" s="77">
        <f t="shared" ref="S1627:AX1627" ca="1" si="2726">SUM(S1625:S1626)</f>
        <v>196.77966101694915</v>
      </c>
      <c r="T1627" s="77">
        <f t="shared" ca="1" si="2726"/>
        <v>291.97931628842287</v>
      </c>
      <c r="U1627" s="77">
        <f t="shared" ca="1" si="2726"/>
        <v>385.57218605602327</v>
      </c>
      <c r="V1627" s="77">
        <f t="shared" ca="1" si="2726"/>
        <v>477.5310366671423</v>
      </c>
      <c r="W1627" s="77">
        <f t="shared" ca="1" si="2726"/>
        <v>567.82817288183958</v>
      </c>
      <c r="X1627" s="77">
        <f t="shared" ca="1" si="2726"/>
        <v>656.43543004932849</v>
      </c>
      <c r="Y1627" s="77">
        <f t="shared" ca="1" si="2726"/>
        <v>743.32416615185946</v>
      </c>
      <c r="Z1627" s="77">
        <f t="shared" ca="1" si="2726"/>
        <v>828.46525371375537</v>
      </c>
      <c r="AA1627" s="77">
        <f t="shared" ca="1" si="2726"/>
        <v>911.82907157331056</v>
      </c>
      <c r="AB1627" s="77">
        <f t="shared" ca="1" si="2726"/>
        <v>993.38549651523101</v>
      </c>
      <c r="AC1627" s="77">
        <f t="shared" ca="1" si="2726"/>
        <v>1073.1038947612519</v>
      </c>
      <c r="AD1627" s="77">
        <f t="shared" ca="1" si="2726"/>
        <v>1150.9531133165274</v>
      </c>
      <c r="AE1627" s="77">
        <f t="shared" ca="1" si="2726"/>
        <v>1226.9014711693499</v>
      </c>
      <c r="AF1627" s="77">
        <f t="shared" ca="1" si="2726"/>
        <v>1300.9167503417118</v>
      </c>
      <c r="AG1627" s="77">
        <f t="shared" ca="1" si="2726"/>
        <v>1372.9661867881814</v>
      </c>
      <c r="AH1627" s="77">
        <f t="shared" ca="1" si="2726"/>
        <v>1443.0164611405235</v>
      </c>
      <c r="AI1627" s="77">
        <f t="shared" ca="1" si="2726"/>
        <v>1511.0336892954476</v>
      </c>
      <c r="AJ1627" s="77">
        <f t="shared" ca="1" si="2726"/>
        <v>1576.9834128428281</v>
      </c>
      <c r="AK1627" s="77">
        <f t="shared" ca="1" si="2726"/>
        <v>1640.8305893316897</v>
      </c>
      <c r="AL1627" s="77">
        <f t="shared" ca="1" si="2726"/>
        <v>1702.5395823712097</v>
      </c>
      <c r="AM1627" s="77">
        <f t="shared" ca="1" si="2726"/>
        <v>1762.074151563942</v>
      </c>
      <c r="AN1627" s="77">
        <f t="shared" ca="1" si="2726"/>
        <v>1819.3974422684157</v>
      </c>
      <c r="AO1627" s="77">
        <f t="shared" ca="1" si="2726"/>
        <v>1874.4719751882194</v>
      </c>
      <c r="AP1627" s="77">
        <f t="shared" ca="1" si="2726"/>
        <v>1927.2596357846301</v>
      </c>
      <c r="AQ1627" s="77">
        <f t="shared" ca="1" si="2726"/>
        <v>1977.7216635097932</v>
      </c>
      <c r="AR1627" s="77">
        <f t="shared" ca="1" si="2726"/>
        <v>2025.8186408574168</v>
      </c>
      <c r="AS1627" s="77">
        <f t="shared" ca="1" si="2726"/>
        <v>2071.5104822278813</v>
      </c>
      <c r="AT1627" s="77">
        <f t="shared" ca="1" si="2726"/>
        <v>2114.7564226046252</v>
      </c>
      <c r="AU1627" s="77">
        <f t="shared" ca="1" si="2726"/>
        <v>2155.5150060386018</v>
      </c>
      <c r="AV1627" s="77">
        <f t="shared" ca="1" si="2726"/>
        <v>2193.7440739375611</v>
      </c>
      <c r="AW1627" s="77">
        <f t="shared" ca="1" si="2726"/>
        <v>2229.4007531568418</v>
      </c>
      <c r="AX1627" s="77">
        <f t="shared" ca="1" si="2726"/>
        <v>2262.4414438883141</v>
      </c>
      <c r="AY1627" s="77">
        <f t="shared" ref="AY1627:CD1627" ca="1" si="2727">SUM(AY1625:AY1626)</f>
        <v>2292.821807344048</v>
      </c>
      <c r="AZ1627" s="77">
        <f t="shared" ca="1" si="2727"/>
        <v>2320.4967532312353</v>
      </c>
      <c r="BA1627" s="77">
        <f t="shared" ca="1" si="2727"/>
        <v>2345.4204270148157</v>
      </c>
      <c r="BB1627" s="77">
        <f t="shared" ca="1" si="2727"/>
        <v>2367.5461969642192</v>
      </c>
      <c r="BC1627" s="77">
        <f t="shared" ca="1" si="2727"/>
        <v>2386.8266409805619</v>
      </c>
      <c r="BD1627" s="77">
        <f t="shared" ca="1" si="2727"/>
        <v>2403.2135332005714</v>
      </c>
      <c r="BE1627" s="77">
        <f t="shared" ca="1" si="2727"/>
        <v>2416.6578303734623</v>
      </c>
      <c r="BF1627" s="77">
        <f t="shared" ca="1" si="2727"/>
        <v>2427.1096580069111</v>
      </c>
      <c r="BG1627" s="77">
        <f t="shared" ca="1" si="2727"/>
        <v>2434.5182962782146</v>
      </c>
      <c r="BH1627" s="77">
        <f t="shared" ca="1" si="2727"/>
        <v>2438.832165706659</v>
      </c>
      <c r="BI1627" s="77">
        <f t="shared" ca="1" si="2727"/>
        <v>2439.9988125830432</v>
      </c>
      <c r="BJ1627" s="77">
        <f t="shared" ca="1" si="2727"/>
        <v>2437.9648941522473</v>
      </c>
      <c r="BK1627" s="77">
        <f t="shared" ca="1" si="2727"/>
        <v>2432.6761635446583</v>
      </c>
      <c r="BL1627" s="77">
        <f t="shared" ca="1" si="2727"/>
        <v>2424.0774544521946</v>
      </c>
      <c r="BM1627" s="77">
        <f t="shared" ca="1" si="2727"/>
        <v>2412.1126655446046</v>
      </c>
      <c r="BN1627" s="77">
        <f t="shared" ca="1" si="2727"/>
        <v>2396.724744621632</v>
      </c>
      <c r="BO1627" s="77">
        <f t="shared" ca="1" si="2727"/>
        <v>2377.8556724965747</v>
      </c>
      <c r="BP1627" s="77">
        <f t="shared" ca="1" si="2727"/>
        <v>2355.4464466066861</v>
      </c>
      <c r="BQ1627" s="77">
        <f t="shared" ca="1" si="2727"/>
        <v>2329.4370643457823</v>
      </c>
      <c r="BR1627" s="77">
        <f t="shared" ca="1" si="2727"/>
        <v>2299.7665061143548</v>
      </c>
      <c r="BS1627" s="77">
        <f t="shared" ca="1" si="2727"/>
        <v>2266.3727180823948</v>
      </c>
      <c r="BT1627" s="77">
        <f t="shared" ca="1" si="2727"/>
        <v>2229.1925946600627</v>
      </c>
      <c r="BU1627" s="77">
        <f t="shared" ca="1" si="2727"/>
        <v>2188.1619606712502</v>
      </c>
      <c r="BV1627" s="77">
        <f t="shared" ca="1" si="2727"/>
        <v>2143.2155532250003</v>
      </c>
      <c r="BW1627" s="77">
        <f t="shared" ca="1" si="2727"/>
        <v>2094.2870032796613</v>
      </c>
      <c r="BX1627" s="77">
        <f t="shared" ca="1" si="2727"/>
        <v>2041.308816894571</v>
      </c>
      <c r="BY1627" s="77">
        <f t="shared" ca="1" si="2727"/>
        <v>1984.2123561639705</v>
      </c>
      <c r="BZ1627" s="77">
        <f t="shared" ca="1" si="2727"/>
        <v>1922.9278198277671</v>
      </c>
      <c r="CA1627" s="77">
        <f t="shared" ca="1" si="2727"/>
        <v>1860.6045625367124</v>
      </c>
      <c r="CB1627" s="77">
        <f t="shared" ca="1" si="2727"/>
        <v>1795.5846456133186</v>
      </c>
      <c r="CC1627" s="77">
        <f t="shared" ca="1" si="2727"/>
        <v>1727.8491427205199</v>
      </c>
      <c r="CD1627" s="77">
        <f t="shared" ca="1" si="2727"/>
        <v>1657.3792606300876</v>
      </c>
      <c r="CE1627" s="77">
        <f t="shared" ref="CE1627:CL1627" ca="1" si="2728">SUM(CE1625:CE1626)</f>
        <v>1584.1563491718325</v>
      </c>
      <c r="CF1627" s="77">
        <f t="shared" ca="1" si="2728"/>
        <v>1508.1619114818322</v>
      </c>
      <c r="CG1627" s="77">
        <f t="shared" ca="1" si="2728"/>
        <v>1429.3776145569591</v>
      </c>
      <c r="CH1627" s="77">
        <f t="shared" ca="1" si="2728"/>
        <v>1347.785300123147</v>
      </c>
      <c r="CI1627" s="77">
        <f t="shared" ca="1" si="2728"/>
        <v>1263.3669958250011</v>
      </c>
      <c r="CJ1627" s="77">
        <f t="shared" ca="1" si="2728"/>
        <v>1176.1049267445214</v>
      </c>
      <c r="CK1627" s="77">
        <f t="shared" ca="1" si="2728"/>
        <v>1085.9815272568821</v>
      </c>
      <c r="CL1627" s="77">
        <f t="shared" ca="1" si="2728"/>
        <v>992.97945323138447</v>
      </c>
      <c r="CN1627" s="77">
        <f>SUM(CN1625:CN1626)</f>
        <v>100</v>
      </c>
      <c r="CO1627" s="77" t="e">
        <f t="shared" ref="CO1627" ca="1" si="2729">SUM(CO1625:CO1626)</f>
        <v>#N/A</v>
      </c>
      <c r="CP1627" s="77" t="e">
        <f t="shared" ref="CP1627:DK1627" ca="1" si="2730">SUM(CP1625:CP1626)</f>
        <v>#N/A</v>
      </c>
      <c r="CQ1627" s="77" t="e">
        <f t="shared" ca="1" si="2730"/>
        <v>#N/A</v>
      </c>
      <c r="CR1627" s="77" t="e">
        <f t="shared" ca="1" si="2730"/>
        <v>#N/A</v>
      </c>
      <c r="CS1627" s="77" t="e">
        <f t="shared" ca="1" si="2730"/>
        <v>#N/A</v>
      </c>
      <c r="CT1627" s="77" t="e">
        <f t="shared" ca="1" si="2730"/>
        <v>#N/A</v>
      </c>
      <c r="CU1627" s="77" t="e">
        <f t="shared" ca="1" si="2730"/>
        <v>#N/A</v>
      </c>
      <c r="CV1627" s="77" t="e">
        <f t="shared" ca="1" si="2730"/>
        <v>#N/A</v>
      </c>
      <c r="CW1627" s="77" t="e">
        <f t="shared" ca="1" si="2730"/>
        <v>#N/A</v>
      </c>
      <c r="CX1627" s="77" t="e">
        <f t="shared" ca="1" si="2730"/>
        <v>#N/A</v>
      </c>
      <c r="CY1627" s="77" t="e">
        <f t="shared" ca="1" si="2730"/>
        <v>#N/A</v>
      </c>
      <c r="CZ1627" s="77" t="e">
        <f t="shared" ca="1" si="2730"/>
        <v>#N/A</v>
      </c>
      <c r="DA1627" s="77" t="e">
        <f t="shared" ca="1" si="2730"/>
        <v>#N/A</v>
      </c>
      <c r="DB1627" s="77" t="e">
        <f t="shared" ca="1" si="2730"/>
        <v>#N/A</v>
      </c>
      <c r="DC1627" s="77" t="e">
        <f t="shared" ca="1" si="2730"/>
        <v>#N/A</v>
      </c>
      <c r="DD1627" s="77" t="e">
        <f t="shared" ca="1" si="2730"/>
        <v>#N/A</v>
      </c>
      <c r="DE1627" s="77" t="e">
        <f t="shared" ca="1" si="2730"/>
        <v>#N/A</v>
      </c>
      <c r="DF1627" s="77" t="e">
        <f t="shared" ca="1" si="2730"/>
        <v>#N/A</v>
      </c>
      <c r="DG1627" s="77" t="e">
        <f t="shared" ca="1" si="2730"/>
        <v>#N/A</v>
      </c>
      <c r="DH1627" s="77" t="e">
        <f t="shared" ca="1" si="2730"/>
        <v>#N/A</v>
      </c>
      <c r="DI1627" s="77" t="e">
        <f t="shared" ca="1" si="2730"/>
        <v>#N/A</v>
      </c>
      <c r="DJ1627" s="77" t="e">
        <f t="shared" ca="1" si="2730"/>
        <v>#N/A</v>
      </c>
      <c r="DK1627" s="77" t="e">
        <f t="shared" ca="1" si="2730"/>
        <v>#N/A</v>
      </c>
      <c r="DL1627" s="77" t="e">
        <f t="shared" ref="DL1627" ca="1" si="2731">SUM(DL1625:DL1626)</f>
        <v>#N/A</v>
      </c>
    </row>
    <row r="1628" spans="2:116" x14ac:dyDescent="0.4">
      <c r="B1628" t="s">
        <v>244</v>
      </c>
      <c r="D1628" t="s">
        <v>766</v>
      </c>
      <c r="E1628" s="8" t="str">
        <f t="shared" ref="E1628" si="2732">ROW()&amp;" "&amp;D1628</f>
        <v>1628 FAINTR-S</v>
      </c>
      <c r="G1628" s="126"/>
      <c r="H1628" s="27"/>
      <c r="I1628" s="77"/>
      <c r="J1628" s="77"/>
      <c r="K1628" s="33"/>
      <c r="L1628" s="33"/>
      <c r="M1628" s="33"/>
      <c r="N1628" s="33"/>
      <c r="O1628" s="33"/>
      <c r="P1628" s="33"/>
      <c r="R1628" s="33"/>
      <c r="S1628" s="77"/>
      <c r="T1628" s="77"/>
      <c r="U1628" s="77"/>
      <c r="V1628" s="77"/>
      <c r="W1628" s="77"/>
      <c r="X1628" s="77"/>
      <c r="Y1628" s="77"/>
      <c r="Z1628" s="77"/>
      <c r="AA1628" s="77"/>
      <c r="AB1628" s="77"/>
      <c r="AC1628" s="77"/>
      <c r="AD1628" s="77"/>
      <c r="AE1628" s="77"/>
      <c r="AF1628" s="77"/>
      <c r="AG1628" s="77"/>
      <c r="AH1628" s="77"/>
      <c r="AI1628" s="77"/>
      <c r="AJ1628" s="77"/>
      <c r="AK1628" s="77"/>
      <c r="AL1628" s="77"/>
      <c r="AM1628" s="77"/>
      <c r="AN1628" s="77"/>
      <c r="AO1628" s="77"/>
      <c r="AP1628" s="77"/>
      <c r="AQ1628" s="77"/>
      <c r="AR1628" s="77"/>
      <c r="AS1628" s="77"/>
      <c r="AT1628" s="77"/>
      <c r="AU1628" s="77"/>
      <c r="AV1628" s="77"/>
      <c r="AW1628" s="77"/>
      <c r="AX1628" s="77"/>
      <c r="AY1628" s="77"/>
      <c r="AZ1628" s="77"/>
      <c r="BA1628" s="77"/>
      <c r="BB1628" s="77"/>
      <c r="BC1628" s="77"/>
      <c r="BD1628" s="77"/>
      <c r="BE1628" s="77"/>
      <c r="BF1628" s="77"/>
      <c r="BG1628" s="77"/>
      <c r="BH1628" s="77"/>
      <c r="BI1628" s="77"/>
      <c r="BJ1628" s="77"/>
      <c r="BK1628" s="77"/>
      <c r="BL1628" s="77"/>
      <c r="BM1628" s="77"/>
      <c r="BN1628" s="77"/>
      <c r="BO1628" s="77"/>
      <c r="BP1628" s="77"/>
      <c r="BQ1628" s="77"/>
      <c r="BR1628" s="77"/>
      <c r="BS1628" s="77"/>
      <c r="BT1628" s="77"/>
      <c r="BU1628" s="77"/>
      <c r="BV1628" s="77"/>
      <c r="BW1628" s="77"/>
      <c r="BX1628" s="77"/>
      <c r="BY1628" s="77"/>
      <c r="BZ1628" s="77"/>
      <c r="CA1628" s="77"/>
      <c r="CB1628" s="77"/>
      <c r="CC1628" s="77"/>
      <c r="CD1628" s="77"/>
      <c r="CE1628" s="77"/>
      <c r="CF1628" s="77"/>
      <c r="CG1628" s="77"/>
      <c r="CH1628" s="77"/>
      <c r="CI1628" s="77"/>
      <c r="CJ1628" s="77"/>
      <c r="CK1628" s="77"/>
      <c r="CL1628" s="77"/>
      <c r="CN1628" s="77"/>
      <c r="CO1628" s="77"/>
      <c r="CP1628" s="77"/>
      <c r="CQ1628" s="77"/>
      <c r="CR1628" s="77"/>
      <c r="CS1628" s="77"/>
      <c r="CT1628" s="77"/>
      <c r="CU1628" s="77"/>
      <c r="CV1628" s="77"/>
      <c r="CW1628" s="77"/>
      <c r="CX1628" s="77"/>
      <c r="CY1628" s="77"/>
      <c r="CZ1628" s="77"/>
      <c r="DA1628" s="77"/>
      <c r="DB1628" s="77"/>
      <c r="DC1628" s="77"/>
      <c r="DD1628" s="77"/>
      <c r="DE1628" s="77"/>
      <c r="DF1628" s="77"/>
      <c r="DG1628" s="77"/>
      <c r="DH1628" s="77"/>
      <c r="DI1628" s="77"/>
      <c r="DJ1628" s="77"/>
      <c r="DK1628" s="77"/>
      <c r="DL1628" s="77"/>
    </row>
    <row r="1629" spans="2:116" x14ac:dyDescent="0.4">
      <c r="B1629" t="s">
        <v>332</v>
      </c>
      <c r="D1629" t="s">
        <v>766</v>
      </c>
      <c r="E1629" s="8" t="str">
        <f t="shared" si="2711"/>
        <v>1629 FAINTR-S</v>
      </c>
      <c r="G1629" s="136" t="str">
        <f>G1602</f>
        <v>(Primary label)</v>
      </c>
      <c r="H1629" s="27"/>
      <c r="I1629" s="78"/>
      <c r="J1629" s="78"/>
      <c r="K1629" s="33"/>
      <c r="L1629" s="33"/>
      <c r="M1629" s="33"/>
      <c r="N1629" s="33"/>
      <c r="O1629" s="33"/>
      <c r="P1629" s="33"/>
      <c r="R1629" s="33"/>
      <c r="S1629" s="77"/>
      <c r="T1629" s="77"/>
      <c r="U1629" s="77"/>
      <c r="V1629" s="77"/>
      <c r="W1629" s="77"/>
      <c r="X1629" s="77"/>
      <c r="Y1629" s="77"/>
      <c r="Z1629" s="77"/>
      <c r="AA1629" s="77"/>
      <c r="AB1629" s="77"/>
      <c r="AC1629" s="77"/>
      <c r="AD1629" s="77"/>
      <c r="AE1629" s="77"/>
      <c r="AF1629" s="77"/>
      <c r="AG1629" s="77"/>
      <c r="AH1629" s="77"/>
      <c r="AI1629" s="77"/>
      <c r="AJ1629" s="77"/>
      <c r="AK1629" s="77"/>
      <c r="AL1629" s="77"/>
      <c r="AM1629" s="77"/>
      <c r="AN1629" s="77"/>
      <c r="AO1629" s="77"/>
      <c r="AP1629" s="77"/>
      <c r="AQ1629" s="77"/>
      <c r="AR1629" s="77"/>
      <c r="AS1629" s="77"/>
      <c r="AT1629" s="77"/>
      <c r="AU1629" s="77"/>
      <c r="AV1629" s="77"/>
      <c r="AW1629" s="77"/>
      <c r="AX1629" s="77"/>
      <c r="AY1629" s="77"/>
      <c r="AZ1629" s="77"/>
      <c r="BA1629" s="77"/>
      <c r="BB1629" s="77"/>
      <c r="BC1629" s="77"/>
      <c r="BD1629" s="77"/>
      <c r="BE1629" s="77"/>
      <c r="BF1629" s="77"/>
      <c r="BG1629" s="77"/>
      <c r="BH1629" s="77"/>
      <c r="BI1629" s="77"/>
      <c r="BJ1629" s="77"/>
      <c r="BK1629" s="77"/>
      <c r="BL1629" s="77"/>
      <c r="BM1629" s="77"/>
      <c r="BN1629" s="77"/>
      <c r="BO1629" s="77"/>
      <c r="BP1629" s="77"/>
      <c r="BQ1629" s="77"/>
      <c r="BR1629" s="77"/>
      <c r="BS1629" s="77"/>
      <c r="BT1629" s="77"/>
      <c r="BU1629" s="77"/>
      <c r="BV1629" s="77"/>
      <c r="BW1629" s="77"/>
      <c r="BX1629" s="77"/>
      <c r="BY1629" s="77"/>
      <c r="BZ1629" s="77"/>
      <c r="CA1629" s="77"/>
      <c r="CB1629" s="77"/>
      <c r="CC1629" s="77"/>
      <c r="CD1629" s="77"/>
      <c r="CE1629" s="77"/>
      <c r="CF1629" s="77"/>
      <c r="CG1629" s="77"/>
      <c r="CH1629" s="77"/>
      <c r="CI1629" s="77"/>
      <c r="CJ1629" s="77"/>
      <c r="CK1629" s="77"/>
      <c r="CL1629" s="77"/>
      <c r="CN1629" s="78"/>
      <c r="CO1629" s="77"/>
      <c r="CP1629" s="77"/>
      <c r="CQ1629" s="77"/>
      <c r="CR1629" s="77"/>
      <c r="CS1629" s="77"/>
      <c r="CT1629" s="77"/>
      <c r="CU1629" s="77"/>
      <c r="CV1629" s="77"/>
      <c r="CW1629" s="77"/>
      <c r="CX1629" s="77"/>
      <c r="CY1629" s="77"/>
      <c r="CZ1629" s="77"/>
      <c r="DA1629" s="77"/>
      <c r="DB1629" s="77"/>
      <c r="DC1629" s="77"/>
      <c r="DD1629" s="77"/>
      <c r="DE1629" s="77"/>
      <c r="DF1629" s="77"/>
      <c r="DG1629" s="77"/>
      <c r="DH1629" s="77"/>
      <c r="DI1629" s="77"/>
      <c r="DJ1629" s="77"/>
      <c r="DK1629" s="77"/>
      <c r="DL1629" s="77"/>
    </row>
    <row r="1630" spans="2:116" x14ac:dyDescent="0.4">
      <c r="B1630" t="s">
        <v>332</v>
      </c>
      <c r="D1630" t="s">
        <v>766</v>
      </c>
      <c r="E1630" s="8" t="str">
        <f>ROW()&amp;" "&amp;D1630</f>
        <v>1630 FAINTR-S</v>
      </c>
      <c r="G1630" s="136" t="str">
        <f>G1603</f>
        <v>primary unit</v>
      </c>
      <c r="H1630" s="27"/>
      <c r="I1630" s="78"/>
      <c r="J1630" s="78"/>
      <c r="K1630" s="33"/>
      <c r="L1630" s="33"/>
      <c r="M1630" s="33"/>
      <c r="N1630" s="33"/>
      <c r="O1630" s="33"/>
      <c r="P1630" s="33"/>
      <c r="R1630" s="33"/>
      <c r="S1630" s="77"/>
      <c r="T1630" s="77"/>
      <c r="U1630" s="77"/>
      <c r="V1630" s="77"/>
      <c r="W1630" s="77"/>
      <c r="X1630" s="77"/>
      <c r="Y1630" s="77"/>
      <c r="Z1630" s="77"/>
      <c r="AA1630" s="77"/>
      <c r="AB1630" s="77"/>
      <c r="AC1630" s="77"/>
      <c r="AD1630" s="77"/>
      <c r="AE1630" s="77"/>
      <c r="AF1630" s="77"/>
      <c r="AG1630" s="77"/>
      <c r="AH1630" s="77"/>
      <c r="AI1630" s="77"/>
      <c r="AJ1630" s="77"/>
      <c r="AK1630" s="77"/>
      <c r="AL1630" s="77"/>
      <c r="AM1630" s="77"/>
      <c r="AN1630" s="77"/>
      <c r="AO1630" s="77"/>
      <c r="AP1630" s="77"/>
      <c r="AQ1630" s="77"/>
      <c r="AR1630" s="77"/>
      <c r="AS1630" s="77"/>
      <c r="AT1630" s="77"/>
      <c r="AU1630" s="77"/>
      <c r="AV1630" s="77"/>
      <c r="AW1630" s="77"/>
      <c r="AX1630" s="77"/>
      <c r="AY1630" s="77"/>
      <c r="AZ1630" s="77"/>
      <c r="BA1630" s="77"/>
      <c r="BB1630" s="77"/>
      <c r="BC1630" s="77"/>
      <c r="BD1630" s="77"/>
      <c r="BE1630" s="77"/>
      <c r="BF1630" s="77"/>
      <c r="BG1630" s="77"/>
      <c r="BH1630" s="77"/>
      <c r="BI1630" s="77"/>
      <c r="BJ1630" s="77"/>
      <c r="BK1630" s="77"/>
      <c r="BL1630" s="77"/>
      <c r="BM1630" s="77"/>
      <c r="BN1630" s="77"/>
      <c r="BO1630" s="77"/>
      <c r="BP1630" s="77"/>
      <c r="BQ1630" s="77"/>
      <c r="BR1630" s="77"/>
      <c r="BS1630" s="77"/>
      <c r="BT1630" s="77"/>
      <c r="BU1630" s="77"/>
      <c r="BV1630" s="77"/>
      <c r="BW1630" s="77"/>
      <c r="BX1630" s="77"/>
      <c r="BY1630" s="77"/>
      <c r="BZ1630" s="77"/>
      <c r="CA1630" s="77"/>
      <c r="CB1630" s="77"/>
      <c r="CC1630" s="77"/>
      <c r="CD1630" s="77"/>
      <c r="CE1630" s="77"/>
      <c r="CF1630" s="77"/>
      <c r="CG1630" s="77"/>
      <c r="CH1630" s="77"/>
      <c r="CI1630" s="77"/>
      <c r="CJ1630" s="77"/>
      <c r="CK1630" s="77"/>
      <c r="CL1630" s="77"/>
      <c r="CN1630" s="78"/>
      <c r="CO1630" s="77"/>
      <c r="CP1630" s="77"/>
      <c r="CQ1630" s="77"/>
      <c r="CR1630" s="77"/>
      <c r="CS1630" s="77"/>
      <c r="CT1630" s="77"/>
      <c r="CU1630" s="77"/>
      <c r="CV1630" s="77"/>
      <c r="CW1630" s="77"/>
      <c r="CX1630" s="77"/>
      <c r="CY1630" s="77"/>
      <c r="CZ1630" s="77"/>
      <c r="DA1630" s="77"/>
      <c r="DB1630" s="77"/>
      <c r="DC1630" s="77"/>
      <c r="DD1630" s="77"/>
      <c r="DE1630" s="77"/>
      <c r="DF1630" s="77"/>
      <c r="DG1630" s="77"/>
      <c r="DH1630" s="77"/>
      <c r="DI1630" s="77"/>
      <c r="DJ1630" s="77"/>
      <c r="DK1630" s="77"/>
      <c r="DL1630" s="77"/>
    </row>
    <row r="1631" spans="2:116" x14ac:dyDescent="0.4">
      <c r="B1631" t="s">
        <v>332</v>
      </c>
      <c r="D1631" t="s">
        <v>766</v>
      </c>
      <c r="E1631" s="8" t="str">
        <f t="shared" si="2711"/>
        <v>1631 FAINTR-S</v>
      </c>
      <c r="G1631" s="136" t="str">
        <f>G1604</f>
        <v>Primary revenue driver</v>
      </c>
      <c r="K1631" s="53"/>
      <c r="L1631" s="53"/>
      <c r="M1631" s="53"/>
      <c r="N1631" s="53"/>
      <c r="O1631" s="53"/>
      <c r="P1631" s="53"/>
      <c r="R1631" s="24"/>
      <c r="S1631" s="179" t="str">
        <f t="shared" ref="S1631:AX1631" si="2733">S1604</f>
        <v>S$16</v>
      </c>
      <c r="T1631" s="179" t="str">
        <f t="shared" si="2733"/>
        <v>T$16</v>
      </c>
      <c r="U1631" s="179" t="str">
        <f t="shared" si="2733"/>
        <v>U$16</v>
      </c>
      <c r="V1631" s="179" t="str">
        <f t="shared" si="2733"/>
        <v>V$16</v>
      </c>
      <c r="W1631" s="179" t="str">
        <f t="shared" si="2733"/>
        <v>W$16</v>
      </c>
      <c r="X1631" s="179" t="str">
        <f t="shared" si="2733"/>
        <v>X$16</v>
      </c>
      <c r="Y1631" s="179" t="str">
        <f t="shared" si="2733"/>
        <v>Y$16</v>
      </c>
      <c r="Z1631" s="179" t="str">
        <f t="shared" si="2733"/>
        <v>Z$16</v>
      </c>
      <c r="AA1631" s="179" t="str">
        <f t="shared" si="2733"/>
        <v>AA$16</v>
      </c>
      <c r="AB1631" s="179" t="str">
        <f t="shared" si="2733"/>
        <v>AB$16</v>
      </c>
      <c r="AC1631" s="179" t="str">
        <f t="shared" si="2733"/>
        <v>AC$16</v>
      </c>
      <c r="AD1631" s="179" t="str">
        <f t="shared" si="2733"/>
        <v>AD$16</v>
      </c>
      <c r="AE1631" s="179" t="str">
        <f t="shared" si="2733"/>
        <v>AE$16</v>
      </c>
      <c r="AF1631" s="179" t="str">
        <f t="shared" si="2733"/>
        <v>AF$16</v>
      </c>
      <c r="AG1631" s="179" t="str">
        <f t="shared" si="2733"/>
        <v>AG$16</v>
      </c>
      <c r="AH1631" s="179" t="str">
        <f t="shared" si="2733"/>
        <v>AH$16</v>
      </c>
      <c r="AI1631" s="179" t="str">
        <f t="shared" si="2733"/>
        <v>AI$16</v>
      </c>
      <c r="AJ1631" s="179" t="str">
        <f t="shared" si="2733"/>
        <v>AJ$16</v>
      </c>
      <c r="AK1631" s="179" t="str">
        <f t="shared" si="2733"/>
        <v>AK$16</v>
      </c>
      <c r="AL1631" s="179" t="str">
        <f t="shared" si="2733"/>
        <v>AL$16</v>
      </c>
      <c r="AM1631" s="179" t="str">
        <f t="shared" si="2733"/>
        <v>AM$16</v>
      </c>
      <c r="AN1631" s="179" t="str">
        <f t="shared" si="2733"/>
        <v>AN$16</v>
      </c>
      <c r="AO1631" s="179" t="str">
        <f t="shared" si="2733"/>
        <v>AO$16</v>
      </c>
      <c r="AP1631" s="179" t="str">
        <f t="shared" si="2733"/>
        <v>AP$16</v>
      </c>
      <c r="AQ1631" s="179" t="str">
        <f t="shared" si="2733"/>
        <v>AQ$16</v>
      </c>
      <c r="AR1631" s="179" t="str">
        <f t="shared" si="2733"/>
        <v>AR$16</v>
      </c>
      <c r="AS1631" s="179" t="str">
        <f t="shared" si="2733"/>
        <v>AS$16</v>
      </c>
      <c r="AT1631" s="179" t="str">
        <f t="shared" si="2733"/>
        <v>AT$16</v>
      </c>
      <c r="AU1631" s="179" t="str">
        <f t="shared" si="2733"/>
        <v>AU$16</v>
      </c>
      <c r="AV1631" s="179" t="str">
        <f t="shared" si="2733"/>
        <v>AV$16</v>
      </c>
      <c r="AW1631" s="179" t="str">
        <f t="shared" si="2733"/>
        <v>AW$16</v>
      </c>
      <c r="AX1631" s="179" t="str">
        <f t="shared" si="2733"/>
        <v>AX$16</v>
      </c>
      <c r="AY1631" s="179" t="str">
        <f t="shared" ref="AY1631:CD1631" si="2734">AY1604</f>
        <v>AY$16</v>
      </c>
      <c r="AZ1631" s="179" t="str">
        <f t="shared" si="2734"/>
        <v>AZ$16</v>
      </c>
      <c r="BA1631" s="179" t="str">
        <f t="shared" si="2734"/>
        <v>BA$16</v>
      </c>
      <c r="BB1631" s="179" t="str">
        <f t="shared" si="2734"/>
        <v>BB$16</v>
      </c>
      <c r="BC1631" s="179" t="str">
        <f t="shared" si="2734"/>
        <v>BC$16</v>
      </c>
      <c r="BD1631" s="179" t="str">
        <f t="shared" si="2734"/>
        <v>BD$16</v>
      </c>
      <c r="BE1631" s="179" t="str">
        <f t="shared" si="2734"/>
        <v>BE$16</v>
      </c>
      <c r="BF1631" s="179" t="str">
        <f t="shared" si="2734"/>
        <v>BF$16</v>
      </c>
      <c r="BG1631" s="179" t="str">
        <f t="shared" si="2734"/>
        <v>BG$16</v>
      </c>
      <c r="BH1631" s="179" t="str">
        <f t="shared" si="2734"/>
        <v>BH$16</v>
      </c>
      <c r="BI1631" s="179" t="str">
        <f t="shared" si="2734"/>
        <v>BI$16</v>
      </c>
      <c r="BJ1631" s="179" t="str">
        <f t="shared" si="2734"/>
        <v>BJ$16</v>
      </c>
      <c r="BK1631" s="179" t="str">
        <f t="shared" si="2734"/>
        <v>BK$16</v>
      </c>
      <c r="BL1631" s="179" t="str">
        <f t="shared" si="2734"/>
        <v>BL$16</v>
      </c>
      <c r="BM1631" s="179" t="str">
        <f t="shared" si="2734"/>
        <v>BM$16</v>
      </c>
      <c r="BN1631" s="179" t="str">
        <f t="shared" si="2734"/>
        <v>BN$16</v>
      </c>
      <c r="BO1631" s="179" t="str">
        <f t="shared" si="2734"/>
        <v>BO$16</v>
      </c>
      <c r="BP1631" s="179" t="str">
        <f t="shared" si="2734"/>
        <v>BP$16</v>
      </c>
      <c r="BQ1631" s="179" t="str">
        <f t="shared" si="2734"/>
        <v>BQ$16</v>
      </c>
      <c r="BR1631" s="179" t="str">
        <f t="shared" si="2734"/>
        <v>BR$16</v>
      </c>
      <c r="BS1631" s="179" t="str">
        <f t="shared" si="2734"/>
        <v>BS$16</v>
      </c>
      <c r="BT1631" s="179" t="str">
        <f t="shared" si="2734"/>
        <v>BT$16</v>
      </c>
      <c r="BU1631" s="179" t="str">
        <f t="shared" si="2734"/>
        <v>BU$16</v>
      </c>
      <c r="BV1631" s="179" t="str">
        <f t="shared" si="2734"/>
        <v>BV$16</v>
      </c>
      <c r="BW1631" s="179" t="str">
        <f t="shared" si="2734"/>
        <v>BW$16</v>
      </c>
      <c r="BX1631" s="179" t="str">
        <f t="shared" si="2734"/>
        <v>BX$16</v>
      </c>
      <c r="BY1631" s="179" t="str">
        <f t="shared" si="2734"/>
        <v>BY$16</v>
      </c>
      <c r="BZ1631" s="179" t="str">
        <f t="shared" si="2734"/>
        <v>BZ$16</v>
      </c>
      <c r="CA1631" s="179" t="str">
        <f t="shared" si="2734"/>
        <v>CA$16</v>
      </c>
      <c r="CB1631" s="179" t="str">
        <f t="shared" si="2734"/>
        <v>CB$16</v>
      </c>
      <c r="CC1631" s="179" t="str">
        <f t="shared" si="2734"/>
        <v>CC$16</v>
      </c>
      <c r="CD1631" s="179" t="str">
        <f t="shared" si="2734"/>
        <v>CD$16</v>
      </c>
      <c r="CE1631" s="179" t="str">
        <f t="shared" ref="CE1631:CL1631" si="2735">CE1604</f>
        <v>CE$16</v>
      </c>
      <c r="CF1631" s="179" t="str">
        <f t="shared" si="2735"/>
        <v>CF$16</v>
      </c>
      <c r="CG1631" s="179" t="str">
        <f t="shared" si="2735"/>
        <v>CG$16</v>
      </c>
      <c r="CH1631" s="179" t="str">
        <f t="shared" si="2735"/>
        <v>CH$16</v>
      </c>
      <c r="CI1631" s="179" t="str">
        <f t="shared" si="2735"/>
        <v>CI$16</v>
      </c>
      <c r="CJ1631" s="179" t="str">
        <f t="shared" si="2735"/>
        <v>CJ$16</v>
      </c>
      <c r="CK1631" s="179" t="str">
        <f t="shared" si="2735"/>
        <v>CK$16</v>
      </c>
      <c r="CL1631" s="179" t="str">
        <f t="shared" si="2735"/>
        <v>CL$16</v>
      </c>
      <c r="CO1631" s="179" t="str">
        <f t="shared" ref="CO1631:DL1631" si="2736">CO1604</f>
        <v>CO$16</v>
      </c>
      <c r="CP1631" s="179" t="str">
        <f t="shared" si="2736"/>
        <v>CP$16</v>
      </c>
      <c r="CQ1631" s="179" t="str">
        <f t="shared" si="2736"/>
        <v>CQ$16</v>
      </c>
      <c r="CR1631" s="179" t="str">
        <f t="shared" si="2736"/>
        <v>CR$16</v>
      </c>
      <c r="CS1631" s="179" t="str">
        <f t="shared" si="2736"/>
        <v>CS$16</v>
      </c>
      <c r="CT1631" s="179" t="str">
        <f t="shared" si="2736"/>
        <v>CT$16</v>
      </c>
      <c r="CU1631" s="179" t="str">
        <f t="shared" si="2736"/>
        <v>CU$16</v>
      </c>
      <c r="CV1631" s="179" t="str">
        <f t="shared" si="2736"/>
        <v>CV$16</v>
      </c>
      <c r="CW1631" s="179" t="str">
        <f t="shared" si="2736"/>
        <v>CW$16</v>
      </c>
      <c r="CX1631" s="179" t="str">
        <f t="shared" si="2736"/>
        <v>CX$16</v>
      </c>
      <c r="CY1631" s="179" t="str">
        <f t="shared" si="2736"/>
        <v>CY$16</v>
      </c>
      <c r="CZ1631" s="179" t="str">
        <f t="shared" si="2736"/>
        <v>CZ$16</v>
      </c>
      <c r="DA1631" s="179" t="str">
        <f t="shared" si="2736"/>
        <v>DA$16</v>
      </c>
      <c r="DB1631" s="179" t="str">
        <f t="shared" si="2736"/>
        <v>DB$16</v>
      </c>
      <c r="DC1631" s="179" t="str">
        <f t="shared" si="2736"/>
        <v>DC$16</v>
      </c>
      <c r="DD1631" s="179" t="str">
        <f t="shared" si="2736"/>
        <v>DD$16</v>
      </c>
      <c r="DE1631" s="179" t="str">
        <f t="shared" si="2736"/>
        <v>DE$16</v>
      </c>
      <c r="DF1631" s="179" t="str">
        <f t="shared" si="2736"/>
        <v>DF$16</v>
      </c>
      <c r="DG1631" s="179" t="str">
        <f t="shared" si="2736"/>
        <v>DG$16</v>
      </c>
      <c r="DH1631" s="179" t="str">
        <f t="shared" si="2736"/>
        <v>DH$16</v>
      </c>
      <c r="DI1631" s="179" t="str">
        <f t="shared" si="2736"/>
        <v>DI$16</v>
      </c>
      <c r="DJ1631" s="179" t="str">
        <f t="shared" si="2736"/>
        <v>DJ$16</v>
      </c>
      <c r="DK1631" s="179" t="str">
        <f t="shared" si="2736"/>
        <v>DK$16</v>
      </c>
      <c r="DL1631" s="179" t="str">
        <f t="shared" si="2736"/>
        <v>DL$16</v>
      </c>
    </row>
    <row r="1632" spans="2:116" x14ac:dyDescent="0.4">
      <c r="B1632" t="s">
        <v>332</v>
      </c>
      <c r="D1632" t="s">
        <v>766</v>
      </c>
      <c r="E1632" s="8" t="str">
        <f t="shared" si="2711"/>
        <v>1632 FAINTR-S</v>
      </c>
      <c r="G1632" s="136" t="str">
        <f>G1605</f>
        <v>Primary volume driver</v>
      </c>
      <c r="H1632" s="12"/>
      <c r="I1632" s="60"/>
      <c r="J1632" s="60"/>
      <c r="K1632" s="15"/>
      <c r="L1632" s="15"/>
      <c r="M1632" s="15"/>
      <c r="N1632" s="15"/>
      <c r="O1632" s="15"/>
      <c r="P1632" s="15"/>
      <c r="R1632" s="15"/>
      <c r="S1632" s="179" t="str">
        <f t="shared" ref="S1632:AX1632" si="2737">S1605</f>
        <v>S$17</v>
      </c>
      <c r="T1632" s="179" t="str">
        <f t="shared" si="2737"/>
        <v>T$17</v>
      </c>
      <c r="U1632" s="179" t="str">
        <f t="shared" si="2737"/>
        <v>U$17</v>
      </c>
      <c r="V1632" s="179" t="str">
        <f t="shared" si="2737"/>
        <v>V$17</v>
      </c>
      <c r="W1632" s="179" t="str">
        <f t="shared" si="2737"/>
        <v>W$17</v>
      </c>
      <c r="X1632" s="179" t="str">
        <f t="shared" si="2737"/>
        <v>X$17</v>
      </c>
      <c r="Y1632" s="179" t="str">
        <f t="shared" si="2737"/>
        <v>Y$17</v>
      </c>
      <c r="Z1632" s="179" t="str">
        <f t="shared" si="2737"/>
        <v>Z$17</v>
      </c>
      <c r="AA1632" s="179" t="str">
        <f t="shared" si="2737"/>
        <v>AA$17</v>
      </c>
      <c r="AB1632" s="179" t="str">
        <f t="shared" si="2737"/>
        <v>AB$17</v>
      </c>
      <c r="AC1632" s="179" t="str">
        <f t="shared" si="2737"/>
        <v>AC$17</v>
      </c>
      <c r="AD1632" s="179" t="str">
        <f t="shared" si="2737"/>
        <v>AD$17</v>
      </c>
      <c r="AE1632" s="179" t="str">
        <f t="shared" si="2737"/>
        <v>AE$17</v>
      </c>
      <c r="AF1632" s="179" t="str">
        <f t="shared" si="2737"/>
        <v>AF$17</v>
      </c>
      <c r="AG1632" s="179" t="str">
        <f t="shared" si="2737"/>
        <v>AG$17</v>
      </c>
      <c r="AH1632" s="179" t="str">
        <f t="shared" si="2737"/>
        <v>AH$17</v>
      </c>
      <c r="AI1632" s="179" t="str">
        <f t="shared" si="2737"/>
        <v>AI$17</v>
      </c>
      <c r="AJ1632" s="179" t="str">
        <f t="shared" si="2737"/>
        <v>AJ$17</v>
      </c>
      <c r="AK1632" s="179" t="str">
        <f t="shared" si="2737"/>
        <v>AK$17</v>
      </c>
      <c r="AL1632" s="179" t="str">
        <f t="shared" si="2737"/>
        <v>AL$17</v>
      </c>
      <c r="AM1632" s="179" t="str">
        <f t="shared" si="2737"/>
        <v>AM$17</v>
      </c>
      <c r="AN1632" s="179" t="str">
        <f t="shared" si="2737"/>
        <v>AN$17</v>
      </c>
      <c r="AO1632" s="179" t="str">
        <f t="shared" si="2737"/>
        <v>AO$17</v>
      </c>
      <c r="AP1632" s="179" t="str">
        <f t="shared" si="2737"/>
        <v>AP$17</v>
      </c>
      <c r="AQ1632" s="179" t="str">
        <f t="shared" si="2737"/>
        <v>AQ$17</v>
      </c>
      <c r="AR1632" s="179" t="str">
        <f t="shared" si="2737"/>
        <v>AR$17</v>
      </c>
      <c r="AS1632" s="179" t="str">
        <f t="shared" si="2737"/>
        <v>AS$17</v>
      </c>
      <c r="AT1632" s="179" t="str">
        <f t="shared" si="2737"/>
        <v>AT$17</v>
      </c>
      <c r="AU1632" s="179" t="str">
        <f t="shared" si="2737"/>
        <v>AU$17</v>
      </c>
      <c r="AV1632" s="179" t="str">
        <f t="shared" si="2737"/>
        <v>AV$17</v>
      </c>
      <c r="AW1632" s="179" t="str">
        <f t="shared" si="2737"/>
        <v>AW$17</v>
      </c>
      <c r="AX1632" s="179" t="str">
        <f t="shared" si="2737"/>
        <v>AX$17</v>
      </c>
      <c r="AY1632" s="179" t="str">
        <f t="shared" ref="AY1632:CD1632" si="2738">AY1605</f>
        <v>AY$17</v>
      </c>
      <c r="AZ1632" s="179" t="str">
        <f t="shared" si="2738"/>
        <v>AZ$17</v>
      </c>
      <c r="BA1632" s="179" t="str">
        <f t="shared" si="2738"/>
        <v>BA$17</v>
      </c>
      <c r="BB1632" s="179" t="str">
        <f t="shared" si="2738"/>
        <v>BB$17</v>
      </c>
      <c r="BC1632" s="179" t="str">
        <f t="shared" si="2738"/>
        <v>BC$17</v>
      </c>
      <c r="BD1632" s="179" t="str">
        <f t="shared" si="2738"/>
        <v>BD$17</v>
      </c>
      <c r="BE1632" s="179" t="str">
        <f t="shared" si="2738"/>
        <v>BE$17</v>
      </c>
      <c r="BF1632" s="179" t="str">
        <f t="shared" si="2738"/>
        <v>BF$17</v>
      </c>
      <c r="BG1632" s="179" t="str">
        <f t="shared" si="2738"/>
        <v>BG$17</v>
      </c>
      <c r="BH1632" s="179" t="str">
        <f t="shared" si="2738"/>
        <v>BH$17</v>
      </c>
      <c r="BI1632" s="179" t="str">
        <f t="shared" si="2738"/>
        <v>BI$17</v>
      </c>
      <c r="BJ1632" s="179" t="str">
        <f t="shared" si="2738"/>
        <v>BJ$17</v>
      </c>
      <c r="BK1632" s="179" t="str">
        <f t="shared" si="2738"/>
        <v>BK$17</v>
      </c>
      <c r="BL1632" s="179" t="str">
        <f t="shared" si="2738"/>
        <v>BL$17</v>
      </c>
      <c r="BM1632" s="179" t="str">
        <f t="shared" si="2738"/>
        <v>BM$17</v>
      </c>
      <c r="BN1632" s="179" t="str">
        <f t="shared" si="2738"/>
        <v>BN$17</v>
      </c>
      <c r="BO1632" s="179" t="str">
        <f t="shared" si="2738"/>
        <v>BO$17</v>
      </c>
      <c r="BP1632" s="179" t="str">
        <f t="shared" si="2738"/>
        <v>BP$17</v>
      </c>
      <c r="BQ1632" s="179" t="str">
        <f t="shared" si="2738"/>
        <v>BQ$17</v>
      </c>
      <c r="BR1632" s="179" t="str">
        <f t="shared" si="2738"/>
        <v>BR$17</v>
      </c>
      <c r="BS1632" s="179" t="str">
        <f t="shared" si="2738"/>
        <v>BS$17</v>
      </c>
      <c r="BT1632" s="179" t="str">
        <f t="shared" si="2738"/>
        <v>BT$17</v>
      </c>
      <c r="BU1632" s="179" t="str">
        <f t="shared" si="2738"/>
        <v>BU$17</v>
      </c>
      <c r="BV1632" s="179" t="str">
        <f t="shared" si="2738"/>
        <v>BV$17</v>
      </c>
      <c r="BW1632" s="179" t="str">
        <f t="shared" si="2738"/>
        <v>BW$17</v>
      </c>
      <c r="BX1632" s="179" t="str">
        <f t="shared" si="2738"/>
        <v>BX$17</v>
      </c>
      <c r="BY1632" s="179" t="str">
        <f t="shared" si="2738"/>
        <v>BY$17</v>
      </c>
      <c r="BZ1632" s="179" t="str">
        <f t="shared" si="2738"/>
        <v>BZ$17</v>
      </c>
      <c r="CA1632" s="179" t="str">
        <f t="shared" si="2738"/>
        <v>CA$17</v>
      </c>
      <c r="CB1632" s="179" t="str">
        <f t="shared" si="2738"/>
        <v>CB$17</v>
      </c>
      <c r="CC1632" s="179" t="str">
        <f t="shared" si="2738"/>
        <v>CC$17</v>
      </c>
      <c r="CD1632" s="179" t="str">
        <f t="shared" si="2738"/>
        <v>CD$17</v>
      </c>
      <c r="CE1632" s="179" t="str">
        <f t="shared" ref="CE1632:CL1632" si="2739">CE1605</f>
        <v>CE$17</v>
      </c>
      <c r="CF1632" s="179" t="str">
        <f t="shared" si="2739"/>
        <v>CF$17</v>
      </c>
      <c r="CG1632" s="179" t="str">
        <f t="shared" si="2739"/>
        <v>CG$17</v>
      </c>
      <c r="CH1632" s="179" t="str">
        <f t="shared" si="2739"/>
        <v>CH$17</v>
      </c>
      <c r="CI1632" s="179" t="str">
        <f t="shared" si="2739"/>
        <v>CI$17</v>
      </c>
      <c r="CJ1632" s="179" t="str">
        <f t="shared" si="2739"/>
        <v>CJ$17</v>
      </c>
      <c r="CK1632" s="179" t="str">
        <f t="shared" si="2739"/>
        <v>CK$17</v>
      </c>
      <c r="CL1632" s="179" t="str">
        <f t="shared" si="2739"/>
        <v>CL$17</v>
      </c>
      <c r="CN1632" s="60"/>
      <c r="CO1632" s="179" t="str">
        <f t="shared" ref="CO1632:DL1632" si="2740">CO1605</f>
        <v>CO$17</v>
      </c>
      <c r="CP1632" s="179" t="str">
        <f t="shared" si="2740"/>
        <v>CP$17</v>
      </c>
      <c r="CQ1632" s="179" t="str">
        <f t="shared" si="2740"/>
        <v>CQ$17</v>
      </c>
      <c r="CR1632" s="179" t="str">
        <f t="shared" si="2740"/>
        <v>CR$17</v>
      </c>
      <c r="CS1632" s="179" t="str">
        <f t="shared" si="2740"/>
        <v>CS$17</v>
      </c>
      <c r="CT1632" s="179" t="str">
        <f t="shared" si="2740"/>
        <v>CT$17</v>
      </c>
      <c r="CU1632" s="179" t="str">
        <f t="shared" si="2740"/>
        <v>CU$17</v>
      </c>
      <c r="CV1632" s="179" t="str">
        <f t="shared" si="2740"/>
        <v>CV$17</v>
      </c>
      <c r="CW1632" s="179" t="str">
        <f t="shared" si="2740"/>
        <v>CW$17</v>
      </c>
      <c r="CX1632" s="179" t="str">
        <f t="shared" si="2740"/>
        <v>CX$17</v>
      </c>
      <c r="CY1632" s="179" t="str">
        <f t="shared" si="2740"/>
        <v>CY$17</v>
      </c>
      <c r="CZ1632" s="179" t="str">
        <f t="shared" si="2740"/>
        <v>CZ$17</v>
      </c>
      <c r="DA1632" s="179" t="str">
        <f t="shared" si="2740"/>
        <v>DA$17</v>
      </c>
      <c r="DB1632" s="179" t="str">
        <f t="shared" si="2740"/>
        <v>DB$17</v>
      </c>
      <c r="DC1632" s="179" t="str">
        <f t="shared" si="2740"/>
        <v>DC$17</v>
      </c>
      <c r="DD1632" s="179" t="str">
        <f t="shared" si="2740"/>
        <v>DD$17</v>
      </c>
      <c r="DE1632" s="179" t="str">
        <f t="shared" si="2740"/>
        <v>DE$17</v>
      </c>
      <c r="DF1632" s="179" t="str">
        <f t="shared" si="2740"/>
        <v>DF$17</v>
      </c>
      <c r="DG1632" s="179" t="str">
        <f t="shared" si="2740"/>
        <v>DG$17</v>
      </c>
      <c r="DH1632" s="179" t="str">
        <f t="shared" si="2740"/>
        <v>DH$17</v>
      </c>
      <c r="DI1632" s="179" t="str">
        <f t="shared" si="2740"/>
        <v>DI$17</v>
      </c>
      <c r="DJ1632" s="179" t="str">
        <f t="shared" si="2740"/>
        <v>DJ$17</v>
      </c>
      <c r="DK1632" s="179" t="str">
        <f t="shared" si="2740"/>
        <v>DK$17</v>
      </c>
      <c r="DL1632" s="179" t="str">
        <f t="shared" si="2740"/>
        <v>DL$17</v>
      </c>
    </row>
    <row r="1633" spans="1:116" x14ac:dyDescent="0.4">
      <c r="B1633" t="s">
        <v>332</v>
      </c>
      <c r="D1633" t="s">
        <v>766</v>
      </c>
      <c r="E1633" s="8" t="str">
        <f t="shared" si="2711"/>
        <v>1633 FAINTR-S</v>
      </c>
      <c r="G1633" s="191" t="str">
        <f>G1610</f>
        <v>Revenue driven intangible assets:</v>
      </c>
      <c r="H1633" s="12"/>
      <c r="I1633" s="60"/>
      <c r="J1633" s="60"/>
      <c r="K1633" s="15"/>
      <c r="L1633" s="15"/>
      <c r="M1633" s="15"/>
      <c r="N1633" s="15"/>
      <c r="O1633" s="15"/>
      <c r="P1633" s="15"/>
      <c r="R1633" s="15"/>
      <c r="S1633" s="179">
        <f t="shared" ref="S1633:AX1633" si="2741">S1606</f>
        <v>0</v>
      </c>
      <c r="T1633" s="179">
        <f t="shared" si="2741"/>
        <v>0</v>
      </c>
      <c r="U1633" s="179">
        <f t="shared" si="2741"/>
        <v>0</v>
      </c>
      <c r="V1633" s="179">
        <f t="shared" si="2741"/>
        <v>0</v>
      </c>
      <c r="W1633" s="179">
        <f t="shared" si="2741"/>
        <v>0</v>
      </c>
      <c r="X1633" s="179">
        <f t="shared" si="2741"/>
        <v>0</v>
      </c>
      <c r="Y1633" s="179">
        <f t="shared" si="2741"/>
        <v>0</v>
      </c>
      <c r="Z1633" s="179">
        <f t="shared" si="2741"/>
        <v>0</v>
      </c>
      <c r="AA1633" s="179">
        <f t="shared" si="2741"/>
        <v>0</v>
      </c>
      <c r="AB1633" s="179">
        <f t="shared" si="2741"/>
        <v>0</v>
      </c>
      <c r="AC1633" s="179">
        <f t="shared" si="2741"/>
        <v>0</v>
      </c>
      <c r="AD1633" s="179">
        <f t="shared" si="2741"/>
        <v>0</v>
      </c>
      <c r="AE1633" s="179">
        <f t="shared" si="2741"/>
        <v>0</v>
      </c>
      <c r="AF1633" s="179">
        <f t="shared" si="2741"/>
        <v>0</v>
      </c>
      <c r="AG1633" s="179">
        <f t="shared" si="2741"/>
        <v>0</v>
      </c>
      <c r="AH1633" s="179">
        <f t="shared" si="2741"/>
        <v>0</v>
      </c>
      <c r="AI1633" s="179">
        <f t="shared" si="2741"/>
        <v>0</v>
      </c>
      <c r="AJ1633" s="179">
        <f t="shared" si="2741"/>
        <v>0</v>
      </c>
      <c r="AK1633" s="179">
        <f t="shared" si="2741"/>
        <v>0</v>
      </c>
      <c r="AL1633" s="179">
        <f t="shared" si="2741"/>
        <v>0</v>
      </c>
      <c r="AM1633" s="179">
        <f t="shared" si="2741"/>
        <v>0</v>
      </c>
      <c r="AN1633" s="179">
        <f t="shared" si="2741"/>
        <v>0</v>
      </c>
      <c r="AO1633" s="179">
        <f t="shared" si="2741"/>
        <v>0</v>
      </c>
      <c r="AP1633" s="179">
        <f t="shared" si="2741"/>
        <v>0</v>
      </c>
      <c r="AQ1633" s="179">
        <f t="shared" si="2741"/>
        <v>0</v>
      </c>
      <c r="AR1633" s="179">
        <f t="shared" si="2741"/>
        <v>0</v>
      </c>
      <c r="AS1633" s="179">
        <f t="shared" si="2741"/>
        <v>0</v>
      </c>
      <c r="AT1633" s="179">
        <f t="shared" si="2741"/>
        <v>0</v>
      </c>
      <c r="AU1633" s="179">
        <f t="shared" si="2741"/>
        <v>0</v>
      </c>
      <c r="AV1633" s="179">
        <f t="shared" si="2741"/>
        <v>0</v>
      </c>
      <c r="AW1633" s="179">
        <f t="shared" si="2741"/>
        <v>0</v>
      </c>
      <c r="AX1633" s="179">
        <f t="shared" si="2741"/>
        <v>0</v>
      </c>
      <c r="AY1633" s="179">
        <f t="shared" ref="AY1633:CD1633" si="2742">AY1606</f>
        <v>0</v>
      </c>
      <c r="AZ1633" s="179">
        <f t="shared" si="2742"/>
        <v>0</v>
      </c>
      <c r="BA1633" s="179">
        <f t="shared" si="2742"/>
        <v>0</v>
      </c>
      <c r="BB1633" s="179">
        <f t="shared" si="2742"/>
        <v>0</v>
      </c>
      <c r="BC1633" s="179">
        <f t="shared" si="2742"/>
        <v>0</v>
      </c>
      <c r="BD1633" s="179">
        <f t="shared" si="2742"/>
        <v>0</v>
      </c>
      <c r="BE1633" s="179">
        <f t="shared" si="2742"/>
        <v>0</v>
      </c>
      <c r="BF1633" s="179">
        <f t="shared" si="2742"/>
        <v>0</v>
      </c>
      <c r="BG1633" s="179">
        <f t="shared" si="2742"/>
        <v>0</v>
      </c>
      <c r="BH1633" s="179">
        <f t="shared" si="2742"/>
        <v>0</v>
      </c>
      <c r="BI1633" s="179">
        <f t="shared" si="2742"/>
        <v>0</v>
      </c>
      <c r="BJ1633" s="179">
        <f t="shared" si="2742"/>
        <v>0</v>
      </c>
      <c r="BK1633" s="179">
        <f t="shared" si="2742"/>
        <v>0</v>
      </c>
      <c r="BL1633" s="179">
        <f t="shared" si="2742"/>
        <v>0</v>
      </c>
      <c r="BM1633" s="179">
        <f t="shared" si="2742"/>
        <v>0</v>
      </c>
      <c r="BN1633" s="179">
        <f t="shared" si="2742"/>
        <v>0</v>
      </c>
      <c r="BO1633" s="179">
        <f t="shared" si="2742"/>
        <v>0</v>
      </c>
      <c r="BP1633" s="179">
        <f t="shared" si="2742"/>
        <v>0</v>
      </c>
      <c r="BQ1633" s="179">
        <f t="shared" si="2742"/>
        <v>0</v>
      </c>
      <c r="BR1633" s="179">
        <f t="shared" si="2742"/>
        <v>0</v>
      </c>
      <c r="BS1633" s="179">
        <f t="shared" si="2742"/>
        <v>0</v>
      </c>
      <c r="BT1633" s="179">
        <f t="shared" si="2742"/>
        <v>0</v>
      </c>
      <c r="BU1633" s="179">
        <f t="shared" si="2742"/>
        <v>0</v>
      </c>
      <c r="BV1633" s="179">
        <f t="shared" si="2742"/>
        <v>0</v>
      </c>
      <c r="BW1633" s="179">
        <f t="shared" si="2742"/>
        <v>0</v>
      </c>
      <c r="BX1633" s="179">
        <f t="shared" si="2742"/>
        <v>0</v>
      </c>
      <c r="BY1633" s="179">
        <f t="shared" si="2742"/>
        <v>0</v>
      </c>
      <c r="BZ1633" s="179">
        <f t="shared" si="2742"/>
        <v>0</v>
      </c>
      <c r="CA1633" s="179">
        <f t="shared" si="2742"/>
        <v>0</v>
      </c>
      <c r="CB1633" s="179">
        <f t="shared" si="2742"/>
        <v>0</v>
      </c>
      <c r="CC1633" s="179">
        <f t="shared" si="2742"/>
        <v>0</v>
      </c>
      <c r="CD1633" s="179">
        <f t="shared" si="2742"/>
        <v>0</v>
      </c>
      <c r="CE1633" s="179">
        <f t="shared" ref="CE1633:CL1633" si="2743">CE1606</f>
        <v>0</v>
      </c>
      <c r="CF1633" s="179">
        <f t="shared" si="2743"/>
        <v>0</v>
      </c>
      <c r="CG1633" s="179">
        <f t="shared" si="2743"/>
        <v>0</v>
      </c>
      <c r="CH1633" s="179">
        <f t="shared" si="2743"/>
        <v>0</v>
      </c>
      <c r="CI1633" s="179">
        <f t="shared" si="2743"/>
        <v>0</v>
      </c>
      <c r="CJ1633" s="179">
        <f t="shared" si="2743"/>
        <v>0</v>
      </c>
      <c r="CK1633" s="179">
        <f t="shared" si="2743"/>
        <v>0</v>
      </c>
      <c r="CL1633" s="179">
        <f t="shared" si="2743"/>
        <v>0</v>
      </c>
      <c r="CN1633" s="60"/>
      <c r="CO1633" s="179">
        <f t="shared" ref="CO1633:DL1633" si="2744">CO1606</f>
        <v>0</v>
      </c>
      <c r="CP1633" s="179">
        <f t="shared" si="2744"/>
        <v>0</v>
      </c>
      <c r="CQ1633" s="179">
        <f t="shared" si="2744"/>
        <v>0</v>
      </c>
      <c r="CR1633" s="179">
        <f t="shared" si="2744"/>
        <v>0</v>
      </c>
      <c r="CS1633" s="179">
        <f t="shared" si="2744"/>
        <v>0</v>
      </c>
      <c r="CT1633" s="179">
        <f t="shared" si="2744"/>
        <v>0</v>
      </c>
      <c r="CU1633" s="179">
        <f t="shared" si="2744"/>
        <v>0</v>
      </c>
      <c r="CV1633" s="179">
        <f t="shared" si="2744"/>
        <v>0</v>
      </c>
      <c r="CW1633" s="179">
        <f t="shared" si="2744"/>
        <v>0</v>
      </c>
      <c r="CX1633" s="179">
        <f t="shared" si="2744"/>
        <v>0</v>
      </c>
      <c r="CY1633" s="179">
        <f t="shared" si="2744"/>
        <v>0</v>
      </c>
      <c r="CZ1633" s="179">
        <f t="shared" si="2744"/>
        <v>0</v>
      </c>
      <c r="DA1633" s="179">
        <f t="shared" si="2744"/>
        <v>0</v>
      </c>
      <c r="DB1633" s="179">
        <f t="shared" si="2744"/>
        <v>0</v>
      </c>
      <c r="DC1633" s="179">
        <f t="shared" si="2744"/>
        <v>0</v>
      </c>
      <c r="DD1633" s="179">
        <f t="shared" si="2744"/>
        <v>0</v>
      </c>
      <c r="DE1633" s="179">
        <f t="shared" si="2744"/>
        <v>0</v>
      </c>
      <c r="DF1633" s="179">
        <f t="shared" si="2744"/>
        <v>0</v>
      </c>
      <c r="DG1633" s="179">
        <f t="shared" si="2744"/>
        <v>0</v>
      </c>
      <c r="DH1633" s="179">
        <f t="shared" si="2744"/>
        <v>0</v>
      </c>
      <c r="DI1633" s="179">
        <f t="shared" si="2744"/>
        <v>0</v>
      </c>
      <c r="DJ1633" s="179">
        <f t="shared" si="2744"/>
        <v>0</v>
      </c>
      <c r="DK1633" s="179">
        <f t="shared" si="2744"/>
        <v>0</v>
      </c>
      <c r="DL1633" s="179">
        <f t="shared" si="2744"/>
        <v>0</v>
      </c>
    </row>
    <row r="1634" spans="1:116" x14ac:dyDescent="0.4">
      <c r="B1634" t="s">
        <v>332</v>
      </c>
      <c r="D1634" t="s">
        <v>766</v>
      </c>
      <c r="E1634" s="8" t="str">
        <f t="shared" ref="E1634" si="2745">ROW()&amp;" "&amp;D1634</f>
        <v>1634 FAINTR-S</v>
      </c>
      <c r="G1634" s="241" t="str">
        <f>IFERROR(SUBSTITUTE(TRIM(MID(G1610, SEARCH("-", G1610) + 1, LEN(G1610))),":",""),"no unit")</f>
        <v>no unit</v>
      </c>
      <c r="H1634" s="12"/>
      <c r="I1634" s="60"/>
      <c r="J1634" s="60"/>
      <c r="K1634" s="15"/>
      <c r="L1634" s="15"/>
      <c r="M1634" s="15"/>
      <c r="N1634" s="15"/>
      <c r="O1634" s="15"/>
      <c r="P1634" s="15"/>
      <c r="R1634" s="15"/>
      <c r="S1634" s="179"/>
      <c r="T1634" s="179"/>
      <c r="U1634" s="179"/>
      <c r="V1634" s="179"/>
      <c r="W1634" s="179"/>
      <c r="X1634" s="179"/>
      <c r="Y1634" s="179"/>
      <c r="Z1634" s="179"/>
      <c r="AA1634" s="179"/>
      <c r="AB1634" s="179"/>
      <c r="AC1634" s="179"/>
      <c r="AD1634" s="179"/>
      <c r="AE1634" s="179"/>
      <c r="AF1634" s="179"/>
      <c r="AG1634" s="179"/>
      <c r="AH1634" s="179"/>
      <c r="AI1634" s="179"/>
      <c r="AJ1634" s="179"/>
      <c r="AK1634" s="179"/>
      <c r="AL1634" s="179"/>
      <c r="AM1634" s="179"/>
      <c r="AN1634" s="179"/>
      <c r="AO1634" s="179"/>
      <c r="AP1634" s="179"/>
      <c r="AQ1634" s="179"/>
      <c r="AR1634" s="179"/>
      <c r="AS1634" s="179"/>
      <c r="AT1634" s="179"/>
      <c r="AU1634" s="179"/>
      <c r="AV1634" s="179"/>
      <c r="AW1634" s="179"/>
      <c r="AX1634" s="179"/>
      <c r="AY1634" s="179"/>
      <c r="AZ1634" s="179"/>
      <c r="BA1634" s="179"/>
      <c r="BB1634" s="179"/>
      <c r="BC1634" s="179"/>
      <c r="BD1634" s="179"/>
      <c r="BE1634" s="179"/>
      <c r="BF1634" s="179"/>
      <c r="BG1634" s="179"/>
      <c r="BH1634" s="179"/>
      <c r="BI1634" s="179"/>
      <c r="BJ1634" s="179"/>
      <c r="BK1634" s="179"/>
      <c r="BL1634" s="179"/>
      <c r="BM1634" s="179"/>
      <c r="BN1634" s="179"/>
      <c r="BO1634" s="179"/>
      <c r="BP1634" s="179"/>
      <c r="BQ1634" s="179"/>
      <c r="BR1634" s="179"/>
      <c r="BS1634" s="179"/>
      <c r="BT1634" s="179"/>
      <c r="BU1634" s="179"/>
      <c r="BV1634" s="179"/>
      <c r="BW1634" s="179"/>
      <c r="BX1634" s="179"/>
      <c r="BY1634" s="179"/>
      <c r="BZ1634" s="179"/>
      <c r="CA1634" s="179"/>
      <c r="CB1634" s="179"/>
      <c r="CC1634" s="179"/>
      <c r="CD1634" s="179"/>
      <c r="CE1634" s="179"/>
      <c r="CF1634" s="179"/>
      <c r="CG1634" s="179"/>
      <c r="CH1634" s="179"/>
      <c r="CI1634" s="179"/>
      <c r="CJ1634" s="179"/>
      <c r="CK1634" s="179"/>
      <c r="CL1634" s="179"/>
      <c r="CN1634" s="60"/>
      <c r="CO1634" s="179"/>
      <c r="CP1634" s="179"/>
      <c r="CQ1634" s="179"/>
      <c r="CR1634" s="179"/>
      <c r="CS1634" s="179"/>
      <c r="CT1634" s="179"/>
      <c r="CU1634" s="179"/>
      <c r="CV1634" s="179"/>
      <c r="CW1634" s="179"/>
      <c r="CX1634" s="179"/>
      <c r="CY1634" s="179"/>
      <c r="CZ1634" s="179"/>
      <c r="DA1634" s="179"/>
      <c r="DB1634" s="179"/>
      <c r="DC1634" s="179"/>
      <c r="DD1634" s="179"/>
      <c r="DE1634" s="179"/>
      <c r="DF1634" s="179"/>
      <c r="DG1634" s="179"/>
      <c r="DH1634" s="179"/>
      <c r="DI1634" s="179"/>
      <c r="DJ1634" s="179"/>
      <c r="DK1634" s="179"/>
      <c r="DL1634" s="179"/>
    </row>
    <row r="1635" spans="1:116" x14ac:dyDescent="0.4">
      <c r="A1635" s="3"/>
      <c r="B1635" t="s">
        <v>332</v>
      </c>
      <c r="D1635" t="s">
        <v>766</v>
      </c>
      <c r="E1635" s="8" t="str">
        <f t="shared" si="2711"/>
        <v>1635 FAINTR-S</v>
      </c>
      <c r="G1635" s="191" t="str">
        <f>G1608</f>
        <v>Secondary revenue driver</v>
      </c>
      <c r="H1635" s="90"/>
      <c r="I1635" s="213"/>
      <c r="J1635" s="213"/>
      <c r="K1635" s="214"/>
      <c r="L1635" s="214"/>
      <c r="M1635" s="214"/>
      <c r="N1635" s="214"/>
      <c r="O1635" s="214"/>
      <c r="P1635" s="214"/>
      <c r="R1635" s="214"/>
      <c r="S1635" s="4" t="str">
        <f t="shared" ref="S1635:AX1635" si="2746">ADDRESS(ROW(S1627),COLUMN(S1627),2)</f>
        <v>S$1627</v>
      </c>
      <c r="T1635" s="4" t="str">
        <f t="shared" si="2746"/>
        <v>T$1627</v>
      </c>
      <c r="U1635" s="4" t="str">
        <f t="shared" si="2746"/>
        <v>U$1627</v>
      </c>
      <c r="V1635" s="4" t="str">
        <f t="shared" si="2746"/>
        <v>V$1627</v>
      </c>
      <c r="W1635" s="4" t="str">
        <f t="shared" si="2746"/>
        <v>W$1627</v>
      </c>
      <c r="X1635" s="4" t="str">
        <f t="shared" si="2746"/>
        <v>X$1627</v>
      </c>
      <c r="Y1635" s="4" t="str">
        <f t="shared" si="2746"/>
        <v>Y$1627</v>
      </c>
      <c r="Z1635" s="4" t="str">
        <f t="shared" si="2746"/>
        <v>Z$1627</v>
      </c>
      <c r="AA1635" s="4" t="str">
        <f t="shared" si="2746"/>
        <v>AA$1627</v>
      </c>
      <c r="AB1635" s="4" t="str">
        <f t="shared" si="2746"/>
        <v>AB$1627</v>
      </c>
      <c r="AC1635" s="4" t="str">
        <f t="shared" si="2746"/>
        <v>AC$1627</v>
      </c>
      <c r="AD1635" s="4" t="str">
        <f t="shared" si="2746"/>
        <v>AD$1627</v>
      </c>
      <c r="AE1635" s="4" t="str">
        <f t="shared" si="2746"/>
        <v>AE$1627</v>
      </c>
      <c r="AF1635" s="4" t="str">
        <f t="shared" si="2746"/>
        <v>AF$1627</v>
      </c>
      <c r="AG1635" s="4" t="str">
        <f t="shared" si="2746"/>
        <v>AG$1627</v>
      </c>
      <c r="AH1635" s="4" t="str">
        <f t="shared" si="2746"/>
        <v>AH$1627</v>
      </c>
      <c r="AI1635" s="4" t="str">
        <f t="shared" si="2746"/>
        <v>AI$1627</v>
      </c>
      <c r="AJ1635" s="4" t="str">
        <f t="shared" si="2746"/>
        <v>AJ$1627</v>
      </c>
      <c r="AK1635" s="4" t="str">
        <f t="shared" si="2746"/>
        <v>AK$1627</v>
      </c>
      <c r="AL1635" s="4" t="str">
        <f t="shared" si="2746"/>
        <v>AL$1627</v>
      </c>
      <c r="AM1635" s="4" t="str">
        <f t="shared" si="2746"/>
        <v>AM$1627</v>
      </c>
      <c r="AN1635" s="4" t="str">
        <f t="shared" si="2746"/>
        <v>AN$1627</v>
      </c>
      <c r="AO1635" s="4" t="str">
        <f t="shared" si="2746"/>
        <v>AO$1627</v>
      </c>
      <c r="AP1635" s="4" t="str">
        <f t="shared" si="2746"/>
        <v>AP$1627</v>
      </c>
      <c r="AQ1635" s="4" t="str">
        <f t="shared" si="2746"/>
        <v>AQ$1627</v>
      </c>
      <c r="AR1635" s="4" t="str">
        <f t="shared" si="2746"/>
        <v>AR$1627</v>
      </c>
      <c r="AS1635" s="4" t="str">
        <f t="shared" si="2746"/>
        <v>AS$1627</v>
      </c>
      <c r="AT1635" s="4" t="str">
        <f t="shared" si="2746"/>
        <v>AT$1627</v>
      </c>
      <c r="AU1635" s="4" t="str">
        <f t="shared" si="2746"/>
        <v>AU$1627</v>
      </c>
      <c r="AV1635" s="4" t="str">
        <f t="shared" si="2746"/>
        <v>AV$1627</v>
      </c>
      <c r="AW1635" s="4" t="str">
        <f t="shared" si="2746"/>
        <v>AW$1627</v>
      </c>
      <c r="AX1635" s="4" t="str">
        <f t="shared" si="2746"/>
        <v>AX$1627</v>
      </c>
      <c r="AY1635" s="4" t="str">
        <f t="shared" ref="AY1635:CD1635" si="2747">ADDRESS(ROW(AY1627),COLUMN(AY1627),2)</f>
        <v>AY$1627</v>
      </c>
      <c r="AZ1635" s="4" t="str">
        <f t="shared" si="2747"/>
        <v>AZ$1627</v>
      </c>
      <c r="BA1635" s="4" t="str">
        <f t="shared" si="2747"/>
        <v>BA$1627</v>
      </c>
      <c r="BB1635" s="4" t="str">
        <f t="shared" si="2747"/>
        <v>BB$1627</v>
      </c>
      <c r="BC1635" s="4" t="str">
        <f t="shared" si="2747"/>
        <v>BC$1627</v>
      </c>
      <c r="BD1635" s="4" t="str">
        <f t="shared" si="2747"/>
        <v>BD$1627</v>
      </c>
      <c r="BE1635" s="4" t="str">
        <f t="shared" si="2747"/>
        <v>BE$1627</v>
      </c>
      <c r="BF1635" s="4" t="str">
        <f t="shared" si="2747"/>
        <v>BF$1627</v>
      </c>
      <c r="BG1635" s="4" t="str">
        <f t="shared" si="2747"/>
        <v>BG$1627</v>
      </c>
      <c r="BH1635" s="4" t="str">
        <f t="shared" si="2747"/>
        <v>BH$1627</v>
      </c>
      <c r="BI1635" s="4" t="str">
        <f t="shared" si="2747"/>
        <v>BI$1627</v>
      </c>
      <c r="BJ1635" s="4" t="str">
        <f t="shared" si="2747"/>
        <v>BJ$1627</v>
      </c>
      <c r="BK1635" s="4" t="str">
        <f t="shared" si="2747"/>
        <v>BK$1627</v>
      </c>
      <c r="BL1635" s="4" t="str">
        <f t="shared" si="2747"/>
        <v>BL$1627</v>
      </c>
      <c r="BM1635" s="4" t="str">
        <f t="shared" si="2747"/>
        <v>BM$1627</v>
      </c>
      <c r="BN1635" s="4" t="str">
        <f t="shared" si="2747"/>
        <v>BN$1627</v>
      </c>
      <c r="BO1635" s="4" t="str">
        <f t="shared" si="2747"/>
        <v>BO$1627</v>
      </c>
      <c r="BP1635" s="4" t="str">
        <f t="shared" si="2747"/>
        <v>BP$1627</v>
      </c>
      <c r="BQ1635" s="4" t="str">
        <f t="shared" si="2747"/>
        <v>BQ$1627</v>
      </c>
      <c r="BR1635" s="4" t="str">
        <f t="shared" si="2747"/>
        <v>BR$1627</v>
      </c>
      <c r="BS1635" s="4" t="str">
        <f t="shared" si="2747"/>
        <v>BS$1627</v>
      </c>
      <c r="BT1635" s="4" t="str">
        <f t="shared" si="2747"/>
        <v>BT$1627</v>
      </c>
      <c r="BU1635" s="4" t="str">
        <f t="shared" si="2747"/>
        <v>BU$1627</v>
      </c>
      <c r="BV1635" s="4" t="str">
        <f t="shared" si="2747"/>
        <v>BV$1627</v>
      </c>
      <c r="BW1635" s="4" t="str">
        <f t="shared" si="2747"/>
        <v>BW$1627</v>
      </c>
      <c r="BX1635" s="4" t="str">
        <f t="shared" si="2747"/>
        <v>BX$1627</v>
      </c>
      <c r="BY1635" s="4" t="str">
        <f t="shared" si="2747"/>
        <v>BY$1627</v>
      </c>
      <c r="BZ1635" s="4" t="str">
        <f t="shared" si="2747"/>
        <v>BZ$1627</v>
      </c>
      <c r="CA1635" s="4" t="str">
        <f t="shared" si="2747"/>
        <v>CA$1627</v>
      </c>
      <c r="CB1635" s="4" t="str">
        <f t="shared" si="2747"/>
        <v>CB$1627</v>
      </c>
      <c r="CC1635" s="4" t="str">
        <f t="shared" si="2747"/>
        <v>CC$1627</v>
      </c>
      <c r="CD1635" s="4" t="str">
        <f t="shared" si="2747"/>
        <v>CD$1627</v>
      </c>
      <c r="CE1635" s="4" t="str">
        <f t="shared" ref="CE1635:CL1635" si="2748">ADDRESS(ROW(CE1627),COLUMN(CE1627),2)</f>
        <v>CE$1627</v>
      </c>
      <c r="CF1635" s="4" t="str">
        <f t="shared" si="2748"/>
        <v>CF$1627</v>
      </c>
      <c r="CG1635" s="4" t="str">
        <f t="shared" si="2748"/>
        <v>CG$1627</v>
      </c>
      <c r="CH1635" s="4" t="str">
        <f t="shared" si="2748"/>
        <v>CH$1627</v>
      </c>
      <c r="CI1635" s="4" t="str">
        <f t="shared" si="2748"/>
        <v>CI$1627</v>
      </c>
      <c r="CJ1635" s="4" t="str">
        <f t="shared" si="2748"/>
        <v>CJ$1627</v>
      </c>
      <c r="CK1635" s="4" t="str">
        <f t="shared" si="2748"/>
        <v>CK$1627</v>
      </c>
      <c r="CL1635" s="4" t="str">
        <f t="shared" si="2748"/>
        <v>CL$1627</v>
      </c>
      <c r="CN1635" s="213"/>
      <c r="CO1635" s="4" t="str">
        <f t="shared" ref="CO1635:DL1635" si="2749">ADDRESS(ROW(CO1627),COLUMN(CO1627),2)</f>
        <v>CO$1627</v>
      </c>
      <c r="CP1635" s="4" t="str">
        <f t="shared" si="2749"/>
        <v>CP$1627</v>
      </c>
      <c r="CQ1635" s="4" t="str">
        <f t="shared" si="2749"/>
        <v>CQ$1627</v>
      </c>
      <c r="CR1635" s="4" t="str">
        <f t="shared" si="2749"/>
        <v>CR$1627</v>
      </c>
      <c r="CS1635" s="4" t="str">
        <f t="shared" si="2749"/>
        <v>CS$1627</v>
      </c>
      <c r="CT1635" s="4" t="str">
        <f t="shared" si="2749"/>
        <v>CT$1627</v>
      </c>
      <c r="CU1635" s="4" t="str">
        <f t="shared" si="2749"/>
        <v>CU$1627</v>
      </c>
      <c r="CV1635" s="4" t="str">
        <f t="shared" si="2749"/>
        <v>CV$1627</v>
      </c>
      <c r="CW1635" s="4" t="str">
        <f t="shared" si="2749"/>
        <v>CW$1627</v>
      </c>
      <c r="CX1635" s="4" t="str">
        <f t="shared" si="2749"/>
        <v>CX$1627</v>
      </c>
      <c r="CY1635" s="4" t="str">
        <f t="shared" si="2749"/>
        <v>CY$1627</v>
      </c>
      <c r="CZ1635" s="4" t="str">
        <f t="shared" si="2749"/>
        <v>CZ$1627</v>
      </c>
      <c r="DA1635" s="4" t="str">
        <f t="shared" si="2749"/>
        <v>DA$1627</v>
      </c>
      <c r="DB1635" s="4" t="str">
        <f t="shared" si="2749"/>
        <v>DB$1627</v>
      </c>
      <c r="DC1635" s="4" t="str">
        <f t="shared" si="2749"/>
        <v>DC$1627</v>
      </c>
      <c r="DD1635" s="4" t="str">
        <f t="shared" si="2749"/>
        <v>DD$1627</v>
      </c>
      <c r="DE1635" s="4" t="str">
        <f t="shared" si="2749"/>
        <v>DE$1627</v>
      </c>
      <c r="DF1635" s="4" t="str">
        <f t="shared" si="2749"/>
        <v>DF$1627</v>
      </c>
      <c r="DG1635" s="4" t="str">
        <f t="shared" si="2749"/>
        <v>DG$1627</v>
      </c>
      <c r="DH1635" s="4" t="str">
        <f t="shared" si="2749"/>
        <v>DH$1627</v>
      </c>
      <c r="DI1635" s="4" t="str">
        <f t="shared" si="2749"/>
        <v>DI$1627</v>
      </c>
      <c r="DJ1635" s="4" t="str">
        <f t="shared" si="2749"/>
        <v>DJ$1627</v>
      </c>
      <c r="DK1635" s="4" t="str">
        <f t="shared" si="2749"/>
        <v>DK$1627</v>
      </c>
      <c r="DL1635" s="4" t="str">
        <f t="shared" si="2749"/>
        <v>DL$1627</v>
      </c>
    </row>
    <row r="1636" spans="1:116" x14ac:dyDescent="0.4">
      <c r="B1636" t="s">
        <v>332</v>
      </c>
      <c r="D1636" t="s">
        <v>766</v>
      </c>
      <c r="E1636" s="8" t="str">
        <f t="shared" si="2711"/>
        <v>1636 FAINTR-S</v>
      </c>
      <c r="G1636" s="136" t="str">
        <f>G1609</f>
        <v>Secondary volume driver</v>
      </c>
      <c r="H1636" s="12"/>
      <c r="I1636" s="60"/>
      <c r="J1636" s="60"/>
      <c r="K1636" s="15"/>
      <c r="L1636" s="15"/>
      <c r="M1636" s="15"/>
      <c r="N1636" s="15"/>
      <c r="O1636" s="15"/>
      <c r="P1636" s="15"/>
      <c r="R1636" s="15"/>
      <c r="S1636" s="179" t="str">
        <f t="shared" ref="S1636:AX1636" si="2750">S1609</f>
        <v>S$19</v>
      </c>
      <c r="T1636" s="179" t="str">
        <f t="shared" si="2750"/>
        <v>T$19</v>
      </c>
      <c r="U1636" s="179" t="str">
        <f t="shared" si="2750"/>
        <v>U$19</v>
      </c>
      <c r="V1636" s="179" t="str">
        <f t="shared" si="2750"/>
        <v>V$19</v>
      </c>
      <c r="W1636" s="179" t="str">
        <f t="shared" si="2750"/>
        <v>W$19</v>
      </c>
      <c r="X1636" s="179" t="str">
        <f t="shared" si="2750"/>
        <v>X$19</v>
      </c>
      <c r="Y1636" s="179" t="str">
        <f t="shared" si="2750"/>
        <v>Y$19</v>
      </c>
      <c r="Z1636" s="179" t="str">
        <f t="shared" si="2750"/>
        <v>Z$19</v>
      </c>
      <c r="AA1636" s="179" t="str">
        <f t="shared" si="2750"/>
        <v>AA$19</v>
      </c>
      <c r="AB1636" s="179" t="str">
        <f t="shared" si="2750"/>
        <v>AB$19</v>
      </c>
      <c r="AC1636" s="179" t="str">
        <f t="shared" si="2750"/>
        <v>AC$19</v>
      </c>
      <c r="AD1636" s="179" t="str">
        <f t="shared" si="2750"/>
        <v>AD$19</v>
      </c>
      <c r="AE1636" s="179" t="str">
        <f t="shared" si="2750"/>
        <v>AE$19</v>
      </c>
      <c r="AF1636" s="179" t="str">
        <f t="shared" si="2750"/>
        <v>AF$19</v>
      </c>
      <c r="AG1636" s="179" t="str">
        <f t="shared" si="2750"/>
        <v>AG$19</v>
      </c>
      <c r="AH1636" s="179" t="str">
        <f t="shared" si="2750"/>
        <v>AH$19</v>
      </c>
      <c r="AI1636" s="179" t="str">
        <f t="shared" si="2750"/>
        <v>AI$19</v>
      </c>
      <c r="AJ1636" s="179" t="str">
        <f t="shared" si="2750"/>
        <v>AJ$19</v>
      </c>
      <c r="AK1636" s="179" t="str">
        <f t="shared" si="2750"/>
        <v>AK$19</v>
      </c>
      <c r="AL1636" s="179" t="str">
        <f t="shared" si="2750"/>
        <v>AL$19</v>
      </c>
      <c r="AM1636" s="179" t="str">
        <f t="shared" si="2750"/>
        <v>AM$19</v>
      </c>
      <c r="AN1636" s="179" t="str">
        <f t="shared" si="2750"/>
        <v>AN$19</v>
      </c>
      <c r="AO1636" s="179" t="str">
        <f t="shared" si="2750"/>
        <v>AO$19</v>
      </c>
      <c r="AP1636" s="179" t="str">
        <f t="shared" si="2750"/>
        <v>AP$19</v>
      </c>
      <c r="AQ1636" s="179" t="str">
        <f t="shared" si="2750"/>
        <v>AQ$19</v>
      </c>
      <c r="AR1636" s="179" t="str">
        <f t="shared" si="2750"/>
        <v>AR$19</v>
      </c>
      <c r="AS1636" s="179" t="str">
        <f t="shared" si="2750"/>
        <v>AS$19</v>
      </c>
      <c r="AT1636" s="179" t="str">
        <f t="shared" si="2750"/>
        <v>AT$19</v>
      </c>
      <c r="AU1636" s="179" t="str">
        <f t="shared" si="2750"/>
        <v>AU$19</v>
      </c>
      <c r="AV1636" s="179" t="str">
        <f t="shared" si="2750"/>
        <v>AV$19</v>
      </c>
      <c r="AW1636" s="179" t="str">
        <f t="shared" si="2750"/>
        <v>AW$19</v>
      </c>
      <c r="AX1636" s="179" t="str">
        <f t="shared" si="2750"/>
        <v>AX$19</v>
      </c>
      <c r="AY1636" s="179" t="str">
        <f t="shared" ref="AY1636:CD1636" si="2751">AY1609</f>
        <v>AY$19</v>
      </c>
      <c r="AZ1636" s="179" t="str">
        <f t="shared" si="2751"/>
        <v>AZ$19</v>
      </c>
      <c r="BA1636" s="179" t="str">
        <f t="shared" si="2751"/>
        <v>BA$19</v>
      </c>
      <c r="BB1636" s="179" t="str">
        <f t="shared" si="2751"/>
        <v>BB$19</v>
      </c>
      <c r="BC1636" s="179" t="str">
        <f t="shared" si="2751"/>
        <v>BC$19</v>
      </c>
      <c r="BD1636" s="179" t="str">
        <f t="shared" si="2751"/>
        <v>BD$19</v>
      </c>
      <c r="BE1636" s="179" t="str">
        <f t="shared" si="2751"/>
        <v>BE$19</v>
      </c>
      <c r="BF1636" s="179" t="str">
        <f t="shared" si="2751"/>
        <v>BF$19</v>
      </c>
      <c r="BG1636" s="179" t="str">
        <f t="shared" si="2751"/>
        <v>BG$19</v>
      </c>
      <c r="BH1636" s="179" t="str">
        <f t="shared" si="2751"/>
        <v>BH$19</v>
      </c>
      <c r="BI1636" s="179" t="str">
        <f t="shared" si="2751"/>
        <v>BI$19</v>
      </c>
      <c r="BJ1636" s="179" t="str">
        <f t="shared" si="2751"/>
        <v>BJ$19</v>
      </c>
      <c r="BK1636" s="179" t="str">
        <f t="shared" si="2751"/>
        <v>BK$19</v>
      </c>
      <c r="BL1636" s="179" t="str">
        <f t="shared" si="2751"/>
        <v>BL$19</v>
      </c>
      <c r="BM1636" s="179" t="str">
        <f t="shared" si="2751"/>
        <v>BM$19</v>
      </c>
      <c r="BN1636" s="179" t="str">
        <f t="shared" si="2751"/>
        <v>BN$19</v>
      </c>
      <c r="BO1636" s="179" t="str">
        <f t="shared" si="2751"/>
        <v>BO$19</v>
      </c>
      <c r="BP1636" s="179" t="str">
        <f t="shared" si="2751"/>
        <v>BP$19</v>
      </c>
      <c r="BQ1636" s="179" t="str">
        <f t="shared" si="2751"/>
        <v>BQ$19</v>
      </c>
      <c r="BR1636" s="179" t="str">
        <f t="shared" si="2751"/>
        <v>BR$19</v>
      </c>
      <c r="BS1636" s="179" t="str">
        <f t="shared" si="2751"/>
        <v>BS$19</v>
      </c>
      <c r="BT1636" s="179" t="str">
        <f t="shared" si="2751"/>
        <v>BT$19</v>
      </c>
      <c r="BU1636" s="179" t="str">
        <f t="shared" si="2751"/>
        <v>BU$19</v>
      </c>
      <c r="BV1636" s="179" t="str">
        <f t="shared" si="2751"/>
        <v>BV$19</v>
      </c>
      <c r="BW1636" s="179" t="str">
        <f t="shared" si="2751"/>
        <v>BW$19</v>
      </c>
      <c r="BX1636" s="179" t="str">
        <f t="shared" si="2751"/>
        <v>BX$19</v>
      </c>
      <c r="BY1636" s="179" t="str">
        <f t="shared" si="2751"/>
        <v>BY$19</v>
      </c>
      <c r="BZ1636" s="179" t="str">
        <f t="shared" si="2751"/>
        <v>BZ$19</v>
      </c>
      <c r="CA1636" s="179" t="str">
        <f t="shared" si="2751"/>
        <v>CA$19</v>
      </c>
      <c r="CB1636" s="179" t="str">
        <f t="shared" si="2751"/>
        <v>CB$19</v>
      </c>
      <c r="CC1636" s="179" t="str">
        <f t="shared" si="2751"/>
        <v>CC$19</v>
      </c>
      <c r="CD1636" s="179" t="str">
        <f t="shared" si="2751"/>
        <v>CD$19</v>
      </c>
      <c r="CE1636" s="179" t="str">
        <f t="shared" ref="CE1636:CL1636" si="2752">CE1609</f>
        <v>CE$19</v>
      </c>
      <c r="CF1636" s="179" t="str">
        <f t="shared" si="2752"/>
        <v>CF$19</v>
      </c>
      <c r="CG1636" s="179" t="str">
        <f t="shared" si="2752"/>
        <v>CG$19</v>
      </c>
      <c r="CH1636" s="179" t="str">
        <f t="shared" si="2752"/>
        <v>CH$19</v>
      </c>
      <c r="CI1636" s="179" t="str">
        <f t="shared" si="2752"/>
        <v>CI$19</v>
      </c>
      <c r="CJ1636" s="179" t="str">
        <f t="shared" si="2752"/>
        <v>CJ$19</v>
      </c>
      <c r="CK1636" s="179" t="str">
        <f t="shared" si="2752"/>
        <v>CK$19</v>
      </c>
      <c r="CL1636" s="179" t="str">
        <f t="shared" si="2752"/>
        <v>CL$19</v>
      </c>
      <c r="CN1636" s="60"/>
      <c r="CO1636" s="179" t="str">
        <f t="shared" ref="CO1636:DL1636" si="2753">CO1609</f>
        <v>CO$19</v>
      </c>
      <c r="CP1636" s="179" t="str">
        <f t="shared" si="2753"/>
        <v>CP$19</v>
      </c>
      <c r="CQ1636" s="179" t="str">
        <f t="shared" si="2753"/>
        <v>CQ$19</v>
      </c>
      <c r="CR1636" s="179" t="str">
        <f t="shared" si="2753"/>
        <v>CR$19</v>
      </c>
      <c r="CS1636" s="179" t="str">
        <f t="shared" si="2753"/>
        <v>CS$19</v>
      </c>
      <c r="CT1636" s="179" t="str">
        <f t="shared" si="2753"/>
        <v>CT$19</v>
      </c>
      <c r="CU1636" s="179" t="str">
        <f t="shared" si="2753"/>
        <v>CU$19</v>
      </c>
      <c r="CV1636" s="179" t="str">
        <f t="shared" si="2753"/>
        <v>CV$19</v>
      </c>
      <c r="CW1636" s="179" t="str">
        <f t="shared" si="2753"/>
        <v>CW$19</v>
      </c>
      <c r="CX1636" s="179" t="str">
        <f t="shared" si="2753"/>
        <v>CX$19</v>
      </c>
      <c r="CY1636" s="179" t="str">
        <f t="shared" si="2753"/>
        <v>CY$19</v>
      </c>
      <c r="CZ1636" s="179" t="str">
        <f t="shared" si="2753"/>
        <v>CZ$19</v>
      </c>
      <c r="DA1636" s="179" t="str">
        <f t="shared" si="2753"/>
        <v>DA$19</v>
      </c>
      <c r="DB1636" s="179" t="str">
        <f t="shared" si="2753"/>
        <v>DB$19</v>
      </c>
      <c r="DC1636" s="179" t="str">
        <f t="shared" si="2753"/>
        <v>DC$19</v>
      </c>
      <c r="DD1636" s="179" t="str">
        <f t="shared" si="2753"/>
        <v>DD$19</v>
      </c>
      <c r="DE1636" s="179" t="str">
        <f t="shared" si="2753"/>
        <v>DE$19</v>
      </c>
      <c r="DF1636" s="179" t="str">
        <f t="shared" si="2753"/>
        <v>DF$19</v>
      </c>
      <c r="DG1636" s="179" t="str">
        <f t="shared" si="2753"/>
        <v>DG$19</v>
      </c>
      <c r="DH1636" s="179" t="str">
        <f t="shared" si="2753"/>
        <v>DH$19</v>
      </c>
      <c r="DI1636" s="179" t="str">
        <f t="shared" si="2753"/>
        <v>DI$19</v>
      </c>
      <c r="DJ1636" s="179" t="str">
        <f t="shared" si="2753"/>
        <v>DJ$19</v>
      </c>
      <c r="DK1636" s="179" t="str">
        <f t="shared" si="2753"/>
        <v>DK$19</v>
      </c>
      <c r="DL1636" s="179" t="str">
        <f t="shared" si="2753"/>
        <v>DL$19</v>
      </c>
    </row>
    <row r="1637" spans="1:116" x14ac:dyDescent="0.4">
      <c r="E1637" s="8"/>
      <c r="H1637" s="12"/>
      <c r="I1637" s="60"/>
      <c r="J1637" s="60"/>
      <c r="K1637" s="15"/>
      <c r="L1637" s="15"/>
      <c r="M1637" s="15"/>
      <c r="N1637" s="15"/>
      <c r="O1637" s="15"/>
      <c r="P1637" s="15"/>
      <c r="R1637" s="15"/>
      <c r="S1637" s="76"/>
      <c r="T1637" s="76"/>
      <c r="U1637" s="76"/>
      <c r="V1637" s="76"/>
      <c r="W1637" s="76"/>
      <c r="X1637" s="76"/>
      <c r="Y1637" s="76"/>
      <c r="Z1637" s="76"/>
      <c r="AA1637" s="76"/>
      <c r="AB1637" s="76"/>
      <c r="AC1637" s="76"/>
      <c r="AD1637" s="76"/>
      <c r="AE1637" s="76"/>
      <c r="AF1637" s="76"/>
      <c r="AG1637" s="76"/>
      <c r="AH1637" s="76"/>
      <c r="AI1637" s="76"/>
      <c r="AJ1637" s="76"/>
      <c r="AK1637" s="76"/>
      <c r="AL1637" s="76"/>
      <c r="AM1637" s="76"/>
      <c r="AN1637" s="76"/>
      <c r="AO1637" s="76"/>
      <c r="AP1637" s="76"/>
      <c r="AQ1637" s="76"/>
      <c r="AR1637" s="76"/>
      <c r="AS1637" s="76"/>
      <c r="AT1637" s="76"/>
      <c r="AU1637" s="76"/>
      <c r="AV1637" s="76"/>
      <c r="AW1637" s="76"/>
      <c r="AX1637" s="76"/>
      <c r="AY1637" s="76"/>
      <c r="AZ1637" s="76"/>
      <c r="BA1637" s="76"/>
      <c r="BB1637" s="76"/>
      <c r="BC1637" s="76"/>
      <c r="BD1637" s="76"/>
      <c r="BE1637" s="76"/>
      <c r="BF1637" s="76"/>
      <c r="BG1637" s="76"/>
      <c r="BH1637" s="76"/>
      <c r="BI1637" s="76"/>
      <c r="BJ1637" s="76"/>
      <c r="BK1637" s="76"/>
      <c r="BL1637" s="76"/>
      <c r="BM1637" s="76"/>
      <c r="BN1637" s="76"/>
      <c r="BO1637" s="76"/>
      <c r="BP1637" s="76"/>
      <c r="BQ1637" s="76"/>
      <c r="BR1637" s="76"/>
      <c r="BS1637" s="76"/>
      <c r="BT1637" s="76"/>
      <c r="BU1637" s="76"/>
      <c r="BV1637" s="76"/>
      <c r="BW1637" s="76"/>
      <c r="BX1637" s="76"/>
      <c r="BY1637" s="76"/>
      <c r="BZ1637" s="76"/>
      <c r="CA1637" s="76"/>
      <c r="CB1637" s="76"/>
      <c r="CC1637" s="76"/>
      <c r="CD1637" s="76"/>
      <c r="CE1637" s="76"/>
      <c r="CF1637" s="76"/>
      <c r="CG1637" s="76"/>
      <c r="CH1637" s="76"/>
      <c r="CI1637" s="76"/>
      <c r="CJ1637" s="76"/>
      <c r="CK1637" s="76"/>
      <c r="CL1637" s="76"/>
      <c r="CN1637" s="60"/>
      <c r="CO1637" s="76"/>
      <c r="CP1637" s="76"/>
      <c r="CQ1637" s="76"/>
      <c r="CR1637" s="76"/>
      <c r="CS1637" s="76"/>
      <c r="CT1637" s="76"/>
      <c r="CU1637" s="76"/>
      <c r="CV1637" s="76"/>
      <c r="CW1637" s="76"/>
      <c r="CX1637" s="76"/>
      <c r="CY1637" s="76"/>
      <c r="CZ1637" s="76"/>
      <c r="DA1637" s="76"/>
      <c r="DB1637" s="76"/>
      <c r="DC1637" s="76"/>
      <c r="DD1637" s="76"/>
      <c r="DE1637" s="76"/>
      <c r="DF1637" s="76"/>
      <c r="DG1637" s="76"/>
      <c r="DH1637" s="76"/>
      <c r="DI1637" s="76"/>
      <c r="DJ1637" s="76"/>
      <c r="DK1637" s="76"/>
      <c r="DL1637" s="76"/>
    </row>
    <row r="1638" spans="1:116" x14ac:dyDescent="0.4">
      <c r="A1638" s="174"/>
      <c r="E1638" s="8"/>
      <c r="G1638" s="175" t="s">
        <v>490</v>
      </c>
      <c r="H1638" s="174"/>
      <c r="I1638" s="176"/>
      <c r="J1638" s="176"/>
      <c r="K1638" s="197"/>
      <c r="L1638" s="197"/>
      <c r="M1638" s="197"/>
      <c r="N1638" s="197"/>
      <c r="O1638" s="197"/>
      <c r="P1638" s="197"/>
      <c r="R1638" s="198"/>
      <c r="S1638" s="174"/>
      <c r="T1638" s="174"/>
      <c r="U1638" s="174"/>
      <c r="V1638" s="174"/>
      <c r="W1638" s="174"/>
      <c r="X1638" s="174"/>
      <c r="Y1638" s="174"/>
      <c r="Z1638" s="174"/>
      <c r="AA1638" s="174"/>
      <c r="AB1638" s="174"/>
      <c r="AC1638" s="174"/>
      <c r="AD1638" s="174"/>
      <c r="AE1638" s="174"/>
      <c r="AF1638" s="174"/>
      <c r="AG1638" s="174"/>
      <c r="AH1638" s="174"/>
      <c r="AI1638" s="174"/>
      <c r="AJ1638" s="174"/>
      <c r="AK1638" s="174"/>
      <c r="AL1638" s="174"/>
      <c r="AM1638" s="174"/>
      <c r="AN1638" s="174"/>
      <c r="AO1638" s="174"/>
      <c r="AP1638" s="174"/>
      <c r="AQ1638" s="174"/>
      <c r="AR1638" s="174"/>
      <c r="AS1638" s="174"/>
      <c r="AT1638" s="174"/>
      <c r="AU1638" s="174"/>
      <c r="AV1638" s="174"/>
      <c r="AW1638" s="174"/>
      <c r="AX1638" s="174"/>
      <c r="AY1638" s="174"/>
      <c r="AZ1638" s="174"/>
      <c r="BA1638" s="174"/>
      <c r="BB1638" s="174"/>
      <c r="BC1638" s="174"/>
      <c r="BD1638" s="174"/>
      <c r="BE1638" s="174"/>
      <c r="BF1638" s="174"/>
      <c r="BG1638" s="174"/>
      <c r="BH1638" s="174"/>
      <c r="BI1638" s="174"/>
      <c r="BJ1638" s="174"/>
      <c r="BK1638" s="174"/>
      <c r="BL1638" s="174"/>
      <c r="BM1638" s="174"/>
      <c r="BN1638" s="174"/>
      <c r="BO1638" s="174"/>
      <c r="BP1638" s="174"/>
      <c r="BQ1638" s="174"/>
      <c r="BR1638" s="174"/>
      <c r="BS1638" s="174"/>
      <c r="BT1638" s="174"/>
      <c r="BU1638" s="174"/>
      <c r="BV1638" s="174"/>
      <c r="BW1638" s="174"/>
      <c r="BX1638" s="174"/>
      <c r="BY1638" s="174"/>
      <c r="BZ1638" s="174"/>
      <c r="CA1638" s="174"/>
      <c r="CB1638" s="174"/>
      <c r="CC1638" s="174"/>
      <c r="CD1638" s="174"/>
      <c r="CE1638" s="174"/>
      <c r="CF1638" s="174"/>
      <c r="CG1638" s="174"/>
      <c r="CH1638" s="174"/>
      <c r="CI1638" s="174"/>
      <c r="CJ1638" s="174"/>
      <c r="CK1638" s="174"/>
      <c r="CL1638" s="174"/>
      <c r="CN1638" s="176"/>
      <c r="CO1638" s="174"/>
      <c r="CP1638" s="174"/>
      <c r="CQ1638" s="174"/>
      <c r="CR1638" s="174"/>
      <c r="CS1638" s="174"/>
      <c r="CT1638" s="174"/>
      <c r="CU1638" s="174"/>
      <c r="CV1638" s="174"/>
      <c r="CW1638" s="174"/>
      <c r="CX1638" s="174"/>
      <c r="CY1638" s="174"/>
      <c r="CZ1638" s="174"/>
      <c r="DA1638" s="174"/>
      <c r="DB1638" s="174"/>
      <c r="DC1638" s="174"/>
      <c r="DD1638" s="174"/>
      <c r="DE1638" s="174"/>
      <c r="DF1638" s="174"/>
      <c r="DG1638" s="174"/>
      <c r="DH1638" s="174"/>
      <c r="DI1638" s="174"/>
      <c r="DJ1638" s="174"/>
      <c r="DK1638" s="174"/>
      <c r="DL1638" s="174"/>
    </row>
    <row r="1639" spans="1:116" x14ac:dyDescent="0.4">
      <c r="A1639" s="174"/>
      <c r="E1639" s="8"/>
      <c r="G1639" s="175" t="s">
        <v>492</v>
      </c>
      <c r="H1639" s="174"/>
      <c r="I1639" s="176"/>
      <c r="J1639" s="176"/>
      <c r="K1639" s="197"/>
      <c r="L1639" s="197"/>
      <c r="M1639" s="197"/>
      <c r="N1639" s="197"/>
      <c r="O1639" s="197"/>
      <c r="P1639" s="197"/>
      <c r="R1639" s="198"/>
      <c r="S1639" s="174"/>
      <c r="T1639" s="174"/>
      <c r="U1639" s="174"/>
      <c r="V1639" s="174"/>
      <c r="W1639" s="174"/>
      <c r="X1639" s="174"/>
      <c r="Y1639" s="174"/>
      <c r="Z1639" s="174"/>
      <c r="AA1639" s="174"/>
      <c r="AB1639" s="174"/>
      <c r="AC1639" s="174"/>
      <c r="AD1639" s="174"/>
      <c r="AE1639" s="174"/>
      <c r="AF1639" s="174"/>
      <c r="AG1639" s="174"/>
      <c r="AH1639" s="174"/>
      <c r="AI1639" s="174"/>
      <c r="AJ1639" s="174"/>
      <c r="AK1639" s="174"/>
      <c r="AL1639" s="174"/>
      <c r="AM1639" s="174"/>
      <c r="AN1639" s="174"/>
      <c r="AO1639" s="174"/>
      <c r="AP1639" s="174"/>
      <c r="AQ1639" s="174"/>
      <c r="AR1639" s="174"/>
      <c r="AS1639" s="174"/>
      <c r="AT1639" s="174"/>
      <c r="AU1639" s="174"/>
      <c r="AV1639" s="174"/>
      <c r="AW1639" s="174"/>
      <c r="AX1639" s="174"/>
      <c r="AY1639" s="174"/>
      <c r="AZ1639" s="174"/>
      <c r="BA1639" s="174"/>
      <c r="BB1639" s="174"/>
      <c r="BC1639" s="174"/>
      <c r="BD1639" s="174"/>
      <c r="BE1639" s="174"/>
      <c r="BF1639" s="174"/>
      <c r="BG1639" s="174"/>
      <c r="BH1639" s="174"/>
      <c r="BI1639" s="174"/>
      <c r="BJ1639" s="174"/>
      <c r="BK1639" s="174"/>
      <c r="BL1639" s="174"/>
      <c r="BM1639" s="174"/>
      <c r="BN1639" s="174"/>
      <c r="BO1639" s="174"/>
      <c r="BP1639" s="174"/>
      <c r="BQ1639" s="174"/>
      <c r="BR1639" s="174"/>
      <c r="BS1639" s="174"/>
      <c r="BT1639" s="174"/>
      <c r="BU1639" s="174"/>
      <c r="BV1639" s="174"/>
      <c r="BW1639" s="174"/>
      <c r="BX1639" s="174"/>
      <c r="BY1639" s="174"/>
      <c r="BZ1639" s="174"/>
      <c r="CA1639" s="174"/>
      <c r="CB1639" s="174"/>
      <c r="CC1639" s="174"/>
      <c r="CD1639" s="174"/>
      <c r="CE1639" s="174"/>
      <c r="CF1639" s="174"/>
      <c r="CG1639" s="174"/>
      <c r="CH1639" s="174"/>
      <c r="CI1639" s="174"/>
      <c r="CJ1639" s="174"/>
      <c r="CK1639" s="174"/>
      <c r="CL1639" s="174"/>
      <c r="CN1639" s="176"/>
      <c r="CO1639" s="174"/>
      <c r="CP1639" s="174"/>
      <c r="CQ1639" s="174"/>
      <c r="CR1639" s="174"/>
      <c r="CS1639" s="174"/>
      <c r="CT1639" s="174"/>
      <c r="CU1639" s="174"/>
      <c r="CV1639" s="174"/>
      <c r="CW1639" s="174"/>
      <c r="CX1639" s="174"/>
      <c r="CY1639" s="174"/>
      <c r="CZ1639" s="174"/>
      <c r="DA1639" s="174"/>
      <c r="DB1639" s="174"/>
      <c r="DC1639" s="174"/>
      <c r="DD1639" s="174"/>
      <c r="DE1639" s="174"/>
      <c r="DF1639" s="174"/>
      <c r="DG1639" s="174"/>
      <c r="DH1639" s="174"/>
      <c r="DI1639" s="174"/>
      <c r="DJ1639" s="174"/>
      <c r="DK1639" s="174"/>
      <c r="DL1639" s="174"/>
    </row>
    <row r="1640" spans="1:116" x14ac:dyDescent="0.4">
      <c r="A1640" s="174"/>
      <c r="E1640" s="8"/>
      <c r="G1640" s="175" t="s">
        <v>461</v>
      </c>
      <c r="H1640" s="174"/>
      <c r="I1640" s="176"/>
      <c r="J1640" s="176"/>
      <c r="K1640" s="197"/>
      <c r="L1640" s="197"/>
      <c r="M1640" s="197"/>
      <c r="N1640" s="197"/>
      <c r="O1640" s="197"/>
      <c r="P1640" s="197"/>
      <c r="R1640" s="198"/>
      <c r="S1640" s="199" t="str">
        <f t="shared" ref="S1640:AX1640" si="2754">S$20</f>
        <v>S$16</v>
      </c>
      <c r="T1640" s="199" t="str">
        <f t="shared" si="2754"/>
        <v>T$16</v>
      </c>
      <c r="U1640" s="199" t="str">
        <f t="shared" si="2754"/>
        <v>U$16</v>
      </c>
      <c r="V1640" s="199" t="str">
        <f t="shared" si="2754"/>
        <v>V$16</v>
      </c>
      <c r="W1640" s="199" t="str">
        <f t="shared" si="2754"/>
        <v>W$16</v>
      </c>
      <c r="X1640" s="199" t="str">
        <f t="shared" si="2754"/>
        <v>X$16</v>
      </c>
      <c r="Y1640" s="199" t="str">
        <f t="shared" si="2754"/>
        <v>Y$16</v>
      </c>
      <c r="Z1640" s="199" t="str">
        <f t="shared" si="2754"/>
        <v>Z$16</v>
      </c>
      <c r="AA1640" s="199" t="str">
        <f t="shared" si="2754"/>
        <v>AA$16</v>
      </c>
      <c r="AB1640" s="199" t="str">
        <f t="shared" si="2754"/>
        <v>AB$16</v>
      </c>
      <c r="AC1640" s="199" t="str">
        <f t="shared" si="2754"/>
        <v>AC$16</v>
      </c>
      <c r="AD1640" s="199" t="str">
        <f t="shared" si="2754"/>
        <v>AD$16</v>
      </c>
      <c r="AE1640" s="199" t="str">
        <f t="shared" si="2754"/>
        <v>AE$16</v>
      </c>
      <c r="AF1640" s="199" t="str">
        <f t="shared" si="2754"/>
        <v>AF$16</v>
      </c>
      <c r="AG1640" s="199" t="str">
        <f t="shared" si="2754"/>
        <v>AG$16</v>
      </c>
      <c r="AH1640" s="199" t="str">
        <f t="shared" si="2754"/>
        <v>AH$16</v>
      </c>
      <c r="AI1640" s="199" t="str">
        <f t="shared" si="2754"/>
        <v>AI$16</v>
      </c>
      <c r="AJ1640" s="199" t="str">
        <f t="shared" si="2754"/>
        <v>AJ$16</v>
      </c>
      <c r="AK1640" s="199" t="str">
        <f t="shared" si="2754"/>
        <v>AK$16</v>
      </c>
      <c r="AL1640" s="199" t="str">
        <f t="shared" si="2754"/>
        <v>AL$16</v>
      </c>
      <c r="AM1640" s="199" t="str">
        <f t="shared" si="2754"/>
        <v>AM$16</v>
      </c>
      <c r="AN1640" s="199" t="str">
        <f t="shared" si="2754"/>
        <v>AN$16</v>
      </c>
      <c r="AO1640" s="199" t="str">
        <f t="shared" si="2754"/>
        <v>AO$16</v>
      </c>
      <c r="AP1640" s="199" t="str">
        <f t="shared" si="2754"/>
        <v>AP$16</v>
      </c>
      <c r="AQ1640" s="199" t="str">
        <f t="shared" si="2754"/>
        <v>AQ$16</v>
      </c>
      <c r="AR1640" s="199" t="str">
        <f t="shared" si="2754"/>
        <v>AR$16</v>
      </c>
      <c r="AS1640" s="199" t="str">
        <f t="shared" si="2754"/>
        <v>AS$16</v>
      </c>
      <c r="AT1640" s="199" t="str">
        <f t="shared" si="2754"/>
        <v>AT$16</v>
      </c>
      <c r="AU1640" s="199" t="str">
        <f t="shared" si="2754"/>
        <v>AU$16</v>
      </c>
      <c r="AV1640" s="199" t="str">
        <f t="shared" si="2754"/>
        <v>AV$16</v>
      </c>
      <c r="AW1640" s="199" t="str">
        <f t="shared" si="2754"/>
        <v>AW$16</v>
      </c>
      <c r="AX1640" s="199" t="str">
        <f t="shared" si="2754"/>
        <v>AX$16</v>
      </c>
      <c r="AY1640" s="199" t="str">
        <f t="shared" ref="AY1640:CD1640" si="2755">AY$20</f>
        <v>AY$16</v>
      </c>
      <c r="AZ1640" s="199" t="str">
        <f t="shared" si="2755"/>
        <v>AZ$16</v>
      </c>
      <c r="BA1640" s="199" t="str">
        <f t="shared" si="2755"/>
        <v>BA$16</v>
      </c>
      <c r="BB1640" s="199" t="str">
        <f t="shared" si="2755"/>
        <v>BB$16</v>
      </c>
      <c r="BC1640" s="199" t="str">
        <f t="shared" si="2755"/>
        <v>BC$16</v>
      </c>
      <c r="BD1640" s="199" t="str">
        <f t="shared" si="2755"/>
        <v>BD$16</v>
      </c>
      <c r="BE1640" s="199" t="str">
        <f t="shared" si="2755"/>
        <v>BE$16</v>
      </c>
      <c r="BF1640" s="199" t="str">
        <f t="shared" si="2755"/>
        <v>BF$16</v>
      </c>
      <c r="BG1640" s="199" t="str">
        <f t="shared" si="2755"/>
        <v>BG$16</v>
      </c>
      <c r="BH1640" s="199" t="str">
        <f t="shared" si="2755"/>
        <v>BH$16</v>
      </c>
      <c r="BI1640" s="199" t="str">
        <f t="shared" si="2755"/>
        <v>BI$16</v>
      </c>
      <c r="BJ1640" s="199" t="str">
        <f t="shared" si="2755"/>
        <v>BJ$16</v>
      </c>
      <c r="BK1640" s="199" t="str">
        <f t="shared" si="2755"/>
        <v>BK$16</v>
      </c>
      <c r="BL1640" s="199" t="str">
        <f t="shared" si="2755"/>
        <v>BL$16</v>
      </c>
      <c r="BM1640" s="199" t="str">
        <f t="shared" si="2755"/>
        <v>BM$16</v>
      </c>
      <c r="BN1640" s="199" t="str">
        <f t="shared" si="2755"/>
        <v>BN$16</v>
      </c>
      <c r="BO1640" s="199" t="str">
        <f t="shared" si="2755"/>
        <v>BO$16</v>
      </c>
      <c r="BP1640" s="199" t="str">
        <f t="shared" si="2755"/>
        <v>BP$16</v>
      </c>
      <c r="BQ1640" s="199" t="str">
        <f t="shared" si="2755"/>
        <v>BQ$16</v>
      </c>
      <c r="BR1640" s="199" t="str">
        <f t="shared" si="2755"/>
        <v>BR$16</v>
      </c>
      <c r="BS1640" s="199" t="str">
        <f t="shared" si="2755"/>
        <v>BS$16</v>
      </c>
      <c r="BT1640" s="199" t="str">
        <f t="shared" si="2755"/>
        <v>BT$16</v>
      </c>
      <c r="BU1640" s="199" t="str">
        <f t="shared" si="2755"/>
        <v>BU$16</v>
      </c>
      <c r="BV1640" s="199" t="str">
        <f t="shared" si="2755"/>
        <v>BV$16</v>
      </c>
      <c r="BW1640" s="199" t="str">
        <f t="shared" si="2755"/>
        <v>BW$16</v>
      </c>
      <c r="BX1640" s="199" t="str">
        <f t="shared" si="2755"/>
        <v>BX$16</v>
      </c>
      <c r="BY1640" s="199" t="str">
        <f t="shared" si="2755"/>
        <v>BY$16</v>
      </c>
      <c r="BZ1640" s="199" t="str">
        <f t="shared" si="2755"/>
        <v>BZ$16</v>
      </c>
      <c r="CA1640" s="199" t="str">
        <f t="shared" si="2755"/>
        <v>CA$16</v>
      </c>
      <c r="CB1640" s="199" t="str">
        <f t="shared" si="2755"/>
        <v>CB$16</v>
      </c>
      <c r="CC1640" s="199" t="str">
        <f t="shared" si="2755"/>
        <v>CC$16</v>
      </c>
      <c r="CD1640" s="199" t="str">
        <f t="shared" si="2755"/>
        <v>CD$16</v>
      </c>
      <c r="CE1640" s="199" t="str">
        <f t="shared" ref="CE1640:CL1640" si="2756">CE$20</f>
        <v>CE$16</v>
      </c>
      <c r="CF1640" s="199" t="str">
        <f t="shared" si="2756"/>
        <v>CF$16</v>
      </c>
      <c r="CG1640" s="199" t="str">
        <f t="shared" si="2756"/>
        <v>CG$16</v>
      </c>
      <c r="CH1640" s="199" t="str">
        <f t="shared" si="2756"/>
        <v>CH$16</v>
      </c>
      <c r="CI1640" s="199" t="str">
        <f t="shared" si="2756"/>
        <v>CI$16</v>
      </c>
      <c r="CJ1640" s="199" t="str">
        <f t="shared" si="2756"/>
        <v>CJ$16</v>
      </c>
      <c r="CK1640" s="199" t="str">
        <f t="shared" si="2756"/>
        <v>CK$16</v>
      </c>
      <c r="CL1640" s="199" t="str">
        <f t="shared" si="2756"/>
        <v>CL$16</v>
      </c>
      <c r="CN1640" s="176"/>
      <c r="CO1640" s="199" t="str">
        <f t="shared" ref="CO1640:DL1640" si="2757">CO$20</f>
        <v>CO$16</v>
      </c>
      <c r="CP1640" s="199" t="str">
        <f t="shared" si="2757"/>
        <v>CP$16</v>
      </c>
      <c r="CQ1640" s="199" t="str">
        <f t="shared" si="2757"/>
        <v>CQ$16</v>
      </c>
      <c r="CR1640" s="199" t="str">
        <f t="shared" si="2757"/>
        <v>CR$16</v>
      </c>
      <c r="CS1640" s="199" t="str">
        <f t="shared" si="2757"/>
        <v>CS$16</v>
      </c>
      <c r="CT1640" s="199" t="str">
        <f t="shared" si="2757"/>
        <v>CT$16</v>
      </c>
      <c r="CU1640" s="199" t="str">
        <f t="shared" si="2757"/>
        <v>CU$16</v>
      </c>
      <c r="CV1640" s="199" t="str">
        <f t="shared" si="2757"/>
        <v>CV$16</v>
      </c>
      <c r="CW1640" s="199" t="str">
        <f t="shared" si="2757"/>
        <v>CW$16</v>
      </c>
      <c r="CX1640" s="199" t="str">
        <f t="shared" si="2757"/>
        <v>CX$16</v>
      </c>
      <c r="CY1640" s="199" t="str">
        <f t="shared" si="2757"/>
        <v>CY$16</v>
      </c>
      <c r="CZ1640" s="199" t="str">
        <f t="shared" si="2757"/>
        <v>CZ$16</v>
      </c>
      <c r="DA1640" s="199" t="str">
        <f t="shared" si="2757"/>
        <v>DA$16</v>
      </c>
      <c r="DB1640" s="199" t="str">
        <f t="shared" si="2757"/>
        <v>DB$16</v>
      </c>
      <c r="DC1640" s="199" t="str">
        <f t="shared" si="2757"/>
        <v>DC$16</v>
      </c>
      <c r="DD1640" s="199" t="str">
        <f t="shared" si="2757"/>
        <v>DD$16</v>
      </c>
      <c r="DE1640" s="199" t="str">
        <f t="shared" si="2757"/>
        <v>DE$16</v>
      </c>
      <c r="DF1640" s="199" t="str">
        <f t="shared" si="2757"/>
        <v>DF$16</v>
      </c>
      <c r="DG1640" s="199" t="str">
        <f t="shared" si="2757"/>
        <v>DG$16</v>
      </c>
      <c r="DH1640" s="199" t="str">
        <f t="shared" si="2757"/>
        <v>DH$16</v>
      </c>
      <c r="DI1640" s="199" t="str">
        <f t="shared" si="2757"/>
        <v>DI$16</v>
      </c>
      <c r="DJ1640" s="199" t="str">
        <f t="shared" si="2757"/>
        <v>DJ$16</v>
      </c>
      <c r="DK1640" s="199" t="str">
        <f t="shared" si="2757"/>
        <v>DK$16</v>
      </c>
      <c r="DL1640" s="199" t="str">
        <f t="shared" si="2757"/>
        <v>DL$16</v>
      </c>
    </row>
    <row r="1641" spans="1:116" x14ac:dyDescent="0.4">
      <c r="A1641" s="174"/>
      <c r="E1641" s="8"/>
      <c r="G1641" s="175" t="s">
        <v>462</v>
      </c>
      <c r="H1641" s="200"/>
      <c r="I1641" s="201"/>
      <c r="J1641" s="201"/>
      <c r="K1641" s="202"/>
      <c r="L1641" s="202"/>
      <c r="M1641" s="202"/>
      <c r="N1641" s="202"/>
      <c r="O1641" s="202"/>
      <c r="P1641" s="202"/>
      <c r="R1641" s="202"/>
      <c r="S1641" s="199" t="str">
        <f t="shared" ref="S1641:AX1641" si="2758">S$21</f>
        <v>S$17</v>
      </c>
      <c r="T1641" s="199" t="str">
        <f t="shared" si="2758"/>
        <v>T$17</v>
      </c>
      <c r="U1641" s="199" t="str">
        <f t="shared" si="2758"/>
        <v>U$17</v>
      </c>
      <c r="V1641" s="199" t="str">
        <f t="shared" si="2758"/>
        <v>V$17</v>
      </c>
      <c r="W1641" s="199" t="str">
        <f t="shared" si="2758"/>
        <v>W$17</v>
      </c>
      <c r="X1641" s="199" t="str">
        <f t="shared" si="2758"/>
        <v>X$17</v>
      </c>
      <c r="Y1641" s="199" t="str">
        <f t="shared" si="2758"/>
        <v>Y$17</v>
      </c>
      <c r="Z1641" s="199" t="str">
        <f t="shared" si="2758"/>
        <v>Z$17</v>
      </c>
      <c r="AA1641" s="199" t="str">
        <f t="shared" si="2758"/>
        <v>AA$17</v>
      </c>
      <c r="AB1641" s="199" t="str">
        <f t="shared" si="2758"/>
        <v>AB$17</v>
      </c>
      <c r="AC1641" s="199" t="str">
        <f t="shared" si="2758"/>
        <v>AC$17</v>
      </c>
      <c r="AD1641" s="199" t="str">
        <f t="shared" si="2758"/>
        <v>AD$17</v>
      </c>
      <c r="AE1641" s="199" t="str">
        <f t="shared" si="2758"/>
        <v>AE$17</v>
      </c>
      <c r="AF1641" s="199" t="str">
        <f t="shared" si="2758"/>
        <v>AF$17</v>
      </c>
      <c r="AG1641" s="199" t="str">
        <f t="shared" si="2758"/>
        <v>AG$17</v>
      </c>
      <c r="AH1641" s="199" t="str">
        <f t="shared" si="2758"/>
        <v>AH$17</v>
      </c>
      <c r="AI1641" s="199" t="str">
        <f t="shared" si="2758"/>
        <v>AI$17</v>
      </c>
      <c r="AJ1641" s="199" t="str">
        <f t="shared" si="2758"/>
        <v>AJ$17</v>
      </c>
      <c r="AK1641" s="199" t="str">
        <f t="shared" si="2758"/>
        <v>AK$17</v>
      </c>
      <c r="AL1641" s="199" t="str">
        <f t="shared" si="2758"/>
        <v>AL$17</v>
      </c>
      <c r="AM1641" s="199" t="str">
        <f t="shared" si="2758"/>
        <v>AM$17</v>
      </c>
      <c r="AN1641" s="199" t="str">
        <f t="shared" si="2758"/>
        <v>AN$17</v>
      </c>
      <c r="AO1641" s="199" t="str">
        <f t="shared" si="2758"/>
        <v>AO$17</v>
      </c>
      <c r="AP1641" s="199" t="str">
        <f t="shared" si="2758"/>
        <v>AP$17</v>
      </c>
      <c r="AQ1641" s="199" t="str">
        <f t="shared" si="2758"/>
        <v>AQ$17</v>
      </c>
      <c r="AR1641" s="199" t="str">
        <f t="shared" si="2758"/>
        <v>AR$17</v>
      </c>
      <c r="AS1641" s="199" t="str">
        <f t="shared" si="2758"/>
        <v>AS$17</v>
      </c>
      <c r="AT1641" s="199" t="str">
        <f t="shared" si="2758"/>
        <v>AT$17</v>
      </c>
      <c r="AU1641" s="199" t="str">
        <f t="shared" si="2758"/>
        <v>AU$17</v>
      </c>
      <c r="AV1641" s="199" t="str">
        <f t="shared" si="2758"/>
        <v>AV$17</v>
      </c>
      <c r="AW1641" s="199" t="str">
        <f t="shared" si="2758"/>
        <v>AW$17</v>
      </c>
      <c r="AX1641" s="199" t="str">
        <f t="shared" si="2758"/>
        <v>AX$17</v>
      </c>
      <c r="AY1641" s="199" t="str">
        <f t="shared" ref="AY1641:CD1641" si="2759">AY$21</f>
        <v>AY$17</v>
      </c>
      <c r="AZ1641" s="199" t="str">
        <f t="shared" si="2759"/>
        <v>AZ$17</v>
      </c>
      <c r="BA1641" s="199" t="str">
        <f t="shared" si="2759"/>
        <v>BA$17</v>
      </c>
      <c r="BB1641" s="199" t="str">
        <f t="shared" si="2759"/>
        <v>BB$17</v>
      </c>
      <c r="BC1641" s="199" t="str">
        <f t="shared" si="2759"/>
        <v>BC$17</v>
      </c>
      <c r="BD1641" s="199" t="str">
        <f t="shared" si="2759"/>
        <v>BD$17</v>
      </c>
      <c r="BE1641" s="199" t="str">
        <f t="shared" si="2759"/>
        <v>BE$17</v>
      </c>
      <c r="BF1641" s="199" t="str">
        <f t="shared" si="2759"/>
        <v>BF$17</v>
      </c>
      <c r="BG1641" s="199" t="str">
        <f t="shared" si="2759"/>
        <v>BG$17</v>
      </c>
      <c r="BH1641" s="199" t="str">
        <f t="shared" si="2759"/>
        <v>BH$17</v>
      </c>
      <c r="BI1641" s="199" t="str">
        <f t="shared" si="2759"/>
        <v>BI$17</v>
      </c>
      <c r="BJ1641" s="199" t="str">
        <f t="shared" si="2759"/>
        <v>BJ$17</v>
      </c>
      <c r="BK1641" s="199" t="str">
        <f t="shared" si="2759"/>
        <v>BK$17</v>
      </c>
      <c r="BL1641" s="199" t="str">
        <f t="shared" si="2759"/>
        <v>BL$17</v>
      </c>
      <c r="BM1641" s="199" t="str">
        <f t="shared" si="2759"/>
        <v>BM$17</v>
      </c>
      <c r="BN1641" s="199" t="str">
        <f t="shared" si="2759"/>
        <v>BN$17</v>
      </c>
      <c r="BO1641" s="199" t="str">
        <f t="shared" si="2759"/>
        <v>BO$17</v>
      </c>
      <c r="BP1641" s="199" t="str">
        <f t="shared" si="2759"/>
        <v>BP$17</v>
      </c>
      <c r="BQ1641" s="199" t="str">
        <f t="shared" si="2759"/>
        <v>BQ$17</v>
      </c>
      <c r="BR1641" s="199" t="str">
        <f t="shared" si="2759"/>
        <v>BR$17</v>
      </c>
      <c r="BS1641" s="199" t="str">
        <f t="shared" si="2759"/>
        <v>BS$17</v>
      </c>
      <c r="BT1641" s="199" t="str">
        <f t="shared" si="2759"/>
        <v>BT$17</v>
      </c>
      <c r="BU1641" s="199" t="str">
        <f t="shared" si="2759"/>
        <v>BU$17</v>
      </c>
      <c r="BV1641" s="199" t="str">
        <f t="shared" si="2759"/>
        <v>BV$17</v>
      </c>
      <c r="BW1641" s="199" t="str">
        <f t="shared" si="2759"/>
        <v>BW$17</v>
      </c>
      <c r="BX1641" s="199" t="str">
        <f t="shared" si="2759"/>
        <v>BX$17</v>
      </c>
      <c r="BY1641" s="199" t="str">
        <f t="shared" si="2759"/>
        <v>BY$17</v>
      </c>
      <c r="BZ1641" s="199" t="str">
        <f t="shared" si="2759"/>
        <v>BZ$17</v>
      </c>
      <c r="CA1641" s="199" t="str">
        <f t="shared" si="2759"/>
        <v>CA$17</v>
      </c>
      <c r="CB1641" s="199" t="str">
        <f t="shared" si="2759"/>
        <v>CB$17</v>
      </c>
      <c r="CC1641" s="199" t="str">
        <f t="shared" si="2759"/>
        <v>CC$17</v>
      </c>
      <c r="CD1641" s="199" t="str">
        <f t="shared" si="2759"/>
        <v>CD$17</v>
      </c>
      <c r="CE1641" s="199" t="str">
        <f t="shared" ref="CE1641:CL1641" si="2760">CE$21</f>
        <v>CE$17</v>
      </c>
      <c r="CF1641" s="199" t="str">
        <f t="shared" si="2760"/>
        <v>CF$17</v>
      </c>
      <c r="CG1641" s="199" t="str">
        <f t="shared" si="2760"/>
        <v>CG$17</v>
      </c>
      <c r="CH1641" s="199" t="str">
        <f t="shared" si="2760"/>
        <v>CH$17</v>
      </c>
      <c r="CI1641" s="199" t="str">
        <f t="shared" si="2760"/>
        <v>CI$17</v>
      </c>
      <c r="CJ1641" s="199" t="str">
        <f t="shared" si="2760"/>
        <v>CJ$17</v>
      </c>
      <c r="CK1641" s="199" t="str">
        <f t="shared" si="2760"/>
        <v>CK$17</v>
      </c>
      <c r="CL1641" s="199" t="str">
        <f t="shared" si="2760"/>
        <v>CL$17</v>
      </c>
      <c r="CN1641" s="201"/>
      <c r="CO1641" s="199" t="str">
        <f t="shared" ref="CO1641:DL1641" si="2761">CO$21</f>
        <v>CO$17</v>
      </c>
      <c r="CP1641" s="199" t="str">
        <f t="shared" si="2761"/>
        <v>CP$17</v>
      </c>
      <c r="CQ1641" s="199" t="str">
        <f t="shared" si="2761"/>
        <v>CQ$17</v>
      </c>
      <c r="CR1641" s="199" t="str">
        <f t="shared" si="2761"/>
        <v>CR$17</v>
      </c>
      <c r="CS1641" s="199" t="str">
        <f t="shared" si="2761"/>
        <v>CS$17</v>
      </c>
      <c r="CT1641" s="199" t="str">
        <f t="shared" si="2761"/>
        <v>CT$17</v>
      </c>
      <c r="CU1641" s="199" t="str">
        <f t="shared" si="2761"/>
        <v>CU$17</v>
      </c>
      <c r="CV1641" s="199" t="str">
        <f t="shared" si="2761"/>
        <v>CV$17</v>
      </c>
      <c r="CW1641" s="199" t="str">
        <f t="shared" si="2761"/>
        <v>CW$17</v>
      </c>
      <c r="CX1641" s="199" t="str">
        <f t="shared" si="2761"/>
        <v>CX$17</v>
      </c>
      <c r="CY1641" s="199" t="str">
        <f t="shared" si="2761"/>
        <v>CY$17</v>
      </c>
      <c r="CZ1641" s="199" t="str">
        <f t="shared" si="2761"/>
        <v>CZ$17</v>
      </c>
      <c r="DA1641" s="199" t="str">
        <f t="shared" si="2761"/>
        <v>DA$17</v>
      </c>
      <c r="DB1641" s="199" t="str">
        <f t="shared" si="2761"/>
        <v>DB$17</v>
      </c>
      <c r="DC1641" s="199" t="str">
        <f t="shared" si="2761"/>
        <v>DC$17</v>
      </c>
      <c r="DD1641" s="199" t="str">
        <f t="shared" si="2761"/>
        <v>DD$17</v>
      </c>
      <c r="DE1641" s="199" t="str">
        <f t="shared" si="2761"/>
        <v>DE$17</v>
      </c>
      <c r="DF1641" s="199" t="str">
        <f t="shared" si="2761"/>
        <v>DF$17</v>
      </c>
      <c r="DG1641" s="199" t="str">
        <f t="shared" si="2761"/>
        <v>DG$17</v>
      </c>
      <c r="DH1641" s="199" t="str">
        <f t="shared" si="2761"/>
        <v>DH$17</v>
      </c>
      <c r="DI1641" s="199" t="str">
        <f t="shared" si="2761"/>
        <v>DI$17</v>
      </c>
      <c r="DJ1641" s="199" t="str">
        <f t="shared" si="2761"/>
        <v>DJ$17</v>
      </c>
      <c r="DK1641" s="199" t="str">
        <f t="shared" si="2761"/>
        <v>DK$17</v>
      </c>
      <c r="DL1641" s="199" t="str">
        <f t="shared" si="2761"/>
        <v>DL$17</v>
      </c>
    </row>
    <row r="1642" spans="1:116" x14ac:dyDescent="0.4">
      <c r="A1642" s="174"/>
      <c r="E1642" s="8"/>
      <c r="G1642" s="175" t="s">
        <v>491</v>
      </c>
      <c r="H1642" s="200"/>
      <c r="I1642" s="201"/>
      <c r="J1642" s="201"/>
      <c r="K1642" s="202"/>
      <c r="L1642" s="202"/>
      <c r="M1642" s="202"/>
      <c r="N1642" s="202"/>
      <c r="O1642" s="202"/>
      <c r="P1642" s="202"/>
      <c r="R1642" s="202"/>
      <c r="S1642" s="190"/>
      <c r="T1642" s="190"/>
      <c r="U1642" s="190"/>
      <c r="V1642" s="190"/>
      <c r="W1642" s="190"/>
      <c r="X1642" s="190"/>
      <c r="Y1642" s="190"/>
      <c r="Z1642" s="190"/>
      <c r="AA1642" s="190"/>
      <c r="AB1642" s="190"/>
      <c r="AC1642" s="190"/>
      <c r="AD1642" s="190"/>
      <c r="AE1642" s="190"/>
      <c r="AF1642" s="190"/>
      <c r="AG1642" s="190"/>
      <c r="AH1642" s="190"/>
      <c r="AI1642" s="190"/>
      <c r="AJ1642" s="190"/>
      <c r="AK1642" s="190"/>
      <c r="AL1642" s="190"/>
      <c r="AM1642" s="190"/>
      <c r="AN1642" s="190"/>
      <c r="AO1642" s="190"/>
      <c r="AP1642" s="190"/>
      <c r="AQ1642" s="190"/>
      <c r="AR1642" s="190"/>
      <c r="AS1642" s="190"/>
      <c r="AT1642" s="190"/>
      <c r="AU1642" s="190"/>
      <c r="AV1642" s="190"/>
      <c r="AW1642" s="190"/>
      <c r="AX1642" s="190"/>
      <c r="AY1642" s="190"/>
      <c r="AZ1642" s="190"/>
      <c r="BA1642" s="190"/>
      <c r="BB1642" s="190"/>
      <c r="BC1642" s="190"/>
      <c r="BD1642" s="190"/>
      <c r="BE1642" s="190"/>
      <c r="BF1642" s="190"/>
      <c r="BG1642" s="190"/>
      <c r="BH1642" s="190"/>
      <c r="BI1642" s="190"/>
      <c r="BJ1642" s="190"/>
      <c r="BK1642" s="190"/>
      <c r="BL1642" s="190"/>
      <c r="BM1642" s="190"/>
      <c r="BN1642" s="190"/>
      <c r="BO1642" s="190"/>
      <c r="BP1642" s="190"/>
      <c r="BQ1642" s="190"/>
      <c r="BR1642" s="190"/>
      <c r="BS1642" s="190"/>
      <c r="BT1642" s="190"/>
      <c r="BU1642" s="190"/>
      <c r="BV1642" s="190"/>
      <c r="BW1642" s="190"/>
      <c r="BX1642" s="190"/>
      <c r="BY1642" s="190"/>
      <c r="BZ1642" s="190"/>
      <c r="CA1642" s="190"/>
      <c r="CB1642" s="190"/>
      <c r="CC1642" s="190"/>
      <c r="CD1642" s="190"/>
      <c r="CE1642" s="190"/>
      <c r="CF1642" s="190"/>
      <c r="CG1642" s="190"/>
      <c r="CH1642" s="190"/>
      <c r="CI1642" s="190"/>
      <c r="CJ1642" s="190"/>
      <c r="CK1642" s="190"/>
      <c r="CL1642" s="190"/>
      <c r="CN1642" s="201"/>
      <c r="CO1642" s="190"/>
      <c r="CP1642" s="190"/>
      <c r="CQ1642" s="190"/>
      <c r="CR1642" s="190"/>
      <c r="CS1642" s="190"/>
      <c r="CT1642" s="190"/>
      <c r="CU1642" s="190"/>
      <c r="CV1642" s="190"/>
      <c r="CW1642" s="190"/>
      <c r="CX1642" s="190"/>
      <c r="CY1642" s="190"/>
      <c r="CZ1642" s="190"/>
      <c r="DA1642" s="190"/>
      <c r="DB1642" s="190"/>
      <c r="DC1642" s="190"/>
      <c r="DD1642" s="190"/>
      <c r="DE1642" s="190"/>
      <c r="DF1642" s="190"/>
      <c r="DG1642" s="190"/>
      <c r="DH1642" s="190"/>
      <c r="DI1642" s="190"/>
      <c r="DJ1642" s="190"/>
      <c r="DK1642" s="190"/>
      <c r="DL1642" s="190"/>
    </row>
    <row r="1643" spans="1:116" x14ac:dyDescent="0.4">
      <c r="A1643" s="174"/>
      <c r="E1643" s="8"/>
      <c r="G1643" s="175" t="s">
        <v>505</v>
      </c>
      <c r="H1643" s="200"/>
      <c r="I1643" s="201"/>
      <c r="J1643" s="201"/>
      <c r="K1643" s="202"/>
      <c r="L1643" s="202"/>
      <c r="M1643" s="202"/>
      <c r="N1643" s="202"/>
      <c r="O1643" s="202"/>
      <c r="P1643" s="202"/>
      <c r="R1643" s="202"/>
      <c r="S1643" s="190"/>
      <c r="T1643" s="190"/>
      <c r="U1643" s="190"/>
      <c r="V1643" s="190"/>
      <c r="W1643" s="190"/>
      <c r="X1643" s="190"/>
      <c r="Y1643" s="190"/>
      <c r="Z1643" s="190"/>
      <c r="AA1643" s="190"/>
      <c r="AB1643" s="190"/>
      <c r="AC1643" s="190"/>
      <c r="AD1643" s="190"/>
      <c r="AE1643" s="190"/>
      <c r="AF1643" s="190"/>
      <c r="AG1643" s="190"/>
      <c r="AH1643" s="190"/>
      <c r="AI1643" s="190"/>
      <c r="AJ1643" s="190"/>
      <c r="AK1643" s="190"/>
      <c r="AL1643" s="190"/>
      <c r="AM1643" s="190"/>
      <c r="AN1643" s="190"/>
      <c r="AO1643" s="190"/>
      <c r="AP1643" s="190"/>
      <c r="AQ1643" s="190"/>
      <c r="AR1643" s="190"/>
      <c r="AS1643" s="190"/>
      <c r="AT1643" s="190"/>
      <c r="AU1643" s="190"/>
      <c r="AV1643" s="190"/>
      <c r="AW1643" s="190"/>
      <c r="AX1643" s="190"/>
      <c r="AY1643" s="190"/>
      <c r="AZ1643" s="190"/>
      <c r="BA1643" s="190"/>
      <c r="BB1643" s="190"/>
      <c r="BC1643" s="190"/>
      <c r="BD1643" s="190"/>
      <c r="BE1643" s="190"/>
      <c r="BF1643" s="190"/>
      <c r="BG1643" s="190"/>
      <c r="BH1643" s="190"/>
      <c r="BI1643" s="190"/>
      <c r="BJ1643" s="190"/>
      <c r="BK1643" s="190"/>
      <c r="BL1643" s="190"/>
      <c r="BM1643" s="190"/>
      <c r="BN1643" s="190"/>
      <c r="BO1643" s="190"/>
      <c r="BP1643" s="190"/>
      <c r="BQ1643" s="190"/>
      <c r="BR1643" s="190"/>
      <c r="BS1643" s="190"/>
      <c r="BT1643" s="190"/>
      <c r="BU1643" s="190"/>
      <c r="BV1643" s="190"/>
      <c r="BW1643" s="190"/>
      <c r="BX1643" s="190"/>
      <c r="BY1643" s="190"/>
      <c r="BZ1643" s="190"/>
      <c r="CA1643" s="190"/>
      <c r="CB1643" s="190"/>
      <c r="CC1643" s="190"/>
      <c r="CD1643" s="190"/>
      <c r="CE1643" s="190"/>
      <c r="CF1643" s="190"/>
      <c r="CG1643" s="190"/>
      <c r="CH1643" s="190"/>
      <c r="CI1643" s="190"/>
      <c r="CJ1643" s="190"/>
      <c r="CK1643" s="190"/>
      <c r="CL1643" s="190"/>
      <c r="CN1643" s="201"/>
      <c r="CO1643" s="190"/>
      <c r="CP1643" s="190"/>
      <c r="CQ1643" s="190"/>
      <c r="CR1643" s="190"/>
      <c r="CS1643" s="190"/>
      <c r="CT1643" s="190"/>
      <c r="CU1643" s="190"/>
      <c r="CV1643" s="190"/>
      <c r="CW1643" s="190"/>
      <c r="CX1643" s="190"/>
      <c r="CY1643" s="190"/>
      <c r="CZ1643" s="190"/>
      <c r="DA1643" s="190"/>
      <c r="DB1643" s="190"/>
      <c r="DC1643" s="190"/>
      <c r="DD1643" s="190"/>
      <c r="DE1643" s="190"/>
      <c r="DF1643" s="190"/>
      <c r="DG1643" s="190"/>
      <c r="DH1643" s="190"/>
      <c r="DI1643" s="190"/>
      <c r="DJ1643" s="190"/>
      <c r="DK1643" s="190"/>
      <c r="DL1643" s="190"/>
    </row>
    <row r="1644" spans="1:116" x14ac:dyDescent="0.4">
      <c r="A1644" s="174"/>
      <c r="E1644" s="8"/>
      <c r="G1644" s="175" t="s">
        <v>463</v>
      </c>
      <c r="H1644" s="200"/>
      <c r="I1644" s="201"/>
      <c r="J1644" s="201"/>
      <c r="K1644" s="202"/>
      <c r="L1644" s="202"/>
      <c r="M1644" s="202"/>
      <c r="N1644" s="202"/>
      <c r="O1644" s="202"/>
      <c r="P1644" s="202"/>
      <c r="R1644" s="202"/>
      <c r="S1644" s="190" t="str">
        <f t="shared" ref="S1644:AX1644" si="2762">S$22</f>
        <v>S$18</v>
      </c>
      <c r="T1644" s="190" t="str">
        <f t="shared" si="2762"/>
        <v>T$18</v>
      </c>
      <c r="U1644" s="190" t="str">
        <f t="shared" si="2762"/>
        <v>U$18</v>
      </c>
      <c r="V1644" s="190" t="str">
        <f t="shared" si="2762"/>
        <v>V$18</v>
      </c>
      <c r="W1644" s="190" t="str">
        <f t="shared" si="2762"/>
        <v>W$18</v>
      </c>
      <c r="X1644" s="190" t="str">
        <f t="shared" si="2762"/>
        <v>X$18</v>
      </c>
      <c r="Y1644" s="190" t="str">
        <f t="shared" si="2762"/>
        <v>Y$18</v>
      </c>
      <c r="Z1644" s="190" t="str">
        <f t="shared" si="2762"/>
        <v>Z$18</v>
      </c>
      <c r="AA1644" s="190" t="str">
        <f t="shared" si="2762"/>
        <v>AA$18</v>
      </c>
      <c r="AB1644" s="190" t="str">
        <f t="shared" si="2762"/>
        <v>AB$18</v>
      </c>
      <c r="AC1644" s="190" t="str">
        <f t="shared" si="2762"/>
        <v>AC$18</v>
      </c>
      <c r="AD1644" s="190" t="str">
        <f t="shared" si="2762"/>
        <v>AD$18</v>
      </c>
      <c r="AE1644" s="190" t="str">
        <f t="shared" si="2762"/>
        <v>AE$18</v>
      </c>
      <c r="AF1644" s="190" t="str">
        <f t="shared" si="2762"/>
        <v>AF$18</v>
      </c>
      <c r="AG1644" s="190" t="str">
        <f t="shared" si="2762"/>
        <v>AG$18</v>
      </c>
      <c r="AH1644" s="190" t="str">
        <f t="shared" si="2762"/>
        <v>AH$18</v>
      </c>
      <c r="AI1644" s="190" t="str">
        <f t="shared" si="2762"/>
        <v>AI$18</v>
      </c>
      <c r="AJ1644" s="190" t="str">
        <f t="shared" si="2762"/>
        <v>AJ$18</v>
      </c>
      <c r="AK1644" s="190" t="str">
        <f t="shared" si="2762"/>
        <v>AK$18</v>
      </c>
      <c r="AL1644" s="190" t="str">
        <f t="shared" si="2762"/>
        <v>AL$18</v>
      </c>
      <c r="AM1644" s="190" t="str">
        <f t="shared" si="2762"/>
        <v>AM$18</v>
      </c>
      <c r="AN1644" s="190" t="str">
        <f t="shared" si="2762"/>
        <v>AN$18</v>
      </c>
      <c r="AO1644" s="190" t="str">
        <f t="shared" si="2762"/>
        <v>AO$18</v>
      </c>
      <c r="AP1644" s="190" t="str">
        <f t="shared" si="2762"/>
        <v>AP$18</v>
      </c>
      <c r="AQ1644" s="190" t="str">
        <f t="shared" si="2762"/>
        <v>AQ$18</v>
      </c>
      <c r="AR1644" s="190" t="str">
        <f t="shared" si="2762"/>
        <v>AR$18</v>
      </c>
      <c r="AS1644" s="190" t="str">
        <f t="shared" si="2762"/>
        <v>AS$18</v>
      </c>
      <c r="AT1644" s="190" t="str">
        <f t="shared" si="2762"/>
        <v>AT$18</v>
      </c>
      <c r="AU1644" s="190" t="str">
        <f t="shared" si="2762"/>
        <v>AU$18</v>
      </c>
      <c r="AV1644" s="190" t="str">
        <f t="shared" si="2762"/>
        <v>AV$18</v>
      </c>
      <c r="AW1644" s="190" t="str">
        <f t="shared" si="2762"/>
        <v>AW$18</v>
      </c>
      <c r="AX1644" s="190" t="str">
        <f t="shared" si="2762"/>
        <v>AX$18</v>
      </c>
      <c r="AY1644" s="190" t="str">
        <f t="shared" ref="AY1644:CD1644" si="2763">AY$22</f>
        <v>AY$18</v>
      </c>
      <c r="AZ1644" s="190" t="str">
        <f t="shared" si="2763"/>
        <v>AZ$18</v>
      </c>
      <c r="BA1644" s="190" t="str">
        <f t="shared" si="2763"/>
        <v>BA$18</v>
      </c>
      <c r="BB1644" s="190" t="str">
        <f t="shared" si="2763"/>
        <v>BB$18</v>
      </c>
      <c r="BC1644" s="190" t="str">
        <f t="shared" si="2763"/>
        <v>BC$18</v>
      </c>
      <c r="BD1644" s="190" t="str">
        <f t="shared" si="2763"/>
        <v>BD$18</v>
      </c>
      <c r="BE1644" s="190" t="str">
        <f t="shared" si="2763"/>
        <v>BE$18</v>
      </c>
      <c r="BF1644" s="190" t="str">
        <f t="shared" si="2763"/>
        <v>BF$18</v>
      </c>
      <c r="BG1644" s="190" t="str">
        <f t="shared" si="2763"/>
        <v>BG$18</v>
      </c>
      <c r="BH1644" s="190" t="str">
        <f t="shared" si="2763"/>
        <v>BH$18</v>
      </c>
      <c r="BI1644" s="190" t="str">
        <f t="shared" si="2763"/>
        <v>BI$18</v>
      </c>
      <c r="BJ1644" s="190" t="str">
        <f t="shared" si="2763"/>
        <v>BJ$18</v>
      </c>
      <c r="BK1644" s="190" t="str">
        <f t="shared" si="2763"/>
        <v>BK$18</v>
      </c>
      <c r="BL1644" s="190" t="str">
        <f t="shared" si="2763"/>
        <v>BL$18</v>
      </c>
      <c r="BM1644" s="190" t="str">
        <f t="shared" si="2763"/>
        <v>BM$18</v>
      </c>
      <c r="BN1644" s="190" t="str">
        <f t="shared" si="2763"/>
        <v>BN$18</v>
      </c>
      <c r="BO1644" s="190" t="str">
        <f t="shared" si="2763"/>
        <v>BO$18</v>
      </c>
      <c r="BP1644" s="190" t="str">
        <f t="shared" si="2763"/>
        <v>BP$18</v>
      </c>
      <c r="BQ1644" s="190" t="str">
        <f t="shared" si="2763"/>
        <v>BQ$18</v>
      </c>
      <c r="BR1644" s="190" t="str">
        <f t="shared" si="2763"/>
        <v>BR$18</v>
      </c>
      <c r="BS1644" s="190" t="str">
        <f t="shared" si="2763"/>
        <v>BS$18</v>
      </c>
      <c r="BT1644" s="190" t="str">
        <f t="shared" si="2763"/>
        <v>BT$18</v>
      </c>
      <c r="BU1644" s="190" t="str">
        <f t="shared" si="2763"/>
        <v>BU$18</v>
      </c>
      <c r="BV1644" s="190" t="str">
        <f t="shared" si="2763"/>
        <v>BV$18</v>
      </c>
      <c r="BW1644" s="190" t="str">
        <f t="shared" si="2763"/>
        <v>BW$18</v>
      </c>
      <c r="BX1644" s="190" t="str">
        <f t="shared" si="2763"/>
        <v>BX$18</v>
      </c>
      <c r="BY1644" s="190" t="str">
        <f t="shared" si="2763"/>
        <v>BY$18</v>
      </c>
      <c r="BZ1644" s="190" t="str">
        <f t="shared" si="2763"/>
        <v>BZ$18</v>
      </c>
      <c r="CA1644" s="190" t="str">
        <f t="shared" si="2763"/>
        <v>CA$18</v>
      </c>
      <c r="CB1644" s="190" t="str">
        <f t="shared" si="2763"/>
        <v>CB$18</v>
      </c>
      <c r="CC1644" s="190" t="str">
        <f t="shared" si="2763"/>
        <v>CC$18</v>
      </c>
      <c r="CD1644" s="190" t="str">
        <f t="shared" si="2763"/>
        <v>CD$18</v>
      </c>
      <c r="CE1644" s="190" t="str">
        <f t="shared" ref="CE1644:CL1644" si="2764">CE$22</f>
        <v>CE$18</v>
      </c>
      <c r="CF1644" s="190" t="str">
        <f t="shared" si="2764"/>
        <v>CF$18</v>
      </c>
      <c r="CG1644" s="190" t="str">
        <f t="shared" si="2764"/>
        <v>CG$18</v>
      </c>
      <c r="CH1644" s="190" t="str">
        <f t="shared" si="2764"/>
        <v>CH$18</v>
      </c>
      <c r="CI1644" s="190" t="str">
        <f t="shared" si="2764"/>
        <v>CI$18</v>
      </c>
      <c r="CJ1644" s="190" t="str">
        <f t="shared" si="2764"/>
        <v>CJ$18</v>
      </c>
      <c r="CK1644" s="190" t="str">
        <f t="shared" si="2764"/>
        <v>CK$18</v>
      </c>
      <c r="CL1644" s="190" t="str">
        <f t="shared" si="2764"/>
        <v>CL$18</v>
      </c>
      <c r="CN1644" s="201"/>
      <c r="CO1644" s="190" t="str">
        <f t="shared" ref="CO1644:DL1644" si="2765">CO$22</f>
        <v>CO$18</v>
      </c>
      <c r="CP1644" s="190" t="str">
        <f t="shared" si="2765"/>
        <v>CP$18</v>
      </c>
      <c r="CQ1644" s="190" t="str">
        <f t="shared" si="2765"/>
        <v>CQ$18</v>
      </c>
      <c r="CR1644" s="190" t="str">
        <f t="shared" si="2765"/>
        <v>CR$18</v>
      </c>
      <c r="CS1644" s="190" t="str">
        <f t="shared" si="2765"/>
        <v>CS$18</v>
      </c>
      <c r="CT1644" s="190" t="str">
        <f t="shared" si="2765"/>
        <v>CT$18</v>
      </c>
      <c r="CU1644" s="190" t="str">
        <f t="shared" si="2765"/>
        <v>CU$18</v>
      </c>
      <c r="CV1644" s="190" t="str">
        <f t="shared" si="2765"/>
        <v>CV$18</v>
      </c>
      <c r="CW1644" s="190" t="str">
        <f t="shared" si="2765"/>
        <v>CW$18</v>
      </c>
      <c r="CX1644" s="190" t="str">
        <f t="shared" si="2765"/>
        <v>CX$18</v>
      </c>
      <c r="CY1644" s="190" t="str">
        <f t="shared" si="2765"/>
        <v>CY$18</v>
      </c>
      <c r="CZ1644" s="190" t="str">
        <f t="shared" si="2765"/>
        <v>CZ$18</v>
      </c>
      <c r="DA1644" s="190" t="str">
        <f t="shared" si="2765"/>
        <v>DA$18</v>
      </c>
      <c r="DB1644" s="190" t="str">
        <f t="shared" si="2765"/>
        <v>DB$18</v>
      </c>
      <c r="DC1644" s="190" t="str">
        <f t="shared" si="2765"/>
        <v>DC$18</v>
      </c>
      <c r="DD1644" s="190" t="str">
        <f t="shared" si="2765"/>
        <v>DD$18</v>
      </c>
      <c r="DE1644" s="190" t="str">
        <f t="shared" si="2765"/>
        <v>DE$18</v>
      </c>
      <c r="DF1644" s="190" t="str">
        <f t="shared" si="2765"/>
        <v>DF$18</v>
      </c>
      <c r="DG1644" s="190" t="str">
        <f t="shared" si="2765"/>
        <v>DG$18</v>
      </c>
      <c r="DH1644" s="190" t="str">
        <f t="shared" si="2765"/>
        <v>DH$18</v>
      </c>
      <c r="DI1644" s="190" t="str">
        <f t="shared" si="2765"/>
        <v>DI$18</v>
      </c>
      <c r="DJ1644" s="190" t="str">
        <f t="shared" si="2765"/>
        <v>DJ$18</v>
      </c>
      <c r="DK1644" s="190" t="str">
        <f t="shared" si="2765"/>
        <v>DK$18</v>
      </c>
      <c r="DL1644" s="190" t="str">
        <f t="shared" si="2765"/>
        <v>DL$18</v>
      </c>
    </row>
    <row r="1645" spans="1:116" x14ac:dyDescent="0.4">
      <c r="A1645" s="174"/>
      <c r="E1645" s="8"/>
      <c r="G1645" s="175" t="s">
        <v>464</v>
      </c>
      <c r="H1645" s="200"/>
      <c r="I1645" s="201"/>
      <c r="J1645" s="201"/>
      <c r="K1645" s="202"/>
      <c r="L1645" s="202"/>
      <c r="M1645" s="202"/>
      <c r="N1645" s="202"/>
      <c r="O1645" s="202"/>
      <c r="P1645" s="202"/>
      <c r="R1645" s="202"/>
      <c r="S1645" s="190" t="str">
        <f t="shared" ref="S1645:AX1645" si="2766">S$23</f>
        <v>S$19</v>
      </c>
      <c r="T1645" s="190" t="str">
        <f t="shared" si="2766"/>
        <v>T$19</v>
      </c>
      <c r="U1645" s="190" t="str">
        <f t="shared" si="2766"/>
        <v>U$19</v>
      </c>
      <c r="V1645" s="190" t="str">
        <f t="shared" si="2766"/>
        <v>V$19</v>
      </c>
      <c r="W1645" s="190" t="str">
        <f t="shared" si="2766"/>
        <v>W$19</v>
      </c>
      <c r="X1645" s="190" t="str">
        <f t="shared" si="2766"/>
        <v>X$19</v>
      </c>
      <c r="Y1645" s="190" t="str">
        <f t="shared" si="2766"/>
        <v>Y$19</v>
      </c>
      <c r="Z1645" s="190" t="str">
        <f t="shared" si="2766"/>
        <v>Z$19</v>
      </c>
      <c r="AA1645" s="190" t="str">
        <f t="shared" si="2766"/>
        <v>AA$19</v>
      </c>
      <c r="AB1645" s="190" t="str">
        <f t="shared" si="2766"/>
        <v>AB$19</v>
      </c>
      <c r="AC1645" s="190" t="str">
        <f t="shared" si="2766"/>
        <v>AC$19</v>
      </c>
      <c r="AD1645" s="190" t="str">
        <f t="shared" si="2766"/>
        <v>AD$19</v>
      </c>
      <c r="AE1645" s="190" t="str">
        <f t="shared" si="2766"/>
        <v>AE$19</v>
      </c>
      <c r="AF1645" s="190" t="str">
        <f t="shared" si="2766"/>
        <v>AF$19</v>
      </c>
      <c r="AG1645" s="190" t="str">
        <f t="shared" si="2766"/>
        <v>AG$19</v>
      </c>
      <c r="AH1645" s="190" t="str">
        <f t="shared" si="2766"/>
        <v>AH$19</v>
      </c>
      <c r="AI1645" s="190" t="str">
        <f t="shared" si="2766"/>
        <v>AI$19</v>
      </c>
      <c r="AJ1645" s="190" t="str">
        <f t="shared" si="2766"/>
        <v>AJ$19</v>
      </c>
      <c r="AK1645" s="190" t="str">
        <f t="shared" si="2766"/>
        <v>AK$19</v>
      </c>
      <c r="AL1645" s="190" t="str">
        <f t="shared" si="2766"/>
        <v>AL$19</v>
      </c>
      <c r="AM1645" s="190" t="str">
        <f t="shared" si="2766"/>
        <v>AM$19</v>
      </c>
      <c r="AN1645" s="190" t="str">
        <f t="shared" si="2766"/>
        <v>AN$19</v>
      </c>
      <c r="AO1645" s="190" t="str">
        <f t="shared" si="2766"/>
        <v>AO$19</v>
      </c>
      <c r="AP1645" s="190" t="str">
        <f t="shared" si="2766"/>
        <v>AP$19</v>
      </c>
      <c r="AQ1645" s="190" t="str">
        <f t="shared" si="2766"/>
        <v>AQ$19</v>
      </c>
      <c r="AR1645" s="190" t="str">
        <f t="shared" si="2766"/>
        <v>AR$19</v>
      </c>
      <c r="AS1645" s="190" t="str">
        <f t="shared" si="2766"/>
        <v>AS$19</v>
      </c>
      <c r="AT1645" s="190" t="str">
        <f t="shared" si="2766"/>
        <v>AT$19</v>
      </c>
      <c r="AU1645" s="190" t="str">
        <f t="shared" si="2766"/>
        <v>AU$19</v>
      </c>
      <c r="AV1645" s="190" t="str">
        <f t="shared" si="2766"/>
        <v>AV$19</v>
      </c>
      <c r="AW1645" s="190" t="str">
        <f t="shared" si="2766"/>
        <v>AW$19</v>
      </c>
      <c r="AX1645" s="190" t="str">
        <f t="shared" si="2766"/>
        <v>AX$19</v>
      </c>
      <c r="AY1645" s="190" t="str">
        <f t="shared" ref="AY1645:CD1645" si="2767">AY$23</f>
        <v>AY$19</v>
      </c>
      <c r="AZ1645" s="190" t="str">
        <f t="shared" si="2767"/>
        <v>AZ$19</v>
      </c>
      <c r="BA1645" s="190" t="str">
        <f t="shared" si="2767"/>
        <v>BA$19</v>
      </c>
      <c r="BB1645" s="190" t="str">
        <f t="shared" si="2767"/>
        <v>BB$19</v>
      </c>
      <c r="BC1645" s="190" t="str">
        <f t="shared" si="2767"/>
        <v>BC$19</v>
      </c>
      <c r="BD1645" s="190" t="str">
        <f t="shared" si="2767"/>
        <v>BD$19</v>
      </c>
      <c r="BE1645" s="190" t="str">
        <f t="shared" si="2767"/>
        <v>BE$19</v>
      </c>
      <c r="BF1645" s="190" t="str">
        <f t="shared" si="2767"/>
        <v>BF$19</v>
      </c>
      <c r="BG1645" s="190" t="str">
        <f t="shared" si="2767"/>
        <v>BG$19</v>
      </c>
      <c r="BH1645" s="190" t="str">
        <f t="shared" si="2767"/>
        <v>BH$19</v>
      </c>
      <c r="BI1645" s="190" t="str">
        <f t="shared" si="2767"/>
        <v>BI$19</v>
      </c>
      <c r="BJ1645" s="190" t="str">
        <f t="shared" si="2767"/>
        <v>BJ$19</v>
      </c>
      <c r="BK1645" s="190" t="str">
        <f t="shared" si="2767"/>
        <v>BK$19</v>
      </c>
      <c r="BL1645" s="190" t="str">
        <f t="shared" si="2767"/>
        <v>BL$19</v>
      </c>
      <c r="BM1645" s="190" t="str">
        <f t="shared" si="2767"/>
        <v>BM$19</v>
      </c>
      <c r="BN1645" s="190" t="str">
        <f t="shared" si="2767"/>
        <v>BN$19</v>
      </c>
      <c r="BO1645" s="190" t="str">
        <f t="shared" si="2767"/>
        <v>BO$19</v>
      </c>
      <c r="BP1645" s="190" t="str">
        <f t="shared" si="2767"/>
        <v>BP$19</v>
      </c>
      <c r="BQ1645" s="190" t="str">
        <f t="shared" si="2767"/>
        <v>BQ$19</v>
      </c>
      <c r="BR1645" s="190" t="str">
        <f t="shared" si="2767"/>
        <v>BR$19</v>
      </c>
      <c r="BS1645" s="190" t="str">
        <f t="shared" si="2767"/>
        <v>BS$19</v>
      </c>
      <c r="BT1645" s="190" t="str">
        <f t="shared" si="2767"/>
        <v>BT$19</v>
      </c>
      <c r="BU1645" s="190" t="str">
        <f t="shared" si="2767"/>
        <v>BU$19</v>
      </c>
      <c r="BV1645" s="190" t="str">
        <f t="shared" si="2767"/>
        <v>BV$19</v>
      </c>
      <c r="BW1645" s="190" t="str">
        <f t="shared" si="2767"/>
        <v>BW$19</v>
      </c>
      <c r="BX1645" s="190" t="str">
        <f t="shared" si="2767"/>
        <v>BX$19</v>
      </c>
      <c r="BY1645" s="190" t="str">
        <f t="shared" si="2767"/>
        <v>BY$19</v>
      </c>
      <c r="BZ1645" s="190" t="str">
        <f t="shared" si="2767"/>
        <v>BZ$19</v>
      </c>
      <c r="CA1645" s="190" t="str">
        <f t="shared" si="2767"/>
        <v>CA$19</v>
      </c>
      <c r="CB1645" s="190" t="str">
        <f t="shared" si="2767"/>
        <v>CB$19</v>
      </c>
      <c r="CC1645" s="190" t="str">
        <f t="shared" si="2767"/>
        <v>CC$19</v>
      </c>
      <c r="CD1645" s="190" t="str">
        <f t="shared" si="2767"/>
        <v>CD$19</v>
      </c>
      <c r="CE1645" s="190" t="str">
        <f t="shared" ref="CE1645:CL1645" si="2768">CE$23</f>
        <v>CE$19</v>
      </c>
      <c r="CF1645" s="190" t="str">
        <f t="shared" si="2768"/>
        <v>CF$19</v>
      </c>
      <c r="CG1645" s="190" t="str">
        <f t="shared" si="2768"/>
        <v>CG$19</v>
      </c>
      <c r="CH1645" s="190" t="str">
        <f t="shared" si="2768"/>
        <v>CH$19</v>
      </c>
      <c r="CI1645" s="190" t="str">
        <f t="shared" si="2768"/>
        <v>CI$19</v>
      </c>
      <c r="CJ1645" s="190" t="str">
        <f t="shared" si="2768"/>
        <v>CJ$19</v>
      </c>
      <c r="CK1645" s="190" t="str">
        <f t="shared" si="2768"/>
        <v>CK$19</v>
      </c>
      <c r="CL1645" s="190" t="str">
        <f t="shared" si="2768"/>
        <v>CL$19</v>
      </c>
      <c r="CN1645" s="201"/>
      <c r="CO1645" s="190" t="str">
        <f t="shared" ref="CO1645:DL1645" si="2769">CO$23</f>
        <v>CO$19</v>
      </c>
      <c r="CP1645" s="190" t="str">
        <f t="shared" si="2769"/>
        <v>CP$19</v>
      </c>
      <c r="CQ1645" s="190" t="str">
        <f t="shared" si="2769"/>
        <v>CQ$19</v>
      </c>
      <c r="CR1645" s="190" t="str">
        <f t="shared" si="2769"/>
        <v>CR$19</v>
      </c>
      <c r="CS1645" s="190" t="str">
        <f t="shared" si="2769"/>
        <v>CS$19</v>
      </c>
      <c r="CT1645" s="190" t="str">
        <f t="shared" si="2769"/>
        <v>CT$19</v>
      </c>
      <c r="CU1645" s="190" t="str">
        <f t="shared" si="2769"/>
        <v>CU$19</v>
      </c>
      <c r="CV1645" s="190" t="str">
        <f t="shared" si="2769"/>
        <v>CV$19</v>
      </c>
      <c r="CW1645" s="190" t="str">
        <f t="shared" si="2769"/>
        <v>CW$19</v>
      </c>
      <c r="CX1645" s="190" t="str">
        <f t="shared" si="2769"/>
        <v>CX$19</v>
      </c>
      <c r="CY1645" s="190" t="str">
        <f t="shared" si="2769"/>
        <v>CY$19</v>
      </c>
      <c r="CZ1645" s="190" t="str">
        <f t="shared" si="2769"/>
        <v>CZ$19</v>
      </c>
      <c r="DA1645" s="190" t="str">
        <f t="shared" si="2769"/>
        <v>DA$19</v>
      </c>
      <c r="DB1645" s="190" t="str">
        <f t="shared" si="2769"/>
        <v>DB$19</v>
      </c>
      <c r="DC1645" s="190" t="str">
        <f t="shared" si="2769"/>
        <v>DC$19</v>
      </c>
      <c r="DD1645" s="190" t="str">
        <f t="shared" si="2769"/>
        <v>DD$19</v>
      </c>
      <c r="DE1645" s="190" t="str">
        <f t="shared" si="2769"/>
        <v>DE$19</v>
      </c>
      <c r="DF1645" s="190" t="str">
        <f t="shared" si="2769"/>
        <v>DF$19</v>
      </c>
      <c r="DG1645" s="190" t="str">
        <f t="shared" si="2769"/>
        <v>DG$19</v>
      </c>
      <c r="DH1645" s="190" t="str">
        <f t="shared" si="2769"/>
        <v>DH$19</v>
      </c>
      <c r="DI1645" s="190" t="str">
        <f t="shared" si="2769"/>
        <v>DI$19</v>
      </c>
      <c r="DJ1645" s="190" t="str">
        <f t="shared" si="2769"/>
        <v>DJ$19</v>
      </c>
      <c r="DK1645" s="190" t="str">
        <f t="shared" si="2769"/>
        <v>DK$19</v>
      </c>
      <c r="DL1645" s="190" t="str">
        <f t="shared" si="2769"/>
        <v>DL$19</v>
      </c>
    </row>
    <row r="1646" spans="1:116" x14ac:dyDescent="0.4">
      <c r="A1646" s="31" t="s">
        <v>218</v>
      </c>
      <c r="B1646" s="31" t="s">
        <v>81</v>
      </c>
      <c r="C1646" s="31"/>
      <c r="D1646" t="s">
        <v>767</v>
      </c>
      <c r="E1646" s="8" t="str">
        <f t="shared" si="2711"/>
        <v>1646 FAPPER-S</v>
      </c>
      <c r="F1646" t="s">
        <v>254</v>
      </c>
      <c r="G1646" s="66" t="s">
        <v>252</v>
      </c>
      <c r="H1646" s="22"/>
      <c r="I1646" s="299"/>
      <c r="J1646" s="299"/>
      <c r="K1646" s="22"/>
      <c r="L1646" s="22"/>
      <c r="M1646" s="22"/>
      <c r="N1646" s="22"/>
      <c r="O1646" s="22"/>
      <c r="P1646" s="22"/>
      <c r="R1646" s="66"/>
      <c r="S1646" s="300"/>
      <c r="T1646" s="300"/>
      <c r="U1646" s="300"/>
      <c r="V1646" s="300"/>
      <c r="W1646" s="300"/>
      <c r="X1646" s="300"/>
      <c r="Y1646" s="300"/>
      <c r="Z1646" s="300"/>
      <c r="AA1646" s="300"/>
      <c r="AB1646" s="300"/>
      <c r="AC1646" s="300"/>
      <c r="AD1646" s="300"/>
      <c r="AE1646" s="300"/>
      <c r="AF1646" s="300"/>
      <c r="AG1646" s="300"/>
      <c r="AH1646" s="300"/>
      <c r="AI1646" s="300"/>
      <c r="AJ1646" s="300"/>
      <c r="AK1646" s="300"/>
      <c r="AL1646" s="300"/>
      <c r="AM1646" s="300"/>
      <c r="AN1646" s="300"/>
      <c r="AO1646" s="300"/>
      <c r="AP1646" s="300"/>
      <c r="AQ1646" s="300"/>
      <c r="AR1646" s="300"/>
      <c r="AS1646" s="300"/>
      <c r="AT1646" s="300"/>
      <c r="AU1646" s="300"/>
      <c r="AV1646" s="300"/>
      <c r="AW1646" s="300"/>
      <c r="AX1646" s="300"/>
      <c r="AY1646" s="300"/>
      <c r="AZ1646" s="300"/>
      <c r="BA1646" s="300"/>
      <c r="BB1646" s="300"/>
      <c r="BC1646" s="300"/>
      <c r="BD1646" s="300"/>
      <c r="BE1646" s="300"/>
      <c r="BF1646" s="300"/>
      <c r="BG1646" s="300"/>
      <c r="BH1646" s="300"/>
      <c r="BI1646" s="300"/>
      <c r="BJ1646" s="300"/>
      <c r="BK1646" s="300"/>
      <c r="BL1646" s="300"/>
      <c r="BM1646" s="300"/>
      <c r="BN1646" s="300"/>
      <c r="BO1646" s="300"/>
      <c r="BP1646" s="300"/>
      <c r="BQ1646" s="300"/>
      <c r="BR1646" s="300"/>
      <c r="BS1646" s="300"/>
      <c r="BT1646" s="300"/>
      <c r="BU1646" s="300"/>
      <c r="BV1646" s="300"/>
      <c r="BW1646" s="300"/>
      <c r="BX1646" s="300"/>
      <c r="BY1646" s="300"/>
      <c r="BZ1646" s="300"/>
      <c r="CA1646" s="300"/>
      <c r="CB1646" s="300"/>
      <c r="CC1646" s="300"/>
      <c r="CD1646" s="300"/>
      <c r="CE1646" s="300"/>
      <c r="CF1646" s="300"/>
      <c r="CG1646" s="300"/>
      <c r="CH1646" s="300"/>
      <c r="CI1646" s="300"/>
      <c r="CJ1646" s="300"/>
      <c r="CK1646" s="300"/>
      <c r="CL1646" s="300"/>
      <c r="CN1646" s="299"/>
      <c r="CO1646" s="300"/>
      <c r="CP1646" s="300"/>
      <c r="CQ1646" s="300"/>
      <c r="CR1646" s="300"/>
      <c r="CS1646" s="300"/>
      <c r="CT1646" s="300"/>
      <c r="CU1646" s="300"/>
      <c r="CV1646" s="300"/>
      <c r="CW1646" s="300"/>
      <c r="CX1646" s="300"/>
      <c r="CY1646" s="300"/>
      <c r="CZ1646" s="300"/>
      <c r="DA1646" s="300"/>
      <c r="DB1646" s="300"/>
      <c r="DC1646" s="300"/>
      <c r="DD1646" s="300"/>
      <c r="DE1646" s="300"/>
      <c r="DF1646" s="300"/>
      <c r="DG1646" s="300"/>
      <c r="DH1646" s="300"/>
      <c r="DI1646" s="300"/>
      <c r="DJ1646" s="300"/>
      <c r="DK1646" s="300"/>
      <c r="DL1646" s="300"/>
    </row>
    <row r="1647" spans="1:116" x14ac:dyDescent="0.4">
      <c r="B1647" s="8" t="str">
        <f>E1647</f>
        <v>1647 FAPPER-S</v>
      </c>
      <c r="C1647" s="8"/>
      <c r="D1647" t="s">
        <v>767</v>
      </c>
      <c r="E1647" s="8" t="str">
        <f t="shared" ref="E1647" si="2770">ROW()&amp;" "&amp;D1647</f>
        <v>1647 FAPPER-S</v>
      </c>
      <c r="G1647" s="129" t="str">
        <f>"Assumptions - "&amp;G1646</f>
        <v>Assumptions - Revenue driven PP&amp;E:</v>
      </c>
      <c r="I1647"/>
      <c r="J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c r="AY1647"/>
      <c r="AZ1647"/>
      <c r="BA1647"/>
      <c r="BB1647"/>
      <c r="BC1647"/>
      <c r="BD1647"/>
      <c r="BE1647"/>
      <c r="BF1647"/>
      <c r="BG1647"/>
      <c r="BH1647"/>
      <c r="BI1647"/>
      <c r="BJ1647"/>
      <c r="BK1647"/>
      <c r="BL1647"/>
      <c r="BM1647"/>
      <c r="BN1647"/>
      <c r="BO1647"/>
      <c r="BP1647"/>
      <c r="BQ1647"/>
      <c r="BR1647"/>
      <c r="BS1647"/>
      <c r="BT1647"/>
      <c r="BU1647"/>
      <c r="BV1647"/>
      <c r="BW1647"/>
      <c r="BX1647"/>
      <c r="BY1647"/>
      <c r="BZ1647"/>
      <c r="CA1647"/>
      <c r="CB1647"/>
      <c r="CC1647"/>
      <c r="CD1647"/>
      <c r="CE1647"/>
      <c r="CF1647"/>
      <c r="CG1647"/>
      <c r="CH1647"/>
      <c r="CI1647"/>
      <c r="CJ1647"/>
      <c r="CK1647"/>
      <c r="CL1647"/>
      <c r="CN1647"/>
    </row>
    <row r="1648" spans="1:116" x14ac:dyDescent="0.4">
      <c r="B1648" s="8" t="str">
        <f>E1648</f>
        <v>1648 FAPPER-S</v>
      </c>
      <c r="C1648" s="8"/>
      <c r="D1648" t="s">
        <v>767</v>
      </c>
      <c r="E1648" s="8" t="str">
        <f t="shared" si="2711"/>
        <v>1648 FAPPER-S</v>
      </c>
      <c r="G1648" s="145" t="s">
        <v>206</v>
      </c>
      <c r="H1648" s="57">
        <v>5</v>
      </c>
      <c r="S1648" s="72"/>
      <c r="T1648" s="72"/>
      <c r="U1648" s="72"/>
      <c r="V1648" s="72"/>
      <c r="W1648" s="72"/>
      <c r="X1648" s="72"/>
      <c r="Y1648" s="72"/>
      <c r="Z1648" s="72"/>
      <c r="AA1648" s="72"/>
      <c r="AB1648" s="72"/>
      <c r="AC1648" s="72"/>
      <c r="AD1648" s="72"/>
      <c r="AE1648" s="72"/>
      <c r="AF1648" s="72"/>
      <c r="AG1648" s="72"/>
      <c r="AH1648" s="72"/>
      <c r="AI1648" s="72"/>
      <c r="AJ1648" s="72"/>
      <c r="AK1648" s="72"/>
      <c r="AL1648" s="72"/>
      <c r="AM1648" s="72"/>
      <c r="AN1648" s="72"/>
      <c r="AO1648" s="72"/>
      <c r="AP1648" s="72"/>
      <c r="AQ1648" s="72"/>
      <c r="AR1648" s="72"/>
      <c r="AS1648" s="72"/>
      <c r="AT1648" s="72"/>
      <c r="AU1648" s="72"/>
      <c r="AV1648" s="72"/>
      <c r="AW1648" s="72"/>
      <c r="AX1648" s="72"/>
      <c r="AY1648" s="72"/>
      <c r="AZ1648" s="72"/>
      <c r="BA1648" s="72"/>
      <c r="BB1648" s="72"/>
      <c r="BC1648" s="72"/>
      <c r="BD1648" s="72"/>
      <c r="BE1648" s="72"/>
      <c r="BF1648" s="72"/>
      <c r="BG1648" s="72"/>
      <c r="BH1648" s="72"/>
      <c r="BI1648" s="72"/>
      <c r="BJ1648" s="72"/>
      <c r="BK1648" s="72"/>
      <c r="BL1648" s="72"/>
      <c r="BM1648" s="72"/>
      <c r="BN1648" s="72"/>
      <c r="BO1648" s="72"/>
      <c r="BP1648" s="72"/>
      <c r="BQ1648" s="72"/>
      <c r="BR1648" s="72"/>
      <c r="BS1648" s="72"/>
      <c r="BT1648" s="72"/>
      <c r="BU1648" s="72"/>
      <c r="BV1648" s="72"/>
      <c r="BW1648" s="72"/>
      <c r="BX1648" s="72"/>
      <c r="BY1648" s="72"/>
      <c r="BZ1648" s="72"/>
      <c r="CA1648" s="72"/>
      <c r="CB1648" s="72"/>
      <c r="CC1648" s="72"/>
      <c r="CD1648" s="72"/>
      <c r="CE1648" s="72"/>
      <c r="CF1648" s="72"/>
      <c r="CG1648" s="72"/>
      <c r="CH1648" s="72"/>
      <c r="CI1648" s="72"/>
      <c r="CJ1648" s="72"/>
      <c r="CK1648" s="72"/>
      <c r="CL1648" s="72"/>
      <c r="CO1648" s="72"/>
      <c r="CP1648" s="72"/>
      <c r="CQ1648" s="72"/>
      <c r="CR1648" s="72"/>
      <c r="CS1648" s="72"/>
      <c r="CT1648" s="72"/>
      <c r="CU1648" s="72"/>
      <c r="CV1648" s="72"/>
      <c r="CW1648" s="72"/>
      <c r="CX1648" s="72"/>
      <c r="CY1648" s="72"/>
      <c r="CZ1648" s="72"/>
      <c r="DA1648" s="72"/>
      <c r="DB1648" s="72"/>
      <c r="DC1648" s="72"/>
      <c r="DD1648" s="72"/>
      <c r="DE1648" s="72"/>
      <c r="DF1648" s="72"/>
      <c r="DG1648" s="72"/>
      <c r="DH1648" s="72"/>
      <c r="DI1648" s="72"/>
      <c r="DJ1648" s="72"/>
      <c r="DK1648" s="72"/>
      <c r="DL1648" s="72"/>
    </row>
    <row r="1649" spans="2:117" x14ac:dyDescent="0.4">
      <c r="B1649" s="8" t="str">
        <f>E1649</f>
        <v>1649 FAPPER-S</v>
      </c>
      <c r="C1649" s="8"/>
      <c r="D1649" t="s">
        <v>767</v>
      </c>
      <c r="E1649" s="8" t="str">
        <f t="shared" si="2711"/>
        <v>1649 FAPPER-S</v>
      </c>
      <c r="G1649" s="145" t="s">
        <v>207</v>
      </c>
      <c r="H1649" s="57">
        <v>1</v>
      </c>
      <c r="S1649" s="72"/>
      <c r="T1649" s="72"/>
      <c r="U1649" s="72"/>
      <c r="V1649" s="72"/>
      <c r="W1649" s="72"/>
      <c r="X1649" s="72"/>
      <c r="Y1649" s="72"/>
      <c r="Z1649" s="72"/>
      <c r="AA1649" s="72"/>
      <c r="AB1649" s="72"/>
      <c r="AC1649" s="72"/>
      <c r="AD1649" s="72"/>
      <c r="AE1649" s="72"/>
      <c r="AF1649" s="72"/>
      <c r="AG1649" s="72"/>
      <c r="AH1649" s="72"/>
      <c r="AI1649" s="72"/>
      <c r="AJ1649" s="72"/>
      <c r="AK1649" s="72"/>
      <c r="AL1649" s="72"/>
      <c r="AM1649" s="72"/>
      <c r="AN1649" s="72"/>
      <c r="AO1649" s="72"/>
      <c r="AP1649" s="72"/>
      <c r="AQ1649" s="72"/>
      <c r="AR1649" s="72"/>
      <c r="AS1649" s="72"/>
      <c r="AT1649" s="72"/>
      <c r="AU1649" s="72"/>
      <c r="AV1649" s="72"/>
      <c r="AW1649" s="72"/>
      <c r="AX1649" s="72"/>
      <c r="AY1649" s="72"/>
      <c r="AZ1649" s="72"/>
      <c r="BA1649" s="72"/>
      <c r="BB1649" s="72"/>
      <c r="BC1649" s="72"/>
      <c r="BD1649" s="72"/>
      <c r="BE1649" s="72"/>
      <c r="BF1649" s="72"/>
      <c r="BG1649" s="72"/>
      <c r="BH1649" s="72"/>
      <c r="BI1649" s="72"/>
      <c r="BJ1649" s="72"/>
      <c r="BK1649" s="72"/>
      <c r="BL1649" s="72"/>
      <c r="BM1649" s="72"/>
      <c r="BN1649" s="72"/>
      <c r="BO1649" s="72"/>
      <c r="BP1649" s="72"/>
      <c r="BQ1649" s="72"/>
      <c r="BR1649" s="72"/>
      <c r="BS1649" s="72"/>
      <c r="BT1649" s="72"/>
      <c r="BU1649" s="72"/>
      <c r="BV1649" s="72"/>
      <c r="BW1649" s="72"/>
      <c r="BX1649" s="72"/>
      <c r="BY1649" s="72"/>
      <c r="BZ1649" s="72"/>
      <c r="CA1649" s="72"/>
      <c r="CB1649" s="72"/>
      <c r="CC1649" s="72"/>
      <c r="CD1649" s="72"/>
      <c r="CE1649" s="72"/>
      <c r="CF1649" s="72"/>
      <c r="CG1649" s="72"/>
      <c r="CH1649" s="72"/>
      <c r="CI1649" s="72"/>
      <c r="CJ1649" s="72"/>
      <c r="CK1649" s="72"/>
      <c r="CL1649" s="72"/>
      <c r="CO1649" s="72"/>
      <c r="CP1649" s="72"/>
      <c r="CQ1649" s="72"/>
      <c r="CR1649" s="72"/>
      <c r="CS1649" s="72"/>
      <c r="CT1649" s="72"/>
      <c r="CU1649" s="72"/>
      <c r="CV1649" s="72"/>
      <c r="CW1649" s="72"/>
      <c r="CX1649" s="72"/>
      <c r="CY1649" s="72"/>
      <c r="CZ1649" s="72"/>
      <c r="DA1649" s="72"/>
      <c r="DB1649" s="72"/>
      <c r="DC1649" s="72"/>
      <c r="DD1649" s="72"/>
      <c r="DE1649" s="72"/>
      <c r="DF1649" s="72"/>
      <c r="DG1649" s="72"/>
      <c r="DH1649" s="72"/>
      <c r="DI1649" s="72"/>
      <c r="DJ1649" s="72"/>
      <c r="DK1649" s="72"/>
      <c r="DL1649" s="72"/>
    </row>
    <row r="1650" spans="2:117" x14ac:dyDescent="0.4">
      <c r="B1650" s="8"/>
      <c r="C1650" s="8"/>
      <c r="D1650" t="s">
        <v>767</v>
      </c>
      <c r="E1650" s="8" t="str">
        <f t="shared" si="2711"/>
        <v>1650 FAPPER-S</v>
      </c>
      <c r="S1650" s="72"/>
      <c r="T1650" s="72"/>
      <c r="U1650" s="72"/>
      <c r="V1650" s="72"/>
      <c r="W1650" s="72"/>
      <c r="X1650" s="72"/>
      <c r="Y1650" s="72"/>
      <c r="Z1650" s="72"/>
      <c r="AA1650" s="72"/>
      <c r="AB1650" s="72"/>
      <c r="AC1650" s="72"/>
      <c r="AD1650" s="72"/>
      <c r="AE1650" s="72"/>
      <c r="AF1650" s="72"/>
      <c r="AG1650" s="72"/>
      <c r="AH1650" s="72"/>
      <c r="AI1650" s="72"/>
      <c r="AJ1650" s="72"/>
      <c r="AK1650" s="72"/>
      <c r="AL1650" s="72"/>
      <c r="AM1650" s="72"/>
      <c r="AN1650" s="72"/>
      <c r="AO1650" s="72"/>
      <c r="AP1650" s="72"/>
      <c r="AQ1650" s="72"/>
      <c r="AR1650" s="72"/>
      <c r="AS1650" s="72"/>
      <c r="AT1650" s="72"/>
      <c r="AU1650" s="72"/>
      <c r="AV1650" s="72"/>
      <c r="AW1650" s="72"/>
      <c r="AX1650" s="72"/>
      <c r="AY1650" s="72"/>
      <c r="AZ1650" s="72"/>
      <c r="BA1650" s="72"/>
      <c r="BB1650" s="72"/>
      <c r="BC1650" s="72"/>
      <c r="BD1650" s="72"/>
      <c r="BE1650" s="72"/>
      <c r="BF1650" s="72"/>
      <c r="BG1650" s="72"/>
      <c r="BH1650" s="72"/>
      <c r="BI1650" s="72"/>
      <c r="BJ1650" s="72"/>
      <c r="BK1650" s="72"/>
      <c r="BL1650" s="72"/>
      <c r="BM1650" s="72"/>
      <c r="BN1650" s="72"/>
      <c r="BO1650" s="72"/>
      <c r="BP1650" s="72"/>
      <c r="BQ1650" s="72"/>
      <c r="BR1650" s="72"/>
      <c r="BS1650" s="72"/>
      <c r="BT1650" s="72"/>
      <c r="BU1650" s="72"/>
      <c r="BV1650" s="72"/>
      <c r="BW1650" s="72"/>
      <c r="BX1650" s="72"/>
      <c r="BY1650" s="72"/>
      <c r="BZ1650" s="72"/>
      <c r="CA1650" s="72"/>
      <c r="CB1650" s="72"/>
      <c r="CC1650" s="72"/>
      <c r="CD1650" s="72"/>
      <c r="CE1650" s="72"/>
      <c r="CF1650" s="72"/>
      <c r="CG1650" s="72"/>
      <c r="CH1650" s="72"/>
      <c r="CI1650" s="72"/>
      <c r="CJ1650" s="72"/>
      <c r="CK1650" s="72"/>
      <c r="CL1650" s="72"/>
      <c r="CO1650" s="72"/>
      <c r="CP1650" s="72"/>
      <c r="CQ1650" s="72"/>
      <c r="CR1650" s="72"/>
      <c r="CS1650" s="72"/>
      <c r="CT1650" s="72"/>
      <c r="CU1650" s="72"/>
      <c r="CV1650" s="72"/>
      <c r="CW1650" s="72"/>
      <c r="CX1650" s="72"/>
      <c r="CY1650" s="72"/>
      <c r="CZ1650" s="72"/>
      <c r="DA1650" s="72"/>
      <c r="DB1650" s="72"/>
      <c r="DC1650" s="72"/>
      <c r="DD1650" s="72"/>
      <c r="DE1650" s="72"/>
      <c r="DF1650" s="72"/>
      <c r="DG1650" s="72"/>
      <c r="DH1650" s="72"/>
      <c r="DI1650" s="72"/>
      <c r="DJ1650" s="72"/>
      <c r="DK1650" s="72"/>
      <c r="DL1650" s="72"/>
    </row>
    <row r="1651" spans="2:117" x14ac:dyDescent="0.4">
      <c r="B1651" s="8"/>
      <c r="C1651" s="8"/>
      <c r="D1651" t="s">
        <v>767</v>
      </c>
      <c r="E1651" s="8" t="str">
        <f t="shared" ref="E1651" si="2771">ROW()&amp;" "&amp;D1651</f>
        <v>1651 FAPPER-S</v>
      </c>
      <c r="G1651" s="95" t="str">
        <f>G1653&amp;":"</f>
        <v>Capital expenditures - Revenue driven PP&amp;E:</v>
      </c>
      <c r="S1651" s="72"/>
      <c r="T1651" s="72"/>
      <c r="U1651" s="72"/>
      <c r="V1651" s="72"/>
      <c r="W1651" s="72"/>
      <c r="X1651" s="72"/>
      <c r="Y1651" s="72"/>
      <c r="Z1651" s="72"/>
      <c r="AA1651" s="72"/>
      <c r="AB1651" s="72"/>
      <c r="AC1651" s="72"/>
      <c r="AD1651" s="72"/>
      <c r="AE1651" s="72"/>
      <c r="AF1651" s="72"/>
      <c r="AG1651" s="72"/>
      <c r="AH1651" s="72"/>
      <c r="AI1651" s="72"/>
      <c r="AJ1651" s="72"/>
      <c r="AK1651" s="72"/>
      <c r="AL1651" s="72"/>
      <c r="AM1651" s="72"/>
      <c r="AN1651" s="72"/>
      <c r="AO1651" s="72"/>
      <c r="AP1651" s="72"/>
      <c r="AQ1651" s="72"/>
      <c r="AR1651" s="72"/>
      <c r="AS1651" s="72"/>
      <c r="AT1651" s="72"/>
      <c r="AU1651" s="72"/>
      <c r="AV1651" s="72"/>
      <c r="AW1651" s="72"/>
      <c r="AX1651" s="72"/>
      <c r="AY1651" s="72"/>
      <c r="AZ1651" s="72"/>
      <c r="BA1651" s="72"/>
      <c r="BB1651" s="72"/>
      <c r="BC1651" s="72"/>
      <c r="BD1651" s="72"/>
      <c r="BE1651" s="72"/>
      <c r="BF1651" s="72"/>
      <c r="BG1651" s="72"/>
      <c r="BH1651" s="72"/>
      <c r="BI1651" s="72"/>
      <c r="BJ1651" s="72"/>
      <c r="BK1651" s="72"/>
      <c r="BL1651" s="72"/>
      <c r="BM1651" s="72"/>
      <c r="BN1651" s="72"/>
      <c r="BO1651" s="72"/>
      <c r="BP1651" s="72"/>
      <c r="BQ1651" s="72"/>
      <c r="BR1651" s="72"/>
      <c r="BS1651" s="72"/>
      <c r="BT1651" s="72"/>
      <c r="BU1651" s="72"/>
      <c r="BV1651" s="72"/>
      <c r="BW1651" s="72"/>
      <c r="BX1651" s="72"/>
      <c r="BY1651" s="72"/>
      <c r="BZ1651" s="72"/>
      <c r="CA1651" s="72"/>
      <c r="CB1651" s="72"/>
      <c r="CC1651" s="72"/>
      <c r="CD1651" s="72"/>
      <c r="CE1651" s="72"/>
      <c r="CF1651" s="72"/>
      <c r="CG1651" s="72"/>
      <c r="CH1651" s="72"/>
      <c r="CI1651" s="72"/>
      <c r="CJ1651" s="72"/>
      <c r="CK1651" s="72"/>
      <c r="CL1651" s="72"/>
      <c r="CO1651" s="72"/>
      <c r="CP1651" s="72"/>
      <c r="CQ1651" s="72"/>
      <c r="CR1651" s="72"/>
      <c r="CS1651" s="72"/>
      <c r="CT1651" s="72"/>
      <c r="CU1651" s="72"/>
      <c r="CV1651" s="72"/>
      <c r="CW1651" s="72"/>
      <c r="CX1651" s="72"/>
      <c r="CY1651" s="72"/>
      <c r="CZ1651" s="72"/>
      <c r="DA1651" s="72"/>
      <c r="DB1651" s="72"/>
      <c r="DC1651" s="72"/>
      <c r="DD1651" s="72"/>
      <c r="DE1651" s="72"/>
      <c r="DF1651" s="72"/>
      <c r="DG1651" s="72"/>
      <c r="DH1651" s="72"/>
      <c r="DI1651" s="72"/>
      <c r="DJ1651" s="72"/>
      <c r="DK1651" s="72"/>
      <c r="DL1651" s="72"/>
    </row>
    <row r="1652" spans="2:117" x14ac:dyDescent="0.4">
      <c r="B1652" s="8" t="str">
        <f>E1652</f>
        <v>1652 FAPPER-S</v>
      </c>
      <c r="C1652" s="8"/>
      <c r="D1652" t="s">
        <v>767</v>
      </c>
      <c r="E1652" s="8" t="str">
        <f t="shared" si="2711"/>
        <v>1652 FAPPER-S</v>
      </c>
      <c r="G1652" s="145" t="s">
        <v>734</v>
      </c>
      <c r="K1652" s="18">
        <v>10</v>
      </c>
      <c r="L1652" s="18">
        <v>10</v>
      </c>
      <c r="M1652" s="18">
        <v>10</v>
      </c>
      <c r="N1652" s="18">
        <v>10</v>
      </c>
      <c r="O1652" s="18">
        <v>10</v>
      </c>
      <c r="P1652" s="18">
        <v>10</v>
      </c>
      <c r="S1652" s="147" cm="1">
        <f t="array" ref="S1652">INDEX($K:$Q,ROW(),MATCH(S$3,$K$2:$Q$2,0))</f>
        <v>10</v>
      </c>
      <c r="T1652" s="147" cm="1">
        <f t="array" ref="T1652">INDEX($K:$Q,ROW(),MATCH(T$3,$K$2:$Q$2,0))</f>
        <v>10</v>
      </c>
      <c r="U1652" s="147" cm="1">
        <f t="array" ref="U1652">INDEX($K:$Q,ROW(),MATCH(U$3,$K$2:$Q$2,0))</f>
        <v>10</v>
      </c>
      <c r="V1652" s="147" cm="1">
        <f t="array" ref="V1652">INDEX($K:$Q,ROW(),MATCH(V$3,$K$2:$Q$2,0))</f>
        <v>10</v>
      </c>
      <c r="W1652" s="147" cm="1">
        <f t="array" ref="W1652">INDEX($K:$Q,ROW(),MATCH(W$3,$K$2:$Q$2,0))</f>
        <v>10</v>
      </c>
      <c r="X1652" s="147" cm="1">
        <f t="array" ref="X1652">INDEX($K:$Q,ROW(),MATCH(X$3,$K$2:$Q$2,0))</f>
        <v>10</v>
      </c>
      <c r="Y1652" s="147" cm="1">
        <f t="array" ref="Y1652">INDEX($K:$Q,ROW(),MATCH(Y$3,$K$2:$Q$2,0))</f>
        <v>10</v>
      </c>
      <c r="Z1652" s="147" cm="1">
        <f t="array" ref="Z1652">INDEX($K:$Q,ROW(),MATCH(Z$3,$K$2:$Q$2,0))</f>
        <v>10</v>
      </c>
      <c r="AA1652" s="147" cm="1">
        <f t="array" ref="AA1652">INDEX($K:$Q,ROW(),MATCH(AA$3,$K$2:$Q$2,0))</f>
        <v>10</v>
      </c>
      <c r="AB1652" s="147" cm="1">
        <f t="array" ref="AB1652">INDEX($K:$Q,ROW(),MATCH(AB$3,$K$2:$Q$2,0))</f>
        <v>10</v>
      </c>
      <c r="AC1652" s="147" cm="1">
        <f t="array" ref="AC1652">INDEX($K:$Q,ROW(),MATCH(AC$3,$K$2:$Q$2,0))</f>
        <v>10</v>
      </c>
      <c r="AD1652" s="147" cm="1">
        <f t="array" ref="AD1652">INDEX($K:$Q,ROW(),MATCH(AD$3,$K$2:$Q$2,0))</f>
        <v>10</v>
      </c>
      <c r="AE1652" s="147" cm="1">
        <f t="array" ref="AE1652">INDEX($K:$Q,ROW(),MATCH(AE$3,$K$2:$Q$2,0))</f>
        <v>10</v>
      </c>
      <c r="AF1652" s="147" cm="1">
        <f t="array" ref="AF1652">INDEX($K:$Q,ROW(),MATCH(AF$3,$K$2:$Q$2,0))</f>
        <v>10</v>
      </c>
      <c r="AG1652" s="147" cm="1">
        <f t="array" ref="AG1652">INDEX($K:$Q,ROW(),MATCH(AG$3,$K$2:$Q$2,0))</f>
        <v>10</v>
      </c>
      <c r="AH1652" s="147" cm="1">
        <f t="array" ref="AH1652">INDEX($K:$Q,ROW(),MATCH(AH$3,$K$2:$Q$2,0))</f>
        <v>10</v>
      </c>
      <c r="AI1652" s="147" cm="1">
        <f t="array" ref="AI1652">INDEX($K:$Q,ROW(),MATCH(AI$3,$K$2:$Q$2,0))</f>
        <v>10</v>
      </c>
      <c r="AJ1652" s="147" cm="1">
        <f t="array" ref="AJ1652">INDEX($K:$Q,ROW(),MATCH(AJ$3,$K$2:$Q$2,0))</f>
        <v>10</v>
      </c>
      <c r="AK1652" s="147" cm="1">
        <f t="array" ref="AK1652">INDEX($K:$Q,ROW(),MATCH(AK$3,$K$2:$Q$2,0))</f>
        <v>10</v>
      </c>
      <c r="AL1652" s="147" cm="1">
        <f t="array" ref="AL1652">INDEX($K:$Q,ROW(),MATCH(AL$3,$K$2:$Q$2,0))</f>
        <v>10</v>
      </c>
      <c r="AM1652" s="147" cm="1">
        <f t="array" ref="AM1652">INDEX($K:$Q,ROW(),MATCH(AM$3,$K$2:$Q$2,0))</f>
        <v>10</v>
      </c>
      <c r="AN1652" s="147" cm="1">
        <f t="array" ref="AN1652">INDEX($K:$Q,ROW(),MATCH(AN$3,$K$2:$Q$2,0))</f>
        <v>10</v>
      </c>
      <c r="AO1652" s="147" cm="1">
        <f t="array" ref="AO1652">INDEX($K:$Q,ROW(),MATCH(AO$3,$K$2:$Q$2,0))</f>
        <v>10</v>
      </c>
      <c r="AP1652" s="147" cm="1">
        <f t="array" ref="AP1652">INDEX($K:$Q,ROW(),MATCH(AP$3,$K$2:$Q$2,0))</f>
        <v>10</v>
      </c>
      <c r="AQ1652" s="147" cm="1">
        <f t="array" ref="AQ1652">INDEX($K:$Q,ROW(),MATCH(AQ$3,$K$2:$Q$2,0))</f>
        <v>10</v>
      </c>
      <c r="AR1652" s="147" cm="1">
        <f t="array" ref="AR1652">INDEX($K:$Q,ROW(),MATCH(AR$3,$K$2:$Q$2,0))</f>
        <v>10</v>
      </c>
      <c r="AS1652" s="147" cm="1">
        <f t="array" ref="AS1652">INDEX($K:$Q,ROW(),MATCH(AS$3,$K$2:$Q$2,0))</f>
        <v>10</v>
      </c>
      <c r="AT1652" s="147" cm="1">
        <f t="array" ref="AT1652">INDEX($K:$Q,ROW(),MATCH(AT$3,$K$2:$Q$2,0))</f>
        <v>10</v>
      </c>
      <c r="AU1652" s="147" cm="1">
        <f t="array" ref="AU1652">INDEX($K:$Q,ROW(),MATCH(AU$3,$K$2:$Q$2,0))</f>
        <v>10</v>
      </c>
      <c r="AV1652" s="147" cm="1">
        <f t="array" ref="AV1652">INDEX($K:$Q,ROW(),MATCH(AV$3,$K$2:$Q$2,0))</f>
        <v>10</v>
      </c>
      <c r="AW1652" s="147" cm="1">
        <f t="array" ref="AW1652">INDEX($K:$Q,ROW(),MATCH(AW$3,$K$2:$Q$2,0))</f>
        <v>10</v>
      </c>
      <c r="AX1652" s="147" cm="1">
        <f t="array" ref="AX1652">INDEX($K:$Q,ROW(),MATCH(AX$3,$K$2:$Q$2,0))</f>
        <v>10</v>
      </c>
      <c r="AY1652" s="147" cm="1">
        <f t="array" ref="AY1652">INDEX($K:$Q,ROW(),MATCH(AY$3,$K$2:$Q$2,0))</f>
        <v>10</v>
      </c>
      <c r="AZ1652" s="147" cm="1">
        <f t="array" ref="AZ1652">INDEX($K:$Q,ROW(),MATCH(AZ$3,$K$2:$Q$2,0))</f>
        <v>10</v>
      </c>
      <c r="BA1652" s="147" cm="1">
        <f t="array" ref="BA1652">INDEX($K:$Q,ROW(),MATCH(BA$3,$K$2:$Q$2,0))</f>
        <v>10</v>
      </c>
      <c r="BB1652" s="147" cm="1">
        <f t="array" ref="BB1652">INDEX($K:$Q,ROW(),MATCH(BB$3,$K$2:$Q$2,0))</f>
        <v>10</v>
      </c>
      <c r="BC1652" s="147" cm="1">
        <f t="array" ref="BC1652">INDEX($K:$Q,ROW(),MATCH(BC$3,$K$2:$Q$2,0))</f>
        <v>10</v>
      </c>
      <c r="BD1652" s="147" cm="1">
        <f t="array" ref="BD1652">INDEX($K:$Q,ROW(),MATCH(BD$3,$K$2:$Q$2,0))</f>
        <v>10</v>
      </c>
      <c r="BE1652" s="147" cm="1">
        <f t="array" ref="BE1652">INDEX($K:$Q,ROW(),MATCH(BE$3,$K$2:$Q$2,0))</f>
        <v>10</v>
      </c>
      <c r="BF1652" s="147" cm="1">
        <f t="array" ref="BF1652">INDEX($K:$Q,ROW(),MATCH(BF$3,$K$2:$Q$2,0))</f>
        <v>10</v>
      </c>
      <c r="BG1652" s="147" cm="1">
        <f t="array" ref="BG1652">INDEX($K:$Q,ROW(),MATCH(BG$3,$K$2:$Q$2,0))</f>
        <v>10</v>
      </c>
      <c r="BH1652" s="147" cm="1">
        <f t="array" ref="BH1652">INDEX($K:$Q,ROW(),MATCH(BH$3,$K$2:$Q$2,0))</f>
        <v>10</v>
      </c>
      <c r="BI1652" s="147" cm="1">
        <f t="array" ref="BI1652">INDEX($K:$Q,ROW(),MATCH(BI$3,$K$2:$Q$2,0))</f>
        <v>10</v>
      </c>
      <c r="BJ1652" s="147" cm="1">
        <f t="array" ref="BJ1652">INDEX($K:$Q,ROW(),MATCH(BJ$3,$K$2:$Q$2,0))</f>
        <v>10</v>
      </c>
      <c r="BK1652" s="147" cm="1">
        <f t="array" ref="BK1652">INDEX($K:$Q,ROW(),MATCH(BK$3,$K$2:$Q$2,0))</f>
        <v>10</v>
      </c>
      <c r="BL1652" s="147" cm="1">
        <f t="array" ref="BL1652">INDEX($K:$Q,ROW(),MATCH(BL$3,$K$2:$Q$2,0))</f>
        <v>10</v>
      </c>
      <c r="BM1652" s="147" cm="1">
        <f t="array" ref="BM1652">INDEX($K:$Q,ROW(),MATCH(BM$3,$K$2:$Q$2,0))</f>
        <v>10</v>
      </c>
      <c r="BN1652" s="147" cm="1">
        <f t="array" ref="BN1652">INDEX($K:$Q,ROW(),MATCH(BN$3,$K$2:$Q$2,0))</f>
        <v>10</v>
      </c>
      <c r="BO1652" s="147" cm="1">
        <f t="array" ref="BO1652">INDEX($K:$Q,ROW(),MATCH(BO$3,$K$2:$Q$2,0))</f>
        <v>10</v>
      </c>
      <c r="BP1652" s="147" cm="1">
        <f t="array" ref="BP1652">INDEX($K:$Q,ROW(),MATCH(BP$3,$K$2:$Q$2,0))</f>
        <v>10</v>
      </c>
      <c r="BQ1652" s="147" cm="1">
        <f t="array" ref="BQ1652">INDEX($K:$Q,ROW(),MATCH(BQ$3,$K$2:$Q$2,0))</f>
        <v>10</v>
      </c>
      <c r="BR1652" s="147" cm="1">
        <f t="array" ref="BR1652">INDEX($K:$Q,ROW(),MATCH(BR$3,$K$2:$Q$2,0))</f>
        <v>10</v>
      </c>
      <c r="BS1652" s="147" cm="1">
        <f t="array" ref="BS1652">INDEX($K:$Q,ROW(),MATCH(BS$3,$K$2:$Q$2,0))</f>
        <v>10</v>
      </c>
      <c r="BT1652" s="147" cm="1">
        <f t="array" ref="BT1652">INDEX($K:$Q,ROW(),MATCH(BT$3,$K$2:$Q$2,0))</f>
        <v>10</v>
      </c>
      <c r="BU1652" s="147" cm="1">
        <f t="array" ref="BU1652">INDEX($K:$Q,ROW(),MATCH(BU$3,$K$2:$Q$2,0))</f>
        <v>10</v>
      </c>
      <c r="BV1652" s="147" cm="1">
        <f t="array" ref="BV1652">INDEX($K:$Q,ROW(),MATCH(BV$3,$K$2:$Q$2,0))</f>
        <v>10</v>
      </c>
      <c r="BW1652" s="147" cm="1">
        <f t="array" ref="BW1652">INDEX($K:$Q,ROW(),MATCH(BW$3,$K$2:$Q$2,0))</f>
        <v>10</v>
      </c>
      <c r="BX1652" s="147" cm="1">
        <f t="array" ref="BX1652">INDEX($K:$Q,ROW(),MATCH(BX$3,$K$2:$Q$2,0))</f>
        <v>10</v>
      </c>
      <c r="BY1652" s="147" cm="1">
        <f t="array" ref="BY1652">INDEX($K:$Q,ROW(),MATCH(BY$3,$K$2:$Q$2,0))</f>
        <v>10</v>
      </c>
      <c r="BZ1652" s="147" cm="1">
        <f t="array" ref="BZ1652">INDEX($K:$Q,ROW(),MATCH(BZ$3,$K$2:$Q$2,0))</f>
        <v>10</v>
      </c>
      <c r="CA1652" s="147" cm="1">
        <f t="array" ref="CA1652">INDEX($K:$Q,ROW(),MATCH(CA$3,$K$2:$Q$2,0))</f>
        <v>10</v>
      </c>
      <c r="CB1652" s="147" cm="1">
        <f t="array" ref="CB1652">INDEX($K:$Q,ROW(),MATCH(CB$3,$K$2:$Q$2,0))</f>
        <v>10</v>
      </c>
      <c r="CC1652" s="147" cm="1">
        <f t="array" ref="CC1652">INDEX($K:$Q,ROW(),MATCH(CC$3,$K$2:$Q$2,0))</f>
        <v>10</v>
      </c>
      <c r="CD1652" s="147" cm="1">
        <f t="array" ref="CD1652">INDEX($K:$Q,ROW(),MATCH(CD$3,$K$2:$Q$2,0))</f>
        <v>10</v>
      </c>
      <c r="CE1652" s="147" cm="1">
        <f t="array" ref="CE1652">INDEX($K:$Q,ROW(),MATCH(CE$3,$K$2:$Q$2,0))</f>
        <v>10</v>
      </c>
      <c r="CF1652" s="147" cm="1">
        <f t="array" ref="CF1652">INDEX($K:$Q,ROW(),MATCH(CF$3,$K$2:$Q$2,0))</f>
        <v>10</v>
      </c>
      <c r="CG1652" s="147" cm="1">
        <f t="array" ref="CG1652">INDEX($K:$Q,ROW(),MATCH(CG$3,$K$2:$Q$2,0))</f>
        <v>10</v>
      </c>
      <c r="CH1652" s="147" cm="1">
        <f t="array" ref="CH1652">INDEX($K:$Q,ROW(),MATCH(CH$3,$K$2:$Q$2,0))</f>
        <v>10</v>
      </c>
      <c r="CI1652" s="147" cm="1">
        <f t="array" ref="CI1652">INDEX($K:$Q,ROW(),MATCH(CI$3,$K$2:$Q$2,0))</f>
        <v>10</v>
      </c>
      <c r="CJ1652" s="147" cm="1">
        <f t="array" ref="CJ1652">INDEX($K:$Q,ROW(),MATCH(CJ$3,$K$2:$Q$2,0))</f>
        <v>10</v>
      </c>
      <c r="CK1652" s="147" cm="1">
        <f t="array" ref="CK1652">INDEX($K:$Q,ROW(),MATCH(CK$3,$K$2:$Q$2,0))</f>
        <v>10</v>
      </c>
      <c r="CL1652" s="147" cm="1">
        <f t="array" ref="CL1652">INDEX($K:$Q,ROW(),MATCH(CL$3,$K$2:$Q$2,0))</f>
        <v>10</v>
      </c>
      <c r="CO1652" s="147" t="e" cm="1">
        <f t="array" ref="CO1652">INDEX($K:$Q,ROW(),MATCH(CO$3,$K$2:$Q$2,0))</f>
        <v>#N/A</v>
      </c>
      <c r="CP1652" s="147" t="e" cm="1">
        <f t="array" ref="CP1652">INDEX($K:$Q,ROW(),MATCH(CP$3,$K$2:$Q$2,0))</f>
        <v>#N/A</v>
      </c>
      <c r="CQ1652" s="147" t="e" cm="1">
        <f t="array" ref="CQ1652">INDEX($K:$Q,ROW(),MATCH(CQ$3,$K$2:$Q$2,0))</f>
        <v>#N/A</v>
      </c>
      <c r="CR1652" s="147" t="e" cm="1">
        <f t="array" ref="CR1652">INDEX($K:$Q,ROW(),MATCH(CR$3,$K$2:$Q$2,0))</f>
        <v>#N/A</v>
      </c>
      <c r="CS1652" s="147" t="e" cm="1">
        <f t="array" ref="CS1652">INDEX($K:$Q,ROW(),MATCH(CS$3,$K$2:$Q$2,0))</f>
        <v>#N/A</v>
      </c>
      <c r="CT1652" s="147" t="e" cm="1">
        <f t="array" ref="CT1652">INDEX($K:$Q,ROW(),MATCH(CT$3,$K$2:$Q$2,0))</f>
        <v>#N/A</v>
      </c>
      <c r="CU1652" s="147" t="e" cm="1">
        <f t="array" ref="CU1652">INDEX($K:$Q,ROW(),MATCH(CU$3,$K$2:$Q$2,0))</f>
        <v>#N/A</v>
      </c>
      <c r="CV1652" s="147" t="e" cm="1">
        <f t="array" ref="CV1652">INDEX($K:$Q,ROW(),MATCH(CV$3,$K$2:$Q$2,0))</f>
        <v>#N/A</v>
      </c>
      <c r="CW1652" s="147" t="e" cm="1">
        <f t="array" ref="CW1652">INDEX($K:$Q,ROW(),MATCH(CW$3,$K$2:$Q$2,0))</f>
        <v>#N/A</v>
      </c>
      <c r="CX1652" s="147" t="e" cm="1">
        <f t="array" ref="CX1652">INDEX($K:$Q,ROW(),MATCH(CX$3,$K$2:$Q$2,0))</f>
        <v>#N/A</v>
      </c>
      <c r="CY1652" s="147" t="e" cm="1">
        <f t="array" ref="CY1652">INDEX($K:$Q,ROW(),MATCH(CY$3,$K$2:$Q$2,0))</f>
        <v>#N/A</v>
      </c>
      <c r="CZ1652" s="147" t="e" cm="1">
        <f t="array" ref="CZ1652">INDEX($K:$Q,ROW(),MATCH(CZ$3,$K$2:$Q$2,0))</f>
        <v>#N/A</v>
      </c>
      <c r="DA1652" s="147" t="e" cm="1">
        <f t="array" ref="DA1652">INDEX($K:$Q,ROW(),MATCH(DA$3,$K$2:$Q$2,0))</f>
        <v>#N/A</v>
      </c>
      <c r="DB1652" s="147" t="e" cm="1">
        <f t="array" ref="DB1652">INDEX($K:$Q,ROW(),MATCH(DB$3,$K$2:$Q$2,0))</f>
        <v>#N/A</v>
      </c>
      <c r="DC1652" s="147" t="e" cm="1">
        <f t="array" ref="DC1652">INDEX($K:$Q,ROW(),MATCH(DC$3,$K$2:$Q$2,0))</f>
        <v>#N/A</v>
      </c>
      <c r="DD1652" s="147" t="e" cm="1">
        <f t="array" ref="DD1652">INDEX($K:$Q,ROW(),MATCH(DD$3,$K$2:$Q$2,0))</f>
        <v>#N/A</v>
      </c>
      <c r="DE1652" s="147" t="e" cm="1">
        <f t="array" ref="DE1652">INDEX($K:$Q,ROW(),MATCH(DE$3,$K$2:$Q$2,0))</f>
        <v>#N/A</v>
      </c>
      <c r="DF1652" s="147" t="e" cm="1">
        <f t="array" ref="DF1652">INDEX($K:$Q,ROW(),MATCH(DF$3,$K$2:$Q$2,0))</f>
        <v>#N/A</v>
      </c>
      <c r="DG1652" s="147" t="e" cm="1">
        <f t="array" ref="DG1652">INDEX($K:$Q,ROW(),MATCH(DG$3,$K$2:$Q$2,0))</f>
        <v>#N/A</v>
      </c>
      <c r="DH1652" s="147" t="e" cm="1">
        <f t="array" ref="DH1652">INDEX($K:$Q,ROW(),MATCH(DH$3,$K$2:$Q$2,0))</f>
        <v>#N/A</v>
      </c>
      <c r="DI1652" s="147" t="e" cm="1">
        <f t="array" ref="DI1652">INDEX($K:$Q,ROW(),MATCH(DI$3,$K$2:$Q$2,0))</f>
        <v>#N/A</v>
      </c>
      <c r="DJ1652" s="147" t="e" cm="1">
        <f t="array" ref="DJ1652">INDEX($K:$Q,ROW(),MATCH(DJ$3,$K$2:$Q$2,0))</f>
        <v>#N/A</v>
      </c>
      <c r="DK1652" s="147" t="e" cm="1">
        <f t="array" ref="DK1652">INDEX($K:$Q,ROW(),MATCH(DK$3,$K$2:$Q$2,0))</f>
        <v>#N/A</v>
      </c>
      <c r="DL1652" s="147" t="e" cm="1">
        <f t="array" ref="DL1652">INDEX($K:$Q,ROW(),MATCH(DL$3,$K$2:$Q$2,0))</f>
        <v>#N/A</v>
      </c>
    </row>
    <row r="1653" spans="2:117" s="27" customFormat="1" x14ac:dyDescent="0.4">
      <c r="B1653" s="9"/>
      <c r="C1653" s="8" t="s">
        <v>235</v>
      </c>
      <c r="D1653" t="s">
        <v>767</v>
      </c>
      <c r="E1653" s="8" t="str">
        <f t="shared" si="2711"/>
        <v>1653 FAPPER-S</v>
      </c>
      <c r="G1653" s="126" t="str">
        <f>"Capital expenditures - "&amp;SUBSTITUTE(G1646,":","")</f>
        <v>Capital expenditures - Revenue driven PP&amp;E</v>
      </c>
      <c r="I1653" s="180"/>
      <c r="J1653" s="180"/>
      <c r="K1653" s="118">
        <f t="shared" ref="K1653:P1653" ca="1" si="2772">SUMIF($3:$3,K$2,1653:1653)</f>
        <v>-120</v>
      </c>
      <c r="L1653" s="118">
        <f t="shared" ca="1" si="2772"/>
        <v>-120</v>
      </c>
      <c r="M1653" s="118">
        <f t="shared" ca="1" si="2772"/>
        <v>-120</v>
      </c>
      <c r="N1653" s="118">
        <f t="shared" ca="1" si="2772"/>
        <v>-120</v>
      </c>
      <c r="O1653" s="118">
        <f t="shared" ca="1" si="2772"/>
        <v>-120</v>
      </c>
      <c r="P1653" s="118">
        <f t="shared" ca="1" si="2772"/>
        <v>-120</v>
      </c>
      <c r="Q1653"/>
      <c r="R1653" s="33"/>
      <c r="S1653" s="148" cm="1">
        <f t="array" aca="1" ref="S1653" ca="1">-S1652*INDIRECT(S1640)/10000</f>
        <v>-10</v>
      </c>
      <c r="T1653" s="148" cm="1">
        <f t="array" aca="1" ref="T1653" ca="1">-T1652*INDIRECT(T1640)/10000</f>
        <v>-10</v>
      </c>
      <c r="U1653" s="148" cm="1">
        <f t="array" aca="1" ref="U1653" ca="1">-U1652*INDIRECT(U1640)/10000</f>
        <v>-10</v>
      </c>
      <c r="V1653" s="148" cm="1">
        <f t="array" aca="1" ref="V1653" ca="1">-V1652*INDIRECT(V1640)/10000</f>
        <v>-10</v>
      </c>
      <c r="W1653" s="148" cm="1">
        <f t="array" aca="1" ref="W1653" ca="1">-W1652*INDIRECT(W1640)/10000</f>
        <v>-10</v>
      </c>
      <c r="X1653" s="148" cm="1">
        <f t="array" aca="1" ref="X1653" ca="1">-X1652*INDIRECT(X1640)/10000</f>
        <v>-10</v>
      </c>
      <c r="Y1653" s="148" cm="1">
        <f t="array" aca="1" ref="Y1653" ca="1">-Y1652*INDIRECT(Y1640)/10000</f>
        <v>-10</v>
      </c>
      <c r="Z1653" s="148" cm="1">
        <f t="array" aca="1" ref="Z1653" ca="1">-Z1652*INDIRECT(Z1640)/10000</f>
        <v>-10</v>
      </c>
      <c r="AA1653" s="148" cm="1">
        <f t="array" aca="1" ref="AA1653" ca="1">-AA1652*INDIRECT(AA1640)/10000</f>
        <v>-10</v>
      </c>
      <c r="AB1653" s="148" cm="1">
        <f t="array" aca="1" ref="AB1653" ca="1">-AB1652*INDIRECT(AB1640)/10000</f>
        <v>-10</v>
      </c>
      <c r="AC1653" s="148" cm="1">
        <f t="array" aca="1" ref="AC1653" ca="1">-AC1652*INDIRECT(AC1640)/10000</f>
        <v>-10</v>
      </c>
      <c r="AD1653" s="148" cm="1">
        <f t="array" aca="1" ref="AD1653" ca="1">-AD1652*INDIRECT(AD1640)/10000</f>
        <v>-10</v>
      </c>
      <c r="AE1653" s="148" cm="1">
        <f t="array" aca="1" ref="AE1653" ca="1">-AE1652*INDIRECT(AE1640)/10000</f>
        <v>-10</v>
      </c>
      <c r="AF1653" s="148" cm="1">
        <f t="array" aca="1" ref="AF1653" ca="1">-AF1652*INDIRECT(AF1640)/10000</f>
        <v>-10</v>
      </c>
      <c r="AG1653" s="148" cm="1">
        <f t="array" aca="1" ref="AG1653" ca="1">-AG1652*INDIRECT(AG1640)/10000</f>
        <v>-10</v>
      </c>
      <c r="AH1653" s="148" cm="1">
        <f t="array" aca="1" ref="AH1653" ca="1">-AH1652*INDIRECT(AH1640)/10000</f>
        <v>-10</v>
      </c>
      <c r="AI1653" s="148" cm="1">
        <f t="array" aca="1" ref="AI1653" ca="1">-AI1652*INDIRECT(AI1640)/10000</f>
        <v>-10</v>
      </c>
      <c r="AJ1653" s="148" cm="1">
        <f t="array" aca="1" ref="AJ1653" ca="1">-AJ1652*INDIRECT(AJ1640)/10000</f>
        <v>-10</v>
      </c>
      <c r="AK1653" s="148" cm="1">
        <f t="array" aca="1" ref="AK1653" ca="1">-AK1652*INDIRECT(AK1640)/10000</f>
        <v>-10</v>
      </c>
      <c r="AL1653" s="148" cm="1">
        <f t="array" aca="1" ref="AL1653" ca="1">-AL1652*INDIRECT(AL1640)/10000</f>
        <v>-10</v>
      </c>
      <c r="AM1653" s="148" cm="1">
        <f t="array" aca="1" ref="AM1653" ca="1">-AM1652*INDIRECT(AM1640)/10000</f>
        <v>-10</v>
      </c>
      <c r="AN1653" s="148" cm="1">
        <f t="array" aca="1" ref="AN1653" ca="1">-AN1652*INDIRECT(AN1640)/10000</f>
        <v>-10</v>
      </c>
      <c r="AO1653" s="148" cm="1">
        <f t="array" aca="1" ref="AO1653" ca="1">-AO1652*INDIRECT(AO1640)/10000</f>
        <v>-10</v>
      </c>
      <c r="AP1653" s="148" cm="1">
        <f t="array" aca="1" ref="AP1653" ca="1">-AP1652*INDIRECT(AP1640)/10000</f>
        <v>-10</v>
      </c>
      <c r="AQ1653" s="148" cm="1">
        <f t="array" aca="1" ref="AQ1653" ca="1">-AQ1652*INDIRECT(AQ1640)/10000</f>
        <v>-10</v>
      </c>
      <c r="AR1653" s="148" cm="1">
        <f t="array" aca="1" ref="AR1653" ca="1">-AR1652*INDIRECT(AR1640)/10000</f>
        <v>-10</v>
      </c>
      <c r="AS1653" s="148" cm="1">
        <f t="array" aca="1" ref="AS1653" ca="1">-AS1652*INDIRECT(AS1640)/10000</f>
        <v>-10</v>
      </c>
      <c r="AT1653" s="148" cm="1">
        <f t="array" aca="1" ref="AT1653" ca="1">-AT1652*INDIRECT(AT1640)/10000</f>
        <v>-10</v>
      </c>
      <c r="AU1653" s="148" cm="1">
        <f t="array" aca="1" ref="AU1653" ca="1">-AU1652*INDIRECT(AU1640)/10000</f>
        <v>-10</v>
      </c>
      <c r="AV1653" s="148" cm="1">
        <f t="array" aca="1" ref="AV1653" ca="1">-AV1652*INDIRECT(AV1640)/10000</f>
        <v>-10</v>
      </c>
      <c r="AW1653" s="148" cm="1">
        <f t="array" aca="1" ref="AW1653" ca="1">-AW1652*INDIRECT(AW1640)/10000</f>
        <v>-10</v>
      </c>
      <c r="AX1653" s="148" cm="1">
        <f t="array" aca="1" ref="AX1653" ca="1">-AX1652*INDIRECT(AX1640)/10000</f>
        <v>-10</v>
      </c>
      <c r="AY1653" s="148" cm="1">
        <f t="array" aca="1" ref="AY1653" ca="1">-AY1652*INDIRECT(AY1640)/10000</f>
        <v>-10</v>
      </c>
      <c r="AZ1653" s="148" cm="1">
        <f t="array" aca="1" ref="AZ1653" ca="1">-AZ1652*INDIRECT(AZ1640)/10000</f>
        <v>-10</v>
      </c>
      <c r="BA1653" s="148" cm="1">
        <f t="array" aca="1" ref="BA1653" ca="1">-BA1652*INDIRECT(BA1640)/10000</f>
        <v>-10</v>
      </c>
      <c r="BB1653" s="148" cm="1">
        <f t="array" aca="1" ref="BB1653" ca="1">-BB1652*INDIRECT(BB1640)/10000</f>
        <v>-10</v>
      </c>
      <c r="BC1653" s="148" cm="1">
        <f t="array" aca="1" ref="BC1653" ca="1">-BC1652*INDIRECT(BC1640)/10000</f>
        <v>-10</v>
      </c>
      <c r="BD1653" s="148" cm="1">
        <f t="array" aca="1" ref="BD1653" ca="1">-BD1652*INDIRECT(BD1640)/10000</f>
        <v>-10</v>
      </c>
      <c r="BE1653" s="148" cm="1">
        <f t="array" aca="1" ref="BE1653" ca="1">-BE1652*INDIRECT(BE1640)/10000</f>
        <v>-10</v>
      </c>
      <c r="BF1653" s="148" cm="1">
        <f t="array" aca="1" ref="BF1653" ca="1">-BF1652*INDIRECT(BF1640)/10000</f>
        <v>-10</v>
      </c>
      <c r="BG1653" s="148" cm="1">
        <f t="array" aca="1" ref="BG1653" ca="1">-BG1652*INDIRECT(BG1640)/10000</f>
        <v>-10</v>
      </c>
      <c r="BH1653" s="148" cm="1">
        <f t="array" aca="1" ref="BH1653" ca="1">-BH1652*INDIRECT(BH1640)/10000</f>
        <v>-10</v>
      </c>
      <c r="BI1653" s="148" cm="1">
        <f t="array" aca="1" ref="BI1653" ca="1">-BI1652*INDIRECT(BI1640)/10000</f>
        <v>-10</v>
      </c>
      <c r="BJ1653" s="148" cm="1">
        <f t="array" aca="1" ref="BJ1653" ca="1">-BJ1652*INDIRECT(BJ1640)/10000</f>
        <v>-10</v>
      </c>
      <c r="BK1653" s="148" cm="1">
        <f t="array" aca="1" ref="BK1653" ca="1">-BK1652*INDIRECT(BK1640)/10000</f>
        <v>-10</v>
      </c>
      <c r="BL1653" s="148" cm="1">
        <f t="array" aca="1" ref="BL1653" ca="1">-BL1652*INDIRECT(BL1640)/10000</f>
        <v>-10</v>
      </c>
      <c r="BM1653" s="148" cm="1">
        <f t="array" aca="1" ref="BM1653" ca="1">-BM1652*INDIRECT(BM1640)/10000</f>
        <v>-10</v>
      </c>
      <c r="BN1653" s="148" cm="1">
        <f t="array" aca="1" ref="BN1653" ca="1">-BN1652*INDIRECT(BN1640)/10000</f>
        <v>-10</v>
      </c>
      <c r="BO1653" s="148" cm="1">
        <f t="array" aca="1" ref="BO1653" ca="1">-BO1652*INDIRECT(BO1640)/10000</f>
        <v>-10</v>
      </c>
      <c r="BP1653" s="148" cm="1">
        <f t="array" aca="1" ref="BP1653" ca="1">-BP1652*INDIRECT(BP1640)/10000</f>
        <v>-10</v>
      </c>
      <c r="BQ1653" s="148" cm="1">
        <f t="array" aca="1" ref="BQ1653" ca="1">-BQ1652*INDIRECT(BQ1640)/10000</f>
        <v>-10</v>
      </c>
      <c r="BR1653" s="148" cm="1">
        <f t="array" aca="1" ref="BR1653" ca="1">-BR1652*INDIRECT(BR1640)/10000</f>
        <v>-10</v>
      </c>
      <c r="BS1653" s="148" cm="1">
        <f t="array" aca="1" ref="BS1653" ca="1">-BS1652*INDIRECT(BS1640)/10000</f>
        <v>-10</v>
      </c>
      <c r="BT1653" s="148" cm="1">
        <f t="array" aca="1" ref="BT1653" ca="1">-BT1652*INDIRECT(BT1640)/10000</f>
        <v>-10</v>
      </c>
      <c r="BU1653" s="148" cm="1">
        <f t="array" aca="1" ref="BU1653" ca="1">-BU1652*INDIRECT(BU1640)/10000</f>
        <v>-10</v>
      </c>
      <c r="BV1653" s="148" cm="1">
        <f t="array" aca="1" ref="BV1653" ca="1">-BV1652*INDIRECT(BV1640)/10000</f>
        <v>-10</v>
      </c>
      <c r="BW1653" s="148" cm="1">
        <f t="array" aca="1" ref="BW1653" ca="1">-BW1652*INDIRECT(BW1640)/10000</f>
        <v>-10</v>
      </c>
      <c r="BX1653" s="148" cm="1">
        <f t="array" aca="1" ref="BX1653" ca="1">-BX1652*INDIRECT(BX1640)/10000</f>
        <v>-10</v>
      </c>
      <c r="BY1653" s="148" cm="1">
        <f t="array" aca="1" ref="BY1653" ca="1">-BY1652*INDIRECT(BY1640)/10000</f>
        <v>-10</v>
      </c>
      <c r="BZ1653" s="148" cm="1">
        <f t="array" aca="1" ref="BZ1653" ca="1">-BZ1652*INDIRECT(BZ1640)/10000</f>
        <v>-10</v>
      </c>
      <c r="CA1653" s="148" cm="1">
        <f t="array" aca="1" ref="CA1653" ca="1">-CA1652*INDIRECT(CA1640)/10000</f>
        <v>-10</v>
      </c>
      <c r="CB1653" s="148" cm="1">
        <f t="array" aca="1" ref="CB1653" ca="1">-CB1652*INDIRECT(CB1640)/10000</f>
        <v>-10</v>
      </c>
      <c r="CC1653" s="148" cm="1">
        <f t="array" aca="1" ref="CC1653" ca="1">-CC1652*INDIRECT(CC1640)/10000</f>
        <v>-10</v>
      </c>
      <c r="CD1653" s="148" cm="1">
        <f t="array" aca="1" ref="CD1653" ca="1">-CD1652*INDIRECT(CD1640)/10000</f>
        <v>-10</v>
      </c>
      <c r="CE1653" s="148" cm="1">
        <f t="array" aca="1" ref="CE1653" ca="1">-CE1652*INDIRECT(CE1640)/10000</f>
        <v>-10</v>
      </c>
      <c r="CF1653" s="148" cm="1">
        <f t="array" aca="1" ref="CF1653" ca="1">-CF1652*INDIRECT(CF1640)/10000</f>
        <v>-10</v>
      </c>
      <c r="CG1653" s="148" cm="1">
        <f t="array" aca="1" ref="CG1653" ca="1">-CG1652*INDIRECT(CG1640)/10000</f>
        <v>-10</v>
      </c>
      <c r="CH1653" s="148" cm="1">
        <f t="array" aca="1" ref="CH1653" ca="1">-CH1652*INDIRECT(CH1640)/10000</f>
        <v>-10</v>
      </c>
      <c r="CI1653" s="148" cm="1">
        <f t="array" aca="1" ref="CI1653" ca="1">-CI1652*INDIRECT(CI1640)/10000</f>
        <v>-10</v>
      </c>
      <c r="CJ1653" s="148" cm="1">
        <f t="array" aca="1" ref="CJ1653" ca="1">-CJ1652*INDIRECT(CJ1640)/10000</f>
        <v>-10</v>
      </c>
      <c r="CK1653" s="148" cm="1">
        <f t="array" aca="1" ref="CK1653" ca="1">-CK1652*INDIRECT(CK1640)/10000</f>
        <v>-10</v>
      </c>
      <c r="CL1653" s="148" cm="1">
        <f t="array" aca="1" ref="CL1653" ca="1">-CL1652*INDIRECT(CL1640)/10000</f>
        <v>-10</v>
      </c>
      <c r="CM1653"/>
      <c r="CN1653" s="253"/>
      <c r="CO1653" s="148" t="e" cm="1">
        <f t="array" aca="1" ref="CO1653" ca="1">-CO1652*INDIRECT(CO1640)/10000</f>
        <v>#N/A</v>
      </c>
      <c r="CP1653" s="148" t="e" cm="1">
        <f t="array" aca="1" ref="CP1653" ca="1">-CP1652*INDIRECT(CP1640)/10000</f>
        <v>#N/A</v>
      </c>
      <c r="CQ1653" s="148" t="e" cm="1">
        <f t="array" aca="1" ref="CQ1653" ca="1">-CQ1652*INDIRECT(CQ1640)/10000</f>
        <v>#N/A</v>
      </c>
      <c r="CR1653" s="148" t="e" cm="1">
        <f t="array" aca="1" ref="CR1653" ca="1">-CR1652*INDIRECT(CR1640)/10000</f>
        <v>#N/A</v>
      </c>
      <c r="CS1653" s="148" t="e" cm="1">
        <f t="array" aca="1" ref="CS1653" ca="1">-CS1652*INDIRECT(CS1640)/10000</f>
        <v>#N/A</v>
      </c>
      <c r="CT1653" s="148" t="e" cm="1">
        <f t="array" aca="1" ref="CT1653" ca="1">-CT1652*INDIRECT(CT1640)/10000</f>
        <v>#N/A</v>
      </c>
      <c r="CU1653" s="148" t="e" cm="1">
        <f t="array" aca="1" ref="CU1653" ca="1">-CU1652*INDIRECT(CU1640)/10000</f>
        <v>#N/A</v>
      </c>
      <c r="CV1653" s="148" t="e" cm="1">
        <f t="array" aca="1" ref="CV1653" ca="1">-CV1652*INDIRECT(CV1640)/10000</f>
        <v>#N/A</v>
      </c>
      <c r="CW1653" s="148" t="e" cm="1">
        <f t="array" aca="1" ref="CW1653" ca="1">-CW1652*INDIRECT(CW1640)/10000</f>
        <v>#N/A</v>
      </c>
      <c r="CX1653" s="148" t="e" cm="1">
        <f t="array" aca="1" ref="CX1653" ca="1">-CX1652*INDIRECT(CX1640)/10000</f>
        <v>#N/A</v>
      </c>
      <c r="CY1653" s="148" t="e" cm="1">
        <f t="array" aca="1" ref="CY1653" ca="1">-CY1652*INDIRECT(CY1640)/10000</f>
        <v>#N/A</v>
      </c>
      <c r="CZ1653" s="148" t="e" cm="1">
        <f t="array" aca="1" ref="CZ1653" ca="1">-CZ1652*INDIRECT(CZ1640)/10000</f>
        <v>#N/A</v>
      </c>
      <c r="DA1653" s="148" t="e" cm="1">
        <f t="array" aca="1" ref="DA1653" ca="1">-DA1652*INDIRECT(DA1640)/10000</f>
        <v>#N/A</v>
      </c>
      <c r="DB1653" s="148" t="e" cm="1">
        <f t="array" aca="1" ref="DB1653" ca="1">-DB1652*INDIRECT(DB1640)/10000</f>
        <v>#N/A</v>
      </c>
      <c r="DC1653" s="148" t="e" cm="1">
        <f t="array" aca="1" ref="DC1653" ca="1">-DC1652*INDIRECT(DC1640)/10000</f>
        <v>#N/A</v>
      </c>
      <c r="DD1653" s="148" t="e" cm="1">
        <f t="array" aca="1" ref="DD1653" ca="1">-DD1652*INDIRECT(DD1640)/10000</f>
        <v>#N/A</v>
      </c>
      <c r="DE1653" s="148" t="e" cm="1">
        <f t="array" aca="1" ref="DE1653" ca="1">-DE1652*INDIRECT(DE1640)/10000</f>
        <v>#N/A</v>
      </c>
      <c r="DF1653" s="148" t="e" cm="1">
        <f t="array" aca="1" ref="DF1653" ca="1">-DF1652*INDIRECT(DF1640)/10000</f>
        <v>#N/A</v>
      </c>
      <c r="DG1653" s="148" t="e" cm="1">
        <f t="array" aca="1" ref="DG1653" ca="1">-DG1652*INDIRECT(DG1640)/10000</f>
        <v>#N/A</v>
      </c>
      <c r="DH1653" s="148" t="e" cm="1">
        <f t="array" aca="1" ref="DH1653" ca="1">-DH1652*INDIRECT(DH1640)/10000</f>
        <v>#N/A</v>
      </c>
      <c r="DI1653" s="148" t="e" cm="1">
        <f t="array" aca="1" ref="DI1653" ca="1">-DI1652*INDIRECT(DI1640)/10000</f>
        <v>#N/A</v>
      </c>
      <c r="DJ1653" s="148" t="e" cm="1">
        <f t="array" aca="1" ref="DJ1653" ca="1">-DJ1652*INDIRECT(DJ1640)/10000</f>
        <v>#N/A</v>
      </c>
      <c r="DK1653" s="148" t="e" cm="1">
        <f t="array" aca="1" ref="DK1653" ca="1">-DK1652*INDIRECT(DK1640)/10000</f>
        <v>#N/A</v>
      </c>
      <c r="DL1653" s="148" t="e" cm="1">
        <f t="array" aca="1" ref="DL1653" ca="1">-DL1652*INDIRECT(DL1640)/10000</f>
        <v>#N/A</v>
      </c>
      <c r="DM1653"/>
    </row>
    <row r="1654" spans="2:117" x14ac:dyDescent="0.4">
      <c r="B1654" s="8"/>
      <c r="C1654" s="8"/>
      <c r="D1654" t="s">
        <v>767</v>
      </c>
      <c r="E1654" s="8" t="str">
        <f t="shared" si="2711"/>
        <v>1654 FAPPER-S</v>
      </c>
      <c r="G1654" s="125"/>
      <c r="S1654" s="80"/>
      <c r="T1654" s="72"/>
      <c r="U1654" s="72"/>
      <c r="V1654" s="72"/>
      <c r="W1654" s="72"/>
      <c r="X1654" s="72"/>
      <c r="Y1654" s="72"/>
      <c r="Z1654" s="72"/>
      <c r="AA1654" s="72"/>
      <c r="AB1654" s="72"/>
      <c r="AC1654" s="72"/>
      <c r="AD1654" s="72"/>
      <c r="AE1654" s="72"/>
      <c r="AF1654" s="72"/>
      <c r="AG1654" s="72"/>
      <c r="AH1654" s="72"/>
      <c r="AI1654" s="72"/>
      <c r="AJ1654" s="72"/>
      <c r="AK1654" s="72"/>
      <c r="AL1654" s="72"/>
      <c r="AM1654" s="72"/>
      <c r="AN1654" s="72"/>
      <c r="AO1654" s="72"/>
      <c r="AP1654" s="72"/>
      <c r="AQ1654" s="72"/>
      <c r="AR1654" s="72"/>
      <c r="AS1654" s="72"/>
      <c r="AT1654" s="72"/>
      <c r="AU1654" s="72"/>
      <c r="AV1654" s="72"/>
      <c r="AW1654" s="72"/>
      <c r="AX1654" s="72"/>
      <c r="AY1654" s="72"/>
      <c r="AZ1654" s="72"/>
      <c r="BA1654" s="72"/>
      <c r="BB1654" s="72"/>
      <c r="BC1654" s="72"/>
      <c r="BD1654" s="72"/>
      <c r="BE1654" s="72"/>
      <c r="BF1654" s="72"/>
      <c r="BG1654" s="72"/>
      <c r="BH1654" s="72"/>
      <c r="BI1654" s="72"/>
      <c r="BJ1654" s="72"/>
      <c r="BK1654" s="72"/>
      <c r="BL1654" s="72"/>
      <c r="BM1654" s="72"/>
      <c r="BN1654" s="72"/>
      <c r="BO1654" s="72"/>
      <c r="BP1654" s="72"/>
      <c r="BQ1654" s="72"/>
      <c r="BR1654" s="72"/>
      <c r="BS1654" s="72"/>
      <c r="BT1654" s="72"/>
      <c r="BU1654" s="72"/>
      <c r="BV1654" s="72"/>
      <c r="BW1654" s="72"/>
      <c r="BX1654" s="72"/>
      <c r="BY1654" s="72"/>
      <c r="BZ1654" s="72"/>
      <c r="CA1654" s="72"/>
      <c r="CB1654" s="72"/>
      <c r="CC1654" s="72"/>
      <c r="CD1654" s="72"/>
      <c r="CE1654" s="72"/>
      <c r="CF1654" s="72"/>
      <c r="CG1654" s="72"/>
      <c r="CH1654" s="72"/>
      <c r="CI1654" s="72"/>
      <c r="CJ1654" s="72"/>
      <c r="CK1654" s="72"/>
      <c r="CL1654" s="72"/>
      <c r="CO1654" s="72"/>
      <c r="CP1654" s="72"/>
      <c r="CQ1654" s="72"/>
      <c r="CR1654" s="72"/>
      <c r="CS1654" s="72"/>
      <c r="CT1654" s="72"/>
      <c r="CU1654" s="72"/>
      <c r="CV1654" s="72"/>
      <c r="CW1654" s="72"/>
      <c r="CX1654" s="72"/>
      <c r="CY1654" s="72"/>
      <c r="CZ1654" s="72"/>
      <c r="DA1654" s="72"/>
      <c r="DB1654" s="72"/>
      <c r="DC1654" s="72"/>
      <c r="DD1654" s="72"/>
      <c r="DE1654" s="72"/>
      <c r="DF1654" s="72"/>
      <c r="DG1654" s="72"/>
      <c r="DH1654" s="72"/>
      <c r="DI1654" s="72"/>
      <c r="DJ1654" s="72"/>
      <c r="DK1654" s="72"/>
      <c r="DL1654" s="72"/>
    </row>
    <row r="1655" spans="2:117" x14ac:dyDescent="0.4">
      <c r="B1655" s="8"/>
      <c r="C1655" s="8"/>
      <c r="D1655" t="s">
        <v>767</v>
      </c>
      <c r="E1655" s="8" t="str">
        <f t="shared" si="2711"/>
        <v>1655 FAPPER-S</v>
      </c>
      <c r="G1655" s="95" t="s">
        <v>204</v>
      </c>
      <c r="H1655" s="12"/>
      <c r="S1655" s="72"/>
      <c r="T1655" s="72"/>
      <c r="U1655" s="72"/>
      <c r="V1655" s="72"/>
      <c r="W1655" s="72"/>
      <c r="X1655" s="72"/>
      <c r="Y1655" s="72"/>
      <c r="Z1655" s="72"/>
      <c r="AA1655" s="72"/>
      <c r="AB1655" s="72"/>
      <c r="AC1655" s="72"/>
      <c r="AD1655" s="72"/>
      <c r="AE1655" s="72"/>
      <c r="AF1655" s="72"/>
      <c r="AG1655" s="72"/>
      <c r="AH1655" s="72"/>
      <c r="AI1655" s="72"/>
      <c r="AJ1655" s="72"/>
      <c r="AK1655" s="72"/>
      <c r="AL1655" s="72"/>
      <c r="AM1655" s="72"/>
      <c r="AN1655" s="72"/>
      <c r="AO1655" s="72"/>
      <c r="AP1655" s="72"/>
      <c r="AQ1655" s="72"/>
      <c r="AR1655" s="72"/>
      <c r="AS1655" s="72"/>
      <c r="AT1655" s="72"/>
      <c r="AU1655" s="72"/>
      <c r="AV1655" s="72"/>
      <c r="AW1655" s="72"/>
      <c r="AX1655" s="72"/>
      <c r="AY1655" s="72"/>
      <c r="AZ1655" s="72"/>
      <c r="BA1655" s="72"/>
      <c r="BB1655" s="72"/>
      <c r="BC1655" s="72"/>
      <c r="BD1655" s="72"/>
      <c r="BE1655" s="72"/>
      <c r="BF1655" s="72"/>
      <c r="BG1655" s="72"/>
      <c r="BH1655" s="72"/>
      <c r="BI1655" s="72"/>
      <c r="BJ1655" s="72"/>
      <c r="BK1655" s="72"/>
      <c r="BL1655" s="72"/>
      <c r="BM1655" s="72"/>
      <c r="BN1655" s="72"/>
      <c r="BO1655" s="72"/>
      <c r="BP1655" s="72"/>
      <c r="BQ1655" s="72"/>
      <c r="BR1655" s="72"/>
      <c r="BS1655" s="72"/>
      <c r="BT1655" s="72"/>
      <c r="BU1655" s="72"/>
      <c r="BV1655" s="72"/>
      <c r="BW1655" s="72"/>
      <c r="BX1655" s="72"/>
      <c r="BY1655" s="72"/>
      <c r="BZ1655" s="72"/>
      <c r="CA1655" s="72"/>
      <c r="CB1655" s="72"/>
      <c r="CC1655" s="72"/>
      <c r="CD1655" s="72"/>
      <c r="CE1655" s="72"/>
      <c r="CF1655" s="72"/>
      <c r="CG1655" s="72"/>
      <c r="CH1655" s="72"/>
      <c r="CI1655" s="72"/>
      <c r="CJ1655" s="72"/>
      <c r="CK1655" s="72"/>
      <c r="CL1655" s="72"/>
      <c r="CO1655" s="72"/>
      <c r="CP1655" s="72"/>
      <c r="CQ1655" s="72"/>
      <c r="CR1655" s="72"/>
      <c r="CS1655" s="72"/>
      <c r="CT1655" s="72"/>
      <c r="CU1655" s="72"/>
      <c r="CV1655" s="72"/>
      <c r="CW1655" s="72"/>
      <c r="CX1655" s="72"/>
      <c r="CY1655" s="72"/>
      <c r="CZ1655" s="72"/>
      <c r="DA1655" s="72"/>
      <c r="DB1655" s="72"/>
      <c r="DC1655" s="72"/>
      <c r="DD1655" s="72"/>
      <c r="DE1655" s="72"/>
      <c r="DF1655" s="72"/>
      <c r="DG1655" s="72"/>
      <c r="DH1655" s="72"/>
      <c r="DI1655" s="72"/>
      <c r="DJ1655" s="72"/>
      <c r="DK1655" s="72"/>
      <c r="DL1655" s="72"/>
    </row>
    <row r="1656" spans="2:117" x14ac:dyDescent="0.4">
      <c r="B1656" s="8"/>
      <c r="C1656" s="8" t="s">
        <v>233</v>
      </c>
      <c r="D1656" t="s">
        <v>767</v>
      </c>
      <c r="E1656" s="8" t="str">
        <f t="shared" si="2711"/>
        <v>1656 FAPPER-S</v>
      </c>
      <c r="G1656" s="158" t="str">
        <f>"Depreciation - "&amp;SUBSTITUTE(G1646,":","")</f>
        <v>Depreciation - Revenue driven PP&amp;E</v>
      </c>
      <c r="I1656" s="80">
        <f>SUMIF($5:$5,I$2,1654:1654)</f>
        <v>0</v>
      </c>
      <c r="J1656" s="80"/>
      <c r="K1656" s="24">
        <f t="shared" ref="K1656:P1656" ca="1" si="2773">SUMIF($3:$3,K$2,1656:1656)</f>
        <v>-22.346307030608596</v>
      </c>
      <c r="L1656" s="24">
        <f t="shared" ca="1" si="2773"/>
        <v>-27.339881409670866</v>
      </c>
      <c r="M1656" s="24">
        <f t="shared" ca="1" si="2773"/>
        <v>-33.449335251280196</v>
      </c>
      <c r="N1656" s="24">
        <f t="shared" ca="1" si="2773"/>
        <v>-40.924026406228862</v>
      </c>
      <c r="O1656" s="24">
        <f t="shared" ca="1" si="2773"/>
        <v>-25.599773590130379</v>
      </c>
      <c r="P1656" s="24">
        <f t="shared" ca="1" si="2773"/>
        <v>-25.852401313787389</v>
      </c>
      <c r="R1656" s="24"/>
      <c r="S1656" s="80" cm="1">
        <f t="array" aca="1" ref="S1656" ca="1">(SUM(INDEX(1651:1651,1,MAX(COLUMN($R:$R),COLUMN()-($H1648*12-1))):S1653)/($H1648*12)+IF($R1658=0,0,SUM(INDEX(1656:1656,1,MAX(COLUMN($R:$R),COLUMN()-(($H1648-$H1649)*12))):S1658)/(($H1648)*12)))</f>
        <v>-1.6949152542372881</v>
      </c>
      <c r="T1656" s="80" cm="1">
        <f t="array" aca="1" ref="T1656" ca="1">(SUM(INDEX(1651:1651,1,MAX(COLUMN($R:$R),COLUMN()-($H1648*12-1))):T1653)/($H1648*12)+IF($R1658=0,0,SUM(INDEX(1656:1656,1,MAX(COLUMN($R:$R),COLUMN()-(($H1648-$H1649)*12))):T1658)/(($H1648)*12)))</f>
        <v>-1.7236426314277506</v>
      </c>
      <c r="U1656" s="80" cm="1">
        <f t="array" aca="1" ref="U1656" ca="1">(SUM(INDEX(1651:1651,1,MAX(COLUMN($R:$R),COLUMN()-($H1648*12-1))):U1653)/($H1648*12)+IF($R1658=0,0,SUM(INDEX(1656:1656,1,MAX(COLUMN($R:$R),COLUMN()-(($H1648-$H1649)*12))):U1658)/(($H1648)*12)))</f>
        <v>-1.7528569133163567</v>
      </c>
      <c r="V1656" s="80" cm="1">
        <f t="array" aca="1" ref="V1656" ca="1">(SUM(INDEX(1651:1651,1,MAX(COLUMN($R:$R),COLUMN()-($H1648*12-1))):V1653)/($H1648*12)+IF($R1658=0,0,SUM(INDEX(1656:1656,1,MAX(COLUMN($R:$R),COLUMN()-(($H1648-$H1649)*12))):V1658)/(($H1648)*12)))</f>
        <v>-1.7825663525251083</v>
      </c>
      <c r="W1656" s="80" cm="1">
        <f t="array" aca="1" ref="W1656" ca="1">(SUM(INDEX(1651:1651,1,MAX(COLUMN($R:$R),COLUMN()-($H1648*12-1))):W1653)/($H1648*12)+IF($R1658=0,0,SUM(INDEX(1656:1656,1,MAX(COLUMN($R:$R),COLUMN()-(($H1648-$H1649)*12))):W1658)/(($H1648)*12)))</f>
        <v>-1.8127793415509577</v>
      </c>
      <c r="X1656" s="80" cm="1">
        <f t="array" aca="1" ref="X1656" ca="1">(SUM(INDEX(1651:1651,1,MAX(COLUMN($R:$R),COLUMN()-($H1648*12-1))):X1653)/($H1648*12)+IF($R1658=0,0,SUM(INDEX(1656:1656,1,MAX(COLUMN($R:$R),COLUMN()-(($H1648-$H1649)*12))):X1658)/(($H1648)*12)))</f>
        <v>-1.8435044151365672</v>
      </c>
      <c r="Y1656" s="80" cm="1">
        <f t="array" aca="1" ref="Y1656" ca="1">(SUM(INDEX(1651:1651,1,MAX(COLUMN($R:$R),COLUMN()-($H1648*12-1))):Y1653)/($H1648*12)+IF($R1658=0,0,SUM(INDEX(1656:1656,1,MAX(COLUMN($R:$R),COLUMN()-(($H1648-$H1649)*12))):Y1658)/(($H1648)*12)))</f>
        <v>-1.8747502526812547</v>
      </c>
      <c r="Z1656" s="80" cm="1">
        <f t="array" aca="1" ref="Z1656" ca="1">(SUM(INDEX(1651:1651,1,MAX(COLUMN($R:$R),COLUMN()-($H1648*12-1))):Z1653)/($H1648*12)+IF($R1658=0,0,SUM(INDEX(1656:1656,1,MAX(COLUMN($R:$R),COLUMN()-(($H1648-$H1649)*12))):Z1658)/(($H1648)*12)))</f>
        <v>-1.9065256806928015</v>
      </c>
      <c r="AA1656" s="80" cm="1">
        <f t="array" aca="1" ref="AA1656" ca="1">(SUM(INDEX(1651:1651,1,MAX(COLUMN($R:$R),COLUMN()-($H1648*12-1))):AA1653)/($H1648*12)+IF($R1658=0,0,SUM(INDEX(1656:1656,1,MAX(COLUMN($R:$R),COLUMN()-(($H1648-$H1649)*12))):AA1658)/(($H1648)*12)))</f>
        <v>-1.938839675280815</v>
      </c>
      <c r="AB1656" s="80" cm="1">
        <f t="array" aca="1" ref="AB1656" ca="1">(SUM(INDEX(1651:1651,1,MAX(COLUMN($R:$R),COLUMN()-($H1648*12-1))):AB1653)/($H1648*12)+IF($R1658=0,0,SUM(INDEX(1656:1656,1,MAX(COLUMN($R:$R),COLUMN()-(($H1648-$H1649)*12))):AB1658)/(($H1648)*12)))</f>
        <v>-1.9717013646923542</v>
      </c>
      <c r="AC1656" s="80" cm="1">
        <f t="array" aca="1" ref="AC1656" ca="1">(SUM(INDEX(1651:1651,1,MAX(COLUMN($R:$R),COLUMN()-($H1648*12-1))):AC1653)/($H1648*12)+IF($R1658=0,0,SUM(INDEX(1656:1656,1,MAX(COLUMN($R:$R),COLUMN()-(($H1648-$H1649)*12))):AC1658)/(($H1648)*12)))</f>
        <v>-2.0051200318905296</v>
      </c>
      <c r="AD1656" s="80" cm="1">
        <f t="array" aca="1" ref="AD1656" ca="1">(SUM(INDEX(1651:1651,1,MAX(COLUMN($R:$R),COLUMN()-($H1648*12-1))):AD1653)/($H1648*12)+IF($R1658=0,0,SUM(INDEX(1656:1656,1,MAX(COLUMN($R:$R),COLUMN()-(($H1648-$H1649)*12))):AD1658)/(($H1648)*12)))</f>
        <v>-2.0391051171768102</v>
      </c>
      <c r="AE1656" s="80" cm="1">
        <f t="array" aca="1" ref="AE1656" ca="1">(SUM(INDEX(1651:1651,1,MAX(COLUMN($R:$R),COLUMN()-($H1648*12-1))):AE1653)/($H1648*12)+IF($R1658=0,0,SUM(INDEX(1656:1656,1,MAX(COLUMN($R:$R),COLUMN()-(($H1648-$H1649)*12))):AE1658)/(($H1648)*12)))</f>
        <v>-2.0736662208577727</v>
      </c>
      <c r="AF1656" s="80" cm="1">
        <f t="array" aca="1" ref="AF1656" ca="1">(SUM(INDEX(1651:1651,1,MAX(COLUMN($R:$R),COLUMN()-($H1648*12-1))):AF1653)/($H1648*12)+IF($R1658=0,0,SUM(INDEX(1656:1656,1,MAX(COLUMN($R:$R),COLUMN()-(($H1648-$H1649)*12))):AF1658)/(($H1648)*12)))</f>
        <v>-2.108813105957057</v>
      </c>
      <c r="AG1656" s="80" cm="1">
        <f t="array" aca="1" ref="AG1656" ca="1">(SUM(INDEX(1651:1651,1,MAX(COLUMN($R:$R),COLUMN()-($H1648*12-1))):AG1653)/($H1648*12)+IF($R1658=0,0,SUM(INDEX(1656:1656,1,MAX(COLUMN($R:$R),COLUMN()-(($H1648-$H1649)*12))):AG1658)/(($H1648)*12)))</f>
        <v>-2.1445557009732785</v>
      </c>
      <c r="AH1656" s="80" cm="1">
        <f t="array" aca="1" ref="AH1656" ca="1">(SUM(INDEX(1651:1651,1,MAX(COLUMN($R:$R),COLUMN()-($H1648*12-1))):AH1653)/($H1648*12)+IF($R1658=0,0,SUM(INDEX(1656:1656,1,MAX(COLUMN($R:$R),COLUMN()-(($H1648-$H1649)*12))):AH1658)/(($H1648)*12)))</f>
        <v>-2.18090410268469</v>
      </c>
      <c r="AI1656" s="80" cm="1">
        <f t="array" aca="1" ref="AI1656" ca="1">(SUM(INDEX(1651:1651,1,MAX(COLUMN($R:$R),COLUMN()-($H1648*12-1))):AI1653)/($H1648*12)+IF($R1658=0,0,SUM(INDEX(1656:1656,1,MAX(COLUMN($R:$R),COLUMN()-(($H1648-$H1649)*12))):AI1658)/(($H1648)*12)))</f>
        <v>-2.2178685790013799</v>
      </c>
      <c r="AJ1656" s="80" cm="1">
        <f t="array" aca="1" ref="AJ1656" ca="1">(SUM(INDEX(1651:1651,1,MAX(COLUMN($R:$R),COLUMN()-($H1648*12-1))):AJ1653)/($H1648*12)+IF($R1658=0,0,SUM(INDEX(1656:1656,1,MAX(COLUMN($R:$R),COLUMN()-(($H1648-$H1649)*12))):AJ1658)/(($H1648)*12)))</f>
        <v>-2.2554595718658095</v>
      </c>
      <c r="AK1656" s="80" cm="1">
        <f t="array" aca="1" ref="AK1656" ca="1">(SUM(INDEX(1651:1651,1,MAX(COLUMN($R:$R),COLUMN()-($H1648*12-1))):AK1653)/($H1648*12)+IF($R1658=0,0,SUM(INDEX(1656:1656,1,MAX(COLUMN($R:$R),COLUMN()-(($H1648-$H1649)*12))):AK1658)/(($H1648)*12)))</f>
        <v>-2.2936877002025184</v>
      </c>
      <c r="AL1656" s="80" cm="1">
        <f t="array" aca="1" ref="AL1656" ca="1">(SUM(INDEX(1651:1651,1,MAX(COLUMN($R:$R),COLUMN()-($H1648*12-1))):AL1653)/($H1648*12)+IF($R1658=0,0,SUM(INDEX(1656:1656,1,MAX(COLUMN($R:$R),COLUMN()-(($H1648-$H1649)*12))):AL1658)/(($H1648)*12)))</f>
        <v>-2.3325637629178151</v>
      </c>
      <c r="AM1656" s="80" cm="1">
        <f t="array" aca="1" ref="AM1656" ca="1">(SUM(INDEX(1651:1651,1,MAX(COLUMN($R:$R),COLUMN()-($H1648*12-1))):AM1653)/($H1648*12)+IF($R1658=0,0,SUM(INDEX(1656:1656,1,MAX(COLUMN($R:$R),COLUMN()-(($H1648-$H1649)*12))):AM1658)/(($H1648)*12)))</f>
        <v>-2.3720987419503206</v>
      </c>
      <c r="AN1656" s="80" cm="1">
        <f t="array" aca="1" ref="AN1656" ca="1">(SUM(INDEX(1651:1651,1,MAX(COLUMN($R:$R),COLUMN()-($H1648*12-1))):AN1653)/($H1648*12)+IF($R1658=0,0,SUM(INDEX(1656:1656,1,MAX(COLUMN($R:$R),COLUMN()-(($H1648-$H1649)*12))):AN1658)/(($H1648)*12)))</f>
        <v>-2.4123038053732073</v>
      </c>
      <c r="AO1656" s="80" cm="1">
        <f t="array" aca="1" ref="AO1656" ca="1">(SUM(INDEX(1651:1651,1,MAX(COLUMN($R:$R),COLUMN()-($H1648*12-1))):AO1653)/($H1648*12)+IF($R1658=0,0,SUM(INDEX(1656:1656,1,MAX(COLUMN($R:$R),COLUMN()-(($H1648-$H1649)*12))):AO1658)/(($H1648)*12)))</f>
        <v>-2.4531903105490245</v>
      </c>
      <c r="AP1656" s="80" cm="1">
        <f t="array" aca="1" ref="AP1656" ca="1">(SUM(INDEX(1651:1651,1,MAX(COLUMN($R:$R),COLUMN()-($H1648*12-1))):AP1653)/($H1648*12)+IF($R1658=0,0,SUM(INDEX(1656:1656,1,MAX(COLUMN($R:$R),COLUMN()-(($H1648-$H1649)*12))):AP1658)/(($H1648)*12)))</f>
        <v>-2.4947698073379909</v>
      </c>
      <c r="AQ1656" s="80" cm="1">
        <f t="array" aca="1" ref="AQ1656" ca="1">(SUM(INDEX(1651:1651,1,MAX(COLUMN($R:$R),COLUMN()-($H1648*12-1))):AQ1653)/($H1648*12)+IF($R1658=0,0,SUM(INDEX(1656:1656,1,MAX(COLUMN($R:$R),COLUMN()-(($H1648-$H1649)*12))):AQ1658)/(($H1648)*12)))</f>
        <v>-2.5370540413606686</v>
      </c>
      <c r="AR1656" s="80" cm="1">
        <f t="array" aca="1" ref="AR1656" ca="1">(SUM(INDEX(1651:1651,1,MAX(COLUMN($R:$R),COLUMN()-($H1648*12-1))):AR1653)/($H1648*12)+IF($R1658=0,0,SUM(INDEX(1656:1656,1,MAX(COLUMN($R:$R),COLUMN()-(($H1648-$H1649)*12))):AR1658)/(($H1648)*12)))</f>
        <v>-2.5800549573159346</v>
      </c>
      <c r="AS1656" s="80" cm="1">
        <f t="array" aca="1" ref="AS1656" ca="1">(SUM(INDEX(1651:1651,1,MAX(COLUMN($R:$R),COLUMN()-($H1648*12-1))):AS1653)/($H1648*12)+IF($R1658=0,0,SUM(INDEX(1656:1656,1,MAX(COLUMN($R:$R),COLUMN()-(($H1648-$H1649)*12))):AS1658)/(($H1648)*12)))</f>
        <v>-2.6237847023551875</v>
      </c>
      <c r="AT1656" s="80" cm="1">
        <f t="array" aca="1" ref="AT1656" ca="1">(SUM(INDEX(1651:1651,1,MAX(COLUMN($R:$R),COLUMN()-($H1648*12-1))):AT1653)/($H1648*12)+IF($R1658=0,0,SUM(INDEX(1656:1656,1,MAX(COLUMN($R:$R),COLUMN()-(($H1648-$H1649)*12))):AT1658)/(($H1648)*12)))</f>
        <v>-2.6682556295137498</v>
      </c>
      <c r="AU1656" s="80" cm="1">
        <f t="array" aca="1" ref="AU1656" ca="1">(SUM(INDEX(1651:1651,1,MAX(COLUMN($R:$R),COLUMN()-($H1648*12-1))):AU1653)/($H1648*12)+IF($R1658=0,0,SUM(INDEX(1656:1656,1,MAX(COLUMN($R:$R),COLUMN()-(($H1648-$H1649)*12))):AU1658)/(($H1648)*12)))</f>
        <v>-2.7134803012004238</v>
      </c>
      <c r="AV1656" s="80" cm="1">
        <f t="array" aca="1" ref="AV1656" ca="1">(SUM(INDEX(1651:1651,1,MAX(COLUMN($R:$R),COLUMN()-($H1648*12-1))):AV1653)/($H1648*12)+IF($R1658=0,0,SUM(INDEX(1656:1656,1,MAX(COLUMN($R:$R),COLUMN()-(($H1648-$H1649)*12))):AV1658)/(($H1648)*12)))</f>
        <v>-2.7594714927461936</v>
      </c>
      <c r="AW1656" s="80" cm="1">
        <f t="array" aca="1" ref="AW1656" ca="1">(SUM(INDEX(1651:1651,1,MAX(COLUMN($R:$R),COLUMN()-($H1648*12-1))):AW1653)/($H1648*12)+IF($R1658=0,0,SUM(INDEX(1656:1656,1,MAX(COLUMN($R:$R),COLUMN()-(($H1648-$H1649)*12))):AW1658)/(($H1648)*12)))</f>
        <v>-2.8062421960130783</v>
      </c>
      <c r="AX1656" s="80" cm="1">
        <f t="array" aca="1" ref="AX1656" ca="1">(SUM(INDEX(1651:1651,1,MAX(COLUMN($R:$R),COLUMN()-($H1648*12-1))):AX1653)/($H1648*12)+IF($R1658=0,0,SUM(INDEX(1656:1656,1,MAX(COLUMN($R:$R),COLUMN()-(($H1648-$H1649)*12))):AX1658)/(($H1648)*12)))</f>
        <v>-2.8538056230641473</v>
      </c>
      <c r="AY1656" s="80" cm="1">
        <f t="array" aca="1" ref="AY1656" ca="1">(SUM(INDEX(1651:1651,1,MAX(COLUMN($R:$R),COLUMN()-($H1648*12-1))):AY1653)/($H1648*12)+IF($R1658=0,0,SUM(INDEX(1656:1656,1,MAX(COLUMN($R:$R),COLUMN()-(($H1648-$H1649)*12))):AY1658)/(($H1648)*12)))</f>
        <v>-2.9021752098957432</v>
      </c>
      <c r="AZ1656" s="80" cm="1">
        <f t="array" aca="1" ref="AZ1656" ca="1">(SUM(INDEX(1651:1651,1,MAX(COLUMN($R:$R),COLUMN()-($H1648*12-1))):AZ1653)/($H1648*12)+IF($R1658=0,0,SUM(INDEX(1656:1656,1,MAX(COLUMN($R:$R),COLUMN()-(($H1648-$H1649)*12))):AZ1658)/(($H1648)*12)))</f>
        <v>-2.9513646202329591</v>
      </c>
      <c r="BA1656" s="80" cm="1">
        <f t="array" aca="1" ref="BA1656" ca="1">(SUM(INDEX(1651:1651,1,MAX(COLUMN($R:$R),COLUMN()-($H1648*12-1))):BA1653)/($H1648*12)+IF($R1658=0,0,SUM(INDEX(1656:1656,1,MAX(COLUMN($R:$R),COLUMN()-(($H1648-$H1649)*12))):BA1658)/(($H1648)*12)))</f>
        <v>-3.0013877493894503</v>
      </c>
      <c r="BB1656" s="80" cm="1">
        <f t="array" aca="1" ref="BB1656" ca="1">(SUM(INDEX(1651:1651,1,MAX(COLUMN($R:$R),COLUMN()-($H1648*12-1))):BB1653)/($H1648*12)+IF($R1658=0,0,SUM(INDEX(1656:1656,1,MAX(COLUMN($R:$R),COLUMN()-(($H1648-$H1649)*12))):BB1658)/(($H1648)*12)))</f>
        <v>-3.052258728192661</v>
      </c>
      <c r="BC1656" s="80" cm="1">
        <f t="array" aca="1" ref="BC1656" ca="1">(SUM(INDEX(1651:1651,1,MAX(COLUMN($R:$R),COLUMN()-($H1648*12-1))):BC1653)/($H1648*12)+IF($R1658=0,0,SUM(INDEX(1656:1656,1,MAX(COLUMN($R:$R),COLUMN()-(($H1648-$H1649)*12))):BC1658)/(($H1648)*12)))</f>
        <v>-3.1039919269755871</v>
      </c>
      <c r="BD1656" s="80" cm="1">
        <f t="array" aca="1" ref="BD1656" ca="1">(SUM(INDEX(1651:1651,1,MAX(COLUMN($R:$R),COLUMN()-($H1648*12-1))):BD1653)/($H1648*12)+IF($R1658=0,0,SUM(INDEX(1656:1656,1,MAX(COLUMN($R:$R),COLUMN()-(($H1648-$H1649)*12))):BD1658)/(($H1648)*12)))</f>
        <v>-3.1566019596361903</v>
      </c>
      <c r="BE1656" s="80" cm="1">
        <f t="array" aca="1" ref="BE1656" ca="1">(SUM(INDEX(1651:1651,1,MAX(COLUMN($R:$R),COLUMN()-($H1648*12-1))):BE1653)/($H1648*12)+IF($R1658=0,0,SUM(INDEX(1656:1656,1,MAX(COLUMN($R:$R),COLUMN()-(($H1648-$H1649)*12))):BE1658)/(($H1648)*12)))</f>
        <v>-3.2101036877656175</v>
      </c>
      <c r="BF1656" s="80" cm="1">
        <f t="array" aca="1" ref="BF1656" ca="1">(SUM(INDEX(1651:1651,1,MAX(COLUMN($R:$R),COLUMN()-($H1648*12-1))):BF1653)/($H1648*12)+IF($R1658=0,0,SUM(INDEX(1656:1656,1,MAX(COLUMN($R:$R),COLUMN()-(($H1648-$H1649)*12))):BF1658)/(($H1648)*12)))</f>
        <v>-3.2645122248463907</v>
      </c>
      <c r="BG1656" s="80" cm="1">
        <f t="array" aca="1" ref="BG1656" ca="1">(SUM(INDEX(1651:1651,1,MAX(COLUMN($R:$R),COLUMN()-($H1648*12-1))):BG1653)/($H1648*12)+IF($R1658=0,0,SUM(INDEX(1656:1656,1,MAX(COLUMN($R:$R),COLUMN()-(($H1648-$H1649)*12))):BG1658)/(($H1648)*12)))</f>
        <v>-3.3198429405217533</v>
      </c>
      <c r="BH1656" s="80" cm="1">
        <f t="array" aca="1" ref="BH1656" ca="1">(SUM(INDEX(1651:1651,1,MAX(COLUMN($R:$R),COLUMN()-($H1648*12-1))):BH1653)/($H1648*12)+IF($R1658=0,0,SUM(INDEX(1656:1656,1,MAX(COLUMN($R:$R),COLUMN()-(($H1648-$H1649)*12))):BH1658)/(($H1648)*12)))</f>
        <v>-3.376111464937376</v>
      </c>
      <c r="BI1656" s="80" cm="1">
        <f t="array" aca="1" ref="BI1656" ca="1">(SUM(INDEX(1651:1651,1,MAX(COLUMN($R:$R),COLUMN()-($H1648*12-1))):BI1653)/($H1648*12)+IF($R1658=0,0,SUM(INDEX(1656:1656,1,MAX(COLUMN($R:$R),COLUMN()-(($H1648-$H1649)*12))):BI1658)/(($H1648)*12)))</f>
        <v>-3.433333693156654</v>
      </c>
      <c r="BJ1656" s="80" cm="1">
        <f t="array" aca="1" ref="BJ1656" ca="1">(SUM(INDEX(1651:1651,1,MAX(COLUMN($R:$R),COLUMN()-($H1648*12-1))):BJ1653)/($H1648*12)+IF($R1658=0,0,SUM(INDEX(1656:1656,1,MAX(COLUMN($R:$R),COLUMN()-(($H1648-$H1649)*12))):BJ1658)/(($H1648)*12)))</f>
        <v>-3.4915257896508347</v>
      </c>
      <c r="BK1656" s="80" cm="1">
        <f t="array" aca="1" ref="BK1656" ca="1">(SUM(INDEX(1651:1651,1,MAX(COLUMN($R:$R),COLUMN()-($H1648*12-1))):BK1653)/($H1648*12)+IF($R1658=0,0,SUM(INDEX(1656:1656,1,MAX(COLUMN($R:$R),COLUMN()-(($H1648-$H1649)*12))):BK1658)/(($H1648)*12)))</f>
        <v>-3.550704192865255</v>
      </c>
      <c r="BL1656" s="80" cm="1">
        <f t="array" aca="1" ref="BL1656" ca="1">(SUM(INDEX(1651:1651,1,MAX(COLUMN($R:$R),COLUMN()-($H1648*12-1))):BL1653)/($H1648*12)+IF($R1658=0,0,SUM(INDEX(1656:1656,1,MAX(COLUMN($R:$R),COLUMN()-(($H1648-$H1649)*12))):BL1658)/(($H1648)*12)))</f>
        <v>-3.6108856198629713</v>
      </c>
      <c r="BM1656" s="80" cm="1">
        <f t="array" aca="1" ref="BM1656" ca="1">(SUM(INDEX(1651:1651,1,MAX(COLUMN($R:$R),COLUMN()-($H1648*12-1))):BM1653)/($H1648*12)+IF($R1658=0,0,SUM(INDEX(1656:1656,1,MAX(COLUMN($R:$R),COLUMN()-(($H1648-$H1649)*12))):BM1658)/(($H1648)*12)))</f>
        <v>-3.6720870710470894</v>
      </c>
      <c r="BN1656" s="80" cm="1">
        <f t="array" aca="1" ref="BN1656" ca="1">(SUM(INDEX(1651:1651,1,MAX(COLUMN($R:$R),COLUMN()-($H1648*12-1))):BN1653)/($H1648*12)+IF($R1658=0,0,SUM(INDEX(1656:1656,1,MAX(COLUMN($R:$R),COLUMN()-(($H1648-$H1649)*12))):BN1658)/(($H1648)*12)))</f>
        <v>-3.7343258349631423</v>
      </c>
      <c r="BO1656" s="80" cm="1">
        <f t="array" aca="1" ref="BO1656" ca="1">(SUM(INDEX(1651:1651,1,MAX(COLUMN($R:$R),COLUMN()-($H1648*12-1))):BO1653)/($H1648*12)+IF($R1658=0,0,SUM(INDEX(1656:1656,1,MAX(COLUMN($R:$R),COLUMN()-(($H1648-$H1649)*12))):BO1658)/(($H1648)*12)))</f>
        <v>-2.1027042389455679</v>
      </c>
      <c r="BP1656" s="80" cm="1">
        <f t="array" aca="1" ref="BP1656" ca="1">(SUM(INDEX(1651:1651,1,MAX(COLUMN($R:$R),COLUMN()-($H1648*12-1))):BP1653)/($H1648*12)+IF($R1658=0,0,SUM(INDEX(1656:1656,1,MAX(COLUMN($R:$R),COLUMN()-(($H1648-$H1649)*12))):BP1658)/(($H1648)*12)))</f>
        <v>-2.1096159166524879</v>
      </c>
      <c r="BQ1656" s="80" cm="1">
        <f t="array" aca="1" ref="BQ1656" ca="1">(SUM(INDEX(1651:1651,1,MAX(COLUMN($R:$R),COLUMN()-($H1648*12-1))):BQ1653)/($H1648*12)+IF($R1658=0,0,SUM(INDEX(1656:1656,1,MAX(COLUMN($R:$R),COLUMN()-(($H1648-$H1649)*12))):BQ1658)/(($H1648)*12)))</f>
        <v>-2.116157836741043</v>
      </c>
      <c r="BR1656" s="80" cm="1">
        <f t="array" aca="1" ref="BR1656" ca="1">(SUM(INDEX(1651:1651,1,MAX(COLUMN($R:$R),COLUMN()-($H1648*12-1))):BR1653)/($H1648*12)+IF($R1658=0,0,SUM(INDEX(1656:1656,1,MAX(COLUMN($R:$R),COLUMN()-(($H1648-$H1649)*12))):BR1658)/(($H1648)*12)))</f>
        <v>-2.1223154795109531</v>
      </c>
      <c r="BS1656" s="80" cm="1">
        <f t="array" aca="1" ref="BS1656" ca="1">(SUM(INDEX(1651:1651,1,MAX(COLUMN($R:$R),COLUMN()-($H1648*12-1))):BS1653)/($H1648*12)+IF($R1658=0,0,SUM(INDEX(1656:1656,1,MAX(COLUMN($R:$R),COLUMN()-(($H1648-$H1649)*12))):BS1658)/(($H1648)*12)))</f>
        <v>-2.128073939290374</v>
      </c>
      <c r="BT1656" s="80" cm="1">
        <f t="array" aca="1" ref="BT1656" ca="1">(SUM(INDEX(1651:1651,1,MAX(COLUMN($R:$R),COLUMN()-($H1648*12-1))):BT1653)/($H1648*12)+IF($R1658=0,0,SUM(INDEX(1656:1656,1,MAX(COLUMN($R:$R),COLUMN()-(($H1648-$H1649)*12))):BT1658)/(($H1648)*12)))</f>
        <v>-2.1334179155232453</v>
      </c>
      <c r="BU1656" s="80" cm="1">
        <f t="array" aca="1" ref="BU1656" ca="1">(SUM(INDEX(1651:1651,1,MAX(COLUMN($R:$R),COLUMN()-($H1648*12-1))):BU1653)/($H1648*12)+IF($R1658=0,0,SUM(INDEX(1656:1656,1,MAX(COLUMN($R:$R),COLUMN()-(($H1648-$H1649)*12))):BU1658)/(($H1648)*12)))</f>
        <v>-2.1383317036653926</v>
      </c>
      <c r="BV1656" s="80" cm="1">
        <f t="array" aca="1" ref="BV1656" ca="1">(SUM(INDEX(1651:1651,1,MAX(COLUMN($R:$R),COLUMN()-($H1648*12-1))):BV1653)/($H1648*12)+IF($R1658=0,0,SUM(INDEX(1656:1656,1,MAX(COLUMN($R:$R),COLUMN()-(($H1648-$H1649)*12))):BV1658)/(($H1648)*12)))</f>
        <v>-2.1427991858854627</v>
      </c>
      <c r="BW1656" s="80" cm="1">
        <f t="array" aca="1" ref="BW1656" ca="1">(SUM(INDEX(1651:1651,1,MAX(COLUMN($R:$R),COLUMN()-($H1648*12-1))):BW1653)/($H1648*12)+IF($R1658=0,0,SUM(INDEX(1656:1656,1,MAX(COLUMN($R:$R),COLUMN()-(($H1648-$H1649)*12))):BW1658)/(($H1648)*12)))</f>
        <v>-2.146803821566694</v>
      </c>
      <c r="BX1656" s="80" cm="1">
        <f t="array" aca="1" ref="BX1656" ca="1">(SUM(INDEX(1651:1651,1,MAX(COLUMN($R:$R),COLUMN()-($H1648*12-1))):BX1653)/($H1648*12)+IF($R1658=0,0,SUM(INDEX(1656:1656,1,MAX(COLUMN($R:$R),COLUMN()-(($H1648-$H1649)*12))):BX1658)/(($H1648)*12)))</f>
        <v>-2.1503286376054378</v>
      </c>
      <c r="BY1656" s="80" cm="1">
        <f t="array" aca="1" ref="BY1656" ca="1">(SUM(INDEX(1651:1651,1,MAX(COLUMN($R:$R),COLUMN()-($H1648*12-1))):BY1653)/($H1648*12)+IF($R1658=0,0,SUM(INDEX(1656:1656,1,MAX(COLUMN($R:$R),COLUMN()-(($H1648-$H1649)*12))):BY1658)/(($H1648)*12)))</f>
        <v>-2.1533562185022697</v>
      </c>
      <c r="BZ1656" s="80" cm="1">
        <f t="array" aca="1" ref="BZ1656" ca="1">(SUM(INDEX(1651:1651,1,MAX(COLUMN($R:$R),COLUMN()-($H1648*12-1))):BZ1653)/($H1648*12)+IF($R1658=0,0,SUM(INDEX(1656:1656,1,MAX(COLUMN($R:$R),COLUMN()-(($H1648-$H1649)*12))):BZ1658)/(($H1648)*12)))</f>
        <v>-2.1558686962414515</v>
      </c>
      <c r="CA1656" s="80" cm="1">
        <f t="array" aca="1" ref="CA1656" ca="1">(SUM(INDEX(1651:1651,1,MAX(COLUMN($R:$R),COLUMN()-($H1648*12-1))):CA1653)/($H1648*12)+IF($R1658=0,0,SUM(INDEX(1656:1656,1,MAX(COLUMN($R:$R),COLUMN()-(($H1648-$H1649)*12))):CA1658)/(($H1648)*12)))</f>
        <v>-2.1578477399544123</v>
      </c>
      <c r="CB1656" s="80" cm="1">
        <f t="array" aca="1" ref="CB1656" ca="1">(SUM(INDEX(1651:1651,1,MAX(COLUMN($R:$R),COLUMN()-($H1648*12-1))):CB1653)/($H1648*12)+IF($R1658=0,0,SUM(INDEX(1656:1656,1,MAX(COLUMN($R:$R),COLUMN()-(($H1648-$H1649)*12))):CB1658)/(($H1648)*12)))</f>
        <v>-2.159274545362829</v>
      </c>
      <c r="CC1656" s="80" cm="1">
        <f t="array" aca="1" ref="CC1656" ca="1">(SUM(INDEX(1651:1651,1,MAX(COLUMN($R:$R),COLUMN()-($H1648*12-1))):CC1653)/($H1648*12)+IF($R1658=0,0,SUM(INDEX(1656:1656,1,MAX(COLUMN($R:$R),COLUMN()-(($H1648-$H1649)*12))):CC1658)/(($H1648)*12)))</f>
        <v>-2.1601298239968254</v>
      </c>
      <c r="CD1656" s="80" cm="1">
        <f t="array" aca="1" ref="CD1656" ca="1">(SUM(INDEX(1651:1651,1,MAX(COLUMN($R:$R),COLUMN()-($H1648*12-1))):CD1653)/($H1648*12)+IF($R1658=0,0,SUM(INDEX(1656:1656,1,MAX(COLUMN($R:$R),COLUMN()-(($H1648-$H1649)*12))):CD1658)/(($H1648)*12)))</f>
        <v>-2.1603937921836658</v>
      </c>
      <c r="CE1656" s="80" cm="1">
        <f t="array" aca="1" ref="CE1656" ca="1">(SUM(INDEX(1651:1651,1,MAX(COLUMN($R:$R),COLUMN()-($H1648*12-1))):CE1653)/($H1648*12)+IF($R1658=0,0,SUM(INDEX(1656:1656,1,MAX(COLUMN($R:$R),COLUMN()-(($H1648-$H1649)*12))):CE1658)/(($H1648)*12)))</f>
        <v>-2.1600461598022922</v>
      </c>
      <c r="CF1656" s="80" cm="1">
        <f t="array" aca="1" ref="CF1656" ca="1">(SUM(INDEX(1651:1651,1,MAX(COLUMN($R:$R),COLUMN()-($H1648*12-1))):CF1653)/($H1648*12)+IF($R1658=0,0,SUM(INDEX(1656:1656,1,MAX(COLUMN($R:$R),COLUMN()-(($H1648-$H1649)*12))):CF1658)/(($H1648)*12)))</f>
        <v>-2.159066118798918</v>
      </c>
      <c r="CG1656" s="80" cm="1">
        <f t="array" aca="1" ref="CG1656" ca="1">(SUM(INDEX(1651:1651,1,MAX(COLUMN($R:$R),COLUMN()-($H1648*12-1))):CG1653)/($H1648*12)+IF($R1658=0,0,SUM(INDEX(1656:1656,1,MAX(COLUMN($R:$R),COLUMN()-(($H1648-$H1649)*12))):CG1658)/(($H1648)*12)))</f>
        <v>-2.1574323314588009</v>
      </c>
      <c r="CH1656" s="80" cm="1">
        <f t="array" aca="1" ref="CH1656" ca="1">(SUM(INDEX(1651:1651,1,MAX(COLUMN($R:$R),COLUMN()-($H1648*12-1))):CH1653)/($H1648*12)+IF($R1658=0,0,SUM(INDEX(1656:1656,1,MAX(COLUMN($R:$R),COLUMN()-(($H1648-$H1649)*12))):CH1658)/(($H1648)*12)))</f>
        <v>-2.1551229184292469</v>
      </c>
      <c r="CI1656" s="80" cm="1">
        <f t="array" aca="1" ref="CI1656" ca="1">(SUM(INDEX(1651:1651,1,MAX(COLUMN($R:$R),COLUMN()-($H1648*12-1))):CI1653)/($H1648*12)+IF($R1658=0,0,SUM(INDEX(1656:1656,1,MAX(COLUMN($R:$R),COLUMN()-(($H1648-$H1649)*12))):CI1658)/(($H1648)*12)))</f>
        <v>-2.1521154464887622</v>
      </c>
      <c r="CJ1656" s="80" cm="1">
        <f t="array" aca="1" ref="CJ1656" ca="1">(SUM(INDEX(1651:1651,1,MAX(COLUMN($R:$R),COLUMN()-($H1648*12-1))):CJ1653)/($H1648*12)+IF($R1658=0,0,SUM(INDEX(1656:1656,1,MAX(COLUMN($R:$R),COLUMN()-(($H1648-$H1649)*12))):CJ1658)/(($H1648)*12)))</f>
        <v>-2.1483869160572104</v>
      </c>
      <c r="CK1656" s="80" cm="1">
        <f t="array" aca="1" ref="CK1656" ca="1">(SUM(INDEX(1651:1651,1,MAX(COLUMN($R:$R),COLUMN()-($H1648*12-1))):CK1653)/($H1648*12)+IF($R1658=0,0,SUM(INDEX(1656:1656,1,MAX(COLUMN($R:$R),COLUMN()-(($H1648-$H1649)*12))):CK1658)/(($H1648)*12)))</f>
        <v>-2.1439137484416846</v>
      </c>
      <c r="CL1656" s="80" cm="1">
        <f t="array" aca="1" ref="CL1656" ca="1">(SUM(INDEX(1651:1651,1,MAX(COLUMN($R:$R),COLUMN()-($H1648*12-1))):CL1653)/($H1648*12)+IF($R1658=0,0,SUM(INDEX(1656:1656,1,MAX(COLUMN($R:$R),COLUMN()-(($H1648-$H1649)*12))):CL1658)/(($H1648)*12)))</f>
        <v>-2.1386717728127471</v>
      </c>
      <c r="CN1656" s="80"/>
      <c r="CO1656" s="80" t="e" cm="1">
        <f t="array" aca="1" ref="CO1656" ca="1">(SUM(INDEX(1651:1651,1,MAX(COLUMN($CN:$CN),COLUMN()-($H1648*4-1))):CO1653)/($H1648*4)-IF($CN1658=0,0,SUM(INDEX(1656:1656,1,MAX(COLUMN($CN:$CN),COLUMN()-(($H1648-$H1649)*4))):CO1658)/(($H1648)*4)))</f>
        <v>#N/A</v>
      </c>
      <c r="CP1656" s="80" t="e" cm="1">
        <f t="array" aca="1" ref="CP1656" ca="1">(SUM(INDEX(1651:1651,1,MAX(COLUMN($CN:$CN),COLUMN()-($H1648*4-1))):CP1653)/($H1648*4)-IF($CN1658=0,0,SUM(INDEX(1656:1656,1,MAX(COLUMN($CN:$CN),COLUMN()-(($H1648-$H1649)*4))):CP1658)/(($H1648)*4)))</f>
        <v>#N/A</v>
      </c>
      <c r="CQ1656" s="80" t="e" cm="1">
        <f t="array" aca="1" ref="CQ1656" ca="1">(SUM(INDEX(1651:1651,1,MAX(COLUMN($CN:$CN),COLUMN()-($H1648*4-1))):CQ1653)/($H1648*4)-IF($CN1658=0,0,SUM(INDEX(1656:1656,1,MAX(COLUMN($CN:$CN),COLUMN()-(($H1648-$H1649)*4))):CQ1658)/(($H1648)*4)))</f>
        <v>#N/A</v>
      </c>
      <c r="CR1656" s="80" t="e" cm="1">
        <f t="array" aca="1" ref="CR1656" ca="1">(SUM(INDEX(1651:1651,1,MAX(COLUMN($CN:$CN),COLUMN()-($H1648*4-1))):CR1653)/($H1648*4)-IF($CN1658=0,0,SUM(INDEX(1656:1656,1,MAX(COLUMN($CN:$CN),COLUMN()-(($H1648-$H1649)*4))):CR1658)/(($H1648)*4)))</f>
        <v>#N/A</v>
      </c>
      <c r="CS1656" s="80" t="e" cm="1">
        <f t="array" aca="1" ref="CS1656" ca="1">(SUM(INDEX(1651:1651,1,MAX(COLUMN($CN:$CN),COLUMN()-($H1648*4-1))):CS1653)/($H1648*4)-IF($CN1658=0,0,SUM(INDEX(1656:1656,1,MAX(COLUMN($CN:$CN),COLUMN()-(($H1648-$H1649)*4))):CS1658)/(($H1648)*4)))</f>
        <v>#N/A</v>
      </c>
      <c r="CT1656" s="80" t="e" cm="1">
        <f t="array" aca="1" ref="CT1656" ca="1">(SUM(INDEX(1651:1651,1,MAX(COLUMN($CN:$CN),COLUMN()-($H1648*4-1))):CT1653)/($H1648*4)-IF($CN1658=0,0,SUM(INDEX(1656:1656,1,MAX(COLUMN($CN:$CN),COLUMN()-(($H1648-$H1649)*4))):CT1658)/(($H1648)*4)))</f>
        <v>#N/A</v>
      </c>
      <c r="CU1656" s="80" t="e" cm="1">
        <f t="array" aca="1" ref="CU1656" ca="1">(SUM(INDEX(1651:1651,1,MAX(COLUMN($CN:$CN),COLUMN()-($H1648*4-1))):CU1653)/($H1648*4)-IF($CN1658=0,0,SUM(INDEX(1656:1656,1,MAX(COLUMN($CN:$CN),COLUMN()-(($H1648-$H1649)*4))):CU1658)/(($H1648)*4)))</f>
        <v>#N/A</v>
      </c>
      <c r="CV1656" s="80" t="e" cm="1">
        <f t="array" aca="1" ref="CV1656" ca="1">(SUM(INDEX(1651:1651,1,MAX(COLUMN($CN:$CN),COLUMN()-($H1648*4-1))):CV1653)/($H1648*4)-IF($CN1658=0,0,SUM(INDEX(1656:1656,1,MAX(COLUMN($CN:$CN),COLUMN()-(($H1648-$H1649)*4))):CV1658)/(($H1648)*4)))</f>
        <v>#N/A</v>
      </c>
      <c r="CW1656" s="80" t="e" cm="1">
        <f t="array" aca="1" ref="CW1656" ca="1">(SUM(INDEX(1651:1651,1,MAX(COLUMN($CN:$CN),COLUMN()-($H1648*4-1))):CW1653)/($H1648*4)-IF($CN1658=0,0,SUM(INDEX(1656:1656,1,MAX(COLUMN($CN:$CN),COLUMN()-(($H1648-$H1649)*4))):CW1658)/(($H1648)*4)))</f>
        <v>#N/A</v>
      </c>
      <c r="CX1656" s="80" t="e" cm="1">
        <f t="array" aca="1" ref="CX1656" ca="1">(SUM(INDEX(1651:1651,1,MAX(COLUMN($CN:$CN),COLUMN()-($H1648*4-1))):CX1653)/($H1648*4)-IF($CN1658=0,0,SUM(INDEX(1656:1656,1,MAX(COLUMN($CN:$CN),COLUMN()-(($H1648-$H1649)*4))):CX1658)/(($H1648)*4)))</f>
        <v>#N/A</v>
      </c>
      <c r="CY1656" s="80" t="e" cm="1">
        <f t="array" aca="1" ref="CY1656" ca="1">(SUM(INDEX(1651:1651,1,MAX(COLUMN($CN:$CN),COLUMN()-($H1648*4-1))):CY1653)/($H1648*4)-IF($CN1658=0,0,SUM(INDEX(1656:1656,1,MAX(COLUMN($CN:$CN),COLUMN()-(($H1648-$H1649)*4))):CY1658)/(($H1648)*4)))</f>
        <v>#N/A</v>
      </c>
      <c r="CZ1656" s="80" t="e" cm="1">
        <f t="array" aca="1" ref="CZ1656" ca="1">(SUM(INDEX(1651:1651,1,MAX(COLUMN($CN:$CN),COLUMN()-($H1648*4-1))):CZ1653)/($H1648*4)-IF($CN1658=0,0,SUM(INDEX(1656:1656,1,MAX(COLUMN($CN:$CN),COLUMN()-(($H1648-$H1649)*4))):CZ1658)/(($H1648)*4)))</f>
        <v>#N/A</v>
      </c>
      <c r="DA1656" s="80" t="e" cm="1">
        <f t="array" aca="1" ref="DA1656" ca="1">(SUM(INDEX(1651:1651,1,MAX(COLUMN($CN:$CN),COLUMN()-($H1648*4-1))):DA1653)/($H1648*4)-IF($CN1658=0,0,SUM(INDEX(1656:1656,1,MAX(COLUMN($CN:$CN),COLUMN()-(($H1648-$H1649)*4))):DA1658)/(($H1648)*4)))</f>
        <v>#N/A</v>
      </c>
      <c r="DB1656" s="80" t="e" cm="1">
        <f t="array" aca="1" ref="DB1656" ca="1">(SUM(INDEX(1651:1651,1,MAX(COLUMN($CN:$CN),COLUMN()-($H1648*4-1))):DB1653)/($H1648*4)-IF($CN1658=0,0,SUM(INDEX(1656:1656,1,MAX(COLUMN($CN:$CN),COLUMN()-(($H1648-$H1649)*4))):DB1658)/(($H1648)*4)))</f>
        <v>#N/A</v>
      </c>
      <c r="DC1656" s="80" t="e" cm="1">
        <f t="array" aca="1" ref="DC1656" ca="1">(SUM(INDEX(1651:1651,1,MAX(COLUMN($CN:$CN),COLUMN()-($H1648*4-1))):DC1653)/($H1648*4)-IF($CN1658=0,0,SUM(INDEX(1656:1656,1,MAX(COLUMN($CN:$CN),COLUMN()-(($H1648-$H1649)*4))):DC1658)/(($H1648)*4)))</f>
        <v>#N/A</v>
      </c>
      <c r="DD1656" s="80" t="e" cm="1">
        <f t="array" aca="1" ref="DD1656" ca="1">(SUM(INDEX(1651:1651,1,MAX(COLUMN($CN:$CN),COLUMN()-($H1648*4-1))):DD1653)/($H1648*4)-IF($CN1658=0,0,SUM(INDEX(1656:1656,1,MAX(COLUMN($CN:$CN),COLUMN()-(($H1648-$H1649)*4))):DD1658)/(($H1648)*4)))</f>
        <v>#N/A</v>
      </c>
      <c r="DE1656" s="80" t="e" cm="1">
        <f t="array" aca="1" ref="DE1656" ca="1">(SUM(INDEX(1651:1651,1,MAX(COLUMN($CN:$CN),COLUMN()-($H1648*4-1))):DE1653)/($H1648*4)-IF($CN1658=0,0,SUM(INDEX(1656:1656,1,MAX(COLUMN($CN:$CN),COLUMN()-(($H1648-$H1649)*4))):DE1658)/(($H1648)*4)))</f>
        <v>#N/A</v>
      </c>
      <c r="DF1656" s="80" t="e" cm="1">
        <f t="array" aca="1" ref="DF1656" ca="1">(SUM(INDEX(1651:1651,1,MAX(COLUMN($CN:$CN),COLUMN()-($H1648*4-1))):DF1653)/($H1648*4)-IF($CN1658=0,0,SUM(INDEX(1656:1656,1,MAX(COLUMN($CN:$CN),COLUMN()-(($H1648-$H1649)*4))):DF1658)/(($H1648)*4)))</f>
        <v>#N/A</v>
      </c>
      <c r="DG1656" s="80" t="e" cm="1">
        <f t="array" aca="1" ref="DG1656" ca="1">(SUM(INDEX(1651:1651,1,MAX(COLUMN($CN:$CN),COLUMN()-($H1648*4-1))):DG1653)/($H1648*4)-IF($CN1658=0,0,SUM(INDEX(1656:1656,1,MAX(COLUMN($CN:$CN),COLUMN()-(($H1648-$H1649)*4))):DG1658)/(($H1648)*4)))</f>
        <v>#N/A</v>
      </c>
      <c r="DH1656" s="80" t="e" cm="1">
        <f t="array" aca="1" ref="DH1656" ca="1">(SUM(INDEX(1651:1651,1,MAX(COLUMN($CN:$CN),COLUMN()-($H1648*4-1))):DH1653)/($H1648*4)-IF($CN1658=0,0,SUM(INDEX(1656:1656,1,MAX(COLUMN($CN:$CN),COLUMN()-(($H1648-$H1649)*4))):DH1658)/(($H1648)*4)))</f>
        <v>#N/A</v>
      </c>
      <c r="DI1656" s="80" t="e" cm="1">
        <f t="array" aca="1" ref="DI1656" ca="1">(SUM(INDEX(1651:1651,1,MAX(COLUMN($CN:$CN),COLUMN()-($H1648*4-1))):DI1653)/($H1648*4)-IF($CN1658=0,0,SUM(INDEX(1656:1656,1,MAX(COLUMN($CN:$CN),COLUMN()-(($H1648-$H1649)*4))):DI1658)/(($H1648)*4)))</f>
        <v>#N/A</v>
      </c>
      <c r="DJ1656" s="80" t="e" cm="1">
        <f t="array" aca="1" ref="DJ1656" ca="1">(SUM(INDEX(1651:1651,1,MAX(COLUMN($CN:$CN),COLUMN()-($H1648*4-1))):DJ1653)/($H1648*4)-IF($CN1658=0,0,SUM(INDEX(1656:1656,1,MAX(COLUMN($CN:$CN),COLUMN()-(($H1648-$H1649)*4))):DJ1658)/(($H1648)*4)))</f>
        <v>#N/A</v>
      </c>
      <c r="DK1656" s="80" t="e" cm="1">
        <f t="array" aca="1" ref="DK1656" ca="1">(SUM(INDEX(1651:1651,1,MAX(COLUMN($CN:$CN),COLUMN()-($H1648*4-1))):DK1653)/($H1648*4)-IF($CN1658=0,0,SUM(INDEX(1656:1656,1,MAX(COLUMN($CN:$CN),COLUMN()-(($H1648-$H1649)*4))):DK1658)/(($H1648)*4)))</f>
        <v>#N/A</v>
      </c>
      <c r="DL1656" s="80" t="e" cm="1">
        <f t="array" aca="1" ref="DL1656" ca="1">(SUM(INDEX(1651:1651,1,MAX(COLUMN($CN:$CN),COLUMN()-($H1648*4-1))):DL1653)/($H1648*4)-IF($CN1658=0,0,SUM(INDEX(1656:1656,1,MAX(COLUMN($CN:$CN),COLUMN()-(($H1648-$H1649)*4))):DL1658)/(($H1648)*4)))</f>
        <v>#N/A</v>
      </c>
    </row>
    <row r="1657" spans="2:117" x14ac:dyDescent="0.4">
      <c r="B1657" s="8"/>
      <c r="C1657" s="8"/>
      <c r="D1657" t="s">
        <v>767</v>
      </c>
      <c r="E1657" s="8" t="str">
        <f t="shared" si="2711"/>
        <v>1657 FAPPER-S</v>
      </c>
      <c r="G1657" s="125"/>
      <c r="I1657" s="62"/>
      <c r="J1657" s="62"/>
      <c r="K1657" s="53"/>
      <c r="L1657" s="53"/>
      <c r="M1657" s="53"/>
      <c r="N1657" s="53"/>
      <c r="O1657" s="53"/>
      <c r="P1657" s="53"/>
      <c r="R1657" s="82"/>
      <c r="S1657" s="153"/>
      <c r="T1657" s="153"/>
      <c r="U1657" s="153"/>
      <c r="V1657" s="153"/>
      <c r="W1657" s="153"/>
      <c r="X1657" s="153"/>
      <c r="Y1657" s="153"/>
      <c r="Z1657" s="153"/>
      <c r="AA1657" s="153"/>
      <c r="AB1657" s="153"/>
      <c r="AC1657" s="153"/>
      <c r="AD1657" s="153"/>
      <c r="AE1657" s="153"/>
      <c r="AF1657" s="153"/>
      <c r="AG1657" s="153"/>
      <c r="AH1657" s="153"/>
      <c r="AI1657" s="153"/>
      <c r="AJ1657" s="153"/>
      <c r="AK1657" s="153"/>
      <c r="AL1657" s="153"/>
      <c r="AM1657" s="153"/>
      <c r="AN1657" s="153"/>
      <c r="AO1657" s="153"/>
      <c r="AP1657" s="153"/>
      <c r="AQ1657" s="153"/>
      <c r="AR1657" s="153"/>
      <c r="AS1657" s="153"/>
      <c r="AT1657" s="153"/>
      <c r="AU1657" s="153"/>
      <c r="AV1657" s="153"/>
      <c r="AW1657" s="153"/>
      <c r="AX1657" s="153"/>
      <c r="AY1657" s="153"/>
      <c r="AZ1657" s="153"/>
      <c r="BA1657" s="153"/>
      <c r="BB1657" s="153"/>
      <c r="BC1657" s="153"/>
      <c r="BD1657" s="153"/>
      <c r="BE1657" s="153"/>
      <c r="BF1657" s="153"/>
      <c r="BG1657" s="153"/>
      <c r="BH1657" s="153"/>
      <c r="BI1657" s="153"/>
      <c r="BJ1657" s="153"/>
      <c r="BK1657" s="153"/>
      <c r="BL1657" s="153"/>
      <c r="BM1657" s="153"/>
      <c r="BN1657" s="153"/>
      <c r="BO1657" s="153"/>
      <c r="BP1657" s="153"/>
      <c r="BQ1657" s="153"/>
      <c r="BR1657" s="153"/>
      <c r="BS1657" s="153"/>
      <c r="BT1657" s="153"/>
      <c r="BU1657" s="153"/>
      <c r="BV1657" s="153"/>
      <c r="BW1657" s="153"/>
      <c r="BX1657" s="153"/>
      <c r="BY1657" s="153"/>
      <c r="BZ1657" s="153"/>
      <c r="CA1657" s="153"/>
      <c r="CB1657" s="153"/>
      <c r="CC1657" s="153"/>
      <c r="CD1657" s="153"/>
      <c r="CE1657" s="153"/>
      <c r="CF1657" s="153"/>
      <c r="CG1657" s="153"/>
      <c r="CH1657" s="153"/>
      <c r="CI1657" s="153"/>
      <c r="CJ1657" s="153"/>
      <c r="CK1657" s="153"/>
      <c r="CL1657" s="153"/>
      <c r="CN1657" s="62"/>
      <c r="CO1657" s="153"/>
      <c r="CP1657" s="153"/>
      <c r="CQ1657" s="153"/>
      <c r="CR1657" s="153"/>
      <c r="CS1657" s="153"/>
      <c r="CT1657" s="153"/>
      <c r="CU1657" s="153"/>
      <c r="CV1657" s="153"/>
      <c r="CW1657" s="153"/>
      <c r="CX1657" s="153"/>
      <c r="CY1657" s="153"/>
      <c r="CZ1657" s="153"/>
      <c r="DA1657" s="153"/>
      <c r="DB1657" s="153"/>
      <c r="DC1657" s="153"/>
      <c r="DD1657" s="153"/>
      <c r="DE1657" s="153"/>
      <c r="DF1657" s="153"/>
      <c r="DG1657" s="153"/>
      <c r="DH1657" s="153"/>
      <c r="DI1657" s="153"/>
      <c r="DJ1657" s="153"/>
      <c r="DK1657" s="153"/>
      <c r="DL1657" s="153"/>
    </row>
    <row r="1658" spans="2:117" x14ac:dyDescent="0.4">
      <c r="B1658" s="8" t="str">
        <f>E1658</f>
        <v>1658 FAPPER-S</v>
      </c>
      <c r="C1658" s="8"/>
      <c r="D1658" t="s">
        <v>767</v>
      </c>
      <c r="E1658" s="8" t="str">
        <f t="shared" si="2711"/>
        <v>1658 FAPPER-S</v>
      </c>
      <c r="G1658" s="125" t="s">
        <v>251</v>
      </c>
      <c r="I1658" s="74">
        <v>100</v>
      </c>
      <c r="J1658" s="74"/>
      <c r="K1658" s="53"/>
      <c r="L1658" s="53"/>
      <c r="M1658" s="53"/>
      <c r="N1658" s="53"/>
      <c r="O1658" s="53"/>
      <c r="P1658" s="53"/>
      <c r="R1658" s="24">
        <f>-$I1658</f>
        <v>-100</v>
      </c>
      <c r="S1658" s="153"/>
      <c r="T1658" s="153"/>
      <c r="U1658" s="153"/>
      <c r="V1658" s="153"/>
      <c r="W1658" s="153"/>
      <c r="X1658" s="153"/>
      <c r="Y1658" s="153"/>
      <c r="Z1658" s="153"/>
      <c r="AA1658" s="153"/>
      <c r="AB1658" s="153"/>
      <c r="AC1658" s="153"/>
      <c r="AD1658" s="153"/>
      <c r="AE1658" s="153"/>
      <c r="AF1658" s="153"/>
      <c r="AG1658" s="153"/>
      <c r="AH1658" s="153"/>
      <c r="AI1658" s="153"/>
      <c r="AJ1658" s="153"/>
      <c r="AK1658" s="153"/>
      <c r="AL1658" s="153"/>
      <c r="AM1658" s="153"/>
      <c r="AN1658" s="153"/>
      <c r="AO1658" s="153"/>
      <c r="AP1658" s="153"/>
      <c r="AQ1658" s="153"/>
      <c r="AR1658" s="153"/>
      <c r="AS1658" s="153"/>
      <c r="AT1658" s="153"/>
      <c r="AU1658" s="153"/>
      <c r="AV1658" s="153"/>
      <c r="AW1658" s="153"/>
      <c r="AX1658" s="153"/>
      <c r="AY1658" s="153"/>
      <c r="AZ1658" s="153"/>
      <c r="BA1658" s="153"/>
      <c r="BB1658" s="153"/>
      <c r="BC1658" s="153"/>
      <c r="BD1658" s="153"/>
      <c r="BE1658" s="153"/>
      <c r="BF1658" s="153"/>
      <c r="BG1658" s="153"/>
      <c r="BH1658" s="153"/>
      <c r="BI1658" s="153"/>
      <c r="BJ1658" s="153"/>
      <c r="BK1658" s="153"/>
      <c r="BL1658" s="153"/>
      <c r="BM1658" s="153"/>
      <c r="BN1658" s="153"/>
      <c r="BO1658" s="153"/>
      <c r="BP1658" s="153"/>
      <c r="BQ1658" s="153"/>
      <c r="BR1658" s="153"/>
      <c r="BS1658" s="153"/>
      <c r="BT1658" s="153"/>
      <c r="BU1658" s="153"/>
      <c r="BV1658" s="153"/>
      <c r="BW1658" s="153"/>
      <c r="BX1658" s="153"/>
      <c r="BY1658" s="153"/>
      <c r="BZ1658" s="153"/>
      <c r="CA1658" s="153"/>
      <c r="CB1658" s="153"/>
      <c r="CC1658" s="153"/>
      <c r="CD1658" s="153"/>
      <c r="CE1658" s="153"/>
      <c r="CF1658" s="153"/>
      <c r="CG1658" s="153"/>
      <c r="CH1658" s="153"/>
      <c r="CI1658" s="153"/>
      <c r="CJ1658" s="153"/>
      <c r="CK1658" s="153"/>
      <c r="CL1658" s="153"/>
      <c r="CN1658" s="74">
        <f>I1658</f>
        <v>100</v>
      </c>
      <c r="CO1658" s="153"/>
      <c r="CP1658" s="153"/>
      <c r="CQ1658" s="153"/>
      <c r="CR1658" s="153"/>
      <c r="CS1658" s="153"/>
      <c r="CT1658" s="153"/>
      <c r="CU1658" s="153"/>
      <c r="CV1658" s="153"/>
      <c r="CW1658" s="153"/>
      <c r="CX1658" s="153"/>
      <c r="CY1658" s="153"/>
      <c r="CZ1658" s="153"/>
      <c r="DA1658" s="153"/>
      <c r="DB1658" s="153"/>
      <c r="DC1658" s="153"/>
      <c r="DD1658" s="153"/>
      <c r="DE1658" s="153"/>
      <c r="DF1658" s="153"/>
      <c r="DG1658" s="153"/>
      <c r="DH1658" s="153"/>
      <c r="DI1658" s="153"/>
      <c r="DJ1658" s="153"/>
      <c r="DK1658" s="153"/>
      <c r="DL1658" s="153"/>
    </row>
    <row r="1659" spans="2:117" x14ac:dyDescent="0.4">
      <c r="D1659" t="s">
        <v>767</v>
      </c>
      <c r="E1659" s="8" t="str">
        <f t="shared" si="2711"/>
        <v>1659 FAPPER-S</v>
      </c>
      <c r="G1659" s="125"/>
      <c r="S1659" s="72"/>
      <c r="T1659" s="72"/>
      <c r="U1659" s="72"/>
      <c r="V1659" s="72"/>
      <c r="W1659" s="72"/>
      <c r="X1659" s="72"/>
      <c r="Y1659" s="72"/>
      <c r="Z1659" s="72"/>
      <c r="AA1659" s="72"/>
      <c r="AB1659" s="72"/>
      <c r="AC1659" s="72"/>
      <c r="AD1659" s="72"/>
      <c r="AE1659" s="72"/>
      <c r="AF1659" s="72"/>
      <c r="AG1659" s="72"/>
      <c r="AH1659" s="72"/>
      <c r="AI1659" s="72"/>
      <c r="AJ1659" s="72"/>
      <c r="AK1659" s="72"/>
      <c r="AL1659" s="72"/>
      <c r="AM1659" s="72"/>
      <c r="AN1659" s="72"/>
      <c r="AO1659" s="72"/>
      <c r="AP1659" s="72"/>
      <c r="AQ1659" s="72"/>
      <c r="AR1659" s="72"/>
      <c r="AS1659" s="72"/>
      <c r="AT1659" s="72"/>
      <c r="AU1659" s="72"/>
      <c r="AV1659" s="72"/>
      <c r="AW1659" s="72"/>
      <c r="AX1659" s="72"/>
      <c r="AY1659" s="72"/>
      <c r="AZ1659" s="72"/>
      <c r="BA1659" s="72"/>
      <c r="BB1659" s="72"/>
      <c r="BC1659" s="72"/>
      <c r="BD1659" s="72"/>
      <c r="BE1659" s="72"/>
      <c r="BF1659" s="72"/>
      <c r="BG1659" s="72"/>
      <c r="BH1659" s="72"/>
      <c r="BI1659" s="72"/>
      <c r="BJ1659" s="72"/>
      <c r="BK1659" s="72"/>
      <c r="BL1659" s="72"/>
      <c r="BM1659" s="72"/>
      <c r="BN1659" s="72"/>
      <c r="BO1659" s="72"/>
      <c r="BP1659" s="72"/>
      <c r="BQ1659" s="72"/>
      <c r="BR1659" s="72"/>
      <c r="BS1659" s="72"/>
      <c r="BT1659" s="72"/>
      <c r="BU1659" s="72"/>
      <c r="BV1659" s="72"/>
      <c r="BW1659" s="72"/>
      <c r="BX1659" s="72"/>
      <c r="BY1659" s="72"/>
      <c r="BZ1659" s="72"/>
      <c r="CA1659" s="72"/>
      <c r="CB1659" s="72"/>
      <c r="CC1659" s="72"/>
      <c r="CD1659" s="72"/>
      <c r="CE1659" s="72"/>
      <c r="CF1659" s="72"/>
      <c r="CG1659" s="72"/>
      <c r="CH1659" s="72"/>
      <c r="CI1659" s="72"/>
      <c r="CJ1659" s="72"/>
      <c r="CK1659" s="72"/>
      <c r="CL1659" s="72"/>
      <c r="CO1659" s="72"/>
      <c r="CP1659" s="72"/>
      <c r="CQ1659" s="72"/>
      <c r="CR1659" s="72"/>
      <c r="CS1659" s="72"/>
      <c r="CT1659" s="72"/>
      <c r="CU1659" s="72"/>
      <c r="CV1659" s="72"/>
      <c r="CW1659" s="72"/>
      <c r="CX1659" s="72"/>
      <c r="CY1659" s="72"/>
      <c r="CZ1659" s="72"/>
      <c r="DA1659" s="72"/>
      <c r="DB1659" s="72"/>
      <c r="DC1659" s="72"/>
      <c r="DD1659" s="72"/>
      <c r="DE1659" s="72"/>
      <c r="DF1659" s="72"/>
      <c r="DG1659" s="72"/>
      <c r="DH1659" s="72"/>
      <c r="DI1659" s="72"/>
      <c r="DJ1659" s="72"/>
      <c r="DK1659" s="72"/>
      <c r="DL1659" s="72"/>
    </row>
    <row r="1660" spans="2:117" x14ac:dyDescent="0.4">
      <c r="D1660" t="s">
        <v>767</v>
      </c>
      <c r="E1660" s="8" t="str">
        <f t="shared" si="2711"/>
        <v>1660 FAPPER-S</v>
      </c>
      <c r="G1660" s="95" t="s">
        <v>205</v>
      </c>
      <c r="H1660" s="12"/>
      <c r="S1660" s="72"/>
      <c r="T1660" s="72"/>
      <c r="U1660" s="72"/>
      <c r="V1660" s="72"/>
      <c r="W1660" s="72"/>
      <c r="X1660" s="72"/>
      <c r="Y1660" s="72"/>
      <c r="Z1660" s="72"/>
      <c r="AA1660" s="72"/>
      <c r="AB1660" s="72"/>
      <c r="AC1660" s="72"/>
      <c r="AD1660" s="72"/>
      <c r="AE1660" s="72"/>
      <c r="AF1660" s="72"/>
      <c r="AG1660" s="72"/>
      <c r="AH1660" s="72"/>
      <c r="AI1660" s="72"/>
      <c r="AJ1660" s="72"/>
      <c r="AK1660" s="72"/>
      <c r="AL1660" s="72"/>
      <c r="AM1660" s="72"/>
      <c r="AN1660" s="72"/>
      <c r="AO1660" s="72"/>
      <c r="AP1660" s="72"/>
      <c r="AQ1660" s="72"/>
      <c r="AR1660" s="72"/>
      <c r="AS1660" s="72"/>
      <c r="AT1660" s="72"/>
      <c r="AU1660" s="72"/>
      <c r="AV1660" s="72"/>
      <c r="AW1660" s="72"/>
      <c r="AX1660" s="72"/>
      <c r="AY1660" s="72"/>
      <c r="AZ1660" s="72"/>
      <c r="BA1660" s="72"/>
      <c r="BB1660" s="72"/>
      <c r="BC1660" s="72"/>
      <c r="BD1660" s="72"/>
      <c r="BE1660" s="72"/>
      <c r="BF1660" s="72"/>
      <c r="BG1660" s="72"/>
      <c r="BH1660" s="72"/>
      <c r="BI1660" s="72"/>
      <c r="BJ1660" s="72"/>
      <c r="BK1660" s="72"/>
      <c r="BL1660" s="72"/>
      <c r="BM1660" s="72"/>
      <c r="BN1660" s="72"/>
      <c r="BO1660" s="72"/>
      <c r="BP1660" s="72"/>
      <c r="BQ1660" s="72"/>
      <c r="BR1660" s="72"/>
      <c r="BS1660" s="72"/>
      <c r="BT1660" s="72"/>
      <c r="BU1660" s="72"/>
      <c r="BV1660" s="72"/>
      <c r="BW1660" s="72"/>
      <c r="BX1660" s="72"/>
      <c r="BY1660" s="72"/>
      <c r="BZ1660" s="72"/>
      <c r="CA1660" s="72"/>
      <c r="CB1660" s="72"/>
      <c r="CC1660" s="72"/>
      <c r="CD1660" s="72"/>
      <c r="CE1660" s="72"/>
      <c r="CF1660" s="72"/>
      <c r="CG1660" s="72"/>
      <c r="CH1660" s="72"/>
      <c r="CI1660" s="72"/>
      <c r="CJ1660" s="72"/>
      <c r="CK1660" s="72"/>
      <c r="CL1660" s="72"/>
      <c r="CO1660" s="72"/>
      <c r="CP1660" s="72"/>
      <c r="CQ1660" s="72"/>
      <c r="CR1660" s="72"/>
      <c r="CS1660" s="72"/>
      <c r="CT1660" s="72"/>
      <c r="CU1660" s="72"/>
      <c r="CV1660" s="72"/>
      <c r="CW1660" s="72"/>
      <c r="CX1660" s="72"/>
      <c r="CY1660" s="72"/>
      <c r="CZ1660" s="72"/>
      <c r="DA1660" s="72"/>
      <c r="DB1660" s="72"/>
      <c r="DC1660" s="72"/>
      <c r="DD1660" s="72"/>
      <c r="DE1660" s="72"/>
      <c r="DF1660" s="72"/>
      <c r="DG1660" s="72"/>
      <c r="DH1660" s="72"/>
      <c r="DI1660" s="72"/>
      <c r="DJ1660" s="72"/>
      <c r="DK1660" s="72"/>
      <c r="DL1660" s="72"/>
    </row>
    <row r="1661" spans="2:117" x14ac:dyDescent="0.4">
      <c r="D1661" t="s">
        <v>767</v>
      </c>
      <c r="E1661" s="8" t="str">
        <f t="shared" ref="E1661:E1662" si="2774">ROW()&amp;" "&amp;D1661</f>
        <v>1661 FAPPER-S</v>
      </c>
      <c r="G1661" s="158" t="str">
        <f>"Gross PP&amp;E - "&amp;SUBSTITUTE(G1646,":","")</f>
        <v>Gross PP&amp;E - Revenue driven PP&amp;E</v>
      </c>
      <c r="I1661" s="80">
        <f>I1658</f>
        <v>100</v>
      </c>
      <c r="J1661" s="80"/>
      <c r="K1661" s="24">
        <f ca="1">SUMIF($4:$4,K$2,1661:1661)</f>
        <v>220</v>
      </c>
      <c r="L1661" s="24">
        <f ca="1">SUMIF($4:$4,L$2,1661:1661)</f>
        <v>340</v>
      </c>
      <c r="M1661" s="24">
        <f ca="1">SUMIF($4:$4,M$2,1661:1661)</f>
        <v>460</v>
      </c>
      <c r="N1661" s="24">
        <f ca="1">SUMIF($4:$4,N$2,1661:1661)</f>
        <v>580</v>
      </c>
      <c r="O1661" s="24">
        <f ca="1">SUMIF($4:$4,O$2,1661:1661)</f>
        <v>700</v>
      </c>
      <c r="P1661" s="24">
        <f ca="1">SUMIF($4:$4,P$2,1661:1661)</f>
        <v>820</v>
      </c>
      <c r="R1661" s="24">
        <f>$I1661</f>
        <v>100</v>
      </c>
      <c r="S1661" s="80">
        <f t="shared" ref="S1661:AX1661" ca="1" si="2775">-S1653+R1661</f>
        <v>110</v>
      </c>
      <c r="T1661" s="80">
        <f t="shared" ca="1" si="2775"/>
        <v>120</v>
      </c>
      <c r="U1661" s="80">
        <f t="shared" ca="1" si="2775"/>
        <v>130</v>
      </c>
      <c r="V1661" s="80">
        <f t="shared" ca="1" si="2775"/>
        <v>140</v>
      </c>
      <c r="W1661" s="80">
        <f t="shared" ca="1" si="2775"/>
        <v>150</v>
      </c>
      <c r="X1661" s="80">
        <f t="shared" ca="1" si="2775"/>
        <v>160</v>
      </c>
      <c r="Y1661" s="80">
        <f t="shared" ca="1" si="2775"/>
        <v>170</v>
      </c>
      <c r="Z1661" s="80">
        <f t="shared" ca="1" si="2775"/>
        <v>180</v>
      </c>
      <c r="AA1661" s="80">
        <f t="shared" ca="1" si="2775"/>
        <v>190</v>
      </c>
      <c r="AB1661" s="80">
        <f t="shared" ca="1" si="2775"/>
        <v>200</v>
      </c>
      <c r="AC1661" s="80">
        <f t="shared" ca="1" si="2775"/>
        <v>210</v>
      </c>
      <c r="AD1661" s="80">
        <f t="shared" ca="1" si="2775"/>
        <v>220</v>
      </c>
      <c r="AE1661" s="80">
        <f t="shared" ca="1" si="2775"/>
        <v>230</v>
      </c>
      <c r="AF1661" s="80">
        <f t="shared" ca="1" si="2775"/>
        <v>240</v>
      </c>
      <c r="AG1661" s="80">
        <f t="shared" ca="1" si="2775"/>
        <v>250</v>
      </c>
      <c r="AH1661" s="80">
        <f t="shared" ca="1" si="2775"/>
        <v>260</v>
      </c>
      <c r="AI1661" s="80">
        <f t="shared" ca="1" si="2775"/>
        <v>270</v>
      </c>
      <c r="AJ1661" s="80">
        <f t="shared" ca="1" si="2775"/>
        <v>280</v>
      </c>
      <c r="AK1661" s="80">
        <f t="shared" ca="1" si="2775"/>
        <v>290</v>
      </c>
      <c r="AL1661" s="80">
        <f t="shared" ca="1" si="2775"/>
        <v>300</v>
      </c>
      <c r="AM1661" s="80">
        <f t="shared" ca="1" si="2775"/>
        <v>310</v>
      </c>
      <c r="AN1661" s="80">
        <f t="shared" ca="1" si="2775"/>
        <v>320</v>
      </c>
      <c r="AO1661" s="80">
        <f t="shared" ca="1" si="2775"/>
        <v>330</v>
      </c>
      <c r="AP1661" s="80">
        <f t="shared" ca="1" si="2775"/>
        <v>340</v>
      </c>
      <c r="AQ1661" s="80">
        <f t="shared" ca="1" si="2775"/>
        <v>350</v>
      </c>
      <c r="AR1661" s="80">
        <f t="shared" ca="1" si="2775"/>
        <v>360</v>
      </c>
      <c r="AS1661" s="80">
        <f t="shared" ca="1" si="2775"/>
        <v>370</v>
      </c>
      <c r="AT1661" s="80">
        <f t="shared" ca="1" si="2775"/>
        <v>380</v>
      </c>
      <c r="AU1661" s="80">
        <f t="shared" ca="1" si="2775"/>
        <v>390</v>
      </c>
      <c r="AV1661" s="80">
        <f t="shared" ca="1" si="2775"/>
        <v>400</v>
      </c>
      <c r="AW1661" s="80">
        <f t="shared" ca="1" si="2775"/>
        <v>410</v>
      </c>
      <c r="AX1661" s="80">
        <f t="shared" ca="1" si="2775"/>
        <v>420</v>
      </c>
      <c r="AY1661" s="80">
        <f t="shared" ref="AY1661:CD1661" ca="1" si="2776">-AY1653+AX1661</f>
        <v>430</v>
      </c>
      <c r="AZ1661" s="80">
        <f t="shared" ca="1" si="2776"/>
        <v>440</v>
      </c>
      <c r="BA1661" s="80">
        <f t="shared" ca="1" si="2776"/>
        <v>450</v>
      </c>
      <c r="BB1661" s="80">
        <f t="shared" ca="1" si="2776"/>
        <v>460</v>
      </c>
      <c r="BC1661" s="80">
        <f t="shared" ca="1" si="2776"/>
        <v>470</v>
      </c>
      <c r="BD1661" s="80">
        <f t="shared" ca="1" si="2776"/>
        <v>480</v>
      </c>
      <c r="BE1661" s="80">
        <f t="shared" ca="1" si="2776"/>
        <v>490</v>
      </c>
      <c r="BF1661" s="80">
        <f t="shared" ca="1" si="2776"/>
        <v>500</v>
      </c>
      <c r="BG1661" s="80">
        <f t="shared" ca="1" si="2776"/>
        <v>510</v>
      </c>
      <c r="BH1661" s="80">
        <f t="shared" ca="1" si="2776"/>
        <v>520</v>
      </c>
      <c r="BI1661" s="80">
        <f t="shared" ca="1" si="2776"/>
        <v>530</v>
      </c>
      <c r="BJ1661" s="80">
        <f t="shared" ca="1" si="2776"/>
        <v>540</v>
      </c>
      <c r="BK1661" s="80">
        <f t="shared" ca="1" si="2776"/>
        <v>550</v>
      </c>
      <c r="BL1661" s="80">
        <f t="shared" ca="1" si="2776"/>
        <v>560</v>
      </c>
      <c r="BM1661" s="80">
        <f t="shared" ca="1" si="2776"/>
        <v>570</v>
      </c>
      <c r="BN1661" s="80">
        <f t="shared" ca="1" si="2776"/>
        <v>580</v>
      </c>
      <c r="BO1661" s="80">
        <f t="shared" ca="1" si="2776"/>
        <v>590</v>
      </c>
      <c r="BP1661" s="80">
        <f t="shared" ca="1" si="2776"/>
        <v>600</v>
      </c>
      <c r="BQ1661" s="80">
        <f t="shared" ca="1" si="2776"/>
        <v>610</v>
      </c>
      <c r="BR1661" s="80">
        <f t="shared" ca="1" si="2776"/>
        <v>620</v>
      </c>
      <c r="BS1661" s="80">
        <f t="shared" ca="1" si="2776"/>
        <v>630</v>
      </c>
      <c r="BT1661" s="80">
        <f t="shared" ca="1" si="2776"/>
        <v>640</v>
      </c>
      <c r="BU1661" s="80">
        <f t="shared" ca="1" si="2776"/>
        <v>650</v>
      </c>
      <c r="BV1661" s="80">
        <f t="shared" ca="1" si="2776"/>
        <v>660</v>
      </c>
      <c r="BW1661" s="80">
        <f t="shared" ca="1" si="2776"/>
        <v>670</v>
      </c>
      <c r="BX1661" s="80">
        <f t="shared" ca="1" si="2776"/>
        <v>680</v>
      </c>
      <c r="BY1661" s="80">
        <f t="shared" ca="1" si="2776"/>
        <v>690</v>
      </c>
      <c r="BZ1661" s="80">
        <f t="shared" ca="1" si="2776"/>
        <v>700</v>
      </c>
      <c r="CA1661" s="80">
        <f t="shared" ca="1" si="2776"/>
        <v>710</v>
      </c>
      <c r="CB1661" s="80">
        <f t="shared" ca="1" si="2776"/>
        <v>720</v>
      </c>
      <c r="CC1661" s="80">
        <f t="shared" ca="1" si="2776"/>
        <v>730</v>
      </c>
      <c r="CD1661" s="80">
        <f t="shared" ca="1" si="2776"/>
        <v>740</v>
      </c>
      <c r="CE1661" s="80">
        <f t="shared" ref="CE1661:CL1661" ca="1" si="2777">-CE1653+CD1661</f>
        <v>750</v>
      </c>
      <c r="CF1661" s="80">
        <f t="shared" ca="1" si="2777"/>
        <v>760</v>
      </c>
      <c r="CG1661" s="80">
        <f t="shared" ca="1" si="2777"/>
        <v>770</v>
      </c>
      <c r="CH1661" s="80">
        <f t="shared" ca="1" si="2777"/>
        <v>780</v>
      </c>
      <c r="CI1661" s="80">
        <f t="shared" ca="1" si="2777"/>
        <v>790</v>
      </c>
      <c r="CJ1661" s="80">
        <f t="shared" ca="1" si="2777"/>
        <v>800</v>
      </c>
      <c r="CK1661" s="80">
        <f t="shared" ca="1" si="2777"/>
        <v>810</v>
      </c>
      <c r="CL1661" s="80">
        <f t="shared" ca="1" si="2777"/>
        <v>820</v>
      </c>
      <c r="CN1661" s="80">
        <f>CN1658</f>
        <v>100</v>
      </c>
      <c r="CO1661" s="80" t="e">
        <f t="shared" ref="CO1661" ca="1" si="2778">-CO1653+CN1661</f>
        <v>#N/A</v>
      </c>
      <c r="CP1661" s="80" t="e">
        <f t="shared" ref="CP1661:DL1661" ca="1" si="2779">-CP1653+CO1661</f>
        <v>#N/A</v>
      </c>
      <c r="CQ1661" s="80" t="e">
        <f t="shared" ca="1" si="2779"/>
        <v>#N/A</v>
      </c>
      <c r="CR1661" s="80" t="e">
        <f t="shared" ca="1" si="2779"/>
        <v>#N/A</v>
      </c>
      <c r="CS1661" s="80" t="e">
        <f t="shared" ca="1" si="2779"/>
        <v>#N/A</v>
      </c>
      <c r="CT1661" s="80" t="e">
        <f t="shared" ca="1" si="2779"/>
        <v>#N/A</v>
      </c>
      <c r="CU1661" s="80" t="e">
        <f t="shared" ca="1" si="2779"/>
        <v>#N/A</v>
      </c>
      <c r="CV1661" s="80" t="e">
        <f t="shared" ca="1" si="2779"/>
        <v>#N/A</v>
      </c>
      <c r="CW1661" s="80" t="e">
        <f t="shared" ca="1" si="2779"/>
        <v>#N/A</v>
      </c>
      <c r="CX1661" s="80" t="e">
        <f t="shared" ca="1" si="2779"/>
        <v>#N/A</v>
      </c>
      <c r="CY1661" s="80" t="e">
        <f t="shared" ca="1" si="2779"/>
        <v>#N/A</v>
      </c>
      <c r="CZ1661" s="80" t="e">
        <f t="shared" ca="1" si="2779"/>
        <v>#N/A</v>
      </c>
      <c r="DA1661" s="80" t="e">
        <f t="shared" ca="1" si="2779"/>
        <v>#N/A</v>
      </c>
      <c r="DB1661" s="80" t="e">
        <f t="shared" ca="1" si="2779"/>
        <v>#N/A</v>
      </c>
      <c r="DC1661" s="80" t="e">
        <f t="shared" ca="1" si="2779"/>
        <v>#N/A</v>
      </c>
      <c r="DD1661" s="80" t="e">
        <f t="shared" ca="1" si="2779"/>
        <v>#N/A</v>
      </c>
      <c r="DE1661" s="80" t="e">
        <f t="shared" ca="1" si="2779"/>
        <v>#N/A</v>
      </c>
      <c r="DF1661" s="80" t="e">
        <f t="shared" ca="1" si="2779"/>
        <v>#N/A</v>
      </c>
      <c r="DG1661" s="80" t="e">
        <f t="shared" ca="1" si="2779"/>
        <v>#N/A</v>
      </c>
      <c r="DH1661" s="80" t="e">
        <f t="shared" ca="1" si="2779"/>
        <v>#N/A</v>
      </c>
      <c r="DI1661" s="80" t="e">
        <f t="shared" ca="1" si="2779"/>
        <v>#N/A</v>
      </c>
      <c r="DJ1661" s="80" t="e">
        <f t="shared" ca="1" si="2779"/>
        <v>#N/A</v>
      </c>
      <c r="DK1661" s="80" t="e">
        <f t="shared" ca="1" si="2779"/>
        <v>#N/A</v>
      </c>
      <c r="DL1661" s="80" t="e">
        <f t="shared" ca="1" si="2779"/>
        <v>#N/A</v>
      </c>
    </row>
    <row r="1662" spans="2:117" x14ac:dyDescent="0.4">
      <c r="D1662" t="s">
        <v>767</v>
      </c>
      <c r="E1662" s="8" t="str">
        <f t="shared" si="2774"/>
        <v>1662 FAPPER-S</v>
      </c>
      <c r="G1662" s="158" t="str">
        <f>"Accumulated depreciation - "&amp;SUBSTITUTE(G1646,":","")</f>
        <v>Accumulated depreciation - Revenue driven PP&amp;E</v>
      </c>
      <c r="I1662" s="81">
        <f>-H1649/H1648*I1661</f>
        <v>-20</v>
      </c>
      <c r="J1662" s="243"/>
      <c r="K1662" s="37">
        <f ca="1">SUMIF($4:$4,K$2,1662:1662)</f>
        <v>-42.3463070306086</v>
      </c>
      <c r="L1662" s="37">
        <f ca="1">SUMIF($4:$4,L$2,1662:1662)</f>
        <v>-69.686188440279452</v>
      </c>
      <c r="M1662" s="37">
        <f ca="1">SUMIF($4:$4,M$2,1662:1662)</f>
        <v>-103.13552369155963</v>
      </c>
      <c r="N1662" s="37">
        <f ca="1">SUMIF($4:$4,N$2,1662:1662)</f>
        <v>-144.05955009778847</v>
      </c>
      <c r="O1662" s="37">
        <f ca="1">SUMIF($4:$4,O$2,1662:1662)</f>
        <v>-169.65932368791883</v>
      </c>
      <c r="P1662" s="37">
        <f ca="1">SUMIF($4:$4,P$2,1662:1662)</f>
        <v>-195.5117250017062</v>
      </c>
      <c r="R1662" s="37">
        <f>$I1662</f>
        <v>-20</v>
      </c>
      <c r="S1662" s="81">
        <f t="shared" ref="S1662:AX1662" ca="1" si="2780">R1662+S1656</f>
        <v>-21.694915254237287</v>
      </c>
      <c r="T1662" s="81">
        <f t="shared" ca="1" si="2780"/>
        <v>-23.418557885665038</v>
      </c>
      <c r="U1662" s="81">
        <f t="shared" ca="1" si="2780"/>
        <v>-25.171414798981395</v>
      </c>
      <c r="V1662" s="81">
        <f t="shared" ca="1" si="2780"/>
        <v>-26.953981151506504</v>
      </c>
      <c r="W1662" s="81">
        <f t="shared" ca="1" si="2780"/>
        <v>-28.766760493057461</v>
      </c>
      <c r="X1662" s="81">
        <f t="shared" ca="1" si="2780"/>
        <v>-30.610264908194029</v>
      </c>
      <c r="Y1662" s="81">
        <f t="shared" ca="1" si="2780"/>
        <v>-32.485015160875285</v>
      </c>
      <c r="Z1662" s="81">
        <f t="shared" ca="1" si="2780"/>
        <v>-34.391540841568087</v>
      </c>
      <c r="AA1662" s="81">
        <f t="shared" ca="1" si="2780"/>
        <v>-36.330380516848905</v>
      </c>
      <c r="AB1662" s="81">
        <f t="shared" ca="1" si="2780"/>
        <v>-38.302081881541262</v>
      </c>
      <c r="AC1662" s="81">
        <f t="shared" ca="1" si="2780"/>
        <v>-40.30720191343179</v>
      </c>
      <c r="AD1662" s="81">
        <f t="shared" ca="1" si="2780"/>
        <v>-42.3463070306086</v>
      </c>
      <c r="AE1662" s="81">
        <f t="shared" ca="1" si="2780"/>
        <v>-44.419973251466374</v>
      </c>
      <c r="AF1662" s="81">
        <f t="shared" ca="1" si="2780"/>
        <v>-46.528786357423428</v>
      </c>
      <c r="AG1662" s="81">
        <f t="shared" ca="1" si="2780"/>
        <v>-48.673342058396706</v>
      </c>
      <c r="AH1662" s="81">
        <f t="shared" ca="1" si="2780"/>
        <v>-50.854246161081399</v>
      </c>
      <c r="AI1662" s="81">
        <f t="shared" ca="1" si="2780"/>
        <v>-53.072114740082782</v>
      </c>
      <c r="AJ1662" s="81">
        <f t="shared" ca="1" si="2780"/>
        <v>-55.327574311948588</v>
      </c>
      <c r="AK1662" s="81">
        <f t="shared" ca="1" si="2780"/>
        <v>-57.621262012151107</v>
      </c>
      <c r="AL1662" s="81">
        <f t="shared" ca="1" si="2780"/>
        <v>-59.953825775068921</v>
      </c>
      <c r="AM1662" s="81">
        <f t="shared" ca="1" si="2780"/>
        <v>-62.325924517019239</v>
      </c>
      <c r="AN1662" s="81">
        <f t="shared" ca="1" si="2780"/>
        <v>-64.738228322392445</v>
      </c>
      <c r="AO1662" s="81">
        <f t="shared" ca="1" si="2780"/>
        <v>-67.191418632941463</v>
      </c>
      <c r="AP1662" s="81">
        <f t="shared" ca="1" si="2780"/>
        <v>-69.686188440279452</v>
      </c>
      <c r="AQ1662" s="81">
        <f t="shared" ca="1" si="2780"/>
        <v>-72.223242481640114</v>
      </c>
      <c r="AR1662" s="81">
        <f t="shared" ca="1" si="2780"/>
        <v>-74.803297438956051</v>
      </c>
      <c r="AS1662" s="81">
        <f t="shared" ca="1" si="2780"/>
        <v>-77.427082141311232</v>
      </c>
      <c r="AT1662" s="81">
        <f t="shared" ca="1" si="2780"/>
        <v>-80.095337770824983</v>
      </c>
      <c r="AU1662" s="81">
        <f t="shared" ca="1" si="2780"/>
        <v>-82.808818072025403</v>
      </c>
      <c r="AV1662" s="81">
        <f t="shared" ca="1" si="2780"/>
        <v>-85.56828956477159</v>
      </c>
      <c r="AW1662" s="81">
        <f t="shared" ca="1" si="2780"/>
        <v>-88.374531760784663</v>
      </c>
      <c r="AX1662" s="81">
        <f t="shared" ca="1" si="2780"/>
        <v>-91.22833738384881</v>
      </c>
      <c r="AY1662" s="81">
        <f t="shared" ref="AY1662:CD1662" ca="1" si="2781">AX1662+AY1656</f>
        <v>-94.130512593744555</v>
      </c>
      <c r="AZ1662" s="81">
        <f t="shared" ca="1" si="2781"/>
        <v>-97.081877213977521</v>
      </c>
      <c r="BA1662" s="81">
        <f t="shared" ca="1" si="2781"/>
        <v>-100.08326496336697</v>
      </c>
      <c r="BB1662" s="81">
        <f t="shared" ca="1" si="2781"/>
        <v>-103.13552369155963</v>
      </c>
      <c r="BC1662" s="81">
        <f t="shared" ca="1" si="2781"/>
        <v>-106.23951561853521</v>
      </c>
      <c r="BD1662" s="81">
        <f t="shared" ca="1" si="2781"/>
        <v>-109.3961175781714</v>
      </c>
      <c r="BE1662" s="81">
        <f t="shared" ca="1" si="2781"/>
        <v>-112.60622126593702</v>
      </c>
      <c r="BF1662" s="81">
        <f t="shared" ca="1" si="2781"/>
        <v>-115.87073349078341</v>
      </c>
      <c r="BG1662" s="81">
        <f t="shared" ca="1" si="2781"/>
        <v>-119.19057643130516</v>
      </c>
      <c r="BH1662" s="81">
        <f t="shared" ca="1" si="2781"/>
        <v>-122.56668789624254</v>
      </c>
      <c r="BI1662" s="81">
        <f t="shared" ca="1" si="2781"/>
        <v>-126.0000215893992</v>
      </c>
      <c r="BJ1662" s="81">
        <f t="shared" ca="1" si="2781"/>
        <v>-129.49154737905002</v>
      </c>
      <c r="BK1662" s="81">
        <f t="shared" ca="1" si="2781"/>
        <v>-133.04225157191527</v>
      </c>
      <c r="BL1662" s="81">
        <f t="shared" ca="1" si="2781"/>
        <v>-136.65313719177826</v>
      </c>
      <c r="BM1662" s="81">
        <f t="shared" ca="1" si="2781"/>
        <v>-140.32522426282534</v>
      </c>
      <c r="BN1662" s="81">
        <f t="shared" ca="1" si="2781"/>
        <v>-144.05955009778847</v>
      </c>
      <c r="BO1662" s="81">
        <f t="shared" ca="1" si="2781"/>
        <v>-146.16225433673404</v>
      </c>
      <c r="BP1662" s="81">
        <f t="shared" ca="1" si="2781"/>
        <v>-148.27187025338654</v>
      </c>
      <c r="BQ1662" s="81">
        <f t="shared" ca="1" si="2781"/>
        <v>-150.38802809012759</v>
      </c>
      <c r="BR1662" s="81">
        <f t="shared" ca="1" si="2781"/>
        <v>-152.51034356963854</v>
      </c>
      <c r="BS1662" s="81">
        <f t="shared" ca="1" si="2781"/>
        <v>-154.63841750892891</v>
      </c>
      <c r="BT1662" s="81">
        <f t="shared" ca="1" si="2781"/>
        <v>-156.77183542445215</v>
      </c>
      <c r="BU1662" s="81">
        <f t="shared" ca="1" si="2781"/>
        <v>-158.91016712811754</v>
      </c>
      <c r="BV1662" s="81">
        <f t="shared" ca="1" si="2781"/>
        <v>-161.05296631400299</v>
      </c>
      <c r="BW1662" s="81">
        <f t="shared" ca="1" si="2781"/>
        <v>-163.19977013556968</v>
      </c>
      <c r="BX1662" s="81">
        <f t="shared" ca="1" si="2781"/>
        <v>-165.35009877317512</v>
      </c>
      <c r="BY1662" s="81">
        <f t="shared" ca="1" si="2781"/>
        <v>-167.50345499167739</v>
      </c>
      <c r="BZ1662" s="81">
        <f t="shared" ca="1" si="2781"/>
        <v>-169.65932368791883</v>
      </c>
      <c r="CA1662" s="81">
        <f t="shared" ca="1" si="2781"/>
        <v>-171.81717142787323</v>
      </c>
      <c r="CB1662" s="81">
        <f t="shared" ca="1" si="2781"/>
        <v>-173.97644597323605</v>
      </c>
      <c r="CC1662" s="81">
        <f t="shared" ca="1" si="2781"/>
        <v>-176.13657579723287</v>
      </c>
      <c r="CD1662" s="81">
        <f t="shared" ca="1" si="2781"/>
        <v>-178.29696958941653</v>
      </c>
      <c r="CE1662" s="81">
        <f t="shared" ref="CE1662:CL1662" ca="1" si="2782">CD1662+CE1656</f>
        <v>-180.45701574921884</v>
      </c>
      <c r="CF1662" s="81">
        <f t="shared" ca="1" si="2782"/>
        <v>-182.61608186801774</v>
      </c>
      <c r="CG1662" s="81">
        <f t="shared" ca="1" si="2782"/>
        <v>-184.77351419947655</v>
      </c>
      <c r="CH1662" s="81">
        <f t="shared" ca="1" si="2782"/>
        <v>-186.92863711790579</v>
      </c>
      <c r="CI1662" s="81">
        <f t="shared" ca="1" si="2782"/>
        <v>-189.08075256439454</v>
      </c>
      <c r="CJ1662" s="81">
        <f t="shared" ca="1" si="2782"/>
        <v>-191.22913948045175</v>
      </c>
      <c r="CK1662" s="81">
        <f t="shared" ca="1" si="2782"/>
        <v>-193.37305322889344</v>
      </c>
      <c r="CL1662" s="81">
        <f t="shared" ca="1" si="2782"/>
        <v>-195.5117250017062</v>
      </c>
      <c r="CN1662" s="81">
        <f>-H1649/H1648*CN1661</f>
        <v>-20</v>
      </c>
      <c r="CO1662" s="81" t="e">
        <f t="shared" ref="CO1662" ca="1" si="2783">CN1662+CO1656</f>
        <v>#N/A</v>
      </c>
      <c r="CP1662" s="81" t="e">
        <f t="shared" ref="CP1662:DL1662" ca="1" si="2784">CO1662+CP1656</f>
        <v>#N/A</v>
      </c>
      <c r="CQ1662" s="81" t="e">
        <f t="shared" ca="1" si="2784"/>
        <v>#N/A</v>
      </c>
      <c r="CR1662" s="81" t="e">
        <f t="shared" ca="1" si="2784"/>
        <v>#N/A</v>
      </c>
      <c r="CS1662" s="81" t="e">
        <f t="shared" ca="1" si="2784"/>
        <v>#N/A</v>
      </c>
      <c r="CT1662" s="81" t="e">
        <f t="shared" ca="1" si="2784"/>
        <v>#N/A</v>
      </c>
      <c r="CU1662" s="81" t="e">
        <f t="shared" ca="1" si="2784"/>
        <v>#N/A</v>
      </c>
      <c r="CV1662" s="81" t="e">
        <f t="shared" ca="1" si="2784"/>
        <v>#N/A</v>
      </c>
      <c r="CW1662" s="81" t="e">
        <f t="shared" ca="1" si="2784"/>
        <v>#N/A</v>
      </c>
      <c r="CX1662" s="81" t="e">
        <f t="shared" ca="1" si="2784"/>
        <v>#N/A</v>
      </c>
      <c r="CY1662" s="81" t="e">
        <f t="shared" ca="1" si="2784"/>
        <v>#N/A</v>
      </c>
      <c r="CZ1662" s="81" t="e">
        <f t="shared" ca="1" si="2784"/>
        <v>#N/A</v>
      </c>
      <c r="DA1662" s="81" t="e">
        <f t="shared" ca="1" si="2784"/>
        <v>#N/A</v>
      </c>
      <c r="DB1662" s="81" t="e">
        <f t="shared" ca="1" si="2784"/>
        <v>#N/A</v>
      </c>
      <c r="DC1662" s="81" t="e">
        <f t="shared" ca="1" si="2784"/>
        <v>#N/A</v>
      </c>
      <c r="DD1662" s="81" t="e">
        <f t="shared" ca="1" si="2784"/>
        <v>#N/A</v>
      </c>
      <c r="DE1662" s="81" t="e">
        <f t="shared" ca="1" si="2784"/>
        <v>#N/A</v>
      </c>
      <c r="DF1662" s="81" t="e">
        <f t="shared" ca="1" si="2784"/>
        <v>#N/A</v>
      </c>
      <c r="DG1662" s="81" t="e">
        <f t="shared" ca="1" si="2784"/>
        <v>#N/A</v>
      </c>
      <c r="DH1662" s="81" t="e">
        <f t="shared" ca="1" si="2784"/>
        <v>#N/A</v>
      </c>
      <c r="DI1662" s="81" t="e">
        <f t="shared" ca="1" si="2784"/>
        <v>#N/A</v>
      </c>
      <c r="DJ1662" s="81" t="e">
        <f t="shared" ca="1" si="2784"/>
        <v>#N/A</v>
      </c>
      <c r="DK1662" s="81" t="e">
        <f t="shared" ca="1" si="2784"/>
        <v>#N/A</v>
      </c>
      <c r="DL1662" s="81" t="e">
        <f t="shared" ca="1" si="2784"/>
        <v>#N/A</v>
      </c>
    </row>
    <row r="1663" spans="2:117" x14ac:dyDescent="0.4">
      <c r="C1663" t="s">
        <v>240</v>
      </c>
      <c r="D1663" t="s">
        <v>767</v>
      </c>
      <c r="E1663" s="8" t="str">
        <f t="shared" si="2711"/>
        <v>1663 FAPPER-S</v>
      </c>
      <c r="G1663" s="126" t="str">
        <f>"Net PP&amp;E - "&amp;SUBSTITUTE(G1646,":","")</f>
        <v>Net PP&amp;E - Revenue driven PP&amp;E</v>
      </c>
      <c r="H1663" s="27"/>
      <c r="I1663" s="77">
        <f>SUM(I1661:I1662)</f>
        <v>80</v>
      </c>
      <c r="J1663" s="77"/>
      <c r="K1663" s="33">
        <f ca="1">SUMIF($4:$4,K$2,1663:1663)</f>
        <v>177.65369296939139</v>
      </c>
      <c r="L1663" s="33">
        <f ca="1">SUMIF($4:$4,L$2,1663:1663)</f>
        <v>270.31381155972053</v>
      </c>
      <c r="M1663" s="33">
        <f ca="1">SUMIF($4:$4,M$2,1663:1663)</f>
        <v>356.86447630844037</v>
      </c>
      <c r="N1663" s="33">
        <f ca="1">SUMIF($4:$4,N$2,1663:1663)</f>
        <v>435.94044990221153</v>
      </c>
      <c r="O1663" s="33">
        <f ca="1">SUMIF($4:$4,O$2,1663:1663)</f>
        <v>530.3406763120812</v>
      </c>
      <c r="P1663" s="33">
        <f ca="1">SUMIF($4:$4,P$2,1663:1663)</f>
        <v>624.48827499829383</v>
      </c>
      <c r="Q1663" s="33"/>
      <c r="R1663" s="33">
        <f>$I1663</f>
        <v>80</v>
      </c>
      <c r="S1663" s="77">
        <f t="shared" ref="S1663:AX1663" ca="1" si="2785">SUM(S1661:S1662)</f>
        <v>88.305084745762713</v>
      </c>
      <c r="T1663" s="77">
        <f t="shared" ca="1" si="2785"/>
        <v>96.581442114334962</v>
      </c>
      <c r="U1663" s="77">
        <f t="shared" ca="1" si="2785"/>
        <v>104.8285852010186</v>
      </c>
      <c r="V1663" s="77">
        <f t="shared" ca="1" si="2785"/>
        <v>113.0460188484935</v>
      </c>
      <c r="W1663" s="77">
        <f t="shared" ca="1" si="2785"/>
        <v>121.23323950694254</v>
      </c>
      <c r="X1663" s="77">
        <f t="shared" ca="1" si="2785"/>
        <v>129.38973509180596</v>
      </c>
      <c r="Y1663" s="77">
        <f t="shared" ca="1" si="2785"/>
        <v>137.51498483912471</v>
      </c>
      <c r="Z1663" s="77">
        <f t="shared" ca="1" si="2785"/>
        <v>145.60845915843191</v>
      </c>
      <c r="AA1663" s="77">
        <f t="shared" ca="1" si="2785"/>
        <v>153.66961948315111</v>
      </c>
      <c r="AB1663" s="77">
        <f t="shared" ca="1" si="2785"/>
        <v>161.69791811845874</v>
      </c>
      <c r="AC1663" s="77">
        <f t="shared" ca="1" si="2785"/>
        <v>169.69279808656822</v>
      </c>
      <c r="AD1663" s="77">
        <f t="shared" ca="1" si="2785"/>
        <v>177.65369296939139</v>
      </c>
      <c r="AE1663" s="77">
        <f t="shared" ca="1" si="2785"/>
        <v>185.58002674853361</v>
      </c>
      <c r="AF1663" s="77">
        <f t="shared" ca="1" si="2785"/>
        <v>193.47121364257657</v>
      </c>
      <c r="AG1663" s="77">
        <f t="shared" ca="1" si="2785"/>
        <v>201.32665794160329</v>
      </c>
      <c r="AH1663" s="77">
        <f t="shared" ca="1" si="2785"/>
        <v>209.14575383891861</v>
      </c>
      <c r="AI1663" s="77">
        <f t="shared" ca="1" si="2785"/>
        <v>216.92788525991722</v>
      </c>
      <c r="AJ1663" s="77">
        <f t="shared" ca="1" si="2785"/>
        <v>224.67242568805142</v>
      </c>
      <c r="AK1663" s="77">
        <f t="shared" ca="1" si="2785"/>
        <v>232.37873798784889</v>
      </c>
      <c r="AL1663" s="77">
        <f t="shared" ca="1" si="2785"/>
        <v>240.04617422493106</v>
      </c>
      <c r="AM1663" s="77">
        <f t="shared" ca="1" si="2785"/>
        <v>247.67407548298075</v>
      </c>
      <c r="AN1663" s="77">
        <f t="shared" ca="1" si="2785"/>
        <v>255.26177167760756</v>
      </c>
      <c r="AO1663" s="77">
        <f t="shared" ca="1" si="2785"/>
        <v>262.80858136705854</v>
      </c>
      <c r="AP1663" s="77">
        <f t="shared" ca="1" si="2785"/>
        <v>270.31381155972053</v>
      </c>
      <c r="AQ1663" s="77">
        <f t="shared" ca="1" si="2785"/>
        <v>277.77675751835989</v>
      </c>
      <c r="AR1663" s="77">
        <f t="shared" ca="1" si="2785"/>
        <v>285.19670256104394</v>
      </c>
      <c r="AS1663" s="77">
        <f t="shared" ca="1" si="2785"/>
        <v>292.57291785868875</v>
      </c>
      <c r="AT1663" s="77">
        <f t="shared" ca="1" si="2785"/>
        <v>299.90466222917502</v>
      </c>
      <c r="AU1663" s="77">
        <f t="shared" ca="1" si="2785"/>
        <v>307.19118192797458</v>
      </c>
      <c r="AV1663" s="77">
        <f t="shared" ca="1" si="2785"/>
        <v>314.43171043522841</v>
      </c>
      <c r="AW1663" s="77">
        <f t="shared" ca="1" si="2785"/>
        <v>321.62546823921537</v>
      </c>
      <c r="AX1663" s="77">
        <f t="shared" ca="1" si="2785"/>
        <v>328.77166261615116</v>
      </c>
      <c r="AY1663" s="77">
        <f t="shared" ref="AY1663:CD1663" ca="1" si="2786">SUM(AY1661:AY1662)</f>
        <v>335.86948740625542</v>
      </c>
      <c r="AZ1663" s="77">
        <f t="shared" ca="1" si="2786"/>
        <v>342.91812278602248</v>
      </c>
      <c r="BA1663" s="77">
        <f t="shared" ca="1" si="2786"/>
        <v>349.91673503663304</v>
      </c>
      <c r="BB1663" s="77">
        <f t="shared" ca="1" si="2786"/>
        <v>356.86447630844037</v>
      </c>
      <c r="BC1663" s="77">
        <f t="shared" ca="1" si="2786"/>
        <v>363.76048438146478</v>
      </c>
      <c r="BD1663" s="77">
        <f t="shared" ca="1" si="2786"/>
        <v>370.60388242182859</v>
      </c>
      <c r="BE1663" s="77">
        <f t="shared" ca="1" si="2786"/>
        <v>377.39377873406295</v>
      </c>
      <c r="BF1663" s="77">
        <f t="shared" ca="1" si="2786"/>
        <v>384.12926650921656</v>
      </c>
      <c r="BG1663" s="77">
        <f t="shared" ca="1" si="2786"/>
        <v>390.80942356869485</v>
      </c>
      <c r="BH1663" s="77">
        <f t="shared" ca="1" si="2786"/>
        <v>397.43331210375743</v>
      </c>
      <c r="BI1663" s="77">
        <f t="shared" ca="1" si="2786"/>
        <v>403.99997841060082</v>
      </c>
      <c r="BJ1663" s="77">
        <f t="shared" ca="1" si="2786"/>
        <v>410.50845262094998</v>
      </c>
      <c r="BK1663" s="77">
        <f t="shared" ca="1" si="2786"/>
        <v>416.95774842808476</v>
      </c>
      <c r="BL1663" s="77">
        <f t="shared" ca="1" si="2786"/>
        <v>423.34686280822177</v>
      </c>
      <c r="BM1663" s="77">
        <f t="shared" ca="1" si="2786"/>
        <v>429.67477573717463</v>
      </c>
      <c r="BN1663" s="77">
        <f t="shared" ca="1" si="2786"/>
        <v>435.94044990221153</v>
      </c>
      <c r="BO1663" s="77">
        <f t="shared" ca="1" si="2786"/>
        <v>443.83774566326599</v>
      </c>
      <c r="BP1663" s="77">
        <f t="shared" ca="1" si="2786"/>
        <v>451.72812974661349</v>
      </c>
      <c r="BQ1663" s="77">
        <f t="shared" ca="1" si="2786"/>
        <v>459.61197190987241</v>
      </c>
      <c r="BR1663" s="77">
        <f t="shared" ca="1" si="2786"/>
        <v>467.48965643036149</v>
      </c>
      <c r="BS1663" s="77">
        <f t="shared" ca="1" si="2786"/>
        <v>475.36158249107109</v>
      </c>
      <c r="BT1663" s="77">
        <f t="shared" ca="1" si="2786"/>
        <v>483.22816457554785</v>
      </c>
      <c r="BU1663" s="77">
        <f t="shared" ca="1" si="2786"/>
        <v>491.08983287188244</v>
      </c>
      <c r="BV1663" s="77">
        <f t="shared" ca="1" si="2786"/>
        <v>498.94703368599698</v>
      </c>
      <c r="BW1663" s="77">
        <f t="shared" ca="1" si="2786"/>
        <v>506.80022986443032</v>
      </c>
      <c r="BX1663" s="77">
        <f t="shared" ca="1" si="2786"/>
        <v>514.64990122682491</v>
      </c>
      <c r="BY1663" s="77">
        <f t="shared" ca="1" si="2786"/>
        <v>522.49654500832264</v>
      </c>
      <c r="BZ1663" s="77">
        <f t="shared" ca="1" si="2786"/>
        <v>530.3406763120812</v>
      </c>
      <c r="CA1663" s="77">
        <f t="shared" ca="1" si="2786"/>
        <v>538.18282857212671</v>
      </c>
      <c r="CB1663" s="77">
        <f t="shared" ca="1" si="2786"/>
        <v>546.02355402676392</v>
      </c>
      <c r="CC1663" s="77">
        <f t="shared" ca="1" si="2786"/>
        <v>553.86342420276719</v>
      </c>
      <c r="CD1663" s="77">
        <f t="shared" ca="1" si="2786"/>
        <v>561.70303041058344</v>
      </c>
      <c r="CE1663" s="77">
        <f t="shared" ref="CE1663:CL1663" ca="1" si="2787">SUM(CE1661:CE1662)</f>
        <v>569.54298425078116</v>
      </c>
      <c r="CF1663" s="77">
        <f t="shared" ca="1" si="2787"/>
        <v>577.38391813198223</v>
      </c>
      <c r="CG1663" s="77">
        <f t="shared" ca="1" si="2787"/>
        <v>585.22648580052351</v>
      </c>
      <c r="CH1663" s="77">
        <f t="shared" ca="1" si="2787"/>
        <v>593.07136288209426</v>
      </c>
      <c r="CI1663" s="77">
        <f t="shared" ca="1" si="2787"/>
        <v>600.91924743560548</v>
      </c>
      <c r="CJ1663" s="77">
        <f t="shared" ca="1" si="2787"/>
        <v>608.77086051954825</v>
      </c>
      <c r="CK1663" s="77">
        <f t="shared" ca="1" si="2787"/>
        <v>616.62694677110653</v>
      </c>
      <c r="CL1663" s="77">
        <f t="shared" ca="1" si="2787"/>
        <v>624.48827499829383</v>
      </c>
      <c r="CN1663" s="77">
        <f>SUM(CN1661:CN1662)</f>
        <v>80</v>
      </c>
      <c r="CO1663" s="77" t="e">
        <f t="shared" ref="CO1663" ca="1" si="2788">SUM(CO1661:CO1662)</f>
        <v>#N/A</v>
      </c>
      <c r="CP1663" s="77" t="e">
        <f t="shared" ref="CP1663:DK1663" ca="1" si="2789">SUM(CP1661:CP1662)</f>
        <v>#N/A</v>
      </c>
      <c r="CQ1663" s="77" t="e">
        <f t="shared" ca="1" si="2789"/>
        <v>#N/A</v>
      </c>
      <c r="CR1663" s="77" t="e">
        <f t="shared" ca="1" si="2789"/>
        <v>#N/A</v>
      </c>
      <c r="CS1663" s="77" t="e">
        <f t="shared" ca="1" si="2789"/>
        <v>#N/A</v>
      </c>
      <c r="CT1663" s="77" t="e">
        <f t="shared" ca="1" si="2789"/>
        <v>#N/A</v>
      </c>
      <c r="CU1663" s="77" t="e">
        <f t="shared" ca="1" si="2789"/>
        <v>#N/A</v>
      </c>
      <c r="CV1663" s="77" t="e">
        <f t="shared" ca="1" si="2789"/>
        <v>#N/A</v>
      </c>
      <c r="CW1663" s="77" t="e">
        <f t="shared" ca="1" si="2789"/>
        <v>#N/A</v>
      </c>
      <c r="CX1663" s="77" t="e">
        <f t="shared" ca="1" si="2789"/>
        <v>#N/A</v>
      </c>
      <c r="CY1663" s="77" t="e">
        <f t="shared" ca="1" si="2789"/>
        <v>#N/A</v>
      </c>
      <c r="CZ1663" s="77" t="e">
        <f t="shared" ca="1" si="2789"/>
        <v>#N/A</v>
      </c>
      <c r="DA1663" s="77" t="e">
        <f t="shared" ca="1" si="2789"/>
        <v>#N/A</v>
      </c>
      <c r="DB1663" s="77" t="e">
        <f t="shared" ca="1" si="2789"/>
        <v>#N/A</v>
      </c>
      <c r="DC1663" s="77" t="e">
        <f t="shared" ca="1" si="2789"/>
        <v>#N/A</v>
      </c>
      <c r="DD1663" s="77" t="e">
        <f t="shared" ca="1" si="2789"/>
        <v>#N/A</v>
      </c>
      <c r="DE1663" s="77" t="e">
        <f t="shared" ca="1" si="2789"/>
        <v>#N/A</v>
      </c>
      <c r="DF1663" s="77" t="e">
        <f t="shared" ca="1" si="2789"/>
        <v>#N/A</v>
      </c>
      <c r="DG1663" s="77" t="e">
        <f t="shared" ca="1" si="2789"/>
        <v>#N/A</v>
      </c>
      <c r="DH1663" s="77" t="e">
        <f t="shared" ca="1" si="2789"/>
        <v>#N/A</v>
      </c>
      <c r="DI1663" s="77" t="e">
        <f t="shared" ca="1" si="2789"/>
        <v>#N/A</v>
      </c>
      <c r="DJ1663" s="77" t="e">
        <f t="shared" ca="1" si="2789"/>
        <v>#N/A</v>
      </c>
      <c r="DK1663" s="77" t="e">
        <f t="shared" ca="1" si="2789"/>
        <v>#N/A</v>
      </c>
      <c r="DL1663" s="77" t="e">
        <f t="shared" ref="DL1663" ca="1" si="2790">SUM(DL1661:DL1662)</f>
        <v>#N/A</v>
      </c>
    </row>
    <row r="1664" spans="2:117" x14ac:dyDescent="0.4">
      <c r="B1664" t="s">
        <v>244</v>
      </c>
      <c r="D1664" t="s">
        <v>767</v>
      </c>
      <c r="E1664" s="8" t="str">
        <f t="shared" ref="E1664" si="2791">ROW()&amp;" "&amp;D1664</f>
        <v>1664 FAPPER-S</v>
      </c>
      <c r="G1664" s="126"/>
      <c r="H1664" s="27"/>
      <c r="I1664" s="77"/>
      <c r="J1664" s="77"/>
      <c r="K1664" s="33"/>
      <c r="L1664" s="33"/>
      <c r="M1664" s="33"/>
      <c r="N1664" s="33"/>
      <c r="O1664" s="33"/>
      <c r="P1664" s="33"/>
      <c r="R1664" s="33"/>
      <c r="S1664" s="77"/>
      <c r="T1664" s="77"/>
      <c r="U1664" s="77"/>
      <c r="V1664" s="77"/>
      <c r="W1664" s="77"/>
      <c r="X1664" s="77"/>
      <c r="Y1664" s="77"/>
      <c r="Z1664" s="77"/>
      <c r="AA1664" s="77"/>
      <c r="AB1664" s="77"/>
      <c r="AC1664" s="77"/>
      <c r="AD1664" s="77"/>
      <c r="AE1664" s="77"/>
      <c r="AF1664" s="77"/>
      <c r="AG1664" s="77"/>
      <c r="AH1664" s="77"/>
      <c r="AI1664" s="77"/>
      <c r="AJ1664" s="77"/>
      <c r="AK1664" s="77"/>
      <c r="AL1664" s="77"/>
      <c r="AM1664" s="77"/>
      <c r="AN1664" s="77"/>
      <c r="AO1664" s="77"/>
      <c r="AP1664" s="77"/>
      <c r="AQ1664" s="77"/>
      <c r="AR1664" s="77"/>
      <c r="AS1664" s="77"/>
      <c r="AT1664" s="77"/>
      <c r="AU1664" s="77"/>
      <c r="AV1664" s="77"/>
      <c r="AW1664" s="77"/>
      <c r="AX1664" s="77"/>
      <c r="AY1664" s="77"/>
      <c r="AZ1664" s="77"/>
      <c r="BA1664" s="77"/>
      <c r="BB1664" s="77"/>
      <c r="BC1664" s="77"/>
      <c r="BD1664" s="77"/>
      <c r="BE1664" s="77"/>
      <c r="BF1664" s="77"/>
      <c r="BG1664" s="77"/>
      <c r="BH1664" s="77"/>
      <c r="BI1664" s="77"/>
      <c r="BJ1664" s="77"/>
      <c r="BK1664" s="77"/>
      <c r="BL1664" s="77"/>
      <c r="BM1664" s="77"/>
      <c r="BN1664" s="77"/>
      <c r="BO1664" s="77"/>
      <c r="BP1664" s="77"/>
      <c r="BQ1664" s="77"/>
      <c r="BR1664" s="77"/>
      <c r="BS1664" s="77"/>
      <c r="BT1664" s="77"/>
      <c r="BU1664" s="77"/>
      <c r="BV1664" s="77"/>
      <c r="BW1664" s="77"/>
      <c r="BX1664" s="77"/>
      <c r="BY1664" s="77"/>
      <c r="BZ1664" s="77"/>
      <c r="CA1664" s="77"/>
      <c r="CB1664" s="77"/>
      <c r="CC1664" s="77"/>
      <c r="CD1664" s="77"/>
      <c r="CE1664" s="77"/>
      <c r="CF1664" s="77"/>
      <c r="CG1664" s="77"/>
      <c r="CH1664" s="77"/>
      <c r="CI1664" s="77"/>
      <c r="CJ1664" s="77"/>
      <c r="CK1664" s="77"/>
      <c r="CL1664" s="77"/>
      <c r="CN1664" s="77"/>
      <c r="CO1664" s="77"/>
      <c r="CP1664" s="77"/>
      <c r="CQ1664" s="77"/>
      <c r="CR1664" s="77"/>
      <c r="CS1664" s="77"/>
      <c r="CT1664" s="77"/>
      <c r="CU1664" s="77"/>
      <c r="CV1664" s="77"/>
      <c r="CW1664" s="77"/>
      <c r="CX1664" s="77"/>
      <c r="CY1664" s="77"/>
      <c r="CZ1664" s="77"/>
      <c r="DA1664" s="77"/>
      <c r="DB1664" s="77"/>
      <c r="DC1664" s="77"/>
      <c r="DD1664" s="77"/>
      <c r="DE1664" s="77"/>
      <c r="DF1664" s="77"/>
      <c r="DG1664" s="77"/>
      <c r="DH1664" s="77"/>
      <c r="DI1664" s="77"/>
      <c r="DJ1664" s="77"/>
      <c r="DK1664" s="77"/>
      <c r="DL1664" s="77"/>
    </row>
    <row r="1665" spans="1:116" x14ac:dyDescent="0.4">
      <c r="B1665" t="s">
        <v>332</v>
      </c>
      <c r="D1665" t="s">
        <v>767</v>
      </c>
      <c r="E1665" s="8" t="str">
        <f>ROW()&amp;" "&amp;D1665</f>
        <v>1665 FAPPER-S</v>
      </c>
      <c r="G1665" s="136" t="str">
        <f>G1638</f>
        <v>(Primary label)</v>
      </c>
      <c r="H1665" s="27"/>
      <c r="I1665" s="78"/>
      <c r="J1665" s="78"/>
      <c r="K1665" s="33"/>
      <c r="L1665" s="33"/>
      <c r="M1665" s="33"/>
      <c r="N1665" s="33"/>
      <c r="O1665" s="33"/>
      <c r="P1665" s="33"/>
      <c r="R1665" s="33"/>
      <c r="S1665" s="77"/>
      <c r="T1665" s="77"/>
      <c r="U1665" s="77"/>
      <c r="V1665" s="77"/>
      <c r="W1665" s="77"/>
      <c r="X1665" s="77"/>
      <c r="Y1665" s="77"/>
      <c r="Z1665" s="77"/>
      <c r="AA1665" s="77"/>
      <c r="AB1665" s="77"/>
      <c r="AC1665" s="77"/>
      <c r="AD1665" s="77"/>
      <c r="AE1665" s="77"/>
      <c r="AF1665" s="77"/>
      <c r="AG1665" s="77"/>
      <c r="AH1665" s="77"/>
      <c r="AI1665" s="77"/>
      <c r="AJ1665" s="77"/>
      <c r="AK1665" s="77"/>
      <c r="AL1665" s="77"/>
      <c r="AM1665" s="77"/>
      <c r="AN1665" s="77"/>
      <c r="AO1665" s="77"/>
      <c r="AP1665" s="77"/>
      <c r="AQ1665" s="77"/>
      <c r="AR1665" s="77"/>
      <c r="AS1665" s="77"/>
      <c r="AT1665" s="77"/>
      <c r="AU1665" s="77"/>
      <c r="AV1665" s="77"/>
      <c r="AW1665" s="77"/>
      <c r="AX1665" s="77"/>
      <c r="AY1665" s="77"/>
      <c r="AZ1665" s="77"/>
      <c r="BA1665" s="77"/>
      <c r="BB1665" s="77"/>
      <c r="BC1665" s="77"/>
      <c r="BD1665" s="77"/>
      <c r="BE1665" s="77"/>
      <c r="BF1665" s="77"/>
      <c r="BG1665" s="77"/>
      <c r="BH1665" s="77"/>
      <c r="BI1665" s="77"/>
      <c r="BJ1665" s="77"/>
      <c r="BK1665" s="77"/>
      <c r="BL1665" s="77"/>
      <c r="BM1665" s="77"/>
      <c r="BN1665" s="77"/>
      <c r="BO1665" s="77"/>
      <c r="BP1665" s="77"/>
      <c r="BQ1665" s="77"/>
      <c r="BR1665" s="77"/>
      <c r="BS1665" s="77"/>
      <c r="BT1665" s="77"/>
      <c r="BU1665" s="77"/>
      <c r="BV1665" s="77"/>
      <c r="BW1665" s="77"/>
      <c r="BX1665" s="77"/>
      <c r="BY1665" s="77"/>
      <c r="BZ1665" s="77"/>
      <c r="CA1665" s="77"/>
      <c r="CB1665" s="77"/>
      <c r="CC1665" s="77"/>
      <c r="CD1665" s="77"/>
      <c r="CE1665" s="77"/>
      <c r="CF1665" s="77"/>
      <c r="CG1665" s="77"/>
      <c r="CH1665" s="77"/>
      <c r="CI1665" s="77"/>
      <c r="CJ1665" s="77"/>
      <c r="CK1665" s="77"/>
      <c r="CL1665" s="77"/>
      <c r="CN1665" s="78"/>
      <c r="CO1665" s="77"/>
      <c r="CP1665" s="77"/>
      <c r="CQ1665" s="77"/>
      <c r="CR1665" s="77"/>
      <c r="CS1665" s="77"/>
      <c r="CT1665" s="77"/>
      <c r="CU1665" s="77"/>
      <c r="CV1665" s="77"/>
      <c r="CW1665" s="77"/>
      <c r="CX1665" s="77"/>
      <c r="CY1665" s="77"/>
      <c r="CZ1665" s="77"/>
      <c r="DA1665" s="77"/>
      <c r="DB1665" s="77"/>
      <c r="DC1665" s="77"/>
      <c r="DD1665" s="77"/>
      <c r="DE1665" s="77"/>
      <c r="DF1665" s="77"/>
      <c r="DG1665" s="77"/>
      <c r="DH1665" s="77"/>
      <c r="DI1665" s="77"/>
      <c r="DJ1665" s="77"/>
      <c r="DK1665" s="77"/>
      <c r="DL1665" s="77"/>
    </row>
    <row r="1666" spans="1:116" x14ac:dyDescent="0.4">
      <c r="B1666" t="s">
        <v>332</v>
      </c>
      <c r="D1666" t="s">
        <v>767</v>
      </c>
      <c r="E1666" s="8" t="str">
        <f>ROW()&amp;" "&amp;D1666</f>
        <v>1666 FAPPER-S</v>
      </c>
      <c r="G1666" s="136" t="str">
        <f>G1639</f>
        <v>primary unit</v>
      </c>
      <c r="H1666" s="27"/>
      <c r="I1666" s="78"/>
      <c r="J1666" s="78"/>
      <c r="K1666" s="33"/>
      <c r="L1666" s="33"/>
      <c r="M1666" s="33"/>
      <c r="N1666" s="33"/>
      <c r="O1666" s="33"/>
      <c r="P1666" s="33"/>
      <c r="R1666" s="33"/>
      <c r="S1666" s="77"/>
      <c r="T1666" s="77"/>
      <c r="U1666" s="77"/>
      <c r="V1666" s="77"/>
      <c r="W1666" s="77"/>
      <c r="X1666" s="77"/>
      <c r="Y1666" s="77"/>
      <c r="Z1666" s="77"/>
      <c r="AA1666" s="77"/>
      <c r="AB1666" s="77"/>
      <c r="AC1666" s="77"/>
      <c r="AD1666" s="77"/>
      <c r="AE1666" s="77"/>
      <c r="AF1666" s="77"/>
      <c r="AG1666" s="77"/>
      <c r="AH1666" s="77"/>
      <c r="AI1666" s="77"/>
      <c r="AJ1666" s="77"/>
      <c r="AK1666" s="77"/>
      <c r="AL1666" s="77"/>
      <c r="AM1666" s="77"/>
      <c r="AN1666" s="77"/>
      <c r="AO1666" s="77"/>
      <c r="AP1666" s="77"/>
      <c r="AQ1666" s="77"/>
      <c r="AR1666" s="77"/>
      <c r="AS1666" s="77"/>
      <c r="AT1666" s="77"/>
      <c r="AU1666" s="77"/>
      <c r="AV1666" s="77"/>
      <c r="AW1666" s="77"/>
      <c r="AX1666" s="77"/>
      <c r="AY1666" s="77"/>
      <c r="AZ1666" s="77"/>
      <c r="BA1666" s="77"/>
      <c r="BB1666" s="77"/>
      <c r="BC1666" s="77"/>
      <c r="BD1666" s="77"/>
      <c r="BE1666" s="77"/>
      <c r="BF1666" s="77"/>
      <c r="BG1666" s="77"/>
      <c r="BH1666" s="77"/>
      <c r="BI1666" s="77"/>
      <c r="BJ1666" s="77"/>
      <c r="BK1666" s="77"/>
      <c r="BL1666" s="77"/>
      <c r="BM1666" s="77"/>
      <c r="BN1666" s="77"/>
      <c r="BO1666" s="77"/>
      <c r="BP1666" s="77"/>
      <c r="BQ1666" s="77"/>
      <c r="BR1666" s="77"/>
      <c r="BS1666" s="77"/>
      <c r="BT1666" s="77"/>
      <c r="BU1666" s="77"/>
      <c r="BV1666" s="77"/>
      <c r="BW1666" s="77"/>
      <c r="BX1666" s="77"/>
      <c r="BY1666" s="77"/>
      <c r="BZ1666" s="77"/>
      <c r="CA1666" s="77"/>
      <c r="CB1666" s="77"/>
      <c r="CC1666" s="77"/>
      <c r="CD1666" s="77"/>
      <c r="CE1666" s="77"/>
      <c r="CF1666" s="77"/>
      <c r="CG1666" s="77"/>
      <c r="CH1666" s="77"/>
      <c r="CI1666" s="77"/>
      <c r="CJ1666" s="77"/>
      <c r="CK1666" s="77"/>
      <c r="CL1666" s="77"/>
      <c r="CN1666" s="78"/>
      <c r="CO1666" s="77"/>
      <c r="CP1666" s="77"/>
      <c r="CQ1666" s="77"/>
      <c r="CR1666" s="77"/>
      <c r="CS1666" s="77"/>
      <c r="CT1666" s="77"/>
      <c r="CU1666" s="77"/>
      <c r="CV1666" s="77"/>
      <c r="CW1666" s="77"/>
      <c r="CX1666" s="77"/>
      <c r="CY1666" s="77"/>
      <c r="CZ1666" s="77"/>
      <c r="DA1666" s="77"/>
      <c r="DB1666" s="77"/>
      <c r="DC1666" s="77"/>
      <c r="DD1666" s="77"/>
      <c r="DE1666" s="77"/>
      <c r="DF1666" s="77"/>
      <c r="DG1666" s="77"/>
      <c r="DH1666" s="77"/>
      <c r="DI1666" s="77"/>
      <c r="DJ1666" s="77"/>
      <c r="DK1666" s="77"/>
      <c r="DL1666" s="77"/>
    </row>
    <row r="1667" spans="1:116" x14ac:dyDescent="0.4">
      <c r="B1667" t="s">
        <v>332</v>
      </c>
      <c r="D1667" t="s">
        <v>767</v>
      </c>
      <c r="E1667" s="8" t="str">
        <f>ROW()&amp;" "&amp;D1667</f>
        <v>1667 FAPPER-S</v>
      </c>
      <c r="G1667" s="136" t="str">
        <f>G1640</f>
        <v>Primary revenue driver</v>
      </c>
      <c r="K1667" s="53"/>
      <c r="L1667" s="53"/>
      <c r="M1667" s="53"/>
      <c r="N1667" s="53"/>
      <c r="O1667" s="53"/>
      <c r="P1667" s="53"/>
      <c r="R1667" s="24"/>
      <c r="S1667" s="179" t="str">
        <f t="shared" ref="S1667:AX1667" si="2792">S1640</f>
        <v>S$16</v>
      </c>
      <c r="T1667" s="179" t="str">
        <f t="shared" si="2792"/>
        <v>T$16</v>
      </c>
      <c r="U1667" s="179" t="str">
        <f t="shared" si="2792"/>
        <v>U$16</v>
      </c>
      <c r="V1667" s="179" t="str">
        <f t="shared" si="2792"/>
        <v>V$16</v>
      </c>
      <c r="W1667" s="179" t="str">
        <f t="shared" si="2792"/>
        <v>W$16</v>
      </c>
      <c r="X1667" s="179" t="str">
        <f t="shared" si="2792"/>
        <v>X$16</v>
      </c>
      <c r="Y1667" s="179" t="str">
        <f t="shared" si="2792"/>
        <v>Y$16</v>
      </c>
      <c r="Z1667" s="179" t="str">
        <f t="shared" si="2792"/>
        <v>Z$16</v>
      </c>
      <c r="AA1667" s="179" t="str">
        <f t="shared" si="2792"/>
        <v>AA$16</v>
      </c>
      <c r="AB1667" s="179" t="str">
        <f t="shared" si="2792"/>
        <v>AB$16</v>
      </c>
      <c r="AC1667" s="179" t="str">
        <f t="shared" si="2792"/>
        <v>AC$16</v>
      </c>
      <c r="AD1667" s="179" t="str">
        <f t="shared" si="2792"/>
        <v>AD$16</v>
      </c>
      <c r="AE1667" s="179" t="str">
        <f t="shared" si="2792"/>
        <v>AE$16</v>
      </c>
      <c r="AF1667" s="179" t="str">
        <f t="shared" si="2792"/>
        <v>AF$16</v>
      </c>
      <c r="AG1667" s="179" t="str">
        <f t="shared" si="2792"/>
        <v>AG$16</v>
      </c>
      <c r="AH1667" s="179" t="str">
        <f t="shared" si="2792"/>
        <v>AH$16</v>
      </c>
      <c r="AI1667" s="179" t="str">
        <f t="shared" si="2792"/>
        <v>AI$16</v>
      </c>
      <c r="AJ1667" s="179" t="str">
        <f t="shared" si="2792"/>
        <v>AJ$16</v>
      </c>
      <c r="AK1667" s="179" t="str">
        <f t="shared" si="2792"/>
        <v>AK$16</v>
      </c>
      <c r="AL1667" s="179" t="str">
        <f t="shared" si="2792"/>
        <v>AL$16</v>
      </c>
      <c r="AM1667" s="179" t="str">
        <f t="shared" si="2792"/>
        <v>AM$16</v>
      </c>
      <c r="AN1667" s="179" t="str">
        <f t="shared" si="2792"/>
        <v>AN$16</v>
      </c>
      <c r="AO1667" s="179" t="str">
        <f t="shared" si="2792"/>
        <v>AO$16</v>
      </c>
      <c r="AP1667" s="179" t="str">
        <f t="shared" si="2792"/>
        <v>AP$16</v>
      </c>
      <c r="AQ1667" s="179" t="str">
        <f t="shared" si="2792"/>
        <v>AQ$16</v>
      </c>
      <c r="AR1667" s="179" t="str">
        <f t="shared" si="2792"/>
        <v>AR$16</v>
      </c>
      <c r="AS1667" s="179" t="str">
        <f t="shared" si="2792"/>
        <v>AS$16</v>
      </c>
      <c r="AT1667" s="179" t="str">
        <f t="shared" si="2792"/>
        <v>AT$16</v>
      </c>
      <c r="AU1667" s="179" t="str">
        <f t="shared" si="2792"/>
        <v>AU$16</v>
      </c>
      <c r="AV1667" s="179" t="str">
        <f t="shared" si="2792"/>
        <v>AV$16</v>
      </c>
      <c r="AW1667" s="179" t="str">
        <f t="shared" si="2792"/>
        <v>AW$16</v>
      </c>
      <c r="AX1667" s="179" t="str">
        <f t="shared" si="2792"/>
        <v>AX$16</v>
      </c>
      <c r="AY1667" s="179" t="str">
        <f t="shared" ref="AY1667:CD1667" si="2793">AY1640</f>
        <v>AY$16</v>
      </c>
      <c r="AZ1667" s="179" t="str">
        <f t="shared" si="2793"/>
        <v>AZ$16</v>
      </c>
      <c r="BA1667" s="179" t="str">
        <f t="shared" si="2793"/>
        <v>BA$16</v>
      </c>
      <c r="BB1667" s="179" t="str">
        <f t="shared" si="2793"/>
        <v>BB$16</v>
      </c>
      <c r="BC1667" s="179" t="str">
        <f t="shared" si="2793"/>
        <v>BC$16</v>
      </c>
      <c r="BD1667" s="179" t="str">
        <f t="shared" si="2793"/>
        <v>BD$16</v>
      </c>
      <c r="BE1667" s="179" t="str">
        <f t="shared" si="2793"/>
        <v>BE$16</v>
      </c>
      <c r="BF1667" s="179" t="str">
        <f t="shared" si="2793"/>
        <v>BF$16</v>
      </c>
      <c r="BG1667" s="179" t="str">
        <f t="shared" si="2793"/>
        <v>BG$16</v>
      </c>
      <c r="BH1667" s="179" t="str">
        <f t="shared" si="2793"/>
        <v>BH$16</v>
      </c>
      <c r="BI1667" s="179" t="str">
        <f t="shared" si="2793"/>
        <v>BI$16</v>
      </c>
      <c r="BJ1667" s="179" t="str">
        <f t="shared" si="2793"/>
        <v>BJ$16</v>
      </c>
      <c r="BK1667" s="179" t="str">
        <f t="shared" si="2793"/>
        <v>BK$16</v>
      </c>
      <c r="BL1667" s="179" t="str">
        <f t="shared" si="2793"/>
        <v>BL$16</v>
      </c>
      <c r="BM1667" s="179" t="str">
        <f t="shared" si="2793"/>
        <v>BM$16</v>
      </c>
      <c r="BN1667" s="179" t="str">
        <f t="shared" si="2793"/>
        <v>BN$16</v>
      </c>
      <c r="BO1667" s="179" t="str">
        <f t="shared" si="2793"/>
        <v>BO$16</v>
      </c>
      <c r="BP1667" s="179" t="str">
        <f t="shared" si="2793"/>
        <v>BP$16</v>
      </c>
      <c r="BQ1667" s="179" t="str">
        <f t="shared" si="2793"/>
        <v>BQ$16</v>
      </c>
      <c r="BR1667" s="179" t="str">
        <f t="shared" si="2793"/>
        <v>BR$16</v>
      </c>
      <c r="BS1667" s="179" t="str">
        <f t="shared" si="2793"/>
        <v>BS$16</v>
      </c>
      <c r="BT1667" s="179" t="str">
        <f t="shared" si="2793"/>
        <v>BT$16</v>
      </c>
      <c r="BU1667" s="179" t="str">
        <f t="shared" si="2793"/>
        <v>BU$16</v>
      </c>
      <c r="BV1667" s="179" t="str">
        <f t="shared" si="2793"/>
        <v>BV$16</v>
      </c>
      <c r="BW1667" s="179" t="str">
        <f t="shared" si="2793"/>
        <v>BW$16</v>
      </c>
      <c r="BX1667" s="179" t="str">
        <f t="shared" si="2793"/>
        <v>BX$16</v>
      </c>
      <c r="BY1667" s="179" t="str">
        <f t="shared" si="2793"/>
        <v>BY$16</v>
      </c>
      <c r="BZ1667" s="179" t="str">
        <f t="shared" si="2793"/>
        <v>BZ$16</v>
      </c>
      <c r="CA1667" s="179" t="str">
        <f t="shared" si="2793"/>
        <v>CA$16</v>
      </c>
      <c r="CB1667" s="179" t="str">
        <f t="shared" si="2793"/>
        <v>CB$16</v>
      </c>
      <c r="CC1667" s="179" t="str">
        <f t="shared" si="2793"/>
        <v>CC$16</v>
      </c>
      <c r="CD1667" s="179" t="str">
        <f t="shared" si="2793"/>
        <v>CD$16</v>
      </c>
      <c r="CE1667" s="179" t="str">
        <f t="shared" ref="CE1667:CL1667" si="2794">CE1640</f>
        <v>CE$16</v>
      </c>
      <c r="CF1667" s="179" t="str">
        <f t="shared" si="2794"/>
        <v>CF$16</v>
      </c>
      <c r="CG1667" s="179" t="str">
        <f t="shared" si="2794"/>
        <v>CG$16</v>
      </c>
      <c r="CH1667" s="179" t="str">
        <f t="shared" si="2794"/>
        <v>CH$16</v>
      </c>
      <c r="CI1667" s="179" t="str">
        <f t="shared" si="2794"/>
        <v>CI$16</v>
      </c>
      <c r="CJ1667" s="179" t="str">
        <f t="shared" si="2794"/>
        <v>CJ$16</v>
      </c>
      <c r="CK1667" s="179" t="str">
        <f t="shared" si="2794"/>
        <v>CK$16</v>
      </c>
      <c r="CL1667" s="179" t="str">
        <f t="shared" si="2794"/>
        <v>CL$16</v>
      </c>
      <c r="CO1667" s="179" t="str">
        <f t="shared" ref="CO1667:DL1667" si="2795">CO1640</f>
        <v>CO$16</v>
      </c>
      <c r="CP1667" s="179" t="str">
        <f t="shared" si="2795"/>
        <v>CP$16</v>
      </c>
      <c r="CQ1667" s="179" t="str">
        <f t="shared" si="2795"/>
        <v>CQ$16</v>
      </c>
      <c r="CR1667" s="179" t="str">
        <f t="shared" si="2795"/>
        <v>CR$16</v>
      </c>
      <c r="CS1667" s="179" t="str">
        <f t="shared" si="2795"/>
        <v>CS$16</v>
      </c>
      <c r="CT1667" s="179" t="str">
        <f t="shared" si="2795"/>
        <v>CT$16</v>
      </c>
      <c r="CU1667" s="179" t="str">
        <f t="shared" si="2795"/>
        <v>CU$16</v>
      </c>
      <c r="CV1667" s="179" t="str">
        <f t="shared" si="2795"/>
        <v>CV$16</v>
      </c>
      <c r="CW1667" s="179" t="str">
        <f t="shared" si="2795"/>
        <v>CW$16</v>
      </c>
      <c r="CX1667" s="179" t="str">
        <f t="shared" si="2795"/>
        <v>CX$16</v>
      </c>
      <c r="CY1667" s="179" t="str">
        <f t="shared" si="2795"/>
        <v>CY$16</v>
      </c>
      <c r="CZ1667" s="179" t="str">
        <f t="shared" si="2795"/>
        <v>CZ$16</v>
      </c>
      <c r="DA1667" s="179" t="str">
        <f t="shared" si="2795"/>
        <v>DA$16</v>
      </c>
      <c r="DB1667" s="179" t="str">
        <f t="shared" si="2795"/>
        <v>DB$16</v>
      </c>
      <c r="DC1667" s="179" t="str">
        <f t="shared" si="2795"/>
        <v>DC$16</v>
      </c>
      <c r="DD1667" s="179" t="str">
        <f t="shared" si="2795"/>
        <v>DD$16</v>
      </c>
      <c r="DE1667" s="179" t="str">
        <f t="shared" si="2795"/>
        <v>DE$16</v>
      </c>
      <c r="DF1667" s="179" t="str">
        <f t="shared" si="2795"/>
        <v>DF$16</v>
      </c>
      <c r="DG1667" s="179" t="str">
        <f t="shared" si="2795"/>
        <v>DG$16</v>
      </c>
      <c r="DH1667" s="179" t="str">
        <f t="shared" si="2795"/>
        <v>DH$16</v>
      </c>
      <c r="DI1667" s="179" t="str">
        <f t="shared" si="2795"/>
        <v>DI$16</v>
      </c>
      <c r="DJ1667" s="179" t="str">
        <f t="shared" si="2795"/>
        <v>DJ$16</v>
      </c>
      <c r="DK1667" s="179" t="str">
        <f t="shared" si="2795"/>
        <v>DK$16</v>
      </c>
      <c r="DL1667" s="179" t="str">
        <f t="shared" si="2795"/>
        <v>DL$16</v>
      </c>
    </row>
    <row r="1668" spans="1:116" x14ac:dyDescent="0.4">
      <c r="B1668" t="s">
        <v>332</v>
      </c>
      <c r="D1668" t="s">
        <v>767</v>
      </c>
      <c r="E1668" s="8" t="str">
        <f>ROW()&amp;" "&amp;D1668</f>
        <v>1668 FAPPER-S</v>
      </c>
      <c r="G1668" s="136" t="str">
        <f>G1641</f>
        <v>Primary volume driver</v>
      </c>
      <c r="H1668" s="12"/>
      <c r="I1668" s="60"/>
      <c r="J1668" s="60"/>
      <c r="K1668" s="15"/>
      <c r="L1668" s="15"/>
      <c r="M1668" s="15"/>
      <c r="N1668" s="15"/>
      <c r="O1668" s="15"/>
      <c r="P1668" s="15"/>
      <c r="R1668" s="15"/>
      <c r="S1668" s="179" t="str">
        <f t="shared" ref="S1668:AX1668" si="2796">S1641</f>
        <v>S$17</v>
      </c>
      <c r="T1668" s="179" t="str">
        <f t="shared" si="2796"/>
        <v>T$17</v>
      </c>
      <c r="U1668" s="179" t="str">
        <f t="shared" si="2796"/>
        <v>U$17</v>
      </c>
      <c r="V1668" s="179" t="str">
        <f t="shared" si="2796"/>
        <v>V$17</v>
      </c>
      <c r="W1668" s="179" t="str">
        <f t="shared" si="2796"/>
        <v>W$17</v>
      </c>
      <c r="X1668" s="179" t="str">
        <f t="shared" si="2796"/>
        <v>X$17</v>
      </c>
      <c r="Y1668" s="179" t="str">
        <f t="shared" si="2796"/>
        <v>Y$17</v>
      </c>
      <c r="Z1668" s="179" t="str">
        <f t="shared" si="2796"/>
        <v>Z$17</v>
      </c>
      <c r="AA1668" s="179" t="str">
        <f t="shared" si="2796"/>
        <v>AA$17</v>
      </c>
      <c r="AB1668" s="179" t="str">
        <f t="shared" si="2796"/>
        <v>AB$17</v>
      </c>
      <c r="AC1668" s="179" t="str">
        <f t="shared" si="2796"/>
        <v>AC$17</v>
      </c>
      <c r="AD1668" s="179" t="str">
        <f t="shared" si="2796"/>
        <v>AD$17</v>
      </c>
      <c r="AE1668" s="179" t="str">
        <f t="shared" si="2796"/>
        <v>AE$17</v>
      </c>
      <c r="AF1668" s="179" t="str">
        <f t="shared" si="2796"/>
        <v>AF$17</v>
      </c>
      <c r="AG1668" s="179" t="str">
        <f t="shared" si="2796"/>
        <v>AG$17</v>
      </c>
      <c r="AH1668" s="179" t="str">
        <f t="shared" si="2796"/>
        <v>AH$17</v>
      </c>
      <c r="AI1668" s="179" t="str">
        <f t="shared" si="2796"/>
        <v>AI$17</v>
      </c>
      <c r="AJ1668" s="179" t="str">
        <f t="shared" si="2796"/>
        <v>AJ$17</v>
      </c>
      <c r="AK1668" s="179" t="str">
        <f t="shared" si="2796"/>
        <v>AK$17</v>
      </c>
      <c r="AL1668" s="179" t="str">
        <f t="shared" si="2796"/>
        <v>AL$17</v>
      </c>
      <c r="AM1668" s="179" t="str">
        <f t="shared" si="2796"/>
        <v>AM$17</v>
      </c>
      <c r="AN1668" s="179" t="str">
        <f t="shared" si="2796"/>
        <v>AN$17</v>
      </c>
      <c r="AO1668" s="179" t="str">
        <f t="shared" si="2796"/>
        <v>AO$17</v>
      </c>
      <c r="AP1668" s="179" t="str">
        <f t="shared" si="2796"/>
        <v>AP$17</v>
      </c>
      <c r="AQ1668" s="179" t="str">
        <f t="shared" si="2796"/>
        <v>AQ$17</v>
      </c>
      <c r="AR1668" s="179" t="str">
        <f t="shared" si="2796"/>
        <v>AR$17</v>
      </c>
      <c r="AS1668" s="179" t="str">
        <f t="shared" si="2796"/>
        <v>AS$17</v>
      </c>
      <c r="AT1668" s="179" t="str">
        <f t="shared" si="2796"/>
        <v>AT$17</v>
      </c>
      <c r="AU1668" s="179" t="str">
        <f t="shared" si="2796"/>
        <v>AU$17</v>
      </c>
      <c r="AV1668" s="179" t="str">
        <f t="shared" si="2796"/>
        <v>AV$17</v>
      </c>
      <c r="AW1668" s="179" t="str">
        <f t="shared" si="2796"/>
        <v>AW$17</v>
      </c>
      <c r="AX1668" s="179" t="str">
        <f t="shared" si="2796"/>
        <v>AX$17</v>
      </c>
      <c r="AY1668" s="179" t="str">
        <f t="shared" ref="AY1668:CD1668" si="2797">AY1641</f>
        <v>AY$17</v>
      </c>
      <c r="AZ1668" s="179" t="str">
        <f t="shared" si="2797"/>
        <v>AZ$17</v>
      </c>
      <c r="BA1668" s="179" t="str">
        <f t="shared" si="2797"/>
        <v>BA$17</v>
      </c>
      <c r="BB1668" s="179" t="str">
        <f t="shared" si="2797"/>
        <v>BB$17</v>
      </c>
      <c r="BC1668" s="179" t="str">
        <f t="shared" si="2797"/>
        <v>BC$17</v>
      </c>
      <c r="BD1668" s="179" t="str">
        <f t="shared" si="2797"/>
        <v>BD$17</v>
      </c>
      <c r="BE1668" s="179" t="str">
        <f t="shared" si="2797"/>
        <v>BE$17</v>
      </c>
      <c r="BF1668" s="179" t="str">
        <f t="shared" si="2797"/>
        <v>BF$17</v>
      </c>
      <c r="BG1668" s="179" t="str">
        <f t="shared" si="2797"/>
        <v>BG$17</v>
      </c>
      <c r="BH1668" s="179" t="str">
        <f t="shared" si="2797"/>
        <v>BH$17</v>
      </c>
      <c r="BI1668" s="179" t="str">
        <f t="shared" si="2797"/>
        <v>BI$17</v>
      </c>
      <c r="BJ1668" s="179" t="str">
        <f t="shared" si="2797"/>
        <v>BJ$17</v>
      </c>
      <c r="BK1668" s="179" t="str">
        <f t="shared" si="2797"/>
        <v>BK$17</v>
      </c>
      <c r="BL1668" s="179" t="str">
        <f t="shared" si="2797"/>
        <v>BL$17</v>
      </c>
      <c r="BM1668" s="179" t="str">
        <f t="shared" si="2797"/>
        <v>BM$17</v>
      </c>
      <c r="BN1668" s="179" t="str">
        <f t="shared" si="2797"/>
        <v>BN$17</v>
      </c>
      <c r="BO1668" s="179" t="str">
        <f t="shared" si="2797"/>
        <v>BO$17</v>
      </c>
      <c r="BP1668" s="179" t="str">
        <f t="shared" si="2797"/>
        <v>BP$17</v>
      </c>
      <c r="BQ1668" s="179" t="str">
        <f t="shared" si="2797"/>
        <v>BQ$17</v>
      </c>
      <c r="BR1668" s="179" t="str">
        <f t="shared" si="2797"/>
        <v>BR$17</v>
      </c>
      <c r="BS1668" s="179" t="str">
        <f t="shared" si="2797"/>
        <v>BS$17</v>
      </c>
      <c r="BT1668" s="179" t="str">
        <f t="shared" si="2797"/>
        <v>BT$17</v>
      </c>
      <c r="BU1668" s="179" t="str">
        <f t="shared" si="2797"/>
        <v>BU$17</v>
      </c>
      <c r="BV1668" s="179" t="str">
        <f t="shared" si="2797"/>
        <v>BV$17</v>
      </c>
      <c r="BW1668" s="179" t="str">
        <f t="shared" si="2797"/>
        <v>BW$17</v>
      </c>
      <c r="BX1668" s="179" t="str">
        <f t="shared" si="2797"/>
        <v>BX$17</v>
      </c>
      <c r="BY1668" s="179" t="str">
        <f t="shared" si="2797"/>
        <v>BY$17</v>
      </c>
      <c r="BZ1668" s="179" t="str">
        <f t="shared" si="2797"/>
        <v>BZ$17</v>
      </c>
      <c r="CA1668" s="179" t="str">
        <f t="shared" si="2797"/>
        <v>CA$17</v>
      </c>
      <c r="CB1668" s="179" t="str">
        <f t="shared" si="2797"/>
        <v>CB$17</v>
      </c>
      <c r="CC1668" s="179" t="str">
        <f t="shared" si="2797"/>
        <v>CC$17</v>
      </c>
      <c r="CD1668" s="179" t="str">
        <f t="shared" si="2797"/>
        <v>CD$17</v>
      </c>
      <c r="CE1668" s="179" t="str">
        <f t="shared" ref="CE1668:CL1668" si="2798">CE1641</f>
        <v>CE$17</v>
      </c>
      <c r="CF1668" s="179" t="str">
        <f t="shared" si="2798"/>
        <v>CF$17</v>
      </c>
      <c r="CG1668" s="179" t="str">
        <f t="shared" si="2798"/>
        <v>CG$17</v>
      </c>
      <c r="CH1668" s="179" t="str">
        <f t="shared" si="2798"/>
        <v>CH$17</v>
      </c>
      <c r="CI1668" s="179" t="str">
        <f t="shared" si="2798"/>
        <v>CI$17</v>
      </c>
      <c r="CJ1668" s="179" t="str">
        <f t="shared" si="2798"/>
        <v>CJ$17</v>
      </c>
      <c r="CK1668" s="179" t="str">
        <f t="shared" si="2798"/>
        <v>CK$17</v>
      </c>
      <c r="CL1668" s="179" t="str">
        <f t="shared" si="2798"/>
        <v>CL$17</v>
      </c>
      <c r="CN1668" s="60"/>
      <c r="CO1668" s="179" t="str">
        <f t="shared" ref="CO1668:DL1668" si="2799">CO1641</f>
        <v>CO$17</v>
      </c>
      <c r="CP1668" s="179" t="str">
        <f t="shared" si="2799"/>
        <v>CP$17</v>
      </c>
      <c r="CQ1668" s="179" t="str">
        <f t="shared" si="2799"/>
        <v>CQ$17</v>
      </c>
      <c r="CR1668" s="179" t="str">
        <f t="shared" si="2799"/>
        <v>CR$17</v>
      </c>
      <c r="CS1668" s="179" t="str">
        <f t="shared" si="2799"/>
        <v>CS$17</v>
      </c>
      <c r="CT1668" s="179" t="str">
        <f t="shared" si="2799"/>
        <v>CT$17</v>
      </c>
      <c r="CU1668" s="179" t="str">
        <f t="shared" si="2799"/>
        <v>CU$17</v>
      </c>
      <c r="CV1668" s="179" t="str">
        <f t="shared" si="2799"/>
        <v>CV$17</v>
      </c>
      <c r="CW1668" s="179" t="str">
        <f t="shared" si="2799"/>
        <v>CW$17</v>
      </c>
      <c r="CX1668" s="179" t="str">
        <f t="shared" si="2799"/>
        <v>CX$17</v>
      </c>
      <c r="CY1668" s="179" t="str">
        <f t="shared" si="2799"/>
        <v>CY$17</v>
      </c>
      <c r="CZ1668" s="179" t="str">
        <f t="shared" si="2799"/>
        <v>CZ$17</v>
      </c>
      <c r="DA1668" s="179" t="str">
        <f t="shared" si="2799"/>
        <v>DA$17</v>
      </c>
      <c r="DB1668" s="179" t="str">
        <f t="shared" si="2799"/>
        <v>DB$17</v>
      </c>
      <c r="DC1668" s="179" t="str">
        <f t="shared" si="2799"/>
        <v>DC$17</v>
      </c>
      <c r="DD1668" s="179" t="str">
        <f t="shared" si="2799"/>
        <v>DD$17</v>
      </c>
      <c r="DE1668" s="179" t="str">
        <f t="shared" si="2799"/>
        <v>DE$17</v>
      </c>
      <c r="DF1668" s="179" t="str">
        <f t="shared" si="2799"/>
        <v>DF$17</v>
      </c>
      <c r="DG1668" s="179" t="str">
        <f t="shared" si="2799"/>
        <v>DG$17</v>
      </c>
      <c r="DH1668" s="179" t="str">
        <f t="shared" si="2799"/>
        <v>DH$17</v>
      </c>
      <c r="DI1668" s="179" t="str">
        <f t="shared" si="2799"/>
        <v>DI$17</v>
      </c>
      <c r="DJ1668" s="179" t="str">
        <f t="shared" si="2799"/>
        <v>DJ$17</v>
      </c>
      <c r="DK1668" s="179" t="str">
        <f t="shared" si="2799"/>
        <v>DK$17</v>
      </c>
      <c r="DL1668" s="179" t="str">
        <f t="shared" si="2799"/>
        <v>DL$17</v>
      </c>
    </row>
    <row r="1669" spans="1:116" x14ac:dyDescent="0.4">
      <c r="B1669" t="s">
        <v>332</v>
      </c>
      <c r="D1669" t="s">
        <v>767</v>
      </c>
      <c r="E1669" s="8" t="str">
        <f t="shared" ref="E1669:E1672" si="2800">ROW()&amp;" "&amp;D1669</f>
        <v>1669 FAPPER-S</v>
      </c>
      <c r="G1669" s="191" t="str">
        <f>G1646</f>
        <v>Revenue driven PP&amp;E:</v>
      </c>
      <c r="H1669" s="12"/>
      <c r="I1669" s="60"/>
      <c r="J1669" s="60"/>
      <c r="K1669" s="15"/>
      <c r="L1669" s="15"/>
      <c r="M1669" s="15"/>
      <c r="N1669" s="15"/>
      <c r="O1669" s="15"/>
      <c r="P1669" s="15"/>
      <c r="R1669" s="15"/>
      <c r="S1669" s="179">
        <f t="shared" ref="S1669:AX1669" si="2801">S1642</f>
        <v>0</v>
      </c>
      <c r="T1669" s="179">
        <f t="shared" si="2801"/>
        <v>0</v>
      </c>
      <c r="U1669" s="179">
        <f t="shared" si="2801"/>
        <v>0</v>
      </c>
      <c r="V1669" s="179">
        <f t="shared" si="2801"/>
        <v>0</v>
      </c>
      <c r="W1669" s="179">
        <f t="shared" si="2801"/>
        <v>0</v>
      </c>
      <c r="X1669" s="179">
        <f t="shared" si="2801"/>
        <v>0</v>
      </c>
      <c r="Y1669" s="179">
        <f t="shared" si="2801"/>
        <v>0</v>
      </c>
      <c r="Z1669" s="179">
        <f t="shared" si="2801"/>
        <v>0</v>
      </c>
      <c r="AA1669" s="179">
        <f t="shared" si="2801"/>
        <v>0</v>
      </c>
      <c r="AB1669" s="179">
        <f t="shared" si="2801"/>
        <v>0</v>
      </c>
      <c r="AC1669" s="179">
        <f t="shared" si="2801"/>
        <v>0</v>
      </c>
      <c r="AD1669" s="179">
        <f t="shared" si="2801"/>
        <v>0</v>
      </c>
      <c r="AE1669" s="179">
        <f t="shared" si="2801"/>
        <v>0</v>
      </c>
      <c r="AF1669" s="179">
        <f t="shared" si="2801"/>
        <v>0</v>
      </c>
      <c r="AG1669" s="179">
        <f t="shared" si="2801"/>
        <v>0</v>
      </c>
      <c r="AH1669" s="179">
        <f t="shared" si="2801"/>
        <v>0</v>
      </c>
      <c r="AI1669" s="179">
        <f t="shared" si="2801"/>
        <v>0</v>
      </c>
      <c r="AJ1669" s="179">
        <f t="shared" si="2801"/>
        <v>0</v>
      </c>
      <c r="AK1669" s="179">
        <f t="shared" si="2801"/>
        <v>0</v>
      </c>
      <c r="AL1669" s="179">
        <f t="shared" si="2801"/>
        <v>0</v>
      </c>
      <c r="AM1669" s="179">
        <f t="shared" si="2801"/>
        <v>0</v>
      </c>
      <c r="AN1669" s="179">
        <f t="shared" si="2801"/>
        <v>0</v>
      </c>
      <c r="AO1669" s="179">
        <f t="shared" si="2801"/>
        <v>0</v>
      </c>
      <c r="AP1669" s="179">
        <f t="shared" si="2801"/>
        <v>0</v>
      </c>
      <c r="AQ1669" s="179">
        <f t="shared" si="2801"/>
        <v>0</v>
      </c>
      <c r="AR1669" s="179">
        <f t="shared" si="2801"/>
        <v>0</v>
      </c>
      <c r="AS1669" s="179">
        <f t="shared" si="2801"/>
        <v>0</v>
      </c>
      <c r="AT1669" s="179">
        <f t="shared" si="2801"/>
        <v>0</v>
      </c>
      <c r="AU1669" s="179">
        <f t="shared" si="2801"/>
        <v>0</v>
      </c>
      <c r="AV1669" s="179">
        <f t="shared" si="2801"/>
        <v>0</v>
      </c>
      <c r="AW1669" s="179">
        <f t="shared" si="2801"/>
        <v>0</v>
      </c>
      <c r="AX1669" s="179">
        <f t="shared" si="2801"/>
        <v>0</v>
      </c>
      <c r="AY1669" s="179">
        <f t="shared" ref="AY1669:CD1669" si="2802">AY1642</f>
        <v>0</v>
      </c>
      <c r="AZ1669" s="179">
        <f t="shared" si="2802"/>
        <v>0</v>
      </c>
      <c r="BA1669" s="179">
        <f t="shared" si="2802"/>
        <v>0</v>
      </c>
      <c r="BB1669" s="179">
        <f t="shared" si="2802"/>
        <v>0</v>
      </c>
      <c r="BC1669" s="179">
        <f t="shared" si="2802"/>
        <v>0</v>
      </c>
      <c r="BD1669" s="179">
        <f t="shared" si="2802"/>
        <v>0</v>
      </c>
      <c r="BE1669" s="179">
        <f t="shared" si="2802"/>
        <v>0</v>
      </c>
      <c r="BF1669" s="179">
        <f t="shared" si="2802"/>
        <v>0</v>
      </c>
      <c r="BG1669" s="179">
        <f t="shared" si="2802"/>
        <v>0</v>
      </c>
      <c r="BH1669" s="179">
        <f t="shared" si="2802"/>
        <v>0</v>
      </c>
      <c r="BI1669" s="179">
        <f t="shared" si="2802"/>
        <v>0</v>
      </c>
      <c r="BJ1669" s="179">
        <f t="shared" si="2802"/>
        <v>0</v>
      </c>
      <c r="BK1669" s="179">
        <f t="shared" si="2802"/>
        <v>0</v>
      </c>
      <c r="BL1669" s="179">
        <f t="shared" si="2802"/>
        <v>0</v>
      </c>
      <c r="BM1669" s="179">
        <f t="shared" si="2802"/>
        <v>0</v>
      </c>
      <c r="BN1669" s="179">
        <f t="shared" si="2802"/>
        <v>0</v>
      </c>
      <c r="BO1669" s="179">
        <f t="shared" si="2802"/>
        <v>0</v>
      </c>
      <c r="BP1669" s="179">
        <f t="shared" si="2802"/>
        <v>0</v>
      </c>
      <c r="BQ1669" s="179">
        <f t="shared" si="2802"/>
        <v>0</v>
      </c>
      <c r="BR1669" s="179">
        <f t="shared" si="2802"/>
        <v>0</v>
      </c>
      <c r="BS1669" s="179">
        <f t="shared" si="2802"/>
        <v>0</v>
      </c>
      <c r="BT1669" s="179">
        <f t="shared" si="2802"/>
        <v>0</v>
      </c>
      <c r="BU1669" s="179">
        <f t="shared" si="2802"/>
        <v>0</v>
      </c>
      <c r="BV1669" s="179">
        <f t="shared" si="2802"/>
        <v>0</v>
      </c>
      <c r="BW1669" s="179">
        <f t="shared" si="2802"/>
        <v>0</v>
      </c>
      <c r="BX1669" s="179">
        <f t="shared" si="2802"/>
        <v>0</v>
      </c>
      <c r="BY1669" s="179">
        <f t="shared" si="2802"/>
        <v>0</v>
      </c>
      <c r="BZ1669" s="179">
        <f t="shared" si="2802"/>
        <v>0</v>
      </c>
      <c r="CA1669" s="179">
        <f t="shared" si="2802"/>
        <v>0</v>
      </c>
      <c r="CB1669" s="179">
        <f t="shared" si="2802"/>
        <v>0</v>
      </c>
      <c r="CC1669" s="179">
        <f t="shared" si="2802"/>
        <v>0</v>
      </c>
      <c r="CD1669" s="179">
        <f t="shared" si="2802"/>
        <v>0</v>
      </c>
      <c r="CE1669" s="179">
        <f t="shared" ref="CE1669:CL1669" si="2803">CE1642</f>
        <v>0</v>
      </c>
      <c r="CF1669" s="179">
        <f t="shared" si="2803"/>
        <v>0</v>
      </c>
      <c r="CG1669" s="179">
        <f t="shared" si="2803"/>
        <v>0</v>
      </c>
      <c r="CH1669" s="179">
        <f t="shared" si="2803"/>
        <v>0</v>
      </c>
      <c r="CI1669" s="179">
        <f t="shared" si="2803"/>
        <v>0</v>
      </c>
      <c r="CJ1669" s="179">
        <f t="shared" si="2803"/>
        <v>0</v>
      </c>
      <c r="CK1669" s="179">
        <f t="shared" si="2803"/>
        <v>0</v>
      </c>
      <c r="CL1669" s="179">
        <f t="shared" si="2803"/>
        <v>0</v>
      </c>
      <c r="CN1669" s="60"/>
      <c r="CO1669" s="179">
        <f t="shared" ref="CO1669:DL1669" si="2804">CO1642</f>
        <v>0</v>
      </c>
      <c r="CP1669" s="179">
        <f t="shared" si="2804"/>
        <v>0</v>
      </c>
      <c r="CQ1669" s="179">
        <f t="shared" si="2804"/>
        <v>0</v>
      </c>
      <c r="CR1669" s="179">
        <f t="shared" si="2804"/>
        <v>0</v>
      </c>
      <c r="CS1669" s="179">
        <f t="shared" si="2804"/>
        <v>0</v>
      </c>
      <c r="CT1669" s="179">
        <f t="shared" si="2804"/>
        <v>0</v>
      </c>
      <c r="CU1669" s="179">
        <f t="shared" si="2804"/>
        <v>0</v>
      </c>
      <c r="CV1669" s="179">
        <f t="shared" si="2804"/>
        <v>0</v>
      </c>
      <c r="CW1669" s="179">
        <f t="shared" si="2804"/>
        <v>0</v>
      </c>
      <c r="CX1669" s="179">
        <f t="shared" si="2804"/>
        <v>0</v>
      </c>
      <c r="CY1669" s="179">
        <f t="shared" si="2804"/>
        <v>0</v>
      </c>
      <c r="CZ1669" s="179">
        <f t="shared" si="2804"/>
        <v>0</v>
      </c>
      <c r="DA1669" s="179">
        <f t="shared" si="2804"/>
        <v>0</v>
      </c>
      <c r="DB1669" s="179">
        <f t="shared" si="2804"/>
        <v>0</v>
      </c>
      <c r="DC1669" s="179">
        <f t="shared" si="2804"/>
        <v>0</v>
      </c>
      <c r="DD1669" s="179">
        <f t="shared" si="2804"/>
        <v>0</v>
      </c>
      <c r="DE1669" s="179">
        <f t="shared" si="2804"/>
        <v>0</v>
      </c>
      <c r="DF1669" s="179">
        <f t="shared" si="2804"/>
        <v>0</v>
      </c>
      <c r="DG1669" s="179">
        <f t="shared" si="2804"/>
        <v>0</v>
      </c>
      <c r="DH1669" s="179">
        <f t="shared" si="2804"/>
        <v>0</v>
      </c>
      <c r="DI1669" s="179">
        <f t="shared" si="2804"/>
        <v>0</v>
      </c>
      <c r="DJ1669" s="179">
        <f t="shared" si="2804"/>
        <v>0</v>
      </c>
      <c r="DK1669" s="179">
        <f t="shared" si="2804"/>
        <v>0</v>
      </c>
      <c r="DL1669" s="179">
        <f t="shared" si="2804"/>
        <v>0</v>
      </c>
    </row>
    <row r="1670" spans="1:116" x14ac:dyDescent="0.4">
      <c r="B1670" t="s">
        <v>332</v>
      </c>
      <c r="D1670" t="s">
        <v>767</v>
      </c>
      <c r="E1670" s="8" t="str">
        <f t="shared" ref="E1670" si="2805">ROW()&amp;" "&amp;D1670</f>
        <v>1670 FAPPER-S</v>
      </c>
      <c r="G1670" s="241" t="str">
        <f>IFERROR(SUBSTITUTE(TRIM(MID(G1646, SEARCH("-", G1646) + 1, LEN(G1646))),":",""),"no unit")</f>
        <v>no unit</v>
      </c>
      <c r="H1670" s="12"/>
      <c r="I1670" s="60"/>
      <c r="J1670" s="60"/>
      <c r="K1670" s="15"/>
      <c r="L1670" s="15"/>
      <c r="M1670" s="15"/>
      <c r="N1670" s="15"/>
      <c r="O1670" s="15"/>
      <c r="P1670" s="15"/>
      <c r="R1670" s="15"/>
      <c r="S1670" s="179"/>
      <c r="T1670" s="179"/>
      <c r="U1670" s="179"/>
      <c r="V1670" s="179"/>
      <c r="W1670" s="179"/>
      <c r="X1670" s="179"/>
      <c r="Y1670" s="179"/>
      <c r="Z1670" s="179"/>
      <c r="AA1670" s="179"/>
      <c r="AB1670" s="179"/>
      <c r="AC1670" s="179"/>
      <c r="AD1670" s="179"/>
      <c r="AE1670" s="179"/>
      <c r="AF1670" s="179"/>
      <c r="AG1670" s="179"/>
      <c r="AH1670" s="179"/>
      <c r="AI1670" s="179"/>
      <c r="AJ1670" s="179"/>
      <c r="AK1670" s="179"/>
      <c r="AL1670" s="179"/>
      <c r="AM1670" s="179"/>
      <c r="AN1670" s="179"/>
      <c r="AO1670" s="179"/>
      <c r="AP1670" s="179"/>
      <c r="AQ1670" s="179"/>
      <c r="AR1670" s="179"/>
      <c r="AS1670" s="179"/>
      <c r="AT1670" s="179"/>
      <c r="AU1670" s="179"/>
      <c r="AV1670" s="179"/>
      <c r="AW1670" s="179"/>
      <c r="AX1670" s="179"/>
      <c r="AY1670" s="179"/>
      <c r="AZ1670" s="179"/>
      <c r="BA1670" s="179"/>
      <c r="BB1670" s="179"/>
      <c r="BC1670" s="179"/>
      <c r="BD1670" s="179"/>
      <c r="BE1670" s="179"/>
      <c r="BF1670" s="179"/>
      <c r="BG1670" s="179"/>
      <c r="BH1670" s="179"/>
      <c r="BI1670" s="179"/>
      <c r="BJ1670" s="179"/>
      <c r="BK1670" s="179"/>
      <c r="BL1670" s="179"/>
      <c r="BM1670" s="179"/>
      <c r="BN1670" s="179"/>
      <c r="BO1670" s="179"/>
      <c r="BP1670" s="179"/>
      <c r="BQ1670" s="179"/>
      <c r="BR1670" s="179"/>
      <c r="BS1670" s="179"/>
      <c r="BT1670" s="179"/>
      <c r="BU1670" s="179"/>
      <c r="BV1670" s="179"/>
      <c r="BW1670" s="179"/>
      <c r="BX1670" s="179"/>
      <c r="BY1670" s="179"/>
      <c r="BZ1670" s="179"/>
      <c r="CA1670" s="179"/>
      <c r="CB1670" s="179"/>
      <c r="CC1670" s="179"/>
      <c r="CD1670" s="179"/>
      <c r="CE1670" s="179"/>
      <c r="CF1670" s="179"/>
      <c r="CG1670" s="179"/>
      <c r="CH1670" s="179"/>
      <c r="CI1670" s="179"/>
      <c r="CJ1670" s="179"/>
      <c r="CK1670" s="179"/>
      <c r="CL1670" s="179"/>
      <c r="CN1670" s="60"/>
      <c r="CO1670" s="179"/>
      <c r="CP1670" s="179"/>
      <c r="CQ1670" s="179"/>
      <c r="CR1670" s="179"/>
      <c r="CS1670" s="179"/>
      <c r="CT1670" s="179"/>
      <c r="CU1670" s="179"/>
      <c r="CV1670" s="179"/>
      <c r="CW1670" s="179"/>
      <c r="CX1670" s="179"/>
      <c r="CY1670" s="179"/>
      <c r="CZ1670" s="179"/>
      <c r="DA1670" s="179"/>
      <c r="DB1670" s="179"/>
      <c r="DC1670" s="179"/>
      <c r="DD1670" s="179"/>
      <c r="DE1670" s="179"/>
      <c r="DF1670" s="179"/>
      <c r="DG1670" s="179"/>
      <c r="DH1670" s="179"/>
      <c r="DI1670" s="179"/>
      <c r="DJ1670" s="179"/>
      <c r="DK1670" s="179"/>
      <c r="DL1670" s="179"/>
    </row>
    <row r="1671" spans="1:116" x14ac:dyDescent="0.4">
      <c r="A1671" s="3"/>
      <c r="B1671" t="s">
        <v>332</v>
      </c>
      <c r="D1671" t="s">
        <v>767</v>
      </c>
      <c r="E1671" s="8" t="str">
        <f t="shared" si="2800"/>
        <v>1671 FAPPER-S</v>
      </c>
      <c r="G1671" s="191" t="str">
        <f>G1644</f>
        <v>Secondary revenue driver</v>
      </c>
      <c r="H1671" s="90"/>
      <c r="I1671" s="213"/>
      <c r="J1671" s="213"/>
      <c r="K1671" s="214"/>
      <c r="L1671" s="214"/>
      <c r="M1671" s="214"/>
      <c r="N1671" s="214"/>
      <c r="O1671" s="214"/>
      <c r="P1671" s="214"/>
      <c r="R1671" s="214"/>
      <c r="S1671" s="4" t="str">
        <f t="shared" ref="S1671:AX1671" si="2806">ADDRESS(ROW(S1663),COLUMN(S1663),2)</f>
        <v>S$1663</v>
      </c>
      <c r="T1671" s="4" t="str">
        <f t="shared" si="2806"/>
        <v>T$1663</v>
      </c>
      <c r="U1671" s="4" t="str">
        <f t="shared" si="2806"/>
        <v>U$1663</v>
      </c>
      <c r="V1671" s="4" t="str">
        <f t="shared" si="2806"/>
        <v>V$1663</v>
      </c>
      <c r="W1671" s="4" t="str">
        <f t="shared" si="2806"/>
        <v>W$1663</v>
      </c>
      <c r="X1671" s="4" t="str">
        <f t="shared" si="2806"/>
        <v>X$1663</v>
      </c>
      <c r="Y1671" s="4" t="str">
        <f t="shared" si="2806"/>
        <v>Y$1663</v>
      </c>
      <c r="Z1671" s="4" t="str">
        <f t="shared" si="2806"/>
        <v>Z$1663</v>
      </c>
      <c r="AA1671" s="4" t="str">
        <f t="shared" si="2806"/>
        <v>AA$1663</v>
      </c>
      <c r="AB1671" s="4" t="str">
        <f t="shared" si="2806"/>
        <v>AB$1663</v>
      </c>
      <c r="AC1671" s="4" t="str">
        <f t="shared" si="2806"/>
        <v>AC$1663</v>
      </c>
      <c r="AD1671" s="4" t="str">
        <f t="shared" si="2806"/>
        <v>AD$1663</v>
      </c>
      <c r="AE1671" s="4" t="str">
        <f t="shared" si="2806"/>
        <v>AE$1663</v>
      </c>
      <c r="AF1671" s="4" t="str">
        <f t="shared" si="2806"/>
        <v>AF$1663</v>
      </c>
      <c r="AG1671" s="4" t="str">
        <f t="shared" si="2806"/>
        <v>AG$1663</v>
      </c>
      <c r="AH1671" s="4" t="str">
        <f t="shared" si="2806"/>
        <v>AH$1663</v>
      </c>
      <c r="AI1671" s="4" t="str">
        <f t="shared" si="2806"/>
        <v>AI$1663</v>
      </c>
      <c r="AJ1671" s="4" t="str">
        <f t="shared" si="2806"/>
        <v>AJ$1663</v>
      </c>
      <c r="AK1671" s="4" t="str">
        <f t="shared" si="2806"/>
        <v>AK$1663</v>
      </c>
      <c r="AL1671" s="4" t="str">
        <f t="shared" si="2806"/>
        <v>AL$1663</v>
      </c>
      <c r="AM1671" s="4" t="str">
        <f t="shared" si="2806"/>
        <v>AM$1663</v>
      </c>
      <c r="AN1671" s="4" t="str">
        <f t="shared" si="2806"/>
        <v>AN$1663</v>
      </c>
      <c r="AO1671" s="4" t="str">
        <f t="shared" si="2806"/>
        <v>AO$1663</v>
      </c>
      <c r="AP1671" s="4" t="str">
        <f t="shared" si="2806"/>
        <v>AP$1663</v>
      </c>
      <c r="AQ1671" s="4" t="str">
        <f t="shared" si="2806"/>
        <v>AQ$1663</v>
      </c>
      <c r="AR1671" s="4" t="str">
        <f t="shared" si="2806"/>
        <v>AR$1663</v>
      </c>
      <c r="AS1671" s="4" t="str">
        <f t="shared" si="2806"/>
        <v>AS$1663</v>
      </c>
      <c r="AT1671" s="4" t="str">
        <f t="shared" si="2806"/>
        <v>AT$1663</v>
      </c>
      <c r="AU1671" s="4" t="str">
        <f t="shared" si="2806"/>
        <v>AU$1663</v>
      </c>
      <c r="AV1671" s="4" t="str">
        <f t="shared" si="2806"/>
        <v>AV$1663</v>
      </c>
      <c r="AW1671" s="4" t="str">
        <f t="shared" si="2806"/>
        <v>AW$1663</v>
      </c>
      <c r="AX1671" s="4" t="str">
        <f t="shared" si="2806"/>
        <v>AX$1663</v>
      </c>
      <c r="AY1671" s="4" t="str">
        <f t="shared" ref="AY1671:CD1671" si="2807">ADDRESS(ROW(AY1663),COLUMN(AY1663),2)</f>
        <v>AY$1663</v>
      </c>
      <c r="AZ1671" s="4" t="str">
        <f t="shared" si="2807"/>
        <v>AZ$1663</v>
      </c>
      <c r="BA1671" s="4" t="str">
        <f t="shared" si="2807"/>
        <v>BA$1663</v>
      </c>
      <c r="BB1671" s="4" t="str">
        <f t="shared" si="2807"/>
        <v>BB$1663</v>
      </c>
      <c r="BC1671" s="4" t="str">
        <f t="shared" si="2807"/>
        <v>BC$1663</v>
      </c>
      <c r="BD1671" s="4" t="str">
        <f t="shared" si="2807"/>
        <v>BD$1663</v>
      </c>
      <c r="BE1671" s="4" t="str">
        <f t="shared" si="2807"/>
        <v>BE$1663</v>
      </c>
      <c r="BF1671" s="4" t="str">
        <f t="shared" si="2807"/>
        <v>BF$1663</v>
      </c>
      <c r="BG1671" s="4" t="str">
        <f t="shared" si="2807"/>
        <v>BG$1663</v>
      </c>
      <c r="BH1671" s="4" t="str">
        <f t="shared" si="2807"/>
        <v>BH$1663</v>
      </c>
      <c r="BI1671" s="4" t="str">
        <f t="shared" si="2807"/>
        <v>BI$1663</v>
      </c>
      <c r="BJ1671" s="4" t="str">
        <f t="shared" si="2807"/>
        <v>BJ$1663</v>
      </c>
      <c r="BK1671" s="4" t="str">
        <f t="shared" si="2807"/>
        <v>BK$1663</v>
      </c>
      <c r="BL1671" s="4" t="str">
        <f t="shared" si="2807"/>
        <v>BL$1663</v>
      </c>
      <c r="BM1671" s="4" t="str">
        <f t="shared" si="2807"/>
        <v>BM$1663</v>
      </c>
      <c r="BN1671" s="4" t="str">
        <f t="shared" si="2807"/>
        <v>BN$1663</v>
      </c>
      <c r="BO1671" s="4" t="str">
        <f t="shared" si="2807"/>
        <v>BO$1663</v>
      </c>
      <c r="BP1671" s="4" t="str">
        <f t="shared" si="2807"/>
        <v>BP$1663</v>
      </c>
      <c r="BQ1671" s="4" t="str">
        <f t="shared" si="2807"/>
        <v>BQ$1663</v>
      </c>
      <c r="BR1671" s="4" t="str">
        <f t="shared" si="2807"/>
        <v>BR$1663</v>
      </c>
      <c r="BS1671" s="4" t="str">
        <f t="shared" si="2807"/>
        <v>BS$1663</v>
      </c>
      <c r="BT1671" s="4" t="str">
        <f t="shared" si="2807"/>
        <v>BT$1663</v>
      </c>
      <c r="BU1671" s="4" t="str">
        <f t="shared" si="2807"/>
        <v>BU$1663</v>
      </c>
      <c r="BV1671" s="4" t="str">
        <f t="shared" si="2807"/>
        <v>BV$1663</v>
      </c>
      <c r="BW1671" s="4" t="str">
        <f t="shared" si="2807"/>
        <v>BW$1663</v>
      </c>
      <c r="BX1671" s="4" t="str">
        <f t="shared" si="2807"/>
        <v>BX$1663</v>
      </c>
      <c r="BY1671" s="4" t="str">
        <f t="shared" si="2807"/>
        <v>BY$1663</v>
      </c>
      <c r="BZ1671" s="4" t="str">
        <f t="shared" si="2807"/>
        <v>BZ$1663</v>
      </c>
      <c r="CA1671" s="4" t="str">
        <f t="shared" si="2807"/>
        <v>CA$1663</v>
      </c>
      <c r="CB1671" s="4" t="str">
        <f t="shared" si="2807"/>
        <v>CB$1663</v>
      </c>
      <c r="CC1671" s="4" t="str">
        <f t="shared" si="2807"/>
        <v>CC$1663</v>
      </c>
      <c r="CD1671" s="4" t="str">
        <f t="shared" si="2807"/>
        <v>CD$1663</v>
      </c>
      <c r="CE1671" s="4" t="str">
        <f t="shared" ref="CE1671:CL1671" si="2808">ADDRESS(ROW(CE1663),COLUMN(CE1663),2)</f>
        <v>CE$1663</v>
      </c>
      <c r="CF1671" s="4" t="str">
        <f t="shared" si="2808"/>
        <v>CF$1663</v>
      </c>
      <c r="CG1671" s="4" t="str">
        <f t="shared" si="2808"/>
        <v>CG$1663</v>
      </c>
      <c r="CH1671" s="4" t="str">
        <f t="shared" si="2808"/>
        <v>CH$1663</v>
      </c>
      <c r="CI1671" s="4" t="str">
        <f t="shared" si="2808"/>
        <v>CI$1663</v>
      </c>
      <c r="CJ1671" s="4" t="str">
        <f t="shared" si="2808"/>
        <v>CJ$1663</v>
      </c>
      <c r="CK1671" s="4" t="str">
        <f t="shared" si="2808"/>
        <v>CK$1663</v>
      </c>
      <c r="CL1671" s="4" t="str">
        <f t="shared" si="2808"/>
        <v>CL$1663</v>
      </c>
      <c r="CN1671" s="213"/>
      <c r="CO1671" s="4" t="str">
        <f t="shared" ref="CO1671:DL1671" si="2809">ADDRESS(ROW(CO1663),COLUMN(CO1663),2)</f>
        <v>CO$1663</v>
      </c>
      <c r="CP1671" s="4" t="str">
        <f t="shared" si="2809"/>
        <v>CP$1663</v>
      </c>
      <c r="CQ1671" s="4" t="str">
        <f t="shared" si="2809"/>
        <v>CQ$1663</v>
      </c>
      <c r="CR1671" s="4" t="str">
        <f t="shared" si="2809"/>
        <v>CR$1663</v>
      </c>
      <c r="CS1671" s="4" t="str">
        <f t="shared" si="2809"/>
        <v>CS$1663</v>
      </c>
      <c r="CT1671" s="4" t="str">
        <f t="shared" si="2809"/>
        <v>CT$1663</v>
      </c>
      <c r="CU1671" s="4" t="str">
        <f t="shared" si="2809"/>
        <v>CU$1663</v>
      </c>
      <c r="CV1671" s="4" t="str">
        <f t="shared" si="2809"/>
        <v>CV$1663</v>
      </c>
      <c r="CW1671" s="4" t="str">
        <f t="shared" si="2809"/>
        <v>CW$1663</v>
      </c>
      <c r="CX1671" s="4" t="str">
        <f t="shared" si="2809"/>
        <v>CX$1663</v>
      </c>
      <c r="CY1671" s="4" t="str">
        <f t="shared" si="2809"/>
        <v>CY$1663</v>
      </c>
      <c r="CZ1671" s="4" t="str">
        <f t="shared" si="2809"/>
        <v>CZ$1663</v>
      </c>
      <c r="DA1671" s="4" t="str">
        <f t="shared" si="2809"/>
        <v>DA$1663</v>
      </c>
      <c r="DB1671" s="4" t="str">
        <f t="shared" si="2809"/>
        <v>DB$1663</v>
      </c>
      <c r="DC1671" s="4" t="str">
        <f t="shared" si="2809"/>
        <v>DC$1663</v>
      </c>
      <c r="DD1671" s="4" t="str">
        <f t="shared" si="2809"/>
        <v>DD$1663</v>
      </c>
      <c r="DE1671" s="4" t="str">
        <f t="shared" si="2809"/>
        <v>DE$1663</v>
      </c>
      <c r="DF1671" s="4" t="str">
        <f t="shared" si="2809"/>
        <v>DF$1663</v>
      </c>
      <c r="DG1671" s="4" t="str">
        <f t="shared" si="2809"/>
        <v>DG$1663</v>
      </c>
      <c r="DH1671" s="4" t="str">
        <f t="shared" si="2809"/>
        <v>DH$1663</v>
      </c>
      <c r="DI1671" s="4" t="str">
        <f t="shared" si="2809"/>
        <v>DI$1663</v>
      </c>
      <c r="DJ1671" s="4" t="str">
        <f t="shared" si="2809"/>
        <v>DJ$1663</v>
      </c>
      <c r="DK1671" s="4" t="str">
        <f t="shared" si="2809"/>
        <v>DK$1663</v>
      </c>
      <c r="DL1671" s="4" t="str">
        <f t="shared" si="2809"/>
        <v>DL$1663</v>
      </c>
    </row>
    <row r="1672" spans="1:116" x14ac:dyDescent="0.4">
      <c r="B1672" t="s">
        <v>332</v>
      </c>
      <c r="D1672" t="s">
        <v>767</v>
      </c>
      <c r="E1672" s="8" t="str">
        <f t="shared" si="2800"/>
        <v>1672 FAPPER-S</v>
      </c>
      <c r="G1672" s="136" t="str">
        <f>G1645</f>
        <v>Secondary volume driver</v>
      </c>
      <c r="H1672" s="12"/>
      <c r="I1672" s="60"/>
      <c r="J1672" s="60"/>
      <c r="K1672" s="15"/>
      <c r="L1672" s="15"/>
      <c r="M1672" s="15"/>
      <c r="N1672" s="15"/>
      <c r="O1672" s="15"/>
      <c r="P1672" s="15"/>
      <c r="R1672" s="15"/>
      <c r="S1672" s="179" t="str">
        <f t="shared" ref="S1672:AX1672" si="2810">S1645</f>
        <v>S$19</v>
      </c>
      <c r="T1672" s="179" t="str">
        <f t="shared" si="2810"/>
        <v>T$19</v>
      </c>
      <c r="U1672" s="179" t="str">
        <f t="shared" si="2810"/>
        <v>U$19</v>
      </c>
      <c r="V1672" s="179" t="str">
        <f t="shared" si="2810"/>
        <v>V$19</v>
      </c>
      <c r="W1672" s="179" t="str">
        <f t="shared" si="2810"/>
        <v>W$19</v>
      </c>
      <c r="X1672" s="179" t="str">
        <f t="shared" si="2810"/>
        <v>X$19</v>
      </c>
      <c r="Y1672" s="179" t="str">
        <f t="shared" si="2810"/>
        <v>Y$19</v>
      </c>
      <c r="Z1672" s="179" t="str">
        <f t="shared" si="2810"/>
        <v>Z$19</v>
      </c>
      <c r="AA1672" s="179" t="str">
        <f t="shared" si="2810"/>
        <v>AA$19</v>
      </c>
      <c r="AB1672" s="179" t="str">
        <f t="shared" si="2810"/>
        <v>AB$19</v>
      </c>
      <c r="AC1672" s="179" t="str">
        <f t="shared" si="2810"/>
        <v>AC$19</v>
      </c>
      <c r="AD1672" s="179" t="str">
        <f t="shared" si="2810"/>
        <v>AD$19</v>
      </c>
      <c r="AE1672" s="179" t="str">
        <f t="shared" si="2810"/>
        <v>AE$19</v>
      </c>
      <c r="AF1672" s="179" t="str">
        <f t="shared" si="2810"/>
        <v>AF$19</v>
      </c>
      <c r="AG1672" s="179" t="str">
        <f t="shared" si="2810"/>
        <v>AG$19</v>
      </c>
      <c r="AH1672" s="179" t="str">
        <f t="shared" si="2810"/>
        <v>AH$19</v>
      </c>
      <c r="AI1672" s="179" t="str">
        <f t="shared" si="2810"/>
        <v>AI$19</v>
      </c>
      <c r="AJ1672" s="179" t="str">
        <f t="shared" si="2810"/>
        <v>AJ$19</v>
      </c>
      <c r="AK1672" s="179" t="str">
        <f t="shared" si="2810"/>
        <v>AK$19</v>
      </c>
      <c r="AL1672" s="179" t="str">
        <f t="shared" si="2810"/>
        <v>AL$19</v>
      </c>
      <c r="AM1672" s="179" t="str">
        <f t="shared" si="2810"/>
        <v>AM$19</v>
      </c>
      <c r="AN1672" s="179" t="str">
        <f t="shared" si="2810"/>
        <v>AN$19</v>
      </c>
      <c r="AO1672" s="179" t="str">
        <f t="shared" si="2810"/>
        <v>AO$19</v>
      </c>
      <c r="AP1672" s="179" t="str">
        <f t="shared" si="2810"/>
        <v>AP$19</v>
      </c>
      <c r="AQ1672" s="179" t="str">
        <f t="shared" si="2810"/>
        <v>AQ$19</v>
      </c>
      <c r="AR1672" s="179" t="str">
        <f t="shared" si="2810"/>
        <v>AR$19</v>
      </c>
      <c r="AS1672" s="179" t="str">
        <f t="shared" si="2810"/>
        <v>AS$19</v>
      </c>
      <c r="AT1672" s="179" t="str">
        <f t="shared" si="2810"/>
        <v>AT$19</v>
      </c>
      <c r="AU1672" s="179" t="str">
        <f t="shared" si="2810"/>
        <v>AU$19</v>
      </c>
      <c r="AV1672" s="179" t="str">
        <f t="shared" si="2810"/>
        <v>AV$19</v>
      </c>
      <c r="AW1672" s="179" t="str">
        <f t="shared" si="2810"/>
        <v>AW$19</v>
      </c>
      <c r="AX1672" s="179" t="str">
        <f t="shared" si="2810"/>
        <v>AX$19</v>
      </c>
      <c r="AY1672" s="179" t="str">
        <f t="shared" ref="AY1672:CD1672" si="2811">AY1645</f>
        <v>AY$19</v>
      </c>
      <c r="AZ1672" s="179" t="str">
        <f t="shared" si="2811"/>
        <v>AZ$19</v>
      </c>
      <c r="BA1672" s="179" t="str">
        <f t="shared" si="2811"/>
        <v>BA$19</v>
      </c>
      <c r="BB1672" s="179" t="str">
        <f t="shared" si="2811"/>
        <v>BB$19</v>
      </c>
      <c r="BC1672" s="179" t="str">
        <f t="shared" si="2811"/>
        <v>BC$19</v>
      </c>
      <c r="BD1672" s="179" t="str">
        <f t="shared" si="2811"/>
        <v>BD$19</v>
      </c>
      <c r="BE1672" s="179" t="str">
        <f t="shared" si="2811"/>
        <v>BE$19</v>
      </c>
      <c r="BF1672" s="179" t="str">
        <f t="shared" si="2811"/>
        <v>BF$19</v>
      </c>
      <c r="BG1672" s="179" t="str">
        <f t="shared" si="2811"/>
        <v>BG$19</v>
      </c>
      <c r="BH1672" s="179" t="str">
        <f t="shared" si="2811"/>
        <v>BH$19</v>
      </c>
      <c r="BI1672" s="179" t="str">
        <f t="shared" si="2811"/>
        <v>BI$19</v>
      </c>
      <c r="BJ1672" s="179" t="str">
        <f t="shared" si="2811"/>
        <v>BJ$19</v>
      </c>
      <c r="BK1672" s="179" t="str">
        <f t="shared" si="2811"/>
        <v>BK$19</v>
      </c>
      <c r="BL1672" s="179" t="str">
        <f t="shared" si="2811"/>
        <v>BL$19</v>
      </c>
      <c r="BM1672" s="179" t="str">
        <f t="shared" si="2811"/>
        <v>BM$19</v>
      </c>
      <c r="BN1672" s="179" t="str">
        <f t="shared" si="2811"/>
        <v>BN$19</v>
      </c>
      <c r="BO1672" s="179" t="str">
        <f t="shared" si="2811"/>
        <v>BO$19</v>
      </c>
      <c r="BP1672" s="179" t="str">
        <f t="shared" si="2811"/>
        <v>BP$19</v>
      </c>
      <c r="BQ1672" s="179" t="str">
        <f t="shared" si="2811"/>
        <v>BQ$19</v>
      </c>
      <c r="BR1672" s="179" t="str">
        <f t="shared" si="2811"/>
        <v>BR$19</v>
      </c>
      <c r="BS1672" s="179" t="str">
        <f t="shared" si="2811"/>
        <v>BS$19</v>
      </c>
      <c r="BT1672" s="179" t="str">
        <f t="shared" si="2811"/>
        <v>BT$19</v>
      </c>
      <c r="BU1672" s="179" t="str">
        <f t="shared" si="2811"/>
        <v>BU$19</v>
      </c>
      <c r="BV1672" s="179" t="str">
        <f t="shared" si="2811"/>
        <v>BV$19</v>
      </c>
      <c r="BW1672" s="179" t="str">
        <f t="shared" si="2811"/>
        <v>BW$19</v>
      </c>
      <c r="BX1672" s="179" t="str">
        <f t="shared" si="2811"/>
        <v>BX$19</v>
      </c>
      <c r="BY1672" s="179" t="str">
        <f t="shared" si="2811"/>
        <v>BY$19</v>
      </c>
      <c r="BZ1672" s="179" t="str">
        <f t="shared" si="2811"/>
        <v>BZ$19</v>
      </c>
      <c r="CA1672" s="179" t="str">
        <f t="shared" si="2811"/>
        <v>CA$19</v>
      </c>
      <c r="CB1672" s="179" t="str">
        <f t="shared" si="2811"/>
        <v>CB$19</v>
      </c>
      <c r="CC1672" s="179" t="str">
        <f t="shared" si="2811"/>
        <v>CC$19</v>
      </c>
      <c r="CD1672" s="179" t="str">
        <f t="shared" si="2811"/>
        <v>CD$19</v>
      </c>
      <c r="CE1672" s="179" t="str">
        <f t="shared" ref="CE1672:CL1672" si="2812">CE1645</f>
        <v>CE$19</v>
      </c>
      <c r="CF1672" s="179" t="str">
        <f t="shared" si="2812"/>
        <v>CF$19</v>
      </c>
      <c r="CG1672" s="179" t="str">
        <f t="shared" si="2812"/>
        <v>CG$19</v>
      </c>
      <c r="CH1672" s="179" t="str">
        <f t="shared" si="2812"/>
        <v>CH$19</v>
      </c>
      <c r="CI1672" s="179" t="str">
        <f t="shared" si="2812"/>
        <v>CI$19</v>
      </c>
      <c r="CJ1672" s="179" t="str">
        <f t="shared" si="2812"/>
        <v>CJ$19</v>
      </c>
      <c r="CK1672" s="179" t="str">
        <f t="shared" si="2812"/>
        <v>CK$19</v>
      </c>
      <c r="CL1672" s="179" t="str">
        <f t="shared" si="2812"/>
        <v>CL$19</v>
      </c>
      <c r="CN1672" s="60"/>
      <c r="CO1672" s="179" t="str">
        <f t="shared" ref="CO1672:DL1672" si="2813">CO1645</f>
        <v>CO$19</v>
      </c>
      <c r="CP1672" s="179" t="str">
        <f t="shared" si="2813"/>
        <v>CP$19</v>
      </c>
      <c r="CQ1672" s="179" t="str">
        <f t="shared" si="2813"/>
        <v>CQ$19</v>
      </c>
      <c r="CR1672" s="179" t="str">
        <f t="shared" si="2813"/>
        <v>CR$19</v>
      </c>
      <c r="CS1672" s="179" t="str">
        <f t="shared" si="2813"/>
        <v>CS$19</v>
      </c>
      <c r="CT1672" s="179" t="str">
        <f t="shared" si="2813"/>
        <v>CT$19</v>
      </c>
      <c r="CU1672" s="179" t="str">
        <f t="shared" si="2813"/>
        <v>CU$19</v>
      </c>
      <c r="CV1672" s="179" t="str">
        <f t="shared" si="2813"/>
        <v>CV$19</v>
      </c>
      <c r="CW1672" s="179" t="str">
        <f t="shared" si="2813"/>
        <v>CW$19</v>
      </c>
      <c r="CX1672" s="179" t="str">
        <f t="shared" si="2813"/>
        <v>CX$19</v>
      </c>
      <c r="CY1672" s="179" t="str">
        <f t="shared" si="2813"/>
        <v>CY$19</v>
      </c>
      <c r="CZ1672" s="179" t="str">
        <f t="shared" si="2813"/>
        <v>CZ$19</v>
      </c>
      <c r="DA1672" s="179" t="str">
        <f t="shared" si="2813"/>
        <v>DA$19</v>
      </c>
      <c r="DB1672" s="179" t="str">
        <f t="shared" si="2813"/>
        <v>DB$19</v>
      </c>
      <c r="DC1672" s="179" t="str">
        <f t="shared" si="2813"/>
        <v>DC$19</v>
      </c>
      <c r="DD1672" s="179" t="str">
        <f t="shared" si="2813"/>
        <v>DD$19</v>
      </c>
      <c r="DE1672" s="179" t="str">
        <f t="shared" si="2813"/>
        <v>DE$19</v>
      </c>
      <c r="DF1672" s="179" t="str">
        <f t="shared" si="2813"/>
        <v>DF$19</v>
      </c>
      <c r="DG1672" s="179" t="str">
        <f t="shared" si="2813"/>
        <v>DG$19</v>
      </c>
      <c r="DH1672" s="179" t="str">
        <f t="shared" si="2813"/>
        <v>DH$19</v>
      </c>
      <c r="DI1672" s="179" t="str">
        <f t="shared" si="2813"/>
        <v>DI$19</v>
      </c>
      <c r="DJ1672" s="179" t="str">
        <f t="shared" si="2813"/>
        <v>DJ$19</v>
      </c>
      <c r="DK1672" s="179" t="str">
        <f t="shared" si="2813"/>
        <v>DK$19</v>
      </c>
      <c r="DL1672" s="179" t="str">
        <f t="shared" si="2813"/>
        <v>DL$19</v>
      </c>
    </row>
    <row r="1673" spans="1:116" x14ac:dyDescent="0.4">
      <c r="E1673" s="8"/>
      <c r="H1673" s="12"/>
      <c r="I1673" s="60"/>
      <c r="J1673" s="60"/>
      <c r="K1673" s="15"/>
      <c r="L1673" s="15"/>
      <c r="M1673" s="15"/>
      <c r="N1673" s="15"/>
      <c r="O1673" s="15"/>
      <c r="P1673" s="15"/>
      <c r="R1673" s="15"/>
      <c r="S1673" s="76"/>
      <c r="T1673" s="76"/>
      <c r="U1673" s="76"/>
      <c r="V1673" s="76"/>
      <c r="W1673" s="76"/>
      <c r="X1673" s="76"/>
      <c r="Y1673" s="76"/>
      <c r="Z1673" s="76"/>
      <c r="AA1673" s="76"/>
      <c r="AB1673" s="76"/>
      <c r="AC1673" s="76"/>
      <c r="AD1673" s="76"/>
      <c r="AE1673" s="76"/>
      <c r="AF1673" s="76"/>
      <c r="AG1673" s="76"/>
      <c r="AH1673" s="76"/>
      <c r="AI1673" s="76"/>
      <c r="AJ1673" s="76"/>
      <c r="AK1673" s="76"/>
      <c r="AL1673" s="76"/>
      <c r="AM1673" s="76"/>
      <c r="AN1673" s="76"/>
      <c r="AO1673" s="76"/>
      <c r="AP1673" s="76"/>
      <c r="AQ1673" s="76"/>
      <c r="AR1673" s="76"/>
      <c r="AS1673" s="76"/>
      <c r="AT1673" s="76"/>
      <c r="AU1673" s="76"/>
      <c r="AV1673" s="76"/>
      <c r="AW1673" s="76"/>
      <c r="AX1673" s="76"/>
      <c r="AY1673" s="76"/>
      <c r="AZ1673" s="76"/>
      <c r="BA1673" s="76"/>
      <c r="BB1673" s="76"/>
      <c r="BC1673" s="76"/>
      <c r="BD1673" s="76"/>
      <c r="BE1673" s="76"/>
      <c r="BF1673" s="76"/>
      <c r="BG1673" s="76"/>
      <c r="BH1673" s="76"/>
      <c r="BI1673" s="76"/>
      <c r="BJ1673" s="76"/>
      <c r="BK1673" s="76"/>
      <c r="BL1673" s="76"/>
      <c r="BM1673" s="76"/>
      <c r="BN1673" s="76"/>
      <c r="BO1673" s="76"/>
      <c r="BP1673" s="76"/>
      <c r="BQ1673" s="76"/>
      <c r="BR1673" s="76"/>
      <c r="BS1673" s="76"/>
      <c r="BT1673" s="76"/>
      <c r="BU1673" s="76"/>
      <c r="BV1673" s="76"/>
      <c r="BW1673" s="76"/>
      <c r="BX1673" s="76"/>
      <c r="BY1673" s="76"/>
      <c r="BZ1673" s="76"/>
      <c r="CA1673" s="76"/>
      <c r="CB1673" s="76"/>
      <c r="CC1673" s="76"/>
      <c r="CD1673" s="76"/>
      <c r="CE1673" s="76"/>
      <c r="CF1673" s="76"/>
      <c r="CG1673" s="76"/>
      <c r="CH1673" s="76"/>
      <c r="CI1673" s="76"/>
      <c r="CJ1673" s="76"/>
      <c r="CK1673" s="76"/>
      <c r="CL1673" s="76"/>
      <c r="CN1673" s="60"/>
      <c r="CO1673" s="76"/>
      <c r="CP1673" s="76"/>
      <c r="CQ1673" s="76"/>
      <c r="CR1673" s="76"/>
      <c r="CS1673" s="76"/>
      <c r="CT1673" s="76"/>
      <c r="CU1673" s="76"/>
      <c r="CV1673" s="76"/>
      <c r="CW1673" s="76"/>
      <c r="CX1673" s="76"/>
      <c r="CY1673" s="76"/>
      <c r="CZ1673" s="76"/>
      <c r="DA1673" s="76"/>
      <c r="DB1673" s="76"/>
      <c r="DC1673" s="76"/>
      <c r="DD1673" s="76"/>
      <c r="DE1673" s="76"/>
      <c r="DF1673" s="76"/>
      <c r="DG1673" s="76"/>
      <c r="DH1673" s="76"/>
      <c r="DI1673" s="76"/>
      <c r="DJ1673" s="76"/>
      <c r="DK1673" s="76"/>
      <c r="DL1673" s="76"/>
    </row>
    <row r="1674" spans="1:116" x14ac:dyDescent="0.4">
      <c r="A1674" s="174"/>
      <c r="E1674" s="8"/>
      <c r="G1674" s="175" t="s">
        <v>490</v>
      </c>
      <c r="H1674" s="174"/>
      <c r="I1674" s="176"/>
      <c r="J1674" s="176"/>
      <c r="K1674" s="197"/>
      <c r="L1674" s="197"/>
      <c r="M1674" s="197"/>
      <c r="N1674" s="197"/>
      <c r="O1674" s="197"/>
      <c r="P1674" s="197"/>
      <c r="R1674" s="198"/>
      <c r="S1674" s="174"/>
      <c r="T1674" s="174"/>
      <c r="U1674" s="174"/>
      <c r="V1674" s="174"/>
      <c r="W1674" s="174"/>
      <c r="X1674" s="174"/>
      <c r="Y1674" s="174"/>
      <c r="Z1674" s="174"/>
      <c r="AA1674" s="174"/>
      <c r="AB1674" s="174"/>
      <c r="AC1674" s="174"/>
      <c r="AD1674" s="174"/>
      <c r="AE1674" s="174"/>
      <c r="AF1674" s="174"/>
      <c r="AG1674" s="174"/>
      <c r="AH1674" s="174"/>
      <c r="AI1674" s="174"/>
      <c r="AJ1674" s="174"/>
      <c r="AK1674" s="174"/>
      <c r="AL1674" s="174"/>
      <c r="AM1674" s="174"/>
      <c r="AN1674" s="174"/>
      <c r="AO1674" s="174"/>
      <c r="AP1674" s="174"/>
      <c r="AQ1674" s="174"/>
      <c r="AR1674" s="174"/>
      <c r="AS1674" s="174"/>
      <c r="AT1674" s="174"/>
      <c r="AU1674" s="174"/>
      <c r="AV1674" s="174"/>
      <c r="AW1674" s="174"/>
      <c r="AX1674" s="174"/>
      <c r="AY1674" s="174"/>
      <c r="AZ1674" s="174"/>
      <c r="BA1674" s="174"/>
      <c r="BB1674" s="174"/>
      <c r="BC1674" s="174"/>
      <c r="BD1674" s="174"/>
      <c r="BE1674" s="174"/>
      <c r="BF1674" s="174"/>
      <c r="BG1674" s="174"/>
      <c r="BH1674" s="174"/>
      <c r="BI1674" s="174"/>
      <c r="BJ1674" s="174"/>
      <c r="BK1674" s="174"/>
      <c r="BL1674" s="174"/>
      <c r="BM1674" s="174"/>
      <c r="BN1674" s="174"/>
      <c r="BO1674" s="174"/>
      <c r="BP1674" s="174"/>
      <c r="BQ1674" s="174"/>
      <c r="BR1674" s="174"/>
      <c r="BS1674" s="174"/>
      <c r="BT1674" s="174"/>
      <c r="BU1674" s="174"/>
      <c r="BV1674" s="174"/>
      <c r="BW1674" s="174"/>
      <c r="BX1674" s="174"/>
      <c r="BY1674" s="174"/>
      <c r="BZ1674" s="174"/>
      <c r="CA1674" s="174"/>
      <c r="CB1674" s="174"/>
      <c r="CC1674" s="174"/>
      <c r="CD1674" s="174"/>
      <c r="CE1674" s="174"/>
      <c r="CF1674" s="174"/>
      <c r="CG1674" s="174"/>
      <c r="CH1674" s="174"/>
      <c r="CI1674" s="174"/>
      <c r="CJ1674" s="174"/>
      <c r="CK1674" s="174"/>
      <c r="CL1674" s="174"/>
      <c r="CN1674" s="176"/>
      <c r="CO1674" s="174"/>
      <c r="CP1674" s="174"/>
      <c r="CQ1674" s="174"/>
      <c r="CR1674" s="174"/>
      <c r="CS1674" s="174"/>
      <c r="CT1674" s="174"/>
      <c r="CU1674" s="174"/>
      <c r="CV1674" s="174"/>
      <c r="CW1674" s="174"/>
      <c r="CX1674" s="174"/>
      <c r="CY1674" s="174"/>
      <c r="CZ1674" s="174"/>
      <c r="DA1674" s="174"/>
      <c r="DB1674" s="174"/>
      <c r="DC1674" s="174"/>
      <c r="DD1674" s="174"/>
      <c r="DE1674" s="174"/>
      <c r="DF1674" s="174"/>
      <c r="DG1674" s="174"/>
      <c r="DH1674" s="174"/>
      <c r="DI1674" s="174"/>
      <c r="DJ1674" s="174"/>
      <c r="DK1674" s="174"/>
      <c r="DL1674" s="174"/>
    </row>
    <row r="1675" spans="1:116" x14ac:dyDescent="0.4">
      <c r="A1675" s="174"/>
      <c r="E1675" s="8"/>
      <c r="G1675" s="175" t="s">
        <v>492</v>
      </c>
      <c r="H1675" s="174"/>
      <c r="I1675" s="176"/>
      <c r="J1675" s="176"/>
      <c r="K1675" s="197"/>
      <c r="L1675" s="197"/>
      <c r="M1675" s="197"/>
      <c r="N1675" s="197"/>
      <c r="O1675" s="197"/>
      <c r="P1675" s="197"/>
      <c r="R1675" s="198"/>
      <c r="S1675" s="174"/>
      <c r="T1675" s="174"/>
      <c r="U1675" s="174"/>
      <c r="V1675" s="174"/>
      <c r="W1675" s="174"/>
      <c r="X1675" s="174"/>
      <c r="Y1675" s="174"/>
      <c r="Z1675" s="174"/>
      <c r="AA1675" s="174"/>
      <c r="AB1675" s="174"/>
      <c r="AC1675" s="174"/>
      <c r="AD1675" s="174"/>
      <c r="AE1675" s="174"/>
      <c r="AF1675" s="174"/>
      <c r="AG1675" s="174"/>
      <c r="AH1675" s="174"/>
      <c r="AI1675" s="174"/>
      <c r="AJ1675" s="174"/>
      <c r="AK1675" s="174"/>
      <c r="AL1675" s="174"/>
      <c r="AM1675" s="174"/>
      <c r="AN1675" s="174"/>
      <c r="AO1675" s="174"/>
      <c r="AP1675" s="174"/>
      <c r="AQ1675" s="174"/>
      <c r="AR1675" s="174"/>
      <c r="AS1675" s="174"/>
      <c r="AT1675" s="174"/>
      <c r="AU1675" s="174"/>
      <c r="AV1675" s="174"/>
      <c r="AW1675" s="174"/>
      <c r="AX1675" s="174"/>
      <c r="AY1675" s="174"/>
      <c r="AZ1675" s="174"/>
      <c r="BA1675" s="174"/>
      <c r="BB1675" s="174"/>
      <c r="BC1675" s="174"/>
      <c r="BD1675" s="174"/>
      <c r="BE1675" s="174"/>
      <c r="BF1675" s="174"/>
      <c r="BG1675" s="174"/>
      <c r="BH1675" s="174"/>
      <c r="BI1675" s="174"/>
      <c r="BJ1675" s="174"/>
      <c r="BK1675" s="174"/>
      <c r="BL1675" s="174"/>
      <c r="BM1675" s="174"/>
      <c r="BN1675" s="174"/>
      <c r="BO1675" s="174"/>
      <c r="BP1675" s="174"/>
      <c r="BQ1675" s="174"/>
      <c r="BR1675" s="174"/>
      <c r="BS1675" s="174"/>
      <c r="BT1675" s="174"/>
      <c r="BU1675" s="174"/>
      <c r="BV1675" s="174"/>
      <c r="BW1675" s="174"/>
      <c r="BX1675" s="174"/>
      <c r="BY1675" s="174"/>
      <c r="BZ1675" s="174"/>
      <c r="CA1675" s="174"/>
      <c r="CB1675" s="174"/>
      <c r="CC1675" s="174"/>
      <c r="CD1675" s="174"/>
      <c r="CE1675" s="174"/>
      <c r="CF1675" s="174"/>
      <c r="CG1675" s="174"/>
      <c r="CH1675" s="174"/>
      <c r="CI1675" s="174"/>
      <c r="CJ1675" s="174"/>
      <c r="CK1675" s="174"/>
      <c r="CL1675" s="174"/>
      <c r="CN1675" s="176"/>
      <c r="CO1675" s="174"/>
      <c r="CP1675" s="174"/>
      <c r="CQ1675" s="174"/>
      <c r="CR1675" s="174"/>
      <c r="CS1675" s="174"/>
      <c r="CT1675" s="174"/>
      <c r="CU1675" s="174"/>
      <c r="CV1675" s="174"/>
      <c r="CW1675" s="174"/>
      <c r="CX1675" s="174"/>
      <c r="CY1675" s="174"/>
      <c r="CZ1675" s="174"/>
      <c r="DA1675" s="174"/>
      <c r="DB1675" s="174"/>
      <c r="DC1675" s="174"/>
      <c r="DD1675" s="174"/>
      <c r="DE1675" s="174"/>
      <c r="DF1675" s="174"/>
      <c r="DG1675" s="174"/>
      <c r="DH1675" s="174"/>
      <c r="DI1675" s="174"/>
      <c r="DJ1675" s="174"/>
      <c r="DK1675" s="174"/>
      <c r="DL1675" s="174"/>
    </row>
    <row r="1676" spans="1:116" x14ac:dyDescent="0.4">
      <c r="A1676" s="174"/>
      <c r="E1676" s="8"/>
      <c r="G1676" s="175" t="s">
        <v>461</v>
      </c>
      <c r="H1676" s="174"/>
      <c r="I1676" s="176"/>
      <c r="J1676" s="176"/>
      <c r="K1676" s="197"/>
      <c r="L1676" s="197"/>
      <c r="M1676" s="197"/>
      <c r="N1676" s="197"/>
      <c r="O1676" s="197"/>
      <c r="P1676" s="197"/>
      <c r="R1676" s="198"/>
      <c r="S1676" s="199" t="str">
        <f t="shared" ref="S1676:AX1676" si="2814">S$20</f>
        <v>S$16</v>
      </c>
      <c r="T1676" s="199" t="str">
        <f t="shared" si="2814"/>
        <v>T$16</v>
      </c>
      <c r="U1676" s="199" t="str">
        <f t="shared" si="2814"/>
        <v>U$16</v>
      </c>
      <c r="V1676" s="199" t="str">
        <f t="shared" si="2814"/>
        <v>V$16</v>
      </c>
      <c r="W1676" s="199" t="str">
        <f t="shared" si="2814"/>
        <v>W$16</v>
      </c>
      <c r="X1676" s="199" t="str">
        <f t="shared" si="2814"/>
        <v>X$16</v>
      </c>
      <c r="Y1676" s="199" t="str">
        <f t="shared" si="2814"/>
        <v>Y$16</v>
      </c>
      <c r="Z1676" s="199" t="str">
        <f t="shared" si="2814"/>
        <v>Z$16</v>
      </c>
      <c r="AA1676" s="199" t="str">
        <f t="shared" si="2814"/>
        <v>AA$16</v>
      </c>
      <c r="AB1676" s="199" t="str">
        <f t="shared" si="2814"/>
        <v>AB$16</v>
      </c>
      <c r="AC1676" s="199" t="str">
        <f t="shared" si="2814"/>
        <v>AC$16</v>
      </c>
      <c r="AD1676" s="199" t="str">
        <f t="shared" si="2814"/>
        <v>AD$16</v>
      </c>
      <c r="AE1676" s="199" t="str">
        <f t="shared" si="2814"/>
        <v>AE$16</v>
      </c>
      <c r="AF1676" s="199" t="str">
        <f t="shared" si="2814"/>
        <v>AF$16</v>
      </c>
      <c r="AG1676" s="199" t="str">
        <f t="shared" si="2814"/>
        <v>AG$16</v>
      </c>
      <c r="AH1676" s="199" t="str">
        <f t="shared" si="2814"/>
        <v>AH$16</v>
      </c>
      <c r="AI1676" s="199" t="str">
        <f t="shared" si="2814"/>
        <v>AI$16</v>
      </c>
      <c r="AJ1676" s="199" t="str">
        <f t="shared" si="2814"/>
        <v>AJ$16</v>
      </c>
      <c r="AK1676" s="199" t="str">
        <f t="shared" si="2814"/>
        <v>AK$16</v>
      </c>
      <c r="AL1676" s="199" t="str">
        <f t="shared" si="2814"/>
        <v>AL$16</v>
      </c>
      <c r="AM1676" s="199" t="str">
        <f t="shared" si="2814"/>
        <v>AM$16</v>
      </c>
      <c r="AN1676" s="199" t="str">
        <f t="shared" si="2814"/>
        <v>AN$16</v>
      </c>
      <c r="AO1676" s="199" t="str">
        <f t="shared" si="2814"/>
        <v>AO$16</v>
      </c>
      <c r="AP1676" s="199" t="str">
        <f t="shared" si="2814"/>
        <v>AP$16</v>
      </c>
      <c r="AQ1676" s="199" t="str">
        <f t="shared" si="2814"/>
        <v>AQ$16</v>
      </c>
      <c r="AR1676" s="199" t="str">
        <f t="shared" si="2814"/>
        <v>AR$16</v>
      </c>
      <c r="AS1676" s="199" t="str">
        <f t="shared" si="2814"/>
        <v>AS$16</v>
      </c>
      <c r="AT1676" s="199" t="str">
        <f t="shared" si="2814"/>
        <v>AT$16</v>
      </c>
      <c r="AU1676" s="199" t="str">
        <f t="shared" si="2814"/>
        <v>AU$16</v>
      </c>
      <c r="AV1676" s="199" t="str">
        <f t="shared" si="2814"/>
        <v>AV$16</v>
      </c>
      <c r="AW1676" s="199" t="str">
        <f t="shared" si="2814"/>
        <v>AW$16</v>
      </c>
      <c r="AX1676" s="199" t="str">
        <f t="shared" si="2814"/>
        <v>AX$16</v>
      </c>
      <c r="AY1676" s="199" t="str">
        <f t="shared" ref="AY1676:CD1676" si="2815">AY$20</f>
        <v>AY$16</v>
      </c>
      <c r="AZ1676" s="199" t="str">
        <f t="shared" si="2815"/>
        <v>AZ$16</v>
      </c>
      <c r="BA1676" s="199" t="str">
        <f t="shared" si="2815"/>
        <v>BA$16</v>
      </c>
      <c r="BB1676" s="199" t="str">
        <f t="shared" si="2815"/>
        <v>BB$16</v>
      </c>
      <c r="BC1676" s="199" t="str">
        <f t="shared" si="2815"/>
        <v>BC$16</v>
      </c>
      <c r="BD1676" s="199" t="str">
        <f t="shared" si="2815"/>
        <v>BD$16</v>
      </c>
      <c r="BE1676" s="199" t="str">
        <f t="shared" si="2815"/>
        <v>BE$16</v>
      </c>
      <c r="BF1676" s="199" t="str">
        <f t="shared" si="2815"/>
        <v>BF$16</v>
      </c>
      <c r="BG1676" s="199" t="str">
        <f t="shared" si="2815"/>
        <v>BG$16</v>
      </c>
      <c r="BH1676" s="199" t="str">
        <f t="shared" si="2815"/>
        <v>BH$16</v>
      </c>
      <c r="BI1676" s="199" t="str">
        <f t="shared" si="2815"/>
        <v>BI$16</v>
      </c>
      <c r="BJ1676" s="199" t="str">
        <f t="shared" si="2815"/>
        <v>BJ$16</v>
      </c>
      <c r="BK1676" s="199" t="str">
        <f t="shared" si="2815"/>
        <v>BK$16</v>
      </c>
      <c r="BL1676" s="199" t="str">
        <f t="shared" si="2815"/>
        <v>BL$16</v>
      </c>
      <c r="BM1676" s="199" t="str">
        <f t="shared" si="2815"/>
        <v>BM$16</v>
      </c>
      <c r="BN1676" s="199" t="str">
        <f t="shared" si="2815"/>
        <v>BN$16</v>
      </c>
      <c r="BO1676" s="199" t="str">
        <f t="shared" si="2815"/>
        <v>BO$16</v>
      </c>
      <c r="BP1676" s="199" t="str">
        <f t="shared" si="2815"/>
        <v>BP$16</v>
      </c>
      <c r="BQ1676" s="199" t="str">
        <f t="shared" si="2815"/>
        <v>BQ$16</v>
      </c>
      <c r="BR1676" s="199" t="str">
        <f t="shared" si="2815"/>
        <v>BR$16</v>
      </c>
      <c r="BS1676" s="199" t="str">
        <f t="shared" si="2815"/>
        <v>BS$16</v>
      </c>
      <c r="BT1676" s="199" t="str">
        <f t="shared" si="2815"/>
        <v>BT$16</v>
      </c>
      <c r="BU1676" s="199" t="str">
        <f t="shared" si="2815"/>
        <v>BU$16</v>
      </c>
      <c r="BV1676" s="199" t="str">
        <f t="shared" si="2815"/>
        <v>BV$16</v>
      </c>
      <c r="BW1676" s="199" t="str">
        <f t="shared" si="2815"/>
        <v>BW$16</v>
      </c>
      <c r="BX1676" s="199" t="str">
        <f t="shared" si="2815"/>
        <v>BX$16</v>
      </c>
      <c r="BY1676" s="199" t="str">
        <f t="shared" si="2815"/>
        <v>BY$16</v>
      </c>
      <c r="BZ1676" s="199" t="str">
        <f t="shared" si="2815"/>
        <v>BZ$16</v>
      </c>
      <c r="CA1676" s="199" t="str">
        <f t="shared" si="2815"/>
        <v>CA$16</v>
      </c>
      <c r="CB1676" s="199" t="str">
        <f t="shared" si="2815"/>
        <v>CB$16</v>
      </c>
      <c r="CC1676" s="199" t="str">
        <f t="shared" si="2815"/>
        <v>CC$16</v>
      </c>
      <c r="CD1676" s="199" t="str">
        <f t="shared" si="2815"/>
        <v>CD$16</v>
      </c>
      <c r="CE1676" s="199" t="str">
        <f t="shared" ref="CE1676:CL1676" si="2816">CE$20</f>
        <v>CE$16</v>
      </c>
      <c r="CF1676" s="199" t="str">
        <f t="shared" si="2816"/>
        <v>CF$16</v>
      </c>
      <c r="CG1676" s="199" t="str">
        <f t="shared" si="2816"/>
        <v>CG$16</v>
      </c>
      <c r="CH1676" s="199" t="str">
        <f t="shared" si="2816"/>
        <v>CH$16</v>
      </c>
      <c r="CI1676" s="199" t="str">
        <f t="shared" si="2816"/>
        <v>CI$16</v>
      </c>
      <c r="CJ1676" s="199" t="str">
        <f t="shared" si="2816"/>
        <v>CJ$16</v>
      </c>
      <c r="CK1676" s="199" t="str">
        <f t="shared" si="2816"/>
        <v>CK$16</v>
      </c>
      <c r="CL1676" s="199" t="str">
        <f t="shared" si="2816"/>
        <v>CL$16</v>
      </c>
      <c r="CN1676" s="176"/>
      <c r="CO1676" s="199" t="str">
        <f t="shared" ref="CO1676:DL1676" si="2817">CO$20</f>
        <v>CO$16</v>
      </c>
      <c r="CP1676" s="199" t="str">
        <f t="shared" si="2817"/>
        <v>CP$16</v>
      </c>
      <c r="CQ1676" s="199" t="str">
        <f t="shared" si="2817"/>
        <v>CQ$16</v>
      </c>
      <c r="CR1676" s="199" t="str">
        <f t="shared" si="2817"/>
        <v>CR$16</v>
      </c>
      <c r="CS1676" s="199" t="str">
        <f t="shared" si="2817"/>
        <v>CS$16</v>
      </c>
      <c r="CT1676" s="199" t="str">
        <f t="shared" si="2817"/>
        <v>CT$16</v>
      </c>
      <c r="CU1676" s="199" t="str">
        <f t="shared" si="2817"/>
        <v>CU$16</v>
      </c>
      <c r="CV1676" s="199" t="str">
        <f t="shared" si="2817"/>
        <v>CV$16</v>
      </c>
      <c r="CW1676" s="199" t="str">
        <f t="shared" si="2817"/>
        <v>CW$16</v>
      </c>
      <c r="CX1676" s="199" t="str">
        <f t="shared" si="2817"/>
        <v>CX$16</v>
      </c>
      <c r="CY1676" s="199" t="str">
        <f t="shared" si="2817"/>
        <v>CY$16</v>
      </c>
      <c r="CZ1676" s="199" t="str">
        <f t="shared" si="2817"/>
        <v>CZ$16</v>
      </c>
      <c r="DA1676" s="199" t="str">
        <f t="shared" si="2817"/>
        <v>DA$16</v>
      </c>
      <c r="DB1676" s="199" t="str">
        <f t="shared" si="2817"/>
        <v>DB$16</v>
      </c>
      <c r="DC1676" s="199" t="str">
        <f t="shared" si="2817"/>
        <v>DC$16</v>
      </c>
      <c r="DD1676" s="199" t="str">
        <f t="shared" si="2817"/>
        <v>DD$16</v>
      </c>
      <c r="DE1676" s="199" t="str">
        <f t="shared" si="2817"/>
        <v>DE$16</v>
      </c>
      <c r="DF1676" s="199" t="str">
        <f t="shared" si="2817"/>
        <v>DF$16</v>
      </c>
      <c r="DG1676" s="199" t="str">
        <f t="shared" si="2817"/>
        <v>DG$16</v>
      </c>
      <c r="DH1676" s="199" t="str">
        <f t="shared" si="2817"/>
        <v>DH$16</v>
      </c>
      <c r="DI1676" s="199" t="str">
        <f t="shared" si="2817"/>
        <v>DI$16</v>
      </c>
      <c r="DJ1676" s="199" t="str">
        <f t="shared" si="2817"/>
        <v>DJ$16</v>
      </c>
      <c r="DK1676" s="199" t="str">
        <f t="shared" si="2817"/>
        <v>DK$16</v>
      </c>
      <c r="DL1676" s="199" t="str">
        <f t="shared" si="2817"/>
        <v>DL$16</v>
      </c>
    </row>
    <row r="1677" spans="1:116" x14ac:dyDescent="0.4">
      <c r="A1677" s="174"/>
      <c r="E1677" s="8"/>
      <c r="G1677" s="175" t="s">
        <v>462</v>
      </c>
      <c r="H1677" s="200"/>
      <c r="I1677" s="201"/>
      <c r="J1677" s="201"/>
      <c r="K1677" s="202"/>
      <c r="L1677" s="202"/>
      <c r="M1677" s="202"/>
      <c r="N1677" s="202"/>
      <c r="O1677" s="202"/>
      <c r="P1677" s="202"/>
      <c r="R1677" s="202"/>
      <c r="S1677" s="199" t="str">
        <f t="shared" ref="S1677:AX1677" si="2818">S$21</f>
        <v>S$17</v>
      </c>
      <c r="T1677" s="199" t="str">
        <f t="shared" si="2818"/>
        <v>T$17</v>
      </c>
      <c r="U1677" s="199" t="str">
        <f t="shared" si="2818"/>
        <v>U$17</v>
      </c>
      <c r="V1677" s="199" t="str">
        <f t="shared" si="2818"/>
        <v>V$17</v>
      </c>
      <c r="W1677" s="199" t="str">
        <f t="shared" si="2818"/>
        <v>W$17</v>
      </c>
      <c r="X1677" s="199" t="str">
        <f t="shared" si="2818"/>
        <v>X$17</v>
      </c>
      <c r="Y1677" s="199" t="str">
        <f t="shared" si="2818"/>
        <v>Y$17</v>
      </c>
      <c r="Z1677" s="199" t="str">
        <f t="shared" si="2818"/>
        <v>Z$17</v>
      </c>
      <c r="AA1677" s="199" t="str">
        <f t="shared" si="2818"/>
        <v>AA$17</v>
      </c>
      <c r="AB1677" s="199" t="str">
        <f t="shared" si="2818"/>
        <v>AB$17</v>
      </c>
      <c r="AC1677" s="199" t="str">
        <f t="shared" si="2818"/>
        <v>AC$17</v>
      </c>
      <c r="AD1677" s="199" t="str">
        <f t="shared" si="2818"/>
        <v>AD$17</v>
      </c>
      <c r="AE1677" s="199" t="str">
        <f t="shared" si="2818"/>
        <v>AE$17</v>
      </c>
      <c r="AF1677" s="199" t="str">
        <f t="shared" si="2818"/>
        <v>AF$17</v>
      </c>
      <c r="AG1677" s="199" t="str">
        <f t="shared" si="2818"/>
        <v>AG$17</v>
      </c>
      <c r="AH1677" s="199" t="str">
        <f t="shared" si="2818"/>
        <v>AH$17</v>
      </c>
      <c r="AI1677" s="199" t="str">
        <f t="shared" si="2818"/>
        <v>AI$17</v>
      </c>
      <c r="AJ1677" s="199" t="str">
        <f t="shared" si="2818"/>
        <v>AJ$17</v>
      </c>
      <c r="AK1677" s="199" t="str">
        <f t="shared" si="2818"/>
        <v>AK$17</v>
      </c>
      <c r="AL1677" s="199" t="str">
        <f t="shared" si="2818"/>
        <v>AL$17</v>
      </c>
      <c r="AM1677" s="199" t="str">
        <f t="shared" si="2818"/>
        <v>AM$17</v>
      </c>
      <c r="AN1677" s="199" t="str">
        <f t="shared" si="2818"/>
        <v>AN$17</v>
      </c>
      <c r="AO1677" s="199" t="str">
        <f t="shared" si="2818"/>
        <v>AO$17</v>
      </c>
      <c r="AP1677" s="199" t="str">
        <f t="shared" si="2818"/>
        <v>AP$17</v>
      </c>
      <c r="AQ1677" s="199" t="str">
        <f t="shared" si="2818"/>
        <v>AQ$17</v>
      </c>
      <c r="AR1677" s="199" t="str">
        <f t="shared" si="2818"/>
        <v>AR$17</v>
      </c>
      <c r="AS1677" s="199" t="str">
        <f t="shared" si="2818"/>
        <v>AS$17</v>
      </c>
      <c r="AT1677" s="199" t="str">
        <f t="shared" si="2818"/>
        <v>AT$17</v>
      </c>
      <c r="AU1677" s="199" t="str">
        <f t="shared" si="2818"/>
        <v>AU$17</v>
      </c>
      <c r="AV1677" s="199" t="str">
        <f t="shared" si="2818"/>
        <v>AV$17</v>
      </c>
      <c r="AW1677" s="199" t="str">
        <f t="shared" si="2818"/>
        <v>AW$17</v>
      </c>
      <c r="AX1677" s="199" t="str">
        <f t="shared" si="2818"/>
        <v>AX$17</v>
      </c>
      <c r="AY1677" s="199" t="str">
        <f t="shared" ref="AY1677:CD1677" si="2819">AY$21</f>
        <v>AY$17</v>
      </c>
      <c r="AZ1677" s="199" t="str">
        <f t="shared" si="2819"/>
        <v>AZ$17</v>
      </c>
      <c r="BA1677" s="199" t="str">
        <f t="shared" si="2819"/>
        <v>BA$17</v>
      </c>
      <c r="BB1677" s="199" t="str">
        <f t="shared" si="2819"/>
        <v>BB$17</v>
      </c>
      <c r="BC1677" s="199" t="str">
        <f t="shared" si="2819"/>
        <v>BC$17</v>
      </c>
      <c r="BD1677" s="199" t="str">
        <f t="shared" si="2819"/>
        <v>BD$17</v>
      </c>
      <c r="BE1677" s="199" t="str">
        <f t="shared" si="2819"/>
        <v>BE$17</v>
      </c>
      <c r="BF1677" s="199" t="str">
        <f t="shared" si="2819"/>
        <v>BF$17</v>
      </c>
      <c r="BG1677" s="199" t="str">
        <f t="shared" si="2819"/>
        <v>BG$17</v>
      </c>
      <c r="BH1677" s="199" t="str">
        <f t="shared" si="2819"/>
        <v>BH$17</v>
      </c>
      <c r="BI1677" s="199" t="str">
        <f t="shared" si="2819"/>
        <v>BI$17</v>
      </c>
      <c r="BJ1677" s="199" t="str">
        <f t="shared" si="2819"/>
        <v>BJ$17</v>
      </c>
      <c r="BK1677" s="199" t="str">
        <f t="shared" si="2819"/>
        <v>BK$17</v>
      </c>
      <c r="BL1677" s="199" t="str">
        <f t="shared" si="2819"/>
        <v>BL$17</v>
      </c>
      <c r="BM1677" s="199" t="str">
        <f t="shared" si="2819"/>
        <v>BM$17</v>
      </c>
      <c r="BN1677" s="199" t="str">
        <f t="shared" si="2819"/>
        <v>BN$17</v>
      </c>
      <c r="BO1677" s="199" t="str">
        <f t="shared" si="2819"/>
        <v>BO$17</v>
      </c>
      <c r="BP1677" s="199" t="str">
        <f t="shared" si="2819"/>
        <v>BP$17</v>
      </c>
      <c r="BQ1677" s="199" t="str">
        <f t="shared" si="2819"/>
        <v>BQ$17</v>
      </c>
      <c r="BR1677" s="199" t="str">
        <f t="shared" si="2819"/>
        <v>BR$17</v>
      </c>
      <c r="BS1677" s="199" t="str">
        <f t="shared" si="2819"/>
        <v>BS$17</v>
      </c>
      <c r="BT1677" s="199" t="str">
        <f t="shared" si="2819"/>
        <v>BT$17</v>
      </c>
      <c r="BU1677" s="199" t="str">
        <f t="shared" si="2819"/>
        <v>BU$17</v>
      </c>
      <c r="BV1677" s="199" t="str">
        <f t="shared" si="2819"/>
        <v>BV$17</v>
      </c>
      <c r="BW1677" s="199" t="str">
        <f t="shared" si="2819"/>
        <v>BW$17</v>
      </c>
      <c r="BX1677" s="199" t="str">
        <f t="shared" si="2819"/>
        <v>BX$17</v>
      </c>
      <c r="BY1677" s="199" t="str">
        <f t="shared" si="2819"/>
        <v>BY$17</v>
      </c>
      <c r="BZ1677" s="199" t="str">
        <f t="shared" si="2819"/>
        <v>BZ$17</v>
      </c>
      <c r="CA1677" s="199" t="str">
        <f t="shared" si="2819"/>
        <v>CA$17</v>
      </c>
      <c r="CB1677" s="199" t="str">
        <f t="shared" si="2819"/>
        <v>CB$17</v>
      </c>
      <c r="CC1677" s="199" t="str">
        <f t="shared" si="2819"/>
        <v>CC$17</v>
      </c>
      <c r="CD1677" s="199" t="str">
        <f t="shared" si="2819"/>
        <v>CD$17</v>
      </c>
      <c r="CE1677" s="199" t="str">
        <f t="shared" ref="CE1677:CL1677" si="2820">CE$21</f>
        <v>CE$17</v>
      </c>
      <c r="CF1677" s="199" t="str">
        <f t="shared" si="2820"/>
        <v>CF$17</v>
      </c>
      <c r="CG1677" s="199" t="str">
        <f t="shared" si="2820"/>
        <v>CG$17</v>
      </c>
      <c r="CH1677" s="199" t="str">
        <f t="shared" si="2820"/>
        <v>CH$17</v>
      </c>
      <c r="CI1677" s="199" t="str">
        <f t="shared" si="2820"/>
        <v>CI$17</v>
      </c>
      <c r="CJ1677" s="199" t="str">
        <f t="shared" si="2820"/>
        <v>CJ$17</v>
      </c>
      <c r="CK1677" s="199" t="str">
        <f t="shared" si="2820"/>
        <v>CK$17</v>
      </c>
      <c r="CL1677" s="199" t="str">
        <f t="shared" si="2820"/>
        <v>CL$17</v>
      </c>
      <c r="CN1677" s="201"/>
      <c r="CO1677" s="199" t="str">
        <f t="shared" ref="CO1677:DL1677" si="2821">CO$21</f>
        <v>CO$17</v>
      </c>
      <c r="CP1677" s="199" t="str">
        <f t="shared" si="2821"/>
        <v>CP$17</v>
      </c>
      <c r="CQ1677" s="199" t="str">
        <f t="shared" si="2821"/>
        <v>CQ$17</v>
      </c>
      <c r="CR1677" s="199" t="str">
        <f t="shared" si="2821"/>
        <v>CR$17</v>
      </c>
      <c r="CS1677" s="199" t="str">
        <f t="shared" si="2821"/>
        <v>CS$17</v>
      </c>
      <c r="CT1677" s="199" t="str">
        <f t="shared" si="2821"/>
        <v>CT$17</v>
      </c>
      <c r="CU1677" s="199" t="str">
        <f t="shared" si="2821"/>
        <v>CU$17</v>
      </c>
      <c r="CV1677" s="199" t="str">
        <f t="shared" si="2821"/>
        <v>CV$17</v>
      </c>
      <c r="CW1677" s="199" t="str">
        <f t="shared" si="2821"/>
        <v>CW$17</v>
      </c>
      <c r="CX1677" s="199" t="str">
        <f t="shared" si="2821"/>
        <v>CX$17</v>
      </c>
      <c r="CY1677" s="199" t="str">
        <f t="shared" si="2821"/>
        <v>CY$17</v>
      </c>
      <c r="CZ1677" s="199" t="str">
        <f t="shared" si="2821"/>
        <v>CZ$17</v>
      </c>
      <c r="DA1677" s="199" t="str">
        <f t="shared" si="2821"/>
        <v>DA$17</v>
      </c>
      <c r="DB1677" s="199" t="str">
        <f t="shared" si="2821"/>
        <v>DB$17</v>
      </c>
      <c r="DC1677" s="199" t="str">
        <f t="shared" si="2821"/>
        <v>DC$17</v>
      </c>
      <c r="DD1677" s="199" t="str">
        <f t="shared" si="2821"/>
        <v>DD$17</v>
      </c>
      <c r="DE1677" s="199" t="str">
        <f t="shared" si="2821"/>
        <v>DE$17</v>
      </c>
      <c r="DF1677" s="199" t="str">
        <f t="shared" si="2821"/>
        <v>DF$17</v>
      </c>
      <c r="DG1677" s="199" t="str">
        <f t="shared" si="2821"/>
        <v>DG$17</v>
      </c>
      <c r="DH1677" s="199" t="str">
        <f t="shared" si="2821"/>
        <v>DH$17</v>
      </c>
      <c r="DI1677" s="199" t="str">
        <f t="shared" si="2821"/>
        <v>DI$17</v>
      </c>
      <c r="DJ1677" s="199" t="str">
        <f t="shared" si="2821"/>
        <v>DJ$17</v>
      </c>
      <c r="DK1677" s="199" t="str">
        <f t="shared" si="2821"/>
        <v>DK$17</v>
      </c>
      <c r="DL1677" s="199" t="str">
        <f t="shared" si="2821"/>
        <v>DL$17</v>
      </c>
    </row>
    <row r="1678" spans="1:116" x14ac:dyDescent="0.4">
      <c r="A1678" s="174"/>
      <c r="E1678" s="8"/>
      <c r="G1678" s="175" t="s">
        <v>491</v>
      </c>
      <c r="H1678" s="200"/>
      <c r="I1678" s="201"/>
      <c r="J1678" s="201"/>
      <c r="K1678" s="202"/>
      <c r="L1678" s="202"/>
      <c r="M1678" s="202"/>
      <c r="N1678" s="202"/>
      <c r="O1678" s="202"/>
      <c r="P1678" s="202"/>
      <c r="R1678" s="202"/>
      <c r="S1678" s="190"/>
      <c r="T1678" s="190"/>
      <c r="U1678" s="190"/>
      <c r="V1678" s="190"/>
      <c r="W1678" s="190"/>
      <c r="X1678" s="190"/>
      <c r="Y1678" s="190"/>
      <c r="Z1678" s="190"/>
      <c r="AA1678" s="190"/>
      <c r="AB1678" s="190"/>
      <c r="AC1678" s="190"/>
      <c r="AD1678" s="190"/>
      <c r="AE1678" s="190"/>
      <c r="AF1678" s="190"/>
      <c r="AG1678" s="190"/>
      <c r="AH1678" s="190"/>
      <c r="AI1678" s="190"/>
      <c r="AJ1678" s="190"/>
      <c r="AK1678" s="190"/>
      <c r="AL1678" s="190"/>
      <c r="AM1678" s="190"/>
      <c r="AN1678" s="190"/>
      <c r="AO1678" s="190"/>
      <c r="AP1678" s="190"/>
      <c r="AQ1678" s="190"/>
      <c r="AR1678" s="190"/>
      <c r="AS1678" s="190"/>
      <c r="AT1678" s="190"/>
      <c r="AU1678" s="190"/>
      <c r="AV1678" s="190"/>
      <c r="AW1678" s="190"/>
      <c r="AX1678" s="190"/>
      <c r="AY1678" s="190"/>
      <c r="AZ1678" s="190"/>
      <c r="BA1678" s="190"/>
      <c r="BB1678" s="190"/>
      <c r="BC1678" s="190"/>
      <c r="BD1678" s="190"/>
      <c r="BE1678" s="190"/>
      <c r="BF1678" s="190"/>
      <c r="BG1678" s="190"/>
      <c r="BH1678" s="190"/>
      <c r="BI1678" s="190"/>
      <c r="BJ1678" s="190"/>
      <c r="BK1678" s="190"/>
      <c r="BL1678" s="190"/>
      <c r="BM1678" s="190"/>
      <c r="BN1678" s="190"/>
      <c r="BO1678" s="190"/>
      <c r="BP1678" s="190"/>
      <c r="BQ1678" s="190"/>
      <c r="BR1678" s="190"/>
      <c r="BS1678" s="190"/>
      <c r="BT1678" s="190"/>
      <c r="BU1678" s="190"/>
      <c r="BV1678" s="190"/>
      <c r="BW1678" s="190"/>
      <c r="BX1678" s="190"/>
      <c r="BY1678" s="190"/>
      <c r="BZ1678" s="190"/>
      <c r="CA1678" s="190"/>
      <c r="CB1678" s="190"/>
      <c r="CC1678" s="190"/>
      <c r="CD1678" s="190"/>
      <c r="CE1678" s="190"/>
      <c r="CF1678" s="190"/>
      <c r="CG1678" s="190"/>
      <c r="CH1678" s="190"/>
      <c r="CI1678" s="190"/>
      <c r="CJ1678" s="190"/>
      <c r="CK1678" s="190"/>
      <c r="CL1678" s="190"/>
      <c r="CN1678" s="201"/>
      <c r="CO1678" s="190"/>
      <c r="CP1678" s="190"/>
      <c r="CQ1678" s="190"/>
      <c r="CR1678" s="190"/>
      <c r="CS1678" s="190"/>
      <c r="CT1678" s="190"/>
      <c r="CU1678" s="190"/>
      <c r="CV1678" s="190"/>
      <c r="CW1678" s="190"/>
      <c r="CX1678" s="190"/>
      <c r="CY1678" s="190"/>
      <c r="CZ1678" s="190"/>
      <c r="DA1678" s="190"/>
      <c r="DB1678" s="190"/>
      <c r="DC1678" s="190"/>
      <c r="DD1678" s="190"/>
      <c r="DE1678" s="190"/>
      <c r="DF1678" s="190"/>
      <c r="DG1678" s="190"/>
      <c r="DH1678" s="190"/>
      <c r="DI1678" s="190"/>
      <c r="DJ1678" s="190"/>
      <c r="DK1678" s="190"/>
      <c r="DL1678" s="190"/>
    </row>
    <row r="1679" spans="1:116" x14ac:dyDescent="0.4">
      <c r="A1679" s="174"/>
      <c r="E1679" s="8"/>
      <c r="G1679" s="175" t="s">
        <v>505</v>
      </c>
      <c r="H1679" s="200"/>
      <c r="I1679" s="201"/>
      <c r="J1679" s="201"/>
      <c r="K1679" s="202"/>
      <c r="L1679" s="202"/>
      <c r="M1679" s="202"/>
      <c r="N1679" s="202"/>
      <c r="O1679" s="202"/>
      <c r="P1679" s="202"/>
      <c r="R1679" s="202"/>
      <c r="S1679" s="190"/>
      <c r="T1679" s="190"/>
      <c r="U1679" s="190"/>
      <c r="V1679" s="190"/>
      <c r="W1679" s="190"/>
      <c r="X1679" s="190"/>
      <c r="Y1679" s="190"/>
      <c r="Z1679" s="190"/>
      <c r="AA1679" s="190"/>
      <c r="AB1679" s="190"/>
      <c r="AC1679" s="190"/>
      <c r="AD1679" s="190"/>
      <c r="AE1679" s="190"/>
      <c r="AF1679" s="190"/>
      <c r="AG1679" s="190"/>
      <c r="AH1679" s="190"/>
      <c r="AI1679" s="190"/>
      <c r="AJ1679" s="190"/>
      <c r="AK1679" s="190"/>
      <c r="AL1679" s="190"/>
      <c r="AM1679" s="190"/>
      <c r="AN1679" s="190"/>
      <c r="AO1679" s="190"/>
      <c r="AP1679" s="190"/>
      <c r="AQ1679" s="190"/>
      <c r="AR1679" s="190"/>
      <c r="AS1679" s="190"/>
      <c r="AT1679" s="190"/>
      <c r="AU1679" s="190"/>
      <c r="AV1679" s="190"/>
      <c r="AW1679" s="190"/>
      <c r="AX1679" s="190"/>
      <c r="AY1679" s="190"/>
      <c r="AZ1679" s="190"/>
      <c r="BA1679" s="190"/>
      <c r="BB1679" s="190"/>
      <c r="BC1679" s="190"/>
      <c r="BD1679" s="190"/>
      <c r="BE1679" s="190"/>
      <c r="BF1679" s="190"/>
      <c r="BG1679" s="190"/>
      <c r="BH1679" s="190"/>
      <c r="BI1679" s="190"/>
      <c r="BJ1679" s="190"/>
      <c r="BK1679" s="190"/>
      <c r="BL1679" s="190"/>
      <c r="BM1679" s="190"/>
      <c r="BN1679" s="190"/>
      <c r="BO1679" s="190"/>
      <c r="BP1679" s="190"/>
      <c r="BQ1679" s="190"/>
      <c r="BR1679" s="190"/>
      <c r="BS1679" s="190"/>
      <c r="BT1679" s="190"/>
      <c r="BU1679" s="190"/>
      <c r="BV1679" s="190"/>
      <c r="BW1679" s="190"/>
      <c r="BX1679" s="190"/>
      <c r="BY1679" s="190"/>
      <c r="BZ1679" s="190"/>
      <c r="CA1679" s="190"/>
      <c r="CB1679" s="190"/>
      <c r="CC1679" s="190"/>
      <c r="CD1679" s="190"/>
      <c r="CE1679" s="190"/>
      <c r="CF1679" s="190"/>
      <c r="CG1679" s="190"/>
      <c r="CH1679" s="190"/>
      <c r="CI1679" s="190"/>
      <c r="CJ1679" s="190"/>
      <c r="CK1679" s="190"/>
      <c r="CL1679" s="190"/>
      <c r="CN1679" s="201"/>
      <c r="CO1679" s="190"/>
      <c r="CP1679" s="190"/>
      <c r="CQ1679" s="190"/>
      <c r="CR1679" s="190"/>
      <c r="CS1679" s="190"/>
      <c r="CT1679" s="190"/>
      <c r="CU1679" s="190"/>
      <c r="CV1679" s="190"/>
      <c r="CW1679" s="190"/>
      <c r="CX1679" s="190"/>
      <c r="CY1679" s="190"/>
      <c r="CZ1679" s="190"/>
      <c r="DA1679" s="190"/>
      <c r="DB1679" s="190"/>
      <c r="DC1679" s="190"/>
      <c r="DD1679" s="190"/>
      <c r="DE1679" s="190"/>
      <c r="DF1679" s="190"/>
      <c r="DG1679" s="190"/>
      <c r="DH1679" s="190"/>
      <c r="DI1679" s="190"/>
      <c r="DJ1679" s="190"/>
      <c r="DK1679" s="190"/>
      <c r="DL1679" s="190"/>
    </row>
    <row r="1680" spans="1:116" x14ac:dyDescent="0.4">
      <c r="A1680" s="174"/>
      <c r="E1680" s="8"/>
      <c r="G1680" s="175" t="s">
        <v>463</v>
      </c>
      <c r="H1680" s="200"/>
      <c r="I1680" s="201"/>
      <c r="J1680" s="201"/>
      <c r="K1680" s="202"/>
      <c r="L1680" s="202"/>
      <c r="M1680" s="202"/>
      <c r="N1680" s="202"/>
      <c r="O1680" s="202"/>
      <c r="P1680" s="202"/>
      <c r="R1680" s="202"/>
      <c r="S1680" s="190" t="str">
        <f t="shared" ref="S1680:AX1680" si="2822">S$22</f>
        <v>S$18</v>
      </c>
      <c r="T1680" s="190" t="str">
        <f t="shared" si="2822"/>
        <v>T$18</v>
      </c>
      <c r="U1680" s="190" t="str">
        <f t="shared" si="2822"/>
        <v>U$18</v>
      </c>
      <c r="V1680" s="190" t="str">
        <f t="shared" si="2822"/>
        <v>V$18</v>
      </c>
      <c r="W1680" s="190" t="str">
        <f t="shared" si="2822"/>
        <v>W$18</v>
      </c>
      <c r="X1680" s="190" t="str">
        <f t="shared" si="2822"/>
        <v>X$18</v>
      </c>
      <c r="Y1680" s="190" t="str">
        <f t="shared" si="2822"/>
        <v>Y$18</v>
      </c>
      <c r="Z1680" s="190" t="str">
        <f t="shared" si="2822"/>
        <v>Z$18</v>
      </c>
      <c r="AA1680" s="190" t="str">
        <f t="shared" si="2822"/>
        <v>AA$18</v>
      </c>
      <c r="AB1680" s="190" t="str">
        <f t="shared" si="2822"/>
        <v>AB$18</v>
      </c>
      <c r="AC1680" s="190" t="str">
        <f t="shared" si="2822"/>
        <v>AC$18</v>
      </c>
      <c r="AD1680" s="190" t="str">
        <f t="shared" si="2822"/>
        <v>AD$18</v>
      </c>
      <c r="AE1680" s="190" t="str">
        <f t="shared" si="2822"/>
        <v>AE$18</v>
      </c>
      <c r="AF1680" s="190" t="str">
        <f t="shared" si="2822"/>
        <v>AF$18</v>
      </c>
      <c r="AG1680" s="190" t="str">
        <f t="shared" si="2822"/>
        <v>AG$18</v>
      </c>
      <c r="AH1680" s="190" t="str">
        <f t="shared" si="2822"/>
        <v>AH$18</v>
      </c>
      <c r="AI1680" s="190" t="str">
        <f t="shared" si="2822"/>
        <v>AI$18</v>
      </c>
      <c r="AJ1680" s="190" t="str">
        <f t="shared" si="2822"/>
        <v>AJ$18</v>
      </c>
      <c r="AK1680" s="190" t="str">
        <f t="shared" si="2822"/>
        <v>AK$18</v>
      </c>
      <c r="AL1680" s="190" t="str">
        <f t="shared" si="2822"/>
        <v>AL$18</v>
      </c>
      <c r="AM1680" s="190" t="str">
        <f t="shared" si="2822"/>
        <v>AM$18</v>
      </c>
      <c r="AN1680" s="190" t="str">
        <f t="shared" si="2822"/>
        <v>AN$18</v>
      </c>
      <c r="AO1680" s="190" t="str">
        <f t="shared" si="2822"/>
        <v>AO$18</v>
      </c>
      <c r="AP1680" s="190" t="str">
        <f t="shared" si="2822"/>
        <v>AP$18</v>
      </c>
      <c r="AQ1680" s="190" t="str">
        <f t="shared" si="2822"/>
        <v>AQ$18</v>
      </c>
      <c r="AR1680" s="190" t="str">
        <f t="shared" si="2822"/>
        <v>AR$18</v>
      </c>
      <c r="AS1680" s="190" t="str">
        <f t="shared" si="2822"/>
        <v>AS$18</v>
      </c>
      <c r="AT1680" s="190" t="str">
        <f t="shared" si="2822"/>
        <v>AT$18</v>
      </c>
      <c r="AU1680" s="190" t="str">
        <f t="shared" si="2822"/>
        <v>AU$18</v>
      </c>
      <c r="AV1680" s="190" t="str">
        <f t="shared" si="2822"/>
        <v>AV$18</v>
      </c>
      <c r="AW1680" s="190" t="str">
        <f t="shared" si="2822"/>
        <v>AW$18</v>
      </c>
      <c r="AX1680" s="190" t="str">
        <f t="shared" si="2822"/>
        <v>AX$18</v>
      </c>
      <c r="AY1680" s="190" t="str">
        <f t="shared" ref="AY1680:CD1680" si="2823">AY$22</f>
        <v>AY$18</v>
      </c>
      <c r="AZ1680" s="190" t="str">
        <f t="shared" si="2823"/>
        <v>AZ$18</v>
      </c>
      <c r="BA1680" s="190" t="str">
        <f t="shared" si="2823"/>
        <v>BA$18</v>
      </c>
      <c r="BB1680" s="190" t="str">
        <f t="shared" si="2823"/>
        <v>BB$18</v>
      </c>
      <c r="BC1680" s="190" t="str">
        <f t="shared" si="2823"/>
        <v>BC$18</v>
      </c>
      <c r="BD1680" s="190" t="str">
        <f t="shared" si="2823"/>
        <v>BD$18</v>
      </c>
      <c r="BE1680" s="190" t="str">
        <f t="shared" si="2823"/>
        <v>BE$18</v>
      </c>
      <c r="BF1680" s="190" t="str">
        <f t="shared" si="2823"/>
        <v>BF$18</v>
      </c>
      <c r="BG1680" s="190" t="str">
        <f t="shared" si="2823"/>
        <v>BG$18</v>
      </c>
      <c r="BH1680" s="190" t="str">
        <f t="shared" si="2823"/>
        <v>BH$18</v>
      </c>
      <c r="BI1680" s="190" t="str">
        <f t="shared" si="2823"/>
        <v>BI$18</v>
      </c>
      <c r="BJ1680" s="190" t="str">
        <f t="shared" si="2823"/>
        <v>BJ$18</v>
      </c>
      <c r="BK1680" s="190" t="str">
        <f t="shared" si="2823"/>
        <v>BK$18</v>
      </c>
      <c r="BL1680" s="190" t="str">
        <f t="shared" si="2823"/>
        <v>BL$18</v>
      </c>
      <c r="BM1680" s="190" t="str">
        <f t="shared" si="2823"/>
        <v>BM$18</v>
      </c>
      <c r="BN1680" s="190" t="str">
        <f t="shared" si="2823"/>
        <v>BN$18</v>
      </c>
      <c r="BO1680" s="190" t="str">
        <f t="shared" si="2823"/>
        <v>BO$18</v>
      </c>
      <c r="BP1680" s="190" t="str">
        <f t="shared" si="2823"/>
        <v>BP$18</v>
      </c>
      <c r="BQ1680" s="190" t="str">
        <f t="shared" si="2823"/>
        <v>BQ$18</v>
      </c>
      <c r="BR1680" s="190" t="str">
        <f t="shared" si="2823"/>
        <v>BR$18</v>
      </c>
      <c r="BS1680" s="190" t="str">
        <f t="shared" si="2823"/>
        <v>BS$18</v>
      </c>
      <c r="BT1680" s="190" t="str">
        <f t="shared" si="2823"/>
        <v>BT$18</v>
      </c>
      <c r="BU1680" s="190" t="str">
        <f t="shared" si="2823"/>
        <v>BU$18</v>
      </c>
      <c r="BV1680" s="190" t="str">
        <f t="shared" si="2823"/>
        <v>BV$18</v>
      </c>
      <c r="BW1680" s="190" t="str">
        <f t="shared" si="2823"/>
        <v>BW$18</v>
      </c>
      <c r="BX1680" s="190" t="str">
        <f t="shared" si="2823"/>
        <v>BX$18</v>
      </c>
      <c r="BY1680" s="190" t="str">
        <f t="shared" si="2823"/>
        <v>BY$18</v>
      </c>
      <c r="BZ1680" s="190" t="str">
        <f t="shared" si="2823"/>
        <v>BZ$18</v>
      </c>
      <c r="CA1680" s="190" t="str">
        <f t="shared" si="2823"/>
        <v>CA$18</v>
      </c>
      <c r="CB1680" s="190" t="str">
        <f t="shared" si="2823"/>
        <v>CB$18</v>
      </c>
      <c r="CC1680" s="190" t="str">
        <f t="shared" si="2823"/>
        <v>CC$18</v>
      </c>
      <c r="CD1680" s="190" t="str">
        <f t="shared" si="2823"/>
        <v>CD$18</v>
      </c>
      <c r="CE1680" s="190" t="str">
        <f t="shared" ref="CE1680:CL1680" si="2824">CE$22</f>
        <v>CE$18</v>
      </c>
      <c r="CF1680" s="190" t="str">
        <f t="shared" si="2824"/>
        <v>CF$18</v>
      </c>
      <c r="CG1680" s="190" t="str">
        <f t="shared" si="2824"/>
        <v>CG$18</v>
      </c>
      <c r="CH1680" s="190" t="str">
        <f t="shared" si="2824"/>
        <v>CH$18</v>
      </c>
      <c r="CI1680" s="190" t="str">
        <f t="shared" si="2824"/>
        <v>CI$18</v>
      </c>
      <c r="CJ1680" s="190" t="str">
        <f t="shared" si="2824"/>
        <v>CJ$18</v>
      </c>
      <c r="CK1680" s="190" t="str">
        <f t="shared" si="2824"/>
        <v>CK$18</v>
      </c>
      <c r="CL1680" s="190" t="str">
        <f t="shared" si="2824"/>
        <v>CL$18</v>
      </c>
      <c r="CN1680" s="201"/>
      <c r="CO1680" s="190" t="str">
        <f t="shared" ref="CO1680:DL1680" si="2825">CO$22</f>
        <v>CO$18</v>
      </c>
      <c r="CP1680" s="190" t="str">
        <f t="shared" si="2825"/>
        <v>CP$18</v>
      </c>
      <c r="CQ1680" s="190" t="str">
        <f t="shared" si="2825"/>
        <v>CQ$18</v>
      </c>
      <c r="CR1680" s="190" t="str">
        <f t="shared" si="2825"/>
        <v>CR$18</v>
      </c>
      <c r="CS1680" s="190" t="str">
        <f t="shared" si="2825"/>
        <v>CS$18</v>
      </c>
      <c r="CT1680" s="190" t="str">
        <f t="shared" si="2825"/>
        <v>CT$18</v>
      </c>
      <c r="CU1680" s="190" t="str">
        <f t="shared" si="2825"/>
        <v>CU$18</v>
      </c>
      <c r="CV1680" s="190" t="str">
        <f t="shared" si="2825"/>
        <v>CV$18</v>
      </c>
      <c r="CW1680" s="190" t="str">
        <f t="shared" si="2825"/>
        <v>CW$18</v>
      </c>
      <c r="CX1680" s="190" t="str">
        <f t="shared" si="2825"/>
        <v>CX$18</v>
      </c>
      <c r="CY1680" s="190" t="str">
        <f t="shared" si="2825"/>
        <v>CY$18</v>
      </c>
      <c r="CZ1680" s="190" t="str">
        <f t="shared" si="2825"/>
        <v>CZ$18</v>
      </c>
      <c r="DA1680" s="190" t="str">
        <f t="shared" si="2825"/>
        <v>DA$18</v>
      </c>
      <c r="DB1680" s="190" t="str">
        <f t="shared" si="2825"/>
        <v>DB$18</v>
      </c>
      <c r="DC1680" s="190" t="str">
        <f t="shared" si="2825"/>
        <v>DC$18</v>
      </c>
      <c r="DD1680" s="190" t="str">
        <f t="shared" si="2825"/>
        <v>DD$18</v>
      </c>
      <c r="DE1680" s="190" t="str">
        <f t="shared" si="2825"/>
        <v>DE$18</v>
      </c>
      <c r="DF1680" s="190" t="str">
        <f t="shared" si="2825"/>
        <v>DF$18</v>
      </c>
      <c r="DG1680" s="190" t="str">
        <f t="shared" si="2825"/>
        <v>DG$18</v>
      </c>
      <c r="DH1680" s="190" t="str">
        <f t="shared" si="2825"/>
        <v>DH$18</v>
      </c>
      <c r="DI1680" s="190" t="str">
        <f t="shared" si="2825"/>
        <v>DI$18</v>
      </c>
      <c r="DJ1680" s="190" t="str">
        <f t="shared" si="2825"/>
        <v>DJ$18</v>
      </c>
      <c r="DK1680" s="190" t="str">
        <f t="shared" si="2825"/>
        <v>DK$18</v>
      </c>
      <c r="DL1680" s="190" t="str">
        <f t="shared" si="2825"/>
        <v>DL$18</v>
      </c>
    </row>
    <row r="1681" spans="1:116" x14ac:dyDescent="0.4">
      <c r="A1681" s="174"/>
      <c r="E1681" s="8"/>
      <c r="G1681" s="175" t="s">
        <v>464</v>
      </c>
      <c r="H1681" s="200"/>
      <c r="I1681" s="201"/>
      <c r="J1681" s="201"/>
      <c r="K1681" s="202"/>
      <c r="L1681" s="202"/>
      <c r="M1681" s="202"/>
      <c r="N1681" s="202"/>
      <c r="O1681" s="202"/>
      <c r="P1681" s="202"/>
      <c r="R1681" s="202"/>
      <c r="S1681" s="190" t="str">
        <f t="shared" ref="S1681:AX1681" si="2826">S$23</f>
        <v>S$19</v>
      </c>
      <c r="T1681" s="190" t="str">
        <f t="shared" si="2826"/>
        <v>T$19</v>
      </c>
      <c r="U1681" s="190" t="str">
        <f t="shared" si="2826"/>
        <v>U$19</v>
      </c>
      <c r="V1681" s="190" t="str">
        <f t="shared" si="2826"/>
        <v>V$19</v>
      </c>
      <c r="W1681" s="190" t="str">
        <f t="shared" si="2826"/>
        <v>W$19</v>
      </c>
      <c r="X1681" s="190" t="str">
        <f t="shared" si="2826"/>
        <v>X$19</v>
      </c>
      <c r="Y1681" s="190" t="str">
        <f t="shared" si="2826"/>
        <v>Y$19</v>
      </c>
      <c r="Z1681" s="190" t="str">
        <f t="shared" si="2826"/>
        <v>Z$19</v>
      </c>
      <c r="AA1681" s="190" t="str">
        <f t="shared" si="2826"/>
        <v>AA$19</v>
      </c>
      <c r="AB1681" s="190" t="str">
        <f t="shared" si="2826"/>
        <v>AB$19</v>
      </c>
      <c r="AC1681" s="190" t="str">
        <f t="shared" si="2826"/>
        <v>AC$19</v>
      </c>
      <c r="AD1681" s="190" t="str">
        <f t="shared" si="2826"/>
        <v>AD$19</v>
      </c>
      <c r="AE1681" s="190" t="str">
        <f t="shared" si="2826"/>
        <v>AE$19</v>
      </c>
      <c r="AF1681" s="190" t="str">
        <f t="shared" si="2826"/>
        <v>AF$19</v>
      </c>
      <c r="AG1681" s="190" t="str">
        <f t="shared" si="2826"/>
        <v>AG$19</v>
      </c>
      <c r="AH1681" s="190" t="str">
        <f t="shared" si="2826"/>
        <v>AH$19</v>
      </c>
      <c r="AI1681" s="190" t="str">
        <f t="shared" si="2826"/>
        <v>AI$19</v>
      </c>
      <c r="AJ1681" s="190" t="str">
        <f t="shared" si="2826"/>
        <v>AJ$19</v>
      </c>
      <c r="AK1681" s="190" t="str">
        <f t="shared" si="2826"/>
        <v>AK$19</v>
      </c>
      <c r="AL1681" s="190" t="str">
        <f t="shared" si="2826"/>
        <v>AL$19</v>
      </c>
      <c r="AM1681" s="190" t="str">
        <f t="shared" si="2826"/>
        <v>AM$19</v>
      </c>
      <c r="AN1681" s="190" t="str">
        <f t="shared" si="2826"/>
        <v>AN$19</v>
      </c>
      <c r="AO1681" s="190" t="str">
        <f t="shared" si="2826"/>
        <v>AO$19</v>
      </c>
      <c r="AP1681" s="190" t="str">
        <f t="shared" si="2826"/>
        <v>AP$19</v>
      </c>
      <c r="AQ1681" s="190" t="str">
        <f t="shared" si="2826"/>
        <v>AQ$19</v>
      </c>
      <c r="AR1681" s="190" t="str">
        <f t="shared" si="2826"/>
        <v>AR$19</v>
      </c>
      <c r="AS1681" s="190" t="str">
        <f t="shared" si="2826"/>
        <v>AS$19</v>
      </c>
      <c r="AT1681" s="190" t="str">
        <f t="shared" si="2826"/>
        <v>AT$19</v>
      </c>
      <c r="AU1681" s="190" t="str">
        <f t="shared" si="2826"/>
        <v>AU$19</v>
      </c>
      <c r="AV1681" s="190" t="str">
        <f t="shared" si="2826"/>
        <v>AV$19</v>
      </c>
      <c r="AW1681" s="190" t="str">
        <f t="shared" si="2826"/>
        <v>AW$19</v>
      </c>
      <c r="AX1681" s="190" t="str">
        <f t="shared" si="2826"/>
        <v>AX$19</v>
      </c>
      <c r="AY1681" s="190" t="str">
        <f t="shared" ref="AY1681:CD1681" si="2827">AY$23</f>
        <v>AY$19</v>
      </c>
      <c r="AZ1681" s="190" t="str">
        <f t="shared" si="2827"/>
        <v>AZ$19</v>
      </c>
      <c r="BA1681" s="190" t="str">
        <f t="shared" si="2827"/>
        <v>BA$19</v>
      </c>
      <c r="BB1681" s="190" t="str">
        <f t="shared" si="2827"/>
        <v>BB$19</v>
      </c>
      <c r="BC1681" s="190" t="str">
        <f t="shared" si="2827"/>
        <v>BC$19</v>
      </c>
      <c r="BD1681" s="190" t="str">
        <f t="shared" si="2827"/>
        <v>BD$19</v>
      </c>
      <c r="BE1681" s="190" t="str">
        <f t="shared" si="2827"/>
        <v>BE$19</v>
      </c>
      <c r="BF1681" s="190" t="str">
        <f t="shared" si="2827"/>
        <v>BF$19</v>
      </c>
      <c r="BG1681" s="190" t="str">
        <f t="shared" si="2827"/>
        <v>BG$19</v>
      </c>
      <c r="BH1681" s="190" t="str">
        <f t="shared" si="2827"/>
        <v>BH$19</v>
      </c>
      <c r="BI1681" s="190" t="str">
        <f t="shared" si="2827"/>
        <v>BI$19</v>
      </c>
      <c r="BJ1681" s="190" t="str">
        <f t="shared" si="2827"/>
        <v>BJ$19</v>
      </c>
      <c r="BK1681" s="190" t="str">
        <f t="shared" si="2827"/>
        <v>BK$19</v>
      </c>
      <c r="BL1681" s="190" t="str">
        <f t="shared" si="2827"/>
        <v>BL$19</v>
      </c>
      <c r="BM1681" s="190" t="str">
        <f t="shared" si="2827"/>
        <v>BM$19</v>
      </c>
      <c r="BN1681" s="190" t="str">
        <f t="shared" si="2827"/>
        <v>BN$19</v>
      </c>
      <c r="BO1681" s="190" t="str">
        <f t="shared" si="2827"/>
        <v>BO$19</v>
      </c>
      <c r="BP1681" s="190" t="str">
        <f t="shared" si="2827"/>
        <v>BP$19</v>
      </c>
      <c r="BQ1681" s="190" t="str">
        <f t="shared" si="2827"/>
        <v>BQ$19</v>
      </c>
      <c r="BR1681" s="190" t="str">
        <f t="shared" si="2827"/>
        <v>BR$19</v>
      </c>
      <c r="BS1681" s="190" t="str">
        <f t="shared" si="2827"/>
        <v>BS$19</v>
      </c>
      <c r="BT1681" s="190" t="str">
        <f t="shared" si="2827"/>
        <v>BT$19</v>
      </c>
      <c r="BU1681" s="190" t="str">
        <f t="shared" si="2827"/>
        <v>BU$19</v>
      </c>
      <c r="BV1681" s="190" t="str">
        <f t="shared" si="2827"/>
        <v>BV$19</v>
      </c>
      <c r="BW1681" s="190" t="str">
        <f t="shared" si="2827"/>
        <v>BW$19</v>
      </c>
      <c r="BX1681" s="190" t="str">
        <f t="shared" si="2827"/>
        <v>BX$19</v>
      </c>
      <c r="BY1681" s="190" t="str">
        <f t="shared" si="2827"/>
        <v>BY$19</v>
      </c>
      <c r="BZ1681" s="190" t="str">
        <f t="shared" si="2827"/>
        <v>BZ$19</v>
      </c>
      <c r="CA1681" s="190" t="str">
        <f t="shared" si="2827"/>
        <v>CA$19</v>
      </c>
      <c r="CB1681" s="190" t="str">
        <f t="shared" si="2827"/>
        <v>CB$19</v>
      </c>
      <c r="CC1681" s="190" t="str">
        <f t="shared" si="2827"/>
        <v>CC$19</v>
      </c>
      <c r="CD1681" s="190" t="str">
        <f t="shared" si="2827"/>
        <v>CD$19</v>
      </c>
      <c r="CE1681" s="190" t="str">
        <f t="shared" ref="CE1681:CL1681" si="2828">CE$23</f>
        <v>CE$19</v>
      </c>
      <c r="CF1681" s="190" t="str">
        <f t="shared" si="2828"/>
        <v>CF$19</v>
      </c>
      <c r="CG1681" s="190" t="str">
        <f t="shared" si="2828"/>
        <v>CG$19</v>
      </c>
      <c r="CH1681" s="190" t="str">
        <f t="shared" si="2828"/>
        <v>CH$19</v>
      </c>
      <c r="CI1681" s="190" t="str">
        <f t="shared" si="2828"/>
        <v>CI$19</v>
      </c>
      <c r="CJ1681" s="190" t="str">
        <f t="shared" si="2828"/>
        <v>CJ$19</v>
      </c>
      <c r="CK1681" s="190" t="str">
        <f t="shared" si="2828"/>
        <v>CK$19</v>
      </c>
      <c r="CL1681" s="190" t="str">
        <f t="shared" si="2828"/>
        <v>CL$19</v>
      </c>
      <c r="CN1681" s="201"/>
      <c r="CO1681" s="190" t="str">
        <f t="shared" ref="CO1681:DL1681" si="2829">CO$23</f>
        <v>CO$19</v>
      </c>
      <c r="CP1681" s="190" t="str">
        <f t="shared" si="2829"/>
        <v>CP$19</v>
      </c>
      <c r="CQ1681" s="190" t="str">
        <f t="shared" si="2829"/>
        <v>CQ$19</v>
      </c>
      <c r="CR1681" s="190" t="str">
        <f t="shared" si="2829"/>
        <v>CR$19</v>
      </c>
      <c r="CS1681" s="190" t="str">
        <f t="shared" si="2829"/>
        <v>CS$19</v>
      </c>
      <c r="CT1681" s="190" t="str">
        <f t="shared" si="2829"/>
        <v>CT$19</v>
      </c>
      <c r="CU1681" s="190" t="str">
        <f t="shared" si="2829"/>
        <v>CU$19</v>
      </c>
      <c r="CV1681" s="190" t="str">
        <f t="shared" si="2829"/>
        <v>CV$19</v>
      </c>
      <c r="CW1681" s="190" t="str">
        <f t="shared" si="2829"/>
        <v>CW$19</v>
      </c>
      <c r="CX1681" s="190" t="str">
        <f t="shared" si="2829"/>
        <v>CX$19</v>
      </c>
      <c r="CY1681" s="190" t="str">
        <f t="shared" si="2829"/>
        <v>CY$19</v>
      </c>
      <c r="CZ1681" s="190" t="str">
        <f t="shared" si="2829"/>
        <v>CZ$19</v>
      </c>
      <c r="DA1681" s="190" t="str">
        <f t="shared" si="2829"/>
        <v>DA$19</v>
      </c>
      <c r="DB1681" s="190" t="str">
        <f t="shared" si="2829"/>
        <v>DB$19</v>
      </c>
      <c r="DC1681" s="190" t="str">
        <f t="shared" si="2829"/>
        <v>DC$19</v>
      </c>
      <c r="DD1681" s="190" t="str">
        <f t="shared" si="2829"/>
        <v>DD$19</v>
      </c>
      <c r="DE1681" s="190" t="str">
        <f t="shared" si="2829"/>
        <v>DE$19</v>
      </c>
      <c r="DF1681" s="190" t="str">
        <f t="shared" si="2829"/>
        <v>DF$19</v>
      </c>
      <c r="DG1681" s="190" t="str">
        <f t="shared" si="2829"/>
        <v>DG$19</v>
      </c>
      <c r="DH1681" s="190" t="str">
        <f t="shared" si="2829"/>
        <v>DH$19</v>
      </c>
      <c r="DI1681" s="190" t="str">
        <f t="shared" si="2829"/>
        <v>DI$19</v>
      </c>
      <c r="DJ1681" s="190" t="str">
        <f t="shared" si="2829"/>
        <v>DJ$19</v>
      </c>
      <c r="DK1681" s="190" t="str">
        <f t="shared" si="2829"/>
        <v>DK$19</v>
      </c>
      <c r="DL1681" s="190" t="str">
        <f t="shared" si="2829"/>
        <v>DL$19</v>
      </c>
    </row>
    <row r="1682" spans="1:116" x14ac:dyDescent="0.4">
      <c r="A1682" s="31" t="s">
        <v>218</v>
      </c>
      <c r="C1682" s="31"/>
      <c r="D1682" t="s">
        <v>768</v>
      </c>
      <c r="E1682" s="8" t="str">
        <f t="shared" ref="E1682:E1708" si="2830">ROW()&amp;" "&amp;D1682</f>
        <v>1682 LAMORT-S</v>
      </c>
      <c r="F1682" t="s">
        <v>351</v>
      </c>
      <c r="G1682" s="66" t="s">
        <v>306</v>
      </c>
      <c r="H1682" s="22"/>
      <c r="I1682" s="299"/>
      <c r="J1682" s="299"/>
      <c r="K1682" s="22"/>
      <c r="L1682" s="22"/>
      <c r="M1682" s="22"/>
      <c r="N1682" s="22"/>
      <c r="O1682" s="22"/>
      <c r="P1682" s="22"/>
      <c r="R1682" s="66"/>
      <c r="S1682" s="301"/>
      <c r="T1682" s="301"/>
      <c r="U1682" s="301"/>
      <c r="V1682" s="301"/>
      <c r="W1682" s="301"/>
      <c r="X1682" s="301"/>
      <c r="Y1682" s="301"/>
      <c r="Z1682" s="301"/>
      <c r="AA1682" s="301"/>
      <c r="AB1682" s="301"/>
      <c r="AC1682" s="301"/>
      <c r="AD1682" s="301"/>
      <c r="AE1682" s="301"/>
      <c r="AF1682" s="301"/>
      <c r="AG1682" s="301"/>
      <c r="AH1682" s="301"/>
      <c r="AI1682" s="301"/>
      <c r="AJ1682" s="301"/>
      <c r="AK1682" s="301"/>
      <c r="AL1682" s="301"/>
      <c r="AM1682" s="301"/>
      <c r="AN1682" s="301"/>
      <c r="AO1682" s="301"/>
      <c r="AP1682" s="301"/>
      <c r="AQ1682" s="301"/>
      <c r="AR1682" s="301"/>
      <c r="AS1682" s="301"/>
      <c r="AT1682" s="301"/>
      <c r="AU1682" s="301"/>
      <c r="AV1682" s="301"/>
      <c r="AW1682" s="301"/>
      <c r="AX1682" s="301"/>
      <c r="AY1682" s="301"/>
      <c r="AZ1682" s="301"/>
      <c r="BA1682" s="301"/>
      <c r="BB1682" s="301"/>
      <c r="BC1682" s="301"/>
      <c r="BD1682" s="301"/>
      <c r="BE1682" s="301"/>
      <c r="BF1682" s="301"/>
      <c r="BG1682" s="301"/>
      <c r="BH1682" s="301"/>
      <c r="BI1682" s="301"/>
      <c r="BJ1682" s="301"/>
      <c r="BK1682" s="301"/>
      <c r="BL1682" s="301"/>
      <c r="BM1682" s="301"/>
      <c r="BN1682" s="301"/>
      <c r="BO1682" s="301"/>
      <c r="BP1682" s="301"/>
      <c r="BQ1682" s="301"/>
      <c r="BR1682" s="301"/>
      <c r="BS1682" s="301"/>
      <c r="BT1682" s="301"/>
      <c r="BU1682" s="301"/>
      <c r="BV1682" s="301"/>
      <c r="BW1682" s="301"/>
      <c r="BX1682" s="301"/>
      <c r="BY1682" s="301"/>
      <c r="BZ1682" s="301"/>
      <c r="CA1682" s="301"/>
      <c r="CB1682" s="301"/>
      <c r="CC1682" s="301"/>
      <c r="CD1682" s="301"/>
      <c r="CE1682" s="301"/>
      <c r="CF1682" s="301"/>
      <c r="CG1682" s="301"/>
      <c r="CH1682" s="301"/>
      <c r="CI1682" s="301"/>
      <c r="CJ1682" s="301"/>
      <c r="CK1682" s="301"/>
      <c r="CL1682" s="301"/>
      <c r="CN1682" s="299"/>
      <c r="CO1682" s="301"/>
      <c r="CP1682" s="301"/>
      <c r="CQ1682" s="301"/>
      <c r="CR1682" s="301"/>
      <c r="CS1682" s="301"/>
      <c r="CT1682" s="301"/>
      <c r="CU1682" s="301"/>
      <c r="CV1682" s="301"/>
      <c r="CW1682" s="301"/>
      <c r="CX1682" s="301"/>
      <c r="CY1682" s="301"/>
      <c r="CZ1682" s="301"/>
      <c r="DA1682" s="301"/>
      <c r="DB1682" s="301"/>
      <c r="DC1682" s="301"/>
      <c r="DD1682" s="301"/>
      <c r="DE1682" s="301"/>
      <c r="DF1682" s="301"/>
      <c r="DG1682" s="301"/>
      <c r="DH1682" s="301"/>
      <c r="DI1682" s="301"/>
      <c r="DJ1682" s="301"/>
      <c r="DK1682" s="301"/>
      <c r="DL1682" s="301"/>
    </row>
    <row r="1683" spans="1:116" x14ac:dyDescent="0.4">
      <c r="A1683" s="31"/>
      <c r="B1683" t="str">
        <f>E1683</f>
        <v>1683 LAMORT-S</v>
      </c>
      <c r="D1683" t="s">
        <v>768</v>
      </c>
      <c r="E1683" s="12" t="str">
        <f t="shared" ref="E1683" si="2831">ROW()&amp;" "&amp;D1683</f>
        <v>1683 LAMORT-S</v>
      </c>
      <c r="G1683" s="129" t="str">
        <f>"Assumptions - "&amp;G1682</f>
        <v>Assumptions - Volume driven amortizing loan - no defaults:</v>
      </c>
      <c r="H1683" s="31"/>
      <c r="I1683" s="73"/>
      <c r="J1683" s="73"/>
      <c r="K1683" s="31"/>
      <c r="L1683" s="31"/>
      <c r="M1683" s="31"/>
      <c r="N1683" s="31"/>
      <c r="O1683" s="31"/>
      <c r="P1683" s="31"/>
      <c r="R1683" s="67"/>
      <c r="S1683" s="239"/>
      <c r="T1683" s="239"/>
      <c r="U1683" s="239"/>
      <c r="V1683" s="239"/>
      <c r="W1683" s="239"/>
      <c r="X1683" s="239"/>
      <c r="Y1683" s="239"/>
      <c r="Z1683" s="239"/>
      <c r="AA1683" s="239"/>
      <c r="AB1683" s="239"/>
      <c r="AC1683" s="239"/>
      <c r="AD1683" s="239"/>
      <c r="AE1683" s="239"/>
      <c r="AF1683" s="239"/>
      <c r="AG1683" s="239"/>
      <c r="AH1683" s="239"/>
      <c r="AI1683" s="239"/>
      <c r="AJ1683" s="239"/>
      <c r="AK1683" s="239"/>
      <c r="AL1683" s="239"/>
      <c r="AM1683" s="239"/>
      <c r="AN1683" s="239"/>
      <c r="AO1683" s="239"/>
      <c r="AP1683" s="239"/>
      <c r="AQ1683" s="239"/>
      <c r="AR1683" s="239"/>
      <c r="AS1683" s="239"/>
      <c r="AT1683" s="239"/>
      <c r="AU1683" s="239"/>
      <c r="AV1683" s="239"/>
      <c r="AW1683" s="239"/>
      <c r="AX1683" s="239"/>
      <c r="AY1683" s="239"/>
      <c r="AZ1683" s="239"/>
      <c r="BA1683" s="239"/>
      <c r="BB1683" s="239"/>
      <c r="BC1683" s="239"/>
      <c r="BD1683" s="239"/>
      <c r="BE1683" s="239"/>
      <c r="BF1683" s="239"/>
      <c r="BG1683" s="239"/>
      <c r="BH1683" s="239"/>
      <c r="BI1683" s="239"/>
      <c r="BJ1683" s="239"/>
      <c r="BK1683" s="239"/>
      <c r="BL1683" s="239"/>
      <c r="BM1683" s="239"/>
      <c r="BN1683" s="239"/>
      <c r="BO1683" s="239"/>
      <c r="BP1683" s="239"/>
      <c r="BQ1683" s="239"/>
      <c r="BR1683" s="239"/>
      <c r="BS1683" s="239"/>
      <c r="BT1683" s="239"/>
      <c r="BU1683" s="239"/>
      <c r="BV1683" s="239"/>
      <c r="BW1683" s="239"/>
      <c r="BX1683" s="239"/>
      <c r="BY1683" s="239"/>
      <c r="BZ1683" s="239"/>
      <c r="CA1683" s="239"/>
      <c r="CB1683" s="239"/>
      <c r="CC1683" s="239"/>
      <c r="CD1683" s="239"/>
      <c r="CE1683" s="239"/>
      <c r="CF1683" s="239"/>
      <c r="CG1683" s="239"/>
      <c r="CH1683" s="239"/>
      <c r="CI1683" s="239"/>
      <c r="CJ1683" s="239"/>
      <c r="CK1683" s="239"/>
      <c r="CL1683" s="239"/>
      <c r="CN1683" s="73"/>
      <c r="CO1683" s="239"/>
      <c r="CP1683" s="239"/>
      <c r="CQ1683" s="239"/>
      <c r="CR1683" s="239"/>
      <c r="CS1683" s="239"/>
      <c r="CT1683" s="239"/>
      <c r="CU1683" s="239"/>
      <c r="CV1683" s="239"/>
      <c r="CW1683" s="239"/>
      <c r="CX1683" s="239"/>
      <c r="CY1683" s="239"/>
      <c r="CZ1683" s="239"/>
      <c r="DA1683" s="239"/>
      <c r="DB1683" s="239"/>
      <c r="DC1683" s="239"/>
      <c r="DD1683" s="239"/>
      <c r="DE1683" s="239"/>
      <c r="DF1683" s="239"/>
      <c r="DG1683" s="239"/>
      <c r="DH1683" s="239"/>
      <c r="DI1683" s="239"/>
      <c r="DJ1683" s="239"/>
      <c r="DK1683" s="239"/>
      <c r="DL1683" s="239"/>
    </row>
    <row r="1684" spans="1:116" x14ac:dyDescent="0.4">
      <c r="A1684" s="31"/>
      <c r="B1684" t="str">
        <f>E1684</f>
        <v>1684 LAMORT-S</v>
      </c>
      <c r="D1684" t="s">
        <v>768</v>
      </c>
      <c r="E1684" s="12" t="str">
        <f t="shared" si="2830"/>
        <v>1684 LAMORT-S</v>
      </c>
      <c r="F1684" s="31"/>
      <c r="G1684" s="159" t="s">
        <v>287</v>
      </c>
      <c r="H1684" s="57">
        <v>12</v>
      </c>
      <c r="I1684" s="31"/>
      <c r="J1684" s="31"/>
      <c r="K1684" s="31"/>
      <c r="L1684" s="31"/>
      <c r="M1684" s="31"/>
      <c r="N1684" s="31"/>
      <c r="O1684" s="31"/>
      <c r="P1684" s="31"/>
      <c r="R1684" s="31"/>
      <c r="S1684" s="73"/>
      <c r="T1684" s="73"/>
      <c r="U1684" s="73"/>
      <c r="V1684" s="73"/>
      <c r="W1684" s="73"/>
      <c r="X1684" s="73"/>
      <c r="Y1684" s="73"/>
      <c r="Z1684" s="73"/>
      <c r="AA1684" s="73"/>
      <c r="AB1684" s="73"/>
      <c r="AC1684" s="73"/>
      <c r="AD1684" s="73"/>
      <c r="AE1684" s="73"/>
      <c r="AF1684" s="73"/>
      <c r="AG1684" s="73"/>
      <c r="AH1684" s="73"/>
      <c r="AI1684" s="73"/>
      <c r="AJ1684" s="73"/>
      <c r="AK1684" s="73"/>
      <c r="AL1684" s="73"/>
      <c r="AM1684" s="73"/>
      <c r="AN1684" s="73"/>
      <c r="AO1684" s="73"/>
      <c r="AP1684" s="73"/>
      <c r="AQ1684" s="73"/>
      <c r="AR1684" s="73"/>
      <c r="AS1684" s="73"/>
      <c r="AT1684" s="73"/>
      <c r="AU1684" s="73"/>
      <c r="AV1684" s="73"/>
      <c r="AW1684" s="73"/>
      <c r="AX1684" s="73"/>
      <c r="AY1684" s="73"/>
      <c r="AZ1684" s="73"/>
      <c r="BA1684" s="73"/>
      <c r="BB1684" s="73"/>
      <c r="BC1684" s="73"/>
      <c r="BD1684" s="73"/>
      <c r="BE1684" s="73"/>
      <c r="BF1684" s="73"/>
      <c r="BG1684" s="73"/>
      <c r="BH1684" s="73"/>
      <c r="BI1684" s="73"/>
      <c r="BJ1684" s="73"/>
      <c r="BK1684" s="73"/>
      <c r="BL1684" s="73"/>
      <c r="BM1684" s="73"/>
      <c r="BN1684" s="73"/>
      <c r="BO1684" s="73"/>
      <c r="BP1684" s="73"/>
      <c r="BQ1684" s="73"/>
      <c r="BR1684" s="73"/>
      <c r="BS1684" s="73"/>
      <c r="BT1684" s="73"/>
      <c r="BU1684" s="73"/>
      <c r="BV1684" s="73"/>
      <c r="BW1684" s="73"/>
      <c r="BX1684" s="73"/>
      <c r="BY1684" s="73"/>
      <c r="BZ1684" s="73"/>
      <c r="CA1684" s="73"/>
      <c r="CB1684" s="73"/>
      <c r="CC1684" s="73"/>
      <c r="CD1684" s="73"/>
      <c r="CE1684" s="73"/>
      <c r="CF1684" s="73"/>
      <c r="CG1684" s="73"/>
      <c r="CH1684" s="73"/>
      <c r="CI1684" s="73"/>
      <c r="CJ1684" s="73"/>
      <c r="CK1684" s="73"/>
      <c r="CL1684" s="73"/>
      <c r="CN1684" s="31"/>
      <c r="CO1684" s="73"/>
      <c r="CP1684" s="73"/>
      <c r="CQ1684" s="73"/>
      <c r="CR1684" s="73"/>
      <c r="CS1684" s="73"/>
      <c r="CT1684" s="73"/>
      <c r="CU1684" s="73"/>
      <c r="CV1684" s="73"/>
      <c r="CW1684" s="73"/>
      <c r="CX1684" s="73"/>
      <c r="CY1684" s="73"/>
      <c r="CZ1684" s="73"/>
      <c r="DA1684" s="73"/>
      <c r="DB1684" s="73"/>
      <c r="DC1684" s="73"/>
      <c r="DD1684" s="73"/>
      <c r="DE1684" s="73"/>
      <c r="DF1684" s="73"/>
      <c r="DG1684" s="73"/>
      <c r="DH1684" s="73"/>
      <c r="DI1684" s="73"/>
      <c r="DJ1684" s="73"/>
      <c r="DK1684" s="73"/>
      <c r="DL1684" s="73"/>
    </row>
    <row r="1685" spans="1:116" x14ac:dyDescent="0.4">
      <c r="A1685" s="31"/>
      <c r="B1685" t="str">
        <f>E1685</f>
        <v>1685 LAMORT-S</v>
      </c>
      <c r="D1685" t="s">
        <v>768</v>
      </c>
      <c r="E1685" s="12" t="str">
        <f t="shared" si="2830"/>
        <v>1685 LAMORT-S</v>
      </c>
      <c r="F1685" s="31"/>
      <c r="G1685" s="159" t="s">
        <v>288</v>
      </c>
      <c r="H1685" s="59">
        <v>0.1</v>
      </c>
      <c r="I1685" s="31"/>
      <c r="J1685" s="31"/>
      <c r="K1685" s="31"/>
      <c r="L1685" s="31"/>
      <c r="M1685" s="31"/>
      <c r="N1685" s="31"/>
      <c r="O1685" s="31"/>
      <c r="P1685" s="31"/>
      <c r="R1685" s="31"/>
      <c r="S1685" s="73"/>
      <c r="T1685" s="73"/>
      <c r="U1685" s="73"/>
      <c r="V1685" s="73"/>
      <c r="W1685" s="73"/>
      <c r="X1685" s="73"/>
      <c r="Y1685" s="73"/>
      <c r="Z1685" s="73"/>
      <c r="AA1685" s="73"/>
      <c r="AB1685" s="73"/>
      <c r="AC1685" s="73"/>
      <c r="AD1685" s="73"/>
      <c r="AE1685" s="73"/>
      <c r="AF1685" s="73"/>
      <c r="AG1685" s="73"/>
      <c r="AH1685" s="73"/>
      <c r="AI1685" s="73"/>
      <c r="AJ1685" s="73"/>
      <c r="AK1685" s="73"/>
      <c r="AL1685" s="73"/>
      <c r="AM1685" s="73"/>
      <c r="AN1685" s="73"/>
      <c r="AO1685" s="73"/>
      <c r="AP1685" s="73"/>
      <c r="AQ1685" s="73"/>
      <c r="AR1685" s="73"/>
      <c r="AS1685" s="73"/>
      <c r="AT1685" s="73"/>
      <c r="AU1685" s="73"/>
      <c r="AV1685" s="73"/>
      <c r="AW1685" s="73"/>
      <c r="AX1685" s="73"/>
      <c r="AY1685" s="73"/>
      <c r="AZ1685" s="73"/>
      <c r="BA1685" s="73"/>
      <c r="BB1685" s="73"/>
      <c r="BC1685" s="73"/>
      <c r="BD1685" s="73"/>
      <c r="BE1685" s="73"/>
      <c r="BF1685" s="73"/>
      <c r="BG1685" s="73"/>
      <c r="BH1685" s="73"/>
      <c r="BI1685" s="73"/>
      <c r="BJ1685" s="73"/>
      <c r="BK1685" s="73"/>
      <c r="BL1685" s="73"/>
      <c r="BM1685" s="73"/>
      <c r="BN1685" s="73"/>
      <c r="BO1685" s="73"/>
      <c r="BP1685" s="73"/>
      <c r="BQ1685" s="73"/>
      <c r="BR1685" s="73"/>
      <c r="BS1685" s="73"/>
      <c r="BT1685" s="73"/>
      <c r="BU1685" s="73"/>
      <c r="BV1685" s="73"/>
      <c r="BW1685" s="73"/>
      <c r="BX1685" s="73"/>
      <c r="BY1685" s="73"/>
      <c r="BZ1685" s="73"/>
      <c r="CA1685" s="73"/>
      <c r="CB1685" s="73"/>
      <c r="CC1685" s="73"/>
      <c r="CD1685" s="73"/>
      <c r="CE1685" s="73"/>
      <c r="CF1685" s="73"/>
      <c r="CG1685" s="73"/>
      <c r="CH1685" s="73"/>
      <c r="CI1685" s="73"/>
      <c r="CJ1685" s="73"/>
      <c r="CK1685" s="73"/>
      <c r="CL1685" s="73"/>
      <c r="CN1685" s="31"/>
      <c r="CO1685" s="73"/>
      <c r="CP1685" s="73"/>
      <c r="CQ1685" s="73"/>
      <c r="CR1685" s="73"/>
      <c r="CS1685" s="73"/>
      <c r="CT1685" s="73"/>
      <c r="CU1685" s="73"/>
      <c r="CV1685" s="73"/>
      <c r="CW1685" s="73"/>
      <c r="CX1685" s="73"/>
      <c r="CY1685" s="73"/>
      <c r="CZ1685" s="73"/>
      <c r="DA1685" s="73"/>
      <c r="DB1685" s="73"/>
      <c r="DC1685" s="73"/>
      <c r="DD1685" s="73"/>
      <c r="DE1685" s="73"/>
      <c r="DF1685" s="73"/>
      <c r="DG1685" s="73"/>
      <c r="DH1685" s="73"/>
      <c r="DI1685" s="73"/>
      <c r="DJ1685" s="73"/>
      <c r="DK1685" s="73"/>
      <c r="DL1685" s="73"/>
    </row>
    <row r="1686" spans="1:116" x14ac:dyDescent="0.4">
      <c r="A1686" s="31"/>
      <c r="B1686" t="str">
        <f>E1686</f>
        <v>1686 LAMORT-S</v>
      </c>
      <c r="D1686" t="s">
        <v>768</v>
      </c>
      <c r="E1686" s="12" t="str">
        <f t="shared" si="2830"/>
        <v>1686 LAMORT-S</v>
      </c>
      <c r="F1686" s="31"/>
      <c r="G1686" s="159" t="s">
        <v>304</v>
      </c>
      <c r="H1686" s="59">
        <v>0.1</v>
      </c>
      <c r="I1686" s="31"/>
      <c r="J1686" s="31"/>
      <c r="K1686" s="31"/>
      <c r="L1686" s="31"/>
      <c r="M1686" s="31"/>
      <c r="N1686" s="31"/>
      <c r="O1686" s="31"/>
      <c r="P1686" s="31"/>
      <c r="R1686" s="31"/>
      <c r="S1686" s="73"/>
      <c r="T1686" s="73"/>
      <c r="U1686" s="73"/>
      <c r="V1686" s="73"/>
      <c r="W1686" s="73"/>
      <c r="X1686" s="73"/>
      <c r="Y1686" s="73"/>
      <c r="Z1686" s="73"/>
      <c r="AA1686" s="73"/>
      <c r="AB1686" s="73"/>
      <c r="AC1686" s="73"/>
      <c r="AD1686" s="73"/>
      <c r="AE1686" s="73"/>
      <c r="AF1686" s="73"/>
      <c r="AG1686" s="73"/>
      <c r="AH1686" s="73"/>
      <c r="AI1686" s="73"/>
      <c r="AJ1686" s="73"/>
      <c r="AK1686" s="73"/>
      <c r="AL1686" s="73"/>
      <c r="AM1686" s="73"/>
      <c r="AN1686" s="73"/>
      <c r="AO1686" s="73"/>
      <c r="AP1686" s="73"/>
      <c r="AQ1686" s="73"/>
      <c r="AR1686" s="73"/>
      <c r="AS1686" s="73"/>
      <c r="AT1686" s="73"/>
      <c r="AU1686" s="73"/>
      <c r="AV1686" s="73"/>
      <c r="AW1686" s="73"/>
      <c r="AX1686" s="73"/>
      <c r="AY1686" s="73"/>
      <c r="AZ1686" s="73"/>
      <c r="BA1686" s="73"/>
      <c r="BB1686" s="73"/>
      <c r="BC1686" s="73"/>
      <c r="BD1686" s="73"/>
      <c r="BE1686" s="73"/>
      <c r="BF1686" s="73"/>
      <c r="BG1686" s="73"/>
      <c r="BH1686" s="73"/>
      <c r="BI1686" s="73"/>
      <c r="BJ1686" s="73"/>
      <c r="BK1686" s="73"/>
      <c r="BL1686" s="73"/>
      <c r="BM1686" s="73"/>
      <c r="BN1686" s="73"/>
      <c r="BO1686" s="73"/>
      <c r="BP1686" s="73"/>
      <c r="BQ1686" s="73"/>
      <c r="BR1686" s="73"/>
      <c r="BS1686" s="73"/>
      <c r="BT1686" s="73"/>
      <c r="BU1686" s="73"/>
      <c r="BV1686" s="73"/>
      <c r="BW1686" s="73"/>
      <c r="BX1686" s="73"/>
      <c r="BY1686" s="73"/>
      <c r="BZ1686" s="73"/>
      <c r="CA1686" s="73"/>
      <c r="CB1686" s="73"/>
      <c r="CC1686" s="73"/>
      <c r="CD1686" s="73"/>
      <c r="CE1686" s="73"/>
      <c r="CF1686" s="73"/>
      <c r="CG1686" s="73"/>
      <c r="CH1686" s="73"/>
      <c r="CI1686" s="73"/>
      <c r="CJ1686" s="73"/>
      <c r="CK1686" s="73"/>
      <c r="CL1686" s="73"/>
      <c r="CN1686" s="31"/>
      <c r="CO1686" s="73"/>
      <c r="CP1686" s="73"/>
      <c r="CQ1686" s="73"/>
      <c r="CR1686" s="73"/>
      <c r="CS1686" s="73"/>
      <c r="CT1686" s="73"/>
      <c r="CU1686" s="73"/>
      <c r="CV1686" s="73"/>
      <c r="CW1686" s="73"/>
      <c r="CX1686" s="73"/>
      <c r="CY1686" s="73"/>
      <c r="CZ1686" s="73"/>
      <c r="DA1686" s="73"/>
      <c r="DB1686" s="73"/>
      <c r="DC1686" s="73"/>
      <c r="DD1686" s="73"/>
      <c r="DE1686" s="73"/>
      <c r="DF1686" s="73"/>
      <c r="DG1686" s="73"/>
      <c r="DH1686" s="73"/>
      <c r="DI1686" s="73"/>
      <c r="DJ1686" s="73"/>
      <c r="DK1686" s="73"/>
      <c r="DL1686" s="73"/>
    </row>
    <row r="1687" spans="1:116" x14ac:dyDescent="0.4">
      <c r="A1687" s="31"/>
      <c r="B1687" s="31"/>
      <c r="C1687" s="31"/>
      <c r="D1687" t="s">
        <v>768</v>
      </c>
      <c r="E1687" s="12" t="str">
        <f t="shared" si="2830"/>
        <v>1687 LAMORT-S</v>
      </c>
      <c r="F1687" s="31"/>
      <c r="G1687" s="159" t="s">
        <v>305</v>
      </c>
      <c r="H1687" s="59">
        <v>0.5</v>
      </c>
      <c r="I1687" s="31"/>
      <c r="J1687" s="31"/>
      <c r="K1687" s="31"/>
      <c r="L1687" s="31"/>
      <c r="M1687" s="31"/>
      <c r="N1687" s="31"/>
      <c r="O1687" s="31"/>
      <c r="P1687" s="31"/>
      <c r="R1687" s="31"/>
      <c r="S1687" s="73"/>
      <c r="T1687" s="73"/>
      <c r="U1687" s="73"/>
      <c r="V1687" s="73"/>
      <c r="W1687" s="73"/>
      <c r="X1687" s="73"/>
      <c r="Y1687" s="73"/>
      <c r="Z1687" s="73"/>
      <c r="AA1687" s="73"/>
      <c r="AB1687" s="73"/>
      <c r="AC1687" s="73"/>
      <c r="AD1687" s="73"/>
      <c r="AE1687" s="73"/>
      <c r="AF1687" s="73"/>
      <c r="AG1687" s="73"/>
      <c r="AH1687" s="73"/>
      <c r="AI1687" s="73"/>
      <c r="AJ1687" s="73"/>
      <c r="AK1687" s="73"/>
      <c r="AL1687" s="73"/>
      <c r="AM1687" s="73"/>
      <c r="AN1687" s="73"/>
      <c r="AO1687" s="73"/>
      <c r="AP1687" s="73"/>
      <c r="AQ1687" s="73"/>
      <c r="AR1687" s="73"/>
      <c r="AS1687" s="73"/>
      <c r="AT1687" s="73"/>
      <c r="AU1687" s="73"/>
      <c r="AV1687" s="73"/>
      <c r="AW1687" s="73"/>
      <c r="AX1687" s="73"/>
      <c r="AY1687" s="73"/>
      <c r="AZ1687" s="73"/>
      <c r="BA1687" s="73"/>
      <c r="BB1687" s="73"/>
      <c r="BC1687" s="73"/>
      <c r="BD1687" s="73"/>
      <c r="BE1687" s="73"/>
      <c r="BF1687" s="73"/>
      <c r="BG1687" s="73"/>
      <c r="BH1687" s="73"/>
      <c r="BI1687" s="73"/>
      <c r="BJ1687" s="73"/>
      <c r="BK1687" s="73"/>
      <c r="BL1687" s="73"/>
      <c r="BM1687" s="73"/>
      <c r="BN1687" s="73"/>
      <c r="BO1687" s="73"/>
      <c r="BP1687" s="73"/>
      <c r="BQ1687" s="73"/>
      <c r="BR1687" s="73"/>
      <c r="BS1687" s="73"/>
      <c r="BT1687" s="73"/>
      <c r="BU1687" s="73"/>
      <c r="BV1687" s="73"/>
      <c r="BW1687" s="73"/>
      <c r="BX1687" s="73"/>
      <c r="BY1687" s="73"/>
      <c r="BZ1687" s="73"/>
      <c r="CA1687" s="73"/>
      <c r="CB1687" s="73"/>
      <c r="CC1687" s="73"/>
      <c r="CD1687" s="73"/>
      <c r="CE1687" s="73"/>
      <c r="CF1687" s="73"/>
      <c r="CG1687" s="73"/>
      <c r="CH1687" s="73"/>
      <c r="CI1687" s="73"/>
      <c r="CJ1687" s="73"/>
      <c r="CK1687" s="73"/>
      <c r="CL1687" s="73"/>
      <c r="CN1687" s="31"/>
      <c r="CO1687" s="73"/>
      <c r="CP1687" s="73"/>
      <c r="CQ1687" s="73"/>
      <c r="CR1687" s="73"/>
      <c r="CS1687" s="73"/>
      <c r="CT1687" s="73"/>
      <c r="CU1687" s="73"/>
      <c r="CV1687" s="73"/>
      <c r="CW1687" s="73"/>
      <c r="CX1687" s="73"/>
      <c r="CY1687" s="73"/>
      <c r="CZ1687" s="73"/>
      <c r="DA1687" s="73"/>
      <c r="DB1687" s="73"/>
      <c r="DC1687" s="73"/>
      <c r="DD1687" s="73"/>
      <c r="DE1687" s="73"/>
      <c r="DF1687" s="73"/>
      <c r="DG1687" s="73"/>
      <c r="DH1687" s="73"/>
      <c r="DI1687" s="73"/>
      <c r="DJ1687" s="73"/>
      <c r="DK1687" s="73"/>
      <c r="DL1687" s="73"/>
    </row>
    <row r="1688" spans="1:116" x14ac:dyDescent="0.4">
      <c r="D1688" t="s">
        <v>768</v>
      </c>
      <c r="E1688" t="str">
        <f t="shared" si="2830"/>
        <v>1688 LAMORT-S</v>
      </c>
      <c r="F1688" s="292"/>
      <c r="G1688" s="160" t="s">
        <v>289</v>
      </c>
      <c r="H1688" s="91">
        <v>0</v>
      </c>
      <c r="I1688" s="31"/>
      <c r="J1688" s="31"/>
      <c r="K1688" s="31"/>
      <c r="L1688" s="31"/>
      <c r="M1688" s="31"/>
      <c r="N1688" s="31"/>
      <c r="O1688" s="31"/>
      <c r="P1688" s="31"/>
      <c r="R1688" s="31"/>
      <c r="S1688" s="73"/>
      <c r="T1688" s="73"/>
      <c r="U1688" s="73"/>
      <c r="V1688" s="73"/>
      <c r="W1688" s="73"/>
      <c r="X1688" s="73"/>
      <c r="Y1688" s="73"/>
      <c r="Z1688" s="73"/>
      <c r="AA1688" s="73"/>
      <c r="AB1688" s="73"/>
      <c r="AC1688" s="73"/>
      <c r="AD1688" s="73"/>
      <c r="AE1688" s="73"/>
      <c r="AF1688" s="73"/>
      <c r="AG1688" s="73"/>
      <c r="AH1688" s="73"/>
      <c r="AI1688" s="73"/>
      <c r="AJ1688" s="73"/>
      <c r="AK1688" s="73"/>
      <c r="AL1688" s="73"/>
      <c r="AM1688" s="73"/>
      <c r="AN1688" s="73"/>
      <c r="AO1688" s="73"/>
      <c r="AP1688" s="73"/>
      <c r="AQ1688" s="73"/>
      <c r="AR1688" s="73"/>
      <c r="AS1688" s="73"/>
      <c r="AT1688" s="73"/>
      <c r="AU1688" s="73"/>
      <c r="AV1688" s="73"/>
      <c r="AW1688" s="73"/>
      <c r="AX1688" s="73"/>
      <c r="AY1688" s="73"/>
      <c r="AZ1688" s="73"/>
      <c r="BA1688" s="73"/>
      <c r="BB1688" s="73"/>
      <c r="BC1688" s="73"/>
      <c r="BD1688" s="73"/>
      <c r="BE1688" s="73"/>
      <c r="BF1688" s="73"/>
      <c r="BG1688" s="73"/>
      <c r="BH1688" s="73"/>
      <c r="BI1688" s="73"/>
      <c r="BJ1688" s="73"/>
      <c r="BK1688" s="73"/>
      <c r="BL1688" s="73"/>
      <c r="BM1688" s="73"/>
      <c r="BN1688" s="73"/>
      <c r="BO1688" s="73"/>
      <c r="BP1688" s="73"/>
      <c r="BQ1688" s="73"/>
      <c r="BR1688" s="73"/>
      <c r="BS1688" s="73"/>
      <c r="BT1688" s="73"/>
      <c r="BU1688" s="73"/>
      <c r="BV1688" s="73"/>
      <c r="BW1688" s="73"/>
      <c r="BX1688" s="73"/>
      <c r="BY1688" s="73"/>
      <c r="BZ1688" s="73"/>
      <c r="CA1688" s="73"/>
      <c r="CB1688" s="73"/>
      <c r="CC1688" s="73"/>
      <c r="CD1688" s="73"/>
      <c r="CE1688" s="73"/>
      <c r="CF1688" s="73"/>
      <c r="CG1688" s="73"/>
      <c r="CH1688" s="73"/>
      <c r="CI1688" s="73"/>
      <c r="CJ1688" s="73"/>
      <c r="CK1688" s="73"/>
      <c r="CL1688" s="73"/>
      <c r="CN1688" s="31"/>
      <c r="CO1688" s="73"/>
      <c r="CP1688" s="73"/>
      <c r="CQ1688" s="73"/>
      <c r="CR1688" s="73"/>
      <c r="CS1688" s="73"/>
      <c r="CT1688" s="73"/>
      <c r="CU1688" s="73"/>
      <c r="CV1688" s="73"/>
      <c r="CW1688" s="73"/>
      <c r="CX1688" s="73"/>
      <c r="CY1688" s="73"/>
      <c r="CZ1688" s="73"/>
      <c r="DA1688" s="73"/>
      <c r="DB1688" s="73"/>
      <c r="DC1688" s="73"/>
      <c r="DD1688" s="73"/>
      <c r="DE1688" s="73"/>
      <c r="DF1688" s="73"/>
      <c r="DG1688" s="73"/>
      <c r="DH1688" s="73"/>
      <c r="DI1688" s="73"/>
      <c r="DJ1688" s="73"/>
      <c r="DK1688" s="73"/>
      <c r="DL1688" s="73"/>
    </row>
    <row r="1689" spans="1:116" x14ac:dyDescent="0.4">
      <c r="D1689" t="s">
        <v>768</v>
      </c>
      <c r="E1689" t="str">
        <f t="shared" si="2830"/>
        <v>1689 LAMORT-S</v>
      </c>
      <c r="F1689" s="292"/>
      <c r="G1689" s="127"/>
      <c r="H1689" s="31"/>
      <c r="I1689" s="31"/>
      <c r="J1689" s="31"/>
      <c r="K1689" s="31"/>
      <c r="L1689" s="31"/>
      <c r="M1689" s="31"/>
      <c r="N1689" s="31"/>
      <c r="O1689" s="31"/>
      <c r="P1689" s="31"/>
      <c r="R1689" s="31"/>
      <c r="S1689" s="73"/>
      <c r="T1689" s="73"/>
      <c r="U1689" s="73"/>
      <c r="V1689" s="73"/>
      <c r="W1689" s="73"/>
      <c r="X1689" s="73"/>
      <c r="Y1689" s="73"/>
      <c r="Z1689" s="73"/>
      <c r="AA1689" s="73"/>
      <c r="AB1689" s="73"/>
      <c r="AC1689" s="73"/>
      <c r="AD1689" s="73"/>
      <c r="AE1689" s="73"/>
      <c r="AF1689" s="73"/>
      <c r="AG1689" s="73"/>
      <c r="AH1689" s="73"/>
      <c r="AI1689" s="73"/>
      <c r="AJ1689" s="73"/>
      <c r="AK1689" s="73"/>
      <c r="AL1689" s="73"/>
      <c r="AM1689" s="73"/>
      <c r="AN1689" s="73"/>
      <c r="AO1689" s="73"/>
      <c r="AP1689" s="73"/>
      <c r="AQ1689" s="73"/>
      <c r="AR1689" s="73"/>
      <c r="AS1689" s="73"/>
      <c r="AT1689" s="73"/>
      <c r="AU1689" s="73"/>
      <c r="AV1689" s="73"/>
      <c r="AW1689" s="73"/>
      <c r="AX1689" s="73"/>
      <c r="AY1689" s="73"/>
      <c r="AZ1689" s="73"/>
      <c r="BA1689" s="73"/>
      <c r="BB1689" s="73"/>
      <c r="BC1689" s="73"/>
      <c r="BD1689" s="73"/>
      <c r="BE1689" s="73"/>
      <c r="BF1689" s="73"/>
      <c r="BG1689" s="73"/>
      <c r="BH1689" s="73"/>
      <c r="BI1689" s="73"/>
      <c r="BJ1689" s="73"/>
      <c r="BK1689" s="73"/>
      <c r="BL1689" s="73"/>
      <c r="BM1689" s="73"/>
      <c r="BN1689" s="73"/>
      <c r="BO1689" s="73"/>
      <c r="BP1689" s="73"/>
      <c r="BQ1689" s="73"/>
      <c r="BR1689" s="73"/>
      <c r="BS1689" s="73"/>
      <c r="BT1689" s="73"/>
      <c r="BU1689" s="73"/>
      <c r="BV1689" s="73"/>
      <c r="BW1689" s="73"/>
      <c r="BX1689" s="73"/>
      <c r="BY1689" s="73"/>
      <c r="BZ1689" s="73"/>
      <c r="CA1689" s="73"/>
      <c r="CB1689" s="73"/>
      <c r="CC1689" s="73"/>
      <c r="CD1689" s="73"/>
      <c r="CE1689" s="73"/>
      <c r="CF1689" s="73"/>
      <c r="CG1689" s="73"/>
      <c r="CH1689" s="73"/>
      <c r="CI1689" s="73"/>
      <c r="CJ1689" s="73"/>
      <c r="CK1689" s="73"/>
      <c r="CL1689" s="73"/>
      <c r="CN1689" s="31"/>
      <c r="CO1689" s="73"/>
      <c r="CP1689" s="73"/>
      <c r="CQ1689" s="73"/>
      <c r="CR1689" s="73"/>
      <c r="CS1689" s="73"/>
      <c r="CT1689" s="73"/>
      <c r="CU1689" s="73"/>
      <c r="CV1689" s="73"/>
      <c r="CW1689" s="73"/>
      <c r="CX1689" s="73"/>
      <c r="CY1689" s="73"/>
      <c r="CZ1689" s="73"/>
      <c r="DA1689" s="73"/>
      <c r="DB1689" s="73"/>
      <c r="DC1689" s="73"/>
      <c r="DD1689" s="73"/>
      <c r="DE1689" s="73"/>
      <c r="DF1689" s="73"/>
      <c r="DG1689" s="73"/>
      <c r="DH1689" s="73"/>
      <c r="DI1689" s="73"/>
      <c r="DJ1689" s="73"/>
      <c r="DK1689" s="73"/>
      <c r="DL1689" s="73"/>
    </row>
    <row r="1690" spans="1:116" x14ac:dyDescent="0.4">
      <c r="D1690" t="s">
        <v>768</v>
      </c>
      <c r="E1690" t="str">
        <f t="shared" si="2830"/>
        <v>1690 LAMORT-S</v>
      </c>
      <c r="G1690" s="95" t="s">
        <v>290</v>
      </c>
      <c r="R1690" s="92"/>
      <c r="S1690" s="154"/>
      <c r="T1690" s="154"/>
      <c r="U1690" s="154"/>
      <c r="V1690" s="154"/>
      <c r="W1690" s="154"/>
      <c r="X1690" s="154"/>
      <c r="Y1690" s="154"/>
      <c r="Z1690" s="154"/>
      <c r="AA1690" s="154"/>
      <c r="AB1690" s="154"/>
      <c r="AC1690" s="154"/>
      <c r="AD1690" s="154"/>
      <c r="AE1690" s="154"/>
      <c r="AF1690" s="154"/>
      <c r="AG1690" s="154"/>
      <c r="AH1690" s="154"/>
      <c r="AI1690" s="154"/>
      <c r="AJ1690" s="154"/>
      <c r="AK1690" s="154"/>
      <c r="AL1690" s="154"/>
      <c r="AM1690" s="154"/>
      <c r="AN1690" s="154"/>
      <c r="AO1690" s="154"/>
      <c r="AP1690" s="154"/>
      <c r="AQ1690" s="154"/>
      <c r="AR1690" s="154"/>
      <c r="AS1690" s="154"/>
      <c r="AT1690" s="154"/>
      <c r="AU1690" s="154"/>
      <c r="AV1690" s="154"/>
      <c r="AW1690" s="154"/>
      <c r="AX1690" s="154"/>
      <c r="AY1690" s="154"/>
      <c r="AZ1690" s="154"/>
      <c r="BA1690" s="154"/>
      <c r="BB1690" s="154"/>
      <c r="BC1690" s="154"/>
      <c r="BD1690" s="154"/>
      <c r="BE1690" s="154"/>
      <c r="BF1690" s="154"/>
      <c r="BG1690" s="154"/>
      <c r="BH1690" s="154"/>
      <c r="BI1690" s="154"/>
      <c r="BJ1690" s="154"/>
      <c r="BK1690" s="154"/>
      <c r="BL1690" s="154"/>
      <c r="BM1690" s="154"/>
      <c r="BN1690" s="154"/>
      <c r="BO1690" s="154"/>
      <c r="BP1690" s="154"/>
      <c r="BQ1690" s="154"/>
      <c r="BR1690" s="154"/>
      <c r="BS1690" s="154"/>
      <c r="BT1690" s="154"/>
      <c r="BU1690" s="154"/>
      <c r="BV1690" s="154"/>
      <c r="BW1690" s="154"/>
      <c r="BX1690" s="154"/>
      <c r="BY1690" s="154"/>
      <c r="BZ1690" s="154"/>
      <c r="CA1690" s="154"/>
      <c r="CB1690" s="154"/>
      <c r="CC1690" s="154"/>
      <c r="CD1690" s="154"/>
      <c r="CE1690" s="154"/>
      <c r="CF1690" s="154"/>
      <c r="CG1690" s="154"/>
      <c r="CH1690" s="154"/>
      <c r="CI1690" s="154"/>
      <c r="CJ1690" s="154"/>
      <c r="CK1690" s="154"/>
      <c r="CL1690" s="154"/>
      <c r="CO1690" s="154"/>
      <c r="CP1690" s="154"/>
      <c r="CQ1690" s="154"/>
      <c r="CR1690" s="154"/>
      <c r="CS1690" s="154"/>
      <c r="CT1690" s="154"/>
      <c r="CU1690" s="154"/>
      <c r="CV1690" s="154"/>
      <c r="CW1690" s="154"/>
      <c r="CX1690" s="154"/>
      <c r="CY1690" s="154"/>
      <c r="CZ1690" s="154"/>
      <c r="DA1690" s="154"/>
      <c r="DB1690" s="154"/>
      <c r="DC1690" s="154"/>
      <c r="DD1690" s="154"/>
      <c r="DE1690" s="154"/>
      <c r="DF1690" s="154"/>
      <c r="DG1690" s="154"/>
      <c r="DH1690" s="154"/>
      <c r="DI1690" s="154"/>
      <c r="DJ1690" s="154"/>
      <c r="DK1690" s="154"/>
      <c r="DL1690" s="154"/>
    </row>
    <row r="1691" spans="1:116" x14ac:dyDescent="0.4">
      <c r="D1691" t="s">
        <v>768</v>
      </c>
      <c r="E1691" t="str">
        <f t="shared" si="2830"/>
        <v>1691 LAMORT-S</v>
      </c>
      <c r="G1691" s="158" t="s">
        <v>289</v>
      </c>
      <c r="K1691" s="24">
        <f ca="1">SUMIF($4:$4,K$2,1691:1691)</f>
        <v>2410371.7343070023</v>
      </c>
      <c r="L1691" s="24">
        <f ca="1">SUMIF($4:$4,L$2,1691:1691)</f>
        <v>1817076.3391021655</v>
      </c>
      <c r="M1691" s="24">
        <f ca="1">SUMIF($4:$4,M$2,1691:1691)</f>
        <v>1280465.3505646121</v>
      </c>
      <c r="N1691" s="24">
        <f ca="1">SUMIF($4:$4,N$2,1691:1691)</f>
        <v>795123.04832099844</v>
      </c>
      <c r="O1691" s="24">
        <f ca="1">SUMIF($4:$4,O$2,1691:1691)</f>
        <v>356151.13872759964</v>
      </c>
      <c r="P1691" s="24">
        <f ca="1">SUMIF($4:$4,P$2,1691:1691)</f>
        <v>-40880.680920696119</v>
      </c>
      <c r="R1691"/>
      <c r="S1691" s="80">
        <f>H1688</f>
        <v>0</v>
      </c>
      <c r="T1691" s="62">
        <f t="shared" ref="T1691:AY1691" ca="1" si="2832">S1696</f>
        <v>451875.38971832854</v>
      </c>
      <c r="U1691" s="62">
        <f t="shared" ca="1" si="2832"/>
        <v>856027.20757399953</v>
      </c>
      <c r="V1691" s="62">
        <f t="shared" ca="1" si="2832"/>
        <v>1212853.1499992018</v>
      </c>
      <c r="W1691" s="62">
        <f t="shared" ca="1" si="2832"/>
        <v>1522747.5992891891</v>
      </c>
      <c r="X1691" s="62">
        <f t="shared" ca="1" si="2832"/>
        <v>1786101.6512200886</v>
      </c>
      <c r="Y1691" s="62">
        <f t="shared" ca="1" si="2832"/>
        <v>2003303.1424365591</v>
      </c>
      <c r="Z1691" s="62">
        <f t="shared" ca="1" si="2832"/>
        <v>2174736.6776112206</v>
      </c>
      <c r="AA1691" s="62">
        <f t="shared" ca="1" si="2832"/>
        <v>2300783.6563777551</v>
      </c>
      <c r="AB1691" s="62">
        <f t="shared" ca="1" si="2832"/>
        <v>2381822.3000395643</v>
      </c>
      <c r="AC1691" s="62">
        <f t="shared" ca="1" si="2832"/>
        <v>2418227.6780558536</v>
      </c>
      <c r="AD1691" s="62">
        <f t="shared" ca="1" si="2832"/>
        <v>2410371.7343070023</v>
      </c>
      <c r="AE1691" s="62">
        <f t="shared" ca="1" si="2832"/>
        <v>2358623.3131410531</v>
      </c>
      <c r="AF1691" s="62">
        <f t="shared" ca="1" si="2832"/>
        <v>2307306.1288181534</v>
      </c>
      <c r="AG1691" s="62">
        <f t="shared" ca="1" si="2832"/>
        <v>2256416.5876979446</v>
      </c>
      <c r="AH1691" s="62">
        <f t="shared" ca="1" si="2832"/>
        <v>2205951.1260870709</v>
      </c>
      <c r="AI1691" s="62">
        <f t="shared" ca="1" si="2832"/>
        <v>2155906.2099896213</v>
      </c>
      <c r="AJ1691" s="62">
        <f t="shared" ca="1" si="2832"/>
        <v>2106278.3348596506</v>
      </c>
      <c r="AK1691" s="62">
        <f t="shared" ca="1" si="2832"/>
        <v>2057064.0253557628</v>
      </c>
      <c r="AL1691" s="62">
        <f t="shared" ca="1" si="2832"/>
        <v>2008259.8350977406</v>
      </c>
      <c r="AM1691" s="62">
        <f t="shared" ca="1" si="2832"/>
        <v>1959862.346425202</v>
      </c>
      <c r="AN1691" s="62">
        <f t="shared" ca="1" si="2832"/>
        <v>1911868.170158268</v>
      </c>
      <c r="AO1691" s="62">
        <f t="shared" ca="1" si="2832"/>
        <v>1864273.9453602249</v>
      </c>
      <c r="AP1691" s="62">
        <f t="shared" ca="1" si="2832"/>
        <v>1817076.3391021655</v>
      </c>
      <c r="AQ1691" s="62">
        <f t="shared" ca="1" si="2832"/>
        <v>1770272.0462295902</v>
      </c>
      <c r="AR1691" s="62">
        <f t="shared" ca="1" si="2832"/>
        <v>1723857.7891309527</v>
      </c>
      <c r="AS1691" s="62">
        <f t="shared" ca="1" si="2832"/>
        <v>1677830.3175081373</v>
      </c>
      <c r="AT1691" s="62">
        <f t="shared" ca="1" si="2832"/>
        <v>1632186.4081488454</v>
      </c>
      <c r="AU1691" s="62">
        <f t="shared" ca="1" si="2832"/>
        <v>1586922.8647008808</v>
      </c>
      <c r="AV1691" s="62">
        <f t="shared" ca="1" si="2832"/>
        <v>1542036.5174483159</v>
      </c>
      <c r="AW1691" s="62">
        <f t="shared" ca="1" si="2832"/>
        <v>1497524.2230895224</v>
      </c>
      <c r="AX1691" s="62">
        <f t="shared" ca="1" si="2832"/>
        <v>1453382.8645170522</v>
      </c>
      <c r="AY1691" s="62">
        <f t="shared" ca="1" si="2832"/>
        <v>1409609.3505993527</v>
      </c>
      <c r="AZ1691" s="62">
        <f t="shared" ref="AZ1691:CE1691" ca="1" si="2833">AY1696</f>
        <v>1366200.6159643007</v>
      </c>
      <c r="BA1691" s="62">
        <f t="shared" ca="1" si="2833"/>
        <v>1323153.6207845407</v>
      </c>
      <c r="BB1691" s="62">
        <f t="shared" ca="1" si="2833"/>
        <v>1280465.3505646121</v>
      </c>
      <c r="BC1691" s="62">
        <f t="shared" ca="1" si="2833"/>
        <v>1238132.8159298496</v>
      </c>
      <c r="BD1691" s="62">
        <f t="shared" ca="1" si="2833"/>
        <v>1196153.0524170434</v>
      </c>
      <c r="BE1691" s="62">
        <f t="shared" ca="1" si="2833"/>
        <v>1154523.1202668438</v>
      </c>
      <c r="BF1691" s="62">
        <f t="shared" ca="1" si="2833"/>
        <v>1113240.104217896</v>
      </c>
      <c r="BG1691" s="62">
        <f t="shared" ca="1" si="2833"/>
        <v>1072301.1133026895</v>
      </c>
      <c r="BH1691" s="62">
        <f t="shared" ca="1" si="2833"/>
        <v>1031703.2806451096</v>
      </c>
      <c r="BI1691" s="62">
        <f t="shared" ca="1" si="2833"/>
        <v>991443.76325967617</v>
      </c>
      <c r="BJ1691" s="62">
        <f t="shared" ca="1" si="2833"/>
        <v>951519.74185245472</v>
      </c>
      <c r="BK1691" s="62">
        <f t="shared" ca="1" si="2833"/>
        <v>911928.42062362679</v>
      </c>
      <c r="BL1691" s="62">
        <f t="shared" ca="1" si="2833"/>
        <v>872667.02707170579</v>
      </c>
      <c r="BM1691" s="62">
        <f t="shared" ca="1" si="2833"/>
        <v>833732.81179938407</v>
      </c>
      <c r="BN1691" s="62">
        <f t="shared" ca="1" si="2833"/>
        <v>795123.04832099844</v>
      </c>
      <c r="BO1691" s="62">
        <f t="shared" ca="1" si="2833"/>
        <v>756835.03287159931</v>
      </c>
      <c r="BP1691" s="62">
        <f t="shared" ca="1" si="2833"/>
        <v>718866.08421761182</v>
      </c>
      <c r="BQ1691" s="62">
        <f t="shared" ca="1" si="2833"/>
        <v>681213.5434690743</v>
      </c>
      <c r="BR1691" s="62">
        <f t="shared" ca="1" si="2833"/>
        <v>643874.77389344119</v>
      </c>
      <c r="BS1691" s="62">
        <f t="shared" ca="1" si="2833"/>
        <v>606847.16073093843</v>
      </c>
      <c r="BT1691" s="62">
        <f t="shared" ca="1" si="2833"/>
        <v>570128.11101145647</v>
      </c>
      <c r="BU1691" s="62">
        <f t="shared" ca="1" si="2833"/>
        <v>533715.0533729702</v>
      </c>
      <c r="BV1691" s="62">
        <f t="shared" ca="1" si="2833"/>
        <v>497605.43788147136</v>
      </c>
      <c r="BW1691" s="62">
        <f t="shared" ca="1" si="2833"/>
        <v>461796.73585240159</v>
      </c>
      <c r="BX1691" s="62">
        <f t="shared" ca="1" si="2833"/>
        <v>426286.43967357406</v>
      </c>
      <c r="BY1691" s="62">
        <f t="shared" ca="1" si="2833"/>
        <v>391072.06262957014</v>
      </c>
      <c r="BZ1691" s="62">
        <f t="shared" ca="1" si="2833"/>
        <v>356151.13872759964</v>
      </c>
      <c r="CA1691" s="62">
        <f t="shared" ca="1" si="2833"/>
        <v>321521.22252481221</v>
      </c>
      <c r="CB1691" s="62">
        <f t="shared" ca="1" si="2833"/>
        <v>287179.88895704795</v>
      </c>
      <c r="CC1691" s="62">
        <f t="shared" ca="1" si="2833"/>
        <v>253124.73316901503</v>
      </c>
      <c r="CD1691" s="62">
        <f t="shared" ca="1" si="2833"/>
        <v>219353.37034588249</v>
      </c>
      <c r="CE1691" s="62">
        <f t="shared" ca="1" si="2833"/>
        <v>185863.43554627604</v>
      </c>
      <c r="CF1691" s="62">
        <f t="shared" ref="CF1691:CL1691" ca="1" si="2834">CE1696</f>
        <v>152652.58353666624</v>
      </c>
      <c r="CG1691" s="62">
        <f t="shared" ca="1" si="2834"/>
        <v>119718.48862713657</v>
      </c>
      <c r="CH1691" s="62">
        <f t="shared" ca="1" si="2834"/>
        <v>87058.844508519629</v>
      </c>
      <c r="CI1691" s="62">
        <f t="shared" ca="1" si="2834"/>
        <v>54671.364090891206</v>
      </c>
      <c r="CJ1691" s="62">
        <f t="shared" ca="1" si="2834"/>
        <v>22553.779343409697</v>
      </c>
      <c r="CK1691" s="62">
        <f t="shared" ca="1" si="2834"/>
        <v>-9296.1588645095471</v>
      </c>
      <c r="CL1691" s="62">
        <f t="shared" ca="1" si="2834"/>
        <v>-40880.680920696119</v>
      </c>
      <c r="CO1691" s="62">
        <f t="shared" ref="CO1691:DL1691" si="2835">CN1696</f>
        <v>0</v>
      </c>
      <c r="CP1691" s="62">
        <f t="shared" ca="1" si="2835"/>
        <v>-43957.943615004799</v>
      </c>
      <c r="CQ1691" s="62">
        <f t="shared" ca="1" si="2835"/>
        <v>-45056.892205379918</v>
      </c>
      <c r="CR1691" s="62">
        <f t="shared" ca="1" si="2835"/>
        <v>-46183.314510514414</v>
      </c>
      <c r="CS1691" s="62">
        <f t="shared" ca="1" si="2835"/>
        <v>-47337.897373277272</v>
      </c>
      <c r="CT1691" s="62">
        <f t="shared" ca="1" si="2835"/>
        <v>-48521.344807609203</v>
      </c>
      <c r="CU1691" s="62">
        <f t="shared" ca="1" si="2835"/>
        <v>-49734.378427799435</v>
      </c>
      <c r="CV1691" s="62">
        <f t="shared" ca="1" si="2835"/>
        <v>-50977.737888494419</v>
      </c>
      <c r="CW1691" s="62">
        <f t="shared" ca="1" si="2835"/>
        <v>-52252.18133570678</v>
      </c>
      <c r="CX1691" s="62">
        <f t="shared" ca="1" si="2835"/>
        <v>-53558.485869099452</v>
      </c>
      <c r="CY1691" s="62">
        <f t="shared" ca="1" si="2835"/>
        <v>-54897.448015826936</v>
      </c>
      <c r="CZ1691" s="62">
        <f t="shared" ca="1" si="2835"/>
        <v>-55354.926749292157</v>
      </c>
      <c r="DA1691" s="62">
        <f t="shared" ca="1" si="2835"/>
        <v>-56738.799918024459</v>
      </c>
      <c r="DB1691" s="62">
        <f t="shared" ca="1" si="2835"/>
        <v>-58157.26991597507</v>
      </c>
      <c r="DC1691" s="62">
        <f t="shared" ca="1" si="2835"/>
        <v>-59611.201663874446</v>
      </c>
      <c r="DD1691" s="62">
        <f t="shared" ca="1" si="2835"/>
        <v>-61101.481705471306</v>
      </c>
      <c r="DE1691" s="62">
        <f t="shared" ca="1" si="2835"/>
        <v>-62629.018748108087</v>
      </c>
      <c r="DF1691" s="62">
        <f t="shared" ca="1" si="2835"/>
        <v>-64194.744216810788</v>
      </c>
      <c r="DG1691" s="62">
        <f t="shared" ca="1" si="2835"/>
        <v>-65799.612822231051</v>
      </c>
      <c r="DH1691" s="62">
        <f t="shared" ca="1" si="2835"/>
        <v>-67444.603142786829</v>
      </c>
      <c r="DI1691" s="62">
        <f t="shared" ca="1" si="2835"/>
        <v>-69130.718221356496</v>
      </c>
      <c r="DJ1691" s="62">
        <f t="shared" ca="1" si="2835"/>
        <v>-70858.986176890408</v>
      </c>
      <c r="DK1691" s="62">
        <f t="shared" ca="1" si="2835"/>
        <v>-72630.460831312666</v>
      </c>
      <c r="DL1691" s="62">
        <f t="shared" ca="1" si="2835"/>
        <v>-74446.222352095487</v>
      </c>
    </row>
    <row r="1692" spans="1:116" x14ac:dyDescent="0.4">
      <c r="D1692" t="s">
        <v>768</v>
      </c>
      <c r="E1692" t="str">
        <f t="shared" si="2830"/>
        <v>1692 LAMORT-S</v>
      </c>
      <c r="G1692" s="158" t="str">
        <f>"New loans originated - "&amp;SUBSTITUTE(G1682,":","")</f>
        <v>New loans originated - Volume driven amortizing loan - no defaults</v>
      </c>
      <c r="K1692" s="24">
        <f ca="1">SUMIF($4:$4,K$2,1692:1692)</f>
        <v>500000</v>
      </c>
      <c r="L1692" s="24">
        <f ca="1">SUMIF($4:$4,L$2,1692:1692)</f>
        <v>500000</v>
      </c>
      <c r="M1692" s="24">
        <f ca="1">SUMIF($4:$4,M$2,1692:1692)</f>
        <v>500000</v>
      </c>
      <c r="N1692" s="24">
        <f ca="1">SUMIF($4:$4,N$2,1692:1692)</f>
        <v>500000</v>
      </c>
      <c r="O1692" s="24">
        <f ca="1">SUMIF($4:$4,O$2,1692:1692)</f>
        <v>500000</v>
      </c>
      <c r="P1692" s="24">
        <f ca="1">SUMIF($4:$4,P$2,1692:1692)</f>
        <v>500000</v>
      </c>
      <c r="R1692"/>
      <c r="S1692" s="80" cm="1">
        <f t="array" aca="1" ref="S1692" ca="1">S1693*INDIRECT(S1677)</f>
        <v>500000</v>
      </c>
      <c r="T1692" s="80" cm="1">
        <f t="array" aca="1" ref="T1692" ca="1">T1693*INDIRECT(T1677)</f>
        <v>500000</v>
      </c>
      <c r="U1692" s="80" cm="1">
        <f t="array" aca="1" ref="U1692" ca="1">U1693*INDIRECT(U1677)</f>
        <v>500000</v>
      </c>
      <c r="V1692" s="80" cm="1">
        <f t="array" aca="1" ref="V1692" ca="1">V1693*INDIRECT(V1677)</f>
        <v>500000</v>
      </c>
      <c r="W1692" s="80" cm="1">
        <f t="array" aca="1" ref="W1692" ca="1">W1693*INDIRECT(W1677)</f>
        <v>500000</v>
      </c>
      <c r="X1692" s="80" cm="1">
        <f t="array" aca="1" ref="X1692" ca="1">X1693*INDIRECT(X1677)</f>
        <v>500000</v>
      </c>
      <c r="Y1692" s="80" cm="1">
        <f t="array" aca="1" ref="Y1692" ca="1">Y1693*INDIRECT(Y1677)</f>
        <v>500000</v>
      </c>
      <c r="Z1692" s="80" cm="1">
        <f t="array" aca="1" ref="Z1692" ca="1">Z1693*INDIRECT(Z1677)</f>
        <v>500000</v>
      </c>
      <c r="AA1692" s="80" cm="1">
        <f t="array" aca="1" ref="AA1692" ca="1">AA1693*INDIRECT(AA1677)</f>
        <v>500000</v>
      </c>
      <c r="AB1692" s="80" cm="1">
        <f t="array" aca="1" ref="AB1692" ca="1">AB1693*INDIRECT(AB1677)</f>
        <v>500000</v>
      </c>
      <c r="AC1692" s="80" cm="1">
        <f t="array" aca="1" ref="AC1692" ca="1">AC1693*INDIRECT(AC1677)</f>
        <v>500000</v>
      </c>
      <c r="AD1692" s="80" cm="1">
        <f t="array" aca="1" ref="AD1692" ca="1">AD1693*INDIRECT(AD1677)</f>
        <v>500000</v>
      </c>
      <c r="AE1692" s="80" cm="1">
        <f t="array" aca="1" ref="AE1692" ca="1">AE1693*INDIRECT(AE1677)</f>
        <v>500000</v>
      </c>
      <c r="AF1692" s="80" cm="1">
        <f t="array" aca="1" ref="AF1692" ca="1">AF1693*INDIRECT(AF1677)</f>
        <v>500000</v>
      </c>
      <c r="AG1692" s="80" cm="1">
        <f t="array" aca="1" ref="AG1692" ca="1">AG1693*INDIRECT(AG1677)</f>
        <v>500000</v>
      </c>
      <c r="AH1692" s="80" cm="1">
        <f t="array" aca="1" ref="AH1692" ca="1">AH1693*INDIRECT(AH1677)</f>
        <v>500000</v>
      </c>
      <c r="AI1692" s="80" cm="1">
        <f t="array" aca="1" ref="AI1692" ca="1">AI1693*INDIRECT(AI1677)</f>
        <v>500000</v>
      </c>
      <c r="AJ1692" s="80" cm="1">
        <f t="array" aca="1" ref="AJ1692" ca="1">AJ1693*INDIRECT(AJ1677)</f>
        <v>500000</v>
      </c>
      <c r="AK1692" s="80" cm="1">
        <f t="array" aca="1" ref="AK1692" ca="1">AK1693*INDIRECT(AK1677)</f>
        <v>500000</v>
      </c>
      <c r="AL1692" s="80" cm="1">
        <f t="array" aca="1" ref="AL1692" ca="1">AL1693*INDIRECT(AL1677)</f>
        <v>500000</v>
      </c>
      <c r="AM1692" s="80" cm="1">
        <f t="array" aca="1" ref="AM1692" ca="1">AM1693*INDIRECT(AM1677)</f>
        <v>500000</v>
      </c>
      <c r="AN1692" s="80" cm="1">
        <f t="array" aca="1" ref="AN1692" ca="1">AN1693*INDIRECT(AN1677)</f>
        <v>500000</v>
      </c>
      <c r="AO1692" s="80" cm="1">
        <f t="array" aca="1" ref="AO1692" ca="1">AO1693*INDIRECT(AO1677)</f>
        <v>500000</v>
      </c>
      <c r="AP1692" s="80" cm="1">
        <f t="array" aca="1" ref="AP1692" ca="1">AP1693*INDIRECT(AP1677)</f>
        <v>500000</v>
      </c>
      <c r="AQ1692" s="80" cm="1">
        <f t="array" aca="1" ref="AQ1692" ca="1">AQ1693*INDIRECT(AQ1677)</f>
        <v>500000</v>
      </c>
      <c r="AR1692" s="80" cm="1">
        <f t="array" aca="1" ref="AR1692" ca="1">AR1693*INDIRECT(AR1677)</f>
        <v>500000</v>
      </c>
      <c r="AS1692" s="80" cm="1">
        <f t="array" aca="1" ref="AS1692" ca="1">AS1693*INDIRECT(AS1677)</f>
        <v>500000</v>
      </c>
      <c r="AT1692" s="80" cm="1">
        <f t="array" aca="1" ref="AT1692" ca="1">AT1693*INDIRECT(AT1677)</f>
        <v>500000</v>
      </c>
      <c r="AU1692" s="80" cm="1">
        <f t="array" aca="1" ref="AU1692" ca="1">AU1693*INDIRECT(AU1677)</f>
        <v>500000</v>
      </c>
      <c r="AV1692" s="80" cm="1">
        <f t="array" aca="1" ref="AV1692" ca="1">AV1693*INDIRECT(AV1677)</f>
        <v>500000</v>
      </c>
      <c r="AW1692" s="80" cm="1">
        <f t="array" aca="1" ref="AW1692" ca="1">AW1693*INDIRECT(AW1677)</f>
        <v>500000</v>
      </c>
      <c r="AX1692" s="80" cm="1">
        <f t="array" aca="1" ref="AX1692" ca="1">AX1693*INDIRECT(AX1677)</f>
        <v>500000</v>
      </c>
      <c r="AY1692" s="80" cm="1">
        <f t="array" aca="1" ref="AY1692" ca="1">AY1693*INDIRECT(AY1677)</f>
        <v>500000</v>
      </c>
      <c r="AZ1692" s="80" cm="1">
        <f t="array" aca="1" ref="AZ1692" ca="1">AZ1693*INDIRECT(AZ1677)</f>
        <v>500000</v>
      </c>
      <c r="BA1692" s="80" cm="1">
        <f t="array" aca="1" ref="BA1692" ca="1">BA1693*INDIRECT(BA1677)</f>
        <v>500000</v>
      </c>
      <c r="BB1692" s="80" cm="1">
        <f t="array" aca="1" ref="BB1692" ca="1">BB1693*INDIRECT(BB1677)</f>
        <v>500000</v>
      </c>
      <c r="BC1692" s="80" cm="1">
        <f t="array" aca="1" ref="BC1692" ca="1">BC1693*INDIRECT(BC1677)</f>
        <v>500000</v>
      </c>
      <c r="BD1692" s="80" cm="1">
        <f t="array" aca="1" ref="BD1692" ca="1">BD1693*INDIRECT(BD1677)</f>
        <v>500000</v>
      </c>
      <c r="BE1692" s="80" cm="1">
        <f t="array" aca="1" ref="BE1692" ca="1">BE1693*INDIRECT(BE1677)</f>
        <v>500000</v>
      </c>
      <c r="BF1692" s="80" cm="1">
        <f t="array" aca="1" ref="BF1692" ca="1">BF1693*INDIRECT(BF1677)</f>
        <v>500000</v>
      </c>
      <c r="BG1692" s="80" cm="1">
        <f t="array" aca="1" ref="BG1692" ca="1">BG1693*INDIRECT(BG1677)</f>
        <v>500000</v>
      </c>
      <c r="BH1692" s="80" cm="1">
        <f t="array" aca="1" ref="BH1692" ca="1">BH1693*INDIRECT(BH1677)</f>
        <v>500000</v>
      </c>
      <c r="BI1692" s="80" cm="1">
        <f t="array" aca="1" ref="BI1692" ca="1">BI1693*INDIRECT(BI1677)</f>
        <v>500000</v>
      </c>
      <c r="BJ1692" s="80" cm="1">
        <f t="array" aca="1" ref="BJ1692" ca="1">BJ1693*INDIRECT(BJ1677)</f>
        <v>500000</v>
      </c>
      <c r="BK1692" s="80" cm="1">
        <f t="array" aca="1" ref="BK1692" ca="1">BK1693*INDIRECT(BK1677)</f>
        <v>500000</v>
      </c>
      <c r="BL1692" s="80" cm="1">
        <f t="array" aca="1" ref="BL1692" ca="1">BL1693*INDIRECT(BL1677)</f>
        <v>500000</v>
      </c>
      <c r="BM1692" s="80" cm="1">
        <f t="array" aca="1" ref="BM1692" ca="1">BM1693*INDIRECT(BM1677)</f>
        <v>500000</v>
      </c>
      <c r="BN1692" s="80" cm="1">
        <f t="array" aca="1" ref="BN1692" ca="1">BN1693*INDIRECT(BN1677)</f>
        <v>500000</v>
      </c>
      <c r="BO1692" s="80" cm="1">
        <f t="array" aca="1" ref="BO1692" ca="1">BO1693*INDIRECT(BO1677)</f>
        <v>500000</v>
      </c>
      <c r="BP1692" s="80" cm="1">
        <f t="array" aca="1" ref="BP1692" ca="1">BP1693*INDIRECT(BP1677)</f>
        <v>500000</v>
      </c>
      <c r="BQ1692" s="80" cm="1">
        <f t="array" aca="1" ref="BQ1692" ca="1">BQ1693*INDIRECT(BQ1677)</f>
        <v>500000</v>
      </c>
      <c r="BR1692" s="80" cm="1">
        <f t="array" aca="1" ref="BR1692" ca="1">BR1693*INDIRECT(BR1677)</f>
        <v>500000</v>
      </c>
      <c r="BS1692" s="80" cm="1">
        <f t="array" aca="1" ref="BS1692" ca="1">BS1693*INDIRECT(BS1677)</f>
        <v>500000</v>
      </c>
      <c r="BT1692" s="80" cm="1">
        <f t="array" aca="1" ref="BT1692" ca="1">BT1693*INDIRECT(BT1677)</f>
        <v>500000</v>
      </c>
      <c r="BU1692" s="80" cm="1">
        <f t="array" aca="1" ref="BU1692" ca="1">BU1693*INDIRECT(BU1677)</f>
        <v>500000</v>
      </c>
      <c r="BV1692" s="80" cm="1">
        <f t="array" aca="1" ref="BV1692" ca="1">BV1693*INDIRECT(BV1677)</f>
        <v>500000</v>
      </c>
      <c r="BW1692" s="80" cm="1">
        <f t="array" aca="1" ref="BW1692" ca="1">BW1693*INDIRECT(BW1677)</f>
        <v>500000</v>
      </c>
      <c r="BX1692" s="80" cm="1">
        <f t="array" aca="1" ref="BX1692" ca="1">BX1693*INDIRECT(BX1677)</f>
        <v>500000</v>
      </c>
      <c r="BY1692" s="80" cm="1">
        <f t="array" aca="1" ref="BY1692" ca="1">BY1693*INDIRECT(BY1677)</f>
        <v>500000</v>
      </c>
      <c r="BZ1692" s="80" cm="1">
        <f t="array" aca="1" ref="BZ1692" ca="1">BZ1693*INDIRECT(BZ1677)</f>
        <v>500000</v>
      </c>
      <c r="CA1692" s="80" cm="1">
        <f t="array" aca="1" ref="CA1692" ca="1">CA1693*INDIRECT(CA1677)</f>
        <v>500000</v>
      </c>
      <c r="CB1692" s="80" cm="1">
        <f t="array" aca="1" ref="CB1692" ca="1">CB1693*INDIRECT(CB1677)</f>
        <v>500000</v>
      </c>
      <c r="CC1692" s="80" cm="1">
        <f t="array" aca="1" ref="CC1692" ca="1">CC1693*INDIRECT(CC1677)</f>
        <v>500000</v>
      </c>
      <c r="CD1692" s="80" cm="1">
        <f t="array" aca="1" ref="CD1692" ca="1">CD1693*INDIRECT(CD1677)</f>
        <v>500000</v>
      </c>
      <c r="CE1692" s="80" cm="1">
        <f t="array" aca="1" ref="CE1692" ca="1">CE1693*INDIRECT(CE1677)</f>
        <v>500000</v>
      </c>
      <c r="CF1692" s="80" cm="1">
        <f t="array" aca="1" ref="CF1692" ca="1">CF1693*INDIRECT(CF1677)</f>
        <v>500000</v>
      </c>
      <c r="CG1692" s="80" cm="1">
        <f t="array" aca="1" ref="CG1692" ca="1">CG1693*INDIRECT(CG1677)</f>
        <v>500000</v>
      </c>
      <c r="CH1692" s="80" cm="1">
        <f t="array" aca="1" ref="CH1692" ca="1">CH1693*INDIRECT(CH1677)</f>
        <v>500000</v>
      </c>
      <c r="CI1692" s="80" cm="1">
        <f t="array" aca="1" ref="CI1692" ca="1">CI1693*INDIRECT(CI1677)</f>
        <v>500000</v>
      </c>
      <c r="CJ1692" s="80" cm="1">
        <f t="array" aca="1" ref="CJ1692" ca="1">CJ1693*INDIRECT(CJ1677)</f>
        <v>500000</v>
      </c>
      <c r="CK1692" s="80" cm="1">
        <f t="array" aca="1" ref="CK1692" ca="1">CK1693*INDIRECT(CK1677)</f>
        <v>500000</v>
      </c>
      <c r="CL1692" s="80" cm="1">
        <f t="array" aca="1" ref="CL1692" ca="1">CL1693*INDIRECT(CL1677)</f>
        <v>500000</v>
      </c>
      <c r="CO1692" s="80" cm="1">
        <f t="array" aca="1" ref="CO1692" ca="1">CO1693*INDIRECT(CO1677)</f>
        <v>0</v>
      </c>
      <c r="CP1692" s="80" cm="1">
        <f t="array" aca="1" ref="CP1692" ca="1">CP1693*INDIRECT(CP1677)</f>
        <v>0</v>
      </c>
      <c r="CQ1692" s="80" cm="1">
        <f t="array" aca="1" ref="CQ1692" ca="1">CQ1693*INDIRECT(CQ1677)</f>
        <v>0</v>
      </c>
      <c r="CR1692" s="80" cm="1">
        <f t="array" aca="1" ref="CR1692" ca="1">CR1693*INDIRECT(CR1677)</f>
        <v>0</v>
      </c>
      <c r="CS1692" s="80" cm="1">
        <f t="array" aca="1" ref="CS1692" ca="1">CS1693*INDIRECT(CS1677)</f>
        <v>0</v>
      </c>
      <c r="CT1692" s="80" cm="1">
        <f t="array" aca="1" ref="CT1692" ca="1">CT1693*INDIRECT(CT1677)</f>
        <v>0</v>
      </c>
      <c r="CU1692" s="80" cm="1">
        <f t="array" aca="1" ref="CU1692" ca="1">CU1693*INDIRECT(CU1677)</f>
        <v>0</v>
      </c>
      <c r="CV1692" s="80" cm="1">
        <f t="array" aca="1" ref="CV1692" ca="1">CV1693*INDIRECT(CV1677)</f>
        <v>0</v>
      </c>
      <c r="CW1692" s="80" cm="1">
        <f t="array" aca="1" ref="CW1692" ca="1">CW1693*INDIRECT(CW1677)</f>
        <v>0</v>
      </c>
      <c r="CX1692" s="80" cm="1">
        <f t="array" aca="1" ref="CX1692" ca="1">CX1693*INDIRECT(CX1677)</f>
        <v>0</v>
      </c>
      <c r="CY1692" s="80" cm="1">
        <f t="array" aca="1" ref="CY1692" ca="1">CY1693*INDIRECT(CY1677)</f>
        <v>0</v>
      </c>
      <c r="CZ1692" s="80" cm="1">
        <f t="array" aca="1" ref="CZ1692" ca="1">CZ1693*INDIRECT(CZ1677)</f>
        <v>0</v>
      </c>
      <c r="DA1692" s="80" cm="1">
        <f t="array" aca="1" ref="DA1692" ca="1">DA1693*INDIRECT(DA1677)</f>
        <v>0</v>
      </c>
      <c r="DB1692" s="80" cm="1">
        <f t="array" aca="1" ref="DB1692" ca="1">DB1693*INDIRECT(DB1677)</f>
        <v>0</v>
      </c>
      <c r="DC1692" s="80" cm="1">
        <f t="array" aca="1" ref="DC1692" ca="1">DC1693*INDIRECT(DC1677)</f>
        <v>0</v>
      </c>
      <c r="DD1692" s="80" cm="1">
        <f t="array" aca="1" ref="DD1692" ca="1">DD1693*INDIRECT(DD1677)</f>
        <v>0</v>
      </c>
      <c r="DE1692" s="80" cm="1">
        <f t="array" aca="1" ref="DE1692" ca="1">DE1693*INDIRECT(DE1677)</f>
        <v>0</v>
      </c>
      <c r="DF1692" s="80" cm="1">
        <f t="array" aca="1" ref="DF1692" ca="1">DF1693*INDIRECT(DF1677)</f>
        <v>0</v>
      </c>
      <c r="DG1692" s="80" cm="1">
        <f t="array" aca="1" ref="DG1692" ca="1">DG1693*INDIRECT(DG1677)</f>
        <v>0</v>
      </c>
      <c r="DH1692" s="80" cm="1">
        <f t="array" aca="1" ref="DH1692" ca="1">DH1693*INDIRECT(DH1677)</f>
        <v>0</v>
      </c>
      <c r="DI1692" s="80" cm="1">
        <f t="array" aca="1" ref="DI1692" ca="1">DI1693*INDIRECT(DI1677)</f>
        <v>0</v>
      </c>
      <c r="DJ1692" s="80" cm="1">
        <f t="array" aca="1" ref="DJ1692" ca="1">DJ1693*INDIRECT(DJ1677)</f>
        <v>0</v>
      </c>
      <c r="DK1692" s="80" cm="1">
        <f t="array" aca="1" ref="DK1692" ca="1">DK1693*INDIRECT(DK1677)</f>
        <v>0</v>
      </c>
      <c r="DL1692" s="80" cm="1">
        <f t="array" aca="1" ref="DL1692" ca="1">DL1693*INDIRECT(DL1677)</f>
        <v>0</v>
      </c>
    </row>
    <row r="1693" spans="1:116" x14ac:dyDescent="0.4">
      <c r="A1693" s="12"/>
      <c r="B1693" t="str">
        <f>E1693</f>
        <v>1693 LAMORT-S</v>
      </c>
      <c r="C1693" s="12"/>
      <c r="D1693" t="s">
        <v>768</v>
      </c>
      <c r="E1693" t="str">
        <f>ROW()&amp;" "&amp;D1693</f>
        <v>1693 LAMORT-S</v>
      </c>
      <c r="F1693" s="12"/>
      <c r="G1693" s="145" t="s">
        <v>308</v>
      </c>
      <c r="H1693" s="12"/>
      <c r="I1693" s="60"/>
      <c r="J1693" s="60"/>
      <c r="K1693" s="18">
        <v>100</v>
      </c>
      <c r="L1693" s="18">
        <v>100</v>
      </c>
      <c r="M1693" s="18">
        <v>100</v>
      </c>
      <c r="N1693" s="18">
        <v>100</v>
      </c>
      <c r="O1693" s="18">
        <v>100</v>
      </c>
      <c r="P1693" s="18">
        <v>100</v>
      </c>
      <c r="R1693" s="12"/>
      <c r="S1693" s="147" cm="1">
        <f t="array" ref="S1693">IFERROR(INDEX($K:$Q,ROW(),MATCH(S$3,$K$2:$Q$2,0)),0)</f>
        <v>100</v>
      </c>
      <c r="T1693" s="147" cm="1">
        <f t="array" ref="T1693">IFERROR(INDEX($K:$Q,ROW(),MATCH(T$3,$K$2:$Q$2,0)),0)</f>
        <v>100</v>
      </c>
      <c r="U1693" s="147" cm="1">
        <f t="array" ref="U1693">IFERROR(INDEX($K:$Q,ROW(),MATCH(U$3,$K$2:$Q$2,0)),0)</f>
        <v>100</v>
      </c>
      <c r="V1693" s="147" cm="1">
        <f t="array" ref="V1693">IFERROR(INDEX($K:$Q,ROW(),MATCH(V$3,$K$2:$Q$2,0)),0)</f>
        <v>100</v>
      </c>
      <c r="W1693" s="147" cm="1">
        <f t="array" ref="W1693">IFERROR(INDEX($K:$Q,ROW(),MATCH(W$3,$K$2:$Q$2,0)),0)</f>
        <v>100</v>
      </c>
      <c r="X1693" s="147" cm="1">
        <f t="array" ref="X1693">IFERROR(INDEX($K:$Q,ROW(),MATCH(X$3,$K$2:$Q$2,0)),0)</f>
        <v>100</v>
      </c>
      <c r="Y1693" s="147" cm="1">
        <f t="array" ref="Y1693">IFERROR(INDEX($K:$Q,ROW(),MATCH(Y$3,$K$2:$Q$2,0)),0)</f>
        <v>100</v>
      </c>
      <c r="Z1693" s="147" cm="1">
        <f t="array" ref="Z1693">IFERROR(INDEX($K:$Q,ROW(),MATCH(Z$3,$K$2:$Q$2,0)),0)</f>
        <v>100</v>
      </c>
      <c r="AA1693" s="147" cm="1">
        <f t="array" ref="AA1693">IFERROR(INDEX($K:$Q,ROW(),MATCH(AA$3,$K$2:$Q$2,0)),0)</f>
        <v>100</v>
      </c>
      <c r="AB1693" s="147" cm="1">
        <f t="array" ref="AB1693">IFERROR(INDEX($K:$Q,ROW(),MATCH(AB$3,$K$2:$Q$2,0)),0)</f>
        <v>100</v>
      </c>
      <c r="AC1693" s="147" cm="1">
        <f t="array" ref="AC1693">IFERROR(INDEX($K:$Q,ROW(),MATCH(AC$3,$K$2:$Q$2,0)),0)</f>
        <v>100</v>
      </c>
      <c r="AD1693" s="147" cm="1">
        <f t="array" ref="AD1693">IFERROR(INDEX($K:$Q,ROW(),MATCH(AD$3,$K$2:$Q$2,0)),0)</f>
        <v>100</v>
      </c>
      <c r="AE1693" s="147" cm="1">
        <f t="array" ref="AE1693">IFERROR(INDEX($K:$Q,ROW(),MATCH(AE$3,$K$2:$Q$2,0)),0)</f>
        <v>100</v>
      </c>
      <c r="AF1693" s="147" cm="1">
        <f t="array" ref="AF1693">IFERROR(INDEX($K:$Q,ROW(),MATCH(AF$3,$K$2:$Q$2,0)),0)</f>
        <v>100</v>
      </c>
      <c r="AG1693" s="147" cm="1">
        <f t="array" ref="AG1693">IFERROR(INDEX($K:$Q,ROW(),MATCH(AG$3,$K$2:$Q$2,0)),0)</f>
        <v>100</v>
      </c>
      <c r="AH1693" s="147" cm="1">
        <f t="array" ref="AH1693">IFERROR(INDEX($K:$Q,ROW(),MATCH(AH$3,$K$2:$Q$2,0)),0)</f>
        <v>100</v>
      </c>
      <c r="AI1693" s="147" cm="1">
        <f t="array" ref="AI1693">IFERROR(INDEX($K:$Q,ROW(),MATCH(AI$3,$K$2:$Q$2,0)),0)</f>
        <v>100</v>
      </c>
      <c r="AJ1693" s="147" cm="1">
        <f t="array" ref="AJ1693">IFERROR(INDEX($K:$Q,ROW(),MATCH(AJ$3,$K$2:$Q$2,0)),0)</f>
        <v>100</v>
      </c>
      <c r="AK1693" s="147" cm="1">
        <f t="array" ref="AK1693">IFERROR(INDEX($K:$Q,ROW(),MATCH(AK$3,$K$2:$Q$2,0)),0)</f>
        <v>100</v>
      </c>
      <c r="AL1693" s="147" cm="1">
        <f t="array" ref="AL1693">IFERROR(INDEX($K:$Q,ROW(),MATCH(AL$3,$K$2:$Q$2,0)),0)</f>
        <v>100</v>
      </c>
      <c r="AM1693" s="147" cm="1">
        <f t="array" ref="AM1693">IFERROR(INDEX($K:$Q,ROW(),MATCH(AM$3,$K$2:$Q$2,0)),0)</f>
        <v>100</v>
      </c>
      <c r="AN1693" s="147" cm="1">
        <f t="array" ref="AN1693">IFERROR(INDEX($K:$Q,ROW(),MATCH(AN$3,$K$2:$Q$2,0)),0)</f>
        <v>100</v>
      </c>
      <c r="AO1693" s="147" cm="1">
        <f t="array" ref="AO1693">IFERROR(INDEX($K:$Q,ROW(),MATCH(AO$3,$K$2:$Q$2,0)),0)</f>
        <v>100</v>
      </c>
      <c r="AP1693" s="147" cm="1">
        <f t="array" ref="AP1693">IFERROR(INDEX($K:$Q,ROW(),MATCH(AP$3,$K$2:$Q$2,0)),0)</f>
        <v>100</v>
      </c>
      <c r="AQ1693" s="147" cm="1">
        <f t="array" ref="AQ1693">IFERROR(INDEX($K:$Q,ROW(),MATCH(AQ$3,$K$2:$Q$2,0)),0)</f>
        <v>100</v>
      </c>
      <c r="AR1693" s="147" cm="1">
        <f t="array" ref="AR1693">IFERROR(INDEX($K:$Q,ROW(),MATCH(AR$3,$K$2:$Q$2,0)),0)</f>
        <v>100</v>
      </c>
      <c r="AS1693" s="147" cm="1">
        <f t="array" ref="AS1693">IFERROR(INDEX($K:$Q,ROW(),MATCH(AS$3,$K$2:$Q$2,0)),0)</f>
        <v>100</v>
      </c>
      <c r="AT1693" s="147" cm="1">
        <f t="array" ref="AT1693">IFERROR(INDEX($K:$Q,ROW(),MATCH(AT$3,$K$2:$Q$2,0)),0)</f>
        <v>100</v>
      </c>
      <c r="AU1693" s="147" cm="1">
        <f t="array" ref="AU1693">IFERROR(INDEX($K:$Q,ROW(),MATCH(AU$3,$K$2:$Q$2,0)),0)</f>
        <v>100</v>
      </c>
      <c r="AV1693" s="147" cm="1">
        <f t="array" ref="AV1693">IFERROR(INDEX($K:$Q,ROW(),MATCH(AV$3,$K$2:$Q$2,0)),0)</f>
        <v>100</v>
      </c>
      <c r="AW1693" s="147" cm="1">
        <f t="array" ref="AW1693">IFERROR(INDEX($K:$Q,ROW(),MATCH(AW$3,$K$2:$Q$2,0)),0)</f>
        <v>100</v>
      </c>
      <c r="AX1693" s="147" cm="1">
        <f t="array" ref="AX1693">IFERROR(INDEX($K:$Q,ROW(),MATCH(AX$3,$K$2:$Q$2,0)),0)</f>
        <v>100</v>
      </c>
      <c r="AY1693" s="147" cm="1">
        <f t="array" ref="AY1693">IFERROR(INDEX($K:$Q,ROW(),MATCH(AY$3,$K$2:$Q$2,0)),0)</f>
        <v>100</v>
      </c>
      <c r="AZ1693" s="147" cm="1">
        <f t="array" ref="AZ1693">IFERROR(INDEX($K:$Q,ROW(),MATCH(AZ$3,$K$2:$Q$2,0)),0)</f>
        <v>100</v>
      </c>
      <c r="BA1693" s="147" cm="1">
        <f t="array" ref="BA1693">IFERROR(INDEX($K:$Q,ROW(),MATCH(BA$3,$K$2:$Q$2,0)),0)</f>
        <v>100</v>
      </c>
      <c r="BB1693" s="147" cm="1">
        <f t="array" ref="BB1693">IFERROR(INDEX($K:$Q,ROW(),MATCH(BB$3,$K$2:$Q$2,0)),0)</f>
        <v>100</v>
      </c>
      <c r="BC1693" s="147" cm="1">
        <f t="array" ref="BC1693">IFERROR(INDEX($K:$Q,ROW(),MATCH(BC$3,$K$2:$Q$2,0)),0)</f>
        <v>100</v>
      </c>
      <c r="BD1693" s="147" cm="1">
        <f t="array" ref="BD1693">IFERROR(INDEX($K:$Q,ROW(),MATCH(BD$3,$K$2:$Q$2,0)),0)</f>
        <v>100</v>
      </c>
      <c r="BE1693" s="147" cm="1">
        <f t="array" ref="BE1693">IFERROR(INDEX($K:$Q,ROW(),MATCH(BE$3,$K$2:$Q$2,0)),0)</f>
        <v>100</v>
      </c>
      <c r="BF1693" s="147" cm="1">
        <f t="array" ref="BF1693">IFERROR(INDEX($K:$Q,ROW(),MATCH(BF$3,$K$2:$Q$2,0)),0)</f>
        <v>100</v>
      </c>
      <c r="BG1693" s="147" cm="1">
        <f t="array" ref="BG1693">IFERROR(INDEX($K:$Q,ROW(),MATCH(BG$3,$K$2:$Q$2,0)),0)</f>
        <v>100</v>
      </c>
      <c r="BH1693" s="147" cm="1">
        <f t="array" ref="BH1693">IFERROR(INDEX($K:$Q,ROW(),MATCH(BH$3,$K$2:$Q$2,0)),0)</f>
        <v>100</v>
      </c>
      <c r="BI1693" s="147" cm="1">
        <f t="array" ref="BI1693">IFERROR(INDEX($K:$Q,ROW(),MATCH(BI$3,$K$2:$Q$2,0)),0)</f>
        <v>100</v>
      </c>
      <c r="BJ1693" s="147" cm="1">
        <f t="array" ref="BJ1693">IFERROR(INDEX($K:$Q,ROW(),MATCH(BJ$3,$K$2:$Q$2,0)),0)</f>
        <v>100</v>
      </c>
      <c r="BK1693" s="147" cm="1">
        <f t="array" ref="BK1693">IFERROR(INDEX($K:$Q,ROW(),MATCH(BK$3,$K$2:$Q$2,0)),0)</f>
        <v>100</v>
      </c>
      <c r="BL1693" s="147" cm="1">
        <f t="array" ref="BL1693">IFERROR(INDEX($K:$Q,ROW(),MATCH(BL$3,$K$2:$Q$2,0)),0)</f>
        <v>100</v>
      </c>
      <c r="BM1693" s="147" cm="1">
        <f t="array" ref="BM1693">IFERROR(INDEX($K:$Q,ROW(),MATCH(BM$3,$K$2:$Q$2,0)),0)</f>
        <v>100</v>
      </c>
      <c r="BN1693" s="147" cm="1">
        <f t="array" ref="BN1693">IFERROR(INDEX($K:$Q,ROW(),MATCH(BN$3,$K$2:$Q$2,0)),0)</f>
        <v>100</v>
      </c>
      <c r="BO1693" s="147" cm="1">
        <f t="array" ref="BO1693">IFERROR(INDEX($K:$Q,ROW(),MATCH(BO$3,$K$2:$Q$2,0)),0)</f>
        <v>100</v>
      </c>
      <c r="BP1693" s="147" cm="1">
        <f t="array" ref="BP1693">IFERROR(INDEX($K:$Q,ROW(),MATCH(BP$3,$K$2:$Q$2,0)),0)</f>
        <v>100</v>
      </c>
      <c r="BQ1693" s="147" cm="1">
        <f t="array" ref="BQ1693">IFERROR(INDEX($K:$Q,ROW(),MATCH(BQ$3,$K$2:$Q$2,0)),0)</f>
        <v>100</v>
      </c>
      <c r="BR1693" s="147" cm="1">
        <f t="array" ref="BR1693">IFERROR(INDEX($K:$Q,ROW(),MATCH(BR$3,$K$2:$Q$2,0)),0)</f>
        <v>100</v>
      </c>
      <c r="BS1693" s="147" cm="1">
        <f t="array" ref="BS1693">IFERROR(INDEX($K:$Q,ROW(),MATCH(BS$3,$K$2:$Q$2,0)),0)</f>
        <v>100</v>
      </c>
      <c r="BT1693" s="147" cm="1">
        <f t="array" ref="BT1693">IFERROR(INDEX($K:$Q,ROW(),MATCH(BT$3,$K$2:$Q$2,0)),0)</f>
        <v>100</v>
      </c>
      <c r="BU1693" s="147" cm="1">
        <f t="array" ref="BU1693">IFERROR(INDEX($K:$Q,ROW(),MATCH(BU$3,$K$2:$Q$2,0)),0)</f>
        <v>100</v>
      </c>
      <c r="BV1693" s="147" cm="1">
        <f t="array" ref="BV1693">IFERROR(INDEX($K:$Q,ROW(),MATCH(BV$3,$K$2:$Q$2,0)),0)</f>
        <v>100</v>
      </c>
      <c r="BW1693" s="147" cm="1">
        <f t="array" ref="BW1693">IFERROR(INDEX($K:$Q,ROW(),MATCH(BW$3,$K$2:$Q$2,0)),0)</f>
        <v>100</v>
      </c>
      <c r="BX1693" s="147" cm="1">
        <f t="array" ref="BX1693">IFERROR(INDEX($K:$Q,ROW(),MATCH(BX$3,$K$2:$Q$2,0)),0)</f>
        <v>100</v>
      </c>
      <c r="BY1693" s="147" cm="1">
        <f t="array" ref="BY1693">IFERROR(INDEX($K:$Q,ROW(),MATCH(BY$3,$K$2:$Q$2,0)),0)</f>
        <v>100</v>
      </c>
      <c r="BZ1693" s="147" cm="1">
        <f t="array" ref="BZ1693">IFERROR(INDEX($K:$Q,ROW(),MATCH(BZ$3,$K$2:$Q$2,0)),0)</f>
        <v>100</v>
      </c>
      <c r="CA1693" s="147" cm="1">
        <f t="array" ref="CA1693">IFERROR(INDEX($K:$Q,ROW(),MATCH(CA$3,$K$2:$Q$2,0)),0)</f>
        <v>100</v>
      </c>
      <c r="CB1693" s="147" cm="1">
        <f t="array" ref="CB1693">IFERROR(INDEX($K:$Q,ROW(),MATCH(CB$3,$K$2:$Q$2,0)),0)</f>
        <v>100</v>
      </c>
      <c r="CC1693" s="147" cm="1">
        <f t="array" ref="CC1693">IFERROR(INDEX($K:$Q,ROW(),MATCH(CC$3,$K$2:$Q$2,0)),0)</f>
        <v>100</v>
      </c>
      <c r="CD1693" s="147" cm="1">
        <f t="array" ref="CD1693">IFERROR(INDEX($K:$Q,ROW(),MATCH(CD$3,$K$2:$Q$2,0)),0)</f>
        <v>100</v>
      </c>
      <c r="CE1693" s="147" cm="1">
        <f t="array" ref="CE1693">IFERROR(INDEX($K:$Q,ROW(),MATCH(CE$3,$K$2:$Q$2,0)),0)</f>
        <v>100</v>
      </c>
      <c r="CF1693" s="147" cm="1">
        <f t="array" ref="CF1693">IFERROR(INDEX($K:$Q,ROW(),MATCH(CF$3,$K$2:$Q$2,0)),0)</f>
        <v>100</v>
      </c>
      <c r="CG1693" s="147" cm="1">
        <f t="array" ref="CG1693">IFERROR(INDEX($K:$Q,ROW(),MATCH(CG$3,$K$2:$Q$2,0)),0)</f>
        <v>100</v>
      </c>
      <c r="CH1693" s="147" cm="1">
        <f t="array" ref="CH1693">IFERROR(INDEX($K:$Q,ROW(),MATCH(CH$3,$K$2:$Q$2,0)),0)</f>
        <v>100</v>
      </c>
      <c r="CI1693" s="147" cm="1">
        <f t="array" ref="CI1693">IFERROR(INDEX($K:$Q,ROW(),MATCH(CI$3,$K$2:$Q$2,0)),0)</f>
        <v>100</v>
      </c>
      <c r="CJ1693" s="147" cm="1">
        <f t="array" ref="CJ1693">IFERROR(INDEX($K:$Q,ROW(),MATCH(CJ$3,$K$2:$Q$2,0)),0)</f>
        <v>100</v>
      </c>
      <c r="CK1693" s="147" cm="1">
        <f t="array" ref="CK1693">IFERROR(INDEX($K:$Q,ROW(),MATCH(CK$3,$K$2:$Q$2,0)),0)</f>
        <v>100</v>
      </c>
      <c r="CL1693" s="147" cm="1">
        <f t="array" ref="CL1693">IFERROR(INDEX($K:$Q,ROW(),MATCH(CL$3,$K$2:$Q$2,0)),0)</f>
        <v>100</v>
      </c>
      <c r="CN1693" s="60"/>
      <c r="CO1693" s="147" cm="1">
        <f t="array" ref="CO1693">IFERROR(INDEX($K:$Q,ROW(),MATCH(CO$3,$K$2:$Q$2,0)),0)</f>
        <v>0</v>
      </c>
      <c r="CP1693" s="147" cm="1">
        <f t="array" ref="CP1693">IFERROR(INDEX($K:$Q,ROW(),MATCH(CP$3,$K$2:$Q$2,0)),0)</f>
        <v>0</v>
      </c>
      <c r="CQ1693" s="147" cm="1">
        <f t="array" ref="CQ1693">IFERROR(INDEX($K:$Q,ROW(),MATCH(CQ$3,$K$2:$Q$2,0)),0)</f>
        <v>0</v>
      </c>
      <c r="CR1693" s="147" cm="1">
        <f t="array" ref="CR1693">IFERROR(INDEX($K:$Q,ROW(),MATCH(CR$3,$K$2:$Q$2,0)),0)</f>
        <v>0</v>
      </c>
      <c r="CS1693" s="147" cm="1">
        <f t="array" ref="CS1693">IFERROR(INDEX($K:$Q,ROW(),MATCH(CS$3,$K$2:$Q$2,0)),0)</f>
        <v>0</v>
      </c>
      <c r="CT1693" s="147" cm="1">
        <f t="array" ref="CT1693">IFERROR(INDEX($K:$Q,ROW(),MATCH(CT$3,$K$2:$Q$2,0)),0)</f>
        <v>0</v>
      </c>
      <c r="CU1693" s="147" cm="1">
        <f t="array" ref="CU1693">IFERROR(INDEX($K:$Q,ROW(),MATCH(CU$3,$K$2:$Q$2,0)),0)</f>
        <v>0</v>
      </c>
      <c r="CV1693" s="147" cm="1">
        <f t="array" ref="CV1693">IFERROR(INDEX($K:$Q,ROW(),MATCH(CV$3,$K$2:$Q$2,0)),0)</f>
        <v>0</v>
      </c>
      <c r="CW1693" s="147" cm="1">
        <f t="array" ref="CW1693">IFERROR(INDEX($K:$Q,ROW(),MATCH(CW$3,$K$2:$Q$2,0)),0)</f>
        <v>0</v>
      </c>
      <c r="CX1693" s="147" cm="1">
        <f t="array" ref="CX1693">IFERROR(INDEX($K:$Q,ROW(),MATCH(CX$3,$K$2:$Q$2,0)),0)</f>
        <v>0</v>
      </c>
      <c r="CY1693" s="147" cm="1">
        <f t="array" ref="CY1693">IFERROR(INDEX($K:$Q,ROW(),MATCH(CY$3,$K$2:$Q$2,0)),0)</f>
        <v>0</v>
      </c>
      <c r="CZ1693" s="147" cm="1">
        <f t="array" ref="CZ1693">IFERROR(INDEX($K:$Q,ROW(),MATCH(CZ$3,$K$2:$Q$2,0)),0)</f>
        <v>0</v>
      </c>
      <c r="DA1693" s="147" cm="1">
        <f t="array" ref="DA1693">IFERROR(INDEX($K:$Q,ROW(),MATCH(DA$3,$K$2:$Q$2,0)),0)</f>
        <v>0</v>
      </c>
      <c r="DB1693" s="147" cm="1">
        <f t="array" ref="DB1693">IFERROR(INDEX($K:$Q,ROW(),MATCH(DB$3,$K$2:$Q$2,0)),0)</f>
        <v>0</v>
      </c>
      <c r="DC1693" s="147" cm="1">
        <f t="array" ref="DC1693">IFERROR(INDEX($K:$Q,ROW(),MATCH(DC$3,$K$2:$Q$2,0)),0)</f>
        <v>0</v>
      </c>
      <c r="DD1693" s="147" cm="1">
        <f t="array" ref="DD1693">IFERROR(INDEX($K:$Q,ROW(),MATCH(DD$3,$K$2:$Q$2,0)),0)</f>
        <v>0</v>
      </c>
      <c r="DE1693" s="147" cm="1">
        <f t="array" ref="DE1693">IFERROR(INDEX($K:$Q,ROW(),MATCH(DE$3,$K$2:$Q$2,0)),0)</f>
        <v>0</v>
      </c>
      <c r="DF1693" s="147" cm="1">
        <f t="array" ref="DF1693">IFERROR(INDEX($K:$Q,ROW(),MATCH(DF$3,$K$2:$Q$2,0)),0)</f>
        <v>0</v>
      </c>
      <c r="DG1693" s="147" cm="1">
        <f t="array" ref="DG1693">IFERROR(INDEX($K:$Q,ROW(),MATCH(DG$3,$K$2:$Q$2,0)),0)</f>
        <v>0</v>
      </c>
      <c r="DH1693" s="147" cm="1">
        <f t="array" ref="DH1693">IFERROR(INDEX($K:$Q,ROW(),MATCH(DH$3,$K$2:$Q$2,0)),0)</f>
        <v>0</v>
      </c>
      <c r="DI1693" s="147" cm="1">
        <f t="array" ref="DI1693">IFERROR(INDEX($K:$Q,ROW(),MATCH(DI$3,$K$2:$Q$2,0)),0)</f>
        <v>0</v>
      </c>
      <c r="DJ1693" s="147" cm="1">
        <f t="array" ref="DJ1693">IFERROR(INDEX($K:$Q,ROW(),MATCH(DJ$3,$K$2:$Q$2,0)),0)</f>
        <v>0</v>
      </c>
      <c r="DK1693" s="147" cm="1">
        <f t="array" ref="DK1693">IFERROR(INDEX($K:$Q,ROW(),MATCH(DK$3,$K$2:$Q$2,0)),0)</f>
        <v>0</v>
      </c>
      <c r="DL1693" s="147" cm="1">
        <f t="array" ref="DL1693">IFERROR(INDEX($K:$Q,ROW(),MATCH(DL$3,$K$2:$Q$2,0)),0)</f>
        <v>0</v>
      </c>
    </row>
    <row r="1694" spans="1:116" x14ac:dyDescent="0.4">
      <c r="D1694" t="s">
        <v>768</v>
      </c>
      <c r="E1694" t="str">
        <f>ROW()&amp;" "&amp;D1694</f>
        <v>1694 LAMORT-S</v>
      </c>
      <c r="G1694" s="158" t="str">
        <f>"Prepayment - "&amp;SUBSTITUTE(G1682,":","")</f>
        <v>Prepayment - Volume driven amortizing loan - no defaults</v>
      </c>
      <c r="K1694" s="24">
        <f>SUMIF($4:$4,K$2,1694:1694)</f>
        <v>0</v>
      </c>
      <c r="L1694" s="24">
        <f>SUMIF($4:$4,L$2,1694:1694)</f>
        <v>0</v>
      </c>
      <c r="M1694" s="24">
        <f>SUMIF($4:$4,M$2,1694:1694)</f>
        <v>0</v>
      </c>
      <c r="N1694" s="24">
        <f>SUMIF($4:$4,N$2,1694:1694)</f>
        <v>0</v>
      </c>
      <c r="O1694" s="24">
        <f>SUMIF($4:$4,O$2,1694:1694)</f>
        <v>0</v>
      </c>
      <c r="P1694" s="24">
        <f>SUMIF($4:$4,P$2,1694:1694)</f>
        <v>0</v>
      </c>
      <c r="R1694"/>
      <c r="S1694" s="74">
        <v>0</v>
      </c>
      <c r="T1694" s="133">
        <v>0</v>
      </c>
      <c r="U1694" s="133">
        <v>0</v>
      </c>
      <c r="V1694" s="74">
        <v>0</v>
      </c>
      <c r="W1694" s="74">
        <v>0</v>
      </c>
      <c r="X1694" s="74">
        <v>0</v>
      </c>
      <c r="Y1694" s="74">
        <v>0</v>
      </c>
      <c r="Z1694" s="74">
        <v>0</v>
      </c>
      <c r="AA1694" s="74">
        <v>0</v>
      </c>
      <c r="AB1694" s="74">
        <v>0</v>
      </c>
      <c r="AC1694" s="74">
        <v>0</v>
      </c>
      <c r="AD1694" s="74">
        <v>0</v>
      </c>
      <c r="AE1694" s="74">
        <v>0</v>
      </c>
      <c r="AF1694" s="74">
        <v>0</v>
      </c>
      <c r="AG1694" s="74">
        <v>0</v>
      </c>
      <c r="AH1694" s="74">
        <v>0</v>
      </c>
      <c r="AI1694" s="74">
        <v>0</v>
      </c>
      <c r="AJ1694" s="74">
        <v>0</v>
      </c>
      <c r="AK1694" s="74">
        <v>0</v>
      </c>
      <c r="AL1694" s="74">
        <v>0</v>
      </c>
      <c r="AM1694" s="74">
        <v>0</v>
      </c>
      <c r="AN1694" s="74">
        <v>0</v>
      </c>
      <c r="AO1694" s="74">
        <v>0</v>
      </c>
      <c r="AP1694" s="74">
        <v>0</v>
      </c>
      <c r="AQ1694" s="74">
        <v>0</v>
      </c>
      <c r="AR1694" s="74">
        <v>0</v>
      </c>
      <c r="AS1694" s="74">
        <v>0</v>
      </c>
      <c r="AT1694" s="74">
        <v>0</v>
      </c>
      <c r="AU1694" s="74">
        <v>0</v>
      </c>
      <c r="AV1694" s="74">
        <v>0</v>
      </c>
      <c r="AW1694" s="74">
        <v>0</v>
      </c>
      <c r="AX1694" s="74">
        <v>0</v>
      </c>
      <c r="AY1694" s="74">
        <v>0</v>
      </c>
      <c r="AZ1694" s="74">
        <v>0</v>
      </c>
      <c r="BA1694" s="74">
        <v>0</v>
      </c>
      <c r="BB1694" s="74">
        <v>0</v>
      </c>
      <c r="BC1694" s="74">
        <v>0</v>
      </c>
      <c r="BD1694" s="74">
        <v>0</v>
      </c>
      <c r="BE1694" s="74">
        <v>0</v>
      </c>
      <c r="BF1694" s="74">
        <v>0</v>
      </c>
      <c r="BG1694" s="74">
        <v>0</v>
      </c>
      <c r="BH1694" s="74">
        <v>0</v>
      </c>
      <c r="BI1694" s="74">
        <v>0</v>
      </c>
      <c r="BJ1694" s="74">
        <v>0</v>
      </c>
      <c r="BK1694" s="74">
        <v>0</v>
      </c>
      <c r="BL1694" s="74">
        <v>0</v>
      </c>
      <c r="BM1694" s="74">
        <v>0</v>
      </c>
      <c r="BN1694" s="74">
        <v>0</v>
      </c>
      <c r="BO1694" s="74">
        <v>0</v>
      </c>
      <c r="BP1694" s="74">
        <v>0</v>
      </c>
      <c r="BQ1694" s="74">
        <v>0</v>
      </c>
      <c r="BR1694" s="74">
        <v>0</v>
      </c>
      <c r="BS1694" s="74">
        <v>0</v>
      </c>
      <c r="BT1694" s="74">
        <v>0</v>
      </c>
      <c r="BU1694" s="74">
        <v>0</v>
      </c>
      <c r="BV1694" s="74">
        <v>0</v>
      </c>
      <c r="BW1694" s="74">
        <v>0</v>
      </c>
      <c r="BX1694" s="74">
        <v>0</v>
      </c>
      <c r="BY1694" s="74">
        <v>0</v>
      </c>
      <c r="BZ1694" s="74">
        <v>0</v>
      </c>
      <c r="CA1694" s="74">
        <v>0</v>
      </c>
      <c r="CB1694" s="74">
        <v>0</v>
      </c>
      <c r="CC1694" s="74">
        <v>0</v>
      </c>
      <c r="CD1694" s="74">
        <v>0</v>
      </c>
      <c r="CE1694" s="74">
        <v>0</v>
      </c>
      <c r="CF1694" s="74">
        <v>0</v>
      </c>
      <c r="CG1694" s="74">
        <v>0</v>
      </c>
      <c r="CH1694" s="74">
        <v>0</v>
      </c>
      <c r="CI1694" s="74">
        <v>0</v>
      </c>
      <c r="CJ1694" s="74">
        <v>0</v>
      </c>
      <c r="CK1694" s="74">
        <v>0</v>
      </c>
      <c r="CL1694" s="74">
        <v>0</v>
      </c>
      <c r="CO1694" s="74">
        <v>0</v>
      </c>
      <c r="CP1694" s="74">
        <v>0</v>
      </c>
      <c r="CQ1694" s="74">
        <v>0</v>
      </c>
      <c r="CR1694" s="74">
        <v>0</v>
      </c>
      <c r="CS1694" s="74">
        <v>0</v>
      </c>
      <c r="CT1694" s="74">
        <v>0</v>
      </c>
      <c r="CU1694" s="74">
        <v>0</v>
      </c>
      <c r="CV1694" s="74">
        <v>0</v>
      </c>
      <c r="CW1694" s="74">
        <v>0</v>
      </c>
      <c r="CX1694" s="74">
        <v>0</v>
      </c>
      <c r="CY1694" s="74">
        <v>0</v>
      </c>
      <c r="CZ1694" s="74">
        <v>0</v>
      </c>
      <c r="DA1694" s="74">
        <v>0</v>
      </c>
      <c r="DB1694" s="74">
        <v>0</v>
      </c>
      <c r="DC1694" s="74">
        <v>0</v>
      </c>
      <c r="DD1694" s="74">
        <v>0</v>
      </c>
      <c r="DE1694" s="74">
        <v>0</v>
      </c>
      <c r="DF1694" s="74">
        <v>0</v>
      </c>
      <c r="DG1694" s="74">
        <v>0</v>
      </c>
      <c r="DH1694" s="74">
        <v>0</v>
      </c>
      <c r="DI1694" s="74">
        <v>0</v>
      </c>
      <c r="DJ1694" s="74">
        <v>0</v>
      </c>
      <c r="DK1694" s="74">
        <v>0</v>
      </c>
      <c r="DL1694" s="74">
        <v>0</v>
      </c>
    </row>
    <row r="1695" spans="1:116" x14ac:dyDescent="0.4">
      <c r="A1695" s="98"/>
      <c r="D1695" t="s">
        <v>768</v>
      </c>
      <c r="E1695" t="str">
        <f>ROW()&amp;" "&amp;D1695</f>
        <v>1695 LAMORT-S</v>
      </c>
      <c r="G1695" s="158" t="str">
        <f>"Principal payments - "&amp;SUBSTITUTE(G1682,":","")</f>
        <v>Principal payments - Volume driven amortizing loan - no defaults</v>
      </c>
      <c r="K1695" s="138">
        <f ca="1">SUMIF($4:$4,K$2,1695:1695)</f>
        <v>-551748.4211659492</v>
      </c>
      <c r="L1695" s="138">
        <f ca="1">SUMIF($4:$4,L$2,1695:1695)</f>
        <v>-546804.29287257546</v>
      </c>
      <c r="M1695" s="138">
        <f ca="1">SUMIF($4:$4,M$2,1695:1695)</f>
        <v>-542332.53463476256</v>
      </c>
      <c r="N1695" s="138">
        <f ca="1">SUMIF($4:$4,N$2,1695:1695)</f>
        <v>-538288.01544939913</v>
      </c>
      <c r="O1695" s="138">
        <f ca="1">SUMIF($4:$4,O$2,1695:1695)</f>
        <v>-534629.91620278743</v>
      </c>
      <c r="P1695" s="138">
        <f ca="1">SUMIF($4:$4,P$2,1695:1695)</f>
        <v>-531321.31770571833</v>
      </c>
      <c r="R1695"/>
      <c r="S1695" s="226">
        <f t="shared" ref="S1695:AX1695" ca="1" si="2836">S1707-S1698</f>
        <v>-48124.610281671463</v>
      </c>
      <c r="T1695" s="226">
        <f t="shared" ca="1" si="2836"/>
        <v>-95848.18214432901</v>
      </c>
      <c r="U1695" s="226">
        <f t="shared" ca="1" si="2836"/>
        <v>-143174.05757479771</v>
      </c>
      <c r="V1695" s="226">
        <f t="shared" ca="1" si="2836"/>
        <v>-190105.55071001255</v>
      </c>
      <c r="W1695" s="226">
        <f t="shared" ca="1" si="2836"/>
        <v>-236645.94806910056</v>
      </c>
      <c r="X1695" s="226">
        <f t="shared" ca="1" si="2836"/>
        <v>-282798.50878352951</v>
      </c>
      <c r="Y1695" s="226">
        <f t="shared" ca="1" si="2836"/>
        <v>-328566.46482533828</v>
      </c>
      <c r="Z1695" s="226">
        <f t="shared" ca="1" si="2836"/>
        <v>-373953.02123346523</v>
      </c>
      <c r="AA1695" s="226">
        <f t="shared" ca="1" si="2836"/>
        <v>-418961.35633819114</v>
      </c>
      <c r="AB1695" s="226">
        <f t="shared" ca="1" si="2836"/>
        <v>-463594.62198371097</v>
      </c>
      <c r="AC1695" s="226">
        <f t="shared" ca="1" si="2836"/>
        <v>-507855.94374885148</v>
      </c>
      <c r="AD1695" s="226">
        <f t="shared" ca="1" si="2836"/>
        <v>-551748.4211659492</v>
      </c>
      <c r="AE1695" s="226">
        <f t="shared" ca="1" si="2836"/>
        <v>-551317.18432289956</v>
      </c>
      <c r="AF1695" s="226">
        <f t="shared" ca="1" si="2836"/>
        <v>-550889.5411202088</v>
      </c>
      <c r="AG1695" s="226">
        <f t="shared" ca="1" si="2836"/>
        <v>-550465.4616108737</v>
      </c>
      <c r="AH1695" s="226">
        <f t="shared" ca="1" si="2836"/>
        <v>-550044.91609744972</v>
      </c>
      <c r="AI1695" s="226">
        <f t="shared" ca="1" si="2836"/>
        <v>-549627.87512997095</v>
      </c>
      <c r="AJ1695" s="226">
        <f t="shared" ca="1" si="2836"/>
        <v>-549214.3095038879</v>
      </c>
      <c r="AK1695" s="226">
        <f t="shared" ca="1" si="2836"/>
        <v>-548804.19025802216</v>
      </c>
      <c r="AL1695" s="226">
        <f t="shared" ca="1" si="2836"/>
        <v>-548397.48867253866</v>
      </c>
      <c r="AM1695" s="226">
        <f t="shared" ca="1" si="2836"/>
        <v>-547994.17626693414</v>
      </c>
      <c r="AN1695" s="226">
        <f t="shared" ca="1" si="2836"/>
        <v>-547594.22479804303</v>
      </c>
      <c r="AO1695" s="226">
        <f t="shared" ca="1" si="2836"/>
        <v>-547197.60625805939</v>
      </c>
      <c r="AP1695" s="226">
        <f t="shared" ca="1" si="2836"/>
        <v>-546804.29287257546</v>
      </c>
      <c r="AQ1695" s="226">
        <f t="shared" ca="1" si="2836"/>
        <v>-546414.2570986374</v>
      </c>
      <c r="AR1695" s="226">
        <f t="shared" ca="1" si="2836"/>
        <v>-546027.47162281536</v>
      </c>
      <c r="AS1695" s="226">
        <f t="shared" ca="1" si="2836"/>
        <v>-545643.90935929189</v>
      </c>
      <c r="AT1695" s="226">
        <f t="shared" ca="1" si="2836"/>
        <v>-545263.54344796448</v>
      </c>
      <c r="AU1695" s="226">
        <f t="shared" ca="1" si="2836"/>
        <v>-544886.34725256485</v>
      </c>
      <c r="AV1695" s="226">
        <f t="shared" ca="1" si="2836"/>
        <v>-544512.29435879341</v>
      </c>
      <c r="AW1695" s="226">
        <f t="shared" ca="1" si="2836"/>
        <v>-544141.35857247014</v>
      </c>
      <c r="AX1695" s="226">
        <f t="shared" ca="1" si="2836"/>
        <v>-543773.51391769957</v>
      </c>
      <c r="AY1695" s="226">
        <f t="shared" ref="AY1695:CD1695" ca="1" si="2837">AY1707-AY1698</f>
        <v>-543408.73463505204</v>
      </c>
      <c r="AZ1695" s="226">
        <f t="shared" ca="1" si="2837"/>
        <v>-543046.99517975992</v>
      </c>
      <c r="BA1695" s="226">
        <f t="shared" ca="1" si="2837"/>
        <v>-542688.27021992858</v>
      </c>
      <c r="BB1695" s="226">
        <f t="shared" ca="1" si="2837"/>
        <v>-542332.53463476256</v>
      </c>
      <c r="BC1695" s="226">
        <f t="shared" ca="1" si="2837"/>
        <v>-541979.76351280627</v>
      </c>
      <c r="BD1695" s="226">
        <f t="shared" ca="1" si="2837"/>
        <v>-541629.93215019954</v>
      </c>
      <c r="BE1695" s="226">
        <f t="shared" ca="1" si="2837"/>
        <v>-541283.01604894781</v>
      </c>
      <c r="BF1695" s="226">
        <f t="shared" ca="1" si="2837"/>
        <v>-540938.99091520661</v>
      </c>
      <c r="BG1695" s="226">
        <f t="shared" ca="1" si="2837"/>
        <v>-540597.83265757991</v>
      </c>
      <c r="BH1695" s="226">
        <f t="shared" ca="1" si="2837"/>
        <v>-540259.51738543343</v>
      </c>
      <c r="BI1695" s="226">
        <f t="shared" ca="1" si="2837"/>
        <v>-539924.02140722144</v>
      </c>
      <c r="BJ1695" s="226">
        <f t="shared" ca="1" si="2837"/>
        <v>-539591.32122882793</v>
      </c>
      <c r="BK1695" s="226">
        <f t="shared" ca="1" si="2837"/>
        <v>-539261.39355192101</v>
      </c>
      <c r="BL1695" s="226">
        <f t="shared" ca="1" si="2837"/>
        <v>-538934.21527232172</v>
      </c>
      <c r="BM1695" s="226">
        <f t="shared" ca="1" si="2837"/>
        <v>-538609.76347838563</v>
      </c>
      <c r="BN1695" s="226">
        <f t="shared" ca="1" si="2837"/>
        <v>-538288.01544939913</v>
      </c>
      <c r="BO1695" s="226">
        <f t="shared" ca="1" si="2837"/>
        <v>-537968.94865398749</v>
      </c>
      <c r="BP1695" s="226">
        <f t="shared" ca="1" si="2837"/>
        <v>-537652.54074853752</v>
      </c>
      <c r="BQ1695" s="226">
        <f t="shared" ca="1" si="2837"/>
        <v>-537338.76957563311</v>
      </c>
      <c r="BR1695" s="226">
        <f t="shared" ca="1" si="2837"/>
        <v>-537027.61316250276</v>
      </c>
      <c r="BS1695" s="226">
        <f t="shared" ca="1" si="2837"/>
        <v>-536719.04971948196</v>
      </c>
      <c r="BT1695" s="226">
        <f t="shared" ca="1" si="2837"/>
        <v>-536413.05763848627</v>
      </c>
      <c r="BU1695" s="226">
        <f t="shared" ca="1" si="2837"/>
        <v>-536109.61549149884</v>
      </c>
      <c r="BV1695" s="226">
        <f t="shared" ca="1" si="2837"/>
        <v>-535808.70202906977</v>
      </c>
      <c r="BW1695" s="226">
        <f t="shared" ca="1" si="2837"/>
        <v>-535510.29617882753</v>
      </c>
      <c r="BX1695" s="226">
        <f t="shared" ca="1" si="2837"/>
        <v>-535214.37704400392</v>
      </c>
      <c r="BY1695" s="226">
        <f t="shared" ca="1" si="2837"/>
        <v>-534920.9239019705</v>
      </c>
      <c r="BZ1695" s="226">
        <f t="shared" ca="1" si="2837"/>
        <v>-534629.91620278743</v>
      </c>
      <c r="CA1695" s="226">
        <f t="shared" ca="1" si="2837"/>
        <v>-534341.33356776426</v>
      </c>
      <c r="CB1695" s="226">
        <f t="shared" ca="1" si="2837"/>
        <v>-534055.15578803292</v>
      </c>
      <c r="CC1695" s="226">
        <f t="shared" ca="1" si="2837"/>
        <v>-533771.36282313254</v>
      </c>
      <c r="CD1695" s="226">
        <f t="shared" ca="1" si="2837"/>
        <v>-533489.93479960645</v>
      </c>
      <c r="CE1695" s="226">
        <f t="shared" ref="CE1695:CL1695" ca="1" si="2838">CE1707-CE1698</f>
        <v>-533210.85200960981</v>
      </c>
      <c r="CF1695" s="226">
        <f t="shared" ca="1" si="2838"/>
        <v>-532934.09490952967</v>
      </c>
      <c r="CG1695" s="226">
        <f t="shared" ca="1" si="2838"/>
        <v>-532659.64411861694</v>
      </c>
      <c r="CH1695" s="226">
        <f t="shared" ca="1" si="2838"/>
        <v>-532387.48041762842</v>
      </c>
      <c r="CI1695" s="226">
        <f t="shared" ca="1" si="2838"/>
        <v>-532117.58474748151</v>
      </c>
      <c r="CJ1695" s="226">
        <f t="shared" ca="1" si="2838"/>
        <v>-531849.93820791924</v>
      </c>
      <c r="CK1695" s="226">
        <f t="shared" ca="1" si="2838"/>
        <v>-531584.52205618657</v>
      </c>
      <c r="CL1695" s="226">
        <f t="shared" ca="1" si="2838"/>
        <v>-531321.31770571833</v>
      </c>
      <c r="CO1695" s="226">
        <f ca="1">CO1707+CO1698</f>
        <v>-43957.943615004799</v>
      </c>
      <c r="CP1695" s="226">
        <f t="shared" ref="CP1695:DK1695" ca="1" si="2839">CP1707+CP1698</f>
        <v>-1098.9485903751199</v>
      </c>
      <c r="CQ1695" s="226">
        <f t="shared" ca="1" si="2839"/>
        <v>-1126.4223051344979</v>
      </c>
      <c r="CR1695" s="226">
        <f t="shared" ca="1" si="2839"/>
        <v>-1154.5828627628605</v>
      </c>
      <c r="CS1695" s="226">
        <f t="shared" ca="1" si="2839"/>
        <v>-1183.4474343319318</v>
      </c>
      <c r="CT1695" s="226">
        <f t="shared" ca="1" si="2839"/>
        <v>-1213.0336201902301</v>
      </c>
      <c r="CU1695" s="226">
        <f t="shared" ca="1" si="2839"/>
        <v>-1243.359460694986</v>
      </c>
      <c r="CV1695" s="226">
        <f t="shared" ca="1" si="2839"/>
        <v>-1274.4434472123605</v>
      </c>
      <c r="CW1695" s="226">
        <f t="shared" ca="1" si="2839"/>
        <v>-1306.3045333926696</v>
      </c>
      <c r="CX1695" s="226">
        <f t="shared" ca="1" si="2839"/>
        <v>-1338.9621467274865</v>
      </c>
      <c r="CY1695" s="226">
        <f t="shared" ca="1" si="2839"/>
        <v>-457.47873346522448</v>
      </c>
      <c r="CZ1695" s="226">
        <f t="shared" ca="1" si="2839"/>
        <v>-1383.8731687323041</v>
      </c>
      <c r="DA1695" s="226">
        <f t="shared" ca="1" si="2839"/>
        <v>-1418.4699979506115</v>
      </c>
      <c r="DB1695" s="226">
        <f t="shared" ca="1" si="2839"/>
        <v>-1453.9317478993769</v>
      </c>
      <c r="DC1695" s="226">
        <f t="shared" ca="1" si="2839"/>
        <v>-1490.2800415968613</v>
      </c>
      <c r="DD1695" s="226">
        <f t="shared" ca="1" si="2839"/>
        <v>-1527.5370426367826</v>
      </c>
      <c r="DE1695" s="226">
        <f t="shared" ca="1" si="2839"/>
        <v>-1565.7254687027023</v>
      </c>
      <c r="DF1695" s="226">
        <f t="shared" ca="1" si="2839"/>
        <v>-1604.8686054202699</v>
      </c>
      <c r="DG1695" s="226">
        <f t="shared" ca="1" si="2839"/>
        <v>-1644.9903205557764</v>
      </c>
      <c r="DH1695" s="226">
        <f t="shared" ca="1" si="2839"/>
        <v>-1686.1150785696709</v>
      </c>
      <c r="DI1695" s="226">
        <f t="shared" ca="1" si="2839"/>
        <v>-1728.2679555339125</v>
      </c>
      <c r="DJ1695" s="226">
        <f t="shared" ca="1" si="2839"/>
        <v>-1771.4746544222603</v>
      </c>
      <c r="DK1695" s="226">
        <f t="shared" ca="1" si="2839"/>
        <v>-1815.7615207828167</v>
      </c>
      <c r="DL1695" s="226">
        <f t="shared" ref="DL1695" ca="1" si="2840">DL1707+DL1698</f>
        <v>-1861.1555588023873</v>
      </c>
    </row>
    <row r="1696" spans="1:116" x14ac:dyDescent="0.4">
      <c r="A1696" s="98"/>
      <c r="B1696" s="57"/>
      <c r="C1696" t="s">
        <v>240</v>
      </c>
      <c r="D1696" t="s">
        <v>768</v>
      </c>
      <c r="E1696" t="str">
        <f t="shared" si="2830"/>
        <v>1696 LAMORT-S</v>
      </c>
      <c r="F1696" s="27"/>
      <c r="G1696" s="126" t="str">
        <f>"Loan - "&amp;SUBSTITUTE(G1682,":","")</f>
        <v>Loan - Volume driven amortizing loan - no defaults</v>
      </c>
      <c r="I1696" s="74"/>
      <c r="J1696" s="74"/>
      <c r="K1696" s="33">
        <f ca="1">SUMIF($4:$4,K$2,1696:1696)</f>
        <v>2358623.3131410531</v>
      </c>
      <c r="L1696" s="33">
        <f ca="1">SUMIF($4:$4,L$2,1696:1696)</f>
        <v>1770272.0462295902</v>
      </c>
      <c r="M1696" s="33">
        <f ca="1">SUMIF($4:$4,M$2,1696:1696)</f>
        <v>1238132.8159298496</v>
      </c>
      <c r="N1696" s="33">
        <f ca="1">SUMIF($4:$4,N$2,1696:1696)</f>
        <v>756835.03287159931</v>
      </c>
      <c r="O1696" s="33">
        <f ca="1">SUMIF($4:$4,O$2,1696:1696)</f>
        <v>321521.22252481221</v>
      </c>
      <c r="P1696" s="33">
        <f ca="1">SUMIF($4:$4,P$2,1696:1696)</f>
        <v>-72201.998626414454</v>
      </c>
      <c r="Q1696" s="33"/>
      <c r="R1696" s="53">
        <f>S1691</f>
        <v>0</v>
      </c>
      <c r="S1696" s="93">
        <f t="shared" ref="S1696:AX1696" ca="1" si="2841">SUM(S1694:S1695,S1691:S1692)</f>
        <v>451875.38971832854</v>
      </c>
      <c r="T1696" s="93">
        <f t="shared" ca="1" si="2841"/>
        <v>856027.20757399953</v>
      </c>
      <c r="U1696" s="93">
        <f t="shared" ca="1" si="2841"/>
        <v>1212853.1499992018</v>
      </c>
      <c r="V1696" s="93">
        <f t="shared" ca="1" si="2841"/>
        <v>1522747.5992891891</v>
      </c>
      <c r="W1696" s="93">
        <f t="shared" ca="1" si="2841"/>
        <v>1786101.6512200886</v>
      </c>
      <c r="X1696" s="93">
        <f t="shared" ca="1" si="2841"/>
        <v>2003303.1424365591</v>
      </c>
      <c r="Y1696" s="93">
        <f t="shared" ca="1" si="2841"/>
        <v>2174736.6776112206</v>
      </c>
      <c r="Z1696" s="93">
        <f t="shared" ca="1" si="2841"/>
        <v>2300783.6563777551</v>
      </c>
      <c r="AA1696" s="93">
        <f t="shared" ca="1" si="2841"/>
        <v>2381822.3000395643</v>
      </c>
      <c r="AB1696" s="93">
        <f t="shared" ca="1" si="2841"/>
        <v>2418227.6780558536</v>
      </c>
      <c r="AC1696" s="93">
        <f t="shared" ca="1" si="2841"/>
        <v>2410371.7343070023</v>
      </c>
      <c r="AD1696" s="93">
        <f t="shared" ca="1" si="2841"/>
        <v>2358623.3131410531</v>
      </c>
      <c r="AE1696" s="93">
        <f t="shared" ca="1" si="2841"/>
        <v>2307306.1288181534</v>
      </c>
      <c r="AF1696" s="93">
        <f t="shared" ca="1" si="2841"/>
        <v>2256416.5876979446</v>
      </c>
      <c r="AG1696" s="93">
        <f t="shared" ca="1" si="2841"/>
        <v>2205951.1260870709</v>
      </c>
      <c r="AH1696" s="93">
        <f t="shared" ca="1" si="2841"/>
        <v>2155906.2099896213</v>
      </c>
      <c r="AI1696" s="93">
        <f t="shared" ca="1" si="2841"/>
        <v>2106278.3348596506</v>
      </c>
      <c r="AJ1696" s="93">
        <f t="shared" ca="1" si="2841"/>
        <v>2057064.0253557628</v>
      </c>
      <c r="AK1696" s="93">
        <f t="shared" ca="1" si="2841"/>
        <v>2008259.8350977406</v>
      </c>
      <c r="AL1696" s="93">
        <f t="shared" ca="1" si="2841"/>
        <v>1959862.346425202</v>
      </c>
      <c r="AM1696" s="93">
        <f t="shared" ca="1" si="2841"/>
        <v>1911868.170158268</v>
      </c>
      <c r="AN1696" s="93">
        <f t="shared" ca="1" si="2841"/>
        <v>1864273.9453602249</v>
      </c>
      <c r="AO1696" s="93">
        <f t="shared" ca="1" si="2841"/>
        <v>1817076.3391021655</v>
      </c>
      <c r="AP1696" s="93">
        <f t="shared" ca="1" si="2841"/>
        <v>1770272.0462295902</v>
      </c>
      <c r="AQ1696" s="93">
        <f t="shared" ca="1" si="2841"/>
        <v>1723857.7891309527</v>
      </c>
      <c r="AR1696" s="93">
        <f t="shared" ca="1" si="2841"/>
        <v>1677830.3175081373</v>
      </c>
      <c r="AS1696" s="93">
        <f t="shared" ca="1" si="2841"/>
        <v>1632186.4081488454</v>
      </c>
      <c r="AT1696" s="93">
        <f t="shared" ca="1" si="2841"/>
        <v>1586922.8647008808</v>
      </c>
      <c r="AU1696" s="93">
        <f t="shared" ca="1" si="2841"/>
        <v>1542036.5174483159</v>
      </c>
      <c r="AV1696" s="93">
        <f t="shared" ca="1" si="2841"/>
        <v>1497524.2230895224</v>
      </c>
      <c r="AW1696" s="93">
        <f t="shared" ca="1" si="2841"/>
        <v>1453382.8645170522</v>
      </c>
      <c r="AX1696" s="93">
        <f t="shared" ca="1" si="2841"/>
        <v>1409609.3505993527</v>
      </c>
      <c r="AY1696" s="93">
        <f t="shared" ref="AY1696:CD1696" ca="1" si="2842">SUM(AY1694:AY1695,AY1691:AY1692)</f>
        <v>1366200.6159643007</v>
      </c>
      <c r="AZ1696" s="93">
        <f t="shared" ca="1" si="2842"/>
        <v>1323153.6207845407</v>
      </c>
      <c r="BA1696" s="93">
        <f t="shared" ca="1" si="2842"/>
        <v>1280465.3505646121</v>
      </c>
      <c r="BB1696" s="93">
        <f t="shared" ca="1" si="2842"/>
        <v>1238132.8159298496</v>
      </c>
      <c r="BC1696" s="93">
        <f t="shared" ca="1" si="2842"/>
        <v>1196153.0524170434</v>
      </c>
      <c r="BD1696" s="93">
        <f t="shared" ca="1" si="2842"/>
        <v>1154523.1202668438</v>
      </c>
      <c r="BE1696" s="93">
        <f t="shared" ca="1" si="2842"/>
        <v>1113240.104217896</v>
      </c>
      <c r="BF1696" s="93">
        <f t="shared" ca="1" si="2842"/>
        <v>1072301.1133026895</v>
      </c>
      <c r="BG1696" s="93">
        <f t="shared" ca="1" si="2842"/>
        <v>1031703.2806451096</v>
      </c>
      <c r="BH1696" s="93">
        <f t="shared" ca="1" si="2842"/>
        <v>991443.76325967617</v>
      </c>
      <c r="BI1696" s="93">
        <f t="shared" ca="1" si="2842"/>
        <v>951519.74185245472</v>
      </c>
      <c r="BJ1696" s="93">
        <f t="shared" ca="1" si="2842"/>
        <v>911928.42062362679</v>
      </c>
      <c r="BK1696" s="93">
        <f t="shared" ca="1" si="2842"/>
        <v>872667.02707170579</v>
      </c>
      <c r="BL1696" s="93">
        <f t="shared" ca="1" si="2842"/>
        <v>833732.81179938407</v>
      </c>
      <c r="BM1696" s="93">
        <f t="shared" ca="1" si="2842"/>
        <v>795123.04832099844</v>
      </c>
      <c r="BN1696" s="93">
        <f t="shared" ca="1" si="2842"/>
        <v>756835.03287159931</v>
      </c>
      <c r="BO1696" s="93">
        <f t="shared" ca="1" si="2842"/>
        <v>718866.08421761182</v>
      </c>
      <c r="BP1696" s="93">
        <f t="shared" ca="1" si="2842"/>
        <v>681213.5434690743</v>
      </c>
      <c r="BQ1696" s="93">
        <f t="shared" ca="1" si="2842"/>
        <v>643874.77389344119</v>
      </c>
      <c r="BR1696" s="93">
        <f t="shared" ca="1" si="2842"/>
        <v>606847.16073093843</v>
      </c>
      <c r="BS1696" s="93">
        <f t="shared" ca="1" si="2842"/>
        <v>570128.11101145647</v>
      </c>
      <c r="BT1696" s="93">
        <f t="shared" ca="1" si="2842"/>
        <v>533715.0533729702</v>
      </c>
      <c r="BU1696" s="93">
        <f t="shared" ca="1" si="2842"/>
        <v>497605.43788147136</v>
      </c>
      <c r="BV1696" s="93">
        <f t="shared" ca="1" si="2842"/>
        <v>461796.73585240159</v>
      </c>
      <c r="BW1696" s="93">
        <f t="shared" ca="1" si="2842"/>
        <v>426286.43967357406</v>
      </c>
      <c r="BX1696" s="93">
        <f t="shared" ca="1" si="2842"/>
        <v>391072.06262957014</v>
      </c>
      <c r="BY1696" s="93">
        <f t="shared" ca="1" si="2842"/>
        <v>356151.13872759964</v>
      </c>
      <c r="BZ1696" s="93">
        <f t="shared" ca="1" si="2842"/>
        <v>321521.22252481221</v>
      </c>
      <c r="CA1696" s="93">
        <f t="shared" ca="1" si="2842"/>
        <v>287179.88895704795</v>
      </c>
      <c r="CB1696" s="93">
        <f t="shared" ca="1" si="2842"/>
        <v>253124.73316901503</v>
      </c>
      <c r="CC1696" s="93">
        <f t="shared" ca="1" si="2842"/>
        <v>219353.37034588249</v>
      </c>
      <c r="CD1696" s="93">
        <f t="shared" ca="1" si="2842"/>
        <v>185863.43554627604</v>
      </c>
      <c r="CE1696" s="93">
        <f t="shared" ref="CE1696:CL1696" ca="1" si="2843">SUM(CE1694:CE1695,CE1691:CE1692)</f>
        <v>152652.58353666624</v>
      </c>
      <c r="CF1696" s="93">
        <f t="shared" ca="1" si="2843"/>
        <v>119718.48862713657</v>
      </c>
      <c r="CG1696" s="93">
        <f t="shared" ca="1" si="2843"/>
        <v>87058.844508519629</v>
      </c>
      <c r="CH1696" s="93">
        <f t="shared" ca="1" si="2843"/>
        <v>54671.364090891206</v>
      </c>
      <c r="CI1696" s="93">
        <f t="shared" ca="1" si="2843"/>
        <v>22553.779343409697</v>
      </c>
      <c r="CJ1696" s="93">
        <f t="shared" ca="1" si="2843"/>
        <v>-9296.1588645095471</v>
      </c>
      <c r="CK1696" s="93">
        <f t="shared" ca="1" si="2843"/>
        <v>-40880.680920696119</v>
      </c>
      <c r="CL1696" s="93">
        <f t="shared" ca="1" si="2843"/>
        <v>-72201.998626414454</v>
      </c>
      <c r="CN1696" s="74"/>
      <c r="CO1696" s="93">
        <f t="shared" ref="CO1696:DL1696" ca="1" si="2844">SUM(CO1694:CO1695,CO1691:CO1692)</f>
        <v>-43957.943615004799</v>
      </c>
      <c r="CP1696" s="93">
        <f t="shared" ca="1" si="2844"/>
        <v>-45056.892205379918</v>
      </c>
      <c r="CQ1696" s="93">
        <f t="shared" ca="1" si="2844"/>
        <v>-46183.314510514414</v>
      </c>
      <c r="CR1696" s="93">
        <f t="shared" ca="1" si="2844"/>
        <v>-47337.897373277272</v>
      </c>
      <c r="CS1696" s="93">
        <f t="shared" ca="1" si="2844"/>
        <v>-48521.344807609203</v>
      </c>
      <c r="CT1696" s="93">
        <f t="shared" ca="1" si="2844"/>
        <v>-49734.378427799435</v>
      </c>
      <c r="CU1696" s="93">
        <f t="shared" ca="1" si="2844"/>
        <v>-50977.737888494419</v>
      </c>
      <c r="CV1696" s="93">
        <f t="shared" ca="1" si="2844"/>
        <v>-52252.18133570678</v>
      </c>
      <c r="CW1696" s="93">
        <f t="shared" ca="1" si="2844"/>
        <v>-53558.485869099452</v>
      </c>
      <c r="CX1696" s="93">
        <f t="shared" ca="1" si="2844"/>
        <v>-54897.448015826936</v>
      </c>
      <c r="CY1696" s="93">
        <f t="shared" ca="1" si="2844"/>
        <v>-55354.926749292157</v>
      </c>
      <c r="CZ1696" s="93">
        <f t="shared" ca="1" si="2844"/>
        <v>-56738.799918024459</v>
      </c>
      <c r="DA1696" s="93">
        <f t="shared" ca="1" si="2844"/>
        <v>-58157.26991597507</v>
      </c>
      <c r="DB1696" s="93">
        <f t="shared" ca="1" si="2844"/>
        <v>-59611.201663874446</v>
      </c>
      <c r="DC1696" s="93">
        <f t="shared" ca="1" si="2844"/>
        <v>-61101.481705471306</v>
      </c>
      <c r="DD1696" s="93">
        <f t="shared" ca="1" si="2844"/>
        <v>-62629.018748108087</v>
      </c>
      <c r="DE1696" s="93">
        <f t="shared" ca="1" si="2844"/>
        <v>-64194.744216810788</v>
      </c>
      <c r="DF1696" s="93">
        <f t="shared" ca="1" si="2844"/>
        <v>-65799.612822231051</v>
      </c>
      <c r="DG1696" s="93">
        <f t="shared" ca="1" si="2844"/>
        <v>-67444.603142786829</v>
      </c>
      <c r="DH1696" s="93">
        <f t="shared" ca="1" si="2844"/>
        <v>-69130.718221356496</v>
      </c>
      <c r="DI1696" s="93">
        <f t="shared" ca="1" si="2844"/>
        <v>-70858.986176890408</v>
      </c>
      <c r="DJ1696" s="93">
        <f t="shared" ca="1" si="2844"/>
        <v>-72630.460831312666</v>
      </c>
      <c r="DK1696" s="93">
        <f t="shared" ca="1" si="2844"/>
        <v>-74446.222352095487</v>
      </c>
      <c r="DL1696" s="93">
        <f t="shared" ca="1" si="2844"/>
        <v>-76307.377910897878</v>
      </c>
    </row>
    <row r="1697" spans="1:116" x14ac:dyDescent="0.4">
      <c r="A1697" s="99"/>
      <c r="B1697" s="57" t="s">
        <v>244</v>
      </c>
      <c r="C1697" s="57"/>
      <c r="D1697" t="s">
        <v>768</v>
      </c>
      <c r="E1697" t="str">
        <f t="shared" si="2830"/>
        <v>1697 LAMORT-S</v>
      </c>
      <c r="G1697" s="125"/>
      <c r="R1697"/>
      <c r="S1697" s="62"/>
      <c r="T1697" s="62"/>
      <c r="U1697" s="62"/>
      <c r="V1697" s="62"/>
      <c r="W1697" s="62"/>
      <c r="X1697" s="62"/>
      <c r="Y1697" s="62"/>
      <c r="Z1697" s="62"/>
      <c r="AA1697" s="62"/>
      <c r="AB1697" s="62"/>
      <c r="AC1697" s="62"/>
      <c r="AD1697" s="62"/>
      <c r="AE1697" s="62"/>
      <c r="AF1697" s="62"/>
      <c r="AG1697" s="62"/>
      <c r="AH1697" s="62"/>
      <c r="AI1697" s="62"/>
      <c r="AJ1697" s="62"/>
      <c r="AK1697" s="62"/>
      <c r="AL1697" s="62"/>
      <c r="AM1697" s="62"/>
      <c r="AN1697" s="62"/>
      <c r="AO1697" s="62"/>
      <c r="AP1697" s="62"/>
      <c r="AQ1697" s="62"/>
      <c r="AR1697" s="62"/>
      <c r="AS1697" s="62"/>
      <c r="AT1697" s="62"/>
      <c r="AU1697" s="62"/>
      <c r="AV1697" s="62"/>
      <c r="AW1697" s="62"/>
      <c r="AX1697" s="62"/>
      <c r="AY1697" s="62"/>
      <c r="AZ1697" s="62"/>
      <c r="BA1697" s="62"/>
      <c r="BB1697" s="62"/>
      <c r="BC1697" s="62"/>
      <c r="BD1697" s="62"/>
      <c r="BE1697" s="62"/>
      <c r="BF1697" s="62"/>
      <c r="BG1697" s="62"/>
      <c r="BH1697" s="62"/>
      <c r="BI1697" s="62"/>
      <c r="BJ1697" s="62"/>
      <c r="BK1697" s="62"/>
      <c r="BL1697" s="62"/>
      <c r="BM1697" s="62"/>
      <c r="BN1697" s="62"/>
      <c r="BO1697" s="62"/>
      <c r="BP1697" s="62"/>
      <c r="BQ1697" s="62"/>
      <c r="BR1697" s="62"/>
      <c r="BS1697" s="62"/>
      <c r="BT1697" s="62"/>
      <c r="BU1697" s="62"/>
      <c r="BV1697" s="62"/>
      <c r="BW1697" s="62"/>
      <c r="BX1697" s="62"/>
      <c r="BY1697" s="62"/>
      <c r="BZ1697" s="62"/>
      <c r="CA1697" s="62"/>
      <c r="CB1697" s="62"/>
      <c r="CC1697" s="62"/>
      <c r="CD1697" s="62"/>
      <c r="CE1697" s="62"/>
      <c r="CF1697" s="62"/>
      <c r="CG1697" s="62"/>
      <c r="CH1697" s="62"/>
      <c r="CI1697" s="62"/>
      <c r="CJ1697" s="62"/>
      <c r="CK1697" s="62"/>
      <c r="CL1697" s="62"/>
      <c r="CO1697" s="62"/>
      <c r="CP1697" s="62"/>
      <c r="CQ1697" s="62"/>
      <c r="CR1697" s="62"/>
      <c r="CS1697" s="62"/>
      <c r="CT1697" s="62"/>
      <c r="CU1697" s="62"/>
      <c r="CV1697" s="62"/>
      <c r="CW1697" s="62"/>
      <c r="CX1697" s="62"/>
      <c r="CY1697" s="62"/>
      <c r="CZ1697" s="62"/>
      <c r="DA1697" s="62"/>
      <c r="DB1697" s="62"/>
      <c r="DC1697" s="62"/>
      <c r="DD1697" s="62"/>
      <c r="DE1697" s="62"/>
      <c r="DF1697" s="62"/>
      <c r="DG1697" s="62"/>
      <c r="DH1697" s="62"/>
      <c r="DI1697" s="62"/>
      <c r="DJ1697" s="62"/>
      <c r="DK1697" s="62"/>
      <c r="DL1697" s="62"/>
    </row>
    <row r="1698" spans="1:116" x14ac:dyDescent="0.4">
      <c r="A1698" s="99"/>
      <c r="B1698" s="57"/>
      <c r="C1698" t="s">
        <v>198</v>
      </c>
      <c r="D1698" t="s">
        <v>768</v>
      </c>
      <c r="E1698" t="str">
        <f t="shared" si="2830"/>
        <v>1698 LAMORT-S</v>
      </c>
      <c r="G1698" s="126" t="str">
        <f>"Interest income - "&amp;SUBSTITUTE(G1682,":","")</f>
        <v>Interest income - Volume driven amortizing loan - no defaults</v>
      </c>
      <c r="I1698" s="93"/>
      <c r="J1698" s="93"/>
      <c r="K1698" s="28">
        <f t="shared" ref="K1698:P1698" ca="1" si="2845">SUMIF($3:$3,K$2,1698:1698)</f>
        <v>212657.08488857304</v>
      </c>
      <c r="L1698" s="28">
        <f t="shared" ca="1" si="2845"/>
        <v>258407.3863507738</v>
      </c>
      <c r="M1698" s="28">
        <f t="shared" ca="1" si="2845"/>
        <v>202195.34973905084</v>
      </c>
      <c r="N1698" s="28">
        <f t="shared" ca="1" si="2845"/>
        <v>151353.90249756069</v>
      </c>
      <c r="O1698" s="28">
        <f t="shared" ca="1" si="2845"/>
        <v>105369.92978609759</v>
      </c>
      <c r="P1698" s="28">
        <f t="shared" ca="1" si="2845"/>
        <v>63779.340590537104</v>
      </c>
      <c r="R1698" s="27"/>
      <c r="S1698" s="93">
        <f t="shared" ref="S1698:AX1698" ca="1" si="2846">SUM(S1691:S1692,S1694)*$H1685/12</f>
        <v>4166.666666666667</v>
      </c>
      <c r="T1698" s="93">
        <f t="shared" ca="1" si="2846"/>
        <v>7932.2949143194055</v>
      </c>
      <c r="U1698" s="93">
        <f t="shared" ca="1" si="2846"/>
        <v>11300.226729783331</v>
      </c>
      <c r="V1698" s="93">
        <f t="shared" ca="1" si="2846"/>
        <v>14273.776249993351</v>
      </c>
      <c r="W1698" s="93">
        <f t="shared" ca="1" si="2846"/>
        <v>16856.229994076577</v>
      </c>
      <c r="X1698" s="93">
        <f t="shared" ca="1" si="2846"/>
        <v>19050.847093500739</v>
      </c>
      <c r="Y1698" s="93">
        <f t="shared" ca="1" si="2846"/>
        <v>20860.859520304661</v>
      </c>
      <c r="Z1698" s="93">
        <f t="shared" ca="1" si="2846"/>
        <v>22289.472313426839</v>
      </c>
      <c r="AA1698" s="93">
        <f t="shared" ca="1" si="2846"/>
        <v>23339.86380314796</v>
      </c>
      <c r="AB1698" s="93">
        <f t="shared" ca="1" si="2846"/>
        <v>24015.185833663036</v>
      </c>
      <c r="AC1698" s="93">
        <f t="shared" ca="1" si="2846"/>
        <v>24318.56398379878</v>
      </c>
      <c r="AD1698" s="93">
        <f t="shared" ca="1" si="2846"/>
        <v>24253.097785891689</v>
      </c>
      <c r="AE1698" s="93">
        <f t="shared" ca="1" si="2846"/>
        <v>23821.860942842108</v>
      </c>
      <c r="AF1698" s="93">
        <f t="shared" ca="1" si="2846"/>
        <v>23394.217740151278</v>
      </c>
      <c r="AG1698" s="93">
        <f t="shared" ca="1" si="2846"/>
        <v>22970.138230816203</v>
      </c>
      <c r="AH1698" s="93">
        <f t="shared" ca="1" si="2846"/>
        <v>22549.592717392257</v>
      </c>
      <c r="AI1698" s="93">
        <f t="shared" ca="1" si="2846"/>
        <v>22132.551749913513</v>
      </c>
      <c r="AJ1698" s="93">
        <f t="shared" ca="1" si="2846"/>
        <v>21718.986123830422</v>
      </c>
      <c r="AK1698" s="93">
        <f t="shared" ca="1" si="2846"/>
        <v>21308.866877964691</v>
      </c>
      <c r="AL1698" s="93">
        <f t="shared" ca="1" si="2846"/>
        <v>20902.165292481171</v>
      </c>
      <c r="AM1698" s="93">
        <f t="shared" ca="1" si="2846"/>
        <v>20498.852886876684</v>
      </c>
      <c r="AN1698" s="93">
        <f t="shared" ca="1" si="2846"/>
        <v>20098.901417985569</v>
      </c>
      <c r="AO1698" s="93">
        <f t="shared" ca="1" si="2846"/>
        <v>19702.282878001872</v>
      </c>
      <c r="AP1698" s="93">
        <f t="shared" ca="1" si="2846"/>
        <v>19308.969492518048</v>
      </c>
      <c r="AQ1698" s="93">
        <f t="shared" ca="1" si="2846"/>
        <v>18918.93371857992</v>
      </c>
      <c r="AR1698" s="93">
        <f t="shared" ca="1" si="2846"/>
        <v>18532.148242757939</v>
      </c>
      <c r="AS1698" s="93">
        <f t="shared" ca="1" si="2846"/>
        <v>18148.585979234478</v>
      </c>
      <c r="AT1698" s="93">
        <f t="shared" ca="1" si="2846"/>
        <v>17768.220067907048</v>
      </c>
      <c r="AU1698" s="93">
        <f t="shared" ca="1" si="2846"/>
        <v>17391.02387250734</v>
      </c>
      <c r="AV1698" s="93">
        <f t="shared" ca="1" si="2846"/>
        <v>17016.970978735964</v>
      </c>
      <c r="AW1698" s="93">
        <f t="shared" ca="1" si="2846"/>
        <v>16646.035192412688</v>
      </c>
      <c r="AX1698" s="93">
        <f t="shared" ca="1" si="2846"/>
        <v>16278.190537642104</v>
      </c>
      <c r="AY1698" s="93">
        <f t="shared" ref="AY1698:CD1698" ca="1" si="2847">SUM(AY1691:AY1692,AY1694)*$H1685/12</f>
        <v>15913.411254994608</v>
      </c>
      <c r="AZ1698" s="93">
        <f t="shared" ca="1" si="2847"/>
        <v>15551.671799702506</v>
      </c>
      <c r="BA1698" s="93">
        <f t="shared" ca="1" si="2847"/>
        <v>15192.946839871174</v>
      </c>
      <c r="BB1698" s="93">
        <f t="shared" ca="1" si="2847"/>
        <v>14837.211254705102</v>
      </c>
      <c r="BC1698" s="93">
        <f t="shared" ca="1" si="2847"/>
        <v>14484.440132748749</v>
      </c>
      <c r="BD1698" s="93">
        <f t="shared" ca="1" si="2847"/>
        <v>14134.608770142027</v>
      </c>
      <c r="BE1698" s="93">
        <f t="shared" ca="1" si="2847"/>
        <v>13787.692668890368</v>
      </c>
      <c r="BF1698" s="93">
        <f t="shared" ca="1" si="2847"/>
        <v>13443.667535149134</v>
      </c>
      <c r="BG1698" s="93">
        <f t="shared" ca="1" si="2847"/>
        <v>13102.509277522413</v>
      </c>
      <c r="BH1698" s="93">
        <f t="shared" ca="1" si="2847"/>
        <v>12764.194005375915</v>
      </c>
      <c r="BI1698" s="93">
        <f t="shared" ca="1" si="2847"/>
        <v>12428.69802716397</v>
      </c>
      <c r="BJ1698" s="93">
        <f t="shared" ca="1" si="2847"/>
        <v>12095.997848770457</v>
      </c>
      <c r="BK1698" s="93">
        <f t="shared" ca="1" si="2847"/>
        <v>11766.070171863556</v>
      </c>
      <c r="BL1698" s="93">
        <f t="shared" ca="1" si="2847"/>
        <v>11438.891892264217</v>
      </c>
      <c r="BM1698" s="93">
        <f t="shared" ca="1" si="2847"/>
        <v>11114.440098328203</v>
      </c>
      <c r="BN1698" s="93">
        <f t="shared" ca="1" si="2847"/>
        <v>10792.692069341654</v>
      </c>
      <c r="BO1698" s="93">
        <f t="shared" ca="1" si="2847"/>
        <v>10473.625273929994</v>
      </c>
      <c r="BP1698" s="93">
        <f t="shared" ca="1" si="2847"/>
        <v>10157.217368480098</v>
      </c>
      <c r="BQ1698" s="93">
        <f t="shared" ca="1" si="2847"/>
        <v>9843.4461955756178</v>
      </c>
      <c r="BR1698" s="93">
        <f t="shared" ca="1" si="2847"/>
        <v>9532.289782445343</v>
      </c>
      <c r="BS1698" s="93">
        <f t="shared" ca="1" si="2847"/>
        <v>9223.7263394244874</v>
      </c>
      <c r="BT1698" s="93">
        <f t="shared" ca="1" si="2847"/>
        <v>8917.7342584288035</v>
      </c>
      <c r="BU1698" s="93">
        <f t="shared" ca="1" si="2847"/>
        <v>8614.2921114414185</v>
      </c>
      <c r="BV1698" s="93">
        <f t="shared" ca="1" si="2847"/>
        <v>8313.378649012262</v>
      </c>
      <c r="BW1698" s="93">
        <f t="shared" ca="1" si="2847"/>
        <v>8014.9727987700135</v>
      </c>
      <c r="BX1698" s="93">
        <f t="shared" ca="1" si="2847"/>
        <v>7719.0536639464508</v>
      </c>
      <c r="BY1698" s="93">
        <f t="shared" ca="1" si="2847"/>
        <v>7425.6005219130848</v>
      </c>
      <c r="BZ1698" s="93">
        <f t="shared" ca="1" si="2847"/>
        <v>7134.5928227299983</v>
      </c>
      <c r="CA1698" s="93">
        <f t="shared" ca="1" si="2847"/>
        <v>6846.0101877067691</v>
      </c>
      <c r="CB1698" s="93">
        <f t="shared" ca="1" si="2847"/>
        <v>6559.8324079753993</v>
      </c>
      <c r="CC1698" s="93">
        <f t="shared" ca="1" si="2847"/>
        <v>6276.0394430751257</v>
      </c>
      <c r="CD1698" s="93">
        <f t="shared" ca="1" si="2847"/>
        <v>5994.6114195490218</v>
      </c>
      <c r="CE1698" s="93">
        <f t="shared" ref="CE1698:CL1698" ca="1" si="2848">SUM(CE1691:CE1692,CE1694)*$H1685/12</f>
        <v>5715.5286295523001</v>
      </c>
      <c r="CF1698" s="93">
        <f t="shared" ca="1" si="2848"/>
        <v>5438.7715294722193</v>
      </c>
      <c r="CG1698" s="93">
        <f t="shared" ca="1" si="2848"/>
        <v>5164.3207385594715</v>
      </c>
      <c r="CH1698" s="93">
        <f t="shared" ca="1" si="2848"/>
        <v>4892.1570375709971</v>
      </c>
      <c r="CI1698" s="93">
        <f t="shared" ca="1" si="2848"/>
        <v>4622.2613674240938</v>
      </c>
      <c r="CJ1698" s="93">
        <f t="shared" ca="1" si="2848"/>
        <v>4354.6148278617475</v>
      </c>
      <c r="CK1698" s="93">
        <f t="shared" ca="1" si="2848"/>
        <v>4089.1986761290877</v>
      </c>
      <c r="CL1698" s="93">
        <f t="shared" ca="1" si="2848"/>
        <v>3825.9943256608658</v>
      </c>
      <c r="CN1698" s="93"/>
      <c r="CO1698" s="93">
        <f t="shared" ref="CO1698:CX1698" ca="1" si="2849">SUM(CO1691:CO1692,CO1694)*$H1685/CO$5</f>
        <v>0</v>
      </c>
      <c r="CP1698" s="93">
        <f t="shared" ca="1" si="2849"/>
        <v>-1098.9485903751199</v>
      </c>
      <c r="CQ1698" s="93">
        <f t="shared" ca="1" si="2849"/>
        <v>-1126.4223051344979</v>
      </c>
      <c r="CR1698" s="93">
        <f t="shared" ca="1" si="2849"/>
        <v>-1154.5828627628605</v>
      </c>
      <c r="CS1698" s="93">
        <f t="shared" ca="1" si="2849"/>
        <v>-1183.4474343319318</v>
      </c>
      <c r="CT1698" s="93">
        <f t="shared" ca="1" si="2849"/>
        <v>-1213.0336201902301</v>
      </c>
      <c r="CU1698" s="93">
        <f t="shared" ca="1" si="2849"/>
        <v>-1243.359460694986</v>
      </c>
      <c r="CV1698" s="93">
        <f t="shared" ca="1" si="2849"/>
        <v>-1274.4434472123605</v>
      </c>
      <c r="CW1698" s="93">
        <f t="shared" ca="1" si="2849"/>
        <v>-1306.3045333926696</v>
      </c>
      <c r="CX1698" s="93">
        <f t="shared" ca="1" si="2849"/>
        <v>-1338.9621467274865</v>
      </c>
      <c r="CY1698" s="93">
        <f ca="1">SUM(CY1691:CY1692,CY1694)*$H1685/CL$5</f>
        <v>-457.47873346522448</v>
      </c>
      <c r="CZ1698" s="93">
        <f t="shared" ref="CZ1698:DL1698" ca="1" si="2850">SUM(CZ1691:CZ1692,CZ1694)*$H1685/CZ$5</f>
        <v>-1383.8731687323041</v>
      </c>
      <c r="DA1698" s="93">
        <f t="shared" ca="1" si="2850"/>
        <v>-1418.4699979506115</v>
      </c>
      <c r="DB1698" s="93">
        <f t="shared" ca="1" si="2850"/>
        <v>-1453.9317478993769</v>
      </c>
      <c r="DC1698" s="93">
        <f t="shared" ca="1" si="2850"/>
        <v>-1490.2800415968613</v>
      </c>
      <c r="DD1698" s="93">
        <f t="shared" ca="1" si="2850"/>
        <v>-1527.5370426367826</v>
      </c>
      <c r="DE1698" s="93">
        <f t="shared" ca="1" si="2850"/>
        <v>-1565.7254687027023</v>
      </c>
      <c r="DF1698" s="93">
        <f t="shared" ca="1" si="2850"/>
        <v>-1604.8686054202699</v>
      </c>
      <c r="DG1698" s="93">
        <f t="shared" ca="1" si="2850"/>
        <v>-1644.9903205557764</v>
      </c>
      <c r="DH1698" s="93">
        <f t="shared" ca="1" si="2850"/>
        <v>-1686.1150785696709</v>
      </c>
      <c r="DI1698" s="93">
        <f t="shared" ca="1" si="2850"/>
        <v>-1728.2679555339125</v>
      </c>
      <c r="DJ1698" s="93">
        <f t="shared" ca="1" si="2850"/>
        <v>-1771.4746544222603</v>
      </c>
      <c r="DK1698" s="93">
        <f t="shared" ca="1" si="2850"/>
        <v>-1815.7615207828167</v>
      </c>
      <c r="DL1698" s="93">
        <f t="shared" ca="1" si="2850"/>
        <v>-1861.1555588023873</v>
      </c>
    </row>
    <row r="1699" spans="1:116" x14ac:dyDescent="0.4">
      <c r="A1699" s="99"/>
      <c r="B1699" s="57"/>
      <c r="C1699" s="57"/>
      <c r="D1699" t="s">
        <v>768</v>
      </c>
      <c r="E1699" t="str">
        <f t="shared" si="2830"/>
        <v>1699 LAMORT-S</v>
      </c>
      <c r="G1699" s="125"/>
      <c r="R1699"/>
      <c r="S1699" s="1"/>
      <c r="T1699" s="1"/>
      <c r="U1699" s="1"/>
      <c r="V1699" s="1"/>
      <c r="W1699" s="1"/>
      <c r="X1699" s="1"/>
      <c r="Y1699" s="1"/>
      <c r="Z1699" s="1"/>
      <c r="AA1699" s="1"/>
      <c r="AB1699" s="1"/>
      <c r="AC1699" s="1"/>
      <c r="AD1699" s="1"/>
      <c r="AE1699" s="1"/>
      <c r="AF1699" s="1"/>
      <c r="AG1699" s="1"/>
      <c r="AH1699" s="1"/>
      <c r="AI1699" s="1"/>
      <c r="AJ1699" s="1"/>
      <c r="AK1699" s="1"/>
      <c r="AL1699" s="1"/>
      <c r="AM1699" s="1"/>
      <c r="AN1699" s="1"/>
      <c r="AO1699" s="1"/>
      <c r="AP1699" s="1"/>
      <c r="AQ1699" s="1"/>
      <c r="AR1699" s="1"/>
      <c r="AS1699" s="1"/>
      <c r="AT1699" s="1"/>
      <c r="AU1699" s="1"/>
      <c r="AV1699" s="1"/>
      <c r="AW1699" s="1"/>
      <c r="AX1699" s="1"/>
      <c r="AY1699" s="1"/>
      <c r="AZ1699" s="1"/>
      <c r="BA1699" s="1"/>
      <c r="BB1699" s="1"/>
      <c r="BC1699" s="1"/>
      <c r="BD1699" s="1"/>
      <c r="BE1699" s="1"/>
      <c r="BF1699" s="1"/>
      <c r="BG1699" s="1"/>
      <c r="BH1699" s="1"/>
      <c r="BI1699" s="1"/>
      <c r="BJ1699" s="1"/>
      <c r="BK1699" s="1"/>
      <c r="BL1699" s="1"/>
      <c r="BM1699" s="1"/>
      <c r="BN1699" s="1"/>
      <c r="BO1699" s="1"/>
      <c r="BP1699" s="1"/>
      <c r="BQ1699" s="1"/>
      <c r="BR1699" s="1"/>
      <c r="BS1699" s="1"/>
      <c r="BT1699" s="1"/>
      <c r="BU1699" s="1"/>
      <c r="BV1699" s="1"/>
      <c r="BW1699" s="1"/>
      <c r="BX1699" s="1"/>
      <c r="BY1699" s="1"/>
      <c r="BZ1699" s="1"/>
      <c r="CA1699" s="1"/>
      <c r="CB1699" s="1"/>
      <c r="CC1699" s="1"/>
      <c r="CD1699" s="1"/>
      <c r="CE1699" s="1"/>
      <c r="CF1699" s="1"/>
      <c r="CG1699" s="1"/>
      <c r="CH1699" s="1"/>
      <c r="CI1699" s="1"/>
      <c r="CJ1699" s="1"/>
      <c r="CK1699" s="1"/>
      <c r="CL1699" s="1"/>
      <c r="CO1699" s="1"/>
      <c r="CP1699" s="1"/>
      <c r="CQ1699" s="1"/>
      <c r="CR1699" s="1"/>
      <c r="CS1699" s="1"/>
      <c r="CT1699" s="1"/>
      <c r="CU1699" s="1"/>
      <c r="CV1699" s="1"/>
      <c r="CW1699" s="1"/>
      <c r="CX1699" s="1"/>
      <c r="CY1699" s="1"/>
      <c r="CZ1699" s="1"/>
      <c r="DA1699" s="1"/>
      <c r="DB1699" s="1"/>
      <c r="DC1699" s="1"/>
      <c r="DD1699" s="1"/>
      <c r="DE1699" s="1"/>
      <c r="DF1699" s="1"/>
      <c r="DG1699" s="1"/>
      <c r="DH1699" s="1"/>
      <c r="DI1699" s="1"/>
      <c r="DJ1699" s="1"/>
      <c r="DK1699" s="1"/>
      <c r="DL1699" s="1"/>
    </row>
    <row r="1700" spans="1:116" x14ac:dyDescent="0.4">
      <c r="A1700" s="99"/>
      <c r="B1700" s="57"/>
      <c r="C1700" s="57"/>
      <c r="D1700" t="s">
        <v>768</v>
      </c>
      <c r="E1700" t="str">
        <f>ROW()&amp;" "&amp;D1700</f>
        <v>1700 LAMORT-S</v>
      </c>
      <c r="G1700" s="95" t="s">
        <v>309</v>
      </c>
      <c r="R1700"/>
      <c r="S1700" s="1"/>
      <c r="T1700" s="1"/>
      <c r="U1700" s="1"/>
      <c r="V1700" s="1"/>
      <c r="W1700" s="1"/>
      <c r="X1700" s="1"/>
      <c r="Y1700" s="1"/>
      <c r="Z1700" s="1"/>
      <c r="AA1700" s="1"/>
      <c r="AB1700" s="1"/>
      <c r="AC1700" s="1"/>
      <c r="AD1700" s="1"/>
      <c r="AE1700" s="1"/>
      <c r="AF1700" s="1"/>
      <c r="AG1700" s="1"/>
      <c r="AH1700" s="1"/>
      <c r="AI1700" s="1"/>
      <c r="AJ1700" s="1"/>
      <c r="AK1700" s="1"/>
      <c r="AL1700" s="1"/>
      <c r="AM1700" s="1"/>
      <c r="AN1700" s="1"/>
      <c r="AO1700" s="1"/>
      <c r="AP1700" s="1"/>
      <c r="AQ1700" s="1"/>
      <c r="AR1700" s="1"/>
      <c r="AS1700" s="1"/>
      <c r="AT1700" s="1"/>
      <c r="AU1700" s="1"/>
      <c r="AV1700" s="1"/>
      <c r="AW1700" s="1"/>
      <c r="AX1700" s="1"/>
      <c r="AY1700" s="1"/>
      <c r="AZ1700" s="1"/>
      <c r="BA1700" s="1"/>
      <c r="BB1700" s="1"/>
      <c r="BC1700" s="1"/>
      <c r="BD1700" s="1"/>
      <c r="BE1700" s="1"/>
      <c r="BF1700" s="1"/>
      <c r="BG1700" s="1"/>
      <c r="BH1700" s="1"/>
      <c r="BI1700" s="1"/>
      <c r="BJ1700" s="1"/>
      <c r="BK1700" s="1"/>
      <c r="BL1700" s="1"/>
      <c r="BM1700" s="1"/>
      <c r="BN1700" s="1"/>
      <c r="BO1700" s="1"/>
      <c r="BP1700" s="1"/>
      <c r="BQ1700" s="1"/>
      <c r="BR1700" s="1"/>
      <c r="BS1700" s="1"/>
      <c r="BT1700" s="1"/>
      <c r="BU1700" s="1"/>
      <c r="BV1700" s="1"/>
      <c r="BW1700" s="1"/>
      <c r="BX1700" s="1"/>
      <c r="BY1700" s="1"/>
      <c r="BZ1700" s="1"/>
      <c r="CA1700" s="1"/>
      <c r="CB1700" s="1"/>
      <c r="CC1700" s="1"/>
      <c r="CD1700" s="1"/>
      <c r="CE1700" s="1"/>
      <c r="CF1700" s="1"/>
      <c r="CG1700" s="1"/>
      <c r="CH1700" s="1"/>
      <c r="CI1700" s="1"/>
      <c r="CJ1700" s="1"/>
      <c r="CK1700" s="1"/>
      <c r="CL1700" s="1"/>
      <c r="CO1700" s="1"/>
      <c r="CP1700" s="1"/>
      <c r="CQ1700" s="1"/>
      <c r="CR1700" s="1"/>
      <c r="CS1700" s="1"/>
      <c r="CT1700" s="1"/>
      <c r="CU1700" s="1"/>
      <c r="CV1700" s="1"/>
      <c r="CW1700" s="1"/>
      <c r="CX1700" s="1"/>
      <c r="CY1700" s="1"/>
      <c r="CZ1700" s="1"/>
      <c r="DA1700" s="1"/>
      <c r="DB1700" s="1"/>
      <c r="DC1700" s="1"/>
      <c r="DD1700" s="1"/>
      <c r="DE1700" s="1"/>
      <c r="DF1700" s="1"/>
      <c r="DG1700" s="1"/>
      <c r="DH1700" s="1"/>
      <c r="DI1700" s="1"/>
      <c r="DJ1700" s="1"/>
      <c r="DK1700" s="1"/>
      <c r="DL1700" s="1"/>
    </row>
    <row r="1701" spans="1:116" x14ac:dyDescent="0.4">
      <c r="A1701" s="99"/>
      <c r="B1701" s="57"/>
      <c r="C1701" t="s">
        <v>235</v>
      </c>
      <c r="D1701" t="s">
        <v>768</v>
      </c>
      <c r="E1701" t="str">
        <f>ROW()&amp;" "&amp;D1701</f>
        <v>1701 LAMORT-S</v>
      </c>
      <c r="G1701" s="158" t="str">
        <f>G1692</f>
        <v>New loans originated - Volume driven amortizing loan - no defaults</v>
      </c>
      <c r="K1701" s="53">
        <f ca="1">SUMIF($3:$3,K$2,1701:1701)</f>
        <v>-6000000</v>
      </c>
      <c r="L1701" s="53">
        <f ca="1">SUMIF($3:$3,L$2,1701:1701)</f>
        <v>-6000000</v>
      </c>
      <c r="M1701" s="53">
        <f ca="1">SUMIF($3:$3,M$2,1701:1701)</f>
        <v>-6000000</v>
      </c>
      <c r="N1701" s="53">
        <f ca="1">SUMIF($3:$3,N$2,1701:1701)</f>
        <v>-6000000</v>
      </c>
      <c r="O1701" s="53">
        <f ca="1">SUMIF($3:$3,O$2,1701:1701)</f>
        <v>-6000000</v>
      </c>
      <c r="P1701" s="53">
        <f ca="1">SUMIF($3:$3,P$2,1701:1701)</f>
        <v>-6000000</v>
      </c>
      <c r="R1701"/>
      <c r="S1701" s="62">
        <f t="shared" ref="S1701:AX1701" ca="1" si="2851">-S1692</f>
        <v>-500000</v>
      </c>
      <c r="T1701" s="62">
        <f t="shared" ca="1" si="2851"/>
        <v>-500000</v>
      </c>
      <c r="U1701" s="62">
        <f t="shared" ca="1" si="2851"/>
        <v>-500000</v>
      </c>
      <c r="V1701" s="62">
        <f t="shared" ca="1" si="2851"/>
        <v>-500000</v>
      </c>
      <c r="W1701" s="62">
        <f t="shared" ca="1" si="2851"/>
        <v>-500000</v>
      </c>
      <c r="X1701" s="62">
        <f t="shared" ca="1" si="2851"/>
        <v>-500000</v>
      </c>
      <c r="Y1701" s="62">
        <f t="shared" ca="1" si="2851"/>
        <v>-500000</v>
      </c>
      <c r="Z1701" s="62">
        <f t="shared" ca="1" si="2851"/>
        <v>-500000</v>
      </c>
      <c r="AA1701" s="62">
        <f t="shared" ca="1" si="2851"/>
        <v>-500000</v>
      </c>
      <c r="AB1701" s="62">
        <f t="shared" ca="1" si="2851"/>
        <v>-500000</v>
      </c>
      <c r="AC1701" s="62">
        <f t="shared" ca="1" si="2851"/>
        <v>-500000</v>
      </c>
      <c r="AD1701" s="62">
        <f t="shared" ca="1" si="2851"/>
        <v>-500000</v>
      </c>
      <c r="AE1701" s="62">
        <f t="shared" ca="1" si="2851"/>
        <v>-500000</v>
      </c>
      <c r="AF1701" s="62">
        <f t="shared" ca="1" si="2851"/>
        <v>-500000</v>
      </c>
      <c r="AG1701" s="62">
        <f t="shared" ca="1" si="2851"/>
        <v>-500000</v>
      </c>
      <c r="AH1701" s="62">
        <f t="shared" ca="1" si="2851"/>
        <v>-500000</v>
      </c>
      <c r="AI1701" s="62">
        <f t="shared" ca="1" si="2851"/>
        <v>-500000</v>
      </c>
      <c r="AJ1701" s="62">
        <f t="shared" ca="1" si="2851"/>
        <v>-500000</v>
      </c>
      <c r="AK1701" s="62">
        <f t="shared" ca="1" si="2851"/>
        <v>-500000</v>
      </c>
      <c r="AL1701" s="62">
        <f t="shared" ca="1" si="2851"/>
        <v>-500000</v>
      </c>
      <c r="AM1701" s="62">
        <f t="shared" ca="1" si="2851"/>
        <v>-500000</v>
      </c>
      <c r="AN1701" s="62">
        <f t="shared" ca="1" si="2851"/>
        <v>-500000</v>
      </c>
      <c r="AO1701" s="62">
        <f t="shared" ca="1" si="2851"/>
        <v>-500000</v>
      </c>
      <c r="AP1701" s="62">
        <f t="shared" ca="1" si="2851"/>
        <v>-500000</v>
      </c>
      <c r="AQ1701" s="62">
        <f t="shared" ca="1" si="2851"/>
        <v>-500000</v>
      </c>
      <c r="AR1701" s="62">
        <f t="shared" ca="1" si="2851"/>
        <v>-500000</v>
      </c>
      <c r="AS1701" s="62">
        <f t="shared" ca="1" si="2851"/>
        <v>-500000</v>
      </c>
      <c r="AT1701" s="62">
        <f t="shared" ca="1" si="2851"/>
        <v>-500000</v>
      </c>
      <c r="AU1701" s="62">
        <f t="shared" ca="1" si="2851"/>
        <v>-500000</v>
      </c>
      <c r="AV1701" s="62">
        <f t="shared" ca="1" si="2851"/>
        <v>-500000</v>
      </c>
      <c r="AW1701" s="62">
        <f t="shared" ca="1" si="2851"/>
        <v>-500000</v>
      </c>
      <c r="AX1701" s="62">
        <f t="shared" ca="1" si="2851"/>
        <v>-500000</v>
      </c>
      <c r="AY1701" s="62">
        <f t="shared" ref="AY1701:CD1701" ca="1" si="2852">-AY1692</f>
        <v>-500000</v>
      </c>
      <c r="AZ1701" s="62">
        <f t="shared" ca="1" si="2852"/>
        <v>-500000</v>
      </c>
      <c r="BA1701" s="62">
        <f t="shared" ca="1" si="2852"/>
        <v>-500000</v>
      </c>
      <c r="BB1701" s="62">
        <f t="shared" ca="1" si="2852"/>
        <v>-500000</v>
      </c>
      <c r="BC1701" s="62">
        <f t="shared" ca="1" si="2852"/>
        <v>-500000</v>
      </c>
      <c r="BD1701" s="62">
        <f t="shared" ca="1" si="2852"/>
        <v>-500000</v>
      </c>
      <c r="BE1701" s="62">
        <f t="shared" ca="1" si="2852"/>
        <v>-500000</v>
      </c>
      <c r="BF1701" s="62">
        <f t="shared" ca="1" si="2852"/>
        <v>-500000</v>
      </c>
      <c r="BG1701" s="62">
        <f t="shared" ca="1" si="2852"/>
        <v>-500000</v>
      </c>
      <c r="BH1701" s="62">
        <f t="shared" ca="1" si="2852"/>
        <v>-500000</v>
      </c>
      <c r="BI1701" s="62">
        <f t="shared" ca="1" si="2852"/>
        <v>-500000</v>
      </c>
      <c r="BJ1701" s="62">
        <f t="shared" ca="1" si="2852"/>
        <v>-500000</v>
      </c>
      <c r="BK1701" s="62">
        <f t="shared" ca="1" si="2852"/>
        <v>-500000</v>
      </c>
      <c r="BL1701" s="62">
        <f t="shared" ca="1" si="2852"/>
        <v>-500000</v>
      </c>
      <c r="BM1701" s="62">
        <f t="shared" ca="1" si="2852"/>
        <v>-500000</v>
      </c>
      <c r="BN1701" s="62">
        <f t="shared" ca="1" si="2852"/>
        <v>-500000</v>
      </c>
      <c r="BO1701" s="62">
        <f t="shared" ca="1" si="2852"/>
        <v>-500000</v>
      </c>
      <c r="BP1701" s="62">
        <f t="shared" ca="1" si="2852"/>
        <v>-500000</v>
      </c>
      <c r="BQ1701" s="62">
        <f t="shared" ca="1" si="2852"/>
        <v>-500000</v>
      </c>
      <c r="BR1701" s="62">
        <f t="shared" ca="1" si="2852"/>
        <v>-500000</v>
      </c>
      <c r="BS1701" s="62">
        <f t="shared" ca="1" si="2852"/>
        <v>-500000</v>
      </c>
      <c r="BT1701" s="62">
        <f t="shared" ca="1" si="2852"/>
        <v>-500000</v>
      </c>
      <c r="BU1701" s="62">
        <f t="shared" ca="1" si="2852"/>
        <v>-500000</v>
      </c>
      <c r="BV1701" s="62">
        <f t="shared" ca="1" si="2852"/>
        <v>-500000</v>
      </c>
      <c r="BW1701" s="62">
        <f t="shared" ca="1" si="2852"/>
        <v>-500000</v>
      </c>
      <c r="BX1701" s="62">
        <f t="shared" ca="1" si="2852"/>
        <v>-500000</v>
      </c>
      <c r="BY1701" s="62">
        <f t="shared" ca="1" si="2852"/>
        <v>-500000</v>
      </c>
      <c r="BZ1701" s="62">
        <f t="shared" ca="1" si="2852"/>
        <v>-500000</v>
      </c>
      <c r="CA1701" s="62">
        <f t="shared" ca="1" si="2852"/>
        <v>-500000</v>
      </c>
      <c r="CB1701" s="62">
        <f t="shared" ca="1" si="2852"/>
        <v>-500000</v>
      </c>
      <c r="CC1701" s="62">
        <f t="shared" ca="1" si="2852"/>
        <v>-500000</v>
      </c>
      <c r="CD1701" s="62">
        <f t="shared" ca="1" si="2852"/>
        <v>-500000</v>
      </c>
      <c r="CE1701" s="62">
        <f t="shared" ref="CE1701:CL1701" ca="1" si="2853">-CE1692</f>
        <v>-500000</v>
      </c>
      <c r="CF1701" s="62">
        <f t="shared" ca="1" si="2853"/>
        <v>-500000</v>
      </c>
      <c r="CG1701" s="62">
        <f t="shared" ca="1" si="2853"/>
        <v>-500000</v>
      </c>
      <c r="CH1701" s="62">
        <f t="shared" ca="1" si="2853"/>
        <v>-500000</v>
      </c>
      <c r="CI1701" s="62">
        <f t="shared" ca="1" si="2853"/>
        <v>-500000</v>
      </c>
      <c r="CJ1701" s="62">
        <f t="shared" ca="1" si="2853"/>
        <v>-500000</v>
      </c>
      <c r="CK1701" s="62">
        <f t="shared" ca="1" si="2853"/>
        <v>-500000</v>
      </c>
      <c r="CL1701" s="62">
        <f t="shared" ca="1" si="2853"/>
        <v>-500000</v>
      </c>
      <c r="CO1701" s="62">
        <f t="shared" ref="CO1701:DK1701" ca="1" si="2854">-CO1692</f>
        <v>0</v>
      </c>
      <c r="CP1701" s="62">
        <f t="shared" ca="1" si="2854"/>
        <v>0</v>
      </c>
      <c r="CQ1701" s="62">
        <f t="shared" ca="1" si="2854"/>
        <v>0</v>
      </c>
      <c r="CR1701" s="62">
        <f t="shared" ca="1" si="2854"/>
        <v>0</v>
      </c>
      <c r="CS1701" s="62">
        <f t="shared" ca="1" si="2854"/>
        <v>0</v>
      </c>
      <c r="CT1701" s="62">
        <f t="shared" ca="1" si="2854"/>
        <v>0</v>
      </c>
      <c r="CU1701" s="62">
        <f t="shared" ca="1" si="2854"/>
        <v>0</v>
      </c>
      <c r="CV1701" s="62">
        <f t="shared" ca="1" si="2854"/>
        <v>0</v>
      </c>
      <c r="CW1701" s="62">
        <f t="shared" ca="1" si="2854"/>
        <v>0</v>
      </c>
      <c r="CX1701" s="62">
        <f t="shared" ca="1" si="2854"/>
        <v>0</v>
      </c>
      <c r="CY1701" s="62">
        <f t="shared" ca="1" si="2854"/>
        <v>0</v>
      </c>
      <c r="CZ1701" s="62">
        <f t="shared" ca="1" si="2854"/>
        <v>0</v>
      </c>
      <c r="DA1701" s="62">
        <f t="shared" ca="1" si="2854"/>
        <v>0</v>
      </c>
      <c r="DB1701" s="62">
        <f t="shared" ca="1" si="2854"/>
        <v>0</v>
      </c>
      <c r="DC1701" s="62">
        <f t="shared" ca="1" si="2854"/>
        <v>0</v>
      </c>
      <c r="DD1701" s="62">
        <f t="shared" ca="1" si="2854"/>
        <v>0</v>
      </c>
      <c r="DE1701" s="62">
        <f t="shared" ca="1" si="2854"/>
        <v>0</v>
      </c>
      <c r="DF1701" s="62">
        <f t="shared" ca="1" si="2854"/>
        <v>0</v>
      </c>
      <c r="DG1701" s="62">
        <f t="shared" ca="1" si="2854"/>
        <v>0</v>
      </c>
      <c r="DH1701" s="62">
        <f t="shared" ca="1" si="2854"/>
        <v>0</v>
      </c>
      <c r="DI1701" s="62">
        <f t="shared" ca="1" si="2854"/>
        <v>0</v>
      </c>
      <c r="DJ1701" s="62">
        <f t="shared" ca="1" si="2854"/>
        <v>0</v>
      </c>
      <c r="DK1701" s="62">
        <f t="shared" ca="1" si="2854"/>
        <v>0</v>
      </c>
      <c r="DL1701" s="62">
        <f t="shared" ref="DL1701" ca="1" si="2855">-DL1692</f>
        <v>0</v>
      </c>
    </row>
    <row r="1702" spans="1:116" x14ac:dyDescent="0.4">
      <c r="A1702" s="99"/>
      <c r="B1702" s="57"/>
      <c r="C1702" t="s">
        <v>235</v>
      </c>
      <c r="D1702" t="s">
        <v>768</v>
      </c>
      <c r="E1702" t="str">
        <f>ROW()&amp;" "&amp;D1702</f>
        <v>1702 LAMORT-S</v>
      </c>
      <c r="G1702" s="158" t="str">
        <f>G1694</f>
        <v>Prepayment - Volume driven amortizing loan - no defaults</v>
      </c>
      <c r="K1702" s="53">
        <f>SUMIF($3:$3,K$2,1702:1702)</f>
        <v>0</v>
      </c>
      <c r="L1702" s="53">
        <f>SUMIF($3:$3,L$2,1702:1702)</f>
        <v>0</v>
      </c>
      <c r="M1702" s="53">
        <f>SUMIF($3:$3,M$2,1702:1702)</f>
        <v>0</v>
      </c>
      <c r="N1702" s="53">
        <f>SUMIF($3:$3,N$2,1702:1702)</f>
        <v>0</v>
      </c>
      <c r="O1702" s="53">
        <f>SUMIF($3:$3,O$2,1702:1702)</f>
        <v>0</v>
      </c>
      <c r="P1702" s="53">
        <f>SUMIF($3:$3,P$2,1702:1702)</f>
        <v>0</v>
      </c>
      <c r="R1702"/>
      <c r="S1702" s="62">
        <f t="shared" ref="S1702:AX1702" si="2856">-S1694</f>
        <v>0</v>
      </c>
      <c r="T1702" s="62">
        <f t="shared" si="2856"/>
        <v>0</v>
      </c>
      <c r="U1702" s="62">
        <f t="shared" si="2856"/>
        <v>0</v>
      </c>
      <c r="V1702" s="62">
        <f t="shared" si="2856"/>
        <v>0</v>
      </c>
      <c r="W1702" s="62">
        <f t="shared" si="2856"/>
        <v>0</v>
      </c>
      <c r="X1702" s="62">
        <f t="shared" si="2856"/>
        <v>0</v>
      </c>
      <c r="Y1702" s="62">
        <f t="shared" si="2856"/>
        <v>0</v>
      </c>
      <c r="Z1702" s="62">
        <f t="shared" si="2856"/>
        <v>0</v>
      </c>
      <c r="AA1702" s="62">
        <f t="shared" si="2856"/>
        <v>0</v>
      </c>
      <c r="AB1702" s="62">
        <f t="shared" si="2856"/>
        <v>0</v>
      </c>
      <c r="AC1702" s="62">
        <f t="shared" si="2856"/>
        <v>0</v>
      </c>
      <c r="AD1702" s="62">
        <f t="shared" si="2856"/>
        <v>0</v>
      </c>
      <c r="AE1702" s="62">
        <f t="shared" si="2856"/>
        <v>0</v>
      </c>
      <c r="AF1702" s="62">
        <f t="shared" si="2856"/>
        <v>0</v>
      </c>
      <c r="AG1702" s="62">
        <f t="shared" si="2856"/>
        <v>0</v>
      </c>
      <c r="AH1702" s="62">
        <f t="shared" si="2856"/>
        <v>0</v>
      </c>
      <c r="AI1702" s="62">
        <f t="shared" si="2856"/>
        <v>0</v>
      </c>
      <c r="AJ1702" s="62">
        <f t="shared" si="2856"/>
        <v>0</v>
      </c>
      <c r="AK1702" s="62">
        <f t="shared" si="2856"/>
        <v>0</v>
      </c>
      <c r="AL1702" s="62">
        <f t="shared" si="2856"/>
        <v>0</v>
      </c>
      <c r="AM1702" s="62">
        <f t="shared" si="2856"/>
        <v>0</v>
      </c>
      <c r="AN1702" s="62">
        <f t="shared" si="2856"/>
        <v>0</v>
      </c>
      <c r="AO1702" s="62">
        <f t="shared" si="2856"/>
        <v>0</v>
      </c>
      <c r="AP1702" s="62">
        <f t="shared" si="2856"/>
        <v>0</v>
      </c>
      <c r="AQ1702" s="62">
        <f t="shared" si="2856"/>
        <v>0</v>
      </c>
      <c r="AR1702" s="62">
        <f t="shared" si="2856"/>
        <v>0</v>
      </c>
      <c r="AS1702" s="62">
        <f t="shared" si="2856"/>
        <v>0</v>
      </c>
      <c r="AT1702" s="62">
        <f t="shared" si="2856"/>
        <v>0</v>
      </c>
      <c r="AU1702" s="62">
        <f t="shared" si="2856"/>
        <v>0</v>
      </c>
      <c r="AV1702" s="62">
        <f t="shared" si="2856"/>
        <v>0</v>
      </c>
      <c r="AW1702" s="62">
        <f t="shared" si="2856"/>
        <v>0</v>
      </c>
      <c r="AX1702" s="62">
        <f t="shared" si="2856"/>
        <v>0</v>
      </c>
      <c r="AY1702" s="62">
        <f t="shared" ref="AY1702:CD1702" si="2857">-AY1694</f>
        <v>0</v>
      </c>
      <c r="AZ1702" s="62">
        <f t="shared" si="2857"/>
        <v>0</v>
      </c>
      <c r="BA1702" s="62">
        <f t="shared" si="2857"/>
        <v>0</v>
      </c>
      <c r="BB1702" s="62">
        <f t="shared" si="2857"/>
        <v>0</v>
      </c>
      <c r="BC1702" s="62">
        <f t="shared" si="2857"/>
        <v>0</v>
      </c>
      <c r="BD1702" s="62">
        <f t="shared" si="2857"/>
        <v>0</v>
      </c>
      <c r="BE1702" s="62">
        <f t="shared" si="2857"/>
        <v>0</v>
      </c>
      <c r="BF1702" s="62">
        <f t="shared" si="2857"/>
        <v>0</v>
      </c>
      <c r="BG1702" s="62">
        <f t="shared" si="2857"/>
        <v>0</v>
      </c>
      <c r="BH1702" s="62">
        <f t="shared" si="2857"/>
        <v>0</v>
      </c>
      <c r="BI1702" s="62">
        <f t="shared" si="2857"/>
        <v>0</v>
      </c>
      <c r="BJ1702" s="62">
        <f t="shared" si="2857"/>
        <v>0</v>
      </c>
      <c r="BK1702" s="62">
        <f t="shared" si="2857"/>
        <v>0</v>
      </c>
      <c r="BL1702" s="62">
        <f t="shared" si="2857"/>
        <v>0</v>
      </c>
      <c r="BM1702" s="62">
        <f t="shared" si="2857"/>
        <v>0</v>
      </c>
      <c r="BN1702" s="62">
        <f t="shared" si="2857"/>
        <v>0</v>
      </c>
      <c r="BO1702" s="62">
        <f t="shared" si="2857"/>
        <v>0</v>
      </c>
      <c r="BP1702" s="62">
        <f t="shared" si="2857"/>
        <v>0</v>
      </c>
      <c r="BQ1702" s="62">
        <f t="shared" si="2857"/>
        <v>0</v>
      </c>
      <c r="BR1702" s="62">
        <f t="shared" si="2857"/>
        <v>0</v>
      </c>
      <c r="BS1702" s="62">
        <f t="shared" si="2857"/>
        <v>0</v>
      </c>
      <c r="BT1702" s="62">
        <f t="shared" si="2857"/>
        <v>0</v>
      </c>
      <c r="BU1702" s="62">
        <f t="shared" si="2857"/>
        <v>0</v>
      </c>
      <c r="BV1702" s="62">
        <f t="shared" si="2857"/>
        <v>0</v>
      </c>
      <c r="BW1702" s="62">
        <f t="shared" si="2857"/>
        <v>0</v>
      </c>
      <c r="BX1702" s="62">
        <f t="shared" si="2857"/>
        <v>0</v>
      </c>
      <c r="BY1702" s="62">
        <f t="shared" si="2857"/>
        <v>0</v>
      </c>
      <c r="BZ1702" s="62">
        <f t="shared" si="2857"/>
        <v>0</v>
      </c>
      <c r="CA1702" s="62">
        <f t="shared" si="2857"/>
        <v>0</v>
      </c>
      <c r="CB1702" s="62">
        <f t="shared" si="2857"/>
        <v>0</v>
      </c>
      <c r="CC1702" s="62">
        <f t="shared" si="2857"/>
        <v>0</v>
      </c>
      <c r="CD1702" s="62">
        <f t="shared" si="2857"/>
        <v>0</v>
      </c>
      <c r="CE1702" s="62">
        <f t="shared" ref="CE1702:CL1702" si="2858">-CE1694</f>
        <v>0</v>
      </c>
      <c r="CF1702" s="62">
        <f t="shared" si="2858"/>
        <v>0</v>
      </c>
      <c r="CG1702" s="62">
        <f t="shared" si="2858"/>
        <v>0</v>
      </c>
      <c r="CH1702" s="62">
        <f t="shared" si="2858"/>
        <v>0</v>
      </c>
      <c r="CI1702" s="62">
        <f t="shared" si="2858"/>
        <v>0</v>
      </c>
      <c r="CJ1702" s="62">
        <f t="shared" si="2858"/>
        <v>0</v>
      </c>
      <c r="CK1702" s="62">
        <f t="shared" si="2858"/>
        <v>0</v>
      </c>
      <c r="CL1702" s="62">
        <f t="shared" si="2858"/>
        <v>0</v>
      </c>
      <c r="CO1702" s="62">
        <f t="shared" ref="CO1702:DK1702" si="2859">-CO1694</f>
        <v>0</v>
      </c>
      <c r="CP1702" s="62">
        <f t="shared" si="2859"/>
        <v>0</v>
      </c>
      <c r="CQ1702" s="62">
        <f t="shared" si="2859"/>
        <v>0</v>
      </c>
      <c r="CR1702" s="62">
        <f t="shared" si="2859"/>
        <v>0</v>
      </c>
      <c r="CS1702" s="62">
        <f t="shared" si="2859"/>
        <v>0</v>
      </c>
      <c r="CT1702" s="62">
        <f t="shared" si="2859"/>
        <v>0</v>
      </c>
      <c r="CU1702" s="62">
        <f t="shared" si="2859"/>
        <v>0</v>
      </c>
      <c r="CV1702" s="62">
        <f t="shared" si="2859"/>
        <v>0</v>
      </c>
      <c r="CW1702" s="62">
        <f t="shared" si="2859"/>
        <v>0</v>
      </c>
      <c r="CX1702" s="62">
        <f t="shared" si="2859"/>
        <v>0</v>
      </c>
      <c r="CY1702" s="62">
        <f t="shared" si="2859"/>
        <v>0</v>
      </c>
      <c r="CZ1702" s="62">
        <f t="shared" si="2859"/>
        <v>0</v>
      </c>
      <c r="DA1702" s="62">
        <f t="shared" si="2859"/>
        <v>0</v>
      </c>
      <c r="DB1702" s="62">
        <f t="shared" si="2859"/>
        <v>0</v>
      </c>
      <c r="DC1702" s="62">
        <f t="shared" si="2859"/>
        <v>0</v>
      </c>
      <c r="DD1702" s="62">
        <f t="shared" si="2859"/>
        <v>0</v>
      </c>
      <c r="DE1702" s="62">
        <f t="shared" si="2859"/>
        <v>0</v>
      </c>
      <c r="DF1702" s="62">
        <f t="shared" si="2859"/>
        <v>0</v>
      </c>
      <c r="DG1702" s="62">
        <f t="shared" si="2859"/>
        <v>0</v>
      </c>
      <c r="DH1702" s="62">
        <f t="shared" si="2859"/>
        <v>0</v>
      </c>
      <c r="DI1702" s="62">
        <f t="shared" si="2859"/>
        <v>0</v>
      </c>
      <c r="DJ1702" s="62">
        <f t="shared" si="2859"/>
        <v>0</v>
      </c>
      <c r="DK1702" s="62">
        <f t="shared" si="2859"/>
        <v>0</v>
      </c>
      <c r="DL1702" s="62">
        <f t="shared" ref="DL1702" si="2860">-DL1694</f>
        <v>0</v>
      </c>
    </row>
    <row r="1703" spans="1:116" x14ac:dyDescent="0.4">
      <c r="A1703" s="99"/>
      <c r="B1703" s="57"/>
      <c r="C1703" t="s">
        <v>235</v>
      </c>
      <c r="D1703" t="s">
        <v>768</v>
      </c>
      <c r="E1703" t="str">
        <f>ROW()&amp;" "&amp;D1703</f>
        <v>1703 LAMORT-S</v>
      </c>
      <c r="G1703" s="158" t="str">
        <f>G1695</f>
        <v>Principal payments - Volume driven amortizing loan - no defaults</v>
      </c>
      <c r="K1703" s="53">
        <f ca="1">SUMIF($3:$3,K$2,1703:1703)</f>
        <v>3641376.6868589474</v>
      </c>
      <c r="L1703" s="53">
        <f ca="1">SUMIF($3:$3,L$2,1703:1703)</f>
        <v>6588351.2669114629</v>
      </c>
      <c r="M1703" s="53">
        <f ca="1">SUMIF($3:$3,M$2,1703:1703)</f>
        <v>6532139.230299741</v>
      </c>
      <c r="N1703" s="53">
        <f ca="1">SUMIF($3:$3,N$2,1703:1703)</f>
        <v>6481297.7830582494</v>
      </c>
      <c r="O1703" s="53">
        <f ca="1">SUMIF($3:$3,O$2,1703:1703)</f>
        <v>6435313.8103467869</v>
      </c>
      <c r="P1703" s="53">
        <f ca="1">SUMIF($3:$3,P$2,1703:1703)</f>
        <v>6393723.2211512271</v>
      </c>
      <c r="R1703"/>
      <c r="S1703" s="62">
        <f t="shared" ref="S1703:AX1703" ca="1" si="2861">-S1695</f>
        <v>48124.610281671463</v>
      </c>
      <c r="T1703" s="62">
        <f t="shared" ca="1" si="2861"/>
        <v>95848.18214432901</v>
      </c>
      <c r="U1703" s="62">
        <f t="shared" ca="1" si="2861"/>
        <v>143174.05757479771</v>
      </c>
      <c r="V1703" s="62">
        <f t="shared" ca="1" si="2861"/>
        <v>190105.55071001255</v>
      </c>
      <c r="W1703" s="62">
        <f t="shared" ca="1" si="2861"/>
        <v>236645.94806910056</v>
      </c>
      <c r="X1703" s="62">
        <f t="shared" ca="1" si="2861"/>
        <v>282798.50878352951</v>
      </c>
      <c r="Y1703" s="62">
        <f t="shared" ca="1" si="2861"/>
        <v>328566.46482533828</v>
      </c>
      <c r="Z1703" s="62">
        <f t="shared" ca="1" si="2861"/>
        <v>373953.02123346523</v>
      </c>
      <c r="AA1703" s="62">
        <f t="shared" ca="1" si="2861"/>
        <v>418961.35633819114</v>
      </c>
      <c r="AB1703" s="62">
        <f t="shared" ca="1" si="2861"/>
        <v>463594.62198371097</v>
      </c>
      <c r="AC1703" s="62">
        <f t="shared" ca="1" si="2861"/>
        <v>507855.94374885148</v>
      </c>
      <c r="AD1703" s="62">
        <f t="shared" ca="1" si="2861"/>
        <v>551748.4211659492</v>
      </c>
      <c r="AE1703" s="62">
        <f t="shared" ca="1" si="2861"/>
        <v>551317.18432289956</v>
      </c>
      <c r="AF1703" s="62">
        <f t="shared" ca="1" si="2861"/>
        <v>550889.5411202088</v>
      </c>
      <c r="AG1703" s="62">
        <f t="shared" ca="1" si="2861"/>
        <v>550465.4616108737</v>
      </c>
      <c r="AH1703" s="62">
        <f t="shared" ca="1" si="2861"/>
        <v>550044.91609744972</v>
      </c>
      <c r="AI1703" s="62">
        <f t="shared" ca="1" si="2861"/>
        <v>549627.87512997095</v>
      </c>
      <c r="AJ1703" s="62">
        <f t="shared" ca="1" si="2861"/>
        <v>549214.3095038879</v>
      </c>
      <c r="AK1703" s="62">
        <f t="shared" ca="1" si="2861"/>
        <v>548804.19025802216</v>
      </c>
      <c r="AL1703" s="62">
        <f t="shared" ca="1" si="2861"/>
        <v>548397.48867253866</v>
      </c>
      <c r="AM1703" s="62">
        <f t="shared" ca="1" si="2861"/>
        <v>547994.17626693414</v>
      </c>
      <c r="AN1703" s="62">
        <f t="shared" ca="1" si="2861"/>
        <v>547594.22479804303</v>
      </c>
      <c r="AO1703" s="62">
        <f t="shared" ca="1" si="2861"/>
        <v>547197.60625805939</v>
      </c>
      <c r="AP1703" s="62">
        <f t="shared" ca="1" si="2861"/>
        <v>546804.29287257546</v>
      </c>
      <c r="AQ1703" s="62">
        <f t="shared" ca="1" si="2861"/>
        <v>546414.2570986374</v>
      </c>
      <c r="AR1703" s="62">
        <f t="shared" ca="1" si="2861"/>
        <v>546027.47162281536</v>
      </c>
      <c r="AS1703" s="62">
        <f t="shared" ca="1" si="2861"/>
        <v>545643.90935929189</v>
      </c>
      <c r="AT1703" s="62">
        <f t="shared" ca="1" si="2861"/>
        <v>545263.54344796448</v>
      </c>
      <c r="AU1703" s="62">
        <f t="shared" ca="1" si="2861"/>
        <v>544886.34725256485</v>
      </c>
      <c r="AV1703" s="62">
        <f t="shared" ca="1" si="2861"/>
        <v>544512.29435879341</v>
      </c>
      <c r="AW1703" s="62">
        <f t="shared" ca="1" si="2861"/>
        <v>544141.35857247014</v>
      </c>
      <c r="AX1703" s="62">
        <f t="shared" ca="1" si="2861"/>
        <v>543773.51391769957</v>
      </c>
      <c r="AY1703" s="62">
        <f t="shared" ref="AY1703:CD1703" ca="1" si="2862">-AY1695</f>
        <v>543408.73463505204</v>
      </c>
      <c r="AZ1703" s="62">
        <f t="shared" ca="1" si="2862"/>
        <v>543046.99517975992</v>
      </c>
      <c r="BA1703" s="62">
        <f t="shared" ca="1" si="2862"/>
        <v>542688.27021992858</v>
      </c>
      <c r="BB1703" s="62">
        <f t="shared" ca="1" si="2862"/>
        <v>542332.53463476256</v>
      </c>
      <c r="BC1703" s="62">
        <f t="shared" ca="1" si="2862"/>
        <v>541979.76351280627</v>
      </c>
      <c r="BD1703" s="62">
        <f t="shared" ca="1" si="2862"/>
        <v>541629.93215019954</v>
      </c>
      <c r="BE1703" s="62">
        <f t="shared" ca="1" si="2862"/>
        <v>541283.01604894781</v>
      </c>
      <c r="BF1703" s="62">
        <f t="shared" ca="1" si="2862"/>
        <v>540938.99091520661</v>
      </c>
      <c r="BG1703" s="62">
        <f t="shared" ca="1" si="2862"/>
        <v>540597.83265757991</v>
      </c>
      <c r="BH1703" s="62">
        <f t="shared" ca="1" si="2862"/>
        <v>540259.51738543343</v>
      </c>
      <c r="BI1703" s="62">
        <f t="shared" ca="1" si="2862"/>
        <v>539924.02140722144</v>
      </c>
      <c r="BJ1703" s="62">
        <f t="shared" ca="1" si="2862"/>
        <v>539591.32122882793</v>
      </c>
      <c r="BK1703" s="62">
        <f t="shared" ca="1" si="2862"/>
        <v>539261.39355192101</v>
      </c>
      <c r="BL1703" s="62">
        <f t="shared" ca="1" si="2862"/>
        <v>538934.21527232172</v>
      </c>
      <c r="BM1703" s="62">
        <f t="shared" ca="1" si="2862"/>
        <v>538609.76347838563</v>
      </c>
      <c r="BN1703" s="62">
        <f t="shared" ca="1" si="2862"/>
        <v>538288.01544939913</v>
      </c>
      <c r="BO1703" s="62">
        <f t="shared" ca="1" si="2862"/>
        <v>537968.94865398749</v>
      </c>
      <c r="BP1703" s="62">
        <f t="shared" ca="1" si="2862"/>
        <v>537652.54074853752</v>
      </c>
      <c r="BQ1703" s="62">
        <f t="shared" ca="1" si="2862"/>
        <v>537338.76957563311</v>
      </c>
      <c r="BR1703" s="62">
        <f t="shared" ca="1" si="2862"/>
        <v>537027.61316250276</v>
      </c>
      <c r="BS1703" s="62">
        <f t="shared" ca="1" si="2862"/>
        <v>536719.04971948196</v>
      </c>
      <c r="BT1703" s="62">
        <f t="shared" ca="1" si="2862"/>
        <v>536413.05763848627</v>
      </c>
      <c r="BU1703" s="62">
        <f t="shared" ca="1" si="2862"/>
        <v>536109.61549149884</v>
      </c>
      <c r="BV1703" s="62">
        <f t="shared" ca="1" si="2862"/>
        <v>535808.70202906977</v>
      </c>
      <c r="BW1703" s="62">
        <f t="shared" ca="1" si="2862"/>
        <v>535510.29617882753</v>
      </c>
      <c r="BX1703" s="62">
        <f t="shared" ca="1" si="2862"/>
        <v>535214.37704400392</v>
      </c>
      <c r="BY1703" s="62">
        <f t="shared" ca="1" si="2862"/>
        <v>534920.9239019705</v>
      </c>
      <c r="BZ1703" s="62">
        <f t="shared" ca="1" si="2862"/>
        <v>534629.91620278743</v>
      </c>
      <c r="CA1703" s="62">
        <f t="shared" ca="1" si="2862"/>
        <v>534341.33356776426</v>
      </c>
      <c r="CB1703" s="62">
        <f t="shared" ca="1" si="2862"/>
        <v>534055.15578803292</v>
      </c>
      <c r="CC1703" s="62">
        <f t="shared" ca="1" si="2862"/>
        <v>533771.36282313254</v>
      </c>
      <c r="CD1703" s="62">
        <f t="shared" ca="1" si="2862"/>
        <v>533489.93479960645</v>
      </c>
      <c r="CE1703" s="62">
        <f t="shared" ref="CE1703:CL1703" ca="1" si="2863">-CE1695</f>
        <v>533210.85200960981</v>
      </c>
      <c r="CF1703" s="62">
        <f t="shared" ca="1" si="2863"/>
        <v>532934.09490952967</v>
      </c>
      <c r="CG1703" s="62">
        <f t="shared" ca="1" si="2863"/>
        <v>532659.64411861694</v>
      </c>
      <c r="CH1703" s="62">
        <f t="shared" ca="1" si="2863"/>
        <v>532387.48041762842</v>
      </c>
      <c r="CI1703" s="62">
        <f t="shared" ca="1" si="2863"/>
        <v>532117.58474748151</v>
      </c>
      <c r="CJ1703" s="62">
        <f t="shared" ca="1" si="2863"/>
        <v>531849.93820791924</v>
      </c>
      <c r="CK1703" s="62">
        <f t="shared" ca="1" si="2863"/>
        <v>531584.52205618657</v>
      </c>
      <c r="CL1703" s="62">
        <f t="shared" ca="1" si="2863"/>
        <v>531321.31770571833</v>
      </c>
      <c r="CO1703" s="62">
        <f t="shared" ref="CO1703:DK1703" ca="1" si="2864">-CO1695</f>
        <v>43957.943615004799</v>
      </c>
      <c r="CP1703" s="62">
        <f t="shared" ca="1" si="2864"/>
        <v>1098.9485903751199</v>
      </c>
      <c r="CQ1703" s="62">
        <f t="shared" ca="1" si="2864"/>
        <v>1126.4223051344979</v>
      </c>
      <c r="CR1703" s="62">
        <f t="shared" ca="1" si="2864"/>
        <v>1154.5828627628605</v>
      </c>
      <c r="CS1703" s="62">
        <f t="shared" ca="1" si="2864"/>
        <v>1183.4474343319318</v>
      </c>
      <c r="CT1703" s="62">
        <f t="shared" ca="1" si="2864"/>
        <v>1213.0336201902301</v>
      </c>
      <c r="CU1703" s="62">
        <f t="shared" ca="1" si="2864"/>
        <v>1243.359460694986</v>
      </c>
      <c r="CV1703" s="62">
        <f t="shared" ca="1" si="2864"/>
        <v>1274.4434472123605</v>
      </c>
      <c r="CW1703" s="62">
        <f t="shared" ca="1" si="2864"/>
        <v>1306.3045333926696</v>
      </c>
      <c r="CX1703" s="62">
        <f t="shared" ca="1" si="2864"/>
        <v>1338.9621467274865</v>
      </c>
      <c r="CY1703" s="62">
        <f t="shared" ca="1" si="2864"/>
        <v>457.47873346522448</v>
      </c>
      <c r="CZ1703" s="62">
        <f t="shared" ca="1" si="2864"/>
        <v>1383.8731687323041</v>
      </c>
      <c r="DA1703" s="62">
        <f t="shared" ca="1" si="2864"/>
        <v>1418.4699979506115</v>
      </c>
      <c r="DB1703" s="62">
        <f t="shared" ca="1" si="2864"/>
        <v>1453.9317478993769</v>
      </c>
      <c r="DC1703" s="62">
        <f t="shared" ca="1" si="2864"/>
        <v>1490.2800415968613</v>
      </c>
      <c r="DD1703" s="62">
        <f t="shared" ca="1" si="2864"/>
        <v>1527.5370426367826</v>
      </c>
      <c r="DE1703" s="62">
        <f t="shared" ca="1" si="2864"/>
        <v>1565.7254687027023</v>
      </c>
      <c r="DF1703" s="62">
        <f t="shared" ca="1" si="2864"/>
        <v>1604.8686054202699</v>
      </c>
      <c r="DG1703" s="62">
        <f t="shared" ca="1" si="2864"/>
        <v>1644.9903205557764</v>
      </c>
      <c r="DH1703" s="62">
        <f t="shared" ca="1" si="2864"/>
        <v>1686.1150785696709</v>
      </c>
      <c r="DI1703" s="62">
        <f t="shared" ca="1" si="2864"/>
        <v>1728.2679555339125</v>
      </c>
      <c r="DJ1703" s="62">
        <f t="shared" ca="1" si="2864"/>
        <v>1771.4746544222603</v>
      </c>
      <c r="DK1703" s="62">
        <f t="shared" ca="1" si="2864"/>
        <v>1815.7615207828167</v>
      </c>
      <c r="DL1703" s="62">
        <f t="shared" ref="DL1703" ca="1" si="2865">-DL1695</f>
        <v>1861.1555588023873</v>
      </c>
    </row>
    <row r="1704" spans="1:116" x14ac:dyDescent="0.4">
      <c r="A1704" s="99"/>
      <c r="B1704" s="57"/>
      <c r="C1704" s="57"/>
      <c r="D1704" t="s">
        <v>768</v>
      </c>
      <c r="E1704" t="str">
        <f>ROW()&amp;" "&amp;D1704</f>
        <v>1704 LAMORT-S</v>
      </c>
      <c r="G1704" s="125"/>
      <c r="R1704"/>
      <c r="S1704" s="1"/>
      <c r="T1704" s="1"/>
      <c r="U1704" s="1"/>
      <c r="V1704" s="1"/>
      <c r="W1704" s="1"/>
      <c r="X1704" s="1"/>
      <c r="Y1704" s="1"/>
      <c r="Z1704" s="1"/>
      <c r="AA1704" s="1"/>
      <c r="AB1704" s="1"/>
      <c r="AC1704" s="1"/>
      <c r="AD1704" s="1"/>
      <c r="AE1704" s="1"/>
      <c r="AF1704" s="1"/>
      <c r="AG1704" s="1"/>
      <c r="AH1704" s="1"/>
      <c r="AI1704" s="1"/>
      <c r="AJ1704" s="1"/>
      <c r="AK1704" s="1"/>
      <c r="AL1704" s="1"/>
      <c r="AM1704" s="1"/>
      <c r="AN1704" s="1"/>
      <c r="AO1704" s="1"/>
      <c r="AP1704" s="1"/>
      <c r="AQ1704" s="1"/>
      <c r="AR1704" s="1"/>
      <c r="AS1704" s="1"/>
      <c r="AT1704" s="1"/>
      <c r="AU1704" s="1"/>
      <c r="AV1704" s="1"/>
      <c r="AW1704" s="1"/>
      <c r="AX1704" s="1"/>
      <c r="AY1704" s="1"/>
      <c r="AZ1704" s="1"/>
      <c r="BA1704" s="1"/>
      <c r="BB1704" s="1"/>
      <c r="BC1704" s="1"/>
      <c r="BD1704" s="1"/>
      <c r="BE1704" s="1"/>
      <c r="BF1704" s="1"/>
      <c r="BG1704" s="1"/>
      <c r="BH1704" s="1"/>
      <c r="BI1704" s="1"/>
      <c r="BJ1704" s="1"/>
      <c r="BK1704" s="1"/>
      <c r="BL1704" s="1"/>
      <c r="BM1704" s="1"/>
      <c r="BN1704" s="1"/>
      <c r="BO1704" s="1"/>
      <c r="BP1704" s="1"/>
      <c r="BQ1704" s="1"/>
      <c r="BR1704" s="1"/>
      <c r="BS1704" s="1"/>
      <c r="BT1704" s="1"/>
      <c r="BU1704" s="1"/>
      <c r="BV1704" s="1"/>
      <c r="BW1704" s="1"/>
      <c r="BX1704" s="1"/>
      <c r="BY1704" s="1"/>
      <c r="BZ1704" s="1"/>
      <c r="CA1704" s="1"/>
      <c r="CB1704" s="1"/>
      <c r="CC1704" s="1"/>
      <c r="CD1704" s="1"/>
      <c r="CE1704" s="1"/>
      <c r="CF1704" s="1"/>
      <c r="CG1704" s="1"/>
      <c r="CH1704" s="1"/>
      <c r="CI1704" s="1"/>
      <c r="CJ1704" s="1"/>
      <c r="CK1704" s="1"/>
      <c r="CL1704" s="1"/>
      <c r="CO1704" s="1"/>
      <c r="CP1704" s="1"/>
      <c r="CQ1704" s="1"/>
      <c r="CR1704" s="1"/>
      <c r="CS1704" s="1"/>
      <c r="CT1704" s="1"/>
      <c r="CU1704" s="1"/>
      <c r="CV1704" s="1"/>
      <c r="CW1704" s="1"/>
      <c r="CX1704" s="1"/>
      <c r="CY1704" s="1"/>
      <c r="CZ1704" s="1"/>
      <c r="DA1704" s="1"/>
      <c r="DB1704" s="1"/>
      <c r="DC1704" s="1"/>
      <c r="DD1704" s="1"/>
      <c r="DE1704" s="1"/>
      <c r="DF1704" s="1"/>
      <c r="DG1704" s="1"/>
      <c r="DH1704" s="1"/>
      <c r="DI1704" s="1"/>
      <c r="DJ1704" s="1"/>
      <c r="DK1704" s="1"/>
      <c r="DL1704" s="1"/>
    </row>
    <row r="1705" spans="1:116" x14ac:dyDescent="0.4">
      <c r="A1705" s="100"/>
      <c r="B1705" s="293"/>
      <c r="C1705" s="293"/>
      <c r="D1705" t="s">
        <v>768</v>
      </c>
      <c r="E1705" t="str">
        <f t="shared" si="2830"/>
        <v>1705 LAMORT-S</v>
      </c>
      <c r="F1705" s="27"/>
      <c r="G1705" s="95" t="s">
        <v>291</v>
      </c>
      <c r="R1705"/>
      <c r="S1705" s="1"/>
      <c r="T1705" s="1"/>
      <c r="U1705" s="1"/>
      <c r="V1705" s="1"/>
      <c r="W1705" s="1"/>
      <c r="X1705" s="1"/>
      <c r="Y1705" s="1"/>
      <c r="Z1705" s="1"/>
      <c r="AA1705" s="1"/>
      <c r="AB1705" s="1"/>
      <c r="AC1705" s="1"/>
      <c r="AD1705" s="1"/>
      <c r="AE1705" s="1"/>
      <c r="AF1705" s="1"/>
      <c r="AG1705" s="1"/>
      <c r="AH1705" s="1"/>
      <c r="AI1705" s="1"/>
      <c r="AJ1705" s="1"/>
      <c r="AK1705" s="1"/>
      <c r="AL1705" s="1"/>
      <c r="AM1705" s="1"/>
      <c r="AN1705" s="1"/>
      <c r="AO1705" s="1"/>
      <c r="AP1705" s="1"/>
      <c r="AQ1705" s="1"/>
      <c r="AR1705" s="1"/>
      <c r="AS1705" s="1"/>
      <c r="AT1705" s="1"/>
      <c r="AU1705" s="1"/>
      <c r="AV1705" s="1"/>
      <c r="AW1705" s="1"/>
      <c r="AX1705" s="1"/>
      <c r="AY1705" s="1"/>
      <c r="AZ1705" s="1"/>
      <c r="BA1705" s="1"/>
      <c r="BB1705" s="1"/>
      <c r="BC1705" s="1"/>
      <c r="BD1705" s="1"/>
      <c r="BE1705" s="1"/>
      <c r="BF1705" s="1"/>
      <c r="BG1705" s="1"/>
      <c r="BH1705" s="1"/>
      <c r="BI1705" s="1"/>
      <c r="BJ1705" s="1"/>
      <c r="BK1705" s="1"/>
      <c r="BL1705" s="1"/>
      <c r="BM1705" s="1"/>
      <c r="BN1705" s="1"/>
      <c r="BO1705" s="1"/>
      <c r="BP1705" s="1"/>
      <c r="BQ1705" s="1"/>
      <c r="BR1705" s="1"/>
      <c r="BS1705" s="1"/>
      <c r="BT1705" s="1"/>
      <c r="BU1705" s="1"/>
      <c r="BV1705" s="1"/>
      <c r="BW1705" s="1"/>
      <c r="BX1705" s="1"/>
      <c r="BY1705" s="1"/>
      <c r="BZ1705" s="1"/>
      <c r="CA1705" s="1"/>
      <c r="CB1705" s="1"/>
      <c r="CC1705" s="1"/>
      <c r="CD1705" s="1"/>
      <c r="CE1705" s="1"/>
      <c r="CF1705" s="1"/>
      <c r="CG1705" s="1"/>
      <c r="CH1705" s="1"/>
      <c r="CI1705" s="1"/>
      <c r="CJ1705" s="1"/>
      <c r="CK1705" s="1"/>
      <c r="CL1705" s="1"/>
      <c r="CO1705" s="1"/>
      <c r="CP1705" s="1"/>
      <c r="CQ1705" s="1"/>
      <c r="CR1705" s="1"/>
      <c r="CS1705" s="1"/>
      <c r="CT1705" s="1"/>
      <c r="CU1705" s="1"/>
      <c r="CV1705" s="1"/>
      <c r="CW1705" s="1"/>
      <c r="CX1705" s="1"/>
      <c r="CY1705" s="1"/>
      <c r="CZ1705" s="1"/>
      <c r="DA1705" s="1"/>
      <c r="DB1705" s="1"/>
      <c r="DC1705" s="1"/>
      <c r="DD1705" s="1"/>
      <c r="DE1705" s="1"/>
      <c r="DF1705" s="1"/>
      <c r="DG1705" s="1"/>
      <c r="DH1705" s="1"/>
      <c r="DI1705" s="1"/>
      <c r="DJ1705" s="1"/>
      <c r="DK1705" s="1"/>
      <c r="DL1705" s="1"/>
    </row>
    <row r="1706" spans="1:116" x14ac:dyDescent="0.4">
      <c r="A1706" s="99"/>
      <c r="B1706" s="57"/>
      <c r="D1706" t="s">
        <v>768</v>
      </c>
      <c r="E1706" t="str">
        <f t="shared" si="2830"/>
        <v>1706 LAMORT-S</v>
      </c>
      <c r="G1706" s="158" t="s">
        <v>292</v>
      </c>
      <c r="I1706" s="80"/>
      <c r="J1706" s="80"/>
      <c r="K1706" s="81">
        <f ca="1">SUMIF($3:$3,K$2,1706:1706)</f>
        <v>-527495.32338005747</v>
      </c>
      <c r="L1706" s="81">
        <f ca="1">SUMIF($3:$3,L$2,1706:1706)</f>
        <v>-527495.32338005747</v>
      </c>
      <c r="M1706" s="81">
        <f ca="1">SUMIF($3:$3,M$2,1706:1706)</f>
        <v>-527495.32338005747</v>
      </c>
      <c r="N1706" s="81">
        <f ca="1">SUMIF($3:$3,N$2,1706:1706)</f>
        <v>-527495.32338005747</v>
      </c>
      <c r="O1706" s="81">
        <f ca="1">SUMIF($3:$3,O$2,1706:1706)</f>
        <v>-527495.32338005747</v>
      </c>
      <c r="P1706" s="81">
        <f ca="1">SUMIF($3:$3,P$2,1706:1706)</f>
        <v>-527495.32338005747</v>
      </c>
      <c r="R1706" s="53"/>
      <c r="S1706" s="94">
        <f ca="1">+PMT($H1685/12,$H1684,S1692+S1694+S1691,0)</f>
        <v>-43957.943615004799</v>
      </c>
      <c r="T1706" s="94">
        <f t="shared" ref="T1706:AY1706" ca="1" si="2866">+PMT($H1685/12,$H1684,T1692+T1694,0)</f>
        <v>-43957.943615004799</v>
      </c>
      <c r="U1706" s="94">
        <f t="shared" ca="1" si="2866"/>
        <v>-43957.943615004799</v>
      </c>
      <c r="V1706" s="94">
        <f t="shared" ca="1" si="2866"/>
        <v>-43957.943615004799</v>
      </c>
      <c r="W1706" s="94">
        <f t="shared" ca="1" si="2866"/>
        <v>-43957.943615004799</v>
      </c>
      <c r="X1706" s="94">
        <f t="shared" ca="1" si="2866"/>
        <v>-43957.943615004799</v>
      </c>
      <c r="Y1706" s="94">
        <f t="shared" ca="1" si="2866"/>
        <v>-43957.943615004799</v>
      </c>
      <c r="Z1706" s="94">
        <f t="shared" ca="1" si="2866"/>
        <v>-43957.943615004799</v>
      </c>
      <c r="AA1706" s="94">
        <f t="shared" ca="1" si="2866"/>
        <v>-43957.943615004799</v>
      </c>
      <c r="AB1706" s="94">
        <f t="shared" ca="1" si="2866"/>
        <v>-43957.943615004799</v>
      </c>
      <c r="AC1706" s="94">
        <f t="shared" ca="1" si="2866"/>
        <v>-43957.943615004799</v>
      </c>
      <c r="AD1706" s="94">
        <f t="shared" ca="1" si="2866"/>
        <v>-43957.943615004799</v>
      </c>
      <c r="AE1706" s="94">
        <f t="shared" ca="1" si="2866"/>
        <v>-43957.943615004799</v>
      </c>
      <c r="AF1706" s="94">
        <f t="shared" ca="1" si="2866"/>
        <v>-43957.943615004799</v>
      </c>
      <c r="AG1706" s="94">
        <f t="shared" ca="1" si="2866"/>
        <v>-43957.943615004799</v>
      </c>
      <c r="AH1706" s="94">
        <f t="shared" ca="1" si="2866"/>
        <v>-43957.943615004799</v>
      </c>
      <c r="AI1706" s="94">
        <f t="shared" ca="1" si="2866"/>
        <v>-43957.943615004799</v>
      </c>
      <c r="AJ1706" s="94">
        <f t="shared" ca="1" si="2866"/>
        <v>-43957.943615004799</v>
      </c>
      <c r="AK1706" s="94">
        <f t="shared" ca="1" si="2866"/>
        <v>-43957.943615004799</v>
      </c>
      <c r="AL1706" s="94">
        <f t="shared" ca="1" si="2866"/>
        <v>-43957.943615004799</v>
      </c>
      <c r="AM1706" s="94">
        <f t="shared" ca="1" si="2866"/>
        <v>-43957.943615004799</v>
      </c>
      <c r="AN1706" s="94">
        <f t="shared" ca="1" si="2866"/>
        <v>-43957.943615004799</v>
      </c>
      <c r="AO1706" s="94">
        <f t="shared" ca="1" si="2866"/>
        <v>-43957.943615004799</v>
      </c>
      <c r="AP1706" s="94">
        <f t="shared" ca="1" si="2866"/>
        <v>-43957.943615004799</v>
      </c>
      <c r="AQ1706" s="94">
        <f t="shared" ca="1" si="2866"/>
        <v>-43957.943615004799</v>
      </c>
      <c r="AR1706" s="94">
        <f t="shared" ca="1" si="2866"/>
        <v>-43957.943615004799</v>
      </c>
      <c r="AS1706" s="94">
        <f t="shared" ca="1" si="2866"/>
        <v>-43957.943615004799</v>
      </c>
      <c r="AT1706" s="94">
        <f t="shared" ca="1" si="2866"/>
        <v>-43957.943615004799</v>
      </c>
      <c r="AU1706" s="94">
        <f t="shared" ca="1" si="2866"/>
        <v>-43957.943615004799</v>
      </c>
      <c r="AV1706" s="94">
        <f t="shared" ca="1" si="2866"/>
        <v>-43957.943615004799</v>
      </c>
      <c r="AW1706" s="94">
        <f t="shared" ca="1" si="2866"/>
        <v>-43957.943615004799</v>
      </c>
      <c r="AX1706" s="94">
        <f t="shared" ca="1" si="2866"/>
        <v>-43957.943615004799</v>
      </c>
      <c r="AY1706" s="94">
        <f t="shared" ca="1" si="2866"/>
        <v>-43957.943615004799</v>
      </c>
      <c r="AZ1706" s="94">
        <f t="shared" ref="AZ1706:CE1706" ca="1" si="2867">+PMT($H1685/12,$H1684,AZ1692+AZ1694,0)</f>
        <v>-43957.943615004799</v>
      </c>
      <c r="BA1706" s="94">
        <f t="shared" ca="1" si="2867"/>
        <v>-43957.943615004799</v>
      </c>
      <c r="BB1706" s="94">
        <f t="shared" ca="1" si="2867"/>
        <v>-43957.943615004799</v>
      </c>
      <c r="BC1706" s="94">
        <f t="shared" ca="1" si="2867"/>
        <v>-43957.943615004799</v>
      </c>
      <c r="BD1706" s="94">
        <f t="shared" ca="1" si="2867"/>
        <v>-43957.943615004799</v>
      </c>
      <c r="BE1706" s="94">
        <f t="shared" ca="1" si="2867"/>
        <v>-43957.943615004799</v>
      </c>
      <c r="BF1706" s="94">
        <f t="shared" ca="1" si="2867"/>
        <v>-43957.943615004799</v>
      </c>
      <c r="BG1706" s="94">
        <f t="shared" ca="1" si="2867"/>
        <v>-43957.943615004799</v>
      </c>
      <c r="BH1706" s="94">
        <f t="shared" ca="1" si="2867"/>
        <v>-43957.943615004799</v>
      </c>
      <c r="BI1706" s="94">
        <f t="shared" ca="1" si="2867"/>
        <v>-43957.943615004799</v>
      </c>
      <c r="BJ1706" s="94">
        <f t="shared" ca="1" si="2867"/>
        <v>-43957.943615004799</v>
      </c>
      <c r="BK1706" s="94">
        <f t="shared" ca="1" si="2867"/>
        <v>-43957.943615004799</v>
      </c>
      <c r="BL1706" s="94">
        <f t="shared" ca="1" si="2867"/>
        <v>-43957.943615004799</v>
      </c>
      <c r="BM1706" s="94">
        <f t="shared" ca="1" si="2867"/>
        <v>-43957.943615004799</v>
      </c>
      <c r="BN1706" s="94">
        <f t="shared" ca="1" si="2867"/>
        <v>-43957.943615004799</v>
      </c>
      <c r="BO1706" s="94">
        <f t="shared" ca="1" si="2867"/>
        <v>-43957.943615004799</v>
      </c>
      <c r="BP1706" s="94">
        <f t="shared" ca="1" si="2867"/>
        <v>-43957.943615004799</v>
      </c>
      <c r="BQ1706" s="94">
        <f t="shared" ca="1" si="2867"/>
        <v>-43957.943615004799</v>
      </c>
      <c r="BR1706" s="94">
        <f t="shared" ca="1" si="2867"/>
        <v>-43957.943615004799</v>
      </c>
      <c r="BS1706" s="94">
        <f t="shared" ca="1" si="2867"/>
        <v>-43957.943615004799</v>
      </c>
      <c r="BT1706" s="94">
        <f t="shared" ca="1" si="2867"/>
        <v>-43957.943615004799</v>
      </c>
      <c r="BU1706" s="94">
        <f t="shared" ca="1" si="2867"/>
        <v>-43957.943615004799</v>
      </c>
      <c r="BV1706" s="94">
        <f t="shared" ca="1" si="2867"/>
        <v>-43957.943615004799</v>
      </c>
      <c r="BW1706" s="94">
        <f t="shared" ca="1" si="2867"/>
        <v>-43957.943615004799</v>
      </c>
      <c r="BX1706" s="94">
        <f t="shared" ca="1" si="2867"/>
        <v>-43957.943615004799</v>
      </c>
      <c r="BY1706" s="94">
        <f t="shared" ca="1" si="2867"/>
        <v>-43957.943615004799</v>
      </c>
      <c r="BZ1706" s="94">
        <f t="shared" ca="1" si="2867"/>
        <v>-43957.943615004799</v>
      </c>
      <c r="CA1706" s="94">
        <f t="shared" ca="1" si="2867"/>
        <v>-43957.943615004799</v>
      </c>
      <c r="CB1706" s="94">
        <f t="shared" ca="1" si="2867"/>
        <v>-43957.943615004799</v>
      </c>
      <c r="CC1706" s="94">
        <f t="shared" ca="1" si="2867"/>
        <v>-43957.943615004799</v>
      </c>
      <c r="CD1706" s="94">
        <f t="shared" ca="1" si="2867"/>
        <v>-43957.943615004799</v>
      </c>
      <c r="CE1706" s="94">
        <f t="shared" ca="1" si="2867"/>
        <v>-43957.943615004799</v>
      </c>
      <c r="CF1706" s="94">
        <f t="shared" ref="CF1706:CL1706" ca="1" si="2868">+PMT($H1685/12,$H1684,CF1692+CF1694,0)</f>
        <v>-43957.943615004799</v>
      </c>
      <c r="CG1706" s="94">
        <f t="shared" ca="1" si="2868"/>
        <v>-43957.943615004799</v>
      </c>
      <c r="CH1706" s="94">
        <f t="shared" ca="1" si="2868"/>
        <v>-43957.943615004799</v>
      </c>
      <c r="CI1706" s="94">
        <f t="shared" ca="1" si="2868"/>
        <v>-43957.943615004799</v>
      </c>
      <c r="CJ1706" s="94">
        <f t="shared" ca="1" si="2868"/>
        <v>-43957.943615004799</v>
      </c>
      <c r="CK1706" s="94">
        <f t="shared" ca="1" si="2868"/>
        <v>-43957.943615004799</v>
      </c>
      <c r="CL1706" s="94">
        <f t="shared" ca="1" si="2868"/>
        <v>-43957.943615004799</v>
      </c>
      <c r="CN1706" s="80"/>
      <c r="CO1706" s="94">
        <f t="shared" ref="CO1706:CX1706" ca="1" si="2869">+PMT($H1685/CO$5,$H1684/12*4,CO1692+CO1694,0)</f>
        <v>0</v>
      </c>
      <c r="CP1706" s="94">
        <f t="shared" ca="1" si="2869"/>
        <v>0</v>
      </c>
      <c r="CQ1706" s="94">
        <f t="shared" ca="1" si="2869"/>
        <v>0</v>
      </c>
      <c r="CR1706" s="94">
        <f t="shared" ca="1" si="2869"/>
        <v>0</v>
      </c>
      <c r="CS1706" s="94">
        <f t="shared" ca="1" si="2869"/>
        <v>0</v>
      </c>
      <c r="CT1706" s="94">
        <f t="shared" ca="1" si="2869"/>
        <v>0</v>
      </c>
      <c r="CU1706" s="94">
        <f t="shared" ca="1" si="2869"/>
        <v>0</v>
      </c>
      <c r="CV1706" s="94">
        <f t="shared" ca="1" si="2869"/>
        <v>0</v>
      </c>
      <c r="CW1706" s="94">
        <f t="shared" ca="1" si="2869"/>
        <v>0</v>
      </c>
      <c r="CX1706" s="94">
        <f t="shared" ca="1" si="2869"/>
        <v>0</v>
      </c>
      <c r="CY1706" s="94">
        <f ca="1">+PMT($H1685/CL$5,$H1684/12*4,CY1692+CY1694,0)</f>
        <v>0</v>
      </c>
      <c r="CZ1706" s="94">
        <f t="shared" ref="CZ1706:DL1706" ca="1" si="2870">+PMT($H1685/CZ$5,$H1684/12*4,CZ1692+CZ1694,0)</f>
        <v>0</v>
      </c>
      <c r="DA1706" s="94">
        <f t="shared" ca="1" si="2870"/>
        <v>0</v>
      </c>
      <c r="DB1706" s="94">
        <f t="shared" ca="1" si="2870"/>
        <v>0</v>
      </c>
      <c r="DC1706" s="94">
        <f t="shared" ca="1" si="2870"/>
        <v>0</v>
      </c>
      <c r="DD1706" s="94">
        <f t="shared" ca="1" si="2870"/>
        <v>0</v>
      </c>
      <c r="DE1706" s="94">
        <f t="shared" ca="1" si="2870"/>
        <v>0</v>
      </c>
      <c r="DF1706" s="94">
        <f t="shared" ca="1" si="2870"/>
        <v>0</v>
      </c>
      <c r="DG1706" s="94">
        <f t="shared" ca="1" si="2870"/>
        <v>0</v>
      </c>
      <c r="DH1706" s="94">
        <f t="shared" ca="1" si="2870"/>
        <v>0</v>
      </c>
      <c r="DI1706" s="94">
        <f t="shared" ca="1" si="2870"/>
        <v>0</v>
      </c>
      <c r="DJ1706" s="94">
        <f t="shared" ca="1" si="2870"/>
        <v>0</v>
      </c>
      <c r="DK1706" s="94">
        <f t="shared" ca="1" si="2870"/>
        <v>0</v>
      </c>
      <c r="DL1706" s="94">
        <f t="shared" ca="1" si="2870"/>
        <v>0</v>
      </c>
    </row>
    <row r="1707" spans="1:116" x14ac:dyDescent="0.4">
      <c r="D1707" t="s">
        <v>768</v>
      </c>
      <c r="E1707" s="8" t="str">
        <f t="shared" si="2830"/>
        <v>1707 LAMORT-S</v>
      </c>
      <c r="G1707" s="126" t="s">
        <v>293</v>
      </c>
      <c r="H1707" s="27"/>
      <c r="I1707" s="77"/>
      <c r="J1707" s="77"/>
      <c r="K1707" s="77">
        <f ca="1">SUMIF($3:$3,K$2,1707:1707)</f>
        <v>-3428719.6019703746</v>
      </c>
      <c r="L1707" s="77">
        <f ca="1">SUMIF($3:$3,L$2,1707:1707)</f>
        <v>-6329943.8805606915</v>
      </c>
      <c r="M1707" s="77">
        <f ca="1">SUMIF($3:$3,M$2,1707:1707)</f>
        <v>-6329943.8805606915</v>
      </c>
      <c r="N1707" s="77">
        <f ca="1">SUMIF($3:$3,N$2,1707:1707)</f>
        <v>-6329943.8805606915</v>
      </c>
      <c r="O1707" s="77">
        <f ca="1">SUMIF($3:$3,O$2,1707:1707)</f>
        <v>-6329943.8805606915</v>
      </c>
      <c r="P1707" s="77">
        <f ca="1">SUMIF($3:$3,P$2,1707:1707)</f>
        <v>-6329943.8805606915</v>
      </c>
      <c r="R1707" s="28"/>
      <c r="S1707" s="93" cm="1">
        <f t="array" aca="1" ref="S1707" ca="1">SUM(INDEX(1704:1704,1,MAX(COLUMN($R:$R),COLUMN()-($H1684-1))):S1706)</f>
        <v>-43957.943615004799</v>
      </c>
      <c r="T1707" s="93" cm="1">
        <f t="array" aca="1" ref="T1707" ca="1">SUM(INDEX(1704:1704,1,MAX(COLUMN($R:$R),COLUMN()-($H1684-1))):T1706)</f>
        <v>-87915.887230009597</v>
      </c>
      <c r="U1707" s="93" cm="1">
        <f t="array" aca="1" ref="U1707" ca="1">SUM(INDEX(1704:1704,1,MAX(COLUMN($R:$R),COLUMN()-($H1684-1))):U1706)</f>
        <v>-131873.8308450144</v>
      </c>
      <c r="V1707" s="93" cm="1">
        <f t="array" aca="1" ref="V1707" ca="1">SUM(INDEX(1704:1704,1,MAX(COLUMN($R:$R),COLUMN()-($H1684-1))):V1706)</f>
        <v>-175831.77446001919</v>
      </c>
      <c r="W1707" s="93" cm="1">
        <f t="array" aca="1" ref="W1707" ca="1">SUM(INDEX(1704:1704,1,MAX(COLUMN($R:$R),COLUMN()-($H1684-1))):W1706)</f>
        <v>-219789.71807502399</v>
      </c>
      <c r="X1707" s="93" cm="1">
        <f t="array" aca="1" ref="X1707" ca="1">SUM(INDEX(1704:1704,1,MAX(COLUMN($R:$R),COLUMN()-($H1684-1))):X1706)</f>
        <v>-263747.66169002879</v>
      </c>
      <c r="Y1707" s="93" cm="1">
        <f t="array" aca="1" ref="Y1707" ca="1">SUM(INDEX(1704:1704,1,MAX(COLUMN($R:$R),COLUMN()-($H1684-1))):Y1706)</f>
        <v>-307705.60530503362</v>
      </c>
      <c r="Z1707" s="93" cm="1">
        <f t="array" aca="1" ref="Z1707" ca="1">SUM(INDEX(1704:1704,1,MAX(COLUMN($R:$R),COLUMN()-($H1684-1))):Z1706)</f>
        <v>-351663.54892003839</v>
      </c>
      <c r="AA1707" s="93" cm="1">
        <f t="array" aca="1" ref="AA1707" ca="1">SUM(INDEX(1704:1704,1,MAX(COLUMN($R:$R),COLUMN()-($H1684-1))):AA1706)</f>
        <v>-395621.49253504316</v>
      </c>
      <c r="AB1707" s="93" cm="1">
        <f t="array" aca="1" ref="AB1707" ca="1">SUM(INDEX(1704:1704,1,MAX(COLUMN($R:$R),COLUMN()-($H1684-1))):AB1706)</f>
        <v>-439579.43615004793</v>
      </c>
      <c r="AC1707" s="93" cm="1">
        <f t="array" aca="1" ref="AC1707" ca="1">SUM(INDEX(1704:1704,1,MAX(COLUMN($R:$R),COLUMN()-($H1684-1))):AC1706)</f>
        <v>-483537.3797650527</v>
      </c>
      <c r="AD1707" s="93" cm="1">
        <f t="array" aca="1" ref="AD1707" ca="1">SUM(INDEX(1704:1704,1,MAX(COLUMN($R:$R),COLUMN()-($H1684-1))):AD1706)</f>
        <v>-527495.32338005747</v>
      </c>
      <c r="AE1707" s="93" cm="1">
        <f t="array" aca="1" ref="AE1707" ca="1">SUM(INDEX(1704:1704,1,MAX(COLUMN($R:$R),COLUMN()-($H1684-1))):AE1706)</f>
        <v>-527495.32338005747</v>
      </c>
      <c r="AF1707" s="93" cm="1">
        <f t="array" aca="1" ref="AF1707" ca="1">SUM(INDEX(1704:1704,1,MAX(COLUMN($R:$R),COLUMN()-($H1684-1))):AF1706)</f>
        <v>-527495.32338005747</v>
      </c>
      <c r="AG1707" s="93" cm="1">
        <f t="array" aca="1" ref="AG1707" ca="1">SUM(INDEX(1704:1704,1,MAX(COLUMN($R:$R),COLUMN()-($H1684-1))):AG1706)</f>
        <v>-527495.32338005747</v>
      </c>
      <c r="AH1707" s="93" cm="1">
        <f t="array" aca="1" ref="AH1707" ca="1">SUM(INDEX(1704:1704,1,MAX(COLUMN($R:$R),COLUMN()-($H1684-1))):AH1706)</f>
        <v>-527495.32338005747</v>
      </c>
      <c r="AI1707" s="93" cm="1">
        <f t="array" aca="1" ref="AI1707" ca="1">SUM(INDEX(1704:1704,1,MAX(COLUMN($R:$R),COLUMN()-($H1684-1))):AI1706)</f>
        <v>-527495.32338005747</v>
      </c>
      <c r="AJ1707" s="93" cm="1">
        <f t="array" aca="1" ref="AJ1707" ca="1">SUM(INDEX(1704:1704,1,MAX(COLUMN($R:$R),COLUMN()-($H1684-1))):AJ1706)</f>
        <v>-527495.32338005747</v>
      </c>
      <c r="AK1707" s="93" cm="1">
        <f t="array" aca="1" ref="AK1707" ca="1">SUM(INDEX(1704:1704,1,MAX(COLUMN($R:$R),COLUMN()-($H1684-1))):AK1706)</f>
        <v>-527495.32338005747</v>
      </c>
      <c r="AL1707" s="93" cm="1">
        <f t="array" aca="1" ref="AL1707" ca="1">SUM(INDEX(1704:1704,1,MAX(COLUMN($R:$R),COLUMN()-($H1684-1))):AL1706)</f>
        <v>-527495.32338005747</v>
      </c>
      <c r="AM1707" s="93" cm="1">
        <f t="array" aca="1" ref="AM1707" ca="1">SUM(INDEX(1704:1704,1,MAX(COLUMN($R:$R),COLUMN()-($H1684-1))):AM1706)</f>
        <v>-527495.32338005747</v>
      </c>
      <c r="AN1707" s="93" cm="1">
        <f t="array" aca="1" ref="AN1707" ca="1">SUM(INDEX(1704:1704,1,MAX(COLUMN($R:$R),COLUMN()-($H1684-1))):AN1706)</f>
        <v>-527495.32338005747</v>
      </c>
      <c r="AO1707" s="93" cm="1">
        <f t="array" aca="1" ref="AO1707" ca="1">SUM(INDEX(1704:1704,1,MAX(COLUMN($R:$R),COLUMN()-($H1684-1))):AO1706)</f>
        <v>-527495.32338005747</v>
      </c>
      <c r="AP1707" s="93" cm="1">
        <f t="array" aca="1" ref="AP1707" ca="1">SUM(INDEX(1704:1704,1,MAX(COLUMN($R:$R),COLUMN()-($H1684-1))):AP1706)</f>
        <v>-527495.32338005747</v>
      </c>
      <c r="AQ1707" s="93" cm="1">
        <f t="array" aca="1" ref="AQ1707" ca="1">SUM(INDEX(1704:1704,1,MAX(COLUMN($R:$R),COLUMN()-($H1684-1))):AQ1706)</f>
        <v>-527495.32338005747</v>
      </c>
      <c r="AR1707" s="93" cm="1">
        <f t="array" aca="1" ref="AR1707" ca="1">SUM(INDEX(1704:1704,1,MAX(COLUMN($R:$R),COLUMN()-($H1684-1))):AR1706)</f>
        <v>-527495.32338005747</v>
      </c>
      <c r="AS1707" s="93" cm="1">
        <f t="array" aca="1" ref="AS1707" ca="1">SUM(INDEX(1704:1704,1,MAX(COLUMN($R:$R),COLUMN()-($H1684-1))):AS1706)</f>
        <v>-527495.32338005747</v>
      </c>
      <c r="AT1707" s="93" cm="1">
        <f t="array" aca="1" ref="AT1707" ca="1">SUM(INDEX(1704:1704,1,MAX(COLUMN($R:$R),COLUMN()-($H1684-1))):AT1706)</f>
        <v>-527495.32338005747</v>
      </c>
      <c r="AU1707" s="93" cm="1">
        <f t="array" aca="1" ref="AU1707" ca="1">SUM(INDEX(1704:1704,1,MAX(COLUMN($R:$R),COLUMN()-($H1684-1))):AU1706)</f>
        <v>-527495.32338005747</v>
      </c>
      <c r="AV1707" s="93" cm="1">
        <f t="array" aca="1" ref="AV1707" ca="1">SUM(INDEX(1704:1704,1,MAX(COLUMN($R:$R),COLUMN()-($H1684-1))):AV1706)</f>
        <v>-527495.32338005747</v>
      </c>
      <c r="AW1707" s="93" cm="1">
        <f t="array" aca="1" ref="AW1707" ca="1">SUM(INDEX(1704:1704,1,MAX(COLUMN($R:$R),COLUMN()-($H1684-1))):AW1706)</f>
        <v>-527495.32338005747</v>
      </c>
      <c r="AX1707" s="93" cm="1">
        <f t="array" aca="1" ref="AX1707" ca="1">SUM(INDEX(1704:1704,1,MAX(COLUMN($R:$R),COLUMN()-($H1684-1))):AX1706)</f>
        <v>-527495.32338005747</v>
      </c>
      <c r="AY1707" s="93" cm="1">
        <f t="array" aca="1" ref="AY1707" ca="1">SUM(INDEX(1704:1704,1,MAX(COLUMN($R:$R),COLUMN()-($H1684-1))):AY1706)</f>
        <v>-527495.32338005747</v>
      </c>
      <c r="AZ1707" s="93" cm="1">
        <f t="array" aca="1" ref="AZ1707" ca="1">SUM(INDEX(1704:1704,1,MAX(COLUMN($R:$R),COLUMN()-($H1684-1))):AZ1706)</f>
        <v>-527495.32338005747</v>
      </c>
      <c r="BA1707" s="93" cm="1">
        <f t="array" aca="1" ref="BA1707" ca="1">SUM(INDEX(1704:1704,1,MAX(COLUMN($R:$R),COLUMN()-($H1684-1))):BA1706)</f>
        <v>-527495.32338005747</v>
      </c>
      <c r="BB1707" s="93" cm="1">
        <f t="array" aca="1" ref="BB1707" ca="1">SUM(INDEX(1704:1704,1,MAX(COLUMN($R:$R),COLUMN()-($H1684-1))):BB1706)</f>
        <v>-527495.32338005747</v>
      </c>
      <c r="BC1707" s="93" cm="1">
        <f t="array" aca="1" ref="BC1707" ca="1">SUM(INDEX(1704:1704,1,MAX(COLUMN($R:$R),COLUMN()-($H1684-1))):BC1706)</f>
        <v>-527495.32338005747</v>
      </c>
      <c r="BD1707" s="93" cm="1">
        <f t="array" aca="1" ref="BD1707" ca="1">SUM(INDEX(1704:1704,1,MAX(COLUMN($R:$R),COLUMN()-($H1684-1))):BD1706)</f>
        <v>-527495.32338005747</v>
      </c>
      <c r="BE1707" s="93" cm="1">
        <f t="array" aca="1" ref="BE1707" ca="1">SUM(INDEX(1704:1704,1,MAX(COLUMN($R:$R),COLUMN()-($H1684-1))):BE1706)</f>
        <v>-527495.32338005747</v>
      </c>
      <c r="BF1707" s="93" cm="1">
        <f t="array" aca="1" ref="BF1707" ca="1">SUM(INDEX(1704:1704,1,MAX(COLUMN($R:$R),COLUMN()-($H1684-1))):BF1706)</f>
        <v>-527495.32338005747</v>
      </c>
      <c r="BG1707" s="93" cm="1">
        <f t="array" aca="1" ref="BG1707" ca="1">SUM(INDEX(1704:1704,1,MAX(COLUMN($R:$R),COLUMN()-($H1684-1))):BG1706)</f>
        <v>-527495.32338005747</v>
      </c>
      <c r="BH1707" s="93" cm="1">
        <f t="array" aca="1" ref="BH1707" ca="1">SUM(INDEX(1704:1704,1,MAX(COLUMN($R:$R),COLUMN()-($H1684-1))):BH1706)</f>
        <v>-527495.32338005747</v>
      </c>
      <c r="BI1707" s="93" cm="1">
        <f t="array" aca="1" ref="BI1707" ca="1">SUM(INDEX(1704:1704,1,MAX(COLUMN($R:$R),COLUMN()-($H1684-1))):BI1706)</f>
        <v>-527495.32338005747</v>
      </c>
      <c r="BJ1707" s="93" cm="1">
        <f t="array" aca="1" ref="BJ1707" ca="1">SUM(INDEX(1704:1704,1,MAX(COLUMN($R:$R),COLUMN()-($H1684-1))):BJ1706)</f>
        <v>-527495.32338005747</v>
      </c>
      <c r="BK1707" s="93" cm="1">
        <f t="array" aca="1" ref="BK1707" ca="1">SUM(INDEX(1704:1704,1,MAX(COLUMN($R:$R),COLUMN()-($H1684-1))):BK1706)</f>
        <v>-527495.32338005747</v>
      </c>
      <c r="BL1707" s="93" cm="1">
        <f t="array" aca="1" ref="BL1707" ca="1">SUM(INDEX(1704:1704,1,MAX(COLUMN($R:$R),COLUMN()-($H1684-1))):BL1706)</f>
        <v>-527495.32338005747</v>
      </c>
      <c r="BM1707" s="93" cm="1">
        <f t="array" aca="1" ref="BM1707" ca="1">SUM(INDEX(1704:1704,1,MAX(COLUMN($R:$R),COLUMN()-($H1684-1))):BM1706)</f>
        <v>-527495.32338005747</v>
      </c>
      <c r="BN1707" s="93" cm="1">
        <f t="array" aca="1" ref="BN1707" ca="1">SUM(INDEX(1704:1704,1,MAX(COLUMN($R:$R),COLUMN()-($H1684-1))):BN1706)</f>
        <v>-527495.32338005747</v>
      </c>
      <c r="BO1707" s="93" cm="1">
        <f t="array" aca="1" ref="BO1707" ca="1">SUM(INDEX(1704:1704,1,MAX(COLUMN($R:$R),COLUMN()-($H1684-1))):BO1706)</f>
        <v>-527495.32338005747</v>
      </c>
      <c r="BP1707" s="93" cm="1">
        <f t="array" aca="1" ref="BP1707" ca="1">SUM(INDEX(1704:1704,1,MAX(COLUMN($R:$R),COLUMN()-($H1684-1))):BP1706)</f>
        <v>-527495.32338005747</v>
      </c>
      <c r="BQ1707" s="93" cm="1">
        <f t="array" aca="1" ref="BQ1707" ca="1">SUM(INDEX(1704:1704,1,MAX(COLUMN($R:$R),COLUMN()-($H1684-1))):BQ1706)</f>
        <v>-527495.32338005747</v>
      </c>
      <c r="BR1707" s="93" cm="1">
        <f t="array" aca="1" ref="BR1707" ca="1">SUM(INDEX(1704:1704,1,MAX(COLUMN($R:$R),COLUMN()-($H1684-1))):BR1706)</f>
        <v>-527495.32338005747</v>
      </c>
      <c r="BS1707" s="93" cm="1">
        <f t="array" aca="1" ref="BS1707" ca="1">SUM(INDEX(1704:1704,1,MAX(COLUMN($R:$R),COLUMN()-($H1684-1))):BS1706)</f>
        <v>-527495.32338005747</v>
      </c>
      <c r="BT1707" s="93" cm="1">
        <f t="array" aca="1" ref="BT1707" ca="1">SUM(INDEX(1704:1704,1,MAX(COLUMN($R:$R),COLUMN()-($H1684-1))):BT1706)</f>
        <v>-527495.32338005747</v>
      </c>
      <c r="BU1707" s="93" cm="1">
        <f t="array" aca="1" ref="BU1707" ca="1">SUM(INDEX(1704:1704,1,MAX(COLUMN($R:$R),COLUMN()-($H1684-1))):BU1706)</f>
        <v>-527495.32338005747</v>
      </c>
      <c r="BV1707" s="93" cm="1">
        <f t="array" aca="1" ref="BV1707" ca="1">SUM(INDEX(1704:1704,1,MAX(COLUMN($R:$R),COLUMN()-($H1684-1))):BV1706)</f>
        <v>-527495.32338005747</v>
      </c>
      <c r="BW1707" s="93" cm="1">
        <f t="array" aca="1" ref="BW1707" ca="1">SUM(INDEX(1704:1704,1,MAX(COLUMN($R:$R),COLUMN()-($H1684-1))):BW1706)</f>
        <v>-527495.32338005747</v>
      </c>
      <c r="BX1707" s="93" cm="1">
        <f t="array" aca="1" ref="BX1707" ca="1">SUM(INDEX(1704:1704,1,MAX(COLUMN($R:$R),COLUMN()-($H1684-1))):BX1706)</f>
        <v>-527495.32338005747</v>
      </c>
      <c r="BY1707" s="93" cm="1">
        <f t="array" aca="1" ref="BY1707" ca="1">SUM(INDEX(1704:1704,1,MAX(COLUMN($R:$R),COLUMN()-($H1684-1))):BY1706)</f>
        <v>-527495.32338005747</v>
      </c>
      <c r="BZ1707" s="93" cm="1">
        <f t="array" aca="1" ref="BZ1707" ca="1">SUM(INDEX(1704:1704,1,MAX(COLUMN($R:$R),COLUMN()-($H1684-1))):BZ1706)</f>
        <v>-527495.32338005747</v>
      </c>
      <c r="CA1707" s="93" cm="1">
        <f t="array" aca="1" ref="CA1707" ca="1">SUM(INDEX(1704:1704,1,MAX(COLUMN($R:$R),COLUMN()-($H1684-1))):CA1706)</f>
        <v>-527495.32338005747</v>
      </c>
      <c r="CB1707" s="93" cm="1">
        <f t="array" aca="1" ref="CB1707" ca="1">SUM(INDEX(1704:1704,1,MAX(COLUMN($R:$R),COLUMN()-($H1684-1))):CB1706)</f>
        <v>-527495.32338005747</v>
      </c>
      <c r="CC1707" s="93" cm="1">
        <f t="array" aca="1" ref="CC1707" ca="1">SUM(INDEX(1704:1704,1,MAX(COLUMN($R:$R),COLUMN()-($H1684-1))):CC1706)</f>
        <v>-527495.32338005747</v>
      </c>
      <c r="CD1707" s="93" cm="1">
        <f t="array" aca="1" ref="CD1707" ca="1">SUM(INDEX(1704:1704,1,MAX(COLUMN($R:$R),COLUMN()-($H1684-1))):CD1706)</f>
        <v>-527495.32338005747</v>
      </c>
      <c r="CE1707" s="93" cm="1">
        <f t="array" aca="1" ref="CE1707" ca="1">SUM(INDEX(1704:1704,1,MAX(COLUMN($R:$R),COLUMN()-($H1684-1))):CE1706)</f>
        <v>-527495.32338005747</v>
      </c>
      <c r="CF1707" s="93" cm="1">
        <f t="array" aca="1" ref="CF1707" ca="1">SUM(INDEX(1704:1704,1,MAX(COLUMN($R:$R),COLUMN()-($H1684-1))):CF1706)</f>
        <v>-527495.32338005747</v>
      </c>
      <c r="CG1707" s="93" cm="1">
        <f t="array" aca="1" ref="CG1707" ca="1">SUM(INDEX(1704:1704,1,MAX(COLUMN($R:$R),COLUMN()-($H1684-1))):CG1706)</f>
        <v>-527495.32338005747</v>
      </c>
      <c r="CH1707" s="93" cm="1">
        <f t="array" aca="1" ref="CH1707" ca="1">SUM(INDEX(1704:1704,1,MAX(COLUMN($R:$R),COLUMN()-($H1684-1))):CH1706)</f>
        <v>-527495.32338005747</v>
      </c>
      <c r="CI1707" s="93" cm="1">
        <f t="array" aca="1" ref="CI1707" ca="1">SUM(INDEX(1704:1704,1,MAX(COLUMN($R:$R),COLUMN()-($H1684-1))):CI1706)</f>
        <v>-527495.32338005747</v>
      </c>
      <c r="CJ1707" s="93" cm="1">
        <f t="array" aca="1" ref="CJ1707" ca="1">SUM(INDEX(1704:1704,1,MAX(COLUMN($R:$R),COLUMN()-($H1684-1))):CJ1706)</f>
        <v>-527495.32338005747</v>
      </c>
      <c r="CK1707" s="93" cm="1">
        <f t="array" aca="1" ref="CK1707" ca="1">SUM(INDEX(1704:1704,1,MAX(COLUMN($R:$R),COLUMN()-($H1684-1))):CK1706)</f>
        <v>-527495.32338005747</v>
      </c>
      <c r="CL1707" s="93" cm="1">
        <f t="array" aca="1" ref="CL1707" ca="1">SUM(INDEX(1704:1704,1,MAX(COLUMN($R:$R),COLUMN()-($H1684-1))):CL1706)</f>
        <v>-527495.32338005747</v>
      </c>
      <c r="CN1707" s="77"/>
      <c r="CO1707" s="93" cm="1">
        <f t="array" aca="1" ref="CO1707" ca="1">SUM(INDEX(1704:1704,1,MAX(COLUMN($R:$R),COLUMN()-($H1684/CO$5))):CO1706)</f>
        <v>-43957.943615004799</v>
      </c>
      <c r="CP1707" s="93" cm="1">
        <f t="array" aca="1" ref="CP1707" ca="1">SUM(INDEX(1704:1704,1,MAX(COLUMN($R:$R),COLUMN()-($H1684/CP$5))):CP1706)</f>
        <v>0</v>
      </c>
      <c r="CQ1707" s="93" cm="1">
        <f t="array" aca="1" ref="CQ1707" ca="1">SUM(INDEX(1704:1704,1,MAX(COLUMN($R:$R),COLUMN()-($H1684/CQ$5))):CQ1706)</f>
        <v>0</v>
      </c>
      <c r="CR1707" s="93" cm="1">
        <f t="array" aca="1" ref="CR1707" ca="1">SUM(INDEX(1704:1704,1,MAX(COLUMN($R:$R),COLUMN()-($H1684/CR$5))):CR1706)</f>
        <v>0</v>
      </c>
      <c r="CS1707" s="93" cm="1">
        <f t="array" aca="1" ref="CS1707" ca="1">SUM(INDEX(1704:1704,1,MAX(COLUMN($R:$R),COLUMN()-($H1684/CS$5))):CS1706)</f>
        <v>0</v>
      </c>
      <c r="CT1707" s="93" cm="1">
        <f t="array" aca="1" ref="CT1707" ca="1">SUM(INDEX(1704:1704,1,MAX(COLUMN($R:$R),COLUMN()-($H1684/CT$5))):CT1706)</f>
        <v>0</v>
      </c>
      <c r="CU1707" s="93" cm="1">
        <f t="array" aca="1" ref="CU1707" ca="1">SUM(INDEX(1704:1704,1,MAX(COLUMN($R:$R),COLUMN()-($H1684/CU$5))):CU1706)</f>
        <v>0</v>
      </c>
      <c r="CV1707" s="93" cm="1">
        <f t="array" aca="1" ref="CV1707" ca="1">SUM(INDEX(1704:1704,1,MAX(COLUMN($R:$R),COLUMN()-($H1684/CV$5))):CV1706)</f>
        <v>0</v>
      </c>
      <c r="CW1707" s="93" cm="1">
        <f t="array" aca="1" ref="CW1707" ca="1">SUM(INDEX(1704:1704,1,MAX(COLUMN($R:$R),COLUMN()-($H1684/CW$5))):CW1706)</f>
        <v>0</v>
      </c>
      <c r="CX1707" s="93" cm="1">
        <f t="array" aca="1" ref="CX1707" ca="1">SUM(INDEX(1704:1704,1,MAX(COLUMN($R:$R),COLUMN()-($H1684/CX$5))):CX1706)</f>
        <v>0</v>
      </c>
      <c r="CY1707" s="93" cm="1">
        <f t="array" aca="1" ref="CY1707" ca="1">SUM(INDEX(1704:1704,1,MAX(COLUMN($R:$R),COLUMN()-($H1684/CL$5))):CY1706)</f>
        <v>0</v>
      </c>
      <c r="CZ1707" s="93" cm="1">
        <f t="array" aca="1" ref="CZ1707" ca="1">SUM(INDEX(1704:1704,1,MAX(COLUMN($R:$R),COLUMN()-($H1684/CZ$5))):CZ1706)</f>
        <v>0</v>
      </c>
      <c r="DA1707" s="93" cm="1">
        <f t="array" aca="1" ref="DA1707" ca="1">SUM(INDEX(1704:1704,1,MAX(COLUMN($R:$R),COLUMN()-($H1684/DA$5))):DA1706)</f>
        <v>0</v>
      </c>
      <c r="DB1707" s="93" cm="1">
        <f t="array" aca="1" ref="DB1707" ca="1">SUM(INDEX(1704:1704,1,MAX(COLUMN($R:$R),COLUMN()-($H1684/DB$5))):DB1706)</f>
        <v>0</v>
      </c>
      <c r="DC1707" s="93" cm="1">
        <f t="array" aca="1" ref="DC1707" ca="1">SUM(INDEX(1704:1704,1,MAX(COLUMN($R:$R),COLUMN()-($H1684/DC$5))):DC1706)</f>
        <v>0</v>
      </c>
      <c r="DD1707" s="93" cm="1">
        <f t="array" aca="1" ref="DD1707" ca="1">SUM(INDEX(1704:1704,1,MAX(COLUMN($R:$R),COLUMN()-($H1684/DD$5))):DD1706)</f>
        <v>0</v>
      </c>
      <c r="DE1707" s="93" cm="1">
        <f t="array" aca="1" ref="DE1707" ca="1">SUM(INDEX(1704:1704,1,MAX(COLUMN($R:$R),COLUMN()-($H1684/DE$5))):DE1706)</f>
        <v>0</v>
      </c>
      <c r="DF1707" s="93" cm="1">
        <f t="array" aca="1" ref="DF1707" ca="1">SUM(INDEX(1704:1704,1,MAX(COLUMN($R:$R),COLUMN()-($H1684/DF$5))):DF1706)</f>
        <v>0</v>
      </c>
      <c r="DG1707" s="93" cm="1">
        <f t="array" aca="1" ref="DG1707" ca="1">SUM(INDEX(1704:1704,1,MAX(COLUMN($R:$R),COLUMN()-($H1684/DG$5))):DG1706)</f>
        <v>0</v>
      </c>
      <c r="DH1707" s="93" cm="1">
        <f t="array" aca="1" ref="DH1707" ca="1">SUM(INDEX(1704:1704,1,MAX(COLUMN($R:$R),COLUMN()-($H1684/DH$5))):DH1706)</f>
        <v>0</v>
      </c>
      <c r="DI1707" s="93" cm="1">
        <f t="array" aca="1" ref="DI1707" ca="1">SUM(INDEX(1704:1704,1,MAX(COLUMN($R:$R),COLUMN()-($H1684/DI$5))):DI1706)</f>
        <v>0</v>
      </c>
      <c r="DJ1707" s="93" cm="1">
        <f t="array" aca="1" ref="DJ1707" ca="1">SUM(INDEX(1704:1704,1,MAX(COLUMN($R:$R),COLUMN()-($H1684/DJ$5))):DJ1706)</f>
        <v>0</v>
      </c>
      <c r="DK1707" s="93" cm="1">
        <f t="array" aca="1" ref="DK1707" ca="1">SUM(INDEX(1704:1704,1,MAX(COLUMN($R:$R),COLUMN()-($H1684/DK$5))):DK1706)</f>
        <v>0</v>
      </c>
      <c r="DL1707" s="93" cm="1">
        <f t="array" aca="1" ref="DL1707" ca="1">SUM(INDEX(1704:1704,1,MAX(COLUMN($R:$R),COLUMN()-($H1684/DL$5))):DL1706)</f>
        <v>0</v>
      </c>
    </row>
    <row r="1708" spans="1:116" x14ac:dyDescent="0.4">
      <c r="B1708" t="s">
        <v>244</v>
      </c>
      <c r="D1708" t="s">
        <v>768</v>
      </c>
      <c r="E1708" s="8" t="str">
        <f t="shared" si="2830"/>
        <v>1708 LAMORT-S</v>
      </c>
      <c r="G1708" s="125"/>
      <c r="I1708" s="53"/>
      <c r="J1708" s="53"/>
      <c r="R1708"/>
      <c r="S1708" s="1"/>
      <c r="T1708" s="1"/>
      <c r="U1708" s="1"/>
      <c r="V1708" s="1"/>
      <c r="W1708" s="1"/>
      <c r="X1708" s="1"/>
      <c r="Y1708" s="1"/>
      <c r="Z1708" s="1"/>
      <c r="AA1708" s="1"/>
      <c r="AB1708" s="1"/>
      <c r="AC1708" s="1"/>
      <c r="AD1708" s="1"/>
      <c r="AE1708" s="1"/>
      <c r="AF1708" s="1"/>
      <c r="AG1708" s="1"/>
      <c r="AH1708" s="1"/>
      <c r="AI1708" s="1"/>
      <c r="AJ1708" s="1"/>
      <c r="AK1708" s="1"/>
      <c r="AL1708" s="1"/>
      <c r="AM1708" s="1"/>
      <c r="AN1708" s="1"/>
      <c r="AO1708" s="1"/>
      <c r="AP1708" s="1"/>
      <c r="AQ1708" s="1"/>
      <c r="AR1708" s="1"/>
      <c r="AS1708" s="1"/>
      <c r="AT1708" s="1"/>
      <c r="AU1708" s="1"/>
      <c r="AV1708" s="1"/>
      <c r="AW1708" s="1"/>
      <c r="AX1708" s="1"/>
      <c r="AY1708" s="1"/>
      <c r="AZ1708" s="1"/>
      <c r="BA1708" s="1"/>
      <c r="BB1708" s="1"/>
      <c r="BC1708" s="1"/>
      <c r="BD1708" s="1"/>
      <c r="BE1708" s="1"/>
      <c r="BF1708" s="1"/>
      <c r="BG1708" s="1"/>
      <c r="BH1708" s="1"/>
      <c r="BI1708" s="1"/>
      <c r="BJ1708" s="1"/>
      <c r="BK1708" s="1"/>
      <c r="BL1708" s="1"/>
      <c r="BM1708" s="1"/>
      <c r="BN1708" s="1"/>
      <c r="BO1708" s="1"/>
      <c r="BP1708" s="1"/>
      <c r="BQ1708" s="1"/>
      <c r="BR1708" s="1"/>
      <c r="BS1708" s="1"/>
      <c r="BT1708" s="1"/>
      <c r="BU1708" s="1"/>
      <c r="BV1708" s="1"/>
      <c r="BW1708" s="1"/>
      <c r="BX1708" s="1"/>
      <c r="BY1708" s="1"/>
      <c r="BZ1708" s="1"/>
      <c r="CA1708" s="1"/>
      <c r="CB1708" s="1"/>
      <c r="CC1708" s="1"/>
      <c r="CD1708" s="1"/>
      <c r="CE1708" s="1"/>
      <c r="CF1708" s="1"/>
      <c r="CG1708" s="1"/>
      <c r="CH1708" s="1"/>
      <c r="CI1708" s="1"/>
      <c r="CJ1708" s="1"/>
      <c r="CK1708" s="1"/>
      <c r="CL1708" s="1"/>
      <c r="CN1708" s="53"/>
      <c r="CO1708" s="1"/>
      <c r="CP1708" s="1"/>
      <c r="CQ1708" s="1"/>
      <c r="CR1708" s="1"/>
      <c r="CS1708" s="1"/>
      <c r="CT1708" s="1"/>
      <c r="CU1708" s="1"/>
      <c r="CV1708" s="1"/>
      <c r="CW1708" s="1"/>
      <c r="CX1708" s="1"/>
      <c r="CY1708" s="1"/>
      <c r="CZ1708" s="1"/>
      <c r="DA1708" s="1"/>
      <c r="DB1708" s="1"/>
      <c r="DC1708" s="1"/>
      <c r="DD1708" s="1"/>
      <c r="DE1708" s="1"/>
      <c r="DF1708" s="1"/>
      <c r="DG1708" s="1"/>
      <c r="DH1708" s="1"/>
      <c r="DI1708" s="1"/>
      <c r="DJ1708" s="1"/>
      <c r="DK1708" s="1"/>
      <c r="DL1708" s="1"/>
    </row>
    <row r="1709" spans="1:116" x14ac:dyDescent="0.4">
      <c r="B1709" t="s">
        <v>332</v>
      </c>
      <c r="D1709" t="s">
        <v>768</v>
      </c>
      <c r="E1709" s="8" t="str">
        <f>ROW()&amp;" "&amp;D1709</f>
        <v>1709 LAMORT-S</v>
      </c>
      <c r="G1709" s="136" t="str">
        <f>G1674</f>
        <v>(Primary label)</v>
      </c>
      <c r="H1709" s="27"/>
      <c r="I1709" s="78"/>
      <c r="J1709" s="78"/>
      <c r="K1709" s="33"/>
      <c r="L1709" s="33"/>
      <c r="M1709" s="33"/>
      <c r="N1709" s="33"/>
      <c r="O1709" s="33"/>
      <c r="P1709" s="33"/>
      <c r="R1709" s="33"/>
      <c r="S1709" s="77"/>
      <c r="T1709" s="77"/>
      <c r="U1709" s="77"/>
      <c r="V1709" s="77"/>
      <c r="W1709" s="77"/>
      <c r="X1709" s="77"/>
      <c r="Y1709" s="77"/>
      <c r="Z1709" s="77"/>
      <c r="AA1709" s="77"/>
      <c r="AB1709" s="77"/>
      <c r="AC1709" s="77"/>
      <c r="AD1709" s="77"/>
      <c r="AE1709" s="77"/>
      <c r="AF1709" s="77"/>
      <c r="AG1709" s="77"/>
      <c r="AH1709" s="77"/>
      <c r="AI1709" s="77"/>
      <c r="AJ1709" s="77"/>
      <c r="AK1709" s="77"/>
      <c r="AL1709" s="77"/>
      <c r="AM1709" s="77"/>
      <c r="AN1709" s="77"/>
      <c r="AO1709" s="77"/>
      <c r="AP1709" s="77"/>
      <c r="AQ1709" s="77"/>
      <c r="AR1709" s="77"/>
      <c r="AS1709" s="77"/>
      <c r="AT1709" s="77"/>
      <c r="AU1709" s="77"/>
      <c r="AV1709" s="77"/>
      <c r="AW1709" s="77"/>
      <c r="AX1709" s="77"/>
      <c r="AY1709" s="77"/>
      <c r="AZ1709" s="77"/>
      <c r="BA1709" s="77"/>
      <c r="BB1709" s="77"/>
      <c r="BC1709" s="77"/>
      <c r="BD1709" s="77"/>
      <c r="BE1709" s="77"/>
      <c r="BF1709" s="77"/>
      <c r="BG1709" s="77"/>
      <c r="BH1709" s="77"/>
      <c r="BI1709" s="77"/>
      <c r="BJ1709" s="77"/>
      <c r="BK1709" s="77"/>
      <c r="BL1709" s="77"/>
      <c r="BM1709" s="77"/>
      <c r="BN1709" s="77"/>
      <c r="BO1709" s="77"/>
      <c r="BP1709" s="77"/>
      <c r="BQ1709" s="77"/>
      <c r="BR1709" s="77"/>
      <c r="BS1709" s="77"/>
      <c r="BT1709" s="77"/>
      <c r="BU1709" s="77"/>
      <c r="BV1709" s="77"/>
      <c r="BW1709" s="77"/>
      <c r="BX1709" s="77"/>
      <c r="BY1709" s="77"/>
      <c r="BZ1709" s="77"/>
      <c r="CA1709" s="77"/>
      <c r="CB1709" s="77"/>
      <c r="CC1709" s="77"/>
      <c r="CD1709" s="77"/>
      <c r="CE1709" s="77"/>
      <c r="CF1709" s="77"/>
      <c r="CG1709" s="77"/>
      <c r="CH1709" s="77"/>
      <c r="CI1709" s="77"/>
      <c r="CJ1709" s="77"/>
      <c r="CK1709" s="77"/>
      <c r="CL1709" s="77"/>
      <c r="CN1709" s="78"/>
      <c r="CO1709" s="77"/>
      <c r="CP1709" s="77"/>
      <c r="CQ1709" s="77"/>
      <c r="CR1709" s="77"/>
      <c r="CS1709" s="77"/>
      <c r="CT1709" s="77"/>
      <c r="CU1709" s="77"/>
      <c r="CV1709" s="77"/>
      <c r="CW1709" s="77"/>
      <c r="CX1709" s="77"/>
      <c r="CY1709" s="77"/>
      <c r="CZ1709" s="77"/>
      <c r="DA1709" s="77"/>
      <c r="DB1709" s="77"/>
      <c r="DC1709" s="77"/>
      <c r="DD1709" s="77"/>
      <c r="DE1709" s="77"/>
      <c r="DF1709" s="77"/>
      <c r="DG1709" s="77"/>
      <c r="DH1709" s="77"/>
      <c r="DI1709" s="77"/>
      <c r="DJ1709" s="77"/>
      <c r="DK1709" s="77"/>
      <c r="DL1709" s="77"/>
    </row>
    <row r="1710" spans="1:116" x14ac:dyDescent="0.4">
      <c r="B1710" t="s">
        <v>332</v>
      </c>
      <c r="D1710" t="s">
        <v>768</v>
      </c>
      <c r="E1710" s="8" t="str">
        <f>ROW()&amp;" "&amp;D1710</f>
        <v>1710 LAMORT-S</v>
      </c>
      <c r="G1710" s="136" t="str">
        <f>G1675</f>
        <v>primary unit</v>
      </c>
      <c r="H1710" s="27"/>
      <c r="I1710" s="78"/>
      <c r="J1710" s="78"/>
      <c r="K1710" s="33"/>
      <c r="L1710" s="33"/>
      <c r="M1710" s="33"/>
      <c r="N1710" s="33"/>
      <c r="O1710" s="33"/>
      <c r="P1710" s="33"/>
      <c r="R1710" s="33"/>
      <c r="S1710" s="77"/>
      <c r="T1710" s="77"/>
      <c r="U1710" s="77"/>
      <c r="V1710" s="77"/>
      <c r="W1710" s="77"/>
      <c r="X1710" s="77"/>
      <c r="Y1710" s="77"/>
      <c r="Z1710" s="77"/>
      <c r="AA1710" s="77"/>
      <c r="AB1710" s="77"/>
      <c r="AC1710" s="77"/>
      <c r="AD1710" s="77"/>
      <c r="AE1710" s="77"/>
      <c r="AF1710" s="77"/>
      <c r="AG1710" s="77"/>
      <c r="AH1710" s="77"/>
      <c r="AI1710" s="77"/>
      <c r="AJ1710" s="77"/>
      <c r="AK1710" s="77"/>
      <c r="AL1710" s="77"/>
      <c r="AM1710" s="77"/>
      <c r="AN1710" s="77"/>
      <c r="AO1710" s="77"/>
      <c r="AP1710" s="77"/>
      <c r="AQ1710" s="77"/>
      <c r="AR1710" s="77"/>
      <c r="AS1710" s="77"/>
      <c r="AT1710" s="77"/>
      <c r="AU1710" s="77"/>
      <c r="AV1710" s="77"/>
      <c r="AW1710" s="77"/>
      <c r="AX1710" s="77"/>
      <c r="AY1710" s="77"/>
      <c r="AZ1710" s="77"/>
      <c r="BA1710" s="77"/>
      <c r="BB1710" s="77"/>
      <c r="BC1710" s="77"/>
      <c r="BD1710" s="77"/>
      <c r="BE1710" s="77"/>
      <c r="BF1710" s="77"/>
      <c r="BG1710" s="77"/>
      <c r="BH1710" s="77"/>
      <c r="BI1710" s="77"/>
      <c r="BJ1710" s="77"/>
      <c r="BK1710" s="77"/>
      <c r="BL1710" s="77"/>
      <c r="BM1710" s="77"/>
      <c r="BN1710" s="77"/>
      <c r="BO1710" s="77"/>
      <c r="BP1710" s="77"/>
      <c r="BQ1710" s="77"/>
      <c r="BR1710" s="77"/>
      <c r="BS1710" s="77"/>
      <c r="BT1710" s="77"/>
      <c r="BU1710" s="77"/>
      <c r="BV1710" s="77"/>
      <c r="BW1710" s="77"/>
      <c r="BX1710" s="77"/>
      <c r="BY1710" s="77"/>
      <c r="BZ1710" s="77"/>
      <c r="CA1710" s="77"/>
      <c r="CB1710" s="77"/>
      <c r="CC1710" s="77"/>
      <c r="CD1710" s="77"/>
      <c r="CE1710" s="77"/>
      <c r="CF1710" s="77"/>
      <c r="CG1710" s="77"/>
      <c r="CH1710" s="77"/>
      <c r="CI1710" s="77"/>
      <c r="CJ1710" s="77"/>
      <c r="CK1710" s="77"/>
      <c r="CL1710" s="77"/>
      <c r="CN1710" s="78"/>
      <c r="CO1710" s="77"/>
      <c r="CP1710" s="77"/>
      <c r="CQ1710" s="77"/>
      <c r="CR1710" s="77"/>
      <c r="CS1710" s="77"/>
      <c r="CT1710" s="77"/>
      <c r="CU1710" s="77"/>
      <c r="CV1710" s="77"/>
      <c r="CW1710" s="77"/>
      <c r="CX1710" s="77"/>
      <c r="CY1710" s="77"/>
      <c r="CZ1710" s="77"/>
      <c r="DA1710" s="77"/>
      <c r="DB1710" s="77"/>
      <c r="DC1710" s="77"/>
      <c r="DD1710" s="77"/>
      <c r="DE1710" s="77"/>
      <c r="DF1710" s="77"/>
      <c r="DG1710" s="77"/>
      <c r="DH1710" s="77"/>
      <c r="DI1710" s="77"/>
      <c r="DJ1710" s="77"/>
      <c r="DK1710" s="77"/>
      <c r="DL1710" s="77"/>
    </row>
    <row r="1711" spans="1:116" x14ac:dyDescent="0.4">
      <c r="B1711" t="s">
        <v>332</v>
      </c>
      <c r="D1711" t="s">
        <v>768</v>
      </c>
      <c r="E1711" s="8" t="str">
        <f>ROW()&amp;" "&amp;D1711</f>
        <v>1711 LAMORT-S</v>
      </c>
      <c r="G1711" s="136" t="str">
        <f>G1676</f>
        <v>Primary revenue driver</v>
      </c>
      <c r="K1711" s="53"/>
      <c r="L1711" s="53"/>
      <c r="M1711" s="53"/>
      <c r="N1711" s="53"/>
      <c r="O1711" s="53"/>
      <c r="P1711" s="53"/>
      <c r="R1711" s="24"/>
      <c r="S1711" s="179" t="str">
        <f t="shared" ref="S1711:AX1711" si="2871">S1676</f>
        <v>S$16</v>
      </c>
      <c r="T1711" s="179" t="str">
        <f t="shared" si="2871"/>
        <v>T$16</v>
      </c>
      <c r="U1711" s="179" t="str">
        <f t="shared" si="2871"/>
        <v>U$16</v>
      </c>
      <c r="V1711" s="179" t="str">
        <f t="shared" si="2871"/>
        <v>V$16</v>
      </c>
      <c r="W1711" s="179" t="str">
        <f t="shared" si="2871"/>
        <v>W$16</v>
      </c>
      <c r="X1711" s="179" t="str">
        <f t="shared" si="2871"/>
        <v>X$16</v>
      </c>
      <c r="Y1711" s="179" t="str">
        <f t="shared" si="2871"/>
        <v>Y$16</v>
      </c>
      <c r="Z1711" s="179" t="str">
        <f t="shared" si="2871"/>
        <v>Z$16</v>
      </c>
      <c r="AA1711" s="179" t="str">
        <f t="shared" si="2871"/>
        <v>AA$16</v>
      </c>
      <c r="AB1711" s="179" t="str">
        <f t="shared" si="2871"/>
        <v>AB$16</v>
      </c>
      <c r="AC1711" s="179" t="str">
        <f t="shared" si="2871"/>
        <v>AC$16</v>
      </c>
      <c r="AD1711" s="179" t="str">
        <f t="shared" si="2871"/>
        <v>AD$16</v>
      </c>
      <c r="AE1711" s="179" t="str">
        <f t="shared" si="2871"/>
        <v>AE$16</v>
      </c>
      <c r="AF1711" s="179" t="str">
        <f t="shared" si="2871"/>
        <v>AF$16</v>
      </c>
      <c r="AG1711" s="179" t="str">
        <f t="shared" si="2871"/>
        <v>AG$16</v>
      </c>
      <c r="AH1711" s="179" t="str">
        <f t="shared" si="2871"/>
        <v>AH$16</v>
      </c>
      <c r="AI1711" s="179" t="str">
        <f t="shared" si="2871"/>
        <v>AI$16</v>
      </c>
      <c r="AJ1711" s="179" t="str">
        <f t="shared" si="2871"/>
        <v>AJ$16</v>
      </c>
      <c r="AK1711" s="179" t="str">
        <f t="shared" si="2871"/>
        <v>AK$16</v>
      </c>
      <c r="AL1711" s="179" t="str">
        <f t="shared" si="2871"/>
        <v>AL$16</v>
      </c>
      <c r="AM1711" s="179" t="str">
        <f t="shared" si="2871"/>
        <v>AM$16</v>
      </c>
      <c r="AN1711" s="179" t="str">
        <f t="shared" si="2871"/>
        <v>AN$16</v>
      </c>
      <c r="AO1711" s="179" t="str">
        <f t="shared" si="2871"/>
        <v>AO$16</v>
      </c>
      <c r="AP1711" s="179" t="str">
        <f t="shared" si="2871"/>
        <v>AP$16</v>
      </c>
      <c r="AQ1711" s="179" t="str">
        <f t="shared" si="2871"/>
        <v>AQ$16</v>
      </c>
      <c r="AR1711" s="179" t="str">
        <f t="shared" si="2871"/>
        <v>AR$16</v>
      </c>
      <c r="AS1711" s="179" t="str">
        <f t="shared" si="2871"/>
        <v>AS$16</v>
      </c>
      <c r="AT1711" s="179" t="str">
        <f t="shared" si="2871"/>
        <v>AT$16</v>
      </c>
      <c r="AU1711" s="179" t="str">
        <f t="shared" si="2871"/>
        <v>AU$16</v>
      </c>
      <c r="AV1711" s="179" t="str">
        <f t="shared" si="2871"/>
        <v>AV$16</v>
      </c>
      <c r="AW1711" s="179" t="str">
        <f t="shared" si="2871"/>
        <v>AW$16</v>
      </c>
      <c r="AX1711" s="179" t="str">
        <f t="shared" si="2871"/>
        <v>AX$16</v>
      </c>
      <c r="AY1711" s="179" t="str">
        <f t="shared" ref="AY1711:CD1711" si="2872">AY1676</f>
        <v>AY$16</v>
      </c>
      <c r="AZ1711" s="179" t="str">
        <f t="shared" si="2872"/>
        <v>AZ$16</v>
      </c>
      <c r="BA1711" s="179" t="str">
        <f t="shared" si="2872"/>
        <v>BA$16</v>
      </c>
      <c r="BB1711" s="179" t="str">
        <f t="shared" si="2872"/>
        <v>BB$16</v>
      </c>
      <c r="BC1711" s="179" t="str">
        <f t="shared" si="2872"/>
        <v>BC$16</v>
      </c>
      <c r="BD1711" s="179" t="str">
        <f t="shared" si="2872"/>
        <v>BD$16</v>
      </c>
      <c r="BE1711" s="179" t="str">
        <f t="shared" si="2872"/>
        <v>BE$16</v>
      </c>
      <c r="BF1711" s="179" t="str">
        <f t="shared" si="2872"/>
        <v>BF$16</v>
      </c>
      <c r="BG1711" s="179" t="str">
        <f t="shared" si="2872"/>
        <v>BG$16</v>
      </c>
      <c r="BH1711" s="179" t="str">
        <f t="shared" si="2872"/>
        <v>BH$16</v>
      </c>
      <c r="BI1711" s="179" t="str">
        <f t="shared" si="2872"/>
        <v>BI$16</v>
      </c>
      <c r="BJ1711" s="179" t="str">
        <f t="shared" si="2872"/>
        <v>BJ$16</v>
      </c>
      <c r="BK1711" s="179" t="str">
        <f t="shared" si="2872"/>
        <v>BK$16</v>
      </c>
      <c r="BL1711" s="179" t="str">
        <f t="shared" si="2872"/>
        <v>BL$16</v>
      </c>
      <c r="BM1711" s="179" t="str">
        <f t="shared" si="2872"/>
        <v>BM$16</v>
      </c>
      <c r="BN1711" s="179" t="str">
        <f t="shared" si="2872"/>
        <v>BN$16</v>
      </c>
      <c r="BO1711" s="179" t="str">
        <f t="shared" si="2872"/>
        <v>BO$16</v>
      </c>
      <c r="BP1711" s="179" t="str">
        <f t="shared" si="2872"/>
        <v>BP$16</v>
      </c>
      <c r="BQ1711" s="179" t="str">
        <f t="shared" si="2872"/>
        <v>BQ$16</v>
      </c>
      <c r="BR1711" s="179" t="str">
        <f t="shared" si="2872"/>
        <v>BR$16</v>
      </c>
      <c r="BS1711" s="179" t="str">
        <f t="shared" si="2872"/>
        <v>BS$16</v>
      </c>
      <c r="BT1711" s="179" t="str">
        <f t="shared" si="2872"/>
        <v>BT$16</v>
      </c>
      <c r="BU1711" s="179" t="str">
        <f t="shared" si="2872"/>
        <v>BU$16</v>
      </c>
      <c r="BV1711" s="179" t="str">
        <f t="shared" si="2872"/>
        <v>BV$16</v>
      </c>
      <c r="BW1711" s="179" t="str">
        <f t="shared" si="2872"/>
        <v>BW$16</v>
      </c>
      <c r="BX1711" s="179" t="str">
        <f t="shared" si="2872"/>
        <v>BX$16</v>
      </c>
      <c r="BY1711" s="179" t="str">
        <f t="shared" si="2872"/>
        <v>BY$16</v>
      </c>
      <c r="BZ1711" s="179" t="str">
        <f t="shared" si="2872"/>
        <v>BZ$16</v>
      </c>
      <c r="CA1711" s="179" t="str">
        <f t="shared" si="2872"/>
        <v>CA$16</v>
      </c>
      <c r="CB1711" s="179" t="str">
        <f t="shared" si="2872"/>
        <v>CB$16</v>
      </c>
      <c r="CC1711" s="179" t="str">
        <f t="shared" si="2872"/>
        <v>CC$16</v>
      </c>
      <c r="CD1711" s="179" t="str">
        <f t="shared" si="2872"/>
        <v>CD$16</v>
      </c>
      <c r="CE1711" s="179" t="str">
        <f t="shared" ref="CE1711:CL1711" si="2873">CE1676</f>
        <v>CE$16</v>
      </c>
      <c r="CF1711" s="179" t="str">
        <f t="shared" si="2873"/>
        <v>CF$16</v>
      </c>
      <c r="CG1711" s="179" t="str">
        <f t="shared" si="2873"/>
        <v>CG$16</v>
      </c>
      <c r="CH1711" s="179" t="str">
        <f t="shared" si="2873"/>
        <v>CH$16</v>
      </c>
      <c r="CI1711" s="179" t="str">
        <f t="shared" si="2873"/>
        <v>CI$16</v>
      </c>
      <c r="CJ1711" s="179" t="str">
        <f t="shared" si="2873"/>
        <v>CJ$16</v>
      </c>
      <c r="CK1711" s="179" t="str">
        <f t="shared" si="2873"/>
        <v>CK$16</v>
      </c>
      <c r="CL1711" s="179" t="str">
        <f t="shared" si="2873"/>
        <v>CL$16</v>
      </c>
      <c r="CO1711" s="179" t="str">
        <f t="shared" ref="CO1711:DK1711" si="2874">CO1676</f>
        <v>CO$16</v>
      </c>
      <c r="CP1711" s="179" t="str">
        <f t="shared" si="2874"/>
        <v>CP$16</v>
      </c>
      <c r="CQ1711" s="179" t="str">
        <f t="shared" si="2874"/>
        <v>CQ$16</v>
      </c>
      <c r="CR1711" s="179" t="str">
        <f t="shared" si="2874"/>
        <v>CR$16</v>
      </c>
      <c r="CS1711" s="179" t="str">
        <f t="shared" si="2874"/>
        <v>CS$16</v>
      </c>
      <c r="CT1711" s="179" t="str">
        <f t="shared" si="2874"/>
        <v>CT$16</v>
      </c>
      <c r="CU1711" s="179" t="str">
        <f t="shared" si="2874"/>
        <v>CU$16</v>
      </c>
      <c r="CV1711" s="179" t="str">
        <f t="shared" si="2874"/>
        <v>CV$16</v>
      </c>
      <c r="CW1711" s="179" t="str">
        <f t="shared" si="2874"/>
        <v>CW$16</v>
      </c>
      <c r="CX1711" s="179" t="str">
        <f t="shared" si="2874"/>
        <v>CX$16</v>
      </c>
      <c r="CY1711" s="179" t="str">
        <f t="shared" si="2874"/>
        <v>CY$16</v>
      </c>
      <c r="CZ1711" s="179" t="str">
        <f t="shared" si="2874"/>
        <v>CZ$16</v>
      </c>
      <c r="DA1711" s="179" t="str">
        <f t="shared" si="2874"/>
        <v>DA$16</v>
      </c>
      <c r="DB1711" s="179" t="str">
        <f t="shared" si="2874"/>
        <v>DB$16</v>
      </c>
      <c r="DC1711" s="179" t="str">
        <f t="shared" si="2874"/>
        <v>DC$16</v>
      </c>
      <c r="DD1711" s="179" t="str">
        <f t="shared" si="2874"/>
        <v>DD$16</v>
      </c>
      <c r="DE1711" s="179" t="str">
        <f t="shared" si="2874"/>
        <v>DE$16</v>
      </c>
      <c r="DF1711" s="179" t="str">
        <f t="shared" si="2874"/>
        <v>DF$16</v>
      </c>
      <c r="DG1711" s="179" t="str">
        <f t="shared" si="2874"/>
        <v>DG$16</v>
      </c>
      <c r="DH1711" s="179" t="str">
        <f t="shared" si="2874"/>
        <v>DH$16</v>
      </c>
      <c r="DI1711" s="179" t="str">
        <f t="shared" si="2874"/>
        <v>DI$16</v>
      </c>
      <c r="DJ1711" s="179" t="str">
        <f t="shared" si="2874"/>
        <v>DJ$16</v>
      </c>
      <c r="DK1711" s="179" t="str">
        <f t="shared" si="2874"/>
        <v>DK$16</v>
      </c>
      <c r="DL1711" s="179" t="str">
        <f t="shared" ref="DL1711" si="2875">DL1676</f>
        <v>DL$16</v>
      </c>
    </row>
    <row r="1712" spans="1:116" x14ac:dyDescent="0.4">
      <c r="B1712" t="s">
        <v>332</v>
      </c>
      <c r="D1712" t="s">
        <v>768</v>
      </c>
      <c r="E1712" s="8" t="str">
        <f>ROW()&amp;" "&amp;D1712</f>
        <v>1712 LAMORT-S</v>
      </c>
      <c r="G1712" s="136" t="str">
        <f>G1677</f>
        <v>Primary volume driver</v>
      </c>
      <c r="H1712" s="12"/>
      <c r="I1712" s="60"/>
      <c r="J1712" s="60"/>
      <c r="K1712" s="15"/>
      <c r="L1712" s="15"/>
      <c r="M1712" s="15"/>
      <c r="N1712" s="15"/>
      <c r="O1712" s="15"/>
      <c r="P1712" s="15"/>
      <c r="R1712" s="15"/>
      <c r="S1712" s="179" t="str">
        <f t="shared" ref="S1712:AX1712" si="2876">S1677</f>
        <v>S$17</v>
      </c>
      <c r="T1712" s="179" t="str">
        <f t="shared" si="2876"/>
        <v>T$17</v>
      </c>
      <c r="U1712" s="179" t="str">
        <f t="shared" si="2876"/>
        <v>U$17</v>
      </c>
      <c r="V1712" s="179" t="str">
        <f t="shared" si="2876"/>
        <v>V$17</v>
      </c>
      <c r="W1712" s="179" t="str">
        <f t="shared" si="2876"/>
        <v>W$17</v>
      </c>
      <c r="X1712" s="179" t="str">
        <f t="shared" si="2876"/>
        <v>X$17</v>
      </c>
      <c r="Y1712" s="179" t="str">
        <f t="shared" si="2876"/>
        <v>Y$17</v>
      </c>
      <c r="Z1712" s="179" t="str">
        <f t="shared" si="2876"/>
        <v>Z$17</v>
      </c>
      <c r="AA1712" s="179" t="str">
        <f t="shared" si="2876"/>
        <v>AA$17</v>
      </c>
      <c r="AB1712" s="179" t="str">
        <f t="shared" si="2876"/>
        <v>AB$17</v>
      </c>
      <c r="AC1712" s="179" t="str">
        <f t="shared" si="2876"/>
        <v>AC$17</v>
      </c>
      <c r="AD1712" s="179" t="str">
        <f t="shared" si="2876"/>
        <v>AD$17</v>
      </c>
      <c r="AE1712" s="179" t="str">
        <f t="shared" si="2876"/>
        <v>AE$17</v>
      </c>
      <c r="AF1712" s="179" t="str">
        <f t="shared" si="2876"/>
        <v>AF$17</v>
      </c>
      <c r="AG1712" s="179" t="str">
        <f t="shared" si="2876"/>
        <v>AG$17</v>
      </c>
      <c r="AH1712" s="179" t="str">
        <f t="shared" si="2876"/>
        <v>AH$17</v>
      </c>
      <c r="AI1712" s="179" t="str">
        <f t="shared" si="2876"/>
        <v>AI$17</v>
      </c>
      <c r="AJ1712" s="179" t="str">
        <f t="shared" si="2876"/>
        <v>AJ$17</v>
      </c>
      <c r="AK1712" s="179" t="str">
        <f t="shared" si="2876"/>
        <v>AK$17</v>
      </c>
      <c r="AL1712" s="179" t="str">
        <f t="shared" si="2876"/>
        <v>AL$17</v>
      </c>
      <c r="AM1712" s="179" t="str">
        <f t="shared" si="2876"/>
        <v>AM$17</v>
      </c>
      <c r="AN1712" s="179" t="str">
        <f t="shared" si="2876"/>
        <v>AN$17</v>
      </c>
      <c r="AO1712" s="179" t="str">
        <f t="shared" si="2876"/>
        <v>AO$17</v>
      </c>
      <c r="AP1712" s="179" t="str">
        <f t="shared" si="2876"/>
        <v>AP$17</v>
      </c>
      <c r="AQ1712" s="179" t="str">
        <f t="shared" si="2876"/>
        <v>AQ$17</v>
      </c>
      <c r="AR1712" s="179" t="str">
        <f t="shared" si="2876"/>
        <v>AR$17</v>
      </c>
      <c r="AS1712" s="179" t="str">
        <f t="shared" si="2876"/>
        <v>AS$17</v>
      </c>
      <c r="AT1712" s="179" t="str">
        <f t="shared" si="2876"/>
        <v>AT$17</v>
      </c>
      <c r="AU1712" s="179" t="str">
        <f t="shared" si="2876"/>
        <v>AU$17</v>
      </c>
      <c r="AV1712" s="179" t="str">
        <f t="shared" si="2876"/>
        <v>AV$17</v>
      </c>
      <c r="AW1712" s="179" t="str">
        <f t="shared" si="2876"/>
        <v>AW$17</v>
      </c>
      <c r="AX1712" s="179" t="str">
        <f t="shared" si="2876"/>
        <v>AX$17</v>
      </c>
      <c r="AY1712" s="179" t="str">
        <f t="shared" ref="AY1712:CD1712" si="2877">AY1677</f>
        <v>AY$17</v>
      </c>
      <c r="AZ1712" s="179" t="str">
        <f t="shared" si="2877"/>
        <v>AZ$17</v>
      </c>
      <c r="BA1712" s="179" t="str">
        <f t="shared" si="2877"/>
        <v>BA$17</v>
      </c>
      <c r="BB1712" s="179" t="str">
        <f t="shared" si="2877"/>
        <v>BB$17</v>
      </c>
      <c r="BC1712" s="179" t="str">
        <f t="shared" si="2877"/>
        <v>BC$17</v>
      </c>
      <c r="BD1712" s="179" t="str">
        <f t="shared" si="2877"/>
        <v>BD$17</v>
      </c>
      <c r="BE1712" s="179" t="str">
        <f t="shared" si="2877"/>
        <v>BE$17</v>
      </c>
      <c r="BF1712" s="179" t="str">
        <f t="shared" si="2877"/>
        <v>BF$17</v>
      </c>
      <c r="BG1712" s="179" t="str">
        <f t="shared" si="2877"/>
        <v>BG$17</v>
      </c>
      <c r="BH1712" s="179" t="str">
        <f t="shared" si="2877"/>
        <v>BH$17</v>
      </c>
      <c r="BI1712" s="179" t="str">
        <f t="shared" si="2877"/>
        <v>BI$17</v>
      </c>
      <c r="BJ1712" s="179" t="str">
        <f t="shared" si="2877"/>
        <v>BJ$17</v>
      </c>
      <c r="BK1712" s="179" t="str">
        <f t="shared" si="2877"/>
        <v>BK$17</v>
      </c>
      <c r="BL1712" s="179" t="str">
        <f t="shared" si="2877"/>
        <v>BL$17</v>
      </c>
      <c r="BM1712" s="179" t="str">
        <f t="shared" si="2877"/>
        <v>BM$17</v>
      </c>
      <c r="BN1712" s="179" t="str">
        <f t="shared" si="2877"/>
        <v>BN$17</v>
      </c>
      <c r="BO1712" s="179" t="str">
        <f t="shared" si="2877"/>
        <v>BO$17</v>
      </c>
      <c r="BP1712" s="179" t="str">
        <f t="shared" si="2877"/>
        <v>BP$17</v>
      </c>
      <c r="BQ1712" s="179" t="str">
        <f t="shared" si="2877"/>
        <v>BQ$17</v>
      </c>
      <c r="BR1712" s="179" t="str">
        <f t="shared" si="2877"/>
        <v>BR$17</v>
      </c>
      <c r="BS1712" s="179" t="str">
        <f t="shared" si="2877"/>
        <v>BS$17</v>
      </c>
      <c r="BT1712" s="179" t="str">
        <f t="shared" si="2877"/>
        <v>BT$17</v>
      </c>
      <c r="BU1712" s="179" t="str">
        <f t="shared" si="2877"/>
        <v>BU$17</v>
      </c>
      <c r="BV1712" s="179" t="str">
        <f t="shared" si="2877"/>
        <v>BV$17</v>
      </c>
      <c r="BW1712" s="179" t="str">
        <f t="shared" si="2877"/>
        <v>BW$17</v>
      </c>
      <c r="BX1712" s="179" t="str">
        <f t="shared" si="2877"/>
        <v>BX$17</v>
      </c>
      <c r="BY1712" s="179" t="str">
        <f t="shared" si="2877"/>
        <v>BY$17</v>
      </c>
      <c r="BZ1712" s="179" t="str">
        <f t="shared" si="2877"/>
        <v>BZ$17</v>
      </c>
      <c r="CA1712" s="179" t="str">
        <f t="shared" si="2877"/>
        <v>CA$17</v>
      </c>
      <c r="CB1712" s="179" t="str">
        <f t="shared" si="2877"/>
        <v>CB$17</v>
      </c>
      <c r="CC1712" s="179" t="str">
        <f t="shared" si="2877"/>
        <v>CC$17</v>
      </c>
      <c r="CD1712" s="179" t="str">
        <f t="shared" si="2877"/>
        <v>CD$17</v>
      </c>
      <c r="CE1712" s="179" t="str">
        <f t="shared" ref="CE1712:CL1712" si="2878">CE1677</f>
        <v>CE$17</v>
      </c>
      <c r="CF1712" s="179" t="str">
        <f t="shared" si="2878"/>
        <v>CF$17</v>
      </c>
      <c r="CG1712" s="179" t="str">
        <f t="shared" si="2878"/>
        <v>CG$17</v>
      </c>
      <c r="CH1712" s="179" t="str">
        <f t="shared" si="2878"/>
        <v>CH$17</v>
      </c>
      <c r="CI1712" s="179" t="str">
        <f t="shared" si="2878"/>
        <v>CI$17</v>
      </c>
      <c r="CJ1712" s="179" t="str">
        <f t="shared" si="2878"/>
        <v>CJ$17</v>
      </c>
      <c r="CK1712" s="179" t="str">
        <f t="shared" si="2878"/>
        <v>CK$17</v>
      </c>
      <c r="CL1712" s="179" t="str">
        <f t="shared" si="2878"/>
        <v>CL$17</v>
      </c>
      <c r="CN1712" s="60"/>
      <c r="CO1712" s="179" t="str">
        <f t="shared" ref="CO1712:DK1712" si="2879">CO1677</f>
        <v>CO$17</v>
      </c>
      <c r="CP1712" s="179" t="str">
        <f t="shared" si="2879"/>
        <v>CP$17</v>
      </c>
      <c r="CQ1712" s="179" t="str">
        <f t="shared" si="2879"/>
        <v>CQ$17</v>
      </c>
      <c r="CR1712" s="179" t="str">
        <f t="shared" si="2879"/>
        <v>CR$17</v>
      </c>
      <c r="CS1712" s="179" t="str">
        <f t="shared" si="2879"/>
        <v>CS$17</v>
      </c>
      <c r="CT1712" s="179" t="str">
        <f t="shared" si="2879"/>
        <v>CT$17</v>
      </c>
      <c r="CU1712" s="179" t="str">
        <f t="shared" si="2879"/>
        <v>CU$17</v>
      </c>
      <c r="CV1712" s="179" t="str">
        <f t="shared" si="2879"/>
        <v>CV$17</v>
      </c>
      <c r="CW1712" s="179" t="str">
        <f t="shared" si="2879"/>
        <v>CW$17</v>
      </c>
      <c r="CX1712" s="179" t="str">
        <f t="shared" si="2879"/>
        <v>CX$17</v>
      </c>
      <c r="CY1712" s="179" t="str">
        <f t="shared" si="2879"/>
        <v>CY$17</v>
      </c>
      <c r="CZ1712" s="179" t="str">
        <f t="shared" si="2879"/>
        <v>CZ$17</v>
      </c>
      <c r="DA1712" s="179" t="str">
        <f t="shared" si="2879"/>
        <v>DA$17</v>
      </c>
      <c r="DB1712" s="179" t="str">
        <f t="shared" si="2879"/>
        <v>DB$17</v>
      </c>
      <c r="DC1712" s="179" t="str">
        <f t="shared" si="2879"/>
        <v>DC$17</v>
      </c>
      <c r="DD1712" s="179" t="str">
        <f t="shared" si="2879"/>
        <v>DD$17</v>
      </c>
      <c r="DE1712" s="179" t="str">
        <f t="shared" si="2879"/>
        <v>DE$17</v>
      </c>
      <c r="DF1712" s="179" t="str">
        <f t="shared" si="2879"/>
        <v>DF$17</v>
      </c>
      <c r="DG1712" s="179" t="str">
        <f t="shared" si="2879"/>
        <v>DG$17</v>
      </c>
      <c r="DH1712" s="179" t="str">
        <f t="shared" si="2879"/>
        <v>DH$17</v>
      </c>
      <c r="DI1712" s="179" t="str">
        <f t="shared" si="2879"/>
        <v>DI$17</v>
      </c>
      <c r="DJ1712" s="179" t="str">
        <f t="shared" si="2879"/>
        <v>DJ$17</v>
      </c>
      <c r="DK1712" s="179" t="str">
        <f t="shared" si="2879"/>
        <v>DK$17</v>
      </c>
      <c r="DL1712" s="179" t="str">
        <f t="shared" ref="DL1712" si="2880">DL1677</f>
        <v>DL$17</v>
      </c>
    </row>
    <row r="1713" spans="1:116" x14ac:dyDescent="0.4">
      <c r="B1713" t="s">
        <v>332</v>
      </c>
      <c r="D1713" t="s">
        <v>768</v>
      </c>
      <c r="E1713" s="8" t="str">
        <f t="shared" ref="E1713:E1716" si="2881">ROW()&amp;" "&amp;D1713</f>
        <v>1713 LAMORT-S</v>
      </c>
      <c r="G1713" s="191" t="str">
        <f>G1682</f>
        <v>Volume driven amortizing loan - no defaults:</v>
      </c>
      <c r="H1713" s="12"/>
      <c r="I1713" s="60"/>
      <c r="J1713" s="60"/>
      <c r="K1713" s="15"/>
      <c r="L1713" s="15"/>
      <c r="M1713" s="15"/>
      <c r="N1713" s="15"/>
      <c r="O1713" s="15"/>
      <c r="P1713" s="15"/>
      <c r="R1713" s="15"/>
      <c r="S1713" s="179">
        <f t="shared" ref="S1713:AX1713" si="2882">S1678</f>
        <v>0</v>
      </c>
      <c r="T1713" s="179">
        <f t="shared" si="2882"/>
        <v>0</v>
      </c>
      <c r="U1713" s="179">
        <f t="shared" si="2882"/>
        <v>0</v>
      </c>
      <c r="V1713" s="179">
        <f t="shared" si="2882"/>
        <v>0</v>
      </c>
      <c r="W1713" s="179">
        <f t="shared" si="2882"/>
        <v>0</v>
      </c>
      <c r="X1713" s="179">
        <f t="shared" si="2882"/>
        <v>0</v>
      </c>
      <c r="Y1713" s="179">
        <f t="shared" si="2882"/>
        <v>0</v>
      </c>
      <c r="Z1713" s="179">
        <f t="shared" si="2882"/>
        <v>0</v>
      </c>
      <c r="AA1713" s="179">
        <f t="shared" si="2882"/>
        <v>0</v>
      </c>
      <c r="AB1713" s="179">
        <f t="shared" si="2882"/>
        <v>0</v>
      </c>
      <c r="AC1713" s="179">
        <f t="shared" si="2882"/>
        <v>0</v>
      </c>
      <c r="AD1713" s="179">
        <f t="shared" si="2882"/>
        <v>0</v>
      </c>
      <c r="AE1713" s="179">
        <f t="shared" si="2882"/>
        <v>0</v>
      </c>
      <c r="AF1713" s="179">
        <f t="shared" si="2882"/>
        <v>0</v>
      </c>
      <c r="AG1713" s="179">
        <f t="shared" si="2882"/>
        <v>0</v>
      </c>
      <c r="AH1713" s="179">
        <f t="shared" si="2882"/>
        <v>0</v>
      </c>
      <c r="AI1713" s="179">
        <f t="shared" si="2882"/>
        <v>0</v>
      </c>
      <c r="AJ1713" s="179">
        <f t="shared" si="2882"/>
        <v>0</v>
      </c>
      <c r="AK1713" s="179">
        <f t="shared" si="2882"/>
        <v>0</v>
      </c>
      <c r="AL1713" s="179">
        <f t="shared" si="2882"/>
        <v>0</v>
      </c>
      <c r="AM1713" s="179">
        <f t="shared" si="2882"/>
        <v>0</v>
      </c>
      <c r="AN1713" s="179">
        <f t="shared" si="2882"/>
        <v>0</v>
      </c>
      <c r="AO1713" s="179">
        <f t="shared" si="2882"/>
        <v>0</v>
      </c>
      <c r="AP1713" s="179">
        <f t="shared" si="2882"/>
        <v>0</v>
      </c>
      <c r="AQ1713" s="179">
        <f t="shared" si="2882"/>
        <v>0</v>
      </c>
      <c r="AR1713" s="179">
        <f t="shared" si="2882"/>
        <v>0</v>
      </c>
      <c r="AS1713" s="179">
        <f t="shared" si="2882"/>
        <v>0</v>
      </c>
      <c r="AT1713" s="179">
        <f t="shared" si="2882"/>
        <v>0</v>
      </c>
      <c r="AU1713" s="179">
        <f t="shared" si="2882"/>
        <v>0</v>
      </c>
      <c r="AV1713" s="179">
        <f t="shared" si="2882"/>
        <v>0</v>
      </c>
      <c r="AW1713" s="179">
        <f t="shared" si="2882"/>
        <v>0</v>
      </c>
      <c r="AX1713" s="179">
        <f t="shared" si="2882"/>
        <v>0</v>
      </c>
      <c r="AY1713" s="179">
        <f t="shared" ref="AY1713:CD1713" si="2883">AY1678</f>
        <v>0</v>
      </c>
      <c r="AZ1713" s="179">
        <f t="shared" si="2883"/>
        <v>0</v>
      </c>
      <c r="BA1713" s="179">
        <f t="shared" si="2883"/>
        <v>0</v>
      </c>
      <c r="BB1713" s="179">
        <f t="shared" si="2883"/>
        <v>0</v>
      </c>
      <c r="BC1713" s="179">
        <f t="shared" si="2883"/>
        <v>0</v>
      </c>
      <c r="BD1713" s="179">
        <f t="shared" si="2883"/>
        <v>0</v>
      </c>
      <c r="BE1713" s="179">
        <f t="shared" si="2883"/>
        <v>0</v>
      </c>
      <c r="BF1713" s="179">
        <f t="shared" si="2883"/>
        <v>0</v>
      </c>
      <c r="BG1713" s="179">
        <f t="shared" si="2883"/>
        <v>0</v>
      </c>
      <c r="BH1713" s="179">
        <f t="shared" si="2883"/>
        <v>0</v>
      </c>
      <c r="BI1713" s="179">
        <f t="shared" si="2883"/>
        <v>0</v>
      </c>
      <c r="BJ1713" s="179">
        <f t="shared" si="2883"/>
        <v>0</v>
      </c>
      <c r="BK1713" s="179">
        <f t="shared" si="2883"/>
        <v>0</v>
      </c>
      <c r="BL1713" s="179">
        <f t="shared" si="2883"/>
        <v>0</v>
      </c>
      <c r="BM1713" s="179">
        <f t="shared" si="2883"/>
        <v>0</v>
      </c>
      <c r="BN1713" s="179">
        <f t="shared" si="2883"/>
        <v>0</v>
      </c>
      <c r="BO1713" s="179">
        <f t="shared" si="2883"/>
        <v>0</v>
      </c>
      <c r="BP1713" s="179">
        <f t="shared" si="2883"/>
        <v>0</v>
      </c>
      <c r="BQ1713" s="179">
        <f t="shared" si="2883"/>
        <v>0</v>
      </c>
      <c r="BR1713" s="179">
        <f t="shared" si="2883"/>
        <v>0</v>
      </c>
      <c r="BS1713" s="179">
        <f t="shared" si="2883"/>
        <v>0</v>
      </c>
      <c r="BT1713" s="179">
        <f t="shared" si="2883"/>
        <v>0</v>
      </c>
      <c r="BU1713" s="179">
        <f t="shared" si="2883"/>
        <v>0</v>
      </c>
      <c r="BV1713" s="179">
        <f t="shared" si="2883"/>
        <v>0</v>
      </c>
      <c r="BW1713" s="179">
        <f t="shared" si="2883"/>
        <v>0</v>
      </c>
      <c r="BX1713" s="179">
        <f t="shared" si="2883"/>
        <v>0</v>
      </c>
      <c r="BY1713" s="179">
        <f t="shared" si="2883"/>
        <v>0</v>
      </c>
      <c r="BZ1713" s="179">
        <f t="shared" si="2883"/>
        <v>0</v>
      </c>
      <c r="CA1713" s="179">
        <f t="shared" si="2883"/>
        <v>0</v>
      </c>
      <c r="CB1713" s="179">
        <f t="shared" si="2883"/>
        <v>0</v>
      </c>
      <c r="CC1713" s="179">
        <f t="shared" si="2883"/>
        <v>0</v>
      </c>
      <c r="CD1713" s="179">
        <f t="shared" si="2883"/>
        <v>0</v>
      </c>
      <c r="CE1713" s="179">
        <f t="shared" ref="CE1713:CL1713" si="2884">CE1678</f>
        <v>0</v>
      </c>
      <c r="CF1713" s="179">
        <f t="shared" si="2884"/>
        <v>0</v>
      </c>
      <c r="CG1713" s="179">
        <f t="shared" si="2884"/>
        <v>0</v>
      </c>
      <c r="CH1713" s="179">
        <f t="shared" si="2884"/>
        <v>0</v>
      </c>
      <c r="CI1713" s="179">
        <f t="shared" si="2884"/>
        <v>0</v>
      </c>
      <c r="CJ1713" s="179">
        <f t="shared" si="2884"/>
        <v>0</v>
      </c>
      <c r="CK1713" s="179">
        <f t="shared" si="2884"/>
        <v>0</v>
      </c>
      <c r="CL1713" s="179">
        <f t="shared" si="2884"/>
        <v>0</v>
      </c>
      <c r="CN1713" s="60"/>
      <c r="CO1713" s="179">
        <f t="shared" ref="CO1713:DK1713" si="2885">CO1678</f>
        <v>0</v>
      </c>
      <c r="CP1713" s="179">
        <f t="shared" si="2885"/>
        <v>0</v>
      </c>
      <c r="CQ1713" s="179">
        <f t="shared" si="2885"/>
        <v>0</v>
      </c>
      <c r="CR1713" s="179">
        <f t="shared" si="2885"/>
        <v>0</v>
      </c>
      <c r="CS1713" s="179">
        <f t="shared" si="2885"/>
        <v>0</v>
      </c>
      <c r="CT1713" s="179">
        <f t="shared" si="2885"/>
        <v>0</v>
      </c>
      <c r="CU1713" s="179">
        <f t="shared" si="2885"/>
        <v>0</v>
      </c>
      <c r="CV1713" s="179">
        <f t="shared" si="2885"/>
        <v>0</v>
      </c>
      <c r="CW1713" s="179">
        <f t="shared" si="2885"/>
        <v>0</v>
      </c>
      <c r="CX1713" s="179">
        <f t="shared" si="2885"/>
        <v>0</v>
      </c>
      <c r="CY1713" s="179">
        <f t="shared" si="2885"/>
        <v>0</v>
      </c>
      <c r="CZ1713" s="179">
        <f t="shared" si="2885"/>
        <v>0</v>
      </c>
      <c r="DA1713" s="179">
        <f t="shared" si="2885"/>
        <v>0</v>
      </c>
      <c r="DB1713" s="179">
        <f t="shared" si="2885"/>
        <v>0</v>
      </c>
      <c r="DC1713" s="179">
        <f t="shared" si="2885"/>
        <v>0</v>
      </c>
      <c r="DD1713" s="179">
        <f t="shared" si="2885"/>
        <v>0</v>
      </c>
      <c r="DE1713" s="179">
        <f t="shared" si="2885"/>
        <v>0</v>
      </c>
      <c r="DF1713" s="179">
        <f t="shared" si="2885"/>
        <v>0</v>
      </c>
      <c r="DG1713" s="179">
        <f t="shared" si="2885"/>
        <v>0</v>
      </c>
      <c r="DH1713" s="179">
        <f t="shared" si="2885"/>
        <v>0</v>
      </c>
      <c r="DI1713" s="179">
        <f t="shared" si="2885"/>
        <v>0</v>
      </c>
      <c r="DJ1713" s="179">
        <f t="shared" si="2885"/>
        <v>0</v>
      </c>
      <c r="DK1713" s="179">
        <f t="shared" si="2885"/>
        <v>0</v>
      </c>
      <c r="DL1713" s="179">
        <f t="shared" ref="DL1713" si="2886">DL1678</f>
        <v>0</v>
      </c>
    </row>
    <row r="1714" spans="1:116" x14ac:dyDescent="0.4">
      <c r="B1714" t="s">
        <v>332</v>
      </c>
      <c r="D1714" t="s">
        <v>768</v>
      </c>
      <c r="E1714" s="8" t="str">
        <f t="shared" ref="E1714" si="2887">ROW()&amp;" "&amp;D1714</f>
        <v>1714 LAMORT-S</v>
      </c>
      <c r="G1714" s="241" t="str">
        <f>IFERROR(SUBSTITUTE(TRIM(MID(G1682, SEARCH("-", G1682) + 1, LEN(G1682))),":",""),"no unit")</f>
        <v>no defaults</v>
      </c>
      <c r="H1714" s="12"/>
      <c r="I1714" s="60"/>
      <c r="J1714" s="60"/>
      <c r="K1714" s="15"/>
      <c r="L1714" s="15"/>
      <c r="M1714" s="15"/>
      <c r="N1714" s="15"/>
      <c r="O1714" s="15"/>
      <c r="P1714" s="15"/>
      <c r="R1714" s="15"/>
      <c r="S1714" s="179"/>
      <c r="T1714" s="179"/>
      <c r="U1714" s="179"/>
      <c r="V1714" s="179"/>
      <c r="W1714" s="179"/>
      <c r="X1714" s="179"/>
      <c r="Y1714" s="179"/>
      <c r="Z1714" s="179"/>
      <c r="AA1714" s="179"/>
      <c r="AB1714" s="179"/>
      <c r="AC1714" s="179"/>
      <c r="AD1714" s="179"/>
      <c r="AE1714" s="179"/>
      <c r="AF1714" s="179"/>
      <c r="AG1714" s="179"/>
      <c r="AH1714" s="179"/>
      <c r="AI1714" s="179"/>
      <c r="AJ1714" s="179"/>
      <c r="AK1714" s="179"/>
      <c r="AL1714" s="179"/>
      <c r="AM1714" s="179"/>
      <c r="AN1714" s="179"/>
      <c r="AO1714" s="179"/>
      <c r="AP1714" s="179"/>
      <c r="AQ1714" s="179"/>
      <c r="AR1714" s="179"/>
      <c r="AS1714" s="179"/>
      <c r="AT1714" s="179"/>
      <c r="AU1714" s="179"/>
      <c r="AV1714" s="179"/>
      <c r="AW1714" s="179"/>
      <c r="AX1714" s="179"/>
      <c r="AY1714" s="179"/>
      <c r="AZ1714" s="179"/>
      <c r="BA1714" s="179"/>
      <c r="BB1714" s="179"/>
      <c r="BC1714" s="179"/>
      <c r="BD1714" s="179"/>
      <c r="BE1714" s="179"/>
      <c r="BF1714" s="179"/>
      <c r="BG1714" s="179"/>
      <c r="BH1714" s="179"/>
      <c r="BI1714" s="179"/>
      <c r="BJ1714" s="179"/>
      <c r="BK1714" s="179"/>
      <c r="BL1714" s="179"/>
      <c r="BM1714" s="179"/>
      <c r="BN1714" s="179"/>
      <c r="BO1714" s="179"/>
      <c r="BP1714" s="179"/>
      <c r="BQ1714" s="179"/>
      <c r="BR1714" s="179"/>
      <c r="BS1714" s="179"/>
      <c r="BT1714" s="179"/>
      <c r="BU1714" s="179"/>
      <c r="BV1714" s="179"/>
      <c r="BW1714" s="179"/>
      <c r="BX1714" s="179"/>
      <c r="BY1714" s="179"/>
      <c r="BZ1714" s="179"/>
      <c r="CA1714" s="179"/>
      <c r="CB1714" s="179"/>
      <c r="CC1714" s="179"/>
      <c r="CD1714" s="179"/>
      <c r="CE1714" s="179"/>
      <c r="CF1714" s="179"/>
      <c r="CG1714" s="179"/>
      <c r="CH1714" s="179"/>
      <c r="CI1714" s="179"/>
      <c r="CJ1714" s="179"/>
      <c r="CK1714" s="179"/>
      <c r="CL1714" s="179"/>
      <c r="CN1714" s="60"/>
      <c r="CO1714" s="179"/>
      <c r="CP1714" s="179"/>
      <c r="CQ1714" s="179"/>
      <c r="CR1714" s="179"/>
      <c r="CS1714" s="179"/>
      <c r="CT1714" s="179"/>
      <c r="CU1714" s="179"/>
      <c r="CV1714" s="179"/>
      <c r="CW1714" s="179"/>
      <c r="CX1714" s="179"/>
      <c r="CY1714" s="179"/>
      <c r="CZ1714" s="179"/>
      <c r="DA1714" s="179"/>
      <c r="DB1714" s="179"/>
      <c r="DC1714" s="179"/>
      <c r="DD1714" s="179"/>
      <c r="DE1714" s="179"/>
      <c r="DF1714" s="179"/>
      <c r="DG1714" s="179"/>
      <c r="DH1714" s="179"/>
      <c r="DI1714" s="179"/>
      <c r="DJ1714" s="179"/>
      <c r="DK1714" s="179"/>
      <c r="DL1714" s="179"/>
    </row>
    <row r="1715" spans="1:116" x14ac:dyDescent="0.4">
      <c r="B1715" t="s">
        <v>332</v>
      </c>
      <c r="D1715" t="s">
        <v>768</v>
      </c>
      <c r="E1715" s="8" t="str">
        <f t="shared" si="2881"/>
        <v>1715 LAMORT-S</v>
      </c>
      <c r="G1715" s="136" t="str">
        <f>G1680</f>
        <v>Secondary revenue driver</v>
      </c>
      <c r="H1715" s="90"/>
      <c r="I1715" s="213"/>
      <c r="J1715" s="213"/>
      <c r="K1715" s="214"/>
      <c r="L1715" s="214"/>
      <c r="M1715" s="214"/>
      <c r="N1715" s="214"/>
      <c r="O1715" s="214"/>
      <c r="P1715" s="214"/>
      <c r="R1715" s="214"/>
      <c r="S1715" s="4" t="str">
        <f>ADDRESS(ROW(S1696),COLUMN(S1696),2)</f>
        <v>S$1696</v>
      </c>
      <c r="T1715" s="4" t="str">
        <f t="shared" ref="T1715:CE1715" si="2888">ADDRESS(ROW(T1696),COLUMN(T1696),2)</f>
        <v>T$1696</v>
      </c>
      <c r="U1715" s="4" t="str">
        <f t="shared" si="2888"/>
        <v>U$1696</v>
      </c>
      <c r="V1715" s="4" t="str">
        <f t="shared" si="2888"/>
        <v>V$1696</v>
      </c>
      <c r="W1715" s="4" t="str">
        <f t="shared" si="2888"/>
        <v>W$1696</v>
      </c>
      <c r="X1715" s="4" t="str">
        <f t="shared" si="2888"/>
        <v>X$1696</v>
      </c>
      <c r="Y1715" s="4" t="str">
        <f t="shared" si="2888"/>
        <v>Y$1696</v>
      </c>
      <c r="Z1715" s="4" t="str">
        <f t="shared" si="2888"/>
        <v>Z$1696</v>
      </c>
      <c r="AA1715" s="4" t="str">
        <f t="shared" si="2888"/>
        <v>AA$1696</v>
      </c>
      <c r="AB1715" s="4" t="str">
        <f t="shared" si="2888"/>
        <v>AB$1696</v>
      </c>
      <c r="AC1715" s="4" t="str">
        <f t="shared" si="2888"/>
        <v>AC$1696</v>
      </c>
      <c r="AD1715" s="4" t="str">
        <f t="shared" si="2888"/>
        <v>AD$1696</v>
      </c>
      <c r="AE1715" s="4" t="str">
        <f t="shared" si="2888"/>
        <v>AE$1696</v>
      </c>
      <c r="AF1715" s="4" t="str">
        <f t="shared" si="2888"/>
        <v>AF$1696</v>
      </c>
      <c r="AG1715" s="4" t="str">
        <f t="shared" si="2888"/>
        <v>AG$1696</v>
      </c>
      <c r="AH1715" s="4" t="str">
        <f t="shared" si="2888"/>
        <v>AH$1696</v>
      </c>
      <c r="AI1715" s="4" t="str">
        <f t="shared" si="2888"/>
        <v>AI$1696</v>
      </c>
      <c r="AJ1715" s="4" t="str">
        <f t="shared" si="2888"/>
        <v>AJ$1696</v>
      </c>
      <c r="AK1715" s="4" t="str">
        <f t="shared" si="2888"/>
        <v>AK$1696</v>
      </c>
      <c r="AL1715" s="4" t="str">
        <f t="shared" si="2888"/>
        <v>AL$1696</v>
      </c>
      <c r="AM1715" s="4" t="str">
        <f t="shared" si="2888"/>
        <v>AM$1696</v>
      </c>
      <c r="AN1715" s="4" t="str">
        <f t="shared" si="2888"/>
        <v>AN$1696</v>
      </c>
      <c r="AO1715" s="4" t="str">
        <f t="shared" si="2888"/>
        <v>AO$1696</v>
      </c>
      <c r="AP1715" s="4" t="str">
        <f t="shared" si="2888"/>
        <v>AP$1696</v>
      </c>
      <c r="AQ1715" s="4" t="str">
        <f t="shared" si="2888"/>
        <v>AQ$1696</v>
      </c>
      <c r="AR1715" s="4" t="str">
        <f t="shared" si="2888"/>
        <v>AR$1696</v>
      </c>
      <c r="AS1715" s="4" t="str">
        <f t="shared" si="2888"/>
        <v>AS$1696</v>
      </c>
      <c r="AT1715" s="4" t="str">
        <f t="shared" si="2888"/>
        <v>AT$1696</v>
      </c>
      <c r="AU1715" s="4" t="str">
        <f t="shared" si="2888"/>
        <v>AU$1696</v>
      </c>
      <c r="AV1715" s="4" t="str">
        <f t="shared" si="2888"/>
        <v>AV$1696</v>
      </c>
      <c r="AW1715" s="4" t="str">
        <f t="shared" si="2888"/>
        <v>AW$1696</v>
      </c>
      <c r="AX1715" s="4" t="str">
        <f t="shared" si="2888"/>
        <v>AX$1696</v>
      </c>
      <c r="AY1715" s="4" t="str">
        <f t="shared" si="2888"/>
        <v>AY$1696</v>
      </c>
      <c r="AZ1715" s="4" t="str">
        <f t="shared" si="2888"/>
        <v>AZ$1696</v>
      </c>
      <c r="BA1715" s="4" t="str">
        <f t="shared" si="2888"/>
        <v>BA$1696</v>
      </c>
      <c r="BB1715" s="4" t="str">
        <f t="shared" si="2888"/>
        <v>BB$1696</v>
      </c>
      <c r="BC1715" s="4" t="str">
        <f t="shared" si="2888"/>
        <v>BC$1696</v>
      </c>
      <c r="BD1715" s="4" t="str">
        <f t="shared" si="2888"/>
        <v>BD$1696</v>
      </c>
      <c r="BE1715" s="4" t="str">
        <f t="shared" si="2888"/>
        <v>BE$1696</v>
      </c>
      <c r="BF1715" s="4" t="str">
        <f t="shared" si="2888"/>
        <v>BF$1696</v>
      </c>
      <c r="BG1715" s="4" t="str">
        <f t="shared" si="2888"/>
        <v>BG$1696</v>
      </c>
      <c r="BH1715" s="4" t="str">
        <f t="shared" si="2888"/>
        <v>BH$1696</v>
      </c>
      <c r="BI1715" s="4" t="str">
        <f t="shared" si="2888"/>
        <v>BI$1696</v>
      </c>
      <c r="BJ1715" s="4" t="str">
        <f t="shared" si="2888"/>
        <v>BJ$1696</v>
      </c>
      <c r="BK1715" s="4" t="str">
        <f t="shared" si="2888"/>
        <v>BK$1696</v>
      </c>
      <c r="BL1715" s="4" t="str">
        <f t="shared" si="2888"/>
        <v>BL$1696</v>
      </c>
      <c r="BM1715" s="4" t="str">
        <f t="shared" si="2888"/>
        <v>BM$1696</v>
      </c>
      <c r="BN1715" s="4" t="str">
        <f t="shared" si="2888"/>
        <v>BN$1696</v>
      </c>
      <c r="BO1715" s="4" t="str">
        <f t="shared" si="2888"/>
        <v>BO$1696</v>
      </c>
      <c r="BP1715" s="4" t="str">
        <f t="shared" si="2888"/>
        <v>BP$1696</v>
      </c>
      <c r="BQ1715" s="4" t="str">
        <f t="shared" si="2888"/>
        <v>BQ$1696</v>
      </c>
      <c r="BR1715" s="4" t="str">
        <f t="shared" si="2888"/>
        <v>BR$1696</v>
      </c>
      <c r="BS1715" s="4" t="str">
        <f t="shared" si="2888"/>
        <v>BS$1696</v>
      </c>
      <c r="BT1715" s="4" t="str">
        <f t="shared" si="2888"/>
        <v>BT$1696</v>
      </c>
      <c r="BU1715" s="4" t="str">
        <f t="shared" si="2888"/>
        <v>BU$1696</v>
      </c>
      <c r="BV1715" s="4" t="str">
        <f t="shared" si="2888"/>
        <v>BV$1696</v>
      </c>
      <c r="BW1715" s="4" t="str">
        <f t="shared" si="2888"/>
        <v>BW$1696</v>
      </c>
      <c r="BX1715" s="4" t="str">
        <f t="shared" si="2888"/>
        <v>BX$1696</v>
      </c>
      <c r="BY1715" s="4" t="str">
        <f t="shared" si="2888"/>
        <v>BY$1696</v>
      </c>
      <c r="BZ1715" s="4" t="str">
        <f t="shared" si="2888"/>
        <v>BZ$1696</v>
      </c>
      <c r="CA1715" s="4" t="str">
        <f t="shared" si="2888"/>
        <v>CA$1696</v>
      </c>
      <c r="CB1715" s="4" t="str">
        <f t="shared" si="2888"/>
        <v>CB$1696</v>
      </c>
      <c r="CC1715" s="4" t="str">
        <f t="shared" si="2888"/>
        <v>CC$1696</v>
      </c>
      <c r="CD1715" s="4" t="str">
        <f t="shared" si="2888"/>
        <v>CD$1696</v>
      </c>
      <c r="CE1715" s="4" t="str">
        <f t="shared" si="2888"/>
        <v>CE$1696</v>
      </c>
      <c r="CF1715" s="4" t="str">
        <f t="shared" ref="CF1715:CL1715" si="2889">ADDRESS(ROW(CF1696),COLUMN(CF1696),2)</f>
        <v>CF$1696</v>
      </c>
      <c r="CG1715" s="4" t="str">
        <f t="shared" si="2889"/>
        <v>CG$1696</v>
      </c>
      <c r="CH1715" s="4" t="str">
        <f t="shared" si="2889"/>
        <v>CH$1696</v>
      </c>
      <c r="CI1715" s="4" t="str">
        <f t="shared" si="2889"/>
        <v>CI$1696</v>
      </c>
      <c r="CJ1715" s="4" t="str">
        <f t="shared" si="2889"/>
        <v>CJ$1696</v>
      </c>
      <c r="CK1715" s="4" t="str">
        <f t="shared" si="2889"/>
        <v>CK$1696</v>
      </c>
      <c r="CL1715" s="4" t="str">
        <f t="shared" si="2889"/>
        <v>CL$1696</v>
      </c>
      <c r="CN1715" s="213"/>
      <c r="CO1715" s="4" t="str">
        <f t="shared" ref="CO1715:DK1715" si="2890">ADDRESS(ROW(CO1696),COLUMN(CO1696),2)</f>
        <v>CO$1696</v>
      </c>
      <c r="CP1715" s="4" t="str">
        <f t="shared" si="2890"/>
        <v>CP$1696</v>
      </c>
      <c r="CQ1715" s="4" t="str">
        <f t="shared" si="2890"/>
        <v>CQ$1696</v>
      </c>
      <c r="CR1715" s="4" t="str">
        <f t="shared" si="2890"/>
        <v>CR$1696</v>
      </c>
      <c r="CS1715" s="4" t="str">
        <f t="shared" si="2890"/>
        <v>CS$1696</v>
      </c>
      <c r="CT1715" s="4" t="str">
        <f t="shared" si="2890"/>
        <v>CT$1696</v>
      </c>
      <c r="CU1715" s="4" t="str">
        <f t="shared" si="2890"/>
        <v>CU$1696</v>
      </c>
      <c r="CV1715" s="4" t="str">
        <f t="shared" si="2890"/>
        <v>CV$1696</v>
      </c>
      <c r="CW1715" s="4" t="str">
        <f t="shared" si="2890"/>
        <v>CW$1696</v>
      </c>
      <c r="CX1715" s="4" t="str">
        <f t="shared" si="2890"/>
        <v>CX$1696</v>
      </c>
      <c r="CY1715" s="4" t="str">
        <f t="shared" si="2890"/>
        <v>CY$1696</v>
      </c>
      <c r="CZ1715" s="4" t="str">
        <f t="shared" si="2890"/>
        <v>CZ$1696</v>
      </c>
      <c r="DA1715" s="4" t="str">
        <f t="shared" si="2890"/>
        <v>DA$1696</v>
      </c>
      <c r="DB1715" s="4" t="str">
        <f t="shared" si="2890"/>
        <v>DB$1696</v>
      </c>
      <c r="DC1715" s="4" t="str">
        <f t="shared" si="2890"/>
        <v>DC$1696</v>
      </c>
      <c r="DD1715" s="4" t="str">
        <f t="shared" si="2890"/>
        <v>DD$1696</v>
      </c>
      <c r="DE1715" s="4" t="str">
        <f t="shared" si="2890"/>
        <v>DE$1696</v>
      </c>
      <c r="DF1715" s="4" t="str">
        <f t="shared" si="2890"/>
        <v>DF$1696</v>
      </c>
      <c r="DG1715" s="4" t="str">
        <f t="shared" si="2890"/>
        <v>DG$1696</v>
      </c>
      <c r="DH1715" s="4" t="str">
        <f t="shared" si="2890"/>
        <v>DH$1696</v>
      </c>
      <c r="DI1715" s="4" t="str">
        <f t="shared" si="2890"/>
        <v>DI$1696</v>
      </c>
      <c r="DJ1715" s="4" t="str">
        <f t="shared" si="2890"/>
        <v>DJ$1696</v>
      </c>
      <c r="DK1715" s="4" t="str">
        <f t="shared" si="2890"/>
        <v>DK$1696</v>
      </c>
      <c r="DL1715" s="4" t="str">
        <f t="shared" ref="DL1715" si="2891">ADDRESS(ROW(DL1696),COLUMN(DL1696),2)</f>
        <v>DL$1696</v>
      </c>
    </row>
    <row r="1716" spans="1:116" x14ac:dyDescent="0.4">
      <c r="B1716" t="s">
        <v>332</v>
      </c>
      <c r="D1716" t="s">
        <v>768</v>
      </c>
      <c r="E1716" s="8" t="str">
        <f t="shared" si="2881"/>
        <v>1716 LAMORT-S</v>
      </c>
      <c r="G1716" s="136" t="str">
        <f>G1681</f>
        <v>Secondary volume driver</v>
      </c>
      <c r="H1716" s="12"/>
      <c r="I1716" s="60"/>
      <c r="J1716" s="60"/>
      <c r="K1716" s="15"/>
      <c r="L1716" s="15"/>
      <c r="M1716" s="15"/>
      <c r="N1716" s="15"/>
      <c r="O1716" s="15"/>
      <c r="P1716" s="15"/>
      <c r="R1716" s="15"/>
      <c r="S1716" s="179" t="str">
        <f t="shared" ref="S1716:AX1716" si="2892">S1681</f>
        <v>S$19</v>
      </c>
      <c r="T1716" s="179" t="str">
        <f t="shared" si="2892"/>
        <v>T$19</v>
      </c>
      <c r="U1716" s="179" t="str">
        <f t="shared" si="2892"/>
        <v>U$19</v>
      </c>
      <c r="V1716" s="179" t="str">
        <f t="shared" si="2892"/>
        <v>V$19</v>
      </c>
      <c r="W1716" s="179" t="str">
        <f t="shared" si="2892"/>
        <v>W$19</v>
      </c>
      <c r="X1716" s="179" t="str">
        <f t="shared" si="2892"/>
        <v>X$19</v>
      </c>
      <c r="Y1716" s="179" t="str">
        <f t="shared" si="2892"/>
        <v>Y$19</v>
      </c>
      <c r="Z1716" s="179" t="str">
        <f t="shared" si="2892"/>
        <v>Z$19</v>
      </c>
      <c r="AA1716" s="179" t="str">
        <f t="shared" si="2892"/>
        <v>AA$19</v>
      </c>
      <c r="AB1716" s="179" t="str">
        <f t="shared" si="2892"/>
        <v>AB$19</v>
      </c>
      <c r="AC1716" s="179" t="str">
        <f t="shared" si="2892"/>
        <v>AC$19</v>
      </c>
      <c r="AD1716" s="179" t="str">
        <f t="shared" si="2892"/>
        <v>AD$19</v>
      </c>
      <c r="AE1716" s="179" t="str">
        <f t="shared" si="2892"/>
        <v>AE$19</v>
      </c>
      <c r="AF1716" s="179" t="str">
        <f t="shared" si="2892"/>
        <v>AF$19</v>
      </c>
      <c r="AG1716" s="179" t="str">
        <f t="shared" si="2892"/>
        <v>AG$19</v>
      </c>
      <c r="AH1716" s="179" t="str">
        <f t="shared" si="2892"/>
        <v>AH$19</v>
      </c>
      <c r="AI1716" s="179" t="str">
        <f t="shared" si="2892"/>
        <v>AI$19</v>
      </c>
      <c r="AJ1716" s="179" t="str">
        <f t="shared" si="2892"/>
        <v>AJ$19</v>
      </c>
      <c r="AK1716" s="179" t="str">
        <f t="shared" si="2892"/>
        <v>AK$19</v>
      </c>
      <c r="AL1716" s="179" t="str">
        <f t="shared" si="2892"/>
        <v>AL$19</v>
      </c>
      <c r="AM1716" s="179" t="str">
        <f t="shared" si="2892"/>
        <v>AM$19</v>
      </c>
      <c r="AN1716" s="179" t="str">
        <f t="shared" si="2892"/>
        <v>AN$19</v>
      </c>
      <c r="AO1716" s="179" t="str">
        <f t="shared" si="2892"/>
        <v>AO$19</v>
      </c>
      <c r="AP1716" s="179" t="str">
        <f t="shared" si="2892"/>
        <v>AP$19</v>
      </c>
      <c r="AQ1716" s="179" t="str">
        <f t="shared" si="2892"/>
        <v>AQ$19</v>
      </c>
      <c r="AR1716" s="179" t="str">
        <f t="shared" si="2892"/>
        <v>AR$19</v>
      </c>
      <c r="AS1716" s="179" t="str">
        <f t="shared" si="2892"/>
        <v>AS$19</v>
      </c>
      <c r="AT1716" s="179" t="str">
        <f t="shared" si="2892"/>
        <v>AT$19</v>
      </c>
      <c r="AU1716" s="179" t="str">
        <f t="shared" si="2892"/>
        <v>AU$19</v>
      </c>
      <c r="AV1716" s="179" t="str">
        <f t="shared" si="2892"/>
        <v>AV$19</v>
      </c>
      <c r="AW1716" s="179" t="str">
        <f t="shared" si="2892"/>
        <v>AW$19</v>
      </c>
      <c r="AX1716" s="179" t="str">
        <f t="shared" si="2892"/>
        <v>AX$19</v>
      </c>
      <c r="AY1716" s="179" t="str">
        <f t="shared" ref="AY1716:CD1716" si="2893">AY1681</f>
        <v>AY$19</v>
      </c>
      <c r="AZ1716" s="179" t="str">
        <f t="shared" si="2893"/>
        <v>AZ$19</v>
      </c>
      <c r="BA1716" s="179" t="str">
        <f t="shared" si="2893"/>
        <v>BA$19</v>
      </c>
      <c r="BB1716" s="179" t="str">
        <f t="shared" si="2893"/>
        <v>BB$19</v>
      </c>
      <c r="BC1716" s="179" t="str">
        <f t="shared" si="2893"/>
        <v>BC$19</v>
      </c>
      <c r="BD1716" s="179" t="str">
        <f t="shared" si="2893"/>
        <v>BD$19</v>
      </c>
      <c r="BE1716" s="179" t="str">
        <f t="shared" si="2893"/>
        <v>BE$19</v>
      </c>
      <c r="BF1716" s="179" t="str">
        <f t="shared" si="2893"/>
        <v>BF$19</v>
      </c>
      <c r="BG1716" s="179" t="str">
        <f t="shared" si="2893"/>
        <v>BG$19</v>
      </c>
      <c r="BH1716" s="179" t="str">
        <f t="shared" si="2893"/>
        <v>BH$19</v>
      </c>
      <c r="BI1716" s="179" t="str">
        <f t="shared" si="2893"/>
        <v>BI$19</v>
      </c>
      <c r="BJ1716" s="179" t="str">
        <f t="shared" si="2893"/>
        <v>BJ$19</v>
      </c>
      <c r="BK1716" s="179" t="str">
        <f t="shared" si="2893"/>
        <v>BK$19</v>
      </c>
      <c r="BL1716" s="179" t="str">
        <f t="shared" si="2893"/>
        <v>BL$19</v>
      </c>
      <c r="BM1716" s="179" t="str">
        <f t="shared" si="2893"/>
        <v>BM$19</v>
      </c>
      <c r="BN1716" s="179" t="str">
        <f t="shared" si="2893"/>
        <v>BN$19</v>
      </c>
      <c r="BO1716" s="179" t="str">
        <f t="shared" si="2893"/>
        <v>BO$19</v>
      </c>
      <c r="BP1716" s="179" t="str">
        <f t="shared" si="2893"/>
        <v>BP$19</v>
      </c>
      <c r="BQ1716" s="179" t="str">
        <f t="shared" si="2893"/>
        <v>BQ$19</v>
      </c>
      <c r="BR1716" s="179" t="str">
        <f t="shared" si="2893"/>
        <v>BR$19</v>
      </c>
      <c r="BS1716" s="179" t="str">
        <f t="shared" si="2893"/>
        <v>BS$19</v>
      </c>
      <c r="BT1716" s="179" t="str">
        <f t="shared" si="2893"/>
        <v>BT$19</v>
      </c>
      <c r="BU1716" s="179" t="str">
        <f t="shared" si="2893"/>
        <v>BU$19</v>
      </c>
      <c r="BV1716" s="179" t="str">
        <f t="shared" si="2893"/>
        <v>BV$19</v>
      </c>
      <c r="BW1716" s="179" t="str">
        <f t="shared" si="2893"/>
        <v>BW$19</v>
      </c>
      <c r="BX1716" s="179" t="str">
        <f t="shared" si="2893"/>
        <v>BX$19</v>
      </c>
      <c r="BY1716" s="179" t="str">
        <f t="shared" si="2893"/>
        <v>BY$19</v>
      </c>
      <c r="BZ1716" s="179" t="str">
        <f t="shared" si="2893"/>
        <v>BZ$19</v>
      </c>
      <c r="CA1716" s="179" t="str">
        <f t="shared" si="2893"/>
        <v>CA$19</v>
      </c>
      <c r="CB1716" s="179" t="str">
        <f t="shared" si="2893"/>
        <v>CB$19</v>
      </c>
      <c r="CC1716" s="179" t="str">
        <f t="shared" si="2893"/>
        <v>CC$19</v>
      </c>
      <c r="CD1716" s="179" t="str">
        <f t="shared" si="2893"/>
        <v>CD$19</v>
      </c>
      <c r="CE1716" s="179" t="str">
        <f t="shared" ref="CE1716:CL1716" si="2894">CE1681</f>
        <v>CE$19</v>
      </c>
      <c r="CF1716" s="179" t="str">
        <f t="shared" si="2894"/>
        <v>CF$19</v>
      </c>
      <c r="CG1716" s="179" t="str">
        <f t="shared" si="2894"/>
        <v>CG$19</v>
      </c>
      <c r="CH1716" s="179" t="str">
        <f t="shared" si="2894"/>
        <v>CH$19</v>
      </c>
      <c r="CI1716" s="179" t="str">
        <f t="shared" si="2894"/>
        <v>CI$19</v>
      </c>
      <c r="CJ1716" s="179" t="str">
        <f t="shared" si="2894"/>
        <v>CJ$19</v>
      </c>
      <c r="CK1716" s="179" t="str">
        <f t="shared" si="2894"/>
        <v>CK$19</v>
      </c>
      <c r="CL1716" s="179" t="str">
        <f t="shared" si="2894"/>
        <v>CL$19</v>
      </c>
      <c r="CN1716" s="60"/>
      <c r="CO1716" s="179" t="str">
        <f t="shared" ref="CO1716:DK1716" si="2895">CO1681</f>
        <v>CO$19</v>
      </c>
      <c r="CP1716" s="179" t="str">
        <f t="shared" si="2895"/>
        <v>CP$19</v>
      </c>
      <c r="CQ1716" s="179" t="str">
        <f t="shared" si="2895"/>
        <v>CQ$19</v>
      </c>
      <c r="CR1716" s="179" t="str">
        <f t="shared" si="2895"/>
        <v>CR$19</v>
      </c>
      <c r="CS1716" s="179" t="str">
        <f t="shared" si="2895"/>
        <v>CS$19</v>
      </c>
      <c r="CT1716" s="179" t="str">
        <f t="shared" si="2895"/>
        <v>CT$19</v>
      </c>
      <c r="CU1716" s="179" t="str">
        <f t="shared" si="2895"/>
        <v>CU$19</v>
      </c>
      <c r="CV1716" s="179" t="str">
        <f t="shared" si="2895"/>
        <v>CV$19</v>
      </c>
      <c r="CW1716" s="179" t="str">
        <f t="shared" si="2895"/>
        <v>CW$19</v>
      </c>
      <c r="CX1716" s="179" t="str">
        <f t="shared" si="2895"/>
        <v>CX$19</v>
      </c>
      <c r="CY1716" s="179" t="str">
        <f t="shared" si="2895"/>
        <v>CY$19</v>
      </c>
      <c r="CZ1716" s="179" t="str">
        <f t="shared" si="2895"/>
        <v>CZ$19</v>
      </c>
      <c r="DA1716" s="179" t="str">
        <f t="shared" si="2895"/>
        <v>DA$19</v>
      </c>
      <c r="DB1716" s="179" t="str">
        <f t="shared" si="2895"/>
        <v>DB$19</v>
      </c>
      <c r="DC1716" s="179" t="str">
        <f t="shared" si="2895"/>
        <v>DC$19</v>
      </c>
      <c r="DD1716" s="179" t="str">
        <f t="shared" si="2895"/>
        <v>DD$19</v>
      </c>
      <c r="DE1716" s="179" t="str">
        <f t="shared" si="2895"/>
        <v>DE$19</v>
      </c>
      <c r="DF1716" s="179" t="str">
        <f t="shared" si="2895"/>
        <v>DF$19</v>
      </c>
      <c r="DG1716" s="179" t="str">
        <f t="shared" si="2895"/>
        <v>DG$19</v>
      </c>
      <c r="DH1716" s="179" t="str">
        <f t="shared" si="2895"/>
        <v>DH$19</v>
      </c>
      <c r="DI1716" s="179" t="str">
        <f t="shared" si="2895"/>
        <v>DI$19</v>
      </c>
      <c r="DJ1716" s="179" t="str">
        <f t="shared" si="2895"/>
        <v>DJ$19</v>
      </c>
      <c r="DK1716" s="179" t="str">
        <f t="shared" si="2895"/>
        <v>DK$19</v>
      </c>
      <c r="DL1716" s="179" t="str">
        <f t="shared" ref="DL1716" si="2896">DL1681</f>
        <v>DL$19</v>
      </c>
    </row>
    <row r="1717" spans="1:116" x14ac:dyDescent="0.4">
      <c r="E1717" s="8"/>
      <c r="H1717" s="12"/>
      <c r="I1717" s="60"/>
      <c r="J1717" s="60"/>
      <c r="K1717" s="15"/>
      <c r="L1717" s="15"/>
      <c r="M1717" s="15"/>
      <c r="N1717" s="15"/>
      <c r="O1717" s="15"/>
      <c r="P1717" s="15"/>
      <c r="R1717" s="15"/>
      <c r="S1717" s="76"/>
      <c r="T1717" s="76"/>
      <c r="U1717" s="76"/>
      <c r="V1717" s="76"/>
      <c r="W1717" s="76"/>
      <c r="X1717" s="76"/>
      <c r="Y1717" s="76"/>
      <c r="Z1717" s="76"/>
      <c r="AA1717" s="76"/>
      <c r="AB1717" s="76"/>
      <c r="AC1717" s="76"/>
      <c r="AD1717" s="76"/>
      <c r="AE1717" s="76"/>
      <c r="AF1717" s="76"/>
      <c r="AG1717" s="76"/>
      <c r="AH1717" s="76"/>
      <c r="AI1717" s="76"/>
      <c r="AJ1717" s="76"/>
      <c r="AK1717" s="76"/>
      <c r="AL1717" s="76"/>
      <c r="AM1717" s="76"/>
      <c r="AN1717" s="76"/>
      <c r="AO1717" s="76"/>
      <c r="AP1717" s="76"/>
      <c r="AQ1717" s="76"/>
      <c r="AR1717" s="76"/>
      <c r="AS1717" s="76"/>
      <c r="AT1717" s="76"/>
      <c r="AU1717" s="76"/>
      <c r="AV1717" s="76"/>
      <c r="AW1717" s="76"/>
      <c r="AX1717" s="76"/>
      <c r="AY1717" s="76"/>
      <c r="AZ1717" s="76"/>
      <c r="BA1717" s="76"/>
      <c r="BB1717" s="76"/>
      <c r="BC1717" s="76"/>
      <c r="BD1717" s="76"/>
      <c r="BE1717" s="76"/>
      <c r="BF1717" s="76"/>
      <c r="BG1717" s="76"/>
      <c r="BH1717" s="76"/>
      <c r="BI1717" s="76"/>
      <c r="BJ1717" s="76"/>
      <c r="BK1717" s="76"/>
      <c r="BL1717" s="76"/>
      <c r="BM1717" s="76"/>
      <c r="BN1717" s="76"/>
      <c r="BO1717" s="76"/>
      <c r="BP1717" s="76"/>
      <c r="BQ1717" s="76"/>
      <c r="BR1717" s="76"/>
      <c r="BS1717" s="76"/>
      <c r="BT1717" s="76"/>
      <c r="BU1717" s="76"/>
      <c r="BV1717" s="76"/>
      <c r="BW1717" s="76"/>
      <c r="BX1717" s="76"/>
      <c r="BY1717" s="76"/>
      <c r="BZ1717" s="76"/>
      <c r="CA1717" s="76"/>
      <c r="CB1717" s="76"/>
      <c r="CC1717" s="76"/>
      <c r="CD1717" s="76"/>
      <c r="CE1717" s="76"/>
      <c r="CF1717" s="76"/>
      <c r="CG1717" s="76"/>
      <c r="CH1717" s="76"/>
      <c r="CI1717" s="76"/>
      <c r="CJ1717" s="76"/>
      <c r="CK1717" s="76"/>
      <c r="CL1717" s="76"/>
      <c r="CN1717" s="60"/>
      <c r="CO1717" s="76"/>
      <c r="CP1717" s="76"/>
      <c r="CQ1717" s="76"/>
      <c r="CR1717" s="76"/>
      <c r="CS1717" s="76"/>
      <c r="CT1717" s="76"/>
      <c r="CU1717" s="76"/>
      <c r="CV1717" s="76"/>
      <c r="CW1717" s="76"/>
      <c r="CX1717" s="76"/>
      <c r="CY1717" s="76"/>
      <c r="CZ1717" s="76"/>
      <c r="DA1717" s="76"/>
      <c r="DB1717" s="76"/>
      <c r="DC1717" s="76"/>
      <c r="DD1717" s="76"/>
      <c r="DE1717" s="76"/>
      <c r="DF1717" s="76"/>
      <c r="DG1717" s="76"/>
      <c r="DH1717" s="76"/>
      <c r="DI1717" s="76"/>
      <c r="DJ1717" s="76"/>
      <c r="DK1717" s="76"/>
      <c r="DL1717" s="76"/>
    </row>
    <row r="1718" spans="1:116" x14ac:dyDescent="0.4">
      <c r="A1718" s="174"/>
      <c r="E1718" s="8"/>
      <c r="G1718" s="175" t="s">
        <v>490</v>
      </c>
      <c r="H1718" s="174"/>
      <c r="I1718" s="176"/>
      <c r="J1718" s="176"/>
      <c r="K1718" s="197"/>
      <c r="L1718" s="197"/>
      <c r="M1718" s="197"/>
      <c r="N1718" s="197"/>
      <c r="O1718" s="197"/>
      <c r="P1718" s="197"/>
      <c r="R1718" s="198"/>
      <c r="S1718" s="174"/>
      <c r="T1718" s="174"/>
      <c r="U1718" s="174"/>
      <c r="V1718" s="174"/>
      <c r="W1718" s="174"/>
      <c r="X1718" s="174"/>
      <c r="Y1718" s="174"/>
      <c r="Z1718" s="174"/>
      <c r="AA1718" s="174"/>
      <c r="AB1718" s="174"/>
      <c r="AC1718" s="174"/>
      <c r="AD1718" s="174"/>
      <c r="AE1718" s="174"/>
      <c r="AF1718" s="174"/>
      <c r="AG1718" s="174"/>
      <c r="AH1718" s="174"/>
      <c r="AI1718" s="174"/>
      <c r="AJ1718" s="174"/>
      <c r="AK1718" s="174"/>
      <c r="AL1718" s="174"/>
      <c r="AM1718" s="174"/>
      <c r="AN1718" s="174"/>
      <c r="AO1718" s="174"/>
      <c r="AP1718" s="174"/>
      <c r="AQ1718" s="174"/>
      <c r="AR1718" s="174"/>
      <c r="AS1718" s="174"/>
      <c r="AT1718" s="174"/>
      <c r="AU1718" s="174"/>
      <c r="AV1718" s="174"/>
      <c r="AW1718" s="174"/>
      <c r="AX1718" s="174"/>
      <c r="AY1718" s="174"/>
      <c r="AZ1718" s="174"/>
      <c r="BA1718" s="174"/>
      <c r="BB1718" s="174"/>
      <c r="BC1718" s="174"/>
      <c r="BD1718" s="174"/>
      <c r="BE1718" s="174"/>
      <c r="BF1718" s="174"/>
      <c r="BG1718" s="174"/>
      <c r="BH1718" s="174"/>
      <c r="BI1718" s="174"/>
      <c r="BJ1718" s="174"/>
      <c r="BK1718" s="174"/>
      <c r="BL1718" s="174"/>
      <c r="BM1718" s="174"/>
      <c r="BN1718" s="174"/>
      <c r="BO1718" s="174"/>
      <c r="BP1718" s="174"/>
      <c r="BQ1718" s="174"/>
      <c r="BR1718" s="174"/>
      <c r="BS1718" s="174"/>
      <c r="BT1718" s="174"/>
      <c r="BU1718" s="174"/>
      <c r="BV1718" s="174"/>
      <c r="BW1718" s="174"/>
      <c r="BX1718" s="174"/>
      <c r="BY1718" s="174"/>
      <c r="BZ1718" s="174"/>
      <c r="CA1718" s="174"/>
      <c r="CB1718" s="174"/>
      <c r="CC1718" s="174"/>
      <c r="CD1718" s="174"/>
      <c r="CE1718" s="174"/>
      <c r="CF1718" s="174"/>
      <c r="CG1718" s="174"/>
      <c r="CH1718" s="174"/>
      <c r="CI1718" s="174"/>
      <c r="CJ1718" s="174"/>
      <c r="CK1718" s="174"/>
      <c r="CL1718" s="174"/>
      <c r="CN1718" s="176"/>
      <c r="CO1718" s="174"/>
      <c r="CP1718" s="174"/>
      <c r="CQ1718" s="174"/>
      <c r="CR1718" s="174"/>
      <c r="CS1718" s="174"/>
      <c r="CT1718" s="174"/>
      <c r="CU1718" s="174"/>
      <c r="CV1718" s="174"/>
      <c r="CW1718" s="174"/>
      <c r="CX1718" s="174"/>
      <c r="CY1718" s="174"/>
      <c r="CZ1718" s="174"/>
      <c r="DA1718" s="174"/>
      <c r="DB1718" s="174"/>
      <c r="DC1718" s="174"/>
      <c r="DD1718" s="174"/>
      <c r="DE1718" s="174"/>
      <c r="DF1718" s="174"/>
      <c r="DG1718" s="174"/>
      <c r="DH1718" s="174"/>
      <c r="DI1718" s="174"/>
      <c r="DJ1718" s="174"/>
      <c r="DK1718" s="174"/>
      <c r="DL1718" s="174"/>
    </row>
    <row r="1719" spans="1:116" x14ac:dyDescent="0.4">
      <c r="A1719" s="174"/>
      <c r="E1719" s="8"/>
      <c r="G1719" s="175" t="s">
        <v>492</v>
      </c>
      <c r="H1719" s="174"/>
      <c r="I1719" s="176"/>
      <c r="J1719" s="176"/>
      <c r="K1719" s="197"/>
      <c r="L1719" s="197"/>
      <c r="M1719" s="197"/>
      <c r="N1719" s="197"/>
      <c r="O1719" s="197"/>
      <c r="P1719" s="197"/>
      <c r="R1719" s="198"/>
      <c r="S1719" s="174"/>
      <c r="T1719" s="174"/>
      <c r="U1719" s="174"/>
      <c r="V1719" s="174"/>
      <c r="W1719" s="174"/>
      <c r="X1719" s="174"/>
      <c r="Y1719" s="174"/>
      <c r="Z1719" s="174"/>
      <c r="AA1719" s="174"/>
      <c r="AB1719" s="174"/>
      <c r="AC1719" s="174"/>
      <c r="AD1719" s="174"/>
      <c r="AE1719" s="174"/>
      <c r="AF1719" s="174"/>
      <c r="AG1719" s="174"/>
      <c r="AH1719" s="174"/>
      <c r="AI1719" s="174"/>
      <c r="AJ1719" s="174"/>
      <c r="AK1719" s="174"/>
      <c r="AL1719" s="174"/>
      <c r="AM1719" s="174"/>
      <c r="AN1719" s="174"/>
      <c r="AO1719" s="174"/>
      <c r="AP1719" s="174"/>
      <c r="AQ1719" s="174"/>
      <c r="AR1719" s="174"/>
      <c r="AS1719" s="174"/>
      <c r="AT1719" s="174"/>
      <c r="AU1719" s="174"/>
      <c r="AV1719" s="174"/>
      <c r="AW1719" s="174"/>
      <c r="AX1719" s="174"/>
      <c r="AY1719" s="174"/>
      <c r="AZ1719" s="174"/>
      <c r="BA1719" s="174"/>
      <c r="BB1719" s="174"/>
      <c r="BC1719" s="174"/>
      <c r="BD1719" s="174"/>
      <c r="BE1719" s="174"/>
      <c r="BF1719" s="174"/>
      <c r="BG1719" s="174"/>
      <c r="BH1719" s="174"/>
      <c r="BI1719" s="174"/>
      <c r="BJ1719" s="174"/>
      <c r="BK1719" s="174"/>
      <c r="BL1719" s="174"/>
      <c r="BM1719" s="174"/>
      <c r="BN1719" s="174"/>
      <c r="BO1719" s="174"/>
      <c r="BP1719" s="174"/>
      <c r="BQ1719" s="174"/>
      <c r="BR1719" s="174"/>
      <c r="BS1719" s="174"/>
      <c r="BT1719" s="174"/>
      <c r="BU1719" s="174"/>
      <c r="BV1719" s="174"/>
      <c r="BW1719" s="174"/>
      <c r="BX1719" s="174"/>
      <c r="BY1719" s="174"/>
      <c r="BZ1719" s="174"/>
      <c r="CA1719" s="174"/>
      <c r="CB1719" s="174"/>
      <c r="CC1719" s="174"/>
      <c r="CD1719" s="174"/>
      <c r="CE1719" s="174"/>
      <c r="CF1719" s="174"/>
      <c r="CG1719" s="174"/>
      <c r="CH1719" s="174"/>
      <c r="CI1719" s="174"/>
      <c r="CJ1719" s="174"/>
      <c r="CK1719" s="174"/>
      <c r="CL1719" s="174"/>
      <c r="CN1719" s="176"/>
      <c r="CO1719" s="174"/>
      <c r="CP1719" s="174"/>
      <c r="CQ1719" s="174"/>
      <c r="CR1719" s="174"/>
      <c r="CS1719" s="174"/>
      <c r="CT1719" s="174"/>
      <c r="CU1719" s="174"/>
      <c r="CV1719" s="174"/>
      <c r="CW1719" s="174"/>
      <c r="CX1719" s="174"/>
      <c r="CY1719" s="174"/>
      <c r="CZ1719" s="174"/>
      <c r="DA1719" s="174"/>
      <c r="DB1719" s="174"/>
      <c r="DC1719" s="174"/>
      <c r="DD1719" s="174"/>
      <c r="DE1719" s="174"/>
      <c r="DF1719" s="174"/>
      <c r="DG1719" s="174"/>
      <c r="DH1719" s="174"/>
      <c r="DI1719" s="174"/>
      <c r="DJ1719" s="174"/>
      <c r="DK1719" s="174"/>
      <c r="DL1719" s="174"/>
    </row>
    <row r="1720" spans="1:116" x14ac:dyDescent="0.4">
      <c r="A1720" s="174"/>
      <c r="E1720" s="8"/>
      <c r="G1720" s="175" t="s">
        <v>461</v>
      </c>
      <c r="H1720" s="174"/>
      <c r="I1720" s="176"/>
      <c r="J1720" s="176"/>
      <c r="K1720" s="197"/>
      <c r="L1720" s="197"/>
      <c r="M1720" s="197"/>
      <c r="N1720" s="197"/>
      <c r="O1720" s="197"/>
      <c r="P1720" s="197"/>
      <c r="R1720" s="198"/>
      <c r="S1720" s="199" t="str">
        <f t="shared" ref="S1720:AX1720" si="2897">S$20</f>
        <v>S$16</v>
      </c>
      <c r="T1720" s="199" t="str">
        <f t="shared" si="2897"/>
        <v>T$16</v>
      </c>
      <c r="U1720" s="199" t="str">
        <f t="shared" si="2897"/>
        <v>U$16</v>
      </c>
      <c r="V1720" s="199" t="str">
        <f t="shared" si="2897"/>
        <v>V$16</v>
      </c>
      <c r="W1720" s="199" t="str">
        <f t="shared" si="2897"/>
        <v>W$16</v>
      </c>
      <c r="X1720" s="199" t="str">
        <f t="shared" si="2897"/>
        <v>X$16</v>
      </c>
      <c r="Y1720" s="199" t="str">
        <f t="shared" si="2897"/>
        <v>Y$16</v>
      </c>
      <c r="Z1720" s="199" t="str">
        <f t="shared" si="2897"/>
        <v>Z$16</v>
      </c>
      <c r="AA1720" s="199" t="str">
        <f t="shared" si="2897"/>
        <v>AA$16</v>
      </c>
      <c r="AB1720" s="199" t="str">
        <f t="shared" si="2897"/>
        <v>AB$16</v>
      </c>
      <c r="AC1720" s="199" t="str">
        <f t="shared" si="2897"/>
        <v>AC$16</v>
      </c>
      <c r="AD1720" s="199" t="str">
        <f t="shared" si="2897"/>
        <v>AD$16</v>
      </c>
      <c r="AE1720" s="199" t="str">
        <f t="shared" si="2897"/>
        <v>AE$16</v>
      </c>
      <c r="AF1720" s="199" t="str">
        <f t="shared" si="2897"/>
        <v>AF$16</v>
      </c>
      <c r="AG1720" s="199" t="str">
        <f t="shared" si="2897"/>
        <v>AG$16</v>
      </c>
      <c r="AH1720" s="199" t="str">
        <f t="shared" si="2897"/>
        <v>AH$16</v>
      </c>
      <c r="AI1720" s="199" t="str">
        <f t="shared" si="2897"/>
        <v>AI$16</v>
      </c>
      <c r="AJ1720" s="199" t="str">
        <f t="shared" si="2897"/>
        <v>AJ$16</v>
      </c>
      <c r="AK1720" s="199" t="str">
        <f t="shared" si="2897"/>
        <v>AK$16</v>
      </c>
      <c r="AL1720" s="199" t="str">
        <f t="shared" si="2897"/>
        <v>AL$16</v>
      </c>
      <c r="AM1720" s="199" t="str">
        <f t="shared" si="2897"/>
        <v>AM$16</v>
      </c>
      <c r="AN1720" s="199" t="str">
        <f t="shared" si="2897"/>
        <v>AN$16</v>
      </c>
      <c r="AO1720" s="199" t="str">
        <f t="shared" si="2897"/>
        <v>AO$16</v>
      </c>
      <c r="AP1720" s="199" t="str">
        <f t="shared" si="2897"/>
        <v>AP$16</v>
      </c>
      <c r="AQ1720" s="199" t="str">
        <f t="shared" si="2897"/>
        <v>AQ$16</v>
      </c>
      <c r="AR1720" s="199" t="str">
        <f t="shared" si="2897"/>
        <v>AR$16</v>
      </c>
      <c r="AS1720" s="199" t="str">
        <f t="shared" si="2897"/>
        <v>AS$16</v>
      </c>
      <c r="AT1720" s="199" t="str">
        <f t="shared" si="2897"/>
        <v>AT$16</v>
      </c>
      <c r="AU1720" s="199" t="str">
        <f t="shared" si="2897"/>
        <v>AU$16</v>
      </c>
      <c r="AV1720" s="199" t="str">
        <f t="shared" si="2897"/>
        <v>AV$16</v>
      </c>
      <c r="AW1720" s="199" t="str">
        <f t="shared" si="2897"/>
        <v>AW$16</v>
      </c>
      <c r="AX1720" s="199" t="str">
        <f t="shared" si="2897"/>
        <v>AX$16</v>
      </c>
      <c r="AY1720" s="199" t="str">
        <f t="shared" ref="AY1720:CD1720" si="2898">AY$20</f>
        <v>AY$16</v>
      </c>
      <c r="AZ1720" s="199" t="str">
        <f t="shared" si="2898"/>
        <v>AZ$16</v>
      </c>
      <c r="BA1720" s="199" t="str">
        <f t="shared" si="2898"/>
        <v>BA$16</v>
      </c>
      <c r="BB1720" s="199" t="str">
        <f t="shared" si="2898"/>
        <v>BB$16</v>
      </c>
      <c r="BC1720" s="199" t="str">
        <f t="shared" si="2898"/>
        <v>BC$16</v>
      </c>
      <c r="BD1720" s="199" t="str">
        <f t="shared" si="2898"/>
        <v>BD$16</v>
      </c>
      <c r="BE1720" s="199" t="str">
        <f t="shared" si="2898"/>
        <v>BE$16</v>
      </c>
      <c r="BF1720" s="199" t="str">
        <f t="shared" si="2898"/>
        <v>BF$16</v>
      </c>
      <c r="BG1720" s="199" t="str">
        <f t="shared" si="2898"/>
        <v>BG$16</v>
      </c>
      <c r="BH1720" s="199" t="str">
        <f t="shared" si="2898"/>
        <v>BH$16</v>
      </c>
      <c r="BI1720" s="199" t="str">
        <f t="shared" si="2898"/>
        <v>BI$16</v>
      </c>
      <c r="BJ1720" s="199" t="str">
        <f t="shared" si="2898"/>
        <v>BJ$16</v>
      </c>
      <c r="BK1720" s="199" t="str">
        <f t="shared" si="2898"/>
        <v>BK$16</v>
      </c>
      <c r="BL1720" s="199" t="str">
        <f t="shared" si="2898"/>
        <v>BL$16</v>
      </c>
      <c r="BM1720" s="199" t="str">
        <f t="shared" si="2898"/>
        <v>BM$16</v>
      </c>
      <c r="BN1720" s="199" t="str">
        <f t="shared" si="2898"/>
        <v>BN$16</v>
      </c>
      <c r="BO1720" s="199" t="str">
        <f t="shared" si="2898"/>
        <v>BO$16</v>
      </c>
      <c r="BP1720" s="199" t="str">
        <f t="shared" si="2898"/>
        <v>BP$16</v>
      </c>
      <c r="BQ1720" s="199" t="str">
        <f t="shared" si="2898"/>
        <v>BQ$16</v>
      </c>
      <c r="BR1720" s="199" t="str">
        <f t="shared" si="2898"/>
        <v>BR$16</v>
      </c>
      <c r="BS1720" s="199" t="str">
        <f t="shared" si="2898"/>
        <v>BS$16</v>
      </c>
      <c r="BT1720" s="199" t="str">
        <f t="shared" si="2898"/>
        <v>BT$16</v>
      </c>
      <c r="BU1720" s="199" t="str">
        <f t="shared" si="2898"/>
        <v>BU$16</v>
      </c>
      <c r="BV1720" s="199" t="str">
        <f t="shared" si="2898"/>
        <v>BV$16</v>
      </c>
      <c r="BW1720" s="199" t="str">
        <f t="shared" si="2898"/>
        <v>BW$16</v>
      </c>
      <c r="BX1720" s="199" t="str">
        <f t="shared" si="2898"/>
        <v>BX$16</v>
      </c>
      <c r="BY1720" s="199" t="str">
        <f t="shared" si="2898"/>
        <v>BY$16</v>
      </c>
      <c r="BZ1720" s="199" t="str">
        <f t="shared" si="2898"/>
        <v>BZ$16</v>
      </c>
      <c r="CA1720" s="199" t="str">
        <f t="shared" si="2898"/>
        <v>CA$16</v>
      </c>
      <c r="CB1720" s="199" t="str">
        <f t="shared" si="2898"/>
        <v>CB$16</v>
      </c>
      <c r="CC1720" s="199" t="str">
        <f t="shared" si="2898"/>
        <v>CC$16</v>
      </c>
      <c r="CD1720" s="199" t="str">
        <f t="shared" si="2898"/>
        <v>CD$16</v>
      </c>
      <c r="CE1720" s="199" t="str">
        <f t="shared" ref="CE1720:CL1720" si="2899">CE$20</f>
        <v>CE$16</v>
      </c>
      <c r="CF1720" s="199" t="str">
        <f t="shared" si="2899"/>
        <v>CF$16</v>
      </c>
      <c r="CG1720" s="199" t="str">
        <f t="shared" si="2899"/>
        <v>CG$16</v>
      </c>
      <c r="CH1720" s="199" t="str">
        <f t="shared" si="2899"/>
        <v>CH$16</v>
      </c>
      <c r="CI1720" s="199" t="str">
        <f t="shared" si="2899"/>
        <v>CI$16</v>
      </c>
      <c r="CJ1720" s="199" t="str">
        <f t="shared" si="2899"/>
        <v>CJ$16</v>
      </c>
      <c r="CK1720" s="199" t="str">
        <f t="shared" si="2899"/>
        <v>CK$16</v>
      </c>
      <c r="CL1720" s="199" t="str">
        <f t="shared" si="2899"/>
        <v>CL$16</v>
      </c>
      <c r="CN1720" s="176"/>
      <c r="CO1720" s="199" t="str">
        <f t="shared" ref="CO1720:DL1720" si="2900">CO$20</f>
        <v>CO$16</v>
      </c>
      <c r="CP1720" s="199" t="str">
        <f t="shared" si="2900"/>
        <v>CP$16</v>
      </c>
      <c r="CQ1720" s="199" t="str">
        <f t="shared" si="2900"/>
        <v>CQ$16</v>
      </c>
      <c r="CR1720" s="199" t="str">
        <f t="shared" si="2900"/>
        <v>CR$16</v>
      </c>
      <c r="CS1720" s="199" t="str">
        <f t="shared" si="2900"/>
        <v>CS$16</v>
      </c>
      <c r="CT1720" s="199" t="str">
        <f t="shared" si="2900"/>
        <v>CT$16</v>
      </c>
      <c r="CU1720" s="199" t="str">
        <f t="shared" si="2900"/>
        <v>CU$16</v>
      </c>
      <c r="CV1720" s="199" t="str">
        <f t="shared" si="2900"/>
        <v>CV$16</v>
      </c>
      <c r="CW1720" s="199" t="str">
        <f t="shared" si="2900"/>
        <v>CW$16</v>
      </c>
      <c r="CX1720" s="199" t="str">
        <f t="shared" si="2900"/>
        <v>CX$16</v>
      </c>
      <c r="CY1720" s="199" t="str">
        <f t="shared" si="2900"/>
        <v>CY$16</v>
      </c>
      <c r="CZ1720" s="199" t="str">
        <f t="shared" si="2900"/>
        <v>CZ$16</v>
      </c>
      <c r="DA1720" s="199" t="str">
        <f t="shared" si="2900"/>
        <v>DA$16</v>
      </c>
      <c r="DB1720" s="199" t="str">
        <f t="shared" si="2900"/>
        <v>DB$16</v>
      </c>
      <c r="DC1720" s="199" t="str">
        <f t="shared" si="2900"/>
        <v>DC$16</v>
      </c>
      <c r="DD1720" s="199" t="str">
        <f t="shared" si="2900"/>
        <v>DD$16</v>
      </c>
      <c r="DE1720" s="199" t="str">
        <f t="shared" si="2900"/>
        <v>DE$16</v>
      </c>
      <c r="DF1720" s="199" t="str">
        <f t="shared" si="2900"/>
        <v>DF$16</v>
      </c>
      <c r="DG1720" s="199" t="str">
        <f t="shared" si="2900"/>
        <v>DG$16</v>
      </c>
      <c r="DH1720" s="199" t="str">
        <f t="shared" si="2900"/>
        <v>DH$16</v>
      </c>
      <c r="DI1720" s="199" t="str">
        <f t="shared" si="2900"/>
        <v>DI$16</v>
      </c>
      <c r="DJ1720" s="199" t="str">
        <f t="shared" si="2900"/>
        <v>DJ$16</v>
      </c>
      <c r="DK1720" s="199" t="str">
        <f t="shared" si="2900"/>
        <v>DK$16</v>
      </c>
      <c r="DL1720" s="199" t="str">
        <f t="shared" si="2900"/>
        <v>DL$16</v>
      </c>
    </row>
    <row r="1721" spans="1:116" x14ac:dyDescent="0.4">
      <c r="A1721" s="174"/>
      <c r="E1721" s="8"/>
      <c r="G1721" s="175" t="s">
        <v>462</v>
      </c>
      <c r="H1721" s="200"/>
      <c r="I1721" s="201"/>
      <c r="J1721" s="201"/>
      <c r="K1721" s="202"/>
      <c r="L1721" s="202"/>
      <c r="M1721" s="202"/>
      <c r="N1721" s="202"/>
      <c r="O1721" s="202"/>
      <c r="P1721" s="202"/>
      <c r="R1721" s="202"/>
      <c r="S1721" s="199" t="str">
        <f t="shared" ref="S1721:AX1721" si="2901">S$21</f>
        <v>S$17</v>
      </c>
      <c r="T1721" s="199" t="str">
        <f t="shared" si="2901"/>
        <v>T$17</v>
      </c>
      <c r="U1721" s="199" t="str">
        <f t="shared" si="2901"/>
        <v>U$17</v>
      </c>
      <c r="V1721" s="199" t="str">
        <f t="shared" si="2901"/>
        <v>V$17</v>
      </c>
      <c r="W1721" s="199" t="str">
        <f t="shared" si="2901"/>
        <v>W$17</v>
      </c>
      <c r="X1721" s="199" t="str">
        <f t="shared" si="2901"/>
        <v>X$17</v>
      </c>
      <c r="Y1721" s="199" t="str">
        <f t="shared" si="2901"/>
        <v>Y$17</v>
      </c>
      <c r="Z1721" s="199" t="str">
        <f t="shared" si="2901"/>
        <v>Z$17</v>
      </c>
      <c r="AA1721" s="199" t="str">
        <f t="shared" si="2901"/>
        <v>AA$17</v>
      </c>
      <c r="AB1721" s="199" t="str">
        <f t="shared" si="2901"/>
        <v>AB$17</v>
      </c>
      <c r="AC1721" s="199" t="str">
        <f t="shared" si="2901"/>
        <v>AC$17</v>
      </c>
      <c r="AD1721" s="199" t="str">
        <f t="shared" si="2901"/>
        <v>AD$17</v>
      </c>
      <c r="AE1721" s="199" t="str">
        <f t="shared" si="2901"/>
        <v>AE$17</v>
      </c>
      <c r="AF1721" s="199" t="str">
        <f t="shared" si="2901"/>
        <v>AF$17</v>
      </c>
      <c r="AG1721" s="199" t="str">
        <f t="shared" si="2901"/>
        <v>AG$17</v>
      </c>
      <c r="AH1721" s="199" t="str">
        <f t="shared" si="2901"/>
        <v>AH$17</v>
      </c>
      <c r="AI1721" s="199" t="str">
        <f t="shared" si="2901"/>
        <v>AI$17</v>
      </c>
      <c r="AJ1721" s="199" t="str">
        <f t="shared" si="2901"/>
        <v>AJ$17</v>
      </c>
      <c r="AK1721" s="199" t="str">
        <f t="shared" si="2901"/>
        <v>AK$17</v>
      </c>
      <c r="AL1721" s="199" t="str">
        <f t="shared" si="2901"/>
        <v>AL$17</v>
      </c>
      <c r="AM1721" s="199" t="str">
        <f t="shared" si="2901"/>
        <v>AM$17</v>
      </c>
      <c r="AN1721" s="199" t="str">
        <f t="shared" si="2901"/>
        <v>AN$17</v>
      </c>
      <c r="AO1721" s="199" t="str">
        <f t="shared" si="2901"/>
        <v>AO$17</v>
      </c>
      <c r="AP1721" s="199" t="str">
        <f t="shared" si="2901"/>
        <v>AP$17</v>
      </c>
      <c r="AQ1721" s="199" t="str">
        <f t="shared" si="2901"/>
        <v>AQ$17</v>
      </c>
      <c r="AR1721" s="199" t="str">
        <f t="shared" si="2901"/>
        <v>AR$17</v>
      </c>
      <c r="AS1721" s="199" t="str">
        <f t="shared" si="2901"/>
        <v>AS$17</v>
      </c>
      <c r="AT1721" s="199" t="str">
        <f t="shared" si="2901"/>
        <v>AT$17</v>
      </c>
      <c r="AU1721" s="199" t="str">
        <f t="shared" si="2901"/>
        <v>AU$17</v>
      </c>
      <c r="AV1721" s="199" t="str">
        <f t="shared" si="2901"/>
        <v>AV$17</v>
      </c>
      <c r="AW1721" s="199" t="str">
        <f t="shared" si="2901"/>
        <v>AW$17</v>
      </c>
      <c r="AX1721" s="199" t="str">
        <f t="shared" si="2901"/>
        <v>AX$17</v>
      </c>
      <c r="AY1721" s="199" t="str">
        <f t="shared" ref="AY1721:CD1721" si="2902">AY$21</f>
        <v>AY$17</v>
      </c>
      <c r="AZ1721" s="199" t="str">
        <f t="shared" si="2902"/>
        <v>AZ$17</v>
      </c>
      <c r="BA1721" s="199" t="str">
        <f t="shared" si="2902"/>
        <v>BA$17</v>
      </c>
      <c r="BB1721" s="199" t="str">
        <f t="shared" si="2902"/>
        <v>BB$17</v>
      </c>
      <c r="BC1721" s="199" t="str">
        <f t="shared" si="2902"/>
        <v>BC$17</v>
      </c>
      <c r="BD1721" s="199" t="str">
        <f t="shared" si="2902"/>
        <v>BD$17</v>
      </c>
      <c r="BE1721" s="199" t="str">
        <f t="shared" si="2902"/>
        <v>BE$17</v>
      </c>
      <c r="BF1721" s="199" t="str">
        <f t="shared" si="2902"/>
        <v>BF$17</v>
      </c>
      <c r="BG1721" s="199" t="str">
        <f t="shared" si="2902"/>
        <v>BG$17</v>
      </c>
      <c r="BH1721" s="199" t="str">
        <f t="shared" si="2902"/>
        <v>BH$17</v>
      </c>
      <c r="BI1721" s="199" t="str">
        <f t="shared" si="2902"/>
        <v>BI$17</v>
      </c>
      <c r="BJ1721" s="199" t="str">
        <f t="shared" si="2902"/>
        <v>BJ$17</v>
      </c>
      <c r="BK1721" s="199" t="str">
        <f t="shared" si="2902"/>
        <v>BK$17</v>
      </c>
      <c r="BL1721" s="199" t="str">
        <f t="shared" si="2902"/>
        <v>BL$17</v>
      </c>
      <c r="BM1721" s="199" t="str">
        <f t="shared" si="2902"/>
        <v>BM$17</v>
      </c>
      <c r="BN1721" s="199" t="str">
        <f t="shared" si="2902"/>
        <v>BN$17</v>
      </c>
      <c r="BO1721" s="199" t="str">
        <f t="shared" si="2902"/>
        <v>BO$17</v>
      </c>
      <c r="BP1721" s="199" t="str">
        <f t="shared" si="2902"/>
        <v>BP$17</v>
      </c>
      <c r="BQ1721" s="199" t="str">
        <f t="shared" si="2902"/>
        <v>BQ$17</v>
      </c>
      <c r="BR1721" s="199" t="str">
        <f t="shared" si="2902"/>
        <v>BR$17</v>
      </c>
      <c r="BS1721" s="199" t="str">
        <f t="shared" si="2902"/>
        <v>BS$17</v>
      </c>
      <c r="BT1721" s="199" t="str">
        <f t="shared" si="2902"/>
        <v>BT$17</v>
      </c>
      <c r="BU1721" s="199" t="str">
        <f t="shared" si="2902"/>
        <v>BU$17</v>
      </c>
      <c r="BV1721" s="199" t="str">
        <f t="shared" si="2902"/>
        <v>BV$17</v>
      </c>
      <c r="BW1721" s="199" t="str">
        <f t="shared" si="2902"/>
        <v>BW$17</v>
      </c>
      <c r="BX1721" s="199" t="str">
        <f t="shared" si="2902"/>
        <v>BX$17</v>
      </c>
      <c r="BY1721" s="199" t="str">
        <f t="shared" si="2902"/>
        <v>BY$17</v>
      </c>
      <c r="BZ1721" s="199" t="str">
        <f t="shared" si="2902"/>
        <v>BZ$17</v>
      </c>
      <c r="CA1721" s="199" t="str">
        <f t="shared" si="2902"/>
        <v>CA$17</v>
      </c>
      <c r="CB1721" s="199" t="str">
        <f t="shared" si="2902"/>
        <v>CB$17</v>
      </c>
      <c r="CC1721" s="199" t="str">
        <f t="shared" si="2902"/>
        <v>CC$17</v>
      </c>
      <c r="CD1721" s="199" t="str">
        <f t="shared" si="2902"/>
        <v>CD$17</v>
      </c>
      <c r="CE1721" s="199" t="str">
        <f t="shared" ref="CE1721:CL1721" si="2903">CE$21</f>
        <v>CE$17</v>
      </c>
      <c r="CF1721" s="199" t="str">
        <f t="shared" si="2903"/>
        <v>CF$17</v>
      </c>
      <c r="CG1721" s="199" t="str">
        <f t="shared" si="2903"/>
        <v>CG$17</v>
      </c>
      <c r="CH1721" s="199" t="str">
        <f t="shared" si="2903"/>
        <v>CH$17</v>
      </c>
      <c r="CI1721" s="199" t="str">
        <f t="shared" si="2903"/>
        <v>CI$17</v>
      </c>
      <c r="CJ1721" s="199" t="str">
        <f t="shared" si="2903"/>
        <v>CJ$17</v>
      </c>
      <c r="CK1721" s="199" t="str">
        <f t="shared" si="2903"/>
        <v>CK$17</v>
      </c>
      <c r="CL1721" s="199" t="str">
        <f t="shared" si="2903"/>
        <v>CL$17</v>
      </c>
      <c r="CN1721" s="201"/>
      <c r="CO1721" s="199" t="str">
        <f t="shared" ref="CO1721:DL1721" si="2904">CO$21</f>
        <v>CO$17</v>
      </c>
      <c r="CP1721" s="199" t="str">
        <f t="shared" si="2904"/>
        <v>CP$17</v>
      </c>
      <c r="CQ1721" s="199" t="str">
        <f t="shared" si="2904"/>
        <v>CQ$17</v>
      </c>
      <c r="CR1721" s="199" t="str">
        <f t="shared" si="2904"/>
        <v>CR$17</v>
      </c>
      <c r="CS1721" s="199" t="str">
        <f t="shared" si="2904"/>
        <v>CS$17</v>
      </c>
      <c r="CT1721" s="199" t="str">
        <f t="shared" si="2904"/>
        <v>CT$17</v>
      </c>
      <c r="CU1721" s="199" t="str">
        <f t="shared" si="2904"/>
        <v>CU$17</v>
      </c>
      <c r="CV1721" s="199" t="str">
        <f t="shared" si="2904"/>
        <v>CV$17</v>
      </c>
      <c r="CW1721" s="199" t="str">
        <f t="shared" si="2904"/>
        <v>CW$17</v>
      </c>
      <c r="CX1721" s="199" t="str">
        <f t="shared" si="2904"/>
        <v>CX$17</v>
      </c>
      <c r="CY1721" s="199" t="str">
        <f t="shared" si="2904"/>
        <v>CY$17</v>
      </c>
      <c r="CZ1721" s="199" t="str">
        <f t="shared" si="2904"/>
        <v>CZ$17</v>
      </c>
      <c r="DA1721" s="199" t="str">
        <f t="shared" si="2904"/>
        <v>DA$17</v>
      </c>
      <c r="DB1721" s="199" t="str">
        <f t="shared" si="2904"/>
        <v>DB$17</v>
      </c>
      <c r="DC1721" s="199" t="str">
        <f t="shared" si="2904"/>
        <v>DC$17</v>
      </c>
      <c r="DD1721" s="199" t="str">
        <f t="shared" si="2904"/>
        <v>DD$17</v>
      </c>
      <c r="DE1721" s="199" t="str">
        <f t="shared" si="2904"/>
        <v>DE$17</v>
      </c>
      <c r="DF1721" s="199" t="str">
        <f t="shared" si="2904"/>
        <v>DF$17</v>
      </c>
      <c r="DG1721" s="199" t="str">
        <f t="shared" si="2904"/>
        <v>DG$17</v>
      </c>
      <c r="DH1721" s="199" t="str">
        <f t="shared" si="2904"/>
        <v>DH$17</v>
      </c>
      <c r="DI1721" s="199" t="str">
        <f t="shared" si="2904"/>
        <v>DI$17</v>
      </c>
      <c r="DJ1721" s="199" t="str">
        <f t="shared" si="2904"/>
        <v>DJ$17</v>
      </c>
      <c r="DK1721" s="199" t="str">
        <f t="shared" si="2904"/>
        <v>DK$17</v>
      </c>
      <c r="DL1721" s="199" t="str">
        <f t="shared" si="2904"/>
        <v>DL$17</v>
      </c>
    </row>
    <row r="1722" spans="1:116" x14ac:dyDescent="0.4">
      <c r="A1722" s="174"/>
      <c r="E1722" s="8"/>
      <c r="G1722" s="175" t="s">
        <v>491</v>
      </c>
      <c r="H1722" s="200"/>
      <c r="I1722" s="201"/>
      <c r="J1722" s="201"/>
      <c r="K1722" s="202"/>
      <c r="L1722" s="202"/>
      <c r="M1722" s="202"/>
      <c r="N1722" s="202"/>
      <c r="O1722" s="202"/>
      <c r="P1722" s="202"/>
      <c r="R1722" s="202"/>
      <c r="S1722" s="190"/>
      <c r="T1722" s="190"/>
      <c r="U1722" s="190"/>
      <c r="V1722" s="190"/>
      <c r="W1722" s="190"/>
      <c r="X1722" s="190"/>
      <c r="Y1722" s="190"/>
      <c r="Z1722" s="190"/>
      <c r="AA1722" s="190"/>
      <c r="AB1722" s="190"/>
      <c r="AC1722" s="190"/>
      <c r="AD1722" s="190"/>
      <c r="AE1722" s="190"/>
      <c r="AF1722" s="190"/>
      <c r="AG1722" s="190"/>
      <c r="AH1722" s="190"/>
      <c r="AI1722" s="190"/>
      <c r="AJ1722" s="190"/>
      <c r="AK1722" s="190"/>
      <c r="AL1722" s="190"/>
      <c r="AM1722" s="190"/>
      <c r="AN1722" s="190"/>
      <c r="AO1722" s="190"/>
      <c r="AP1722" s="190"/>
      <c r="AQ1722" s="190"/>
      <c r="AR1722" s="190"/>
      <c r="AS1722" s="190"/>
      <c r="AT1722" s="190"/>
      <c r="AU1722" s="190"/>
      <c r="AV1722" s="190"/>
      <c r="AW1722" s="190"/>
      <c r="AX1722" s="190"/>
      <c r="AY1722" s="190"/>
      <c r="AZ1722" s="190"/>
      <c r="BA1722" s="190"/>
      <c r="BB1722" s="190"/>
      <c r="BC1722" s="190"/>
      <c r="BD1722" s="190"/>
      <c r="BE1722" s="190"/>
      <c r="BF1722" s="190"/>
      <c r="BG1722" s="190"/>
      <c r="BH1722" s="190"/>
      <c r="BI1722" s="190"/>
      <c r="BJ1722" s="190"/>
      <c r="BK1722" s="190"/>
      <c r="BL1722" s="190"/>
      <c r="BM1722" s="190"/>
      <c r="BN1722" s="190"/>
      <c r="BO1722" s="190"/>
      <c r="BP1722" s="190"/>
      <c r="BQ1722" s="190"/>
      <c r="BR1722" s="190"/>
      <c r="BS1722" s="190"/>
      <c r="BT1722" s="190"/>
      <c r="BU1722" s="190"/>
      <c r="BV1722" s="190"/>
      <c r="BW1722" s="190"/>
      <c r="BX1722" s="190"/>
      <c r="BY1722" s="190"/>
      <c r="BZ1722" s="190"/>
      <c r="CA1722" s="190"/>
      <c r="CB1722" s="190"/>
      <c r="CC1722" s="190"/>
      <c r="CD1722" s="190"/>
      <c r="CE1722" s="190"/>
      <c r="CF1722" s="190"/>
      <c r="CG1722" s="190"/>
      <c r="CH1722" s="190"/>
      <c r="CI1722" s="190"/>
      <c r="CJ1722" s="190"/>
      <c r="CK1722" s="190"/>
      <c r="CL1722" s="190"/>
      <c r="CN1722" s="201"/>
      <c r="CO1722" s="190"/>
      <c r="CP1722" s="190"/>
      <c r="CQ1722" s="190"/>
      <c r="CR1722" s="190"/>
      <c r="CS1722" s="190"/>
      <c r="CT1722" s="190"/>
      <c r="CU1722" s="190"/>
      <c r="CV1722" s="190"/>
      <c r="CW1722" s="190"/>
      <c r="CX1722" s="190"/>
      <c r="CY1722" s="190"/>
      <c r="CZ1722" s="190"/>
      <c r="DA1722" s="190"/>
      <c r="DB1722" s="190"/>
      <c r="DC1722" s="190"/>
      <c r="DD1722" s="190"/>
      <c r="DE1722" s="190"/>
      <c r="DF1722" s="190"/>
      <c r="DG1722" s="190"/>
      <c r="DH1722" s="190"/>
      <c r="DI1722" s="190"/>
      <c r="DJ1722" s="190"/>
      <c r="DK1722" s="190"/>
      <c r="DL1722" s="190"/>
    </row>
    <row r="1723" spans="1:116" x14ac:dyDescent="0.4">
      <c r="A1723" s="174"/>
      <c r="E1723" s="8"/>
      <c r="G1723" s="175" t="s">
        <v>505</v>
      </c>
      <c r="H1723" s="200"/>
      <c r="I1723" s="201"/>
      <c r="J1723" s="201"/>
      <c r="K1723" s="202"/>
      <c r="L1723" s="202"/>
      <c r="M1723" s="202"/>
      <c r="N1723" s="202"/>
      <c r="O1723" s="202"/>
      <c r="P1723" s="202"/>
      <c r="R1723" s="202"/>
      <c r="S1723" s="190"/>
      <c r="T1723" s="190"/>
      <c r="U1723" s="190"/>
      <c r="V1723" s="190"/>
      <c r="W1723" s="190"/>
      <c r="X1723" s="190"/>
      <c r="Y1723" s="190"/>
      <c r="Z1723" s="190"/>
      <c r="AA1723" s="190"/>
      <c r="AB1723" s="190"/>
      <c r="AC1723" s="190"/>
      <c r="AD1723" s="190"/>
      <c r="AE1723" s="190"/>
      <c r="AF1723" s="190"/>
      <c r="AG1723" s="190"/>
      <c r="AH1723" s="190"/>
      <c r="AI1723" s="190"/>
      <c r="AJ1723" s="190"/>
      <c r="AK1723" s="190"/>
      <c r="AL1723" s="190"/>
      <c r="AM1723" s="190"/>
      <c r="AN1723" s="190"/>
      <c r="AO1723" s="190"/>
      <c r="AP1723" s="190"/>
      <c r="AQ1723" s="190"/>
      <c r="AR1723" s="190"/>
      <c r="AS1723" s="190"/>
      <c r="AT1723" s="190"/>
      <c r="AU1723" s="190"/>
      <c r="AV1723" s="190"/>
      <c r="AW1723" s="190"/>
      <c r="AX1723" s="190"/>
      <c r="AY1723" s="190"/>
      <c r="AZ1723" s="190"/>
      <c r="BA1723" s="190"/>
      <c r="BB1723" s="190"/>
      <c r="BC1723" s="190"/>
      <c r="BD1723" s="190"/>
      <c r="BE1723" s="190"/>
      <c r="BF1723" s="190"/>
      <c r="BG1723" s="190"/>
      <c r="BH1723" s="190"/>
      <c r="BI1723" s="190"/>
      <c r="BJ1723" s="190"/>
      <c r="BK1723" s="190"/>
      <c r="BL1723" s="190"/>
      <c r="BM1723" s="190"/>
      <c r="BN1723" s="190"/>
      <c r="BO1723" s="190"/>
      <c r="BP1723" s="190"/>
      <c r="BQ1723" s="190"/>
      <c r="BR1723" s="190"/>
      <c r="BS1723" s="190"/>
      <c r="BT1723" s="190"/>
      <c r="BU1723" s="190"/>
      <c r="BV1723" s="190"/>
      <c r="BW1723" s="190"/>
      <c r="BX1723" s="190"/>
      <c r="BY1723" s="190"/>
      <c r="BZ1723" s="190"/>
      <c r="CA1723" s="190"/>
      <c r="CB1723" s="190"/>
      <c r="CC1723" s="190"/>
      <c r="CD1723" s="190"/>
      <c r="CE1723" s="190"/>
      <c r="CF1723" s="190"/>
      <c r="CG1723" s="190"/>
      <c r="CH1723" s="190"/>
      <c r="CI1723" s="190"/>
      <c r="CJ1723" s="190"/>
      <c r="CK1723" s="190"/>
      <c r="CL1723" s="190"/>
      <c r="CN1723" s="201"/>
      <c r="CO1723" s="190"/>
      <c r="CP1723" s="190"/>
      <c r="CQ1723" s="190"/>
      <c r="CR1723" s="190"/>
      <c r="CS1723" s="190"/>
      <c r="CT1723" s="190"/>
      <c r="CU1723" s="190"/>
      <c r="CV1723" s="190"/>
      <c r="CW1723" s="190"/>
      <c r="CX1723" s="190"/>
      <c r="CY1723" s="190"/>
      <c r="CZ1723" s="190"/>
      <c r="DA1723" s="190"/>
      <c r="DB1723" s="190"/>
      <c r="DC1723" s="190"/>
      <c r="DD1723" s="190"/>
      <c r="DE1723" s="190"/>
      <c r="DF1723" s="190"/>
      <c r="DG1723" s="190"/>
      <c r="DH1723" s="190"/>
      <c r="DI1723" s="190"/>
      <c r="DJ1723" s="190"/>
      <c r="DK1723" s="190"/>
      <c r="DL1723" s="190"/>
    </row>
    <row r="1724" spans="1:116" x14ac:dyDescent="0.4">
      <c r="A1724" s="174"/>
      <c r="E1724" s="8"/>
      <c r="G1724" s="175" t="s">
        <v>463</v>
      </c>
      <c r="H1724" s="200"/>
      <c r="I1724" s="201"/>
      <c r="J1724" s="201"/>
      <c r="K1724" s="202"/>
      <c r="L1724" s="202"/>
      <c r="M1724" s="202"/>
      <c r="N1724" s="202"/>
      <c r="O1724" s="202"/>
      <c r="P1724" s="202"/>
      <c r="R1724" s="202"/>
      <c r="S1724" s="190" t="str">
        <f t="shared" ref="S1724:AX1724" si="2905">S$22</f>
        <v>S$18</v>
      </c>
      <c r="T1724" s="190" t="str">
        <f t="shared" si="2905"/>
        <v>T$18</v>
      </c>
      <c r="U1724" s="190" t="str">
        <f t="shared" si="2905"/>
        <v>U$18</v>
      </c>
      <c r="V1724" s="190" t="str">
        <f t="shared" si="2905"/>
        <v>V$18</v>
      </c>
      <c r="W1724" s="190" t="str">
        <f t="shared" si="2905"/>
        <v>W$18</v>
      </c>
      <c r="X1724" s="190" t="str">
        <f t="shared" si="2905"/>
        <v>X$18</v>
      </c>
      <c r="Y1724" s="190" t="str">
        <f t="shared" si="2905"/>
        <v>Y$18</v>
      </c>
      <c r="Z1724" s="190" t="str">
        <f t="shared" si="2905"/>
        <v>Z$18</v>
      </c>
      <c r="AA1724" s="190" t="str">
        <f t="shared" si="2905"/>
        <v>AA$18</v>
      </c>
      <c r="AB1724" s="190" t="str">
        <f t="shared" si="2905"/>
        <v>AB$18</v>
      </c>
      <c r="AC1724" s="190" t="str">
        <f t="shared" si="2905"/>
        <v>AC$18</v>
      </c>
      <c r="AD1724" s="190" t="str">
        <f t="shared" si="2905"/>
        <v>AD$18</v>
      </c>
      <c r="AE1724" s="190" t="str">
        <f t="shared" si="2905"/>
        <v>AE$18</v>
      </c>
      <c r="AF1724" s="190" t="str">
        <f t="shared" si="2905"/>
        <v>AF$18</v>
      </c>
      <c r="AG1724" s="190" t="str">
        <f t="shared" si="2905"/>
        <v>AG$18</v>
      </c>
      <c r="AH1724" s="190" t="str">
        <f t="shared" si="2905"/>
        <v>AH$18</v>
      </c>
      <c r="AI1724" s="190" t="str">
        <f t="shared" si="2905"/>
        <v>AI$18</v>
      </c>
      <c r="AJ1724" s="190" t="str">
        <f t="shared" si="2905"/>
        <v>AJ$18</v>
      </c>
      <c r="AK1724" s="190" t="str">
        <f t="shared" si="2905"/>
        <v>AK$18</v>
      </c>
      <c r="AL1724" s="190" t="str">
        <f t="shared" si="2905"/>
        <v>AL$18</v>
      </c>
      <c r="AM1724" s="190" t="str">
        <f t="shared" si="2905"/>
        <v>AM$18</v>
      </c>
      <c r="AN1724" s="190" t="str">
        <f t="shared" si="2905"/>
        <v>AN$18</v>
      </c>
      <c r="AO1724" s="190" t="str">
        <f t="shared" si="2905"/>
        <v>AO$18</v>
      </c>
      <c r="AP1724" s="190" t="str">
        <f t="shared" si="2905"/>
        <v>AP$18</v>
      </c>
      <c r="AQ1724" s="190" t="str">
        <f t="shared" si="2905"/>
        <v>AQ$18</v>
      </c>
      <c r="AR1724" s="190" t="str">
        <f t="shared" si="2905"/>
        <v>AR$18</v>
      </c>
      <c r="AS1724" s="190" t="str">
        <f t="shared" si="2905"/>
        <v>AS$18</v>
      </c>
      <c r="AT1724" s="190" t="str">
        <f t="shared" si="2905"/>
        <v>AT$18</v>
      </c>
      <c r="AU1724" s="190" t="str">
        <f t="shared" si="2905"/>
        <v>AU$18</v>
      </c>
      <c r="AV1724" s="190" t="str">
        <f t="shared" si="2905"/>
        <v>AV$18</v>
      </c>
      <c r="AW1724" s="190" t="str">
        <f t="shared" si="2905"/>
        <v>AW$18</v>
      </c>
      <c r="AX1724" s="190" t="str">
        <f t="shared" si="2905"/>
        <v>AX$18</v>
      </c>
      <c r="AY1724" s="190" t="str">
        <f t="shared" ref="AY1724:CD1724" si="2906">AY$22</f>
        <v>AY$18</v>
      </c>
      <c r="AZ1724" s="190" t="str">
        <f t="shared" si="2906"/>
        <v>AZ$18</v>
      </c>
      <c r="BA1724" s="190" t="str">
        <f t="shared" si="2906"/>
        <v>BA$18</v>
      </c>
      <c r="BB1724" s="190" t="str">
        <f t="shared" si="2906"/>
        <v>BB$18</v>
      </c>
      <c r="BC1724" s="190" t="str">
        <f t="shared" si="2906"/>
        <v>BC$18</v>
      </c>
      <c r="BD1724" s="190" t="str">
        <f t="shared" si="2906"/>
        <v>BD$18</v>
      </c>
      <c r="BE1724" s="190" t="str">
        <f t="shared" si="2906"/>
        <v>BE$18</v>
      </c>
      <c r="BF1724" s="190" t="str">
        <f t="shared" si="2906"/>
        <v>BF$18</v>
      </c>
      <c r="BG1724" s="190" t="str">
        <f t="shared" si="2906"/>
        <v>BG$18</v>
      </c>
      <c r="BH1724" s="190" t="str">
        <f t="shared" si="2906"/>
        <v>BH$18</v>
      </c>
      <c r="BI1724" s="190" t="str">
        <f t="shared" si="2906"/>
        <v>BI$18</v>
      </c>
      <c r="BJ1724" s="190" t="str">
        <f t="shared" si="2906"/>
        <v>BJ$18</v>
      </c>
      <c r="BK1724" s="190" t="str">
        <f t="shared" si="2906"/>
        <v>BK$18</v>
      </c>
      <c r="BL1724" s="190" t="str">
        <f t="shared" si="2906"/>
        <v>BL$18</v>
      </c>
      <c r="BM1724" s="190" t="str">
        <f t="shared" si="2906"/>
        <v>BM$18</v>
      </c>
      <c r="BN1724" s="190" t="str">
        <f t="shared" si="2906"/>
        <v>BN$18</v>
      </c>
      <c r="BO1724" s="190" t="str">
        <f t="shared" si="2906"/>
        <v>BO$18</v>
      </c>
      <c r="BP1724" s="190" t="str">
        <f t="shared" si="2906"/>
        <v>BP$18</v>
      </c>
      <c r="BQ1724" s="190" t="str">
        <f t="shared" si="2906"/>
        <v>BQ$18</v>
      </c>
      <c r="BR1724" s="190" t="str">
        <f t="shared" si="2906"/>
        <v>BR$18</v>
      </c>
      <c r="BS1724" s="190" t="str">
        <f t="shared" si="2906"/>
        <v>BS$18</v>
      </c>
      <c r="BT1724" s="190" t="str">
        <f t="shared" si="2906"/>
        <v>BT$18</v>
      </c>
      <c r="BU1724" s="190" t="str">
        <f t="shared" si="2906"/>
        <v>BU$18</v>
      </c>
      <c r="BV1724" s="190" t="str">
        <f t="shared" si="2906"/>
        <v>BV$18</v>
      </c>
      <c r="BW1724" s="190" t="str">
        <f t="shared" si="2906"/>
        <v>BW$18</v>
      </c>
      <c r="BX1724" s="190" t="str">
        <f t="shared" si="2906"/>
        <v>BX$18</v>
      </c>
      <c r="BY1724" s="190" t="str">
        <f t="shared" si="2906"/>
        <v>BY$18</v>
      </c>
      <c r="BZ1724" s="190" t="str">
        <f t="shared" si="2906"/>
        <v>BZ$18</v>
      </c>
      <c r="CA1724" s="190" t="str">
        <f t="shared" si="2906"/>
        <v>CA$18</v>
      </c>
      <c r="CB1724" s="190" t="str">
        <f t="shared" si="2906"/>
        <v>CB$18</v>
      </c>
      <c r="CC1724" s="190" t="str">
        <f t="shared" si="2906"/>
        <v>CC$18</v>
      </c>
      <c r="CD1724" s="190" t="str">
        <f t="shared" si="2906"/>
        <v>CD$18</v>
      </c>
      <c r="CE1724" s="190" t="str">
        <f t="shared" ref="CE1724:CL1724" si="2907">CE$22</f>
        <v>CE$18</v>
      </c>
      <c r="CF1724" s="190" t="str">
        <f t="shared" si="2907"/>
        <v>CF$18</v>
      </c>
      <c r="CG1724" s="190" t="str">
        <f t="shared" si="2907"/>
        <v>CG$18</v>
      </c>
      <c r="CH1724" s="190" t="str">
        <f t="shared" si="2907"/>
        <v>CH$18</v>
      </c>
      <c r="CI1724" s="190" t="str">
        <f t="shared" si="2907"/>
        <v>CI$18</v>
      </c>
      <c r="CJ1724" s="190" t="str">
        <f t="shared" si="2907"/>
        <v>CJ$18</v>
      </c>
      <c r="CK1724" s="190" t="str">
        <f t="shared" si="2907"/>
        <v>CK$18</v>
      </c>
      <c r="CL1724" s="190" t="str">
        <f t="shared" si="2907"/>
        <v>CL$18</v>
      </c>
      <c r="CN1724" s="201"/>
      <c r="CO1724" s="190" t="str">
        <f t="shared" ref="CO1724:DL1724" si="2908">CO$22</f>
        <v>CO$18</v>
      </c>
      <c r="CP1724" s="190" t="str">
        <f t="shared" si="2908"/>
        <v>CP$18</v>
      </c>
      <c r="CQ1724" s="190" t="str">
        <f t="shared" si="2908"/>
        <v>CQ$18</v>
      </c>
      <c r="CR1724" s="190" t="str">
        <f t="shared" si="2908"/>
        <v>CR$18</v>
      </c>
      <c r="CS1724" s="190" t="str">
        <f t="shared" si="2908"/>
        <v>CS$18</v>
      </c>
      <c r="CT1724" s="190" t="str">
        <f t="shared" si="2908"/>
        <v>CT$18</v>
      </c>
      <c r="CU1724" s="190" t="str">
        <f t="shared" si="2908"/>
        <v>CU$18</v>
      </c>
      <c r="CV1724" s="190" t="str">
        <f t="shared" si="2908"/>
        <v>CV$18</v>
      </c>
      <c r="CW1724" s="190" t="str">
        <f t="shared" si="2908"/>
        <v>CW$18</v>
      </c>
      <c r="CX1724" s="190" t="str">
        <f t="shared" si="2908"/>
        <v>CX$18</v>
      </c>
      <c r="CY1724" s="190" t="str">
        <f t="shared" si="2908"/>
        <v>CY$18</v>
      </c>
      <c r="CZ1724" s="190" t="str">
        <f t="shared" si="2908"/>
        <v>CZ$18</v>
      </c>
      <c r="DA1724" s="190" t="str">
        <f t="shared" si="2908"/>
        <v>DA$18</v>
      </c>
      <c r="DB1724" s="190" t="str">
        <f t="shared" si="2908"/>
        <v>DB$18</v>
      </c>
      <c r="DC1724" s="190" t="str">
        <f t="shared" si="2908"/>
        <v>DC$18</v>
      </c>
      <c r="DD1724" s="190" t="str">
        <f t="shared" si="2908"/>
        <v>DD$18</v>
      </c>
      <c r="DE1724" s="190" t="str">
        <f t="shared" si="2908"/>
        <v>DE$18</v>
      </c>
      <c r="DF1724" s="190" t="str">
        <f t="shared" si="2908"/>
        <v>DF$18</v>
      </c>
      <c r="DG1724" s="190" t="str">
        <f t="shared" si="2908"/>
        <v>DG$18</v>
      </c>
      <c r="DH1724" s="190" t="str">
        <f t="shared" si="2908"/>
        <v>DH$18</v>
      </c>
      <c r="DI1724" s="190" t="str">
        <f t="shared" si="2908"/>
        <v>DI$18</v>
      </c>
      <c r="DJ1724" s="190" t="str">
        <f t="shared" si="2908"/>
        <v>DJ$18</v>
      </c>
      <c r="DK1724" s="190" t="str">
        <f t="shared" si="2908"/>
        <v>DK$18</v>
      </c>
      <c r="DL1724" s="190" t="str">
        <f t="shared" si="2908"/>
        <v>DL$18</v>
      </c>
    </row>
    <row r="1725" spans="1:116" x14ac:dyDescent="0.4">
      <c r="A1725" s="174"/>
      <c r="E1725" s="8"/>
      <c r="G1725" s="175" t="s">
        <v>464</v>
      </c>
      <c r="H1725" s="200"/>
      <c r="I1725" s="201"/>
      <c r="J1725" s="201"/>
      <c r="K1725" s="202"/>
      <c r="L1725" s="202"/>
      <c r="M1725" s="202"/>
      <c r="N1725" s="202"/>
      <c r="O1725" s="202"/>
      <c r="P1725" s="202"/>
      <c r="R1725" s="202"/>
      <c r="S1725" s="190" t="str">
        <f t="shared" ref="S1725:AX1725" si="2909">S$23</f>
        <v>S$19</v>
      </c>
      <c r="T1725" s="190" t="str">
        <f t="shared" si="2909"/>
        <v>T$19</v>
      </c>
      <c r="U1725" s="190" t="str">
        <f t="shared" si="2909"/>
        <v>U$19</v>
      </c>
      <c r="V1725" s="190" t="str">
        <f t="shared" si="2909"/>
        <v>V$19</v>
      </c>
      <c r="W1725" s="190" t="str">
        <f t="shared" si="2909"/>
        <v>W$19</v>
      </c>
      <c r="X1725" s="190" t="str">
        <f t="shared" si="2909"/>
        <v>X$19</v>
      </c>
      <c r="Y1725" s="190" t="str">
        <f t="shared" si="2909"/>
        <v>Y$19</v>
      </c>
      <c r="Z1725" s="190" t="str">
        <f t="shared" si="2909"/>
        <v>Z$19</v>
      </c>
      <c r="AA1725" s="190" t="str">
        <f t="shared" si="2909"/>
        <v>AA$19</v>
      </c>
      <c r="AB1725" s="190" t="str">
        <f t="shared" si="2909"/>
        <v>AB$19</v>
      </c>
      <c r="AC1725" s="190" t="str">
        <f t="shared" si="2909"/>
        <v>AC$19</v>
      </c>
      <c r="AD1725" s="190" t="str">
        <f t="shared" si="2909"/>
        <v>AD$19</v>
      </c>
      <c r="AE1725" s="190" t="str">
        <f t="shared" si="2909"/>
        <v>AE$19</v>
      </c>
      <c r="AF1725" s="190" t="str">
        <f t="shared" si="2909"/>
        <v>AF$19</v>
      </c>
      <c r="AG1725" s="190" t="str">
        <f t="shared" si="2909"/>
        <v>AG$19</v>
      </c>
      <c r="AH1725" s="190" t="str">
        <f t="shared" si="2909"/>
        <v>AH$19</v>
      </c>
      <c r="AI1725" s="190" t="str">
        <f t="shared" si="2909"/>
        <v>AI$19</v>
      </c>
      <c r="AJ1725" s="190" t="str">
        <f t="shared" si="2909"/>
        <v>AJ$19</v>
      </c>
      <c r="AK1725" s="190" t="str">
        <f t="shared" si="2909"/>
        <v>AK$19</v>
      </c>
      <c r="AL1725" s="190" t="str">
        <f t="shared" si="2909"/>
        <v>AL$19</v>
      </c>
      <c r="AM1725" s="190" t="str">
        <f t="shared" si="2909"/>
        <v>AM$19</v>
      </c>
      <c r="AN1725" s="190" t="str">
        <f t="shared" si="2909"/>
        <v>AN$19</v>
      </c>
      <c r="AO1725" s="190" t="str">
        <f t="shared" si="2909"/>
        <v>AO$19</v>
      </c>
      <c r="AP1725" s="190" t="str">
        <f t="shared" si="2909"/>
        <v>AP$19</v>
      </c>
      <c r="AQ1725" s="190" t="str">
        <f t="shared" si="2909"/>
        <v>AQ$19</v>
      </c>
      <c r="AR1725" s="190" t="str">
        <f t="shared" si="2909"/>
        <v>AR$19</v>
      </c>
      <c r="AS1725" s="190" t="str">
        <f t="shared" si="2909"/>
        <v>AS$19</v>
      </c>
      <c r="AT1725" s="190" t="str">
        <f t="shared" si="2909"/>
        <v>AT$19</v>
      </c>
      <c r="AU1725" s="190" t="str">
        <f t="shared" si="2909"/>
        <v>AU$19</v>
      </c>
      <c r="AV1725" s="190" t="str">
        <f t="shared" si="2909"/>
        <v>AV$19</v>
      </c>
      <c r="AW1725" s="190" t="str">
        <f t="shared" si="2909"/>
        <v>AW$19</v>
      </c>
      <c r="AX1725" s="190" t="str">
        <f t="shared" si="2909"/>
        <v>AX$19</v>
      </c>
      <c r="AY1725" s="190" t="str">
        <f t="shared" ref="AY1725:CD1725" si="2910">AY$23</f>
        <v>AY$19</v>
      </c>
      <c r="AZ1725" s="190" t="str">
        <f t="shared" si="2910"/>
        <v>AZ$19</v>
      </c>
      <c r="BA1725" s="190" t="str">
        <f t="shared" si="2910"/>
        <v>BA$19</v>
      </c>
      <c r="BB1725" s="190" t="str">
        <f t="shared" si="2910"/>
        <v>BB$19</v>
      </c>
      <c r="BC1725" s="190" t="str">
        <f t="shared" si="2910"/>
        <v>BC$19</v>
      </c>
      <c r="BD1725" s="190" t="str">
        <f t="shared" si="2910"/>
        <v>BD$19</v>
      </c>
      <c r="BE1725" s="190" t="str">
        <f t="shared" si="2910"/>
        <v>BE$19</v>
      </c>
      <c r="BF1725" s="190" t="str">
        <f t="shared" si="2910"/>
        <v>BF$19</v>
      </c>
      <c r="BG1725" s="190" t="str">
        <f t="shared" si="2910"/>
        <v>BG$19</v>
      </c>
      <c r="BH1725" s="190" t="str">
        <f t="shared" si="2910"/>
        <v>BH$19</v>
      </c>
      <c r="BI1725" s="190" t="str">
        <f t="shared" si="2910"/>
        <v>BI$19</v>
      </c>
      <c r="BJ1725" s="190" t="str">
        <f t="shared" si="2910"/>
        <v>BJ$19</v>
      </c>
      <c r="BK1725" s="190" t="str">
        <f t="shared" si="2910"/>
        <v>BK$19</v>
      </c>
      <c r="BL1725" s="190" t="str">
        <f t="shared" si="2910"/>
        <v>BL$19</v>
      </c>
      <c r="BM1725" s="190" t="str">
        <f t="shared" si="2910"/>
        <v>BM$19</v>
      </c>
      <c r="BN1725" s="190" t="str">
        <f t="shared" si="2910"/>
        <v>BN$19</v>
      </c>
      <c r="BO1725" s="190" t="str">
        <f t="shared" si="2910"/>
        <v>BO$19</v>
      </c>
      <c r="BP1725" s="190" t="str">
        <f t="shared" si="2910"/>
        <v>BP$19</v>
      </c>
      <c r="BQ1725" s="190" t="str">
        <f t="shared" si="2910"/>
        <v>BQ$19</v>
      </c>
      <c r="BR1725" s="190" t="str">
        <f t="shared" si="2910"/>
        <v>BR$19</v>
      </c>
      <c r="BS1725" s="190" t="str">
        <f t="shared" si="2910"/>
        <v>BS$19</v>
      </c>
      <c r="BT1725" s="190" t="str">
        <f t="shared" si="2910"/>
        <v>BT$19</v>
      </c>
      <c r="BU1725" s="190" t="str">
        <f t="shared" si="2910"/>
        <v>BU$19</v>
      </c>
      <c r="BV1725" s="190" t="str">
        <f t="shared" si="2910"/>
        <v>BV$19</v>
      </c>
      <c r="BW1725" s="190" t="str">
        <f t="shared" si="2910"/>
        <v>BW$19</v>
      </c>
      <c r="BX1725" s="190" t="str">
        <f t="shared" si="2910"/>
        <v>BX$19</v>
      </c>
      <c r="BY1725" s="190" t="str">
        <f t="shared" si="2910"/>
        <v>BY$19</v>
      </c>
      <c r="BZ1725" s="190" t="str">
        <f t="shared" si="2910"/>
        <v>BZ$19</v>
      </c>
      <c r="CA1725" s="190" t="str">
        <f t="shared" si="2910"/>
        <v>CA$19</v>
      </c>
      <c r="CB1725" s="190" t="str">
        <f t="shared" si="2910"/>
        <v>CB$19</v>
      </c>
      <c r="CC1725" s="190" t="str">
        <f t="shared" si="2910"/>
        <v>CC$19</v>
      </c>
      <c r="CD1725" s="190" t="str">
        <f t="shared" si="2910"/>
        <v>CD$19</v>
      </c>
      <c r="CE1725" s="190" t="str">
        <f t="shared" ref="CE1725:CL1725" si="2911">CE$23</f>
        <v>CE$19</v>
      </c>
      <c r="CF1725" s="190" t="str">
        <f t="shared" si="2911"/>
        <v>CF$19</v>
      </c>
      <c r="CG1725" s="190" t="str">
        <f t="shared" si="2911"/>
        <v>CG$19</v>
      </c>
      <c r="CH1725" s="190" t="str">
        <f t="shared" si="2911"/>
        <v>CH$19</v>
      </c>
      <c r="CI1725" s="190" t="str">
        <f t="shared" si="2911"/>
        <v>CI$19</v>
      </c>
      <c r="CJ1725" s="190" t="str">
        <f t="shared" si="2911"/>
        <v>CJ$19</v>
      </c>
      <c r="CK1725" s="190" t="str">
        <f t="shared" si="2911"/>
        <v>CK$19</v>
      </c>
      <c r="CL1725" s="190" t="str">
        <f t="shared" si="2911"/>
        <v>CL$19</v>
      </c>
      <c r="CN1725" s="201"/>
      <c r="CO1725" s="190" t="str">
        <f t="shared" ref="CO1725:DL1725" si="2912">CO$23</f>
        <v>CO$19</v>
      </c>
      <c r="CP1725" s="190" t="str">
        <f t="shared" si="2912"/>
        <v>CP$19</v>
      </c>
      <c r="CQ1725" s="190" t="str">
        <f t="shared" si="2912"/>
        <v>CQ$19</v>
      </c>
      <c r="CR1725" s="190" t="str">
        <f t="shared" si="2912"/>
        <v>CR$19</v>
      </c>
      <c r="CS1725" s="190" t="str">
        <f t="shared" si="2912"/>
        <v>CS$19</v>
      </c>
      <c r="CT1725" s="190" t="str">
        <f t="shared" si="2912"/>
        <v>CT$19</v>
      </c>
      <c r="CU1725" s="190" t="str">
        <f t="shared" si="2912"/>
        <v>CU$19</v>
      </c>
      <c r="CV1725" s="190" t="str">
        <f t="shared" si="2912"/>
        <v>CV$19</v>
      </c>
      <c r="CW1725" s="190" t="str">
        <f t="shared" si="2912"/>
        <v>CW$19</v>
      </c>
      <c r="CX1725" s="190" t="str">
        <f t="shared" si="2912"/>
        <v>CX$19</v>
      </c>
      <c r="CY1725" s="190" t="str">
        <f t="shared" si="2912"/>
        <v>CY$19</v>
      </c>
      <c r="CZ1725" s="190" t="str">
        <f t="shared" si="2912"/>
        <v>CZ$19</v>
      </c>
      <c r="DA1725" s="190" t="str">
        <f t="shared" si="2912"/>
        <v>DA$19</v>
      </c>
      <c r="DB1725" s="190" t="str">
        <f t="shared" si="2912"/>
        <v>DB$19</v>
      </c>
      <c r="DC1725" s="190" t="str">
        <f t="shared" si="2912"/>
        <v>DC$19</v>
      </c>
      <c r="DD1725" s="190" t="str">
        <f t="shared" si="2912"/>
        <v>DD$19</v>
      </c>
      <c r="DE1725" s="190" t="str">
        <f t="shared" si="2912"/>
        <v>DE$19</v>
      </c>
      <c r="DF1725" s="190" t="str">
        <f t="shared" si="2912"/>
        <v>DF$19</v>
      </c>
      <c r="DG1725" s="190" t="str">
        <f t="shared" si="2912"/>
        <v>DG$19</v>
      </c>
      <c r="DH1725" s="190" t="str">
        <f t="shared" si="2912"/>
        <v>DH$19</v>
      </c>
      <c r="DI1725" s="190" t="str">
        <f t="shared" si="2912"/>
        <v>DI$19</v>
      </c>
      <c r="DJ1725" s="190" t="str">
        <f t="shared" si="2912"/>
        <v>DJ$19</v>
      </c>
      <c r="DK1725" s="190" t="str">
        <f t="shared" si="2912"/>
        <v>DK$19</v>
      </c>
      <c r="DL1725" s="190" t="str">
        <f t="shared" si="2912"/>
        <v>DL$19</v>
      </c>
    </row>
    <row r="1726" spans="1:116" x14ac:dyDescent="0.4">
      <c r="A1726" s="31" t="s">
        <v>218</v>
      </c>
      <c r="B1726" s="31" t="s">
        <v>81</v>
      </c>
      <c r="C1726" s="31"/>
      <c r="D1726" t="s">
        <v>769</v>
      </c>
      <c r="E1726" s="8" t="str">
        <f t="shared" ref="E1726:E1760" si="2913">ROW()&amp;" "&amp;D1726</f>
        <v>1726 LAMORTR-S</v>
      </c>
      <c r="F1726" t="s">
        <v>352</v>
      </c>
      <c r="G1726" s="66" t="s">
        <v>312</v>
      </c>
      <c r="H1726" s="22"/>
      <c r="I1726" s="299"/>
      <c r="J1726" s="299"/>
      <c r="K1726" s="22"/>
      <c r="L1726" s="22"/>
      <c r="M1726" s="22"/>
      <c r="N1726" s="22"/>
      <c r="O1726" s="22"/>
      <c r="P1726" s="22"/>
      <c r="R1726" s="66"/>
      <c r="S1726" s="300"/>
      <c r="T1726" s="300"/>
      <c r="U1726" s="300"/>
      <c r="V1726" s="300"/>
      <c r="W1726" s="300"/>
      <c r="X1726" s="300"/>
      <c r="Y1726" s="300"/>
      <c r="Z1726" s="300"/>
      <c r="AA1726" s="300"/>
      <c r="AB1726" s="300"/>
      <c r="AC1726" s="300"/>
      <c r="AD1726" s="300"/>
      <c r="AE1726" s="300"/>
      <c r="AF1726" s="300"/>
      <c r="AG1726" s="300"/>
      <c r="AH1726" s="300"/>
      <c r="AI1726" s="300"/>
      <c r="AJ1726" s="300"/>
      <c r="AK1726" s="300"/>
      <c r="AL1726" s="300"/>
      <c r="AM1726" s="300"/>
      <c r="AN1726" s="300"/>
      <c r="AO1726" s="300"/>
      <c r="AP1726" s="300"/>
      <c r="AQ1726" s="300"/>
      <c r="AR1726" s="300"/>
      <c r="AS1726" s="300"/>
      <c r="AT1726" s="300"/>
      <c r="AU1726" s="300"/>
      <c r="AV1726" s="300"/>
      <c r="AW1726" s="300"/>
      <c r="AX1726" s="300"/>
      <c r="AY1726" s="300"/>
      <c r="AZ1726" s="300"/>
      <c r="BA1726" s="300"/>
      <c r="BB1726" s="300"/>
      <c r="BC1726" s="300"/>
      <c r="BD1726" s="300"/>
      <c r="BE1726" s="300"/>
      <c r="BF1726" s="300"/>
      <c r="BG1726" s="300"/>
      <c r="BH1726" s="300"/>
      <c r="BI1726" s="300"/>
      <c r="BJ1726" s="300"/>
      <c r="BK1726" s="300"/>
      <c r="BL1726" s="300"/>
      <c r="BM1726" s="300"/>
      <c r="BN1726" s="300"/>
      <c r="BO1726" s="300"/>
      <c r="BP1726" s="300"/>
      <c r="BQ1726" s="300"/>
      <c r="BR1726" s="300"/>
      <c r="BS1726" s="300"/>
      <c r="BT1726" s="300"/>
      <c r="BU1726" s="300"/>
      <c r="BV1726" s="300"/>
      <c r="BW1726" s="300"/>
      <c r="BX1726" s="300"/>
      <c r="BY1726" s="300"/>
      <c r="BZ1726" s="300"/>
      <c r="CA1726" s="300"/>
      <c r="CB1726" s="300"/>
      <c r="CC1726" s="300"/>
      <c r="CD1726" s="300"/>
      <c r="CE1726" s="300"/>
      <c r="CF1726" s="300"/>
      <c r="CG1726" s="300"/>
      <c r="CH1726" s="300"/>
      <c r="CI1726" s="300"/>
      <c r="CJ1726" s="300"/>
      <c r="CK1726" s="300"/>
      <c r="CL1726" s="300"/>
      <c r="CN1726" s="299"/>
      <c r="CO1726" s="300"/>
      <c r="CP1726" s="300"/>
      <c r="CQ1726" s="300"/>
      <c r="CR1726" s="300"/>
      <c r="CS1726" s="300"/>
      <c r="CT1726" s="300"/>
      <c r="CU1726" s="300"/>
      <c r="CV1726" s="300"/>
      <c r="CW1726" s="300"/>
      <c r="CX1726" s="300"/>
      <c r="CY1726" s="300"/>
      <c r="CZ1726" s="300"/>
      <c r="DA1726" s="300"/>
      <c r="DB1726" s="300"/>
      <c r="DC1726" s="300"/>
      <c r="DD1726" s="300"/>
      <c r="DE1726" s="300"/>
      <c r="DF1726" s="300"/>
      <c r="DG1726" s="300"/>
      <c r="DH1726" s="300"/>
      <c r="DI1726" s="300"/>
      <c r="DJ1726" s="300"/>
      <c r="DK1726" s="300"/>
      <c r="DL1726" s="300"/>
    </row>
    <row r="1727" spans="1:116" x14ac:dyDescent="0.4">
      <c r="A1727" s="31"/>
      <c r="B1727" t="str">
        <f>E1727</f>
        <v>1727 LAMORTR-S</v>
      </c>
      <c r="D1727" t="s">
        <v>769</v>
      </c>
      <c r="E1727" s="12" t="str">
        <f t="shared" si="2913"/>
        <v>1727 LAMORTR-S</v>
      </c>
      <c r="G1727" s="129" t="str">
        <f>"Assumptions - "&amp;G1726</f>
        <v>Assumptions - Revenue driven amortizing loan - no defaults:</v>
      </c>
      <c r="H1727" s="31"/>
      <c r="I1727" s="73"/>
      <c r="J1727" s="73"/>
      <c r="K1727" s="31"/>
      <c r="L1727" s="31"/>
      <c r="M1727" s="31"/>
      <c r="N1727" s="31"/>
      <c r="O1727" s="31"/>
      <c r="P1727" s="31"/>
      <c r="R1727" s="67"/>
      <c r="S1727" s="239"/>
      <c r="T1727" s="239"/>
      <c r="U1727" s="239"/>
      <c r="V1727" s="239"/>
      <c r="W1727" s="239"/>
      <c r="X1727" s="239"/>
      <c r="Y1727" s="239"/>
      <c r="Z1727" s="239"/>
      <c r="AA1727" s="239"/>
      <c r="AB1727" s="239"/>
      <c r="AC1727" s="239"/>
      <c r="AD1727" s="239"/>
      <c r="AE1727" s="239"/>
      <c r="AF1727" s="239"/>
      <c r="AG1727" s="239"/>
      <c r="AH1727" s="239"/>
      <c r="AI1727" s="239"/>
      <c r="AJ1727" s="239"/>
      <c r="AK1727" s="239"/>
      <c r="AL1727" s="239"/>
      <c r="AM1727" s="239"/>
      <c r="AN1727" s="239"/>
      <c r="AO1727" s="239"/>
      <c r="AP1727" s="239"/>
      <c r="AQ1727" s="239"/>
      <c r="AR1727" s="239"/>
      <c r="AS1727" s="239"/>
      <c r="AT1727" s="239"/>
      <c r="AU1727" s="239"/>
      <c r="AV1727" s="239"/>
      <c r="AW1727" s="239"/>
      <c r="AX1727" s="239"/>
      <c r="AY1727" s="239"/>
      <c r="AZ1727" s="239"/>
      <c r="BA1727" s="239"/>
      <c r="BB1727" s="239"/>
      <c r="BC1727" s="239"/>
      <c r="BD1727" s="239"/>
      <c r="BE1727" s="239"/>
      <c r="BF1727" s="239"/>
      <c r="BG1727" s="239"/>
      <c r="BH1727" s="239"/>
      <c r="BI1727" s="239"/>
      <c r="BJ1727" s="239"/>
      <c r="BK1727" s="239"/>
      <c r="BL1727" s="239"/>
      <c r="BM1727" s="239"/>
      <c r="BN1727" s="239"/>
      <c r="BO1727" s="239"/>
      <c r="BP1727" s="239"/>
      <c r="BQ1727" s="239"/>
      <c r="BR1727" s="239"/>
      <c r="BS1727" s="239"/>
      <c r="BT1727" s="239"/>
      <c r="BU1727" s="239"/>
      <c r="BV1727" s="239"/>
      <c r="BW1727" s="239"/>
      <c r="BX1727" s="239"/>
      <c r="BY1727" s="239"/>
      <c r="BZ1727" s="239"/>
      <c r="CA1727" s="239"/>
      <c r="CB1727" s="239"/>
      <c r="CC1727" s="239"/>
      <c r="CD1727" s="239"/>
      <c r="CE1727" s="239"/>
      <c r="CF1727" s="239"/>
      <c r="CG1727" s="239"/>
      <c r="CH1727" s="239"/>
      <c r="CI1727" s="239"/>
      <c r="CJ1727" s="239"/>
      <c r="CK1727" s="239"/>
      <c r="CL1727" s="239"/>
      <c r="CN1727" s="73"/>
      <c r="CO1727" s="239"/>
      <c r="CP1727" s="239"/>
      <c r="CQ1727" s="239"/>
      <c r="CR1727" s="239"/>
      <c r="CS1727" s="239"/>
      <c r="CT1727" s="239"/>
      <c r="CU1727" s="239"/>
      <c r="CV1727" s="239"/>
      <c r="CW1727" s="239"/>
      <c r="CX1727" s="239"/>
      <c r="CY1727" s="239"/>
      <c r="CZ1727" s="239"/>
      <c r="DA1727" s="239"/>
      <c r="DB1727" s="239"/>
      <c r="DC1727" s="239"/>
      <c r="DD1727" s="239"/>
      <c r="DE1727" s="239"/>
      <c r="DF1727" s="239"/>
      <c r="DG1727" s="239"/>
      <c r="DH1727" s="239"/>
      <c r="DI1727" s="239"/>
      <c r="DJ1727" s="239"/>
      <c r="DK1727" s="239"/>
      <c r="DL1727" s="239"/>
    </row>
    <row r="1728" spans="1:116" x14ac:dyDescent="0.4">
      <c r="A1728" s="31"/>
      <c r="B1728" t="str">
        <f>E1728</f>
        <v>1728 LAMORTR-S</v>
      </c>
      <c r="D1728" t="s">
        <v>769</v>
      </c>
      <c r="E1728" s="12" t="str">
        <f t="shared" si="2913"/>
        <v>1728 LAMORTR-S</v>
      </c>
      <c r="F1728" s="31"/>
      <c r="G1728" s="159" t="s">
        <v>287</v>
      </c>
      <c r="H1728" s="57">
        <v>12</v>
      </c>
      <c r="I1728" s="31"/>
      <c r="J1728" s="31"/>
      <c r="K1728" s="31"/>
      <c r="L1728" s="31"/>
      <c r="M1728" s="31"/>
      <c r="N1728" s="31"/>
      <c r="O1728" s="31"/>
      <c r="P1728" s="31"/>
      <c r="R1728" s="31"/>
      <c r="S1728" s="73"/>
      <c r="T1728" s="73"/>
      <c r="U1728" s="73"/>
      <c r="V1728" s="73"/>
      <c r="W1728" s="73"/>
      <c r="X1728" s="73"/>
      <c r="Y1728" s="73"/>
      <c r="Z1728" s="73"/>
      <c r="AA1728" s="73"/>
      <c r="AB1728" s="73"/>
      <c r="AC1728" s="73"/>
      <c r="AD1728" s="73"/>
      <c r="AE1728" s="73"/>
      <c r="AF1728" s="73"/>
      <c r="AG1728" s="73"/>
      <c r="AH1728" s="73"/>
      <c r="AI1728" s="73"/>
      <c r="AJ1728" s="73"/>
      <c r="AK1728" s="73"/>
      <c r="AL1728" s="73"/>
      <c r="AM1728" s="73"/>
      <c r="AN1728" s="73"/>
      <c r="AO1728" s="73"/>
      <c r="AP1728" s="73"/>
      <c r="AQ1728" s="73"/>
      <c r="AR1728" s="73"/>
      <c r="AS1728" s="73"/>
      <c r="AT1728" s="73"/>
      <c r="AU1728" s="73"/>
      <c r="AV1728" s="73"/>
      <c r="AW1728" s="73"/>
      <c r="AX1728" s="73"/>
      <c r="AY1728" s="73"/>
      <c r="AZ1728" s="73"/>
      <c r="BA1728" s="73"/>
      <c r="BB1728" s="73"/>
      <c r="BC1728" s="73"/>
      <c r="BD1728" s="73"/>
      <c r="BE1728" s="73"/>
      <c r="BF1728" s="73"/>
      <c r="BG1728" s="73"/>
      <c r="BH1728" s="73"/>
      <c r="BI1728" s="73"/>
      <c r="BJ1728" s="73"/>
      <c r="BK1728" s="73"/>
      <c r="BL1728" s="73"/>
      <c r="BM1728" s="73"/>
      <c r="BN1728" s="73"/>
      <c r="BO1728" s="73"/>
      <c r="BP1728" s="73"/>
      <c r="BQ1728" s="73"/>
      <c r="BR1728" s="73"/>
      <c r="BS1728" s="73"/>
      <c r="BT1728" s="73"/>
      <c r="BU1728" s="73"/>
      <c r="BV1728" s="73"/>
      <c r="BW1728" s="73"/>
      <c r="BX1728" s="73"/>
      <c r="BY1728" s="73"/>
      <c r="BZ1728" s="73"/>
      <c r="CA1728" s="73"/>
      <c r="CB1728" s="73"/>
      <c r="CC1728" s="73"/>
      <c r="CD1728" s="73"/>
      <c r="CE1728" s="73"/>
      <c r="CF1728" s="73"/>
      <c r="CG1728" s="73"/>
      <c r="CH1728" s="73"/>
      <c r="CI1728" s="73"/>
      <c r="CJ1728" s="73"/>
      <c r="CK1728" s="73"/>
      <c r="CL1728" s="73"/>
      <c r="CN1728" s="31"/>
      <c r="CO1728" s="73"/>
      <c r="CP1728" s="73"/>
      <c r="CQ1728" s="73"/>
      <c r="CR1728" s="73"/>
      <c r="CS1728" s="73"/>
      <c r="CT1728" s="73"/>
      <c r="CU1728" s="73"/>
      <c r="CV1728" s="73"/>
      <c r="CW1728" s="73"/>
      <c r="CX1728" s="73"/>
      <c r="CY1728" s="73"/>
      <c r="CZ1728" s="73"/>
      <c r="DA1728" s="73"/>
      <c r="DB1728" s="73"/>
      <c r="DC1728" s="73"/>
      <c r="DD1728" s="73"/>
      <c r="DE1728" s="73"/>
      <c r="DF1728" s="73"/>
      <c r="DG1728" s="73"/>
      <c r="DH1728" s="73"/>
      <c r="DI1728" s="73"/>
      <c r="DJ1728" s="73"/>
      <c r="DK1728" s="73"/>
      <c r="DL1728" s="73"/>
    </row>
    <row r="1729" spans="1:116" x14ac:dyDescent="0.4">
      <c r="A1729" s="31"/>
      <c r="B1729" t="str">
        <f>E1729</f>
        <v>1729 LAMORTR-S</v>
      </c>
      <c r="D1729" t="s">
        <v>769</v>
      </c>
      <c r="E1729" s="12" t="str">
        <f t="shared" si="2913"/>
        <v>1729 LAMORTR-S</v>
      </c>
      <c r="F1729" s="31"/>
      <c r="G1729" s="159" t="s">
        <v>288</v>
      </c>
      <c r="H1729" s="59">
        <v>0.1</v>
      </c>
      <c r="I1729" s="31"/>
      <c r="J1729" s="31"/>
      <c r="K1729" s="31"/>
      <c r="L1729" s="31"/>
      <c r="M1729" s="31"/>
      <c r="N1729" s="31"/>
      <c r="O1729" s="31"/>
      <c r="P1729" s="31"/>
      <c r="R1729" s="31"/>
      <c r="S1729" s="73"/>
      <c r="T1729" s="73"/>
      <c r="U1729" s="73"/>
      <c r="V1729" s="73"/>
      <c r="W1729" s="73"/>
      <c r="X1729" s="73"/>
      <c r="Y1729" s="73"/>
      <c r="Z1729" s="73"/>
      <c r="AA1729" s="73"/>
      <c r="AB1729" s="73"/>
      <c r="AC1729" s="73"/>
      <c r="AD1729" s="73"/>
      <c r="AE1729" s="73"/>
      <c r="AF1729" s="73"/>
      <c r="AG1729" s="73"/>
      <c r="AH1729" s="73"/>
      <c r="AI1729" s="73"/>
      <c r="AJ1729" s="73"/>
      <c r="AK1729" s="73"/>
      <c r="AL1729" s="73"/>
      <c r="AM1729" s="73"/>
      <c r="AN1729" s="73"/>
      <c r="AO1729" s="73"/>
      <c r="AP1729" s="73"/>
      <c r="AQ1729" s="73"/>
      <c r="AR1729" s="73"/>
      <c r="AS1729" s="73"/>
      <c r="AT1729" s="73"/>
      <c r="AU1729" s="73"/>
      <c r="AV1729" s="73"/>
      <c r="AW1729" s="73"/>
      <c r="AX1729" s="73"/>
      <c r="AY1729" s="73"/>
      <c r="AZ1729" s="73"/>
      <c r="BA1729" s="73"/>
      <c r="BB1729" s="73"/>
      <c r="BC1729" s="73"/>
      <c r="BD1729" s="73"/>
      <c r="BE1729" s="73"/>
      <c r="BF1729" s="73"/>
      <c r="BG1729" s="73"/>
      <c r="BH1729" s="73"/>
      <c r="BI1729" s="73"/>
      <c r="BJ1729" s="73"/>
      <c r="BK1729" s="73"/>
      <c r="BL1729" s="73"/>
      <c r="BM1729" s="73"/>
      <c r="BN1729" s="73"/>
      <c r="BO1729" s="73"/>
      <c r="BP1729" s="73"/>
      <c r="BQ1729" s="73"/>
      <c r="BR1729" s="73"/>
      <c r="BS1729" s="73"/>
      <c r="BT1729" s="73"/>
      <c r="BU1729" s="73"/>
      <c r="BV1729" s="73"/>
      <c r="BW1729" s="73"/>
      <c r="BX1729" s="73"/>
      <c r="BY1729" s="73"/>
      <c r="BZ1729" s="73"/>
      <c r="CA1729" s="73"/>
      <c r="CB1729" s="73"/>
      <c r="CC1729" s="73"/>
      <c r="CD1729" s="73"/>
      <c r="CE1729" s="73"/>
      <c r="CF1729" s="73"/>
      <c r="CG1729" s="73"/>
      <c r="CH1729" s="73"/>
      <c r="CI1729" s="73"/>
      <c r="CJ1729" s="73"/>
      <c r="CK1729" s="73"/>
      <c r="CL1729" s="73"/>
      <c r="CN1729" s="31"/>
      <c r="CO1729" s="73"/>
      <c r="CP1729" s="73"/>
      <c r="CQ1729" s="73"/>
      <c r="CR1729" s="73"/>
      <c r="CS1729" s="73"/>
      <c r="CT1729" s="73"/>
      <c r="CU1729" s="73"/>
      <c r="CV1729" s="73"/>
      <c r="CW1729" s="73"/>
      <c r="CX1729" s="73"/>
      <c r="CY1729" s="73"/>
      <c r="CZ1729" s="73"/>
      <c r="DA1729" s="73"/>
      <c r="DB1729" s="73"/>
      <c r="DC1729" s="73"/>
      <c r="DD1729" s="73"/>
      <c r="DE1729" s="73"/>
      <c r="DF1729" s="73"/>
      <c r="DG1729" s="73"/>
      <c r="DH1729" s="73"/>
      <c r="DI1729" s="73"/>
      <c r="DJ1729" s="73"/>
      <c r="DK1729" s="73"/>
      <c r="DL1729" s="73"/>
    </row>
    <row r="1730" spans="1:116" x14ac:dyDescent="0.4">
      <c r="A1730" s="31"/>
      <c r="B1730" t="str">
        <f>E1730</f>
        <v>1730 LAMORTR-S</v>
      </c>
      <c r="D1730" t="s">
        <v>769</v>
      </c>
      <c r="E1730" s="12" t="str">
        <f t="shared" si="2913"/>
        <v>1730 LAMORTR-S</v>
      </c>
      <c r="F1730" s="31"/>
      <c r="G1730" s="159" t="s">
        <v>311</v>
      </c>
      <c r="H1730" s="59">
        <v>0.2</v>
      </c>
      <c r="I1730" s="31"/>
      <c r="J1730" s="31"/>
      <c r="K1730" s="31"/>
      <c r="L1730" s="31"/>
      <c r="M1730" s="31"/>
      <c r="N1730" s="31"/>
      <c r="O1730" s="31"/>
      <c r="P1730" s="31"/>
      <c r="R1730" s="31"/>
      <c r="S1730" s="73"/>
      <c r="T1730" s="73"/>
      <c r="U1730" s="73"/>
      <c r="V1730" s="73"/>
      <c r="W1730" s="73"/>
      <c r="X1730" s="73"/>
      <c r="Y1730" s="73"/>
      <c r="Z1730" s="73"/>
      <c r="AA1730" s="73"/>
      <c r="AB1730" s="73"/>
      <c r="AC1730" s="73"/>
      <c r="AD1730" s="73"/>
      <c r="AE1730" s="73"/>
      <c r="AF1730" s="73"/>
      <c r="AG1730" s="73"/>
      <c r="AH1730" s="73"/>
      <c r="AI1730" s="73"/>
      <c r="AJ1730" s="73"/>
      <c r="AK1730" s="73"/>
      <c r="AL1730" s="73"/>
      <c r="AM1730" s="73"/>
      <c r="AN1730" s="73"/>
      <c r="AO1730" s="73"/>
      <c r="AP1730" s="73"/>
      <c r="AQ1730" s="73"/>
      <c r="AR1730" s="73"/>
      <c r="AS1730" s="73"/>
      <c r="AT1730" s="73"/>
      <c r="AU1730" s="73"/>
      <c r="AV1730" s="73"/>
      <c r="AW1730" s="73"/>
      <c r="AX1730" s="73"/>
      <c r="AY1730" s="73"/>
      <c r="AZ1730" s="73"/>
      <c r="BA1730" s="73"/>
      <c r="BB1730" s="73"/>
      <c r="BC1730" s="73"/>
      <c r="BD1730" s="73"/>
      <c r="BE1730" s="73"/>
      <c r="BF1730" s="73"/>
      <c r="BG1730" s="73"/>
      <c r="BH1730" s="73"/>
      <c r="BI1730" s="73"/>
      <c r="BJ1730" s="73"/>
      <c r="BK1730" s="73"/>
      <c r="BL1730" s="73"/>
      <c r="BM1730" s="73"/>
      <c r="BN1730" s="73"/>
      <c r="BO1730" s="73"/>
      <c r="BP1730" s="73"/>
      <c r="BQ1730" s="73"/>
      <c r="BR1730" s="73"/>
      <c r="BS1730" s="73"/>
      <c r="BT1730" s="73"/>
      <c r="BU1730" s="73"/>
      <c r="BV1730" s="73"/>
      <c r="BW1730" s="73"/>
      <c r="BX1730" s="73"/>
      <c r="BY1730" s="73"/>
      <c r="BZ1730" s="73"/>
      <c r="CA1730" s="73"/>
      <c r="CB1730" s="73"/>
      <c r="CC1730" s="73"/>
      <c r="CD1730" s="73"/>
      <c r="CE1730" s="73"/>
      <c r="CF1730" s="73"/>
      <c r="CG1730" s="73"/>
      <c r="CH1730" s="73"/>
      <c r="CI1730" s="73"/>
      <c r="CJ1730" s="73"/>
      <c r="CK1730" s="73"/>
      <c r="CL1730" s="73"/>
      <c r="CN1730" s="31"/>
      <c r="CO1730" s="73"/>
      <c r="CP1730" s="73"/>
      <c r="CQ1730" s="73"/>
      <c r="CR1730" s="73"/>
      <c r="CS1730" s="73"/>
      <c r="CT1730" s="73"/>
      <c r="CU1730" s="73"/>
      <c r="CV1730" s="73"/>
      <c r="CW1730" s="73"/>
      <c r="CX1730" s="73"/>
      <c r="CY1730" s="73"/>
      <c r="CZ1730" s="73"/>
      <c r="DA1730" s="73"/>
      <c r="DB1730" s="73"/>
      <c r="DC1730" s="73"/>
      <c r="DD1730" s="73"/>
      <c r="DE1730" s="73"/>
      <c r="DF1730" s="73"/>
      <c r="DG1730" s="73"/>
      <c r="DH1730" s="73"/>
      <c r="DI1730" s="73"/>
      <c r="DJ1730" s="73"/>
      <c r="DK1730" s="73"/>
      <c r="DL1730" s="73"/>
    </row>
    <row r="1731" spans="1:116" x14ac:dyDescent="0.4">
      <c r="A1731" s="31"/>
      <c r="B1731" s="31"/>
      <c r="C1731" s="31"/>
      <c r="D1731" t="s">
        <v>769</v>
      </c>
      <c r="E1731" s="12" t="str">
        <f t="shared" si="2913"/>
        <v>1731 LAMORTR-S</v>
      </c>
      <c r="F1731" s="31"/>
      <c r="G1731" s="159" t="s">
        <v>304</v>
      </c>
      <c r="H1731" s="59">
        <v>0.1</v>
      </c>
      <c r="I1731" s="31"/>
      <c r="J1731" s="31"/>
      <c r="K1731" s="31"/>
      <c r="L1731" s="31"/>
      <c r="M1731" s="31"/>
      <c r="N1731" s="31"/>
      <c r="O1731" s="31"/>
      <c r="P1731" s="31"/>
      <c r="R1731" s="31"/>
      <c r="S1731" s="73"/>
      <c r="T1731" s="73"/>
      <c r="U1731" s="73"/>
      <c r="V1731" s="73"/>
      <c r="W1731" s="73"/>
      <c r="X1731" s="73"/>
      <c r="Y1731" s="73"/>
      <c r="Z1731" s="73"/>
      <c r="AA1731" s="73"/>
      <c r="AB1731" s="73"/>
      <c r="AC1731" s="73"/>
      <c r="AD1731" s="73"/>
      <c r="AE1731" s="73"/>
      <c r="AF1731" s="73"/>
      <c r="AG1731" s="73"/>
      <c r="AH1731" s="73"/>
      <c r="AI1731" s="73"/>
      <c r="AJ1731" s="73"/>
      <c r="AK1731" s="73"/>
      <c r="AL1731" s="73"/>
      <c r="AM1731" s="73"/>
      <c r="AN1731" s="73"/>
      <c r="AO1731" s="73"/>
      <c r="AP1731" s="73"/>
      <c r="AQ1731" s="73"/>
      <c r="AR1731" s="73"/>
      <c r="AS1731" s="73"/>
      <c r="AT1731" s="73"/>
      <c r="AU1731" s="73"/>
      <c r="AV1731" s="73"/>
      <c r="AW1731" s="73"/>
      <c r="AX1731" s="73"/>
      <c r="AY1731" s="73"/>
      <c r="AZ1731" s="73"/>
      <c r="BA1731" s="73"/>
      <c r="BB1731" s="73"/>
      <c r="BC1731" s="73"/>
      <c r="BD1731" s="73"/>
      <c r="BE1731" s="73"/>
      <c r="BF1731" s="73"/>
      <c r="BG1731" s="73"/>
      <c r="BH1731" s="73"/>
      <c r="BI1731" s="73"/>
      <c r="BJ1731" s="73"/>
      <c r="BK1731" s="73"/>
      <c r="BL1731" s="73"/>
      <c r="BM1731" s="73"/>
      <c r="BN1731" s="73"/>
      <c r="BO1731" s="73"/>
      <c r="BP1731" s="73"/>
      <c r="BQ1731" s="73"/>
      <c r="BR1731" s="73"/>
      <c r="BS1731" s="73"/>
      <c r="BT1731" s="73"/>
      <c r="BU1731" s="73"/>
      <c r="BV1731" s="73"/>
      <c r="BW1731" s="73"/>
      <c r="BX1731" s="73"/>
      <c r="BY1731" s="73"/>
      <c r="BZ1731" s="73"/>
      <c r="CA1731" s="73"/>
      <c r="CB1731" s="73"/>
      <c r="CC1731" s="73"/>
      <c r="CD1731" s="73"/>
      <c r="CE1731" s="73"/>
      <c r="CF1731" s="73"/>
      <c r="CG1731" s="73"/>
      <c r="CH1731" s="73"/>
      <c r="CI1731" s="73"/>
      <c r="CJ1731" s="73"/>
      <c r="CK1731" s="73"/>
      <c r="CL1731" s="73"/>
      <c r="CN1731" s="31"/>
      <c r="CO1731" s="73"/>
      <c r="CP1731" s="73"/>
      <c r="CQ1731" s="73"/>
      <c r="CR1731" s="73"/>
      <c r="CS1731" s="73"/>
      <c r="CT1731" s="73"/>
      <c r="CU1731" s="73"/>
      <c r="CV1731" s="73"/>
      <c r="CW1731" s="73"/>
      <c r="CX1731" s="73"/>
      <c r="CY1731" s="73"/>
      <c r="CZ1731" s="73"/>
      <c r="DA1731" s="73"/>
      <c r="DB1731" s="73"/>
      <c r="DC1731" s="73"/>
      <c r="DD1731" s="73"/>
      <c r="DE1731" s="73"/>
      <c r="DF1731" s="73"/>
      <c r="DG1731" s="73"/>
      <c r="DH1731" s="73"/>
      <c r="DI1731" s="73"/>
      <c r="DJ1731" s="73"/>
      <c r="DK1731" s="73"/>
      <c r="DL1731" s="73"/>
    </row>
    <row r="1732" spans="1:116" x14ac:dyDescent="0.4">
      <c r="D1732" t="s">
        <v>769</v>
      </c>
      <c r="E1732" t="str">
        <f t="shared" si="2913"/>
        <v>1732 LAMORTR-S</v>
      </c>
      <c r="F1732" s="292"/>
      <c r="G1732" s="159" t="s">
        <v>305</v>
      </c>
      <c r="H1732" s="59">
        <v>0.5</v>
      </c>
      <c r="I1732" s="31"/>
      <c r="J1732" s="31"/>
      <c r="K1732" s="31"/>
      <c r="L1732" s="31"/>
      <c r="M1732" s="31"/>
      <c r="N1732" s="31"/>
      <c r="O1732" s="31"/>
      <c r="P1732" s="31"/>
      <c r="R1732" s="31"/>
      <c r="S1732" s="73"/>
      <c r="T1732" s="73"/>
      <c r="U1732" s="73"/>
      <c r="V1732" s="73"/>
      <c r="W1732" s="73"/>
      <c r="X1732" s="73"/>
      <c r="Y1732" s="73"/>
      <c r="Z1732" s="73"/>
      <c r="AA1732" s="73"/>
      <c r="AB1732" s="73"/>
      <c r="AC1732" s="73"/>
      <c r="AD1732" s="73"/>
      <c r="AE1732" s="73"/>
      <c r="AF1732" s="73"/>
      <c r="AG1732" s="73"/>
      <c r="AH1732" s="73"/>
      <c r="AI1732" s="73"/>
      <c r="AJ1732" s="73"/>
      <c r="AK1732" s="73"/>
      <c r="AL1732" s="73"/>
      <c r="AM1732" s="73"/>
      <c r="AN1732" s="73"/>
      <c r="AO1732" s="73"/>
      <c r="AP1732" s="73"/>
      <c r="AQ1732" s="73"/>
      <c r="AR1732" s="73"/>
      <c r="AS1732" s="73"/>
      <c r="AT1732" s="73"/>
      <c r="AU1732" s="73"/>
      <c r="AV1732" s="73"/>
      <c r="AW1732" s="73"/>
      <c r="AX1732" s="73"/>
      <c r="AY1732" s="73"/>
      <c r="AZ1732" s="73"/>
      <c r="BA1732" s="73"/>
      <c r="BB1732" s="73"/>
      <c r="BC1732" s="73"/>
      <c r="BD1732" s="73"/>
      <c r="BE1732" s="73"/>
      <c r="BF1732" s="73"/>
      <c r="BG1732" s="73"/>
      <c r="BH1732" s="73"/>
      <c r="BI1732" s="73"/>
      <c r="BJ1732" s="73"/>
      <c r="BK1732" s="73"/>
      <c r="BL1732" s="73"/>
      <c r="BM1732" s="73"/>
      <c r="BN1732" s="73"/>
      <c r="BO1732" s="73"/>
      <c r="BP1732" s="73"/>
      <c r="BQ1732" s="73"/>
      <c r="BR1732" s="73"/>
      <c r="BS1732" s="73"/>
      <c r="BT1732" s="73"/>
      <c r="BU1732" s="73"/>
      <c r="BV1732" s="73"/>
      <c r="BW1732" s="73"/>
      <c r="BX1732" s="73"/>
      <c r="BY1732" s="73"/>
      <c r="BZ1732" s="73"/>
      <c r="CA1732" s="73"/>
      <c r="CB1732" s="73"/>
      <c r="CC1732" s="73"/>
      <c r="CD1732" s="73"/>
      <c r="CE1732" s="73"/>
      <c r="CF1732" s="73"/>
      <c r="CG1732" s="73"/>
      <c r="CH1732" s="73"/>
      <c r="CI1732" s="73"/>
      <c r="CJ1732" s="73"/>
      <c r="CK1732" s="73"/>
      <c r="CL1732" s="73"/>
      <c r="CN1732" s="31"/>
      <c r="CO1732" s="73"/>
      <c r="CP1732" s="73"/>
      <c r="CQ1732" s="73"/>
      <c r="CR1732" s="73"/>
      <c r="CS1732" s="73"/>
      <c r="CT1732" s="73"/>
      <c r="CU1732" s="73"/>
      <c r="CV1732" s="73"/>
      <c r="CW1732" s="73"/>
      <c r="CX1732" s="73"/>
      <c r="CY1732" s="73"/>
      <c r="CZ1732" s="73"/>
      <c r="DA1732" s="73"/>
      <c r="DB1732" s="73"/>
      <c r="DC1732" s="73"/>
      <c r="DD1732" s="73"/>
      <c r="DE1732" s="73"/>
      <c r="DF1732" s="73"/>
      <c r="DG1732" s="73"/>
      <c r="DH1732" s="73"/>
      <c r="DI1732" s="73"/>
      <c r="DJ1732" s="73"/>
      <c r="DK1732" s="73"/>
      <c r="DL1732" s="73"/>
    </row>
    <row r="1733" spans="1:116" x14ac:dyDescent="0.4">
      <c r="D1733" t="s">
        <v>769</v>
      </c>
      <c r="E1733" t="str">
        <f t="shared" si="2913"/>
        <v>1733 LAMORTR-S</v>
      </c>
      <c r="F1733" s="292"/>
      <c r="G1733" s="160" t="s">
        <v>289</v>
      </c>
      <c r="H1733" s="91">
        <v>0</v>
      </c>
      <c r="I1733" s="31"/>
      <c r="J1733" s="31"/>
      <c r="K1733" s="31"/>
      <c r="L1733" s="31"/>
      <c r="M1733" s="31"/>
      <c r="N1733" s="31"/>
      <c r="O1733" s="31"/>
      <c r="P1733" s="31"/>
      <c r="R1733" s="31"/>
      <c r="S1733" s="73"/>
      <c r="T1733" s="73"/>
      <c r="U1733" s="73"/>
      <c r="V1733" s="73"/>
      <c r="W1733" s="73"/>
      <c r="X1733" s="73"/>
      <c r="Y1733" s="73"/>
      <c r="Z1733" s="73"/>
      <c r="AA1733" s="73"/>
      <c r="AB1733" s="73"/>
      <c r="AC1733" s="73"/>
      <c r="AD1733" s="73"/>
      <c r="AE1733" s="73"/>
      <c r="AF1733" s="73"/>
      <c r="AG1733" s="73"/>
      <c r="AH1733" s="73"/>
      <c r="AI1733" s="73"/>
      <c r="AJ1733" s="73"/>
      <c r="AK1733" s="73"/>
      <c r="AL1733" s="73"/>
      <c r="AM1733" s="73"/>
      <c r="AN1733" s="73"/>
      <c r="AO1733" s="73"/>
      <c r="AP1733" s="73"/>
      <c r="AQ1733" s="73"/>
      <c r="AR1733" s="73"/>
      <c r="AS1733" s="73"/>
      <c r="AT1733" s="73"/>
      <c r="AU1733" s="73"/>
      <c r="AV1733" s="73"/>
      <c r="AW1733" s="73"/>
      <c r="AX1733" s="73"/>
      <c r="AY1733" s="73"/>
      <c r="AZ1733" s="73"/>
      <c r="BA1733" s="73"/>
      <c r="BB1733" s="73"/>
      <c r="BC1733" s="73"/>
      <c r="BD1733" s="73"/>
      <c r="BE1733" s="73"/>
      <c r="BF1733" s="73"/>
      <c r="BG1733" s="73"/>
      <c r="BH1733" s="73"/>
      <c r="BI1733" s="73"/>
      <c r="BJ1733" s="73"/>
      <c r="BK1733" s="73"/>
      <c r="BL1733" s="73"/>
      <c r="BM1733" s="73"/>
      <c r="BN1733" s="73"/>
      <c r="BO1733" s="73"/>
      <c r="BP1733" s="73"/>
      <c r="BQ1733" s="73"/>
      <c r="BR1733" s="73"/>
      <c r="BS1733" s="73"/>
      <c r="BT1733" s="73"/>
      <c r="BU1733" s="73"/>
      <c r="BV1733" s="73"/>
      <c r="BW1733" s="73"/>
      <c r="BX1733" s="73"/>
      <c r="BY1733" s="73"/>
      <c r="BZ1733" s="73"/>
      <c r="CA1733" s="73"/>
      <c r="CB1733" s="73"/>
      <c r="CC1733" s="73"/>
      <c r="CD1733" s="73"/>
      <c r="CE1733" s="73"/>
      <c r="CF1733" s="73"/>
      <c r="CG1733" s="73"/>
      <c r="CH1733" s="73"/>
      <c r="CI1733" s="73"/>
      <c r="CJ1733" s="73"/>
      <c r="CK1733" s="73"/>
      <c r="CL1733" s="73"/>
      <c r="CN1733" s="31"/>
      <c r="CO1733" s="73"/>
      <c r="CP1733" s="73"/>
      <c r="CQ1733" s="73"/>
      <c r="CR1733" s="73"/>
      <c r="CS1733" s="73"/>
      <c r="CT1733" s="73"/>
      <c r="CU1733" s="73"/>
      <c r="CV1733" s="73"/>
      <c r="CW1733" s="73"/>
      <c r="CX1733" s="73"/>
      <c r="CY1733" s="73"/>
      <c r="CZ1733" s="73"/>
      <c r="DA1733" s="73"/>
      <c r="DB1733" s="73"/>
      <c r="DC1733" s="73"/>
      <c r="DD1733" s="73"/>
      <c r="DE1733" s="73"/>
      <c r="DF1733" s="73"/>
      <c r="DG1733" s="73"/>
      <c r="DH1733" s="73"/>
      <c r="DI1733" s="73"/>
      <c r="DJ1733" s="73"/>
      <c r="DK1733" s="73"/>
      <c r="DL1733" s="73"/>
    </row>
    <row r="1734" spans="1:116" x14ac:dyDescent="0.4">
      <c r="D1734" t="s">
        <v>769</v>
      </c>
      <c r="E1734" t="str">
        <f t="shared" si="2913"/>
        <v>1734 LAMORTR-S</v>
      </c>
      <c r="G1734" s="127"/>
      <c r="H1734" s="31"/>
      <c r="I1734" s="31"/>
      <c r="J1734" s="31"/>
      <c r="K1734" s="31"/>
      <c r="L1734" s="31"/>
      <c r="M1734" s="31"/>
      <c r="N1734" s="31"/>
      <c r="O1734" s="31"/>
      <c r="P1734" s="31"/>
      <c r="R1734" s="31"/>
      <c r="S1734" s="73"/>
      <c r="T1734" s="73"/>
      <c r="U1734" s="73"/>
      <c r="V1734" s="73"/>
      <c r="W1734" s="73"/>
      <c r="X1734" s="73"/>
      <c r="Y1734" s="73"/>
      <c r="Z1734" s="73"/>
      <c r="AA1734" s="73"/>
      <c r="AB1734" s="73"/>
      <c r="AC1734" s="73"/>
      <c r="AD1734" s="73"/>
      <c r="AE1734" s="73"/>
      <c r="AF1734" s="73"/>
      <c r="AG1734" s="73"/>
      <c r="AH1734" s="73"/>
      <c r="AI1734" s="73"/>
      <c r="AJ1734" s="73"/>
      <c r="AK1734" s="73"/>
      <c r="AL1734" s="73"/>
      <c r="AM1734" s="73"/>
      <c r="AN1734" s="73"/>
      <c r="AO1734" s="73"/>
      <c r="AP1734" s="73"/>
      <c r="AQ1734" s="73"/>
      <c r="AR1734" s="73"/>
      <c r="AS1734" s="73"/>
      <c r="AT1734" s="73"/>
      <c r="AU1734" s="73"/>
      <c r="AV1734" s="73"/>
      <c r="AW1734" s="73"/>
      <c r="AX1734" s="73"/>
      <c r="AY1734" s="73"/>
      <c r="AZ1734" s="73"/>
      <c r="BA1734" s="73"/>
      <c r="BB1734" s="73"/>
      <c r="BC1734" s="73"/>
      <c r="BD1734" s="73"/>
      <c r="BE1734" s="73"/>
      <c r="BF1734" s="73"/>
      <c r="BG1734" s="73"/>
      <c r="BH1734" s="73"/>
      <c r="BI1734" s="73"/>
      <c r="BJ1734" s="73"/>
      <c r="BK1734" s="73"/>
      <c r="BL1734" s="73"/>
      <c r="BM1734" s="73"/>
      <c r="BN1734" s="73"/>
      <c r="BO1734" s="73"/>
      <c r="BP1734" s="73"/>
      <c r="BQ1734" s="73"/>
      <c r="BR1734" s="73"/>
      <c r="BS1734" s="73"/>
      <c r="BT1734" s="73"/>
      <c r="BU1734" s="73"/>
      <c r="BV1734" s="73"/>
      <c r="BW1734" s="73"/>
      <c r="BX1734" s="73"/>
      <c r="BY1734" s="73"/>
      <c r="BZ1734" s="73"/>
      <c r="CA1734" s="73"/>
      <c r="CB1734" s="73"/>
      <c r="CC1734" s="73"/>
      <c r="CD1734" s="73"/>
      <c r="CE1734" s="73"/>
      <c r="CF1734" s="73"/>
      <c r="CG1734" s="73"/>
      <c r="CH1734" s="73"/>
      <c r="CI1734" s="73"/>
      <c r="CJ1734" s="73"/>
      <c r="CK1734" s="73"/>
      <c r="CL1734" s="73"/>
      <c r="CN1734" s="31"/>
      <c r="CO1734" s="73"/>
      <c r="CP1734" s="73"/>
      <c r="CQ1734" s="73"/>
      <c r="CR1734" s="73"/>
      <c r="CS1734" s="73"/>
      <c r="CT1734" s="73"/>
      <c r="CU1734" s="73"/>
      <c r="CV1734" s="73"/>
      <c r="CW1734" s="73"/>
      <c r="CX1734" s="73"/>
      <c r="CY1734" s="73"/>
      <c r="CZ1734" s="73"/>
      <c r="DA1734" s="73"/>
      <c r="DB1734" s="73"/>
      <c r="DC1734" s="73"/>
      <c r="DD1734" s="73"/>
      <c r="DE1734" s="73"/>
      <c r="DF1734" s="73"/>
      <c r="DG1734" s="73"/>
      <c r="DH1734" s="73"/>
      <c r="DI1734" s="73"/>
      <c r="DJ1734" s="73"/>
      <c r="DK1734" s="73"/>
      <c r="DL1734" s="73"/>
    </row>
    <row r="1735" spans="1:116" ht="16.5" customHeight="1" x14ac:dyDescent="0.4">
      <c r="D1735" t="s">
        <v>769</v>
      </c>
      <c r="E1735" t="str">
        <f t="shared" si="2913"/>
        <v>1735 LAMORTR-S</v>
      </c>
      <c r="G1735" s="95" t="s">
        <v>290</v>
      </c>
      <c r="R1735" s="92"/>
      <c r="S1735" s="154"/>
      <c r="T1735" s="154"/>
      <c r="U1735" s="154"/>
      <c r="V1735" s="154"/>
      <c r="W1735" s="154"/>
      <c r="X1735" s="154"/>
      <c r="Y1735" s="154"/>
      <c r="Z1735" s="154"/>
      <c r="AA1735" s="154"/>
      <c r="AB1735" s="154"/>
      <c r="AC1735" s="154"/>
      <c r="AD1735" s="154"/>
      <c r="AE1735" s="154"/>
      <c r="AF1735" s="154"/>
      <c r="AG1735" s="154"/>
      <c r="AH1735" s="154"/>
      <c r="AI1735" s="154"/>
      <c r="AJ1735" s="154"/>
      <c r="AK1735" s="154"/>
      <c r="AL1735" s="154"/>
      <c r="AM1735" s="154"/>
      <c r="AN1735" s="154"/>
      <c r="AO1735" s="154"/>
      <c r="AP1735" s="154"/>
      <c r="AQ1735" s="154"/>
      <c r="AR1735" s="154"/>
      <c r="AS1735" s="154"/>
      <c r="AT1735" s="154"/>
      <c r="AU1735" s="154"/>
      <c r="AV1735" s="154"/>
      <c r="AW1735" s="154"/>
      <c r="AX1735" s="154"/>
      <c r="AY1735" s="154"/>
      <c r="AZ1735" s="154"/>
      <c r="BA1735" s="154"/>
      <c r="BB1735" s="154"/>
      <c r="BC1735" s="154"/>
      <c r="BD1735" s="154"/>
      <c r="BE1735" s="154"/>
      <c r="BF1735" s="154"/>
      <c r="BG1735" s="154"/>
      <c r="BH1735" s="154"/>
      <c r="BI1735" s="154"/>
      <c r="BJ1735" s="154"/>
      <c r="BK1735" s="154"/>
      <c r="BL1735" s="154"/>
      <c r="BM1735" s="154"/>
      <c r="BN1735" s="154"/>
      <c r="BO1735" s="154"/>
      <c r="BP1735" s="154"/>
      <c r="BQ1735" s="154"/>
      <c r="BR1735" s="154"/>
      <c r="BS1735" s="154"/>
      <c r="BT1735" s="154"/>
      <c r="BU1735" s="154"/>
      <c r="BV1735" s="154"/>
      <c r="BW1735" s="154"/>
      <c r="BX1735" s="154"/>
      <c r="BY1735" s="154"/>
      <c r="BZ1735" s="154"/>
      <c r="CA1735" s="154"/>
      <c r="CB1735" s="154"/>
      <c r="CC1735" s="154"/>
      <c r="CD1735" s="154"/>
      <c r="CE1735" s="154"/>
      <c r="CF1735" s="154"/>
      <c r="CG1735" s="154"/>
      <c r="CH1735" s="154"/>
      <c r="CI1735" s="154"/>
      <c r="CJ1735" s="154"/>
      <c r="CK1735" s="154"/>
      <c r="CL1735" s="154"/>
      <c r="CO1735" s="154"/>
      <c r="CP1735" s="154"/>
      <c r="CQ1735" s="154"/>
      <c r="CR1735" s="154"/>
      <c r="CS1735" s="154"/>
      <c r="CT1735" s="154"/>
      <c r="CU1735" s="154"/>
      <c r="CV1735" s="154"/>
      <c r="CW1735" s="154"/>
      <c r="CX1735" s="154"/>
      <c r="CY1735" s="154"/>
      <c r="CZ1735" s="154"/>
      <c r="DA1735" s="154"/>
      <c r="DB1735" s="154"/>
      <c r="DC1735" s="154"/>
      <c r="DD1735" s="154"/>
      <c r="DE1735" s="154"/>
      <c r="DF1735" s="154"/>
      <c r="DG1735" s="154"/>
      <c r="DH1735" s="154"/>
      <c r="DI1735" s="154"/>
      <c r="DJ1735" s="154"/>
      <c r="DK1735" s="154"/>
      <c r="DL1735" s="154"/>
    </row>
    <row r="1736" spans="1:116" ht="16.5" customHeight="1" x14ac:dyDescent="0.4">
      <c r="D1736" t="s">
        <v>769</v>
      </c>
      <c r="E1736" t="str">
        <f t="shared" si="2913"/>
        <v>1736 LAMORTR-S</v>
      </c>
      <c r="G1736" s="158" t="s">
        <v>289</v>
      </c>
      <c r="K1736" s="24">
        <v>0</v>
      </c>
      <c r="L1736" s="24">
        <f ca="1">SUMIF($4:$4,L$2,1736:1736)</f>
        <v>8.6851080729296972E+112</v>
      </c>
      <c r="M1736" s="24">
        <f ca="1">SUMIF($4:$4,M$2,1736:1736)</f>
        <v>2.450248176216955E+166</v>
      </c>
      <c r="N1736" s="24">
        <f ca="1">SUMIF($4:$4,N$2,1736:1736)</f>
        <v>-3.5970904884463104E+218</v>
      </c>
      <c r="O1736" s="24">
        <f ca="1">SUMIF($4:$4,O$2,1736:1736)</f>
        <v>-1.1824281406462545E+269</v>
      </c>
      <c r="P1736" s="24" t="e">
        <f ca="1">SUMIF($4:$4,P$2,1736:1736)</f>
        <v>#NUM!</v>
      </c>
      <c r="R1736"/>
      <c r="S1736" s="80">
        <f>H1733</f>
        <v>0</v>
      </c>
      <c r="T1736" s="62">
        <f t="shared" ref="T1736:AY1736" ca="1" si="2914">S1740</f>
        <v>7363.33956882659</v>
      </c>
      <c r="U1736" s="62">
        <f t="shared" ca="1" si="2914"/>
        <v>117393872.81992254</v>
      </c>
      <c r="V1736" s="62">
        <f t="shared" ca="1" si="2914"/>
        <v>-186209889440822.25</v>
      </c>
      <c r="W1736" s="62">
        <f t="shared" ca="1" si="2914"/>
        <v>-9.2354719000106549E+19</v>
      </c>
      <c r="X1736" s="62">
        <f t="shared" ca="1" si="2914"/>
        <v>-2.6641266662350431E+25</v>
      </c>
      <c r="Y1736" s="62">
        <f t="shared" ca="1" si="2914"/>
        <v>-5.5834874623226367E+30</v>
      </c>
      <c r="Z1736" s="62">
        <f t="shared" ca="1" si="2914"/>
        <v>-9.2377010747266431E+35</v>
      </c>
      <c r="AA1736" s="62">
        <f t="shared" ca="1" si="2914"/>
        <v>-1.2650937313551315E+41</v>
      </c>
      <c r="AB1736" s="62">
        <f t="shared" ca="1" si="2914"/>
        <v>-1.4796400591476107E+46</v>
      </c>
      <c r="AC1736" s="62">
        <f t="shared" ca="1" si="2914"/>
        <v>-1.5112388146413074E+51</v>
      </c>
      <c r="AD1736" s="62">
        <f t="shared" ca="1" si="2914"/>
        <v>-1.3705896448343915E+56</v>
      </c>
      <c r="AE1736" s="62">
        <f t="shared" ca="1" si="2914"/>
        <v>-1.1182253949734038E+61</v>
      </c>
      <c r="AF1736" s="62">
        <f t="shared" ca="1" si="2914"/>
        <v>-8.2933101116832289E+65</v>
      </c>
      <c r="AG1736" s="62">
        <f t="shared" ca="1" si="2914"/>
        <v>-5.6391857357355164E+70</v>
      </c>
      <c r="AH1736" s="62">
        <f t="shared" ca="1" si="2914"/>
        <v>-3.5407510080376975E+75</v>
      </c>
      <c r="AI1736" s="62">
        <f t="shared" ca="1" si="2914"/>
        <v>-2.0653477292449691E+80</v>
      </c>
      <c r="AJ1736" s="62">
        <f t="shared" ca="1" si="2914"/>
        <v>-1.1250355301469419E+85</v>
      </c>
      <c r="AK1736" s="62">
        <f t="shared" ca="1" si="2914"/>
        <v>-5.7487425740442719E+89</v>
      </c>
      <c r="AL1736" s="62">
        <f t="shared" ca="1" si="2914"/>
        <v>-2.7664865432413129E+94</v>
      </c>
      <c r="AM1736" s="62">
        <f t="shared" ca="1" si="2914"/>
        <v>-1.2581964863475984E+99</v>
      </c>
      <c r="AN1736" s="62">
        <f t="shared" ca="1" si="2914"/>
        <v>-5.4247581006690595E+103</v>
      </c>
      <c r="AO1736" s="62">
        <f t="shared" ca="1" si="2914"/>
        <v>-2.2234680992512631E+108</v>
      </c>
      <c r="AP1736" s="62">
        <f t="shared" ca="1" si="2914"/>
        <v>-8.6853322724481342E+112</v>
      </c>
      <c r="AQ1736" s="62">
        <f t="shared" ca="1" si="2914"/>
        <v>-3.2406352894721131E+117</v>
      </c>
      <c r="AR1736" s="62">
        <f t="shared" ca="1" si="2914"/>
        <v>-1.1573266688966359E+122</v>
      </c>
      <c r="AS1736" s="62">
        <f t="shared" ca="1" si="2914"/>
        <v>-3.9635105220927922E+126</v>
      </c>
      <c r="AT1736" s="62">
        <f t="shared" ca="1" si="2914"/>
        <v>-1.3036975280747645E+131</v>
      </c>
      <c r="AU1736" s="62">
        <f t="shared" ca="1" si="2914"/>
        <v>-4.1210158458235734E+135</v>
      </c>
      <c r="AV1736" s="62">
        <f t="shared" ca="1" si="2914"/>
        <v>-1.2500203122132553E+140</v>
      </c>
      <c r="AW1736" s="62">
        <f t="shared" ca="1" si="2914"/>
        <v>-3.6217496290097942E+144</v>
      </c>
      <c r="AX1736" s="62">
        <f t="shared" ca="1" si="2914"/>
        <v>-9.9431221727949252E+148</v>
      </c>
      <c r="AY1736" s="62">
        <f t="shared" ca="1" si="2914"/>
        <v>-2.5578535805182761E+153</v>
      </c>
      <c r="AZ1736" s="62">
        <f t="shared" ref="AZ1736:CE1736" ca="1" si="2915">AY1740</f>
        <v>-6.0766538847837869E+157</v>
      </c>
      <c r="BA1736" s="62">
        <f t="shared" ca="1" si="2915"/>
        <v>-1.3061323457533884E+162</v>
      </c>
      <c r="BB1736" s="62">
        <f t="shared" ca="1" si="2915"/>
        <v>-2.45037987769177E+166</v>
      </c>
      <c r="BC1736" s="62">
        <f t="shared" ca="1" si="2915"/>
        <v>-3.6756117358920648E+170</v>
      </c>
      <c r="BD1736" s="62">
        <f t="shared" ca="1" si="2915"/>
        <v>-2.963975850254661E+174</v>
      </c>
      <c r="BE1736" s="62">
        <f t="shared" ca="1" si="2915"/>
        <v>6.2373871836693719E+178</v>
      </c>
      <c r="BF1736" s="62">
        <f t="shared" ca="1" si="2915"/>
        <v>4.1255957184184433E+183</v>
      </c>
      <c r="BG1736" s="62">
        <f t="shared" ca="1" si="2915"/>
        <v>1.4265892949495544E+188</v>
      </c>
      <c r="BH1736" s="62">
        <f t="shared" ca="1" si="2915"/>
        <v>3.9771948104483635E+192</v>
      </c>
      <c r="BI1736" s="62">
        <f t="shared" ca="1" si="2915"/>
        <v>9.8266550846602284E+196</v>
      </c>
      <c r="BJ1736" s="62">
        <f t="shared" ca="1" si="2915"/>
        <v>2.2361617689009297E+201</v>
      </c>
      <c r="BK1736" s="62">
        <f t="shared" ca="1" si="2915"/>
        <v>4.7835327188778999E+205</v>
      </c>
      <c r="BL1736" s="62">
        <f t="shared" ca="1" si="2915"/>
        <v>9.741463605418218E+209</v>
      </c>
      <c r="BM1736" s="62">
        <f t="shared" ca="1" si="2915"/>
        <v>1.9046993233645591E+214</v>
      </c>
      <c r="BN1736" s="62">
        <f t="shared" ca="1" si="2915"/>
        <v>3.5972825453020469E+218</v>
      </c>
      <c r="BO1736" s="62">
        <f t="shared" ca="1" si="2915"/>
        <v>6.5912916792469942E+222</v>
      </c>
      <c r="BP1736" s="62">
        <f t="shared" ca="1" si="2915"/>
        <v>1.1754642963022019E+227</v>
      </c>
      <c r="BQ1736" s="62">
        <f t="shared" ca="1" si="2915"/>
        <v>2.0451146991467084E+231</v>
      </c>
      <c r="BR1736" s="62">
        <f t="shared" ca="1" si="2915"/>
        <v>3.4773771867124738E+235</v>
      </c>
      <c r="BS1736" s="62">
        <f t="shared" ca="1" si="2915"/>
        <v>5.7859226346320518E+239</v>
      </c>
      <c r="BT1736" s="62">
        <f t="shared" ca="1" si="2915"/>
        <v>9.4297690941974775E+243</v>
      </c>
      <c r="BU1736" s="62">
        <f t="shared" ca="1" si="2915"/>
        <v>1.5064680496561856E+248</v>
      </c>
      <c r="BV1736" s="62">
        <f t="shared" ca="1" si="2915"/>
        <v>2.3605019732047337E+252</v>
      </c>
      <c r="BW1736" s="62">
        <f t="shared" ca="1" si="2915"/>
        <v>3.6294716692478434E+256</v>
      </c>
      <c r="BX1736" s="62">
        <f t="shared" ca="1" si="2915"/>
        <v>5.4784130806990218E+260</v>
      </c>
      <c r="BY1736" s="62">
        <f t="shared" ca="1" si="2915"/>
        <v>8.1207246817150433E+264</v>
      </c>
      <c r="BZ1736" s="62">
        <f t="shared" ca="1" si="2915"/>
        <v>1.1825100244367785E+269</v>
      </c>
      <c r="CA1736" s="62">
        <f t="shared" ca="1" si="2915"/>
        <v>1.6920589029462655E+273</v>
      </c>
      <c r="CB1736" s="62">
        <f t="shared" ca="1" si="2915"/>
        <v>2.3798469581851945E+277</v>
      </c>
      <c r="CC1736" s="62">
        <f t="shared" ca="1" si="2915"/>
        <v>3.2909474802669414E+281</v>
      </c>
      <c r="CD1736" s="62">
        <f t="shared" ca="1" si="2915"/>
        <v>4.4754860012011034E+285</v>
      </c>
      <c r="CE1736" s="62">
        <f t="shared" ca="1" si="2915"/>
        <v>5.9869825235791674E+289</v>
      </c>
      <c r="CF1736" s="62">
        <f t="shared" ref="CF1736:CL1736" ca="1" si="2916">CE1740</f>
        <v>7.8797741974457655E+293</v>
      </c>
      <c r="CG1736" s="62">
        <f t="shared" ca="1" si="2916"/>
        <v>1.0205323445996218E+298</v>
      </c>
      <c r="CH1736" s="62">
        <f t="shared" ca="1" si="2916"/>
        <v>1.3007118962499514E+302</v>
      </c>
      <c r="CI1736" s="62">
        <f t="shared" ca="1" si="2916"/>
        <v>1.6313734816740051E+306</v>
      </c>
      <c r="CJ1736" s="62" t="e">
        <f t="shared" ca="1" si="2916"/>
        <v>#NUM!</v>
      </c>
      <c r="CK1736" s="62" t="e">
        <f t="shared" ca="1" si="2916"/>
        <v>#NUM!</v>
      </c>
      <c r="CL1736" s="62" t="e">
        <f t="shared" ca="1" si="2916"/>
        <v>#NUM!</v>
      </c>
      <c r="CO1736" s="62">
        <f t="shared" ref="CO1736:DL1736" si="2917">CN1740</f>
        <v>0</v>
      </c>
      <c r="CP1736" s="62">
        <f t="shared" ca="1" si="2917"/>
        <v>7296.6729021599231</v>
      </c>
      <c r="CQ1736" s="62">
        <f t="shared" ca="1" si="2917"/>
        <v>5539.5036194651893</v>
      </c>
      <c r="CR1736" s="62">
        <f t="shared" ca="1" si="2917"/>
        <v>2265.9060089701193</v>
      </c>
      <c r="CS1736" s="62">
        <f t="shared" ca="1" si="2917"/>
        <v>-1691.8498681984088</v>
      </c>
      <c r="CT1736" s="62">
        <f t="shared" ca="1" si="2917"/>
        <v>-5298.8257009155295</v>
      </c>
      <c r="CU1736" s="62">
        <f t="shared" ca="1" si="2917"/>
        <v>-5647.8672219911414</v>
      </c>
      <c r="CV1736" s="62">
        <f t="shared" ca="1" si="2917"/>
        <v>-3031.831606782469</v>
      </c>
      <c r="CW1736" s="62">
        <f t="shared" ca="1" si="2917"/>
        <v>1057.8382685283368</v>
      </c>
      <c r="CX1736" s="62">
        <f t="shared" ca="1" si="2917"/>
        <v>4518.8336258330546</v>
      </c>
      <c r="CY1736" s="62">
        <f t="shared" ca="1" si="2917"/>
        <v>5456.6445006836366</v>
      </c>
      <c r="CZ1736" s="62">
        <f t="shared" ca="1" si="2917"/>
        <v>2908.2307016171062</v>
      </c>
      <c r="DA1736" s="62">
        <f t="shared" ca="1" si="2917"/>
        <v>-667.2014039387841</v>
      </c>
      <c r="DB1736" s="62">
        <f t="shared" ca="1" si="2917"/>
        <v>-3873.4729274203928</v>
      </c>
      <c r="DC1736" s="62">
        <f t="shared" ca="1" si="2917"/>
        <v>-4929.0761218510852</v>
      </c>
      <c r="DD1736" s="62">
        <f t="shared" ca="1" si="2917"/>
        <v>-3308.1337699293999</v>
      </c>
      <c r="DE1736" s="62">
        <f t="shared" ca="1" si="2917"/>
        <v>5.7529517334041884</v>
      </c>
      <c r="DF1736" s="62">
        <f t="shared" ca="1" si="2917"/>
        <v>3223.6035428124537</v>
      </c>
      <c r="DG1736" s="62">
        <f t="shared" ca="1" si="2917"/>
        <v>4635.370593354528</v>
      </c>
      <c r="DH1736" s="62">
        <f t="shared" ca="1" si="2917"/>
        <v>3540.0308927849824</v>
      </c>
      <c r="DI1736" s="62">
        <f t="shared" ca="1" si="2917"/>
        <v>596.94310280055697</v>
      </c>
      <c r="DJ1736" s="62">
        <f t="shared" ca="1" si="2917"/>
        <v>-2576.8707932174589</v>
      </c>
      <c r="DK1736" s="62">
        <f t="shared" ca="1" si="2917"/>
        <v>-4288.1602588793867</v>
      </c>
      <c r="DL1736" s="62">
        <f t="shared" ca="1" si="2917"/>
        <v>-3670.1979282981124</v>
      </c>
    </row>
    <row r="1737" spans="1:116" ht="16.5" customHeight="1" x14ac:dyDescent="0.4">
      <c r="A1737" s="12"/>
      <c r="B1737" t="str">
        <f>E1737</f>
        <v>1737 LAMORTR-S</v>
      </c>
      <c r="C1737" s="12"/>
      <c r="D1737" t="s">
        <v>769</v>
      </c>
      <c r="E1737" t="str">
        <f t="shared" si="2913"/>
        <v>1737 LAMORTR-S</v>
      </c>
      <c r="F1737" s="12"/>
      <c r="G1737" s="158" t="str">
        <f>"New loans originated - "&amp;SUBSTITUTE(G1726,":","")</f>
        <v>New loans originated - Revenue driven amortizing loan - no defaults</v>
      </c>
      <c r="K1737" s="24">
        <f ca="1">SUMIF($3:$3,K$2,1737:1737)</f>
        <v>96000</v>
      </c>
      <c r="L1737" s="24">
        <f ca="1">SUMIF($3:$3,L$2,1737:1737)</f>
        <v>96000</v>
      </c>
      <c r="M1737" s="24">
        <f ca="1">SUMIF($3:$3,M$2,1737:1737)</f>
        <v>96000</v>
      </c>
      <c r="N1737" s="24">
        <f ca="1">SUMIF($3:$3,N$2,1737:1737)</f>
        <v>96000</v>
      </c>
      <c r="O1737" s="24">
        <f ca="1">SUMIF($3:$3,O$2,1737:1737)</f>
        <v>96000</v>
      </c>
      <c r="P1737" s="24">
        <f ca="1">SUMIF($3:$3,P$2,1737:1737)</f>
        <v>96000</v>
      </c>
      <c r="R1737"/>
      <c r="S1737" s="80" cm="1">
        <f t="array" aca="1" ref="S1737" ca="1">INDIRECT(S1720)*(1-$H1730)</f>
        <v>8000</v>
      </c>
      <c r="T1737" s="80" cm="1">
        <f t="array" aca="1" ref="T1737" ca="1">INDIRECT(T1720)*(1-$H1730)</f>
        <v>8000</v>
      </c>
      <c r="U1737" s="80" cm="1">
        <f t="array" aca="1" ref="U1737" ca="1">INDIRECT(U1720)*(1-$H1730)</f>
        <v>8000</v>
      </c>
      <c r="V1737" s="80" cm="1">
        <f t="array" aca="1" ref="V1737" ca="1">INDIRECT(V1720)*(1-$H1730)</f>
        <v>8000</v>
      </c>
      <c r="W1737" s="80" cm="1">
        <f t="array" aca="1" ref="W1737" ca="1">INDIRECT(W1720)*(1-$H1730)</f>
        <v>8000</v>
      </c>
      <c r="X1737" s="80" cm="1">
        <f t="array" aca="1" ref="X1737" ca="1">INDIRECT(X1720)*(1-$H1730)</f>
        <v>8000</v>
      </c>
      <c r="Y1737" s="80" cm="1">
        <f t="array" aca="1" ref="Y1737" ca="1">INDIRECT(Y1720)*(1-$H1730)</f>
        <v>8000</v>
      </c>
      <c r="Z1737" s="80" cm="1">
        <f t="array" aca="1" ref="Z1737" ca="1">INDIRECT(Z1720)*(1-$H1730)</f>
        <v>8000</v>
      </c>
      <c r="AA1737" s="80" cm="1">
        <f t="array" aca="1" ref="AA1737" ca="1">INDIRECT(AA1720)*(1-$H1730)</f>
        <v>8000</v>
      </c>
      <c r="AB1737" s="80" cm="1">
        <f t="array" aca="1" ref="AB1737" ca="1">INDIRECT(AB1720)*(1-$H1730)</f>
        <v>8000</v>
      </c>
      <c r="AC1737" s="80" cm="1">
        <f t="array" aca="1" ref="AC1737" ca="1">INDIRECT(AC1720)*(1-$H1730)</f>
        <v>8000</v>
      </c>
      <c r="AD1737" s="80" cm="1">
        <f t="array" aca="1" ref="AD1737" ca="1">INDIRECT(AD1720)*(1-$H1730)</f>
        <v>8000</v>
      </c>
      <c r="AE1737" s="80" cm="1">
        <f t="array" aca="1" ref="AE1737" ca="1">INDIRECT(AE1720)*(1-$H1730)</f>
        <v>8000</v>
      </c>
      <c r="AF1737" s="80" cm="1">
        <f t="array" aca="1" ref="AF1737" ca="1">INDIRECT(AF1720)*(1-$H1730)</f>
        <v>8000</v>
      </c>
      <c r="AG1737" s="80" cm="1">
        <f t="array" aca="1" ref="AG1737" ca="1">INDIRECT(AG1720)*(1-$H1730)</f>
        <v>8000</v>
      </c>
      <c r="AH1737" s="80" cm="1">
        <f t="array" aca="1" ref="AH1737" ca="1">INDIRECT(AH1720)*(1-$H1730)</f>
        <v>8000</v>
      </c>
      <c r="AI1737" s="80" cm="1">
        <f t="array" aca="1" ref="AI1737" ca="1">INDIRECT(AI1720)*(1-$H1730)</f>
        <v>8000</v>
      </c>
      <c r="AJ1737" s="80" cm="1">
        <f t="array" aca="1" ref="AJ1737" ca="1">INDIRECT(AJ1720)*(1-$H1730)</f>
        <v>8000</v>
      </c>
      <c r="AK1737" s="80" cm="1">
        <f t="array" aca="1" ref="AK1737" ca="1">INDIRECT(AK1720)*(1-$H1730)</f>
        <v>8000</v>
      </c>
      <c r="AL1737" s="80" cm="1">
        <f t="array" aca="1" ref="AL1737" ca="1">INDIRECT(AL1720)*(1-$H1730)</f>
        <v>8000</v>
      </c>
      <c r="AM1737" s="80" cm="1">
        <f t="array" aca="1" ref="AM1737" ca="1">INDIRECT(AM1720)*(1-$H1730)</f>
        <v>8000</v>
      </c>
      <c r="AN1737" s="80" cm="1">
        <f t="array" aca="1" ref="AN1737" ca="1">INDIRECT(AN1720)*(1-$H1730)</f>
        <v>8000</v>
      </c>
      <c r="AO1737" s="80" cm="1">
        <f t="array" aca="1" ref="AO1737" ca="1">INDIRECT(AO1720)*(1-$H1730)</f>
        <v>8000</v>
      </c>
      <c r="AP1737" s="80" cm="1">
        <f t="array" aca="1" ref="AP1737" ca="1">INDIRECT(AP1720)*(1-$H1730)</f>
        <v>8000</v>
      </c>
      <c r="AQ1737" s="80" cm="1">
        <f t="array" aca="1" ref="AQ1737" ca="1">INDIRECT(AQ1720)*(1-$H1730)</f>
        <v>8000</v>
      </c>
      <c r="AR1737" s="80" cm="1">
        <f t="array" aca="1" ref="AR1737" ca="1">INDIRECT(AR1720)*(1-$H1730)</f>
        <v>8000</v>
      </c>
      <c r="AS1737" s="80" cm="1">
        <f t="array" aca="1" ref="AS1737" ca="1">INDIRECT(AS1720)*(1-$H1730)</f>
        <v>8000</v>
      </c>
      <c r="AT1737" s="80" cm="1">
        <f t="array" aca="1" ref="AT1737" ca="1">INDIRECT(AT1720)*(1-$H1730)</f>
        <v>8000</v>
      </c>
      <c r="AU1737" s="80" cm="1">
        <f t="array" aca="1" ref="AU1737" ca="1">INDIRECT(AU1720)*(1-$H1730)</f>
        <v>8000</v>
      </c>
      <c r="AV1737" s="80" cm="1">
        <f t="array" aca="1" ref="AV1737" ca="1">INDIRECT(AV1720)*(1-$H1730)</f>
        <v>8000</v>
      </c>
      <c r="AW1737" s="80" cm="1">
        <f t="array" aca="1" ref="AW1737" ca="1">INDIRECT(AW1720)*(1-$H1730)</f>
        <v>8000</v>
      </c>
      <c r="AX1737" s="80" cm="1">
        <f t="array" aca="1" ref="AX1737" ca="1">INDIRECT(AX1720)*(1-$H1730)</f>
        <v>8000</v>
      </c>
      <c r="AY1737" s="80" cm="1">
        <f t="array" aca="1" ref="AY1737" ca="1">INDIRECT(AY1720)*(1-$H1730)</f>
        <v>8000</v>
      </c>
      <c r="AZ1737" s="80" cm="1">
        <f t="array" aca="1" ref="AZ1737" ca="1">INDIRECT(AZ1720)*(1-$H1730)</f>
        <v>8000</v>
      </c>
      <c r="BA1737" s="80" cm="1">
        <f t="array" aca="1" ref="BA1737" ca="1">INDIRECT(BA1720)*(1-$H1730)</f>
        <v>8000</v>
      </c>
      <c r="BB1737" s="80" cm="1">
        <f t="array" aca="1" ref="BB1737" ca="1">INDIRECT(BB1720)*(1-$H1730)</f>
        <v>8000</v>
      </c>
      <c r="BC1737" s="80" cm="1">
        <f t="array" aca="1" ref="BC1737" ca="1">INDIRECT(BC1720)*(1-$H1730)</f>
        <v>8000</v>
      </c>
      <c r="BD1737" s="80" cm="1">
        <f t="array" aca="1" ref="BD1737" ca="1">INDIRECT(BD1720)*(1-$H1730)</f>
        <v>8000</v>
      </c>
      <c r="BE1737" s="80" cm="1">
        <f t="array" aca="1" ref="BE1737" ca="1">INDIRECT(BE1720)*(1-$H1730)</f>
        <v>8000</v>
      </c>
      <c r="BF1737" s="80" cm="1">
        <f t="array" aca="1" ref="BF1737" ca="1">INDIRECT(BF1720)*(1-$H1730)</f>
        <v>8000</v>
      </c>
      <c r="BG1737" s="80" cm="1">
        <f t="array" aca="1" ref="BG1737" ca="1">INDIRECT(BG1720)*(1-$H1730)</f>
        <v>8000</v>
      </c>
      <c r="BH1737" s="80" cm="1">
        <f t="array" aca="1" ref="BH1737" ca="1">INDIRECT(BH1720)*(1-$H1730)</f>
        <v>8000</v>
      </c>
      <c r="BI1737" s="80" cm="1">
        <f t="array" aca="1" ref="BI1737" ca="1">INDIRECT(BI1720)*(1-$H1730)</f>
        <v>8000</v>
      </c>
      <c r="BJ1737" s="80" cm="1">
        <f t="array" aca="1" ref="BJ1737" ca="1">INDIRECT(BJ1720)*(1-$H1730)</f>
        <v>8000</v>
      </c>
      <c r="BK1737" s="80" cm="1">
        <f t="array" aca="1" ref="BK1737" ca="1">INDIRECT(BK1720)*(1-$H1730)</f>
        <v>8000</v>
      </c>
      <c r="BL1737" s="80" cm="1">
        <f t="array" aca="1" ref="BL1737" ca="1">INDIRECT(BL1720)*(1-$H1730)</f>
        <v>8000</v>
      </c>
      <c r="BM1737" s="80" cm="1">
        <f t="array" aca="1" ref="BM1737" ca="1">INDIRECT(BM1720)*(1-$H1730)</f>
        <v>8000</v>
      </c>
      <c r="BN1737" s="80" cm="1">
        <f t="array" aca="1" ref="BN1737" ca="1">INDIRECT(BN1720)*(1-$H1730)</f>
        <v>8000</v>
      </c>
      <c r="BO1737" s="80" cm="1">
        <f t="array" aca="1" ref="BO1737" ca="1">INDIRECT(BO1720)*(1-$H1730)</f>
        <v>8000</v>
      </c>
      <c r="BP1737" s="80" cm="1">
        <f t="array" aca="1" ref="BP1737" ca="1">INDIRECT(BP1720)*(1-$H1730)</f>
        <v>8000</v>
      </c>
      <c r="BQ1737" s="80" cm="1">
        <f t="array" aca="1" ref="BQ1737" ca="1">INDIRECT(BQ1720)*(1-$H1730)</f>
        <v>8000</v>
      </c>
      <c r="BR1737" s="80" cm="1">
        <f t="array" aca="1" ref="BR1737" ca="1">INDIRECT(BR1720)*(1-$H1730)</f>
        <v>8000</v>
      </c>
      <c r="BS1737" s="80" cm="1">
        <f t="array" aca="1" ref="BS1737" ca="1">INDIRECT(BS1720)*(1-$H1730)</f>
        <v>8000</v>
      </c>
      <c r="BT1737" s="80" cm="1">
        <f t="array" aca="1" ref="BT1737" ca="1">INDIRECT(BT1720)*(1-$H1730)</f>
        <v>8000</v>
      </c>
      <c r="BU1737" s="80" cm="1">
        <f t="array" aca="1" ref="BU1737" ca="1">INDIRECT(BU1720)*(1-$H1730)</f>
        <v>8000</v>
      </c>
      <c r="BV1737" s="80" cm="1">
        <f t="array" aca="1" ref="BV1737" ca="1">INDIRECT(BV1720)*(1-$H1730)</f>
        <v>8000</v>
      </c>
      <c r="BW1737" s="80" cm="1">
        <f t="array" aca="1" ref="BW1737" ca="1">INDIRECT(BW1720)*(1-$H1730)</f>
        <v>8000</v>
      </c>
      <c r="BX1737" s="80" cm="1">
        <f t="array" aca="1" ref="BX1737" ca="1">INDIRECT(BX1720)*(1-$H1730)</f>
        <v>8000</v>
      </c>
      <c r="BY1737" s="80" cm="1">
        <f t="array" aca="1" ref="BY1737" ca="1">INDIRECT(BY1720)*(1-$H1730)</f>
        <v>8000</v>
      </c>
      <c r="BZ1737" s="80" cm="1">
        <f t="array" aca="1" ref="BZ1737" ca="1">INDIRECT(BZ1720)*(1-$H1730)</f>
        <v>8000</v>
      </c>
      <c r="CA1737" s="80" cm="1">
        <f t="array" aca="1" ref="CA1737" ca="1">INDIRECT(CA1720)*(1-$H1730)</f>
        <v>8000</v>
      </c>
      <c r="CB1737" s="80" cm="1">
        <f t="array" aca="1" ref="CB1737" ca="1">INDIRECT(CB1720)*(1-$H1730)</f>
        <v>8000</v>
      </c>
      <c r="CC1737" s="80" cm="1">
        <f t="array" aca="1" ref="CC1737" ca="1">INDIRECT(CC1720)*(1-$H1730)</f>
        <v>8000</v>
      </c>
      <c r="CD1737" s="80" cm="1">
        <f t="array" aca="1" ref="CD1737" ca="1">INDIRECT(CD1720)*(1-$H1730)</f>
        <v>8000</v>
      </c>
      <c r="CE1737" s="80" cm="1">
        <f t="array" aca="1" ref="CE1737" ca="1">INDIRECT(CE1720)*(1-$H1730)</f>
        <v>8000</v>
      </c>
      <c r="CF1737" s="80" cm="1">
        <f t="array" aca="1" ref="CF1737" ca="1">INDIRECT(CF1720)*(1-$H1730)</f>
        <v>8000</v>
      </c>
      <c r="CG1737" s="80" cm="1">
        <f t="array" aca="1" ref="CG1737" ca="1">INDIRECT(CG1720)*(1-$H1730)</f>
        <v>8000</v>
      </c>
      <c r="CH1737" s="80" cm="1">
        <f t="array" aca="1" ref="CH1737" ca="1">INDIRECT(CH1720)*(1-$H1730)</f>
        <v>8000</v>
      </c>
      <c r="CI1737" s="80" cm="1">
        <f t="array" aca="1" ref="CI1737" ca="1">INDIRECT(CI1720)*(1-$H1730)</f>
        <v>8000</v>
      </c>
      <c r="CJ1737" s="80" cm="1">
        <f t="array" aca="1" ref="CJ1737" ca="1">INDIRECT(CJ1720)*(1-$H1730)</f>
        <v>8000</v>
      </c>
      <c r="CK1737" s="80" cm="1">
        <f t="array" aca="1" ref="CK1737" ca="1">INDIRECT(CK1720)*(1-$H1730)</f>
        <v>8000</v>
      </c>
      <c r="CL1737" s="80" cm="1">
        <f t="array" aca="1" ref="CL1737" ca="1">INDIRECT(CL1720)*(1-$H1730)</f>
        <v>8000</v>
      </c>
      <c r="CO1737" s="80" cm="1">
        <f t="array" aca="1" ref="CO1737" ca="1">INDIRECT(CO1720)*(1-$H1730)</f>
        <v>8000</v>
      </c>
      <c r="CP1737" s="80"/>
      <c r="CQ1737" s="80"/>
      <c r="CR1737" s="80"/>
      <c r="CS1737" s="80"/>
      <c r="CT1737" s="80"/>
      <c r="CU1737" s="80"/>
      <c r="CV1737" s="80"/>
      <c r="CW1737" s="80"/>
      <c r="CX1737" s="80"/>
      <c r="CY1737" s="80"/>
      <c r="CZ1737" s="80"/>
      <c r="DA1737" s="80"/>
      <c r="DB1737" s="80"/>
      <c r="DC1737" s="80"/>
      <c r="DD1737" s="80"/>
      <c r="DE1737" s="80"/>
      <c r="DF1737" s="80"/>
      <c r="DG1737" s="80"/>
      <c r="DH1737" s="80"/>
      <c r="DI1737" s="80"/>
      <c r="DJ1737" s="80"/>
      <c r="DK1737" s="80"/>
      <c r="DL1737" s="80"/>
    </row>
    <row r="1738" spans="1:116" x14ac:dyDescent="0.4">
      <c r="A1738" s="98"/>
      <c r="D1738" t="s">
        <v>769</v>
      </c>
      <c r="E1738" t="str">
        <f t="shared" si="2913"/>
        <v>1738 LAMORTR-S</v>
      </c>
      <c r="G1738" s="158" t="str">
        <f>"Prepayment - "&amp;SUBSTITUTE(G1726,":","")</f>
        <v>Prepayment - Revenue driven amortizing loan - no defaults</v>
      </c>
      <c r="K1738" s="24">
        <f>SUMIF($3:$3,K$2,1738:1738)</f>
        <v>0</v>
      </c>
      <c r="L1738" s="24">
        <f>SUMIF($3:$3,L$2,1738:1738)</f>
        <v>0</v>
      </c>
      <c r="M1738" s="24">
        <f>SUMIF($3:$3,M$2,1738:1738)</f>
        <v>0</v>
      </c>
      <c r="N1738" s="24">
        <f>SUMIF($3:$3,N$2,1738:1738)</f>
        <v>0</v>
      </c>
      <c r="O1738" s="24">
        <f>SUMIF($3:$3,O$2,1738:1738)</f>
        <v>0</v>
      </c>
      <c r="P1738" s="24">
        <f>SUMIF($3:$3,P$2,1738:1738)</f>
        <v>0</v>
      </c>
      <c r="R1738"/>
      <c r="S1738" s="74">
        <v>0</v>
      </c>
      <c r="T1738" s="133">
        <v>0</v>
      </c>
      <c r="U1738" s="133">
        <v>0</v>
      </c>
      <c r="V1738" s="74">
        <v>0</v>
      </c>
      <c r="W1738" s="74">
        <v>0</v>
      </c>
      <c r="X1738" s="74">
        <v>0</v>
      </c>
      <c r="Y1738" s="74">
        <v>0</v>
      </c>
      <c r="Z1738" s="74">
        <v>0</v>
      </c>
      <c r="AA1738" s="74">
        <v>0</v>
      </c>
      <c r="AB1738" s="74">
        <v>0</v>
      </c>
      <c r="AC1738" s="74">
        <v>0</v>
      </c>
      <c r="AD1738" s="74">
        <v>0</v>
      </c>
      <c r="AE1738" s="74">
        <v>0</v>
      </c>
      <c r="AF1738" s="74">
        <v>0</v>
      </c>
      <c r="AG1738" s="74">
        <v>0</v>
      </c>
      <c r="AH1738" s="74">
        <v>0</v>
      </c>
      <c r="AI1738" s="74">
        <v>0</v>
      </c>
      <c r="AJ1738" s="74">
        <v>0</v>
      </c>
      <c r="AK1738" s="74">
        <v>0</v>
      </c>
      <c r="AL1738" s="74">
        <v>0</v>
      </c>
      <c r="AM1738" s="74">
        <v>0</v>
      </c>
      <c r="AN1738" s="74">
        <v>0</v>
      </c>
      <c r="AO1738" s="74">
        <v>0</v>
      </c>
      <c r="AP1738" s="74">
        <v>0</v>
      </c>
      <c r="AQ1738" s="74">
        <v>0</v>
      </c>
      <c r="AR1738" s="74">
        <v>0</v>
      </c>
      <c r="AS1738" s="74">
        <v>0</v>
      </c>
      <c r="AT1738" s="74">
        <v>0</v>
      </c>
      <c r="AU1738" s="74">
        <v>0</v>
      </c>
      <c r="AV1738" s="74">
        <v>0</v>
      </c>
      <c r="AW1738" s="74">
        <v>0</v>
      </c>
      <c r="AX1738" s="74">
        <v>0</v>
      </c>
      <c r="AY1738" s="74">
        <v>0</v>
      </c>
      <c r="AZ1738" s="74">
        <v>0</v>
      </c>
      <c r="BA1738" s="74">
        <v>0</v>
      </c>
      <c r="BB1738" s="74">
        <v>0</v>
      </c>
      <c r="BC1738" s="74">
        <v>0</v>
      </c>
      <c r="BD1738" s="74">
        <v>0</v>
      </c>
      <c r="BE1738" s="74">
        <v>0</v>
      </c>
      <c r="BF1738" s="74">
        <v>0</v>
      </c>
      <c r="BG1738" s="74">
        <v>0</v>
      </c>
      <c r="BH1738" s="74">
        <v>0</v>
      </c>
      <c r="BI1738" s="74">
        <v>0</v>
      </c>
      <c r="BJ1738" s="74">
        <v>0</v>
      </c>
      <c r="BK1738" s="74">
        <v>0</v>
      </c>
      <c r="BL1738" s="74">
        <v>0</v>
      </c>
      <c r="BM1738" s="74">
        <v>0</v>
      </c>
      <c r="BN1738" s="74">
        <v>0</v>
      </c>
      <c r="BO1738" s="74">
        <v>0</v>
      </c>
      <c r="BP1738" s="74">
        <v>0</v>
      </c>
      <c r="BQ1738" s="74">
        <v>0</v>
      </c>
      <c r="BR1738" s="74">
        <v>0</v>
      </c>
      <c r="BS1738" s="74">
        <v>0</v>
      </c>
      <c r="BT1738" s="74">
        <v>0</v>
      </c>
      <c r="BU1738" s="74">
        <v>0</v>
      </c>
      <c r="BV1738" s="74">
        <v>0</v>
      </c>
      <c r="BW1738" s="74">
        <v>0</v>
      </c>
      <c r="BX1738" s="74">
        <v>0</v>
      </c>
      <c r="BY1738" s="74">
        <v>0</v>
      </c>
      <c r="BZ1738" s="74">
        <v>0</v>
      </c>
      <c r="CA1738" s="74">
        <v>0</v>
      </c>
      <c r="CB1738" s="74">
        <v>0</v>
      </c>
      <c r="CC1738" s="74">
        <v>0</v>
      </c>
      <c r="CD1738" s="74">
        <v>0</v>
      </c>
      <c r="CE1738" s="74">
        <v>0</v>
      </c>
      <c r="CF1738" s="74">
        <v>0</v>
      </c>
      <c r="CG1738" s="74">
        <v>0</v>
      </c>
      <c r="CH1738" s="74">
        <v>0</v>
      </c>
      <c r="CI1738" s="74">
        <v>0</v>
      </c>
      <c r="CJ1738" s="74">
        <v>0</v>
      </c>
      <c r="CK1738" s="74">
        <v>0</v>
      </c>
      <c r="CL1738" s="74">
        <v>0</v>
      </c>
      <c r="CO1738" s="74">
        <v>0</v>
      </c>
      <c r="CP1738" s="74">
        <v>0</v>
      </c>
      <c r="CQ1738" s="74">
        <v>0</v>
      </c>
      <c r="CR1738" s="74">
        <v>0</v>
      </c>
      <c r="CS1738" s="74">
        <v>0</v>
      </c>
      <c r="CT1738" s="74">
        <v>0</v>
      </c>
      <c r="CU1738" s="74">
        <v>0</v>
      </c>
      <c r="CV1738" s="74">
        <v>0</v>
      </c>
      <c r="CW1738" s="74">
        <v>0</v>
      </c>
      <c r="CX1738" s="74">
        <v>0</v>
      </c>
      <c r="CY1738" s="74">
        <v>0</v>
      </c>
      <c r="CZ1738" s="74">
        <v>0</v>
      </c>
      <c r="DA1738" s="74">
        <v>0</v>
      </c>
      <c r="DB1738" s="74">
        <v>0</v>
      </c>
      <c r="DC1738" s="74">
        <v>0</v>
      </c>
      <c r="DD1738" s="74">
        <v>0</v>
      </c>
      <c r="DE1738" s="74">
        <v>0</v>
      </c>
      <c r="DF1738" s="74">
        <v>0</v>
      </c>
      <c r="DG1738" s="74">
        <v>0</v>
      </c>
      <c r="DH1738" s="74">
        <v>0</v>
      </c>
      <c r="DI1738" s="74">
        <v>0</v>
      </c>
      <c r="DJ1738" s="74">
        <v>0</v>
      </c>
      <c r="DK1738" s="74">
        <v>0</v>
      </c>
      <c r="DL1738" s="74">
        <v>0</v>
      </c>
    </row>
    <row r="1739" spans="1:116" x14ac:dyDescent="0.4">
      <c r="A1739" s="98"/>
      <c r="B1739" s="59"/>
      <c r="C1739" s="59"/>
      <c r="D1739" t="s">
        <v>769</v>
      </c>
      <c r="E1739" t="str">
        <f t="shared" si="2913"/>
        <v>1739 LAMORTR-S</v>
      </c>
      <c r="G1739" s="158" t="str">
        <f>"Principal payments - "&amp;SUBSTITUTE(G1726,":","")</f>
        <v>Principal payments - Revenue driven amortizing loan - no defaults</v>
      </c>
      <c r="K1739" s="138">
        <f ca="1">SUMIF($3:$3,K$2,1739:1739)</f>
        <v>-1.1182528069161666E+61</v>
      </c>
      <c r="L1739" s="138">
        <f ca="1">SUMIF($3:$3,L$2,1739:1739)</f>
        <v>-3.2408089983225567E+117</v>
      </c>
      <c r="M1739" s="138">
        <f ca="1">SUMIF($3:$3,M$2,1739:1739)</f>
        <v>-3.6761018248207056E+170</v>
      </c>
      <c r="N1739" s="138">
        <f ca="1">SUMIF($3:$3,N$2,1739:1739)</f>
        <v>6.5920111546453226E+222</v>
      </c>
      <c r="O1739" s="138">
        <f ca="1">SUMIF($3:$3,O$2,1739:1739)</f>
        <v>1.6922954130047666E+273</v>
      </c>
      <c r="P1739" s="138" t="e">
        <f ca="1">SUMIF($3:$3,P$2,1739:1739)</f>
        <v>#NUM!</v>
      </c>
      <c r="R1739"/>
      <c r="S1739" s="178">
        <f t="shared" ref="S1739:AX1739" ca="1" si="2918">S1751+S1742</f>
        <v>0</v>
      </c>
      <c r="T1739" s="178">
        <f t="shared" ca="1" si="2918"/>
        <v>-117378509.4803537</v>
      </c>
      <c r="U1739" s="178">
        <f t="shared" ca="1" si="2918"/>
        <v>186209653727723.16</v>
      </c>
      <c r="V1739" s="178">
        <f t="shared" ca="1" si="2918"/>
        <v>9.2355092971519164E+19</v>
      </c>
      <c r="W1739" s="178">
        <f t="shared" ca="1" si="2918"/>
        <v>2.6641452141594187E+25</v>
      </c>
      <c r="X1739" s="178">
        <f t="shared" ca="1" si="2918"/>
        <v>5.583540966957326E+30</v>
      </c>
      <c r="Y1739" s="178">
        <f t="shared" ca="1" si="2918"/>
        <v>9.2378132100284654E+35</v>
      </c>
      <c r="Z1739" s="178">
        <f t="shared" ca="1" si="2918"/>
        <v>1.2651122837930239E+41</v>
      </c>
      <c r="AA1739" s="178">
        <f t="shared" ca="1" si="2918"/>
        <v>1.4796654665375472E+46</v>
      </c>
      <c r="AB1739" s="178">
        <f t="shared" ca="1" si="2918"/>
        <v>1.5112685308702216E+51</v>
      </c>
      <c r="AC1739" s="178">
        <f t="shared" ca="1" si="2918"/>
        <v>1.3706199956927411E+56</v>
      </c>
      <c r="AD1739" s="178">
        <f t="shared" ca="1" si="2918"/>
        <v>1.1182529211307005E+61</v>
      </c>
      <c r="AE1739" s="178">
        <f t="shared" ca="1" si="2918"/>
        <v>8.2935346899643861E+65</v>
      </c>
      <c r="AF1739" s="178">
        <f t="shared" ca="1" si="2918"/>
        <v>5.63935229414645E+70</v>
      </c>
      <c r="AG1739" s="178">
        <f t="shared" ca="1" si="2918"/>
        <v>3.5408642625000198E+75</v>
      </c>
      <c r="AH1739" s="178">
        <f t="shared" ca="1" si="2918"/>
        <v>2.0654188398822031E+80</v>
      </c>
      <c r="AI1739" s="178">
        <f t="shared" ca="1" si="2918"/>
        <v>1.1250770095619926E+85</v>
      </c>
      <c r="AJ1739" s="178">
        <f t="shared" ca="1" si="2918"/>
        <v>5.748968520710728E+89</v>
      </c>
      <c r="AK1739" s="178">
        <f t="shared" ca="1" si="2918"/>
        <v>2.766601998260903E+94</v>
      </c>
      <c r="AL1739" s="178">
        <f t="shared" ca="1" si="2918"/>
        <v>1.258252047184273E+99</v>
      </c>
      <c r="AM1739" s="178">
        <f t="shared" ca="1" si="2918"/>
        <v>5.4250107911836466E+103</v>
      </c>
      <c r="AN1739" s="178">
        <f t="shared" ca="1" si="2918"/>
        <v>2.223577047713619E+108</v>
      </c>
      <c r="AO1739" s="178">
        <f t="shared" ca="1" si="2918"/>
        <v>8.6857788242921635E+112</v>
      </c>
      <c r="AP1739" s="178">
        <f t="shared" ca="1" si="2918"/>
        <v>3.2408097220815627E+117</v>
      </c>
      <c r="AQ1739" s="178">
        <f t="shared" ca="1" si="2918"/>
        <v>1.1573917525093863E+122</v>
      </c>
      <c r="AR1739" s="178">
        <f t="shared" ca="1" si="2918"/>
        <v>3.9637429550519513E+126</v>
      </c>
      <c r="AS1739" s="178">
        <f t="shared" ca="1" si="2918"/>
        <v>1.3037771297157405E+131</v>
      </c>
      <c r="AT1739" s="178">
        <f t="shared" ca="1" si="2918"/>
        <v>4.1212776756410903E+135</v>
      </c>
      <c r="AU1739" s="178">
        <f t="shared" ca="1" si="2918"/>
        <v>1.2501030772300783E+140</v>
      </c>
      <c r="AV1739" s="178">
        <f t="shared" ca="1" si="2918"/>
        <v>3.6220006788080092E+144</v>
      </c>
      <c r="AW1739" s="178">
        <f t="shared" ca="1" si="2918"/>
        <v>9.943849553136838E+148</v>
      </c>
      <c r="AX1739" s="178">
        <f t="shared" ca="1" si="2918"/>
        <v>2.5580532751165102E+153</v>
      </c>
      <c r="AY1739" s="178">
        <f t="shared" ref="AY1739:CD1739" ca="1" si="2919">AY1751+AY1742</f>
        <v>6.0771675968216264E+157</v>
      </c>
      <c r="AZ1739" s="178">
        <f t="shared" ca="1" si="2919"/>
        <v>1.306254387734055E+162</v>
      </c>
      <c r="BA1739" s="178">
        <f t="shared" ca="1" si="2919"/>
        <v>2.4506421985797587E+166</v>
      </c>
      <c r="BB1739" s="178">
        <f t="shared" ca="1" si="2919"/>
        <v>3.6761038666941857E+170</v>
      </c>
      <c r="BC1739" s="178">
        <f t="shared" ca="1" si="2919"/>
        <v>2.9647140597066593E+174</v>
      </c>
      <c r="BD1739" s="178">
        <f t="shared" ca="1" si="2919"/>
        <v>-6.2367918823759697E+178</v>
      </c>
      <c r="BE1739" s="178">
        <f t="shared" ca="1" si="2919"/>
        <v>-4.1257209830296348E+183</v>
      </c>
      <c r="BF1739" s="178">
        <f t="shared" ca="1" si="2919"/>
        <v>-1.4266721512768352E+188</v>
      </c>
      <c r="BG1739" s="178">
        <f t="shared" ca="1" si="2919"/>
        <v>-3.9774813211883793E+192</v>
      </c>
      <c r="BH1739" s="178">
        <f t="shared" ca="1" si="2919"/>
        <v>-9.8274538519788861E+196</v>
      </c>
      <c r="BI1739" s="178">
        <f t="shared" ca="1" si="2919"/>
        <v>-2.236359124801325E+201</v>
      </c>
      <c r="BJ1739" s="178">
        <f t="shared" ca="1" si="2919"/>
        <v>-4.7839818243624236E+205</v>
      </c>
      <c r="BK1739" s="178">
        <f t="shared" ca="1" si="2919"/>
        <v>-9.742424320227638E+209</v>
      </c>
      <c r="BL1739" s="178">
        <f t="shared" ca="1" si="2919"/>
        <v>-1.9048949691290055E+214</v>
      </c>
      <c r="BM1739" s="178">
        <f t="shared" ca="1" si="2919"/>
        <v>-3.5976650819950758E+218</v>
      </c>
      <c r="BN1739" s="178">
        <f t="shared" ca="1" si="2919"/>
        <v>-6.5920141522207291E+222</v>
      </c>
      <c r="BO1739" s="178">
        <f t="shared" ca="1" si="2919"/>
        <v>-1.1755966749473665E+227</v>
      </c>
      <c r="BP1739" s="178">
        <f t="shared" ca="1" si="2919"/>
        <v>-2.0453507780408968E+231</v>
      </c>
      <c r="BQ1739" s="178">
        <f t="shared" ca="1" si="2919"/>
        <v>-3.4777879254731441E+235</v>
      </c>
      <c r="BR1739" s="178">
        <f t="shared" ca="1" si="2919"/>
        <v>-5.7866210279937964E+239</v>
      </c>
      <c r="BS1739" s="178">
        <f t="shared" ca="1" si="2919"/>
        <v>-9.4309311345204904E+243</v>
      </c>
      <c r="BT1739" s="178">
        <f t="shared" ca="1" si="2919"/>
        <v>-1.5066574365416062E+248</v>
      </c>
      <c r="BU1739" s="178">
        <f t="shared" ca="1" si="2919"/>
        <v>-2.360804531477251E+252</v>
      </c>
      <c r="BV1739" s="178">
        <f t="shared" ca="1" si="2919"/>
        <v>-3.6299457515409851E+256</v>
      </c>
      <c r="BW1739" s="178">
        <f t="shared" ca="1" si="2919"/>
        <v>-5.4791420228041041E+260</v>
      </c>
      <c r="BX1739" s="178">
        <f t="shared" ca="1" si="2919"/>
        <v>-8.1218249653651215E+264</v>
      </c>
      <c r="BY1739" s="178">
        <f t="shared" ca="1" si="2919"/>
        <v>-1.1826731210445675E+269</v>
      </c>
      <c r="BZ1739" s="178">
        <f t="shared" ca="1" si="2919"/>
        <v>-1.6922963983615504E+273</v>
      </c>
      <c r="CA1739" s="178">
        <f t="shared" ca="1" si="2919"/>
        <v>-2.3801867916428963E+277</v>
      </c>
      <c r="CB1739" s="178">
        <f t="shared" ca="1" si="2919"/>
        <v>-3.2914254495029938E+281</v>
      </c>
      <c r="CC1739" s="178">
        <f t="shared" ca="1" si="2919"/>
        <v>-4.4761469565553008E+285</v>
      </c>
      <c r="CD1739" s="178">
        <f t="shared" ca="1" si="2919"/>
        <v>-5.987881382712214E+289</v>
      </c>
      <c r="CE1739" s="178">
        <f t="shared" ref="CE1739:CL1739" ca="1" si="2920">CE1751+CE1742</f>
        <v>-7.8809766271117979E+293</v>
      </c>
      <c r="CF1739" s="178">
        <f t="shared" ca="1" si="2920"/>
        <v>-1.0206906026186632E+298</v>
      </c>
      <c r="CG1739" s="178">
        <f t="shared" ca="1" si="2920"/>
        <v>-1.3009168609110031E+302</v>
      </c>
      <c r="CH1739" s="178">
        <f t="shared" ca="1" si="2920"/>
        <v>-1.6316347180151692E+306</v>
      </c>
      <c r="CI1739" s="178" t="e">
        <f t="shared" ca="1" si="2920"/>
        <v>#NUM!</v>
      </c>
      <c r="CJ1739" s="178" t="e">
        <f t="shared" ca="1" si="2920"/>
        <v>#NUM!</v>
      </c>
      <c r="CK1739" s="178" t="e">
        <f t="shared" ca="1" si="2920"/>
        <v>#NUM!</v>
      </c>
      <c r="CL1739" s="178" t="e">
        <f t="shared" ca="1" si="2920"/>
        <v>#NUM!</v>
      </c>
      <c r="CO1739" s="178">
        <f t="shared" ref="CO1739:DK1739" ca="1" si="2921">CO1751+CO1742</f>
        <v>-703.3270978400767</v>
      </c>
      <c r="CP1739" s="178">
        <f t="shared" ca="1" si="2921"/>
        <v>-1757.1692826947335</v>
      </c>
      <c r="CQ1739" s="178">
        <f t="shared" ca="1" si="2921"/>
        <v>-3273.5976104950701</v>
      </c>
      <c r="CR1739" s="178">
        <f t="shared" ca="1" si="2921"/>
        <v>-3957.7558771685281</v>
      </c>
      <c r="CS1739" s="178">
        <f t="shared" ca="1" si="2921"/>
        <v>-3606.9758327171207</v>
      </c>
      <c r="CT1739" s="178">
        <f t="shared" ca="1" si="2921"/>
        <v>-349.04152107561163</v>
      </c>
      <c r="CU1739" s="178">
        <f t="shared" ca="1" si="2921"/>
        <v>2616.0356152086724</v>
      </c>
      <c r="CV1739" s="178">
        <f t="shared" ca="1" si="2921"/>
        <v>4089.6698753108058</v>
      </c>
      <c r="CW1739" s="178">
        <f t="shared" ca="1" si="2921"/>
        <v>3460.9953573047183</v>
      </c>
      <c r="CX1739" s="178">
        <f t="shared" ca="1" si="2921"/>
        <v>937.81087485058231</v>
      </c>
      <c r="CY1739" s="178">
        <f t="shared" ca="1" si="2921"/>
        <v>-2548.4137990665304</v>
      </c>
      <c r="CZ1739" s="178">
        <f t="shared" ca="1" si="2921"/>
        <v>-3575.4321055558903</v>
      </c>
      <c r="DA1739" s="178">
        <f t="shared" ca="1" si="2921"/>
        <v>-3206.2715234816087</v>
      </c>
      <c r="DB1739" s="178">
        <f t="shared" ca="1" si="2921"/>
        <v>-1055.6031944306928</v>
      </c>
      <c r="DC1739" s="178">
        <f t="shared" ca="1" si="2921"/>
        <v>1620.9423519216853</v>
      </c>
      <c r="DD1739" s="178">
        <f t="shared" ca="1" si="2921"/>
        <v>3313.8867216628041</v>
      </c>
      <c r="DE1739" s="178">
        <f t="shared" ca="1" si="2921"/>
        <v>3217.8505910790495</v>
      </c>
      <c r="DF1739" s="178">
        <f t="shared" ca="1" si="2921"/>
        <v>1411.7670505420747</v>
      </c>
      <c r="DG1739" s="178">
        <f t="shared" ca="1" si="2921"/>
        <v>-1095.3397005695456</v>
      </c>
      <c r="DH1739" s="178">
        <f t="shared" ca="1" si="2921"/>
        <v>-2943.0877899844254</v>
      </c>
      <c r="DI1739" s="178">
        <f t="shared" ca="1" si="2921"/>
        <v>-3173.8138960180158</v>
      </c>
      <c r="DJ1739" s="178">
        <f t="shared" ca="1" si="2921"/>
        <v>-1711.2894656619274</v>
      </c>
      <c r="DK1739" s="178">
        <f t="shared" ca="1" si="2921"/>
        <v>617.96233058127416</v>
      </c>
      <c r="DL1739" s="178">
        <f t="shared" ref="DL1739" ca="1" si="2922">DL1751+DL1742</f>
        <v>2550.0191119214819</v>
      </c>
    </row>
    <row r="1740" spans="1:116" x14ac:dyDescent="0.4">
      <c r="A1740" s="99"/>
      <c r="B1740" s="57" t="s">
        <v>244</v>
      </c>
      <c r="C1740" t="s">
        <v>240</v>
      </c>
      <c r="D1740" t="s">
        <v>769</v>
      </c>
      <c r="E1740" t="str">
        <f t="shared" si="2913"/>
        <v>1740 LAMORTR-S</v>
      </c>
      <c r="G1740" s="126" t="str">
        <f>"Loan - "&amp;SUBSTITUTE(G1726,":","")</f>
        <v>Loan - Revenue driven amortizing loan - no defaults</v>
      </c>
      <c r="I1740" s="74"/>
      <c r="J1740" s="74"/>
      <c r="K1740" s="33">
        <f t="shared" ref="K1740:P1740" ca="1" si="2923">SUMIF($4:$4,K$2,1740:1740)</f>
        <v>-1.1182253949734038E+61</v>
      </c>
      <c r="L1740" s="33">
        <f t="shared" ca="1" si="2923"/>
        <v>-3.2406352894721131E+117</v>
      </c>
      <c r="M1740" s="33">
        <f t="shared" ca="1" si="2923"/>
        <v>-3.6756117358920648E+170</v>
      </c>
      <c r="N1740" s="33">
        <f t="shared" ca="1" si="2923"/>
        <v>6.5912916792469942E+222</v>
      </c>
      <c r="O1740" s="33">
        <f t="shared" ca="1" si="2923"/>
        <v>1.6920589029462655E+273</v>
      </c>
      <c r="P1740" s="33" t="e">
        <f t="shared" ca="1" si="2923"/>
        <v>#NUM!</v>
      </c>
      <c r="Q1740" s="33"/>
      <c r="R1740" s="53">
        <f>S1736</f>
        <v>0</v>
      </c>
      <c r="S1740" s="93">
        <f t="shared" ref="S1740:AX1740" ca="1" si="2924">SUM(S1736:S1739)</f>
        <v>8000</v>
      </c>
      <c r="T1740" s="93">
        <f t="shared" ca="1" si="2924"/>
        <v>-117363146.14078487</v>
      </c>
      <c r="U1740" s="93">
        <f t="shared" ca="1" si="2924"/>
        <v>186209771129595.97</v>
      </c>
      <c r="V1740" s="93">
        <f t="shared" ca="1" si="2924"/>
        <v>9.2354906761629729E+19</v>
      </c>
      <c r="W1740" s="93">
        <f t="shared" ca="1" si="2924"/>
        <v>2.6641359786875188E+25</v>
      </c>
      <c r="X1740" s="93">
        <f t="shared" ca="1" si="2924"/>
        <v>5.5835143256906637E+30</v>
      </c>
      <c r="Y1740" s="93">
        <f t="shared" ca="1" si="2924"/>
        <v>9.2377573751538426E+35</v>
      </c>
      <c r="Z1740" s="93">
        <f t="shared" ca="1" si="2924"/>
        <v>1.2651030460919491E+41</v>
      </c>
      <c r="AA1740" s="93">
        <f t="shared" ca="1" si="2924"/>
        <v>1.4796528156002337E+46</v>
      </c>
      <c r="AB1740" s="93">
        <f t="shared" ca="1" si="2924"/>
        <v>1.5112537344696301E+51</v>
      </c>
      <c r="AC1740" s="93">
        <f t="shared" ca="1" si="2924"/>
        <v>1.3706048833045947E+56</v>
      </c>
      <c r="AD1740" s="93">
        <f t="shared" ca="1" si="2924"/>
        <v>1.1182392152342522E+61</v>
      </c>
      <c r="AE1740" s="93">
        <f t="shared" ca="1" si="2924"/>
        <v>8.2934228674248883E+65</v>
      </c>
      <c r="AF1740" s="93">
        <f t="shared" ca="1" si="2924"/>
        <v>5.639269361045333E+70</v>
      </c>
      <c r="AG1740" s="93">
        <f t="shared" ca="1" si="2924"/>
        <v>3.5408078706426624E+75</v>
      </c>
      <c r="AH1740" s="93">
        <f t="shared" ca="1" si="2924"/>
        <v>2.0653834323721227E+80</v>
      </c>
      <c r="AI1740" s="93">
        <f t="shared" ca="1" si="2924"/>
        <v>1.1250563560847002E+85</v>
      </c>
      <c r="AJ1740" s="93">
        <f t="shared" ca="1" si="2924"/>
        <v>5.748856017157713E+89</v>
      </c>
      <c r="AK1740" s="93">
        <f t="shared" ca="1" si="2924"/>
        <v>2.7665445108351625E+94</v>
      </c>
      <c r="AL1740" s="93">
        <f t="shared" ca="1" si="2924"/>
        <v>1.2582243823188405E+99</v>
      </c>
      <c r="AM1740" s="93">
        <f t="shared" ca="1" si="2924"/>
        <v>5.4248849715350121E+103</v>
      </c>
      <c r="AN1740" s="93">
        <f t="shared" ca="1" si="2924"/>
        <v>2.2235228001326123E+108</v>
      </c>
      <c r="AO1740" s="93">
        <f t="shared" ca="1" si="2924"/>
        <v>8.6855564774822383E+112</v>
      </c>
      <c r="AP1740" s="93">
        <f t="shared" ca="1" si="2924"/>
        <v>3.2407228687588385E+117</v>
      </c>
      <c r="AQ1740" s="93">
        <f t="shared" ca="1" si="2924"/>
        <v>1.1573593461564916E+122</v>
      </c>
      <c r="AR1740" s="93">
        <f t="shared" ca="1" si="2924"/>
        <v>3.9636272223850617E+126</v>
      </c>
      <c r="AS1740" s="93">
        <f t="shared" ca="1" si="2924"/>
        <v>1.3037374946105196E+131</v>
      </c>
      <c r="AT1740" s="93">
        <f t="shared" ca="1" si="2924"/>
        <v>4.121147305888283E+135</v>
      </c>
      <c r="AU1740" s="93">
        <f t="shared" ca="1" si="2924"/>
        <v>1.25006186707162E+140</v>
      </c>
      <c r="AV1740" s="93">
        <f t="shared" ca="1" si="2924"/>
        <v>3.6218756767767879E+144</v>
      </c>
      <c r="AW1740" s="93">
        <f t="shared" ca="1" si="2924"/>
        <v>9.9434873781739373E+148</v>
      </c>
      <c r="AX1740" s="93">
        <f t="shared" ca="1" si="2924"/>
        <v>2.5579538438947823E+153</v>
      </c>
      <c r="AY1740" s="93">
        <f t="shared" ref="AY1740:CD1740" ca="1" si="2925">SUM(AY1736:AY1739)</f>
        <v>6.0769118114635749E+157</v>
      </c>
      <c r="AZ1740" s="93">
        <f t="shared" ca="1" si="2925"/>
        <v>1.3061936211952072E+162</v>
      </c>
      <c r="BA1740" s="93">
        <f t="shared" ca="1" si="2925"/>
        <v>2.4505115853451832E+166</v>
      </c>
      <c r="BB1740" s="93">
        <f t="shared" ca="1" si="2925"/>
        <v>3.6758588287064162E+170</v>
      </c>
      <c r="BC1740" s="93">
        <f t="shared" ca="1" si="2925"/>
        <v>2.9643464985330701E+174</v>
      </c>
      <c r="BD1740" s="93">
        <f t="shared" ca="1" si="2925"/>
        <v>-6.2370882799609951E+178</v>
      </c>
      <c r="BE1740" s="93">
        <f t="shared" ca="1" si="2925"/>
        <v>-4.1256586091577982E+183</v>
      </c>
      <c r="BF1740" s="93">
        <f t="shared" ca="1" si="2925"/>
        <v>-1.426630895319651E+188</v>
      </c>
      <c r="BG1740" s="93">
        <f t="shared" ca="1" si="2925"/>
        <v>-3.9773386622588845E+192</v>
      </c>
      <c r="BH1740" s="93">
        <f t="shared" ca="1" si="2925"/>
        <v>-9.8270561324978414E+196</v>
      </c>
      <c r="BI1740" s="93">
        <f t="shared" ca="1" si="2925"/>
        <v>-2.2362608582504784E+201</v>
      </c>
      <c r="BJ1740" s="93">
        <f t="shared" ca="1" si="2925"/>
        <v>-4.7837582081855333E+205</v>
      </c>
      <c r="BK1740" s="93">
        <f t="shared" ca="1" si="2925"/>
        <v>-9.7419459669557501E+209</v>
      </c>
      <c r="BL1740" s="93">
        <f t="shared" ca="1" si="2925"/>
        <v>-1.9047975544929512E+214</v>
      </c>
      <c r="BM1740" s="93">
        <f t="shared" ca="1" si="2925"/>
        <v>-3.5974746120627391E+218</v>
      </c>
      <c r="BN1740" s="93">
        <f t="shared" ca="1" si="2925"/>
        <v>-6.5916544239661993E+222</v>
      </c>
      <c r="BO1740" s="93">
        <f t="shared" ca="1" si="2925"/>
        <v>-1.175530762030574E+227</v>
      </c>
      <c r="BP1740" s="93">
        <f t="shared" ca="1" si="2925"/>
        <v>-2.0452332316112666E+231</v>
      </c>
      <c r="BQ1740" s="93">
        <f t="shared" ca="1" si="2925"/>
        <v>-3.4775834140032294E+235</v>
      </c>
      <c r="BR1740" s="93">
        <f t="shared" ca="1" si="2925"/>
        <v>-5.7862732902751256E+239</v>
      </c>
      <c r="BS1740" s="93">
        <f t="shared" ca="1" si="2925"/>
        <v>-9.4303525422570266E+243</v>
      </c>
      <c r="BT1740" s="93">
        <f t="shared" ca="1" si="2925"/>
        <v>-1.5065631388506641E+248</v>
      </c>
      <c r="BU1740" s="93">
        <f t="shared" ca="1" si="2925"/>
        <v>-2.3606538846722852E+252</v>
      </c>
      <c r="BV1740" s="93">
        <f t="shared" ca="1" si="2925"/>
        <v>-3.6297097013436646E+256</v>
      </c>
      <c r="BW1740" s="93">
        <f t="shared" ca="1" si="2925"/>
        <v>-5.4787790756371795E+260</v>
      </c>
      <c r="BX1740" s="93">
        <f t="shared" ca="1" si="2925"/>
        <v>-8.1212771240570521E+264</v>
      </c>
      <c r="BY1740" s="93">
        <f t="shared" ca="1" si="2925"/>
        <v>-1.1825919137977503E+269</v>
      </c>
      <c r="BZ1740" s="93">
        <f t="shared" ca="1" si="2925"/>
        <v>-1.6921781473591068E+273</v>
      </c>
      <c r="CA1740" s="93">
        <f t="shared" ca="1" si="2925"/>
        <v>-2.3800175857526016E+277</v>
      </c>
      <c r="CB1740" s="93">
        <f t="shared" ca="1" si="2925"/>
        <v>-3.2911874648071755E+281</v>
      </c>
      <c r="CC1740" s="93">
        <f t="shared" ca="1" si="2925"/>
        <v>-4.4758178618072743E+285</v>
      </c>
      <c r="CD1740" s="93">
        <f t="shared" ca="1" si="2925"/>
        <v>-5.9874338341120941E+289</v>
      </c>
      <c r="CE1740" s="93">
        <f t="shared" ref="CE1740:CL1740" ca="1" si="2926">SUM(CE1736:CE1739)</f>
        <v>-7.8803779288594406E+293</v>
      </c>
      <c r="CF1740" s="93">
        <f t="shared" ca="1" si="2926"/>
        <v>-1.0206118048766887E+298</v>
      </c>
      <c r="CG1740" s="93">
        <f t="shared" ca="1" si="2926"/>
        <v>-1.3008148076765431E+302</v>
      </c>
      <c r="CH1740" s="93">
        <f t="shared" ca="1" si="2926"/>
        <v>-1.6315046468255443E+306</v>
      </c>
      <c r="CI1740" s="93" t="e">
        <f t="shared" ca="1" si="2926"/>
        <v>#NUM!</v>
      </c>
      <c r="CJ1740" s="93" t="e">
        <f t="shared" ca="1" si="2926"/>
        <v>#NUM!</v>
      </c>
      <c r="CK1740" s="93" t="e">
        <f t="shared" ca="1" si="2926"/>
        <v>#NUM!</v>
      </c>
      <c r="CL1740" s="93" t="e">
        <f t="shared" ca="1" si="2926"/>
        <v>#NUM!</v>
      </c>
      <c r="CN1740" s="74"/>
      <c r="CO1740" s="93">
        <f t="shared" ref="CO1740:DK1740" ca="1" si="2927">SUM(CO1736:CO1739)</f>
        <v>7296.6729021599231</v>
      </c>
      <c r="CP1740" s="93">
        <f t="shared" ca="1" si="2927"/>
        <v>5539.5036194651893</v>
      </c>
      <c r="CQ1740" s="93">
        <f t="shared" ca="1" si="2927"/>
        <v>2265.9060089701193</v>
      </c>
      <c r="CR1740" s="93">
        <f t="shared" ca="1" si="2927"/>
        <v>-1691.8498681984088</v>
      </c>
      <c r="CS1740" s="93">
        <f t="shared" ca="1" si="2927"/>
        <v>-5298.8257009155295</v>
      </c>
      <c r="CT1740" s="93">
        <f t="shared" ca="1" si="2927"/>
        <v>-5647.8672219911414</v>
      </c>
      <c r="CU1740" s="93">
        <f t="shared" ca="1" si="2927"/>
        <v>-3031.831606782469</v>
      </c>
      <c r="CV1740" s="93">
        <f t="shared" ca="1" si="2927"/>
        <v>1057.8382685283368</v>
      </c>
      <c r="CW1740" s="93">
        <f t="shared" ca="1" si="2927"/>
        <v>4518.8336258330546</v>
      </c>
      <c r="CX1740" s="93">
        <f t="shared" ca="1" si="2927"/>
        <v>5456.6445006836366</v>
      </c>
      <c r="CY1740" s="93">
        <f t="shared" ca="1" si="2927"/>
        <v>2908.2307016171062</v>
      </c>
      <c r="CZ1740" s="93">
        <f t="shared" ca="1" si="2927"/>
        <v>-667.2014039387841</v>
      </c>
      <c r="DA1740" s="93">
        <f t="shared" ca="1" si="2927"/>
        <v>-3873.4729274203928</v>
      </c>
      <c r="DB1740" s="93">
        <f t="shared" ca="1" si="2927"/>
        <v>-4929.0761218510852</v>
      </c>
      <c r="DC1740" s="93">
        <f t="shared" ca="1" si="2927"/>
        <v>-3308.1337699293999</v>
      </c>
      <c r="DD1740" s="93">
        <f t="shared" ca="1" si="2927"/>
        <v>5.7529517334041884</v>
      </c>
      <c r="DE1740" s="93">
        <f t="shared" ca="1" si="2927"/>
        <v>3223.6035428124537</v>
      </c>
      <c r="DF1740" s="93">
        <f t="shared" ca="1" si="2927"/>
        <v>4635.370593354528</v>
      </c>
      <c r="DG1740" s="93">
        <f t="shared" ca="1" si="2927"/>
        <v>3540.0308927849824</v>
      </c>
      <c r="DH1740" s="93">
        <f t="shared" ca="1" si="2927"/>
        <v>596.94310280055697</v>
      </c>
      <c r="DI1740" s="93">
        <f t="shared" ca="1" si="2927"/>
        <v>-2576.8707932174589</v>
      </c>
      <c r="DJ1740" s="93">
        <f t="shared" ca="1" si="2927"/>
        <v>-4288.1602588793867</v>
      </c>
      <c r="DK1740" s="93">
        <f t="shared" ca="1" si="2927"/>
        <v>-3670.1979282981124</v>
      </c>
      <c r="DL1740" s="93">
        <f t="shared" ref="DL1740" ca="1" si="2928">SUM(DL1736:DL1739)</f>
        <v>-1120.1788163766305</v>
      </c>
    </row>
    <row r="1741" spans="1:116" x14ac:dyDescent="0.4">
      <c r="A1741" s="99"/>
      <c r="B1741" s="57"/>
      <c r="D1741" t="s">
        <v>769</v>
      </c>
      <c r="E1741" t="str">
        <f t="shared" si="2913"/>
        <v>1741 LAMORTR-S</v>
      </c>
      <c r="G1741" s="125"/>
      <c r="R1741"/>
      <c r="S1741" s="62"/>
      <c r="T1741" s="62"/>
      <c r="U1741" s="62"/>
      <c r="V1741" s="62"/>
      <c r="W1741" s="62"/>
      <c r="X1741" s="62"/>
      <c r="Y1741" s="62"/>
      <c r="Z1741" s="62"/>
      <c r="AA1741" s="62"/>
      <c r="AB1741" s="62"/>
      <c r="AC1741" s="62"/>
      <c r="AD1741" s="62"/>
      <c r="AE1741" s="62"/>
      <c r="AF1741" s="62"/>
      <c r="AG1741" s="62"/>
      <c r="AH1741" s="62"/>
      <c r="AI1741" s="62"/>
      <c r="AJ1741" s="62"/>
      <c r="AK1741" s="62"/>
      <c r="AL1741" s="62"/>
      <c r="AM1741" s="62"/>
      <c r="AN1741" s="62"/>
      <c r="AO1741" s="62"/>
      <c r="AP1741" s="62"/>
      <c r="AQ1741" s="62"/>
      <c r="AR1741" s="62"/>
      <c r="AS1741" s="62"/>
      <c r="AT1741" s="62"/>
      <c r="AU1741" s="62"/>
      <c r="AV1741" s="62"/>
      <c r="AW1741" s="62"/>
      <c r="AX1741" s="62"/>
      <c r="AY1741" s="62"/>
      <c r="AZ1741" s="62"/>
      <c r="BA1741" s="62"/>
      <c r="BB1741" s="62"/>
      <c r="BC1741" s="62"/>
      <c r="BD1741" s="62"/>
      <c r="BE1741" s="62"/>
      <c r="BF1741" s="62"/>
      <c r="BG1741" s="62"/>
      <c r="BH1741" s="62"/>
      <c r="BI1741" s="62"/>
      <c r="BJ1741" s="62"/>
      <c r="BK1741" s="62"/>
      <c r="BL1741" s="62"/>
      <c r="BM1741" s="62"/>
      <c r="BN1741" s="62"/>
      <c r="BO1741" s="62"/>
      <c r="BP1741" s="62"/>
      <c r="BQ1741" s="62"/>
      <c r="BR1741" s="62"/>
      <c r="BS1741" s="62"/>
      <c r="BT1741" s="62"/>
      <c r="BU1741" s="62"/>
      <c r="BV1741" s="62"/>
      <c r="BW1741" s="62"/>
      <c r="BX1741" s="62"/>
      <c r="BY1741" s="62"/>
      <c r="BZ1741" s="62"/>
      <c r="CA1741" s="62"/>
      <c r="CB1741" s="62"/>
      <c r="CC1741" s="62"/>
      <c r="CD1741" s="62"/>
      <c r="CE1741" s="62"/>
      <c r="CF1741" s="62"/>
      <c r="CG1741" s="62"/>
      <c r="CH1741" s="62"/>
      <c r="CI1741" s="62"/>
      <c r="CJ1741" s="62"/>
      <c r="CK1741" s="62"/>
      <c r="CL1741" s="62"/>
      <c r="CO1741" s="62"/>
      <c r="CP1741" s="62"/>
      <c r="CQ1741" s="62"/>
      <c r="CR1741" s="62"/>
      <c r="CS1741" s="62"/>
      <c r="CT1741" s="62"/>
      <c r="CU1741" s="62"/>
      <c r="CV1741" s="62"/>
      <c r="CW1741" s="62"/>
      <c r="CX1741" s="62"/>
      <c r="CY1741" s="62"/>
      <c r="CZ1741" s="62"/>
      <c r="DA1741" s="62"/>
      <c r="DB1741" s="62"/>
      <c r="DC1741" s="62"/>
      <c r="DD1741" s="62"/>
      <c r="DE1741" s="62"/>
      <c r="DF1741" s="62"/>
      <c r="DG1741" s="62"/>
      <c r="DH1741" s="62"/>
      <c r="DI1741" s="62"/>
      <c r="DJ1741" s="62"/>
      <c r="DK1741" s="62"/>
      <c r="DL1741" s="62"/>
    </row>
    <row r="1742" spans="1:116" x14ac:dyDescent="0.4">
      <c r="A1742" s="99"/>
      <c r="B1742" s="57"/>
      <c r="C1742" t="s">
        <v>198</v>
      </c>
      <c r="D1742" t="s">
        <v>769</v>
      </c>
      <c r="E1742" t="str">
        <f t="shared" si="2913"/>
        <v>1742 LAMORTR-S</v>
      </c>
      <c r="G1742" s="126" t="str">
        <f>"Interest income - "&amp;SUBSTITUTE(G1726,":","")</f>
        <v>Interest income - Revenue driven amortizing loan - no defaults</v>
      </c>
      <c r="I1742" s="93"/>
      <c r="J1742" s="93"/>
      <c r="K1742" s="28">
        <f t="shared" ref="K1742:P1742" ca="1" si="2929">SUMIF($3:$3,K$2,1740:1740)</f>
        <v>1.1182529214342121E+61</v>
      </c>
      <c r="L1742" s="28">
        <f t="shared" ca="1" si="2929"/>
        <v>3.2408097265471905E+117</v>
      </c>
      <c r="M1742" s="28">
        <f t="shared" ca="1" si="2929"/>
        <v>3.6761038929274945E+170</v>
      </c>
      <c r="N1742" s="28">
        <f t="shared" ca="1" si="2929"/>
        <v>-6.5920141904763555E+222</v>
      </c>
      <c r="O1742" s="28">
        <f t="shared" ca="1" si="2929"/>
        <v>-1.6922964146723116E+273</v>
      </c>
      <c r="P1742" s="28" t="e">
        <f t="shared" ca="1" si="2929"/>
        <v>#NUM!</v>
      </c>
      <c r="R1742" s="27"/>
      <c r="S1742" s="93">
        <f t="shared" ref="S1742:AX1742" ca="1" si="2930">SUM(S1736:S1737,S1738)*$H1729/12</f>
        <v>66.666666666666671</v>
      </c>
      <c r="T1742" s="93">
        <f t="shared" ca="1" si="2930"/>
        <v>128.02782974022159</v>
      </c>
      <c r="U1742" s="93">
        <f t="shared" ca="1" si="2930"/>
        <v>978348.94016602123</v>
      </c>
      <c r="V1742" s="93">
        <f t="shared" ca="1" si="2930"/>
        <v>-1551749078606.8523</v>
      </c>
      <c r="W1742" s="93">
        <f t="shared" ca="1" si="2930"/>
        <v>-7.6962265833422131E+17</v>
      </c>
      <c r="X1742" s="93">
        <f t="shared" ca="1" si="2930"/>
        <v>-2.2201055551958694E+23</v>
      </c>
      <c r="Y1742" s="93">
        <f t="shared" ca="1" si="2930"/>
        <v>-4.6529062186021974E+28</v>
      </c>
      <c r="Z1742" s="93">
        <f t="shared" ca="1" si="2930"/>
        <v>-7.6980842289388692E+33</v>
      </c>
      <c r="AA1742" s="93">
        <f t="shared" ca="1" si="2930"/>
        <v>-1.0542447761292764E+39</v>
      </c>
      <c r="AB1742" s="93">
        <f t="shared" ca="1" si="2930"/>
        <v>-1.233033382623009E+44</v>
      </c>
      <c r="AC1742" s="93">
        <f t="shared" ca="1" si="2930"/>
        <v>-1.2593656788677563E+49</v>
      </c>
      <c r="AD1742" s="93">
        <f t="shared" ca="1" si="2930"/>
        <v>-1.1421580373619929E+54</v>
      </c>
      <c r="AE1742" s="93">
        <f t="shared" ca="1" si="2930"/>
        <v>-9.3185449581117001E+58</v>
      </c>
      <c r="AF1742" s="93">
        <f t="shared" ca="1" si="2930"/>
        <v>-6.9110917597360246E+63</v>
      </c>
      <c r="AG1742" s="93">
        <f t="shared" ca="1" si="2930"/>
        <v>-4.6993214464462637E+68</v>
      </c>
      <c r="AH1742" s="93">
        <f t="shared" ca="1" si="2930"/>
        <v>-2.9506258400314148E+73</v>
      </c>
      <c r="AI1742" s="93">
        <f t="shared" ca="1" si="2930"/>
        <v>-1.7211231077041411E+78</v>
      </c>
      <c r="AJ1742" s="93">
        <f t="shared" ca="1" si="2930"/>
        <v>-9.3752960845578497E+82</v>
      </c>
      <c r="AK1742" s="93">
        <f t="shared" ca="1" si="2930"/>
        <v>-4.7906188117035603E+87</v>
      </c>
      <c r="AL1742" s="93">
        <f t="shared" ca="1" si="2930"/>
        <v>-2.3054054527010942E+92</v>
      </c>
      <c r="AM1742" s="93">
        <f t="shared" ca="1" si="2930"/>
        <v>-1.0484970719563321E+97</v>
      </c>
      <c r="AN1742" s="93">
        <f t="shared" ca="1" si="2930"/>
        <v>-4.5206317505575503E+101</v>
      </c>
      <c r="AO1742" s="93">
        <f t="shared" ca="1" si="2930"/>
        <v>-1.8528900827093858E+106</v>
      </c>
      <c r="AP1742" s="93">
        <f t="shared" ca="1" si="2930"/>
        <v>-7.2377768937067788E+110</v>
      </c>
      <c r="AQ1742" s="93">
        <f t="shared" ca="1" si="2930"/>
        <v>-2.7005294078934276E+115</v>
      </c>
      <c r="AR1742" s="93">
        <f t="shared" ca="1" si="2930"/>
        <v>-9.6443889074719664E+119</v>
      </c>
      <c r="AS1742" s="93">
        <f t="shared" ca="1" si="2930"/>
        <v>-3.3029254350773268E+124</v>
      </c>
      <c r="AT1742" s="93">
        <f t="shared" ca="1" si="2930"/>
        <v>-1.0864146067289704E+129</v>
      </c>
      <c r="AU1742" s="93">
        <f t="shared" ca="1" si="2930"/>
        <v>-3.4341798715196451E+133</v>
      </c>
      <c r="AV1742" s="93">
        <f t="shared" ca="1" si="2930"/>
        <v>-1.0416835935110462E+138</v>
      </c>
      <c r="AW1742" s="93">
        <f t="shared" ca="1" si="2930"/>
        <v>-3.0181246908414953E+142</v>
      </c>
      <c r="AX1742" s="93">
        <f t="shared" ca="1" si="2930"/>
        <v>-8.2859351439957712E+146</v>
      </c>
      <c r="AY1742" s="93">
        <f t="shared" ref="AY1742:CD1742" ca="1" si="2931">SUM(AY1736:AY1737,AY1738)*$H1729/12</f>
        <v>-2.131544650431897E+151</v>
      </c>
      <c r="AZ1742" s="93">
        <f t="shared" ca="1" si="2931"/>
        <v>-5.0638782373198229E+155</v>
      </c>
      <c r="BA1742" s="93">
        <f t="shared" ca="1" si="2931"/>
        <v>-1.088443621461157E+160</v>
      </c>
      <c r="BB1742" s="93">
        <f t="shared" ca="1" si="2931"/>
        <v>-2.0419832314098086E+164</v>
      </c>
      <c r="BC1742" s="93">
        <f t="shared" ca="1" si="2931"/>
        <v>-3.0630097799100541E+168</v>
      </c>
      <c r="BD1742" s="93">
        <f t="shared" ca="1" si="2931"/>
        <v>-2.4699798752122175E+172</v>
      </c>
      <c r="BE1742" s="93">
        <f t="shared" ca="1" si="2931"/>
        <v>5.1978226530578109E+176</v>
      </c>
      <c r="BF1742" s="93">
        <f t="shared" ca="1" si="2931"/>
        <v>3.4379964320153697E+181</v>
      </c>
      <c r="BG1742" s="93">
        <f t="shared" ca="1" si="2931"/>
        <v>1.188824412457962E+186</v>
      </c>
      <c r="BH1742" s="93">
        <f t="shared" ca="1" si="2931"/>
        <v>3.3143290087069698E+190</v>
      </c>
      <c r="BI1742" s="93">
        <f t="shared" ca="1" si="2931"/>
        <v>8.1888792372168581E+194</v>
      </c>
      <c r="BJ1742" s="93">
        <f t="shared" ca="1" si="2931"/>
        <v>1.8634681407507748E+199</v>
      </c>
      <c r="BK1742" s="93">
        <f t="shared" ca="1" si="2931"/>
        <v>3.9862772657315833E+203</v>
      </c>
      <c r="BL1742" s="93">
        <f t="shared" ca="1" si="2931"/>
        <v>8.1178863378485149E+207</v>
      </c>
      <c r="BM1742" s="93">
        <f t="shared" ca="1" si="2931"/>
        <v>1.5872494361371326E+212</v>
      </c>
      <c r="BN1742" s="93">
        <f t="shared" ca="1" si="2931"/>
        <v>2.9977354544183725E+216</v>
      </c>
      <c r="BO1742" s="93">
        <f t="shared" ca="1" si="2931"/>
        <v>5.4927430660391622E+220</v>
      </c>
      <c r="BP1742" s="93">
        <f t="shared" ca="1" si="2931"/>
        <v>9.7955358025183498E+224</v>
      </c>
      <c r="BQ1742" s="93">
        <f t="shared" ca="1" si="2931"/>
        <v>1.7042622492889236E+229</v>
      </c>
      <c r="BR1742" s="93">
        <f t="shared" ca="1" si="2931"/>
        <v>2.8978143222603948E+233</v>
      </c>
      <c r="BS1742" s="93">
        <f t="shared" ca="1" si="2931"/>
        <v>4.8216021955267102E+237</v>
      </c>
      <c r="BT1742" s="93">
        <f t="shared" ca="1" si="2931"/>
        <v>7.8581409118312311E+241</v>
      </c>
      <c r="BU1742" s="93">
        <f t="shared" ca="1" si="2931"/>
        <v>1.2553900413801549E+246</v>
      </c>
      <c r="BV1742" s="93">
        <f t="shared" ca="1" si="2931"/>
        <v>1.9670849776706115E+250</v>
      </c>
      <c r="BW1742" s="93">
        <f t="shared" ca="1" si="2931"/>
        <v>3.0245597243732027E+254</v>
      </c>
      <c r="BX1742" s="93">
        <f t="shared" ca="1" si="2931"/>
        <v>4.5653442339158517E+258</v>
      </c>
      <c r="BY1742" s="93">
        <f t="shared" ca="1" si="2931"/>
        <v>6.7672705680958695E+262</v>
      </c>
      <c r="BZ1742" s="93">
        <f t="shared" ca="1" si="2931"/>
        <v>9.8542502036398221E+266</v>
      </c>
      <c r="CA1742" s="93">
        <f t="shared" ca="1" si="2931"/>
        <v>1.4100490857885548E+271</v>
      </c>
      <c r="CB1742" s="93">
        <f t="shared" ca="1" si="2931"/>
        <v>1.9832057984876623E+275</v>
      </c>
      <c r="CC1742" s="93">
        <f t="shared" ca="1" si="2931"/>
        <v>2.7424562335557847E+279</v>
      </c>
      <c r="CD1742" s="93">
        <f t="shared" ca="1" si="2931"/>
        <v>3.7295716676675863E+283</v>
      </c>
      <c r="CE1742" s="93">
        <f t="shared" ref="CE1742:CL1742" ca="1" si="2932">SUM(CE1736:CE1737,CE1738)*$H1729/12</f>
        <v>4.9891521029826399E+287</v>
      </c>
      <c r="CF1742" s="93">
        <f t="shared" ca="1" si="2932"/>
        <v>6.5664784978714711E+291</v>
      </c>
      <c r="CG1742" s="93">
        <f t="shared" ca="1" si="2932"/>
        <v>8.5044362049968488E+295</v>
      </c>
      <c r="CH1742" s="93">
        <f t="shared" ca="1" si="2932"/>
        <v>1.0839265802082929E+300</v>
      </c>
      <c r="CI1742" s="93">
        <f t="shared" ca="1" si="2932"/>
        <v>1.3594779013950042E+304</v>
      </c>
      <c r="CJ1742" s="93" t="e">
        <f t="shared" ca="1" si="2932"/>
        <v>#NUM!</v>
      </c>
      <c r="CK1742" s="93" t="e">
        <f t="shared" ca="1" si="2932"/>
        <v>#NUM!</v>
      </c>
      <c r="CL1742" s="93" t="e">
        <f t="shared" ca="1" si="2932"/>
        <v>#NUM!</v>
      </c>
      <c r="CN1742" s="93"/>
      <c r="CO1742" s="93">
        <f t="shared" ref="CO1742:CX1742" si="2933">SUM(CO1735:CO1736,CO1738)*$H1729/CO$5</f>
        <v>0</v>
      </c>
      <c r="CP1742" s="93">
        <f t="shared" ca="1" si="2933"/>
        <v>182.41682255399809</v>
      </c>
      <c r="CQ1742" s="93">
        <f t="shared" ca="1" si="2933"/>
        <v>138.48759048662973</v>
      </c>
      <c r="CR1742" s="93">
        <f t="shared" ca="1" si="2933"/>
        <v>56.647650224252985</v>
      </c>
      <c r="CS1742" s="93">
        <f t="shared" ca="1" si="2933"/>
        <v>-42.296246704960225</v>
      </c>
      <c r="CT1742" s="93">
        <f t="shared" ca="1" si="2933"/>
        <v>-132.47064252288826</v>
      </c>
      <c r="CU1742" s="93">
        <f t="shared" ca="1" si="2933"/>
        <v>-141.19668054977853</v>
      </c>
      <c r="CV1742" s="93">
        <f t="shared" ca="1" si="2933"/>
        <v>-75.795790169561727</v>
      </c>
      <c r="CW1742" s="93">
        <f t="shared" ca="1" si="2933"/>
        <v>26.445956713208421</v>
      </c>
      <c r="CX1742" s="93">
        <f t="shared" ca="1" si="2933"/>
        <v>112.97084064582637</v>
      </c>
      <c r="CY1742" s="93">
        <f ca="1">SUM(CY1735:CY1736,CY1738)*$H1729/CL$5</f>
        <v>45.472037505696967</v>
      </c>
      <c r="CZ1742" s="93">
        <f t="shared" ref="CZ1742:DL1742" ca="1" si="2934">SUM(CZ1735:CZ1736,CZ1738)*$H1729/CZ$5</f>
        <v>72.705767540427658</v>
      </c>
      <c r="DA1742" s="93">
        <f t="shared" ca="1" si="2934"/>
        <v>-16.680035098469602</v>
      </c>
      <c r="DB1742" s="93">
        <f t="shared" ca="1" si="2934"/>
        <v>-96.836823185509829</v>
      </c>
      <c r="DC1742" s="93">
        <f t="shared" ca="1" si="2934"/>
        <v>-123.22690304627713</v>
      </c>
      <c r="DD1742" s="93">
        <f t="shared" ca="1" si="2934"/>
        <v>-82.703344248234998</v>
      </c>
      <c r="DE1742" s="93">
        <f t="shared" ca="1" si="2934"/>
        <v>0.14382379333510473</v>
      </c>
      <c r="DF1742" s="93">
        <f t="shared" ca="1" si="2934"/>
        <v>80.590088570311352</v>
      </c>
      <c r="DG1742" s="93">
        <f t="shared" ca="1" si="2934"/>
        <v>115.8842648338632</v>
      </c>
      <c r="DH1742" s="93">
        <f t="shared" ca="1" si="2934"/>
        <v>88.500772319624559</v>
      </c>
      <c r="DI1742" s="93">
        <f t="shared" ca="1" si="2934"/>
        <v>14.923577570013926</v>
      </c>
      <c r="DJ1742" s="93">
        <f t="shared" ca="1" si="2934"/>
        <v>-64.421769830436475</v>
      </c>
      <c r="DK1742" s="93">
        <f t="shared" ca="1" si="2934"/>
        <v>-107.20400647198467</v>
      </c>
      <c r="DL1742" s="93">
        <f t="shared" ca="1" si="2934"/>
        <v>-91.754948207452813</v>
      </c>
    </row>
    <row r="1743" spans="1:116" x14ac:dyDescent="0.4">
      <c r="A1743" s="99"/>
      <c r="B1743" s="57"/>
      <c r="C1743" s="57"/>
      <c r="D1743" t="s">
        <v>769</v>
      </c>
      <c r="E1743" t="str">
        <f t="shared" si="2913"/>
        <v>1743 LAMORTR-S</v>
      </c>
      <c r="G1743" s="125"/>
      <c r="R1743"/>
      <c r="S1743" s="1"/>
      <c r="T1743" s="1"/>
      <c r="U1743" s="1"/>
      <c r="V1743" s="1"/>
      <c r="W1743" s="1"/>
      <c r="X1743" s="1"/>
      <c r="Y1743" s="1"/>
      <c r="Z1743" s="1"/>
      <c r="AA1743" s="1"/>
      <c r="AB1743" s="1"/>
      <c r="AC1743" s="1"/>
      <c r="AD1743" s="1"/>
      <c r="AE1743" s="1"/>
      <c r="AF1743" s="1"/>
      <c r="AG1743" s="1"/>
      <c r="AH1743" s="1"/>
      <c r="AI1743" s="1"/>
      <c r="AJ1743" s="1"/>
      <c r="AK1743" s="1"/>
      <c r="AL1743" s="1"/>
      <c r="AM1743" s="1"/>
      <c r="AN1743" s="1"/>
      <c r="AO1743" s="1"/>
      <c r="AP1743" s="1"/>
      <c r="AQ1743" s="1"/>
      <c r="AR1743" s="1"/>
      <c r="AS1743" s="1"/>
      <c r="AT1743" s="1"/>
      <c r="AU1743" s="1"/>
      <c r="AV1743" s="1"/>
      <c r="AW1743" s="1"/>
      <c r="AX1743" s="1"/>
      <c r="AY1743" s="1"/>
      <c r="AZ1743" s="1"/>
      <c r="BA1743" s="1"/>
      <c r="BB1743" s="1"/>
      <c r="BC1743" s="1"/>
      <c r="BD1743" s="1"/>
      <c r="BE1743" s="1"/>
      <c r="BF1743" s="1"/>
      <c r="BG1743" s="1"/>
      <c r="BH1743" s="1"/>
      <c r="BI1743" s="1"/>
      <c r="BJ1743" s="1"/>
      <c r="BK1743" s="1"/>
      <c r="BL1743" s="1"/>
      <c r="BM1743" s="1"/>
      <c r="BN1743" s="1"/>
      <c r="BO1743" s="1"/>
      <c r="BP1743" s="1"/>
      <c r="BQ1743" s="1"/>
      <c r="BR1743" s="1"/>
      <c r="BS1743" s="1"/>
      <c r="BT1743" s="1"/>
      <c r="BU1743" s="1"/>
      <c r="BV1743" s="1"/>
      <c r="BW1743" s="1"/>
      <c r="BX1743" s="1"/>
      <c r="BY1743" s="1"/>
      <c r="BZ1743" s="1"/>
      <c r="CA1743" s="1"/>
      <c r="CB1743" s="1"/>
      <c r="CC1743" s="1"/>
      <c r="CD1743" s="1"/>
      <c r="CE1743" s="1"/>
      <c r="CF1743" s="1"/>
      <c r="CG1743" s="1"/>
      <c r="CH1743" s="1"/>
      <c r="CI1743" s="1"/>
      <c r="CJ1743" s="1"/>
      <c r="CK1743" s="1"/>
      <c r="CL1743" s="1"/>
      <c r="CO1743" s="1"/>
      <c r="CP1743" s="1"/>
      <c r="CQ1743" s="1"/>
      <c r="CR1743" s="1"/>
      <c r="CS1743" s="1"/>
      <c r="CT1743" s="1"/>
      <c r="CU1743" s="1"/>
      <c r="CV1743" s="1"/>
      <c r="CW1743" s="1"/>
      <c r="CX1743" s="1"/>
      <c r="CY1743" s="1"/>
      <c r="CZ1743" s="1"/>
      <c r="DA1743" s="1"/>
      <c r="DB1743" s="1"/>
      <c r="DC1743" s="1"/>
      <c r="DD1743" s="1"/>
      <c r="DE1743" s="1"/>
      <c r="DF1743" s="1"/>
      <c r="DG1743" s="1"/>
      <c r="DH1743" s="1"/>
      <c r="DI1743" s="1"/>
      <c r="DJ1743" s="1"/>
      <c r="DK1743" s="1"/>
      <c r="DL1743" s="1"/>
    </row>
    <row r="1744" spans="1:116" x14ac:dyDescent="0.4">
      <c r="A1744" s="99"/>
      <c r="B1744" s="57"/>
      <c r="D1744" t="s">
        <v>769</v>
      </c>
      <c r="E1744" t="str">
        <f t="shared" si="2913"/>
        <v>1744 LAMORTR-S</v>
      </c>
      <c r="G1744" s="95" t="s">
        <v>309</v>
      </c>
      <c r="R1744"/>
      <c r="S1744" s="1"/>
      <c r="T1744" s="1"/>
      <c r="U1744" s="1"/>
      <c r="V1744" s="1"/>
      <c r="W1744" s="1"/>
      <c r="X1744" s="1"/>
      <c r="Y1744" s="1"/>
      <c r="Z1744" s="1"/>
      <c r="AA1744" s="1"/>
      <c r="AB1744" s="1"/>
      <c r="AC1744" s="1"/>
      <c r="AD1744" s="1"/>
      <c r="AE1744" s="1"/>
      <c r="AF1744" s="1"/>
      <c r="AG1744" s="1"/>
      <c r="AH1744" s="1"/>
      <c r="AI1744" s="1"/>
      <c r="AJ1744" s="1"/>
      <c r="AK1744" s="1"/>
      <c r="AL1744" s="1"/>
      <c r="AM1744" s="1"/>
      <c r="AN1744" s="1"/>
      <c r="AO1744" s="1"/>
      <c r="AP1744" s="1"/>
      <c r="AQ1744" s="1"/>
      <c r="AR1744" s="1"/>
      <c r="AS1744" s="1"/>
      <c r="AT1744" s="1"/>
      <c r="AU1744" s="1"/>
      <c r="AV1744" s="1"/>
      <c r="AW1744" s="1"/>
      <c r="AX1744" s="1"/>
      <c r="AY1744" s="1"/>
      <c r="AZ1744" s="1"/>
      <c r="BA1744" s="1"/>
      <c r="BB1744" s="1"/>
      <c r="BC1744" s="1"/>
      <c r="BD1744" s="1"/>
      <c r="BE1744" s="1"/>
      <c r="BF1744" s="1"/>
      <c r="BG1744" s="1"/>
      <c r="BH1744" s="1"/>
      <c r="BI1744" s="1"/>
      <c r="BJ1744" s="1"/>
      <c r="BK1744" s="1"/>
      <c r="BL1744" s="1"/>
      <c r="BM1744" s="1"/>
      <c r="BN1744" s="1"/>
      <c r="BO1744" s="1"/>
      <c r="BP1744" s="1"/>
      <c r="BQ1744" s="1"/>
      <c r="BR1744" s="1"/>
      <c r="BS1744" s="1"/>
      <c r="BT1744" s="1"/>
      <c r="BU1744" s="1"/>
      <c r="BV1744" s="1"/>
      <c r="BW1744" s="1"/>
      <c r="BX1744" s="1"/>
      <c r="BY1744" s="1"/>
      <c r="BZ1744" s="1"/>
      <c r="CA1744" s="1"/>
      <c r="CB1744" s="1"/>
      <c r="CC1744" s="1"/>
      <c r="CD1744" s="1"/>
      <c r="CE1744" s="1"/>
      <c r="CF1744" s="1"/>
      <c r="CG1744" s="1"/>
      <c r="CH1744" s="1"/>
      <c r="CI1744" s="1"/>
      <c r="CJ1744" s="1"/>
      <c r="CK1744" s="1"/>
      <c r="CL1744" s="1"/>
      <c r="CO1744" s="1"/>
      <c r="CP1744" s="1"/>
      <c r="CQ1744" s="1"/>
      <c r="CR1744" s="1"/>
      <c r="CS1744" s="1"/>
      <c r="CT1744" s="1"/>
      <c r="CU1744" s="1"/>
      <c r="CV1744" s="1"/>
      <c r="CW1744" s="1"/>
      <c r="CX1744" s="1"/>
      <c r="CY1744" s="1"/>
      <c r="CZ1744" s="1"/>
      <c r="DA1744" s="1"/>
      <c r="DB1744" s="1"/>
      <c r="DC1744" s="1"/>
      <c r="DD1744" s="1"/>
      <c r="DE1744" s="1"/>
      <c r="DF1744" s="1"/>
      <c r="DG1744" s="1"/>
      <c r="DH1744" s="1"/>
      <c r="DI1744" s="1"/>
      <c r="DJ1744" s="1"/>
      <c r="DK1744" s="1"/>
      <c r="DL1744" s="1"/>
    </row>
    <row r="1745" spans="1:116" x14ac:dyDescent="0.4">
      <c r="A1745" s="99"/>
      <c r="B1745" s="57"/>
      <c r="C1745" t="s">
        <v>235</v>
      </c>
      <c r="D1745" t="s">
        <v>769</v>
      </c>
      <c r="E1745" t="str">
        <f t="shared" si="2913"/>
        <v>1745 LAMORTR-S</v>
      </c>
      <c r="G1745" s="158" t="str">
        <f>G1737</f>
        <v>New loans originated - Revenue driven amortizing loan - no defaults</v>
      </c>
      <c r="K1745" s="53">
        <f ca="1">SUMIF($3:$3,K$2,1745:1745)</f>
        <v>-96000</v>
      </c>
      <c r="L1745" s="53">
        <f ca="1">SUMIF($3:$3,L$2,1745:1745)</f>
        <v>-96000</v>
      </c>
      <c r="M1745" s="53">
        <f ca="1">SUMIF($3:$3,M$2,1745:1745)</f>
        <v>-96000</v>
      </c>
      <c r="N1745" s="53">
        <f ca="1">SUMIF($3:$3,N$2,1745:1745)</f>
        <v>-96000</v>
      </c>
      <c r="O1745" s="53">
        <f ca="1">SUMIF($3:$3,O$2,1745:1745)</f>
        <v>-96000</v>
      </c>
      <c r="P1745" s="53">
        <f ca="1">SUMIF($3:$3,P$2,1745:1745)</f>
        <v>-96000</v>
      </c>
      <c r="R1745"/>
      <c r="S1745" s="62">
        <f t="shared" ref="S1745:AX1745" ca="1" si="2935">-S1737</f>
        <v>-8000</v>
      </c>
      <c r="T1745" s="62">
        <f t="shared" ca="1" si="2935"/>
        <v>-8000</v>
      </c>
      <c r="U1745" s="62">
        <f t="shared" ca="1" si="2935"/>
        <v>-8000</v>
      </c>
      <c r="V1745" s="62">
        <f t="shared" ca="1" si="2935"/>
        <v>-8000</v>
      </c>
      <c r="W1745" s="62">
        <f t="shared" ca="1" si="2935"/>
        <v>-8000</v>
      </c>
      <c r="X1745" s="62">
        <f t="shared" ca="1" si="2935"/>
        <v>-8000</v>
      </c>
      <c r="Y1745" s="62">
        <f t="shared" ca="1" si="2935"/>
        <v>-8000</v>
      </c>
      <c r="Z1745" s="62">
        <f t="shared" ca="1" si="2935"/>
        <v>-8000</v>
      </c>
      <c r="AA1745" s="62">
        <f t="shared" ca="1" si="2935"/>
        <v>-8000</v>
      </c>
      <c r="AB1745" s="62">
        <f t="shared" ca="1" si="2935"/>
        <v>-8000</v>
      </c>
      <c r="AC1745" s="62">
        <f t="shared" ca="1" si="2935"/>
        <v>-8000</v>
      </c>
      <c r="AD1745" s="62">
        <f t="shared" ca="1" si="2935"/>
        <v>-8000</v>
      </c>
      <c r="AE1745" s="62">
        <f t="shared" ca="1" si="2935"/>
        <v>-8000</v>
      </c>
      <c r="AF1745" s="62">
        <f t="shared" ca="1" si="2935"/>
        <v>-8000</v>
      </c>
      <c r="AG1745" s="62">
        <f t="shared" ca="1" si="2935"/>
        <v>-8000</v>
      </c>
      <c r="AH1745" s="62">
        <f t="shared" ca="1" si="2935"/>
        <v>-8000</v>
      </c>
      <c r="AI1745" s="62">
        <f t="shared" ca="1" si="2935"/>
        <v>-8000</v>
      </c>
      <c r="AJ1745" s="62">
        <f t="shared" ca="1" si="2935"/>
        <v>-8000</v>
      </c>
      <c r="AK1745" s="62">
        <f t="shared" ca="1" si="2935"/>
        <v>-8000</v>
      </c>
      <c r="AL1745" s="62">
        <f t="shared" ca="1" si="2935"/>
        <v>-8000</v>
      </c>
      <c r="AM1745" s="62">
        <f t="shared" ca="1" si="2935"/>
        <v>-8000</v>
      </c>
      <c r="AN1745" s="62">
        <f t="shared" ca="1" si="2935"/>
        <v>-8000</v>
      </c>
      <c r="AO1745" s="62">
        <f t="shared" ca="1" si="2935"/>
        <v>-8000</v>
      </c>
      <c r="AP1745" s="62">
        <f t="shared" ca="1" si="2935"/>
        <v>-8000</v>
      </c>
      <c r="AQ1745" s="62">
        <f t="shared" ca="1" si="2935"/>
        <v>-8000</v>
      </c>
      <c r="AR1745" s="62">
        <f t="shared" ca="1" si="2935"/>
        <v>-8000</v>
      </c>
      <c r="AS1745" s="62">
        <f t="shared" ca="1" si="2935"/>
        <v>-8000</v>
      </c>
      <c r="AT1745" s="62">
        <f t="shared" ca="1" si="2935"/>
        <v>-8000</v>
      </c>
      <c r="AU1745" s="62">
        <f t="shared" ca="1" si="2935"/>
        <v>-8000</v>
      </c>
      <c r="AV1745" s="62">
        <f t="shared" ca="1" si="2935"/>
        <v>-8000</v>
      </c>
      <c r="AW1745" s="62">
        <f t="shared" ca="1" si="2935"/>
        <v>-8000</v>
      </c>
      <c r="AX1745" s="62">
        <f t="shared" ca="1" si="2935"/>
        <v>-8000</v>
      </c>
      <c r="AY1745" s="62">
        <f t="shared" ref="AY1745:CD1745" ca="1" si="2936">-AY1737</f>
        <v>-8000</v>
      </c>
      <c r="AZ1745" s="62">
        <f t="shared" ca="1" si="2936"/>
        <v>-8000</v>
      </c>
      <c r="BA1745" s="62">
        <f t="shared" ca="1" si="2936"/>
        <v>-8000</v>
      </c>
      <c r="BB1745" s="62">
        <f t="shared" ca="1" si="2936"/>
        <v>-8000</v>
      </c>
      <c r="BC1745" s="62">
        <f t="shared" ca="1" si="2936"/>
        <v>-8000</v>
      </c>
      <c r="BD1745" s="62">
        <f t="shared" ca="1" si="2936"/>
        <v>-8000</v>
      </c>
      <c r="BE1745" s="62">
        <f t="shared" ca="1" si="2936"/>
        <v>-8000</v>
      </c>
      <c r="BF1745" s="62">
        <f t="shared" ca="1" si="2936"/>
        <v>-8000</v>
      </c>
      <c r="BG1745" s="62">
        <f t="shared" ca="1" si="2936"/>
        <v>-8000</v>
      </c>
      <c r="BH1745" s="62">
        <f t="shared" ca="1" si="2936"/>
        <v>-8000</v>
      </c>
      <c r="BI1745" s="62">
        <f t="shared" ca="1" si="2936"/>
        <v>-8000</v>
      </c>
      <c r="BJ1745" s="62">
        <f t="shared" ca="1" si="2936"/>
        <v>-8000</v>
      </c>
      <c r="BK1745" s="62">
        <f t="shared" ca="1" si="2936"/>
        <v>-8000</v>
      </c>
      <c r="BL1745" s="62">
        <f t="shared" ca="1" si="2936"/>
        <v>-8000</v>
      </c>
      <c r="BM1745" s="62">
        <f t="shared" ca="1" si="2936"/>
        <v>-8000</v>
      </c>
      <c r="BN1745" s="62">
        <f t="shared" ca="1" si="2936"/>
        <v>-8000</v>
      </c>
      <c r="BO1745" s="62">
        <f t="shared" ca="1" si="2936"/>
        <v>-8000</v>
      </c>
      <c r="BP1745" s="62">
        <f t="shared" ca="1" si="2936"/>
        <v>-8000</v>
      </c>
      <c r="BQ1745" s="62">
        <f t="shared" ca="1" si="2936"/>
        <v>-8000</v>
      </c>
      <c r="BR1745" s="62">
        <f t="shared" ca="1" si="2936"/>
        <v>-8000</v>
      </c>
      <c r="BS1745" s="62">
        <f t="shared" ca="1" si="2936"/>
        <v>-8000</v>
      </c>
      <c r="BT1745" s="62">
        <f t="shared" ca="1" si="2936"/>
        <v>-8000</v>
      </c>
      <c r="BU1745" s="62">
        <f t="shared" ca="1" si="2936"/>
        <v>-8000</v>
      </c>
      <c r="BV1745" s="62">
        <f t="shared" ca="1" si="2936"/>
        <v>-8000</v>
      </c>
      <c r="BW1745" s="62">
        <f t="shared" ca="1" si="2936"/>
        <v>-8000</v>
      </c>
      <c r="BX1745" s="62">
        <f t="shared" ca="1" si="2936"/>
        <v>-8000</v>
      </c>
      <c r="BY1745" s="62">
        <f t="shared" ca="1" si="2936"/>
        <v>-8000</v>
      </c>
      <c r="BZ1745" s="62">
        <f t="shared" ca="1" si="2936"/>
        <v>-8000</v>
      </c>
      <c r="CA1745" s="62">
        <f t="shared" ca="1" si="2936"/>
        <v>-8000</v>
      </c>
      <c r="CB1745" s="62">
        <f t="shared" ca="1" si="2936"/>
        <v>-8000</v>
      </c>
      <c r="CC1745" s="62">
        <f t="shared" ca="1" si="2936"/>
        <v>-8000</v>
      </c>
      <c r="CD1745" s="62">
        <f t="shared" ca="1" si="2936"/>
        <v>-8000</v>
      </c>
      <c r="CE1745" s="62">
        <f t="shared" ref="CE1745:CL1745" ca="1" si="2937">-CE1737</f>
        <v>-8000</v>
      </c>
      <c r="CF1745" s="62">
        <f t="shared" ca="1" si="2937"/>
        <v>-8000</v>
      </c>
      <c r="CG1745" s="62">
        <f t="shared" ca="1" si="2937"/>
        <v>-8000</v>
      </c>
      <c r="CH1745" s="62">
        <f t="shared" ca="1" si="2937"/>
        <v>-8000</v>
      </c>
      <c r="CI1745" s="62">
        <f t="shared" ca="1" si="2937"/>
        <v>-8000</v>
      </c>
      <c r="CJ1745" s="62">
        <f t="shared" ca="1" si="2937"/>
        <v>-8000</v>
      </c>
      <c r="CK1745" s="62">
        <f t="shared" ca="1" si="2937"/>
        <v>-8000</v>
      </c>
      <c r="CL1745" s="62">
        <f t="shared" ca="1" si="2937"/>
        <v>-8000</v>
      </c>
      <c r="CO1745" s="62">
        <f>-CO1736</f>
        <v>0</v>
      </c>
      <c r="CP1745" s="62">
        <f t="shared" ref="CP1745:DK1745" ca="1" si="2938">-CP1736</f>
        <v>-7296.6729021599231</v>
      </c>
      <c r="CQ1745" s="62">
        <f t="shared" ca="1" si="2938"/>
        <v>-5539.5036194651893</v>
      </c>
      <c r="CR1745" s="62">
        <f t="shared" ca="1" si="2938"/>
        <v>-2265.9060089701193</v>
      </c>
      <c r="CS1745" s="62">
        <f t="shared" ca="1" si="2938"/>
        <v>1691.8498681984088</v>
      </c>
      <c r="CT1745" s="62">
        <f t="shared" ca="1" si="2938"/>
        <v>5298.8257009155295</v>
      </c>
      <c r="CU1745" s="62">
        <f t="shared" ca="1" si="2938"/>
        <v>5647.8672219911414</v>
      </c>
      <c r="CV1745" s="62">
        <f t="shared" ca="1" si="2938"/>
        <v>3031.831606782469</v>
      </c>
      <c r="CW1745" s="62">
        <f t="shared" ca="1" si="2938"/>
        <v>-1057.8382685283368</v>
      </c>
      <c r="CX1745" s="62">
        <f t="shared" ca="1" si="2938"/>
        <v>-4518.8336258330546</v>
      </c>
      <c r="CY1745" s="62">
        <f t="shared" ca="1" si="2938"/>
        <v>-5456.6445006836366</v>
      </c>
      <c r="CZ1745" s="62">
        <f t="shared" ca="1" si="2938"/>
        <v>-2908.2307016171062</v>
      </c>
      <c r="DA1745" s="62">
        <f t="shared" ca="1" si="2938"/>
        <v>667.2014039387841</v>
      </c>
      <c r="DB1745" s="62">
        <f t="shared" ca="1" si="2938"/>
        <v>3873.4729274203928</v>
      </c>
      <c r="DC1745" s="62">
        <f t="shared" ca="1" si="2938"/>
        <v>4929.0761218510852</v>
      </c>
      <c r="DD1745" s="62">
        <f t="shared" ca="1" si="2938"/>
        <v>3308.1337699293999</v>
      </c>
      <c r="DE1745" s="62">
        <f t="shared" ca="1" si="2938"/>
        <v>-5.7529517334041884</v>
      </c>
      <c r="DF1745" s="62">
        <f t="shared" ca="1" si="2938"/>
        <v>-3223.6035428124537</v>
      </c>
      <c r="DG1745" s="62">
        <f t="shared" ca="1" si="2938"/>
        <v>-4635.370593354528</v>
      </c>
      <c r="DH1745" s="62">
        <f t="shared" ca="1" si="2938"/>
        <v>-3540.0308927849824</v>
      </c>
      <c r="DI1745" s="62">
        <f t="shared" ca="1" si="2938"/>
        <v>-596.94310280055697</v>
      </c>
      <c r="DJ1745" s="62">
        <f t="shared" ca="1" si="2938"/>
        <v>2576.8707932174589</v>
      </c>
      <c r="DK1745" s="62">
        <f t="shared" ca="1" si="2938"/>
        <v>4288.1602588793867</v>
      </c>
      <c r="DL1745" s="62">
        <f t="shared" ref="DL1745" ca="1" si="2939">-DL1736</f>
        <v>3670.1979282981124</v>
      </c>
    </row>
    <row r="1746" spans="1:116" x14ac:dyDescent="0.4">
      <c r="A1746" s="99"/>
      <c r="B1746" s="57"/>
      <c r="C1746" t="s">
        <v>235</v>
      </c>
      <c r="D1746" t="s">
        <v>769</v>
      </c>
      <c r="E1746" t="str">
        <f t="shared" si="2913"/>
        <v>1746 LAMORTR-S</v>
      </c>
      <c r="G1746" s="158" t="str">
        <f>G1738</f>
        <v>Prepayment - Revenue driven amortizing loan - no defaults</v>
      </c>
      <c r="K1746" s="53">
        <f>SUMIF($3:$3,K$2,1746:1746)</f>
        <v>0</v>
      </c>
      <c r="L1746" s="53">
        <f>SUMIF($3:$3,L$2,1746:1746)</f>
        <v>0</v>
      </c>
      <c r="M1746" s="53">
        <f>SUMIF($3:$3,M$2,1746:1746)</f>
        <v>0</v>
      </c>
      <c r="N1746" s="53">
        <f>SUMIF($3:$3,N$2,1746:1746)</f>
        <v>0</v>
      </c>
      <c r="O1746" s="53">
        <f>SUMIF($3:$3,O$2,1746:1746)</f>
        <v>0</v>
      </c>
      <c r="P1746" s="53">
        <f>SUMIF($3:$3,P$2,1746:1746)</f>
        <v>0</v>
      </c>
      <c r="R1746"/>
      <c r="S1746" s="62">
        <f t="shared" ref="S1746:AX1746" si="2940">-S1738</f>
        <v>0</v>
      </c>
      <c r="T1746" s="62">
        <f t="shared" si="2940"/>
        <v>0</v>
      </c>
      <c r="U1746" s="62">
        <f t="shared" si="2940"/>
        <v>0</v>
      </c>
      <c r="V1746" s="62">
        <f t="shared" si="2940"/>
        <v>0</v>
      </c>
      <c r="W1746" s="62">
        <f t="shared" si="2940"/>
        <v>0</v>
      </c>
      <c r="X1746" s="62">
        <f t="shared" si="2940"/>
        <v>0</v>
      </c>
      <c r="Y1746" s="62">
        <f t="shared" si="2940"/>
        <v>0</v>
      </c>
      <c r="Z1746" s="62">
        <f t="shared" si="2940"/>
        <v>0</v>
      </c>
      <c r="AA1746" s="62">
        <f t="shared" si="2940"/>
        <v>0</v>
      </c>
      <c r="AB1746" s="62">
        <f t="shared" si="2940"/>
        <v>0</v>
      </c>
      <c r="AC1746" s="62">
        <f t="shared" si="2940"/>
        <v>0</v>
      </c>
      <c r="AD1746" s="62">
        <f t="shared" si="2940"/>
        <v>0</v>
      </c>
      <c r="AE1746" s="62">
        <f t="shared" si="2940"/>
        <v>0</v>
      </c>
      <c r="AF1746" s="62">
        <f t="shared" si="2940"/>
        <v>0</v>
      </c>
      <c r="AG1746" s="62">
        <f t="shared" si="2940"/>
        <v>0</v>
      </c>
      <c r="AH1746" s="62">
        <f t="shared" si="2940"/>
        <v>0</v>
      </c>
      <c r="AI1746" s="62">
        <f t="shared" si="2940"/>
        <v>0</v>
      </c>
      <c r="AJ1746" s="62">
        <f t="shared" si="2940"/>
        <v>0</v>
      </c>
      <c r="AK1746" s="62">
        <f t="shared" si="2940"/>
        <v>0</v>
      </c>
      <c r="AL1746" s="62">
        <f t="shared" si="2940"/>
        <v>0</v>
      </c>
      <c r="AM1746" s="62">
        <f t="shared" si="2940"/>
        <v>0</v>
      </c>
      <c r="AN1746" s="62">
        <f t="shared" si="2940"/>
        <v>0</v>
      </c>
      <c r="AO1746" s="62">
        <f t="shared" si="2940"/>
        <v>0</v>
      </c>
      <c r="AP1746" s="62">
        <f t="shared" si="2940"/>
        <v>0</v>
      </c>
      <c r="AQ1746" s="62">
        <f t="shared" si="2940"/>
        <v>0</v>
      </c>
      <c r="AR1746" s="62">
        <f t="shared" si="2940"/>
        <v>0</v>
      </c>
      <c r="AS1746" s="62">
        <f t="shared" si="2940"/>
        <v>0</v>
      </c>
      <c r="AT1746" s="62">
        <f t="shared" si="2940"/>
        <v>0</v>
      </c>
      <c r="AU1746" s="62">
        <f t="shared" si="2940"/>
        <v>0</v>
      </c>
      <c r="AV1746" s="62">
        <f t="shared" si="2940"/>
        <v>0</v>
      </c>
      <c r="AW1746" s="62">
        <f t="shared" si="2940"/>
        <v>0</v>
      </c>
      <c r="AX1746" s="62">
        <f t="shared" si="2940"/>
        <v>0</v>
      </c>
      <c r="AY1746" s="62">
        <f t="shared" ref="AY1746:CD1746" si="2941">-AY1738</f>
        <v>0</v>
      </c>
      <c r="AZ1746" s="62">
        <f t="shared" si="2941"/>
        <v>0</v>
      </c>
      <c r="BA1746" s="62">
        <f t="shared" si="2941"/>
        <v>0</v>
      </c>
      <c r="BB1746" s="62">
        <f t="shared" si="2941"/>
        <v>0</v>
      </c>
      <c r="BC1746" s="62">
        <f t="shared" si="2941"/>
        <v>0</v>
      </c>
      <c r="BD1746" s="62">
        <f t="shared" si="2941"/>
        <v>0</v>
      </c>
      <c r="BE1746" s="62">
        <f t="shared" si="2941"/>
        <v>0</v>
      </c>
      <c r="BF1746" s="62">
        <f t="shared" si="2941"/>
        <v>0</v>
      </c>
      <c r="BG1746" s="62">
        <f t="shared" si="2941"/>
        <v>0</v>
      </c>
      <c r="BH1746" s="62">
        <f t="shared" si="2941"/>
        <v>0</v>
      </c>
      <c r="BI1746" s="62">
        <f t="shared" si="2941"/>
        <v>0</v>
      </c>
      <c r="BJ1746" s="62">
        <f t="shared" si="2941"/>
        <v>0</v>
      </c>
      <c r="BK1746" s="62">
        <f t="shared" si="2941"/>
        <v>0</v>
      </c>
      <c r="BL1746" s="62">
        <f t="shared" si="2941"/>
        <v>0</v>
      </c>
      <c r="BM1746" s="62">
        <f t="shared" si="2941"/>
        <v>0</v>
      </c>
      <c r="BN1746" s="62">
        <f t="shared" si="2941"/>
        <v>0</v>
      </c>
      <c r="BO1746" s="62">
        <f t="shared" si="2941"/>
        <v>0</v>
      </c>
      <c r="BP1746" s="62">
        <f t="shared" si="2941"/>
        <v>0</v>
      </c>
      <c r="BQ1746" s="62">
        <f t="shared" si="2941"/>
        <v>0</v>
      </c>
      <c r="BR1746" s="62">
        <f t="shared" si="2941"/>
        <v>0</v>
      </c>
      <c r="BS1746" s="62">
        <f t="shared" si="2941"/>
        <v>0</v>
      </c>
      <c r="BT1746" s="62">
        <f t="shared" si="2941"/>
        <v>0</v>
      </c>
      <c r="BU1746" s="62">
        <f t="shared" si="2941"/>
        <v>0</v>
      </c>
      <c r="BV1746" s="62">
        <f t="shared" si="2941"/>
        <v>0</v>
      </c>
      <c r="BW1746" s="62">
        <f t="shared" si="2941"/>
        <v>0</v>
      </c>
      <c r="BX1746" s="62">
        <f t="shared" si="2941"/>
        <v>0</v>
      </c>
      <c r="BY1746" s="62">
        <f t="shared" si="2941"/>
        <v>0</v>
      </c>
      <c r="BZ1746" s="62">
        <f t="shared" si="2941"/>
        <v>0</v>
      </c>
      <c r="CA1746" s="62">
        <f t="shared" si="2941"/>
        <v>0</v>
      </c>
      <c r="CB1746" s="62">
        <f t="shared" si="2941"/>
        <v>0</v>
      </c>
      <c r="CC1746" s="62">
        <f t="shared" si="2941"/>
        <v>0</v>
      </c>
      <c r="CD1746" s="62">
        <f t="shared" si="2941"/>
        <v>0</v>
      </c>
      <c r="CE1746" s="62">
        <f t="shared" ref="CE1746:CL1746" si="2942">-CE1738</f>
        <v>0</v>
      </c>
      <c r="CF1746" s="62">
        <f t="shared" si="2942"/>
        <v>0</v>
      </c>
      <c r="CG1746" s="62">
        <f t="shared" si="2942"/>
        <v>0</v>
      </c>
      <c r="CH1746" s="62">
        <f t="shared" si="2942"/>
        <v>0</v>
      </c>
      <c r="CI1746" s="62">
        <f t="shared" si="2942"/>
        <v>0</v>
      </c>
      <c r="CJ1746" s="62">
        <f t="shared" si="2942"/>
        <v>0</v>
      </c>
      <c r="CK1746" s="62">
        <f t="shared" si="2942"/>
        <v>0</v>
      </c>
      <c r="CL1746" s="62">
        <f t="shared" si="2942"/>
        <v>0</v>
      </c>
      <c r="CO1746" s="62">
        <f>-CO1738</f>
        <v>0</v>
      </c>
      <c r="CP1746" s="62">
        <f t="shared" ref="CP1746:DK1746" si="2943">-CP1738</f>
        <v>0</v>
      </c>
      <c r="CQ1746" s="62">
        <f t="shared" si="2943"/>
        <v>0</v>
      </c>
      <c r="CR1746" s="62">
        <f t="shared" si="2943"/>
        <v>0</v>
      </c>
      <c r="CS1746" s="62">
        <f t="shared" si="2943"/>
        <v>0</v>
      </c>
      <c r="CT1746" s="62">
        <f t="shared" si="2943"/>
        <v>0</v>
      </c>
      <c r="CU1746" s="62">
        <f t="shared" si="2943"/>
        <v>0</v>
      </c>
      <c r="CV1746" s="62">
        <f t="shared" si="2943"/>
        <v>0</v>
      </c>
      <c r="CW1746" s="62">
        <f t="shared" si="2943"/>
        <v>0</v>
      </c>
      <c r="CX1746" s="62">
        <f t="shared" si="2943"/>
        <v>0</v>
      </c>
      <c r="CY1746" s="62">
        <f t="shared" si="2943"/>
        <v>0</v>
      </c>
      <c r="CZ1746" s="62">
        <f t="shared" si="2943"/>
        <v>0</v>
      </c>
      <c r="DA1746" s="62">
        <f t="shared" si="2943"/>
        <v>0</v>
      </c>
      <c r="DB1746" s="62">
        <f t="shared" si="2943"/>
        <v>0</v>
      </c>
      <c r="DC1746" s="62">
        <f t="shared" si="2943"/>
        <v>0</v>
      </c>
      <c r="DD1746" s="62">
        <f t="shared" si="2943"/>
        <v>0</v>
      </c>
      <c r="DE1746" s="62">
        <f t="shared" si="2943"/>
        <v>0</v>
      </c>
      <c r="DF1746" s="62">
        <f t="shared" si="2943"/>
        <v>0</v>
      </c>
      <c r="DG1746" s="62">
        <f t="shared" si="2943"/>
        <v>0</v>
      </c>
      <c r="DH1746" s="62">
        <f t="shared" si="2943"/>
        <v>0</v>
      </c>
      <c r="DI1746" s="62">
        <f t="shared" si="2943"/>
        <v>0</v>
      </c>
      <c r="DJ1746" s="62">
        <f t="shared" si="2943"/>
        <v>0</v>
      </c>
      <c r="DK1746" s="62">
        <f t="shared" si="2943"/>
        <v>0</v>
      </c>
      <c r="DL1746" s="62">
        <f t="shared" ref="DL1746" si="2944">-DL1738</f>
        <v>0</v>
      </c>
    </row>
    <row r="1747" spans="1:116" x14ac:dyDescent="0.4">
      <c r="A1747" s="99"/>
      <c r="B1747" s="57"/>
      <c r="C1747" t="s">
        <v>235</v>
      </c>
      <c r="D1747" t="s">
        <v>769</v>
      </c>
      <c r="E1747" t="str">
        <f t="shared" si="2913"/>
        <v>1747 LAMORTR-S</v>
      </c>
      <c r="G1747" s="158" t="str">
        <f>G1739</f>
        <v>Principal payments - Revenue driven amortizing loan - no defaults</v>
      </c>
      <c r="K1747" s="53">
        <f ca="1">SUMIF($3:$3,K$2,1747:1747)</f>
        <v>1.1182528069161666E+61</v>
      </c>
      <c r="L1747" s="53">
        <f ca="1">SUMIF($3:$3,L$2,1747:1747)</f>
        <v>3.2408089983225567E+117</v>
      </c>
      <c r="M1747" s="53">
        <f ca="1">SUMIF($3:$3,M$2,1747:1747)</f>
        <v>3.6761018248207056E+170</v>
      </c>
      <c r="N1747" s="53">
        <f ca="1">SUMIF($3:$3,N$2,1747:1747)</f>
        <v>-6.5920111546453226E+222</v>
      </c>
      <c r="O1747" s="53">
        <f ca="1">SUMIF($3:$3,O$2,1747:1747)</f>
        <v>-1.6922954130047666E+273</v>
      </c>
      <c r="P1747" s="53" t="e">
        <f ca="1">SUMIF($3:$3,P$2,1747:1747)</f>
        <v>#NUM!</v>
      </c>
      <c r="R1747"/>
      <c r="S1747" s="62">
        <f t="shared" ref="S1747:AX1747" ca="1" si="2945">-S1739</f>
        <v>0</v>
      </c>
      <c r="T1747" s="62">
        <f t="shared" ca="1" si="2945"/>
        <v>117378509.4803537</v>
      </c>
      <c r="U1747" s="62">
        <f t="shared" ca="1" si="2945"/>
        <v>-186209653727723.16</v>
      </c>
      <c r="V1747" s="62">
        <f t="shared" ca="1" si="2945"/>
        <v>-9.2355092971519164E+19</v>
      </c>
      <c r="W1747" s="62">
        <f t="shared" ca="1" si="2945"/>
        <v>-2.6641452141594187E+25</v>
      </c>
      <c r="X1747" s="62">
        <f t="shared" ca="1" si="2945"/>
        <v>-5.583540966957326E+30</v>
      </c>
      <c r="Y1747" s="62">
        <f t="shared" ca="1" si="2945"/>
        <v>-9.2378132100284654E+35</v>
      </c>
      <c r="Z1747" s="62">
        <f t="shared" ca="1" si="2945"/>
        <v>-1.2651122837930239E+41</v>
      </c>
      <c r="AA1747" s="62">
        <f t="shared" ca="1" si="2945"/>
        <v>-1.4796654665375472E+46</v>
      </c>
      <c r="AB1747" s="62">
        <f t="shared" ca="1" si="2945"/>
        <v>-1.5112685308702216E+51</v>
      </c>
      <c r="AC1747" s="62">
        <f t="shared" ca="1" si="2945"/>
        <v>-1.3706199956927411E+56</v>
      </c>
      <c r="AD1747" s="62">
        <f t="shared" ca="1" si="2945"/>
        <v>-1.1182529211307005E+61</v>
      </c>
      <c r="AE1747" s="62">
        <f t="shared" ca="1" si="2945"/>
        <v>-8.2935346899643861E+65</v>
      </c>
      <c r="AF1747" s="62">
        <f t="shared" ca="1" si="2945"/>
        <v>-5.63935229414645E+70</v>
      </c>
      <c r="AG1747" s="62">
        <f t="shared" ca="1" si="2945"/>
        <v>-3.5408642625000198E+75</v>
      </c>
      <c r="AH1747" s="62">
        <f t="shared" ca="1" si="2945"/>
        <v>-2.0654188398822031E+80</v>
      </c>
      <c r="AI1747" s="62">
        <f t="shared" ca="1" si="2945"/>
        <v>-1.1250770095619926E+85</v>
      </c>
      <c r="AJ1747" s="62">
        <f t="shared" ca="1" si="2945"/>
        <v>-5.748968520710728E+89</v>
      </c>
      <c r="AK1747" s="62">
        <f t="shared" ca="1" si="2945"/>
        <v>-2.766601998260903E+94</v>
      </c>
      <c r="AL1747" s="62">
        <f t="shared" ca="1" si="2945"/>
        <v>-1.258252047184273E+99</v>
      </c>
      <c r="AM1747" s="62">
        <f t="shared" ca="1" si="2945"/>
        <v>-5.4250107911836466E+103</v>
      </c>
      <c r="AN1747" s="62">
        <f t="shared" ca="1" si="2945"/>
        <v>-2.223577047713619E+108</v>
      </c>
      <c r="AO1747" s="62">
        <f t="shared" ca="1" si="2945"/>
        <v>-8.6857788242921635E+112</v>
      </c>
      <c r="AP1747" s="62">
        <f t="shared" ca="1" si="2945"/>
        <v>-3.2408097220815627E+117</v>
      </c>
      <c r="AQ1747" s="62">
        <f t="shared" ca="1" si="2945"/>
        <v>-1.1573917525093863E+122</v>
      </c>
      <c r="AR1747" s="62">
        <f t="shared" ca="1" si="2945"/>
        <v>-3.9637429550519513E+126</v>
      </c>
      <c r="AS1747" s="62">
        <f t="shared" ca="1" si="2945"/>
        <v>-1.3037771297157405E+131</v>
      </c>
      <c r="AT1747" s="62">
        <f t="shared" ca="1" si="2945"/>
        <v>-4.1212776756410903E+135</v>
      </c>
      <c r="AU1747" s="62">
        <f t="shared" ca="1" si="2945"/>
        <v>-1.2501030772300783E+140</v>
      </c>
      <c r="AV1747" s="62">
        <f t="shared" ca="1" si="2945"/>
        <v>-3.6220006788080092E+144</v>
      </c>
      <c r="AW1747" s="62">
        <f t="shared" ca="1" si="2945"/>
        <v>-9.943849553136838E+148</v>
      </c>
      <c r="AX1747" s="62">
        <f t="shared" ca="1" si="2945"/>
        <v>-2.5580532751165102E+153</v>
      </c>
      <c r="AY1747" s="62">
        <f t="shared" ref="AY1747:CD1747" ca="1" si="2946">-AY1739</f>
        <v>-6.0771675968216264E+157</v>
      </c>
      <c r="AZ1747" s="62">
        <f t="shared" ca="1" si="2946"/>
        <v>-1.306254387734055E+162</v>
      </c>
      <c r="BA1747" s="62">
        <f t="shared" ca="1" si="2946"/>
        <v>-2.4506421985797587E+166</v>
      </c>
      <c r="BB1747" s="62">
        <f t="shared" ca="1" si="2946"/>
        <v>-3.6761038666941857E+170</v>
      </c>
      <c r="BC1747" s="62">
        <f t="shared" ca="1" si="2946"/>
        <v>-2.9647140597066593E+174</v>
      </c>
      <c r="BD1747" s="62">
        <f t="shared" ca="1" si="2946"/>
        <v>6.2367918823759697E+178</v>
      </c>
      <c r="BE1747" s="62">
        <f t="shared" ca="1" si="2946"/>
        <v>4.1257209830296348E+183</v>
      </c>
      <c r="BF1747" s="62">
        <f t="shared" ca="1" si="2946"/>
        <v>1.4266721512768352E+188</v>
      </c>
      <c r="BG1747" s="62">
        <f t="shared" ca="1" si="2946"/>
        <v>3.9774813211883793E+192</v>
      </c>
      <c r="BH1747" s="62">
        <f t="shared" ca="1" si="2946"/>
        <v>9.8274538519788861E+196</v>
      </c>
      <c r="BI1747" s="62">
        <f t="shared" ca="1" si="2946"/>
        <v>2.236359124801325E+201</v>
      </c>
      <c r="BJ1747" s="62">
        <f t="shared" ca="1" si="2946"/>
        <v>4.7839818243624236E+205</v>
      </c>
      <c r="BK1747" s="62">
        <f t="shared" ca="1" si="2946"/>
        <v>9.742424320227638E+209</v>
      </c>
      <c r="BL1747" s="62">
        <f t="shared" ca="1" si="2946"/>
        <v>1.9048949691290055E+214</v>
      </c>
      <c r="BM1747" s="62">
        <f t="shared" ca="1" si="2946"/>
        <v>3.5976650819950758E+218</v>
      </c>
      <c r="BN1747" s="62">
        <f t="shared" ca="1" si="2946"/>
        <v>6.5920141522207291E+222</v>
      </c>
      <c r="BO1747" s="62">
        <f t="shared" ca="1" si="2946"/>
        <v>1.1755966749473665E+227</v>
      </c>
      <c r="BP1747" s="62">
        <f t="shared" ca="1" si="2946"/>
        <v>2.0453507780408968E+231</v>
      </c>
      <c r="BQ1747" s="62">
        <f t="shared" ca="1" si="2946"/>
        <v>3.4777879254731441E+235</v>
      </c>
      <c r="BR1747" s="62">
        <f t="shared" ca="1" si="2946"/>
        <v>5.7866210279937964E+239</v>
      </c>
      <c r="BS1747" s="62">
        <f t="shared" ca="1" si="2946"/>
        <v>9.4309311345204904E+243</v>
      </c>
      <c r="BT1747" s="62">
        <f t="shared" ca="1" si="2946"/>
        <v>1.5066574365416062E+248</v>
      </c>
      <c r="BU1747" s="62">
        <f t="shared" ca="1" si="2946"/>
        <v>2.360804531477251E+252</v>
      </c>
      <c r="BV1747" s="62">
        <f t="shared" ca="1" si="2946"/>
        <v>3.6299457515409851E+256</v>
      </c>
      <c r="BW1747" s="62">
        <f t="shared" ca="1" si="2946"/>
        <v>5.4791420228041041E+260</v>
      </c>
      <c r="BX1747" s="62">
        <f t="shared" ca="1" si="2946"/>
        <v>8.1218249653651215E+264</v>
      </c>
      <c r="BY1747" s="62">
        <f t="shared" ca="1" si="2946"/>
        <v>1.1826731210445675E+269</v>
      </c>
      <c r="BZ1747" s="62">
        <f t="shared" ca="1" si="2946"/>
        <v>1.6922963983615504E+273</v>
      </c>
      <c r="CA1747" s="62">
        <f t="shared" ca="1" si="2946"/>
        <v>2.3801867916428963E+277</v>
      </c>
      <c r="CB1747" s="62">
        <f t="shared" ca="1" si="2946"/>
        <v>3.2914254495029938E+281</v>
      </c>
      <c r="CC1747" s="62">
        <f t="shared" ca="1" si="2946"/>
        <v>4.4761469565553008E+285</v>
      </c>
      <c r="CD1747" s="62">
        <f t="shared" ca="1" si="2946"/>
        <v>5.987881382712214E+289</v>
      </c>
      <c r="CE1747" s="62">
        <f t="shared" ref="CE1747:CL1747" ca="1" si="2947">-CE1739</f>
        <v>7.8809766271117979E+293</v>
      </c>
      <c r="CF1747" s="62">
        <f t="shared" ca="1" si="2947"/>
        <v>1.0206906026186632E+298</v>
      </c>
      <c r="CG1747" s="62">
        <f t="shared" ca="1" si="2947"/>
        <v>1.3009168609110031E+302</v>
      </c>
      <c r="CH1747" s="62">
        <f t="shared" ca="1" si="2947"/>
        <v>1.6316347180151692E+306</v>
      </c>
      <c r="CI1747" s="62" t="e">
        <f t="shared" ca="1" si="2947"/>
        <v>#NUM!</v>
      </c>
      <c r="CJ1747" s="62" t="e">
        <f t="shared" ca="1" si="2947"/>
        <v>#NUM!</v>
      </c>
      <c r="CK1747" s="62" t="e">
        <f t="shared" ca="1" si="2947"/>
        <v>#NUM!</v>
      </c>
      <c r="CL1747" s="62" t="e">
        <f t="shared" ca="1" si="2947"/>
        <v>#NUM!</v>
      </c>
      <c r="CO1747" s="62">
        <f ca="1">-CO1739</f>
        <v>703.3270978400767</v>
      </c>
      <c r="CP1747" s="62">
        <f t="shared" ref="CP1747:DK1747" ca="1" si="2948">-CP1739</f>
        <v>1757.1692826947335</v>
      </c>
      <c r="CQ1747" s="62">
        <f t="shared" ca="1" si="2948"/>
        <v>3273.5976104950701</v>
      </c>
      <c r="CR1747" s="62">
        <f t="shared" ca="1" si="2948"/>
        <v>3957.7558771685281</v>
      </c>
      <c r="CS1747" s="62">
        <f t="shared" ca="1" si="2948"/>
        <v>3606.9758327171207</v>
      </c>
      <c r="CT1747" s="62">
        <f t="shared" ca="1" si="2948"/>
        <v>349.04152107561163</v>
      </c>
      <c r="CU1747" s="62">
        <f t="shared" ca="1" si="2948"/>
        <v>-2616.0356152086724</v>
      </c>
      <c r="CV1747" s="62">
        <f t="shared" ca="1" si="2948"/>
        <v>-4089.6698753108058</v>
      </c>
      <c r="CW1747" s="62">
        <f t="shared" ca="1" si="2948"/>
        <v>-3460.9953573047183</v>
      </c>
      <c r="CX1747" s="62">
        <f t="shared" ca="1" si="2948"/>
        <v>-937.81087485058231</v>
      </c>
      <c r="CY1747" s="62">
        <f t="shared" ca="1" si="2948"/>
        <v>2548.4137990665304</v>
      </c>
      <c r="CZ1747" s="62">
        <f t="shared" ca="1" si="2948"/>
        <v>3575.4321055558903</v>
      </c>
      <c r="DA1747" s="62">
        <f t="shared" ca="1" si="2948"/>
        <v>3206.2715234816087</v>
      </c>
      <c r="DB1747" s="62">
        <f t="shared" ca="1" si="2948"/>
        <v>1055.6031944306928</v>
      </c>
      <c r="DC1747" s="62">
        <f t="shared" ca="1" si="2948"/>
        <v>-1620.9423519216853</v>
      </c>
      <c r="DD1747" s="62">
        <f t="shared" ca="1" si="2948"/>
        <v>-3313.8867216628041</v>
      </c>
      <c r="DE1747" s="62">
        <f t="shared" ca="1" si="2948"/>
        <v>-3217.8505910790495</v>
      </c>
      <c r="DF1747" s="62">
        <f t="shared" ca="1" si="2948"/>
        <v>-1411.7670505420747</v>
      </c>
      <c r="DG1747" s="62">
        <f t="shared" ca="1" si="2948"/>
        <v>1095.3397005695456</v>
      </c>
      <c r="DH1747" s="62">
        <f t="shared" ca="1" si="2948"/>
        <v>2943.0877899844254</v>
      </c>
      <c r="DI1747" s="62">
        <f t="shared" ca="1" si="2948"/>
        <v>3173.8138960180158</v>
      </c>
      <c r="DJ1747" s="62">
        <f t="shared" ca="1" si="2948"/>
        <v>1711.2894656619274</v>
      </c>
      <c r="DK1747" s="62">
        <f t="shared" ca="1" si="2948"/>
        <v>-617.96233058127416</v>
      </c>
      <c r="DL1747" s="62">
        <f t="shared" ref="DL1747" ca="1" si="2949">-DL1739</f>
        <v>-2550.0191119214819</v>
      </c>
    </row>
    <row r="1748" spans="1:116" x14ac:dyDescent="0.4">
      <c r="A1748" s="100"/>
      <c r="B1748" s="293"/>
      <c r="C1748" s="293"/>
      <c r="D1748" t="s">
        <v>769</v>
      </c>
      <c r="E1748" t="str">
        <f t="shared" si="2913"/>
        <v>1748 LAMORTR-S</v>
      </c>
      <c r="F1748" s="27"/>
      <c r="G1748" s="125"/>
      <c r="R1748"/>
      <c r="S1748" s="1"/>
      <c r="T1748" s="1"/>
      <c r="U1748" s="1"/>
      <c r="V1748" s="1"/>
      <c r="W1748" s="1"/>
      <c r="X1748" s="1"/>
      <c r="Y1748" s="1"/>
      <c r="Z1748" s="1"/>
      <c r="AA1748" s="1"/>
      <c r="AB1748" s="1"/>
      <c r="AC1748" s="1"/>
      <c r="AD1748" s="1"/>
      <c r="AE1748" s="1"/>
      <c r="AF1748" s="1"/>
      <c r="AG1748" s="1"/>
      <c r="AH1748" s="1"/>
      <c r="AI1748" s="1"/>
      <c r="AJ1748" s="1"/>
      <c r="AK1748" s="1"/>
      <c r="AL1748" s="1"/>
      <c r="AM1748" s="1"/>
      <c r="AN1748" s="1"/>
      <c r="AO1748" s="1"/>
      <c r="AP1748" s="1"/>
      <c r="AQ1748" s="1"/>
      <c r="AR1748" s="1"/>
      <c r="AS1748" s="1"/>
      <c r="AT1748" s="1"/>
      <c r="AU1748" s="1"/>
      <c r="AV1748" s="1"/>
      <c r="AW1748" s="1"/>
      <c r="AX1748" s="1"/>
      <c r="AY1748" s="1"/>
      <c r="AZ1748" s="1"/>
      <c r="BA1748" s="1"/>
      <c r="BB1748" s="1"/>
      <c r="BC1748" s="1"/>
      <c r="BD1748" s="1"/>
      <c r="BE1748" s="1"/>
      <c r="BF1748" s="1"/>
      <c r="BG1748" s="1"/>
      <c r="BH1748" s="1"/>
      <c r="BI1748" s="1"/>
      <c r="BJ1748" s="1"/>
      <c r="BK1748" s="1"/>
      <c r="BL1748" s="1"/>
      <c r="BM1748" s="1"/>
      <c r="BN1748" s="1"/>
      <c r="BO1748" s="1"/>
      <c r="BP1748" s="1"/>
      <c r="BQ1748" s="1"/>
      <c r="BR1748" s="1"/>
      <c r="BS1748" s="1"/>
      <c r="BT1748" s="1"/>
      <c r="BU1748" s="1"/>
      <c r="BV1748" s="1"/>
      <c r="BW1748" s="1"/>
      <c r="BX1748" s="1"/>
      <c r="BY1748" s="1"/>
      <c r="BZ1748" s="1"/>
      <c r="CA1748" s="1"/>
      <c r="CB1748" s="1"/>
      <c r="CC1748" s="1"/>
      <c r="CD1748" s="1"/>
      <c r="CE1748" s="1"/>
      <c r="CF1748" s="1"/>
      <c r="CG1748" s="1"/>
      <c r="CH1748" s="1"/>
      <c r="CI1748" s="1"/>
      <c r="CJ1748" s="1"/>
      <c r="CK1748" s="1"/>
      <c r="CL1748" s="1"/>
      <c r="CO1748" s="1"/>
      <c r="CP1748" s="1"/>
      <c r="CQ1748" s="1"/>
      <c r="CR1748" s="1"/>
      <c r="CS1748" s="1"/>
      <c r="CT1748" s="1"/>
      <c r="CU1748" s="1"/>
      <c r="CV1748" s="1"/>
      <c r="CW1748" s="1"/>
      <c r="CX1748" s="1"/>
      <c r="CY1748" s="1"/>
      <c r="CZ1748" s="1"/>
      <c r="DA1748" s="1"/>
      <c r="DB1748" s="1"/>
      <c r="DC1748" s="1"/>
      <c r="DD1748" s="1"/>
      <c r="DE1748" s="1"/>
      <c r="DF1748" s="1"/>
      <c r="DG1748" s="1"/>
      <c r="DH1748" s="1"/>
      <c r="DI1748" s="1"/>
      <c r="DJ1748" s="1"/>
      <c r="DK1748" s="1"/>
      <c r="DL1748" s="1"/>
    </row>
    <row r="1749" spans="1:116" x14ac:dyDescent="0.4">
      <c r="A1749" s="99"/>
      <c r="B1749" s="57"/>
      <c r="D1749" t="s">
        <v>769</v>
      </c>
      <c r="E1749" t="str">
        <f t="shared" si="2913"/>
        <v>1749 LAMORTR-S</v>
      </c>
      <c r="G1749" s="95" t="s">
        <v>291</v>
      </c>
      <c r="R1749"/>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c r="AX1749" s="1"/>
      <c r="AY1749" s="1"/>
      <c r="AZ1749" s="1"/>
      <c r="BA1749" s="1"/>
      <c r="BB1749" s="1"/>
      <c r="BC1749" s="1"/>
      <c r="BD1749" s="1"/>
      <c r="BE1749" s="1"/>
      <c r="BF1749" s="1"/>
      <c r="BG1749" s="1"/>
      <c r="BH1749" s="1"/>
      <c r="BI1749" s="1"/>
      <c r="BJ1749" s="1"/>
      <c r="BK1749" s="1"/>
      <c r="BL1749" s="1"/>
      <c r="BM1749" s="1"/>
      <c r="BN1749" s="1"/>
      <c r="BO1749" s="1"/>
      <c r="BP1749" s="1"/>
      <c r="BQ1749" s="1"/>
      <c r="BR1749" s="1"/>
      <c r="BS1749" s="1"/>
      <c r="BT1749" s="1"/>
      <c r="BU1749" s="1"/>
      <c r="BV1749" s="1"/>
      <c r="BW1749" s="1"/>
      <c r="BX1749" s="1"/>
      <c r="BY1749" s="1"/>
      <c r="BZ1749" s="1"/>
      <c r="CA1749" s="1"/>
      <c r="CB1749" s="1"/>
      <c r="CC1749" s="1"/>
      <c r="CD1749" s="1"/>
      <c r="CE1749" s="1"/>
      <c r="CF1749" s="1"/>
      <c r="CG1749" s="1"/>
      <c r="CH1749" s="1"/>
      <c r="CI1749" s="1"/>
      <c r="CJ1749" s="1"/>
      <c r="CK1749" s="1"/>
      <c r="CL1749" s="1"/>
      <c r="CO1749" s="1"/>
      <c r="CP1749" s="1"/>
      <c r="CQ1749" s="1"/>
      <c r="CR1749" s="1"/>
      <c r="CS1749" s="1"/>
      <c r="CT1749" s="1"/>
      <c r="CU1749" s="1"/>
      <c r="CV1749" s="1"/>
      <c r="CW1749" s="1"/>
      <c r="CX1749" s="1"/>
      <c r="CY1749" s="1"/>
      <c r="CZ1749" s="1"/>
      <c r="DA1749" s="1"/>
      <c r="DB1749" s="1"/>
      <c r="DC1749" s="1"/>
      <c r="DD1749" s="1"/>
      <c r="DE1749" s="1"/>
      <c r="DF1749" s="1"/>
      <c r="DG1749" s="1"/>
      <c r="DH1749" s="1"/>
      <c r="DI1749" s="1"/>
      <c r="DJ1749" s="1"/>
      <c r="DK1749" s="1"/>
      <c r="DL1749" s="1"/>
    </row>
    <row r="1750" spans="1:116" x14ac:dyDescent="0.4">
      <c r="D1750" t="s">
        <v>769</v>
      </c>
      <c r="E1750" s="8" t="str">
        <f t="shared" si="2913"/>
        <v>1750 LAMORTR-S</v>
      </c>
      <c r="G1750" s="158" t="s">
        <v>292</v>
      </c>
      <c r="J1750"/>
      <c r="K1750" s="81">
        <f t="shared" ref="K1750:P1750" ca="1" si="2950">SUMIF($3:$3,K$2,1750:1750)</f>
        <v>-8439.9251740809214</v>
      </c>
      <c r="L1750" s="81">
        <f t="shared" ca="1" si="2950"/>
        <v>-8439.9251740809214</v>
      </c>
      <c r="M1750" s="81">
        <f t="shared" ca="1" si="2950"/>
        <v>-8439.9251740809214</v>
      </c>
      <c r="N1750" s="81">
        <f t="shared" ca="1" si="2950"/>
        <v>-8439.9251740809214</v>
      </c>
      <c r="O1750" s="81">
        <f t="shared" ca="1" si="2950"/>
        <v>-8439.9251740809214</v>
      </c>
      <c r="P1750" s="81">
        <f t="shared" ca="1" si="2950"/>
        <v>-8439.9251740809214</v>
      </c>
      <c r="R1750" s="53"/>
      <c r="S1750" s="94">
        <f ca="1">+PMT($H1729/12,$H1728,S1737+S1738+S1736,0)</f>
        <v>-703.3270978400767</v>
      </c>
      <c r="T1750" s="94">
        <f t="shared" ref="T1750:AY1750" ca="1" si="2951">+PMT($H1729/12,$H1728,T1737+T1738,0)</f>
        <v>-703.3270978400767</v>
      </c>
      <c r="U1750" s="94">
        <f t="shared" ca="1" si="2951"/>
        <v>-703.3270978400767</v>
      </c>
      <c r="V1750" s="94">
        <f t="shared" ca="1" si="2951"/>
        <v>-703.3270978400767</v>
      </c>
      <c r="W1750" s="94">
        <f t="shared" ca="1" si="2951"/>
        <v>-703.3270978400767</v>
      </c>
      <c r="X1750" s="94">
        <f t="shared" ca="1" si="2951"/>
        <v>-703.3270978400767</v>
      </c>
      <c r="Y1750" s="94">
        <f t="shared" ca="1" si="2951"/>
        <v>-703.3270978400767</v>
      </c>
      <c r="Z1750" s="94">
        <f t="shared" ca="1" si="2951"/>
        <v>-703.3270978400767</v>
      </c>
      <c r="AA1750" s="94">
        <f t="shared" ca="1" si="2951"/>
        <v>-703.3270978400767</v>
      </c>
      <c r="AB1750" s="94">
        <f t="shared" ca="1" si="2951"/>
        <v>-703.3270978400767</v>
      </c>
      <c r="AC1750" s="94">
        <f t="shared" ca="1" si="2951"/>
        <v>-703.3270978400767</v>
      </c>
      <c r="AD1750" s="94">
        <f t="shared" ca="1" si="2951"/>
        <v>-703.3270978400767</v>
      </c>
      <c r="AE1750" s="94">
        <f t="shared" ca="1" si="2951"/>
        <v>-703.3270978400767</v>
      </c>
      <c r="AF1750" s="94">
        <f t="shared" ca="1" si="2951"/>
        <v>-703.3270978400767</v>
      </c>
      <c r="AG1750" s="94">
        <f t="shared" ca="1" si="2951"/>
        <v>-703.3270978400767</v>
      </c>
      <c r="AH1750" s="94">
        <f t="shared" ca="1" si="2951"/>
        <v>-703.3270978400767</v>
      </c>
      <c r="AI1750" s="94">
        <f t="shared" ca="1" si="2951"/>
        <v>-703.3270978400767</v>
      </c>
      <c r="AJ1750" s="94">
        <f t="shared" ca="1" si="2951"/>
        <v>-703.3270978400767</v>
      </c>
      <c r="AK1750" s="94">
        <f t="shared" ca="1" si="2951"/>
        <v>-703.3270978400767</v>
      </c>
      <c r="AL1750" s="94">
        <f t="shared" ca="1" si="2951"/>
        <v>-703.3270978400767</v>
      </c>
      <c r="AM1750" s="94">
        <f t="shared" ca="1" si="2951"/>
        <v>-703.3270978400767</v>
      </c>
      <c r="AN1750" s="94">
        <f t="shared" ca="1" si="2951"/>
        <v>-703.3270978400767</v>
      </c>
      <c r="AO1750" s="94">
        <f t="shared" ca="1" si="2951"/>
        <v>-703.3270978400767</v>
      </c>
      <c r="AP1750" s="94">
        <f t="shared" ca="1" si="2951"/>
        <v>-703.3270978400767</v>
      </c>
      <c r="AQ1750" s="94">
        <f t="shared" ca="1" si="2951"/>
        <v>-703.3270978400767</v>
      </c>
      <c r="AR1750" s="94">
        <f t="shared" ca="1" si="2951"/>
        <v>-703.3270978400767</v>
      </c>
      <c r="AS1750" s="94">
        <f t="shared" ca="1" si="2951"/>
        <v>-703.3270978400767</v>
      </c>
      <c r="AT1750" s="94">
        <f t="shared" ca="1" si="2951"/>
        <v>-703.3270978400767</v>
      </c>
      <c r="AU1750" s="94">
        <f t="shared" ca="1" si="2951"/>
        <v>-703.3270978400767</v>
      </c>
      <c r="AV1750" s="94">
        <f t="shared" ca="1" si="2951"/>
        <v>-703.3270978400767</v>
      </c>
      <c r="AW1750" s="94">
        <f t="shared" ca="1" si="2951"/>
        <v>-703.3270978400767</v>
      </c>
      <c r="AX1750" s="94">
        <f t="shared" ca="1" si="2951"/>
        <v>-703.3270978400767</v>
      </c>
      <c r="AY1750" s="94">
        <f t="shared" ca="1" si="2951"/>
        <v>-703.3270978400767</v>
      </c>
      <c r="AZ1750" s="94">
        <f t="shared" ref="AZ1750:CE1750" ca="1" si="2952">+PMT($H1729/12,$H1728,AZ1737+AZ1738,0)</f>
        <v>-703.3270978400767</v>
      </c>
      <c r="BA1750" s="94">
        <f t="shared" ca="1" si="2952"/>
        <v>-703.3270978400767</v>
      </c>
      <c r="BB1750" s="94">
        <f t="shared" ca="1" si="2952"/>
        <v>-703.3270978400767</v>
      </c>
      <c r="BC1750" s="94">
        <f t="shared" ca="1" si="2952"/>
        <v>-703.3270978400767</v>
      </c>
      <c r="BD1750" s="94">
        <f t="shared" ca="1" si="2952"/>
        <v>-703.3270978400767</v>
      </c>
      <c r="BE1750" s="94">
        <f t="shared" ca="1" si="2952"/>
        <v>-703.3270978400767</v>
      </c>
      <c r="BF1750" s="94">
        <f t="shared" ca="1" si="2952"/>
        <v>-703.3270978400767</v>
      </c>
      <c r="BG1750" s="94">
        <f t="shared" ca="1" si="2952"/>
        <v>-703.3270978400767</v>
      </c>
      <c r="BH1750" s="94">
        <f t="shared" ca="1" si="2952"/>
        <v>-703.3270978400767</v>
      </c>
      <c r="BI1750" s="94">
        <f t="shared" ca="1" si="2952"/>
        <v>-703.3270978400767</v>
      </c>
      <c r="BJ1750" s="94">
        <f t="shared" ca="1" si="2952"/>
        <v>-703.3270978400767</v>
      </c>
      <c r="BK1750" s="94">
        <f t="shared" ca="1" si="2952"/>
        <v>-703.3270978400767</v>
      </c>
      <c r="BL1750" s="94">
        <f t="shared" ca="1" si="2952"/>
        <v>-703.3270978400767</v>
      </c>
      <c r="BM1750" s="94">
        <f t="shared" ca="1" si="2952"/>
        <v>-703.3270978400767</v>
      </c>
      <c r="BN1750" s="94">
        <f t="shared" ca="1" si="2952"/>
        <v>-703.3270978400767</v>
      </c>
      <c r="BO1750" s="94">
        <f t="shared" ca="1" si="2952"/>
        <v>-703.3270978400767</v>
      </c>
      <c r="BP1750" s="94">
        <f t="shared" ca="1" si="2952"/>
        <v>-703.3270978400767</v>
      </c>
      <c r="BQ1750" s="94">
        <f t="shared" ca="1" si="2952"/>
        <v>-703.3270978400767</v>
      </c>
      <c r="BR1750" s="94">
        <f t="shared" ca="1" si="2952"/>
        <v>-703.3270978400767</v>
      </c>
      <c r="BS1750" s="94">
        <f t="shared" ca="1" si="2952"/>
        <v>-703.3270978400767</v>
      </c>
      <c r="BT1750" s="94">
        <f t="shared" ca="1" si="2952"/>
        <v>-703.3270978400767</v>
      </c>
      <c r="BU1750" s="94">
        <f t="shared" ca="1" si="2952"/>
        <v>-703.3270978400767</v>
      </c>
      <c r="BV1750" s="94">
        <f t="shared" ca="1" si="2952"/>
        <v>-703.3270978400767</v>
      </c>
      <c r="BW1750" s="94">
        <f t="shared" ca="1" si="2952"/>
        <v>-703.3270978400767</v>
      </c>
      <c r="BX1750" s="94">
        <f t="shared" ca="1" si="2952"/>
        <v>-703.3270978400767</v>
      </c>
      <c r="BY1750" s="94">
        <f t="shared" ca="1" si="2952"/>
        <v>-703.3270978400767</v>
      </c>
      <c r="BZ1750" s="94">
        <f t="shared" ca="1" si="2952"/>
        <v>-703.3270978400767</v>
      </c>
      <c r="CA1750" s="94">
        <f t="shared" ca="1" si="2952"/>
        <v>-703.3270978400767</v>
      </c>
      <c r="CB1750" s="94">
        <f t="shared" ca="1" si="2952"/>
        <v>-703.3270978400767</v>
      </c>
      <c r="CC1750" s="94">
        <f t="shared" ca="1" si="2952"/>
        <v>-703.3270978400767</v>
      </c>
      <c r="CD1750" s="94">
        <f t="shared" ca="1" si="2952"/>
        <v>-703.3270978400767</v>
      </c>
      <c r="CE1750" s="94">
        <f t="shared" ca="1" si="2952"/>
        <v>-703.3270978400767</v>
      </c>
      <c r="CF1750" s="94">
        <f t="shared" ref="CF1750:CL1750" ca="1" si="2953">+PMT($H1729/12,$H1728,CF1737+CF1738,0)</f>
        <v>-703.3270978400767</v>
      </c>
      <c r="CG1750" s="94">
        <f t="shared" ca="1" si="2953"/>
        <v>-703.3270978400767</v>
      </c>
      <c r="CH1750" s="94">
        <f t="shared" ca="1" si="2953"/>
        <v>-703.3270978400767</v>
      </c>
      <c r="CI1750" s="94">
        <f t="shared" ca="1" si="2953"/>
        <v>-703.3270978400767</v>
      </c>
      <c r="CJ1750" s="94">
        <f t="shared" ca="1" si="2953"/>
        <v>-703.3270978400767</v>
      </c>
      <c r="CK1750" s="94">
        <f t="shared" ca="1" si="2953"/>
        <v>-703.3270978400767</v>
      </c>
      <c r="CL1750" s="94">
        <f t="shared" ca="1" si="2953"/>
        <v>-703.3270978400767</v>
      </c>
      <c r="CN1750" s="80"/>
      <c r="CO1750" s="94">
        <f t="shared" ref="CO1750:CX1750" si="2954">+PMT($H1729/CO$5,$H1728/12*4,CO1736+CO1738,0)</f>
        <v>0</v>
      </c>
      <c r="CP1750" s="94">
        <f t="shared" ca="1" si="2954"/>
        <v>-1939.5861052487317</v>
      </c>
      <c r="CQ1750" s="94">
        <f t="shared" ca="1" si="2954"/>
        <v>-1472.499095732968</v>
      </c>
      <c r="CR1750" s="94">
        <f t="shared" ca="1" si="2954"/>
        <v>-602.3183264110811</v>
      </c>
      <c r="CS1750" s="94">
        <f t="shared" ca="1" si="2954"/>
        <v>449.72394138062049</v>
      </c>
      <c r="CT1750" s="94">
        <f t="shared" ca="1" si="2954"/>
        <v>1408.5226022107051</v>
      </c>
      <c r="CU1750" s="94">
        <f t="shared" ca="1" si="2954"/>
        <v>1501.3040785782064</v>
      </c>
      <c r="CV1750" s="94">
        <f t="shared" ca="1" si="2954"/>
        <v>805.91504331083524</v>
      </c>
      <c r="CW1750" s="94">
        <f t="shared" ca="1" si="2954"/>
        <v>-281.19232350823688</v>
      </c>
      <c r="CX1750" s="94">
        <f t="shared" ca="1" si="2954"/>
        <v>-1201.1867641760489</v>
      </c>
      <c r="CY1750" s="94">
        <f ca="1">+PMT($H1729/CL$5,$H1728/12*4,CY1736+CY1738,0)</f>
        <v>-1392.6990723961781</v>
      </c>
      <c r="CZ1750" s="94">
        <f t="shared" ref="CZ1750:DL1750" ca="1" si="2955">+PMT($H1729/CZ$5,$H1728/12*4,CZ1736+CZ1738,0)</f>
        <v>-773.05971301585396</v>
      </c>
      <c r="DA1750" s="94">
        <f t="shared" ca="1" si="2955"/>
        <v>177.3540612049419</v>
      </c>
      <c r="DB1750" s="94">
        <f t="shared" ca="1" si="2955"/>
        <v>1029.638352961907</v>
      </c>
      <c r="DC1750" s="94">
        <f t="shared" ca="1" si="2955"/>
        <v>1310.2365538169674</v>
      </c>
      <c r="DD1750" s="94">
        <f t="shared" ca="1" si="2955"/>
        <v>879.36109792722311</v>
      </c>
      <c r="DE1750" s="94">
        <f t="shared" ca="1" si="2955"/>
        <v>-1.5292374203829713</v>
      </c>
      <c r="DF1750" s="94">
        <f t="shared" ca="1" si="2955"/>
        <v>-856.89145235204387</v>
      </c>
      <c r="DG1750" s="94">
        <f t="shared" ca="1" si="2955"/>
        <v>-1232.1643735582049</v>
      </c>
      <c r="DH1750" s="94">
        <f t="shared" ca="1" si="2955"/>
        <v>-941.00349897341823</v>
      </c>
      <c r="DI1750" s="94">
        <f t="shared" ca="1" si="2955"/>
        <v>-158.67814870436263</v>
      </c>
      <c r="DJ1750" s="94">
        <f t="shared" ca="1" si="2955"/>
        <v>684.97832540449497</v>
      </c>
      <c r="DK1750" s="94">
        <f t="shared" ca="1" si="2955"/>
        <v>1139.8696593265447</v>
      </c>
      <c r="DL1750" s="94">
        <f t="shared" ca="1" si="2955"/>
        <v>975.60422410225749</v>
      </c>
    </row>
    <row r="1751" spans="1:116" x14ac:dyDescent="0.4">
      <c r="D1751" t="s">
        <v>769</v>
      </c>
      <c r="E1751" s="8" t="str">
        <f t="shared" si="2913"/>
        <v>1751 LAMORTR-S</v>
      </c>
      <c r="G1751" s="126" t="s">
        <v>293</v>
      </c>
      <c r="H1751" s="27"/>
      <c r="J1751"/>
      <c r="K1751" s="320">
        <f t="shared" ref="K1751:P1751" ca="1" si="2956">SUMIF($4:$4,K$2,1751:1751)</f>
        <v>1.1182528069161666E+61</v>
      </c>
      <c r="L1751" s="320">
        <f t="shared" ca="1" si="2956"/>
        <v>3.2408089983225567E+117</v>
      </c>
      <c r="M1751" s="320">
        <f t="shared" ca="1" si="2956"/>
        <v>3.6761018248207056E+170</v>
      </c>
      <c r="N1751" s="320">
        <f t="shared" ca="1" si="2956"/>
        <v>-6.5920111546453226E+222</v>
      </c>
      <c r="O1751" s="320">
        <f t="shared" ca="1" si="2956"/>
        <v>-1.6922954130047666E+273</v>
      </c>
      <c r="P1751" s="320" t="e">
        <f t="shared" ca="1" si="2956"/>
        <v>#NUM!</v>
      </c>
      <c r="R1751" s="28"/>
      <c r="S1751" s="93" cm="1">
        <f t="array" aca="1" ref="S1751" ca="1">SUM(INDEX(1747:1747,1,MAX(COLUMN($R:$R),COLUMN()-($H1728-1))):S1750)</f>
        <v>-703.3270978400767</v>
      </c>
      <c r="T1751" s="93" cm="1">
        <f t="array" aca="1" ref="T1751" ca="1">SUM(INDEX(1747:1747,1,MAX(COLUMN($R:$R),COLUMN()-($H1728-1))):T1750)</f>
        <v>117377102.82615803</v>
      </c>
      <c r="U1751" s="93" cm="1">
        <f t="array" aca="1" ref="U1751" ca="1">SUM(INDEX(1747:1747,1,MAX(COLUMN($R:$R),COLUMN()-($H1728-1))):U1750)</f>
        <v>-186209536351323.63</v>
      </c>
      <c r="V1751" s="93" cm="1">
        <f t="array" aca="1" ref="V1751" ca="1">SUM(INDEX(1747:1747,1,MAX(COLUMN($R:$R),COLUMN()-($H1728-1))):V1750)</f>
        <v>-9.2355279181055508E+19</v>
      </c>
      <c r="W1751" s="93" cm="1">
        <f t="array" aca="1" ref="W1751" ca="1">SUM(INDEX(1747:1747,1,MAX(COLUMN($R:$R),COLUMN()-($H1728-1))):W1750)</f>
        <v>-2.664154449687337E+25</v>
      </c>
      <c r="X1751" s="93" cm="1">
        <f t="array" aca="1" ref="X1751" ca="1">SUM(INDEX(1747:1747,1,MAX(COLUMN($R:$R),COLUMN()-($H1728-1))):X1750)</f>
        <v>-5.5835676085018234E+30</v>
      </c>
      <c r="Y1751" s="93" cm="1">
        <f t="array" aca="1" ref="Y1751" ca="1">SUM(INDEX(1747:1747,1,MAX(COLUMN($R:$R),COLUMN()-($H1728-1))):Y1750)</f>
        <v>-9.2378690457045504E+35</v>
      </c>
      <c r="Z1751" s="93" cm="1">
        <f t="array" aca="1" ref="Z1751" ca="1">SUM(INDEX(1747:1747,1,MAX(COLUMN($R:$R),COLUMN()-($H1728-1))):Z1750)</f>
        <v>-1.2651215216620695E+41</v>
      </c>
      <c r="AA1751" s="93" cm="1">
        <f t="array" aca="1" ref="AA1751" ca="1">SUM(INDEX(1747:1747,1,MAX(COLUMN($R:$R),COLUMN()-($H1728-1))):AA1750)</f>
        <v>-1.4796781177527639E+46</v>
      </c>
      <c r="AB1751" s="93" cm="1">
        <f t="array" aca="1" ref="AB1751" ca="1">SUM(INDEX(1747:1747,1,MAX(COLUMN($R:$R),COLUMN()-($H1728-1))):AB1750)</f>
        <v>-1.511283327651399E+51</v>
      </c>
      <c r="AC1751" s="93" cm="1">
        <f t="array" aca="1" ref="AC1751" ca="1">SUM(INDEX(1747:1747,1,MAX(COLUMN($R:$R),COLUMN()-($H1728-1))):AC1750)</f>
        <v>-1.3706351085260176E+56</v>
      </c>
      <c r="AD1751" s="93" cm="1">
        <f t="array" aca="1" ref="AD1751" ca="1">SUM(INDEX(1747:1747,1,MAX(COLUMN($R:$R),COLUMN()-($H1728-1))):AD1750)</f>
        <v>-1.1182666274817857E+61</v>
      </c>
      <c r="AE1751" s="93" cm="1">
        <f t="array" aca="1" ref="AE1751" ca="1">SUM(INDEX(1747:1747,1,MAX(COLUMN($R:$R),COLUMN()-($H1728-1))):AE1750)</f>
        <v>-8.293646516627134E+65</v>
      </c>
      <c r="AF1751" s="93" cm="1">
        <f t="array" aca="1" ref="AF1751" ca="1">SUM(INDEX(1747:1747,1,MAX(COLUMN($R:$R),COLUMN()-($H1728-1))):AF1750)</f>
        <v>-5.6394352306116167E+70</v>
      </c>
      <c r="AG1751" s="93" cm="1">
        <f t="array" aca="1" ref="AG1751" ca="1">SUM(INDEX(1747:1747,1,MAX(COLUMN($R:$R),COLUMN()-($H1728-1))):AG1750)</f>
        <v>-3.5409206568523258E+75</v>
      </c>
      <c r="AH1751" s="93" cm="1">
        <f t="array" aca="1" ref="AH1751" ca="1">SUM(INDEX(1747:1747,1,MAX(COLUMN($R:$R),COLUMN()-($H1728-1))):AH1750)</f>
        <v>-2.0654542490887716E+80</v>
      </c>
      <c r="AI1751" s="93" cm="1">
        <f t="array" aca="1" ref="AI1751" ca="1">SUM(INDEX(1747:1747,1,MAX(COLUMN($R:$R),COLUMN()-($H1728-1))):AI1750)</f>
        <v>-1.1250976641044835E+85</v>
      </c>
      <c r="AJ1751" s="93" cm="1">
        <f t="array" aca="1" ref="AJ1751" ca="1">SUM(INDEX(1747:1747,1,MAX(COLUMN($R:$R),COLUMN()-($H1728-1))):AJ1750)</f>
        <v>-5.7490810304771386E+89</v>
      </c>
      <c r="AK1751" s="93" cm="1">
        <f t="array" aca="1" ref="AK1751" ca="1">SUM(INDEX(1747:1747,1,MAX(COLUMN($R:$R),COLUMN()-($H1728-1))):AK1750)</f>
        <v>-2.7666594890712076E+94</v>
      </c>
      <c r="AL1751" s="93" cm="1">
        <f t="array" aca="1" ref="AL1751" ca="1">SUM(INDEX(1747:1747,1,MAX(COLUMN($R:$R),COLUMN()-($H1728-1))):AL1750)</f>
        <v>-1.2582797137791638E+99</v>
      </c>
      <c r="AM1751" s="93" cm="1">
        <f t="array" aca="1" ref="AM1751" ca="1">SUM(INDEX(1747:1747,1,MAX(COLUMN($R:$R),COLUMN()-($H1728-1))):AM1750)</f>
        <v>-5.4251366191550245E+103</v>
      </c>
      <c r="AN1751" s="93" cm="1">
        <f t="array" aca="1" ref="AN1751" ca="1">SUM(INDEX(1747:1747,1,MAX(COLUMN($R:$R),COLUMN()-($H1728-1))):AN1750)</f>
        <v>-2.2236312990798107E+108</v>
      </c>
      <c r="AO1751" s="93" cm="1">
        <f t="array" aca="1" ref="AO1751" ca="1">SUM(INDEX(1747:1747,1,MAX(COLUMN($R:$R),COLUMN()-($H1728-1))):AO1750)</f>
        <v>-8.686001187422072E+112</v>
      </c>
      <c r="AP1751" s="93" cm="1">
        <f t="array" aca="1" ref="AP1751" ca="1">SUM(INDEX(1747:1747,1,MAX(COLUMN($R:$R),COLUMN()-($H1728-1))):AP1750)</f>
        <v>-3.240896582093437E+117</v>
      </c>
      <c r="AQ1751" s="93" cm="1">
        <f t="array" aca="1" ref="AQ1751" ca="1">SUM(INDEX(1747:1747,1,MAX(COLUMN($R:$R),COLUMN()-($H1728-1))):AQ1750)</f>
        <v>-1.1574241614752072E+122</v>
      </c>
      <c r="AR1751" s="93" cm="1">
        <f t="array" aca="1" ref="AR1751" ca="1">SUM(INDEX(1747:1747,1,MAX(COLUMN($R:$R),COLUMN()-($H1728-1))):AR1750)</f>
        <v>-3.9638586974680987E+126</v>
      </c>
      <c r="AS1751" s="93" cm="1">
        <f t="array" aca="1" ref="AS1751" ca="1">SUM(INDEX(1747:1747,1,MAX(COLUMN($R:$R),COLUMN()-($H1728-1))):AS1750)</f>
        <v>-1.3038167683027151E+131</v>
      </c>
      <c r="AT1751" s="93" cm="1">
        <f t="array" aca="1" ref="AT1751" ca="1">SUM(INDEX(1747:1747,1,MAX(COLUMN($R:$R),COLUMN()-($H1728-1))):AT1750)</f>
        <v>-4.1214080573179206E+135</v>
      </c>
      <c r="AU1751" s="93" cm="1">
        <f t="array" aca="1" ref="AU1751" ca="1">SUM(INDEX(1747:1747,1,MAX(COLUMN($R:$R),COLUMN()-($H1728-1))):AU1750)</f>
        <v>-1.2501442913106514E+140</v>
      </c>
      <c r="AV1751" s="93" cm="1">
        <f t="array" aca="1" ref="AV1751" ca="1">SUM(INDEX(1747:1747,1,MAX(COLUMN($R:$R),COLUMN()-($H1728-1))):AV1750)</f>
        <v>-3.6221256932371406E+144</v>
      </c>
      <c r="AW1751" s="93" cm="1">
        <f t="array" aca="1" ref="AW1751" ca="1">SUM(INDEX(1747:1747,1,MAX(COLUMN($R:$R),COLUMN()-($H1728-1))):AW1750)</f>
        <v>-9.9442117657061618E+148</v>
      </c>
      <c r="AX1751" s="93" cm="1">
        <f t="array" aca="1" ref="AX1751" ca="1">SUM(INDEX(1747:1747,1,MAX(COLUMN($R:$R),COLUMN()-($H1728-1))):AX1750)</f>
        <v>-2.5581527172341674E+153</v>
      </c>
      <c r="AY1751" s="93" cm="1">
        <f t="array" aca="1" ref="AY1751" ca="1">SUM(INDEX(1747:1747,1,MAX(COLUMN($R:$R),COLUMN()-($H1728-1))):AY1750)</f>
        <v>-6.0774234120933504E+157</v>
      </c>
      <c r="AZ1751" s="93" cm="1">
        <f t="array" aca="1" ref="AZ1751" ca="1">SUM(INDEX(1747:1747,1,MAX(COLUMN($R:$R),COLUMN()-($H1728-1))):AZ1750)</f>
        <v>-1.306315161968176E+162</v>
      </c>
      <c r="BA1751" s="93" cm="1">
        <f t="array" aca="1" ref="BA1751" ca="1">SUM(INDEX(1747:1747,1,MAX(COLUMN($R:$R),COLUMN()-($H1728-1))):BA1750)</f>
        <v>-2.4507728300959556E+166</v>
      </c>
      <c r="BB1751" s="93" cm="1">
        <f t="array" aca="1" ref="BB1751" ca="1">SUM(INDEX(1747:1747,1,MAX(COLUMN($R:$R),COLUMN()-($H1728-1))):BB1750)</f>
        <v>-3.6763489439771955E+170</v>
      </c>
      <c r="BC1751" s="93" cm="1">
        <f t="array" aca="1" ref="BC1751" ca="1">SUM(INDEX(1747:1747,1,MAX(COLUMN($R:$R),COLUMN()-($H1728-1))):BC1750)</f>
        <v>-2.9650816946010571E+174</v>
      </c>
      <c r="BD1751" s="93" cm="1">
        <f t="array" aca="1" ref="BD1751" ca="1">SUM(INDEX(1747:1747,1,MAX(COLUMN($R:$R),COLUMN()-($H1728-1))):BD1750)</f>
        <v>6.2364953742065094E+178</v>
      </c>
      <c r="BE1751" s="93" cm="1">
        <f t="array" aca="1" ref="BE1751" ca="1">SUM(INDEX(1747:1747,1,MAX(COLUMN($R:$R),COLUMN()-($H1728-1))):BE1750)</f>
        <v>4.125783347983377E+183</v>
      </c>
      <c r="BF1751" s="93" cm="1">
        <f t="array" aca="1" ref="BF1751" ca="1">SUM(INDEX(1747:1747,1,MAX(COLUMN($R:$R),COLUMN()-($H1728-1))):BF1750)</f>
        <v>1.4267134091103151E+188</v>
      </c>
      <c r="BG1751" s="93" cm="1">
        <f t="array" aca="1" ref="BG1751" ca="1">SUM(INDEX(1747:1747,1,MAX(COLUMN($R:$R),COLUMN()-($H1728-1))):BG1750)</f>
        <v>3.9776239925292904E+192</v>
      </c>
      <c r="BH1751" s="93" cm="1">
        <f t="array" aca="1" ref="BH1751" ca="1">SUM(INDEX(1747:1747,1,MAX(COLUMN($R:$R),COLUMN()-($H1728-1))):BH1750)</f>
        <v>9.8278516143781396E+196</v>
      </c>
      <c r="BI1751" s="93" cm="1">
        <f t="array" aca="1" ref="BI1751" ca="1">SUM(INDEX(1747:1747,1,MAX(COLUMN($R:$R),COLUMN()-($H1728-1))):BI1750)</f>
        <v>2.2364574033174688E+201</v>
      </c>
      <c r="BJ1751" s="93" cm="1">
        <f t="array" aca="1" ref="BJ1751" ca="1">SUM(INDEX(1747:1747,1,MAX(COLUMN($R:$R),COLUMN()-($H1728-1))):BJ1750)</f>
        <v>4.7842054701027555E+205</v>
      </c>
      <c r="BK1751" s="93" cm="1">
        <f t="array" aca="1" ref="BK1751" ca="1">SUM(INDEX(1747:1747,1,MAX(COLUMN($R:$R),COLUMN()-($H1728-1))):BK1750)</f>
        <v>9.7429027407746488E+209</v>
      </c>
      <c r="BL1751" s="93" cm="1">
        <f t="array" aca="1" ref="BL1751" ca="1">SUM(INDEX(1747:1747,1,MAX(COLUMN($R:$R),COLUMN()-($H1728-1))):BL1750)</f>
        <v>1.9049923981564132E+214</v>
      </c>
      <c r="BM1751" s="93" cm="1">
        <f t="array" aca="1" ref="BM1751" ca="1">SUM(INDEX(1747:1747,1,MAX(COLUMN($R:$R),COLUMN()-($H1728-1))):BM1750)</f>
        <v>3.5978555812348917E+218</v>
      </c>
      <c r="BN1751" s="93" cm="1">
        <f t="array" aca="1" ref="BN1751" ca="1">SUM(INDEX(1747:1747,1,MAX(COLUMN($R:$R),COLUMN()-($H1728-1))):BN1750)</f>
        <v>6.592373937778852E+222</v>
      </c>
      <c r="BO1751" s="93" cm="1">
        <f t="array" aca="1" ref="BO1751" ca="1">SUM(INDEX(1747:1747,1,MAX(COLUMN($R:$R),COLUMN()-($H1728-1))):BO1750)</f>
        <v>1.1756625986867442E+227</v>
      </c>
      <c r="BP1751" s="93" cm="1">
        <f t="array" aca="1" ref="BP1751" ca="1">SUM(INDEX(1747:1747,1,MAX(COLUMN($R:$R),COLUMN()-($H1728-1))):BP1750)</f>
        <v>2.0454683443007655E+231</v>
      </c>
      <c r="BQ1751" s="93" cm="1">
        <f t="array" aca="1" ref="BQ1751" ca="1">SUM(INDEX(1747:1747,1,MAX(COLUMN($R:$R),COLUMN()-($H1728-1))):BQ1750)</f>
        <v>3.4779924723075744E+235</v>
      </c>
      <c r="BR1751" s="93" cm="1">
        <f t="array" aca="1" ref="BR1751" ca="1">SUM(INDEX(1747:1747,1,MAX(COLUMN($R:$R),COLUMN()-($H1728-1))):BR1750)</f>
        <v>5.7869688272410272E+239</v>
      </c>
      <c r="BS1751" s="93" cm="1">
        <f t="array" aca="1" ref="BS1751" ca="1">SUM(INDEX(1747:1747,1,MAX(COLUMN($R:$R),COLUMN()-($H1728-1))):BS1750)</f>
        <v>9.4315098314032149E+243</v>
      </c>
      <c r="BT1751" s="93" cm="1">
        <f t="array" aca="1" ref="BT1751" ca="1">SUM(INDEX(1747:1747,1,MAX(COLUMN($R:$R),COLUMN()-($H1728-1))):BT1750)</f>
        <v>1.5067517516399201E+248</v>
      </c>
      <c r="BU1751" s="93" cm="1">
        <f t="array" aca="1" ref="BU1751" ca="1">SUM(INDEX(1747:1747,1,MAX(COLUMN($R:$R),COLUMN()-($H1728-1))):BU1750)</f>
        <v>2.3609552066524148E+252</v>
      </c>
      <c r="BV1751" s="93" cm="1">
        <f t="array" aca="1" ref="BV1751" ca="1">SUM(INDEX(1747:1747,1,MAX(COLUMN($R:$R),COLUMN()-($H1728-1))):BV1750)</f>
        <v>3.6301818470616506E+256</v>
      </c>
      <c r="BW1751" s="93" cm="1">
        <f t="array" aca="1" ref="BW1751" ca="1">SUM(INDEX(1747:1747,1,MAX(COLUMN($R:$R),COLUMN()-($H1728-1))):BW1750)</f>
        <v>5.4795050409888103E+260</v>
      </c>
      <c r="BX1751" s="93" cm="1">
        <f t="array" aca="1" ref="BX1751" ca="1">SUM(INDEX(1747:1747,1,MAX(COLUMN($R:$R),COLUMN()-($H1728-1))):BX1750)</f>
        <v>8.12237291586922E+264</v>
      </c>
      <c r="BY1751" s="93" cm="1">
        <f t="array" aca="1" ref="BY1751" ca="1">SUM(INDEX(1747:1747,1,MAX(COLUMN($R:$R),COLUMN()-($H1728-1))):BY1750)</f>
        <v>1.1827543447737261E+269</v>
      </c>
      <c r="BZ1751" s="93" cm="1">
        <f t="array" aca="1" ref="BZ1751" ca="1">SUM(INDEX(1747:1747,1,MAX(COLUMN($R:$R),COLUMN()-($H1728-1))):BZ1750)</f>
        <v>1.6924146737960278E+273</v>
      </c>
      <c r="CA1751" s="93" cm="1">
        <f t="array" aca="1" ref="CA1751" ca="1">SUM(INDEX(1747:1747,1,MAX(COLUMN($R:$R),COLUMN()-($H1728-1))):CA1750)</f>
        <v>2.3803560331102758E+277</v>
      </c>
      <c r="CB1751" s="93" cm="1">
        <f t="array" aca="1" ref="CB1751" ca="1">SUM(INDEX(1747:1747,1,MAX(COLUMN($R:$R),COLUMN()-($H1728-1))):CB1750)</f>
        <v>3.2916634851063051E+281</v>
      </c>
      <c r="CC1751" s="93" cm="1">
        <f t="array" aca="1" ref="CC1751" ca="1">SUM(INDEX(1747:1747,1,MAX(COLUMN($R:$R),COLUMN()-($H1728-1))):CC1750)</f>
        <v>4.4764761229038115E+285</v>
      </c>
      <c r="CD1751" s="93" cm="1">
        <f t="array" aca="1" ref="CD1751" ca="1">SUM(INDEX(1747:1747,1,MAX(COLUMN($R:$R),COLUMN()-($H1728-1))):CD1750)</f>
        <v>5.9883290303245047E+289</v>
      </c>
      <c r="CE1751" s="93" cm="1">
        <f t="array" aca="1" ref="CE1751" ca="1">SUM(INDEX(1747:1747,1,MAX(COLUMN($R:$R),COLUMN()-($H1728-1))):CE1750)</f>
        <v>7.8815754600148299E+293</v>
      </c>
      <c r="CF1751" s="93" cm="1">
        <f t="array" aca="1" ref="CF1751" ca="1">SUM(INDEX(1747:1747,1,MAX(COLUMN($R:$R),COLUMN()-($H1728-1))):CF1750)</f>
        <v>1.0207694183732633E+298</v>
      </c>
      <c r="CG1751" s="93" cm="1">
        <f t="array" aca="1" ref="CG1751" ca="1">SUM(INDEX(1747:1747,1,MAX(COLUMN($R:$R),COLUMN()-($H1728-1))):CG1750)</f>
        <v>1.3010189378528404E+302</v>
      </c>
      <c r="CH1751" s="93" cm="1">
        <f t="array" aca="1" ref="CH1751" ca="1">SUM(INDEX(1747:1747,1,MAX(COLUMN($R:$R),COLUMN()-($H1728-1))):CH1750)</f>
        <v>1.6317648199089545E+306</v>
      </c>
      <c r="CI1751" s="93" t="e" cm="1">
        <f t="array" aca="1" ref="CI1751" ca="1">SUM(INDEX(1747:1747,1,MAX(COLUMN($R:$R),COLUMN()-($H1728-1))):CI1750)</f>
        <v>#NUM!</v>
      </c>
      <c r="CJ1751" s="93" t="e" cm="1">
        <f t="array" aca="1" ref="CJ1751" ca="1">SUM(INDEX(1747:1747,1,MAX(COLUMN($R:$R),COLUMN()-($H1728-1))):CJ1750)</f>
        <v>#NUM!</v>
      </c>
      <c r="CK1751" s="93" t="e" cm="1">
        <f t="array" aca="1" ref="CK1751" ca="1">SUM(INDEX(1747:1747,1,MAX(COLUMN($R:$R),COLUMN()-($H1728-1))):CK1750)</f>
        <v>#NUM!</v>
      </c>
      <c r="CL1751" s="93" t="e" cm="1">
        <f t="array" aca="1" ref="CL1751" ca="1">SUM(INDEX(1747:1747,1,MAX(COLUMN($R:$R),COLUMN()-($H1728-1))):CL1750)</f>
        <v>#NUM!</v>
      </c>
      <c r="CN1751" s="77"/>
      <c r="CO1751" s="93" cm="1">
        <f t="array" aca="1" ref="CO1751" ca="1">SUM(INDEX(1748:1748,1,MAX(COLUMN($R:$R),COLUMN()-($H1728/CO$5))):CO1750)</f>
        <v>-703.3270978400767</v>
      </c>
      <c r="CP1751" s="93" cm="1">
        <f t="array" aca="1" ref="CP1751" ca="1">SUM(INDEX(1748:1748,1,MAX(COLUMN($R:$R),COLUMN()-($H1728/CP$5))):CP1750)</f>
        <v>-1939.5861052487317</v>
      </c>
      <c r="CQ1751" s="93" cm="1">
        <f t="array" aca="1" ref="CQ1751" ca="1">SUM(INDEX(1748:1748,1,MAX(COLUMN($R:$R),COLUMN()-($H1728/CQ$5))):CQ1750)</f>
        <v>-3412.0852009816999</v>
      </c>
      <c r="CR1751" s="93" cm="1">
        <f t="array" aca="1" ref="CR1751" ca="1">SUM(INDEX(1748:1748,1,MAX(COLUMN($R:$R),COLUMN()-($H1728/CR$5))):CR1750)</f>
        <v>-4014.4035273927811</v>
      </c>
      <c r="CS1751" s="93" cm="1">
        <f t="array" aca="1" ref="CS1751" ca="1">SUM(INDEX(1748:1748,1,MAX(COLUMN($R:$R),COLUMN()-($H1728/CS$5))):CS1750)</f>
        <v>-3564.6795860121606</v>
      </c>
      <c r="CT1751" s="93" cm="1">
        <f t="array" aca="1" ref="CT1751" ca="1">SUM(INDEX(1748:1748,1,MAX(COLUMN($R:$R),COLUMN()-($H1728/CT$5))):CT1750)</f>
        <v>-216.57087855272334</v>
      </c>
      <c r="CU1751" s="93" cm="1">
        <f t="array" aca="1" ref="CU1751" ca="1">SUM(INDEX(1748:1748,1,MAX(COLUMN($R:$R),COLUMN()-($H1728/CU$5))):CU1750)</f>
        <v>2757.2322957584511</v>
      </c>
      <c r="CV1751" s="93" cm="1">
        <f t="array" aca="1" ref="CV1751" ca="1">SUM(INDEX(1748:1748,1,MAX(COLUMN($R:$R),COLUMN()-($H1728/CV$5))):CV1750)</f>
        <v>4165.4656654803675</v>
      </c>
      <c r="CW1751" s="93" cm="1">
        <f t="array" aca="1" ref="CW1751" ca="1">SUM(INDEX(1748:1748,1,MAX(COLUMN($R:$R),COLUMN()-($H1728/CW$5))):CW1750)</f>
        <v>3434.5494005915098</v>
      </c>
      <c r="CX1751" s="93" cm="1">
        <f t="array" aca="1" ref="CX1751" ca="1">SUM(INDEX(1748:1748,1,MAX(COLUMN($R:$R),COLUMN()-($H1728/CX$5))):CX1750)</f>
        <v>824.84003420475597</v>
      </c>
      <c r="CY1751" s="93" cm="1">
        <f t="array" aca="1" ref="CY1751" ca="1">SUM(INDEX(1748:1748,1,MAX(COLUMN($R:$R),COLUMN()-($H1728/CL$5))):CY1750)</f>
        <v>-2593.8858365722272</v>
      </c>
      <c r="CZ1751" s="93" cm="1">
        <f t="array" aca="1" ref="CZ1751" ca="1">SUM(INDEX(1748:1748,1,MAX(COLUMN($R:$R),COLUMN()-($H1728/CZ$5))):CZ1750)</f>
        <v>-3648.1378730963179</v>
      </c>
      <c r="DA1751" s="93" cm="1">
        <f t="array" aca="1" ref="DA1751" ca="1">SUM(INDEX(1748:1748,1,MAX(COLUMN($R:$R),COLUMN()-($H1728/DA$5))):DA1750)</f>
        <v>-3189.5914883831392</v>
      </c>
      <c r="DB1751" s="93" cm="1">
        <f t="array" aca="1" ref="DB1751" ca="1">SUM(INDEX(1748:1748,1,MAX(COLUMN($R:$R),COLUMN()-($H1728/DB$5))):DB1750)</f>
        <v>-958.76637124518311</v>
      </c>
      <c r="DC1751" s="93" cm="1">
        <f t="array" aca="1" ref="DC1751" ca="1">SUM(INDEX(1748:1748,1,MAX(COLUMN($R:$R),COLUMN()-($H1728/DC$5))):DC1750)</f>
        <v>1744.1692549679624</v>
      </c>
      <c r="DD1751" s="93" cm="1">
        <f t="array" aca="1" ref="DD1751" ca="1">SUM(INDEX(1748:1748,1,MAX(COLUMN($R:$R),COLUMN()-($H1728/DD$5))):DD1750)</f>
        <v>3396.5900659110393</v>
      </c>
      <c r="DE1751" s="93" cm="1">
        <f t="array" aca="1" ref="DE1751" ca="1">SUM(INDEX(1748:1748,1,MAX(COLUMN($R:$R),COLUMN()-($H1728/DE$5))):DE1750)</f>
        <v>3217.7067672857142</v>
      </c>
      <c r="DF1751" s="93" cm="1">
        <f t="array" aca="1" ref="DF1751" ca="1">SUM(INDEX(1748:1748,1,MAX(COLUMN($R:$R),COLUMN()-($H1728/DF$5))):DF1750)</f>
        <v>1331.1769619717634</v>
      </c>
      <c r="DG1751" s="93" cm="1">
        <f t="array" aca="1" ref="DG1751" ca="1">SUM(INDEX(1748:1748,1,MAX(COLUMN($R:$R),COLUMN()-($H1728/DG$5))):DG1750)</f>
        <v>-1211.2239654034088</v>
      </c>
      <c r="DH1751" s="93" cm="1">
        <f t="array" aca="1" ref="DH1751" ca="1">SUM(INDEX(1748:1748,1,MAX(COLUMN($R:$R),COLUMN()-($H1728/DH$5))):DH1750)</f>
        <v>-3031.5885623040499</v>
      </c>
      <c r="DI1751" s="93" cm="1">
        <f t="array" aca="1" ref="DI1751" ca="1">SUM(INDEX(1748:1748,1,MAX(COLUMN($R:$R),COLUMN()-($H1728/DI$5))):DI1750)</f>
        <v>-3188.7374735880298</v>
      </c>
      <c r="DJ1751" s="93" cm="1">
        <f t="array" aca="1" ref="DJ1751" ca="1">SUM(INDEX(1748:1748,1,MAX(COLUMN($R:$R),COLUMN()-($H1728/DJ$5))):DJ1750)</f>
        <v>-1646.8676958314909</v>
      </c>
      <c r="DK1751" s="93" cm="1">
        <f t="array" aca="1" ref="DK1751" ca="1">SUM(INDEX(1748:1748,1,MAX(COLUMN($R:$R),COLUMN()-($H1728/DK$5))):DK1750)</f>
        <v>725.16633705325887</v>
      </c>
      <c r="DL1751" s="93" cm="1">
        <f t="array" aca="1" ref="DL1751" ca="1">SUM(INDEX(1748:1748,1,MAX(COLUMN($R:$R),COLUMN()-($H1728/DL$5))):DL1750)</f>
        <v>2641.7740601289347</v>
      </c>
    </row>
    <row r="1752" spans="1:116" x14ac:dyDescent="0.4">
      <c r="D1752" t="s">
        <v>769</v>
      </c>
      <c r="E1752" s="8" t="str">
        <f t="shared" ref="E1752" si="2957">ROW()&amp;" "&amp;D1752</f>
        <v>1752 LAMORTR-S</v>
      </c>
      <c r="G1752" s="126"/>
      <c r="H1752" s="27"/>
      <c r="J1752"/>
      <c r="K1752" s="320"/>
      <c r="L1752" s="320"/>
      <c r="M1752" s="320"/>
      <c r="N1752" s="320"/>
      <c r="O1752" s="320"/>
      <c r="P1752" s="320"/>
      <c r="R1752" s="28"/>
      <c r="S1752" s="93"/>
      <c r="T1752" s="93"/>
      <c r="U1752" s="93"/>
      <c r="V1752" s="93"/>
      <c r="W1752" s="93"/>
      <c r="X1752" s="93"/>
      <c r="Y1752" s="93"/>
      <c r="Z1752" s="93"/>
      <c r="AA1752" s="93"/>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93"/>
      <c r="AW1752" s="93"/>
      <c r="AX1752" s="93"/>
      <c r="AY1752" s="93"/>
      <c r="AZ1752" s="93"/>
      <c r="BA1752" s="93"/>
      <c r="BB1752" s="93"/>
      <c r="BC1752" s="93"/>
      <c r="BD1752" s="93"/>
      <c r="BE1752" s="93"/>
      <c r="BF1752" s="93"/>
      <c r="BG1752" s="93"/>
      <c r="BH1752" s="93"/>
      <c r="BI1752" s="93"/>
      <c r="BJ1752" s="93"/>
      <c r="BK1752" s="93"/>
      <c r="BL1752" s="93"/>
      <c r="BM1752" s="93"/>
      <c r="BN1752" s="93"/>
      <c r="BO1752" s="93"/>
      <c r="BP1752" s="93"/>
      <c r="BQ1752" s="93"/>
      <c r="BR1752" s="93"/>
      <c r="BS1752" s="93"/>
      <c r="BT1752" s="93"/>
      <c r="BU1752" s="93"/>
      <c r="BV1752" s="93"/>
      <c r="BW1752" s="93"/>
      <c r="BX1752" s="93"/>
      <c r="BY1752" s="93"/>
      <c r="BZ1752" s="93"/>
      <c r="CA1752" s="93"/>
      <c r="CB1752" s="93"/>
      <c r="CC1752" s="93"/>
      <c r="CD1752" s="93"/>
      <c r="CE1752" s="93"/>
      <c r="CF1752" s="93"/>
      <c r="CG1752" s="93"/>
      <c r="CH1752" s="93"/>
      <c r="CI1752" s="93"/>
      <c r="CJ1752" s="93"/>
      <c r="CK1752" s="93"/>
      <c r="CL1752" s="93"/>
      <c r="CN1752" s="77"/>
      <c r="CO1752" s="93"/>
      <c r="CP1752" s="93"/>
      <c r="CQ1752" s="93"/>
      <c r="CR1752" s="93"/>
      <c r="CS1752" s="93"/>
      <c r="CT1752" s="93"/>
      <c r="CU1752" s="93"/>
      <c r="CV1752" s="93"/>
      <c r="CW1752" s="93"/>
      <c r="CX1752" s="93"/>
      <c r="CY1752" s="93"/>
      <c r="CZ1752" s="93"/>
      <c r="DA1752" s="93"/>
      <c r="DB1752" s="93"/>
      <c r="DC1752" s="93"/>
      <c r="DD1752" s="93"/>
      <c r="DE1752" s="93"/>
      <c r="DF1752" s="93"/>
      <c r="DG1752" s="93"/>
      <c r="DH1752" s="93"/>
      <c r="DI1752" s="93"/>
      <c r="DJ1752" s="93"/>
      <c r="DK1752" s="93"/>
      <c r="DL1752" s="93"/>
    </row>
    <row r="1753" spans="1:116" x14ac:dyDescent="0.4">
      <c r="B1753" t="s">
        <v>332</v>
      </c>
      <c r="D1753" t="s">
        <v>769</v>
      </c>
      <c r="E1753" s="8" t="str">
        <f t="shared" si="2913"/>
        <v>1753 LAMORTR-S</v>
      </c>
      <c r="G1753" s="136" t="str">
        <f>G1718</f>
        <v>(Primary label)</v>
      </c>
      <c r="H1753" s="27"/>
      <c r="I1753" s="78"/>
      <c r="J1753" s="78"/>
      <c r="K1753" s="33"/>
      <c r="L1753" s="33"/>
      <c r="M1753" s="33"/>
      <c r="N1753" s="33"/>
      <c r="O1753" s="33"/>
      <c r="P1753" s="33"/>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8"/>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769</v>
      </c>
      <c r="E1754" s="8" t="str">
        <f>ROW()&amp;" "&amp;D1754</f>
        <v>1754 LAMORTR-S</v>
      </c>
      <c r="G1754" s="136" t="str">
        <f>G1719</f>
        <v>primary unit</v>
      </c>
      <c r="H1754" s="27"/>
      <c r="I1754" s="78"/>
      <c r="J1754" s="78"/>
      <c r="K1754" s="33"/>
      <c r="L1754" s="33"/>
      <c r="M1754" s="33"/>
      <c r="N1754" s="33"/>
      <c r="O1754" s="33"/>
      <c r="P1754" s="33"/>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8"/>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1:116" x14ac:dyDescent="0.4">
      <c r="B1755" t="s">
        <v>332</v>
      </c>
      <c r="D1755" t="s">
        <v>769</v>
      </c>
      <c r="E1755" s="8" t="str">
        <f t="shared" si="2913"/>
        <v>1755 LAMORTR-S</v>
      </c>
      <c r="G1755" s="136" t="str">
        <f>G1720</f>
        <v>Primary revenue driver</v>
      </c>
      <c r="K1755" s="53"/>
      <c r="L1755" s="53"/>
      <c r="M1755" s="53"/>
      <c r="N1755" s="53"/>
      <c r="O1755" s="53"/>
      <c r="P1755" s="53"/>
      <c r="R1755" s="24"/>
      <c r="S1755" s="179" t="str">
        <f t="shared" ref="S1755:AX1755" si="2958">S1720</f>
        <v>S$16</v>
      </c>
      <c r="T1755" s="179" t="str">
        <f t="shared" si="2958"/>
        <v>T$16</v>
      </c>
      <c r="U1755" s="179" t="str">
        <f t="shared" si="2958"/>
        <v>U$16</v>
      </c>
      <c r="V1755" s="179" t="str">
        <f t="shared" si="2958"/>
        <v>V$16</v>
      </c>
      <c r="W1755" s="179" t="str">
        <f t="shared" si="2958"/>
        <v>W$16</v>
      </c>
      <c r="X1755" s="179" t="str">
        <f t="shared" si="2958"/>
        <v>X$16</v>
      </c>
      <c r="Y1755" s="179" t="str">
        <f t="shared" si="2958"/>
        <v>Y$16</v>
      </c>
      <c r="Z1755" s="179" t="str">
        <f t="shared" si="2958"/>
        <v>Z$16</v>
      </c>
      <c r="AA1755" s="179" t="str">
        <f t="shared" si="2958"/>
        <v>AA$16</v>
      </c>
      <c r="AB1755" s="179" t="str">
        <f t="shared" si="2958"/>
        <v>AB$16</v>
      </c>
      <c r="AC1755" s="179" t="str">
        <f t="shared" si="2958"/>
        <v>AC$16</v>
      </c>
      <c r="AD1755" s="179" t="str">
        <f t="shared" si="2958"/>
        <v>AD$16</v>
      </c>
      <c r="AE1755" s="179" t="str">
        <f t="shared" si="2958"/>
        <v>AE$16</v>
      </c>
      <c r="AF1755" s="179" t="str">
        <f t="shared" si="2958"/>
        <v>AF$16</v>
      </c>
      <c r="AG1755" s="179" t="str">
        <f t="shared" si="2958"/>
        <v>AG$16</v>
      </c>
      <c r="AH1755" s="179" t="str">
        <f t="shared" si="2958"/>
        <v>AH$16</v>
      </c>
      <c r="AI1755" s="179" t="str">
        <f t="shared" si="2958"/>
        <v>AI$16</v>
      </c>
      <c r="AJ1755" s="179" t="str">
        <f t="shared" si="2958"/>
        <v>AJ$16</v>
      </c>
      <c r="AK1755" s="179" t="str">
        <f t="shared" si="2958"/>
        <v>AK$16</v>
      </c>
      <c r="AL1755" s="179" t="str">
        <f t="shared" si="2958"/>
        <v>AL$16</v>
      </c>
      <c r="AM1755" s="179" t="str">
        <f t="shared" si="2958"/>
        <v>AM$16</v>
      </c>
      <c r="AN1755" s="179" t="str">
        <f t="shared" si="2958"/>
        <v>AN$16</v>
      </c>
      <c r="AO1755" s="179" t="str">
        <f t="shared" si="2958"/>
        <v>AO$16</v>
      </c>
      <c r="AP1755" s="179" t="str">
        <f t="shared" si="2958"/>
        <v>AP$16</v>
      </c>
      <c r="AQ1755" s="179" t="str">
        <f t="shared" si="2958"/>
        <v>AQ$16</v>
      </c>
      <c r="AR1755" s="179" t="str">
        <f t="shared" si="2958"/>
        <v>AR$16</v>
      </c>
      <c r="AS1755" s="179" t="str">
        <f t="shared" si="2958"/>
        <v>AS$16</v>
      </c>
      <c r="AT1755" s="179" t="str">
        <f t="shared" si="2958"/>
        <v>AT$16</v>
      </c>
      <c r="AU1755" s="179" t="str">
        <f t="shared" si="2958"/>
        <v>AU$16</v>
      </c>
      <c r="AV1755" s="179" t="str">
        <f t="shared" si="2958"/>
        <v>AV$16</v>
      </c>
      <c r="AW1755" s="179" t="str">
        <f t="shared" si="2958"/>
        <v>AW$16</v>
      </c>
      <c r="AX1755" s="179" t="str">
        <f t="shared" si="2958"/>
        <v>AX$16</v>
      </c>
      <c r="AY1755" s="179" t="str">
        <f t="shared" ref="AY1755:CD1755" si="2959">AY1720</f>
        <v>AY$16</v>
      </c>
      <c r="AZ1755" s="179" t="str">
        <f t="shared" si="2959"/>
        <v>AZ$16</v>
      </c>
      <c r="BA1755" s="179" t="str">
        <f t="shared" si="2959"/>
        <v>BA$16</v>
      </c>
      <c r="BB1755" s="179" t="str">
        <f t="shared" si="2959"/>
        <v>BB$16</v>
      </c>
      <c r="BC1755" s="179" t="str">
        <f t="shared" si="2959"/>
        <v>BC$16</v>
      </c>
      <c r="BD1755" s="179" t="str">
        <f t="shared" si="2959"/>
        <v>BD$16</v>
      </c>
      <c r="BE1755" s="179" t="str">
        <f t="shared" si="2959"/>
        <v>BE$16</v>
      </c>
      <c r="BF1755" s="179" t="str">
        <f t="shared" si="2959"/>
        <v>BF$16</v>
      </c>
      <c r="BG1755" s="179" t="str">
        <f t="shared" si="2959"/>
        <v>BG$16</v>
      </c>
      <c r="BH1755" s="179" t="str">
        <f t="shared" si="2959"/>
        <v>BH$16</v>
      </c>
      <c r="BI1755" s="179" t="str">
        <f t="shared" si="2959"/>
        <v>BI$16</v>
      </c>
      <c r="BJ1755" s="179" t="str">
        <f t="shared" si="2959"/>
        <v>BJ$16</v>
      </c>
      <c r="BK1755" s="179" t="str">
        <f t="shared" si="2959"/>
        <v>BK$16</v>
      </c>
      <c r="BL1755" s="179" t="str">
        <f t="shared" si="2959"/>
        <v>BL$16</v>
      </c>
      <c r="BM1755" s="179" t="str">
        <f t="shared" si="2959"/>
        <v>BM$16</v>
      </c>
      <c r="BN1755" s="179" t="str">
        <f t="shared" si="2959"/>
        <v>BN$16</v>
      </c>
      <c r="BO1755" s="179" t="str">
        <f t="shared" si="2959"/>
        <v>BO$16</v>
      </c>
      <c r="BP1755" s="179" t="str">
        <f t="shared" si="2959"/>
        <v>BP$16</v>
      </c>
      <c r="BQ1755" s="179" t="str">
        <f t="shared" si="2959"/>
        <v>BQ$16</v>
      </c>
      <c r="BR1755" s="179" t="str">
        <f t="shared" si="2959"/>
        <v>BR$16</v>
      </c>
      <c r="BS1755" s="179" t="str">
        <f t="shared" si="2959"/>
        <v>BS$16</v>
      </c>
      <c r="BT1755" s="179" t="str">
        <f t="shared" si="2959"/>
        <v>BT$16</v>
      </c>
      <c r="BU1755" s="179" t="str">
        <f t="shared" si="2959"/>
        <v>BU$16</v>
      </c>
      <c r="BV1755" s="179" t="str">
        <f t="shared" si="2959"/>
        <v>BV$16</v>
      </c>
      <c r="BW1755" s="179" t="str">
        <f t="shared" si="2959"/>
        <v>BW$16</v>
      </c>
      <c r="BX1755" s="179" t="str">
        <f t="shared" si="2959"/>
        <v>BX$16</v>
      </c>
      <c r="BY1755" s="179" t="str">
        <f t="shared" si="2959"/>
        <v>BY$16</v>
      </c>
      <c r="BZ1755" s="179" t="str">
        <f t="shared" si="2959"/>
        <v>BZ$16</v>
      </c>
      <c r="CA1755" s="179" t="str">
        <f t="shared" si="2959"/>
        <v>CA$16</v>
      </c>
      <c r="CB1755" s="179" t="str">
        <f t="shared" si="2959"/>
        <v>CB$16</v>
      </c>
      <c r="CC1755" s="179" t="str">
        <f t="shared" si="2959"/>
        <v>CC$16</v>
      </c>
      <c r="CD1755" s="179" t="str">
        <f t="shared" si="2959"/>
        <v>CD$16</v>
      </c>
      <c r="CE1755" s="179" t="str">
        <f t="shared" ref="CE1755:CL1755" si="2960">CE1720</f>
        <v>CE$16</v>
      </c>
      <c r="CF1755" s="179" t="str">
        <f t="shared" si="2960"/>
        <v>CF$16</v>
      </c>
      <c r="CG1755" s="179" t="str">
        <f t="shared" si="2960"/>
        <v>CG$16</v>
      </c>
      <c r="CH1755" s="179" t="str">
        <f t="shared" si="2960"/>
        <v>CH$16</v>
      </c>
      <c r="CI1755" s="179" t="str">
        <f t="shared" si="2960"/>
        <v>CI$16</v>
      </c>
      <c r="CJ1755" s="179" t="str">
        <f t="shared" si="2960"/>
        <v>CJ$16</v>
      </c>
      <c r="CK1755" s="179" t="str">
        <f t="shared" si="2960"/>
        <v>CK$16</v>
      </c>
      <c r="CL1755" s="179" t="str">
        <f t="shared" si="2960"/>
        <v>CL$16</v>
      </c>
      <c r="CO1755" s="179" t="str">
        <f t="shared" ref="CO1755:DL1755" si="2961">CO1720</f>
        <v>CO$16</v>
      </c>
      <c r="CP1755" s="179" t="str">
        <f t="shared" si="2961"/>
        <v>CP$16</v>
      </c>
      <c r="CQ1755" s="179" t="str">
        <f t="shared" si="2961"/>
        <v>CQ$16</v>
      </c>
      <c r="CR1755" s="179" t="str">
        <f t="shared" si="2961"/>
        <v>CR$16</v>
      </c>
      <c r="CS1755" s="179" t="str">
        <f t="shared" si="2961"/>
        <v>CS$16</v>
      </c>
      <c r="CT1755" s="179" t="str">
        <f t="shared" si="2961"/>
        <v>CT$16</v>
      </c>
      <c r="CU1755" s="179" t="str">
        <f t="shared" si="2961"/>
        <v>CU$16</v>
      </c>
      <c r="CV1755" s="179" t="str">
        <f t="shared" si="2961"/>
        <v>CV$16</v>
      </c>
      <c r="CW1755" s="179" t="str">
        <f t="shared" si="2961"/>
        <v>CW$16</v>
      </c>
      <c r="CX1755" s="179" t="str">
        <f t="shared" si="2961"/>
        <v>CX$16</v>
      </c>
      <c r="CY1755" s="179" t="str">
        <f t="shared" si="2961"/>
        <v>CY$16</v>
      </c>
      <c r="CZ1755" s="179" t="str">
        <f t="shared" si="2961"/>
        <v>CZ$16</v>
      </c>
      <c r="DA1755" s="179" t="str">
        <f t="shared" si="2961"/>
        <v>DA$16</v>
      </c>
      <c r="DB1755" s="179" t="str">
        <f t="shared" si="2961"/>
        <v>DB$16</v>
      </c>
      <c r="DC1755" s="179" t="str">
        <f t="shared" si="2961"/>
        <v>DC$16</v>
      </c>
      <c r="DD1755" s="179" t="str">
        <f t="shared" si="2961"/>
        <v>DD$16</v>
      </c>
      <c r="DE1755" s="179" t="str">
        <f t="shared" si="2961"/>
        <v>DE$16</v>
      </c>
      <c r="DF1755" s="179" t="str">
        <f t="shared" si="2961"/>
        <v>DF$16</v>
      </c>
      <c r="DG1755" s="179" t="str">
        <f t="shared" si="2961"/>
        <v>DG$16</v>
      </c>
      <c r="DH1755" s="179" t="str">
        <f t="shared" si="2961"/>
        <v>DH$16</v>
      </c>
      <c r="DI1755" s="179" t="str">
        <f t="shared" si="2961"/>
        <v>DI$16</v>
      </c>
      <c r="DJ1755" s="179" t="str">
        <f t="shared" si="2961"/>
        <v>DJ$16</v>
      </c>
      <c r="DK1755" s="179" t="str">
        <f t="shared" si="2961"/>
        <v>DK$16</v>
      </c>
      <c r="DL1755" s="179" t="str">
        <f t="shared" si="2961"/>
        <v>DL$16</v>
      </c>
    </row>
    <row r="1756" spans="1:116" x14ac:dyDescent="0.4">
      <c r="B1756" t="s">
        <v>332</v>
      </c>
      <c r="D1756" t="s">
        <v>769</v>
      </c>
      <c r="E1756" s="8" t="str">
        <f t="shared" si="2913"/>
        <v>1756 LAMORTR-S</v>
      </c>
      <c r="G1756" s="136" t="str">
        <f>G1721</f>
        <v>Primary volume driver</v>
      </c>
      <c r="H1756" s="12"/>
      <c r="I1756" s="60"/>
      <c r="J1756" s="60"/>
      <c r="K1756" s="15"/>
      <c r="L1756" s="15"/>
      <c r="M1756" s="15"/>
      <c r="N1756" s="15"/>
      <c r="O1756" s="15"/>
      <c r="P1756" s="15"/>
      <c r="R1756" s="15"/>
      <c r="S1756" s="179" t="str">
        <f t="shared" ref="S1756:AX1756" si="2962">S1721</f>
        <v>S$17</v>
      </c>
      <c r="T1756" s="179" t="str">
        <f t="shared" si="2962"/>
        <v>T$17</v>
      </c>
      <c r="U1756" s="179" t="str">
        <f t="shared" si="2962"/>
        <v>U$17</v>
      </c>
      <c r="V1756" s="179" t="str">
        <f t="shared" si="2962"/>
        <v>V$17</v>
      </c>
      <c r="W1756" s="179" t="str">
        <f t="shared" si="2962"/>
        <v>W$17</v>
      </c>
      <c r="X1756" s="179" t="str">
        <f t="shared" si="2962"/>
        <v>X$17</v>
      </c>
      <c r="Y1756" s="179" t="str">
        <f t="shared" si="2962"/>
        <v>Y$17</v>
      </c>
      <c r="Z1756" s="179" t="str">
        <f t="shared" si="2962"/>
        <v>Z$17</v>
      </c>
      <c r="AA1756" s="179" t="str">
        <f t="shared" si="2962"/>
        <v>AA$17</v>
      </c>
      <c r="AB1756" s="179" t="str">
        <f t="shared" si="2962"/>
        <v>AB$17</v>
      </c>
      <c r="AC1756" s="179" t="str">
        <f t="shared" si="2962"/>
        <v>AC$17</v>
      </c>
      <c r="AD1756" s="179" t="str">
        <f t="shared" si="2962"/>
        <v>AD$17</v>
      </c>
      <c r="AE1756" s="179" t="str">
        <f t="shared" si="2962"/>
        <v>AE$17</v>
      </c>
      <c r="AF1756" s="179" t="str">
        <f t="shared" si="2962"/>
        <v>AF$17</v>
      </c>
      <c r="AG1756" s="179" t="str">
        <f t="shared" si="2962"/>
        <v>AG$17</v>
      </c>
      <c r="AH1756" s="179" t="str">
        <f t="shared" si="2962"/>
        <v>AH$17</v>
      </c>
      <c r="AI1756" s="179" t="str">
        <f t="shared" si="2962"/>
        <v>AI$17</v>
      </c>
      <c r="AJ1756" s="179" t="str">
        <f t="shared" si="2962"/>
        <v>AJ$17</v>
      </c>
      <c r="AK1756" s="179" t="str">
        <f t="shared" si="2962"/>
        <v>AK$17</v>
      </c>
      <c r="AL1756" s="179" t="str">
        <f t="shared" si="2962"/>
        <v>AL$17</v>
      </c>
      <c r="AM1756" s="179" t="str">
        <f t="shared" si="2962"/>
        <v>AM$17</v>
      </c>
      <c r="AN1756" s="179" t="str">
        <f t="shared" si="2962"/>
        <v>AN$17</v>
      </c>
      <c r="AO1756" s="179" t="str">
        <f t="shared" si="2962"/>
        <v>AO$17</v>
      </c>
      <c r="AP1756" s="179" t="str">
        <f t="shared" si="2962"/>
        <v>AP$17</v>
      </c>
      <c r="AQ1756" s="179" t="str">
        <f t="shared" si="2962"/>
        <v>AQ$17</v>
      </c>
      <c r="AR1756" s="179" t="str">
        <f t="shared" si="2962"/>
        <v>AR$17</v>
      </c>
      <c r="AS1756" s="179" t="str">
        <f t="shared" si="2962"/>
        <v>AS$17</v>
      </c>
      <c r="AT1756" s="179" t="str">
        <f t="shared" si="2962"/>
        <v>AT$17</v>
      </c>
      <c r="AU1756" s="179" t="str">
        <f t="shared" si="2962"/>
        <v>AU$17</v>
      </c>
      <c r="AV1756" s="179" t="str">
        <f t="shared" si="2962"/>
        <v>AV$17</v>
      </c>
      <c r="AW1756" s="179" t="str">
        <f t="shared" si="2962"/>
        <v>AW$17</v>
      </c>
      <c r="AX1756" s="179" t="str">
        <f t="shared" si="2962"/>
        <v>AX$17</v>
      </c>
      <c r="AY1756" s="179" t="str">
        <f t="shared" ref="AY1756:CD1756" si="2963">AY1721</f>
        <v>AY$17</v>
      </c>
      <c r="AZ1756" s="179" t="str">
        <f t="shared" si="2963"/>
        <v>AZ$17</v>
      </c>
      <c r="BA1756" s="179" t="str">
        <f t="shared" si="2963"/>
        <v>BA$17</v>
      </c>
      <c r="BB1756" s="179" t="str">
        <f t="shared" si="2963"/>
        <v>BB$17</v>
      </c>
      <c r="BC1756" s="179" t="str">
        <f t="shared" si="2963"/>
        <v>BC$17</v>
      </c>
      <c r="BD1756" s="179" t="str">
        <f t="shared" si="2963"/>
        <v>BD$17</v>
      </c>
      <c r="BE1756" s="179" t="str">
        <f t="shared" si="2963"/>
        <v>BE$17</v>
      </c>
      <c r="BF1756" s="179" t="str">
        <f t="shared" si="2963"/>
        <v>BF$17</v>
      </c>
      <c r="BG1756" s="179" t="str">
        <f t="shared" si="2963"/>
        <v>BG$17</v>
      </c>
      <c r="BH1756" s="179" t="str">
        <f t="shared" si="2963"/>
        <v>BH$17</v>
      </c>
      <c r="BI1756" s="179" t="str">
        <f t="shared" si="2963"/>
        <v>BI$17</v>
      </c>
      <c r="BJ1756" s="179" t="str">
        <f t="shared" si="2963"/>
        <v>BJ$17</v>
      </c>
      <c r="BK1756" s="179" t="str">
        <f t="shared" si="2963"/>
        <v>BK$17</v>
      </c>
      <c r="BL1756" s="179" t="str">
        <f t="shared" si="2963"/>
        <v>BL$17</v>
      </c>
      <c r="BM1756" s="179" t="str">
        <f t="shared" si="2963"/>
        <v>BM$17</v>
      </c>
      <c r="BN1756" s="179" t="str">
        <f t="shared" si="2963"/>
        <v>BN$17</v>
      </c>
      <c r="BO1756" s="179" t="str">
        <f t="shared" si="2963"/>
        <v>BO$17</v>
      </c>
      <c r="BP1756" s="179" t="str">
        <f t="shared" si="2963"/>
        <v>BP$17</v>
      </c>
      <c r="BQ1756" s="179" t="str">
        <f t="shared" si="2963"/>
        <v>BQ$17</v>
      </c>
      <c r="BR1756" s="179" t="str">
        <f t="shared" si="2963"/>
        <v>BR$17</v>
      </c>
      <c r="BS1756" s="179" t="str">
        <f t="shared" si="2963"/>
        <v>BS$17</v>
      </c>
      <c r="BT1756" s="179" t="str">
        <f t="shared" si="2963"/>
        <v>BT$17</v>
      </c>
      <c r="BU1756" s="179" t="str">
        <f t="shared" si="2963"/>
        <v>BU$17</v>
      </c>
      <c r="BV1756" s="179" t="str">
        <f t="shared" si="2963"/>
        <v>BV$17</v>
      </c>
      <c r="BW1756" s="179" t="str">
        <f t="shared" si="2963"/>
        <v>BW$17</v>
      </c>
      <c r="BX1756" s="179" t="str">
        <f t="shared" si="2963"/>
        <v>BX$17</v>
      </c>
      <c r="BY1756" s="179" t="str">
        <f t="shared" si="2963"/>
        <v>BY$17</v>
      </c>
      <c r="BZ1756" s="179" t="str">
        <f t="shared" si="2963"/>
        <v>BZ$17</v>
      </c>
      <c r="CA1756" s="179" t="str">
        <f t="shared" si="2963"/>
        <v>CA$17</v>
      </c>
      <c r="CB1756" s="179" t="str">
        <f t="shared" si="2963"/>
        <v>CB$17</v>
      </c>
      <c r="CC1756" s="179" t="str">
        <f t="shared" si="2963"/>
        <v>CC$17</v>
      </c>
      <c r="CD1756" s="179" t="str">
        <f t="shared" si="2963"/>
        <v>CD$17</v>
      </c>
      <c r="CE1756" s="179" t="str">
        <f t="shared" ref="CE1756:CL1756" si="2964">CE1721</f>
        <v>CE$17</v>
      </c>
      <c r="CF1756" s="179" t="str">
        <f t="shared" si="2964"/>
        <v>CF$17</v>
      </c>
      <c r="CG1756" s="179" t="str">
        <f t="shared" si="2964"/>
        <v>CG$17</v>
      </c>
      <c r="CH1756" s="179" t="str">
        <f t="shared" si="2964"/>
        <v>CH$17</v>
      </c>
      <c r="CI1756" s="179" t="str">
        <f t="shared" si="2964"/>
        <v>CI$17</v>
      </c>
      <c r="CJ1756" s="179" t="str">
        <f t="shared" si="2964"/>
        <v>CJ$17</v>
      </c>
      <c r="CK1756" s="179" t="str">
        <f t="shared" si="2964"/>
        <v>CK$17</v>
      </c>
      <c r="CL1756" s="179" t="str">
        <f t="shared" si="2964"/>
        <v>CL$17</v>
      </c>
      <c r="CN1756" s="60"/>
      <c r="CO1756" s="179" t="str">
        <f t="shared" ref="CO1756:DL1756" si="2965">CO1721</f>
        <v>CO$17</v>
      </c>
      <c r="CP1756" s="179" t="str">
        <f t="shared" si="2965"/>
        <v>CP$17</v>
      </c>
      <c r="CQ1756" s="179" t="str">
        <f t="shared" si="2965"/>
        <v>CQ$17</v>
      </c>
      <c r="CR1756" s="179" t="str">
        <f t="shared" si="2965"/>
        <v>CR$17</v>
      </c>
      <c r="CS1756" s="179" t="str">
        <f t="shared" si="2965"/>
        <v>CS$17</v>
      </c>
      <c r="CT1756" s="179" t="str">
        <f t="shared" si="2965"/>
        <v>CT$17</v>
      </c>
      <c r="CU1756" s="179" t="str">
        <f t="shared" si="2965"/>
        <v>CU$17</v>
      </c>
      <c r="CV1756" s="179" t="str">
        <f t="shared" si="2965"/>
        <v>CV$17</v>
      </c>
      <c r="CW1756" s="179" t="str">
        <f t="shared" si="2965"/>
        <v>CW$17</v>
      </c>
      <c r="CX1756" s="179" t="str">
        <f t="shared" si="2965"/>
        <v>CX$17</v>
      </c>
      <c r="CY1756" s="179" t="str">
        <f t="shared" si="2965"/>
        <v>CY$17</v>
      </c>
      <c r="CZ1756" s="179" t="str">
        <f t="shared" si="2965"/>
        <v>CZ$17</v>
      </c>
      <c r="DA1756" s="179" t="str">
        <f t="shared" si="2965"/>
        <v>DA$17</v>
      </c>
      <c r="DB1756" s="179" t="str">
        <f t="shared" si="2965"/>
        <v>DB$17</v>
      </c>
      <c r="DC1756" s="179" t="str">
        <f t="shared" si="2965"/>
        <v>DC$17</v>
      </c>
      <c r="DD1756" s="179" t="str">
        <f t="shared" si="2965"/>
        <v>DD$17</v>
      </c>
      <c r="DE1756" s="179" t="str">
        <f t="shared" si="2965"/>
        <v>DE$17</v>
      </c>
      <c r="DF1756" s="179" t="str">
        <f t="shared" si="2965"/>
        <v>DF$17</v>
      </c>
      <c r="DG1756" s="179" t="str">
        <f t="shared" si="2965"/>
        <v>DG$17</v>
      </c>
      <c r="DH1756" s="179" t="str">
        <f t="shared" si="2965"/>
        <v>DH$17</v>
      </c>
      <c r="DI1756" s="179" t="str">
        <f t="shared" si="2965"/>
        <v>DI$17</v>
      </c>
      <c r="DJ1756" s="179" t="str">
        <f t="shared" si="2965"/>
        <v>DJ$17</v>
      </c>
      <c r="DK1756" s="179" t="str">
        <f t="shared" si="2965"/>
        <v>DK$17</v>
      </c>
      <c r="DL1756" s="179" t="str">
        <f t="shared" si="2965"/>
        <v>DL$17</v>
      </c>
    </row>
    <row r="1757" spans="1:116" x14ac:dyDescent="0.4">
      <c r="B1757" t="s">
        <v>332</v>
      </c>
      <c r="D1757" t="s">
        <v>769</v>
      </c>
      <c r="E1757" s="8" t="str">
        <f t="shared" si="2913"/>
        <v>1757 LAMORTR-S</v>
      </c>
      <c r="G1757" s="191" t="str">
        <f>G1726</f>
        <v>Revenue driven amortizing loan - no defaults:</v>
      </c>
      <c r="H1757" s="12"/>
      <c r="I1757" s="60"/>
      <c r="J1757" s="60"/>
      <c r="K1757" s="15"/>
      <c r="L1757" s="15"/>
      <c r="M1757" s="15"/>
      <c r="N1757" s="15"/>
      <c r="O1757" s="15"/>
      <c r="P1757" s="15"/>
      <c r="R1757" s="15"/>
      <c r="S1757" s="179">
        <f t="shared" ref="S1757:AX1757" si="2966">S1722</f>
        <v>0</v>
      </c>
      <c r="T1757" s="179">
        <f t="shared" si="2966"/>
        <v>0</v>
      </c>
      <c r="U1757" s="179">
        <f t="shared" si="2966"/>
        <v>0</v>
      </c>
      <c r="V1757" s="179">
        <f t="shared" si="2966"/>
        <v>0</v>
      </c>
      <c r="W1757" s="179">
        <f t="shared" si="2966"/>
        <v>0</v>
      </c>
      <c r="X1757" s="179">
        <f t="shared" si="2966"/>
        <v>0</v>
      </c>
      <c r="Y1757" s="179">
        <f t="shared" si="2966"/>
        <v>0</v>
      </c>
      <c r="Z1757" s="179">
        <f t="shared" si="2966"/>
        <v>0</v>
      </c>
      <c r="AA1757" s="179">
        <f t="shared" si="2966"/>
        <v>0</v>
      </c>
      <c r="AB1757" s="179">
        <f t="shared" si="2966"/>
        <v>0</v>
      </c>
      <c r="AC1757" s="179">
        <f t="shared" si="2966"/>
        <v>0</v>
      </c>
      <c r="AD1757" s="179">
        <f t="shared" si="2966"/>
        <v>0</v>
      </c>
      <c r="AE1757" s="179">
        <f t="shared" si="2966"/>
        <v>0</v>
      </c>
      <c r="AF1757" s="179">
        <f t="shared" si="2966"/>
        <v>0</v>
      </c>
      <c r="AG1757" s="179">
        <f t="shared" si="2966"/>
        <v>0</v>
      </c>
      <c r="AH1757" s="179">
        <f t="shared" si="2966"/>
        <v>0</v>
      </c>
      <c r="AI1757" s="179">
        <f t="shared" si="2966"/>
        <v>0</v>
      </c>
      <c r="AJ1757" s="179">
        <f t="shared" si="2966"/>
        <v>0</v>
      </c>
      <c r="AK1757" s="179">
        <f t="shared" si="2966"/>
        <v>0</v>
      </c>
      <c r="AL1757" s="179">
        <f t="shared" si="2966"/>
        <v>0</v>
      </c>
      <c r="AM1757" s="179">
        <f t="shared" si="2966"/>
        <v>0</v>
      </c>
      <c r="AN1757" s="179">
        <f t="shared" si="2966"/>
        <v>0</v>
      </c>
      <c r="AO1757" s="179">
        <f t="shared" si="2966"/>
        <v>0</v>
      </c>
      <c r="AP1757" s="179">
        <f t="shared" si="2966"/>
        <v>0</v>
      </c>
      <c r="AQ1757" s="179">
        <f t="shared" si="2966"/>
        <v>0</v>
      </c>
      <c r="AR1757" s="179">
        <f t="shared" si="2966"/>
        <v>0</v>
      </c>
      <c r="AS1757" s="179">
        <f t="shared" si="2966"/>
        <v>0</v>
      </c>
      <c r="AT1757" s="179">
        <f t="shared" si="2966"/>
        <v>0</v>
      </c>
      <c r="AU1757" s="179">
        <f t="shared" si="2966"/>
        <v>0</v>
      </c>
      <c r="AV1757" s="179">
        <f t="shared" si="2966"/>
        <v>0</v>
      </c>
      <c r="AW1757" s="179">
        <f t="shared" si="2966"/>
        <v>0</v>
      </c>
      <c r="AX1757" s="179">
        <f t="shared" si="2966"/>
        <v>0</v>
      </c>
      <c r="AY1757" s="179">
        <f t="shared" ref="AY1757:CD1757" si="2967">AY1722</f>
        <v>0</v>
      </c>
      <c r="AZ1757" s="179">
        <f t="shared" si="2967"/>
        <v>0</v>
      </c>
      <c r="BA1757" s="179">
        <f t="shared" si="2967"/>
        <v>0</v>
      </c>
      <c r="BB1757" s="179">
        <f t="shared" si="2967"/>
        <v>0</v>
      </c>
      <c r="BC1757" s="179">
        <f t="shared" si="2967"/>
        <v>0</v>
      </c>
      <c r="BD1757" s="179">
        <f t="shared" si="2967"/>
        <v>0</v>
      </c>
      <c r="BE1757" s="179">
        <f t="shared" si="2967"/>
        <v>0</v>
      </c>
      <c r="BF1757" s="179">
        <f t="shared" si="2967"/>
        <v>0</v>
      </c>
      <c r="BG1757" s="179">
        <f t="shared" si="2967"/>
        <v>0</v>
      </c>
      <c r="BH1757" s="179">
        <f t="shared" si="2967"/>
        <v>0</v>
      </c>
      <c r="BI1757" s="179">
        <f t="shared" si="2967"/>
        <v>0</v>
      </c>
      <c r="BJ1757" s="179">
        <f t="shared" si="2967"/>
        <v>0</v>
      </c>
      <c r="BK1757" s="179">
        <f t="shared" si="2967"/>
        <v>0</v>
      </c>
      <c r="BL1757" s="179">
        <f t="shared" si="2967"/>
        <v>0</v>
      </c>
      <c r="BM1757" s="179">
        <f t="shared" si="2967"/>
        <v>0</v>
      </c>
      <c r="BN1757" s="179">
        <f t="shared" si="2967"/>
        <v>0</v>
      </c>
      <c r="BO1757" s="179">
        <f t="shared" si="2967"/>
        <v>0</v>
      </c>
      <c r="BP1757" s="179">
        <f t="shared" si="2967"/>
        <v>0</v>
      </c>
      <c r="BQ1757" s="179">
        <f t="shared" si="2967"/>
        <v>0</v>
      </c>
      <c r="BR1757" s="179">
        <f t="shared" si="2967"/>
        <v>0</v>
      </c>
      <c r="BS1757" s="179">
        <f t="shared" si="2967"/>
        <v>0</v>
      </c>
      <c r="BT1757" s="179">
        <f t="shared" si="2967"/>
        <v>0</v>
      </c>
      <c r="BU1757" s="179">
        <f t="shared" si="2967"/>
        <v>0</v>
      </c>
      <c r="BV1757" s="179">
        <f t="shared" si="2967"/>
        <v>0</v>
      </c>
      <c r="BW1757" s="179">
        <f t="shared" si="2967"/>
        <v>0</v>
      </c>
      <c r="BX1757" s="179">
        <f t="shared" si="2967"/>
        <v>0</v>
      </c>
      <c r="BY1757" s="179">
        <f t="shared" si="2967"/>
        <v>0</v>
      </c>
      <c r="BZ1757" s="179">
        <f t="shared" si="2967"/>
        <v>0</v>
      </c>
      <c r="CA1757" s="179">
        <f t="shared" si="2967"/>
        <v>0</v>
      </c>
      <c r="CB1757" s="179">
        <f t="shared" si="2967"/>
        <v>0</v>
      </c>
      <c r="CC1757" s="179">
        <f t="shared" si="2967"/>
        <v>0</v>
      </c>
      <c r="CD1757" s="179">
        <f t="shared" si="2967"/>
        <v>0</v>
      </c>
      <c r="CE1757" s="179">
        <f t="shared" ref="CE1757:CL1757" si="2968">CE1722</f>
        <v>0</v>
      </c>
      <c r="CF1757" s="179">
        <f t="shared" si="2968"/>
        <v>0</v>
      </c>
      <c r="CG1757" s="179">
        <f t="shared" si="2968"/>
        <v>0</v>
      </c>
      <c r="CH1757" s="179">
        <f t="shared" si="2968"/>
        <v>0</v>
      </c>
      <c r="CI1757" s="179">
        <f t="shared" si="2968"/>
        <v>0</v>
      </c>
      <c r="CJ1757" s="179">
        <f t="shared" si="2968"/>
        <v>0</v>
      </c>
      <c r="CK1757" s="179">
        <f t="shared" si="2968"/>
        <v>0</v>
      </c>
      <c r="CL1757" s="179">
        <f t="shared" si="2968"/>
        <v>0</v>
      </c>
      <c r="CN1757" s="60"/>
      <c r="CO1757" s="179">
        <f t="shared" ref="CO1757:DL1757" si="2969">CO1722</f>
        <v>0</v>
      </c>
      <c r="CP1757" s="179">
        <f t="shared" si="2969"/>
        <v>0</v>
      </c>
      <c r="CQ1757" s="179">
        <f t="shared" si="2969"/>
        <v>0</v>
      </c>
      <c r="CR1757" s="179">
        <f t="shared" si="2969"/>
        <v>0</v>
      </c>
      <c r="CS1757" s="179">
        <f t="shared" si="2969"/>
        <v>0</v>
      </c>
      <c r="CT1757" s="179">
        <f t="shared" si="2969"/>
        <v>0</v>
      </c>
      <c r="CU1757" s="179">
        <f t="shared" si="2969"/>
        <v>0</v>
      </c>
      <c r="CV1757" s="179">
        <f t="shared" si="2969"/>
        <v>0</v>
      </c>
      <c r="CW1757" s="179">
        <f t="shared" si="2969"/>
        <v>0</v>
      </c>
      <c r="CX1757" s="179">
        <f t="shared" si="2969"/>
        <v>0</v>
      </c>
      <c r="CY1757" s="179">
        <f t="shared" si="2969"/>
        <v>0</v>
      </c>
      <c r="CZ1757" s="179">
        <f t="shared" si="2969"/>
        <v>0</v>
      </c>
      <c r="DA1757" s="179">
        <f t="shared" si="2969"/>
        <v>0</v>
      </c>
      <c r="DB1757" s="179">
        <f t="shared" si="2969"/>
        <v>0</v>
      </c>
      <c r="DC1757" s="179">
        <f t="shared" si="2969"/>
        <v>0</v>
      </c>
      <c r="DD1757" s="179">
        <f t="shared" si="2969"/>
        <v>0</v>
      </c>
      <c r="DE1757" s="179">
        <f t="shared" si="2969"/>
        <v>0</v>
      </c>
      <c r="DF1757" s="179">
        <f t="shared" si="2969"/>
        <v>0</v>
      </c>
      <c r="DG1757" s="179">
        <f t="shared" si="2969"/>
        <v>0</v>
      </c>
      <c r="DH1757" s="179">
        <f t="shared" si="2969"/>
        <v>0</v>
      </c>
      <c r="DI1757" s="179">
        <f t="shared" si="2969"/>
        <v>0</v>
      </c>
      <c r="DJ1757" s="179">
        <f t="shared" si="2969"/>
        <v>0</v>
      </c>
      <c r="DK1757" s="179">
        <f t="shared" si="2969"/>
        <v>0</v>
      </c>
      <c r="DL1757" s="179">
        <f t="shared" si="2969"/>
        <v>0</v>
      </c>
    </row>
    <row r="1758" spans="1:116" x14ac:dyDescent="0.4">
      <c r="B1758" t="s">
        <v>332</v>
      </c>
      <c r="D1758" t="s">
        <v>769</v>
      </c>
      <c r="E1758" s="8" t="str">
        <f t="shared" ref="E1758" si="2970">ROW()&amp;" "&amp;D1758</f>
        <v>1758 LAMORTR-S</v>
      </c>
      <c r="G1758" s="241" t="str">
        <f>IFERROR(SUBSTITUTE(TRIM(MID(G1726, SEARCH("-", G1726) + 1, LEN(G1726))),":",""),"no unit")</f>
        <v>no defaults</v>
      </c>
      <c r="H1758" s="12"/>
      <c r="I1758" s="60"/>
      <c r="J1758" s="60"/>
      <c r="K1758" s="15"/>
      <c r="L1758" s="15"/>
      <c r="M1758" s="15"/>
      <c r="N1758" s="15"/>
      <c r="O1758" s="15"/>
      <c r="P1758" s="15"/>
      <c r="R1758" s="15"/>
      <c r="S1758" s="179"/>
      <c r="T1758" s="179"/>
      <c r="U1758" s="179"/>
      <c r="V1758" s="179"/>
      <c r="W1758" s="179"/>
      <c r="X1758" s="179"/>
      <c r="Y1758" s="179"/>
      <c r="Z1758" s="179"/>
      <c r="AA1758" s="179"/>
      <c r="AB1758" s="179"/>
      <c r="AC1758" s="179"/>
      <c r="AD1758" s="179"/>
      <c r="AE1758" s="179"/>
      <c r="AF1758" s="179"/>
      <c r="AG1758" s="179"/>
      <c r="AH1758" s="179"/>
      <c r="AI1758" s="179"/>
      <c r="AJ1758" s="179"/>
      <c r="AK1758" s="179"/>
      <c r="AL1758" s="179"/>
      <c r="AM1758" s="179"/>
      <c r="AN1758" s="179"/>
      <c r="AO1758" s="179"/>
      <c r="AP1758" s="179"/>
      <c r="AQ1758" s="179"/>
      <c r="AR1758" s="179"/>
      <c r="AS1758" s="179"/>
      <c r="AT1758" s="179"/>
      <c r="AU1758" s="179"/>
      <c r="AV1758" s="179"/>
      <c r="AW1758" s="179"/>
      <c r="AX1758" s="179"/>
      <c r="AY1758" s="179"/>
      <c r="AZ1758" s="179"/>
      <c r="BA1758" s="179"/>
      <c r="BB1758" s="179"/>
      <c r="BC1758" s="179"/>
      <c r="BD1758" s="179"/>
      <c r="BE1758" s="179"/>
      <c r="BF1758" s="179"/>
      <c r="BG1758" s="179"/>
      <c r="BH1758" s="179"/>
      <c r="BI1758" s="179"/>
      <c r="BJ1758" s="179"/>
      <c r="BK1758" s="179"/>
      <c r="BL1758" s="179"/>
      <c r="BM1758" s="179"/>
      <c r="BN1758" s="179"/>
      <c r="BO1758" s="179"/>
      <c r="BP1758" s="179"/>
      <c r="BQ1758" s="179"/>
      <c r="BR1758" s="179"/>
      <c r="BS1758" s="179"/>
      <c r="BT1758" s="179"/>
      <c r="BU1758" s="179"/>
      <c r="BV1758" s="179"/>
      <c r="BW1758" s="179"/>
      <c r="BX1758" s="179"/>
      <c r="BY1758" s="179"/>
      <c r="BZ1758" s="179"/>
      <c r="CA1758" s="179"/>
      <c r="CB1758" s="179"/>
      <c r="CC1758" s="179"/>
      <c r="CD1758" s="179"/>
      <c r="CE1758" s="179"/>
      <c r="CF1758" s="179"/>
      <c r="CG1758" s="179"/>
      <c r="CH1758" s="179"/>
      <c r="CI1758" s="179"/>
      <c r="CJ1758" s="179"/>
      <c r="CK1758" s="179"/>
      <c r="CL1758" s="179"/>
      <c r="CN1758" s="60"/>
      <c r="CO1758" s="179"/>
      <c r="CP1758" s="179"/>
      <c r="CQ1758" s="179"/>
      <c r="CR1758" s="179"/>
      <c r="CS1758" s="179"/>
      <c r="CT1758" s="179"/>
      <c r="CU1758" s="179"/>
      <c r="CV1758" s="179"/>
      <c r="CW1758" s="179"/>
      <c r="CX1758" s="179"/>
      <c r="CY1758" s="179"/>
      <c r="CZ1758" s="179"/>
      <c r="DA1758" s="179"/>
      <c r="DB1758" s="179"/>
      <c r="DC1758" s="179"/>
      <c r="DD1758" s="179"/>
      <c r="DE1758" s="179"/>
      <c r="DF1758" s="179"/>
      <c r="DG1758" s="179"/>
      <c r="DH1758" s="179"/>
      <c r="DI1758" s="179"/>
      <c r="DJ1758" s="179"/>
      <c r="DK1758" s="179"/>
      <c r="DL1758" s="179"/>
    </row>
    <row r="1759" spans="1:116" x14ac:dyDescent="0.4">
      <c r="B1759" t="s">
        <v>332</v>
      </c>
      <c r="D1759" t="s">
        <v>769</v>
      </c>
      <c r="E1759" s="8" t="str">
        <f t="shared" si="2913"/>
        <v>1759 LAMORTR-S</v>
      </c>
      <c r="G1759" s="136" t="str">
        <f>G1724</f>
        <v>Secondary revenue driver</v>
      </c>
      <c r="H1759" s="12"/>
      <c r="I1759" s="60"/>
      <c r="J1759" s="60"/>
      <c r="K1759" s="15"/>
      <c r="L1759" s="15"/>
      <c r="M1759" s="15"/>
      <c r="N1759" s="15"/>
      <c r="O1759" s="15"/>
      <c r="P1759" s="15"/>
      <c r="R1759" s="15"/>
      <c r="S1759" s="4" t="str">
        <f t="shared" ref="S1759:AX1759" si="2971">ADDRESS(ROW(S1740),COLUMN(S1740),2)</f>
        <v>S$1740</v>
      </c>
      <c r="T1759" s="4" t="str">
        <f t="shared" si="2971"/>
        <v>T$1740</v>
      </c>
      <c r="U1759" s="4" t="str">
        <f t="shared" si="2971"/>
        <v>U$1740</v>
      </c>
      <c r="V1759" s="4" t="str">
        <f t="shared" si="2971"/>
        <v>V$1740</v>
      </c>
      <c r="W1759" s="4" t="str">
        <f t="shared" si="2971"/>
        <v>W$1740</v>
      </c>
      <c r="X1759" s="4" t="str">
        <f t="shared" si="2971"/>
        <v>X$1740</v>
      </c>
      <c r="Y1759" s="4" t="str">
        <f t="shared" si="2971"/>
        <v>Y$1740</v>
      </c>
      <c r="Z1759" s="4" t="str">
        <f t="shared" si="2971"/>
        <v>Z$1740</v>
      </c>
      <c r="AA1759" s="4" t="str">
        <f t="shared" si="2971"/>
        <v>AA$1740</v>
      </c>
      <c r="AB1759" s="4" t="str">
        <f t="shared" si="2971"/>
        <v>AB$1740</v>
      </c>
      <c r="AC1759" s="4" t="str">
        <f t="shared" si="2971"/>
        <v>AC$1740</v>
      </c>
      <c r="AD1759" s="4" t="str">
        <f t="shared" si="2971"/>
        <v>AD$1740</v>
      </c>
      <c r="AE1759" s="4" t="str">
        <f t="shared" si="2971"/>
        <v>AE$1740</v>
      </c>
      <c r="AF1759" s="4" t="str">
        <f t="shared" si="2971"/>
        <v>AF$1740</v>
      </c>
      <c r="AG1759" s="4" t="str">
        <f t="shared" si="2971"/>
        <v>AG$1740</v>
      </c>
      <c r="AH1759" s="4" t="str">
        <f t="shared" si="2971"/>
        <v>AH$1740</v>
      </c>
      <c r="AI1759" s="4" t="str">
        <f t="shared" si="2971"/>
        <v>AI$1740</v>
      </c>
      <c r="AJ1759" s="4" t="str">
        <f t="shared" si="2971"/>
        <v>AJ$1740</v>
      </c>
      <c r="AK1759" s="4" t="str">
        <f t="shared" si="2971"/>
        <v>AK$1740</v>
      </c>
      <c r="AL1759" s="4" t="str">
        <f t="shared" si="2971"/>
        <v>AL$1740</v>
      </c>
      <c r="AM1759" s="4" t="str">
        <f t="shared" si="2971"/>
        <v>AM$1740</v>
      </c>
      <c r="AN1759" s="4" t="str">
        <f t="shared" si="2971"/>
        <v>AN$1740</v>
      </c>
      <c r="AO1759" s="4" t="str">
        <f t="shared" si="2971"/>
        <v>AO$1740</v>
      </c>
      <c r="AP1759" s="4" t="str">
        <f t="shared" si="2971"/>
        <v>AP$1740</v>
      </c>
      <c r="AQ1759" s="4" t="str">
        <f t="shared" si="2971"/>
        <v>AQ$1740</v>
      </c>
      <c r="AR1759" s="4" t="str">
        <f t="shared" si="2971"/>
        <v>AR$1740</v>
      </c>
      <c r="AS1759" s="4" t="str">
        <f t="shared" si="2971"/>
        <v>AS$1740</v>
      </c>
      <c r="AT1759" s="4" t="str">
        <f t="shared" si="2971"/>
        <v>AT$1740</v>
      </c>
      <c r="AU1759" s="4" t="str">
        <f t="shared" si="2971"/>
        <v>AU$1740</v>
      </c>
      <c r="AV1759" s="4" t="str">
        <f t="shared" si="2971"/>
        <v>AV$1740</v>
      </c>
      <c r="AW1759" s="4" t="str">
        <f t="shared" si="2971"/>
        <v>AW$1740</v>
      </c>
      <c r="AX1759" s="4" t="str">
        <f t="shared" si="2971"/>
        <v>AX$1740</v>
      </c>
      <c r="AY1759" s="4" t="str">
        <f t="shared" ref="AY1759:CD1759" si="2972">ADDRESS(ROW(AY1740),COLUMN(AY1740),2)</f>
        <v>AY$1740</v>
      </c>
      <c r="AZ1759" s="4" t="str">
        <f t="shared" si="2972"/>
        <v>AZ$1740</v>
      </c>
      <c r="BA1759" s="4" t="str">
        <f t="shared" si="2972"/>
        <v>BA$1740</v>
      </c>
      <c r="BB1759" s="4" t="str">
        <f t="shared" si="2972"/>
        <v>BB$1740</v>
      </c>
      <c r="BC1759" s="4" t="str">
        <f t="shared" si="2972"/>
        <v>BC$1740</v>
      </c>
      <c r="BD1759" s="4" t="str">
        <f t="shared" si="2972"/>
        <v>BD$1740</v>
      </c>
      <c r="BE1759" s="4" t="str">
        <f t="shared" si="2972"/>
        <v>BE$1740</v>
      </c>
      <c r="BF1759" s="4" t="str">
        <f t="shared" si="2972"/>
        <v>BF$1740</v>
      </c>
      <c r="BG1759" s="4" t="str">
        <f t="shared" si="2972"/>
        <v>BG$1740</v>
      </c>
      <c r="BH1759" s="4" t="str">
        <f t="shared" si="2972"/>
        <v>BH$1740</v>
      </c>
      <c r="BI1759" s="4" t="str">
        <f t="shared" si="2972"/>
        <v>BI$1740</v>
      </c>
      <c r="BJ1759" s="4" t="str">
        <f t="shared" si="2972"/>
        <v>BJ$1740</v>
      </c>
      <c r="BK1759" s="4" t="str">
        <f t="shared" si="2972"/>
        <v>BK$1740</v>
      </c>
      <c r="BL1759" s="4" t="str">
        <f t="shared" si="2972"/>
        <v>BL$1740</v>
      </c>
      <c r="BM1759" s="4" t="str">
        <f t="shared" si="2972"/>
        <v>BM$1740</v>
      </c>
      <c r="BN1759" s="4" t="str">
        <f t="shared" si="2972"/>
        <v>BN$1740</v>
      </c>
      <c r="BO1759" s="4" t="str">
        <f t="shared" si="2972"/>
        <v>BO$1740</v>
      </c>
      <c r="BP1759" s="4" t="str">
        <f t="shared" si="2972"/>
        <v>BP$1740</v>
      </c>
      <c r="BQ1759" s="4" t="str">
        <f t="shared" si="2972"/>
        <v>BQ$1740</v>
      </c>
      <c r="BR1759" s="4" t="str">
        <f t="shared" si="2972"/>
        <v>BR$1740</v>
      </c>
      <c r="BS1759" s="4" t="str">
        <f t="shared" si="2972"/>
        <v>BS$1740</v>
      </c>
      <c r="BT1759" s="4" t="str">
        <f t="shared" si="2972"/>
        <v>BT$1740</v>
      </c>
      <c r="BU1759" s="4" t="str">
        <f t="shared" si="2972"/>
        <v>BU$1740</v>
      </c>
      <c r="BV1759" s="4" t="str">
        <f t="shared" si="2972"/>
        <v>BV$1740</v>
      </c>
      <c r="BW1759" s="4" t="str">
        <f t="shared" si="2972"/>
        <v>BW$1740</v>
      </c>
      <c r="BX1759" s="4" t="str">
        <f t="shared" si="2972"/>
        <v>BX$1740</v>
      </c>
      <c r="BY1759" s="4" t="str">
        <f t="shared" si="2972"/>
        <v>BY$1740</v>
      </c>
      <c r="BZ1759" s="4" t="str">
        <f t="shared" si="2972"/>
        <v>BZ$1740</v>
      </c>
      <c r="CA1759" s="4" t="str">
        <f t="shared" si="2972"/>
        <v>CA$1740</v>
      </c>
      <c r="CB1759" s="4" t="str">
        <f t="shared" si="2972"/>
        <v>CB$1740</v>
      </c>
      <c r="CC1759" s="4" t="str">
        <f t="shared" si="2972"/>
        <v>CC$1740</v>
      </c>
      <c r="CD1759" s="4" t="str">
        <f t="shared" si="2972"/>
        <v>CD$1740</v>
      </c>
      <c r="CE1759" s="4" t="str">
        <f t="shared" ref="CE1759:CL1759" si="2973">ADDRESS(ROW(CE1740),COLUMN(CE1740),2)</f>
        <v>CE$1740</v>
      </c>
      <c r="CF1759" s="4" t="str">
        <f t="shared" si="2973"/>
        <v>CF$1740</v>
      </c>
      <c r="CG1759" s="4" t="str">
        <f t="shared" si="2973"/>
        <v>CG$1740</v>
      </c>
      <c r="CH1759" s="4" t="str">
        <f t="shared" si="2973"/>
        <v>CH$1740</v>
      </c>
      <c r="CI1759" s="4" t="str">
        <f t="shared" si="2973"/>
        <v>CI$1740</v>
      </c>
      <c r="CJ1759" s="4" t="str">
        <f t="shared" si="2973"/>
        <v>CJ$1740</v>
      </c>
      <c r="CK1759" s="4" t="str">
        <f t="shared" si="2973"/>
        <v>CK$1740</v>
      </c>
      <c r="CL1759" s="4" t="str">
        <f t="shared" si="2973"/>
        <v>CL$1740</v>
      </c>
      <c r="CN1759" s="60"/>
      <c r="CO1759" s="4" t="str">
        <f t="shared" ref="CO1759:DL1759" si="2974">ADDRESS(ROW(CO1740),COLUMN(CO1740),2)</f>
        <v>CO$1740</v>
      </c>
      <c r="CP1759" s="4" t="str">
        <f t="shared" si="2974"/>
        <v>CP$1740</v>
      </c>
      <c r="CQ1759" s="4" t="str">
        <f t="shared" si="2974"/>
        <v>CQ$1740</v>
      </c>
      <c r="CR1759" s="4" t="str">
        <f t="shared" si="2974"/>
        <v>CR$1740</v>
      </c>
      <c r="CS1759" s="4" t="str">
        <f t="shared" si="2974"/>
        <v>CS$1740</v>
      </c>
      <c r="CT1759" s="4" t="str">
        <f t="shared" si="2974"/>
        <v>CT$1740</v>
      </c>
      <c r="CU1759" s="4" t="str">
        <f t="shared" si="2974"/>
        <v>CU$1740</v>
      </c>
      <c r="CV1759" s="4" t="str">
        <f t="shared" si="2974"/>
        <v>CV$1740</v>
      </c>
      <c r="CW1759" s="4" t="str">
        <f t="shared" si="2974"/>
        <v>CW$1740</v>
      </c>
      <c r="CX1759" s="4" t="str">
        <f t="shared" si="2974"/>
        <v>CX$1740</v>
      </c>
      <c r="CY1759" s="4" t="str">
        <f t="shared" si="2974"/>
        <v>CY$1740</v>
      </c>
      <c r="CZ1759" s="4" t="str">
        <f t="shared" si="2974"/>
        <v>CZ$1740</v>
      </c>
      <c r="DA1759" s="4" t="str">
        <f t="shared" si="2974"/>
        <v>DA$1740</v>
      </c>
      <c r="DB1759" s="4" t="str">
        <f t="shared" si="2974"/>
        <v>DB$1740</v>
      </c>
      <c r="DC1759" s="4" t="str">
        <f t="shared" si="2974"/>
        <v>DC$1740</v>
      </c>
      <c r="DD1759" s="4" t="str">
        <f t="shared" si="2974"/>
        <v>DD$1740</v>
      </c>
      <c r="DE1759" s="4" t="str">
        <f t="shared" si="2974"/>
        <v>DE$1740</v>
      </c>
      <c r="DF1759" s="4" t="str">
        <f t="shared" si="2974"/>
        <v>DF$1740</v>
      </c>
      <c r="DG1759" s="4" t="str">
        <f t="shared" si="2974"/>
        <v>DG$1740</v>
      </c>
      <c r="DH1759" s="4" t="str">
        <f t="shared" si="2974"/>
        <v>DH$1740</v>
      </c>
      <c r="DI1759" s="4" t="str">
        <f t="shared" si="2974"/>
        <v>DI$1740</v>
      </c>
      <c r="DJ1759" s="4" t="str">
        <f t="shared" si="2974"/>
        <v>DJ$1740</v>
      </c>
      <c r="DK1759" s="4" t="str">
        <f t="shared" si="2974"/>
        <v>DK$1740</v>
      </c>
      <c r="DL1759" s="4" t="str">
        <f t="shared" si="2974"/>
        <v>DL$1740</v>
      </c>
    </row>
    <row r="1760" spans="1:116" x14ac:dyDescent="0.4">
      <c r="B1760" t="s">
        <v>332</v>
      </c>
      <c r="D1760" t="s">
        <v>769</v>
      </c>
      <c r="E1760" s="8" t="str">
        <f t="shared" si="2913"/>
        <v>1760 LAMORTR-S</v>
      </c>
      <c r="G1760" s="136" t="str">
        <f>G1725</f>
        <v>Secondary volume driver</v>
      </c>
      <c r="H1760" s="12"/>
      <c r="I1760" s="60"/>
      <c r="J1760" s="60"/>
      <c r="K1760" s="15"/>
      <c r="L1760" s="15"/>
      <c r="M1760" s="15"/>
      <c r="N1760" s="15"/>
      <c r="O1760" s="15"/>
      <c r="P1760" s="15"/>
      <c r="R1760" s="15"/>
      <c r="S1760" s="179" t="str">
        <f t="shared" ref="S1760:AX1760" si="2975">S1725</f>
        <v>S$19</v>
      </c>
      <c r="T1760" s="179" t="str">
        <f t="shared" si="2975"/>
        <v>T$19</v>
      </c>
      <c r="U1760" s="179" t="str">
        <f t="shared" si="2975"/>
        <v>U$19</v>
      </c>
      <c r="V1760" s="179" t="str">
        <f t="shared" si="2975"/>
        <v>V$19</v>
      </c>
      <c r="W1760" s="179" t="str">
        <f t="shared" si="2975"/>
        <v>W$19</v>
      </c>
      <c r="X1760" s="179" t="str">
        <f t="shared" si="2975"/>
        <v>X$19</v>
      </c>
      <c r="Y1760" s="179" t="str">
        <f t="shared" si="2975"/>
        <v>Y$19</v>
      </c>
      <c r="Z1760" s="179" t="str">
        <f t="shared" si="2975"/>
        <v>Z$19</v>
      </c>
      <c r="AA1760" s="179" t="str">
        <f t="shared" si="2975"/>
        <v>AA$19</v>
      </c>
      <c r="AB1760" s="179" t="str">
        <f t="shared" si="2975"/>
        <v>AB$19</v>
      </c>
      <c r="AC1760" s="179" t="str">
        <f t="shared" si="2975"/>
        <v>AC$19</v>
      </c>
      <c r="AD1760" s="179" t="str">
        <f t="shared" si="2975"/>
        <v>AD$19</v>
      </c>
      <c r="AE1760" s="179" t="str">
        <f t="shared" si="2975"/>
        <v>AE$19</v>
      </c>
      <c r="AF1760" s="179" t="str">
        <f t="shared" si="2975"/>
        <v>AF$19</v>
      </c>
      <c r="AG1760" s="179" t="str">
        <f t="shared" si="2975"/>
        <v>AG$19</v>
      </c>
      <c r="AH1760" s="179" t="str">
        <f t="shared" si="2975"/>
        <v>AH$19</v>
      </c>
      <c r="AI1760" s="179" t="str">
        <f t="shared" si="2975"/>
        <v>AI$19</v>
      </c>
      <c r="AJ1760" s="179" t="str">
        <f t="shared" si="2975"/>
        <v>AJ$19</v>
      </c>
      <c r="AK1760" s="179" t="str">
        <f t="shared" si="2975"/>
        <v>AK$19</v>
      </c>
      <c r="AL1760" s="179" t="str">
        <f t="shared" si="2975"/>
        <v>AL$19</v>
      </c>
      <c r="AM1760" s="179" t="str">
        <f t="shared" si="2975"/>
        <v>AM$19</v>
      </c>
      <c r="AN1760" s="179" t="str">
        <f t="shared" si="2975"/>
        <v>AN$19</v>
      </c>
      <c r="AO1760" s="179" t="str">
        <f t="shared" si="2975"/>
        <v>AO$19</v>
      </c>
      <c r="AP1760" s="179" t="str">
        <f t="shared" si="2975"/>
        <v>AP$19</v>
      </c>
      <c r="AQ1760" s="179" t="str">
        <f t="shared" si="2975"/>
        <v>AQ$19</v>
      </c>
      <c r="AR1760" s="179" t="str">
        <f t="shared" si="2975"/>
        <v>AR$19</v>
      </c>
      <c r="AS1760" s="179" t="str">
        <f t="shared" si="2975"/>
        <v>AS$19</v>
      </c>
      <c r="AT1760" s="179" t="str">
        <f t="shared" si="2975"/>
        <v>AT$19</v>
      </c>
      <c r="AU1760" s="179" t="str">
        <f t="shared" si="2975"/>
        <v>AU$19</v>
      </c>
      <c r="AV1760" s="179" t="str">
        <f t="shared" si="2975"/>
        <v>AV$19</v>
      </c>
      <c r="AW1760" s="179" t="str">
        <f t="shared" si="2975"/>
        <v>AW$19</v>
      </c>
      <c r="AX1760" s="179" t="str">
        <f t="shared" si="2975"/>
        <v>AX$19</v>
      </c>
      <c r="AY1760" s="179" t="str">
        <f t="shared" ref="AY1760:CD1760" si="2976">AY1725</f>
        <v>AY$19</v>
      </c>
      <c r="AZ1760" s="179" t="str">
        <f t="shared" si="2976"/>
        <v>AZ$19</v>
      </c>
      <c r="BA1760" s="179" t="str">
        <f t="shared" si="2976"/>
        <v>BA$19</v>
      </c>
      <c r="BB1760" s="179" t="str">
        <f t="shared" si="2976"/>
        <v>BB$19</v>
      </c>
      <c r="BC1760" s="179" t="str">
        <f t="shared" si="2976"/>
        <v>BC$19</v>
      </c>
      <c r="BD1760" s="179" t="str">
        <f t="shared" si="2976"/>
        <v>BD$19</v>
      </c>
      <c r="BE1760" s="179" t="str">
        <f t="shared" si="2976"/>
        <v>BE$19</v>
      </c>
      <c r="BF1760" s="179" t="str">
        <f t="shared" si="2976"/>
        <v>BF$19</v>
      </c>
      <c r="BG1760" s="179" t="str">
        <f t="shared" si="2976"/>
        <v>BG$19</v>
      </c>
      <c r="BH1760" s="179" t="str">
        <f t="shared" si="2976"/>
        <v>BH$19</v>
      </c>
      <c r="BI1760" s="179" t="str">
        <f t="shared" si="2976"/>
        <v>BI$19</v>
      </c>
      <c r="BJ1760" s="179" t="str">
        <f t="shared" si="2976"/>
        <v>BJ$19</v>
      </c>
      <c r="BK1760" s="179" t="str">
        <f t="shared" si="2976"/>
        <v>BK$19</v>
      </c>
      <c r="BL1760" s="179" t="str">
        <f t="shared" si="2976"/>
        <v>BL$19</v>
      </c>
      <c r="BM1760" s="179" t="str">
        <f t="shared" si="2976"/>
        <v>BM$19</v>
      </c>
      <c r="BN1760" s="179" t="str">
        <f t="shared" si="2976"/>
        <v>BN$19</v>
      </c>
      <c r="BO1760" s="179" t="str">
        <f t="shared" si="2976"/>
        <v>BO$19</v>
      </c>
      <c r="BP1760" s="179" t="str">
        <f t="shared" si="2976"/>
        <v>BP$19</v>
      </c>
      <c r="BQ1760" s="179" t="str">
        <f t="shared" si="2976"/>
        <v>BQ$19</v>
      </c>
      <c r="BR1760" s="179" t="str">
        <f t="shared" si="2976"/>
        <v>BR$19</v>
      </c>
      <c r="BS1760" s="179" t="str">
        <f t="shared" si="2976"/>
        <v>BS$19</v>
      </c>
      <c r="BT1760" s="179" t="str">
        <f t="shared" si="2976"/>
        <v>BT$19</v>
      </c>
      <c r="BU1760" s="179" t="str">
        <f t="shared" si="2976"/>
        <v>BU$19</v>
      </c>
      <c r="BV1760" s="179" t="str">
        <f t="shared" si="2976"/>
        <v>BV$19</v>
      </c>
      <c r="BW1760" s="179" t="str">
        <f t="shared" si="2976"/>
        <v>BW$19</v>
      </c>
      <c r="BX1760" s="179" t="str">
        <f t="shared" si="2976"/>
        <v>BX$19</v>
      </c>
      <c r="BY1760" s="179" t="str">
        <f t="shared" si="2976"/>
        <v>BY$19</v>
      </c>
      <c r="BZ1760" s="179" t="str">
        <f t="shared" si="2976"/>
        <v>BZ$19</v>
      </c>
      <c r="CA1760" s="179" t="str">
        <f t="shared" si="2976"/>
        <v>CA$19</v>
      </c>
      <c r="CB1760" s="179" t="str">
        <f t="shared" si="2976"/>
        <v>CB$19</v>
      </c>
      <c r="CC1760" s="179" t="str">
        <f t="shared" si="2976"/>
        <v>CC$19</v>
      </c>
      <c r="CD1760" s="179" t="str">
        <f t="shared" si="2976"/>
        <v>CD$19</v>
      </c>
      <c r="CE1760" s="179" t="str">
        <f t="shared" ref="CE1760:CL1760" si="2977">CE1725</f>
        <v>CE$19</v>
      </c>
      <c r="CF1760" s="179" t="str">
        <f t="shared" si="2977"/>
        <v>CF$19</v>
      </c>
      <c r="CG1760" s="179" t="str">
        <f t="shared" si="2977"/>
        <v>CG$19</v>
      </c>
      <c r="CH1760" s="179" t="str">
        <f t="shared" si="2977"/>
        <v>CH$19</v>
      </c>
      <c r="CI1760" s="179" t="str">
        <f t="shared" si="2977"/>
        <v>CI$19</v>
      </c>
      <c r="CJ1760" s="179" t="str">
        <f t="shared" si="2977"/>
        <v>CJ$19</v>
      </c>
      <c r="CK1760" s="179" t="str">
        <f t="shared" si="2977"/>
        <v>CK$19</v>
      </c>
      <c r="CL1760" s="179" t="str">
        <f t="shared" si="2977"/>
        <v>CL$19</v>
      </c>
      <c r="CN1760" s="60"/>
      <c r="CO1760" s="179" t="str">
        <f t="shared" ref="CO1760:DL1760" si="2978">CO1725</f>
        <v>CO$19</v>
      </c>
      <c r="CP1760" s="179" t="str">
        <f t="shared" si="2978"/>
        <v>CP$19</v>
      </c>
      <c r="CQ1760" s="179" t="str">
        <f t="shared" si="2978"/>
        <v>CQ$19</v>
      </c>
      <c r="CR1760" s="179" t="str">
        <f t="shared" si="2978"/>
        <v>CR$19</v>
      </c>
      <c r="CS1760" s="179" t="str">
        <f t="shared" si="2978"/>
        <v>CS$19</v>
      </c>
      <c r="CT1760" s="179" t="str">
        <f t="shared" si="2978"/>
        <v>CT$19</v>
      </c>
      <c r="CU1760" s="179" t="str">
        <f t="shared" si="2978"/>
        <v>CU$19</v>
      </c>
      <c r="CV1760" s="179" t="str">
        <f t="shared" si="2978"/>
        <v>CV$19</v>
      </c>
      <c r="CW1760" s="179" t="str">
        <f t="shared" si="2978"/>
        <v>CW$19</v>
      </c>
      <c r="CX1760" s="179" t="str">
        <f t="shared" si="2978"/>
        <v>CX$19</v>
      </c>
      <c r="CY1760" s="179" t="str">
        <f t="shared" si="2978"/>
        <v>CY$19</v>
      </c>
      <c r="CZ1760" s="179" t="str">
        <f t="shared" si="2978"/>
        <v>CZ$19</v>
      </c>
      <c r="DA1760" s="179" t="str">
        <f t="shared" si="2978"/>
        <v>DA$19</v>
      </c>
      <c r="DB1760" s="179" t="str">
        <f t="shared" si="2978"/>
        <v>DB$19</v>
      </c>
      <c r="DC1760" s="179" t="str">
        <f t="shared" si="2978"/>
        <v>DC$19</v>
      </c>
      <c r="DD1760" s="179" t="str">
        <f t="shared" si="2978"/>
        <v>DD$19</v>
      </c>
      <c r="DE1760" s="179" t="str">
        <f t="shared" si="2978"/>
        <v>DE$19</v>
      </c>
      <c r="DF1760" s="179" t="str">
        <f t="shared" si="2978"/>
        <v>DF$19</v>
      </c>
      <c r="DG1760" s="179" t="str">
        <f t="shared" si="2978"/>
        <v>DG$19</v>
      </c>
      <c r="DH1760" s="179" t="str">
        <f t="shared" si="2978"/>
        <v>DH$19</v>
      </c>
      <c r="DI1760" s="179" t="str">
        <f t="shared" si="2978"/>
        <v>DI$19</v>
      </c>
      <c r="DJ1760" s="179" t="str">
        <f t="shared" si="2978"/>
        <v>DJ$19</v>
      </c>
      <c r="DK1760" s="179" t="str">
        <f t="shared" si="2978"/>
        <v>DK$19</v>
      </c>
      <c r="DL1760" s="179" t="str">
        <f t="shared" si="2978"/>
        <v>DL$19</v>
      </c>
    </row>
    <row r="1761" spans="1:116" x14ac:dyDescent="0.4">
      <c r="E1761" s="8"/>
      <c r="H1761" s="12"/>
      <c r="I1761" s="60"/>
      <c r="J1761" s="60"/>
      <c r="K1761" s="15"/>
      <c r="L1761" s="15"/>
      <c r="M1761" s="15"/>
      <c r="N1761" s="15"/>
      <c r="O1761" s="15"/>
      <c r="P1761" s="15"/>
      <c r="R1761" s="15"/>
      <c r="S1761" s="76"/>
      <c r="T1761" s="76"/>
      <c r="U1761" s="76"/>
      <c r="V1761" s="76"/>
      <c r="W1761" s="76"/>
      <c r="X1761" s="76"/>
      <c r="Y1761" s="76"/>
      <c r="Z1761" s="76"/>
      <c r="AA1761" s="76"/>
      <c r="AB1761" s="76"/>
      <c r="AC1761" s="76"/>
      <c r="AD1761" s="76"/>
      <c r="AE1761" s="76"/>
      <c r="AF1761" s="76"/>
      <c r="AG1761" s="76"/>
      <c r="AH1761" s="76"/>
      <c r="AI1761" s="76"/>
      <c r="AJ1761" s="76"/>
      <c r="AK1761" s="76"/>
      <c r="AL1761" s="76"/>
      <c r="AM1761" s="76"/>
      <c r="AN1761" s="76"/>
      <c r="AO1761" s="76"/>
      <c r="AP1761" s="76"/>
      <c r="AQ1761" s="76"/>
      <c r="AR1761" s="76"/>
      <c r="AS1761" s="76"/>
      <c r="AT1761" s="76"/>
      <c r="AU1761" s="76"/>
      <c r="AV1761" s="76"/>
      <c r="AW1761" s="76"/>
      <c r="AX1761" s="76"/>
      <c r="AY1761" s="76"/>
      <c r="AZ1761" s="76"/>
      <c r="BA1761" s="76"/>
      <c r="BB1761" s="76"/>
      <c r="BC1761" s="76"/>
      <c r="BD1761" s="76"/>
      <c r="BE1761" s="76"/>
      <c r="BF1761" s="76"/>
      <c r="BG1761" s="76"/>
      <c r="BH1761" s="76"/>
      <c r="BI1761" s="76"/>
      <c r="BJ1761" s="76"/>
      <c r="BK1761" s="76"/>
      <c r="BL1761" s="76"/>
      <c r="BM1761" s="76"/>
      <c r="BN1761" s="76"/>
      <c r="BO1761" s="76"/>
      <c r="BP1761" s="76"/>
      <c r="BQ1761" s="76"/>
      <c r="BR1761" s="76"/>
      <c r="BS1761" s="76"/>
      <c r="BT1761" s="76"/>
      <c r="BU1761" s="76"/>
      <c r="BV1761" s="76"/>
      <c r="BW1761" s="76"/>
      <c r="BX1761" s="76"/>
      <c r="BY1761" s="76"/>
      <c r="BZ1761" s="76"/>
      <c r="CA1761" s="76"/>
      <c r="CB1761" s="76"/>
      <c r="CC1761" s="76"/>
      <c r="CD1761" s="76"/>
      <c r="CE1761" s="76"/>
      <c r="CF1761" s="76"/>
      <c r="CG1761" s="76"/>
      <c r="CH1761" s="76"/>
      <c r="CI1761" s="76"/>
      <c r="CJ1761" s="76"/>
      <c r="CK1761" s="76"/>
      <c r="CL1761" s="76"/>
      <c r="CN1761" s="60"/>
      <c r="CO1761" s="76"/>
      <c r="CP1761" s="76"/>
      <c r="CQ1761" s="76"/>
      <c r="CR1761" s="76"/>
      <c r="CS1761" s="76"/>
      <c r="CT1761" s="76"/>
      <c r="CU1761" s="76"/>
      <c r="CV1761" s="76"/>
      <c r="CW1761" s="76"/>
      <c r="CX1761" s="76"/>
      <c r="CY1761" s="76"/>
      <c r="CZ1761" s="76"/>
      <c r="DA1761" s="76"/>
      <c r="DB1761" s="76"/>
      <c r="DC1761" s="76"/>
      <c r="DD1761" s="76"/>
      <c r="DE1761" s="76"/>
      <c r="DF1761" s="76"/>
      <c r="DG1761" s="76"/>
      <c r="DH1761" s="76"/>
      <c r="DI1761" s="76"/>
      <c r="DJ1761" s="76"/>
      <c r="DK1761" s="76"/>
      <c r="DL1761" s="76"/>
    </row>
    <row r="1762" spans="1:116" x14ac:dyDescent="0.4">
      <c r="E1762" s="8"/>
      <c r="H1762" s="12"/>
      <c r="I1762" s="60"/>
      <c r="J1762" s="60"/>
      <c r="K1762" s="15"/>
      <c r="L1762" s="15"/>
      <c r="M1762" s="15"/>
      <c r="N1762" s="15"/>
      <c r="O1762" s="15"/>
      <c r="P1762" s="15"/>
      <c r="R1762" s="15"/>
      <c r="S1762" s="76"/>
      <c r="T1762" s="76"/>
      <c r="U1762" s="76"/>
      <c r="V1762" s="76"/>
      <c r="W1762" s="76"/>
      <c r="X1762" s="76"/>
      <c r="Y1762" s="76"/>
      <c r="Z1762" s="76"/>
      <c r="AA1762" s="76"/>
      <c r="AB1762" s="76"/>
      <c r="AC1762" s="76"/>
      <c r="AD1762" s="76"/>
      <c r="AE1762" s="76"/>
      <c r="AF1762" s="76"/>
      <c r="AG1762" s="76"/>
      <c r="AH1762" s="76"/>
      <c r="AI1762" s="76"/>
      <c r="AJ1762" s="76"/>
      <c r="AK1762" s="76"/>
      <c r="AL1762" s="76"/>
      <c r="AM1762" s="76"/>
      <c r="AN1762" s="76"/>
      <c r="AO1762" s="76"/>
      <c r="AP1762" s="76"/>
      <c r="AQ1762" s="76"/>
      <c r="AR1762" s="76"/>
      <c r="AS1762" s="76"/>
      <c r="AT1762" s="76"/>
      <c r="AU1762" s="76"/>
      <c r="AV1762" s="76"/>
      <c r="AW1762" s="76"/>
      <c r="AX1762" s="76"/>
      <c r="AY1762" s="76"/>
      <c r="AZ1762" s="76"/>
      <c r="BA1762" s="76"/>
      <c r="BB1762" s="76"/>
      <c r="BC1762" s="76"/>
      <c r="BD1762" s="76"/>
      <c r="BE1762" s="76"/>
      <c r="BF1762" s="76"/>
      <c r="BG1762" s="76"/>
      <c r="BH1762" s="76"/>
      <c r="BI1762" s="76"/>
      <c r="BJ1762" s="76"/>
      <c r="BK1762" s="76"/>
      <c r="BL1762" s="76"/>
      <c r="BM1762" s="76"/>
      <c r="BN1762" s="76"/>
      <c r="BO1762" s="76"/>
      <c r="BP1762" s="76"/>
      <c r="BQ1762" s="76"/>
      <c r="BR1762" s="76"/>
      <c r="BS1762" s="76"/>
      <c r="BT1762" s="76"/>
      <c r="BU1762" s="76"/>
      <c r="BV1762" s="76"/>
      <c r="BW1762" s="76"/>
      <c r="BX1762" s="76"/>
      <c r="BY1762" s="76"/>
      <c r="BZ1762" s="76"/>
      <c r="CA1762" s="76"/>
      <c r="CB1762" s="76"/>
      <c r="CC1762" s="76"/>
      <c r="CD1762" s="76"/>
      <c r="CE1762" s="76"/>
      <c r="CF1762" s="76"/>
      <c r="CG1762" s="76"/>
      <c r="CH1762" s="76"/>
      <c r="CI1762" s="76"/>
      <c r="CJ1762" s="76"/>
      <c r="CK1762" s="76"/>
      <c r="CL1762" s="76"/>
      <c r="CN1762" s="60"/>
      <c r="CO1762" s="76"/>
      <c r="CP1762" s="76"/>
      <c r="CQ1762" s="76"/>
      <c r="CR1762" s="76"/>
      <c r="CS1762" s="76"/>
      <c r="CT1762" s="76"/>
      <c r="CU1762" s="76"/>
      <c r="CV1762" s="76"/>
      <c r="CW1762" s="76"/>
      <c r="CX1762" s="76"/>
      <c r="CY1762" s="76"/>
      <c r="CZ1762" s="76"/>
      <c r="DA1762" s="76"/>
      <c r="DB1762" s="76"/>
      <c r="DC1762" s="76"/>
      <c r="DD1762" s="76"/>
      <c r="DE1762" s="76"/>
      <c r="DF1762" s="76"/>
      <c r="DG1762" s="76"/>
      <c r="DH1762" s="76"/>
      <c r="DI1762" s="76"/>
      <c r="DJ1762" s="76"/>
      <c r="DK1762" s="76"/>
      <c r="DL1762" s="76"/>
    </row>
    <row r="1763" spans="1:116" x14ac:dyDescent="0.4">
      <c r="A1763" s="174"/>
      <c r="E1763" s="8"/>
      <c r="G1763" s="175" t="s">
        <v>490</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492</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461</v>
      </c>
      <c r="H1765" s="174"/>
      <c r="I1765" s="176"/>
      <c r="J1765" s="176"/>
      <c r="K1765" s="197"/>
      <c r="L1765" s="197"/>
      <c r="M1765" s="197"/>
      <c r="N1765" s="197"/>
      <c r="O1765" s="197"/>
      <c r="P1765" s="197"/>
      <c r="R1765" s="198"/>
      <c r="S1765" s="199" t="str">
        <f t="shared" ref="S1765:AX1765" si="2979">S$20</f>
        <v>S$16</v>
      </c>
      <c r="T1765" s="199" t="str">
        <f t="shared" si="2979"/>
        <v>T$16</v>
      </c>
      <c r="U1765" s="199" t="str">
        <f t="shared" si="2979"/>
        <v>U$16</v>
      </c>
      <c r="V1765" s="199" t="str">
        <f t="shared" si="2979"/>
        <v>V$16</v>
      </c>
      <c r="W1765" s="199" t="str">
        <f t="shared" si="2979"/>
        <v>W$16</v>
      </c>
      <c r="X1765" s="199" t="str">
        <f t="shared" si="2979"/>
        <v>X$16</v>
      </c>
      <c r="Y1765" s="199" t="str">
        <f t="shared" si="2979"/>
        <v>Y$16</v>
      </c>
      <c r="Z1765" s="199" t="str">
        <f t="shared" si="2979"/>
        <v>Z$16</v>
      </c>
      <c r="AA1765" s="199" t="str">
        <f t="shared" si="2979"/>
        <v>AA$16</v>
      </c>
      <c r="AB1765" s="199" t="str">
        <f t="shared" si="2979"/>
        <v>AB$16</v>
      </c>
      <c r="AC1765" s="199" t="str">
        <f t="shared" si="2979"/>
        <v>AC$16</v>
      </c>
      <c r="AD1765" s="199" t="str">
        <f t="shared" si="2979"/>
        <v>AD$16</v>
      </c>
      <c r="AE1765" s="199" t="str">
        <f t="shared" si="2979"/>
        <v>AE$16</v>
      </c>
      <c r="AF1765" s="199" t="str">
        <f t="shared" si="2979"/>
        <v>AF$16</v>
      </c>
      <c r="AG1765" s="199" t="str">
        <f t="shared" si="2979"/>
        <v>AG$16</v>
      </c>
      <c r="AH1765" s="199" t="str">
        <f t="shared" si="2979"/>
        <v>AH$16</v>
      </c>
      <c r="AI1765" s="199" t="str">
        <f t="shared" si="2979"/>
        <v>AI$16</v>
      </c>
      <c r="AJ1765" s="199" t="str">
        <f t="shared" si="2979"/>
        <v>AJ$16</v>
      </c>
      <c r="AK1765" s="199" t="str">
        <f t="shared" si="2979"/>
        <v>AK$16</v>
      </c>
      <c r="AL1765" s="199" t="str">
        <f t="shared" si="2979"/>
        <v>AL$16</v>
      </c>
      <c r="AM1765" s="199" t="str">
        <f t="shared" si="2979"/>
        <v>AM$16</v>
      </c>
      <c r="AN1765" s="199" t="str">
        <f t="shared" si="2979"/>
        <v>AN$16</v>
      </c>
      <c r="AO1765" s="199" t="str">
        <f t="shared" si="2979"/>
        <v>AO$16</v>
      </c>
      <c r="AP1765" s="199" t="str">
        <f t="shared" si="2979"/>
        <v>AP$16</v>
      </c>
      <c r="AQ1765" s="199" t="str">
        <f t="shared" si="2979"/>
        <v>AQ$16</v>
      </c>
      <c r="AR1765" s="199" t="str">
        <f t="shared" si="2979"/>
        <v>AR$16</v>
      </c>
      <c r="AS1765" s="199" t="str">
        <f t="shared" si="2979"/>
        <v>AS$16</v>
      </c>
      <c r="AT1765" s="199" t="str">
        <f t="shared" si="2979"/>
        <v>AT$16</v>
      </c>
      <c r="AU1765" s="199" t="str">
        <f t="shared" si="2979"/>
        <v>AU$16</v>
      </c>
      <c r="AV1765" s="199" t="str">
        <f t="shared" si="2979"/>
        <v>AV$16</v>
      </c>
      <c r="AW1765" s="199" t="str">
        <f t="shared" si="2979"/>
        <v>AW$16</v>
      </c>
      <c r="AX1765" s="199" t="str">
        <f t="shared" si="2979"/>
        <v>AX$16</v>
      </c>
      <c r="AY1765" s="199" t="str">
        <f t="shared" ref="AY1765:CD1765" si="2980">AY$20</f>
        <v>AY$16</v>
      </c>
      <c r="AZ1765" s="199" t="str">
        <f t="shared" si="2980"/>
        <v>AZ$16</v>
      </c>
      <c r="BA1765" s="199" t="str">
        <f t="shared" si="2980"/>
        <v>BA$16</v>
      </c>
      <c r="BB1765" s="199" t="str">
        <f t="shared" si="2980"/>
        <v>BB$16</v>
      </c>
      <c r="BC1765" s="199" t="str">
        <f t="shared" si="2980"/>
        <v>BC$16</v>
      </c>
      <c r="BD1765" s="199" t="str">
        <f t="shared" si="2980"/>
        <v>BD$16</v>
      </c>
      <c r="BE1765" s="199" t="str">
        <f t="shared" si="2980"/>
        <v>BE$16</v>
      </c>
      <c r="BF1765" s="199" t="str">
        <f t="shared" si="2980"/>
        <v>BF$16</v>
      </c>
      <c r="BG1765" s="199" t="str">
        <f t="shared" si="2980"/>
        <v>BG$16</v>
      </c>
      <c r="BH1765" s="199" t="str">
        <f t="shared" si="2980"/>
        <v>BH$16</v>
      </c>
      <c r="BI1765" s="199" t="str">
        <f t="shared" si="2980"/>
        <v>BI$16</v>
      </c>
      <c r="BJ1765" s="199" t="str">
        <f t="shared" si="2980"/>
        <v>BJ$16</v>
      </c>
      <c r="BK1765" s="199" t="str">
        <f t="shared" si="2980"/>
        <v>BK$16</v>
      </c>
      <c r="BL1765" s="199" t="str">
        <f t="shared" si="2980"/>
        <v>BL$16</v>
      </c>
      <c r="BM1765" s="199" t="str">
        <f t="shared" si="2980"/>
        <v>BM$16</v>
      </c>
      <c r="BN1765" s="199" t="str">
        <f t="shared" si="2980"/>
        <v>BN$16</v>
      </c>
      <c r="BO1765" s="199" t="str">
        <f t="shared" si="2980"/>
        <v>BO$16</v>
      </c>
      <c r="BP1765" s="199" t="str">
        <f t="shared" si="2980"/>
        <v>BP$16</v>
      </c>
      <c r="BQ1765" s="199" t="str">
        <f t="shared" si="2980"/>
        <v>BQ$16</v>
      </c>
      <c r="BR1765" s="199" t="str">
        <f t="shared" si="2980"/>
        <v>BR$16</v>
      </c>
      <c r="BS1765" s="199" t="str">
        <f t="shared" si="2980"/>
        <v>BS$16</v>
      </c>
      <c r="BT1765" s="199" t="str">
        <f t="shared" si="2980"/>
        <v>BT$16</v>
      </c>
      <c r="BU1765" s="199" t="str">
        <f t="shared" si="2980"/>
        <v>BU$16</v>
      </c>
      <c r="BV1765" s="199" t="str">
        <f t="shared" si="2980"/>
        <v>BV$16</v>
      </c>
      <c r="BW1765" s="199" t="str">
        <f t="shared" si="2980"/>
        <v>BW$16</v>
      </c>
      <c r="BX1765" s="199" t="str">
        <f t="shared" si="2980"/>
        <v>BX$16</v>
      </c>
      <c r="BY1765" s="199" t="str">
        <f t="shared" si="2980"/>
        <v>BY$16</v>
      </c>
      <c r="BZ1765" s="199" t="str">
        <f t="shared" si="2980"/>
        <v>BZ$16</v>
      </c>
      <c r="CA1765" s="199" t="str">
        <f t="shared" si="2980"/>
        <v>CA$16</v>
      </c>
      <c r="CB1765" s="199" t="str">
        <f t="shared" si="2980"/>
        <v>CB$16</v>
      </c>
      <c r="CC1765" s="199" t="str">
        <f t="shared" si="2980"/>
        <v>CC$16</v>
      </c>
      <c r="CD1765" s="199" t="str">
        <f t="shared" si="2980"/>
        <v>CD$16</v>
      </c>
      <c r="CE1765" s="199" t="str">
        <f t="shared" ref="CE1765:CL1765" si="2981">CE$20</f>
        <v>CE$16</v>
      </c>
      <c r="CF1765" s="199" t="str">
        <f t="shared" si="2981"/>
        <v>CF$16</v>
      </c>
      <c r="CG1765" s="199" t="str">
        <f t="shared" si="2981"/>
        <v>CG$16</v>
      </c>
      <c r="CH1765" s="199" t="str">
        <f t="shared" si="2981"/>
        <v>CH$16</v>
      </c>
      <c r="CI1765" s="199" t="str">
        <f t="shared" si="2981"/>
        <v>CI$16</v>
      </c>
      <c r="CJ1765" s="199" t="str">
        <f t="shared" si="2981"/>
        <v>CJ$16</v>
      </c>
      <c r="CK1765" s="199" t="str">
        <f t="shared" si="2981"/>
        <v>CK$16</v>
      </c>
      <c r="CL1765" s="199" t="str">
        <f t="shared" si="2981"/>
        <v>CL$16</v>
      </c>
      <c r="CN1765" s="176"/>
      <c r="CO1765" s="199" t="str">
        <f t="shared" ref="CO1765:DL1765" si="2982">CO$20</f>
        <v>CO$16</v>
      </c>
      <c r="CP1765" s="199" t="str">
        <f t="shared" si="2982"/>
        <v>CP$16</v>
      </c>
      <c r="CQ1765" s="199" t="str">
        <f t="shared" si="2982"/>
        <v>CQ$16</v>
      </c>
      <c r="CR1765" s="199" t="str">
        <f t="shared" si="2982"/>
        <v>CR$16</v>
      </c>
      <c r="CS1765" s="199" t="str">
        <f t="shared" si="2982"/>
        <v>CS$16</v>
      </c>
      <c r="CT1765" s="199" t="str">
        <f t="shared" si="2982"/>
        <v>CT$16</v>
      </c>
      <c r="CU1765" s="199" t="str">
        <f t="shared" si="2982"/>
        <v>CU$16</v>
      </c>
      <c r="CV1765" s="199" t="str">
        <f t="shared" si="2982"/>
        <v>CV$16</v>
      </c>
      <c r="CW1765" s="199" t="str">
        <f t="shared" si="2982"/>
        <v>CW$16</v>
      </c>
      <c r="CX1765" s="199" t="str">
        <f t="shared" si="2982"/>
        <v>CX$16</v>
      </c>
      <c r="CY1765" s="199" t="str">
        <f t="shared" si="2982"/>
        <v>CY$16</v>
      </c>
      <c r="CZ1765" s="199" t="str">
        <f t="shared" si="2982"/>
        <v>CZ$16</v>
      </c>
      <c r="DA1765" s="199" t="str">
        <f t="shared" si="2982"/>
        <v>DA$16</v>
      </c>
      <c r="DB1765" s="199" t="str">
        <f t="shared" si="2982"/>
        <v>DB$16</v>
      </c>
      <c r="DC1765" s="199" t="str">
        <f t="shared" si="2982"/>
        <v>DC$16</v>
      </c>
      <c r="DD1765" s="199" t="str">
        <f t="shared" si="2982"/>
        <v>DD$16</v>
      </c>
      <c r="DE1765" s="199" t="str">
        <f t="shared" si="2982"/>
        <v>DE$16</v>
      </c>
      <c r="DF1765" s="199" t="str">
        <f t="shared" si="2982"/>
        <v>DF$16</v>
      </c>
      <c r="DG1765" s="199" t="str">
        <f t="shared" si="2982"/>
        <v>DG$16</v>
      </c>
      <c r="DH1765" s="199" t="str">
        <f t="shared" si="2982"/>
        <v>DH$16</v>
      </c>
      <c r="DI1765" s="199" t="str">
        <f t="shared" si="2982"/>
        <v>DI$16</v>
      </c>
      <c r="DJ1765" s="199" t="str">
        <f t="shared" si="2982"/>
        <v>DJ$16</v>
      </c>
      <c r="DK1765" s="199" t="str">
        <f t="shared" si="2982"/>
        <v>DK$16</v>
      </c>
      <c r="DL1765" s="199" t="str">
        <f t="shared" si="2982"/>
        <v>DL$16</v>
      </c>
    </row>
    <row r="1766" spans="1:116" x14ac:dyDescent="0.4">
      <c r="A1766" s="174"/>
      <c r="E1766" s="8"/>
      <c r="G1766" s="175" t="s">
        <v>462</v>
      </c>
      <c r="H1766" s="200"/>
      <c r="I1766" s="201"/>
      <c r="J1766" s="201"/>
      <c r="K1766" s="202"/>
      <c r="L1766" s="202"/>
      <c r="M1766" s="202"/>
      <c r="N1766" s="202"/>
      <c r="O1766" s="202"/>
      <c r="P1766" s="202"/>
      <c r="R1766" s="202"/>
      <c r="S1766" s="199" t="str">
        <f t="shared" ref="S1766:AX1766" si="2983">S$21</f>
        <v>S$17</v>
      </c>
      <c r="T1766" s="199" t="str">
        <f t="shared" si="2983"/>
        <v>T$17</v>
      </c>
      <c r="U1766" s="199" t="str">
        <f t="shared" si="2983"/>
        <v>U$17</v>
      </c>
      <c r="V1766" s="199" t="str">
        <f t="shared" si="2983"/>
        <v>V$17</v>
      </c>
      <c r="W1766" s="199" t="str">
        <f t="shared" si="2983"/>
        <v>W$17</v>
      </c>
      <c r="X1766" s="199" t="str">
        <f t="shared" si="2983"/>
        <v>X$17</v>
      </c>
      <c r="Y1766" s="199" t="str">
        <f t="shared" si="2983"/>
        <v>Y$17</v>
      </c>
      <c r="Z1766" s="199" t="str">
        <f t="shared" si="2983"/>
        <v>Z$17</v>
      </c>
      <c r="AA1766" s="199" t="str">
        <f t="shared" si="2983"/>
        <v>AA$17</v>
      </c>
      <c r="AB1766" s="199" t="str">
        <f t="shared" si="2983"/>
        <v>AB$17</v>
      </c>
      <c r="AC1766" s="199" t="str">
        <f t="shared" si="2983"/>
        <v>AC$17</v>
      </c>
      <c r="AD1766" s="199" t="str">
        <f t="shared" si="2983"/>
        <v>AD$17</v>
      </c>
      <c r="AE1766" s="199" t="str">
        <f t="shared" si="2983"/>
        <v>AE$17</v>
      </c>
      <c r="AF1766" s="199" t="str">
        <f t="shared" si="2983"/>
        <v>AF$17</v>
      </c>
      <c r="AG1766" s="199" t="str">
        <f t="shared" si="2983"/>
        <v>AG$17</v>
      </c>
      <c r="AH1766" s="199" t="str">
        <f t="shared" si="2983"/>
        <v>AH$17</v>
      </c>
      <c r="AI1766" s="199" t="str">
        <f t="shared" si="2983"/>
        <v>AI$17</v>
      </c>
      <c r="AJ1766" s="199" t="str">
        <f t="shared" si="2983"/>
        <v>AJ$17</v>
      </c>
      <c r="AK1766" s="199" t="str">
        <f t="shared" si="2983"/>
        <v>AK$17</v>
      </c>
      <c r="AL1766" s="199" t="str">
        <f t="shared" si="2983"/>
        <v>AL$17</v>
      </c>
      <c r="AM1766" s="199" t="str">
        <f t="shared" si="2983"/>
        <v>AM$17</v>
      </c>
      <c r="AN1766" s="199" t="str">
        <f t="shared" si="2983"/>
        <v>AN$17</v>
      </c>
      <c r="AO1766" s="199" t="str">
        <f t="shared" si="2983"/>
        <v>AO$17</v>
      </c>
      <c r="AP1766" s="199" t="str">
        <f t="shared" si="2983"/>
        <v>AP$17</v>
      </c>
      <c r="AQ1766" s="199" t="str">
        <f t="shared" si="2983"/>
        <v>AQ$17</v>
      </c>
      <c r="AR1766" s="199" t="str">
        <f t="shared" si="2983"/>
        <v>AR$17</v>
      </c>
      <c r="AS1766" s="199" t="str">
        <f t="shared" si="2983"/>
        <v>AS$17</v>
      </c>
      <c r="AT1766" s="199" t="str">
        <f t="shared" si="2983"/>
        <v>AT$17</v>
      </c>
      <c r="AU1766" s="199" t="str">
        <f t="shared" si="2983"/>
        <v>AU$17</v>
      </c>
      <c r="AV1766" s="199" t="str">
        <f t="shared" si="2983"/>
        <v>AV$17</v>
      </c>
      <c r="AW1766" s="199" t="str">
        <f t="shared" si="2983"/>
        <v>AW$17</v>
      </c>
      <c r="AX1766" s="199" t="str">
        <f t="shared" si="2983"/>
        <v>AX$17</v>
      </c>
      <c r="AY1766" s="199" t="str">
        <f t="shared" ref="AY1766:CD1766" si="2984">AY$21</f>
        <v>AY$17</v>
      </c>
      <c r="AZ1766" s="199" t="str">
        <f t="shared" si="2984"/>
        <v>AZ$17</v>
      </c>
      <c r="BA1766" s="199" t="str">
        <f t="shared" si="2984"/>
        <v>BA$17</v>
      </c>
      <c r="BB1766" s="199" t="str">
        <f t="shared" si="2984"/>
        <v>BB$17</v>
      </c>
      <c r="BC1766" s="199" t="str">
        <f t="shared" si="2984"/>
        <v>BC$17</v>
      </c>
      <c r="BD1766" s="199" t="str">
        <f t="shared" si="2984"/>
        <v>BD$17</v>
      </c>
      <c r="BE1766" s="199" t="str">
        <f t="shared" si="2984"/>
        <v>BE$17</v>
      </c>
      <c r="BF1766" s="199" t="str">
        <f t="shared" si="2984"/>
        <v>BF$17</v>
      </c>
      <c r="BG1766" s="199" t="str">
        <f t="shared" si="2984"/>
        <v>BG$17</v>
      </c>
      <c r="BH1766" s="199" t="str">
        <f t="shared" si="2984"/>
        <v>BH$17</v>
      </c>
      <c r="BI1766" s="199" t="str">
        <f t="shared" si="2984"/>
        <v>BI$17</v>
      </c>
      <c r="BJ1766" s="199" t="str">
        <f t="shared" si="2984"/>
        <v>BJ$17</v>
      </c>
      <c r="BK1766" s="199" t="str">
        <f t="shared" si="2984"/>
        <v>BK$17</v>
      </c>
      <c r="BL1766" s="199" t="str">
        <f t="shared" si="2984"/>
        <v>BL$17</v>
      </c>
      <c r="BM1766" s="199" t="str">
        <f t="shared" si="2984"/>
        <v>BM$17</v>
      </c>
      <c r="BN1766" s="199" t="str">
        <f t="shared" si="2984"/>
        <v>BN$17</v>
      </c>
      <c r="BO1766" s="199" t="str">
        <f t="shared" si="2984"/>
        <v>BO$17</v>
      </c>
      <c r="BP1766" s="199" t="str">
        <f t="shared" si="2984"/>
        <v>BP$17</v>
      </c>
      <c r="BQ1766" s="199" t="str">
        <f t="shared" si="2984"/>
        <v>BQ$17</v>
      </c>
      <c r="BR1766" s="199" t="str">
        <f t="shared" si="2984"/>
        <v>BR$17</v>
      </c>
      <c r="BS1766" s="199" t="str">
        <f t="shared" si="2984"/>
        <v>BS$17</v>
      </c>
      <c r="BT1766" s="199" t="str">
        <f t="shared" si="2984"/>
        <v>BT$17</v>
      </c>
      <c r="BU1766" s="199" t="str">
        <f t="shared" si="2984"/>
        <v>BU$17</v>
      </c>
      <c r="BV1766" s="199" t="str">
        <f t="shared" si="2984"/>
        <v>BV$17</v>
      </c>
      <c r="BW1766" s="199" t="str">
        <f t="shared" si="2984"/>
        <v>BW$17</v>
      </c>
      <c r="BX1766" s="199" t="str">
        <f t="shared" si="2984"/>
        <v>BX$17</v>
      </c>
      <c r="BY1766" s="199" t="str">
        <f t="shared" si="2984"/>
        <v>BY$17</v>
      </c>
      <c r="BZ1766" s="199" t="str">
        <f t="shared" si="2984"/>
        <v>BZ$17</v>
      </c>
      <c r="CA1766" s="199" t="str">
        <f t="shared" si="2984"/>
        <v>CA$17</v>
      </c>
      <c r="CB1766" s="199" t="str">
        <f t="shared" si="2984"/>
        <v>CB$17</v>
      </c>
      <c r="CC1766" s="199" t="str">
        <f t="shared" si="2984"/>
        <v>CC$17</v>
      </c>
      <c r="CD1766" s="199" t="str">
        <f t="shared" si="2984"/>
        <v>CD$17</v>
      </c>
      <c r="CE1766" s="199" t="str">
        <f t="shared" ref="CE1766:CL1766" si="2985">CE$21</f>
        <v>CE$17</v>
      </c>
      <c r="CF1766" s="199" t="str">
        <f t="shared" si="2985"/>
        <v>CF$17</v>
      </c>
      <c r="CG1766" s="199" t="str">
        <f t="shared" si="2985"/>
        <v>CG$17</v>
      </c>
      <c r="CH1766" s="199" t="str">
        <f t="shared" si="2985"/>
        <v>CH$17</v>
      </c>
      <c r="CI1766" s="199" t="str">
        <f t="shared" si="2985"/>
        <v>CI$17</v>
      </c>
      <c r="CJ1766" s="199" t="str">
        <f t="shared" si="2985"/>
        <v>CJ$17</v>
      </c>
      <c r="CK1766" s="199" t="str">
        <f t="shared" si="2985"/>
        <v>CK$17</v>
      </c>
      <c r="CL1766" s="199" t="str">
        <f t="shared" si="2985"/>
        <v>CL$17</v>
      </c>
      <c r="CN1766" s="201"/>
      <c r="CO1766" s="199" t="str">
        <f t="shared" ref="CO1766:DL1766" si="2986">CO$21</f>
        <v>CO$17</v>
      </c>
      <c r="CP1766" s="199" t="str">
        <f t="shared" si="2986"/>
        <v>CP$17</v>
      </c>
      <c r="CQ1766" s="199" t="str">
        <f t="shared" si="2986"/>
        <v>CQ$17</v>
      </c>
      <c r="CR1766" s="199" t="str">
        <f t="shared" si="2986"/>
        <v>CR$17</v>
      </c>
      <c r="CS1766" s="199" t="str">
        <f t="shared" si="2986"/>
        <v>CS$17</v>
      </c>
      <c r="CT1766" s="199" t="str">
        <f t="shared" si="2986"/>
        <v>CT$17</v>
      </c>
      <c r="CU1766" s="199" t="str">
        <f t="shared" si="2986"/>
        <v>CU$17</v>
      </c>
      <c r="CV1766" s="199" t="str">
        <f t="shared" si="2986"/>
        <v>CV$17</v>
      </c>
      <c r="CW1766" s="199" t="str">
        <f t="shared" si="2986"/>
        <v>CW$17</v>
      </c>
      <c r="CX1766" s="199" t="str">
        <f t="shared" si="2986"/>
        <v>CX$17</v>
      </c>
      <c r="CY1766" s="199" t="str">
        <f t="shared" si="2986"/>
        <v>CY$17</v>
      </c>
      <c r="CZ1766" s="199" t="str">
        <f t="shared" si="2986"/>
        <v>CZ$17</v>
      </c>
      <c r="DA1766" s="199" t="str">
        <f t="shared" si="2986"/>
        <v>DA$17</v>
      </c>
      <c r="DB1766" s="199" t="str">
        <f t="shared" si="2986"/>
        <v>DB$17</v>
      </c>
      <c r="DC1766" s="199" t="str">
        <f t="shared" si="2986"/>
        <v>DC$17</v>
      </c>
      <c r="DD1766" s="199" t="str">
        <f t="shared" si="2986"/>
        <v>DD$17</v>
      </c>
      <c r="DE1766" s="199" t="str">
        <f t="shared" si="2986"/>
        <v>DE$17</v>
      </c>
      <c r="DF1766" s="199" t="str">
        <f t="shared" si="2986"/>
        <v>DF$17</v>
      </c>
      <c r="DG1766" s="199" t="str">
        <f t="shared" si="2986"/>
        <v>DG$17</v>
      </c>
      <c r="DH1766" s="199" t="str">
        <f t="shared" si="2986"/>
        <v>DH$17</v>
      </c>
      <c r="DI1766" s="199" t="str">
        <f t="shared" si="2986"/>
        <v>DI$17</v>
      </c>
      <c r="DJ1766" s="199" t="str">
        <f t="shared" si="2986"/>
        <v>DJ$17</v>
      </c>
      <c r="DK1766" s="199" t="str">
        <f t="shared" si="2986"/>
        <v>DK$17</v>
      </c>
      <c r="DL1766" s="199" t="str">
        <f t="shared" si="2986"/>
        <v>DL$17</v>
      </c>
    </row>
    <row r="1767" spans="1:116" x14ac:dyDescent="0.4">
      <c r="A1767" s="174"/>
      <c r="E1767" s="8"/>
      <c r="G1767" s="175" t="s">
        <v>491</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505</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463</v>
      </c>
      <c r="H1769" s="200"/>
      <c r="I1769" s="201"/>
      <c r="J1769" s="201"/>
      <c r="K1769" s="202"/>
      <c r="L1769" s="202"/>
      <c r="M1769" s="202"/>
      <c r="N1769" s="202"/>
      <c r="O1769" s="202"/>
      <c r="P1769" s="202"/>
      <c r="R1769" s="202"/>
      <c r="S1769" s="190" t="str">
        <f t="shared" ref="S1769:AX1769" si="2987">S$22</f>
        <v>S$18</v>
      </c>
      <c r="T1769" s="190" t="str">
        <f t="shared" si="2987"/>
        <v>T$18</v>
      </c>
      <c r="U1769" s="190" t="str">
        <f t="shared" si="2987"/>
        <v>U$18</v>
      </c>
      <c r="V1769" s="190" t="str">
        <f t="shared" si="2987"/>
        <v>V$18</v>
      </c>
      <c r="W1769" s="190" t="str">
        <f t="shared" si="2987"/>
        <v>W$18</v>
      </c>
      <c r="X1769" s="190" t="str">
        <f t="shared" si="2987"/>
        <v>X$18</v>
      </c>
      <c r="Y1769" s="190" t="str">
        <f t="shared" si="2987"/>
        <v>Y$18</v>
      </c>
      <c r="Z1769" s="190" t="str">
        <f t="shared" si="2987"/>
        <v>Z$18</v>
      </c>
      <c r="AA1769" s="190" t="str">
        <f t="shared" si="2987"/>
        <v>AA$18</v>
      </c>
      <c r="AB1769" s="190" t="str">
        <f t="shared" si="2987"/>
        <v>AB$18</v>
      </c>
      <c r="AC1769" s="190" t="str">
        <f t="shared" si="2987"/>
        <v>AC$18</v>
      </c>
      <c r="AD1769" s="190" t="str">
        <f t="shared" si="2987"/>
        <v>AD$18</v>
      </c>
      <c r="AE1769" s="190" t="str">
        <f t="shared" si="2987"/>
        <v>AE$18</v>
      </c>
      <c r="AF1769" s="190" t="str">
        <f t="shared" si="2987"/>
        <v>AF$18</v>
      </c>
      <c r="AG1769" s="190" t="str">
        <f t="shared" si="2987"/>
        <v>AG$18</v>
      </c>
      <c r="AH1769" s="190" t="str">
        <f t="shared" si="2987"/>
        <v>AH$18</v>
      </c>
      <c r="AI1769" s="190" t="str">
        <f t="shared" si="2987"/>
        <v>AI$18</v>
      </c>
      <c r="AJ1769" s="190" t="str">
        <f t="shared" si="2987"/>
        <v>AJ$18</v>
      </c>
      <c r="AK1769" s="190" t="str">
        <f t="shared" si="2987"/>
        <v>AK$18</v>
      </c>
      <c r="AL1769" s="190" t="str">
        <f t="shared" si="2987"/>
        <v>AL$18</v>
      </c>
      <c r="AM1769" s="190" t="str">
        <f t="shared" si="2987"/>
        <v>AM$18</v>
      </c>
      <c r="AN1769" s="190" t="str">
        <f t="shared" si="2987"/>
        <v>AN$18</v>
      </c>
      <c r="AO1769" s="190" t="str">
        <f t="shared" si="2987"/>
        <v>AO$18</v>
      </c>
      <c r="AP1769" s="190" t="str">
        <f t="shared" si="2987"/>
        <v>AP$18</v>
      </c>
      <c r="AQ1769" s="190" t="str">
        <f t="shared" si="2987"/>
        <v>AQ$18</v>
      </c>
      <c r="AR1769" s="190" t="str">
        <f t="shared" si="2987"/>
        <v>AR$18</v>
      </c>
      <c r="AS1769" s="190" t="str">
        <f t="shared" si="2987"/>
        <v>AS$18</v>
      </c>
      <c r="AT1769" s="190" t="str">
        <f t="shared" si="2987"/>
        <v>AT$18</v>
      </c>
      <c r="AU1769" s="190" t="str">
        <f t="shared" si="2987"/>
        <v>AU$18</v>
      </c>
      <c r="AV1769" s="190" t="str">
        <f t="shared" si="2987"/>
        <v>AV$18</v>
      </c>
      <c r="AW1769" s="190" t="str">
        <f t="shared" si="2987"/>
        <v>AW$18</v>
      </c>
      <c r="AX1769" s="190" t="str">
        <f t="shared" si="2987"/>
        <v>AX$18</v>
      </c>
      <c r="AY1769" s="190" t="str">
        <f t="shared" ref="AY1769:CD1769" si="2988">AY$22</f>
        <v>AY$18</v>
      </c>
      <c r="AZ1769" s="190" t="str">
        <f t="shared" si="2988"/>
        <v>AZ$18</v>
      </c>
      <c r="BA1769" s="190" t="str">
        <f t="shared" si="2988"/>
        <v>BA$18</v>
      </c>
      <c r="BB1769" s="190" t="str">
        <f t="shared" si="2988"/>
        <v>BB$18</v>
      </c>
      <c r="BC1769" s="190" t="str">
        <f t="shared" si="2988"/>
        <v>BC$18</v>
      </c>
      <c r="BD1769" s="190" t="str">
        <f t="shared" si="2988"/>
        <v>BD$18</v>
      </c>
      <c r="BE1769" s="190" t="str">
        <f t="shared" si="2988"/>
        <v>BE$18</v>
      </c>
      <c r="BF1769" s="190" t="str">
        <f t="shared" si="2988"/>
        <v>BF$18</v>
      </c>
      <c r="BG1769" s="190" t="str">
        <f t="shared" si="2988"/>
        <v>BG$18</v>
      </c>
      <c r="BH1769" s="190" t="str">
        <f t="shared" si="2988"/>
        <v>BH$18</v>
      </c>
      <c r="BI1769" s="190" t="str">
        <f t="shared" si="2988"/>
        <v>BI$18</v>
      </c>
      <c r="BJ1769" s="190" t="str">
        <f t="shared" si="2988"/>
        <v>BJ$18</v>
      </c>
      <c r="BK1769" s="190" t="str">
        <f t="shared" si="2988"/>
        <v>BK$18</v>
      </c>
      <c r="BL1769" s="190" t="str">
        <f t="shared" si="2988"/>
        <v>BL$18</v>
      </c>
      <c r="BM1769" s="190" t="str">
        <f t="shared" si="2988"/>
        <v>BM$18</v>
      </c>
      <c r="BN1769" s="190" t="str">
        <f t="shared" si="2988"/>
        <v>BN$18</v>
      </c>
      <c r="BO1769" s="190" t="str">
        <f t="shared" si="2988"/>
        <v>BO$18</v>
      </c>
      <c r="BP1769" s="190" t="str">
        <f t="shared" si="2988"/>
        <v>BP$18</v>
      </c>
      <c r="BQ1769" s="190" t="str">
        <f t="shared" si="2988"/>
        <v>BQ$18</v>
      </c>
      <c r="BR1769" s="190" t="str">
        <f t="shared" si="2988"/>
        <v>BR$18</v>
      </c>
      <c r="BS1769" s="190" t="str">
        <f t="shared" si="2988"/>
        <v>BS$18</v>
      </c>
      <c r="BT1769" s="190" t="str">
        <f t="shared" si="2988"/>
        <v>BT$18</v>
      </c>
      <c r="BU1769" s="190" t="str">
        <f t="shared" si="2988"/>
        <v>BU$18</v>
      </c>
      <c r="BV1769" s="190" t="str">
        <f t="shared" si="2988"/>
        <v>BV$18</v>
      </c>
      <c r="BW1769" s="190" t="str">
        <f t="shared" si="2988"/>
        <v>BW$18</v>
      </c>
      <c r="BX1769" s="190" t="str">
        <f t="shared" si="2988"/>
        <v>BX$18</v>
      </c>
      <c r="BY1769" s="190" t="str">
        <f t="shared" si="2988"/>
        <v>BY$18</v>
      </c>
      <c r="BZ1769" s="190" t="str">
        <f t="shared" si="2988"/>
        <v>BZ$18</v>
      </c>
      <c r="CA1769" s="190" t="str">
        <f t="shared" si="2988"/>
        <v>CA$18</v>
      </c>
      <c r="CB1769" s="190" t="str">
        <f t="shared" si="2988"/>
        <v>CB$18</v>
      </c>
      <c r="CC1769" s="190" t="str">
        <f t="shared" si="2988"/>
        <v>CC$18</v>
      </c>
      <c r="CD1769" s="190" t="str">
        <f t="shared" si="2988"/>
        <v>CD$18</v>
      </c>
      <c r="CE1769" s="190" t="str">
        <f t="shared" ref="CE1769:CL1769" si="2989">CE$22</f>
        <v>CE$18</v>
      </c>
      <c r="CF1769" s="190" t="str">
        <f t="shared" si="2989"/>
        <v>CF$18</v>
      </c>
      <c r="CG1769" s="190" t="str">
        <f t="shared" si="2989"/>
        <v>CG$18</v>
      </c>
      <c r="CH1769" s="190" t="str">
        <f t="shared" si="2989"/>
        <v>CH$18</v>
      </c>
      <c r="CI1769" s="190" t="str">
        <f t="shared" si="2989"/>
        <v>CI$18</v>
      </c>
      <c r="CJ1769" s="190" t="str">
        <f t="shared" si="2989"/>
        <v>CJ$18</v>
      </c>
      <c r="CK1769" s="190" t="str">
        <f t="shared" si="2989"/>
        <v>CK$18</v>
      </c>
      <c r="CL1769" s="190" t="str">
        <f t="shared" si="2989"/>
        <v>CL$18</v>
      </c>
      <c r="CN1769" s="201"/>
      <c r="CO1769" s="190" t="str">
        <f t="shared" ref="CO1769:DL1769" si="2990">CO$22</f>
        <v>CO$18</v>
      </c>
      <c r="CP1769" s="190" t="str">
        <f t="shared" si="2990"/>
        <v>CP$18</v>
      </c>
      <c r="CQ1769" s="190" t="str">
        <f t="shared" si="2990"/>
        <v>CQ$18</v>
      </c>
      <c r="CR1769" s="190" t="str">
        <f t="shared" si="2990"/>
        <v>CR$18</v>
      </c>
      <c r="CS1769" s="190" t="str">
        <f t="shared" si="2990"/>
        <v>CS$18</v>
      </c>
      <c r="CT1769" s="190" t="str">
        <f t="shared" si="2990"/>
        <v>CT$18</v>
      </c>
      <c r="CU1769" s="190" t="str">
        <f t="shared" si="2990"/>
        <v>CU$18</v>
      </c>
      <c r="CV1769" s="190" t="str">
        <f t="shared" si="2990"/>
        <v>CV$18</v>
      </c>
      <c r="CW1769" s="190" t="str">
        <f t="shared" si="2990"/>
        <v>CW$18</v>
      </c>
      <c r="CX1769" s="190" t="str">
        <f t="shared" si="2990"/>
        <v>CX$18</v>
      </c>
      <c r="CY1769" s="190" t="str">
        <f t="shared" si="2990"/>
        <v>CY$18</v>
      </c>
      <c r="CZ1769" s="190" t="str">
        <f t="shared" si="2990"/>
        <v>CZ$18</v>
      </c>
      <c r="DA1769" s="190" t="str">
        <f t="shared" si="2990"/>
        <v>DA$18</v>
      </c>
      <c r="DB1769" s="190" t="str">
        <f t="shared" si="2990"/>
        <v>DB$18</v>
      </c>
      <c r="DC1769" s="190" t="str">
        <f t="shared" si="2990"/>
        <v>DC$18</v>
      </c>
      <c r="DD1769" s="190" t="str">
        <f t="shared" si="2990"/>
        <v>DD$18</v>
      </c>
      <c r="DE1769" s="190" t="str">
        <f t="shared" si="2990"/>
        <v>DE$18</v>
      </c>
      <c r="DF1769" s="190" t="str">
        <f t="shared" si="2990"/>
        <v>DF$18</v>
      </c>
      <c r="DG1769" s="190" t="str">
        <f t="shared" si="2990"/>
        <v>DG$18</v>
      </c>
      <c r="DH1769" s="190" t="str">
        <f t="shared" si="2990"/>
        <v>DH$18</v>
      </c>
      <c r="DI1769" s="190" t="str">
        <f t="shared" si="2990"/>
        <v>DI$18</v>
      </c>
      <c r="DJ1769" s="190" t="str">
        <f t="shared" si="2990"/>
        <v>DJ$18</v>
      </c>
      <c r="DK1769" s="190" t="str">
        <f t="shared" si="2990"/>
        <v>DK$18</v>
      </c>
      <c r="DL1769" s="190" t="str">
        <f t="shared" si="2990"/>
        <v>DL$18</v>
      </c>
    </row>
    <row r="1770" spans="1:116" x14ac:dyDescent="0.4">
      <c r="A1770" s="174"/>
      <c r="E1770" s="8"/>
      <c r="G1770" s="175" t="s">
        <v>464</v>
      </c>
      <c r="H1770" s="200"/>
      <c r="I1770" s="201"/>
      <c r="J1770" s="201"/>
      <c r="K1770" s="202"/>
      <c r="L1770" s="202"/>
      <c r="M1770" s="202"/>
      <c r="N1770" s="202"/>
      <c r="O1770" s="202"/>
      <c r="P1770" s="202"/>
      <c r="R1770" s="202"/>
      <c r="S1770" s="190" t="str">
        <f t="shared" ref="S1770:AX1770" si="2991">S$23</f>
        <v>S$19</v>
      </c>
      <c r="T1770" s="190" t="str">
        <f t="shared" si="2991"/>
        <v>T$19</v>
      </c>
      <c r="U1770" s="190" t="str">
        <f t="shared" si="2991"/>
        <v>U$19</v>
      </c>
      <c r="V1770" s="190" t="str">
        <f t="shared" si="2991"/>
        <v>V$19</v>
      </c>
      <c r="W1770" s="190" t="str">
        <f t="shared" si="2991"/>
        <v>W$19</v>
      </c>
      <c r="X1770" s="190" t="str">
        <f t="shared" si="2991"/>
        <v>X$19</v>
      </c>
      <c r="Y1770" s="190" t="str">
        <f t="shared" si="2991"/>
        <v>Y$19</v>
      </c>
      <c r="Z1770" s="190" t="str">
        <f t="shared" si="2991"/>
        <v>Z$19</v>
      </c>
      <c r="AA1770" s="190" t="str">
        <f t="shared" si="2991"/>
        <v>AA$19</v>
      </c>
      <c r="AB1770" s="190" t="str">
        <f t="shared" si="2991"/>
        <v>AB$19</v>
      </c>
      <c r="AC1770" s="190" t="str">
        <f t="shared" si="2991"/>
        <v>AC$19</v>
      </c>
      <c r="AD1770" s="190" t="str">
        <f t="shared" si="2991"/>
        <v>AD$19</v>
      </c>
      <c r="AE1770" s="190" t="str">
        <f t="shared" si="2991"/>
        <v>AE$19</v>
      </c>
      <c r="AF1770" s="190" t="str">
        <f t="shared" si="2991"/>
        <v>AF$19</v>
      </c>
      <c r="AG1770" s="190" t="str">
        <f t="shared" si="2991"/>
        <v>AG$19</v>
      </c>
      <c r="AH1770" s="190" t="str">
        <f t="shared" si="2991"/>
        <v>AH$19</v>
      </c>
      <c r="AI1770" s="190" t="str">
        <f t="shared" si="2991"/>
        <v>AI$19</v>
      </c>
      <c r="AJ1770" s="190" t="str">
        <f t="shared" si="2991"/>
        <v>AJ$19</v>
      </c>
      <c r="AK1770" s="190" t="str">
        <f t="shared" si="2991"/>
        <v>AK$19</v>
      </c>
      <c r="AL1770" s="190" t="str">
        <f t="shared" si="2991"/>
        <v>AL$19</v>
      </c>
      <c r="AM1770" s="190" t="str">
        <f t="shared" si="2991"/>
        <v>AM$19</v>
      </c>
      <c r="AN1770" s="190" t="str">
        <f t="shared" si="2991"/>
        <v>AN$19</v>
      </c>
      <c r="AO1770" s="190" t="str">
        <f t="shared" si="2991"/>
        <v>AO$19</v>
      </c>
      <c r="AP1770" s="190" t="str">
        <f t="shared" si="2991"/>
        <v>AP$19</v>
      </c>
      <c r="AQ1770" s="190" t="str">
        <f t="shared" si="2991"/>
        <v>AQ$19</v>
      </c>
      <c r="AR1770" s="190" t="str">
        <f t="shared" si="2991"/>
        <v>AR$19</v>
      </c>
      <c r="AS1770" s="190" t="str">
        <f t="shared" si="2991"/>
        <v>AS$19</v>
      </c>
      <c r="AT1770" s="190" t="str">
        <f t="shared" si="2991"/>
        <v>AT$19</v>
      </c>
      <c r="AU1770" s="190" t="str">
        <f t="shared" si="2991"/>
        <v>AU$19</v>
      </c>
      <c r="AV1770" s="190" t="str">
        <f t="shared" si="2991"/>
        <v>AV$19</v>
      </c>
      <c r="AW1770" s="190" t="str">
        <f t="shared" si="2991"/>
        <v>AW$19</v>
      </c>
      <c r="AX1770" s="190" t="str">
        <f t="shared" si="2991"/>
        <v>AX$19</v>
      </c>
      <c r="AY1770" s="190" t="str">
        <f t="shared" ref="AY1770:CD1770" si="2992">AY$23</f>
        <v>AY$19</v>
      </c>
      <c r="AZ1770" s="190" t="str">
        <f t="shared" si="2992"/>
        <v>AZ$19</v>
      </c>
      <c r="BA1770" s="190" t="str">
        <f t="shared" si="2992"/>
        <v>BA$19</v>
      </c>
      <c r="BB1770" s="190" t="str">
        <f t="shared" si="2992"/>
        <v>BB$19</v>
      </c>
      <c r="BC1770" s="190" t="str">
        <f t="shared" si="2992"/>
        <v>BC$19</v>
      </c>
      <c r="BD1770" s="190" t="str">
        <f t="shared" si="2992"/>
        <v>BD$19</v>
      </c>
      <c r="BE1770" s="190" t="str">
        <f t="shared" si="2992"/>
        <v>BE$19</v>
      </c>
      <c r="BF1770" s="190" t="str">
        <f t="shared" si="2992"/>
        <v>BF$19</v>
      </c>
      <c r="BG1770" s="190" t="str">
        <f t="shared" si="2992"/>
        <v>BG$19</v>
      </c>
      <c r="BH1770" s="190" t="str">
        <f t="shared" si="2992"/>
        <v>BH$19</v>
      </c>
      <c r="BI1770" s="190" t="str">
        <f t="shared" si="2992"/>
        <v>BI$19</v>
      </c>
      <c r="BJ1770" s="190" t="str">
        <f t="shared" si="2992"/>
        <v>BJ$19</v>
      </c>
      <c r="BK1770" s="190" t="str">
        <f t="shared" si="2992"/>
        <v>BK$19</v>
      </c>
      <c r="BL1770" s="190" t="str">
        <f t="shared" si="2992"/>
        <v>BL$19</v>
      </c>
      <c r="BM1770" s="190" t="str">
        <f t="shared" si="2992"/>
        <v>BM$19</v>
      </c>
      <c r="BN1770" s="190" t="str">
        <f t="shared" si="2992"/>
        <v>BN$19</v>
      </c>
      <c r="BO1770" s="190" t="str">
        <f t="shared" si="2992"/>
        <v>BO$19</v>
      </c>
      <c r="BP1770" s="190" t="str">
        <f t="shared" si="2992"/>
        <v>BP$19</v>
      </c>
      <c r="BQ1770" s="190" t="str">
        <f t="shared" si="2992"/>
        <v>BQ$19</v>
      </c>
      <c r="BR1770" s="190" t="str">
        <f t="shared" si="2992"/>
        <v>BR$19</v>
      </c>
      <c r="BS1770" s="190" t="str">
        <f t="shared" si="2992"/>
        <v>BS$19</v>
      </c>
      <c r="BT1770" s="190" t="str">
        <f t="shared" si="2992"/>
        <v>BT$19</v>
      </c>
      <c r="BU1770" s="190" t="str">
        <f t="shared" si="2992"/>
        <v>BU$19</v>
      </c>
      <c r="BV1770" s="190" t="str">
        <f t="shared" si="2992"/>
        <v>BV$19</v>
      </c>
      <c r="BW1770" s="190" t="str">
        <f t="shared" si="2992"/>
        <v>BW$19</v>
      </c>
      <c r="BX1770" s="190" t="str">
        <f t="shared" si="2992"/>
        <v>BX$19</v>
      </c>
      <c r="BY1770" s="190" t="str">
        <f t="shared" si="2992"/>
        <v>BY$19</v>
      </c>
      <c r="BZ1770" s="190" t="str">
        <f t="shared" si="2992"/>
        <v>BZ$19</v>
      </c>
      <c r="CA1770" s="190" t="str">
        <f t="shared" si="2992"/>
        <v>CA$19</v>
      </c>
      <c r="CB1770" s="190" t="str">
        <f t="shared" si="2992"/>
        <v>CB$19</v>
      </c>
      <c r="CC1770" s="190" t="str">
        <f t="shared" si="2992"/>
        <v>CC$19</v>
      </c>
      <c r="CD1770" s="190" t="str">
        <f t="shared" si="2992"/>
        <v>CD$19</v>
      </c>
      <c r="CE1770" s="190" t="str">
        <f t="shared" ref="CE1770:CL1770" si="2993">CE$23</f>
        <v>CE$19</v>
      </c>
      <c r="CF1770" s="190" t="str">
        <f t="shared" si="2993"/>
        <v>CF$19</v>
      </c>
      <c r="CG1770" s="190" t="str">
        <f t="shared" si="2993"/>
        <v>CG$19</v>
      </c>
      <c r="CH1770" s="190" t="str">
        <f t="shared" si="2993"/>
        <v>CH$19</v>
      </c>
      <c r="CI1770" s="190" t="str">
        <f t="shared" si="2993"/>
        <v>CI$19</v>
      </c>
      <c r="CJ1770" s="190" t="str">
        <f t="shared" si="2993"/>
        <v>CJ$19</v>
      </c>
      <c r="CK1770" s="190" t="str">
        <f t="shared" si="2993"/>
        <v>CK$19</v>
      </c>
      <c r="CL1770" s="190" t="str">
        <f t="shared" si="2993"/>
        <v>CL$19</v>
      </c>
      <c r="CN1770" s="201"/>
      <c r="CO1770" s="190" t="str">
        <f t="shared" ref="CO1770:DL1770" si="2994">CO$23</f>
        <v>CO$19</v>
      </c>
      <c r="CP1770" s="190" t="str">
        <f t="shared" si="2994"/>
        <v>CP$19</v>
      </c>
      <c r="CQ1770" s="190" t="str">
        <f t="shared" si="2994"/>
        <v>CQ$19</v>
      </c>
      <c r="CR1770" s="190" t="str">
        <f t="shared" si="2994"/>
        <v>CR$19</v>
      </c>
      <c r="CS1770" s="190" t="str">
        <f t="shared" si="2994"/>
        <v>CS$19</v>
      </c>
      <c r="CT1770" s="190" t="str">
        <f t="shared" si="2994"/>
        <v>CT$19</v>
      </c>
      <c r="CU1770" s="190" t="str">
        <f t="shared" si="2994"/>
        <v>CU$19</v>
      </c>
      <c r="CV1770" s="190" t="str">
        <f t="shared" si="2994"/>
        <v>CV$19</v>
      </c>
      <c r="CW1770" s="190" t="str">
        <f t="shared" si="2994"/>
        <v>CW$19</v>
      </c>
      <c r="CX1770" s="190" t="str">
        <f t="shared" si="2994"/>
        <v>CX$19</v>
      </c>
      <c r="CY1770" s="190" t="str">
        <f t="shared" si="2994"/>
        <v>CY$19</v>
      </c>
      <c r="CZ1770" s="190" t="str">
        <f t="shared" si="2994"/>
        <v>CZ$19</v>
      </c>
      <c r="DA1770" s="190" t="str">
        <f t="shared" si="2994"/>
        <v>DA$19</v>
      </c>
      <c r="DB1770" s="190" t="str">
        <f t="shared" si="2994"/>
        <v>DB$19</v>
      </c>
      <c r="DC1770" s="190" t="str">
        <f t="shared" si="2994"/>
        <v>DC$19</v>
      </c>
      <c r="DD1770" s="190" t="str">
        <f t="shared" si="2994"/>
        <v>DD$19</v>
      </c>
      <c r="DE1770" s="190" t="str">
        <f t="shared" si="2994"/>
        <v>DE$19</v>
      </c>
      <c r="DF1770" s="190" t="str">
        <f t="shared" si="2994"/>
        <v>DF$19</v>
      </c>
      <c r="DG1770" s="190" t="str">
        <f t="shared" si="2994"/>
        <v>DG$19</v>
      </c>
      <c r="DH1770" s="190" t="str">
        <f t="shared" si="2994"/>
        <v>DH$19</v>
      </c>
      <c r="DI1770" s="190" t="str">
        <f t="shared" si="2994"/>
        <v>DI$19</v>
      </c>
      <c r="DJ1770" s="190" t="str">
        <f t="shared" si="2994"/>
        <v>DJ$19</v>
      </c>
      <c r="DK1770" s="190" t="str">
        <f t="shared" si="2994"/>
        <v>DK$19</v>
      </c>
      <c r="DL1770" s="190" t="str">
        <f t="shared" si="2994"/>
        <v>DL$19</v>
      </c>
    </row>
    <row r="1771" spans="1:116" x14ac:dyDescent="0.4">
      <c r="A1771" s="31" t="s">
        <v>218</v>
      </c>
      <c r="B1771" s="31" t="s">
        <v>81</v>
      </c>
      <c r="C1771" s="31"/>
      <c r="D1771" t="s">
        <v>770</v>
      </c>
      <c r="E1771" s="8" t="str">
        <f t="shared" ref="E1771:E1783" si="2995">ROW()&amp;" "&amp;D1771</f>
        <v>1771 PDC-S</v>
      </c>
      <c r="F1771" t="s">
        <v>330</v>
      </c>
      <c r="G1771" s="66" t="s">
        <v>329</v>
      </c>
      <c r="H1771" s="22"/>
      <c r="I1771" s="299"/>
      <c r="J1771" s="299"/>
      <c r="K1771" s="22"/>
      <c r="L1771" s="22"/>
      <c r="M1771" s="22"/>
      <c r="N1771" s="22"/>
      <c r="O1771" s="22"/>
      <c r="P1771" s="22"/>
      <c r="R1771" s="66"/>
      <c r="S1771" s="300"/>
      <c r="T1771" s="300"/>
      <c r="U1771" s="300"/>
      <c r="V1771" s="300"/>
      <c r="W1771" s="300"/>
      <c r="X1771" s="300"/>
      <c r="Y1771" s="300"/>
      <c r="Z1771" s="300"/>
      <c r="AA1771" s="300"/>
      <c r="AB1771" s="300"/>
      <c r="AC1771" s="300"/>
      <c r="AD1771" s="300"/>
      <c r="AE1771" s="300"/>
      <c r="AF1771" s="300"/>
      <c r="AG1771" s="300"/>
      <c r="AH1771" s="300"/>
      <c r="AI1771" s="300"/>
      <c r="AJ1771" s="300"/>
      <c r="AK1771" s="300"/>
      <c r="AL1771" s="300"/>
      <c r="AM1771" s="300"/>
      <c r="AN1771" s="300"/>
      <c r="AO1771" s="300"/>
      <c r="AP1771" s="300"/>
      <c r="AQ1771" s="300"/>
      <c r="AR1771" s="300"/>
      <c r="AS1771" s="300"/>
      <c r="AT1771" s="300"/>
      <c r="AU1771" s="300"/>
      <c r="AV1771" s="300"/>
      <c r="AW1771" s="300"/>
      <c r="AX1771" s="300"/>
      <c r="AY1771" s="300"/>
      <c r="AZ1771" s="300"/>
      <c r="BA1771" s="300"/>
      <c r="BB1771" s="300"/>
      <c r="BC1771" s="300"/>
      <c r="BD1771" s="300"/>
      <c r="BE1771" s="300"/>
      <c r="BF1771" s="300"/>
      <c r="BG1771" s="300"/>
      <c r="BH1771" s="300"/>
      <c r="BI1771" s="300"/>
      <c r="BJ1771" s="300"/>
      <c r="BK1771" s="300"/>
      <c r="BL1771" s="300"/>
      <c r="BM1771" s="300"/>
      <c r="BN1771" s="300"/>
      <c r="BO1771" s="300"/>
      <c r="BP1771" s="300"/>
      <c r="BQ1771" s="300"/>
      <c r="BR1771" s="300"/>
      <c r="BS1771" s="300"/>
      <c r="BT1771" s="300"/>
      <c r="BU1771" s="300"/>
      <c r="BV1771" s="300"/>
      <c r="BW1771" s="300"/>
      <c r="BX1771" s="300"/>
      <c r="BY1771" s="300"/>
      <c r="BZ1771" s="300"/>
      <c r="CA1771" s="300"/>
      <c r="CB1771" s="300"/>
      <c r="CC1771" s="300"/>
      <c r="CD1771" s="300"/>
      <c r="CE1771" s="300"/>
      <c r="CF1771" s="300"/>
      <c r="CG1771" s="300"/>
      <c r="CH1771" s="300"/>
      <c r="CI1771" s="300"/>
      <c r="CJ1771" s="300"/>
      <c r="CK1771" s="300"/>
      <c r="CL1771" s="300"/>
      <c r="CN1771" s="299"/>
      <c r="CO1771" s="300"/>
      <c r="CP1771" s="300"/>
      <c r="CQ1771" s="300"/>
      <c r="CR1771" s="300"/>
      <c r="CS1771" s="300"/>
      <c r="CT1771" s="300"/>
      <c r="CU1771" s="300"/>
      <c r="CV1771" s="300"/>
      <c r="CW1771" s="300"/>
      <c r="CX1771" s="300"/>
      <c r="CY1771" s="300"/>
      <c r="CZ1771" s="300"/>
      <c r="DA1771" s="300"/>
      <c r="DB1771" s="300"/>
      <c r="DC1771" s="300"/>
      <c r="DD1771" s="300"/>
      <c r="DE1771" s="300"/>
      <c r="DF1771" s="300"/>
      <c r="DG1771" s="300"/>
      <c r="DH1771" s="300"/>
      <c r="DI1771" s="300"/>
      <c r="DJ1771" s="300"/>
      <c r="DK1771" s="300"/>
      <c r="DL1771" s="300"/>
    </row>
    <row r="1772" spans="1:116" x14ac:dyDescent="0.4">
      <c r="A1772" s="31"/>
      <c r="B1772" s="31"/>
      <c r="C1772" s="31"/>
      <c r="D1772" t="s">
        <v>770</v>
      </c>
      <c r="E1772" s="8" t="str">
        <f t="shared" si="2995"/>
        <v>1772 PDC-S</v>
      </c>
      <c r="F1772" s="322"/>
      <c r="G1772" s="95" t="str">
        <f>G1771</f>
        <v>Passthrough direct cost:</v>
      </c>
      <c r="H1772" s="31"/>
      <c r="I1772" s="73"/>
      <c r="J1772" s="73"/>
      <c r="K1772" s="31"/>
      <c r="L1772" s="31"/>
      <c r="M1772" s="31"/>
      <c r="N1772" s="31"/>
      <c r="O1772" s="31"/>
      <c r="P1772" s="31"/>
      <c r="R1772" s="67"/>
      <c r="S1772" s="156"/>
      <c r="T1772" s="156"/>
      <c r="U1772" s="156"/>
      <c r="V1772" s="156"/>
      <c r="W1772" s="156"/>
      <c r="X1772" s="156"/>
      <c r="Y1772" s="156"/>
      <c r="Z1772" s="156"/>
      <c r="AA1772" s="156"/>
      <c r="AB1772" s="156"/>
      <c r="AC1772" s="156"/>
      <c r="AD1772" s="156"/>
      <c r="AE1772" s="156"/>
      <c r="AF1772" s="156"/>
      <c r="AG1772" s="156"/>
      <c r="AH1772" s="156"/>
      <c r="AI1772" s="156"/>
      <c r="AJ1772" s="156"/>
      <c r="AK1772" s="156"/>
      <c r="AL1772" s="156"/>
      <c r="AM1772" s="156"/>
      <c r="AN1772" s="156"/>
      <c r="AO1772" s="156"/>
      <c r="AP1772" s="156"/>
      <c r="AQ1772" s="156"/>
      <c r="AR1772" s="156"/>
      <c r="AS1772" s="156"/>
      <c r="AT1772" s="156"/>
      <c r="AU1772" s="156"/>
      <c r="AV1772" s="156"/>
      <c r="AW1772" s="156"/>
      <c r="AX1772" s="156"/>
      <c r="AY1772" s="156"/>
      <c r="AZ1772" s="156"/>
      <c r="BA1772" s="156"/>
      <c r="BB1772" s="156"/>
      <c r="BC1772" s="156"/>
      <c r="BD1772" s="156"/>
      <c r="BE1772" s="156"/>
      <c r="BF1772" s="156"/>
      <c r="BG1772" s="156"/>
      <c r="BH1772" s="156"/>
      <c r="BI1772" s="156"/>
      <c r="BJ1772" s="156"/>
      <c r="BK1772" s="156"/>
      <c r="BL1772" s="156"/>
      <c r="BM1772" s="156"/>
      <c r="BN1772" s="156"/>
      <c r="BO1772" s="156"/>
      <c r="BP1772" s="156"/>
      <c r="BQ1772" s="156"/>
      <c r="BR1772" s="156"/>
      <c r="BS1772" s="156"/>
      <c r="BT1772" s="156"/>
      <c r="BU1772" s="156"/>
      <c r="BV1772" s="156"/>
      <c r="BW1772" s="156"/>
      <c r="BX1772" s="156"/>
      <c r="BY1772" s="156"/>
      <c r="BZ1772" s="156"/>
      <c r="CA1772" s="156"/>
      <c r="CB1772" s="156"/>
      <c r="CC1772" s="156"/>
      <c r="CD1772" s="156"/>
      <c r="CE1772" s="156"/>
      <c r="CF1772" s="156"/>
      <c r="CG1772" s="156"/>
      <c r="CH1772" s="156"/>
      <c r="CI1772" s="156"/>
      <c r="CJ1772" s="156"/>
      <c r="CK1772" s="156"/>
      <c r="CL1772" s="156"/>
      <c r="CN1772" s="73"/>
      <c r="CO1772" s="156"/>
      <c r="CP1772" s="156"/>
      <c r="CQ1772" s="156"/>
      <c r="CR1772" s="156"/>
      <c r="CS1772" s="156"/>
      <c r="CT1772" s="156"/>
      <c r="CU1772" s="156"/>
      <c r="CV1772" s="156"/>
      <c r="CW1772" s="156"/>
      <c r="CX1772" s="156"/>
      <c r="CY1772" s="156"/>
      <c r="CZ1772" s="156"/>
      <c r="DA1772" s="156"/>
      <c r="DB1772" s="156"/>
      <c r="DC1772" s="156"/>
      <c r="DD1772" s="156"/>
      <c r="DE1772" s="156"/>
      <c r="DF1772" s="156"/>
      <c r="DG1772" s="156"/>
      <c r="DH1772" s="156"/>
      <c r="DI1772" s="156"/>
      <c r="DJ1772" s="156"/>
      <c r="DK1772" s="156"/>
      <c r="DL1772" s="156"/>
    </row>
    <row r="1773" spans="1:116" x14ac:dyDescent="0.4">
      <c r="B1773" t="str">
        <f>E1773</f>
        <v>1773 PDC-S</v>
      </c>
      <c r="D1773" t="s">
        <v>770</v>
      </c>
      <c r="E1773" s="8" t="str">
        <f t="shared" si="2995"/>
        <v>1773 PDC-S</v>
      </c>
      <c r="G1773" s="145" t="str">
        <f>(SUBSTITUTE(G1771,":",""))&amp;" per month"</f>
        <v>Passthrough direct cost per month</v>
      </c>
      <c r="I1773" s="74"/>
      <c r="J1773" s="74"/>
      <c r="K1773" s="139">
        <v>-3000</v>
      </c>
      <c r="L1773" s="139">
        <v>-3000</v>
      </c>
      <c r="M1773" s="139">
        <v>-3000</v>
      </c>
      <c r="N1773" s="139">
        <v>-3000</v>
      </c>
      <c r="O1773" s="139">
        <v>-3000</v>
      </c>
      <c r="P1773" s="139">
        <v>-3000</v>
      </c>
      <c r="R1773" s="19"/>
      <c r="S1773" s="157" cm="1">
        <f t="array" ref="S1773">INDEX($K:$P,ROW(),MATCH(S$3,$K$2:$P$2,0))</f>
        <v>-3000</v>
      </c>
      <c r="T1773" s="157" cm="1">
        <f t="array" ref="T1773">INDEX($K:$P,ROW(),MATCH(T$3,$K$2:$P$2,0))</f>
        <v>-3000</v>
      </c>
      <c r="U1773" s="157" cm="1">
        <f t="array" ref="U1773">INDEX($K:$P,ROW(),MATCH(U$3,$K$2:$P$2,0))</f>
        <v>-3000</v>
      </c>
      <c r="V1773" s="157" cm="1">
        <f t="array" ref="V1773">INDEX($K:$P,ROW(),MATCH(V$3,$K$2:$P$2,0))</f>
        <v>-3000</v>
      </c>
      <c r="W1773" s="157" cm="1">
        <f t="array" ref="W1773">INDEX($K:$P,ROW(),MATCH(W$3,$K$2:$P$2,0))</f>
        <v>-3000</v>
      </c>
      <c r="X1773" s="157" cm="1">
        <f t="array" ref="X1773">INDEX($K:$P,ROW(),MATCH(X$3,$K$2:$P$2,0))</f>
        <v>-3000</v>
      </c>
      <c r="Y1773" s="157" cm="1">
        <f t="array" ref="Y1773">INDEX($K:$P,ROW(),MATCH(Y$3,$K$2:$P$2,0))</f>
        <v>-3000</v>
      </c>
      <c r="Z1773" s="157" cm="1">
        <f t="array" ref="Z1773">INDEX($K:$P,ROW(),MATCH(Z$3,$K$2:$P$2,0))</f>
        <v>-3000</v>
      </c>
      <c r="AA1773" s="157" cm="1">
        <f t="array" ref="AA1773">INDEX($K:$P,ROW(),MATCH(AA$3,$K$2:$P$2,0))</f>
        <v>-3000</v>
      </c>
      <c r="AB1773" s="157" cm="1">
        <f t="array" ref="AB1773">INDEX($K:$P,ROW(),MATCH(AB$3,$K$2:$P$2,0))</f>
        <v>-3000</v>
      </c>
      <c r="AC1773" s="157" cm="1">
        <f t="array" ref="AC1773">INDEX($K:$P,ROW(),MATCH(AC$3,$K$2:$P$2,0))</f>
        <v>-3000</v>
      </c>
      <c r="AD1773" s="157" cm="1">
        <f t="array" ref="AD1773">INDEX($K:$P,ROW(),MATCH(AD$3,$K$2:$P$2,0))</f>
        <v>-3000</v>
      </c>
      <c r="AE1773" s="157" cm="1">
        <f t="array" ref="AE1773">INDEX($K:$P,ROW(),MATCH(AE$3,$K$2:$P$2,0))</f>
        <v>-3000</v>
      </c>
      <c r="AF1773" s="157" cm="1">
        <f t="array" ref="AF1773">INDEX($K:$P,ROW(),MATCH(AF$3,$K$2:$P$2,0))</f>
        <v>-3000</v>
      </c>
      <c r="AG1773" s="157" cm="1">
        <f t="array" ref="AG1773">INDEX($K:$P,ROW(),MATCH(AG$3,$K$2:$P$2,0))</f>
        <v>-3000</v>
      </c>
      <c r="AH1773" s="157" cm="1">
        <f t="array" ref="AH1773">INDEX($K:$P,ROW(),MATCH(AH$3,$K$2:$P$2,0))</f>
        <v>-3000</v>
      </c>
      <c r="AI1773" s="157" cm="1">
        <f t="array" ref="AI1773">INDEX($K:$P,ROW(),MATCH(AI$3,$K$2:$P$2,0))</f>
        <v>-3000</v>
      </c>
      <c r="AJ1773" s="157" cm="1">
        <f t="array" ref="AJ1773">INDEX($K:$P,ROW(),MATCH(AJ$3,$K$2:$P$2,0))</f>
        <v>-3000</v>
      </c>
      <c r="AK1773" s="157" cm="1">
        <f t="array" ref="AK1773">INDEX($K:$P,ROW(),MATCH(AK$3,$K$2:$P$2,0))</f>
        <v>-3000</v>
      </c>
      <c r="AL1773" s="157" cm="1">
        <f t="array" ref="AL1773">INDEX($K:$P,ROW(),MATCH(AL$3,$K$2:$P$2,0))</f>
        <v>-3000</v>
      </c>
      <c r="AM1773" s="157" cm="1">
        <f t="array" ref="AM1773">INDEX($K:$P,ROW(),MATCH(AM$3,$K$2:$P$2,0))</f>
        <v>-3000</v>
      </c>
      <c r="AN1773" s="157" cm="1">
        <f t="array" ref="AN1773">INDEX($K:$P,ROW(),MATCH(AN$3,$K$2:$P$2,0))</f>
        <v>-3000</v>
      </c>
      <c r="AO1773" s="157" cm="1">
        <f t="array" ref="AO1773">INDEX($K:$P,ROW(),MATCH(AO$3,$K$2:$P$2,0))</f>
        <v>-3000</v>
      </c>
      <c r="AP1773" s="157" cm="1">
        <f t="array" ref="AP1773">INDEX($K:$P,ROW(),MATCH(AP$3,$K$2:$P$2,0))</f>
        <v>-3000</v>
      </c>
      <c r="AQ1773" s="157" cm="1">
        <f t="array" ref="AQ1773">INDEX($K:$P,ROW(),MATCH(AQ$3,$K$2:$P$2,0))</f>
        <v>-3000</v>
      </c>
      <c r="AR1773" s="157" cm="1">
        <f t="array" ref="AR1773">INDEX($K:$P,ROW(),MATCH(AR$3,$K$2:$P$2,0))</f>
        <v>-3000</v>
      </c>
      <c r="AS1773" s="157" cm="1">
        <f t="array" ref="AS1773">INDEX($K:$P,ROW(),MATCH(AS$3,$K$2:$P$2,0))</f>
        <v>-3000</v>
      </c>
      <c r="AT1773" s="157" cm="1">
        <f t="array" ref="AT1773">INDEX($K:$P,ROW(),MATCH(AT$3,$K$2:$P$2,0))</f>
        <v>-3000</v>
      </c>
      <c r="AU1773" s="157" cm="1">
        <f t="array" ref="AU1773">INDEX($K:$P,ROW(),MATCH(AU$3,$K$2:$P$2,0))</f>
        <v>-3000</v>
      </c>
      <c r="AV1773" s="157" cm="1">
        <f t="array" ref="AV1773">INDEX($K:$P,ROW(),MATCH(AV$3,$K$2:$P$2,0))</f>
        <v>-3000</v>
      </c>
      <c r="AW1773" s="157" cm="1">
        <f t="array" ref="AW1773">INDEX($K:$P,ROW(),MATCH(AW$3,$K$2:$P$2,0))</f>
        <v>-3000</v>
      </c>
      <c r="AX1773" s="157" cm="1">
        <f t="array" ref="AX1773">INDEX($K:$P,ROW(),MATCH(AX$3,$K$2:$P$2,0))</f>
        <v>-3000</v>
      </c>
      <c r="AY1773" s="157" cm="1">
        <f t="array" ref="AY1773">INDEX($K:$P,ROW(),MATCH(AY$3,$K$2:$P$2,0))</f>
        <v>-3000</v>
      </c>
      <c r="AZ1773" s="157" cm="1">
        <f t="array" ref="AZ1773">INDEX($K:$P,ROW(),MATCH(AZ$3,$K$2:$P$2,0))</f>
        <v>-3000</v>
      </c>
      <c r="BA1773" s="157" cm="1">
        <f t="array" ref="BA1773">INDEX($K:$P,ROW(),MATCH(BA$3,$K$2:$P$2,0))</f>
        <v>-3000</v>
      </c>
      <c r="BB1773" s="157" cm="1">
        <f t="array" ref="BB1773">INDEX($K:$P,ROW(),MATCH(BB$3,$K$2:$P$2,0))</f>
        <v>-3000</v>
      </c>
      <c r="BC1773" s="157" cm="1">
        <f t="array" ref="BC1773">INDEX($K:$P,ROW(),MATCH(BC$3,$K$2:$P$2,0))</f>
        <v>-3000</v>
      </c>
      <c r="BD1773" s="157" cm="1">
        <f t="array" ref="BD1773">INDEX($K:$P,ROW(),MATCH(BD$3,$K$2:$P$2,0))</f>
        <v>-3000</v>
      </c>
      <c r="BE1773" s="157" cm="1">
        <f t="array" ref="BE1773">INDEX($K:$P,ROW(),MATCH(BE$3,$K$2:$P$2,0))</f>
        <v>-3000</v>
      </c>
      <c r="BF1773" s="157" cm="1">
        <f t="array" ref="BF1773">INDEX($K:$P,ROW(),MATCH(BF$3,$K$2:$P$2,0))</f>
        <v>-3000</v>
      </c>
      <c r="BG1773" s="157" cm="1">
        <f t="array" ref="BG1773">INDEX($K:$P,ROW(),MATCH(BG$3,$K$2:$P$2,0))</f>
        <v>-3000</v>
      </c>
      <c r="BH1773" s="157" cm="1">
        <f t="array" ref="BH1773">INDEX($K:$P,ROW(),MATCH(BH$3,$K$2:$P$2,0))</f>
        <v>-3000</v>
      </c>
      <c r="BI1773" s="157" cm="1">
        <f t="array" ref="BI1773">INDEX($K:$P,ROW(),MATCH(BI$3,$K$2:$P$2,0))</f>
        <v>-3000</v>
      </c>
      <c r="BJ1773" s="157" cm="1">
        <f t="array" ref="BJ1773">INDEX($K:$P,ROW(),MATCH(BJ$3,$K$2:$P$2,0))</f>
        <v>-3000</v>
      </c>
      <c r="BK1773" s="157" cm="1">
        <f t="array" ref="BK1773">INDEX($K:$P,ROW(),MATCH(BK$3,$K$2:$P$2,0))</f>
        <v>-3000</v>
      </c>
      <c r="BL1773" s="157" cm="1">
        <f t="array" ref="BL1773">INDEX($K:$P,ROW(),MATCH(BL$3,$K$2:$P$2,0))</f>
        <v>-3000</v>
      </c>
      <c r="BM1773" s="157" cm="1">
        <f t="array" ref="BM1773">INDEX($K:$P,ROW(),MATCH(BM$3,$K$2:$P$2,0))</f>
        <v>-3000</v>
      </c>
      <c r="BN1773" s="157" cm="1">
        <f t="array" ref="BN1773">INDEX($K:$P,ROW(),MATCH(BN$3,$K$2:$P$2,0))</f>
        <v>-3000</v>
      </c>
      <c r="BO1773" s="157" cm="1">
        <f t="array" ref="BO1773">INDEX($K:$P,ROW(),MATCH(BO$3,$K$2:$P$2,0))</f>
        <v>-3000</v>
      </c>
      <c r="BP1773" s="157" cm="1">
        <f t="array" ref="BP1773">INDEX($K:$P,ROW(),MATCH(BP$3,$K$2:$P$2,0))</f>
        <v>-3000</v>
      </c>
      <c r="BQ1773" s="157" cm="1">
        <f t="array" ref="BQ1773">INDEX($K:$P,ROW(),MATCH(BQ$3,$K$2:$P$2,0))</f>
        <v>-3000</v>
      </c>
      <c r="BR1773" s="157" cm="1">
        <f t="array" ref="BR1773">INDEX($K:$P,ROW(),MATCH(BR$3,$K$2:$P$2,0))</f>
        <v>-3000</v>
      </c>
      <c r="BS1773" s="157" cm="1">
        <f t="array" ref="BS1773">INDEX($K:$P,ROW(),MATCH(BS$3,$K$2:$P$2,0))</f>
        <v>-3000</v>
      </c>
      <c r="BT1773" s="157" cm="1">
        <f t="array" ref="BT1773">INDEX($K:$P,ROW(),MATCH(BT$3,$K$2:$P$2,0))</f>
        <v>-3000</v>
      </c>
      <c r="BU1773" s="157" cm="1">
        <f t="array" ref="BU1773">INDEX($K:$P,ROW(),MATCH(BU$3,$K$2:$P$2,0))</f>
        <v>-3000</v>
      </c>
      <c r="BV1773" s="157" cm="1">
        <f t="array" ref="BV1773">INDEX($K:$P,ROW(),MATCH(BV$3,$K$2:$P$2,0))</f>
        <v>-3000</v>
      </c>
      <c r="BW1773" s="157" cm="1">
        <f t="array" ref="BW1773">INDEX($K:$P,ROW(),MATCH(BW$3,$K$2:$P$2,0))</f>
        <v>-3000</v>
      </c>
      <c r="BX1773" s="157" cm="1">
        <f t="array" ref="BX1773">INDEX($K:$P,ROW(),MATCH(BX$3,$K$2:$P$2,0))</f>
        <v>-3000</v>
      </c>
      <c r="BY1773" s="157" cm="1">
        <f t="array" ref="BY1773">INDEX($K:$P,ROW(),MATCH(BY$3,$K$2:$P$2,0))</f>
        <v>-3000</v>
      </c>
      <c r="BZ1773" s="157" cm="1">
        <f t="array" ref="BZ1773">INDEX($K:$P,ROW(),MATCH(BZ$3,$K$2:$P$2,0))</f>
        <v>-3000</v>
      </c>
      <c r="CA1773" s="157" cm="1">
        <f t="array" ref="CA1773">INDEX($K:$P,ROW(),MATCH(CA$3,$K$2:$P$2,0))</f>
        <v>-3000</v>
      </c>
      <c r="CB1773" s="157" cm="1">
        <f t="array" ref="CB1773">INDEX($K:$P,ROW(),MATCH(CB$3,$K$2:$P$2,0))</f>
        <v>-3000</v>
      </c>
      <c r="CC1773" s="157" cm="1">
        <f t="array" ref="CC1773">INDEX($K:$P,ROW(),MATCH(CC$3,$K$2:$P$2,0))</f>
        <v>-3000</v>
      </c>
      <c r="CD1773" s="157" cm="1">
        <f t="array" ref="CD1773">INDEX($K:$P,ROW(),MATCH(CD$3,$K$2:$P$2,0))</f>
        <v>-3000</v>
      </c>
      <c r="CE1773" s="157" cm="1">
        <f t="array" ref="CE1773">INDEX($K:$P,ROW(),MATCH(CE$3,$K$2:$P$2,0))</f>
        <v>-3000</v>
      </c>
      <c r="CF1773" s="157" cm="1">
        <f t="array" ref="CF1773">INDEX($K:$P,ROW(),MATCH(CF$3,$K$2:$P$2,0))</f>
        <v>-3000</v>
      </c>
      <c r="CG1773" s="157" cm="1">
        <f t="array" ref="CG1773">INDEX($K:$P,ROW(),MATCH(CG$3,$K$2:$P$2,0))</f>
        <v>-3000</v>
      </c>
      <c r="CH1773" s="157" cm="1">
        <f t="array" ref="CH1773">INDEX($K:$P,ROW(),MATCH(CH$3,$K$2:$P$2,0))</f>
        <v>-3000</v>
      </c>
      <c r="CI1773" s="157" cm="1">
        <f t="array" ref="CI1773">INDEX($K:$P,ROW(),MATCH(CI$3,$K$2:$P$2,0))</f>
        <v>-3000</v>
      </c>
      <c r="CJ1773" s="157" cm="1">
        <f t="array" ref="CJ1773">INDEX($K:$P,ROW(),MATCH(CJ$3,$K$2:$P$2,0))</f>
        <v>-3000</v>
      </c>
      <c r="CK1773" s="157" cm="1">
        <f t="array" ref="CK1773">INDEX($K:$P,ROW(),MATCH(CK$3,$K$2:$P$2,0))</f>
        <v>-3000</v>
      </c>
      <c r="CL1773" s="157" cm="1">
        <f t="array" ref="CL1773">INDEX($K:$P,ROW(),MATCH(CL$3,$K$2:$P$2,0))</f>
        <v>-3000</v>
      </c>
      <c r="CN1773" s="74"/>
      <c r="CO1773" s="157" t="e" cm="1">
        <f t="array" ref="CO1773">INDEX($K:$P,ROW(),MATCH(CO$3,$K$2:$P$2,0))</f>
        <v>#N/A</v>
      </c>
      <c r="CP1773" s="157" t="e" cm="1">
        <f t="array" ref="CP1773">INDEX($K:$P,ROW(),MATCH(CP$3,$K$2:$P$2,0))</f>
        <v>#N/A</v>
      </c>
      <c r="CQ1773" s="157" t="e" cm="1">
        <f t="array" ref="CQ1773">INDEX($K:$P,ROW(),MATCH(CQ$3,$K$2:$P$2,0))</f>
        <v>#N/A</v>
      </c>
      <c r="CR1773" s="157" t="e" cm="1">
        <f t="array" ref="CR1773">INDEX($K:$P,ROW(),MATCH(CR$3,$K$2:$P$2,0))</f>
        <v>#N/A</v>
      </c>
      <c r="CS1773" s="157" t="e" cm="1">
        <f t="array" ref="CS1773">INDEX($K:$P,ROW(),MATCH(CS$3,$K$2:$P$2,0))</f>
        <v>#N/A</v>
      </c>
      <c r="CT1773" s="157" t="e" cm="1">
        <f t="array" ref="CT1773">INDEX($K:$P,ROW(),MATCH(CT$3,$K$2:$P$2,0))</f>
        <v>#N/A</v>
      </c>
      <c r="CU1773" s="157" t="e" cm="1">
        <f t="array" ref="CU1773">INDEX($K:$P,ROW(),MATCH(CU$3,$K$2:$P$2,0))</f>
        <v>#N/A</v>
      </c>
      <c r="CV1773" s="157" t="e" cm="1">
        <f t="array" ref="CV1773">INDEX($K:$P,ROW(),MATCH(CV$3,$K$2:$P$2,0))</f>
        <v>#N/A</v>
      </c>
      <c r="CW1773" s="157" t="e" cm="1">
        <f t="array" ref="CW1773">INDEX($K:$P,ROW(),MATCH(CW$3,$K$2:$P$2,0))</f>
        <v>#N/A</v>
      </c>
      <c r="CX1773" s="157" t="e" cm="1">
        <f t="array" ref="CX1773">INDEX($K:$P,ROW(),MATCH(CX$3,$K$2:$P$2,0))</f>
        <v>#N/A</v>
      </c>
      <c r="CY1773" s="157" t="e" cm="1">
        <f t="array" ref="CY1773">INDEX($K:$P,ROW(),MATCH(CY$3,$K$2:$P$2,0))</f>
        <v>#N/A</v>
      </c>
      <c r="CZ1773" s="157" t="e" cm="1">
        <f t="array" ref="CZ1773">INDEX($K:$P,ROW(),MATCH(CZ$3,$K$2:$P$2,0))</f>
        <v>#N/A</v>
      </c>
      <c r="DA1773" s="157" t="e" cm="1">
        <f t="array" ref="DA1773">INDEX($K:$P,ROW(),MATCH(DA$3,$K$2:$P$2,0))</f>
        <v>#N/A</v>
      </c>
      <c r="DB1773" s="157" t="e" cm="1">
        <f t="array" ref="DB1773">INDEX($K:$P,ROW(),MATCH(DB$3,$K$2:$P$2,0))</f>
        <v>#N/A</v>
      </c>
      <c r="DC1773" s="157" t="e" cm="1">
        <f t="array" ref="DC1773">INDEX($K:$P,ROW(),MATCH(DC$3,$K$2:$P$2,0))</f>
        <v>#N/A</v>
      </c>
      <c r="DD1773" s="157" t="e" cm="1">
        <f t="array" ref="DD1773">INDEX($K:$P,ROW(),MATCH(DD$3,$K$2:$P$2,0))</f>
        <v>#N/A</v>
      </c>
      <c r="DE1773" s="157" t="e" cm="1">
        <f t="array" ref="DE1773">INDEX($K:$P,ROW(),MATCH(DE$3,$K$2:$P$2,0))</f>
        <v>#N/A</v>
      </c>
      <c r="DF1773" s="157" t="e" cm="1">
        <f t="array" ref="DF1773">INDEX($K:$P,ROW(),MATCH(DF$3,$K$2:$P$2,0))</f>
        <v>#N/A</v>
      </c>
      <c r="DG1773" s="157" t="e" cm="1">
        <f t="array" ref="DG1773">INDEX($K:$P,ROW(),MATCH(DG$3,$K$2:$P$2,0))</f>
        <v>#N/A</v>
      </c>
      <c r="DH1773" s="157" t="e" cm="1">
        <f t="array" ref="DH1773">INDEX($K:$P,ROW(),MATCH(DH$3,$K$2:$P$2,0))</f>
        <v>#N/A</v>
      </c>
      <c r="DI1773" s="157" t="e" cm="1">
        <f t="array" ref="DI1773">INDEX($K:$P,ROW(),MATCH(DI$3,$K$2:$P$2,0))</f>
        <v>#N/A</v>
      </c>
      <c r="DJ1773" s="157" t="e" cm="1">
        <f t="array" ref="DJ1773">INDEX($K:$P,ROW(),MATCH(DJ$3,$K$2:$P$2,0))</f>
        <v>#N/A</v>
      </c>
      <c r="DK1773" s="157" t="e" cm="1">
        <f t="array" ref="DK1773">INDEX($K:$P,ROW(),MATCH(DK$3,$K$2:$P$2,0))</f>
        <v>#N/A</v>
      </c>
      <c r="DL1773" s="157" t="e" cm="1">
        <f t="array" ref="DL1773">INDEX($K:$P,ROW(),MATCH(DL$3,$K$2:$P$2,0))</f>
        <v>#N/A</v>
      </c>
    </row>
    <row r="1774" spans="1:116" x14ac:dyDescent="0.4">
      <c r="C1774" t="s">
        <v>203</v>
      </c>
      <c r="D1774" t="s">
        <v>770</v>
      </c>
      <c r="E1774" s="8" t="str">
        <f t="shared" si="2995"/>
        <v>1774 PDC-S</v>
      </c>
      <c r="G1774" s="126" t="str">
        <f>"Expense - "&amp;(SUBSTITUTE(G1771,":",""))</f>
        <v>Expense - Passthrough direct cost</v>
      </c>
      <c r="H1774" s="27"/>
      <c r="I1774" s="77"/>
      <c r="J1774" s="77"/>
      <c r="K1774" s="28">
        <f t="shared" ref="K1774:P1774" si="2996">SUMIF($3:$3,K$2,1774:1774)</f>
        <v>-36000</v>
      </c>
      <c r="L1774" s="28">
        <f t="shared" si="2996"/>
        <v>-36000</v>
      </c>
      <c r="M1774" s="28">
        <f t="shared" si="2996"/>
        <v>-36000</v>
      </c>
      <c r="N1774" s="28">
        <f t="shared" si="2996"/>
        <v>-36000</v>
      </c>
      <c r="O1774" s="28">
        <f t="shared" si="2996"/>
        <v>-36000</v>
      </c>
      <c r="P1774" s="28">
        <f t="shared" si="2996"/>
        <v>-36000</v>
      </c>
      <c r="R1774" s="33"/>
      <c r="S1774" s="77">
        <f>S1773</f>
        <v>-3000</v>
      </c>
      <c r="T1774" s="77">
        <f t="shared" ref="T1774:CE1774" si="2997">T1773</f>
        <v>-3000</v>
      </c>
      <c r="U1774" s="77">
        <f t="shared" si="2997"/>
        <v>-3000</v>
      </c>
      <c r="V1774" s="77">
        <f t="shared" si="2997"/>
        <v>-3000</v>
      </c>
      <c r="W1774" s="77">
        <f t="shared" si="2997"/>
        <v>-3000</v>
      </c>
      <c r="X1774" s="77">
        <f t="shared" si="2997"/>
        <v>-3000</v>
      </c>
      <c r="Y1774" s="77">
        <f t="shared" si="2997"/>
        <v>-3000</v>
      </c>
      <c r="Z1774" s="77">
        <f t="shared" si="2997"/>
        <v>-3000</v>
      </c>
      <c r="AA1774" s="77">
        <f t="shared" si="2997"/>
        <v>-3000</v>
      </c>
      <c r="AB1774" s="77">
        <f t="shared" si="2997"/>
        <v>-3000</v>
      </c>
      <c r="AC1774" s="77">
        <f t="shared" si="2997"/>
        <v>-3000</v>
      </c>
      <c r="AD1774" s="77">
        <f t="shared" si="2997"/>
        <v>-3000</v>
      </c>
      <c r="AE1774" s="77">
        <f t="shared" si="2997"/>
        <v>-3000</v>
      </c>
      <c r="AF1774" s="77">
        <f t="shared" si="2997"/>
        <v>-3000</v>
      </c>
      <c r="AG1774" s="77">
        <f t="shared" si="2997"/>
        <v>-3000</v>
      </c>
      <c r="AH1774" s="77">
        <f t="shared" si="2997"/>
        <v>-3000</v>
      </c>
      <c r="AI1774" s="77">
        <f t="shared" si="2997"/>
        <v>-3000</v>
      </c>
      <c r="AJ1774" s="77">
        <f t="shared" si="2997"/>
        <v>-3000</v>
      </c>
      <c r="AK1774" s="77">
        <f t="shared" si="2997"/>
        <v>-3000</v>
      </c>
      <c r="AL1774" s="77">
        <f t="shared" si="2997"/>
        <v>-3000</v>
      </c>
      <c r="AM1774" s="77">
        <f t="shared" si="2997"/>
        <v>-3000</v>
      </c>
      <c r="AN1774" s="77">
        <f t="shared" si="2997"/>
        <v>-3000</v>
      </c>
      <c r="AO1774" s="77">
        <f t="shared" si="2997"/>
        <v>-3000</v>
      </c>
      <c r="AP1774" s="77">
        <f t="shared" si="2997"/>
        <v>-3000</v>
      </c>
      <c r="AQ1774" s="77">
        <f t="shared" si="2997"/>
        <v>-3000</v>
      </c>
      <c r="AR1774" s="77">
        <f t="shared" si="2997"/>
        <v>-3000</v>
      </c>
      <c r="AS1774" s="77">
        <f t="shared" si="2997"/>
        <v>-3000</v>
      </c>
      <c r="AT1774" s="77">
        <f t="shared" si="2997"/>
        <v>-3000</v>
      </c>
      <c r="AU1774" s="77">
        <f t="shared" si="2997"/>
        <v>-3000</v>
      </c>
      <c r="AV1774" s="77">
        <f t="shared" si="2997"/>
        <v>-3000</v>
      </c>
      <c r="AW1774" s="77">
        <f t="shared" si="2997"/>
        <v>-3000</v>
      </c>
      <c r="AX1774" s="77">
        <f t="shared" si="2997"/>
        <v>-3000</v>
      </c>
      <c r="AY1774" s="77">
        <f t="shared" si="2997"/>
        <v>-3000</v>
      </c>
      <c r="AZ1774" s="77">
        <f t="shared" si="2997"/>
        <v>-3000</v>
      </c>
      <c r="BA1774" s="77">
        <f t="shared" si="2997"/>
        <v>-3000</v>
      </c>
      <c r="BB1774" s="77">
        <f t="shared" si="2997"/>
        <v>-3000</v>
      </c>
      <c r="BC1774" s="77">
        <f t="shared" si="2997"/>
        <v>-3000</v>
      </c>
      <c r="BD1774" s="77">
        <f t="shared" si="2997"/>
        <v>-3000</v>
      </c>
      <c r="BE1774" s="77">
        <f t="shared" si="2997"/>
        <v>-3000</v>
      </c>
      <c r="BF1774" s="77">
        <f t="shared" si="2997"/>
        <v>-3000</v>
      </c>
      <c r="BG1774" s="77">
        <f t="shared" si="2997"/>
        <v>-3000</v>
      </c>
      <c r="BH1774" s="77">
        <f t="shared" si="2997"/>
        <v>-3000</v>
      </c>
      <c r="BI1774" s="77">
        <f t="shared" si="2997"/>
        <v>-3000</v>
      </c>
      <c r="BJ1774" s="77">
        <f t="shared" si="2997"/>
        <v>-3000</v>
      </c>
      <c r="BK1774" s="77">
        <f t="shared" si="2997"/>
        <v>-3000</v>
      </c>
      <c r="BL1774" s="77">
        <f t="shared" si="2997"/>
        <v>-3000</v>
      </c>
      <c r="BM1774" s="77">
        <f t="shared" si="2997"/>
        <v>-3000</v>
      </c>
      <c r="BN1774" s="77">
        <f t="shared" si="2997"/>
        <v>-3000</v>
      </c>
      <c r="BO1774" s="77">
        <f t="shared" si="2997"/>
        <v>-3000</v>
      </c>
      <c r="BP1774" s="77">
        <f t="shared" si="2997"/>
        <v>-3000</v>
      </c>
      <c r="BQ1774" s="77">
        <f t="shared" si="2997"/>
        <v>-3000</v>
      </c>
      <c r="BR1774" s="77">
        <f t="shared" si="2997"/>
        <v>-3000</v>
      </c>
      <c r="BS1774" s="77">
        <f t="shared" si="2997"/>
        <v>-3000</v>
      </c>
      <c r="BT1774" s="77">
        <f t="shared" si="2997"/>
        <v>-3000</v>
      </c>
      <c r="BU1774" s="77">
        <f t="shared" si="2997"/>
        <v>-3000</v>
      </c>
      <c r="BV1774" s="77">
        <f t="shared" si="2997"/>
        <v>-3000</v>
      </c>
      <c r="BW1774" s="77">
        <f t="shared" si="2997"/>
        <v>-3000</v>
      </c>
      <c r="BX1774" s="77">
        <f t="shared" si="2997"/>
        <v>-3000</v>
      </c>
      <c r="BY1774" s="77">
        <f t="shared" si="2997"/>
        <v>-3000</v>
      </c>
      <c r="BZ1774" s="77">
        <f t="shared" si="2997"/>
        <v>-3000</v>
      </c>
      <c r="CA1774" s="77">
        <f t="shared" si="2997"/>
        <v>-3000</v>
      </c>
      <c r="CB1774" s="77">
        <f t="shared" si="2997"/>
        <v>-3000</v>
      </c>
      <c r="CC1774" s="77">
        <f t="shared" si="2997"/>
        <v>-3000</v>
      </c>
      <c r="CD1774" s="77">
        <f t="shared" si="2997"/>
        <v>-3000</v>
      </c>
      <c r="CE1774" s="77">
        <f t="shared" si="2997"/>
        <v>-3000</v>
      </c>
      <c r="CF1774" s="77">
        <f t="shared" ref="CF1774:CL1774" si="2998">CF1773</f>
        <v>-3000</v>
      </c>
      <c r="CG1774" s="77">
        <f t="shared" si="2998"/>
        <v>-3000</v>
      </c>
      <c r="CH1774" s="77">
        <f t="shared" si="2998"/>
        <v>-3000</v>
      </c>
      <c r="CI1774" s="77">
        <f t="shared" si="2998"/>
        <v>-3000</v>
      </c>
      <c r="CJ1774" s="77">
        <f t="shared" si="2998"/>
        <v>-3000</v>
      </c>
      <c r="CK1774" s="77">
        <f t="shared" si="2998"/>
        <v>-3000</v>
      </c>
      <c r="CL1774" s="77">
        <f t="shared" si="2998"/>
        <v>-3000</v>
      </c>
      <c r="CN1774" s="77"/>
      <c r="CO1774" s="77" t="e">
        <f t="shared" ref="CO1774:DK1774" si="2999">CO1773</f>
        <v>#N/A</v>
      </c>
      <c r="CP1774" s="77" t="e">
        <f t="shared" si="2999"/>
        <v>#N/A</v>
      </c>
      <c r="CQ1774" s="77" t="e">
        <f t="shared" si="2999"/>
        <v>#N/A</v>
      </c>
      <c r="CR1774" s="77" t="e">
        <f t="shared" si="2999"/>
        <v>#N/A</v>
      </c>
      <c r="CS1774" s="77" t="e">
        <f t="shared" si="2999"/>
        <v>#N/A</v>
      </c>
      <c r="CT1774" s="77" t="e">
        <f t="shared" si="2999"/>
        <v>#N/A</v>
      </c>
      <c r="CU1774" s="77" t="e">
        <f t="shared" si="2999"/>
        <v>#N/A</v>
      </c>
      <c r="CV1774" s="77" t="e">
        <f t="shared" si="2999"/>
        <v>#N/A</v>
      </c>
      <c r="CW1774" s="77" t="e">
        <f t="shared" si="2999"/>
        <v>#N/A</v>
      </c>
      <c r="CX1774" s="77" t="e">
        <f t="shared" si="2999"/>
        <v>#N/A</v>
      </c>
      <c r="CY1774" s="77" t="e">
        <f t="shared" si="2999"/>
        <v>#N/A</v>
      </c>
      <c r="CZ1774" s="77" t="e">
        <f t="shared" si="2999"/>
        <v>#N/A</v>
      </c>
      <c r="DA1774" s="77" t="e">
        <f t="shared" si="2999"/>
        <v>#N/A</v>
      </c>
      <c r="DB1774" s="77" t="e">
        <f t="shared" si="2999"/>
        <v>#N/A</v>
      </c>
      <c r="DC1774" s="77" t="e">
        <f t="shared" si="2999"/>
        <v>#N/A</v>
      </c>
      <c r="DD1774" s="77" t="e">
        <f t="shared" si="2999"/>
        <v>#N/A</v>
      </c>
      <c r="DE1774" s="77" t="e">
        <f t="shared" si="2999"/>
        <v>#N/A</v>
      </c>
      <c r="DF1774" s="77" t="e">
        <f t="shared" si="2999"/>
        <v>#N/A</v>
      </c>
      <c r="DG1774" s="77" t="e">
        <f t="shared" si="2999"/>
        <v>#N/A</v>
      </c>
      <c r="DH1774" s="77" t="e">
        <f t="shared" si="2999"/>
        <v>#N/A</v>
      </c>
      <c r="DI1774" s="77" t="e">
        <f t="shared" si="2999"/>
        <v>#N/A</v>
      </c>
      <c r="DJ1774" s="77" t="e">
        <f t="shared" si="2999"/>
        <v>#N/A</v>
      </c>
      <c r="DK1774" s="77" t="e">
        <f t="shared" si="2999"/>
        <v>#N/A</v>
      </c>
      <c r="DL1774" s="77" t="e">
        <f t="shared" ref="DL1774" si="3000">DL1773</f>
        <v>#N/A</v>
      </c>
    </row>
    <row r="1775" spans="1:116" x14ac:dyDescent="0.4">
      <c r="B1775" t="s">
        <v>244</v>
      </c>
      <c r="D1775" t="s">
        <v>770</v>
      </c>
      <c r="E1775" s="8" t="str">
        <f t="shared" si="2995"/>
        <v>1775 PDC-S</v>
      </c>
      <c r="G1775" s="126"/>
      <c r="H1775" s="27"/>
      <c r="I1775" s="77"/>
      <c r="J1775" s="77"/>
      <c r="K1775" s="28"/>
      <c r="L1775" s="28"/>
      <c r="M1775" s="28"/>
      <c r="N1775" s="28"/>
      <c r="O1775" s="28"/>
      <c r="P1775" s="28"/>
      <c r="R1775" s="33"/>
      <c r="S1775" s="77"/>
      <c r="T1775" s="77"/>
      <c r="U1775" s="77"/>
      <c r="V1775" s="77"/>
      <c r="W1775" s="77"/>
      <c r="X1775" s="77"/>
      <c r="Y1775" s="77"/>
      <c r="Z1775" s="77"/>
      <c r="AA1775" s="77"/>
      <c r="AB1775" s="77"/>
      <c r="AC1775" s="77"/>
      <c r="AD1775" s="77"/>
      <c r="AE1775" s="77"/>
      <c r="AF1775" s="77"/>
      <c r="AG1775" s="77"/>
      <c r="AH1775" s="77"/>
      <c r="AI1775" s="77"/>
      <c r="AJ1775" s="77"/>
      <c r="AK1775" s="77"/>
      <c r="AL1775" s="77"/>
      <c r="AM1775" s="77"/>
      <c r="AN1775" s="77"/>
      <c r="AO1775" s="77"/>
      <c r="AP1775" s="77"/>
      <c r="AQ1775" s="77"/>
      <c r="AR1775" s="77"/>
      <c r="AS1775" s="77"/>
      <c r="AT1775" s="77"/>
      <c r="AU1775" s="77"/>
      <c r="AV1775" s="77"/>
      <c r="AW1775" s="77"/>
      <c r="AX1775" s="77"/>
      <c r="AY1775" s="77"/>
      <c r="AZ1775" s="77"/>
      <c r="BA1775" s="77"/>
      <c r="BB1775" s="77"/>
      <c r="BC1775" s="77"/>
      <c r="BD1775" s="77"/>
      <c r="BE1775" s="77"/>
      <c r="BF1775" s="77"/>
      <c r="BG1775" s="77"/>
      <c r="BH1775" s="77"/>
      <c r="BI1775" s="77"/>
      <c r="BJ1775" s="77"/>
      <c r="BK1775" s="77"/>
      <c r="BL1775" s="77"/>
      <c r="BM1775" s="77"/>
      <c r="BN1775" s="77"/>
      <c r="BO1775" s="77"/>
      <c r="BP1775" s="77"/>
      <c r="BQ1775" s="77"/>
      <c r="BR1775" s="77"/>
      <c r="BS1775" s="77"/>
      <c r="BT1775" s="77"/>
      <c r="BU1775" s="77"/>
      <c r="BV1775" s="77"/>
      <c r="BW1775" s="77"/>
      <c r="BX1775" s="77"/>
      <c r="BY1775" s="77"/>
      <c r="BZ1775" s="77"/>
      <c r="CA1775" s="77"/>
      <c r="CB1775" s="77"/>
      <c r="CC1775" s="77"/>
      <c r="CD1775" s="77"/>
      <c r="CE1775" s="77"/>
      <c r="CF1775" s="77"/>
      <c r="CG1775" s="77"/>
      <c r="CH1775" s="77"/>
      <c r="CI1775" s="77"/>
      <c r="CJ1775" s="77"/>
      <c r="CK1775" s="77"/>
      <c r="CL1775" s="77"/>
      <c r="CN1775" s="77"/>
      <c r="CO1775" s="77"/>
      <c r="CP1775" s="77"/>
      <c r="CQ1775" s="77"/>
      <c r="CR1775" s="77"/>
      <c r="CS1775" s="77"/>
      <c r="CT1775" s="77"/>
      <c r="CU1775" s="77"/>
      <c r="CV1775" s="77"/>
      <c r="CW1775" s="77"/>
      <c r="CX1775" s="77"/>
      <c r="CY1775" s="77"/>
      <c r="CZ1775" s="77"/>
      <c r="DA1775" s="77"/>
      <c r="DB1775" s="77"/>
      <c r="DC1775" s="77"/>
      <c r="DD1775" s="77"/>
      <c r="DE1775" s="77"/>
      <c r="DF1775" s="77"/>
      <c r="DG1775" s="77"/>
      <c r="DH1775" s="77"/>
      <c r="DI1775" s="77"/>
      <c r="DJ1775" s="77"/>
      <c r="DK1775" s="77"/>
      <c r="DL1775" s="77"/>
    </row>
    <row r="1776" spans="1:116" x14ac:dyDescent="0.4">
      <c r="B1776" t="s">
        <v>332</v>
      </c>
      <c r="D1776" t="s">
        <v>770</v>
      </c>
      <c r="E1776" s="8" t="str">
        <f t="shared" si="2995"/>
        <v>1776 PDC-S</v>
      </c>
      <c r="G1776" s="136" t="str">
        <f>G1763</f>
        <v>(Primary label)</v>
      </c>
      <c r="H1776" s="27"/>
      <c r="I1776" s="78"/>
      <c r="J1776" s="78"/>
      <c r="K1776" s="33"/>
      <c r="L1776" s="33"/>
      <c r="M1776" s="33"/>
      <c r="N1776" s="33"/>
      <c r="O1776" s="33"/>
      <c r="P1776" s="33"/>
      <c r="R1776" s="33"/>
      <c r="S1776" s="77"/>
      <c r="T1776" s="77"/>
      <c r="U1776" s="77"/>
      <c r="V1776" s="77"/>
      <c r="W1776" s="77"/>
      <c r="X1776" s="77"/>
      <c r="Y1776" s="77"/>
      <c r="Z1776" s="77"/>
      <c r="AA1776" s="77"/>
      <c r="AB1776" s="77"/>
      <c r="AC1776" s="77"/>
      <c r="AD1776" s="77"/>
      <c r="AE1776" s="77"/>
      <c r="AF1776" s="77"/>
      <c r="AG1776" s="77"/>
      <c r="AH1776" s="77"/>
      <c r="AI1776" s="77"/>
      <c r="AJ1776" s="77"/>
      <c r="AK1776" s="77"/>
      <c r="AL1776" s="77"/>
      <c r="AM1776" s="77"/>
      <c r="AN1776" s="77"/>
      <c r="AO1776" s="77"/>
      <c r="AP1776" s="77"/>
      <c r="AQ1776" s="77"/>
      <c r="AR1776" s="77"/>
      <c r="AS1776" s="77"/>
      <c r="AT1776" s="77"/>
      <c r="AU1776" s="77"/>
      <c r="AV1776" s="77"/>
      <c r="AW1776" s="77"/>
      <c r="AX1776" s="77"/>
      <c r="AY1776" s="77"/>
      <c r="AZ1776" s="77"/>
      <c r="BA1776" s="77"/>
      <c r="BB1776" s="77"/>
      <c r="BC1776" s="77"/>
      <c r="BD1776" s="77"/>
      <c r="BE1776" s="77"/>
      <c r="BF1776" s="77"/>
      <c r="BG1776" s="77"/>
      <c r="BH1776" s="77"/>
      <c r="BI1776" s="77"/>
      <c r="BJ1776" s="77"/>
      <c r="BK1776" s="77"/>
      <c r="BL1776" s="77"/>
      <c r="BM1776" s="77"/>
      <c r="BN1776" s="77"/>
      <c r="BO1776" s="77"/>
      <c r="BP1776" s="77"/>
      <c r="BQ1776" s="77"/>
      <c r="BR1776" s="77"/>
      <c r="BS1776" s="77"/>
      <c r="BT1776" s="77"/>
      <c r="BU1776" s="77"/>
      <c r="BV1776" s="77"/>
      <c r="BW1776" s="77"/>
      <c r="BX1776" s="77"/>
      <c r="BY1776" s="77"/>
      <c r="BZ1776" s="77"/>
      <c r="CA1776" s="77"/>
      <c r="CB1776" s="77"/>
      <c r="CC1776" s="77"/>
      <c r="CD1776" s="77"/>
      <c r="CE1776" s="77"/>
      <c r="CF1776" s="77"/>
      <c r="CG1776" s="77"/>
      <c r="CH1776" s="77"/>
      <c r="CI1776" s="77"/>
      <c r="CJ1776" s="77"/>
      <c r="CK1776" s="77"/>
      <c r="CL1776" s="77"/>
      <c r="CN1776" s="78"/>
      <c r="CO1776" s="77"/>
      <c r="CP1776" s="77"/>
      <c r="CQ1776" s="77"/>
      <c r="CR1776" s="77"/>
      <c r="CS1776" s="77"/>
      <c r="CT1776" s="77"/>
      <c r="CU1776" s="77"/>
      <c r="CV1776" s="77"/>
      <c r="CW1776" s="77"/>
      <c r="CX1776" s="77"/>
      <c r="CY1776" s="77"/>
      <c r="CZ1776" s="77"/>
      <c r="DA1776" s="77"/>
      <c r="DB1776" s="77"/>
      <c r="DC1776" s="77"/>
      <c r="DD1776" s="77"/>
      <c r="DE1776" s="77"/>
      <c r="DF1776" s="77"/>
      <c r="DG1776" s="77"/>
      <c r="DH1776" s="77"/>
      <c r="DI1776" s="77"/>
      <c r="DJ1776" s="77"/>
      <c r="DK1776" s="77"/>
      <c r="DL1776" s="77"/>
    </row>
    <row r="1777" spans="1:116" x14ac:dyDescent="0.4">
      <c r="B1777" t="s">
        <v>332</v>
      </c>
      <c r="D1777" t="s">
        <v>770</v>
      </c>
      <c r="E1777" s="8" t="str">
        <f>ROW()&amp;" "&amp;D1777</f>
        <v>1777 PDC-S</v>
      </c>
      <c r="G1777" s="136" t="str">
        <f t="shared" ref="G1777:G1783" si="3001">G1764</f>
        <v>primary unit</v>
      </c>
      <c r="H1777" s="27"/>
      <c r="I1777" s="78"/>
      <c r="J1777" s="78"/>
      <c r="K1777" s="33"/>
      <c r="L1777" s="33"/>
      <c r="M1777" s="33"/>
      <c r="N1777" s="33"/>
      <c r="O1777" s="33"/>
      <c r="P1777" s="33"/>
      <c r="R1777" s="33"/>
      <c r="S1777" s="77"/>
      <c r="T1777" s="77"/>
      <c r="U1777" s="77"/>
      <c r="V1777" s="77"/>
      <c r="W1777" s="77"/>
      <c r="X1777" s="77"/>
      <c r="Y1777" s="77"/>
      <c r="Z1777" s="77"/>
      <c r="AA1777" s="77"/>
      <c r="AB1777" s="77"/>
      <c r="AC1777" s="77"/>
      <c r="AD1777" s="77"/>
      <c r="AE1777" s="77"/>
      <c r="AF1777" s="77"/>
      <c r="AG1777" s="77"/>
      <c r="AH1777" s="77"/>
      <c r="AI1777" s="77"/>
      <c r="AJ1777" s="77"/>
      <c r="AK1777" s="77"/>
      <c r="AL1777" s="77"/>
      <c r="AM1777" s="77"/>
      <c r="AN1777" s="77"/>
      <c r="AO1777" s="77"/>
      <c r="AP1777" s="77"/>
      <c r="AQ1777" s="77"/>
      <c r="AR1777" s="77"/>
      <c r="AS1777" s="77"/>
      <c r="AT1777" s="77"/>
      <c r="AU1777" s="77"/>
      <c r="AV1777" s="77"/>
      <c r="AW1777" s="77"/>
      <c r="AX1777" s="77"/>
      <c r="AY1777" s="77"/>
      <c r="AZ1777" s="77"/>
      <c r="BA1777" s="77"/>
      <c r="BB1777" s="77"/>
      <c r="BC1777" s="77"/>
      <c r="BD1777" s="77"/>
      <c r="BE1777" s="77"/>
      <c r="BF1777" s="77"/>
      <c r="BG1777" s="77"/>
      <c r="BH1777" s="77"/>
      <c r="BI1777" s="77"/>
      <c r="BJ1777" s="77"/>
      <c r="BK1777" s="77"/>
      <c r="BL1777" s="77"/>
      <c r="BM1777" s="77"/>
      <c r="BN1777" s="77"/>
      <c r="BO1777" s="77"/>
      <c r="BP1777" s="77"/>
      <c r="BQ1777" s="77"/>
      <c r="BR1777" s="77"/>
      <c r="BS1777" s="77"/>
      <c r="BT1777" s="77"/>
      <c r="BU1777" s="77"/>
      <c r="BV1777" s="77"/>
      <c r="BW1777" s="77"/>
      <c r="BX1777" s="77"/>
      <c r="BY1777" s="77"/>
      <c r="BZ1777" s="77"/>
      <c r="CA1777" s="77"/>
      <c r="CB1777" s="77"/>
      <c r="CC1777" s="77"/>
      <c r="CD1777" s="77"/>
      <c r="CE1777" s="77"/>
      <c r="CF1777" s="77"/>
      <c r="CG1777" s="77"/>
      <c r="CH1777" s="77"/>
      <c r="CI1777" s="77"/>
      <c r="CJ1777" s="77"/>
      <c r="CK1777" s="77"/>
      <c r="CL1777" s="77"/>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t="s">
        <v>332</v>
      </c>
      <c r="D1778" t="s">
        <v>770</v>
      </c>
      <c r="E1778" s="8" t="str">
        <f t="shared" si="2995"/>
        <v>1778 PDC-S</v>
      </c>
      <c r="G1778" s="136" t="str">
        <f t="shared" si="3001"/>
        <v>Primary revenue driver</v>
      </c>
      <c r="K1778" s="53"/>
      <c r="L1778" s="53"/>
      <c r="M1778" s="53"/>
      <c r="N1778" s="53"/>
      <c r="O1778" s="53"/>
      <c r="P1778" s="53"/>
      <c r="R1778" s="24"/>
      <c r="S1778" s="179" t="str">
        <f t="shared" ref="S1778:AX1778" si="3002">S1765</f>
        <v>S$16</v>
      </c>
      <c r="T1778" s="179" t="str">
        <f t="shared" si="3002"/>
        <v>T$16</v>
      </c>
      <c r="U1778" s="179" t="str">
        <f t="shared" si="3002"/>
        <v>U$16</v>
      </c>
      <c r="V1778" s="179" t="str">
        <f t="shared" si="3002"/>
        <v>V$16</v>
      </c>
      <c r="W1778" s="179" t="str">
        <f t="shared" si="3002"/>
        <v>W$16</v>
      </c>
      <c r="X1778" s="179" t="str">
        <f t="shared" si="3002"/>
        <v>X$16</v>
      </c>
      <c r="Y1778" s="179" t="str">
        <f t="shared" si="3002"/>
        <v>Y$16</v>
      </c>
      <c r="Z1778" s="179" t="str">
        <f t="shared" si="3002"/>
        <v>Z$16</v>
      </c>
      <c r="AA1778" s="179" t="str">
        <f t="shared" si="3002"/>
        <v>AA$16</v>
      </c>
      <c r="AB1778" s="179" t="str">
        <f t="shared" si="3002"/>
        <v>AB$16</v>
      </c>
      <c r="AC1778" s="179" t="str">
        <f t="shared" si="3002"/>
        <v>AC$16</v>
      </c>
      <c r="AD1778" s="179" t="str">
        <f t="shared" si="3002"/>
        <v>AD$16</v>
      </c>
      <c r="AE1778" s="179" t="str">
        <f t="shared" si="3002"/>
        <v>AE$16</v>
      </c>
      <c r="AF1778" s="179" t="str">
        <f t="shared" si="3002"/>
        <v>AF$16</v>
      </c>
      <c r="AG1778" s="179" t="str">
        <f t="shared" si="3002"/>
        <v>AG$16</v>
      </c>
      <c r="AH1778" s="179" t="str">
        <f t="shared" si="3002"/>
        <v>AH$16</v>
      </c>
      <c r="AI1778" s="179" t="str">
        <f t="shared" si="3002"/>
        <v>AI$16</v>
      </c>
      <c r="AJ1778" s="179" t="str">
        <f t="shared" si="3002"/>
        <v>AJ$16</v>
      </c>
      <c r="AK1778" s="179" t="str">
        <f t="shared" si="3002"/>
        <v>AK$16</v>
      </c>
      <c r="AL1778" s="179" t="str">
        <f t="shared" si="3002"/>
        <v>AL$16</v>
      </c>
      <c r="AM1778" s="179" t="str">
        <f t="shared" si="3002"/>
        <v>AM$16</v>
      </c>
      <c r="AN1778" s="179" t="str">
        <f t="shared" si="3002"/>
        <v>AN$16</v>
      </c>
      <c r="AO1778" s="179" t="str">
        <f t="shared" si="3002"/>
        <v>AO$16</v>
      </c>
      <c r="AP1778" s="179" t="str">
        <f t="shared" si="3002"/>
        <v>AP$16</v>
      </c>
      <c r="AQ1778" s="179" t="str">
        <f t="shared" si="3002"/>
        <v>AQ$16</v>
      </c>
      <c r="AR1778" s="179" t="str">
        <f t="shared" si="3002"/>
        <v>AR$16</v>
      </c>
      <c r="AS1778" s="179" t="str">
        <f t="shared" si="3002"/>
        <v>AS$16</v>
      </c>
      <c r="AT1778" s="179" t="str">
        <f t="shared" si="3002"/>
        <v>AT$16</v>
      </c>
      <c r="AU1778" s="179" t="str">
        <f t="shared" si="3002"/>
        <v>AU$16</v>
      </c>
      <c r="AV1778" s="179" t="str">
        <f t="shared" si="3002"/>
        <v>AV$16</v>
      </c>
      <c r="AW1778" s="179" t="str">
        <f t="shared" si="3002"/>
        <v>AW$16</v>
      </c>
      <c r="AX1778" s="179" t="str">
        <f t="shared" si="3002"/>
        <v>AX$16</v>
      </c>
      <c r="AY1778" s="179" t="str">
        <f t="shared" ref="AY1778:CD1778" si="3003">AY1765</f>
        <v>AY$16</v>
      </c>
      <c r="AZ1778" s="179" t="str">
        <f t="shared" si="3003"/>
        <v>AZ$16</v>
      </c>
      <c r="BA1778" s="179" t="str">
        <f t="shared" si="3003"/>
        <v>BA$16</v>
      </c>
      <c r="BB1778" s="179" t="str">
        <f t="shared" si="3003"/>
        <v>BB$16</v>
      </c>
      <c r="BC1778" s="179" t="str">
        <f t="shared" si="3003"/>
        <v>BC$16</v>
      </c>
      <c r="BD1778" s="179" t="str">
        <f t="shared" si="3003"/>
        <v>BD$16</v>
      </c>
      <c r="BE1778" s="179" t="str">
        <f t="shared" si="3003"/>
        <v>BE$16</v>
      </c>
      <c r="BF1778" s="179" t="str">
        <f t="shared" si="3003"/>
        <v>BF$16</v>
      </c>
      <c r="BG1778" s="179" t="str">
        <f t="shared" si="3003"/>
        <v>BG$16</v>
      </c>
      <c r="BH1778" s="179" t="str">
        <f t="shared" si="3003"/>
        <v>BH$16</v>
      </c>
      <c r="BI1778" s="179" t="str">
        <f t="shared" si="3003"/>
        <v>BI$16</v>
      </c>
      <c r="BJ1778" s="179" t="str">
        <f t="shared" si="3003"/>
        <v>BJ$16</v>
      </c>
      <c r="BK1778" s="179" t="str">
        <f t="shared" si="3003"/>
        <v>BK$16</v>
      </c>
      <c r="BL1778" s="179" t="str">
        <f t="shared" si="3003"/>
        <v>BL$16</v>
      </c>
      <c r="BM1778" s="179" t="str">
        <f t="shared" si="3003"/>
        <v>BM$16</v>
      </c>
      <c r="BN1778" s="179" t="str">
        <f t="shared" si="3003"/>
        <v>BN$16</v>
      </c>
      <c r="BO1778" s="179" t="str">
        <f t="shared" si="3003"/>
        <v>BO$16</v>
      </c>
      <c r="BP1778" s="179" t="str">
        <f t="shared" si="3003"/>
        <v>BP$16</v>
      </c>
      <c r="BQ1778" s="179" t="str">
        <f t="shared" si="3003"/>
        <v>BQ$16</v>
      </c>
      <c r="BR1778" s="179" t="str">
        <f t="shared" si="3003"/>
        <v>BR$16</v>
      </c>
      <c r="BS1778" s="179" t="str">
        <f t="shared" si="3003"/>
        <v>BS$16</v>
      </c>
      <c r="BT1778" s="179" t="str">
        <f t="shared" si="3003"/>
        <v>BT$16</v>
      </c>
      <c r="BU1778" s="179" t="str">
        <f t="shared" si="3003"/>
        <v>BU$16</v>
      </c>
      <c r="BV1778" s="179" t="str">
        <f t="shared" si="3003"/>
        <v>BV$16</v>
      </c>
      <c r="BW1778" s="179" t="str">
        <f t="shared" si="3003"/>
        <v>BW$16</v>
      </c>
      <c r="BX1778" s="179" t="str">
        <f t="shared" si="3003"/>
        <v>BX$16</v>
      </c>
      <c r="BY1778" s="179" t="str">
        <f t="shared" si="3003"/>
        <v>BY$16</v>
      </c>
      <c r="BZ1778" s="179" t="str">
        <f t="shared" si="3003"/>
        <v>BZ$16</v>
      </c>
      <c r="CA1778" s="179" t="str">
        <f t="shared" si="3003"/>
        <v>CA$16</v>
      </c>
      <c r="CB1778" s="179" t="str">
        <f t="shared" si="3003"/>
        <v>CB$16</v>
      </c>
      <c r="CC1778" s="179" t="str">
        <f t="shared" si="3003"/>
        <v>CC$16</v>
      </c>
      <c r="CD1778" s="179" t="str">
        <f t="shared" si="3003"/>
        <v>CD$16</v>
      </c>
      <c r="CE1778" s="179" t="str">
        <f t="shared" ref="CE1778:CL1778" si="3004">CE1765</f>
        <v>CE$16</v>
      </c>
      <c r="CF1778" s="179" t="str">
        <f t="shared" si="3004"/>
        <v>CF$16</v>
      </c>
      <c r="CG1778" s="179" t="str">
        <f t="shared" si="3004"/>
        <v>CG$16</v>
      </c>
      <c r="CH1778" s="179" t="str">
        <f t="shared" si="3004"/>
        <v>CH$16</v>
      </c>
      <c r="CI1778" s="179" t="str">
        <f t="shared" si="3004"/>
        <v>CI$16</v>
      </c>
      <c r="CJ1778" s="179" t="str">
        <f t="shared" si="3004"/>
        <v>CJ$16</v>
      </c>
      <c r="CK1778" s="179" t="str">
        <f t="shared" si="3004"/>
        <v>CK$16</v>
      </c>
      <c r="CL1778" s="179" t="str">
        <f t="shared" si="3004"/>
        <v>CL$16</v>
      </c>
      <c r="CO1778" s="179" t="str">
        <f t="shared" ref="CO1778:DK1778" si="3005">CO1765</f>
        <v>CO$16</v>
      </c>
      <c r="CP1778" s="179" t="str">
        <f t="shared" si="3005"/>
        <v>CP$16</v>
      </c>
      <c r="CQ1778" s="179" t="str">
        <f t="shared" si="3005"/>
        <v>CQ$16</v>
      </c>
      <c r="CR1778" s="179" t="str">
        <f t="shared" si="3005"/>
        <v>CR$16</v>
      </c>
      <c r="CS1778" s="179" t="str">
        <f t="shared" si="3005"/>
        <v>CS$16</v>
      </c>
      <c r="CT1778" s="179" t="str">
        <f t="shared" si="3005"/>
        <v>CT$16</v>
      </c>
      <c r="CU1778" s="179" t="str">
        <f t="shared" si="3005"/>
        <v>CU$16</v>
      </c>
      <c r="CV1778" s="179" t="str">
        <f t="shared" si="3005"/>
        <v>CV$16</v>
      </c>
      <c r="CW1778" s="179" t="str">
        <f t="shared" si="3005"/>
        <v>CW$16</v>
      </c>
      <c r="CX1778" s="179" t="str">
        <f t="shared" si="3005"/>
        <v>CX$16</v>
      </c>
      <c r="CY1778" s="179" t="str">
        <f t="shared" si="3005"/>
        <v>CY$16</v>
      </c>
      <c r="CZ1778" s="179" t="str">
        <f t="shared" si="3005"/>
        <v>CZ$16</v>
      </c>
      <c r="DA1778" s="179" t="str">
        <f t="shared" si="3005"/>
        <v>DA$16</v>
      </c>
      <c r="DB1778" s="179" t="str">
        <f t="shared" si="3005"/>
        <v>DB$16</v>
      </c>
      <c r="DC1778" s="179" t="str">
        <f t="shared" si="3005"/>
        <v>DC$16</v>
      </c>
      <c r="DD1778" s="179" t="str">
        <f t="shared" si="3005"/>
        <v>DD$16</v>
      </c>
      <c r="DE1778" s="179" t="str">
        <f t="shared" si="3005"/>
        <v>DE$16</v>
      </c>
      <c r="DF1778" s="179" t="str">
        <f t="shared" si="3005"/>
        <v>DF$16</v>
      </c>
      <c r="DG1778" s="179" t="str">
        <f t="shared" si="3005"/>
        <v>DG$16</v>
      </c>
      <c r="DH1778" s="179" t="str">
        <f t="shared" si="3005"/>
        <v>DH$16</v>
      </c>
      <c r="DI1778" s="179" t="str">
        <f t="shared" si="3005"/>
        <v>DI$16</v>
      </c>
      <c r="DJ1778" s="179" t="str">
        <f t="shared" si="3005"/>
        <v>DJ$16</v>
      </c>
      <c r="DK1778" s="179" t="str">
        <f t="shared" si="3005"/>
        <v>DK$16</v>
      </c>
      <c r="DL1778" s="179" t="str">
        <f t="shared" ref="DL1778" si="3006">DL1765</f>
        <v>DL$16</v>
      </c>
    </row>
    <row r="1779" spans="1:116" x14ac:dyDescent="0.4">
      <c r="B1779" t="s">
        <v>332</v>
      </c>
      <c r="D1779" t="s">
        <v>770</v>
      </c>
      <c r="E1779" s="8" t="str">
        <f t="shared" si="2995"/>
        <v>1779 PDC-S</v>
      </c>
      <c r="G1779" s="136" t="str">
        <f t="shared" si="3001"/>
        <v>Primary volume driver</v>
      </c>
      <c r="H1779" s="12"/>
      <c r="I1779" s="60"/>
      <c r="J1779" s="60"/>
      <c r="K1779" s="15"/>
      <c r="L1779" s="15"/>
      <c r="M1779" s="15"/>
      <c r="N1779" s="15"/>
      <c r="O1779" s="15"/>
      <c r="P1779" s="15"/>
      <c r="R1779" s="15"/>
      <c r="S1779" s="179" t="str">
        <f t="shared" ref="S1779:AX1779" si="3007">S1766</f>
        <v>S$17</v>
      </c>
      <c r="T1779" s="179" t="str">
        <f t="shared" si="3007"/>
        <v>T$17</v>
      </c>
      <c r="U1779" s="179" t="str">
        <f t="shared" si="3007"/>
        <v>U$17</v>
      </c>
      <c r="V1779" s="179" t="str">
        <f t="shared" si="3007"/>
        <v>V$17</v>
      </c>
      <c r="W1779" s="179" t="str">
        <f t="shared" si="3007"/>
        <v>W$17</v>
      </c>
      <c r="X1779" s="179" t="str">
        <f t="shared" si="3007"/>
        <v>X$17</v>
      </c>
      <c r="Y1779" s="179" t="str">
        <f t="shared" si="3007"/>
        <v>Y$17</v>
      </c>
      <c r="Z1779" s="179" t="str">
        <f t="shared" si="3007"/>
        <v>Z$17</v>
      </c>
      <c r="AA1779" s="179" t="str">
        <f t="shared" si="3007"/>
        <v>AA$17</v>
      </c>
      <c r="AB1779" s="179" t="str">
        <f t="shared" si="3007"/>
        <v>AB$17</v>
      </c>
      <c r="AC1779" s="179" t="str">
        <f t="shared" si="3007"/>
        <v>AC$17</v>
      </c>
      <c r="AD1779" s="179" t="str">
        <f t="shared" si="3007"/>
        <v>AD$17</v>
      </c>
      <c r="AE1779" s="179" t="str">
        <f t="shared" si="3007"/>
        <v>AE$17</v>
      </c>
      <c r="AF1779" s="179" t="str">
        <f t="shared" si="3007"/>
        <v>AF$17</v>
      </c>
      <c r="AG1779" s="179" t="str">
        <f t="shared" si="3007"/>
        <v>AG$17</v>
      </c>
      <c r="AH1779" s="179" t="str">
        <f t="shared" si="3007"/>
        <v>AH$17</v>
      </c>
      <c r="AI1779" s="179" t="str">
        <f t="shared" si="3007"/>
        <v>AI$17</v>
      </c>
      <c r="AJ1779" s="179" t="str">
        <f t="shared" si="3007"/>
        <v>AJ$17</v>
      </c>
      <c r="AK1779" s="179" t="str">
        <f t="shared" si="3007"/>
        <v>AK$17</v>
      </c>
      <c r="AL1779" s="179" t="str">
        <f t="shared" si="3007"/>
        <v>AL$17</v>
      </c>
      <c r="AM1779" s="179" t="str">
        <f t="shared" si="3007"/>
        <v>AM$17</v>
      </c>
      <c r="AN1779" s="179" t="str">
        <f t="shared" si="3007"/>
        <v>AN$17</v>
      </c>
      <c r="AO1779" s="179" t="str">
        <f t="shared" si="3007"/>
        <v>AO$17</v>
      </c>
      <c r="AP1779" s="179" t="str">
        <f t="shared" si="3007"/>
        <v>AP$17</v>
      </c>
      <c r="AQ1779" s="179" t="str">
        <f t="shared" si="3007"/>
        <v>AQ$17</v>
      </c>
      <c r="AR1779" s="179" t="str">
        <f t="shared" si="3007"/>
        <v>AR$17</v>
      </c>
      <c r="AS1779" s="179" t="str">
        <f t="shared" si="3007"/>
        <v>AS$17</v>
      </c>
      <c r="AT1779" s="179" t="str">
        <f t="shared" si="3007"/>
        <v>AT$17</v>
      </c>
      <c r="AU1779" s="179" t="str">
        <f t="shared" si="3007"/>
        <v>AU$17</v>
      </c>
      <c r="AV1779" s="179" t="str">
        <f t="shared" si="3007"/>
        <v>AV$17</v>
      </c>
      <c r="AW1779" s="179" t="str">
        <f t="shared" si="3007"/>
        <v>AW$17</v>
      </c>
      <c r="AX1779" s="179" t="str">
        <f t="shared" si="3007"/>
        <v>AX$17</v>
      </c>
      <c r="AY1779" s="179" t="str">
        <f t="shared" ref="AY1779:CD1779" si="3008">AY1766</f>
        <v>AY$17</v>
      </c>
      <c r="AZ1779" s="179" t="str">
        <f t="shared" si="3008"/>
        <v>AZ$17</v>
      </c>
      <c r="BA1779" s="179" t="str">
        <f t="shared" si="3008"/>
        <v>BA$17</v>
      </c>
      <c r="BB1779" s="179" t="str">
        <f t="shared" si="3008"/>
        <v>BB$17</v>
      </c>
      <c r="BC1779" s="179" t="str">
        <f t="shared" si="3008"/>
        <v>BC$17</v>
      </c>
      <c r="BD1779" s="179" t="str">
        <f t="shared" si="3008"/>
        <v>BD$17</v>
      </c>
      <c r="BE1779" s="179" t="str">
        <f t="shared" si="3008"/>
        <v>BE$17</v>
      </c>
      <c r="BF1779" s="179" t="str">
        <f t="shared" si="3008"/>
        <v>BF$17</v>
      </c>
      <c r="BG1779" s="179" t="str">
        <f t="shared" si="3008"/>
        <v>BG$17</v>
      </c>
      <c r="BH1779" s="179" t="str">
        <f t="shared" si="3008"/>
        <v>BH$17</v>
      </c>
      <c r="BI1779" s="179" t="str">
        <f t="shared" si="3008"/>
        <v>BI$17</v>
      </c>
      <c r="BJ1779" s="179" t="str">
        <f t="shared" si="3008"/>
        <v>BJ$17</v>
      </c>
      <c r="BK1779" s="179" t="str">
        <f t="shared" si="3008"/>
        <v>BK$17</v>
      </c>
      <c r="BL1779" s="179" t="str">
        <f t="shared" si="3008"/>
        <v>BL$17</v>
      </c>
      <c r="BM1779" s="179" t="str">
        <f t="shared" si="3008"/>
        <v>BM$17</v>
      </c>
      <c r="BN1779" s="179" t="str">
        <f t="shared" si="3008"/>
        <v>BN$17</v>
      </c>
      <c r="BO1779" s="179" t="str">
        <f t="shared" si="3008"/>
        <v>BO$17</v>
      </c>
      <c r="BP1779" s="179" t="str">
        <f t="shared" si="3008"/>
        <v>BP$17</v>
      </c>
      <c r="BQ1779" s="179" t="str">
        <f t="shared" si="3008"/>
        <v>BQ$17</v>
      </c>
      <c r="BR1779" s="179" t="str">
        <f t="shared" si="3008"/>
        <v>BR$17</v>
      </c>
      <c r="BS1779" s="179" t="str">
        <f t="shared" si="3008"/>
        <v>BS$17</v>
      </c>
      <c r="BT1779" s="179" t="str">
        <f t="shared" si="3008"/>
        <v>BT$17</v>
      </c>
      <c r="BU1779" s="179" t="str">
        <f t="shared" si="3008"/>
        <v>BU$17</v>
      </c>
      <c r="BV1779" s="179" t="str">
        <f t="shared" si="3008"/>
        <v>BV$17</v>
      </c>
      <c r="BW1779" s="179" t="str">
        <f t="shared" si="3008"/>
        <v>BW$17</v>
      </c>
      <c r="BX1779" s="179" t="str">
        <f t="shared" si="3008"/>
        <v>BX$17</v>
      </c>
      <c r="BY1779" s="179" t="str">
        <f t="shared" si="3008"/>
        <v>BY$17</v>
      </c>
      <c r="BZ1779" s="179" t="str">
        <f t="shared" si="3008"/>
        <v>BZ$17</v>
      </c>
      <c r="CA1779" s="179" t="str">
        <f t="shared" si="3008"/>
        <v>CA$17</v>
      </c>
      <c r="CB1779" s="179" t="str">
        <f t="shared" si="3008"/>
        <v>CB$17</v>
      </c>
      <c r="CC1779" s="179" t="str">
        <f t="shared" si="3008"/>
        <v>CC$17</v>
      </c>
      <c r="CD1779" s="179" t="str">
        <f t="shared" si="3008"/>
        <v>CD$17</v>
      </c>
      <c r="CE1779" s="179" t="str">
        <f t="shared" ref="CE1779:CL1779" si="3009">CE1766</f>
        <v>CE$17</v>
      </c>
      <c r="CF1779" s="179" t="str">
        <f t="shared" si="3009"/>
        <v>CF$17</v>
      </c>
      <c r="CG1779" s="179" t="str">
        <f t="shared" si="3009"/>
        <v>CG$17</v>
      </c>
      <c r="CH1779" s="179" t="str">
        <f t="shared" si="3009"/>
        <v>CH$17</v>
      </c>
      <c r="CI1779" s="179" t="str">
        <f t="shared" si="3009"/>
        <v>CI$17</v>
      </c>
      <c r="CJ1779" s="179" t="str">
        <f t="shared" si="3009"/>
        <v>CJ$17</v>
      </c>
      <c r="CK1779" s="179" t="str">
        <f t="shared" si="3009"/>
        <v>CK$17</v>
      </c>
      <c r="CL1779" s="179" t="str">
        <f t="shared" si="3009"/>
        <v>CL$17</v>
      </c>
      <c r="CN1779" s="60"/>
      <c r="CO1779" s="179" t="str">
        <f t="shared" ref="CO1779:DK1779" si="3010">CO1766</f>
        <v>CO$17</v>
      </c>
      <c r="CP1779" s="179" t="str">
        <f t="shared" si="3010"/>
        <v>CP$17</v>
      </c>
      <c r="CQ1779" s="179" t="str">
        <f t="shared" si="3010"/>
        <v>CQ$17</v>
      </c>
      <c r="CR1779" s="179" t="str">
        <f t="shared" si="3010"/>
        <v>CR$17</v>
      </c>
      <c r="CS1779" s="179" t="str">
        <f t="shared" si="3010"/>
        <v>CS$17</v>
      </c>
      <c r="CT1779" s="179" t="str">
        <f t="shared" si="3010"/>
        <v>CT$17</v>
      </c>
      <c r="CU1779" s="179" t="str">
        <f t="shared" si="3010"/>
        <v>CU$17</v>
      </c>
      <c r="CV1779" s="179" t="str">
        <f t="shared" si="3010"/>
        <v>CV$17</v>
      </c>
      <c r="CW1779" s="179" t="str">
        <f t="shared" si="3010"/>
        <v>CW$17</v>
      </c>
      <c r="CX1779" s="179" t="str">
        <f t="shared" si="3010"/>
        <v>CX$17</v>
      </c>
      <c r="CY1779" s="179" t="str">
        <f t="shared" si="3010"/>
        <v>CY$17</v>
      </c>
      <c r="CZ1779" s="179" t="str">
        <f t="shared" si="3010"/>
        <v>CZ$17</v>
      </c>
      <c r="DA1779" s="179" t="str">
        <f t="shared" si="3010"/>
        <v>DA$17</v>
      </c>
      <c r="DB1779" s="179" t="str">
        <f t="shared" si="3010"/>
        <v>DB$17</v>
      </c>
      <c r="DC1779" s="179" t="str">
        <f t="shared" si="3010"/>
        <v>DC$17</v>
      </c>
      <c r="DD1779" s="179" t="str">
        <f t="shared" si="3010"/>
        <v>DD$17</v>
      </c>
      <c r="DE1779" s="179" t="str">
        <f t="shared" si="3010"/>
        <v>DE$17</v>
      </c>
      <c r="DF1779" s="179" t="str">
        <f t="shared" si="3010"/>
        <v>DF$17</v>
      </c>
      <c r="DG1779" s="179" t="str">
        <f t="shared" si="3010"/>
        <v>DG$17</v>
      </c>
      <c r="DH1779" s="179" t="str">
        <f t="shared" si="3010"/>
        <v>DH$17</v>
      </c>
      <c r="DI1779" s="179" t="str">
        <f t="shared" si="3010"/>
        <v>DI$17</v>
      </c>
      <c r="DJ1779" s="179" t="str">
        <f t="shared" si="3010"/>
        <v>DJ$17</v>
      </c>
      <c r="DK1779" s="179" t="str">
        <f t="shared" si="3010"/>
        <v>DK$17</v>
      </c>
      <c r="DL1779" s="179" t="str">
        <f t="shared" ref="DL1779" si="3011">DL1766</f>
        <v>DL$17</v>
      </c>
    </row>
    <row r="1780" spans="1:116" x14ac:dyDescent="0.4">
      <c r="B1780" t="s">
        <v>332</v>
      </c>
      <c r="D1780" t="s">
        <v>770</v>
      </c>
      <c r="E1780" s="8" t="str">
        <f t="shared" si="2995"/>
        <v>1780 PDC-S</v>
      </c>
      <c r="G1780" s="191" t="str">
        <f>G1771</f>
        <v>Passthrough direct cost:</v>
      </c>
      <c r="H1780" s="12"/>
      <c r="I1780" s="60"/>
      <c r="J1780" s="60"/>
      <c r="K1780" s="15"/>
      <c r="L1780" s="15"/>
      <c r="M1780" s="15"/>
      <c r="N1780" s="15"/>
      <c r="O1780" s="15"/>
      <c r="P1780" s="15"/>
      <c r="R1780" s="15"/>
      <c r="S1780" s="179">
        <f t="shared" ref="S1780:AX1780" si="3012">S1767</f>
        <v>0</v>
      </c>
      <c r="T1780" s="179">
        <f t="shared" si="3012"/>
        <v>0</v>
      </c>
      <c r="U1780" s="179">
        <f t="shared" si="3012"/>
        <v>0</v>
      </c>
      <c r="V1780" s="179">
        <f t="shared" si="3012"/>
        <v>0</v>
      </c>
      <c r="W1780" s="179">
        <f t="shared" si="3012"/>
        <v>0</v>
      </c>
      <c r="X1780" s="179">
        <f t="shared" si="3012"/>
        <v>0</v>
      </c>
      <c r="Y1780" s="179">
        <f t="shared" si="3012"/>
        <v>0</v>
      </c>
      <c r="Z1780" s="179">
        <f t="shared" si="3012"/>
        <v>0</v>
      </c>
      <c r="AA1780" s="179">
        <f t="shared" si="3012"/>
        <v>0</v>
      </c>
      <c r="AB1780" s="179">
        <f t="shared" si="3012"/>
        <v>0</v>
      </c>
      <c r="AC1780" s="179">
        <f t="shared" si="3012"/>
        <v>0</v>
      </c>
      <c r="AD1780" s="179">
        <f t="shared" si="3012"/>
        <v>0</v>
      </c>
      <c r="AE1780" s="179">
        <f t="shared" si="3012"/>
        <v>0</v>
      </c>
      <c r="AF1780" s="179">
        <f t="shared" si="3012"/>
        <v>0</v>
      </c>
      <c r="AG1780" s="179">
        <f t="shared" si="3012"/>
        <v>0</v>
      </c>
      <c r="AH1780" s="179">
        <f t="shared" si="3012"/>
        <v>0</v>
      </c>
      <c r="AI1780" s="179">
        <f t="shared" si="3012"/>
        <v>0</v>
      </c>
      <c r="AJ1780" s="179">
        <f t="shared" si="3012"/>
        <v>0</v>
      </c>
      <c r="AK1780" s="179">
        <f t="shared" si="3012"/>
        <v>0</v>
      </c>
      <c r="AL1780" s="179">
        <f t="shared" si="3012"/>
        <v>0</v>
      </c>
      <c r="AM1780" s="179">
        <f t="shared" si="3012"/>
        <v>0</v>
      </c>
      <c r="AN1780" s="179">
        <f t="shared" si="3012"/>
        <v>0</v>
      </c>
      <c r="AO1780" s="179">
        <f t="shared" si="3012"/>
        <v>0</v>
      </c>
      <c r="AP1780" s="179">
        <f t="shared" si="3012"/>
        <v>0</v>
      </c>
      <c r="AQ1780" s="179">
        <f t="shared" si="3012"/>
        <v>0</v>
      </c>
      <c r="AR1780" s="179">
        <f t="shared" si="3012"/>
        <v>0</v>
      </c>
      <c r="AS1780" s="179">
        <f t="shared" si="3012"/>
        <v>0</v>
      </c>
      <c r="AT1780" s="179">
        <f t="shared" si="3012"/>
        <v>0</v>
      </c>
      <c r="AU1780" s="179">
        <f t="shared" si="3012"/>
        <v>0</v>
      </c>
      <c r="AV1780" s="179">
        <f t="shared" si="3012"/>
        <v>0</v>
      </c>
      <c r="AW1780" s="179">
        <f t="shared" si="3012"/>
        <v>0</v>
      </c>
      <c r="AX1780" s="179">
        <f t="shared" si="3012"/>
        <v>0</v>
      </c>
      <c r="AY1780" s="179">
        <f t="shared" ref="AY1780:CD1780" si="3013">AY1767</f>
        <v>0</v>
      </c>
      <c r="AZ1780" s="179">
        <f t="shared" si="3013"/>
        <v>0</v>
      </c>
      <c r="BA1780" s="179">
        <f t="shared" si="3013"/>
        <v>0</v>
      </c>
      <c r="BB1780" s="179">
        <f t="shared" si="3013"/>
        <v>0</v>
      </c>
      <c r="BC1780" s="179">
        <f t="shared" si="3013"/>
        <v>0</v>
      </c>
      <c r="BD1780" s="179">
        <f t="shared" si="3013"/>
        <v>0</v>
      </c>
      <c r="BE1780" s="179">
        <f t="shared" si="3013"/>
        <v>0</v>
      </c>
      <c r="BF1780" s="179">
        <f t="shared" si="3013"/>
        <v>0</v>
      </c>
      <c r="BG1780" s="179">
        <f t="shared" si="3013"/>
        <v>0</v>
      </c>
      <c r="BH1780" s="179">
        <f t="shared" si="3013"/>
        <v>0</v>
      </c>
      <c r="BI1780" s="179">
        <f t="shared" si="3013"/>
        <v>0</v>
      </c>
      <c r="BJ1780" s="179">
        <f t="shared" si="3013"/>
        <v>0</v>
      </c>
      <c r="BK1780" s="179">
        <f t="shared" si="3013"/>
        <v>0</v>
      </c>
      <c r="BL1780" s="179">
        <f t="shared" si="3013"/>
        <v>0</v>
      </c>
      <c r="BM1780" s="179">
        <f t="shared" si="3013"/>
        <v>0</v>
      </c>
      <c r="BN1780" s="179">
        <f t="shared" si="3013"/>
        <v>0</v>
      </c>
      <c r="BO1780" s="179">
        <f t="shared" si="3013"/>
        <v>0</v>
      </c>
      <c r="BP1780" s="179">
        <f t="shared" si="3013"/>
        <v>0</v>
      </c>
      <c r="BQ1780" s="179">
        <f t="shared" si="3013"/>
        <v>0</v>
      </c>
      <c r="BR1780" s="179">
        <f t="shared" si="3013"/>
        <v>0</v>
      </c>
      <c r="BS1780" s="179">
        <f t="shared" si="3013"/>
        <v>0</v>
      </c>
      <c r="BT1780" s="179">
        <f t="shared" si="3013"/>
        <v>0</v>
      </c>
      <c r="BU1780" s="179">
        <f t="shared" si="3013"/>
        <v>0</v>
      </c>
      <c r="BV1780" s="179">
        <f t="shared" si="3013"/>
        <v>0</v>
      </c>
      <c r="BW1780" s="179">
        <f t="shared" si="3013"/>
        <v>0</v>
      </c>
      <c r="BX1780" s="179">
        <f t="shared" si="3013"/>
        <v>0</v>
      </c>
      <c r="BY1780" s="179">
        <f t="shared" si="3013"/>
        <v>0</v>
      </c>
      <c r="BZ1780" s="179">
        <f t="shared" si="3013"/>
        <v>0</v>
      </c>
      <c r="CA1780" s="179">
        <f t="shared" si="3013"/>
        <v>0</v>
      </c>
      <c r="CB1780" s="179">
        <f t="shared" si="3013"/>
        <v>0</v>
      </c>
      <c r="CC1780" s="179">
        <f t="shared" si="3013"/>
        <v>0</v>
      </c>
      <c r="CD1780" s="179">
        <f t="shared" si="3013"/>
        <v>0</v>
      </c>
      <c r="CE1780" s="179">
        <f t="shared" ref="CE1780:CL1780" si="3014">CE1767</f>
        <v>0</v>
      </c>
      <c r="CF1780" s="179">
        <f t="shared" si="3014"/>
        <v>0</v>
      </c>
      <c r="CG1780" s="179">
        <f t="shared" si="3014"/>
        <v>0</v>
      </c>
      <c r="CH1780" s="179">
        <f t="shared" si="3014"/>
        <v>0</v>
      </c>
      <c r="CI1780" s="179">
        <f t="shared" si="3014"/>
        <v>0</v>
      </c>
      <c r="CJ1780" s="179">
        <f t="shared" si="3014"/>
        <v>0</v>
      </c>
      <c r="CK1780" s="179">
        <f t="shared" si="3014"/>
        <v>0</v>
      </c>
      <c r="CL1780" s="179">
        <f t="shared" si="3014"/>
        <v>0</v>
      </c>
      <c r="CN1780" s="60"/>
      <c r="CO1780" s="179">
        <f t="shared" ref="CO1780:DK1780" si="3015">CO1767</f>
        <v>0</v>
      </c>
      <c r="CP1780" s="179">
        <f t="shared" si="3015"/>
        <v>0</v>
      </c>
      <c r="CQ1780" s="179">
        <f t="shared" si="3015"/>
        <v>0</v>
      </c>
      <c r="CR1780" s="179">
        <f t="shared" si="3015"/>
        <v>0</v>
      </c>
      <c r="CS1780" s="179">
        <f t="shared" si="3015"/>
        <v>0</v>
      </c>
      <c r="CT1780" s="179">
        <f t="shared" si="3015"/>
        <v>0</v>
      </c>
      <c r="CU1780" s="179">
        <f t="shared" si="3015"/>
        <v>0</v>
      </c>
      <c r="CV1780" s="179">
        <f t="shared" si="3015"/>
        <v>0</v>
      </c>
      <c r="CW1780" s="179">
        <f t="shared" si="3015"/>
        <v>0</v>
      </c>
      <c r="CX1780" s="179">
        <f t="shared" si="3015"/>
        <v>0</v>
      </c>
      <c r="CY1780" s="179">
        <f t="shared" si="3015"/>
        <v>0</v>
      </c>
      <c r="CZ1780" s="179">
        <f t="shared" si="3015"/>
        <v>0</v>
      </c>
      <c r="DA1780" s="179">
        <f t="shared" si="3015"/>
        <v>0</v>
      </c>
      <c r="DB1780" s="179">
        <f t="shared" si="3015"/>
        <v>0</v>
      </c>
      <c r="DC1780" s="179">
        <f t="shared" si="3015"/>
        <v>0</v>
      </c>
      <c r="DD1780" s="179">
        <f t="shared" si="3015"/>
        <v>0</v>
      </c>
      <c r="DE1780" s="179">
        <f t="shared" si="3015"/>
        <v>0</v>
      </c>
      <c r="DF1780" s="179">
        <f t="shared" si="3015"/>
        <v>0</v>
      </c>
      <c r="DG1780" s="179">
        <f t="shared" si="3015"/>
        <v>0</v>
      </c>
      <c r="DH1780" s="179">
        <f t="shared" si="3015"/>
        <v>0</v>
      </c>
      <c r="DI1780" s="179">
        <f t="shared" si="3015"/>
        <v>0</v>
      </c>
      <c r="DJ1780" s="179">
        <f t="shared" si="3015"/>
        <v>0</v>
      </c>
      <c r="DK1780" s="179">
        <f t="shared" si="3015"/>
        <v>0</v>
      </c>
      <c r="DL1780" s="179">
        <f t="shared" ref="DL1780" si="3016">DL1767</f>
        <v>0</v>
      </c>
    </row>
    <row r="1781" spans="1:116" x14ac:dyDescent="0.4">
      <c r="B1781" t="s">
        <v>332</v>
      </c>
      <c r="D1781" t="s">
        <v>770</v>
      </c>
      <c r="E1781" s="8" t="str">
        <f t="shared" ref="E1781" si="3017">ROW()&amp;" "&amp;D1781</f>
        <v>1781 PDC-S</v>
      </c>
      <c r="G1781" s="241" t="str">
        <f>IFERROR(SUBSTITUTE(TRIM(MID(G1771, SEARCH("-", G1771) + 1, LEN(G1771))),":",""),"no unit")</f>
        <v>no unit</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t="s">
        <v>332</v>
      </c>
      <c r="D1782" t="s">
        <v>770</v>
      </c>
      <c r="E1782" s="8" t="str">
        <f t="shared" si="2995"/>
        <v>1782 PDC-S</v>
      </c>
      <c r="G1782" s="136" t="str">
        <f t="shared" si="3001"/>
        <v>Secondary revenue driver</v>
      </c>
      <c r="H1782" s="12"/>
      <c r="I1782" s="60"/>
      <c r="J1782" s="60"/>
      <c r="K1782" s="15"/>
      <c r="L1782" s="15"/>
      <c r="M1782" s="15"/>
      <c r="N1782" s="15"/>
      <c r="O1782" s="15"/>
      <c r="P1782" s="15"/>
      <c r="R1782" s="15"/>
      <c r="S1782" s="4" t="str">
        <f>ADDRESS(ROW(S1774),COLUMN(S1774),2)</f>
        <v>S$1774</v>
      </c>
      <c r="T1782" s="4" t="str">
        <f t="shared" ref="T1782:CE1782" si="3018">ADDRESS(ROW(T1774),COLUMN(T1774),2)</f>
        <v>T$1774</v>
      </c>
      <c r="U1782" s="4" t="str">
        <f t="shared" si="3018"/>
        <v>U$1774</v>
      </c>
      <c r="V1782" s="4" t="str">
        <f t="shared" si="3018"/>
        <v>V$1774</v>
      </c>
      <c r="W1782" s="4" t="str">
        <f t="shared" si="3018"/>
        <v>W$1774</v>
      </c>
      <c r="X1782" s="4" t="str">
        <f t="shared" si="3018"/>
        <v>X$1774</v>
      </c>
      <c r="Y1782" s="4" t="str">
        <f t="shared" si="3018"/>
        <v>Y$1774</v>
      </c>
      <c r="Z1782" s="4" t="str">
        <f t="shared" si="3018"/>
        <v>Z$1774</v>
      </c>
      <c r="AA1782" s="4" t="str">
        <f t="shared" si="3018"/>
        <v>AA$1774</v>
      </c>
      <c r="AB1782" s="4" t="str">
        <f t="shared" si="3018"/>
        <v>AB$1774</v>
      </c>
      <c r="AC1782" s="4" t="str">
        <f t="shared" si="3018"/>
        <v>AC$1774</v>
      </c>
      <c r="AD1782" s="4" t="str">
        <f t="shared" si="3018"/>
        <v>AD$1774</v>
      </c>
      <c r="AE1782" s="4" t="str">
        <f t="shared" si="3018"/>
        <v>AE$1774</v>
      </c>
      <c r="AF1782" s="4" t="str">
        <f t="shared" si="3018"/>
        <v>AF$1774</v>
      </c>
      <c r="AG1782" s="4" t="str">
        <f t="shared" si="3018"/>
        <v>AG$1774</v>
      </c>
      <c r="AH1782" s="4" t="str">
        <f t="shared" si="3018"/>
        <v>AH$1774</v>
      </c>
      <c r="AI1782" s="4" t="str">
        <f t="shared" si="3018"/>
        <v>AI$1774</v>
      </c>
      <c r="AJ1782" s="4" t="str">
        <f t="shared" si="3018"/>
        <v>AJ$1774</v>
      </c>
      <c r="AK1782" s="4" t="str">
        <f t="shared" si="3018"/>
        <v>AK$1774</v>
      </c>
      <c r="AL1782" s="4" t="str">
        <f t="shared" si="3018"/>
        <v>AL$1774</v>
      </c>
      <c r="AM1782" s="4" t="str">
        <f t="shared" si="3018"/>
        <v>AM$1774</v>
      </c>
      <c r="AN1782" s="4" t="str">
        <f t="shared" si="3018"/>
        <v>AN$1774</v>
      </c>
      <c r="AO1782" s="4" t="str">
        <f t="shared" si="3018"/>
        <v>AO$1774</v>
      </c>
      <c r="AP1782" s="4" t="str">
        <f t="shared" si="3018"/>
        <v>AP$1774</v>
      </c>
      <c r="AQ1782" s="4" t="str">
        <f t="shared" si="3018"/>
        <v>AQ$1774</v>
      </c>
      <c r="AR1782" s="4" t="str">
        <f t="shared" si="3018"/>
        <v>AR$1774</v>
      </c>
      <c r="AS1782" s="4" t="str">
        <f t="shared" si="3018"/>
        <v>AS$1774</v>
      </c>
      <c r="AT1782" s="4" t="str">
        <f t="shared" si="3018"/>
        <v>AT$1774</v>
      </c>
      <c r="AU1782" s="4" t="str">
        <f t="shared" si="3018"/>
        <v>AU$1774</v>
      </c>
      <c r="AV1782" s="4" t="str">
        <f t="shared" si="3018"/>
        <v>AV$1774</v>
      </c>
      <c r="AW1782" s="4" t="str">
        <f t="shared" si="3018"/>
        <v>AW$1774</v>
      </c>
      <c r="AX1782" s="4" t="str">
        <f t="shared" si="3018"/>
        <v>AX$1774</v>
      </c>
      <c r="AY1782" s="4" t="str">
        <f t="shared" si="3018"/>
        <v>AY$1774</v>
      </c>
      <c r="AZ1782" s="4" t="str">
        <f t="shared" si="3018"/>
        <v>AZ$1774</v>
      </c>
      <c r="BA1782" s="4" t="str">
        <f t="shared" si="3018"/>
        <v>BA$1774</v>
      </c>
      <c r="BB1782" s="4" t="str">
        <f t="shared" si="3018"/>
        <v>BB$1774</v>
      </c>
      <c r="BC1782" s="4" t="str">
        <f t="shared" si="3018"/>
        <v>BC$1774</v>
      </c>
      <c r="BD1782" s="4" t="str">
        <f t="shared" si="3018"/>
        <v>BD$1774</v>
      </c>
      <c r="BE1782" s="4" t="str">
        <f t="shared" si="3018"/>
        <v>BE$1774</v>
      </c>
      <c r="BF1782" s="4" t="str">
        <f t="shared" si="3018"/>
        <v>BF$1774</v>
      </c>
      <c r="BG1782" s="4" t="str">
        <f t="shared" si="3018"/>
        <v>BG$1774</v>
      </c>
      <c r="BH1782" s="4" t="str">
        <f t="shared" si="3018"/>
        <v>BH$1774</v>
      </c>
      <c r="BI1782" s="4" t="str">
        <f t="shared" si="3018"/>
        <v>BI$1774</v>
      </c>
      <c r="BJ1782" s="4" t="str">
        <f t="shared" si="3018"/>
        <v>BJ$1774</v>
      </c>
      <c r="BK1782" s="4" t="str">
        <f t="shared" si="3018"/>
        <v>BK$1774</v>
      </c>
      <c r="BL1782" s="4" t="str">
        <f t="shared" si="3018"/>
        <v>BL$1774</v>
      </c>
      <c r="BM1782" s="4" t="str">
        <f t="shared" si="3018"/>
        <v>BM$1774</v>
      </c>
      <c r="BN1782" s="4" t="str">
        <f t="shared" si="3018"/>
        <v>BN$1774</v>
      </c>
      <c r="BO1782" s="4" t="str">
        <f t="shared" si="3018"/>
        <v>BO$1774</v>
      </c>
      <c r="BP1782" s="4" t="str">
        <f t="shared" si="3018"/>
        <v>BP$1774</v>
      </c>
      <c r="BQ1782" s="4" t="str">
        <f t="shared" si="3018"/>
        <v>BQ$1774</v>
      </c>
      <c r="BR1782" s="4" t="str">
        <f t="shared" si="3018"/>
        <v>BR$1774</v>
      </c>
      <c r="BS1782" s="4" t="str">
        <f t="shared" si="3018"/>
        <v>BS$1774</v>
      </c>
      <c r="BT1782" s="4" t="str">
        <f t="shared" si="3018"/>
        <v>BT$1774</v>
      </c>
      <c r="BU1782" s="4" t="str">
        <f t="shared" si="3018"/>
        <v>BU$1774</v>
      </c>
      <c r="BV1782" s="4" t="str">
        <f t="shared" si="3018"/>
        <v>BV$1774</v>
      </c>
      <c r="BW1782" s="4" t="str">
        <f t="shared" si="3018"/>
        <v>BW$1774</v>
      </c>
      <c r="BX1782" s="4" t="str">
        <f t="shared" si="3018"/>
        <v>BX$1774</v>
      </c>
      <c r="BY1782" s="4" t="str">
        <f t="shared" si="3018"/>
        <v>BY$1774</v>
      </c>
      <c r="BZ1782" s="4" t="str">
        <f t="shared" si="3018"/>
        <v>BZ$1774</v>
      </c>
      <c r="CA1782" s="4" t="str">
        <f t="shared" si="3018"/>
        <v>CA$1774</v>
      </c>
      <c r="CB1782" s="4" t="str">
        <f t="shared" si="3018"/>
        <v>CB$1774</v>
      </c>
      <c r="CC1782" s="4" t="str">
        <f t="shared" si="3018"/>
        <v>CC$1774</v>
      </c>
      <c r="CD1782" s="4" t="str">
        <f t="shared" si="3018"/>
        <v>CD$1774</v>
      </c>
      <c r="CE1782" s="4" t="str">
        <f t="shared" si="3018"/>
        <v>CE$1774</v>
      </c>
      <c r="CF1782" s="4" t="str">
        <f t="shared" ref="CF1782:CL1782" si="3019">ADDRESS(ROW(CF1774),COLUMN(CF1774),2)</f>
        <v>CF$1774</v>
      </c>
      <c r="CG1782" s="4" t="str">
        <f t="shared" si="3019"/>
        <v>CG$1774</v>
      </c>
      <c r="CH1782" s="4" t="str">
        <f t="shared" si="3019"/>
        <v>CH$1774</v>
      </c>
      <c r="CI1782" s="4" t="str">
        <f t="shared" si="3019"/>
        <v>CI$1774</v>
      </c>
      <c r="CJ1782" s="4" t="str">
        <f t="shared" si="3019"/>
        <v>CJ$1774</v>
      </c>
      <c r="CK1782" s="4" t="str">
        <f t="shared" si="3019"/>
        <v>CK$1774</v>
      </c>
      <c r="CL1782" s="4" t="str">
        <f t="shared" si="3019"/>
        <v>CL$1774</v>
      </c>
      <c r="CN1782" s="60"/>
      <c r="CO1782" s="4" t="str">
        <f t="shared" ref="CO1782:DL1782" si="3020">ADDRESS(ROW(CO169),COLUMN(CO169),2)</f>
        <v>CO$169</v>
      </c>
      <c r="CP1782" s="4" t="str">
        <f t="shared" si="3020"/>
        <v>CP$169</v>
      </c>
      <c r="CQ1782" s="4" t="str">
        <f t="shared" si="3020"/>
        <v>CQ$169</v>
      </c>
      <c r="CR1782" s="4" t="str">
        <f t="shared" si="3020"/>
        <v>CR$169</v>
      </c>
      <c r="CS1782" s="4" t="str">
        <f t="shared" si="3020"/>
        <v>CS$169</v>
      </c>
      <c r="CT1782" s="4" t="str">
        <f t="shared" si="3020"/>
        <v>CT$169</v>
      </c>
      <c r="CU1782" s="4" t="str">
        <f t="shared" si="3020"/>
        <v>CU$169</v>
      </c>
      <c r="CV1782" s="4" t="str">
        <f t="shared" si="3020"/>
        <v>CV$169</v>
      </c>
      <c r="CW1782" s="4" t="str">
        <f t="shared" si="3020"/>
        <v>CW$169</v>
      </c>
      <c r="CX1782" s="4" t="str">
        <f t="shared" si="3020"/>
        <v>CX$169</v>
      </c>
      <c r="CY1782" s="4" t="str">
        <f t="shared" si="3020"/>
        <v>CY$169</v>
      </c>
      <c r="CZ1782" s="4" t="str">
        <f t="shared" si="3020"/>
        <v>CZ$169</v>
      </c>
      <c r="DA1782" s="4" t="str">
        <f t="shared" si="3020"/>
        <v>DA$169</v>
      </c>
      <c r="DB1782" s="4" t="str">
        <f t="shared" si="3020"/>
        <v>DB$169</v>
      </c>
      <c r="DC1782" s="4" t="str">
        <f t="shared" si="3020"/>
        <v>DC$169</v>
      </c>
      <c r="DD1782" s="4" t="str">
        <f t="shared" si="3020"/>
        <v>DD$169</v>
      </c>
      <c r="DE1782" s="4" t="str">
        <f t="shared" si="3020"/>
        <v>DE$169</v>
      </c>
      <c r="DF1782" s="4" t="str">
        <f t="shared" si="3020"/>
        <v>DF$169</v>
      </c>
      <c r="DG1782" s="4" t="str">
        <f t="shared" si="3020"/>
        <v>DG$169</v>
      </c>
      <c r="DH1782" s="4" t="str">
        <f t="shared" si="3020"/>
        <v>DH$169</v>
      </c>
      <c r="DI1782" s="4" t="str">
        <f t="shared" si="3020"/>
        <v>DI$169</v>
      </c>
      <c r="DJ1782" s="4" t="str">
        <f t="shared" si="3020"/>
        <v>DJ$169</v>
      </c>
      <c r="DK1782" s="4" t="str">
        <f t="shared" si="3020"/>
        <v>DK$169</v>
      </c>
      <c r="DL1782" s="4" t="str">
        <f t="shared" si="3020"/>
        <v>DL$169</v>
      </c>
    </row>
    <row r="1783" spans="1:116" x14ac:dyDescent="0.4">
      <c r="B1783" t="s">
        <v>332</v>
      </c>
      <c r="D1783" t="s">
        <v>770</v>
      </c>
      <c r="E1783" s="8" t="str">
        <f t="shared" si="2995"/>
        <v>1783 PDC-S</v>
      </c>
      <c r="G1783" s="136" t="str">
        <f t="shared" si="3001"/>
        <v>Secondary volume driver</v>
      </c>
      <c r="H1783" s="12"/>
      <c r="I1783" s="60"/>
      <c r="J1783" s="60"/>
      <c r="K1783" s="15"/>
      <c r="L1783" s="15"/>
      <c r="M1783" s="15"/>
      <c r="N1783" s="15"/>
      <c r="O1783" s="15"/>
      <c r="P1783" s="15"/>
      <c r="R1783" s="15"/>
      <c r="S1783" s="179" t="str">
        <f t="shared" ref="S1783:AX1783" si="3021">S1770</f>
        <v>S$19</v>
      </c>
      <c r="T1783" s="179" t="str">
        <f t="shared" si="3021"/>
        <v>T$19</v>
      </c>
      <c r="U1783" s="179" t="str">
        <f t="shared" si="3021"/>
        <v>U$19</v>
      </c>
      <c r="V1783" s="179" t="str">
        <f t="shared" si="3021"/>
        <v>V$19</v>
      </c>
      <c r="W1783" s="179" t="str">
        <f t="shared" si="3021"/>
        <v>W$19</v>
      </c>
      <c r="X1783" s="179" t="str">
        <f t="shared" si="3021"/>
        <v>X$19</v>
      </c>
      <c r="Y1783" s="179" t="str">
        <f t="shared" si="3021"/>
        <v>Y$19</v>
      </c>
      <c r="Z1783" s="179" t="str">
        <f t="shared" si="3021"/>
        <v>Z$19</v>
      </c>
      <c r="AA1783" s="179" t="str">
        <f t="shared" si="3021"/>
        <v>AA$19</v>
      </c>
      <c r="AB1783" s="179" t="str">
        <f t="shared" si="3021"/>
        <v>AB$19</v>
      </c>
      <c r="AC1783" s="179" t="str">
        <f t="shared" si="3021"/>
        <v>AC$19</v>
      </c>
      <c r="AD1783" s="179" t="str">
        <f t="shared" si="3021"/>
        <v>AD$19</v>
      </c>
      <c r="AE1783" s="179" t="str">
        <f t="shared" si="3021"/>
        <v>AE$19</v>
      </c>
      <c r="AF1783" s="179" t="str">
        <f t="shared" si="3021"/>
        <v>AF$19</v>
      </c>
      <c r="AG1783" s="179" t="str">
        <f t="shared" si="3021"/>
        <v>AG$19</v>
      </c>
      <c r="AH1783" s="179" t="str">
        <f t="shared" si="3021"/>
        <v>AH$19</v>
      </c>
      <c r="AI1783" s="179" t="str">
        <f t="shared" si="3021"/>
        <v>AI$19</v>
      </c>
      <c r="AJ1783" s="179" t="str">
        <f t="shared" si="3021"/>
        <v>AJ$19</v>
      </c>
      <c r="AK1783" s="179" t="str">
        <f t="shared" si="3021"/>
        <v>AK$19</v>
      </c>
      <c r="AL1783" s="179" t="str">
        <f t="shared" si="3021"/>
        <v>AL$19</v>
      </c>
      <c r="AM1783" s="179" t="str">
        <f t="shared" si="3021"/>
        <v>AM$19</v>
      </c>
      <c r="AN1783" s="179" t="str">
        <f t="shared" si="3021"/>
        <v>AN$19</v>
      </c>
      <c r="AO1783" s="179" t="str">
        <f t="shared" si="3021"/>
        <v>AO$19</v>
      </c>
      <c r="AP1783" s="179" t="str">
        <f t="shared" si="3021"/>
        <v>AP$19</v>
      </c>
      <c r="AQ1783" s="179" t="str">
        <f t="shared" si="3021"/>
        <v>AQ$19</v>
      </c>
      <c r="AR1783" s="179" t="str">
        <f t="shared" si="3021"/>
        <v>AR$19</v>
      </c>
      <c r="AS1783" s="179" t="str">
        <f t="shared" si="3021"/>
        <v>AS$19</v>
      </c>
      <c r="AT1783" s="179" t="str">
        <f t="shared" si="3021"/>
        <v>AT$19</v>
      </c>
      <c r="AU1783" s="179" t="str">
        <f t="shared" si="3021"/>
        <v>AU$19</v>
      </c>
      <c r="AV1783" s="179" t="str">
        <f t="shared" si="3021"/>
        <v>AV$19</v>
      </c>
      <c r="AW1783" s="179" t="str">
        <f t="shared" si="3021"/>
        <v>AW$19</v>
      </c>
      <c r="AX1783" s="179" t="str">
        <f t="shared" si="3021"/>
        <v>AX$19</v>
      </c>
      <c r="AY1783" s="179" t="str">
        <f t="shared" ref="AY1783:CD1783" si="3022">AY1770</f>
        <v>AY$19</v>
      </c>
      <c r="AZ1783" s="179" t="str">
        <f t="shared" si="3022"/>
        <v>AZ$19</v>
      </c>
      <c r="BA1783" s="179" t="str">
        <f t="shared" si="3022"/>
        <v>BA$19</v>
      </c>
      <c r="BB1783" s="179" t="str">
        <f t="shared" si="3022"/>
        <v>BB$19</v>
      </c>
      <c r="BC1783" s="179" t="str">
        <f t="shared" si="3022"/>
        <v>BC$19</v>
      </c>
      <c r="BD1783" s="179" t="str">
        <f t="shared" si="3022"/>
        <v>BD$19</v>
      </c>
      <c r="BE1783" s="179" t="str">
        <f t="shared" si="3022"/>
        <v>BE$19</v>
      </c>
      <c r="BF1783" s="179" t="str">
        <f t="shared" si="3022"/>
        <v>BF$19</v>
      </c>
      <c r="BG1783" s="179" t="str">
        <f t="shared" si="3022"/>
        <v>BG$19</v>
      </c>
      <c r="BH1783" s="179" t="str">
        <f t="shared" si="3022"/>
        <v>BH$19</v>
      </c>
      <c r="BI1783" s="179" t="str">
        <f t="shared" si="3022"/>
        <v>BI$19</v>
      </c>
      <c r="BJ1783" s="179" t="str">
        <f t="shared" si="3022"/>
        <v>BJ$19</v>
      </c>
      <c r="BK1783" s="179" t="str">
        <f t="shared" si="3022"/>
        <v>BK$19</v>
      </c>
      <c r="BL1783" s="179" t="str">
        <f t="shared" si="3022"/>
        <v>BL$19</v>
      </c>
      <c r="BM1783" s="179" t="str">
        <f t="shared" si="3022"/>
        <v>BM$19</v>
      </c>
      <c r="BN1783" s="179" t="str">
        <f t="shared" si="3022"/>
        <v>BN$19</v>
      </c>
      <c r="BO1783" s="179" t="str">
        <f t="shared" si="3022"/>
        <v>BO$19</v>
      </c>
      <c r="BP1783" s="179" t="str">
        <f t="shared" si="3022"/>
        <v>BP$19</v>
      </c>
      <c r="BQ1783" s="179" t="str">
        <f t="shared" si="3022"/>
        <v>BQ$19</v>
      </c>
      <c r="BR1783" s="179" t="str">
        <f t="shared" si="3022"/>
        <v>BR$19</v>
      </c>
      <c r="BS1783" s="179" t="str">
        <f t="shared" si="3022"/>
        <v>BS$19</v>
      </c>
      <c r="BT1783" s="179" t="str">
        <f t="shared" si="3022"/>
        <v>BT$19</v>
      </c>
      <c r="BU1783" s="179" t="str">
        <f t="shared" si="3022"/>
        <v>BU$19</v>
      </c>
      <c r="BV1783" s="179" t="str">
        <f t="shared" si="3022"/>
        <v>BV$19</v>
      </c>
      <c r="BW1783" s="179" t="str">
        <f t="shared" si="3022"/>
        <v>BW$19</v>
      </c>
      <c r="BX1783" s="179" t="str">
        <f t="shared" si="3022"/>
        <v>BX$19</v>
      </c>
      <c r="BY1783" s="179" t="str">
        <f t="shared" si="3022"/>
        <v>BY$19</v>
      </c>
      <c r="BZ1783" s="179" t="str">
        <f t="shared" si="3022"/>
        <v>BZ$19</v>
      </c>
      <c r="CA1783" s="179" t="str">
        <f t="shared" si="3022"/>
        <v>CA$19</v>
      </c>
      <c r="CB1783" s="179" t="str">
        <f t="shared" si="3022"/>
        <v>CB$19</v>
      </c>
      <c r="CC1783" s="179" t="str">
        <f t="shared" si="3022"/>
        <v>CC$19</v>
      </c>
      <c r="CD1783" s="179" t="str">
        <f t="shared" si="3022"/>
        <v>CD$19</v>
      </c>
      <c r="CE1783" s="179" t="str">
        <f t="shared" ref="CE1783:CL1783" si="3023">CE1770</f>
        <v>CE$19</v>
      </c>
      <c r="CF1783" s="179" t="str">
        <f t="shared" si="3023"/>
        <v>CF$19</v>
      </c>
      <c r="CG1783" s="179" t="str">
        <f t="shared" si="3023"/>
        <v>CG$19</v>
      </c>
      <c r="CH1783" s="179" t="str">
        <f t="shared" si="3023"/>
        <v>CH$19</v>
      </c>
      <c r="CI1783" s="179" t="str">
        <f t="shared" si="3023"/>
        <v>CI$19</v>
      </c>
      <c r="CJ1783" s="179" t="str">
        <f t="shared" si="3023"/>
        <v>CJ$19</v>
      </c>
      <c r="CK1783" s="179" t="str">
        <f t="shared" si="3023"/>
        <v>CK$19</v>
      </c>
      <c r="CL1783" s="179" t="str">
        <f t="shared" si="3023"/>
        <v>CL$19</v>
      </c>
      <c r="CN1783" s="60"/>
      <c r="CO1783" s="179" t="str">
        <f t="shared" ref="CO1783:DK1783" si="3024">CO1770</f>
        <v>CO$19</v>
      </c>
      <c r="CP1783" s="179" t="str">
        <f t="shared" si="3024"/>
        <v>CP$19</v>
      </c>
      <c r="CQ1783" s="179" t="str">
        <f t="shared" si="3024"/>
        <v>CQ$19</v>
      </c>
      <c r="CR1783" s="179" t="str">
        <f t="shared" si="3024"/>
        <v>CR$19</v>
      </c>
      <c r="CS1783" s="179" t="str">
        <f t="shared" si="3024"/>
        <v>CS$19</v>
      </c>
      <c r="CT1783" s="179" t="str">
        <f t="shared" si="3024"/>
        <v>CT$19</v>
      </c>
      <c r="CU1783" s="179" t="str">
        <f t="shared" si="3024"/>
        <v>CU$19</v>
      </c>
      <c r="CV1783" s="179" t="str">
        <f t="shared" si="3024"/>
        <v>CV$19</v>
      </c>
      <c r="CW1783" s="179" t="str">
        <f t="shared" si="3024"/>
        <v>CW$19</v>
      </c>
      <c r="CX1783" s="179" t="str">
        <f t="shared" si="3024"/>
        <v>CX$19</v>
      </c>
      <c r="CY1783" s="179" t="str">
        <f t="shared" si="3024"/>
        <v>CY$19</v>
      </c>
      <c r="CZ1783" s="179" t="str">
        <f t="shared" si="3024"/>
        <v>CZ$19</v>
      </c>
      <c r="DA1783" s="179" t="str">
        <f t="shared" si="3024"/>
        <v>DA$19</v>
      </c>
      <c r="DB1783" s="179" t="str">
        <f t="shared" si="3024"/>
        <v>DB$19</v>
      </c>
      <c r="DC1783" s="179" t="str">
        <f t="shared" si="3024"/>
        <v>DC$19</v>
      </c>
      <c r="DD1783" s="179" t="str">
        <f t="shared" si="3024"/>
        <v>DD$19</v>
      </c>
      <c r="DE1783" s="179" t="str">
        <f t="shared" si="3024"/>
        <v>DE$19</v>
      </c>
      <c r="DF1783" s="179" t="str">
        <f t="shared" si="3024"/>
        <v>DF$19</v>
      </c>
      <c r="DG1783" s="179" t="str">
        <f t="shared" si="3024"/>
        <v>DG$19</v>
      </c>
      <c r="DH1783" s="179" t="str">
        <f t="shared" si="3024"/>
        <v>DH$19</v>
      </c>
      <c r="DI1783" s="179" t="str">
        <f t="shared" si="3024"/>
        <v>DI$19</v>
      </c>
      <c r="DJ1783" s="179" t="str">
        <f t="shared" si="3024"/>
        <v>DJ$19</v>
      </c>
      <c r="DK1783" s="179" t="str">
        <f t="shared" si="3024"/>
        <v>DK$19</v>
      </c>
      <c r="DL1783" s="179" t="str">
        <f t="shared" ref="DL1783" si="3025">DL1770</f>
        <v>DL$19</v>
      </c>
    </row>
    <row r="1784" spans="1:116" x14ac:dyDescent="0.4">
      <c r="E1784" s="8"/>
      <c r="H1784" s="12"/>
      <c r="I1784" s="60"/>
      <c r="J1784" s="60"/>
      <c r="K1784" s="15"/>
      <c r="L1784" s="15"/>
      <c r="M1784" s="15"/>
      <c r="N1784" s="15"/>
      <c r="O1784" s="15"/>
      <c r="P1784" s="15"/>
      <c r="R1784" s="15"/>
      <c r="S1784" s="76"/>
      <c r="T1784" s="76"/>
      <c r="U1784" s="76"/>
      <c r="V1784" s="76"/>
      <c r="W1784" s="76"/>
      <c r="X1784" s="76"/>
      <c r="Y1784" s="76"/>
      <c r="Z1784" s="76"/>
      <c r="AA1784" s="76"/>
      <c r="AB1784" s="76"/>
      <c r="AC1784" s="76"/>
      <c r="AD1784" s="76"/>
      <c r="AE1784" s="76"/>
      <c r="AF1784" s="76"/>
      <c r="AG1784" s="76"/>
      <c r="AH1784" s="76"/>
      <c r="AI1784" s="76"/>
      <c r="AJ1784" s="76"/>
      <c r="AK1784" s="76"/>
      <c r="AL1784" s="76"/>
      <c r="AM1784" s="76"/>
      <c r="AN1784" s="76"/>
      <c r="AO1784" s="76"/>
      <c r="AP1784" s="76"/>
      <c r="AQ1784" s="76"/>
      <c r="AR1784" s="76"/>
      <c r="AS1784" s="76"/>
      <c r="AT1784" s="76"/>
      <c r="AU1784" s="76"/>
      <c r="AV1784" s="76"/>
      <c r="AW1784" s="76"/>
      <c r="AX1784" s="76"/>
      <c r="AY1784" s="76"/>
      <c r="AZ1784" s="76"/>
      <c r="BA1784" s="76"/>
      <c r="BB1784" s="76"/>
      <c r="BC1784" s="76"/>
      <c r="BD1784" s="76"/>
      <c r="BE1784" s="76"/>
      <c r="BF1784" s="76"/>
      <c r="BG1784" s="76"/>
      <c r="BH1784" s="76"/>
      <c r="BI1784" s="76"/>
      <c r="BJ1784" s="76"/>
      <c r="BK1784" s="76"/>
      <c r="BL1784" s="76"/>
      <c r="BM1784" s="76"/>
      <c r="BN1784" s="76"/>
      <c r="BO1784" s="76"/>
      <c r="BP1784" s="76"/>
      <c r="BQ1784" s="76"/>
      <c r="BR1784" s="76"/>
      <c r="BS1784" s="76"/>
      <c r="BT1784" s="76"/>
      <c r="BU1784" s="76"/>
      <c r="BV1784" s="76"/>
      <c r="BW1784" s="76"/>
      <c r="BX1784" s="76"/>
      <c r="BY1784" s="76"/>
      <c r="BZ1784" s="76"/>
      <c r="CA1784" s="76"/>
      <c r="CB1784" s="76"/>
      <c r="CC1784" s="76"/>
      <c r="CD1784" s="76"/>
      <c r="CE1784" s="76"/>
      <c r="CF1784" s="76"/>
      <c r="CG1784" s="76"/>
      <c r="CH1784" s="76"/>
      <c r="CI1784" s="76"/>
      <c r="CJ1784" s="76"/>
      <c r="CK1784" s="76"/>
      <c r="CL1784" s="76"/>
      <c r="CN1784" s="60"/>
      <c r="CO1784" s="76"/>
      <c r="CP1784" s="76"/>
      <c r="CQ1784" s="76"/>
      <c r="CR1784" s="76"/>
      <c r="CS1784" s="76"/>
      <c r="CT1784" s="76"/>
      <c r="CU1784" s="76"/>
      <c r="CV1784" s="76"/>
      <c r="CW1784" s="76"/>
      <c r="CX1784" s="76"/>
      <c r="CY1784" s="76"/>
      <c r="CZ1784" s="76"/>
      <c r="DA1784" s="76"/>
      <c r="DB1784" s="76"/>
      <c r="DC1784" s="76"/>
      <c r="DD1784" s="76"/>
      <c r="DE1784" s="76"/>
      <c r="DF1784" s="76"/>
      <c r="DG1784" s="76"/>
      <c r="DH1784" s="76"/>
      <c r="DI1784" s="76"/>
      <c r="DJ1784" s="76"/>
      <c r="DK1784" s="76"/>
      <c r="DL1784" s="76"/>
    </row>
    <row r="1785" spans="1:116" x14ac:dyDescent="0.4">
      <c r="A1785" s="174"/>
      <c r="E1785" s="8"/>
      <c r="G1785" s="175" t="s">
        <v>490</v>
      </c>
      <c r="H1785" s="174"/>
      <c r="I1785" s="176"/>
      <c r="J1785" s="176"/>
      <c r="K1785" s="197"/>
      <c r="L1785" s="197"/>
      <c r="M1785" s="197"/>
      <c r="N1785" s="197"/>
      <c r="O1785" s="197"/>
      <c r="P1785" s="197"/>
      <c r="R1785" s="198"/>
      <c r="S1785" s="174"/>
      <c r="T1785" s="174"/>
      <c r="U1785" s="174"/>
      <c r="V1785" s="174"/>
      <c r="W1785" s="174"/>
      <c r="X1785" s="174"/>
      <c r="Y1785" s="174"/>
      <c r="Z1785" s="174"/>
      <c r="AA1785" s="174"/>
      <c r="AB1785" s="174"/>
      <c r="AC1785" s="174"/>
      <c r="AD1785" s="174"/>
      <c r="AE1785" s="174"/>
      <c r="AF1785" s="174"/>
      <c r="AG1785" s="174"/>
      <c r="AH1785" s="174"/>
      <c r="AI1785" s="174"/>
      <c r="AJ1785" s="174"/>
      <c r="AK1785" s="174"/>
      <c r="AL1785" s="174"/>
      <c r="AM1785" s="174"/>
      <c r="AN1785" s="174"/>
      <c r="AO1785" s="174"/>
      <c r="AP1785" s="174"/>
      <c r="AQ1785" s="174"/>
      <c r="AR1785" s="174"/>
      <c r="AS1785" s="174"/>
      <c r="AT1785" s="174"/>
      <c r="AU1785" s="174"/>
      <c r="AV1785" s="174"/>
      <c r="AW1785" s="174"/>
      <c r="AX1785" s="174"/>
      <c r="AY1785" s="174"/>
      <c r="AZ1785" s="174"/>
      <c r="BA1785" s="174"/>
      <c r="BB1785" s="174"/>
      <c r="BC1785" s="174"/>
      <c r="BD1785" s="174"/>
      <c r="BE1785" s="174"/>
      <c r="BF1785" s="174"/>
      <c r="BG1785" s="174"/>
      <c r="BH1785" s="174"/>
      <c r="BI1785" s="174"/>
      <c r="BJ1785" s="174"/>
      <c r="BK1785" s="174"/>
      <c r="BL1785" s="174"/>
      <c r="BM1785" s="174"/>
      <c r="BN1785" s="174"/>
      <c r="BO1785" s="174"/>
      <c r="BP1785" s="174"/>
      <c r="BQ1785" s="174"/>
      <c r="BR1785" s="174"/>
      <c r="BS1785" s="174"/>
      <c r="BT1785" s="174"/>
      <c r="BU1785" s="174"/>
      <c r="BV1785" s="174"/>
      <c r="BW1785" s="174"/>
      <c r="BX1785" s="174"/>
      <c r="BY1785" s="174"/>
      <c r="BZ1785" s="174"/>
      <c r="CA1785" s="174"/>
      <c r="CB1785" s="174"/>
      <c r="CC1785" s="174"/>
      <c r="CD1785" s="174"/>
      <c r="CE1785" s="174"/>
      <c r="CF1785" s="174"/>
      <c r="CG1785" s="174"/>
      <c r="CH1785" s="174"/>
      <c r="CI1785" s="174"/>
      <c r="CJ1785" s="174"/>
      <c r="CK1785" s="174"/>
      <c r="CL1785" s="174"/>
      <c r="CN1785" s="176"/>
      <c r="CO1785" s="174"/>
      <c r="CP1785" s="174"/>
      <c r="CQ1785" s="174"/>
      <c r="CR1785" s="174"/>
      <c r="CS1785" s="174"/>
      <c r="CT1785" s="174"/>
      <c r="CU1785" s="174"/>
      <c r="CV1785" s="174"/>
      <c r="CW1785" s="174"/>
      <c r="CX1785" s="174"/>
      <c r="CY1785" s="174"/>
      <c r="CZ1785" s="174"/>
      <c r="DA1785" s="174"/>
      <c r="DB1785" s="174"/>
      <c r="DC1785" s="174"/>
      <c r="DD1785" s="174"/>
      <c r="DE1785" s="174"/>
      <c r="DF1785" s="174"/>
      <c r="DG1785" s="174"/>
      <c r="DH1785" s="174"/>
      <c r="DI1785" s="174"/>
      <c r="DJ1785" s="174"/>
      <c r="DK1785" s="174"/>
      <c r="DL1785" s="174"/>
    </row>
    <row r="1786" spans="1:116" x14ac:dyDescent="0.4">
      <c r="A1786" s="174"/>
      <c r="E1786" s="8"/>
      <c r="G1786" s="175" t="s">
        <v>492</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461</v>
      </c>
      <c r="H1787" s="174"/>
      <c r="I1787" s="176"/>
      <c r="J1787" s="176"/>
      <c r="K1787" s="197"/>
      <c r="L1787" s="197"/>
      <c r="M1787" s="197"/>
      <c r="N1787" s="197"/>
      <c r="O1787" s="197"/>
      <c r="P1787" s="197"/>
      <c r="R1787" s="198"/>
      <c r="S1787" s="199" t="str">
        <f t="shared" ref="S1787:AX1787" si="3026">S$20</f>
        <v>S$16</v>
      </c>
      <c r="T1787" s="199" t="str">
        <f t="shared" si="3026"/>
        <v>T$16</v>
      </c>
      <c r="U1787" s="199" t="str">
        <f t="shared" si="3026"/>
        <v>U$16</v>
      </c>
      <c r="V1787" s="199" t="str">
        <f t="shared" si="3026"/>
        <v>V$16</v>
      </c>
      <c r="W1787" s="199" t="str">
        <f t="shared" si="3026"/>
        <v>W$16</v>
      </c>
      <c r="X1787" s="199" t="str">
        <f t="shared" si="3026"/>
        <v>X$16</v>
      </c>
      <c r="Y1787" s="199" t="str">
        <f t="shared" si="3026"/>
        <v>Y$16</v>
      </c>
      <c r="Z1787" s="199" t="str">
        <f t="shared" si="3026"/>
        <v>Z$16</v>
      </c>
      <c r="AA1787" s="199" t="str">
        <f t="shared" si="3026"/>
        <v>AA$16</v>
      </c>
      <c r="AB1787" s="199" t="str">
        <f t="shared" si="3026"/>
        <v>AB$16</v>
      </c>
      <c r="AC1787" s="199" t="str">
        <f t="shared" si="3026"/>
        <v>AC$16</v>
      </c>
      <c r="AD1787" s="199" t="str">
        <f t="shared" si="3026"/>
        <v>AD$16</v>
      </c>
      <c r="AE1787" s="199" t="str">
        <f t="shared" si="3026"/>
        <v>AE$16</v>
      </c>
      <c r="AF1787" s="199" t="str">
        <f t="shared" si="3026"/>
        <v>AF$16</v>
      </c>
      <c r="AG1787" s="199" t="str">
        <f t="shared" si="3026"/>
        <v>AG$16</v>
      </c>
      <c r="AH1787" s="199" t="str">
        <f t="shared" si="3026"/>
        <v>AH$16</v>
      </c>
      <c r="AI1787" s="199" t="str">
        <f t="shared" si="3026"/>
        <v>AI$16</v>
      </c>
      <c r="AJ1787" s="199" t="str">
        <f t="shared" si="3026"/>
        <v>AJ$16</v>
      </c>
      <c r="AK1787" s="199" t="str">
        <f t="shared" si="3026"/>
        <v>AK$16</v>
      </c>
      <c r="AL1787" s="199" t="str">
        <f t="shared" si="3026"/>
        <v>AL$16</v>
      </c>
      <c r="AM1787" s="199" t="str">
        <f t="shared" si="3026"/>
        <v>AM$16</v>
      </c>
      <c r="AN1787" s="199" t="str">
        <f t="shared" si="3026"/>
        <v>AN$16</v>
      </c>
      <c r="AO1787" s="199" t="str">
        <f t="shared" si="3026"/>
        <v>AO$16</v>
      </c>
      <c r="AP1787" s="199" t="str">
        <f t="shared" si="3026"/>
        <v>AP$16</v>
      </c>
      <c r="AQ1787" s="199" t="str">
        <f t="shared" si="3026"/>
        <v>AQ$16</v>
      </c>
      <c r="AR1787" s="199" t="str">
        <f t="shared" si="3026"/>
        <v>AR$16</v>
      </c>
      <c r="AS1787" s="199" t="str">
        <f t="shared" si="3026"/>
        <v>AS$16</v>
      </c>
      <c r="AT1787" s="199" t="str">
        <f t="shared" si="3026"/>
        <v>AT$16</v>
      </c>
      <c r="AU1787" s="199" t="str">
        <f t="shared" si="3026"/>
        <v>AU$16</v>
      </c>
      <c r="AV1787" s="199" t="str">
        <f t="shared" si="3026"/>
        <v>AV$16</v>
      </c>
      <c r="AW1787" s="199" t="str">
        <f t="shared" si="3026"/>
        <v>AW$16</v>
      </c>
      <c r="AX1787" s="199" t="str">
        <f t="shared" si="3026"/>
        <v>AX$16</v>
      </c>
      <c r="AY1787" s="199" t="str">
        <f t="shared" ref="AY1787:CD1787" si="3027">AY$20</f>
        <v>AY$16</v>
      </c>
      <c r="AZ1787" s="199" t="str">
        <f t="shared" si="3027"/>
        <v>AZ$16</v>
      </c>
      <c r="BA1787" s="199" t="str">
        <f t="shared" si="3027"/>
        <v>BA$16</v>
      </c>
      <c r="BB1787" s="199" t="str">
        <f t="shared" si="3027"/>
        <v>BB$16</v>
      </c>
      <c r="BC1787" s="199" t="str">
        <f t="shared" si="3027"/>
        <v>BC$16</v>
      </c>
      <c r="BD1787" s="199" t="str">
        <f t="shared" si="3027"/>
        <v>BD$16</v>
      </c>
      <c r="BE1787" s="199" t="str">
        <f t="shared" si="3027"/>
        <v>BE$16</v>
      </c>
      <c r="BF1787" s="199" t="str">
        <f t="shared" si="3027"/>
        <v>BF$16</v>
      </c>
      <c r="BG1787" s="199" t="str">
        <f t="shared" si="3027"/>
        <v>BG$16</v>
      </c>
      <c r="BH1787" s="199" t="str">
        <f t="shared" si="3027"/>
        <v>BH$16</v>
      </c>
      <c r="BI1787" s="199" t="str">
        <f t="shared" si="3027"/>
        <v>BI$16</v>
      </c>
      <c r="BJ1787" s="199" t="str">
        <f t="shared" si="3027"/>
        <v>BJ$16</v>
      </c>
      <c r="BK1787" s="199" t="str">
        <f t="shared" si="3027"/>
        <v>BK$16</v>
      </c>
      <c r="BL1787" s="199" t="str">
        <f t="shared" si="3027"/>
        <v>BL$16</v>
      </c>
      <c r="BM1787" s="199" t="str">
        <f t="shared" si="3027"/>
        <v>BM$16</v>
      </c>
      <c r="BN1787" s="199" t="str">
        <f t="shared" si="3027"/>
        <v>BN$16</v>
      </c>
      <c r="BO1787" s="199" t="str">
        <f t="shared" si="3027"/>
        <v>BO$16</v>
      </c>
      <c r="BP1787" s="199" t="str">
        <f t="shared" si="3027"/>
        <v>BP$16</v>
      </c>
      <c r="BQ1787" s="199" t="str">
        <f t="shared" si="3027"/>
        <v>BQ$16</v>
      </c>
      <c r="BR1787" s="199" t="str">
        <f t="shared" si="3027"/>
        <v>BR$16</v>
      </c>
      <c r="BS1787" s="199" t="str">
        <f t="shared" si="3027"/>
        <v>BS$16</v>
      </c>
      <c r="BT1787" s="199" t="str">
        <f t="shared" si="3027"/>
        <v>BT$16</v>
      </c>
      <c r="BU1787" s="199" t="str">
        <f t="shared" si="3027"/>
        <v>BU$16</v>
      </c>
      <c r="BV1787" s="199" t="str">
        <f t="shared" si="3027"/>
        <v>BV$16</v>
      </c>
      <c r="BW1787" s="199" t="str">
        <f t="shared" si="3027"/>
        <v>BW$16</v>
      </c>
      <c r="BX1787" s="199" t="str">
        <f t="shared" si="3027"/>
        <v>BX$16</v>
      </c>
      <c r="BY1787" s="199" t="str">
        <f t="shared" si="3027"/>
        <v>BY$16</v>
      </c>
      <c r="BZ1787" s="199" t="str">
        <f t="shared" si="3027"/>
        <v>BZ$16</v>
      </c>
      <c r="CA1787" s="199" t="str">
        <f t="shared" si="3027"/>
        <v>CA$16</v>
      </c>
      <c r="CB1787" s="199" t="str">
        <f t="shared" si="3027"/>
        <v>CB$16</v>
      </c>
      <c r="CC1787" s="199" t="str">
        <f t="shared" si="3027"/>
        <v>CC$16</v>
      </c>
      <c r="CD1787" s="199" t="str">
        <f t="shared" si="3027"/>
        <v>CD$16</v>
      </c>
      <c r="CE1787" s="199" t="str">
        <f t="shared" ref="CE1787:CL1787" si="3028">CE$20</f>
        <v>CE$16</v>
      </c>
      <c r="CF1787" s="199" t="str">
        <f t="shared" si="3028"/>
        <v>CF$16</v>
      </c>
      <c r="CG1787" s="199" t="str">
        <f t="shared" si="3028"/>
        <v>CG$16</v>
      </c>
      <c r="CH1787" s="199" t="str">
        <f t="shared" si="3028"/>
        <v>CH$16</v>
      </c>
      <c r="CI1787" s="199" t="str">
        <f t="shared" si="3028"/>
        <v>CI$16</v>
      </c>
      <c r="CJ1787" s="199" t="str">
        <f t="shared" si="3028"/>
        <v>CJ$16</v>
      </c>
      <c r="CK1787" s="199" t="str">
        <f t="shared" si="3028"/>
        <v>CK$16</v>
      </c>
      <c r="CL1787" s="199" t="str">
        <f t="shared" si="3028"/>
        <v>CL$16</v>
      </c>
      <c r="CN1787" s="176"/>
      <c r="CO1787" s="199" t="str">
        <f t="shared" ref="CO1787:DL1787" si="3029">CO$20</f>
        <v>CO$16</v>
      </c>
      <c r="CP1787" s="199" t="str">
        <f t="shared" si="3029"/>
        <v>CP$16</v>
      </c>
      <c r="CQ1787" s="199" t="str">
        <f t="shared" si="3029"/>
        <v>CQ$16</v>
      </c>
      <c r="CR1787" s="199" t="str">
        <f t="shared" si="3029"/>
        <v>CR$16</v>
      </c>
      <c r="CS1787" s="199" t="str">
        <f t="shared" si="3029"/>
        <v>CS$16</v>
      </c>
      <c r="CT1787" s="199" t="str">
        <f t="shared" si="3029"/>
        <v>CT$16</v>
      </c>
      <c r="CU1787" s="199" t="str">
        <f t="shared" si="3029"/>
        <v>CU$16</v>
      </c>
      <c r="CV1787" s="199" t="str">
        <f t="shared" si="3029"/>
        <v>CV$16</v>
      </c>
      <c r="CW1787" s="199" t="str">
        <f t="shared" si="3029"/>
        <v>CW$16</v>
      </c>
      <c r="CX1787" s="199" t="str">
        <f t="shared" si="3029"/>
        <v>CX$16</v>
      </c>
      <c r="CY1787" s="199" t="str">
        <f t="shared" si="3029"/>
        <v>CY$16</v>
      </c>
      <c r="CZ1787" s="199" t="str">
        <f t="shared" si="3029"/>
        <v>CZ$16</v>
      </c>
      <c r="DA1787" s="199" t="str">
        <f t="shared" si="3029"/>
        <v>DA$16</v>
      </c>
      <c r="DB1787" s="199" t="str">
        <f t="shared" si="3029"/>
        <v>DB$16</v>
      </c>
      <c r="DC1787" s="199" t="str">
        <f t="shared" si="3029"/>
        <v>DC$16</v>
      </c>
      <c r="DD1787" s="199" t="str">
        <f t="shared" si="3029"/>
        <v>DD$16</v>
      </c>
      <c r="DE1787" s="199" t="str">
        <f t="shared" si="3029"/>
        <v>DE$16</v>
      </c>
      <c r="DF1787" s="199" t="str">
        <f t="shared" si="3029"/>
        <v>DF$16</v>
      </c>
      <c r="DG1787" s="199" t="str">
        <f t="shared" si="3029"/>
        <v>DG$16</v>
      </c>
      <c r="DH1787" s="199" t="str">
        <f t="shared" si="3029"/>
        <v>DH$16</v>
      </c>
      <c r="DI1787" s="199" t="str">
        <f t="shared" si="3029"/>
        <v>DI$16</v>
      </c>
      <c r="DJ1787" s="199" t="str">
        <f t="shared" si="3029"/>
        <v>DJ$16</v>
      </c>
      <c r="DK1787" s="199" t="str">
        <f t="shared" si="3029"/>
        <v>DK$16</v>
      </c>
      <c r="DL1787" s="199" t="str">
        <f t="shared" si="3029"/>
        <v>DL$16</v>
      </c>
    </row>
    <row r="1788" spans="1:116" x14ac:dyDescent="0.4">
      <c r="A1788" s="174"/>
      <c r="E1788" s="8"/>
      <c r="G1788" s="175" t="s">
        <v>462</v>
      </c>
      <c r="H1788" s="200"/>
      <c r="I1788" s="201"/>
      <c r="J1788" s="201"/>
      <c r="K1788" s="202"/>
      <c r="L1788" s="202"/>
      <c r="M1788" s="202"/>
      <c r="N1788" s="202"/>
      <c r="O1788" s="202"/>
      <c r="P1788" s="202"/>
      <c r="R1788" s="202"/>
      <c r="S1788" s="199" t="str">
        <f t="shared" ref="S1788:AX1788" si="3030">S$21</f>
        <v>S$17</v>
      </c>
      <c r="T1788" s="199" t="str">
        <f t="shared" si="3030"/>
        <v>T$17</v>
      </c>
      <c r="U1788" s="199" t="str">
        <f t="shared" si="3030"/>
        <v>U$17</v>
      </c>
      <c r="V1788" s="199" t="str">
        <f t="shared" si="3030"/>
        <v>V$17</v>
      </c>
      <c r="W1788" s="199" t="str">
        <f t="shared" si="3030"/>
        <v>W$17</v>
      </c>
      <c r="X1788" s="199" t="str">
        <f t="shared" si="3030"/>
        <v>X$17</v>
      </c>
      <c r="Y1788" s="199" t="str">
        <f t="shared" si="3030"/>
        <v>Y$17</v>
      </c>
      <c r="Z1788" s="199" t="str">
        <f t="shared" si="3030"/>
        <v>Z$17</v>
      </c>
      <c r="AA1788" s="199" t="str">
        <f t="shared" si="3030"/>
        <v>AA$17</v>
      </c>
      <c r="AB1788" s="199" t="str">
        <f t="shared" si="3030"/>
        <v>AB$17</v>
      </c>
      <c r="AC1788" s="199" t="str">
        <f t="shared" si="3030"/>
        <v>AC$17</v>
      </c>
      <c r="AD1788" s="199" t="str">
        <f t="shared" si="3030"/>
        <v>AD$17</v>
      </c>
      <c r="AE1788" s="199" t="str">
        <f t="shared" si="3030"/>
        <v>AE$17</v>
      </c>
      <c r="AF1788" s="199" t="str">
        <f t="shared" si="3030"/>
        <v>AF$17</v>
      </c>
      <c r="AG1788" s="199" t="str">
        <f t="shared" si="3030"/>
        <v>AG$17</v>
      </c>
      <c r="AH1788" s="199" t="str">
        <f t="shared" si="3030"/>
        <v>AH$17</v>
      </c>
      <c r="AI1788" s="199" t="str">
        <f t="shared" si="3030"/>
        <v>AI$17</v>
      </c>
      <c r="AJ1788" s="199" t="str">
        <f t="shared" si="3030"/>
        <v>AJ$17</v>
      </c>
      <c r="AK1788" s="199" t="str">
        <f t="shared" si="3030"/>
        <v>AK$17</v>
      </c>
      <c r="AL1788" s="199" t="str">
        <f t="shared" si="3030"/>
        <v>AL$17</v>
      </c>
      <c r="AM1788" s="199" t="str">
        <f t="shared" si="3030"/>
        <v>AM$17</v>
      </c>
      <c r="AN1788" s="199" t="str">
        <f t="shared" si="3030"/>
        <v>AN$17</v>
      </c>
      <c r="AO1788" s="199" t="str">
        <f t="shared" si="3030"/>
        <v>AO$17</v>
      </c>
      <c r="AP1788" s="199" t="str">
        <f t="shared" si="3030"/>
        <v>AP$17</v>
      </c>
      <c r="AQ1788" s="199" t="str">
        <f t="shared" si="3030"/>
        <v>AQ$17</v>
      </c>
      <c r="AR1788" s="199" t="str">
        <f t="shared" si="3030"/>
        <v>AR$17</v>
      </c>
      <c r="AS1788" s="199" t="str">
        <f t="shared" si="3030"/>
        <v>AS$17</v>
      </c>
      <c r="AT1788" s="199" t="str">
        <f t="shared" si="3030"/>
        <v>AT$17</v>
      </c>
      <c r="AU1788" s="199" t="str">
        <f t="shared" si="3030"/>
        <v>AU$17</v>
      </c>
      <c r="AV1788" s="199" t="str">
        <f t="shared" si="3030"/>
        <v>AV$17</v>
      </c>
      <c r="AW1788" s="199" t="str">
        <f t="shared" si="3030"/>
        <v>AW$17</v>
      </c>
      <c r="AX1788" s="199" t="str">
        <f t="shared" si="3030"/>
        <v>AX$17</v>
      </c>
      <c r="AY1788" s="199" t="str">
        <f t="shared" ref="AY1788:CD1788" si="3031">AY$21</f>
        <v>AY$17</v>
      </c>
      <c r="AZ1788" s="199" t="str">
        <f t="shared" si="3031"/>
        <v>AZ$17</v>
      </c>
      <c r="BA1788" s="199" t="str">
        <f t="shared" si="3031"/>
        <v>BA$17</v>
      </c>
      <c r="BB1788" s="199" t="str">
        <f t="shared" si="3031"/>
        <v>BB$17</v>
      </c>
      <c r="BC1788" s="199" t="str">
        <f t="shared" si="3031"/>
        <v>BC$17</v>
      </c>
      <c r="BD1788" s="199" t="str">
        <f t="shared" si="3031"/>
        <v>BD$17</v>
      </c>
      <c r="BE1788" s="199" t="str">
        <f t="shared" si="3031"/>
        <v>BE$17</v>
      </c>
      <c r="BF1788" s="199" t="str">
        <f t="shared" si="3031"/>
        <v>BF$17</v>
      </c>
      <c r="BG1788" s="199" t="str">
        <f t="shared" si="3031"/>
        <v>BG$17</v>
      </c>
      <c r="BH1788" s="199" t="str">
        <f t="shared" si="3031"/>
        <v>BH$17</v>
      </c>
      <c r="BI1788" s="199" t="str">
        <f t="shared" si="3031"/>
        <v>BI$17</v>
      </c>
      <c r="BJ1788" s="199" t="str">
        <f t="shared" si="3031"/>
        <v>BJ$17</v>
      </c>
      <c r="BK1788" s="199" t="str">
        <f t="shared" si="3031"/>
        <v>BK$17</v>
      </c>
      <c r="BL1788" s="199" t="str">
        <f t="shared" si="3031"/>
        <v>BL$17</v>
      </c>
      <c r="BM1788" s="199" t="str">
        <f t="shared" si="3031"/>
        <v>BM$17</v>
      </c>
      <c r="BN1788" s="199" t="str">
        <f t="shared" si="3031"/>
        <v>BN$17</v>
      </c>
      <c r="BO1788" s="199" t="str">
        <f t="shared" si="3031"/>
        <v>BO$17</v>
      </c>
      <c r="BP1788" s="199" t="str">
        <f t="shared" si="3031"/>
        <v>BP$17</v>
      </c>
      <c r="BQ1788" s="199" t="str">
        <f t="shared" si="3031"/>
        <v>BQ$17</v>
      </c>
      <c r="BR1788" s="199" t="str">
        <f t="shared" si="3031"/>
        <v>BR$17</v>
      </c>
      <c r="BS1788" s="199" t="str">
        <f t="shared" si="3031"/>
        <v>BS$17</v>
      </c>
      <c r="BT1788" s="199" t="str">
        <f t="shared" si="3031"/>
        <v>BT$17</v>
      </c>
      <c r="BU1788" s="199" t="str">
        <f t="shared" si="3031"/>
        <v>BU$17</v>
      </c>
      <c r="BV1788" s="199" t="str">
        <f t="shared" si="3031"/>
        <v>BV$17</v>
      </c>
      <c r="BW1788" s="199" t="str">
        <f t="shared" si="3031"/>
        <v>BW$17</v>
      </c>
      <c r="BX1788" s="199" t="str">
        <f t="shared" si="3031"/>
        <v>BX$17</v>
      </c>
      <c r="BY1788" s="199" t="str">
        <f t="shared" si="3031"/>
        <v>BY$17</v>
      </c>
      <c r="BZ1788" s="199" t="str">
        <f t="shared" si="3031"/>
        <v>BZ$17</v>
      </c>
      <c r="CA1788" s="199" t="str">
        <f t="shared" si="3031"/>
        <v>CA$17</v>
      </c>
      <c r="CB1788" s="199" t="str">
        <f t="shared" si="3031"/>
        <v>CB$17</v>
      </c>
      <c r="CC1788" s="199" t="str">
        <f t="shared" si="3031"/>
        <v>CC$17</v>
      </c>
      <c r="CD1788" s="199" t="str">
        <f t="shared" si="3031"/>
        <v>CD$17</v>
      </c>
      <c r="CE1788" s="199" t="str">
        <f t="shared" ref="CE1788:CL1788" si="3032">CE$21</f>
        <v>CE$17</v>
      </c>
      <c r="CF1788" s="199" t="str">
        <f t="shared" si="3032"/>
        <v>CF$17</v>
      </c>
      <c r="CG1788" s="199" t="str">
        <f t="shared" si="3032"/>
        <v>CG$17</v>
      </c>
      <c r="CH1788" s="199" t="str">
        <f t="shared" si="3032"/>
        <v>CH$17</v>
      </c>
      <c r="CI1788" s="199" t="str">
        <f t="shared" si="3032"/>
        <v>CI$17</v>
      </c>
      <c r="CJ1788" s="199" t="str">
        <f t="shared" si="3032"/>
        <v>CJ$17</v>
      </c>
      <c r="CK1788" s="199" t="str">
        <f t="shared" si="3032"/>
        <v>CK$17</v>
      </c>
      <c r="CL1788" s="199" t="str">
        <f t="shared" si="3032"/>
        <v>CL$17</v>
      </c>
      <c r="CN1788" s="201"/>
      <c r="CO1788" s="199" t="str">
        <f t="shared" ref="CO1788:DL1788" si="3033">CO$21</f>
        <v>CO$17</v>
      </c>
      <c r="CP1788" s="199" t="str">
        <f t="shared" si="3033"/>
        <v>CP$17</v>
      </c>
      <c r="CQ1788" s="199" t="str">
        <f t="shared" si="3033"/>
        <v>CQ$17</v>
      </c>
      <c r="CR1788" s="199" t="str">
        <f t="shared" si="3033"/>
        <v>CR$17</v>
      </c>
      <c r="CS1788" s="199" t="str">
        <f t="shared" si="3033"/>
        <v>CS$17</v>
      </c>
      <c r="CT1788" s="199" t="str">
        <f t="shared" si="3033"/>
        <v>CT$17</v>
      </c>
      <c r="CU1788" s="199" t="str">
        <f t="shared" si="3033"/>
        <v>CU$17</v>
      </c>
      <c r="CV1788" s="199" t="str">
        <f t="shared" si="3033"/>
        <v>CV$17</v>
      </c>
      <c r="CW1788" s="199" t="str">
        <f t="shared" si="3033"/>
        <v>CW$17</v>
      </c>
      <c r="CX1788" s="199" t="str">
        <f t="shared" si="3033"/>
        <v>CX$17</v>
      </c>
      <c r="CY1788" s="199" t="str">
        <f t="shared" si="3033"/>
        <v>CY$17</v>
      </c>
      <c r="CZ1788" s="199" t="str">
        <f t="shared" si="3033"/>
        <v>CZ$17</v>
      </c>
      <c r="DA1788" s="199" t="str">
        <f t="shared" si="3033"/>
        <v>DA$17</v>
      </c>
      <c r="DB1788" s="199" t="str">
        <f t="shared" si="3033"/>
        <v>DB$17</v>
      </c>
      <c r="DC1788" s="199" t="str">
        <f t="shared" si="3033"/>
        <v>DC$17</v>
      </c>
      <c r="DD1788" s="199" t="str">
        <f t="shared" si="3033"/>
        <v>DD$17</v>
      </c>
      <c r="DE1788" s="199" t="str">
        <f t="shared" si="3033"/>
        <v>DE$17</v>
      </c>
      <c r="DF1788" s="199" t="str">
        <f t="shared" si="3033"/>
        <v>DF$17</v>
      </c>
      <c r="DG1788" s="199" t="str">
        <f t="shared" si="3033"/>
        <v>DG$17</v>
      </c>
      <c r="DH1788" s="199" t="str">
        <f t="shared" si="3033"/>
        <v>DH$17</v>
      </c>
      <c r="DI1788" s="199" t="str">
        <f t="shared" si="3033"/>
        <v>DI$17</v>
      </c>
      <c r="DJ1788" s="199" t="str">
        <f t="shared" si="3033"/>
        <v>DJ$17</v>
      </c>
      <c r="DK1788" s="199" t="str">
        <f t="shared" si="3033"/>
        <v>DK$17</v>
      </c>
      <c r="DL1788" s="199" t="str">
        <f t="shared" si="3033"/>
        <v>DL$17</v>
      </c>
    </row>
    <row r="1789" spans="1:116" x14ac:dyDescent="0.4">
      <c r="A1789" s="174"/>
      <c r="E1789" s="8"/>
      <c r="G1789" s="175" t="s">
        <v>491</v>
      </c>
      <c r="H1789" s="200"/>
      <c r="I1789" s="201"/>
      <c r="J1789" s="201"/>
      <c r="K1789" s="202"/>
      <c r="L1789" s="202"/>
      <c r="M1789" s="202"/>
      <c r="N1789" s="202"/>
      <c r="O1789" s="202"/>
      <c r="P1789" s="202"/>
      <c r="R1789" s="202"/>
      <c r="S1789" s="190"/>
      <c r="T1789" s="190"/>
      <c r="U1789" s="190"/>
      <c r="V1789" s="190"/>
      <c r="W1789" s="190"/>
      <c r="X1789" s="190"/>
      <c r="Y1789" s="190"/>
      <c r="Z1789" s="190"/>
      <c r="AA1789" s="190"/>
      <c r="AB1789" s="190"/>
      <c r="AC1789" s="190"/>
      <c r="AD1789" s="190"/>
      <c r="AE1789" s="190"/>
      <c r="AF1789" s="190"/>
      <c r="AG1789" s="190"/>
      <c r="AH1789" s="190"/>
      <c r="AI1789" s="190"/>
      <c r="AJ1789" s="190"/>
      <c r="AK1789" s="190"/>
      <c r="AL1789" s="190"/>
      <c r="AM1789" s="190"/>
      <c r="AN1789" s="190"/>
      <c r="AO1789" s="190"/>
      <c r="AP1789" s="190"/>
      <c r="AQ1789" s="190"/>
      <c r="AR1789" s="190"/>
      <c r="AS1789" s="190"/>
      <c r="AT1789" s="190"/>
      <c r="AU1789" s="190"/>
      <c r="AV1789" s="190"/>
      <c r="AW1789" s="190"/>
      <c r="AX1789" s="190"/>
      <c r="AY1789" s="190"/>
      <c r="AZ1789" s="190"/>
      <c r="BA1789" s="190"/>
      <c r="BB1789" s="190"/>
      <c r="BC1789" s="190"/>
      <c r="BD1789" s="190"/>
      <c r="BE1789" s="190"/>
      <c r="BF1789" s="190"/>
      <c r="BG1789" s="190"/>
      <c r="BH1789" s="190"/>
      <c r="BI1789" s="190"/>
      <c r="BJ1789" s="190"/>
      <c r="BK1789" s="190"/>
      <c r="BL1789" s="190"/>
      <c r="BM1789" s="190"/>
      <c r="BN1789" s="190"/>
      <c r="BO1789" s="190"/>
      <c r="BP1789" s="190"/>
      <c r="BQ1789" s="190"/>
      <c r="BR1789" s="190"/>
      <c r="BS1789" s="190"/>
      <c r="BT1789" s="190"/>
      <c r="BU1789" s="190"/>
      <c r="BV1789" s="190"/>
      <c r="BW1789" s="190"/>
      <c r="BX1789" s="190"/>
      <c r="BY1789" s="190"/>
      <c r="BZ1789" s="190"/>
      <c r="CA1789" s="190"/>
      <c r="CB1789" s="190"/>
      <c r="CC1789" s="190"/>
      <c r="CD1789" s="190"/>
      <c r="CE1789" s="190"/>
      <c r="CF1789" s="190"/>
      <c r="CG1789" s="190"/>
      <c r="CH1789" s="190"/>
      <c r="CI1789" s="190"/>
      <c r="CJ1789" s="190"/>
      <c r="CK1789" s="190"/>
      <c r="CL1789" s="190"/>
      <c r="CN1789" s="201"/>
      <c r="CO1789" s="190"/>
      <c r="CP1789" s="190"/>
      <c r="CQ1789" s="190"/>
      <c r="CR1789" s="190"/>
      <c r="CS1789" s="190"/>
      <c r="CT1789" s="190"/>
      <c r="CU1789" s="190"/>
      <c r="CV1789" s="190"/>
      <c r="CW1789" s="190"/>
      <c r="CX1789" s="190"/>
      <c r="CY1789" s="190"/>
      <c r="CZ1789" s="190"/>
      <c r="DA1789" s="190"/>
      <c r="DB1789" s="190"/>
      <c r="DC1789" s="190"/>
      <c r="DD1789" s="190"/>
      <c r="DE1789" s="190"/>
      <c r="DF1789" s="190"/>
      <c r="DG1789" s="190"/>
      <c r="DH1789" s="190"/>
      <c r="DI1789" s="190"/>
      <c r="DJ1789" s="190"/>
      <c r="DK1789" s="190"/>
      <c r="DL1789" s="190"/>
    </row>
    <row r="1790" spans="1:116" x14ac:dyDescent="0.4">
      <c r="A1790" s="174"/>
      <c r="E1790" s="8"/>
      <c r="G1790" s="175" t="s">
        <v>505</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463</v>
      </c>
      <c r="H1791" s="200"/>
      <c r="I1791" s="201"/>
      <c r="J1791" s="201"/>
      <c r="K1791" s="202"/>
      <c r="L1791" s="202"/>
      <c r="M1791" s="202"/>
      <c r="N1791" s="202"/>
      <c r="O1791" s="202"/>
      <c r="P1791" s="202"/>
      <c r="R1791" s="202"/>
      <c r="S1791" s="190" t="str">
        <f t="shared" ref="S1791:AX1791" si="3034">S$22</f>
        <v>S$18</v>
      </c>
      <c r="T1791" s="190" t="str">
        <f t="shared" si="3034"/>
        <v>T$18</v>
      </c>
      <c r="U1791" s="190" t="str">
        <f t="shared" si="3034"/>
        <v>U$18</v>
      </c>
      <c r="V1791" s="190" t="str">
        <f t="shared" si="3034"/>
        <v>V$18</v>
      </c>
      <c r="W1791" s="190" t="str">
        <f t="shared" si="3034"/>
        <v>W$18</v>
      </c>
      <c r="X1791" s="190" t="str">
        <f t="shared" si="3034"/>
        <v>X$18</v>
      </c>
      <c r="Y1791" s="190" t="str">
        <f t="shared" si="3034"/>
        <v>Y$18</v>
      </c>
      <c r="Z1791" s="190" t="str">
        <f t="shared" si="3034"/>
        <v>Z$18</v>
      </c>
      <c r="AA1791" s="190" t="str">
        <f t="shared" si="3034"/>
        <v>AA$18</v>
      </c>
      <c r="AB1791" s="190" t="str">
        <f t="shared" si="3034"/>
        <v>AB$18</v>
      </c>
      <c r="AC1791" s="190" t="str">
        <f t="shared" si="3034"/>
        <v>AC$18</v>
      </c>
      <c r="AD1791" s="190" t="str">
        <f t="shared" si="3034"/>
        <v>AD$18</v>
      </c>
      <c r="AE1791" s="190" t="str">
        <f t="shared" si="3034"/>
        <v>AE$18</v>
      </c>
      <c r="AF1791" s="190" t="str">
        <f t="shared" si="3034"/>
        <v>AF$18</v>
      </c>
      <c r="AG1791" s="190" t="str">
        <f t="shared" si="3034"/>
        <v>AG$18</v>
      </c>
      <c r="AH1791" s="190" t="str">
        <f t="shared" si="3034"/>
        <v>AH$18</v>
      </c>
      <c r="AI1791" s="190" t="str">
        <f t="shared" si="3034"/>
        <v>AI$18</v>
      </c>
      <c r="AJ1791" s="190" t="str">
        <f t="shared" si="3034"/>
        <v>AJ$18</v>
      </c>
      <c r="AK1791" s="190" t="str">
        <f t="shared" si="3034"/>
        <v>AK$18</v>
      </c>
      <c r="AL1791" s="190" t="str">
        <f t="shared" si="3034"/>
        <v>AL$18</v>
      </c>
      <c r="AM1791" s="190" t="str">
        <f t="shared" si="3034"/>
        <v>AM$18</v>
      </c>
      <c r="AN1791" s="190" t="str">
        <f t="shared" si="3034"/>
        <v>AN$18</v>
      </c>
      <c r="AO1791" s="190" t="str">
        <f t="shared" si="3034"/>
        <v>AO$18</v>
      </c>
      <c r="AP1791" s="190" t="str">
        <f t="shared" si="3034"/>
        <v>AP$18</v>
      </c>
      <c r="AQ1791" s="190" t="str">
        <f t="shared" si="3034"/>
        <v>AQ$18</v>
      </c>
      <c r="AR1791" s="190" t="str">
        <f t="shared" si="3034"/>
        <v>AR$18</v>
      </c>
      <c r="AS1791" s="190" t="str">
        <f t="shared" si="3034"/>
        <v>AS$18</v>
      </c>
      <c r="AT1791" s="190" t="str">
        <f t="shared" si="3034"/>
        <v>AT$18</v>
      </c>
      <c r="AU1791" s="190" t="str">
        <f t="shared" si="3034"/>
        <v>AU$18</v>
      </c>
      <c r="AV1791" s="190" t="str">
        <f t="shared" si="3034"/>
        <v>AV$18</v>
      </c>
      <c r="AW1791" s="190" t="str">
        <f t="shared" si="3034"/>
        <v>AW$18</v>
      </c>
      <c r="AX1791" s="190" t="str">
        <f t="shared" si="3034"/>
        <v>AX$18</v>
      </c>
      <c r="AY1791" s="190" t="str">
        <f t="shared" ref="AY1791:CD1791" si="3035">AY$22</f>
        <v>AY$18</v>
      </c>
      <c r="AZ1791" s="190" t="str">
        <f t="shared" si="3035"/>
        <v>AZ$18</v>
      </c>
      <c r="BA1791" s="190" t="str">
        <f t="shared" si="3035"/>
        <v>BA$18</v>
      </c>
      <c r="BB1791" s="190" t="str">
        <f t="shared" si="3035"/>
        <v>BB$18</v>
      </c>
      <c r="BC1791" s="190" t="str">
        <f t="shared" si="3035"/>
        <v>BC$18</v>
      </c>
      <c r="BD1791" s="190" t="str">
        <f t="shared" si="3035"/>
        <v>BD$18</v>
      </c>
      <c r="BE1791" s="190" t="str">
        <f t="shared" si="3035"/>
        <v>BE$18</v>
      </c>
      <c r="BF1791" s="190" t="str">
        <f t="shared" si="3035"/>
        <v>BF$18</v>
      </c>
      <c r="BG1791" s="190" t="str">
        <f t="shared" si="3035"/>
        <v>BG$18</v>
      </c>
      <c r="BH1791" s="190" t="str">
        <f t="shared" si="3035"/>
        <v>BH$18</v>
      </c>
      <c r="BI1791" s="190" t="str">
        <f t="shared" si="3035"/>
        <v>BI$18</v>
      </c>
      <c r="BJ1791" s="190" t="str">
        <f t="shared" si="3035"/>
        <v>BJ$18</v>
      </c>
      <c r="BK1791" s="190" t="str">
        <f t="shared" si="3035"/>
        <v>BK$18</v>
      </c>
      <c r="BL1791" s="190" t="str">
        <f t="shared" si="3035"/>
        <v>BL$18</v>
      </c>
      <c r="BM1791" s="190" t="str">
        <f t="shared" si="3035"/>
        <v>BM$18</v>
      </c>
      <c r="BN1791" s="190" t="str">
        <f t="shared" si="3035"/>
        <v>BN$18</v>
      </c>
      <c r="BO1791" s="190" t="str">
        <f t="shared" si="3035"/>
        <v>BO$18</v>
      </c>
      <c r="BP1791" s="190" t="str">
        <f t="shared" si="3035"/>
        <v>BP$18</v>
      </c>
      <c r="BQ1791" s="190" t="str">
        <f t="shared" si="3035"/>
        <v>BQ$18</v>
      </c>
      <c r="BR1791" s="190" t="str">
        <f t="shared" si="3035"/>
        <v>BR$18</v>
      </c>
      <c r="BS1791" s="190" t="str">
        <f t="shared" si="3035"/>
        <v>BS$18</v>
      </c>
      <c r="BT1791" s="190" t="str">
        <f t="shared" si="3035"/>
        <v>BT$18</v>
      </c>
      <c r="BU1791" s="190" t="str">
        <f t="shared" si="3035"/>
        <v>BU$18</v>
      </c>
      <c r="BV1791" s="190" t="str">
        <f t="shared" si="3035"/>
        <v>BV$18</v>
      </c>
      <c r="BW1791" s="190" t="str">
        <f t="shared" si="3035"/>
        <v>BW$18</v>
      </c>
      <c r="BX1791" s="190" t="str">
        <f t="shared" si="3035"/>
        <v>BX$18</v>
      </c>
      <c r="BY1791" s="190" t="str">
        <f t="shared" si="3035"/>
        <v>BY$18</v>
      </c>
      <c r="BZ1791" s="190" t="str">
        <f t="shared" si="3035"/>
        <v>BZ$18</v>
      </c>
      <c r="CA1791" s="190" t="str">
        <f t="shared" si="3035"/>
        <v>CA$18</v>
      </c>
      <c r="CB1791" s="190" t="str">
        <f t="shared" si="3035"/>
        <v>CB$18</v>
      </c>
      <c r="CC1791" s="190" t="str">
        <f t="shared" si="3035"/>
        <v>CC$18</v>
      </c>
      <c r="CD1791" s="190" t="str">
        <f t="shared" si="3035"/>
        <v>CD$18</v>
      </c>
      <c r="CE1791" s="190" t="str">
        <f t="shared" ref="CE1791:CL1791" si="3036">CE$22</f>
        <v>CE$18</v>
      </c>
      <c r="CF1791" s="190" t="str">
        <f t="shared" si="3036"/>
        <v>CF$18</v>
      </c>
      <c r="CG1791" s="190" t="str">
        <f t="shared" si="3036"/>
        <v>CG$18</v>
      </c>
      <c r="CH1791" s="190" t="str">
        <f t="shared" si="3036"/>
        <v>CH$18</v>
      </c>
      <c r="CI1791" s="190" t="str">
        <f t="shared" si="3036"/>
        <v>CI$18</v>
      </c>
      <c r="CJ1791" s="190" t="str">
        <f t="shared" si="3036"/>
        <v>CJ$18</v>
      </c>
      <c r="CK1791" s="190" t="str">
        <f t="shared" si="3036"/>
        <v>CK$18</v>
      </c>
      <c r="CL1791" s="190" t="str">
        <f t="shared" si="3036"/>
        <v>CL$18</v>
      </c>
      <c r="CN1791" s="201"/>
      <c r="CO1791" s="190" t="str">
        <f t="shared" ref="CO1791:DL1791" si="3037">CO$22</f>
        <v>CO$18</v>
      </c>
      <c r="CP1791" s="190" t="str">
        <f t="shared" si="3037"/>
        <v>CP$18</v>
      </c>
      <c r="CQ1791" s="190" t="str">
        <f t="shared" si="3037"/>
        <v>CQ$18</v>
      </c>
      <c r="CR1791" s="190" t="str">
        <f t="shared" si="3037"/>
        <v>CR$18</v>
      </c>
      <c r="CS1791" s="190" t="str">
        <f t="shared" si="3037"/>
        <v>CS$18</v>
      </c>
      <c r="CT1791" s="190" t="str">
        <f t="shared" si="3037"/>
        <v>CT$18</v>
      </c>
      <c r="CU1791" s="190" t="str">
        <f t="shared" si="3037"/>
        <v>CU$18</v>
      </c>
      <c r="CV1791" s="190" t="str">
        <f t="shared" si="3037"/>
        <v>CV$18</v>
      </c>
      <c r="CW1791" s="190" t="str">
        <f t="shared" si="3037"/>
        <v>CW$18</v>
      </c>
      <c r="CX1791" s="190" t="str">
        <f t="shared" si="3037"/>
        <v>CX$18</v>
      </c>
      <c r="CY1791" s="190" t="str">
        <f t="shared" si="3037"/>
        <v>CY$18</v>
      </c>
      <c r="CZ1791" s="190" t="str">
        <f t="shared" si="3037"/>
        <v>CZ$18</v>
      </c>
      <c r="DA1791" s="190" t="str">
        <f t="shared" si="3037"/>
        <v>DA$18</v>
      </c>
      <c r="DB1791" s="190" t="str">
        <f t="shared" si="3037"/>
        <v>DB$18</v>
      </c>
      <c r="DC1791" s="190" t="str">
        <f t="shared" si="3037"/>
        <v>DC$18</v>
      </c>
      <c r="DD1791" s="190" t="str">
        <f t="shared" si="3037"/>
        <v>DD$18</v>
      </c>
      <c r="DE1791" s="190" t="str">
        <f t="shared" si="3037"/>
        <v>DE$18</v>
      </c>
      <c r="DF1791" s="190" t="str">
        <f t="shared" si="3037"/>
        <v>DF$18</v>
      </c>
      <c r="DG1791" s="190" t="str">
        <f t="shared" si="3037"/>
        <v>DG$18</v>
      </c>
      <c r="DH1791" s="190" t="str">
        <f t="shared" si="3037"/>
        <v>DH$18</v>
      </c>
      <c r="DI1791" s="190" t="str">
        <f t="shared" si="3037"/>
        <v>DI$18</v>
      </c>
      <c r="DJ1791" s="190" t="str">
        <f t="shared" si="3037"/>
        <v>DJ$18</v>
      </c>
      <c r="DK1791" s="190" t="str">
        <f t="shared" si="3037"/>
        <v>DK$18</v>
      </c>
      <c r="DL1791" s="190" t="str">
        <f t="shared" si="3037"/>
        <v>DL$18</v>
      </c>
    </row>
    <row r="1792" spans="1:116" x14ac:dyDescent="0.4">
      <c r="A1792" s="174"/>
      <c r="E1792" s="8"/>
      <c r="G1792" s="175" t="s">
        <v>464</v>
      </c>
      <c r="H1792" s="200"/>
      <c r="I1792" s="201"/>
      <c r="J1792" s="201"/>
      <c r="K1792" s="202"/>
      <c r="L1792" s="202"/>
      <c r="M1792" s="202"/>
      <c r="N1792" s="202"/>
      <c r="O1792" s="202"/>
      <c r="P1792" s="202"/>
      <c r="R1792" s="202"/>
      <c r="S1792" s="190" t="str">
        <f t="shared" ref="S1792:AX1792" si="3038">S$23</f>
        <v>S$19</v>
      </c>
      <c r="T1792" s="190" t="str">
        <f t="shared" si="3038"/>
        <v>T$19</v>
      </c>
      <c r="U1792" s="190" t="str">
        <f t="shared" si="3038"/>
        <v>U$19</v>
      </c>
      <c r="V1792" s="190" t="str">
        <f t="shared" si="3038"/>
        <v>V$19</v>
      </c>
      <c r="W1792" s="190" t="str">
        <f t="shared" si="3038"/>
        <v>W$19</v>
      </c>
      <c r="X1792" s="190" t="str">
        <f t="shared" si="3038"/>
        <v>X$19</v>
      </c>
      <c r="Y1792" s="190" t="str">
        <f t="shared" si="3038"/>
        <v>Y$19</v>
      </c>
      <c r="Z1792" s="190" t="str">
        <f t="shared" si="3038"/>
        <v>Z$19</v>
      </c>
      <c r="AA1792" s="190" t="str">
        <f t="shared" si="3038"/>
        <v>AA$19</v>
      </c>
      <c r="AB1792" s="190" t="str">
        <f t="shared" si="3038"/>
        <v>AB$19</v>
      </c>
      <c r="AC1792" s="190" t="str">
        <f t="shared" si="3038"/>
        <v>AC$19</v>
      </c>
      <c r="AD1792" s="190" t="str">
        <f t="shared" si="3038"/>
        <v>AD$19</v>
      </c>
      <c r="AE1792" s="190" t="str">
        <f t="shared" si="3038"/>
        <v>AE$19</v>
      </c>
      <c r="AF1792" s="190" t="str">
        <f t="shared" si="3038"/>
        <v>AF$19</v>
      </c>
      <c r="AG1792" s="190" t="str">
        <f t="shared" si="3038"/>
        <v>AG$19</v>
      </c>
      <c r="AH1792" s="190" t="str">
        <f t="shared" si="3038"/>
        <v>AH$19</v>
      </c>
      <c r="AI1792" s="190" t="str">
        <f t="shared" si="3038"/>
        <v>AI$19</v>
      </c>
      <c r="AJ1792" s="190" t="str">
        <f t="shared" si="3038"/>
        <v>AJ$19</v>
      </c>
      <c r="AK1792" s="190" t="str">
        <f t="shared" si="3038"/>
        <v>AK$19</v>
      </c>
      <c r="AL1792" s="190" t="str">
        <f t="shared" si="3038"/>
        <v>AL$19</v>
      </c>
      <c r="AM1792" s="190" t="str">
        <f t="shared" si="3038"/>
        <v>AM$19</v>
      </c>
      <c r="AN1792" s="190" t="str">
        <f t="shared" si="3038"/>
        <v>AN$19</v>
      </c>
      <c r="AO1792" s="190" t="str">
        <f t="shared" si="3038"/>
        <v>AO$19</v>
      </c>
      <c r="AP1792" s="190" t="str">
        <f t="shared" si="3038"/>
        <v>AP$19</v>
      </c>
      <c r="AQ1792" s="190" t="str">
        <f t="shared" si="3038"/>
        <v>AQ$19</v>
      </c>
      <c r="AR1792" s="190" t="str">
        <f t="shared" si="3038"/>
        <v>AR$19</v>
      </c>
      <c r="AS1792" s="190" t="str">
        <f t="shared" si="3038"/>
        <v>AS$19</v>
      </c>
      <c r="AT1792" s="190" t="str">
        <f t="shared" si="3038"/>
        <v>AT$19</v>
      </c>
      <c r="AU1792" s="190" t="str">
        <f t="shared" si="3038"/>
        <v>AU$19</v>
      </c>
      <c r="AV1792" s="190" t="str">
        <f t="shared" si="3038"/>
        <v>AV$19</v>
      </c>
      <c r="AW1792" s="190" t="str">
        <f t="shared" si="3038"/>
        <v>AW$19</v>
      </c>
      <c r="AX1792" s="190" t="str">
        <f t="shared" si="3038"/>
        <v>AX$19</v>
      </c>
      <c r="AY1792" s="190" t="str">
        <f t="shared" ref="AY1792:CD1792" si="3039">AY$23</f>
        <v>AY$19</v>
      </c>
      <c r="AZ1792" s="190" t="str">
        <f t="shared" si="3039"/>
        <v>AZ$19</v>
      </c>
      <c r="BA1792" s="190" t="str">
        <f t="shared" si="3039"/>
        <v>BA$19</v>
      </c>
      <c r="BB1792" s="190" t="str">
        <f t="shared" si="3039"/>
        <v>BB$19</v>
      </c>
      <c r="BC1792" s="190" t="str">
        <f t="shared" si="3039"/>
        <v>BC$19</v>
      </c>
      <c r="BD1792" s="190" t="str">
        <f t="shared" si="3039"/>
        <v>BD$19</v>
      </c>
      <c r="BE1792" s="190" t="str">
        <f t="shared" si="3039"/>
        <v>BE$19</v>
      </c>
      <c r="BF1792" s="190" t="str">
        <f t="shared" si="3039"/>
        <v>BF$19</v>
      </c>
      <c r="BG1792" s="190" t="str">
        <f t="shared" si="3039"/>
        <v>BG$19</v>
      </c>
      <c r="BH1792" s="190" t="str">
        <f t="shared" si="3039"/>
        <v>BH$19</v>
      </c>
      <c r="BI1792" s="190" t="str">
        <f t="shared" si="3039"/>
        <v>BI$19</v>
      </c>
      <c r="BJ1792" s="190" t="str">
        <f t="shared" si="3039"/>
        <v>BJ$19</v>
      </c>
      <c r="BK1792" s="190" t="str">
        <f t="shared" si="3039"/>
        <v>BK$19</v>
      </c>
      <c r="BL1792" s="190" t="str">
        <f t="shared" si="3039"/>
        <v>BL$19</v>
      </c>
      <c r="BM1792" s="190" t="str">
        <f t="shared" si="3039"/>
        <v>BM$19</v>
      </c>
      <c r="BN1792" s="190" t="str">
        <f t="shared" si="3039"/>
        <v>BN$19</v>
      </c>
      <c r="BO1792" s="190" t="str">
        <f t="shared" si="3039"/>
        <v>BO$19</v>
      </c>
      <c r="BP1792" s="190" t="str">
        <f t="shared" si="3039"/>
        <v>BP$19</v>
      </c>
      <c r="BQ1792" s="190" t="str">
        <f t="shared" si="3039"/>
        <v>BQ$19</v>
      </c>
      <c r="BR1792" s="190" t="str">
        <f t="shared" si="3039"/>
        <v>BR$19</v>
      </c>
      <c r="BS1792" s="190" t="str">
        <f t="shared" si="3039"/>
        <v>BS$19</v>
      </c>
      <c r="BT1792" s="190" t="str">
        <f t="shared" si="3039"/>
        <v>BT$19</v>
      </c>
      <c r="BU1792" s="190" t="str">
        <f t="shared" si="3039"/>
        <v>BU$19</v>
      </c>
      <c r="BV1792" s="190" t="str">
        <f t="shared" si="3039"/>
        <v>BV$19</v>
      </c>
      <c r="BW1792" s="190" t="str">
        <f t="shared" si="3039"/>
        <v>BW$19</v>
      </c>
      <c r="BX1792" s="190" t="str">
        <f t="shared" si="3039"/>
        <v>BX$19</v>
      </c>
      <c r="BY1792" s="190" t="str">
        <f t="shared" si="3039"/>
        <v>BY$19</v>
      </c>
      <c r="BZ1792" s="190" t="str">
        <f t="shared" si="3039"/>
        <v>BZ$19</v>
      </c>
      <c r="CA1792" s="190" t="str">
        <f t="shared" si="3039"/>
        <v>CA$19</v>
      </c>
      <c r="CB1792" s="190" t="str">
        <f t="shared" si="3039"/>
        <v>CB$19</v>
      </c>
      <c r="CC1792" s="190" t="str">
        <f t="shared" si="3039"/>
        <v>CC$19</v>
      </c>
      <c r="CD1792" s="190" t="str">
        <f t="shared" si="3039"/>
        <v>CD$19</v>
      </c>
      <c r="CE1792" s="190" t="str">
        <f t="shared" ref="CE1792:CL1792" si="3040">CE$23</f>
        <v>CE$19</v>
      </c>
      <c r="CF1792" s="190" t="str">
        <f t="shared" si="3040"/>
        <v>CF$19</v>
      </c>
      <c r="CG1792" s="190" t="str">
        <f t="shared" si="3040"/>
        <v>CG$19</v>
      </c>
      <c r="CH1792" s="190" t="str">
        <f t="shared" si="3040"/>
        <v>CH$19</v>
      </c>
      <c r="CI1792" s="190" t="str">
        <f t="shared" si="3040"/>
        <v>CI$19</v>
      </c>
      <c r="CJ1792" s="190" t="str">
        <f t="shared" si="3040"/>
        <v>CJ$19</v>
      </c>
      <c r="CK1792" s="190" t="str">
        <f t="shared" si="3040"/>
        <v>CK$19</v>
      </c>
      <c r="CL1792" s="190" t="str">
        <f t="shared" si="3040"/>
        <v>CL$19</v>
      </c>
      <c r="CN1792" s="201"/>
      <c r="CO1792" s="190" t="str">
        <f t="shared" ref="CO1792:DL1792" si="3041">CO$23</f>
        <v>CO$19</v>
      </c>
      <c r="CP1792" s="190" t="str">
        <f t="shared" si="3041"/>
        <v>CP$19</v>
      </c>
      <c r="CQ1792" s="190" t="str">
        <f t="shared" si="3041"/>
        <v>CQ$19</v>
      </c>
      <c r="CR1792" s="190" t="str">
        <f t="shared" si="3041"/>
        <v>CR$19</v>
      </c>
      <c r="CS1792" s="190" t="str">
        <f t="shared" si="3041"/>
        <v>CS$19</v>
      </c>
      <c r="CT1792" s="190" t="str">
        <f t="shared" si="3041"/>
        <v>CT$19</v>
      </c>
      <c r="CU1792" s="190" t="str">
        <f t="shared" si="3041"/>
        <v>CU$19</v>
      </c>
      <c r="CV1792" s="190" t="str">
        <f t="shared" si="3041"/>
        <v>CV$19</v>
      </c>
      <c r="CW1792" s="190" t="str">
        <f t="shared" si="3041"/>
        <v>CW$19</v>
      </c>
      <c r="CX1792" s="190" t="str">
        <f t="shared" si="3041"/>
        <v>CX$19</v>
      </c>
      <c r="CY1792" s="190" t="str">
        <f t="shared" si="3041"/>
        <v>CY$19</v>
      </c>
      <c r="CZ1792" s="190" t="str">
        <f t="shared" si="3041"/>
        <v>CZ$19</v>
      </c>
      <c r="DA1792" s="190" t="str">
        <f t="shared" si="3041"/>
        <v>DA$19</v>
      </c>
      <c r="DB1792" s="190" t="str">
        <f t="shared" si="3041"/>
        <v>DB$19</v>
      </c>
      <c r="DC1792" s="190" t="str">
        <f t="shared" si="3041"/>
        <v>DC$19</v>
      </c>
      <c r="DD1792" s="190" t="str">
        <f t="shared" si="3041"/>
        <v>DD$19</v>
      </c>
      <c r="DE1792" s="190" t="str">
        <f t="shared" si="3041"/>
        <v>DE$19</v>
      </c>
      <c r="DF1792" s="190" t="str">
        <f t="shared" si="3041"/>
        <v>DF$19</v>
      </c>
      <c r="DG1792" s="190" t="str">
        <f t="shared" si="3041"/>
        <v>DG$19</v>
      </c>
      <c r="DH1792" s="190" t="str">
        <f t="shared" si="3041"/>
        <v>DH$19</v>
      </c>
      <c r="DI1792" s="190" t="str">
        <f t="shared" si="3041"/>
        <v>DI$19</v>
      </c>
      <c r="DJ1792" s="190" t="str">
        <f t="shared" si="3041"/>
        <v>DJ$19</v>
      </c>
      <c r="DK1792" s="190" t="str">
        <f t="shared" si="3041"/>
        <v>DK$19</v>
      </c>
      <c r="DL1792" s="190" t="str">
        <f t="shared" si="3041"/>
        <v>DL$19</v>
      </c>
    </row>
    <row r="1793" spans="1:116" x14ac:dyDescent="0.4">
      <c r="A1793" s="31" t="s">
        <v>218</v>
      </c>
      <c r="B1793" s="31" t="s">
        <v>81</v>
      </c>
      <c r="C1793" s="31"/>
      <c r="D1793" t="s">
        <v>771</v>
      </c>
      <c r="E1793" s="8" t="str">
        <f t="shared" ref="E1793:E1815" si="3042">ROW()&amp;" "&amp;D1793</f>
        <v>1793 SUB-S</v>
      </c>
      <c r="F1793" t="s">
        <v>447</v>
      </c>
      <c r="G1793" s="66" t="s">
        <v>164</v>
      </c>
      <c r="H1793" s="22"/>
      <c r="I1793" s="299"/>
      <c r="J1793" s="299"/>
      <c r="K1793" s="22"/>
      <c r="L1793" s="22"/>
      <c r="M1793" s="22"/>
      <c r="N1793" s="22"/>
      <c r="O1793" s="22"/>
      <c r="P1793" s="22"/>
      <c r="R1793" s="66"/>
      <c r="S1793" s="300"/>
      <c r="T1793" s="300"/>
      <c r="U1793" s="300"/>
      <c r="V1793" s="300"/>
      <c r="W1793" s="300"/>
      <c r="X1793" s="300"/>
      <c r="Y1793" s="300"/>
      <c r="Z1793" s="300"/>
      <c r="AA1793" s="300"/>
      <c r="AB1793" s="300"/>
      <c r="AC1793" s="300"/>
      <c r="AD1793" s="300"/>
      <c r="AE1793" s="300"/>
      <c r="AF1793" s="300"/>
      <c r="AG1793" s="300"/>
      <c r="AH1793" s="300"/>
      <c r="AI1793" s="300"/>
      <c r="AJ1793" s="300"/>
      <c r="AK1793" s="300"/>
      <c r="AL1793" s="300"/>
      <c r="AM1793" s="300"/>
      <c r="AN1793" s="300"/>
      <c r="AO1793" s="300"/>
      <c r="AP1793" s="300"/>
      <c r="AQ1793" s="300"/>
      <c r="AR1793" s="300"/>
      <c r="AS1793" s="300"/>
      <c r="AT1793" s="300"/>
      <c r="AU1793" s="300"/>
      <c r="AV1793" s="300"/>
      <c r="AW1793" s="300"/>
      <c r="AX1793" s="300"/>
      <c r="AY1793" s="300"/>
      <c r="AZ1793" s="300"/>
      <c r="BA1793" s="300"/>
      <c r="BB1793" s="300"/>
      <c r="BC1793" s="300"/>
      <c r="BD1793" s="300"/>
      <c r="BE1793" s="300"/>
      <c r="BF1793" s="300"/>
      <c r="BG1793" s="300"/>
      <c r="BH1793" s="300"/>
      <c r="BI1793" s="300"/>
      <c r="BJ1793" s="300"/>
      <c r="BK1793" s="300"/>
      <c r="BL1793" s="300"/>
      <c r="BM1793" s="300"/>
      <c r="BN1793" s="300"/>
      <c r="BO1793" s="300"/>
      <c r="BP1793" s="300"/>
      <c r="BQ1793" s="300"/>
      <c r="BR1793" s="300"/>
      <c r="BS1793" s="300"/>
      <c r="BT1793" s="300"/>
      <c r="BU1793" s="300"/>
      <c r="BV1793" s="300"/>
      <c r="BW1793" s="300"/>
      <c r="BX1793" s="300"/>
      <c r="BY1793" s="300"/>
      <c r="BZ1793" s="300"/>
      <c r="CA1793" s="300"/>
      <c r="CB1793" s="300"/>
      <c r="CC1793" s="300"/>
      <c r="CD1793" s="300"/>
      <c r="CE1793" s="300"/>
      <c r="CF1793" s="300"/>
      <c r="CG1793" s="300"/>
      <c r="CH1793" s="300"/>
      <c r="CI1793" s="300"/>
      <c r="CJ1793" s="300"/>
      <c r="CK1793" s="300"/>
      <c r="CL1793" s="300"/>
      <c r="CN1793" s="299"/>
      <c r="CO1793" s="300"/>
      <c r="CP1793" s="300"/>
      <c r="CQ1793" s="300"/>
      <c r="CR1793" s="300"/>
      <c r="CS1793" s="300"/>
      <c r="CT1793" s="300"/>
      <c r="CU1793" s="300"/>
      <c r="CV1793" s="300"/>
      <c r="CW1793" s="300"/>
      <c r="CX1793" s="300"/>
      <c r="CY1793" s="300"/>
      <c r="CZ1793" s="300"/>
      <c r="DA1793" s="300"/>
      <c r="DB1793" s="300"/>
      <c r="DC1793" s="300"/>
      <c r="DD1793" s="300"/>
      <c r="DE1793" s="300"/>
      <c r="DF1793" s="300"/>
      <c r="DG1793" s="300"/>
      <c r="DH1793" s="300"/>
      <c r="DI1793" s="300"/>
      <c r="DJ1793" s="300"/>
      <c r="DK1793" s="300"/>
      <c r="DL1793" s="300"/>
    </row>
    <row r="1794" spans="1:116" x14ac:dyDescent="0.4">
      <c r="B1794" t="str">
        <f>E1794</f>
        <v>1794 SUB-S</v>
      </c>
      <c r="D1794" t="s">
        <v>771</v>
      </c>
      <c r="E1794" s="8" t="str">
        <f t="shared" si="3042"/>
        <v>1794 SUB-S</v>
      </c>
      <c r="G1794" s="145" t="str">
        <f>"% of "&amp;G1809&amp;"s "&amp;"- conversion to new subscriber"</f>
        <v>% of primary units - conversion to new subscriber</v>
      </c>
      <c r="H1794" s="12"/>
      <c r="I1794" s="60"/>
      <c r="J1794" s="60"/>
      <c r="K1794" s="16">
        <v>0.1</v>
      </c>
      <c r="L1794" s="16">
        <v>0.1</v>
      </c>
      <c r="M1794" s="16">
        <v>0.1</v>
      </c>
      <c r="N1794" s="16">
        <v>0.1</v>
      </c>
      <c r="O1794" s="16">
        <v>0.1</v>
      </c>
      <c r="P1794" s="16">
        <v>0.1</v>
      </c>
      <c r="R1794" s="20"/>
      <c r="S1794" s="150" cm="1">
        <f t="array" ref="S1794">INDEX($K:$P,ROW(),MATCH(S$3,$K$2:$P$2,0))</f>
        <v>0.1</v>
      </c>
      <c r="T1794" s="150" cm="1">
        <f t="array" ref="T1794">INDEX($K:$P,ROW(),MATCH(T$3,$K$2:$P$2,0))</f>
        <v>0.1</v>
      </c>
      <c r="U1794" s="150" cm="1">
        <f t="array" ref="U1794">INDEX($K:$P,ROW(),MATCH(U$3,$K$2:$P$2,0))</f>
        <v>0.1</v>
      </c>
      <c r="V1794" s="150" cm="1">
        <f t="array" ref="V1794">INDEX($K:$P,ROW(),MATCH(V$3,$K$2:$P$2,0))</f>
        <v>0.1</v>
      </c>
      <c r="W1794" s="150" cm="1">
        <f t="array" ref="W1794">INDEX($K:$P,ROW(),MATCH(W$3,$K$2:$P$2,0))</f>
        <v>0.1</v>
      </c>
      <c r="X1794" s="150" cm="1">
        <f t="array" ref="X1794">INDEX($K:$P,ROW(),MATCH(X$3,$K$2:$P$2,0))</f>
        <v>0.1</v>
      </c>
      <c r="Y1794" s="150" cm="1">
        <f t="array" ref="Y1794">INDEX($K:$P,ROW(),MATCH(Y$3,$K$2:$P$2,0))</f>
        <v>0.1</v>
      </c>
      <c r="Z1794" s="150" cm="1">
        <f t="array" ref="Z1794">INDEX($K:$P,ROW(),MATCH(Z$3,$K$2:$P$2,0))</f>
        <v>0.1</v>
      </c>
      <c r="AA1794" s="150" cm="1">
        <f t="array" ref="AA1794">INDEX($K:$P,ROW(),MATCH(AA$3,$K$2:$P$2,0))</f>
        <v>0.1</v>
      </c>
      <c r="AB1794" s="150" cm="1">
        <f t="array" ref="AB1794">INDEX($K:$P,ROW(),MATCH(AB$3,$K$2:$P$2,0))</f>
        <v>0.1</v>
      </c>
      <c r="AC1794" s="150" cm="1">
        <f t="array" ref="AC1794">INDEX($K:$P,ROW(),MATCH(AC$3,$K$2:$P$2,0))</f>
        <v>0.1</v>
      </c>
      <c r="AD1794" s="150" cm="1">
        <f t="array" ref="AD1794">INDEX($K:$P,ROW(),MATCH(AD$3,$K$2:$P$2,0))</f>
        <v>0.1</v>
      </c>
      <c r="AE1794" s="150" cm="1">
        <f t="array" ref="AE1794">INDEX($K:$P,ROW(),MATCH(AE$3,$K$2:$P$2,0))</f>
        <v>0.1</v>
      </c>
      <c r="AF1794" s="150" cm="1">
        <f t="array" ref="AF1794">INDEX($K:$P,ROW(),MATCH(AF$3,$K$2:$P$2,0))</f>
        <v>0.1</v>
      </c>
      <c r="AG1794" s="150" cm="1">
        <f t="array" ref="AG1794">INDEX($K:$P,ROW(),MATCH(AG$3,$K$2:$P$2,0))</f>
        <v>0.1</v>
      </c>
      <c r="AH1794" s="150" cm="1">
        <f t="array" ref="AH1794">INDEX($K:$P,ROW(),MATCH(AH$3,$K$2:$P$2,0))</f>
        <v>0.1</v>
      </c>
      <c r="AI1794" s="150" cm="1">
        <f t="array" ref="AI1794">INDEX($K:$P,ROW(),MATCH(AI$3,$K$2:$P$2,0))</f>
        <v>0.1</v>
      </c>
      <c r="AJ1794" s="150" cm="1">
        <f t="array" ref="AJ1794">INDEX($K:$P,ROW(),MATCH(AJ$3,$K$2:$P$2,0))</f>
        <v>0.1</v>
      </c>
      <c r="AK1794" s="150" cm="1">
        <f t="array" ref="AK1794">INDEX($K:$P,ROW(),MATCH(AK$3,$K$2:$P$2,0))</f>
        <v>0.1</v>
      </c>
      <c r="AL1794" s="150" cm="1">
        <f t="array" ref="AL1794">INDEX($K:$P,ROW(),MATCH(AL$3,$K$2:$P$2,0))</f>
        <v>0.1</v>
      </c>
      <c r="AM1794" s="150" cm="1">
        <f t="array" ref="AM1794">INDEX($K:$P,ROW(),MATCH(AM$3,$K$2:$P$2,0))</f>
        <v>0.1</v>
      </c>
      <c r="AN1794" s="150" cm="1">
        <f t="array" ref="AN1794">INDEX($K:$P,ROW(),MATCH(AN$3,$K$2:$P$2,0))</f>
        <v>0.1</v>
      </c>
      <c r="AO1794" s="150" cm="1">
        <f t="array" ref="AO1794">INDEX($K:$P,ROW(),MATCH(AO$3,$K$2:$P$2,0))</f>
        <v>0.1</v>
      </c>
      <c r="AP1794" s="150" cm="1">
        <f t="array" ref="AP1794">INDEX($K:$P,ROW(),MATCH(AP$3,$K$2:$P$2,0))</f>
        <v>0.1</v>
      </c>
      <c r="AQ1794" s="150" cm="1">
        <f t="array" ref="AQ1794">INDEX($K:$P,ROW(),MATCH(AQ$3,$K$2:$P$2,0))</f>
        <v>0.1</v>
      </c>
      <c r="AR1794" s="150" cm="1">
        <f t="array" ref="AR1794">INDEX($K:$P,ROW(),MATCH(AR$3,$K$2:$P$2,0))</f>
        <v>0.1</v>
      </c>
      <c r="AS1794" s="150" cm="1">
        <f t="array" ref="AS1794">INDEX($K:$P,ROW(),MATCH(AS$3,$K$2:$P$2,0))</f>
        <v>0.1</v>
      </c>
      <c r="AT1794" s="150" cm="1">
        <f t="array" ref="AT1794">INDEX($K:$P,ROW(),MATCH(AT$3,$K$2:$P$2,0))</f>
        <v>0.1</v>
      </c>
      <c r="AU1794" s="150" cm="1">
        <f t="array" ref="AU1794">INDEX($K:$P,ROW(),MATCH(AU$3,$K$2:$P$2,0))</f>
        <v>0.1</v>
      </c>
      <c r="AV1794" s="150" cm="1">
        <f t="array" ref="AV1794">INDEX($K:$P,ROW(),MATCH(AV$3,$K$2:$P$2,0))</f>
        <v>0.1</v>
      </c>
      <c r="AW1794" s="150" cm="1">
        <f t="array" ref="AW1794">INDEX($K:$P,ROW(),MATCH(AW$3,$K$2:$P$2,0))</f>
        <v>0.1</v>
      </c>
      <c r="AX1794" s="150" cm="1">
        <f t="array" ref="AX1794">INDEX($K:$P,ROW(),MATCH(AX$3,$K$2:$P$2,0))</f>
        <v>0.1</v>
      </c>
      <c r="AY1794" s="150" cm="1">
        <f t="array" ref="AY1794">INDEX($K:$P,ROW(),MATCH(AY$3,$K$2:$P$2,0))</f>
        <v>0.1</v>
      </c>
      <c r="AZ1794" s="150" cm="1">
        <f t="array" ref="AZ1794">INDEX($K:$P,ROW(),MATCH(AZ$3,$K$2:$P$2,0))</f>
        <v>0.1</v>
      </c>
      <c r="BA1794" s="150" cm="1">
        <f t="array" ref="BA1794">INDEX($K:$P,ROW(),MATCH(BA$3,$K$2:$P$2,0))</f>
        <v>0.1</v>
      </c>
      <c r="BB1794" s="150" cm="1">
        <f t="array" ref="BB1794">INDEX($K:$P,ROW(),MATCH(BB$3,$K$2:$P$2,0))</f>
        <v>0.1</v>
      </c>
      <c r="BC1794" s="150" cm="1">
        <f t="array" ref="BC1794">INDEX($K:$P,ROW(),MATCH(BC$3,$K$2:$P$2,0))</f>
        <v>0.1</v>
      </c>
      <c r="BD1794" s="150" cm="1">
        <f t="array" ref="BD1794">INDEX($K:$P,ROW(),MATCH(BD$3,$K$2:$P$2,0))</f>
        <v>0.1</v>
      </c>
      <c r="BE1794" s="150" cm="1">
        <f t="array" ref="BE1794">INDEX($K:$P,ROW(),MATCH(BE$3,$K$2:$P$2,0))</f>
        <v>0.1</v>
      </c>
      <c r="BF1794" s="150" cm="1">
        <f t="array" ref="BF1794">INDEX($K:$P,ROW(),MATCH(BF$3,$K$2:$P$2,0))</f>
        <v>0.1</v>
      </c>
      <c r="BG1794" s="150" cm="1">
        <f t="array" ref="BG1794">INDEX($K:$P,ROW(),MATCH(BG$3,$K$2:$P$2,0))</f>
        <v>0.1</v>
      </c>
      <c r="BH1794" s="150" cm="1">
        <f t="array" ref="BH1794">INDEX($K:$P,ROW(),MATCH(BH$3,$K$2:$P$2,0))</f>
        <v>0.1</v>
      </c>
      <c r="BI1794" s="150" cm="1">
        <f t="array" ref="BI1794">INDEX($K:$P,ROW(),MATCH(BI$3,$K$2:$P$2,0))</f>
        <v>0.1</v>
      </c>
      <c r="BJ1794" s="150" cm="1">
        <f t="array" ref="BJ1794">INDEX($K:$P,ROW(),MATCH(BJ$3,$K$2:$P$2,0))</f>
        <v>0.1</v>
      </c>
      <c r="BK1794" s="150" cm="1">
        <f t="array" ref="BK1794">INDEX($K:$P,ROW(),MATCH(BK$3,$K$2:$P$2,0))</f>
        <v>0.1</v>
      </c>
      <c r="BL1794" s="150" cm="1">
        <f t="array" ref="BL1794">INDEX($K:$P,ROW(),MATCH(BL$3,$K$2:$P$2,0))</f>
        <v>0.1</v>
      </c>
      <c r="BM1794" s="150" cm="1">
        <f t="array" ref="BM1794">INDEX($K:$P,ROW(),MATCH(BM$3,$K$2:$P$2,0))</f>
        <v>0.1</v>
      </c>
      <c r="BN1794" s="150" cm="1">
        <f t="array" ref="BN1794">INDEX($K:$P,ROW(),MATCH(BN$3,$K$2:$P$2,0))</f>
        <v>0.1</v>
      </c>
      <c r="BO1794" s="150" cm="1">
        <f t="array" ref="BO1794">INDEX($K:$P,ROW(),MATCH(BO$3,$K$2:$P$2,0))</f>
        <v>0.1</v>
      </c>
      <c r="BP1794" s="150" cm="1">
        <f t="array" ref="BP1794">INDEX($K:$P,ROW(),MATCH(BP$3,$K$2:$P$2,0))</f>
        <v>0.1</v>
      </c>
      <c r="BQ1794" s="150" cm="1">
        <f t="array" ref="BQ1794">INDEX($K:$P,ROW(),MATCH(BQ$3,$K$2:$P$2,0))</f>
        <v>0.1</v>
      </c>
      <c r="BR1794" s="150" cm="1">
        <f t="array" ref="BR1794">INDEX($K:$P,ROW(),MATCH(BR$3,$K$2:$P$2,0))</f>
        <v>0.1</v>
      </c>
      <c r="BS1794" s="150" cm="1">
        <f t="array" ref="BS1794">INDEX($K:$P,ROW(),MATCH(BS$3,$K$2:$P$2,0))</f>
        <v>0.1</v>
      </c>
      <c r="BT1794" s="150" cm="1">
        <f t="array" ref="BT1794">INDEX($K:$P,ROW(),MATCH(BT$3,$K$2:$P$2,0))</f>
        <v>0.1</v>
      </c>
      <c r="BU1794" s="150" cm="1">
        <f t="array" ref="BU1794">INDEX($K:$P,ROW(),MATCH(BU$3,$K$2:$P$2,0))</f>
        <v>0.1</v>
      </c>
      <c r="BV1794" s="150" cm="1">
        <f t="array" ref="BV1794">INDEX($K:$P,ROW(),MATCH(BV$3,$K$2:$P$2,0))</f>
        <v>0.1</v>
      </c>
      <c r="BW1794" s="150" cm="1">
        <f t="array" ref="BW1794">INDEX($K:$P,ROW(),MATCH(BW$3,$K$2:$P$2,0))</f>
        <v>0.1</v>
      </c>
      <c r="BX1794" s="150" cm="1">
        <f t="array" ref="BX1794">INDEX($K:$P,ROW(),MATCH(BX$3,$K$2:$P$2,0))</f>
        <v>0.1</v>
      </c>
      <c r="BY1794" s="150" cm="1">
        <f t="array" ref="BY1794">INDEX($K:$P,ROW(),MATCH(BY$3,$K$2:$P$2,0))</f>
        <v>0.1</v>
      </c>
      <c r="BZ1794" s="150" cm="1">
        <f t="array" ref="BZ1794">INDEX($K:$P,ROW(),MATCH(BZ$3,$K$2:$P$2,0))</f>
        <v>0.1</v>
      </c>
      <c r="CA1794" s="150" cm="1">
        <f t="array" ref="CA1794">INDEX($K:$P,ROW(),MATCH(CA$3,$K$2:$P$2,0))</f>
        <v>0.1</v>
      </c>
      <c r="CB1794" s="150" cm="1">
        <f t="array" ref="CB1794">INDEX($K:$P,ROW(),MATCH(CB$3,$K$2:$P$2,0))</f>
        <v>0.1</v>
      </c>
      <c r="CC1794" s="150" cm="1">
        <f t="array" ref="CC1794">INDEX($K:$P,ROW(),MATCH(CC$3,$K$2:$P$2,0))</f>
        <v>0.1</v>
      </c>
      <c r="CD1794" s="150" cm="1">
        <f t="array" ref="CD1794">INDEX($K:$P,ROW(),MATCH(CD$3,$K$2:$P$2,0))</f>
        <v>0.1</v>
      </c>
      <c r="CE1794" s="150" cm="1">
        <f t="array" ref="CE1794">INDEX($K:$P,ROW(),MATCH(CE$3,$K$2:$P$2,0))</f>
        <v>0.1</v>
      </c>
      <c r="CF1794" s="150" cm="1">
        <f t="array" ref="CF1794">INDEX($K:$P,ROW(),MATCH(CF$3,$K$2:$P$2,0))</f>
        <v>0.1</v>
      </c>
      <c r="CG1794" s="150" cm="1">
        <f t="array" ref="CG1794">INDEX($K:$P,ROW(),MATCH(CG$3,$K$2:$P$2,0))</f>
        <v>0.1</v>
      </c>
      <c r="CH1794" s="150" cm="1">
        <f t="array" ref="CH1794">INDEX($K:$P,ROW(),MATCH(CH$3,$K$2:$P$2,0))</f>
        <v>0.1</v>
      </c>
      <c r="CI1794" s="150" cm="1">
        <f t="array" ref="CI1794">INDEX($K:$P,ROW(),MATCH(CI$3,$K$2:$P$2,0))</f>
        <v>0.1</v>
      </c>
      <c r="CJ1794" s="150" cm="1">
        <f t="array" ref="CJ1794">INDEX($K:$P,ROW(),MATCH(CJ$3,$K$2:$P$2,0))</f>
        <v>0.1</v>
      </c>
      <c r="CK1794" s="150" cm="1">
        <f t="array" ref="CK1794">INDEX($K:$P,ROW(),MATCH(CK$3,$K$2:$P$2,0))</f>
        <v>0.1</v>
      </c>
      <c r="CL1794" s="150" cm="1">
        <f t="array" ref="CL1794">INDEX($K:$P,ROW(),MATCH(CL$3,$K$2:$P$2,0))</f>
        <v>0.1</v>
      </c>
      <c r="CN1794" s="60"/>
      <c r="CO1794" s="150" t="e" cm="1">
        <f t="array" ref="CO1794">INDEX($K:$P,ROW(),MATCH(CO$3,$K$2:$P$2,0))</f>
        <v>#N/A</v>
      </c>
      <c r="CP1794" s="150" t="e" cm="1">
        <f t="array" ref="CP1794">INDEX($K:$P,ROW(),MATCH(CP$3,$K$2:$P$2,0))</f>
        <v>#N/A</v>
      </c>
      <c r="CQ1794" s="150" t="e" cm="1">
        <f t="array" ref="CQ1794">INDEX($K:$P,ROW(),MATCH(CQ$3,$K$2:$P$2,0))</f>
        <v>#N/A</v>
      </c>
      <c r="CR1794" s="150" t="e" cm="1">
        <f t="array" ref="CR1794">INDEX($K:$P,ROW(),MATCH(CR$3,$K$2:$P$2,0))</f>
        <v>#N/A</v>
      </c>
      <c r="CS1794" s="150" t="e" cm="1">
        <f t="array" ref="CS1794">INDEX($K:$P,ROW(),MATCH(CS$3,$K$2:$P$2,0))</f>
        <v>#N/A</v>
      </c>
      <c r="CT1794" s="150" t="e" cm="1">
        <f t="array" ref="CT1794">INDEX($K:$P,ROW(),MATCH(CT$3,$K$2:$P$2,0))</f>
        <v>#N/A</v>
      </c>
      <c r="CU1794" s="150" t="e" cm="1">
        <f t="array" ref="CU1794">INDEX($K:$P,ROW(),MATCH(CU$3,$K$2:$P$2,0))</f>
        <v>#N/A</v>
      </c>
      <c r="CV1794" s="150" t="e" cm="1">
        <f t="array" ref="CV1794">INDEX($K:$P,ROW(),MATCH(CV$3,$K$2:$P$2,0))</f>
        <v>#N/A</v>
      </c>
      <c r="CW1794" s="150" t="e" cm="1">
        <f t="array" ref="CW1794">INDEX($K:$P,ROW(),MATCH(CW$3,$K$2:$P$2,0))</f>
        <v>#N/A</v>
      </c>
      <c r="CX1794" s="150" t="e" cm="1">
        <f t="array" ref="CX1794">INDEX($K:$P,ROW(),MATCH(CX$3,$K$2:$P$2,0))</f>
        <v>#N/A</v>
      </c>
      <c r="CY1794" s="150" t="e" cm="1">
        <f t="array" ref="CY1794">INDEX($K:$P,ROW(),MATCH(CY$3,$K$2:$P$2,0))</f>
        <v>#N/A</v>
      </c>
      <c r="CZ1794" s="150" t="e" cm="1">
        <f t="array" ref="CZ1794">INDEX($K:$P,ROW(),MATCH(CZ$3,$K$2:$P$2,0))</f>
        <v>#N/A</v>
      </c>
      <c r="DA1794" s="150" t="e" cm="1">
        <f t="array" ref="DA1794">INDEX($K:$P,ROW(),MATCH(DA$3,$K$2:$P$2,0))</f>
        <v>#N/A</v>
      </c>
      <c r="DB1794" s="150" t="e" cm="1">
        <f t="array" ref="DB1794">INDEX($K:$P,ROW(),MATCH(DB$3,$K$2:$P$2,0))</f>
        <v>#N/A</v>
      </c>
      <c r="DC1794" s="150" t="e" cm="1">
        <f t="array" ref="DC1794">INDEX($K:$P,ROW(),MATCH(DC$3,$K$2:$P$2,0))</f>
        <v>#N/A</v>
      </c>
      <c r="DD1794" s="150" t="e" cm="1">
        <f t="array" ref="DD1794">INDEX($K:$P,ROW(),MATCH(DD$3,$K$2:$P$2,0))</f>
        <v>#N/A</v>
      </c>
      <c r="DE1794" s="150" t="e" cm="1">
        <f t="array" ref="DE1794">INDEX($K:$P,ROW(),MATCH(DE$3,$K$2:$P$2,0))</f>
        <v>#N/A</v>
      </c>
      <c r="DF1794" s="150" t="e" cm="1">
        <f t="array" ref="DF1794">INDEX($K:$P,ROW(),MATCH(DF$3,$K$2:$P$2,0))</f>
        <v>#N/A</v>
      </c>
      <c r="DG1794" s="150" t="e" cm="1">
        <f t="array" ref="DG1794">INDEX($K:$P,ROW(),MATCH(DG$3,$K$2:$P$2,0))</f>
        <v>#N/A</v>
      </c>
      <c r="DH1794" s="150" t="e" cm="1">
        <f t="array" ref="DH1794">INDEX($K:$P,ROW(),MATCH(DH$3,$K$2:$P$2,0))</f>
        <v>#N/A</v>
      </c>
      <c r="DI1794" s="150" t="e" cm="1">
        <f t="array" ref="DI1794">INDEX($K:$P,ROW(),MATCH(DI$3,$K$2:$P$2,0))</f>
        <v>#N/A</v>
      </c>
      <c r="DJ1794" s="150" t="e" cm="1">
        <f t="array" ref="DJ1794">INDEX($K:$P,ROW(),MATCH(DJ$3,$K$2:$P$2,0))</f>
        <v>#N/A</v>
      </c>
      <c r="DK1794" s="150" t="e" cm="1">
        <f t="array" ref="DK1794">INDEX($K:$P,ROW(),MATCH(DK$3,$K$2:$P$2,0))</f>
        <v>#N/A</v>
      </c>
      <c r="DL1794" s="150" t="e" cm="1">
        <f t="array" ref="DL1794">INDEX($K:$P,ROW(),MATCH(DL$3,$K$2:$P$2,0))</f>
        <v>#N/A</v>
      </c>
    </row>
    <row r="1795" spans="1:116" x14ac:dyDescent="0.4">
      <c r="D1795" t="s">
        <v>771</v>
      </c>
      <c r="E1795" s="8" t="str">
        <f t="shared" si="3042"/>
        <v>1795 SUB-S</v>
      </c>
      <c r="S1795" s="72"/>
      <c r="T1795" s="72"/>
      <c r="U1795" s="72"/>
      <c r="V1795" s="72"/>
      <c r="W1795" s="72"/>
      <c r="X1795" s="72"/>
      <c r="Y1795" s="72"/>
      <c r="Z1795" s="72"/>
      <c r="AA1795" s="72"/>
      <c r="AB1795" s="72"/>
      <c r="AC1795" s="72"/>
      <c r="AD1795" s="72"/>
      <c r="AE1795" s="72"/>
      <c r="AF1795" s="72"/>
      <c r="AG1795" s="72"/>
      <c r="AH1795" s="72"/>
      <c r="AI1795" s="72"/>
      <c r="AJ1795" s="72"/>
      <c r="AK1795" s="72"/>
      <c r="AL1795" s="72"/>
      <c r="AM1795" s="72"/>
      <c r="AN1795" s="72"/>
      <c r="AO1795" s="72"/>
      <c r="AP1795" s="72"/>
      <c r="AQ1795" s="72"/>
      <c r="AR1795" s="72"/>
      <c r="AS1795" s="72"/>
      <c r="AT1795" s="72"/>
      <c r="AU1795" s="72"/>
      <c r="AV1795" s="72"/>
      <c r="AW1795" s="72"/>
      <c r="AX1795" s="72"/>
      <c r="AY1795" s="72"/>
      <c r="AZ1795" s="72"/>
      <c r="BA1795" s="72"/>
      <c r="BB1795" s="72"/>
      <c r="BC1795" s="72"/>
      <c r="BD1795" s="72"/>
      <c r="BE1795" s="72"/>
      <c r="BF1795" s="72"/>
      <c r="BG1795" s="72"/>
      <c r="BH1795" s="72"/>
      <c r="BI1795" s="72"/>
      <c r="BJ1795" s="72"/>
      <c r="BK1795" s="72"/>
      <c r="BL1795" s="72"/>
      <c r="BM1795" s="72"/>
      <c r="BN1795" s="72"/>
      <c r="BO1795" s="72"/>
      <c r="BP1795" s="72"/>
      <c r="BQ1795" s="72"/>
      <c r="BR1795" s="72"/>
      <c r="BS1795" s="72"/>
      <c r="BT1795" s="72"/>
      <c r="BU1795" s="72"/>
      <c r="BV1795" s="72"/>
      <c r="BW1795" s="72"/>
      <c r="BX1795" s="72"/>
      <c r="BY1795" s="72"/>
      <c r="BZ1795" s="72"/>
      <c r="CA1795" s="72"/>
      <c r="CB1795" s="72"/>
      <c r="CC1795" s="72"/>
      <c r="CD1795" s="72"/>
      <c r="CE1795" s="72"/>
      <c r="CF1795" s="72"/>
      <c r="CG1795" s="72"/>
      <c r="CH1795" s="72"/>
      <c r="CI1795" s="72"/>
      <c r="CJ1795" s="72"/>
      <c r="CK1795" s="72"/>
      <c r="CL1795" s="72"/>
      <c r="CO1795" s="72"/>
      <c r="CP1795" s="72"/>
      <c r="CQ1795" s="72"/>
      <c r="CR1795" s="72"/>
      <c r="CS1795" s="72"/>
      <c r="CT1795" s="72"/>
      <c r="CU1795" s="72"/>
      <c r="CV1795" s="72"/>
      <c r="CW1795" s="72"/>
      <c r="CX1795" s="72"/>
      <c r="CY1795" s="72"/>
      <c r="CZ1795" s="72"/>
      <c r="DA1795" s="72"/>
      <c r="DB1795" s="72"/>
      <c r="DC1795" s="72"/>
      <c r="DD1795" s="72"/>
      <c r="DE1795" s="72"/>
      <c r="DF1795" s="72"/>
      <c r="DG1795" s="72"/>
      <c r="DH1795" s="72"/>
      <c r="DI1795" s="72"/>
      <c r="DJ1795" s="72"/>
      <c r="DK1795" s="72"/>
      <c r="DL1795" s="72"/>
    </row>
    <row r="1796" spans="1:116" x14ac:dyDescent="0.4">
      <c r="B1796" s="6"/>
      <c r="C1796" s="6"/>
      <c r="D1796" t="s">
        <v>771</v>
      </c>
      <c r="E1796" s="8" t="str">
        <f t="shared" si="3042"/>
        <v>1796 SUB-S</v>
      </c>
      <c r="G1796" s="95" t="s">
        <v>444</v>
      </c>
      <c r="H1796" s="12"/>
      <c r="I1796" s="60"/>
      <c r="J1796" s="60"/>
      <c r="S1796" s="72"/>
      <c r="T1796" s="72"/>
      <c r="U1796" s="72"/>
      <c r="V1796" s="72"/>
      <c r="W1796" s="72"/>
      <c r="X1796" s="72"/>
      <c r="Y1796" s="72"/>
      <c r="Z1796" s="72"/>
      <c r="AA1796" s="72"/>
      <c r="AB1796" s="72"/>
      <c r="AC1796" s="72"/>
      <c r="AD1796" s="72"/>
      <c r="AE1796" s="72"/>
      <c r="AF1796" s="72"/>
      <c r="AG1796" s="72"/>
      <c r="AH1796" s="72"/>
      <c r="AI1796" s="72"/>
      <c r="AJ1796" s="72"/>
      <c r="AK1796" s="72"/>
      <c r="AL1796" s="72"/>
      <c r="AM1796" s="72"/>
      <c r="AN1796" s="72"/>
      <c r="AO1796" s="72"/>
      <c r="AP1796" s="72"/>
      <c r="AQ1796" s="72"/>
      <c r="AR1796" s="72"/>
      <c r="AS1796" s="72"/>
      <c r="AT1796" s="72"/>
      <c r="AU1796" s="72"/>
      <c r="AV1796" s="72"/>
      <c r="AW1796" s="72"/>
      <c r="AX1796" s="72"/>
      <c r="AY1796" s="72"/>
      <c r="AZ1796" s="72"/>
      <c r="BA1796" s="72"/>
      <c r="BB1796" s="72"/>
      <c r="BC1796" s="72"/>
      <c r="BD1796" s="72"/>
      <c r="BE1796" s="72"/>
      <c r="BF1796" s="72"/>
      <c r="BG1796" s="72"/>
      <c r="BH1796" s="72"/>
      <c r="BI1796" s="72"/>
      <c r="BJ1796" s="72"/>
      <c r="BK1796" s="72"/>
      <c r="BL1796" s="72"/>
      <c r="BM1796" s="72"/>
      <c r="BN1796" s="72"/>
      <c r="BO1796" s="72"/>
      <c r="BP1796" s="72"/>
      <c r="BQ1796" s="72"/>
      <c r="BR1796" s="72"/>
      <c r="BS1796" s="72"/>
      <c r="BT1796" s="72"/>
      <c r="BU1796" s="72"/>
      <c r="BV1796" s="72"/>
      <c r="BW1796" s="72"/>
      <c r="BX1796" s="72"/>
      <c r="BY1796" s="72"/>
      <c r="BZ1796" s="72"/>
      <c r="CA1796" s="72"/>
      <c r="CB1796" s="72"/>
      <c r="CC1796" s="72"/>
      <c r="CD1796" s="72"/>
      <c r="CE1796" s="72"/>
      <c r="CF1796" s="72"/>
      <c r="CG1796" s="72"/>
      <c r="CH1796" s="72"/>
      <c r="CI1796" s="72"/>
      <c r="CJ1796" s="72"/>
      <c r="CK1796" s="72"/>
      <c r="CL1796" s="72"/>
      <c r="CN1796" s="60"/>
      <c r="CO1796" s="72"/>
      <c r="CP1796" s="72"/>
      <c r="CQ1796" s="72"/>
      <c r="CR1796" s="72"/>
      <c r="CS1796" s="72"/>
      <c r="CT1796" s="72"/>
      <c r="CU1796" s="72"/>
      <c r="CV1796" s="72"/>
      <c r="CW1796" s="72"/>
      <c r="CX1796" s="72"/>
      <c r="CY1796" s="72"/>
      <c r="CZ1796" s="72"/>
      <c r="DA1796" s="72"/>
      <c r="DB1796" s="72"/>
      <c r="DC1796" s="72"/>
      <c r="DD1796" s="72"/>
      <c r="DE1796" s="72"/>
      <c r="DF1796" s="72"/>
      <c r="DG1796" s="72"/>
      <c r="DH1796" s="72"/>
      <c r="DI1796" s="72"/>
      <c r="DJ1796" s="72"/>
      <c r="DK1796" s="72"/>
      <c r="DL1796" s="72"/>
    </row>
    <row r="1797" spans="1:116" x14ac:dyDescent="0.4">
      <c r="B1797" s="6"/>
      <c r="C1797" s="6"/>
      <c r="D1797" t="s">
        <v>771</v>
      </c>
      <c r="E1797" s="8" t="str">
        <f t="shared" si="3042"/>
        <v>1797 SUB-S</v>
      </c>
      <c r="G1797" s="158" t="s">
        <v>71</v>
      </c>
      <c r="K1797" s="15">
        <f>SUMIF($4:$4,K$2-1,1795:1795)</f>
        <v>0</v>
      </c>
      <c r="L1797" s="15">
        <f ca="1">K1801</f>
        <v>11400</v>
      </c>
      <c r="M1797" s="15">
        <f ca="1">L1801</f>
        <v>22800</v>
      </c>
      <c r="N1797" s="15">
        <f ca="1">M1801</f>
        <v>34200</v>
      </c>
      <c r="O1797" s="15">
        <f ca="1">N1801</f>
        <v>45600</v>
      </c>
      <c r="P1797" s="15">
        <f ca="1">O1801</f>
        <v>57000</v>
      </c>
      <c r="R1797" s="15"/>
      <c r="S1797" s="76">
        <f t="shared" ref="S1797" si="3043">R1801</f>
        <v>0</v>
      </c>
      <c r="T1797" s="76">
        <f t="shared" ref="T1797:AY1797" ca="1" si="3044">S1801</f>
        <v>950</v>
      </c>
      <c r="U1797" s="76">
        <f t="shared" ca="1" si="3044"/>
        <v>1900</v>
      </c>
      <c r="V1797" s="76">
        <f t="shared" ca="1" si="3044"/>
        <v>2850</v>
      </c>
      <c r="W1797" s="76">
        <f t="shared" ca="1" si="3044"/>
        <v>3800</v>
      </c>
      <c r="X1797" s="76">
        <f t="shared" ca="1" si="3044"/>
        <v>4750</v>
      </c>
      <c r="Y1797" s="76">
        <f t="shared" ca="1" si="3044"/>
        <v>5700</v>
      </c>
      <c r="Z1797" s="76">
        <f t="shared" ca="1" si="3044"/>
        <v>6650</v>
      </c>
      <c r="AA1797" s="76">
        <f t="shared" ca="1" si="3044"/>
        <v>7600</v>
      </c>
      <c r="AB1797" s="76">
        <f t="shared" ca="1" si="3044"/>
        <v>8550</v>
      </c>
      <c r="AC1797" s="76">
        <f t="shared" ca="1" si="3044"/>
        <v>9500</v>
      </c>
      <c r="AD1797" s="76">
        <f t="shared" ca="1" si="3044"/>
        <v>10450</v>
      </c>
      <c r="AE1797" s="76">
        <f t="shared" ca="1" si="3044"/>
        <v>11400</v>
      </c>
      <c r="AF1797" s="76">
        <f t="shared" ca="1" si="3044"/>
        <v>12350</v>
      </c>
      <c r="AG1797" s="76">
        <f t="shared" ca="1" si="3044"/>
        <v>13300</v>
      </c>
      <c r="AH1797" s="76">
        <f t="shared" ca="1" si="3044"/>
        <v>14250</v>
      </c>
      <c r="AI1797" s="76">
        <f t="shared" ca="1" si="3044"/>
        <v>15200</v>
      </c>
      <c r="AJ1797" s="76">
        <f t="shared" ca="1" si="3044"/>
        <v>16150</v>
      </c>
      <c r="AK1797" s="76">
        <f t="shared" ca="1" si="3044"/>
        <v>17100</v>
      </c>
      <c r="AL1797" s="76">
        <f t="shared" ca="1" si="3044"/>
        <v>18050</v>
      </c>
      <c r="AM1797" s="76">
        <f t="shared" ca="1" si="3044"/>
        <v>19000</v>
      </c>
      <c r="AN1797" s="76">
        <f t="shared" ca="1" si="3044"/>
        <v>19950</v>
      </c>
      <c r="AO1797" s="76">
        <f t="shared" ca="1" si="3044"/>
        <v>20900</v>
      </c>
      <c r="AP1797" s="76">
        <f t="shared" ca="1" si="3044"/>
        <v>21850</v>
      </c>
      <c r="AQ1797" s="76">
        <f t="shared" ca="1" si="3044"/>
        <v>22800</v>
      </c>
      <c r="AR1797" s="76">
        <f t="shared" ca="1" si="3044"/>
        <v>23750</v>
      </c>
      <c r="AS1797" s="76">
        <f t="shared" ca="1" si="3044"/>
        <v>24700</v>
      </c>
      <c r="AT1797" s="76">
        <f t="shared" ca="1" si="3044"/>
        <v>25650</v>
      </c>
      <c r="AU1797" s="76">
        <f t="shared" ca="1" si="3044"/>
        <v>26600</v>
      </c>
      <c r="AV1797" s="76">
        <f t="shared" ca="1" si="3044"/>
        <v>27550</v>
      </c>
      <c r="AW1797" s="76">
        <f t="shared" ca="1" si="3044"/>
        <v>28500</v>
      </c>
      <c r="AX1797" s="76">
        <f t="shared" ca="1" si="3044"/>
        <v>29450</v>
      </c>
      <c r="AY1797" s="76">
        <f t="shared" ca="1" si="3044"/>
        <v>30400</v>
      </c>
      <c r="AZ1797" s="76">
        <f t="shared" ref="AZ1797:CE1797" ca="1" si="3045">AY1801</f>
        <v>31350</v>
      </c>
      <c r="BA1797" s="76">
        <f t="shared" ca="1" si="3045"/>
        <v>32300</v>
      </c>
      <c r="BB1797" s="76">
        <f t="shared" ca="1" si="3045"/>
        <v>33250</v>
      </c>
      <c r="BC1797" s="76">
        <f t="shared" ca="1" si="3045"/>
        <v>34200</v>
      </c>
      <c r="BD1797" s="76">
        <f t="shared" ca="1" si="3045"/>
        <v>35150</v>
      </c>
      <c r="BE1797" s="76">
        <f t="shared" ca="1" si="3045"/>
        <v>36100</v>
      </c>
      <c r="BF1797" s="76">
        <f t="shared" ca="1" si="3045"/>
        <v>37050</v>
      </c>
      <c r="BG1797" s="76">
        <f t="shared" ca="1" si="3045"/>
        <v>38000</v>
      </c>
      <c r="BH1797" s="76">
        <f t="shared" ca="1" si="3045"/>
        <v>38950</v>
      </c>
      <c r="BI1797" s="76">
        <f t="shared" ca="1" si="3045"/>
        <v>39900</v>
      </c>
      <c r="BJ1797" s="76">
        <f t="shared" ca="1" si="3045"/>
        <v>40850</v>
      </c>
      <c r="BK1797" s="76">
        <f t="shared" ca="1" si="3045"/>
        <v>41800</v>
      </c>
      <c r="BL1797" s="76">
        <f t="shared" ca="1" si="3045"/>
        <v>42750</v>
      </c>
      <c r="BM1797" s="76">
        <f t="shared" ca="1" si="3045"/>
        <v>43700</v>
      </c>
      <c r="BN1797" s="76">
        <f t="shared" ca="1" si="3045"/>
        <v>44650</v>
      </c>
      <c r="BO1797" s="76">
        <f t="shared" ca="1" si="3045"/>
        <v>45600</v>
      </c>
      <c r="BP1797" s="76">
        <f t="shared" ca="1" si="3045"/>
        <v>46550</v>
      </c>
      <c r="BQ1797" s="76">
        <f t="shared" ca="1" si="3045"/>
        <v>47500</v>
      </c>
      <c r="BR1797" s="76">
        <f t="shared" ca="1" si="3045"/>
        <v>48450</v>
      </c>
      <c r="BS1797" s="76">
        <f t="shared" ca="1" si="3045"/>
        <v>49400</v>
      </c>
      <c r="BT1797" s="76">
        <f t="shared" ca="1" si="3045"/>
        <v>50350</v>
      </c>
      <c r="BU1797" s="76">
        <f t="shared" ca="1" si="3045"/>
        <v>51300</v>
      </c>
      <c r="BV1797" s="76">
        <f t="shared" ca="1" si="3045"/>
        <v>52250</v>
      </c>
      <c r="BW1797" s="76">
        <f t="shared" ca="1" si="3045"/>
        <v>53200</v>
      </c>
      <c r="BX1797" s="76">
        <f t="shared" ca="1" si="3045"/>
        <v>54150</v>
      </c>
      <c r="BY1797" s="76">
        <f t="shared" ca="1" si="3045"/>
        <v>55100</v>
      </c>
      <c r="BZ1797" s="76">
        <f t="shared" ca="1" si="3045"/>
        <v>56050</v>
      </c>
      <c r="CA1797" s="76">
        <f t="shared" ca="1" si="3045"/>
        <v>57000</v>
      </c>
      <c r="CB1797" s="76">
        <f t="shared" ca="1" si="3045"/>
        <v>57950</v>
      </c>
      <c r="CC1797" s="76">
        <f t="shared" ca="1" si="3045"/>
        <v>58900</v>
      </c>
      <c r="CD1797" s="76">
        <f t="shared" ca="1" si="3045"/>
        <v>59850</v>
      </c>
      <c r="CE1797" s="76">
        <f t="shared" ca="1" si="3045"/>
        <v>60800</v>
      </c>
      <c r="CF1797" s="76">
        <f t="shared" ref="CF1797:CL1797" ca="1" si="3046">CE1801</f>
        <v>61750</v>
      </c>
      <c r="CG1797" s="76">
        <f t="shared" ca="1" si="3046"/>
        <v>62700</v>
      </c>
      <c r="CH1797" s="76">
        <f t="shared" ca="1" si="3046"/>
        <v>63650</v>
      </c>
      <c r="CI1797" s="76">
        <f t="shared" ca="1" si="3046"/>
        <v>64600</v>
      </c>
      <c r="CJ1797" s="76">
        <f t="shared" ca="1" si="3046"/>
        <v>65550</v>
      </c>
      <c r="CK1797" s="76">
        <f t="shared" ca="1" si="3046"/>
        <v>66500</v>
      </c>
      <c r="CL1797" s="76">
        <f t="shared" ca="1" si="3046"/>
        <v>67450</v>
      </c>
      <c r="CO1797" s="76">
        <f t="shared" ref="CO1797:DL1797" si="3047">CN1801</f>
        <v>0</v>
      </c>
      <c r="CP1797" s="76" t="e">
        <f t="shared" ca="1" si="3047"/>
        <v>#N/A</v>
      </c>
      <c r="CQ1797" s="76" t="e">
        <f t="shared" ca="1" si="3047"/>
        <v>#N/A</v>
      </c>
      <c r="CR1797" s="76" t="e">
        <f t="shared" ca="1" si="3047"/>
        <v>#N/A</v>
      </c>
      <c r="CS1797" s="76" t="e">
        <f t="shared" ca="1" si="3047"/>
        <v>#N/A</v>
      </c>
      <c r="CT1797" s="76" t="e">
        <f t="shared" ca="1" si="3047"/>
        <v>#N/A</v>
      </c>
      <c r="CU1797" s="76" t="e">
        <f t="shared" ca="1" si="3047"/>
        <v>#N/A</v>
      </c>
      <c r="CV1797" s="76" t="e">
        <f t="shared" ca="1" si="3047"/>
        <v>#N/A</v>
      </c>
      <c r="CW1797" s="76" t="e">
        <f t="shared" ca="1" si="3047"/>
        <v>#N/A</v>
      </c>
      <c r="CX1797" s="76" t="e">
        <f t="shared" ca="1" si="3047"/>
        <v>#N/A</v>
      </c>
      <c r="CY1797" s="76" t="e">
        <f t="shared" ca="1" si="3047"/>
        <v>#N/A</v>
      </c>
      <c r="CZ1797" s="76" t="e">
        <f t="shared" ca="1" si="3047"/>
        <v>#N/A</v>
      </c>
      <c r="DA1797" s="76" t="e">
        <f t="shared" ca="1" si="3047"/>
        <v>#N/A</v>
      </c>
      <c r="DB1797" s="76" t="e">
        <f t="shared" ca="1" si="3047"/>
        <v>#N/A</v>
      </c>
      <c r="DC1797" s="76" t="e">
        <f t="shared" ca="1" si="3047"/>
        <v>#N/A</v>
      </c>
      <c r="DD1797" s="76" t="e">
        <f t="shared" ca="1" si="3047"/>
        <v>#N/A</v>
      </c>
      <c r="DE1797" s="76" t="e">
        <f t="shared" ca="1" si="3047"/>
        <v>#N/A</v>
      </c>
      <c r="DF1797" s="76" t="e">
        <f t="shared" ca="1" si="3047"/>
        <v>#N/A</v>
      </c>
      <c r="DG1797" s="76" t="e">
        <f t="shared" ca="1" si="3047"/>
        <v>#N/A</v>
      </c>
      <c r="DH1797" s="76" t="e">
        <f t="shared" ca="1" si="3047"/>
        <v>#N/A</v>
      </c>
      <c r="DI1797" s="76" t="e">
        <f t="shared" ca="1" si="3047"/>
        <v>#N/A</v>
      </c>
      <c r="DJ1797" s="76" t="e">
        <f t="shared" ca="1" si="3047"/>
        <v>#N/A</v>
      </c>
      <c r="DK1797" s="76" t="e">
        <f t="shared" ca="1" si="3047"/>
        <v>#N/A</v>
      </c>
      <c r="DL1797" s="76" t="e">
        <f t="shared" ca="1" si="3047"/>
        <v>#N/A</v>
      </c>
    </row>
    <row r="1798" spans="1:116" x14ac:dyDescent="0.4">
      <c r="B1798" s="6"/>
      <c r="C1798" s="6"/>
      <c r="D1798" t="s">
        <v>771</v>
      </c>
      <c r="E1798" s="8" t="str">
        <f t="shared" si="3042"/>
        <v>1798 SUB-S</v>
      </c>
      <c r="G1798" s="158" t="s">
        <v>72</v>
      </c>
      <c r="K1798" s="34">
        <f t="shared" ref="K1798:P1798" ca="1" si="3048">SUMIF($3:$3,K$2,1798:1798)</f>
        <v>12000</v>
      </c>
      <c r="L1798" s="34">
        <f t="shared" ca="1" si="3048"/>
        <v>12000</v>
      </c>
      <c r="M1798" s="34">
        <f t="shared" ca="1" si="3048"/>
        <v>12000</v>
      </c>
      <c r="N1798" s="34">
        <f t="shared" ca="1" si="3048"/>
        <v>12000</v>
      </c>
      <c r="O1798" s="34">
        <f t="shared" ca="1" si="3048"/>
        <v>12000</v>
      </c>
      <c r="P1798" s="34">
        <f t="shared" ca="1" si="3048"/>
        <v>12000</v>
      </c>
      <c r="R1798" s="15"/>
      <c r="S1798" s="76" cm="1">
        <f t="array" aca="1" ref="S1798" ca="1">INDIRECT(S1787)*S1794</f>
        <v>1000</v>
      </c>
      <c r="T1798" s="76" cm="1">
        <f t="array" aca="1" ref="T1798" ca="1">INDIRECT(T1787)*T1794</f>
        <v>1000</v>
      </c>
      <c r="U1798" s="76" cm="1">
        <f t="array" aca="1" ref="U1798" ca="1">INDIRECT(U1787)*U1794</f>
        <v>1000</v>
      </c>
      <c r="V1798" s="76" cm="1">
        <f t="array" aca="1" ref="V1798" ca="1">INDIRECT(V1787)*V1794</f>
        <v>1000</v>
      </c>
      <c r="W1798" s="76" cm="1">
        <f t="array" aca="1" ref="W1798" ca="1">INDIRECT(W1787)*W1794</f>
        <v>1000</v>
      </c>
      <c r="X1798" s="76" cm="1">
        <f t="array" aca="1" ref="X1798" ca="1">INDIRECT(X1787)*X1794</f>
        <v>1000</v>
      </c>
      <c r="Y1798" s="76" cm="1">
        <f t="array" aca="1" ref="Y1798" ca="1">INDIRECT(Y1787)*Y1794</f>
        <v>1000</v>
      </c>
      <c r="Z1798" s="76" cm="1">
        <f t="array" aca="1" ref="Z1798" ca="1">INDIRECT(Z1787)*Z1794</f>
        <v>1000</v>
      </c>
      <c r="AA1798" s="76" cm="1">
        <f t="array" aca="1" ref="AA1798" ca="1">INDIRECT(AA1787)*AA1794</f>
        <v>1000</v>
      </c>
      <c r="AB1798" s="76" cm="1">
        <f t="array" aca="1" ref="AB1798" ca="1">INDIRECT(AB1787)*AB1794</f>
        <v>1000</v>
      </c>
      <c r="AC1798" s="76" cm="1">
        <f t="array" aca="1" ref="AC1798" ca="1">INDIRECT(AC1787)*AC1794</f>
        <v>1000</v>
      </c>
      <c r="AD1798" s="76" cm="1">
        <f t="array" aca="1" ref="AD1798" ca="1">INDIRECT(AD1787)*AD1794</f>
        <v>1000</v>
      </c>
      <c r="AE1798" s="76" cm="1">
        <f t="array" aca="1" ref="AE1798" ca="1">INDIRECT(AE1787)*AE1794</f>
        <v>1000</v>
      </c>
      <c r="AF1798" s="76" cm="1">
        <f t="array" aca="1" ref="AF1798" ca="1">INDIRECT(AF1787)*AF1794</f>
        <v>1000</v>
      </c>
      <c r="AG1798" s="76" cm="1">
        <f t="array" aca="1" ref="AG1798" ca="1">INDIRECT(AG1787)*AG1794</f>
        <v>1000</v>
      </c>
      <c r="AH1798" s="76" cm="1">
        <f t="array" aca="1" ref="AH1798" ca="1">INDIRECT(AH1787)*AH1794</f>
        <v>1000</v>
      </c>
      <c r="AI1798" s="76" cm="1">
        <f t="array" aca="1" ref="AI1798" ca="1">INDIRECT(AI1787)*AI1794</f>
        <v>1000</v>
      </c>
      <c r="AJ1798" s="76" cm="1">
        <f t="array" aca="1" ref="AJ1798" ca="1">INDIRECT(AJ1787)*AJ1794</f>
        <v>1000</v>
      </c>
      <c r="AK1798" s="76" cm="1">
        <f t="array" aca="1" ref="AK1798" ca="1">INDIRECT(AK1787)*AK1794</f>
        <v>1000</v>
      </c>
      <c r="AL1798" s="76" cm="1">
        <f t="array" aca="1" ref="AL1798" ca="1">INDIRECT(AL1787)*AL1794</f>
        <v>1000</v>
      </c>
      <c r="AM1798" s="76" cm="1">
        <f t="array" aca="1" ref="AM1798" ca="1">INDIRECT(AM1787)*AM1794</f>
        <v>1000</v>
      </c>
      <c r="AN1798" s="76" cm="1">
        <f t="array" aca="1" ref="AN1798" ca="1">INDIRECT(AN1787)*AN1794</f>
        <v>1000</v>
      </c>
      <c r="AO1798" s="76" cm="1">
        <f t="array" aca="1" ref="AO1798" ca="1">INDIRECT(AO1787)*AO1794</f>
        <v>1000</v>
      </c>
      <c r="AP1798" s="76" cm="1">
        <f t="array" aca="1" ref="AP1798" ca="1">INDIRECT(AP1787)*AP1794</f>
        <v>1000</v>
      </c>
      <c r="AQ1798" s="76" cm="1">
        <f t="array" aca="1" ref="AQ1798" ca="1">INDIRECT(AQ1787)*AQ1794</f>
        <v>1000</v>
      </c>
      <c r="AR1798" s="76" cm="1">
        <f t="array" aca="1" ref="AR1798" ca="1">INDIRECT(AR1787)*AR1794</f>
        <v>1000</v>
      </c>
      <c r="AS1798" s="76" cm="1">
        <f t="array" aca="1" ref="AS1798" ca="1">INDIRECT(AS1787)*AS1794</f>
        <v>1000</v>
      </c>
      <c r="AT1798" s="76" cm="1">
        <f t="array" aca="1" ref="AT1798" ca="1">INDIRECT(AT1787)*AT1794</f>
        <v>1000</v>
      </c>
      <c r="AU1798" s="76" cm="1">
        <f t="array" aca="1" ref="AU1798" ca="1">INDIRECT(AU1787)*AU1794</f>
        <v>1000</v>
      </c>
      <c r="AV1798" s="76" cm="1">
        <f t="array" aca="1" ref="AV1798" ca="1">INDIRECT(AV1787)*AV1794</f>
        <v>1000</v>
      </c>
      <c r="AW1798" s="76" cm="1">
        <f t="array" aca="1" ref="AW1798" ca="1">INDIRECT(AW1787)*AW1794</f>
        <v>1000</v>
      </c>
      <c r="AX1798" s="76" cm="1">
        <f t="array" aca="1" ref="AX1798" ca="1">INDIRECT(AX1787)*AX1794</f>
        <v>1000</v>
      </c>
      <c r="AY1798" s="76" cm="1">
        <f t="array" aca="1" ref="AY1798" ca="1">INDIRECT(AY1787)*AY1794</f>
        <v>1000</v>
      </c>
      <c r="AZ1798" s="76" cm="1">
        <f t="array" aca="1" ref="AZ1798" ca="1">INDIRECT(AZ1787)*AZ1794</f>
        <v>1000</v>
      </c>
      <c r="BA1798" s="76" cm="1">
        <f t="array" aca="1" ref="BA1798" ca="1">INDIRECT(BA1787)*BA1794</f>
        <v>1000</v>
      </c>
      <c r="BB1798" s="76" cm="1">
        <f t="array" aca="1" ref="BB1798" ca="1">INDIRECT(BB1787)*BB1794</f>
        <v>1000</v>
      </c>
      <c r="BC1798" s="76" cm="1">
        <f t="array" aca="1" ref="BC1798" ca="1">INDIRECT(BC1787)*BC1794</f>
        <v>1000</v>
      </c>
      <c r="BD1798" s="76" cm="1">
        <f t="array" aca="1" ref="BD1798" ca="1">INDIRECT(BD1787)*BD1794</f>
        <v>1000</v>
      </c>
      <c r="BE1798" s="76" cm="1">
        <f t="array" aca="1" ref="BE1798" ca="1">INDIRECT(BE1787)*BE1794</f>
        <v>1000</v>
      </c>
      <c r="BF1798" s="76" cm="1">
        <f t="array" aca="1" ref="BF1798" ca="1">INDIRECT(BF1787)*BF1794</f>
        <v>1000</v>
      </c>
      <c r="BG1798" s="76" cm="1">
        <f t="array" aca="1" ref="BG1798" ca="1">INDIRECT(BG1787)*BG1794</f>
        <v>1000</v>
      </c>
      <c r="BH1798" s="76" cm="1">
        <f t="array" aca="1" ref="BH1798" ca="1">INDIRECT(BH1787)*BH1794</f>
        <v>1000</v>
      </c>
      <c r="BI1798" s="76" cm="1">
        <f t="array" aca="1" ref="BI1798" ca="1">INDIRECT(BI1787)*BI1794</f>
        <v>1000</v>
      </c>
      <c r="BJ1798" s="76" cm="1">
        <f t="array" aca="1" ref="BJ1798" ca="1">INDIRECT(BJ1787)*BJ1794</f>
        <v>1000</v>
      </c>
      <c r="BK1798" s="76" cm="1">
        <f t="array" aca="1" ref="BK1798" ca="1">INDIRECT(BK1787)*BK1794</f>
        <v>1000</v>
      </c>
      <c r="BL1798" s="76" cm="1">
        <f t="array" aca="1" ref="BL1798" ca="1">INDIRECT(BL1787)*BL1794</f>
        <v>1000</v>
      </c>
      <c r="BM1798" s="76" cm="1">
        <f t="array" aca="1" ref="BM1798" ca="1">INDIRECT(BM1787)*BM1794</f>
        <v>1000</v>
      </c>
      <c r="BN1798" s="76" cm="1">
        <f t="array" aca="1" ref="BN1798" ca="1">INDIRECT(BN1787)*BN1794</f>
        <v>1000</v>
      </c>
      <c r="BO1798" s="76" cm="1">
        <f t="array" aca="1" ref="BO1798" ca="1">INDIRECT(BO1787)*BO1794</f>
        <v>1000</v>
      </c>
      <c r="BP1798" s="76" cm="1">
        <f t="array" aca="1" ref="BP1798" ca="1">INDIRECT(BP1787)*BP1794</f>
        <v>1000</v>
      </c>
      <c r="BQ1798" s="76" cm="1">
        <f t="array" aca="1" ref="BQ1798" ca="1">INDIRECT(BQ1787)*BQ1794</f>
        <v>1000</v>
      </c>
      <c r="BR1798" s="76" cm="1">
        <f t="array" aca="1" ref="BR1798" ca="1">INDIRECT(BR1787)*BR1794</f>
        <v>1000</v>
      </c>
      <c r="BS1798" s="76" cm="1">
        <f t="array" aca="1" ref="BS1798" ca="1">INDIRECT(BS1787)*BS1794</f>
        <v>1000</v>
      </c>
      <c r="BT1798" s="76" cm="1">
        <f t="array" aca="1" ref="BT1798" ca="1">INDIRECT(BT1787)*BT1794</f>
        <v>1000</v>
      </c>
      <c r="BU1798" s="76" cm="1">
        <f t="array" aca="1" ref="BU1798" ca="1">INDIRECT(BU1787)*BU1794</f>
        <v>1000</v>
      </c>
      <c r="BV1798" s="76" cm="1">
        <f t="array" aca="1" ref="BV1798" ca="1">INDIRECT(BV1787)*BV1794</f>
        <v>1000</v>
      </c>
      <c r="BW1798" s="76" cm="1">
        <f t="array" aca="1" ref="BW1798" ca="1">INDIRECT(BW1787)*BW1794</f>
        <v>1000</v>
      </c>
      <c r="BX1798" s="76" cm="1">
        <f t="array" aca="1" ref="BX1798" ca="1">INDIRECT(BX1787)*BX1794</f>
        <v>1000</v>
      </c>
      <c r="BY1798" s="76" cm="1">
        <f t="array" aca="1" ref="BY1798" ca="1">INDIRECT(BY1787)*BY1794</f>
        <v>1000</v>
      </c>
      <c r="BZ1798" s="76" cm="1">
        <f t="array" aca="1" ref="BZ1798" ca="1">INDIRECT(BZ1787)*BZ1794</f>
        <v>1000</v>
      </c>
      <c r="CA1798" s="76" cm="1">
        <f t="array" aca="1" ref="CA1798" ca="1">INDIRECT(CA1787)*CA1794</f>
        <v>1000</v>
      </c>
      <c r="CB1798" s="76" cm="1">
        <f t="array" aca="1" ref="CB1798" ca="1">INDIRECT(CB1787)*CB1794</f>
        <v>1000</v>
      </c>
      <c r="CC1798" s="76" cm="1">
        <f t="array" aca="1" ref="CC1798" ca="1">INDIRECT(CC1787)*CC1794</f>
        <v>1000</v>
      </c>
      <c r="CD1798" s="76" cm="1">
        <f t="array" aca="1" ref="CD1798" ca="1">INDIRECT(CD1787)*CD1794</f>
        <v>1000</v>
      </c>
      <c r="CE1798" s="76" cm="1">
        <f t="array" aca="1" ref="CE1798" ca="1">INDIRECT(CE1787)*CE1794</f>
        <v>1000</v>
      </c>
      <c r="CF1798" s="76" cm="1">
        <f t="array" aca="1" ref="CF1798" ca="1">INDIRECT(CF1787)*CF1794</f>
        <v>1000</v>
      </c>
      <c r="CG1798" s="76" cm="1">
        <f t="array" aca="1" ref="CG1798" ca="1">INDIRECT(CG1787)*CG1794</f>
        <v>1000</v>
      </c>
      <c r="CH1798" s="76" cm="1">
        <f t="array" aca="1" ref="CH1798" ca="1">INDIRECT(CH1787)*CH1794</f>
        <v>1000</v>
      </c>
      <c r="CI1798" s="76" cm="1">
        <f t="array" aca="1" ref="CI1798" ca="1">INDIRECT(CI1787)*CI1794</f>
        <v>1000</v>
      </c>
      <c r="CJ1798" s="76" cm="1">
        <f t="array" aca="1" ref="CJ1798" ca="1">INDIRECT(CJ1787)*CJ1794</f>
        <v>1000</v>
      </c>
      <c r="CK1798" s="76" cm="1">
        <f t="array" aca="1" ref="CK1798" ca="1">INDIRECT(CK1787)*CK1794</f>
        <v>1000</v>
      </c>
      <c r="CL1798" s="76" cm="1">
        <f t="array" aca="1" ref="CL1798" ca="1">INDIRECT(CL1787)*CL1794</f>
        <v>1000</v>
      </c>
      <c r="CO1798" s="76" t="e" cm="1">
        <f t="array" aca="1" ref="CO1798" ca="1">INDIRECT(CO1787)*CO1794</f>
        <v>#N/A</v>
      </c>
      <c r="CP1798" s="76" t="e" cm="1">
        <f t="array" aca="1" ref="CP1798" ca="1">INDIRECT(CP1787)*CP1794</f>
        <v>#N/A</v>
      </c>
      <c r="CQ1798" s="76" t="e" cm="1">
        <f t="array" aca="1" ref="CQ1798" ca="1">INDIRECT(CQ1787)*CQ1794</f>
        <v>#N/A</v>
      </c>
      <c r="CR1798" s="76" t="e" cm="1">
        <f t="array" aca="1" ref="CR1798" ca="1">INDIRECT(CR1787)*CR1794</f>
        <v>#N/A</v>
      </c>
      <c r="CS1798" s="76" t="e" cm="1">
        <f t="array" aca="1" ref="CS1798" ca="1">INDIRECT(CS1787)*CS1794</f>
        <v>#N/A</v>
      </c>
      <c r="CT1798" s="76" t="e" cm="1">
        <f t="array" aca="1" ref="CT1798" ca="1">INDIRECT(CT1787)*CT1794</f>
        <v>#N/A</v>
      </c>
      <c r="CU1798" s="76" t="e" cm="1">
        <f t="array" aca="1" ref="CU1798" ca="1">INDIRECT(CU1787)*CU1794</f>
        <v>#N/A</v>
      </c>
      <c r="CV1798" s="76" t="e" cm="1">
        <f t="array" aca="1" ref="CV1798" ca="1">INDIRECT(CV1787)*CV1794</f>
        <v>#N/A</v>
      </c>
      <c r="CW1798" s="76" t="e" cm="1">
        <f t="array" aca="1" ref="CW1798" ca="1">INDIRECT(CW1787)*CW1794</f>
        <v>#N/A</v>
      </c>
      <c r="CX1798" s="76" t="e" cm="1">
        <f t="array" aca="1" ref="CX1798" ca="1">INDIRECT(CX1787)*CX1794</f>
        <v>#N/A</v>
      </c>
      <c r="CY1798" s="76" t="e" cm="1">
        <f t="array" aca="1" ref="CY1798" ca="1">INDIRECT(CY1787)*CY1794</f>
        <v>#N/A</v>
      </c>
      <c r="CZ1798" s="76" t="e" cm="1">
        <f t="array" aca="1" ref="CZ1798" ca="1">INDIRECT(CZ1787)*CZ1794</f>
        <v>#N/A</v>
      </c>
      <c r="DA1798" s="76" t="e" cm="1">
        <f t="array" aca="1" ref="DA1798" ca="1">INDIRECT(DA1787)*DA1794</f>
        <v>#N/A</v>
      </c>
      <c r="DB1798" s="76" t="e" cm="1">
        <f t="array" aca="1" ref="DB1798" ca="1">INDIRECT(DB1787)*DB1794</f>
        <v>#N/A</v>
      </c>
      <c r="DC1798" s="76" t="e" cm="1">
        <f t="array" aca="1" ref="DC1798" ca="1">INDIRECT(DC1787)*DC1794</f>
        <v>#N/A</v>
      </c>
      <c r="DD1798" s="76" t="e" cm="1">
        <f t="array" aca="1" ref="DD1798" ca="1">INDIRECT(DD1787)*DD1794</f>
        <v>#N/A</v>
      </c>
      <c r="DE1798" s="76" t="e" cm="1">
        <f t="array" aca="1" ref="DE1798" ca="1">INDIRECT(DE1787)*DE1794</f>
        <v>#N/A</v>
      </c>
      <c r="DF1798" s="76" t="e" cm="1">
        <f t="array" aca="1" ref="DF1798" ca="1">INDIRECT(DF1787)*DF1794</f>
        <v>#N/A</v>
      </c>
      <c r="DG1798" s="76" t="e" cm="1">
        <f t="array" aca="1" ref="DG1798" ca="1">INDIRECT(DG1787)*DG1794</f>
        <v>#N/A</v>
      </c>
      <c r="DH1798" s="76" t="e" cm="1">
        <f t="array" aca="1" ref="DH1798" ca="1">INDIRECT(DH1787)*DH1794</f>
        <v>#N/A</v>
      </c>
      <c r="DI1798" s="76" t="e" cm="1">
        <f t="array" aca="1" ref="DI1798" ca="1">INDIRECT(DI1787)*DI1794</f>
        <v>#N/A</v>
      </c>
      <c r="DJ1798" s="76" t="e" cm="1">
        <f t="array" aca="1" ref="DJ1798" ca="1">INDIRECT(DJ1787)*DJ1794</f>
        <v>#N/A</v>
      </c>
      <c r="DK1798" s="76" t="e" cm="1">
        <f t="array" aca="1" ref="DK1798" ca="1">INDIRECT(DK1787)*DK1794</f>
        <v>#N/A</v>
      </c>
      <c r="DL1798" s="76" t="e" cm="1">
        <f t="array" aca="1" ref="DL1798" ca="1">INDIRECT(DL1787)*DL1794</f>
        <v>#N/A</v>
      </c>
    </row>
    <row r="1799" spans="1:116" x14ac:dyDescent="0.4">
      <c r="B1799" t="str">
        <f>E1799</f>
        <v>1799 SUB-S</v>
      </c>
      <c r="D1799" t="s">
        <v>771</v>
      </c>
      <c r="E1799" s="8" t="str">
        <f t="shared" si="3042"/>
        <v>1799 SUB-S</v>
      </c>
      <c r="G1799" s="158" t="s">
        <v>73</v>
      </c>
      <c r="H1799" s="12"/>
      <c r="I1799" s="60"/>
      <c r="J1799" s="60"/>
      <c r="K1799" s="16">
        <v>0.05</v>
      </c>
      <c r="L1799" s="16">
        <v>0.05</v>
      </c>
      <c r="M1799" s="16">
        <v>0.05</v>
      </c>
      <c r="N1799" s="16">
        <v>0.05</v>
      </c>
      <c r="O1799" s="16">
        <v>0.05</v>
      </c>
      <c r="P1799" s="16">
        <v>0.05</v>
      </c>
      <c r="R1799" s="20"/>
      <c r="S1799" s="150" cm="1">
        <f t="array" ref="S1799">INDEX($K:$P,ROW(),MATCH(S$3,$K$2:$P$2,0))</f>
        <v>0.05</v>
      </c>
      <c r="T1799" s="150" cm="1">
        <f t="array" ref="T1799">INDEX($K:$P,ROW(),MATCH(T$3,$K$2:$P$2,0))</f>
        <v>0.05</v>
      </c>
      <c r="U1799" s="150" cm="1">
        <f t="array" ref="U1799">INDEX($K:$P,ROW(),MATCH(U$3,$K$2:$P$2,0))</f>
        <v>0.05</v>
      </c>
      <c r="V1799" s="150" cm="1">
        <f t="array" ref="V1799">INDEX($K:$P,ROW(),MATCH(V$3,$K$2:$P$2,0))</f>
        <v>0.05</v>
      </c>
      <c r="W1799" s="150" cm="1">
        <f t="array" ref="W1799">INDEX($K:$P,ROW(),MATCH(W$3,$K$2:$P$2,0))</f>
        <v>0.05</v>
      </c>
      <c r="X1799" s="150" cm="1">
        <f t="array" ref="X1799">INDEX($K:$P,ROW(),MATCH(X$3,$K$2:$P$2,0))</f>
        <v>0.05</v>
      </c>
      <c r="Y1799" s="150" cm="1">
        <f t="array" ref="Y1799">INDEX($K:$P,ROW(),MATCH(Y$3,$K$2:$P$2,0))</f>
        <v>0.05</v>
      </c>
      <c r="Z1799" s="150" cm="1">
        <f t="array" ref="Z1799">INDEX($K:$P,ROW(),MATCH(Z$3,$K$2:$P$2,0))</f>
        <v>0.05</v>
      </c>
      <c r="AA1799" s="150" cm="1">
        <f t="array" ref="AA1799">INDEX($K:$P,ROW(),MATCH(AA$3,$K$2:$P$2,0))</f>
        <v>0.05</v>
      </c>
      <c r="AB1799" s="150" cm="1">
        <f t="array" ref="AB1799">INDEX($K:$P,ROW(),MATCH(AB$3,$K$2:$P$2,0))</f>
        <v>0.05</v>
      </c>
      <c r="AC1799" s="150" cm="1">
        <f t="array" ref="AC1799">INDEX($K:$P,ROW(),MATCH(AC$3,$K$2:$P$2,0))</f>
        <v>0.05</v>
      </c>
      <c r="AD1799" s="150" cm="1">
        <f t="array" ref="AD1799">INDEX($K:$P,ROW(),MATCH(AD$3,$K$2:$P$2,0))</f>
        <v>0.05</v>
      </c>
      <c r="AE1799" s="150" cm="1">
        <f t="array" ref="AE1799">INDEX($K:$P,ROW(),MATCH(AE$3,$K$2:$P$2,0))</f>
        <v>0.05</v>
      </c>
      <c r="AF1799" s="150" cm="1">
        <f t="array" ref="AF1799">INDEX($K:$P,ROW(),MATCH(AF$3,$K$2:$P$2,0))</f>
        <v>0.05</v>
      </c>
      <c r="AG1799" s="150" cm="1">
        <f t="array" ref="AG1799">INDEX($K:$P,ROW(),MATCH(AG$3,$K$2:$P$2,0))</f>
        <v>0.05</v>
      </c>
      <c r="AH1799" s="150" cm="1">
        <f t="array" ref="AH1799">INDEX($K:$P,ROW(),MATCH(AH$3,$K$2:$P$2,0))</f>
        <v>0.05</v>
      </c>
      <c r="AI1799" s="150" cm="1">
        <f t="array" ref="AI1799">INDEX($K:$P,ROW(),MATCH(AI$3,$K$2:$P$2,0))</f>
        <v>0.05</v>
      </c>
      <c r="AJ1799" s="150" cm="1">
        <f t="array" ref="AJ1799">INDEX($K:$P,ROW(),MATCH(AJ$3,$K$2:$P$2,0))</f>
        <v>0.05</v>
      </c>
      <c r="AK1799" s="150" cm="1">
        <f t="array" ref="AK1799">INDEX($K:$P,ROW(),MATCH(AK$3,$K$2:$P$2,0))</f>
        <v>0.05</v>
      </c>
      <c r="AL1799" s="150" cm="1">
        <f t="array" ref="AL1799">INDEX($K:$P,ROW(),MATCH(AL$3,$K$2:$P$2,0))</f>
        <v>0.05</v>
      </c>
      <c r="AM1799" s="150" cm="1">
        <f t="array" ref="AM1799">INDEX($K:$P,ROW(),MATCH(AM$3,$K$2:$P$2,0))</f>
        <v>0.05</v>
      </c>
      <c r="AN1799" s="150" cm="1">
        <f t="array" ref="AN1799">INDEX($K:$P,ROW(),MATCH(AN$3,$K$2:$P$2,0))</f>
        <v>0.05</v>
      </c>
      <c r="AO1799" s="150" cm="1">
        <f t="array" ref="AO1799">INDEX($K:$P,ROW(),MATCH(AO$3,$K$2:$P$2,0))</f>
        <v>0.05</v>
      </c>
      <c r="AP1799" s="150" cm="1">
        <f t="array" ref="AP1799">INDEX($K:$P,ROW(),MATCH(AP$3,$K$2:$P$2,0))</f>
        <v>0.05</v>
      </c>
      <c r="AQ1799" s="150" cm="1">
        <f t="array" ref="AQ1799">INDEX($K:$P,ROW(),MATCH(AQ$3,$K$2:$P$2,0))</f>
        <v>0.05</v>
      </c>
      <c r="AR1799" s="150" cm="1">
        <f t="array" ref="AR1799">INDEX($K:$P,ROW(),MATCH(AR$3,$K$2:$P$2,0))</f>
        <v>0.05</v>
      </c>
      <c r="AS1799" s="150" cm="1">
        <f t="array" ref="AS1799">INDEX($K:$P,ROW(),MATCH(AS$3,$K$2:$P$2,0))</f>
        <v>0.05</v>
      </c>
      <c r="AT1799" s="150" cm="1">
        <f t="array" ref="AT1799">INDEX($K:$P,ROW(),MATCH(AT$3,$K$2:$P$2,0))</f>
        <v>0.05</v>
      </c>
      <c r="AU1799" s="150" cm="1">
        <f t="array" ref="AU1799">INDEX($K:$P,ROW(),MATCH(AU$3,$K$2:$P$2,0))</f>
        <v>0.05</v>
      </c>
      <c r="AV1799" s="150" cm="1">
        <f t="array" ref="AV1799">INDEX($K:$P,ROW(),MATCH(AV$3,$K$2:$P$2,0))</f>
        <v>0.05</v>
      </c>
      <c r="AW1799" s="150" cm="1">
        <f t="array" ref="AW1799">INDEX($K:$P,ROW(),MATCH(AW$3,$K$2:$P$2,0))</f>
        <v>0.05</v>
      </c>
      <c r="AX1799" s="150" cm="1">
        <f t="array" ref="AX1799">INDEX($K:$P,ROW(),MATCH(AX$3,$K$2:$P$2,0))</f>
        <v>0.05</v>
      </c>
      <c r="AY1799" s="150" cm="1">
        <f t="array" ref="AY1799">INDEX($K:$P,ROW(),MATCH(AY$3,$K$2:$P$2,0))</f>
        <v>0.05</v>
      </c>
      <c r="AZ1799" s="150" cm="1">
        <f t="array" ref="AZ1799">INDEX($K:$P,ROW(),MATCH(AZ$3,$K$2:$P$2,0))</f>
        <v>0.05</v>
      </c>
      <c r="BA1799" s="150" cm="1">
        <f t="array" ref="BA1799">INDEX($K:$P,ROW(),MATCH(BA$3,$K$2:$P$2,0))</f>
        <v>0.05</v>
      </c>
      <c r="BB1799" s="150" cm="1">
        <f t="array" ref="BB1799">INDEX($K:$P,ROW(),MATCH(BB$3,$K$2:$P$2,0))</f>
        <v>0.05</v>
      </c>
      <c r="BC1799" s="150" cm="1">
        <f t="array" ref="BC1799">INDEX($K:$P,ROW(),MATCH(BC$3,$K$2:$P$2,0))</f>
        <v>0.05</v>
      </c>
      <c r="BD1799" s="150" cm="1">
        <f t="array" ref="BD1799">INDEX($K:$P,ROW(),MATCH(BD$3,$K$2:$P$2,0))</f>
        <v>0.05</v>
      </c>
      <c r="BE1799" s="150" cm="1">
        <f t="array" ref="BE1799">INDEX($K:$P,ROW(),MATCH(BE$3,$K$2:$P$2,0))</f>
        <v>0.05</v>
      </c>
      <c r="BF1799" s="150" cm="1">
        <f t="array" ref="BF1799">INDEX($K:$P,ROW(),MATCH(BF$3,$K$2:$P$2,0))</f>
        <v>0.05</v>
      </c>
      <c r="BG1799" s="150" cm="1">
        <f t="array" ref="BG1799">INDEX($K:$P,ROW(),MATCH(BG$3,$K$2:$P$2,0))</f>
        <v>0.05</v>
      </c>
      <c r="BH1799" s="150" cm="1">
        <f t="array" ref="BH1799">INDEX($K:$P,ROW(),MATCH(BH$3,$K$2:$P$2,0))</f>
        <v>0.05</v>
      </c>
      <c r="BI1799" s="150" cm="1">
        <f t="array" ref="BI1799">INDEX($K:$P,ROW(),MATCH(BI$3,$K$2:$P$2,0))</f>
        <v>0.05</v>
      </c>
      <c r="BJ1799" s="150" cm="1">
        <f t="array" ref="BJ1799">INDEX($K:$P,ROW(),MATCH(BJ$3,$K$2:$P$2,0))</f>
        <v>0.05</v>
      </c>
      <c r="BK1799" s="150" cm="1">
        <f t="array" ref="BK1799">INDEX($K:$P,ROW(),MATCH(BK$3,$K$2:$P$2,0))</f>
        <v>0.05</v>
      </c>
      <c r="BL1799" s="150" cm="1">
        <f t="array" ref="BL1799">INDEX($K:$P,ROW(),MATCH(BL$3,$K$2:$P$2,0))</f>
        <v>0.05</v>
      </c>
      <c r="BM1799" s="150" cm="1">
        <f t="array" ref="BM1799">INDEX($K:$P,ROW(),MATCH(BM$3,$K$2:$P$2,0))</f>
        <v>0.05</v>
      </c>
      <c r="BN1799" s="150" cm="1">
        <f t="array" ref="BN1799">INDEX($K:$P,ROW(),MATCH(BN$3,$K$2:$P$2,0))</f>
        <v>0.05</v>
      </c>
      <c r="BO1799" s="150" cm="1">
        <f t="array" ref="BO1799">INDEX($K:$P,ROW(),MATCH(BO$3,$K$2:$P$2,0))</f>
        <v>0.05</v>
      </c>
      <c r="BP1799" s="150" cm="1">
        <f t="array" ref="BP1799">INDEX($K:$P,ROW(),MATCH(BP$3,$K$2:$P$2,0))</f>
        <v>0.05</v>
      </c>
      <c r="BQ1799" s="150" cm="1">
        <f t="array" ref="BQ1799">INDEX($K:$P,ROW(),MATCH(BQ$3,$K$2:$P$2,0))</f>
        <v>0.05</v>
      </c>
      <c r="BR1799" s="150" cm="1">
        <f t="array" ref="BR1799">INDEX($K:$P,ROW(),MATCH(BR$3,$K$2:$P$2,0))</f>
        <v>0.05</v>
      </c>
      <c r="BS1799" s="150" cm="1">
        <f t="array" ref="BS1799">INDEX($K:$P,ROW(),MATCH(BS$3,$K$2:$P$2,0))</f>
        <v>0.05</v>
      </c>
      <c r="BT1799" s="150" cm="1">
        <f t="array" ref="BT1799">INDEX($K:$P,ROW(),MATCH(BT$3,$K$2:$P$2,0))</f>
        <v>0.05</v>
      </c>
      <c r="BU1799" s="150" cm="1">
        <f t="array" ref="BU1799">INDEX($K:$P,ROW(),MATCH(BU$3,$K$2:$P$2,0))</f>
        <v>0.05</v>
      </c>
      <c r="BV1799" s="150" cm="1">
        <f t="array" ref="BV1799">INDEX($K:$P,ROW(),MATCH(BV$3,$K$2:$P$2,0))</f>
        <v>0.05</v>
      </c>
      <c r="BW1799" s="150" cm="1">
        <f t="array" ref="BW1799">INDEX($K:$P,ROW(),MATCH(BW$3,$K$2:$P$2,0))</f>
        <v>0.05</v>
      </c>
      <c r="BX1799" s="150" cm="1">
        <f t="array" ref="BX1799">INDEX($K:$P,ROW(),MATCH(BX$3,$K$2:$P$2,0))</f>
        <v>0.05</v>
      </c>
      <c r="BY1799" s="150" cm="1">
        <f t="array" ref="BY1799">INDEX($K:$P,ROW(),MATCH(BY$3,$K$2:$P$2,0))</f>
        <v>0.05</v>
      </c>
      <c r="BZ1799" s="150" cm="1">
        <f t="array" ref="BZ1799">INDEX($K:$P,ROW(),MATCH(BZ$3,$K$2:$P$2,0))</f>
        <v>0.05</v>
      </c>
      <c r="CA1799" s="150" cm="1">
        <f t="array" ref="CA1799">INDEX($K:$P,ROW(),MATCH(CA$3,$K$2:$P$2,0))</f>
        <v>0.05</v>
      </c>
      <c r="CB1799" s="150" cm="1">
        <f t="array" ref="CB1799">INDEX($K:$P,ROW(),MATCH(CB$3,$K$2:$P$2,0))</f>
        <v>0.05</v>
      </c>
      <c r="CC1799" s="150" cm="1">
        <f t="array" ref="CC1799">INDEX($K:$P,ROW(),MATCH(CC$3,$K$2:$P$2,0))</f>
        <v>0.05</v>
      </c>
      <c r="CD1799" s="150" cm="1">
        <f t="array" ref="CD1799">INDEX($K:$P,ROW(),MATCH(CD$3,$K$2:$P$2,0))</f>
        <v>0.05</v>
      </c>
      <c r="CE1799" s="150" cm="1">
        <f t="array" ref="CE1799">INDEX($K:$P,ROW(),MATCH(CE$3,$K$2:$P$2,0))</f>
        <v>0.05</v>
      </c>
      <c r="CF1799" s="150" cm="1">
        <f t="array" ref="CF1799">INDEX($K:$P,ROW(),MATCH(CF$3,$K$2:$P$2,0))</f>
        <v>0.05</v>
      </c>
      <c r="CG1799" s="150" cm="1">
        <f t="array" ref="CG1799">INDEX($K:$P,ROW(),MATCH(CG$3,$K$2:$P$2,0))</f>
        <v>0.05</v>
      </c>
      <c r="CH1799" s="150" cm="1">
        <f t="array" ref="CH1799">INDEX($K:$P,ROW(),MATCH(CH$3,$K$2:$P$2,0))</f>
        <v>0.05</v>
      </c>
      <c r="CI1799" s="150" cm="1">
        <f t="array" ref="CI1799">INDEX($K:$P,ROW(),MATCH(CI$3,$K$2:$P$2,0))</f>
        <v>0.05</v>
      </c>
      <c r="CJ1799" s="150" cm="1">
        <f t="array" ref="CJ1799">INDEX($K:$P,ROW(),MATCH(CJ$3,$K$2:$P$2,0))</f>
        <v>0.05</v>
      </c>
      <c r="CK1799" s="150" cm="1">
        <f t="array" ref="CK1799">INDEX($K:$P,ROW(),MATCH(CK$3,$K$2:$P$2,0))</f>
        <v>0.05</v>
      </c>
      <c r="CL1799" s="150" cm="1">
        <f t="array" ref="CL1799">INDEX($K:$P,ROW(),MATCH(CL$3,$K$2:$P$2,0))</f>
        <v>0.05</v>
      </c>
      <c r="CN1799" s="60"/>
      <c r="CO1799" s="150" t="e" cm="1">
        <f t="array" ref="CO1799">INDEX($K:$P,ROW(),MATCH(CO$3,$K$2:$P$2,0))</f>
        <v>#N/A</v>
      </c>
      <c r="CP1799" s="150" t="e" cm="1">
        <f t="array" ref="CP1799">INDEX($K:$P,ROW(),MATCH(CP$3,$K$2:$P$2,0))</f>
        <v>#N/A</v>
      </c>
      <c r="CQ1799" s="150" t="e" cm="1">
        <f t="array" ref="CQ1799">INDEX($K:$P,ROW(),MATCH(CQ$3,$K$2:$P$2,0))</f>
        <v>#N/A</v>
      </c>
      <c r="CR1799" s="150" t="e" cm="1">
        <f t="array" ref="CR1799">INDEX($K:$P,ROW(),MATCH(CR$3,$K$2:$P$2,0))</f>
        <v>#N/A</v>
      </c>
      <c r="CS1799" s="150" t="e" cm="1">
        <f t="array" ref="CS1799">INDEX($K:$P,ROW(),MATCH(CS$3,$K$2:$P$2,0))</f>
        <v>#N/A</v>
      </c>
      <c r="CT1799" s="150" t="e" cm="1">
        <f t="array" ref="CT1799">INDEX($K:$P,ROW(),MATCH(CT$3,$K$2:$P$2,0))</f>
        <v>#N/A</v>
      </c>
      <c r="CU1799" s="150" t="e" cm="1">
        <f t="array" ref="CU1799">INDEX($K:$P,ROW(),MATCH(CU$3,$K$2:$P$2,0))</f>
        <v>#N/A</v>
      </c>
      <c r="CV1799" s="150" t="e" cm="1">
        <f t="array" ref="CV1799">INDEX($K:$P,ROW(),MATCH(CV$3,$K$2:$P$2,0))</f>
        <v>#N/A</v>
      </c>
      <c r="CW1799" s="150" t="e" cm="1">
        <f t="array" ref="CW1799">INDEX($K:$P,ROW(),MATCH(CW$3,$K$2:$P$2,0))</f>
        <v>#N/A</v>
      </c>
      <c r="CX1799" s="150" t="e" cm="1">
        <f t="array" ref="CX1799">INDEX($K:$P,ROW(),MATCH(CX$3,$K$2:$P$2,0))</f>
        <v>#N/A</v>
      </c>
      <c r="CY1799" s="150" t="e" cm="1">
        <f t="array" ref="CY1799">INDEX($K:$P,ROW(),MATCH(CY$3,$K$2:$P$2,0))</f>
        <v>#N/A</v>
      </c>
      <c r="CZ1799" s="150" t="e" cm="1">
        <f t="array" ref="CZ1799">INDEX($K:$P,ROW(),MATCH(CZ$3,$K$2:$P$2,0))</f>
        <v>#N/A</v>
      </c>
      <c r="DA1799" s="150" t="e" cm="1">
        <f t="array" ref="DA1799">INDEX($K:$P,ROW(),MATCH(DA$3,$K$2:$P$2,0))</f>
        <v>#N/A</v>
      </c>
      <c r="DB1799" s="150" t="e" cm="1">
        <f t="array" ref="DB1799">INDEX($K:$P,ROW(),MATCH(DB$3,$K$2:$P$2,0))</f>
        <v>#N/A</v>
      </c>
      <c r="DC1799" s="150" t="e" cm="1">
        <f t="array" ref="DC1799">INDEX($K:$P,ROW(),MATCH(DC$3,$K$2:$P$2,0))</f>
        <v>#N/A</v>
      </c>
      <c r="DD1799" s="150" t="e" cm="1">
        <f t="array" ref="DD1799">INDEX($K:$P,ROW(),MATCH(DD$3,$K$2:$P$2,0))</f>
        <v>#N/A</v>
      </c>
      <c r="DE1799" s="150" t="e" cm="1">
        <f t="array" ref="DE1799">INDEX($K:$P,ROW(),MATCH(DE$3,$K$2:$P$2,0))</f>
        <v>#N/A</v>
      </c>
      <c r="DF1799" s="150" t="e" cm="1">
        <f t="array" ref="DF1799">INDEX($K:$P,ROW(),MATCH(DF$3,$K$2:$P$2,0))</f>
        <v>#N/A</v>
      </c>
      <c r="DG1799" s="150" t="e" cm="1">
        <f t="array" ref="DG1799">INDEX($K:$P,ROW(),MATCH(DG$3,$K$2:$P$2,0))</f>
        <v>#N/A</v>
      </c>
      <c r="DH1799" s="150" t="e" cm="1">
        <f t="array" ref="DH1799">INDEX($K:$P,ROW(),MATCH(DH$3,$K$2:$P$2,0))</f>
        <v>#N/A</v>
      </c>
      <c r="DI1799" s="150" t="e" cm="1">
        <f t="array" ref="DI1799">INDEX($K:$P,ROW(),MATCH(DI$3,$K$2:$P$2,0))</f>
        <v>#N/A</v>
      </c>
      <c r="DJ1799" s="150" t="e" cm="1">
        <f t="array" ref="DJ1799">INDEX($K:$P,ROW(),MATCH(DJ$3,$K$2:$P$2,0))</f>
        <v>#N/A</v>
      </c>
      <c r="DK1799" s="150" t="e" cm="1">
        <f t="array" ref="DK1799">INDEX($K:$P,ROW(),MATCH(DK$3,$K$2:$P$2,0))</f>
        <v>#N/A</v>
      </c>
      <c r="DL1799" s="150" t="e" cm="1">
        <f t="array" ref="DL1799">INDEX($K:$P,ROW(),MATCH(DL$3,$K$2:$P$2,0))</f>
        <v>#N/A</v>
      </c>
    </row>
    <row r="1800" spans="1:116" x14ac:dyDescent="0.4">
      <c r="D1800" t="s">
        <v>771</v>
      </c>
      <c r="E1800" s="8" t="str">
        <f t="shared" si="3042"/>
        <v>1800 SUB-S</v>
      </c>
      <c r="G1800" s="158" t="s">
        <v>74</v>
      </c>
      <c r="K1800" s="344">
        <f t="shared" ref="K1800:P1800" ca="1" si="3049">SUMIF($3:$3,K$2,1800:1800)</f>
        <v>-600</v>
      </c>
      <c r="L1800" s="344">
        <f t="shared" ca="1" si="3049"/>
        <v>-600</v>
      </c>
      <c r="M1800" s="344">
        <f t="shared" ca="1" si="3049"/>
        <v>-600</v>
      </c>
      <c r="N1800" s="344">
        <f t="shared" ca="1" si="3049"/>
        <v>-600</v>
      </c>
      <c r="O1800" s="344">
        <f t="shared" ca="1" si="3049"/>
        <v>-600</v>
      </c>
      <c r="P1800" s="344">
        <f t="shared" ca="1" si="3049"/>
        <v>-600</v>
      </c>
      <c r="R1800" s="15"/>
      <c r="S1800" s="76">
        <f t="shared" ref="S1800:AX1800" ca="1" si="3050">-S1798*S1799</f>
        <v>-50</v>
      </c>
      <c r="T1800" s="76">
        <f t="shared" ca="1" si="3050"/>
        <v>-50</v>
      </c>
      <c r="U1800" s="76">
        <f t="shared" ca="1" si="3050"/>
        <v>-50</v>
      </c>
      <c r="V1800" s="76">
        <f t="shared" ca="1" si="3050"/>
        <v>-50</v>
      </c>
      <c r="W1800" s="76">
        <f t="shared" ca="1" si="3050"/>
        <v>-50</v>
      </c>
      <c r="X1800" s="76">
        <f t="shared" ca="1" si="3050"/>
        <v>-50</v>
      </c>
      <c r="Y1800" s="76">
        <f t="shared" ca="1" si="3050"/>
        <v>-50</v>
      </c>
      <c r="Z1800" s="76">
        <f t="shared" ca="1" si="3050"/>
        <v>-50</v>
      </c>
      <c r="AA1800" s="76">
        <f t="shared" ca="1" si="3050"/>
        <v>-50</v>
      </c>
      <c r="AB1800" s="76">
        <f t="shared" ca="1" si="3050"/>
        <v>-50</v>
      </c>
      <c r="AC1800" s="76">
        <f t="shared" ca="1" si="3050"/>
        <v>-50</v>
      </c>
      <c r="AD1800" s="76">
        <f t="shared" ca="1" si="3050"/>
        <v>-50</v>
      </c>
      <c r="AE1800" s="76">
        <f t="shared" ca="1" si="3050"/>
        <v>-50</v>
      </c>
      <c r="AF1800" s="76">
        <f t="shared" ca="1" si="3050"/>
        <v>-50</v>
      </c>
      <c r="AG1800" s="76">
        <f t="shared" ca="1" si="3050"/>
        <v>-50</v>
      </c>
      <c r="AH1800" s="76">
        <f t="shared" ca="1" si="3050"/>
        <v>-50</v>
      </c>
      <c r="AI1800" s="76">
        <f t="shared" ca="1" si="3050"/>
        <v>-50</v>
      </c>
      <c r="AJ1800" s="76">
        <f t="shared" ca="1" si="3050"/>
        <v>-50</v>
      </c>
      <c r="AK1800" s="76">
        <f t="shared" ca="1" si="3050"/>
        <v>-50</v>
      </c>
      <c r="AL1800" s="76">
        <f t="shared" ca="1" si="3050"/>
        <v>-50</v>
      </c>
      <c r="AM1800" s="76">
        <f t="shared" ca="1" si="3050"/>
        <v>-50</v>
      </c>
      <c r="AN1800" s="76">
        <f t="shared" ca="1" si="3050"/>
        <v>-50</v>
      </c>
      <c r="AO1800" s="76">
        <f t="shared" ca="1" si="3050"/>
        <v>-50</v>
      </c>
      <c r="AP1800" s="76">
        <f t="shared" ca="1" si="3050"/>
        <v>-50</v>
      </c>
      <c r="AQ1800" s="76">
        <f t="shared" ca="1" si="3050"/>
        <v>-50</v>
      </c>
      <c r="AR1800" s="76">
        <f t="shared" ca="1" si="3050"/>
        <v>-50</v>
      </c>
      <c r="AS1800" s="76">
        <f t="shared" ca="1" si="3050"/>
        <v>-50</v>
      </c>
      <c r="AT1800" s="76">
        <f t="shared" ca="1" si="3050"/>
        <v>-50</v>
      </c>
      <c r="AU1800" s="76">
        <f t="shared" ca="1" si="3050"/>
        <v>-50</v>
      </c>
      <c r="AV1800" s="76">
        <f t="shared" ca="1" si="3050"/>
        <v>-50</v>
      </c>
      <c r="AW1800" s="76">
        <f t="shared" ca="1" si="3050"/>
        <v>-50</v>
      </c>
      <c r="AX1800" s="76">
        <f t="shared" ca="1" si="3050"/>
        <v>-50</v>
      </c>
      <c r="AY1800" s="76">
        <f t="shared" ref="AY1800:CD1800" ca="1" si="3051">-AY1798*AY1799</f>
        <v>-50</v>
      </c>
      <c r="AZ1800" s="76">
        <f t="shared" ca="1" si="3051"/>
        <v>-50</v>
      </c>
      <c r="BA1800" s="76">
        <f t="shared" ca="1" si="3051"/>
        <v>-50</v>
      </c>
      <c r="BB1800" s="76">
        <f t="shared" ca="1" si="3051"/>
        <v>-50</v>
      </c>
      <c r="BC1800" s="76">
        <f t="shared" ca="1" si="3051"/>
        <v>-50</v>
      </c>
      <c r="BD1800" s="76">
        <f t="shared" ca="1" si="3051"/>
        <v>-50</v>
      </c>
      <c r="BE1800" s="76">
        <f t="shared" ca="1" si="3051"/>
        <v>-50</v>
      </c>
      <c r="BF1800" s="76">
        <f t="shared" ca="1" si="3051"/>
        <v>-50</v>
      </c>
      <c r="BG1800" s="76">
        <f t="shared" ca="1" si="3051"/>
        <v>-50</v>
      </c>
      <c r="BH1800" s="76">
        <f t="shared" ca="1" si="3051"/>
        <v>-50</v>
      </c>
      <c r="BI1800" s="76">
        <f t="shared" ca="1" si="3051"/>
        <v>-50</v>
      </c>
      <c r="BJ1800" s="76">
        <f t="shared" ca="1" si="3051"/>
        <v>-50</v>
      </c>
      <c r="BK1800" s="76">
        <f t="shared" ca="1" si="3051"/>
        <v>-50</v>
      </c>
      <c r="BL1800" s="76">
        <f t="shared" ca="1" si="3051"/>
        <v>-50</v>
      </c>
      <c r="BM1800" s="76">
        <f t="shared" ca="1" si="3051"/>
        <v>-50</v>
      </c>
      <c r="BN1800" s="76">
        <f t="shared" ca="1" si="3051"/>
        <v>-50</v>
      </c>
      <c r="BO1800" s="76">
        <f t="shared" ca="1" si="3051"/>
        <v>-50</v>
      </c>
      <c r="BP1800" s="76">
        <f t="shared" ca="1" si="3051"/>
        <v>-50</v>
      </c>
      <c r="BQ1800" s="76">
        <f t="shared" ca="1" si="3051"/>
        <v>-50</v>
      </c>
      <c r="BR1800" s="76">
        <f t="shared" ca="1" si="3051"/>
        <v>-50</v>
      </c>
      <c r="BS1800" s="76">
        <f t="shared" ca="1" si="3051"/>
        <v>-50</v>
      </c>
      <c r="BT1800" s="76">
        <f t="shared" ca="1" si="3051"/>
        <v>-50</v>
      </c>
      <c r="BU1800" s="76">
        <f t="shared" ca="1" si="3051"/>
        <v>-50</v>
      </c>
      <c r="BV1800" s="76">
        <f t="shared" ca="1" si="3051"/>
        <v>-50</v>
      </c>
      <c r="BW1800" s="76">
        <f t="shared" ca="1" si="3051"/>
        <v>-50</v>
      </c>
      <c r="BX1800" s="76">
        <f t="shared" ca="1" si="3051"/>
        <v>-50</v>
      </c>
      <c r="BY1800" s="76">
        <f t="shared" ca="1" si="3051"/>
        <v>-50</v>
      </c>
      <c r="BZ1800" s="76">
        <f t="shared" ca="1" si="3051"/>
        <v>-50</v>
      </c>
      <c r="CA1800" s="76">
        <f t="shared" ca="1" si="3051"/>
        <v>-50</v>
      </c>
      <c r="CB1800" s="76">
        <f t="shared" ca="1" si="3051"/>
        <v>-50</v>
      </c>
      <c r="CC1800" s="76">
        <f t="shared" ca="1" si="3051"/>
        <v>-50</v>
      </c>
      <c r="CD1800" s="76">
        <f t="shared" ca="1" si="3051"/>
        <v>-50</v>
      </c>
      <c r="CE1800" s="76">
        <f t="shared" ref="CE1800:CL1800" ca="1" si="3052">-CE1798*CE1799</f>
        <v>-50</v>
      </c>
      <c r="CF1800" s="76">
        <f t="shared" ca="1" si="3052"/>
        <v>-50</v>
      </c>
      <c r="CG1800" s="76">
        <f t="shared" ca="1" si="3052"/>
        <v>-50</v>
      </c>
      <c r="CH1800" s="76">
        <f t="shared" ca="1" si="3052"/>
        <v>-50</v>
      </c>
      <c r="CI1800" s="76">
        <f t="shared" ca="1" si="3052"/>
        <v>-50</v>
      </c>
      <c r="CJ1800" s="76">
        <f t="shared" ca="1" si="3052"/>
        <v>-50</v>
      </c>
      <c r="CK1800" s="76">
        <f t="shared" ca="1" si="3052"/>
        <v>-50</v>
      </c>
      <c r="CL1800" s="76">
        <f t="shared" ca="1" si="3052"/>
        <v>-50</v>
      </c>
      <c r="CO1800" s="76" t="e">
        <f t="shared" ref="CO1800:DK1800" ca="1" si="3053">-CO1798*CO1799</f>
        <v>#N/A</v>
      </c>
      <c r="CP1800" s="76" t="e">
        <f t="shared" ca="1" si="3053"/>
        <v>#N/A</v>
      </c>
      <c r="CQ1800" s="76" t="e">
        <f t="shared" ca="1" si="3053"/>
        <v>#N/A</v>
      </c>
      <c r="CR1800" s="76" t="e">
        <f t="shared" ca="1" si="3053"/>
        <v>#N/A</v>
      </c>
      <c r="CS1800" s="76" t="e">
        <f t="shared" ca="1" si="3053"/>
        <v>#N/A</v>
      </c>
      <c r="CT1800" s="76" t="e">
        <f t="shared" ca="1" si="3053"/>
        <v>#N/A</v>
      </c>
      <c r="CU1800" s="76" t="e">
        <f t="shared" ca="1" si="3053"/>
        <v>#N/A</v>
      </c>
      <c r="CV1800" s="76" t="e">
        <f t="shared" ca="1" si="3053"/>
        <v>#N/A</v>
      </c>
      <c r="CW1800" s="76" t="e">
        <f t="shared" ca="1" si="3053"/>
        <v>#N/A</v>
      </c>
      <c r="CX1800" s="76" t="e">
        <f t="shared" ca="1" si="3053"/>
        <v>#N/A</v>
      </c>
      <c r="CY1800" s="76" t="e">
        <f t="shared" ca="1" si="3053"/>
        <v>#N/A</v>
      </c>
      <c r="CZ1800" s="76" t="e">
        <f t="shared" ca="1" si="3053"/>
        <v>#N/A</v>
      </c>
      <c r="DA1800" s="76" t="e">
        <f t="shared" ca="1" si="3053"/>
        <v>#N/A</v>
      </c>
      <c r="DB1800" s="76" t="e">
        <f t="shared" ca="1" si="3053"/>
        <v>#N/A</v>
      </c>
      <c r="DC1800" s="76" t="e">
        <f t="shared" ca="1" si="3053"/>
        <v>#N/A</v>
      </c>
      <c r="DD1800" s="76" t="e">
        <f t="shared" ca="1" si="3053"/>
        <v>#N/A</v>
      </c>
      <c r="DE1800" s="76" t="e">
        <f t="shared" ca="1" si="3053"/>
        <v>#N/A</v>
      </c>
      <c r="DF1800" s="76" t="e">
        <f t="shared" ca="1" si="3053"/>
        <v>#N/A</v>
      </c>
      <c r="DG1800" s="76" t="e">
        <f t="shared" ca="1" si="3053"/>
        <v>#N/A</v>
      </c>
      <c r="DH1800" s="76" t="e">
        <f t="shared" ca="1" si="3053"/>
        <v>#N/A</v>
      </c>
      <c r="DI1800" s="76" t="e">
        <f t="shared" ca="1" si="3053"/>
        <v>#N/A</v>
      </c>
      <c r="DJ1800" s="76" t="e">
        <f t="shared" ca="1" si="3053"/>
        <v>#N/A</v>
      </c>
      <c r="DK1800" s="76" t="e">
        <f t="shared" ca="1" si="3053"/>
        <v>#N/A</v>
      </c>
      <c r="DL1800" s="76" t="e">
        <f t="shared" ref="DL1800" ca="1" si="3054">-DL1798*DL1799</f>
        <v>#N/A</v>
      </c>
    </row>
    <row r="1801" spans="1:116" x14ac:dyDescent="0.4">
      <c r="C1801" t="s">
        <v>80</v>
      </c>
      <c r="D1801" t="s">
        <v>771</v>
      </c>
      <c r="E1801" s="8" t="str">
        <f t="shared" si="3042"/>
        <v>1801 SUB-S</v>
      </c>
      <c r="G1801" s="127" t="str">
        <f>"# of subscriber - "&amp;SUBSTITUTE(G1793,":","")</f>
        <v># of subscriber - Subscription revenue - secondary volume driven</v>
      </c>
      <c r="H1801" s="31"/>
      <c r="I1801" s="73"/>
      <c r="J1801" s="73"/>
      <c r="K1801" s="38">
        <f t="shared" ref="K1801:P1801" ca="1" si="3055">SUMIF($4:$4,K$2,1801:1801)</f>
        <v>11400</v>
      </c>
      <c r="L1801" s="38">
        <f t="shared" ca="1" si="3055"/>
        <v>22800</v>
      </c>
      <c r="M1801" s="38">
        <f t="shared" ca="1" si="3055"/>
        <v>34200</v>
      </c>
      <c r="N1801" s="38">
        <f t="shared" ca="1" si="3055"/>
        <v>45600</v>
      </c>
      <c r="O1801" s="38">
        <f t="shared" ca="1" si="3055"/>
        <v>57000</v>
      </c>
      <c r="P1801" s="38">
        <f t="shared" ca="1" si="3055"/>
        <v>68400</v>
      </c>
      <c r="Q1801" s="38"/>
      <c r="R1801" s="38"/>
      <c r="S1801" s="151">
        <f t="shared" ref="S1801:AX1801" ca="1" si="3056">S1797+S1798+S1800</f>
        <v>950</v>
      </c>
      <c r="T1801" s="151">
        <f t="shared" ca="1" si="3056"/>
        <v>1900</v>
      </c>
      <c r="U1801" s="151">
        <f t="shared" ca="1" si="3056"/>
        <v>2850</v>
      </c>
      <c r="V1801" s="151">
        <f t="shared" ca="1" si="3056"/>
        <v>3800</v>
      </c>
      <c r="W1801" s="151">
        <f t="shared" ca="1" si="3056"/>
        <v>4750</v>
      </c>
      <c r="X1801" s="151">
        <f t="shared" ca="1" si="3056"/>
        <v>5700</v>
      </c>
      <c r="Y1801" s="151">
        <f t="shared" ca="1" si="3056"/>
        <v>6650</v>
      </c>
      <c r="Z1801" s="151">
        <f t="shared" ca="1" si="3056"/>
        <v>7600</v>
      </c>
      <c r="AA1801" s="151">
        <f t="shared" ca="1" si="3056"/>
        <v>8550</v>
      </c>
      <c r="AB1801" s="151">
        <f t="shared" ca="1" si="3056"/>
        <v>9500</v>
      </c>
      <c r="AC1801" s="151">
        <f t="shared" ca="1" si="3056"/>
        <v>10450</v>
      </c>
      <c r="AD1801" s="151">
        <f t="shared" ca="1" si="3056"/>
        <v>11400</v>
      </c>
      <c r="AE1801" s="151">
        <f t="shared" ca="1" si="3056"/>
        <v>12350</v>
      </c>
      <c r="AF1801" s="151">
        <f t="shared" ca="1" si="3056"/>
        <v>13300</v>
      </c>
      <c r="AG1801" s="151">
        <f t="shared" ca="1" si="3056"/>
        <v>14250</v>
      </c>
      <c r="AH1801" s="151">
        <f t="shared" ca="1" si="3056"/>
        <v>15200</v>
      </c>
      <c r="AI1801" s="151">
        <f t="shared" ca="1" si="3056"/>
        <v>16150</v>
      </c>
      <c r="AJ1801" s="151">
        <f t="shared" ca="1" si="3056"/>
        <v>17100</v>
      </c>
      <c r="AK1801" s="151">
        <f t="shared" ca="1" si="3056"/>
        <v>18050</v>
      </c>
      <c r="AL1801" s="151">
        <f t="shared" ca="1" si="3056"/>
        <v>19000</v>
      </c>
      <c r="AM1801" s="151">
        <f t="shared" ca="1" si="3056"/>
        <v>19950</v>
      </c>
      <c r="AN1801" s="151">
        <f t="shared" ca="1" si="3056"/>
        <v>20900</v>
      </c>
      <c r="AO1801" s="151">
        <f t="shared" ca="1" si="3056"/>
        <v>21850</v>
      </c>
      <c r="AP1801" s="151">
        <f t="shared" ca="1" si="3056"/>
        <v>22800</v>
      </c>
      <c r="AQ1801" s="151">
        <f t="shared" ca="1" si="3056"/>
        <v>23750</v>
      </c>
      <c r="AR1801" s="151">
        <f t="shared" ca="1" si="3056"/>
        <v>24700</v>
      </c>
      <c r="AS1801" s="151">
        <f t="shared" ca="1" si="3056"/>
        <v>25650</v>
      </c>
      <c r="AT1801" s="151">
        <f t="shared" ca="1" si="3056"/>
        <v>26600</v>
      </c>
      <c r="AU1801" s="151">
        <f t="shared" ca="1" si="3056"/>
        <v>27550</v>
      </c>
      <c r="AV1801" s="151">
        <f t="shared" ca="1" si="3056"/>
        <v>28500</v>
      </c>
      <c r="AW1801" s="151">
        <f t="shared" ca="1" si="3056"/>
        <v>29450</v>
      </c>
      <c r="AX1801" s="151">
        <f t="shared" ca="1" si="3056"/>
        <v>30400</v>
      </c>
      <c r="AY1801" s="151">
        <f t="shared" ref="AY1801:CD1801" ca="1" si="3057">AY1797+AY1798+AY1800</f>
        <v>31350</v>
      </c>
      <c r="AZ1801" s="151">
        <f t="shared" ca="1" si="3057"/>
        <v>32300</v>
      </c>
      <c r="BA1801" s="151">
        <f t="shared" ca="1" si="3057"/>
        <v>33250</v>
      </c>
      <c r="BB1801" s="151">
        <f t="shared" ca="1" si="3057"/>
        <v>34200</v>
      </c>
      <c r="BC1801" s="151">
        <f t="shared" ca="1" si="3057"/>
        <v>35150</v>
      </c>
      <c r="BD1801" s="151">
        <f t="shared" ca="1" si="3057"/>
        <v>36100</v>
      </c>
      <c r="BE1801" s="151">
        <f t="shared" ca="1" si="3057"/>
        <v>37050</v>
      </c>
      <c r="BF1801" s="151">
        <f t="shared" ca="1" si="3057"/>
        <v>38000</v>
      </c>
      <c r="BG1801" s="151">
        <f t="shared" ca="1" si="3057"/>
        <v>38950</v>
      </c>
      <c r="BH1801" s="151">
        <f t="shared" ca="1" si="3057"/>
        <v>39900</v>
      </c>
      <c r="BI1801" s="151">
        <f t="shared" ca="1" si="3057"/>
        <v>40850</v>
      </c>
      <c r="BJ1801" s="151">
        <f t="shared" ca="1" si="3057"/>
        <v>41800</v>
      </c>
      <c r="BK1801" s="151">
        <f t="shared" ca="1" si="3057"/>
        <v>42750</v>
      </c>
      <c r="BL1801" s="151">
        <f t="shared" ca="1" si="3057"/>
        <v>43700</v>
      </c>
      <c r="BM1801" s="151">
        <f t="shared" ca="1" si="3057"/>
        <v>44650</v>
      </c>
      <c r="BN1801" s="151">
        <f t="shared" ca="1" si="3057"/>
        <v>45600</v>
      </c>
      <c r="BO1801" s="151">
        <f t="shared" ca="1" si="3057"/>
        <v>46550</v>
      </c>
      <c r="BP1801" s="151">
        <f t="shared" ca="1" si="3057"/>
        <v>47500</v>
      </c>
      <c r="BQ1801" s="151">
        <f t="shared" ca="1" si="3057"/>
        <v>48450</v>
      </c>
      <c r="BR1801" s="151">
        <f t="shared" ca="1" si="3057"/>
        <v>49400</v>
      </c>
      <c r="BS1801" s="151">
        <f t="shared" ca="1" si="3057"/>
        <v>50350</v>
      </c>
      <c r="BT1801" s="151">
        <f t="shared" ca="1" si="3057"/>
        <v>51300</v>
      </c>
      <c r="BU1801" s="151">
        <f t="shared" ca="1" si="3057"/>
        <v>52250</v>
      </c>
      <c r="BV1801" s="151">
        <f t="shared" ca="1" si="3057"/>
        <v>53200</v>
      </c>
      <c r="BW1801" s="151">
        <f t="shared" ca="1" si="3057"/>
        <v>54150</v>
      </c>
      <c r="BX1801" s="151">
        <f t="shared" ca="1" si="3057"/>
        <v>55100</v>
      </c>
      <c r="BY1801" s="151">
        <f t="shared" ca="1" si="3057"/>
        <v>56050</v>
      </c>
      <c r="BZ1801" s="151">
        <f t="shared" ca="1" si="3057"/>
        <v>57000</v>
      </c>
      <c r="CA1801" s="151">
        <f t="shared" ca="1" si="3057"/>
        <v>57950</v>
      </c>
      <c r="CB1801" s="151">
        <f t="shared" ca="1" si="3057"/>
        <v>58900</v>
      </c>
      <c r="CC1801" s="151">
        <f t="shared" ca="1" si="3057"/>
        <v>59850</v>
      </c>
      <c r="CD1801" s="151">
        <f t="shared" ca="1" si="3057"/>
        <v>60800</v>
      </c>
      <c r="CE1801" s="151">
        <f t="shared" ref="CE1801:CL1801" ca="1" si="3058">CE1797+CE1798+CE1800</f>
        <v>61750</v>
      </c>
      <c r="CF1801" s="151">
        <f t="shared" ca="1" si="3058"/>
        <v>62700</v>
      </c>
      <c r="CG1801" s="151">
        <f t="shared" ca="1" si="3058"/>
        <v>63650</v>
      </c>
      <c r="CH1801" s="151">
        <f t="shared" ca="1" si="3058"/>
        <v>64600</v>
      </c>
      <c r="CI1801" s="151">
        <f t="shared" ca="1" si="3058"/>
        <v>65550</v>
      </c>
      <c r="CJ1801" s="151">
        <f t="shared" ca="1" si="3058"/>
        <v>66500</v>
      </c>
      <c r="CK1801" s="151">
        <f t="shared" ca="1" si="3058"/>
        <v>67450</v>
      </c>
      <c r="CL1801" s="151">
        <f t="shared" ca="1" si="3058"/>
        <v>68400</v>
      </c>
      <c r="CN1801" s="73"/>
      <c r="CO1801" s="151" t="e">
        <f t="shared" ref="CO1801:DK1801" ca="1" si="3059">CO1797+CO1798+CO1800</f>
        <v>#N/A</v>
      </c>
      <c r="CP1801" s="151" t="e">
        <f t="shared" ca="1" si="3059"/>
        <v>#N/A</v>
      </c>
      <c r="CQ1801" s="151" t="e">
        <f t="shared" ca="1" si="3059"/>
        <v>#N/A</v>
      </c>
      <c r="CR1801" s="151" t="e">
        <f t="shared" ca="1" si="3059"/>
        <v>#N/A</v>
      </c>
      <c r="CS1801" s="151" t="e">
        <f t="shared" ca="1" si="3059"/>
        <v>#N/A</v>
      </c>
      <c r="CT1801" s="151" t="e">
        <f t="shared" ca="1" si="3059"/>
        <v>#N/A</v>
      </c>
      <c r="CU1801" s="151" t="e">
        <f t="shared" ca="1" si="3059"/>
        <v>#N/A</v>
      </c>
      <c r="CV1801" s="151" t="e">
        <f t="shared" ca="1" si="3059"/>
        <v>#N/A</v>
      </c>
      <c r="CW1801" s="151" t="e">
        <f t="shared" ca="1" si="3059"/>
        <v>#N/A</v>
      </c>
      <c r="CX1801" s="151" t="e">
        <f t="shared" ca="1" si="3059"/>
        <v>#N/A</v>
      </c>
      <c r="CY1801" s="151" t="e">
        <f t="shared" ca="1" si="3059"/>
        <v>#N/A</v>
      </c>
      <c r="CZ1801" s="151" t="e">
        <f t="shared" ca="1" si="3059"/>
        <v>#N/A</v>
      </c>
      <c r="DA1801" s="151" t="e">
        <f t="shared" ca="1" si="3059"/>
        <v>#N/A</v>
      </c>
      <c r="DB1801" s="151" t="e">
        <f t="shared" ca="1" si="3059"/>
        <v>#N/A</v>
      </c>
      <c r="DC1801" s="151" t="e">
        <f t="shared" ca="1" si="3059"/>
        <v>#N/A</v>
      </c>
      <c r="DD1801" s="151" t="e">
        <f t="shared" ca="1" si="3059"/>
        <v>#N/A</v>
      </c>
      <c r="DE1801" s="151" t="e">
        <f t="shared" ca="1" si="3059"/>
        <v>#N/A</v>
      </c>
      <c r="DF1801" s="151" t="e">
        <f t="shared" ca="1" si="3059"/>
        <v>#N/A</v>
      </c>
      <c r="DG1801" s="151" t="e">
        <f t="shared" ca="1" si="3059"/>
        <v>#N/A</v>
      </c>
      <c r="DH1801" s="151" t="e">
        <f t="shared" ca="1" si="3059"/>
        <v>#N/A</v>
      </c>
      <c r="DI1801" s="151" t="e">
        <f t="shared" ca="1" si="3059"/>
        <v>#N/A</v>
      </c>
      <c r="DJ1801" s="151" t="e">
        <f t="shared" ca="1" si="3059"/>
        <v>#N/A</v>
      </c>
      <c r="DK1801" s="151" t="e">
        <f t="shared" ca="1" si="3059"/>
        <v>#N/A</v>
      </c>
      <c r="DL1801" s="151" t="e">
        <f t="shared" ref="DL1801" ca="1" si="3060">DL1797+DL1798+DL1800</f>
        <v>#N/A</v>
      </c>
    </row>
    <row r="1802" spans="1:116" x14ac:dyDescent="0.4">
      <c r="D1802" t="s">
        <v>771</v>
      </c>
      <c r="E1802" s="8" t="str">
        <f t="shared" si="3042"/>
        <v>1802 SUB-S</v>
      </c>
      <c r="G1802" s="145" t="s">
        <v>62</v>
      </c>
      <c r="H1802" s="12"/>
      <c r="I1802" s="60"/>
      <c r="J1802" s="60"/>
      <c r="K1802" s="34">
        <f t="shared" ref="K1802:P1802" ca="1" si="3061">K1801-SUM(K1800,K1797:K1798)</f>
        <v>0</v>
      </c>
      <c r="L1802" s="34">
        <f t="shared" ca="1" si="3061"/>
        <v>0</v>
      </c>
      <c r="M1802" s="34">
        <f t="shared" ca="1" si="3061"/>
        <v>0</v>
      </c>
      <c r="N1802" s="34">
        <f t="shared" ca="1" si="3061"/>
        <v>0</v>
      </c>
      <c r="O1802" s="34">
        <f t="shared" ca="1" si="3061"/>
        <v>0</v>
      </c>
      <c r="P1802" s="34">
        <f t="shared" ca="1" si="3061"/>
        <v>0</v>
      </c>
      <c r="R1802" s="15"/>
      <c r="S1802" s="76">
        <f t="shared" ref="S1802:AX1802" ca="1" si="3062">S1801-SUM(S1800,S1797:S1798)</f>
        <v>0</v>
      </c>
      <c r="T1802" s="76">
        <f t="shared" ca="1" si="3062"/>
        <v>0</v>
      </c>
      <c r="U1802" s="76">
        <f t="shared" ca="1" si="3062"/>
        <v>0</v>
      </c>
      <c r="V1802" s="76">
        <f t="shared" ca="1" si="3062"/>
        <v>0</v>
      </c>
      <c r="W1802" s="76">
        <f t="shared" ca="1" si="3062"/>
        <v>0</v>
      </c>
      <c r="X1802" s="76">
        <f t="shared" ca="1" si="3062"/>
        <v>0</v>
      </c>
      <c r="Y1802" s="76">
        <f t="shared" ca="1" si="3062"/>
        <v>0</v>
      </c>
      <c r="Z1802" s="76">
        <f t="shared" ca="1" si="3062"/>
        <v>0</v>
      </c>
      <c r="AA1802" s="76">
        <f t="shared" ca="1" si="3062"/>
        <v>0</v>
      </c>
      <c r="AB1802" s="76">
        <f t="shared" ca="1" si="3062"/>
        <v>0</v>
      </c>
      <c r="AC1802" s="76">
        <f t="shared" ca="1" si="3062"/>
        <v>0</v>
      </c>
      <c r="AD1802" s="76">
        <f t="shared" ca="1" si="3062"/>
        <v>0</v>
      </c>
      <c r="AE1802" s="76">
        <f t="shared" ca="1" si="3062"/>
        <v>0</v>
      </c>
      <c r="AF1802" s="76">
        <f t="shared" ca="1" si="3062"/>
        <v>0</v>
      </c>
      <c r="AG1802" s="76">
        <f t="shared" ca="1" si="3062"/>
        <v>0</v>
      </c>
      <c r="AH1802" s="76">
        <f t="shared" ca="1" si="3062"/>
        <v>0</v>
      </c>
      <c r="AI1802" s="76">
        <f t="shared" ca="1" si="3062"/>
        <v>0</v>
      </c>
      <c r="AJ1802" s="76">
        <f t="shared" ca="1" si="3062"/>
        <v>0</v>
      </c>
      <c r="AK1802" s="76">
        <f t="shared" ca="1" si="3062"/>
        <v>0</v>
      </c>
      <c r="AL1802" s="76">
        <f t="shared" ca="1" si="3062"/>
        <v>0</v>
      </c>
      <c r="AM1802" s="76">
        <f t="shared" ca="1" si="3062"/>
        <v>0</v>
      </c>
      <c r="AN1802" s="76">
        <f t="shared" ca="1" si="3062"/>
        <v>0</v>
      </c>
      <c r="AO1802" s="76">
        <f t="shared" ca="1" si="3062"/>
        <v>0</v>
      </c>
      <c r="AP1802" s="76">
        <f t="shared" ca="1" si="3062"/>
        <v>0</v>
      </c>
      <c r="AQ1802" s="76">
        <f t="shared" ca="1" si="3062"/>
        <v>0</v>
      </c>
      <c r="AR1802" s="76">
        <f t="shared" ca="1" si="3062"/>
        <v>0</v>
      </c>
      <c r="AS1802" s="76">
        <f t="shared" ca="1" si="3062"/>
        <v>0</v>
      </c>
      <c r="AT1802" s="76">
        <f t="shared" ca="1" si="3062"/>
        <v>0</v>
      </c>
      <c r="AU1802" s="76">
        <f t="shared" ca="1" si="3062"/>
        <v>0</v>
      </c>
      <c r="AV1802" s="76">
        <f t="shared" ca="1" si="3062"/>
        <v>0</v>
      </c>
      <c r="AW1802" s="76">
        <f t="shared" ca="1" si="3062"/>
        <v>0</v>
      </c>
      <c r="AX1802" s="76">
        <f t="shared" ca="1" si="3062"/>
        <v>0</v>
      </c>
      <c r="AY1802" s="76">
        <f t="shared" ref="AY1802:CD1802" ca="1" si="3063">AY1801-SUM(AY1800,AY1797:AY1798)</f>
        <v>0</v>
      </c>
      <c r="AZ1802" s="76">
        <f t="shared" ca="1" si="3063"/>
        <v>0</v>
      </c>
      <c r="BA1802" s="76">
        <f t="shared" ca="1" si="3063"/>
        <v>0</v>
      </c>
      <c r="BB1802" s="76">
        <f t="shared" ca="1" si="3063"/>
        <v>0</v>
      </c>
      <c r="BC1802" s="76">
        <f t="shared" ca="1" si="3063"/>
        <v>0</v>
      </c>
      <c r="BD1802" s="76">
        <f t="shared" ca="1" si="3063"/>
        <v>0</v>
      </c>
      <c r="BE1802" s="76">
        <f t="shared" ca="1" si="3063"/>
        <v>0</v>
      </c>
      <c r="BF1802" s="76">
        <f t="shared" ca="1" si="3063"/>
        <v>0</v>
      </c>
      <c r="BG1802" s="76">
        <f t="shared" ca="1" si="3063"/>
        <v>0</v>
      </c>
      <c r="BH1802" s="76">
        <f t="shared" ca="1" si="3063"/>
        <v>0</v>
      </c>
      <c r="BI1802" s="76">
        <f t="shared" ca="1" si="3063"/>
        <v>0</v>
      </c>
      <c r="BJ1802" s="76">
        <f t="shared" ca="1" si="3063"/>
        <v>0</v>
      </c>
      <c r="BK1802" s="76">
        <f t="shared" ca="1" si="3063"/>
        <v>0</v>
      </c>
      <c r="BL1802" s="76">
        <f t="shared" ca="1" si="3063"/>
        <v>0</v>
      </c>
      <c r="BM1802" s="76">
        <f t="shared" ca="1" si="3063"/>
        <v>0</v>
      </c>
      <c r="BN1802" s="76">
        <f t="shared" ca="1" si="3063"/>
        <v>0</v>
      </c>
      <c r="BO1802" s="76">
        <f t="shared" ca="1" si="3063"/>
        <v>0</v>
      </c>
      <c r="BP1802" s="76">
        <f t="shared" ca="1" si="3063"/>
        <v>0</v>
      </c>
      <c r="BQ1802" s="76">
        <f t="shared" ca="1" si="3063"/>
        <v>0</v>
      </c>
      <c r="BR1802" s="76">
        <f t="shared" ca="1" si="3063"/>
        <v>0</v>
      </c>
      <c r="BS1802" s="76">
        <f t="shared" ca="1" si="3063"/>
        <v>0</v>
      </c>
      <c r="BT1802" s="76">
        <f t="shared" ca="1" si="3063"/>
        <v>0</v>
      </c>
      <c r="BU1802" s="76">
        <f t="shared" ca="1" si="3063"/>
        <v>0</v>
      </c>
      <c r="BV1802" s="76">
        <f t="shared" ca="1" si="3063"/>
        <v>0</v>
      </c>
      <c r="BW1802" s="76">
        <f t="shared" ca="1" si="3063"/>
        <v>0</v>
      </c>
      <c r="BX1802" s="76">
        <f t="shared" ca="1" si="3063"/>
        <v>0</v>
      </c>
      <c r="BY1802" s="76">
        <f t="shared" ca="1" si="3063"/>
        <v>0</v>
      </c>
      <c r="BZ1802" s="76">
        <f t="shared" ca="1" si="3063"/>
        <v>0</v>
      </c>
      <c r="CA1802" s="76">
        <f t="shared" ca="1" si="3063"/>
        <v>0</v>
      </c>
      <c r="CB1802" s="76">
        <f t="shared" ca="1" si="3063"/>
        <v>0</v>
      </c>
      <c r="CC1802" s="76">
        <f t="shared" ca="1" si="3063"/>
        <v>0</v>
      </c>
      <c r="CD1802" s="76">
        <f t="shared" ca="1" si="3063"/>
        <v>0</v>
      </c>
      <c r="CE1802" s="76">
        <f t="shared" ref="CE1802:CL1802" ca="1" si="3064">CE1801-SUM(CE1800,CE1797:CE1798)</f>
        <v>0</v>
      </c>
      <c r="CF1802" s="76">
        <f t="shared" ca="1" si="3064"/>
        <v>0</v>
      </c>
      <c r="CG1802" s="76">
        <f t="shared" ca="1" si="3064"/>
        <v>0</v>
      </c>
      <c r="CH1802" s="76">
        <f t="shared" ca="1" si="3064"/>
        <v>0</v>
      </c>
      <c r="CI1802" s="76">
        <f t="shared" ca="1" si="3064"/>
        <v>0</v>
      </c>
      <c r="CJ1802" s="76">
        <f t="shared" ca="1" si="3064"/>
        <v>0</v>
      </c>
      <c r="CK1802" s="76">
        <f t="shared" ca="1" si="3064"/>
        <v>0</v>
      </c>
      <c r="CL1802" s="76">
        <f t="shared" ca="1" si="3064"/>
        <v>0</v>
      </c>
      <c r="CN1802" s="60"/>
      <c r="CO1802" s="76" t="e">
        <f t="shared" ref="CO1802:DK1802" ca="1" si="3065">CO1801-SUM(CO1800,CO1797:CO1798)</f>
        <v>#N/A</v>
      </c>
      <c r="CP1802" s="76" t="e">
        <f t="shared" ca="1" si="3065"/>
        <v>#N/A</v>
      </c>
      <c r="CQ1802" s="76" t="e">
        <f t="shared" ca="1" si="3065"/>
        <v>#N/A</v>
      </c>
      <c r="CR1802" s="76" t="e">
        <f t="shared" ca="1" si="3065"/>
        <v>#N/A</v>
      </c>
      <c r="CS1802" s="76" t="e">
        <f t="shared" ca="1" si="3065"/>
        <v>#N/A</v>
      </c>
      <c r="CT1802" s="76" t="e">
        <f t="shared" ca="1" si="3065"/>
        <v>#N/A</v>
      </c>
      <c r="CU1802" s="76" t="e">
        <f t="shared" ca="1" si="3065"/>
        <v>#N/A</v>
      </c>
      <c r="CV1802" s="76" t="e">
        <f t="shared" ca="1" si="3065"/>
        <v>#N/A</v>
      </c>
      <c r="CW1802" s="76" t="e">
        <f t="shared" ca="1" si="3065"/>
        <v>#N/A</v>
      </c>
      <c r="CX1802" s="76" t="e">
        <f t="shared" ca="1" si="3065"/>
        <v>#N/A</v>
      </c>
      <c r="CY1802" s="76" t="e">
        <f t="shared" ca="1" si="3065"/>
        <v>#N/A</v>
      </c>
      <c r="CZ1802" s="76" t="e">
        <f t="shared" ca="1" si="3065"/>
        <v>#N/A</v>
      </c>
      <c r="DA1802" s="76" t="e">
        <f t="shared" ca="1" si="3065"/>
        <v>#N/A</v>
      </c>
      <c r="DB1802" s="76" t="e">
        <f t="shared" ca="1" si="3065"/>
        <v>#N/A</v>
      </c>
      <c r="DC1802" s="76" t="e">
        <f t="shared" ca="1" si="3065"/>
        <v>#N/A</v>
      </c>
      <c r="DD1802" s="76" t="e">
        <f t="shared" ca="1" si="3065"/>
        <v>#N/A</v>
      </c>
      <c r="DE1802" s="76" t="e">
        <f t="shared" ca="1" si="3065"/>
        <v>#N/A</v>
      </c>
      <c r="DF1802" s="76" t="e">
        <f t="shared" ca="1" si="3065"/>
        <v>#N/A</v>
      </c>
      <c r="DG1802" s="76" t="e">
        <f t="shared" ca="1" si="3065"/>
        <v>#N/A</v>
      </c>
      <c r="DH1802" s="76" t="e">
        <f t="shared" ca="1" si="3065"/>
        <v>#N/A</v>
      </c>
      <c r="DI1802" s="76" t="e">
        <f t="shared" ca="1" si="3065"/>
        <v>#N/A</v>
      </c>
      <c r="DJ1802" s="76" t="e">
        <f t="shared" ca="1" si="3065"/>
        <v>#N/A</v>
      </c>
      <c r="DK1802" s="76" t="e">
        <f t="shared" ca="1" si="3065"/>
        <v>#N/A</v>
      </c>
      <c r="DL1802" s="76" t="e">
        <f t="shared" ref="DL1802" ca="1" si="3066">DL1801-SUM(DL1800,DL1797:DL1798)</f>
        <v>#N/A</v>
      </c>
    </row>
    <row r="1803" spans="1:116" x14ac:dyDescent="0.4">
      <c r="D1803" t="s">
        <v>771</v>
      </c>
      <c r="E1803" s="8" t="str">
        <f t="shared" si="3042"/>
        <v>1803 SUB-S</v>
      </c>
      <c r="G1803" s="13"/>
      <c r="H1803" s="12"/>
      <c r="K1803" s="34"/>
      <c r="L1803" s="34"/>
      <c r="M1803" s="34"/>
      <c r="N1803" s="34"/>
      <c r="O1803" s="34"/>
      <c r="P1803" s="34"/>
      <c r="R1803" s="15"/>
      <c r="S1803" s="76"/>
      <c r="T1803" s="76"/>
      <c r="U1803" s="76"/>
      <c r="V1803" s="76"/>
      <c r="W1803" s="76"/>
      <c r="X1803" s="76"/>
      <c r="Y1803" s="76"/>
      <c r="Z1803" s="76"/>
      <c r="AA1803" s="76"/>
      <c r="AB1803" s="76"/>
      <c r="AC1803" s="76"/>
      <c r="AD1803" s="76"/>
      <c r="AE1803" s="76"/>
      <c r="AF1803" s="76"/>
      <c r="AG1803" s="76"/>
      <c r="AH1803" s="76"/>
      <c r="AI1803" s="76"/>
      <c r="AJ1803" s="76"/>
      <c r="AK1803" s="76"/>
      <c r="AL1803" s="76"/>
      <c r="AM1803" s="76"/>
      <c r="AN1803" s="76"/>
      <c r="AO1803" s="76"/>
      <c r="AP1803" s="76"/>
      <c r="AQ1803" s="76"/>
      <c r="AR1803" s="76"/>
      <c r="AS1803" s="76"/>
      <c r="AT1803" s="76"/>
      <c r="AU1803" s="76"/>
      <c r="AV1803" s="76"/>
      <c r="AW1803" s="76"/>
      <c r="AX1803" s="76"/>
      <c r="AY1803" s="76"/>
      <c r="AZ1803" s="76"/>
      <c r="BA1803" s="76"/>
      <c r="BB1803" s="76"/>
      <c r="BC1803" s="76"/>
      <c r="BD1803" s="76"/>
      <c r="BE1803" s="76"/>
      <c r="BF1803" s="76"/>
      <c r="BG1803" s="76"/>
      <c r="BH1803" s="76"/>
      <c r="BI1803" s="76"/>
      <c r="BJ1803" s="76"/>
      <c r="BK1803" s="76"/>
      <c r="BL1803" s="76"/>
      <c r="BM1803" s="76"/>
      <c r="BN1803" s="76"/>
      <c r="BO1803" s="76"/>
      <c r="BP1803" s="76"/>
      <c r="BQ1803" s="76"/>
      <c r="BR1803" s="76"/>
      <c r="BS1803" s="76"/>
      <c r="BT1803" s="76"/>
      <c r="BU1803" s="76"/>
      <c r="BV1803" s="76"/>
      <c r="BW1803" s="76"/>
      <c r="BX1803" s="76"/>
      <c r="BY1803" s="76"/>
      <c r="BZ1803" s="76"/>
      <c r="CA1803" s="76"/>
      <c r="CB1803" s="76"/>
      <c r="CC1803" s="76"/>
      <c r="CD1803" s="76"/>
      <c r="CE1803" s="76"/>
      <c r="CF1803" s="76"/>
      <c r="CG1803" s="76"/>
      <c r="CH1803" s="76"/>
      <c r="CI1803" s="76"/>
      <c r="CJ1803" s="76"/>
      <c r="CK1803" s="76"/>
      <c r="CL1803" s="76"/>
      <c r="CO1803" s="76"/>
      <c r="CP1803" s="76"/>
      <c r="CQ1803" s="76"/>
      <c r="CR1803" s="76"/>
      <c r="CS1803" s="76"/>
      <c r="CT1803" s="76"/>
      <c r="CU1803" s="76"/>
      <c r="CV1803" s="76"/>
      <c r="CW1803" s="76"/>
      <c r="CX1803" s="76"/>
      <c r="CY1803" s="76"/>
      <c r="CZ1803" s="76"/>
      <c r="DA1803" s="76"/>
      <c r="DB1803" s="76"/>
      <c r="DC1803" s="76"/>
      <c r="DD1803" s="76"/>
      <c r="DE1803" s="76"/>
      <c r="DF1803" s="76"/>
      <c r="DG1803" s="76"/>
      <c r="DH1803" s="76"/>
      <c r="DI1803" s="76"/>
      <c r="DJ1803" s="76"/>
      <c r="DK1803" s="76"/>
      <c r="DL1803" s="76"/>
    </row>
    <row r="1804" spans="1:116" x14ac:dyDescent="0.4">
      <c r="D1804" t="s">
        <v>771</v>
      </c>
      <c r="E1804" s="8" t="str">
        <f t="shared" si="3042"/>
        <v>1804 SUB-S</v>
      </c>
      <c r="G1804" s="95" t="s">
        <v>75</v>
      </c>
      <c r="H1804" s="12"/>
      <c r="I1804" s="60"/>
      <c r="J1804" s="60"/>
      <c r="K1804" s="34"/>
      <c r="L1804" s="34"/>
      <c r="M1804" s="34"/>
      <c r="N1804" s="34"/>
      <c r="O1804" s="34"/>
      <c r="P1804" s="34"/>
      <c r="R1804" s="15"/>
      <c r="S1804" s="76"/>
      <c r="T1804" s="76"/>
      <c r="U1804" s="76"/>
      <c r="V1804" s="76"/>
      <c r="W1804" s="76"/>
      <c r="X1804" s="76"/>
      <c r="Y1804" s="76"/>
      <c r="Z1804" s="76"/>
      <c r="AA1804" s="76"/>
      <c r="AB1804" s="76"/>
      <c r="AC1804" s="76"/>
      <c r="AD1804" s="76"/>
      <c r="AE1804" s="76"/>
      <c r="AF1804" s="76"/>
      <c r="AG1804" s="76"/>
      <c r="AH1804" s="76"/>
      <c r="AI1804" s="76"/>
      <c r="AJ1804" s="76"/>
      <c r="AK1804" s="76"/>
      <c r="AL1804" s="76"/>
      <c r="AM1804" s="76"/>
      <c r="AN1804" s="76"/>
      <c r="AO1804" s="76"/>
      <c r="AP1804" s="76"/>
      <c r="AQ1804" s="76"/>
      <c r="AR1804" s="76"/>
      <c r="AS1804" s="76"/>
      <c r="AT1804" s="76"/>
      <c r="AU1804" s="76"/>
      <c r="AV1804" s="76"/>
      <c r="AW1804" s="76"/>
      <c r="AX1804" s="76"/>
      <c r="AY1804" s="76"/>
      <c r="AZ1804" s="76"/>
      <c r="BA1804" s="76"/>
      <c r="BB1804" s="76"/>
      <c r="BC1804" s="76"/>
      <c r="BD1804" s="76"/>
      <c r="BE1804" s="76"/>
      <c r="BF1804" s="76"/>
      <c r="BG1804" s="76"/>
      <c r="BH1804" s="76"/>
      <c r="BI1804" s="76"/>
      <c r="BJ1804" s="76"/>
      <c r="BK1804" s="76"/>
      <c r="BL1804" s="76"/>
      <c r="BM1804" s="76"/>
      <c r="BN1804" s="76"/>
      <c r="BO1804" s="76"/>
      <c r="BP1804" s="76"/>
      <c r="BQ1804" s="76"/>
      <c r="BR1804" s="76"/>
      <c r="BS1804" s="76"/>
      <c r="BT1804" s="76"/>
      <c r="BU1804" s="76"/>
      <c r="BV1804" s="76"/>
      <c r="BW1804" s="76"/>
      <c r="BX1804" s="76"/>
      <c r="BY1804" s="76"/>
      <c r="BZ1804" s="76"/>
      <c r="CA1804" s="76"/>
      <c r="CB1804" s="76"/>
      <c r="CC1804" s="76"/>
      <c r="CD1804" s="76"/>
      <c r="CE1804" s="76"/>
      <c r="CF1804" s="76"/>
      <c r="CG1804" s="76"/>
      <c r="CH1804" s="76"/>
      <c r="CI1804" s="76"/>
      <c r="CJ1804" s="76"/>
      <c r="CK1804" s="76"/>
      <c r="CL1804" s="76"/>
      <c r="CN1804" s="60"/>
      <c r="CO1804" s="76"/>
      <c r="CP1804" s="76"/>
      <c r="CQ1804" s="76"/>
      <c r="CR1804" s="76"/>
      <c r="CS1804" s="76"/>
      <c r="CT1804" s="76"/>
      <c r="CU1804" s="76"/>
      <c r="CV1804" s="76"/>
      <c r="CW1804" s="76"/>
      <c r="CX1804" s="76"/>
      <c r="CY1804" s="76"/>
      <c r="CZ1804" s="76"/>
      <c r="DA1804" s="76"/>
      <c r="DB1804" s="76"/>
      <c r="DC1804" s="76"/>
      <c r="DD1804" s="76"/>
      <c r="DE1804" s="76"/>
      <c r="DF1804" s="76"/>
      <c r="DG1804" s="76"/>
      <c r="DH1804" s="76"/>
      <c r="DI1804" s="76"/>
      <c r="DJ1804" s="76"/>
      <c r="DK1804" s="76"/>
      <c r="DL1804" s="76"/>
    </row>
    <row r="1805" spans="1:116" x14ac:dyDescent="0.4">
      <c r="B1805" t="str">
        <f>E1805</f>
        <v>1805 SUB-S</v>
      </c>
      <c r="D1805" t="s">
        <v>771</v>
      </c>
      <c r="E1805" s="8" t="str">
        <f t="shared" si="3042"/>
        <v>1805 SUB-S</v>
      </c>
      <c r="G1805" s="145" t="s">
        <v>77</v>
      </c>
      <c r="H1805" s="12"/>
      <c r="I1805" s="60"/>
      <c r="J1805" s="60"/>
      <c r="K1805" s="18">
        <v>20</v>
      </c>
      <c r="L1805" s="18">
        <v>20</v>
      </c>
      <c r="M1805" s="18">
        <v>20</v>
      </c>
      <c r="N1805" s="18">
        <v>20</v>
      </c>
      <c r="O1805" s="18">
        <v>20</v>
      </c>
      <c r="P1805" s="18">
        <v>20</v>
      </c>
      <c r="R1805" s="19"/>
      <c r="S1805" s="147" cm="1">
        <f t="array" ref="S1805">INDEX($K:$P,ROW(),MATCH(S$3,$K$2:$P$2,0))</f>
        <v>20</v>
      </c>
      <c r="T1805" s="147" cm="1">
        <f t="array" ref="T1805">INDEX($K:$P,ROW(),MATCH(T$3,$K$2:$P$2,0))</f>
        <v>20</v>
      </c>
      <c r="U1805" s="147" cm="1">
        <f t="array" ref="U1805">INDEX($K:$P,ROW(),MATCH(U$3,$K$2:$P$2,0))</f>
        <v>20</v>
      </c>
      <c r="V1805" s="147" cm="1">
        <f t="array" ref="V1805">INDEX($K:$P,ROW(),MATCH(V$3,$K$2:$P$2,0))</f>
        <v>20</v>
      </c>
      <c r="W1805" s="147" cm="1">
        <f t="array" ref="W1805">INDEX($K:$P,ROW(),MATCH(W$3,$K$2:$P$2,0))</f>
        <v>20</v>
      </c>
      <c r="X1805" s="147" cm="1">
        <f t="array" ref="X1805">INDEX($K:$P,ROW(),MATCH(X$3,$K$2:$P$2,0))</f>
        <v>20</v>
      </c>
      <c r="Y1805" s="147" cm="1">
        <f t="array" ref="Y1805">INDEX($K:$P,ROW(),MATCH(Y$3,$K$2:$P$2,0))</f>
        <v>20</v>
      </c>
      <c r="Z1805" s="147" cm="1">
        <f t="array" ref="Z1805">INDEX($K:$P,ROW(),MATCH(Z$3,$K$2:$P$2,0))</f>
        <v>20</v>
      </c>
      <c r="AA1805" s="147" cm="1">
        <f t="array" ref="AA1805">INDEX($K:$P,ROW(),MATCH(AA$3,$K$2:$P$2,0))</f>
        <v>20</v>
      </c>
      <c r="AB1805" s="147" cm="1">
        <f t="array" ref="AB1805">INDEX($K:$P,ROW(),MATCH(AB$3,$K$2:$P$2,0))</f>
        <v>20</v>
      </c>
      <c r="AC1805" s="147" cm="1">
        <f t="array" ref="AC1805">INDEX($K:$P,ROW(),MATCH(AC$3,$K$2:$P$2,0))</f>
        <v>20</v>
      </c>
      <c r="AD1805" s="147" cm="1">
        <f t="array" ref="AD1805">INDEX($K:$P,ROW(),MATCH(AD$3,$K$2:$P$2,0))</f>
        <v>20</v>
      </c>
      <c r="AE1805" s="147" cm="1">
        <f t="array" ref="AE1805">INDEX($K:$P,ROW(),MATCH(AE$3,$K$2:$P$2,0))</f>
        <v>20</v>
      </c>
      <c r="AF1805" s="147" cm="1">
        <f t="array" ref="AF1805">INDEX($K:$P,ROW(),MATCH(AF$3,$K$2:$P$2,0))</f>
        <v>20</v>
      </c>
      <c r="AG1805" s="147" cm="1">
        <f t="array" ref="AG1805">INDEX($K:$P,ROW(),MATCH(AG$3,$K$2:$P$2,0))</f>
        <v>20</v>
      </c>
      <c r="AH1805" s="147" cm="1">
        <f t="array" ref="AH1805">INDEX($K:$P,ROW(),MATCH(AH$3,$K$2:$P$2,0))</f>
        <v>20</v>
      </c>
      <c r="AI1805" s="147" cm="1">
        <f t="array" ref="AI1805">INDEX($K:$P,ROW(),MATCH(AI$3,$K$2:$P$2,0))</f>
        <v>20</v>
      </c>
      <c r="AJ1805" s="147" cm="1">
        <f t="array" ref="AJ1805">INDEX($K:$P,ROW(),MATCH(AJ$3,$K$2:$P$2,0))</f>
        <v>20</v>
      </c>
      <c r="AK1805" s="147" cm="1">
        <f t="array" ref="AK1805">INDEX($K:$P,ROW(),MATCH(AK$3,$K$2:$P$2,0))</f>
        <v>20</v>
      </c>
      <c r="AL1805" s="147" cm="1">
        <f t="array" ref="AL1805">INDEX($K:$P,ROW(),MATCH(AL$3,$K$2:$P$2,0))</f>
        <v>20</v>
      </c>
      <c r="AM1805" s="147" cm="1">
        <f t="array" ref="AM1805">INDEX($K:$P,ROW(),MATCH(AM$3,$K$2:$P$2,0))</f>
        <v>20</v>
      </c>
      <c r="AN1805" s="147" cm="1">
        <f t="array" ref="AN1805">INDEX($K:$P,ROW(),MATCH(AN$3,$K$2:$P$2,0))</f>
        <v>20</v>
      </c>
      <c r="AO1805" s="147" cm="1">
        <f t="array" ref="AO1805">INDEX($K:$P,ROW(),MATCH(AO$3,$K$2:$P$2,0))</f>
        <v>20</v>
      </c>
      <c r="AP1805" s="147" cm="1">
        <f t="array" ref="AP1805">INDEX($K:$P,ROW(),MATCH(AP$3,$K$2:$P$2,0))</f>
        <v>20</v>
      </c>
      <c r="AQ1805" s="147" cm="1">
        <f t="array" ref="AQ1805">INDEX($K:$P,ROW(),MATCH(AQ$3,$K$2:$P$2,0))</f>
        <v>20</v>
      </c>
      <c r="AR1805" s="147" cm="1">
        <f t="array" ref="AR1805">INDEX($K:$P,ROW(),MATCH(AR$3,$K$2:$P$2,0))</f>
        <v>20</v>
      </c>
      <c r="AS1805" s="147" cm="1">
        <f t="array" ref="AS1805">INDEX($K:$P,ROW(),MATCH(AS$3,$K$2:$P$2,0))</f>
        <v>20</v>
      </c>
      <c r="AT1805" s="147" cm="1">
        <f t="array" ref="AT1805">INDEX($K:$P,ROW(),MATCH(AT$3,$K$2:$P$2,0))</f>
        <v>20</v>
      </c>
      <c r="AU1805" s="147" cm="1">
        <f t="array" ref="AU1805">INDEX($K:$P,ROW(),MATCH(AU$3,$K$2:$P$2,0))</f>
        <v>20</v>
      </c>
      <c r="AV1805" s="147" cm="1">
        <f t="array" ref="AV1805">INDEX($K:$P,ROW(),MATCH(AV$3,$K$2:$P$2,0))</f>
        <v>20</v>
      </c>
      <c r="AW1805" s="147" cm="1">
        <f t="array" ref="AW1805">INDEX($K:$P,ROW(),MATCH(AW$3,$K$2:$P$2,0))</f>
        <v>20</v>
      </c>
      <c r="AX1805" s="147" cm="1">
        <f t="array" ref="AX1805">INDEX($K:$P,ROW(),MATCH(AX$3,$K$2:$P$2,0))</f>
        <v>20</v>
      </c>
      <c r="AY1805" s="147" cm="1">
        <f t="array" ref="AY1805">INDEX($K:$P,ROW(),MATCH(AY$3,$K$2:$P$2,0))</f>
        <v>20</v>
      </c>
      <c r="AZ1805" s="147" cm="1">
        <f t="array" ref="AZ1805">INDEX($K:$P,ROW(),MATCH(AZ$3,$K$2:$P$2,0))</f>
        <v>20</v>
      </c>
      <c r="BA1805" s="147" cm="1">
        <f t="array" ref="BA1805">INDEX($K:$P,ROW(),MATCH(BA$3,$K$2:$P$2,0))</f>
        <v>20</v>
      </c>
      <c r="BB1805" s="147" cm="1">
        <f t="array" ref="BB1805">INDEX($K:$P,ROW(),MATCH(BB$3,$K$2:$P$2,0))</f>
        <v>20</v>
      </c>
      <c r="BC1805" s="147" cm="1">
        <f t="array" ref="BC1805">INDEX($K:$P,ROW(),MATCH(BC$3,$K$2:$P$2,0))</f>
        <v>20</v>
      </c>
      <c r="BD1805" s="147" cm="1">
        <f t="array" ref="BD1805">INDEX($K:$P,ROW(),MATCH(BD$3,$K$2:$P$2,0))</f>
        <v>20</v>
      </c>
      <c r="BE1805" s="147" cm="1">
        <f t="array" ref="BE1805">INDEX($K:$P,ROW(),MATCH(BE$3,$K$2:$P$2,0))</f>
        <v>20</v>
      </c>
      <c r="BF1805" s="147" cm="1">
        <f t="array" ref="BF1805">INDEX($K:$P,ROW(),MATCH(BF$3,$K$2:$P$2,0))</f>
        <v>20</v>
      </c>
      <c r="BG1805" s="147" cm="1">
        <f t="array" ref="BG1805">INDEX($K:$P,ROW(),MATCH(BG$3,$K$2:$P$2,0))</f>
        <v>20</v>
      </c>
      <c r="BH1805" s="147" cm="1">
        <f t="array" ref="BH1805">INDEX($K:$P,ROW(),MATCH(BH$3,$K$2:$P$2,0))</f>
        <v>20</v>
      </c>
      <c r="BI1805" s="147" cm="1">
        <f t="array" ref="BI1805">INDEX($K:$P,ROW(),MATCH(BI$3,$K$2:$P$2,0))</f>
        <v>20</v>
      </c>
      <c r="BJ1805" s="147" cm="1">
        <f t="array" ref="BJ1805">INDEX($K:$P,ROW(),MATCH(BJ$3,$K$2:$P$2,0))</f>
        <v>20</v>
      </c>
      <c r="BK1805" s="147" cm="1">
        <f t="array" ref="BK1805">INDEX($K:$P,ROW(),MATCH(BK$3,$K$2:$P$2,0))</f>
        <v>20</v>
      </c>
      <c r="BL1805" s="147" cm="1">
        <f t="array" ref="BL1805">INDEX($K:$P,ROW(),MATCH(BL$3,$K$2:$P$2,0))</f>
        <v>20</v>
      </c>
      <c r="BM1805" s="147" cm="1">
        <f t="array" ref="BM1805">INDEX($K:$P,ROW(),MATCH(BM$3,$K$2:$P$2,0))</f>
        <v>20</v>
      </c>
      <c r="BN1805" s="147" cm="1">
        <f t="array" ref="BN1805">INDEX($K:$P,ROW(),MATCH(BN$3,$K$2:$P$2,0))</f>
        <v>20</v>
      </c>
      <c r="BO1805" s="147" cm="1">
        <f t="array" ref="BO1805">INDEX($K:$P,ROW(),MATCH(BO$3,$K$2:$P$2,0))</f>
        <v>20</v>
      </c>
      <c r="BP1805" s="147" cm="1">
        <f t="array" ref="BP1805">INDEX($K:$P,ROW(),MATCH(BP$3,$K$2:$P$2,0))</f>
        <v>20</v>
      </c>
      <c r="BQ1805" s="147" cm="1">
        <f t="array" ref="BQ1805">INDEX($K:$P,ROW(),MATCH(BQ$3,$K$2:$P$2,0))</f>
        <v>20</v>
      </c>
      <c r="BR1805" s="147" cm="1">
        <f t="array" ref="BR1805">INDEX($K:$P,ROW(),MATCH(BR$3,$K$2:$P$2,0))</f>
        <v>20</v>
      </c>
      <c r="BS1805" s="147" cm="1">
        <f t="array" ref="BS1805">INDEX($K:$P,ROW(),MATCH(BS$3,$K$2:$P$2,0))</f>
        <v>20</v>
      </c>
      <c r="BT1805" s="147" cm="1">
        <f t="array" ref="BT1805">INDEX($K:$P,ROW(),MATCH(BT$3,$K$2:$P$2,0))</f>
        <v>20</v>
      </c>
      <c r="BU1805" s="147" cm="1">
        <f t="array" ref="BU1805">INDEX($K:$P,ROW(),MATCH(BU$3,$K$2:$P$2,0))</f>
        <v>20</v>
      </c>
      <c r="BV1805" s="147" cm="1">
        <f t="array" ref="BV1805">INDEX($K:$P,ROW(),MATCH(BV$3,$K$2:$P$2,0))</f>
        <v>20</v>
      </c>
      <c r="BW1805" s="147" cm="1">
        <f t="array" ref="BW1805">INDEX($K:$P,ROW(),MATCH(BW$3,$K$2:$P$2,0))</f>
        <v>20</v>
      </c>
      <c r="BX1805" s="147" cm="1">
        <f t="array" ref="BX1805">INDEX($K:$P,ROW(),MATCH(BX$3,$K$2:$P$2,0))</f>
        <v>20</v>
      </c>
      <c r="BY1805" s="147" cm="1">
        <f t="array" ref="BY1805">INDEX($K:$P,ROW(),MATCH(BY$3,$K$2:$P$2,0))</f>
        <v>20</v>
      </c>
      <c r="BZ1805" s="147" cm="1">
        <f t="array" ref="BZ1805">INDEX($K:$P,ROW(),MATCH(BZ$3,$K$2:$P$2,0))</f>
        <v>20</v>
      </c>
      <c r="CA1805" s="147" cm="1">
        <f t="array" ref="CA1805">INDEX($K:$P,ROW(),MATCH(CA$3,$K$2:$P$2,0))</f>
        <v>20</v>
      </c>
      <c r="CB1805" s="147" cm="1">
        <f t="array" ref="CB1805">INDEX($K:$P,ROW(),MATCH(CB$3,$K$2:$P$2,0))</f>
        <v>20</v>
      </c>
      <c r="CC1805" s="147" cm="1">
        <f t="array" ref="CC1805">INDEX($K:$P,ROW(),MATCH(CC$3,$K$2:$P$2,0))</f>
        <v>20</v>
      </c>
      <c r="CD1805" s="147" cm="1">
        <f t="array" ref="CD1805">INDEX($K:$P,ROW(),MATCH(CD$3,$K$2:$P$2,0))</f>
        <v>20</v>
      </c>
      <c r="CE1805" s="147" cm="1">
        <f t="array" ref="CE1805">INDEX($K:$P,ROW(),MATCH(CE$3,$K$2:$P$2,0))</f>
        <v>20</v>
      </c>
      <c r="CF1805" s="147" cm="1">
        <f t="array" ref="CF1805">INDEX($K:$P,ROW(),MATCH(CF$3,$K$2:$P$2,0))</f>
        <v>20</v>
      </c>
      <c r="CG1805" s="147" cm="1">
        <f t="array" ref="CG1805">INDEX($K:$P,ROW(),MATCH(CG$3,$K$2:$P$2,0))</f>
        <v>20</v>
      </c>
      <c r="CH1805" s="147" cm="1">
        <f t="array" ref="CH1805">INDEX($K:$P,ROW(),MATCH(CH$3,$K$2:$P$2,0))</f>
        <v>20</v>
      </c>
      <c r="CI1805" s="147" cm="1">
        <f t="array" ref="CI1805">INDEX($K:$P,ROW(),MATCH(CI$3,$K$2:$P$2,0))</f>
        <v>20</v>
      </c>
      <c r="CJ1805" s="147" cm="1">
        <f t="array" ref="CJ1805">INDEX($K:$P,ROW(),MATCH(CJ$3,$K$2:$P$2,0))</f>
        <v>20</v>
      </c>
      <c r="CK1805" s="147" cm="1">
        <f t="array" ref="CK1805">INDEX($K:$P,ROW(),MATCH(CK$3,$K$2:$P$2,0))</f>
        <v>20</v>
      </c>
      <c r="CL1805" s="147" cm="1">
        <f t="array" ref="CL1805">INDEX($K:$P,ROW(),MATCH(CL$3,$K$2:$P$2,0))</f>
        <v>20</v>
      </c>
      <c r="CN1805" s="60"/>
      <c r="CO1805" s="147" t="e" cm="1">
        <f t="array" ref="CO1805">INDEX($K:$P,ROW(),MATCH(CO$3,$K$2:$P$2,0))</f>
        <v>#N/A</v>
      </c>
      <c r="CP1805" s="147" t="e" cm="1">
        <f t="array" ref="CP1805">INDEX($K:$P,ROW(),MATCH(CP$3,$K$2:$P$2,0))</f>
        <v>#N/A</v>
      </c>
      <c r="CQ1805" s="147" t="e" cm="1">
        <f t="array" ref="CQ1805">INDEX($K:$P,ROW(),MATCH(CQ$3,$K$2:$P$2,0))</f>
        <v>#N/A</v>
      </c>
      <c r="CR1805" s="147" t="e" cm="1">
        <f t="array" ref="CR1805">INDEX($K:$P,ROW(),MATCH(CR$3,$K$2:$P$2,0))</f>
        <v>#N/A</v>
      </c>
      <c r="CS1805" s="147" t="e" cm="1">
        <f t="array" ref="CS1805">INDEX($K:$P,ROW(),MATCH(CS$3,$K$2:$P$2,0))</f>
        <v>#N/A</v>
      </c>
      <c r="CT1805" s="147" t="e" cm="1">
        <f t="array" ref="CT1805">INDEX($K:$P,ROW(),MATCH(CT$3,$K$2:$P$2,0))</f>
        <v>#N/A</v>
      </c>
      <c r="CU1805" s="147" t="e" cm="1">
        <f t="array" ref="CU1805">INDEX($K:$P,ROW(),MATCH(CU$3,$K$2:$P$2,0))</f>
        <v>#N/A</v>
      </c>
      <c r="CV1805" s="147" t="e" cm="1">
        <f t="array" ref="CV1805">INDEX($K:$P,ROW(),MATCH(CV$3,$K$2:$P$2,0))</f>
        <v>#N/A</v>
      </c>
      <c r="CW1805" s="147" t="e" cm="1">
        <f t="array" ref="CW1805">INDEX($K:$P,ROW(),MATCH(CW$3,$K$2:$P$2,0))</f>
        <v>#N/A</v>
      </c>
      <c r="CX1805" s="147" t="e" cm="1">
        <f t="array" ref="CX1805">INDEX($K:$P,ROW(),MATCH(CX$3,$K$2:$P$2,0))</f>
        <v>#N/A</v>
      </c>
      <c r="CY1805" s="147" t="e" cm="1">
        <f t="array" ref="CY1805">INDEX($K:$P,ROW(),MATCH(CY$3,$K$2:$P$2,0))</f>
        <v>#N/A</v>
      </c>
      <c r="CZ1805" s="147" t="e" cm="1">
        <f t="array" ref="CZ1805">INDEX($K:$P,ROW(),MATCH(CZ$3,$K$2:$P$2,0))</f>
        <v>#N/A</v>
      </c>
      <c r="DA1805" s="147" t="e" cm="1">
        <f t="array" ref="DA1805">INDEX($K:$P,ROW(),MATCH(DA$3,$K$2:$P$2,0))</f>
        <v>#N/A</v>
      </c>
      <c r="DB1805" s="147" t="e" cm="1">
        <f t="array" ref="DB1805">INDEX($K:$P,ROW(),MATCH(DB$3,$K$2:$P$2,0))</f>
        <v>#N/A</v>
      </c>
      <c r="DC1805" s="147" t="e" cm="1">
        <f t="array" ref="DC1805">INDEX($K:$P,ROW(),MATCH(DC$3,$K$2:$P$2,0))</f>
        <v>#N/A</v>
      </c>
      <c r="DD1805" s="147" t="e" cm="1">
        <f t="array" ref="DD1805">INDEX($K:$P,ROW(),MATCH(DD$3,$K$2:$P$2,0))</f>
        <v>#N/A</v>
      </c>
      <c r="DE1805" s="147" t="e" cm="1">
        <f t="array" ref="DE1805">INDEX($K:$P,ROW(),MATCH(DE$3,$K$2:$P$2,0))</f>
        <v>#N/A</v>
      </c>
      <c r="DF1805" s="147" t="e" cm="1">
        <f t="array" ref="DF1805">INDEX($K:$P,ROW(),MATCH(DF$3,$K$2:$P$2,0))</f>
        <v>#N/A</v>
      </c>
      <c r="DG1805" s="147" t="e" cm="1">
        <f t="array" ref="DG1805">INDEX($K:$P,ROW(),MATCH(DG$3,$K$2:$P$2,0))</f>
        <v>#N/A</v>
      </c>
      <c r="DH1805" s="147" t="e" cm="1">
        <f t="array" ref="DH1805">INDEX($K:$P,ROW(),MATCH(DH$3,$K$2:$P$2,0))</f>
        <v>#N/A</v>
      </c>
      <c r="DI1805" s="147" t="e" cm="1">
        <f t="array" ref="DI1805">INDEX($K:$P,ROW(),MATCH(DI$3,$K$2:$P$2,0))</f>
        <v>#N/A</v>
      </c>
      <c r="DJ1805" s="147" t="e" cm="1">
        <f t="array" ref="DJ1805">INDEX($K:$P,ROW(),MATCH(DJ$3,$K$2:$P$2,0))</f>
        <v>#N/A</v>
      </c>
      <c r="DK1805" s="147" t="e" cm="1">
        <f t="array" ref="DK1805">INDEX($K:$P,ROW(),MATCH(DK$3,$K$2:$P$2,0))</f>
        <v>#N/A</v>
      </c>
      <c r="DL1805" s="147" t="e" cm="1">
        <f t="array" ref="DL1805">INDEX($K:$P,ROW(),MATCH(DL$3,$K$2:$P$2,0))</f>
        <v>#N/A</v>
      </c>
    </row>
    <row r="1806" spans="1:116" x14ac:dyDescent="0.4">
      <c r="C1806" t="s">
        <v>198</v>
      </c>
      <c r="D1806" t="s">
        <v>771</v>
      </c>
      <c r="E1806" s="8" t="str">
        <f t="shared" si="3042"/>
        <v>1806 SUB-S</v>
      </c>
      <c r="G1806" s="126" t="str">
        <f>"Revenue - "&amp;SUBSTITUTE(G1793,":","")</f>
        <v>Revenue - Subscription revenue - secondary volume driven</v>
      </c>
      <c r="H1806" s="27"/>
      <c r="I1806" s="78"/>
      <c r="J1806" s="78"/>
      <c r="K1806" s="63">
        <f t="shared" ref="K1806:P1806" ca="1" si="3067">SUMIF($3:$3,K$2,1806:1806)</f>
        <v>1368000</v>
      </c>
      <c r="L1806" s="63">
        <f t="shared" ca="1" si="3067"/>
        <v>4104000</v>
      </c>
      <c r="M1806" s="63">
        <f t="shared" ca="1" si="3067"/>
        <v>6840000</v>
      </c>
      <c r="N1806" s="63">
        <f t="shared" ca="1" si="3067"/>
        <v>9576000</v>
      </c>
      <c r="O1806" s="63">
        <f t="shared" ca="1" si="3067"/>
        <v>12312000</v>
      </c>
      <c r="P1806" s="63">
        <f t="shared" ca="1" si="3067"/>
        <v>15048000</v>
      </c>
      <c r="R1806" s="33"/>
      <c r="S1806" s="148">
        <f t="shared" ref="S1806:AX1806" ca="1" si="3068">S1805*AVERAGE(S1801,S1797)</f>
        <v>9500</v>
      </c>
      <c r="T1806" s="148">
        <f t="shared" ca="1" si="3068"/>
        <v>28500</v>
      </c>
      <c r="U1806" s="148">
        <f t="shared" ca="1" si="3068"/>
        <v>47500</v>
      </c>
      <c r="V1806" s="148">
        <f t="shared" ca="1" si="3068"/>
        <v>66500</v>
      </c>
      <c r="W1806" s="148">
        <f t="shared" ca="1" si="3068"/>
        <v>85500</v>
      </c>
      <c r="X1806" s="148">
        <f t="shared" ca="1" si="3068"/>
        <v>104500</v>
      </c>
      <c r="Y1806" s="148">
        <f t="shared" ca="1" si="3068"/>
        <v>123500</v>
      </c>
      <c r="Z1806" s="148">
        <f t="shared" ca="1" si="3068"/>
        <v>142500</v>
      </c>
      <c r="AA1806" s="148">
        <f t="shared" ca="1" si="3068"/>
        <v>161500</v>
      </c>
      <c r="AB1806" s="148">
        <f t="shared" ca="1" si="3068"/>
        <v>180500</v>
      </c>
      <c r="AC1806" s="148">
        <f t="shared" ca="1" si="3068"/>
        <v>199500</v>
      </c>
      <c r="AD1806" s="148">
        <f t="shared" ca="1" si="3068"/>
        <v>218500</v>
      </c>
      <c r="AE1806" s="148">
        <f t="shared" ca="1" si="3068"/>
        <v>237500</v>
      </c>
      <c r="AF1806" s="148">
        <f t="shared" ca="1" si="3068"/>
        <v>256500</v>
      </c>
      <c r="AG1806" s="148">
        <f t="shared" ca="1" si="3068"/>
        <v>275500</v>
      </c>
      <c r="AH1806" s="148">
        <f t="shared" ca="1" si="3068"/>
        <v>294500</v>
      </c>
      <c r="AI1806" s="148">
        <f t="shared" ca="1" si="3068"/>
        <v>313500</v>
      </c>
      <c r="AJ1806" s="148">
        <f t="shared" ca="1" si="3068"/>
        <v>332500</v>
      </c>
      <c r="AK1806" s="148">
        <f t="shared" ca="1" si="3068"/>
        <v>351500</v>
      </c>
      <c r="AL1806" s="148">
        <f t="shared" ca="1" si="3068"/>
        <v>370500</v>
      </c>
      <c r="AM1806" s="148">
        <f t="shared" ca="1" si="3068"/>
        <v>389500</v>
      </c>
      <c r="AN1806" s="148">
        <f t="shared" ca="1" si="3068"/>
        <v>408500</v>
      </c>
      <c r="AO1806" s="148">
        <f t="shared" ca="1" si="3068"/>
        <v>427500</v>
      </c>
      <c r="AP1806" s="148">
        <f t="shared" ca="1" si="3068"/>
        <v>446500</v>
      </c>
      <c r="AQ1806" s="148">
        <f t="shared" ca="1" si="3068"/>
        <v>465500</v>
      </c>
      <c r="AR1806" s="148">
        <f t="shared" ca="1" si="3068"/>
        <v>484500</v>
      </c>
      <c r="AS1806" s="148">
        <f t="shared" ca="1" si="3068"/>
        <v>503500</v>
      </c>
      <c r="AT1806" s="148">
        <f t="shared" ca="1" si="3068"/>
        <v>522500</v>
      </c>
      <c r="AU1806" s="148">
        <f t="shared" ca="1" si="3068"/>
        <v>541500</v>
      </c>
      <c r="AV1806" s="148">
        <f t="shared" ca="1" si="3068"/>
        <v>560500</v>
      </c>
      <c r="AW1806" s="148">
        <f t="shared" ca="1" si="3068"/>
        <v>579500</v>
      </c>
      <c r="AX1806" s="148">
        <f t="shared" ca="1" si="3068"/>
        <v>598500</v>
      </c>
      <c r="AY1806" s="148">
        <f t="shared" ref="AY1806:CD1806" ca="1" si="3069">AY1805*AVERAGE(AY1801,AY1797)</f>
        <v>617500</v>
      </c>
      <c r="AZ1806" s="148">
        <f t="shared" ca="1" si="3069"/>
        <v>636500</v>
      </c>
      <c r="BA1806" s="148">
        <f t="shared" ca="1" si="3069"/>
        <v>655500</v>
      </c>
      <c r="BB1806" s="148">
        <f t="shared" ca="1" si="3069"/>
        <v>674500</v>
      </c>
      <c r="BC1806" s="148">
        <f t="shared" ca="1" si="3069"/>
        <v>693500</v>
      </c>
      <c r="BD1806" s="148">
        <f t="shared" ca="1" si="3069"/>
        <v>712500</v>
      </c>
      <c r="BE1806" s="148">
        <f t="shared" ca="1" si="3069"/>
        <v>731500</v>
      </c>
      <c r="BF1806" s="148">
        <f t="shared" ca="1" si="3069"/>
        <v>750500</v>
      </c>
      <c r="BG1806" s="148">
        <f t="shared" ca="1" si="3069"/>
        <v>769500</v>
      </c>
      <c r="BH1806" s="148">
        <f t="shared" ca="1" si="3069"/>
        <v>788500</v>
      </c>
      <c r="BI1806" s="148">
        <f t="shared" ca="1" si="3069"/>
        <v>807500</v>
      </c>
      <c r="BJ1806" s="148">
        <f t="shared" ca="1" si="3069"/>
        <v>826500</v>
      </c>
      <c r="BK1806" s="148">
        <f t="shared" ca="1" si="3069"/>
        <v>845500</v>
      </c>
      <c r="BL1806" s="148">
        <f t="shared" ca="1" si="3069"/>
        <v>864500</v>
      </c>
      <c r="BM1806" s="148">
        <f t="shared" ca="1" si="3069"/>
        <v>883500</v>
      </c>
      <c r="BN1806" s="148">
        <f t="shared" ca="1" si="3069"/>
        <v>902500</v>
      </c>
      <c r="BO1806" s="148">
        <f t="shared" ca="1" si="3069"/>
        <v>921500</v>
      </c>
      <c r="BP1806" s="148">
        <f t="shared" ca="1" si="3069"/>
        <v>940500</v>
      </c>
      <c r="BQ1806" s="148">
        <f t="shared" ca="1" si="3069"/>
        <v>959500</v>
      </c>
      <c r="BR1806" s="148">
        <f t="shared" ca="1" si="3069"/>
        <v>978500</v>
      </c>
      <c r="BS1806" s="148">
        <f t="shared" ca="1" si="3069"/>
        <v>997500</v>
      </c>
      <c r="BT1806" s="148">
        <f t="shared" ca="1" si="3069"/>
        <v>1016500</v>
      </c>
      <c r="BU1806" s="148">
        <f t="shared" ca="1" si="3069"/>
        <v>1035500</v>
      </c>
      <c r="BV1806" s="148">
        <f t="shared" ca="1" si="3069"/>
        <v>1054500</v>
      </c>
      <c r="BW1806" s="148">
        <f t="shared" ca="1" si="3069"/>
        <v>1073500</v>
      </c>
      <c r="BX1806" s="148">
        <f t="shared" ca="1" si="3069"/>
        <v>1092500</v>
      </c>
      <c r="BY1806" s="148">
        <f t="shared" ca="1" si="3069"/>
        <v>1111500</v>
      </c>
      <c r="BZ1806" s="148">
        <f t="shared" ca="1" si="3069"/>
        <v>1130500</v>
      </c>
      <c r="CA1806" s="148">
        <f t="shared" ca="1" si="3069"/>
        <v>1149500</v>
      </c>
      <c r="CB1806" s="148">
        <f t="shared" ca="1" si="3069"/>
        <v>1168500</v>
      </c>
      <c r="CC1806" s="148">
        <f t="shared" ca="1" si="3069"/>
        <v>1187500</v>
      </c>
      <c r="CD1806" s="148">
        <f t="shared" ca="1" si="3069"/>
        <v>1206500</v>
      </c>
      <c r="CE1806" s="148">
        <f t="shared" ref="CE1806:CL1806" ca="1" si="3070">CE1805*AVERAGE(CE1801,CE1797)</f>
        <v>1225500</v>
      </c>
      <c r="CF1806" s="148">
        <f t="shared" ca="1" si="3070"/>
        <v>1244500</v>
      </c>
      <c r="CG1806" s="148">
        <f t="shared" ca="1" si="3070"/>
        <v>1263500</v>
      </c>
      <c r="CH1806" s="148">
        <f t="shared" ca="1" si="3070"/>
        <v>1282500</v>
      </c>
      <c r="CI1806" s="148">
        <f t="shared" ca="1" si="3070"/>
        <v>1301500</v>
      </c>
      <c r="CJ1806" s="148">
        <f t="shared" ca="1" si="3070"/>
        <v>1320500</v>
      </c>
      <c r="CK1806" s="148">
        <f t="shared" ca="1" si="3070"/>
        <v>1339500</v>
      </c>
      <c r="CL1806" s="148">
        <f t="shared" ca="1" si="3070"/>
        <v>1358500</v>
      </c>
      <c r="CN1806" s="78"/>
      <c r="CO1806" s="148" t="e">
        <f t="shared" ref="CO1806:DK1806" ca="1" si="3071">CO1805*AVERAGE(CO1801,CO1797)</f>
        <v>#N/A</v>
      </c>
      <c r="CP1806" s="148" t="e">
        <f t="shared" ca="1" si="3071"/>
        <v>#N/A</v>
      </c>
      <c r="CQ1806" s="148" t="e">
        <f t="shared" ca="1" si="3071"/>
        <v>#N/A</v>
      </c>
      <c r="CR1806" s="148" t="e">
        <f t="shared" ca="1" si="3071"/>
        <v>#N/A</v>
      </c>
      <c r="CS1806" s="148" t="e">
        <f t="shared" ca="1" si="3071"/>
        <v>#N/A</v>
      </c>
      <c r="CT1806" s="148" t="e">
        <f t="shared" ca="1" si="3071"/>
        <v>#N/A</v>
      </c>
      <c r="CU1806" s="148" t="e">
        <f t="shared" ca="1" si="3071"/>
        <v>#N/A</v>
      </c>
      <c r="CV1806" s="148" t="e">
        <f t="shared" ca="1" si="3071"/>
        <v>#N/A</v>
      </c>
      <c r="CW1806" s="148" t="e">
        <f t="shared" ca="1" si="3071"/>
        <v>#N/A</v>
      </c>
      <c r="CX1806" s="148" t="e">
        <f t="shared" ca="1" si="3071"/>
        <v>#N/A</v>
      </c>
      <c r="CY1806" s="148" t="e">
        <f t="shared" ca="1" si="3071"/>
        <v>#N/A</v>
      </c>
      <c r="CZ1806" s="148" t="e">
        <f t="shared" ca="1" si="3071"/>
        <v>#N/A</v>
      </c>
      <c r="DA1806" s="148" t="e">
        <f t="shared" ca="1" si="3071"/>
        <v>#N/A</v>
      </c>
      <c r="DB1806" s="148" t="e">
        <f t="shared" ca="1" si="3071"/>
        <v>#N/A</v>
      </c>
      <c r="DC1806" s="148" t="e">
        <f t="shared" ca="1" si="3071"/>
        <v>#N/A</v>
      </c>
      <c r="DD1806" s="148" t="e">
        <f t="shared" ca="1" si="3071"/>
        <v>#N/A</v>
      </c>
      <c r="DE1806" s="148" t="e">
        <f t="shared" ca="1" si="3071"/>
        <v>#N/A</v>
      </c>
      <c r="DF1806" s="148" t="e">
        <f t="shared" ca="1" si="3071"/>
        <v>#N/A</v>
      </c>
      <c r="DG1806" s="148" t="e">
        <f t="shared" ca="1" si="3071"/>
        <v>#N/A</v>
      </c>
      <c r="DH1806" s="148" t="e">
        <f t="shared" ca="1" si="3071"/>
        <v>#N/A</v>
      </c>
      <c r="DI1806" s="148" t="e">
        <f t="shared" ca="1" si="3071"/>
        <v>#N/A</v>
      </c>
      <c r="DJ1806" s="148" t="e">
        <f t="shared" ca="1" si="3071"/>
        <v>#N/A</v>
      </c>
      <c r="DK1806" s="148" t="e">
        <f t="shared" ca="1" si="3071"/>
        <v>#N/A</v>
      </c>
      <c r="DL1806" s="148" t="e">
        <f t="shared" ref="DL1806" ca="1" si="3072">DL1805*AVERAGE(DL1801,DL1797)</f>
        <v>#N/A</v>
      </c>
    </row>
    <row r="1807" spans="1:116" x14ac:dyDescent="0.4">
      <c r="B1807" t="s">
        <v>244</v>
      </c>
      <c r="D1807" t="s">
        <v>771</v>
      </c>
      <c r="E1807" s="8" t="str">
        <f t="shared" si="3042"/>
        <v>1807 SUB-S</v>
      </c>
      <c r="S1807" s="72"/>
      <c r="T1807" s="72"/>
      <c r="U1807" s="72"/>
      <c r="V1807" s="72"/>
      <c r="W1807" s="72"/>
      <c r="X1807" s="72"/>
      <c r="Y1807" s="72"/>
      <c r="Z1807" s="72"/>
      <c r="AA1807" s="72"/>
      <c r="AB1807" s="72"/>
      <c r="AC1807" s="72"/>
      <c r="AD1807" s="72"/>
      <c r="AE1807" s="72"/>
      <c r="AF1807" s="72"/>
      <c r="AG1807" s="72"/>
      <c r="AH1807" s="72"/>
      <c r="AI1807" s="72"/>
      <c r="AJ1807" s="72"/>
      <c r="AK1807" s="72"/>
      <c r="AL1807" s="72"/>
      <c r="AM1807" s="72"/>
      <c r="AN1807" s="72"/>
      <c r="AO1807" s="72"/>
      <c r="AP1807" s="72"/>
      <c r="AQ1807" s="72"/>
      <c r="AR1807" s="72"/>
      <c r="AS1807" s="72"/>
      <c r="AT1807" s="72"/>
      <c r="AU1807" s="72"/>
      <c r="AV1807" s="72"/>
      <c r="AW1807" s="72"/>
      <c r="AX1807" s="72"/>
      <c r="AY1807" s="72"/>
      <c r="AZ1807" s="72"/>
      <c r="BA1807" s="72"/>
      <c r="BB1807" s="72"/>
      <c r="BC1807" s="72"/>
      <c r="BD1807" s="72"/>
      <c r="BE1807" s="72"/>
      <c r="BF1807" s="72"/>
      <c r="BG1807" s="72"/>
      <c r="BH1807" s="72"/>
      <c r="BI1807" s="72"/>
      <c r="BJ1807" s="72"/>
      <c r="BK1807" s="72"/>
      <c r="BL1807" s="72"/>
      <c r="BM1807" s="72"/>
      <c r="BN1807" s="72"/>
      <c r="BO1807" s="72"/>
      <c r="BP1807" s="72"/>
      <c r="BQ1807" s="72"/>
      <c r="BR1807" s="72"/>
      <c r="BS1807" s="72"/>
      <c r="BT1807" s="72"/>
      <c r="BU1807" s="72"/>
      <c r="BV1807" s="72"/>
      <c r="BW1807" s="72"/>
      <c r="BX1807" s="72"/>
      <c r="BY1807" s="72"/>
      <c r="BZ1807" s="72"/>
      <c r="CA1807" s="72"/>
      <c r="CB1807" s="72"/>
      <c r="CC1807" s="72"/>
      <c r="CD1807" s="72"/>
      <c r="CE1807" s="72"/>
      <c r="CF1807" s="72"/>
      <c r="CG1807" s="72"/>
      <c r="CH1807" s="72"/>
      <c r="CI1807" s="72"/>
      <c r="CJ1807" s="72"/>
      <c r="CK1807" s="72"/>
      <c r="CL1807" s="72"/>
      <c r="CO1807" s="72"/>
      <c r="CP1807" s="72"/>
      <c r="CQ1807" s="72"/>
      <c r="CR1807" s="72"/>
      <c r="CS1807" s="72"/>
      <c r="CT1807" s="72"/>
      <c r="CU1807" s="72"/>
      <c r="CV1807" s="72"/>
      <c r="CW1807" s="72"/>
      <c r="CX1807" s="72"/>
      <c r="CY1807" s="72"/>
      <c r="CZ1807" s="72"/>
      <c r="DA1807" s="72"/>
      <c r="DB1807" s="72"/>
      <c r="DC1807" s="72"/>
      <c r="DD1807" s="72"/>
      <c r="DE1807" s="72"/>
      <c r="DF1807" s="72"/>
      <c r="DG1807" s="72"/>
      <c r="DH1807" s="72"/>
      <c r="DI1807" s="72"/>
      <c r="DJ1807" s="72"/>
      <c r="DK1807" s="72"/>
      <c r="DL1807" s="72"/>
    </row>
    <row r="1808" spans="1:116" x14ac:dyDescent="0.4">
      <c r="B1808" t="s">
        <v>332</v>
      </c>
      <c r="D1808" t="s">
        <v>771</v>
      </c>
      <c r="E1808" s="8" t="str">
        <f t="shared" si="3042"/>
        <v>1808 SUB-S</v>
      </c>
      <c r="G1808" s="8" t="str">
        <f>G1785</f>
        <v>(Primary label)</v>
      </c>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c r="CO1808" s="72"/>
      <c r="CP1808" s="72"/>
      <c r="CQ1808" s="72"/>
      <c r="CR1808" s="72"/>
      <c r="CS1808" s="72"/>
      <c r="CT1808" s="72"/>
      <c r="CU1808" s="72"/>
      <c r="CV1808" s="72"/>
      <c r="CW1808" s="72"/>
      <c r="CX1808" s="72"/>
      <c r="CY1808" s="72"/>
      <c r="CZ1808" s="72"/>
      <c r="DA1808" s="72"/>
      <c r="DB1808" s="72"/>
      <c r="DC1808" s="72"/>
      <c r="DD1808" s="72"/>
      <c r="DE1808" s="72"/>
      <c r="DF1808" s="72"/>
      <c r="DG1808" s="72"/>
      <c r="DH1808" s="72"/>
      <c r="DI1808" s="72"/>
      <c r="DJ1808" s="72"/>
      <c r="DK1808" s="72"/>
      <c r="DL1808" s="72"/>
    </row>
    <row r="1809" spans="1:116" x14ac:dyDescent="0.4">
      <c r="B1809" t="s">
        <v>332</v>
      </c>
      <c r="D1809" t="s">
        <v>771</v>
      </c>
      <c r="E1809" s="8" t="str">
        <f>ROW()&amp;" "&amp;D1809</f>
        <v>1809 SUB-S</v>
      </c>
      <c r="G1809" s="8" t="str">
        <f>G1786</f>
        <v>primary unit</v>
      </c>
      <c r="S1809" s="72"/>
      <c r="T1809" s="72"/>
      <c r="U1809" s="72"/>
      <c r="V1809" s="72"/>
      <c r="W1809" s="72"/>
      <c r="X1809" s="72"/>
      <c r="Y1809" s="72"/>
      <c r="Z1809" s="72"/>
      <c r="AA1809" s="72"/>
      <c r="AB1809" s="72"/>
      <c r="AC1809" s="72"/>
      <c r="AD1809" s="72"/>
      <c r="AE1809" s="72"/>
      <c r="AF1809" s="72"/>
      <c r="AG1809" s="72"/>
      <c r="AH1809" s="72"/>
      <c r="AI1809" s="72"/>
      <c r="AJ1809" s="72"/>
      <c r="AK1809" s="72"/>
      <c r="AL1809" s="72"/>
      <c r="AM1809" s="72"/>
      <c r="AN1809" s="72"/>
      <c r="AO1809" s="72"/>
      <c r="AP1809" s="72"/>
      <c r="AQ1809" s="72"/>
      <c r="AR1809" s="72"/>
      <c r="AS1809" s="72"/>
      <c r="AT1809" s="72"/>
      <c r="AU1809" s="72"/>
      <c r="AV1809" s="72"/>
      <c r="AW1809" s="72"/>
      <c r="AX1809" s="72"/>
      <c r="AY1809" s="72"/>
      <c r="AZ1809" s="72"/>
      <c r="BA1809" s="72"/>
      <c r="BB1809" s="72"/>
      <c r="BC1809" s="72"/>
      <c r="BD1809" s="72"/>
      <c r="BE1809" s="72"/>
      <c r="BF1809" s="72"/>
      <c r="BG1809" s="72"/>
      <c r="BH1809" s="72"/>
      <c r="BI1809" s="72"/>
      <c r="BJ1809" s="72"/>
      <c r="BK1809" s="72"/>
      <c r="BL1809" s="72"/>
      <c r="BM1809" s="72"/>
      <c r="BN1809" s="72"/>
      <c r="BO1809" s="72"/>
      <c r="BP1809" s="72"/>
      <c r="BQ1809" s="72"/>
      <c r="BR1809" s="72"/>
      <c r="BS1809" s="72"/>
      <c r="BT1809" s="72"/>
      <c r="BU1809" s="72"/>
      <c r="BV1809" s="72"/>
      <c r="BW1809" s="72"/>
      <c r="BX1809" s="72"/>
      <c r="BY1809" s="72"/>
      <c r="BZ1809" s="72"/>
      <c r="CA1809" s="72"/>
      <c r="CB1809" s="72"/>
      <c r="CC1809" s="72"/>
      <c r="CD1809" s="72"/>
      <c r="CE1809" s="72"/>
      <c r="CF1809" s="72"/>
      <c r="CG1809" s="72"/>
      <c r="CH1809" s="72"/>
      <c r="CI1809" s="72"/>
      <c r="CJ1809" s="72"/>
      <c r="CK1809" s="72"/>
      <c r="CL1809" s="72"/>
      <c r="CO1809" s="72"/>
      <c r="CP1809" s="72"/>
      <c r="CQ1809" s="72"/>
      <c r="CR1809" s="72"/>
      <c r="CS1809" s="72"/>
      <c r="CT1809" s="72"/>
      <c r="CU1809" s="72"/>
      <c r="CV1809" s="72"/>
      <c r="CW1809" s="72"/>
      <c r="CX1809" s="72"/>
      <c r="CY1809" s="72"/>
      <c r="CZ1809" s="72"/>
      <c r="DA1809" s="72"/>
      <c r="DB1809" s="72"/>
      <c r="DC1809" s="72"/>
      <c r="DD1809" s="72"/>
      <c r="DE1809" s="72"/>
      <c r="DF1809" s="72"/>
      <c r="DG1809" s="72"/>
      <c r="DH1809" s="72"/>
      <c r="DI1809" s="72"/>
      <c r="DJ1809" s="72"/>
      <c r="DK1809" s="72"/>
      <c r="DL1809" s="72"/>
    </row>
    <row r="1810" spans="1:116" x14ac:dyDescent="0.4">
      <c r="B1810" t="s">
        <v>332</v>
      </c>
      <c r="D1810" t="s">
        <v>771</v>
      </c>
      <c r="E1810" s="8" t="str">
        <f t="shared" si="3042"/>
        <v>1810 SUB-S</v>
      </c>
      <c r="G1810" s="8" t="str">
        <f>G1787</f>
        <v>Primary revenue driver</v>
      </c>
      <c r="S1810" s="76" t="str">
        <f t="shared" ref="S1810:AX1810" si="3073">S1787</f>
        <v>S$16</v>
      </c>
      <c r="T1810" s="76" t="str">
        <f t="shared" si="3073"/>
        <v>T$16</v>
      </c>
      <c r="U1810" s="76" t="str">
        <f t="shared" si="3073"/>
        <v>U$16</v>
      </c>
      <c r="V1810" s="76" t="str">
        <f t="shared" si="3073"/>
        <v>V$16</v>
      </c>
      <c r="W1810" s="76" t="str">
        <f t="shared" si="3073"/>
        <v>W$16</v>
      </c>
      <c r="X1810" s="76" t="str">
        <f t="shared" si="3073"/>
        <v>X$16</v>
      </c>
      <c r="Y1810" s="76" t="str">
        <f t="shared" si="3073"/>
        <v>Y$16</v>
      </c>
      <c r="Z1810" s="76" t="str">
        <f t="shared" si="3073"/>
        <v>Z$16</v>
      </c>
      <c r="AA1810" s="76" t="str">
        <f t="shared" si="3073"/>
        <v>AA$16</v>
      </c>
      <c r="AB1810" s="76" t="str">
        <f t="shared" si="3073"/>
        <v>AB$16</v>
      </c>
      <c r="AC1810" s="76" t="str">
        <f t="shared" si="3073"/>
        <v>AC$16</v>
      </c>
      <c r="AD1810" s="76" t="str">
        <f t="shared" si="3073"/>
        <v>AD$16</v>
      </c>
      <c r="AE1810" s="76" t="str">
        <f t="shared" si="3073"/>
        <v>AE$16</v>
      </c>
      <c r="AF1810" s="76" t="str">
        <f t="shared" si="3073"/>
        <v>AF$16</v>
      </c>
      <c r="AG1810" s="76" t="str">
        <f t="shared" si="3073"/>
        <v>AG$16</v>
      </c>
      <c r="AH1810" s="76" t="str">
        <f t="shared" si="3073"/>
        <v>AH$16</v>
      </c>
      <c r="AI1810" s="76" t="str">
        <f t="shared" si="3073"/>
        <v>AI$16</v>
      </c>
      <c r="AJ1810" s="76" t="str">
        <f t="shared" si="3073"/>
        <v>AJ$16</v>
      </c>
      <c r="AK1810" s="76" t="str">
        <f t="shared" si="3073"/>
        <v>AK$16</v>
      </c>
      <c r="AL1810" s="76" t="str">
        <f t="shared" si="3073"/>
        <v>AL$16</v>
      </c>
      <c r="AM1810" s="76" t="str">
        <f t="shared" si="3073"/>
        <v>AM$16</v>
      </c>
      <c r="AN1810" s="76" t="str">
        <f t="shared" si="3073"/>
        <v>AN$16</v>
      </c>
      <c r="AO1810" s="76" t="str">
        <f t="shared" si="3073"/>
        <v>AO$16</v>
      </c>
      <c r="AP1810" s="76" t="str">
        <f t="shared" si="3073"/>
        <v>AP$16</v>
      </c>
      <c r="AQ1810" s="76" t="str">
        <f t="shared" si="3073"/>
        <v>AQ$16</v>
      </c>
      <c r="AR1810" s="76" t="str">
        <f t="shared" si="3073"/>
        <v>AR$16</v>
      </c>
      <c r="AS1810" s="76" t="str">
        <f t="shared" si="3073"/>
        <v>AS$16</v>
      </c>
      <c r="AT1810" s="76" t="str">
        <f t="shared" si="3073"/>
        <v>AT$16</v>
      </c>
      <c r="AU1810" s="76" t="str">
        <f t="shared" si="3073"/>
        <v>AU$16</v>
      </c>
      <c r="AV1810" s="76" t="str">
        <f t="shared" si="3073"/>
        <v>AV$16</v>
      </c>
      <c r="AW1810" s="76" t="str">
        <f t="shared" si="3073"/>
        <v>AW$16</v>
      </c>
      <c r="AX1810" s="76" t="str">
        <f t="shared" si="3073"/>
        <v>AX$16</v>
      </c>
      <c r="AY1810" s="76" t="str">
        <f t="shared" ref="AY1810:CD1810" si="3074">AY1787</f>
        <v>AY$16</v>
      </c>
      <c r="AZ1810" s="76" t="str">
        <f t="shared" si="3074"/>
        <v>AZ$16</v>
      </c>
      <c r="BA1810" s="76" t="str">
        <f t="shared" si="3074"/>
        <v>BA$16</v>
      </c>
      <c r="BB1810" s="76" t="str">
        <f t="shared" si="3074"/>
        <v>BB$16</v>
      </c>
      <c r="BC1810" s="76" t="str">
        <f t="shared" si="3074"/>
        <v>BC$16</v>
      </c>
      <c r="BD1810" s="76" t="str">
        <f t="shared" si="3074"/>
        <v>BD$16</v>
      </c>
      <c r="BE1810" s="76" t="str">
        <f t="shared" si="3074"/>
        <v>BE$16</v>
      </c>
      <c r="BF1810" s="76" t="str">
        <f t="shared" si="3074"/>
        <v>BF$16</v>
      </c>
      <c r="BG1810" s="76" t="str">
        <f t="shared" si="3074"/>
        <v>BG$16</v>
      </c>
      <c r="BH1810" s="76" t="str">
        <f t="shared" si="3074"/>
        <v>BH$16</v>
      </c>
      <c r="BI1810" s="76" t="str">
        <f t="shared" si="3074"/>
        <v>BI$16</v>
      </c>
      <c r="BJ1810" s="76" t="str">
        <f t="shared" si="3074"/>
        <v>BJ$16</v>
      </c>
      <c r="BK1810" s="76" t="str">
        <f t="shared" si="3074"/>
        <v>BK$16</v>
      </c>
      <c r="BL1810" s="76" t="str">
        <f t="shared" si="3074"/>
        <v>BL$16</v>
      </c>
      <c r="BM1810" s="76" t="str">
        <f t="shared" si="3074"/>
        <v>BM$16</v>
      </c>
      <c r="BN1810" s="76" t="str">
        <f t="shared" si="3074"/>
        <v>BN$16</v>
      </c>
      <c r="BO1810" s="76" t="str">
        <f t="shared" si="3074"/>
        <v>BO$16</v>
      </c>
      <c r="BP1810" s="76" t="str">
        <f t="shared" si="3074"/>
        <v>BP$16</v>
      </c>
      <c r="BQ1810" s="76" t="str">
        <f t="shared" si="3074"/>
        <v>BQ$16</v>
      </c>
      <c r="BR1810" s="76" t="str">
        <f t="shared" si="3074"/>
        <v>BR$16</v>
      </c>
      <c r="BS1810" s="76" t="str">
        <f t="shared" si="3074"/>
        <v>BS$16</v>
      </c>
      <c r="BT1810" s="76" t="str">
        <f t="shared" si="3074"/>
        <v>BT$16</v>
      </c>
      <c r="BU1810" s="76" t="str">
        <f t="shared" si="3074"/>
        <v>BU$16</v>
      </c>
      <c r="BV1810" s="76" t="str">
        <f t="shared" si="3074"/>
        <v>BV$16</v>
      </c>
      <c r="BW1810" s="76" t="str">
        <f t="shared" si="3074"/>
        <v>BW$16</v>
      </c>
      <c r="BX1810" s="76" t="str">
        <f t="shared" si="3074"/>
        <v>BX$16</v>
      </c>
      <c r="BY1810" s="76" t="str">
        <f t="shared" si="3074"/>
        <v>BY$16</v>
      </c>
      <c r="BZ1810" s="76" t="str">
        <f t="shared" si="3074"/>
        <v>BZ$16</v>
      </c>
      <c r="CA1810" s="76" t="str">
        <f t="shared" si="3074"/>
        <v>CA$16</v>
      </c>
      <c r="CB1810" s="76" t="str">
        <f t="shared" si="3074"/>
        <v>CB$16</v>
      </c>
      <c r="CC1810" s="76" t="str">
        <f t="shared" si="3074"/>
        <v>CC$16</v>
      </c>
      <c r="CD1810" s="76" t="str">
        <f t="shared" si="3074"/>
        <v>CD$16</v>
      </c>
      <c r="CE1810" s="76" t="str">
        <f t="shared" ref="CE1810:CL1810" si="3075">CE1787</f>
        <v>CE$16</v>
      </c>
      <c r="CF1810" s="76" t="str">
        <f t="shared" si="3075"/>
        <v>CF$16</v>
      </c>
      <c r="CG1810" s="76" t="str">
        <f t="shared" si="3075"/>
        <v>CG$16</v>
      </c>
      <c r="CH1810" s="76" t="str">
        <f t="shared" si="3075"/>
        <v>CH$16</v>
      </c>
      <c r="CI1810" s="76" t="str">
        <f t="shared" si="3075"/>
        <v>CI$16</v>
      </c>
      <c r="CJ1810" s="76" t="str">
        <f t="shared" si="3075"/>
        <v>CJ$16</v>
      </c>
      <c r="CK1810" s="76" t="str">
        <f t="shared" si="3075"/>
        <v>CK$16</v>
      </c>
      <c r="CL1810" s="76" t="str">
        <f t="shared" si="3075"/>
        <v>CL$16</v>
      </c>
      <c r="CO1810" s="76" t="str">
        <f t="shared" ref="CO1810:DL1810" si="3076">CO1787</f>
        <v>CO$16</v>
      </c>
      <c r="CP1810" s="76" t="str">
        <f t="shared" si="3076"/>
        <v>CP$16</v>
      </c>
      <c r="CQ1810" s="76" t="str">
        <f t="shared" si="3076"/>
        <v>CQ$16</v>
      </c>
      <c r="CR1810" s="76" t="str">
        <f t="shared" si="3076"/>
        <v>CR$16</v>
      </c>
      <c r="CS1810" s="76" t="str">
        <f t="shared" si="3076"/>
        <v>CS$16</v>
      </c>
      <c r="CT1810" s="76" t="str">
        <f t="shared" si="3076"/>
        <v>CT$16</v>
      </c>
      <c r="CU1810" s="76" t="str">
        <f t="shared" si="3076"/>
        <v>CU$16</v>
      </c>
      <c r="CV1810" s="76" t="str">
        <f t="shared" si="3076"/>
        <v>CV$16</v>
      </c>
      <c r="CW1810" s="76" t="str">
        <f t="shared" si="3076"/>
        <v>CW$16</v>
      </c>
      <c r="CX1810" s="76" t="str">
        <f t="shared" si="3076"/>
        <v>CX$16</v>
      </c>
      <c r="CY1810" s="76" t="str">
        <f t="shared" si="3076"/>
        <v>CY$16</v>
      </c>
      <c r="CZ1810" s="76" t="str">
        <f t="shared" si="3076"/>
        <v>CZ$16</v>
      </c>
      <c r="DA1810" s="76" t="str">
        <f t="shared" si="3076"/>
        <v>DA$16</v>
      </c>
      <c r="DB1810" s="76" t="str">
        <f t="shared" si="3076"/>
        <v>DB$16</v>
      </c>
      <c r="DC1810" s="76" t="str">
        <f t="shared" si="3076"/>
        <v>DC$16</v>
      </c>
      <c r="DD1810" s="76" t="str">
        <f t="shared" si="3076"/>
        <v>DD$16</v>
      </c>
      <c r="DE1810" s="76" t="str">
        <f t="shared" si="3076"/>
        <v>DE$16</v>
      </c>
      <c r="DF1810" s="76" t="str">
        <f t="shared" si="3076"/>
        <v>DF$16</v>
      </c>
      <c r="DG1810" s="76" t="str">
        <f t="shared" si="3076"/>
        <v>DG$16</v>
      </c>
      <c r="DH1810" s="76" t="str">
        <f t="shared" si="3076"/>
        <v>DH$16</v>
      </c>
      <c r="DI1810" s="76" t="str">
        <f t="shared" si="3076"/>
        <v>DI$16</v>
      </c>
      <c r="DJ1810" s="76" t="str">
        <f t="shared" si="3076"/>
        <v>DJ$16</v>
      </c>
      <c r="DK1810" s="76" t="str">
        <f t="shared" si="3076"/>
        <v>DK$16</v>
      </c>
      <c r="DL1810" s="76" t="str">
        <f t="shared" si="3076"/>
        <v>DL$16</v>
      </c>
    </row>
    <row r="1811" spans="1:116" x14ac:dyDescent="0.4">
      <c r="B1811" t="s">
        <v>332</v>
      </c>
      <c r="D1811" t="s">
        <v>771</v>
      </c>
      <c r="E1811" s="8" t="str">
        <f t="shared" si="3042"/>
        <v>1811 SUB-S</v>
      </c>
      <c r="G1811" s="8" t="str">
        <f>G1788</f>
        <v>Primary volume driver</v>
      </c>
      <c r="H1811" s="12"/>
      <c r="I1811" s="60"/>
      <c r="J1811" s="60"/>
      <c r="K1811" s="34"/>
      <c r="L1811" s="34"/>
      <c r="M1811" s="34"/>
      <c r="N1811" s="34"/>
      <c r="O1811" s="34"/>
      <c r="P1811" s="34"/>
      <c r="R1811" s="15"/>
      <c r="S1811" s="76" t="str">
        <f t="shared" ref="S1811:AX1811" si="3077">S1788</f>
        <v>S$17</v>
      </c>
      <c r="T1811" s="76" t="str">
        <f t="shared" si="3077"/>
        <v>T$17</v>
      </c>
      <c r="U1811" s="76" t="str">
        <f t="shared" si="3077"/>
        <v>U$17</v>
      </c>
      <c r="V1811" s="76" t="str">
        <f t="shared" si="3077"/>
        <v>V$17</v>
      </c>
      <c r="W1811" s="76" t="str">
        <f t="shared" si="3077"/>
        <v>W$17</v>
      </c>
      <c r="X1811" s="76" t="str">
        <f t="shared" si="3077"/>
        <v>X$17</v>
      </c>
      <c r="Y1811" s="76" t="str">
        <f t="shared" si="3077"/>
        <v>Y$17</v>
      </c>
      <c r="Z1811" s="76" t="str">
        <f t="shared" si="3077"/>
        <v>Z$17</v>
      </c>
      <c r="AA1811" s="76" t="str">
        <f t="shared" si="3077"/>
        <v>AA$17</v>
      </c>
      <c r="AB1811" s="76" t="str">
        <f t="shared" si="3077"/>
        <v>AB$17</v>
      </c>
      <c r="AC1811" s="76" t="str">
        <f t="shared" si="3077"/>
        <v>AC$17</v>
      </c>
      <c r="AD1811" s="76" t="str">
        <f t="shared" si="3077"/>
        <v>AD$17</v>
      </c>
      <c r="AE1811" s="76" t="str">
        <f t="shared" si="3077"/>
        <v>AE$17</v>
      </c>
      <c r="AF1811" s="76" t="str">
        <f t="shared" si="3077"/>
        <v>AF$17</v>
      </c>
      <c r="AG1811" s="76" t="str">
        <f t="shared" si="3077"/>
        <v>AG$17</v>
      </c>
      <c r="AH1811" s="76" t="str">
        <f t="shared" si="3077"/>
        <v>AH$17</v>
      </c>
      <c r="AI1811" s="76" t="str">
        <f t="shared" si="3077"/>
        <v>AI$17</v>
      </c>
      <c r="AJ1811" s="76" t="str">
        <f t="shared" si="3077"/>
        <v>AJ$17</v>
      </c>
      <c r="AK1811" s="76" t="str">
        <f t="shared" si="3077"/>
        <v>AK$17</v>
      </c>
      <c r="AL1811" s="76" t="str">
        <f t="shared" si="3077"/>
        <v>AL$17</v>
      </c>
      <c r="AM1811" s="76" t="str">
        <f t="shared" si="3077"/>
        <v>AM$17</v>
      </c>
      <c r="AN1811" s="76" t="str">
        <f t="shared" si="3077"/>
        <v>AN$17</v>
      </c>
      <c r="AO1811" s="76" t="str">
        <f t="shared" si="3077"/>
        <v>AO$17</v>
      </c>
      <c r="AP1811" s="76" t="str">
        <f t="shared" si="3077"/>
        <v>AP$17</v>
      </c>
      <c r="AQ1811" s="76" t="str">
        <f t="shared" si="3077"/>
        <v>AQ$17</v>
      </c>
      <c r="AR1811" s="76" t="str">
        <f t="shared" si="3077"/>
        <v>AR$17</v>
      </c>
      <c r="AS1811" s="76" t="str">
        <f t="shared" si="3077"/>
        <v>AS$17</v>
      </c>
      <c r="AT1811" s="76" t="str">
        <f t="shared" si="3077"/>
        <v>AT$17</v>
      </c>
      <c r="AU1811" s="76" t="str">
        <f t="shared" si="3077"/>
        <v>AU$17</v>
      </c>
      <c r="AV1811" s="76" t="str">
        <f t="shared" si="3077"/>
        <v>AV$17</v>
      </c>
      <c r="AW1811" s="76" t="str">
        <f t="shared" si="3077"/>
        <v>AW$17</v>
      </c>
      <c r="AX1811" s="76" t="str">
        <f t="shared" si="3077"/>
        <v>AX$17</v>
      </c>
      <c r="AY1811" s="76" t="str">
        <f t="shared" ref="AY1811:CD1811" si="3078">AY1788</f>
        <v>AY$17</v>
      </c>
      <c r="AZ1811" s="76" t="str">
        <f t="shared" si="3078"/>
        <v>AZ$17</v>
      </c>
      <c r="BA1811" s="76" t="str">
        <f t="shared" si="3078"/>
        <v>BA$17</v>
      </c>
      <c r="BB1811" s="76" t="str">
        <f t="shared" si="3078"/>
        <v>BB$17</v>
      </c>
      <c r="BC1811" s="76" t="str">
        <f t="shared" si="3078"/>
        <v>BC$17</v>
      </c>
      <c r="BD1811" s="76" t="str">
        <f t="shared" si="3078"/>
        <v>BD$17</v>
      </c>
      <c r="BE1811" s="76" t="str">
        <f t="shared" si="3078"/>
        <v>BE$17</v>
      </c>
      <c r="BF1811" s="76" t="str">
        <f t="shared" si="3078"/>
        <v>BF$17</v>
      </c>
      <c r="BG1811" s="76" t="str">
        <f t="shared" si="3078"/>
        <v>BG$17</v>
      </c>
      <c r="BH1811" s="76" t="str">
        <f t="shared" si="3078"/>
        <v>BH$17</v>
      </c>
      <c r="BI1811" s="76" t="str">
        <f t="shared" si="3078"/>
        <v>BI$17</v>
      </c>
      <c r="BJ1811" s="76" t="str">
        <f t="shared" si="3078"/>
        <v>BJ$17</v>
      </c>
      <c r="BK1811" s="76" t="str">
        <f t="shared" si="3078"/>
        <v>BK$17</v>
      </c>
      <c r="BL1811" s="76" t="str">
        <f t="shared" si="3078"/>
        <v>BL$17</v>
      </c>
      <c r="BM1811" s="76" t="str">
        <f t="shared" si="3078"/>
        <v>BM$17</v>
      </c>
      <c r="BN1811" s="76" t="str">
        <f t="shared" si="3078"/>
        <v>BN$17</v>
      </c>
      <c r="BO1811" s="76" t="str">
        <f t="shared" si="3078"/>
        <v>BO$17</v>
      </c>
      <c r="BP1811" s="76" t="str">
        <f t="shared" si="3078"/>
        <v>BP$17</v>
      </c>
      <c r="BQ1811" s="76" t="str">
        <f t="shared" si="3078"/>
        <v>BQ$17</v>
      </c>
      <c r="BR1811" s="76" t="str">
        <f t="shared" si="3078"/>
        <v>BR$17</v>
      </c>
      <c r="BS1811" s="76" t="str">
        <f t="shared" si="3078"/>
        <v>BS$17</v>
      </c>
      <c r="BT1811" s="76" t="str">
        <f t="shared" si="3078"/>
        <v>BT$17</v>
      </c>
      <c r="BU1811" s="76" t="str">
        <f t="shared" si="3078"/>
        <v>BU$17</v>
      </c>
      <c r="BV1811" s="76" t="str">
        <f t="shared" si="3078"/>
        <v>BV$17</v>
      </c>
      <c r="BW1811" s="76" t="str">
        <f t="shared" si="3078"/>
        <v>BW$17</v>
      </c>
      <c r="BX1811" s="76" t="str">
        <f t="shared" si="3078"/>
        <v>BX$17</v>
      </c>
      <c r="BY1811" s="76" t="str">
        <f t="shared" si="3078"/>
        <v>BY$17</v>
      </c>
      <c r="BZ1811" s="76" t="str">
        <f t="shared" si="3078"/>
        <v>BZ$17</v>
      </c>
      <c r="CA1811" s="76" t="str">
        <f t="shared" si="3078"/>
        <v>CA$17</v>
      </c>
      <c r="CB1811" s="76" t="str">
        <f t="shared" si="3078"/>
        <v>CB$17</v>
      </c>
      <c r="CC1811" s="76" t="str">
        <f t="shared" si="3078"/>
        <v>CC$17</v>
      </c>
      <c r="CD1811" s="76" t="str">
        <f t="shared" si="3078"/>
        <v>CD$17</v>
      </c>
      <c r="CE1811" s="76" t="str">
        <f t="shared" ref="CE1811:CL1811" si="3079">CE1788</f>
        <v>CE$17</v>
      </c>
      <c r="CF1811" s="76" t="str">
        <f t="shared" si="3079"/>
        <v>CF$17</v>
      </c>
      <c r="CG1811" s="76" t="str">
        <f t="shared" si="3079"/>
        <v>CG$17</v>
      </c>
      <c r="CH1811" s="76" t="str">
        <f t="shared" si="3079"/>
        <v>CH$17</v>
      </c>
      <c r="CI1811" s="76" t="str">
        <f t="shared" si="3079"/>
        <v>CI$17</v>
      </c>
      <c r="CJ1811" s="76" t="str">
        <f t="shared" si="3079"/>
        <v>CJ$17</v>
      </c>
      <c r="CK1811" s="76" t="str">
        <f t="shared" si="3079"/>
        <v>CK$17</v>
      </c>
      <c r="CL1811" s="76" t="str">
        <f t="shared" si="3079"/>
        <v>CL$17</v>
      </c>
      <c r="CN1811" s="60"/>
      <c r="CO1811" s="76" t="str">
        <f t="shared" ref="CO1811:DL1811" si="3080">CO1788</f>
        <v>CO$17</v>
      </c>
      <c r="CP1811" s="76" t="str">
        <f t="shared" si="3080"/>
        <v>CP$17</v>
      </c>
      <c r="CQ1811" s="76" t="str">
        <f t="shared" si="3080"/>
        <v>CQ$17</v>
      </c>
      <c r="CR1811" s="76" t="str">
        <f t="shared" si="3080"/>
        <v>CR$17</v>
      </c>
      <c r="CS1811" s="76" t="str">
        <f t="shared" si="3080"/>
        <v>CS$17</v>
      </c>
      <c r="CT1811" s="76" t="str">
        <f t="shared" si="3080"/>
        <v>CT$17</v>
      </c>
      <c r="CU1811" s="76" t="str">
        <f t="shared" si="3080"/>
        <v>CU$17</v>
      </c>
      <c r="CV1811" s="76" t="str">
        <f t="shared" si="3080"/>
        <v>CV$17</v>
      </c>
      <c r="CW1811" s="76" t="str">
        <f t="shared" si="3080"/>
        <v>CW$17</v>
      </c>
      <c r="CX1811" s="76" t="str">
        <f t="shared" si="3080"/>
        <v>CX$17</v>
      </c>
      <c r="CY1811" s="76" t="str">
        <f t="shared" si="3080"/>
        <v>CY$17</v>
      </c>
      <c r="CZ1811" s="76" t="str">
        <f t="shared" si="3080"/>
        <v>CZ$17</v>
      </c>
      <c r="DA1811" s="76" t="str">
        <f t="shared" si="3080"/>
        <v>DA$17</v>
      </c>
      <c r="DB1811" s="76" t="str">
        <f t="shared" si="3080"/>
        <v>DB$17</v>
      </c>
      <c r="DC1811" s="76" t="str">
        <f t="shared" si="3080"/>
        <v>DC$17</v>
      </c>
      <c r="DD1811" s="76" t="str">
        <f t="shared" si="3080"/>
        <v>DD$17</v>
      </c>
      <c r="DE1811" s="76" t="str">
        <f t="shared" si="3080"/>
        <v>DE$17</v>
      </c>
      <c r="DF1811" s="76" t="str">
        <f t="shared" si="3080"/>
        <v>DF$17</v>
      </c>
      <c r="DG1811" s="76" t="str">
        <f t="shared" si="3080"/>
        <v>DG$17</v>
      </c>
      <c r="DH1811" s="76" t="str">
        <f t="shared" si="3080"/>
        <v>DH$17</v>
      </c>
      <c r="DI1811" s="76" t="str">
        <f t="shared" si="3080"/>
        <v>DI$17</v>
      </c>
      <c r="DJ1811" s="76" t="str">
        <f t="shared" si="3080"/>
        <v>DJ$17</v>
      </c>
      <c r="DK1811" s="76" t="str">
        <f t="shared" si="3080"/>
        <v>DK$17</v>
      </c>
      <c r="DL1811" s="76" t="str">
        <f t="shared" si="3080"/>
        <v>DL$17</v>
      </c>
    </row>
    <row r="1812" spans="1:116" x14ac:dyDescent="0.4">
      <c r="B1812" t="s">
        <v>332</v>
      </c>
      <c r="D1812" t="s">
        <v>771</v>
      </c>
      <c r="E1812" s="8" t="str">
        <f t="shared" si="3042"/>
        <v>1812 SUB-S</v>
      </c>
      <c r="G1812" s="89" t="str">
        <f>G1793</f>
        <v>Subscription revenue - secondary volume driven:</v>
      </c>
      <c r="H1812" s="12"/>
      <c r="I1812" s="60"/>
      <c r="J1812" s="60"/>
      <c r="K1812" s="15"/>
      <c r="L1812" s="15"/>
      <c r="M1812" s="15"/>
      <c r="N1812" s="15"/>
      <c r="O1812" s="15"/>
      <c r="P1812" s="15"/>
      <c r="R1812" s="15"/>
      <c r="S1812" s="76">
        <f t="shared" ref="S1812:AX1812" si="3081">S1789</f>
        <v>0</v>
      </c>
      <c r="T1812" s="76">
        <f t="shared" si="3081"/>
        <v>0</v>
      </c>
      <c r="U1812" s="76">
        <f t="shared" si="3081"/>
        <v>0</v>
      </c>
      <c r="V1812" s="76">
        <f t="shared" si="3081"/>
        <v>0</v>
      </c>
      <c r="W1812" s="76">
        <f t="shared" si="3081"/>
        <v>0</v>
      </c>
      <c r="X1812" s="76">
        <f t="shared" si="3081"/>
        <v>0</v>
      </c>
      <c r="Y1812" s="76">
        <f t="shared" si="3081"/>
        <v>0</v>
      </c>
      <c r="Z1812" s="76">
        <f t="shared" si="3081"/>
        <v>0</v>
      </c>
      <c r="AA1812" s="76">
        <f t="shared" si="3081"/>
        <v>0</v>
      </c>
      <c r="AB1812" s="76">
        <f t="shared" si="3081"/>
        <v>0</v>
      </c>
      <c r="AC1812" s="76">
        <f t="shared" si="3081"/>
        <v>0</v>
      </c>
      <c r="AD1812" s="76">
        <f t="shared" si="3081"/>
        <v>0</v>
      </c>
      <c r="AE1812" s="76">
        <f t="shared" si="3081"/>
        <v>0</v>
      </c>
      <c r="AF1812" s="76">
        <f t="shared" si="3081"/>
        <v>0</v>
      </c>
      <c r="AG1812" s="76">
        <f t="shared" si="3081"/>
        <v>0</v>
      </c>
      <c r="AH1812" s="76">
        <f t="shared" si="3081"/>
        <v>0</v>
      </c>
      <c r="AI1812" s="76">
        <f t="shared" si="3081"/>
        <v>0</v>
      </c>
      <c r="AJ1812" s="76">
        <f t="shared" si="3081"/>
        <v>0</v>
      </c>
      <c r="AK1812" s="76">
        <f t="shared" si="3081"/>
        <v>0</v>
      </c>
      <c r="AL1812" s="76">
        <f t="shared" si="3081"/>
        <v>0</v>
      </c>
      <c r="AM1812" s="76">
        <f t="shared" si="3081"/>
        <v>0</v>
      </c>
      <c r="AN1812" s="76">
        <f t="shared" si="3081"/>
        <v>0</v>
      </c>
      <c r="AO1812" s="76">
        <f t="shared" si="3081"/>
        <v>0</v>
      </c>
      <c r="AP1812" s="76">
        <f t="shared" si="3081"/>
        <v>0</v>
      </c>
      <c r="AQ1812" s="76">
        <f t="shared" si="3081"/>
        <v>0</v>
      </c>
      <c r="AR1812" s="76">
        <f t="shared" si="3081"/>
        <v>0</v>
      </c>
      <c r="AS1812" s="76">
        <f t="shared" si="3081"/>
        <v>0</v>
      </c>
      <c r="AT1812" s="76">
        <f t="shared" si="3081"/>
        <v>0</v>
      </c>
      <c r="AU1812" s="76">
        <f t="shared" si="3081"/>
        <v>0</v>
      </c>
      <c r="AV1812" s="76">
        <f t="shared" si="3081"/>
        <v>0</v>
      </c>
      <c r="AW1812" s="76">
        <f t="shared" si="3081"/>
        <v>0</v>
      </c>
      <c r="AX1812" s="76">
        <f t="shared" si="3081"/>
        <v>0</v>
      </c>
      <c r="AY1812" s="76">
        <f t="shared" ref="AY1812:CD1812" si="3082">AY1789</f>
        <v>0</v>
      </c>
      <c r="AZ1812" s="76">
        <f t="shared" si="3082"/>
        <v>0</v>
      </c>
      <c r="BA1812" s="76">
        <f t="shared" si="3082"/>
        <v>0</v>
      </c>
      <c r="BB1812" s="76">
        <f t="shared" si="3082"/>
        <v>0</v>
      </c>
      <c r="BC1812" s="76">
        <f t="shared" si="3082"/>
        <v>0</v>
      </c>
      <c r="BD1812" s="76">
        <f t="shared" si="3082"/>
        <v>0</v>
      </c>
      <c r="BE1812" s="76">
        <f t="shared" si="3082"/>
        <v>0</v>
      </c>
      <c r="BF1812" s="76">
        <f t="shared" si="3082"/>
        <v>0</v>
      </c>
      <c r="BG1812" s="76">
        <f t="shared" si="3082"/>
        <v>0</v>
      </c>
      <c r="BH1812" s="76">
        <f t="shared" si="3082"/>
        <v>0</v>
      </c>
      <c r="BI1812" s="76">
        <f t="shared" si="3082"/>
        <v>0</v>
      </c>
      <c r="BJ1812" s="76">
        <f t="shared" si="3082"/>
        <v>0</v>
      </c>
      <c r="BK1812" s="76">
        <f t="shared" si="3082"/>
        <v>0</v>
      </c>
      <c r="BL1812" s="76">
        <f t="shared" si="3082"/>
        <v>0</v>
      </c>
      <c r="BM1812" s="76">
        <f t="shared" si="3082"/>
        <v>0</v>
      </c>
      <c r="BN1812" s="76">
        <f t="shared" si="3082"/>
        <v>0</v>
      </c>
      <c r="BO1812" s="76">
        <f t="shared" si="3082"/>
        <v>0</v>
      </c>
      <c r="BP1812" s="76">
        <f t="shared" si="3082"/>
        <v>0</v>
      </c>
      <c r="BQ1812" s="76">
        <f t="shared" si="3082"/>
        <v>0</v>
      </c>
      <c r="BR1812" s="76">
        <f t="shared" si="3082"/>
        <v>0</v>
      </c>
      <c r="BS1812" s="76">
        <f t="shared" si="3082"/>
        <v>0</v>
      </c>
      <c r="BT1812" s="76">
        <f t="shared" si="3082"/>
        <v>0</v>
      </c>
      <c r="BU1812" s="76">
        <f t="shared" si="3082"/>
        <v>0</v>
      </c>
      <c r="BV1812" s="76">
        <f t="shared" si="3082"/>
        <v>0</v>
      </c>
      <c r="BW1812" s="76">
        <f t="shared" si="3082"/>
        <v>0</v>
      </c>
      <c r="BX1812" s="76">
        <f t="shared" si="3082"/>
        <v>0</v>
      </c>
      <c r="BY1812" s="76">
        <f t="shared" si="3082"/>
        <v>0</v>
      </c>
      <c r="BZ1812" s="76">
        <f t="shared" si="3082"/>
        <v>0</v>
      </c>
      <c r="CA1812" s="76">
        <f t="shared" si="3082"/>
        <v>0</v>
      </c>
      <c r="CB1812" s="76">
        <f t="shared" si="3082"/>
        <v>0</v>
      </c>
      <c r="CC1812" s="76">
        <f t="shared" si="3082"/>
        <v>0</v>
      </c>
      <c r="CD1812" s="76">
        <f t="shared" si="3082"/>
        <v>0</v>
      </c>
      <c r="CE1812" s="76">
        <f t="shared" ref="CE1812:CL1812" si="3083">CE1789</f>
        <v>0</v>
      </c>
      <c r="CF1812" s="76">
        <f t="shared" si="3083"/>
        <v>0</v>
      </c>
      <c r="CG1812" s="76">
        <f t="shared" si="3083"/>
        <v>0</v>
      </c>
      <c r="CH1812" s="76">
        <f t="shared" si="3083"/>
        <v>0</v>
      </c>
      <c r="CI1812" s="76">
        <f t="shared" si="3083"/>
        <v>0</v>
      </c>
      <c r="CJ1812" s="76">
        <f t="shared" si="3083"/>
        <v>0</v>
      </c>
      <c r="CK1812" s="76">
        <f t="shared" si="3083"/>
        <v>0</v>
      </c>
      <c r="CL1812" s="76">
        <f t="shared" si="3083"/>
        <v>0</v>
      </c>
      <c r="CN1812" s="60"/>
      <c r="CO1812" s="76">
        <f t="shared" ref="CO1812:DL1812" si="3084">CO1789</f>
        <v>0</v>
      </c>
      <c r="CP1812" s="76">
        <f t="shared" si="3084"/>
        <v>0</v>
      </c>
      <c r="CQ1812" s="76">
        <f t="shared" si="3084"/>
        <v>0</v>
      </c>
      <c r="CR1812" s="76">
        <f t="shared" si="3084"/>
        <v>0</v>
      </c>
      <c r="CS1812" s="76">
        <f t="shared" si="3084"/>
        <v>0</v>
      </c>
      <c r="CT1812" s="76">
        <f t="shared" si="3084"/>
        <v>0</v>
      </c>
      <c r="CU1812" s="76">
        <f t="shared" si="3084"/>
        <v>0</v>
      </c>
      <c r="CV1812" s="76">
        <f t="shared" si="3084"/>
        <v>0</v>
      </c>
      <c r="CW1812" s="76">
        <f t="shared" si="3084"/>
        <v>0</v>
      </c>
      <c r="CX1812" s="76">
        <f t="shared" si="3084"/>
        <v>0</v>
      </c>
      <c r="CY1812" s="76">
        <f t="shared" si="3084"/>
        <v>0</v>
      </c>
      <c r="CZ1812" s="76">
        <f t="shared" si="3084"/>
        <v>0</v>
      </c>
      <c r="DA1812" s="76">
        <f t="shared" si="3084"/>
        <v>0</v>
      </c>
      <c r="DB1812" s="76">
        <f t="shared" si="3084"/>
        <v>0</v>
      </c>
      <c r="DC1812" s="76">
        <f t="shared" si="3084"/>
        <v>0</v>
      </c>
      <c r="DD1812" s="76">
        <f t="shared" si="3084"/>
        <v>0</v>
      </c>
      <c r="DE1812" s="76">
        <f t="shared" si="3084"/>
        <v>0</v>
      </c>
      <c r="DF1812" s="76">
        <f t="shared" si="3084"/>
        <v>0</v>
      </c>
      <c r="DG1812" s="76">
        <f t="shared" si="3084"/>
        <v>0</v>
      </c>
      <c r="DH1812" s="76">
        <f t="shared" si="3084"/>
        <v>0</v>
      </c>
      <c r="DI1812" s="76">
        <f t="shared" si="3084"/>
        <v>0</v>
      </c>
      <c r="DJ1812" s="76">
        <f t="shared" si="3084"/>
        <v>0</v>
      </c>
      <c r="DK1812" s="76">
        <f t="shared" si="3084"/>
        <v>0</v>
      </c>
      <c r="DL1812" s="76">
        <f t="shared" si="3084"/>
        <v>0</v>
      </c>
    </row>
    <row r="1813" spans="1:116" x14ac:dyDescent="0.4">
      <c r="B1813" t="s">
        <v>332</v>
      </c>
      <c r="D1813" t="s">
        <v>771</v>
      </c>
      <c r="E1813" s="8" t="str">
        <f t="shared" ref="E1813" si="3085">ROW()&amp;" "&amp;D1813</f>
        <v>1813 SUB-S</v>
      </c>
      <c r="G1813" s="241" t="str">
        <f>IFERROR(SUBSTITUTE(TRIM(MID(G1793, SEARCH("-", G1793) + 1, LEN(G1793))),":",""),"no unit")</f>
        <v>secondary volume driven</v>
      </c>
      <c r="H1813" s="12"/>
      <c r="I1813" s="60"/>
      <c r="J1813" s="60"/>
      <c r="K1813" s="15"/>
      <c r="L1813" s="15"/>
      <c r="M1813" s="15"/>
      <c r="N1813" s="15"/>
      <c r="O1813" s="15"/>
      <c r="P1813" s="15"/>
      <c r="R1813" s="15"/>
      <c r="S1813" s="76"/>
      <c r="T1813" s="76"/>
      <c r="U1813" s="76"/>
      <c r="V1813" s="76"/>
      <c r="W1813" s="76"/>
      <c r="X1813" s="76"/>
      <c r="Y1813" s="76"/>
      <c r="Z1813" s="76"/>
      <c r="AA1813" s="76"/>
      <c r="AB1813" s="76"/>
      <c r="AC1813" s="76"/>
      <c r="AD1813" s="76"/>
      <c r="AE1813" s="76"/>
      <c r="AF1813" s="76"/>
      <c r="AG1813" s="76"/>
      <c r="AH1813" s="76"/>
      <c r="AI1813" s="76"/>
      <c r="AJ1813" s="76"/>
      <c r="AK1813" s="76"/>
      <c r="AL1813" s="76"/>
      <c r="AM1813" s="76"/>
      <c r="AN1813" s="76"/>
      <c r="AO1813" s="76"/>
      <c r="AP1813" s="76"/>
      <c r="AQ1813" s="76"/>
      <c r="AR1813" s="76"/>
      <c r="AS1813" s="76"/>
      <c r="AT1813" s="76"/>
      <c r="AU1813" s="76"/>
      <c r="AV1813" s="76"/>
      <c r="AW1813" s="76"/>
      <c r="AX1813" s="76"/>
      <c r="AY1813" s="76"/>
      <c r="AZ1813" s="76"/>
      <c r="BA1813" s="76"/>
      <c r="BB1813" s="76"/>
      <c r="BC1813" s="76"/>
      <c r="BD1813" s="76"/>
      <c r="BE1813" s="76"/>
      <c r="BF1813" s="76"/>
      <c r="BG1813" s="76"/>
      <c r="BH1813" s="76"/>
      <c r="BI1813" s="76"/>
      <c r="BJ1813" s="76"/>
      <c r="BK1813" s="76"/>
      <c r="BL1813" s="76"/>
      <c r="BM1813" s="76"/>
      <c r="BN1813" s="76"/>
      <c r="BO1813" s="76"/>
      <c r="BP1813" s="76"/>
      <c r="BQ1813" s="76"/>
      <c r="BR1813" s="76"/>
      <c r="BS1813" s="76"/>
      <c r="BT1813" s="76"/>
      <c r="BU1813" s="76"/>
      <c r="BV1813" s="76"/>
      <c r="BW1813" s="76"/>
      <c r="BX1813" s="76"/>
      <c r="BY1813" s="76"/>
      <c r="BZ1813" s="76"/>
      <c r="CA1813" s="76"/>
      <c r="CB1813" s="76"/>
      <c r="CC1813" s="76"/>
      <c r="CD1813" s="76"/>
      <c r="CE1813" s="76"/>
      <c r="CF1813" s="76"/>
      <c r="CG1813" s="76"/>
      <c r="CH1813" s="76"/>
      <c r="CI1813" s="76"/>
      <c r="CJ1813" s="76"/>
      <c r="CK1813" s="76"/>
      <c r="CL1813" s="76"/>
      <c r="CN1813" s="60"/>
      <c r="CO1813" s="76"/>
      <c r="CP1813" s="76"/>
      <c r="CQ1813" s="76"/>
      <c r="CR1813" s="76"/>
      <c r="CS1813" s="76"/>
      <c r="CT1813" s="76"/>
      <c r="CU1813" s="76"/>
      <c r="CV1813" s="76"/>
      <c r="CW1813" s="76"/>
      <c r="CX1813" s="76"/>
      <c r="CY1813" s="76"/>
      <c r="CZ1813" s="76"/>
      <c r="DA1813" s="76"/>
      <c r="DB1813" s="76"/>
      <c r="DC1813" s="76"/>
      <c r="DD1813" s="76"/>
      <c r="DE1813" s="76"/>
      <c r="DF1813" s="76"/>
      <c r="DG1813" s="76"/>
      <c r="DH1813" s="76"/>
      <c r="DI1813" s="76"/>
      <c r="DJ1813" s="76"/>
      <c r="DK1813" s="76"/>
      <c r="DL1813" s="76"/>
    </row>
    <row r="1814" spans="1:116" x14ac:dyDescent="0.4">
      <c r="B1814" t="s">
        <v>332</v>
      </c>
      <c r="D1814" t="s">
        <v>771</v>
      </c>
      <c r="E1814" s="8" t="str">
        <f t="shared" si="3042"/>
        <v>1814 SUB-S</v>
      </c>
      <c r="G1814" s="8" t="str">
        <f>G1791</f>
        <v>Secondary revenue driver</v>
      </c>
      <c r="H1814" s="12"/>
      <c r="I1814" s="60"/>
      <c r="J1814" s="60"/>
      <c r="K1814" s="15"/>
      <c r="L1814" s="15"/>
      <c r="M1814" s="15"/>
      <c r="N1814" s="15"/>
      <c r="O1814" s="15"/>
      <c r="P1814" s="15"/>
      <c r="R1814" s="15"/>
      <c r="S1814" s="203" t="str">
        <f>ADDRESS(ROW(S1806),COLUMN(S1806),2)</f>
        <v>S$1806</v>
      </c>
      <c r="T1814" s="203" t="str">
        <f t="shared" ref="T1814:CE1814" si="3086">ADDRESS(ROW(T1806),COLUMN(T1806),2)</f>
        <v>T$1806</v>
      </c>
      <c r="U1814" s="203" t="str">
        <f t="shared" si="3086"/>
        <v>U$1806</v>
      </c>
      <c r="V1814" s="203" t="str">
        <f t="shared" si="3086"/>
        <v>V$1806</v>
      </c>
      <c r="W1814" s="203" t="str">
        <f t="shared" si="3086"/>
        <v>W$1806</v>
      </c>
      <c r="X1814" s="203" t="str">
        <f t="shared" si="3086"/>
        <v>X$1806</v>
      </c>
      <c r="Y1814" s="203" t="str">
        <f t="shared" si="3086"/>
        <v>Y$1806</v>
      </c>
      <c r="Z1814" s="203" t="str">
        <f t="shared" si="3086"/>
        <v>Z$1806</v>
      </c>
      <c r="AA1814" s="203" t="str">
        <f t="shared" si="3086"/>
        <v>AA$1806</v>
      </c>
      <c r="AB1814" s="203" t="str">
        <f t="shared" si="3086"/>
        <v>AB$1806</v>
      </c>
      <c r="AC1814" s="203" t="str">
        <f t="shared" si="3086"/>
        <v>AC$1806</v>
      </c>
      <c r="AD1814" s="203" t="str">
        <f t="shared" si="3086"/>
        <v>AD$1806</v>
      </c>
      <c r="AE1814" s="203" t="str">
        <f t="shared" si="3086"/>
        <v>AE$1806</v>
      </c>
      <c r="AF1814" s="203" t="str">
        <f t="shared" si="3086"/>
        <v>AF$1806</v>
      </c>
      <c r="AG1814" s="203" t="str">
        <f t="shared" si="3086"/>
        <v>AG$1806</v>
      </c>
      <c r="AH1814" s="203" t="str">
        <f t="shared" si="3086"/>
        <v>AH$1806</v>
      </c>
      <c r="AI1814" s="203" t="str">
        <f t="shared" si="3086"/>
        <v>AI$1806</v>
      </c>
      <c r="AJ1814" s="203" t="str">
        <f t="shared" si="3086"/>
        <v>AJ$1806</v>
      </c>
      <c r="AK1814" s="203" t="str">
        <f t="shared" si="3086"/>
        <v>AK$1806</v>
      </c>
      <c r="AL1814" s="203" t="str">
        <f t="shared" si="3086"/>
        <v>AL$1806</v>
      </c>
      <c r="AM1814" s="203" t="str">
        <f t="shared" si="3086"/>
        <v>AM$1806</v>
      </c>
      <c r="AN1814" s="203" t="str">
        <f t="shared" si="3086"/>
        <v>AN$1806</v>
      </c>
      <c r="AO1814" s="203" t="str">
        <f t="shared" si="3086"/>
        <v>AO$1806</v>
      </c>
      <c r="AP1814" s="203" t="str">
        <f t="shared" si="3086"/>
        <v>AP$1806</v>
      </c>
      <c r="AQ1814" s="203" t="str">
        <f t="shared" si="3086"/>
        <v>AQ$1806</v>
      </c>
      <c r="AR1814" s="203" t="str">
        <f t="shared" si="3086"/>
        <v>AR$1806</v>
      </c>
      <c r="AS1814" s="203" t="str">
        <f t="shared" si="3086"/>
        <v>AS$1806</v>
      </c>
      <c r="AT1814" s="203" t="str">
        <f t="shared" si="3086"/>
        <v>AT$1806</v>
      </c>
      <c r="AU1814" s="203" t="str">
        <f t="shared" si="3086"/>
        <v>AU$1806</v>
      </c>
      <c r="AV1814" s="203" t="str">
        <f t="shared" si="3086"/>
        <v>AV$1806</v>
      </c>
      <c r="AW1814" s="203" t="str">
        <f t="shared" si="3086"/>
        <v>AW$1806</v>
      </c>
      <c r="AX1814" s="203" t="str">
        <f t="shared" si="3086"/>
        <v>AX$1806</v>
      </c>
      <c r="AY1814" s="203" t="str">
        <f t="shared" si="3086"/>
        <v>AY$1806</v>
      </c>
      <c r="AZ1814" s="203" t="str">
        <f t="shared" si="3086"/>
        <v>AZ$1806</v>
      </c>
      <c r="BA1814" s="203" t="str">
        <f t="shared" si="3086"/>
        <v>BA$1806</v>
      </c>
      <c r="BB1814" s="203" t="str">
        <f t="shared" si="3086"/>
        <v>BB$1806</v>
      </c>
      <c r="BC1814" s="203" t="str">
        <f t="shared" si="3086"/>
        <v>BC$1806</v>
      </c>
      <c r="BD1814" s="203" t="str">
        <f t="shared" si="3086"/>
        <v>BD$1806</v>
      </c>
      <c r="BE1814" s="203" t="str">
        <f t="shared" si="3086"/>
        <v>BE$1806</v>
      </c>
      <c r="BF1814" s="203" t="str">
        <f t="shared" si="3086"/>
        <v>BF$1806</v>
      </c>
      <c r="BG1814" s="203" t="str">
        <f t="shared" si="3086"/>
        <v>BG$1806</v>
      </c>
      <c r="BH1814" s="203" t="str">
        <f t="shared" si="3086"/>
        <v>BH$1806</v>
      </c>
      <c r="BI1814" s="203" t="str">
        <f t="shared" si="3086"/>
        <v>BI$1806</v>
      </c>
      <c r="BJ1814" s="203" t="str">
        <f t="shared" si="3086"/>
        <v>BJ$1806</v>
      </c>
      <c r="BK1814" s="203" t="str">
        <f t="shared" si="3086"/>
        <v>BK$1806</v>
      </c>
      <c r="BL1814" s="203" t="str">
        <f t="shared" si="3086"/>
        <v>BL$1806</v>
      </c>
      <c r="BM1814" s="203" t="str">
        <f t="shared" si="3086"/>
        <v>BM$1806</v>
      </c>
      <c r="BN1814" s="203" t="str">
        <f t="shared" si="3086"/>
        <v>BN$1806</v>
      </c>
      <c r="BO1814" s="203" t="str">
        <f t="shared" si="3086"/>
        <v>BO$1806</v>
      </c>
      <c r="BP1814" s="203" t="str">
        <f t="shared" si="3086"/>
        <v>BP$1806</v>
      </c>
      <c r="BQ1814" s="203" t="str">
        <f t="shared" si="3086"/>
        <v>BQ$1806</v>
      </c>
      <c r="BR1814" s="203" t="str">
        <f t="shared" si="3086"/>
        <v>BR$1806</v>
      </c>
      <c r="BS1814" s="203" t="str">
        <f t="shared" si="3086"/>
        <v>BS$1806</v>
      </c>
      <c r="BT1814" s="203" t="str">
        <f t="shared" si="3086"/>
        <v>BT$1806</v>
      </c>
      <c r="BU1814" s="203" t="str">
        <f t="shared" si="3086"/>
        <v>BU$1806</v>
      </c>
      <c r="BV1814" s="203" t="str">
        <f t="shared" si="3086"/>
        <v>BV$1806</v>
      </c>
      <c r="BW1814" s="203" t="str">
        <f t="shared" si="3086"/>
        <v>BW$1806</v>
      </c>
      <c r="BX1814" s="203" t="str">
        <f t="shared" si="3086"/>
        <v>BX$1806</v>
      </c>
      <c r="BY1814" s="203" t="str">
        <f t="shared" si="3086"/>
        <v>BY$1806</v>
      </c>
      <c r="BZ1814" s="203" t="str">
        <f t="shared" si="3086"/>
        <v>BZ$1806</v>
      </c>
      <c r="CA1814" s="203" t="str">
        <f t="shared" si="3086"/>
        <v>CA$1806</v>
      </c>
      <c r="CB1814" s="203" t="str">
        <f t="shared" si="3086"/>
        <v>CB$1806</v>
      </c>
      <c r="CC1814" s="203" t="str">
        <f t="shared" si="3086"/>
        <v>CC$1806</v>
      </c>
      <c r="CD1814" s="203" t="str">
        <f t="shared" si="3086"/>
        <v>CD$1806</v>
      </c>
      <c r="CE1814" s="203" t="str">
        <f t="shared" si="3086"/>
        <v>CE$1806</v>
      </c>
      <c r="CF1814" s="203" t="str">
        <f t="shared" ref="CF1814:CL1814" si="3087">ADDRESS(ROW(CF1806),COLUMN(CF1806),2)</f>
        <v>CF$1806</v>
      </c>
      <c r="CG1814" s="203" t="str">
        <f t="shared" si="3087"/>
        <v>CG$1806</v>
      </c>
      <c r="CH1814" s="203" t="str">
        <f t="shared" si="3087"/>
        <v>CH$1806</v>
      </c>
      <c r="CI1814" s="203" t="str">
        <f t="shared" si="3087"/>
        <v>CI$1806</v>
      </c>
      <c r="CJ1814" s="203" t="str">
        <f t="shared" si="3087"/>
        <v>CJ$1806</v>
      </c>
      <c r="CK1814" s="203" t="str">
        <f t="shared" si="3087"/>
        <v>CK$1806</v>
      </c>
      <c r="CL1814" s="203" t="str">
        <f t="shared" si="3087"/>
        <v>CL$1806</v>
      </c>
      <c r="CN1814" s="60"/>
      <c r="CO1814" s="203" t="str">
        <f t="shared" ref="CO1814:DK1814" si="3088">ADDRESS(ROW(CO1806),COLUMN(CO1806),2)</f>
        <v>CO$1806</v>
      </c>
      <c r="CP1814" s="203" t="str">
        <f t="shared" si="3088"/>
        <v>CP$1806</v>
      </c>
      <c r="CQ1814" s="203" t="str">
        <f t="shared" si="3088"/>
        <v>CQ$1806</v>
      </c>
      <c r="CR1814" s="203" t="str">
        <f t="shared" si="3088"/>
        <v>CR$1806</v>
      </c>
      <c r="CS1814" s="203" t="str">
        <f t="shared" si="3088"/>
        <v>CS$1806</v>
      </c>
      <c r="CT1814" s="203" t="str">
        <f t="shared" si="3088"/>
        <v>CT$1806</v>
      </c>
      <c r="CU1814" s="203" t="str">
        <f t="shared" si="3088"/>
        <v>CU$1806</v>
      </c>
      <c r="CV1814" s="203" t="str">
        <f t="shared" si="3088"/>
        <v>CV$1806</v>
      </c>
      <c r="CW1814" s="203" t="str">
        <f t="shared" si="3088"/>
        <v>CW$1806</v>
      </c>
      <c r="CX1814" s="203" t="str">
        <f t="shared" si="3088"/>
        <v>CX$1806</v>
      </c>
      <c r="CY1814" s="203" t="str">
        <f t="shared" si="3088"/>
        <v>CY$1806</v>
      </c>
      <c r="CZ1814" s="203" t="str">
        <f t="shared" si="3088"/>
        <v>CZ$1806</v>
      </c>
      <c r="DA1814" s="203" t="str">
        <f t="shared" si="3088"/>
        <v>DA$1806</v>
      </c>
      <c r="DB1814" s="203" t="str">
        <f t="shared" si="3088"/>
        <v>DB$1806</v>
      </c>
      <c r="DC1814" s="203" t="str">
        <f t="shared" si="3088"/>
        <v>DC$1806</v>
      </c>
      <c r="DD1814" s="203" t="str">
        <f t="shared" si="3088"/>
        <v>DD$1806</v>
      </c>
      <c r="DE1814" s="203" t="str">
        <f t="shared" si="3088"/>
        <v>DE$1806</v>
      </c>
      <c r="DF1814" s="203" t="str">
        <f t="shared" si="3088"/>
        <v>DF$1806</v>
      </c>
      <c r="DG1814" s="203" t="str">
        <f t="shared" si="3088"/>
        <v>DG$1806</v>
      </c>
      <c r="DH1814" s="203" t="str">
        <f t="shared" si="3088"/>
        <v>DH$1806</v>
      </c>
      <c r="DI1814" s="203" t="str">
        <f t="shared" si="3088"/>
        <v>DI$1806</v>
      </c>
      <c r="DJ1814" s="203" t="str">
        <f t="shared" si="3088"/>
        <v>DJ$1806</v>
      </c>
      <c r="DK1814" s="203" t="str">
        <f t="shared" si="3088"/>
        <v>DK$1806</v>
      </c>
      <c r="DL1814" s="203" t="str">
        <f t="shared" ref="DL1814" si="3089">ADDRESS(ROW(DL1806),COLUMN(DL1806),2)</f>
        <v>DL$1806</v>
      </c>
    </row>
    <row r="1815" spans="1:116" x14ac:dyDescent="0.4">
      <c r="B1815" t="s">
        <v>332</v>
      </c>
      <c r="D1815" t="s">
        <v>771</v>
      </c>
      <c r="E1815" s="8" t="str">
        <f t="shared" si="3042"/>
        <v>1815 SUB-S</v>
      </c>
      <c r="G1815" s="8" t="str">
        <f>G1792</f>
        <v>Secondary volume driver</v>
      </c>
      <c r="H1815" s="12"/>
      <c r="I1815" s="60"/>
      <c r="J1815" s="60"/>
      <c r="K1815" s="15"/>
      <c r="L1815" s="15"/>
      <c r="M1815" s="15"/>
      <c r="N1815" s="15"/>
      <c r="O1815" s="15"/>
      <c r="P1815" s="15"/>
      <c r="R1815" s="15"/>
      <c r="S1815" s="203" t="str">
        <f>ADDRESS(ROW(S1801),COLUMN(S1801),2)</f>
        <v>S$1801</v>
      </c>
      <c r="T1815" s="203" t="str">
        <f t="shared" ref="T1815:CE1815" si="3090">ADDRESS(ROW(T1801),COLUMN(T1801),2)</f>
        <v>T$1801</v>
      </c>
      <c r="U1815" s="203" t="str">
        <f t="shared" si="3090"/>
        <v>U$1801</v>
      </c>
      <c r="V1815" s="203" t="str">
        <f t="shared" si="3090"/>
        <v>V$1801</v>
      </c>
      <c r="W1815" s="203" t="str">
        <f t="shared" si="3090"/>
        <v>W$1801</v>
      </c>
      <c r="X1815" s="203" t="str">
        <f t="shared" si="3090"/>
        <v>X$1801</v>
      </c>
      <c r="Y1815" s="203" t="str">
        <f t="shared" si="3090"/>
        <v>Y$1801</v>
      </c>
      <c r="Z1815" s="203" t="str">
        <f t="shared" si="3090"/>
        <v>Z$1801</v>
      </c>
      <c r="AA1815" s="203" t="str">
        <f t="shared" si="3090"/>
        <v>AA$1801</v>
      </c>
      <c r="AB1815" s="203" t="str">
        <f t="shared" si="3090"/>
        <v>AB$1801</v>
      </c>
      <c r="AC1815" s="203" t="str">
        <f t="shared" si="3090"/>
        <v>AC$1801</v>
      </c>
      <c r="AD1815" s="203" t="str">
        <f t="shared" si="3090"/>
        <v>AD$1801</v>
      </c>
      <c r="AE1815" s="203" t="str">
        <f t="shared" si="3090"/>
        <v>AE$1801</v>
      </c>
      <c r="AF1815" s="203" t="str">
        <f t="shared" si="3090"/>
        <v>AF$1801</v>
      </c>
      <c r="AG1815" s="203" t="str">
        <f t="shared" si="3090"/>
        <v>AG$1801</v>
      </c>
      <c r="AH1815" s="203" t="str">
        <f t="shared" si="3090"/>
        <v>AH$1801</v>
      </c>
      <c r="AI1815" s="203" t="str">
        <f t="shared" si="3090"/>
        <v>AI$1801</v>
      </c>
      <c r="AJ1815" s="203" t="str">
        <f t="shared" si="3090"/>
        <v>AJ$1801</v>
      </c>
      <c r="AK1815" s="203" t="str">
        <f t="shared" si="3090"/>
        <v>AK$1801</v>
      </c>
      <c r="AL1815" s="203" t="str">
        <f t="shared" si="3090"/>
        <v>AL$1801</v>
      </c>
      <c r="AM1815" s="203" t="str">
        <f t="shared" si="3090"/>
        <v>AM$1801</v>
      </c>
      <c r="AN1815" s="203" t="str">
        <f t="shared" si="3090"/>
        <v>AN$1801</v>
      </c>
      <c r="AO1815" s="203" t="str">
        <f t="shared" si="3090"/>
        <v>AO$1801</v>
      </c>
      <c r="AP1815" s="203" t="str">
        <f t="shared" si="3090"/>
        <v>AP$1801</v>
      </c>
      <c r="AQ1815" s="203" t="str">
        <f t="shared" si="3090"/>
        <v>AQ$1801</v>
      </c>
      <c r="AR1815" s="203" t="str">
        <f t="shared" si="3090"/>
        <v>AR$1801</v>
      </c>
      <c r="AS1815" s="203" t="str">
        <f t="shared" si="3090"/>
        <v>AS$1801</v>
      </c>
      <c r="AT1815" s="203" t="str">
        <f t="shared" si="3090"/>
        <v>AT$1801</v>
      </c>
      <c r="AU1815" s="203" t="str">
        <f t="shared" si="3090"/>
        <v>AU$1801</v>
      </c>
      <c r="AV1815" s="203" t="str">
        <f t="shared" si="3090"/>
        <v>AV$1801</v>
      </c>
      <c r="AW1815" s="203" t="str">
        <f t="shared" si="3090"/>
        <v>AW$1801</v>
      </c>
      <c r="AX1815" s="203" t="str">
        <f t="shared" si="3090"/>
        <v>AX$1801</v>
      </c>
      <c r="AY1815" s="203" t="str">
        <f t="shared" si="3090"/>
        <v>AY$1801</v>
      </c>
      <c r="AZ1815" s="203" t="str">
        <f t="shared" si="3090"/>
        <v>AZ$1801</v>
      </c>
      <c r="BA1815" s="203" t="str">
        <f t="shared" si="3090"/>
        <v>BA$1801</v>
      </c>
      <c r="BB1815" s="203" t="str">
        <f t="shared" si="3090"/>
        <v>BB$1801</v>
      </c>
      <c r="BC1815" s="203" t="str">
        <f t="shared" si="3090"/>
        <v>BC$1801</v>
      </c>
      <c r="BD1815" s="203" t="str">
        <f t="shared" si="3090"/>
        <v>BD$1801</v>
      </c>
      <c r="BE1815" s="203" t="str">
        <f t="shared" si="3090"/>
        <v>BE$1801</v>
      </c>
      <c r="BF1815" s="203" t="str">
        <f t="shared" si="3090"/>
        <v>BF$1801</v>
      </c>
      <c r="BG1815" s="203" t="str">
        <f t="shared" si="3090"/>
        <v>BG$1801</v>
      </c>
      <c r="BH1815" s="203" t="str">
        <f t="shared" si="3090"/>
        <v>BH$1801</v>
      </c>
      <c r="BI1815" s="203" t="str">
        <f t="shared" si="3090"/>
        <v>BI$1801</v>
      </c>
      <c r="BJ1815" s="203" t="str">
        <f t="shared" si="3090"/>
        <v>BJ$1801</v>
      </c>
      <c r="BK1815" s="203" t="str">
        <f t="shared" si="3090"/>
        <v>BK$1801</v>
      </c>
      <c r="BL1815" s="203" t="str">
        <f t="shared" si="3090"/>
        <v>BL$1801</v>
      </c>
      <c r="BM1815" s="203" t="str">
        <f t="shared" si="3090"/>
        <v>BM$1801</v>
      </c>
      <c r="BN1815" s="203" t="str">
        <f t="shared" si="3090"/>
        <v>BN$1801</v>
      </c>
      <c r="BO1815" s="203" t="str">
        <f t="shared" si="3090"/>
        <v>BO$1801</v>
      </c>
      <c r="BP1815" s="203" t="str">
        <f t="shared" si="3090"/>
        <v>BP$1801</v>
      </c>
      <c r="BQ1815" s="203" t="str">
        <f t="shared" si="3090"/>
        <v>BQ$1801</v>
      </c>
      <c r="BR1815" s="203" t="str">
        <f t="shared" si="3090"/>
        <v>BR$1801</v>
      </c>
      <c r="BS1815" s="203" t="str">
        <f t="shared" si="3090"/>
        <v>BS$1801</v>
      </c>
      <c r="BT1815" s="203" t="str">
        <f t="shared" si="3090"/>
        <v>BT$1801</v>
      </c>
      <c r="BU1815" s="203" t="str">
        <f t="shared" si="3090"/>
        <v>BU$1801</v>
      </c>
      <c r="BV1815" s="203" t="str">
        <f t="shared" si="3090"/>
        <v>BV$1801</v>
      </c>
      <c r="BW1815" s="203" t="str">
        <f t="shared" si="3090"/>
        <v>BW$1801</v>
      </c>
      <c r="BX1815" s="203" t="str">
        <f t="shared" si="3090"/>
        <v>BX$1801</v>
      </c>
      <c r="BY1815" s="203" t="str">
        <f t="shared" si="3090"/>
        <v>BY$1801</v>
      </c>
      <c r="BZ1815" s="203" t="str">
        <f t="shared" si="3090"/>
        <v>BZ$1801</v>
      </c>
      <c r="CA1815" s="203" t="str">
        <f t="shared" si="3090"/>
        <v>CA$1801</v>
      </c>
      <c r="CB1815" s="203" t="str">
        <f t="shared" si="3090"/>
        <v>CB$1801</v>
      </c>
      <c r="CC1815" s="203" t="str">
        <f t="shared" si="3090"/>
        <v>CC$1801</v>
      </c>
      <c r="CD1815" s="203" t="str">
        <f t="shared" si="3090"/>
        <v>CD$1801</v>
      </c>
      <c r="CE1815" s="203" t="str">
        <f t="shared" si="3090"/>
        <v>CE$1801</v>
      </c>
      <c r="CF1815" s="203" t="str">
        <f t="shared" ref="CF1815:CL1815" si="3091">ADDRESS(ROW(CF1801),COLUMN(CF1801),2)</f>
        <v>CF$1801</v>
      </c>
      <c r="CG1815" s="203" t="str">
        <f t="shared" si="3091"/>
        <v>CG$1801</v>
      </c>
      <c r="CH1815" s="203" t="str">
        <f t="shared" si="3091"/>
        <v>CH$1801</v>
      </c>
      <c r="CI1815" s="203" t="str">
        <f t="shared" si="3091"/>
        <v>CI$1801</v>
      </c>
      <c r="CJ1815" s="203" t="str">
        <f t="shared" si="3091"/>
        <v>CJ$1801</v>
      </c>
      <c r="CK1815" s="203" t="str">
        <f t="shared" si="3091"/>
        <v>CK$1801</v>
      </c>
      <c r="CL1815" s="203" t="str">
        <f t="shared" si="3091"/>
        <v>CL$1801</v>
      </c>
      <c r="CN1815" s="60"/>
      <c r="CO1815" s="203" t="str">
        <f t="shared" ref="CO1815:DK1815" si="3092">ADDRESS(ROW(CO1801),COLUMN(CO1801),2)</f>
        <v>CO$1801</v>
      </c>
      <c r="CP1815" s="203" t="str">
        <f t="shared" si="3092"/>
        <v>CP$1801</v>
      </c>
      <c r="CQ1815" s="203" t="str">
        <f t="shared" si="3092"/>
        <v>CQ$1801</v>
      </c>
      <c r="CR1815" s="203" t="str">
        <f t="shared" si="3092"/>
        <v>CR$1801</v>
      </c>
      <c r="CS1815" s="203" t="str">
        <f t="shared" si="3092"/>
        <v>CS$1801</v>
      </c>
      <c r="CT1815" s="203" t="str">
        <f t="shared" si="3092"/>
        <v>CT$1801</v>
      </c>
      <c r="CU1815" s="203" t="str">
        <f t="shared" si="3092"/>
        <v>CU$1801</v>
      </c>
      <c r="CV1815" s="203" t="str">
        <f t="shared" si="3092"/>
        <v>CV$1801</v>
      </c>
      <c r="CW1815" s="203" t="str">
        <f t="shared" si="3092"/>
        <v>CW$1801</v>
      </c>
      <c r="CX1815" s="203" t="str">
        <f t="shared" si="3092"/>
        <v>CX$1801</v>
      </c>
      <c r="CY1815" s="203" t="str">
        <f t="shared" si="3092"/>
        <v>CY$1801</v>
      </c>
      <c r="CZ1815" s="203" t="str">
        <f t="shared" si="3092"/>
        <v>CZ$1801</v>
      </c>
      <c r="DA1815" s="203" t="str">
        <f t="shared" si="3092"/>
        <v>DA$1801</v>
      </c>
      <c r="DB1815" s="203" t="str">
        <f t="shared" si="3092"/>
        <v>DB$1801</v>
      </c>
      <c r="DC1815" s="203" t="str">
        <f t="shared" si="3092"/>
        <v>DC$1801</v>
      </c>
      <c r="DD1815" s="203" t="str">
        <f t="shared" si="3092"/>
        <v>DD$1801</v>
      </c>
      <c r="DE1815" s="203" t="str">
        <f t="shared" si="3092"/>
        <v>DE$1801</v>
      </c>
      <c r="DF1815" s="203" t="str">
        <f t="shared" si="3092"/>
        <v>DF$1801</v>
      </c>
      <c r="DG1815" s="203" t="str">
        <f t="shared" si="3092"/>
        <v>DG$1801</v>
      </c>
      <c r="DH1815" s="203" t="str">
        <f t="shared" si="3092"/>
        <v>DH$1801</v>
      </c>
      <c r="DI1815" s="203" t="str">
        <f t="shared" si="3092"/>
        <v>DI$1801</v>
      </c>
      <c r="DJ1815" s="203" t="str">
        <f t="shared" si="3092"/>
        <v>DJ$1801</v>
      </c>
      <c r="DK1815" s="203" t="str">
        <f t="shared" si="3092"/>
        <v>DK$1801</v>
      </c>
      <c r="DL1815" s="203" t="str">
        <f t="shared" ref="DL1815" si="3093">ADDRESS(ROW(DL1801),COLUMN(DL1801),2)</f>
        <v>DL$1801</v>
      </c>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80"/>
      <c r="CP1816" s="80"/>
      <c r="CQ1816" s="80"/>
      <c r="CR1816" s="80"/>
      <c r="CS1816" s="80"/>
      <c r="CT1816" s="80"/>
      <c r="CU1816" s="80"/>
      <c r="CV1816" s="80"/>
      <c r="CW1816" s="80"/>
      <c r="CX1816" s="80"/>
      <c r="CY1816" s="80"/>
      <c r="CZ1816" s="80"/>
      <c r="DA1816" s="80"/>
      <c r="DB1816" s="80"/>
      <c r="DC1816" s="80"/>
      <c r="DD1816" s="80"/>
      <c r="DE1816" s="80"/>
      <c r="DF1816" s="80"/>
      <c r="DG1816" s="80"/>
      <c r="DH1816" s="80"/>
      <c r="DI1816" s="80"/>
      <c r="DJ1816" s="80"/>
      <c r="DK1816" s="80"/>
      <c r="DL1816" s="80"/>
    </row>
    <row r="1817" spans="1:116" x14ac:dyDescent="0.4">
      <c r="A1817" s="174"/>
      <c r="E1817" s="8"/>
      <c r="G1817" s="175" t="s">
        <v>490</v>
      </c>
      <c r="H1817" s="174"/>
      <c r="I1817" s="176"/>
      <c r="J1817" s="176"/>
      <c r="K1817" s="197"/>
      <c r="L1817" s="197"/>
      <c r="M1817" s="197"/>
      <c r="N1817" s="197"/>
      <c r="O1817" s="197"/>
      <c r="P1817" s="197"/>
      <c r="R1817" s="198"/>
      <c r="S1817" s="174"/>
      <c r="T1817" s="174"/>
      <c r="U1817" s="174"/>
      <c r="V1817" s="174"/>
      <c r="W1817" s="174"/>
      <c r="X1817" s="174"/>
      <c r="Y1817" s="174"/>
      <c r="Z1817" s="174"/>
      <c r="AA1817" s="174"/>
      <c r="AB1817" s="174"/>
      <c r="AC1817" s="174"/>
      <c r="AD1817" s="174"/>
      <c r="AE1817" s="174"/>
      <c r="AF1817" s="174"/>
      <c r="AG1817" s="174"/>
      <c r="AH1817" s="174"/>
      <c r="AI1817" s="174"/>
      <c r="AJ1817" s="174"/>
      <c r="AK1817" s="174"/>
      <c r="AL1817" s="174"/>
      <c r="AM1817" s="174"/>
      <c r="AN1817" s="174"/>
      <c r="AO1817" s="174"/>
      <c r="AP1817" s="174"/>
      <c r="AQ1817" s="174"/>
      <c r="AR1817" s="174"/>
      <c r="AS1817" s="174"/>
      <c r="AT1817" s="174"/>
      <c r="AU1817" s="174"/>
      <c r="AV1817" s="174"/>
      <c r="AW1817" s="174"/>
      <c r="AX1817" s="174"/>
      <c r="AY1817" s="174"/>
      <c r="AZ1817" s="174"/>
      <c r="BA1817" s="174"/>
      <c r="BB1817" s="174"/>
      <c r="BC1817" s="174"/>
      <c r="BD1817" s="174"/>
      <c r="BE1817" s="174"/>
      <c r="BF1817" s="174"/>
      <c r="BG1817" s="174"/>
      <c r="BH1817" s="174"/>
      <c r="BI1817" s="174"/>
      <c r="BJ1817" s="174"/>
      <c r="BK1817" s="174"/>
      <c r="BL1817" s="174"/>
      <c r="BM1817" s="174"/>
      <c r="BN1817" s="174"/>
      <c r="BO1817" s="174"/>
      <c r="BP1817" s="174"/>
      <c r="BQ1817" s="174"/>
      <c r="BR1817" s="174"/>
      <c r="BS1817" s="174"/>
      <c r="BT1817" s="174"/>
      <c r="BU1817" s="174"/>
      <c r="BV1817" s="174"/>
      <c r="BW1817" s="174"/>
      <c r="BX1817" s="174"/>
      <c r="BY1817" s="174"/>
      <c r="BZ1817" s="174"/>
      <c r="CA1817" s="174"/>
      <c r="CB1817" s="174"/>
      <c r="CC1817" s="174"/>
      <c r="CD1817" s="174"/>
      <c r="CE1817" s="174"/>
      <c r="CF1817" s="174"/>
      <c r="CG1817" s="174"/>
      <c r="CH1817" s="174"/>
      <c r="CI1817" s="174"/>
      <c r="CJ1817" s="174"/>
      <c r="CK1817" s="174"/>
      <c r="CL1817" s="174"/>
      <c r="CN1817" s="176"/>
      <c r="CO1817" s="174"/>
      <c r="CP1817" s="174"/>
      <c r="CQ1817" s="174"/>
      <c r="CR1817" s="174"/>
      <c r="CS1817" s="174"/>
      <c r="CT1817" s="174"/>
      <c r="CU1817" s="174"/>
      <c r="CV1817" s="174"/>
      <c r="CW1817" s="174"/>
      <c r="CX1817" s="174"/>
      <c r="CY1817" s="174"/>
      <c r="CZ1817" s="174"/>
      <c r="DA1817" s="174"/>
      <c r="DB1817" s="174"/>
      <c r="DC1817" s="174"/>
      <c r="DD1817" s="174"/>
      <c r="DE1817" s="174"/>
      <c r="DF1817" s="174"/>
      <c r="DG1817" s="174"/>
      <c r="DH1817" s="174"/>
      <c r="DI1817" s="174"/>
      <c r="DJ1817" s="174"/>
      <c r="DK1817" s="174"/>
      <c r="DL1817" s="174"/>
    </row>
    <row r="1818" spans="1:116" x14ac:dyDescent="0.4">
      <c r="A1818" s="174"/>
      <c r="E1818" s="8"/>
      <c r="G1818" s="175" t="s">
        <v>492</v>
      </c>
      <c r="H1818" s="174"/>
      <c r="I1818" s="176"/>
      <c r="J1818" s="176"/>
      <c r="K1818" s="197"/>
      <c r="L1818" s="197"/>
      <c r="M1818" s="197"/>
      <c r="N1818" s="197"/>
      <c r="O1818" s="197"/>
      <c r="P1818" s="197"/>
      <c r="R1818" s="198"/>
      <c r="S1818" s="174"/>
      <c r="T1818" s="174"/>
      <c r="U1818" s="174"/>
      <c r="V1818" s="174"/>
      <c r="W1818" s="174"/>
      <c r="X1818" s="174"/>
      <c r="Y1818" s="174"/>
      <c r="Z1818" s="174"/>
      <c r="AA1818" s="174"/>
      <c r="AB1818" s="174"/>
      <c r="AC1818" s="174"/>
      <c r="AD1818" s="174"/>
      <c r="AE1818" s="174"/>
      <c r="AF1818" s="174"/>
      <c r="AG1818" s="174"/>
      <c r="AH1818" s="174"/>
      <c r="AI1818" s="174"/>
      <c r="AJ1818" s="174"/>
      <c r="AK1818" s="174"/>
      <c r="AL1818" s="174"/>
      <c r="AM1818" s="174"/>
      <c r="AN1818" s="174"/>
      <c r="AO1818" s="174"/>
      <c r="AP1818" s="174"/>
      <c r="AQ1818" s="174"/>
      <c r="AR1818" s="174"/>
      <c r="AS1818" s="174"/>
      <c r="AT1818" s="174"/>
      <c r="AU1818" s="174"/>
      <c r="AV1818" s="174"/>
      <c r="AW1818" s="174"/>
      <c r="AX1818" s="174"/>
      <c r="AY1818" s="174"/>
      <c r="AZ1818" s="174"/>
      <c r="BA1818" s="174"/>
      <c r="BB1818" s="174"/>
      <c r="BC1818" s="174"/>
      <c r="BD1818" s="174"/>
      <c r="BE1818" s="174"/>
      <c r="BF1818" s="174"/>
      <c r="BG1818" s="174"/>
      <c r="BH1818" s="174"/>
      <c r="BI1818" s="174"/>
      <c r="BJ1818" s="174"/>
      <c r="BK1818" s="174"/>
      <c r="BL1818" s="174"/>
      <c r="BM1818" s="174"/>
      <c r="BN1818" s="174"/>
      <c r="BO1818" s="174"/>
      <c r="BP1818" s="174"/>
      <c r="BQ1818" s="174"/>
      <c r="BR1818" s="174"/>
      <c r="BS1818" s="174"/>
      <c r="BT1818" s="174"/>
      <c r="BU1818" s="174"/>
      <c r="BV1818" s="174"/>
      <c r="BW1818" s="174"/>
      <c r="BX1818" s="174"/>
      <c r="BY1818" s="174"/>
      <c r="BZ1818" s="174"/>
      <c r="CA1818" s="174"/>
      <c r="CB1818" s="174"/>
      <c r="CC1818" s="174"/>
      <c r="CD1818" s="174"/>
      <c r="CE1818" s="174"/>
      <c r="CF1818" s="174"/>
      <c r="CG1818" s="174"/>
      <c r="CH1818" s="174"/>
      <c r="CI1818" s="174"/>
      <c r="CJ1818" s="174"/>
      <c r="CK1818" s="174"/>
      <c r="CL1818" s="174"/>
      <c r="CN1818" s="176"/>
      <c r="CO1818" s="174"/>
      <c r="CP1818" s="174"/>
      <c r="CQ1818" s="174"/>
      <c r="CR1818" s="174"/>
      <c r="CS1818" s="174"/>
      <c r="CT1818" s="174"/>
      <c r="CU1818" s="174"/>
      <c r="CV1818" s="174"/>
      <c r="CW1818" s="174"/>
      <c r="CX1818" s="174"/>
      <c r="CY1818" s="174"/>
      <c r="CZ1818" s="174"/>
      <c r="DA1818" s="174"/>
      <c r="DB1818" s="174"/>
      <c r="DC1818" s="174"/>
      <c r="DD1818" s="174"/>
      <c r="DE1818" s="174"/>
      <c r="DF1818" s="174"/>
      <c r="DG1818" s="174"/>
      <c r="DH1818" s="174"/>
      <c r="DI1818" s="174"/>
      <c r="DJ1818" s="174"/>
      <c r="DK1818" s="174"/>
      <c r="DL1818" s="174"/>
    </row>
    <row r="1819" spans="1:116" x14ac:dyDescent="0.4">
      <c r="A1819" s="174"/>
      <c r="E1819" s="8"/>
      <c r="G1819" s="175" t="s">
        <v>461</v>
      </c>
      <c r="H1819" s="174"/>
      <c r="I1819" s="176"/>
      <c r="J1819" s="176"/>
      <c r="K1819" s="197"/>
      <c r="L1819" s="197"/>
      <c r="M1819" s="197"/>
      <c r="N1819" s="197"/>
      <c r="O1819" s="197"/>
      <c r="P1819" s="197"/>
      <c r="R1819" s="198"/>
      <c r="S1819" s="199" t="str">
        <f t="shared" ref="S1819:AX1819" si="3094">S$20</f>
        <v>S$16</v>
      </c>
      <c r="T1819" s="199" t="str">
        <f t="shared" si="3094"/>
        <v>T$16</v>
      </c>
      <c r="U1819" s="199" t="str">
        <f t="shared" si="3094"/>
        <v>U$16</v>
      </c>
      <c r="V1819" s="199" t="str">
        <f t="shared" si="3094"/>
        <v>V$16</v>
      </c>
      <c r="W1819" s="199" t="str">
        <f t="shared" si="3094"/>
        <v>W$16</v>
      </c>
      <c r="X1819" s="199" t="str">
        <f t="shared" si="3094"/>
        <v>X$16</v>
      </c>
      <c r="Y1819" s="199" t="str">
        <f t="shared" si="3094"/>
        <v>Y$16</v>
      </c>
      <c r="Z1819" s="199" t="str">
        <f t="shared" si="3094"/>
        <v>Z$16</v>
      </c>
      <c r="AA1819" s="199" t="str">
        <f t="shared" si="3094"/>
        <v>AA$16</v>
      </c>
      <c r="AB1819" s="199" t="str">
        <f t="shared" si="3094"/>
        <v>AB$16</v>
      </c>
      <c r="AC1819" s="199" t="str">
        <f t="shared" si="3094"/>
        <v>AC$16</v>
      </c>
      <c r="AD1819" s="199" t="str">
        <f t="shared" si="3094"/>
        <v>AD$16</v>
      </c>
      <c r="AE1819" s="199" t="str">
        <f t="shared" si="3094"/>
        <v>AE$16</v>
      </c>
      <c r="AF1819" s="199" t="str">
        <f t="shared" si="3094"/>
        <v>AF$16</v>
      </c>
      <c r="AG1819" s="199" t="str">
        <f t="shared" si="3094"/>
        <v>AG$16</v>
      </c>
      <c r="AH1819" s="199" t="str">
        <f t="shared" si="3094"/>
        <v>AH$16</v>
      </c>
      <c r="AI1819" s="199" t="str">
        <f t="shared" si="3094"/>
        <v>AI$16</v>
      </c>
      <c r="AJ1819" s="199" t="str">
        <f t="shared" si="3094"/>
        <v>AJ$16</v>
      </c>
      <c r="AK1819" s="199" t="str">
        <f t="shared" si="3094"/>
        <v>AK$16</v>
      </c>
      <c r="AL1819" s="199" t="str">
        <f t="shared" si="3094"/>
        <v>AL$16</v>
      </c>
      <c r="AM1819" s="199" t="str">
        <f t="shared" si="3094"/>
        <v>AM$16</v>
      </c>
      <c r="AN1819" s="199" t="str">
        <f t="shared" si="3094"/>
        <v>AN$16</v>
      </c>
      <c r="AO1819" s="199" t="str">
        <f t="shared" si="3094"/>
        <v>AO$16</v>
      </c>
      <c r="AP1819" s="199" t="str">
        <f t="shared" si="3094"/>
        <v>AP$16</v>
      </c>
      <c r="AQ1819" s="199" t="str">
        <f t="shared" si="3094"/>
        <v>AQ$16</v>
      </c>
      <c r="AR1819" s="199" t="str">
        <f t="shared" si="3094"/>
        <v>AR$16</v>
      </c>
      <c r="AS1819" s="199" t="str">
        <f t="shared" si="3094"/>
        <v>AS$16</v>
      </c>
      <c r="AT1819" s="199" t="str">
        <f t="shared" si="3094"/>
        <v>AT$16</v>
      </c>
      <c r="AU1819" s="199" t="str">
        <f t="shared" si="3094"/>
        <v>AU$16</v>
      </c>
      <c r="AV1819" s="199" t="str">
        <f t="shared" si="3094"/>
        <v>AV$16</v>
      </c>
      <c r="AW1819" s="199" t="str">
        <f t="shared" si="3094"/>
        <v>AW$16</v>
      </c>
      <c r="AX1819" s="199" t="str">
        <f t="shared" si="3094"/>
        <v>AX$16</v>
      </c>
      <c r="AY1819" s="199" t="str">
        <f t="shared" ref="AY1819:CD1819" si="3095">AY$20</f>
        <v>AY$16</v>
      </c>
      <c r="AZ1819" s="199" t="str">
        <f t="shared" si="3095"/>
        <v>AZ$16</v>
      </c>
      <c r="BA1819" s="199" t="str">
        <f t="shared" si="3095"/>
        <v>BA$16</v>
      </c>
      <c r="BB1819" s="199" t="str">
        <f t="shared" si="3095"/>
        <v>BB$16</v>
      </c>
      <c r="BC1819" s="199" t="str">
        <f t="shared" si="3095"/>
        <v>BC$16</v>
      </c>
      <c r="BD1819" s="199" t="str">
        <f t="shared" si="3095"/>
        <v>BD$16</v>
      </c>
      <c r="BE1819" s="199" t="str">
        <f t="shared" si="3095"/>
        <v>BE$16</v>
      </c>
      <c r="BF1819" s="199" t="str">
        <f t="shared" si="3095"/>
        <v>BF$16</v>
      </c>
      <c r="BG1819" s="199" t="str">
        <f t="shared" si="3095"/>
        <v>BG$16</v>
      </c>
      <c r="BH1819" s="199" t="str">
        <f t="shared" si="3095"/>
        <v>BH$16</v>
      </c>
      <c r="BI1819" s="199" t="str">
        <f t="shared" si="3095"/>
        <v>BI$16</v>
      </c>
      <c r="BJ1819" s="199" t="str">
        <f t="shared" si="3095"/>
        <v>BJ$16</v>
      </c>
      <c r="BK1819" s="199" t="str">
        <f t="shared" si="3095"/>
        <v>BK$16</v>
      </c>
      <c r="BL1819" s="199" t="str">
        <f t="shared" si="3095"/>
        <v>BL$16</v>
      </c>
      <c r="BM1819" s="199" t="str">
        <f t="shared" si="3095"/>
        <v>BM$16</v>
      </c>
      <c r="BN1819" s="199" t="str">
        <f t="shared" si="3095"/>
        <v>BN$16</v>
      </c>
      <c r="BO1819" s="199" t="str">
        <f t="shared" si="3095"/>
        <v>BO$16</v>
      </c>
      <c r="BP1819" s="199" t="str">
        <f t="shared" si="3095"/>
        <v>BP$16</v>
      </c>
      <c r="BQ1819" s="199" t="str">
        <f t="shared" si="3095"/>
        <v>BQ$16</v>
      </c>
      <c r="BR1819" s="199" t="str">
        <f t="shared" si="3095"/>
        <v>BR$16</v>
      </c>
      <c r="BS1819" s="199" t="str">
        <f t="shared" si="3095"/>
        <v>BS$16</v>
      </c>
      <c r="BT1819" s="199" t="str">
        <f t="shared" si="3095"/>
        <v>BT$16</v>
      </c>
      <c r="BU1819" s="199" t="str">
        <f t="shared" si="3095"/>
        <v>BU$16</v>
      </c>
      <c r="BV1819" s="199" t="str">
        <f t="shared" si="3095"/>
        <v>BV$16</v>
      </c>
      <c r="BW1819" s="199" t="str">
        <f t="shared" si="3095"/>
        <v>BW$16</v>
      </c>
      <c r="BX1819" s="199" t="str">
        <f t="shared" si="3095"/>
        <v>BX$16</v>
      </c>
      <c r="BY1819" s="199" t="str">
        <f t="shared" si="3095"/>
        <v>BY$16</v>
      </c>
      <c r="BZ1819" s="199" t="str">
        <f t="shared" si="3095"/>
        <v>BZ$16</v>
      </c>
      <c r="CA1819" s="199" t="str">
        <f t="shared" si="3095"/>
        <v>CA$16</v>
      </c>
      <c r="CB1819" s="199" t="str">
        <f t="shared" si="3095"/>
        <v>CB$16</v>
      </c>
      <c r="CC1819" s="199" t="str">
        <f t="shared" si="3095"/>
        <v>CC$16</v>
      </c>
      <c r="CD1819" s="199" t="str">
        <f t="shared" si="3095"/>
        <v>CD$16</v>
      </c>
      <c r="CE1819" s="199" t="str">
        <f t="shared" ref="CE1819:CL1819" si="3096">CE$20</f>
        <v>CE$16</v>
      </c>
      <c r="CF1819" s="199" t="str">
        <f t="shared" si="3096"/>
        <v>CF$16</v>
      </c>
      <c r="CG1819" s="199" t="str">
        <f t="shared" si="3096"/>
        <v>CG$16</v>
      </c>
      <c r="CH1819" s="199" t="str">
        <f t="shared" si="3096"/>
        <v>CH$16</v>
      </c>
      <c r="CI1819" s="199" t="str">
        <f t="shared" si="3096"/>
        <v>CI$16</v>
      </c>
      <c r="CJ1819" s="199" t="str">
        <f t="shared" si="3096"/>
        <v>CJ$16</v>
      </c>
      <c r="CK1819" s="199" t="str">
        <f t="shared" si="3096"/>
        <v>CK$16</v>
      </c>
      <c r="CL1819" s="199" t="str">
        <f t="shared" si="3096"/>
        <v>CL$16</v>
      </c>
      <c r="CN1819" s="176"/>
      <c r="CO1819" s="199" t="str">
        <f t="shared" ref="CO1819:DL1819" si="3097">CO$20</f>
        <v>CO$16</v>
      </c>
      <c r="CP1819" s="199" t="str">
        <f t="shared" si="3097"/>
        <v>CP$16</v>
      </c>
      <c r="CQ1819" s="199" t="str">
        <f t="shared" si="3097"/>
        <v>CQ$16</v>
      </c>
      <c r="CR1819" s="199" t="str">
        <f t="shared" si="3097"/>
        <v>CR$16</v>
      </c>
      <c r="CS1819" s="199" t="str">
        <f t="shared" si="3097"/>
        <v>CS$16</v>
      </c>
      <c r="CT1819" s="199" t="str">
        <f t="shared" si="3097"/>
        <v>CT$16</v>
      </c>
      <c r="CU1819" s="199" t="str">
        <f t="shared" si="3097"/>
        <v>CU$16</v>
      </c>
      <c r="CV1819" s="199" t="str">
        <f t="shared" si="3097"/>
        <v>CV$16</v>
      </c>
      <c r="CW1819" s="199" t="str">
        <f t="shared" si="3097"/>
        <v>CW$16</v>
      </c>
      <c r="CX1819" s="199" t="str">
        <f t="shared" si="3097"/>
        <v>CX$16</v>
      </c>
      <c r="CY1819" s="199" t="str">
        <f t="shared" si="3097"/>
        <v>CY$16</v>
      </c>
      <c r="CZ1819" s="199" t="str">
        <f t="shared" si="3097"/>
        <v>CZ$16</v>
      </c>
      <c r="DA1819" s="199" t="str">
        <f t="shared" si="3097"/>
        <v>DA$16</v>
      </c>
      <c r="DB1819" s="199" t="str">
        <f t="shared" si="3097"/>
        <v>DB$16</v>
      </c>
      <c r="DC1819" s="199" t="str">
        <f t="shared" si="3097"/>
        <v>DC$16</v>
      </c>
      <c r="DD1819" s="199" t="str">
        <f t="shared" si="3097"/>
        <v>DD$16</v>
      </c>
      <c r="DE1819" s="199" t="str">
        <f t="shared" si="3097"/>
        <v>DE$16</v>
      </c>
      <c r="DF1819" s="199" t="str">
        <f t="shared" si="3097"/>
        <v>DF$16</v>
      </c>
      <c r="DG1819" s="199" t="str">
        <f t="shared" si="3097"/>
        <v>DG$16</v>
      </c>
      <c r="DH1819" s="199" t="str">
        <f t="shared" si="3097"/>
        <v>DH$16</v>
      </c>
      <c r="DI1819" s="199" t="str">
        <f t="shared" si="3097"/>
        <v>DI$16</v>
      </c>
      <c r="DJ1819" s="199" t="str">
        <f t="shared" si="3097"/>
        <v>DJ$16</v>
      </c>
      <c r="DK1819" s="199" t="str">
        <f t="shared" si="3097"/>
        <v>DK$16</v>
      </c>
      <c r="DL1819" s="199" t="str">
        <f t="shared" si="3097"/>
        <v>DL$16</v>
      </c>
    </row>
    <row r="1820" spans="1:116" x14ac:dyDescent="0.4">
      <c r="A1820" s="174"/>
      <c r="E1820" s="8"/>
      <c r="G1820" s="175" t="s">
        <v>462</v>
      </c>
      <c r="H1820" s="200"/>
      <c r="I1820" s="201"/>
      <c r="J1820" s="201"/>
      <c r="K1820" s="202"/>
      <c r="L1820" s="202"/>
      <c r="M1820" s="202"/>
      <c r="N1820" s="202"/>
      <c r="O1820" s="202"/>
      <c r="P1820" s="202"/>
      <c r="R1820" s="202"/>
      <c r="S1820" s="199" t="str">
        <f t="shared" ref="S1820:AX1820" si="3098">S$21</f>
        <v>S$17</v>
      </c>
      <c r="T1820" s="199" t="str">
        <f t="shared" si="3098"/>
        <v>T$17</v>
      </c>
      <c r="U1820" s="199" t="str">
        <f t="shared" si="3098"/>
        <v>U$17</v>
      </c>
      <c r="V1820" s="199" t="str">
        <f t="shared" si="3098"/>
        <v>V$17</v>
      </c>
      <c r="W1820" s="199" t="str">
        <f t="shared" si="3098"/>
        <v>W$17</v>
      </c>
      <c r="X1820" s="199" t="str">
        <f t="shared" si="3098"/>
        <v>X$17</v>
      </c>
      <c r="Y1820" s="199" t="str">
        <f t="shared" si="3098"/>
        <v>Y$17</v>
      </c>
      <c r="Z1820" s="199" t="str">
        <f t="shared" si="3098"/>
        <v>Z$17</v>
      </c>
      <c r="AA1820" s="199" t="str">
        <f t="shared" si="3098"/>
        <v>AA$17</v>
      </c>
      <c r="AB1820" s="199" t="str">
        <f t="shared" si="3098"/>
        <v>AB$17</v>
      </c>
      <c r="AC1820" s="199" t="str">
        <f t="shared" si="3098"/>
        <v>AC$17</v>
      </c>
      <c r="AD1820" s="199" t="str">
        <f t="shared" si="3098"/>
        <v>AD$17</v>
      </c>
      <c r="AE1820" s="199" t="str">
        <f t="shared" si="3098"/>
        <v>AE$17</v>
      </c>
      <c r="AF1820" s="199" t="str">
        <f t="shared" si="3098"/>
        <v>AF$17</v>
      </c>
      <c r="AG1820" s="199" t="str">
        <f t="shared" si="3098"/>
        <v>AG$17</v>
      </c>
      <c r="AH1820" s="199" t="str">
        <f t="shared" si="3098"/>
        <v>AH$17</v>
      </c>
      <c r="AI1820" s="199" t="str">
        <f t="shared" si="3098"/>
        <v>AI$17</v>
      </c>
      <c r="AJ1820" s="199" t="str">
        <f t="shared" si="3098"/>
        <v>AJ$17</v>
      </c>
      <c r="AK1820" s="199" t="str">
        <f t="shared" si="3098"/>
        <v>AK$17</v>
      </c>
      <c r="AL1820" s="199" t="str">
        <f t="shared" si="3098"/>
        <v>AL$17</v>
      </c>
      <c r="AM1820" s="199" t="str">
        <f t="shared" si="3098"/>
        <v>AM$17</v>
      </c>
      <c r="AN1820" s="199" t="str">
        <f t="shared" si="3098"/>
        <v>AN$17</v>
      </c>
      <c r="AO1820" s="199" t="str">
        <f t="shared" si="3098"/>
        <v>AO$17</v>
      </c>
      <c r="AP1820" s="199" t="str">
        <f t="shared" si="3098"/>
        <v>AP$17</v>
      </c>
      <c r="AQ1820" s="199" t="str">
        <f t="shared" si="3098"/>
        <v>AQ$17</v>
      </c>
      <c r="AR1820" s="199" t="str">
        <f t="shared" si="3098"/>
        <v>AR$17</v>
      </c>
      <c r="AS1820" s="199" t="str">
        <f t="shared" si="3098"/>
        <v>AS$17</v>
      </c>
      <c r="AT1820" s="199" t="str">
        <f t="shared" si="3098"/>
        <v>AT$17</v>
      </c>
      <c r="AU1820" s="199" t="str">
        <f t="shared" si="3098"/>
        <v>AU$17</v>
      </c>
      <c r="AV1820" s="199" t="str">
        <f t="shared" si="3098"/>
        <v>AV$17</v>
      </c>
      <c r="AW1820" s="199" t="str">
        <f t="shared" si="3098"/>
        <v>AW$17</v>
      </c>
      <c r="AX1820" s="199" t="str">
        <f t="shared" si="3098"/>
        <v>AX$17</v>
      </c>
      <c r="AY1820" s="199" t="str">
        <f t="shared" ref="AY1820:CD1820" si="3099">AY$21</f>
        <v>AY$17</v>
      </c>
      <c r="AZ1820" s="199" t="str">
        <f t="shared" si="3099"/>
        <v>AZ$17</v>
      </c>
      <c r="BA1820" s="199" t="str">
        <f t="shared" si="3099"/>
        <v>BA$17</v>
      </c>
      <c r="BB1820" s="199" t="str">
        <f t="shared" si="3099"/>
        <v>BB$17</v>
      </c>
      <c r="BC1820" s="199" t="str">
        <f t="shared" si="3099"/>
        <v>BC$17</v>
      </c>
      <c r="BD1820" s="199" t="str">
        <f t="shared" si="3099"/>
        <v>BD$17</v>
      </c>
      <c r="BE1820" s="199" t="str">
        <f t="shared" si="3099"/>
        <v>BE$17</v>
      </c>
      <c r="BF1820" s="199" t="str">
        <f t="shared" si="3099"/>
        <v>BF$17</v>
      </c>
      <c r="BG1820" s="199" t="str">
        <f t="shared" si="3099"/>
        <v>BG$17</v>
      </c>
      <c r="BH1820" s="199" t="str">
        <f t="shared" si="3099"/>
        <v>BH$17</v>
      </c>
      <c r="BI1820" s="199" t="str">
        <f t="shared" si="3099"/>
        <v>BI$17</v>
      </c>
      <c r="BJ1820" s="199" t="str">
        <f t="shared" si="3099"/>
        <v>BJ$17</v>
      </c>
      <c r="BK1820" s="199" t="str">
        <f t="shared" si="3099"/>
        <v>BK$17</v>
      </c>
      <c r="BL1820" s="199" t="str">
        <f t="shared" si="3099"/>
        <v>BL$17</v>
      </c>
      <c r="BM1820" s="199" t="str">
        <f t="shared" si="3099"/>
        <v>BM$17</v>
      </c>
      <c r="BN1820" s="199" t="str">
        <f t="shared" si="3099"/>
        <v>BN$17</v>
      </c>
      <c r="BO1820" s="199" t="str">
        <f t="shared" si="3099"/>
        <v>BO$17</v>
      </c>
      <c r="BP1820" s="199" t="str">
        <f t="shared" si="3099"/>
        <v>BP$17</v>
      </c>
      <c r="BQ1820" s="199" t="str">
        <f t="shared" si="3099"/>
        <v>BQ$17</v>
      </c>
      <c r="BR1820" s="199" t="str">
        <f t="shared" si="3099"/>
        <v>BR$17</v>
      </c>
      <c r="BS1820" s="199" t="str">
        <f t="shared" si="3099"/>
        <v>BS$17</v>
      </c>
      <c r="BT1820" s="199" t="str">
        <f t="shared" si="3099"/>
        <v>BT$17</v>
      </c>
      <c r="BU1820" s="199" t="str">
        <f t="shared" si="3099"/>
        <v>BU$17</v>
      </c>
      <c r="BV1820" s="199" t="str">
        <f t="shared" si="3099"/>
        <v>BV$17</v>
      </c>
      <c r="BW1820" s="199" t="str">
        <f t="shared" si="3099"/>
        <v>BW$17</v>
      </c>
      <c r="BX1820" s="199" t="str">
        <f t="shared" si="3099"/>
        <v>BX$17</v>
      </c>
      <c r="BY1820" s="199" t="str">
        <f t="shared" si="3099"/>
        <v>BY$17</v>
      </c>
      <c r="BZ1820" s="199" t="str">
        <f t="shared" si="3099"/>
        <v>BZ$17</v>
      </c>
      <c r="CA1820" s="199" t="str">
        <f t="shared" si="3099"/>
        <v>CA$17</v>
      </c>
      <c r="CB1820" s="199" t="str">
        <f t="shared" si="3099"/>
        <v>CB$17</v>
      </c>
      <c r="CC1820" s="199" t="str">
        <f t="shared" si="3099"/>
        <v>CC$17</v>
      </c>
      <c r="CD1820" s="199" t="str">
        <f t="shared" si="3099"/>
        <v>CD$17</v>
      </c>
      <c r="CE1820" s="199" t="str">
        <f t="shared" ref="CE1820:CL1820" si="3100">CE$21</f>
        <v>CE$17</v>
      </c>
      <c r="CF1820" s="199" t="str">
        <f t="shared" si="3100"/>
        <v>CF$17</v>
      </c>
      <c r="CG1820" s="199" t="str">
        <f t="shared" si="3100"/>
        <v>CG$17</v>
      </c>
      <c r="CH1820" s="199" t="str">
        <f t="shared" si="3100"/>
        <v>CH$17</v>
      </c>
      <c r="CI1820" s="199" t="str">
        <f t="shared" si="3100"/>
        <v>CI$17</v>
      </c>
      <c r="CJ1820" s="199" t="str">
        <f t="shared" si="3100"/>
        <v>CJ$17</v>
      </c>
      <c r="CK1820" s="199" t="str">
        <f t="shared" si="3100"/>
        <v>CK$17</v>
      </c>
      <c r="CL1820" s="199" t="str">
        <f t="shared" si="3100"/>
        <v>CL$17</v>
      </c>
      <c r="CN1820" s="201"/>
      <c r="CO1820" s="199" t="str">
        <f t="shared" ref="CO1820:DL1820" si="3101">CO$21</f>
        <v>CO$17</v>
      </c>
      <c r="CP1820" s="199" t="str">
        <f t="shared" si="3101"/>
        <v>CP$17</v>
      </c>
      <c r="CQ1820" s="199" t="str">
        <f t="shared" si="3101"/>
        <v>CQ$17</v>
      </c>
      <c r="CR1820" s="199" t="str">
        <f t="shared" si="3101"/>
        <v>CR$17</v>
      </c>
      <c r="CS1820" s="199" t="str">
        <f t="shared" si="3101"/>
        <v>CS$17</v>
      </c>
      <c r="CT1820" s="199" t="str">
        <f t="shared" si="3101"/>
        <v>CT$17</v>
      </c>
      <c r="CU1820" s="199" t="str">
        <f t="shared" si="3101"/>
        <v>CU$17</v>
      </c>
      <c r="CV1820" s="199" t="str">
        <f t="shared" si="3101"/>
        <v>CV$17</v>
      </c>
      <c r="CW1820" s="199" t="str">
        <f t="shared" si="3101"/>
        <v>CW$17</v>
      </c>
      <c r="CX1820" s="199" t="str">
        <f t="shared" si="3101"/>
        <v>CX$17</v>
      </c>
      <c r="CY1820" s="199" t="str">
        <f t="shared" si="3101"/>
        <v>CY$17</v>
      </c>
      <c r="CZ1820" s="199" t="str">
        <f t="shared" si="3101"/>
        <v>CZ$17</v>
      </c>
      <c r="DA1820" s="199" t="str">
        <f t="shared" si="3101"/>
        <v>DA$17</v>
      </c>
      <c r="DB1820" s="199" t="str">
        <f t="shared" si="3101"/>
        <v>DB$17</v>
      </c>
      <c r="DC1820" s="199" t="str">
        <f t="shared" si="3101"/>
        <v>DC$17</v>
      </c>
      <c r="DD1820" s="199" t="str">
        <f t="shared" si="3101"/>
        <v>DD$17</v>
      </c>
      <c r="DE1820" s="199" t="str">
        <f t="shared" si="3101"/>
        <v>DE$17</v>
      </c>
      <c r="DF1820" s="199" t="str">
        <f t="shared" si="3101"/>
        <v>DF$17</v>
      </c>
      <c r="DG1820" s="199" t="str">
        <f t="shared" si="3101"/>
        <v>DG$17</v>
      </c>
      <c r="DH1820" s="199" t="str">
        <f t="shared" si="3101"/>
        <v>DH$17</v>
      </c>
      <c r="DI1820" s="199" t="str">
        <f t="shared" si="3101"/>
        <v>DI$17</v>
      </c>
      <c r="DJ1820" s="199" t="str">
        <f t="shared" si="3101"/>
        <v>DJ$17</v>
      </c>
      <c r="DK1820" s="199" t="str">
        <f t="shared" si="3101"/>
        <v>DK$17</v>
      </c>
      <c r="DL1820" s="199" t="str">
        <f t="shared" si="3101"/>
        <v>DL$17</v>
      </c>
    </row>
    <row r="1821" spans="1:116" x14ac:dyDescent="0.4">
      <c r="A1821" s="174"/>
      <c r="E1821" s="8"/>
      <c r="G1821" s="175" t="s">
        <v>491</v>
      </c>
      <c r="H1821" s="200"/>
      <c r="I1821" s="201"/>
      <c r="J1821" s="201"/>
      <c r="K1821" s="202"/>
      <c r="L1821" s="202"/>
      <c r="M1821" s="202"/>
      <c r="N1821" s="202"/>
      <c r="O1821" s="202"/>
      <c r="P1821" s="202"/>
      <c r="R1821" s="202"/>
      <c r="S1821" s="190"/>
      <c r="T1821" s="190"/>
      <c r="U1821" s="190"/>
      <c r="V1821" s="190"/>
      <c r="W1821" s="190"/>
      <c r="X1821" s="190"/>
      <c r="Y1821" s="190"/>
      <c r="Z1821" s="190"/>
      <c r="AA1821" s="190"/>
      <c r="AB1821" s="190"/>
      <c r="AC1821" s="190"/>
      <c r="AD1821" s="190"/>
      <c r="AE1821" s="190"/>
      <c r="AF1821" s="190"/>
      <c r="AG1821" s="190"/>
      <c r="AH1821" s="190"/>
      <c r="AI1821" s="190"/>
      <c r="AJ1821" s="190"/>
      <c r="AK1821" s="190"/>
      <c r="AL1821" s="190"/>
      <c r="AM1821" s="190"/>
      <c r="AN1821" s="190"/>
      <c r="AO1821" s="190"/>
      <c r="AP1821" s="190"/>
      <c r="AQ1821" s="190"/>
      <c r="AR1821" s="190"/>
      <c r="AS1821" s="190"/>
      <c r="AT1821" s="190"/>
      <c r="AU1821" s="190"/>
      <c r="AV1821" s="190"/>
      <c r="AW1821" s="190"/>
      <c r="AX1821" s="190"/>
      <c r="AY1821" s="190"/>
      <c r="AZ1821" s="190"/>
      <c r="BA1821" s="190"/>
      <c r="BB1821" s="190"/>
      <c r="BC1821" s="190"/>
      <c r="BD1821" s="190"/>
      <c r="BE1821" s="190"/>
      <c r="BF1821" s="190"/>
      <c r="BG1821" s="190"/>
      <c r="BH1821" s="190"/>
      <c r="BI1821" s="190"/>
      <c r="BJ1821" s="190"/>
      <c r="BK1821" s="190"/>
      <c r="BL1821" s="190"/>
      <c r="BM1821" s="190"/>
      <c r="BN1821" s="190"/>
      <c r="BO1821" s="190"/>
      <c r="BP1821" s="190"/>
      <c r="BQ1821" s="190"/>
      <c r="BR1821" s="190"/>
      <c r="BS1821" s="190"/>
      <c r="BT1821" s="190"/>
      <c r="BU1821" s="190"/>
      <c r="BV1821" s="190"/>
      <c r="BW1821" s="190"/>
      <c r="BX1821" s="190"/>
      <c r="BY1821" s="190"/>
      <c r="BZ1821" s="190"/>
      <c r="CA1821" s="190"/>
      <c r="CB1821" s="190"/>
      <c r="CC1821" s="190"/>
      <c r="CD1821" s="190"/>
      <c r="CE1821" s="190"/>
      <c r="CF1821" s="190"/>
      <c r="CG1821" s="190"/>
      <c r="CH1821" s="190"/>
      <c r="CI1821" s="190"/>
      <c r="CJ1821" s="190"/>
      <c r="CK1821" s="190"/>
      <c r="CL1821" s="190"/>
      <c r="CN1821" s="201"/>
      <c r="CO1821" s="190"/>
      <c r="CP1821" s="190"/>
      <c r="CQ1821" s="190"/>
      <c r="CR1821" s="190"/>
      <c r="CS1821" s="190"/>
      <c r="CT1821" s="190"/>
      <c r="CU1821" s="190"/>
      <c r="CV1821" s="190"/>
      <c r="CW1821" s="190"/>
      <c r="CX1821" s="190"/>
      <c r="CY1821" s="190"/>
      <c r="CZ1821" s="190"/>
      <c r="DA1821" s="190"/>
      <c r="DB1821" s="190"/>
      <c r="DC1821" s="190"/>
      <c r="DD1821" s="190"/>
      <c r="DE1821" s="190"/>
      <c r="DF1821" s="190"/>
      <c r="DG1821" s="190"/>
      <c r="DH1821" s="190"/>
      <c r="DI1821" s="190"/>
      <c r="DJ1821" s="190"/>
      <c r="DK1821" s="190"/>
      <c r="DL1821" s="190"/>
    </row>
    <row r="1822" spans="1:116" x14ac:dyDescent="0.4">
      <c r="A1822" s="174"/>
      <c r="E1822" s="8"/>
      <c r="G1822" s="175" t="s">
        <v>505</v>
      </c>
      <c r="H1822" s="200"/>
      <c r="I1822" s="201"/>
      <c r="J1822" s="201"/>
      <c r="K1822" s="202"/>
      <c r="L1822" s="202"/>
      <c r="M1822" s="202"/>
      <c r="N1822" s="202"/>
      <c r="O1822" s="202"/>
      <c r="P1822" s="202"/>
      <c r="R1822" s="202"/>
      <c r="S1822" s="190"/>
      <c r="T1822" s="190"/>
      <c r="U1822" s="190"/>
      <c r="V1822" s="190"/>
      <c r="W1822" s="190"/>
      <c r="X1822" s="190"/>
      <c r="Y1822" s="190"/>
      <c r="Z1822" s="190"/>
      <c r="AA1822" s="190"/>
      <c r="AB1822" s="190"/>
      <c r="AC1822" s="190"/>
      <c r="AD1822" s="190"/>
      <c r="AE1822" s="190"/>
      <c r="AF1822" s="190"/>
      <c r="AG1822" s="190"/>
      <c r="AH1822" s="190"/>
      <c r="AI1822" s="190"/>
      <c r="AJ1822" s="190"/>
      <c r="AK1822" s="190"/>
      <c r="AL1822" s="190"/>
      <c r="AM1822" s="190"/>
      <c r="AN1822" s="190"/>
      <c r="AO1822" s="190"/>
      <c r="AP1822" s="190"/>
      <c r="AQ1822" s="190"/>
      <c r="AR1822" s="190"/>
      <c r="AS1822" s="190"/>
      <c r="AT1822" s="190"/>
      <c r="AU1822" s="190"/>
      <c r="AV1822" s="190"/>
      <c r="AW1822" s="190"/>
      <c r="AX1822" s="190"/>
      <c r="AY1822" s="190"/>
      <c r="AZ1822" s="190"/>
      <c r="BA1822" s="190"/>
      <c r="BB1822" s="190"/>
      <c r="BC1822" s="190"/>
      <c r="BD1822" s="190"/>
      <c r="BE1822" s="190"/>
      <c r="BF1822" s="190"/>
      <c r="BG1822" s="190"/>
      <c r="BH1822" s="190"/>
      <c r="BI1822" s="190"/>
      <c r="BJ1822" s="190"/>
      <c r="BK1822" s="190"/>
      <c r="BL1822" s="190"/>
      <c r="BM1822" s="190"/>
      <c r="BN1822" s="190"/>
      <c r="BO1822" s="190"/>
      <c r="BP1822" s="190"/>
      <c r="BQ1822" s="190"/>
      <c r="BR1822" s="190"/>
      <c r="BS1822" s="190"/>
      <c r="BT1822" s="190"/>
      <c r="BU1822" s="190"/>
      <c r="BV1822" s="190"/>
      <c r="BW1822" s="190"/>
      <c r="BX1822" s="190"/>
      <c r="BY1822" s="190"/>
      <c r="BZ1822" s="190"/>
      <c r="CA1822" s="190"/>
      <c r="CB1822" s="190"/>
      <c r="CC1822" s="190"/>
      <c r="CD1822" s="190"/>
      <c r="CE1822" s="190"/>
      <c r="CF1822" s="190"/>
      <c r="CG1822" s="190"/>
      <c r="CH1822" s="190"/>
      <c r="CI1822" s="190"/>
      <c r="CJ1822" s="190"/>
      <c r="CK1822" s="190"/>
      <c r="CL1822" s="190"/>
      <c r="CN1822" s="201"/>
      <c r="CO1822" s="190"/>
      <c r="CP1822" s="190"/>
      <c r="CQ1822" s="190"/>
      <c r="CR1822" s="190"/>
      <c r="CS1822" s="190"/>
      <c r="CT1822" s="190"/>
      <c r="CU1822" s="190"/>
      <c r="CV1822" s="190"/>
      <c r="CW1822" s="190"/>
      <c r="CX1822" s="190"/>
      <c r="CY1822" s="190"/>
      <c r="CZ1822" s="190"/>
      <c r="DA1822" s="190"/>
      <c r="DB1822" s="190"/>
      <c r="DC1822" s="190"/>
      <c r="DD1822" s="190"/>
      <c r="DE1822" s="190"/>
      <c r="DF1822" s="190"/>
      <c r="DG1822" s="190"/>
      <c r="DH1822" s="190"/>
      <c r="DI1822" s="190"/>
      <c r="DJ1822" s="190"/>
      <c r="DK1822" s="190"/>
      <c r="DL1822" s="190"/>
    </row>
    <row r="1823" spans="1:116" x14ac:dyDescent="0.4">
      <c r="A1823" s="174"/>
      <c r="E1823" s="8"/>
      <c r="G1823" s="175" t="s">
        <v>463</v>
      </c>
      <c r="H1823" s="200"/>
      <c r="I1823" s="201"/>
      <c r="J1823" s="201"/>
      <c r="K1823" s="202"/>
      <c r="L1823" s="202"/>
      <c r="M1823" s="202"/>
      <c r="N1823" s="202"/>
      <c r="O1823" s="202"/>
      <c r="P1823" s="202"/>
      <c r="R1823" s="202"/>
      <c r="S1823" s="190" t="str">
        <f t="shared" ref="S1823:AX1823" si="3102">S$22</f>
        <v>S$18</v>
      </c>
      <c r="T1823" s="190" t="str">
        <f t="shared" si="3102"/>
        <v>T$18</v>
      </c>
      <c r="U1823" s="190" t="str">
        <f t="shared" si="3102"/>
        <v>U$18</v>
      </c>
      <c r="V1823" s="190" t="str">
        <f t="shared" si="3102"/>
        <v>V$18</v>
      </c>
      <c r="W1823" s="190" t="str">
        <f t="shared" si="3102"/>
        <v>W$18</v>
      </c>
      <c r="X1823" s="190" t="str">
        <f t="shared" si="3102"/>
        <v>X$18</v>
      </c>
      <c r="Y1823" s="190" t="str">
        <f t="shared" si="3102"/>
        <v>Y$18</v>
      </c>
      <c r="Z1823" s="190" t="str">
        <f t="shared" si="3102"/>
        <v>Z$18</v>
      </c>
      <c r="AA1823" s="190" t="str">
        <f t="shared" si="3102"/>
        <v>AA$18</v>
      </c>
      <c r="AB1823" s="190" t="str">
        <f t="shared" si="3102"/>
        <v>AB$18</v>
      </c>
      <c r="AC1823" s="190" t="str">
        <f t="shared" si="3102"/>
        <v>AC$18</v>
      </c>
      <c r="AD1823" s="190" t="str">
        <f t="shared" si="3102"/>
        <v>AD$18</v>
      </c>
      <c r="AE1823" s="190" t="str">
        <f t="shared" si="3102"/>
        <v>AE$18</v>
      </c>
      <c r="AF1823" s="190" t="str">
        <f t="shared" si="3102"/>
        <v>AF$18</v>
      </c>
      <c r="AG1823" s="190" t="str">
        <f t="shared" si="3102"/>
        <v>AG$18</v>
      </c>
      <c r="AH1823" s="190" t="str">
        <f t="shared" si="3102"/>
        <v>AH$18</v>
      </c>
      <c r="AI1823" s="190" t="str">
        <f t="shared" si="3102"/>
        <v>AI$18</v>
      </c>
      <c r="AJ1823" s="190" t="str">
        <f t="shared" si="3102"/>
        <v>AJ$18</v>
      </c>
      <c r="AK1823" s="190" t="str">
        <f t="shared" si="3102"/>
        <v>AK$18</v>
      </c>
      <c r="AL1823" s="190" t="str">
        <f t="shared" si="3102"/>
        <v>AL$18</v>
      </c>
      <c r="AM1823" s="190" t="str">
        <f t="shared" si="3102"/>
        <v>AM$18</v>
      </c>
      <c r="AN1823" s="190" t="str">
        <f t="shared" si="3102"/>
        <v>AN$18</v>
      </c>
      <c r="AO1823" s="190" t="str">
        <f t="shared" si="3102"/>
        <v>AO$18</v>
      </c>
      <c r="AP1823" s="190" t="str">
        <f t="shared" si="3102"/>
        <v>AP$18</v>
      </c>
      <c r="AQ1823" s="190" t="str">
        <f t="shared" si="3102"/>
        <v>AQ$18</v>
      </c>
      <c r="AR1823" s="190" t="str">
        <f t="shared" si="3102"/>
        <v>AR$18</v>
      </c>
      <c r="AS1823" s="190" t="str">
        <f t="shared" si="3102"/>
        <v>AS$18</v>
      </c>
      <c r="AT1823" s="190" t="str">
        <f t="shared" si="3102"/>
        <v>AT$18</v>
      </c>
      <c r="AU1823" s="190" t="str">
        <f t="shared" si="3102"/>
        <v>AU$18</v>
      </c>
      <c r="AV1823" s="190" t="str">
        <f t="shared" si="3102"/>
        <v>AV$18</v>
      </c>
      <c r="AW1823" s="190" t="str">
        <f t="shared" si="3102"/>
        <v>AW$18</v>
      </c>
      <c r="AX1823" s="190" t="str">
        <f t="shared" si="3102"/>
        <v>AX$18</v>
      </c>
      <c r="AY1823" s="190" t="str">
        <f t="shared" ref="AY1823:CD1823" si="3103">AY$22</f>
        <v>AY$18</v>
      </c>
      <c r="AZ1823" s="190" t="str">
        <f t="shared" si="3103"/>
        <v>AZ$18</v>
      </c>
      <c r="BA1823" s="190" t="str">
        <f t="shared" si="3103"/>
        <v>BA$18</v>
      </c>
      <c r="BB1823" s="190" t="str">
        <f t="shared" si="3103"/>
        <v>BB$18</v>
      </c>
      <c r="BC1823" s="190" t="str">
        <f t="shared" si="3103"/>
        <v>BC$18</v>
      </c>
      <c r="BD1823" s="190" t="str">
        <f t="shared" si="3103"/>
        <v>BD$18</v>
      </c>
      <c r="BE1823" s="190" t="str">
        <f t="shared" si="3103"/>
        <v>BE$18</v>
      </c>
      <c r="BF1823" s="190" t="str">
        <f t="shared" si="3103"/>
        <v>BF$18</v>
      </c>
      <c r="BG1823" s="190" t="str">
        <f t="shared" si="3103"/>
        <v>BG$18</v>
      </c>
      <c r="BH1823" s="190" t="str">
        <f t="shared" si="3103"/>
        <v>BH$18</v>
      </c>
      <c r="BI1823" s="190" t="str">
        <f t="shared" si="3103"/>
        <v>BI$18</v>
      </c>
      <c r="BJ1823" s="190" t="str">
        <f t="shared" si="3103"/>
        <v>BJ$18</v>
      </c>
      <c r="BK1823" s="190" t="str">
        <f t="shared" si="3103"/>
        <v>BK$18</v>
      </c>
      <c r="BL1823" s="190" t="str">
        <f t="shared" si="3103"/>
        <v>BL$18</v>
      </c>
      <c r="BM1823" s="190" t="str">
        <f t="shared" si="3103"/>
        <v>BM$18</v>
      </c>
      <c r="BN1823" s="190" t="str">
        <f t="shared" si="3103"/>
        <v>BN$18</v>
      </c>
      <c r="BO1823" s="190" t="str">
        <f t="shared" si="3103"/>
        <v>BO$18</v>
      </c>
      <c r="BP1823" s="190" t="str">
        <f t="shared" si="3103"/>
        <v>BP$18</v>
      </c>
      <c r="BQ1823" s="190" t="str">
        <f t="shared" si="3103"/>
        <v>BQ$18</v>
      </c>
      <c r="BR1823" s="190" t="str">
        <f t="shared" si="3103"/>
        <v>BR$18</v>
      </c>
      <c r="BS1823" s="190" t="str">
        <f t="shared" si="3103"/>
        <v>BS$18</v>
      </c>
      <c r="BT1823" s="190" t="str">
        <f t="shared" si="3103"/>
        <v>BT$18</v>
      </c>
      <c r="BU1823" s="190" t="str">
        <f t="shared" si="3103"/>
        <v>BU$18</v>
      </c>
      <c r="BV1823" s="190" t="str">
        <f t="shared" si="3103"/>
        <v>BV$18</v>
      </c>
      <c r="BW1823" s="190" t="str">
        <f t="shared" si="3103"/>
        <v>BW$18</v>
      </c>
      <c r="BX1823" s="190" t="str">
        <f t="shared" si="3103"/>
        <v>BX$18</v>
      </c>
      <c r="BY1823" s="190" t="str">
        <f t="shared" si="3103"/>
        <v>BY$18</v>
      </c>
      <c r="BZ1823" s="190" t="str">
        <f t="shared" si="3103"/>
        <v>BZ$18</v>
      </c>
      <c r="CA1823" s="190" t="str">
        <f t="shared" si="3103"/>
        <v>CA$18</v>
      </c>
      <c r="CB1823" s="190" t="str">
        <f t="shared" si="3103"/>
        <v>CB$18</v>
      </c>
      <c r="CC1823" s="190" t="str">
        <f t="shared" si="3103"/>
        <v>CC$18</v>
      </c>
      <c r="CD1823" s="190" t="str">
        <f t="shared" si="3103"/>
        <v>CD$18</v>
      </c>
      <c r="CE1823" s="190" t="str">
        <f t="shared" ref="CE1823:CL1823" si="3104">CE$22</f>
        <v>CE$18</v>
      </c>
      <c r="CF1823" s="190" t="str">
        <f t="shared" si="3104"/>
        <v>CF$18</v>
      </c>
      <c r="CG1823" s="190" t="str">
        <f t="shared" si="3104"/>
        <v>CG$18</v>
      </c>
      <c r="CH1823" s="190" t="str">
        <f t="shared" si="3104"/>
        <v>CH$18</v>
      </c>
      <c r="CI1823" s="190" t="str">
        <f t="shared" si="3104"/>
        <v>CI$18</v>
      </c>
      <c r="CJ1823" s="190" t="str">
        <f t="shared" si="3104"/>
        <v>CJ$18</v>
      </c>
      <c r="CK1823" s="190" t="str">
        <f t="shared" si="3104"/>
        <v>CK$18</v>
      </c>
      <c r="CL1823" s="190" t="str">
        <f t="shared" si="3104"/>
        <v>CL$18</v>
      </c>
      <c r="CN1823" s="201"/>
      <c r="CO1823" s="190" t="str">
        <f t="shared" ref="CO1823:DL1823" si="3105">CO$22</f>
        <v>CO$18</v>
      </c>
      <c r="CP1823" s="190" t="str">
        <f t="shared" si="3105"/>
        <v>CP$18</v>
      </c>
      <c r="CQ1823" s="190" t="str">
        <f t="shared" si="3105"/>
        <v>CQ$18</v>
      </c>
      <c r="CR1823" s="190" t="str">
        <f t="shared" si="3105"/>
        <v>CR$18</v>
      </c>
      <c r="CS1823" s="190" t="str">
        <f t="shared" si="3105"/>
        <v>CS$18</v>
      </c>
      <c r="CT1823" s="190" t="str">
        <f t="shared" si="3105"/>
        <v>CT$18</v>
      </c>
      <c r="CU1823" s="190" t="str">
        <f t="shared" si="3105"/>
        <v>CU$18</v>
      </c>
      <c r="CV1823" s="190" t="str">
        <f t="shared" si="3105"/>
        <v>CV$18</v>
      </c>
      <c r="CW1823" s="190" t="str">
        <f t="shared" si="3105"/>
        <v>CW$18</v>
      </c>
      <c r="CX1823" s="190" t="str">
        <f t="shared" si="3105"/>
        <v>CX$18</v>
      </c>
      <c r="CY1823" s="190" t="str">
        <f t="shared" si="3105"/>
        <v>CY$18</v>
      </c>
      <c r="CZ1823" s="190" t="str">
        <f t="shared" si="3105"/>
        <v>CZ$18</v>
      </c>
      <c r="DA1823" s="190" t="str">
        <f t="shared" si="3105"/>
        <v>DA$18</v>
      </c>
      <c r="DB1823" s="190" t="str">
        <f t="shared" si="3105"/>
        <v>DB$18</v>
      </c>
      <c r="DC1823" s="190" t="str">
        <f t="shared" si="3105"/>
        <v>DC$18</v>
      </c>
      <c r="DD1823" s="190" t="str">
        <f t="shared" si="3105"/>
        <v>DD$18</v>
      </c>
      <c r="DE1823" s="190" t="str">
        <f t="shared" si="3105"/>
        <v>DE$18</v>
      </c>
      <c r="DF1823" s="190" t="str">
        <f t="shared" si="3105"/>
        <v>DF$18</v>
      </c>
      <c r="DG1823" s="190" t="str">
        <f t="shared" si="3105"/>
        <v>DG$18</v>
      </c>
      <c r="DH1823" s="190" t="str">
        <f t="shared" si="3105"/>
        <v>DH$18</v>
      </c>
      <c r="DI1823" s="190" t="str">
        <f t="shared" si="3105"/>
        <v>DI$18</v>
      </c>
      <c r="DJ1823" s="190" t="str">
        <f t="shared" si="3105"/>
        <v>DJ$18</v>
      </c>
      <c r="DK1823" s="190" t="str">
        <f t="shared" si="3105"/>
        <v>DK$18</v>
      </c>
      <c r="DL1823" s="190" t="str">
        <f t="shared" si="3105"/>
        <v>DL$18</v>
      </c>
    </row>
    <row r="1824" spans="1:116" x14ac:dyDescent="0.4">
      <c r="A1824" s="174"/>
      <c r="E1824" s="8"/>
      <c r="G1824" s="175" t="s">
        <v>464</v>
      </c>
      <c r="H1824" s="200"/>
      <c r="I1824" s="201"/>
      <c r="J1824" s="201"/>
      <c r="K1824" s="202"/>
      <c r="L1824" s="202"/>
      <c r="M1824" s="202"/>
      <c r="N1824" s="202"/>
      <c r="O1824" s="202"/>
      <c r="P1824" s="202"/>
      <c r="R1824" s="202"/>
      <c r="S1824" s="190" t="str">
        <f t="shared" ref="S1824:AX1824" si="3106">S$23</f>
        <v>S$19</v>
      </c>
      <c r="T1824" s="190" t="str">
        <f t="shared" si="3106"/>
        <v>T$19</v>
      </c>
      <c r="U1824" s="190" t="str">
        <f t="shared" si="3106"/>
        <v>U$19</v>
      </c>
      <c r="V1824" s="190" t="str">
        <f t="shared" si="3106"/>
        <v>V$19</v>
      </c>
      <c r="W1824" s="190" t="str">
        <f t="shared" si="3106"/>
        <v>W$19</v>
      </c>
      <c r="X1824" s="190" t="str">
        <f t="shared" si="3106"/>
        <v>X$19</v>
      </c>
      <c r="Y1824" s="190" t="str">
        <f t="shared" si="3106"/>
        <v>Y$19</v>
      </c>
      <c r="Z1824" s="190" t="str">
        <f t="shared" si="3106"/>
        <v>Z$19</v>
      </c>
      <c r="AA1824" s="190" t="str">
        <f t="shared" si="3106"/>
        <v>AA$19</v>
      </c>
      <c r="AB1824" s="190" t="str">
        <f t="shared" si="3106"/>
        <v>AB$19</v>
      </c>
      <c r="AC1824" s="190" t="str">
        <f t="shared" si="3106"/>
        <v>AC$19</v>
      </c>
      <c r="AD1824" s="190" t="str">
        <f t="shared" si="3106"/>
        <v>AD$19</v>
      </c>
      <c r="AE1824" s="190" t="str">
        <f t="shared" si="3106"/>
        <v>AE$19</v>
      </c>
      <c r="AF1824" s="190" t="str">
        <f t="shared" si="3106"/>
        <v>AF$19</v>
      </c>
      <c r="AG1824" s="190" t="str">
        <f t="shared" si="3106"/>
        <v>AG$19</v>
      </c>
      <c r="AH1824" s="190" t="str">
        <f t="shared" si="3106"/>
        <v>AH$19</v>
      </c>
      <c r="AI1824" s="190" t="str">
        <f t="shared" si="3106"/>
        <v>AI$19</v>
      </c>
      <c r="AJ1824" s="190" t="str">
        <f t="shared" si="3106"/>
        <v>AJ$19</v>
      </c>
      <c r="AK1824" s="190" t="str">
        <f t="shared" si="3106"/>
        <v>AK$19</v>
      </c>
      <c r="AL1824" s="190" t="str">
        <f t="shared" si="3106"/>
        <v>AL$19</v>
      </c>
      <c r="AM1824" s="190" t="str">
        <f t="shared" si="3106"/>
        <v>AM$19</v>
      </c>
      <c r="AN1824" s="190" t="str">
        <f t="shared" si="3106"/>
        <v>AN$19</v>
      </c>
      <c r="AO1824" s="190" t="str">
        <f t="shared" si="3106"/>
        <v>AO$19</v>
      </c>
      <c r="AP1824" s="190" t="str">
        <f t="shared" si="3106"/>
        <v>AP$19</v>
      </c>
      <c r="AQ1824" s="190" t="str">
        <f t="shared" si="3106"/>
        <v>AQ$19</v>
      </c>
      <c r="AR1824" s="190" t="str">
        <f t="shared" si="3106"/>
        <v>AR$19</v>
      </c>
      <c r="AS1824" s="190" t="str">
        <f t="shared" si="3106"/>
        <v>AS$19</v>
      </c>
      <c r="AT1824" s="190" t="str">
        <f t="shared" si="3106"/>
        <v>AT$19</v>
      </c>
      <c r="AU1824" s="190" t="str">
        <f t="shared" si="3106"/>
        <v>AU$19</v>
      </c>
      <c r="AV1824" s="190" t="str">
        <f t="shared" si="3106"/>
        <v>AV$19</v>
      </c>
      <c r="AW1824" s="190" t="str">
        <f t="shared" si="3106"/>
        <v>AW$19</v>
      </c>
      <c r="AX1824" s="190" t="str">
        <f t="shared" si="3106"/>
        <v>AX$19</v>
      </c>
      <c r="AY1824" s="190" t="str">
        <f t="shared" ref="AY1824:CD1824" si="3107">AY$23</f>
        <v>AY$19</v>
      </c>
      <c r="AZ1824" s="190" t="str">
        <f t="shared" si="3107"/>
        <v>AZ$19</v>
      </c>
      <c r="BA1824" s="190" t="str">
        <f t="shared" si="3107"/>
        <v>BA$19</v>
      </c>
      <c r="BB1824" s="190" t="str">
        <f t="shared" si="3107"/>
        <v>BB$19</v>
      </c>
      <c r="BC1824" s="190" t="str">
        <f t="shared" si="3107"/>
        <v>BC$19</v>
      </c>
      <c r="BD1824" s="190" t="str">
        <f t="shared" si="3107"/>
        <v>BD$19</v>
      </c>
      <c r="BE1824" s="190" t="str">
        <f t="shared" si="3107"/>
        <v>BE$19</v>
      </c>
      <c r="BF1824" s="190" t="str">
        <f t="shared" si="3107"/>
        <v>BF$19</v>
      </c>
      <c r="BG1824" s="190" t="str">
        <f t="shared" si="3107"/>
        <v>BG$19</v>
      </c>
      <c r="BH1824" s="190" t="str">
        <f t="shared" si="3107"/>
        <v>BH$19</v>
      </c>
      <c r="BI1824" s="190" t="str">
        <f t="shared" si="3107"/>
        <v>BI$19</v>
      </c>
      <c r="BJ1824" s="190" t="str">
        <f t="shared" si="3107"/>
        <v>BJ$19</v>
      </c>
      <c r="BK1824" s="190" t="str">
        <f t="shared" si="3107"/>
        <v>BK$19</v>
      </c>
      <c r="BL1824" s="190" t="str">
        <f t="shared" si="3107"/>
        <v>BL$19</v>
      </c>
      <c r="BM1824" s="190" t="str">
        <f t="shared" si="3107"/>
        <v>BM$19</v>
      </c>
      <c r="BN1824" s="190" t="str">
        <f t="shared" si="3107"/>
        <v>BN$19</v>
      </c>
      <c r="BO1824" s="190" t="str">
        <f t="shared" si="3107"/>
        <v>BO$19</v>
      </c>
      <c r="BP1824" s="190" t="str">
        <f t="shared" si="3107"/>
        <v>BP$19</v>
      </c>
      <c r="BQ1824" s="190" t="str">
        <f t="shared" si="3107"/>
        <v>BQ$19</v>
      </c>
      <c r="BR1824" s="190" t="str">
        <f t="shared" si="3107"/>
        <v>BR$19</v>
      </c>
      <c r="BS1824" s="190" t="str">
        <f t="shared" si="3107"/>
        <v>BS$19</v>
      </c>
      <c r="BT1824" s="190" t="str">
        <f t="shared" si="3107"/>
        <v>BT$19</v>
      </c>
      <c r="BU1824" s="190" t="str">
        <f t="shared" si="3107"/>
        <v>BU$19</v>
      </c>
      <c r="BV1824" s="190" t="str">
        <f t="shared" si="3107"/>
        <v>BV$19</v>
      </c>
      <c r="BW1824" s="190" t="str">
        <f t="shared" si="3107"/>
        <v>BW$19</v>
      </c>
      <c r="BX1824" s="190" t="str">
        <f t="shared" si="3107"/>
        <v>BX$19</v>
      </c>
      <c r="BY1824" s="190" t="str">
        <f t="shared" si="3107"/>
        <v>BY$19</v>
      </c>
      <c r="BZ1824" s="190" t="str">
        <f t="shared" si="3107"/>
        <v>BZ$19</v>
      </c>
      <c r="CA1824" s="190" t="str">
        <f t="shared" si="3107"/>
        <v>CA$19</v>
      </c>
      <c r="CB1824" s="190" t="str">
        <f t="shared" si="3107"/>
        <v>CB$19</v>
      </c>
      <c r="CC1824" s="190" t="str">
        <f t="shared" si="3107"/>
        <v>CC$19</v>
      </c>
      <c r="CD1824" s="190" t="str">
        <f t="shared" si="3107"/>
        <v>CD$19</v>
      </c>
      <c r="CE1824" s="190" t="str">
        <f t="shared" ref="CE1824:CL1824" si="3108">CE$23</f>
        <v>CE$19</v>
      </c>
      <c r="CF1824" s="190" t="str">
        <f t="shared" si="3108"/>
        <v>CF$19</v>
      </c>
      <c r="CG1824" s="190" t="str">
        <f t="shared" si="3108"/>
        <v>CG$19</v>
      </c>
      <c r="CH1824" s="190" t="str">
        <f t="shared" si="3108"/>
        <v>CH$19</v>
      </c>
      <c r="CI1824" s="190" t="str">
        <f t="shared" si="3108"/>
        <v>CI$19</v>
      </c>
      <c r="CJ1824" s="190" t="str">
        <f t="shared" si="3108"/>
        <v>CJ$19</v>
      </c>
      <c r="CK1824" s="190" t="str">
        <f t="shared" si="3108"/>
        <v>CK$19</v>
      </c>
      <c r="CL1824" s="190" t="str">
        <f t="shared" si="3108"/>
        <v>CL$19</v>
      </c>
      <c r="CN1824" s="201"/>
      <c r="CO1824" s="190" t="str">
        <f t="shared" ref="CO1824:DL1824" si="3109">CO$23</f>
        <v>CO$19</v>
      </c>
      <c r="CP1824" s="190" t="str">
        <f t="shared" si="3109"/>
        <v>CP$19</v>
      </c>
      <c r="CQ1824" s="190" t="str">
        <f t="shared" si="3109"/>
        <v>CQ$19</v>
      </c>
      <c r="CR1824" s="190" t="str">
        <f t="shared" si="3109"/>
        <v>CR$19</v>
      </c>
      <c r="CS1824" s="190" t="str">
        <f t="shared" si="3109"/>
        <v>CS$19</v>
      </c>
      <c r="CT1824" s="190" t="str">
        <f t="shared" si="3109"/>
        <v>CT$19</v>
      </c>
      <c r="CU1824" s="190" t="str">
        <f t="shared" si="3109"/>
        <v>CU$19</v>
      </c>
      <c r="CV1824" s="190" t="str">
        <f t="shared" si="3109"/>
        <v>CV$19</v>
      </c>
      <c r="CW1824" s="190" t="str">
        <f t="shared" si="3109"/>
        <v>CW$19</v>
      </c>
      <c r="CX1824" s="190" t="str">
        <f t="shared" si="3109"/>
        <v>CX$19</v>
      </c>
      <c r="CY1824" s="190" t="str">
        <f t="shared" si="3109"/>
        <v>CY$19</v>
      </c>
      <c r="CZ1824" s="190" t="str">
        <f t="shared" si="3109"/>
        <v>CZ$19</v>
      </c>
      <c r="DA1824" s="190" t="str">
        <f t="shared" si="3109"/>
        <v>DA$19</v>
      </c>
      <c r="DB1824" s="190" t="str">
        <f t="shared" si="3109"/>
        <v>DB$19</v>
      </c>
      <c r="DC1824" s="190" t="str">
        <f t="shared" si="3109"/>
        <v>DC$19</v>
      </c>
      <c r="DD1824" s="190" t="str">
        <f t="shared" si="3109"/>
        <v>DD$19</v>
      </c>
      <c r="DE1824" s="190" t="str">
        <f t="shared" si="3109"/>
        <v>DE$19</v>
      </c>
      <c r="DF1824" s="190" t="str">
        <f t="shared" si="3109"/>
        <v>DF$19</v>
      </c>
      <c r="DG1824" s="190" t="str">
        <f t="shared" si="3109"/>
        <v>DG$19</v>
      </c>
      <c r="DH1824" s="190" t="str">
        <f t="shared" si="3109"/>
        <v>DH$19</v>
      </c>
      <c r="DI1824" s="190" t="str">
        <f t="shared" si="3109"/>
        <v>DI$19</v>
      </c>
      <c r="DJ1824" s="190" t="str">
        <f t="shared" si="3109"/>
        <v>DJ$19</v>
      </c>
      <c r="DK1824" s="190" t="str">
        <f t="shared" si="3109"/>
        <v>DK$19</v>
      </c>
      <c r="DL1824" s="190" t="str">
        <f t="shared" si="3109"/>
        <v>DL$19</v>
      </c>
    </row>
    <row r="1825" spans="1:116" x14ac:dyDescent="0.4">
      <c r="A1825" s="31" t="s">
        <v>218</v>
      </c>
      <c r="B1825" s="31" t="s">
        <v>81</v>
      </c>
      <c r="C1825" s="31"/>
      <c r="D1825" t="s">
        <v>772</v>
      </c>
      <c r="E1825" s="8" t="s">
        <v>483</v>
      </c>
      <c r="F1825" t="s">
        <v>393</v>
      </c>
      <c r="G1825" s="66" t="s">
        <v>394</v>
      </c>
      <c r="H1825" s="22"/>
      <c r="I1825" s="299"/>
      <c r="J1825" s="299"/>
      <c r="K1825" s="22"/>
      <c r="L1825" s="22"/>
      <c r="M1825" s="22"/>
      <c r="N1825" s="22"/>
      <c r="O1825" s="22"/>
      <c r="P1825" s="22"/>
      <c r="R1825" s="66"/>
      <c r="S1825" s="302"/>
      <c r="T1825" s="302"/>
      <c r="U1825" s="302"/>
      <c r="V1825" s="302"/>
      <c r="W1825" s="302"/>
      <c r="X1825" s="302"/>
      <c r="Y1825" s="302"/>
      <c r="Z1825" s="302"/>
      <c r="AA1825" s="302"/>
      <c r="AB1825" s="302"/>
      <c r="AC1825" s="302"/>
      <c r="AD1825" s="302"/>
      <c r="AE1825" s="302"/>
      <c r="AF1825" s="302"/>
      <c r="AG1825" s="302"/>
      <c r="AH1825" s="302"/>
      <c r="AI1825" s="302"/>
      <c r="AJ1825" s="302"/>
      <c r="AK1825" s="302"/>
      <c r="AL1825" s="302"/>
      <c r="AM1825" s="302"/>
      <c r="AN1825" s="302"/>
      <c r="AO1825" s="302"/>
      <c r="AP1825" s="302"/>
      <c r="AQ1825" s="302"/>
      <c r="AR1825" s="302"/>
      <c r="AS1825" s="302"/>
      <c r="AT1825" s="302"/>
      <c r="AU1825" s="302"/>
      <c r="AV1825" s="302"/>
      <c r="AW1825" s="302"/>
      <c r="AX1825" s="302"/>
      <c r="AY1825" s="302"/>
      <c r="AZ1825" s="302"/>
      <c r="BA1825" s="302"/>
      <c r="BB1825" s="302"/>
      <c r="BC1825" s="302"/>
      <c r="BD1825" s="302"/>
      <c r="BE1825" s="302"/>
      <c r="BF1825" s="302"/>
      <c r="BG1825" s="302"/>
      <c r="BH1825" s="302"/>
      <c r="BI1825" s="302"/>
      <c r="BJ1825" s="302"/>
      <c r="BK1825" s="302"/>
      <c r="BL1825" s="302"/>
      <c r="BM1825" s="302"/>
      <c r="BN1825" s="302"/>
      <c r="BO1825" s="302"/>
      <c r="BP1825" s="302"/>
      <c r="BQ1825" s="302"/>
      <c r="BR1825" s="302"/>
      <c r="BS1825" s="302"/>
      <c r="BT1825" s="302"/>
      <c r="BU1825" s="302"/>
      <c r="BV1825" s="302"/>
      <c r="BW1825" s="302"/>
      <c r="BX1825" s="302"/>
      <c r="BY1825" s="302"/>
      <c r="BZ1825" s="302"/>
      <c r="CA1825" s="302"/>
      <c r="CB1825" s="302"/>
      <c r="CC1825" s="302"/>
      <c r="CD1825" s="302"/>
      <c r="CE1825" s="302"/>
      <c r="CF1825" s="302"/>
      <c r="CG1825" s="302"/>
      <c r="CH1825" s="302"/>
      <c r="CI1825" s="302"/>
      <c r="CJ1825" s="302"/>
      <c r="CK1825" s="302"/>
      <c r="CL1825" s="302"/>
      <c r="CM1825" s="302"/>
      <c r="CN1825" s="302"/>
      <c r="CO1825" s="302"/>
      <c r="CP1825" s="302"/>
      <c r="CQ1825" s="302"/>
      <c r="CR1825" s="302"/>
      <c r="CS1825" s="302"/>
      <c r="CT1825" s="302"/>
      <c r="CU1825" s="302"/>
      <c r="CV1825" s="302"/>
      <c r="CW1825" s="302"/>
      <c r="CX1825" s="302"/>
      <c r="CY1825" s="302"/>
      <c r="CZ1825" s="302"/>
      <c r="DA1825" s="302"/>
      <c r="DB1825" s="302"/>
      <c r="DC1825" s="302"/>
      <c r="DD1825" s="302"/>
      <c r="DE1825" s="302"/>
      <c r="DF1825" s="302"/>
      <c r="DG1825" s="302"/>
      <c r="DH1825" s="302"/>
      <c r="DI1825" s="302"/>
      <c r="DJ1825" s="302"/>
      <c r="DK1825" s="302"/>
      <c r="DL1825" s="302"/>
    </row>
    <row r="1826" spans="1:116" x14ac:dyDescent="0.4">
      <c r="A1826" s="12"/>
      <c r="B1826" t="str">
        <f t="shared" ref="B1826:B1830" si="3110">E1826</f>
        <v>1826 GMV-S</v>
      </c>
      <c r="C1826" t="s">
        <v>80</v>
      </c>
      <c r="D1826" t="s">
        <v>772</v>
      </c>
      <c r="E1826" s="8" t="str">
        <f t="shared" ref="E1826:E1829" si="3111">ROW()&amp;" "&amp;D1826</f>
        <v>1826 GMV-S</v>
      </c>
      <c r="G1826" s="95" t="str">
        <f>G1832&amp;":"</f>
        <v>Revenue - Secondary GMV:</v>
      </c>
      <c r="H1826" s="12"/>
      <c r="I1826" s="60"/>
      <c r="J1826" s="60"/>
      <c r="K1826" s="12"/>
      <c r="L1826" s="12"/>
      <c r="M1826" s="12"/>
      <c r="N1826" s="12"/>
      <c r="O1826" s="12"/>
      <c r="P1826" s="12"/>
      <c r="R1826" s="13"/>
      <c r="CM1826" s="8"/>
      <c r="CN1826" s="8"/>
      <c r="CO1826" s="8"/>
      <c r="CP1826" s="8"/>
      <c r="CQ1826" s="8"/>
      <c r="CR1826" s="8"/>
      <c r="CS1826" s="8"/>
      <c r="CT1826" s="8"/>
      <c r="CU1826" s="8"/>
      <c r="CV1826" s="8"/>
      <c r="CW1826" s="8"/>
      <c r="CX1826" s="8"/>
      <c r="CY1826" s="8"/>
      <c r="CZ1826" s="8"/>
      <c r="DA1826" s="8"/>
      <c r="DB1826" s="8"/>
      <c r="DC1826" s="8"/>
      <c r="DD1826" s="8"/>
      <c r="DE1826" s="8"/>
      <c r="DF1826" s="8"/>
      <c r="DG1826" s="8"/>
      <c r="DH1826" s="8"/>
      <c r="DI1826" s="8"/>
      <c r="DJ1826" s="8"/>
      <c r="DK1826" s="8"/>
      <c r="DL1826" s="8"/>
    </row>
    <row r="1827" spans="1:116" x14ac:dyDescent="0.4">
      <c r="A1827" s="12"/>
      <c r="B1827" t="str">
        <f t="shared" si="3110"/>
        <v>1827 GMV-S</v>
      </c>
      <c r="D1827" t="s">
        <v>772</v>
      </c>
      <c r="E1827" s="8" t="str">
        <f t="shared" si="3111"/>
        <v>1827 GMV-S</v>
      </c>
      <c r="G1827" s="145" t="str">
        <f>"# of transactions per "&amp;G1818&amp;" per month"</f>
        <v># of transactions per primary unit per month</v>
      </c>
      <c r="H1827" s="12"/>
      <c r="I1827" s="60"/>
      <c r="J1827" s="60"/>
      <c r="K1827" s="17">
        <v>10</v>
      </c>
      <c r="L1827" s="17">
        <v>10</v>
      </c>
      <c r="M1827" s="17">
        <v>10</v>
      </c>
      <c r="N1827" s="17">
        <v>10</v>
      </c>
      <c r="O1827" s="17">
        <v>10</v>
      </c>
      <c r="P1827" s="17">
        <v>10</v>
      </c>
      <c r="Q1827" s="17">
        <v>10</v>
      </c>
      <c r="R1827" s="13"/>
      <c r="S1827" s="76" cm="1">
        <f t="array" ref="S1827">INDEX($K:$P,ROW(),MATCH(S$3,$K$2:$P$2,0))</f>
        <v>10</v>
      </c>
      <c r="T1827" s="76" cm="1">
        <f t="array" ref="T1827">INDEX($K:$P,ROW(),MATCH(T$3,$K$2:$P$2,0))</f>
        <v>10</v>
      </c>
      <c r="U1827" s="76" cm="1">
        <f t="array" ref="U1827">INDEX($K:$P,ROW(),MATCH(U$3,$K$2:$P$2,0))</f>
        <v>10</v>
      </c>
      <c r="V1827" s="76" cm="1">
        <f t="array" ref="V1827">INDEX($K:$P,ROW(),MATCH(V$3,$K$2:$P$2,0))</f>
        <v>10</v>
      </c>
      <c r="W1827" s="76" cm="1">
        <f t="array" ref="W1827">INDEX($K:$P,ROW(),MATCH(W$3,$K$2:$P$2,0))</f>
        <v>10</v>
      </c>
      <c r="X1827" s="76" cm="1">
        <f t="array" ref="X1827">INDEX($K:$P,ROW(),MATCH(X$3,$K$2:$P$2,0))</f>
        <v>10</v>
      </c>
      <c r="Y1827" s="76" cm="1">
        <f t="array" ref="Y1827">INDEX($K:$P,ROW(),MATCH(Y$3,$K$2:$P$2,0))</f>
        <v>10</v>
      </c>
      <c r="Z1827" s="76" cm="1">
        <f t="array" ref="Z1827">INDEX($K:$P,ROW(),MATCH(Z$3,$K$2:$P$2,0))</f>
        <v>10</v>
      </c>
      <c r="AA1827" s="76" cm="1">
        <f t="array" ref="AA1827">INDEX($K:$P,ROW(),MATCH(AA$3,$K$2:$P$2,0))</f>
        <v>10</v>
      </c>
      <c r="AB1827" s="76" cm="1">
        <f t="array" ref="AB1827">INDEX($K:$P,ROW(),MATCH(AB$3,$K$2:$P$2,0))</f>
        <v>10</v>
      </c>
      <c r="AC1827" s="76" cm="1">
        <f t="array" ref="AC1827">INDEX($K:$P,ROW(),MATCH(AC$3,$K$2:$P$2,0))</f>
        <v>10</v>
      </c>
      <c r="AD1827" s="76" cm="1">
        <f t="array" ref="AD1827">INDEX($K:$P,ROW(),MATCH(AD$3,$K$2:$P$2,0))</f>
        <v>10</v>
      </c>
      <c r="AE1827" s="76" cm="1">
        <f t="array" ref="AE1827">INDEX($K:$P,ROW(),MATCH(AE$3,$K$2:$P$2,0))</f>
        <v>10</v>
      </c>
      <c r="AF1827" s="76" cm="1">
        <f t="array" ref="AF1827">INDEX($K:$P,ROW(),MATCH(AF$3,$K$2:$P$2,0))</f>
        <v>10</v>
      </c>
      <c r="AG1827" s="76" cm="1">
        <f t="array" ref="AG1827">INDEX($K:$P,ROW(),MATCH(AG$3,$K$2:$P$2,0))</f>
        <v>10</v>
      </c>
      <c r="AH1827" s="76" cm="1">
        <f t="array" ref="AH1827">INDEX($K:$P,ROW(),MATCH(AH$3,$K$2:$P$2,0))</f>
        <v>10</v>
      </c>
      <c r="AI1827" s="76" cm="1">
        <f t="array" ref="AI1827">INDEX($K:$P,ROW(),MATCH(AI$3,$K$2:$P$2,0))</f>
        <v>10</v>
      </c>
      <c r="AJ1827" s="76" cm="1">
        <f t="array" ref="AJ1827">INDEX($K:$P,ROW(),MATCH(AJ$3,$K$2:$P$2,0))</f>
        <v>10</v>
      </c>
      <c r="AK1827" s="76" cm="1">
        <f t="array" ref="AK1827">INDEX($K:$P,ROW(),MATCH(AK$3,$K$2:$P$2,0))</f>
        <v>10</v>
      </c>
      <c r="AL1827" s="76" cm="1">
        <f t="array" ref="AL1827">INDEX($K:$P,ROW(),MATCH(AL$3,$K$2:$P$2,0))</f>
        <v>10</v>
      </c>
      <c r="AM1827" s="76" cm="1">
        <f t="array" ref="AM1827">INDEX($K:$P,ROW(),MATCH(AM$3,$K$2:$P$2,0))</f>
        <v>10</v>
      </c>
      <c r="AN1827" s="76" cm="1">
        <f t="array" ref="AN1827">INDEX($K:$P,ROW(),MATCH(AN$3,$K$2:$P$2,0))</f>
        <v>10</v>
      </c>
      <c r="AO1827" s="76" cm="1">
        <f t="array" ref="AO1827">INDEX($K:$P,ROW(),MATCH(AO$3,$K$2:$P$2,0))</f>
        <v>10</v>
      </c>
      <c r="AP1827" s="76" cm="1">
        <f t="array" ref="AP1827">INDEX($K:$P,ROW(),MATCH(AP$3,$K$2:$P$2,0))</f>
        <v>10</v>
      </c>
      <c r="AQ1827" s="76" cm="1">
        <f t="array" ref="AQ1827">INDEX($K:$P,ROW(),MATCH(AQ$3,$K$2:$P$2,0))</f>
        <v>10</v>
      </c>
      <c r="AR1827" s="76" cm="1">
        <f t="array" ref="AR1827">INDEX($K:$P,ROW(),MATCH(AR$3,$K$2:$P$2,0))</f>
        <v>10</v>
      </c>
      <c r="AS1827" s="76" cm="1">
        <f t="array" ref="AS1827">INDEX($K:$P,ROW(),MATCH(AS$3,$K$2:$P$2,0))</f>
        <v>10</v>
      </c>
      <c r="AT1827" s="76" cm="1">
        <f t="array" ref="AT1827">INDEX($K:$P,ROW(),MATCH(AT$3,$K$2:$P$2,0))</f>
        <v>10</v>
      </c>
      <c r="AU1827" s="76" cm="1">
        <f t="array" ref="AU1827">INDEX($K:$P,ROW(),MATCH(AU$3,$K$2:$P$2,0))</f>
        <v>10</v>
      </c>
      <c r="AV1827" s="76" cm="1">
        <f t="array" ref="AV1827">INDEX($K:$P,ROW(),MATCH(AV$3,$K$2:$P$2,0))</f>
        <v>10</v>
      </c>
      <c r="AW1827" s="76" cm="1">
        <f t="array" ref="AW1827">INDEX($K:$P,ROW(),MATCH(AW$3,$K$2:$P$2,0))</f>
        <v>10</v>
      </c>
      <c r="AX1827" s="76" cm="1">
        <f t="array" ref="AX1827">INDEX($K:$P,ROW(),MATCH(AX$3,$K$2:$P$2,0))</f>
        <v>10</v>
      </c>
      <c r="AY1827" s="76" cm="1">
        <f t="array" ref="AY1827">INDEX($K:$P,ROW(),MATCH(AY$3,$K$2:$P$2,0))</f>
        <v>10</v>
      </c>
      <c r="AZ1827" s="76" cm="1">
        <f t="array" ref="AZ1827">INDEX($K:$P,ROW(),MATCH(AZ$3,$K$2:$P$2,0))</f>
        <v>10</v>
      </c>
      <c r="BA1827" s="76" cm="1">
        <f t="array" ref="BA1827">INDEX($K:$P,ROW(),MATCH(BA$3,$K$2:$P$2,0))</f>
        <v>10</v>
      </c>
      <c r="BB1827" s="76" cm="1">
        <f t="array" ref="BB1827">INDEX($K:$P,ROW(),MATCH(BB$3,$K$2:$P$2,0))</f>
        <v>10</v>
      </c>
      <c r="BC1827" s="76" cm="1">
        <f t="array" ref="BC1827">INDEX($K:$P,ROW(),MATCH(BC$3,$K$2:$P$2,0))</f>
        <v>10</v>
      </c>
      <c r="BD1827" s="76" cm="1">
        <f t="array" ref="BD1827">INDEX($K:$P,ROW(),MATCH(BD$3,$K$2:$P$2,0))</f>
        <v>10</v>
      </c>
      <c r="BE1827" s="76" cm="1">
        <f t="array" ref="BE1827">INDEX($K:$P,ROW(),MATCH(BE$3,$K$2:$P$2,0))</f>
        <v>10</v>
      </c>
      <c r="BF1827" s="76" cm="1">
        <f t="array" ref="BF1827">INDEX($K:$P,ROW(),MATCH(BF$3,$K$2:$P$2,0))</f>
        <v>10</v>
      </c>
      <c r="BG1827" s="76" cm="1">
        <f t="array" ref="BG1827">INDEX($K:$P,ROW(),MATCH(BG$3,$K$2:$P$2,0))</f>
        <v>10</v>
      </c>
      <c r="BH1827" s="76" cm="1">
        <f t="array" ref="BH1827">INDEX($K:$P,ROW(),MATCH(BH$3,$K$2:$P$2,0))</f>
        <v>10</v>
      </c>
      <c r="BI1827" s="76" cm="1">
        <f t="array" ref="BI1827">INDEX($K:$P,ROW(),MATCH(BI$3,$K$2:$P$2,0))</f>
        <v>10</v>
      </c>
      <c r="BJ1827" s="76" cm="1">
        <f t="array" ref="BJ1827">INDEX($K:$P,ROW(),MATCH(BJ$3,$K$2:$P$2,0))</f>
        <v>10</v>
      </c>
      <c r="BK1827" s="76" cm="1">
        <f t="array" ref="BK1827">INDEX($K:$P,ROW(),MATCH(BK$3,$K$2:$P$2,0))</f>
        <v>10</v>
      </c>
      <c r="BL1827" s="76" cm="1">
        <f t="array" ref="BL1827">INDEX($K:$P,ROW(),MATCH(BL$3,$K$2:$P$2,0))</f>
        <v>10</v>
      </c>
      <c r="BM1827" s="76" cm="1">
        <f t="array" ref="BM1827">INDEX($K:$P,ROW(),MATCH(BM$3,$K$2:$P$2,0))</f>
        <v>10</v>
      </c>
      <c r="BN1827" s="76" cm="1">
        <f t="array" ref="BN1827">INDEX($K:$P,ROW(),MATCH(BN$3,$K$2:$P$2,0))</f>
        <v>10</v>
      </c>
      <c r="BO1827" s="76" cm="1">
        <f t="array" ref="BO1827">INDEX($K:$P,ROW(),MATCH(BO$3,$K$2:$P$2,0))</f>
        <v>10</v>
      </c>
      <c r="BP1827" s="76" cm="1">
        <f t="array" ref="BP1827">INDEX($K:$P,ROW(),MATCH(BP$3,$K$2:$P$2,0))</f>
        <v>10</v>
      </c>
      <c r="BQ1827" s="76" cm="1">
        <f t="array" ref="BQ1827">INDEX($K:$P,ROW(),MATCH(BQ$3,$K$2:$P$2,0))</f>
        <v>10</v>
      </c>
      <c r="BR1827" s="76" cm="1">
        <f t="array" ref="BR1827">INDEX($K:$P,ROW(),MATCH(BR$3,$K$2:$P$2,0))</f>
        <v>10</v>
      </c>
      <c r="BS1827" s="76" cm="1">
        <f t="array" ref="BS1827">INDEX($K:$P,ROW(),MATCH(BS$3,$K$2:$P$2,0))</f>
        <v>10</v>
      </c>
      <c r="BT1827" s="76" cm="1">
        <f t="array" ref="BT1827">INDEX($K:$P,ROW(),MATCH(BT$3,$K$2:$P$2,0))</f>
        <v>10</v>
      </c>
      <c r="BU1827" s="76" cm="1">
        <f t="array" ref="BU1827">INDEX($K:$P,ROW(),MATCH(BU$3,$K$2:$P$2,0))</f>
        <v>10</v>
      </c>
      <c r="BV1827" s="76" cm="1">
        <f t="array" ref="BV1827">INDEX($K:$P,ROW(),MATCH(BV$3,$K$2:$P$2,0))</f>
        <v>10</v>
      </c>
      <c r="BW1827" s="76" cm="1">
        <f t="array" ref="BW1827">INDEX($K:$P,ROW(),MATCH(BW$3,$K$2:$P$2,0))</f>
        <v>10</v>
      </c>
      <c r="BX1827" s="76" cm="1">
        <f t="array" ref="BX1827">INDEX($K:$P,ROW(),MATCH(BX$3,$K$2:$P$2,0))</f>
        <v>10</v>
      </c>
      <c r="BY1827" s="76" cm="1">
        <f t="array" ref="BY1827">INDEX($K:$P,ROW(),MATCH(BY$3,$K$2:$P$2,0))</f>
        <v>10</v>
      </c>
      <c r="BZ1827" s="76" cm="1">
        <f t="array" ref="BZ1827">INDEX($K:$P,ROW(),MATCH(BZ$3,$K$2:$P$2,0))</f>
        <v>10</v>
      </c>
      <c r="CA1827" s="76" cm="1">
        <f t="array" ref="CA1827">INDEX($K:$P,ROW(),MATCH(CA$3,$K$2:$P$2,0))</f>
        <v>10</v>
      </c>
      <c r="CB1827" s="76" cm="1">
        <f t="array" ref="CB1827">INDEX($K:$P,ROW(),MATCH(CB$3,$K$2:$P$2,0))</f>
        <v>10</v>
      </c>
      <c r="CC1827" s="76" cm="1">
        <f t="array" ref="CC1827">INDEX($K:$P,ROW(),MATCH(CC$3,$K$2:$P$2,0))</f>
        <v>10</v>
      </c>
      <c r="CD1827" s="76" cm="1">
        <f t="array" ref="CD1827">INDEX($K:$P,ROW(),MATCH(CD$3,$K$2:$P$2,0))</f>
        <v>10</v>
      </c>
      <c r="CE1827" s="76" cm="1">
        <f t="array" ref="CE1827">INDEX($K:$P,ROW(),MATCH(CE$3,$K$2:$P$2,0))</f>
        <v>10</v>
      </c>
      <c r="CF1827" s="76" cm="1">
        <f t="array" ref="CF1827">INDEX($K:$P,ROW(),MATCH(CF$3,$K$2:$P$2,0))</f>
        <v>10</v>
      </c>
      <c r="CG1827" s="76" cm="1">
        <f t="array" ref="CG1827">INDEX($K:$P,ROW(),MATCH(CG$3,$K$2:$P$2,0))</f>
        <v>10</v>
      </c>
      <c r="CH1827" s="76" cm="1">
        <f t="array" ref="CH1827">INDEX($K:$P,ROW(),MATCH(CH$3,$K$2:$P$2,0))</f>
        <v>10</v>
      </c>
      <c r="CI1827" s="76" cm="1">
        <f t="array" ref="CI1827">INDEX($K:$P,ROW(),MATCH(CI$3,$K$2:$P$2,0))</f>
        <v>10</v>
      </c>
      <c r="CJ1827" s="76" cm="1">
        <f t="array" ref="CJ1827">INDEX($K:$P,ROW(),MATCH(CJ$3,$K$2:$P$2,0))</f>
        <v>10</v>
      </c>
      <c r="CK1827" s="76" cm="1">
        <f t="array" ref="CK1827">INDEX($K:$P,ROW(),MATCH(CK$3,$K$2:$P$2,0))</f>
        <v>10</v>
      </c>
      <c r="CL1827" s="76" cm="1">
        <f t="array" ref="CL1827">INDEX($K:$P,ROW(),MATCH(CL$3,$K$2:$P$2,0))</f>
        <v>10</v>
      </c>
      <c r="CM1827" s="76" t="e" cm="1">
        <f t="array" ref="CM1827">INDEX($K:$P,ROW(),MATCH(CM$3,$K$2:$P$2,0))</f>
        <v>#N/A</v>
      </c>
      <c r="CN1827" s="76" t="e" cm="1">
        <f t="array" ref="CN1827">INDEX($K:$P,ROW(),MATCH(CN$3,$K$2:$P$2,0))</f>
        <v>#N/A</v>
      </c>
      <c r="CO1827" s="76" t="e" cm="1">
        <f t="array" ref="CO1827">INDEX($K:$P,ROW(),MATCH(CO$3,$K$2:$P$2,0))</f>
        <v>#N/A</v>
      </c>
      <c r="CP1827" s="76" t="e" cm="1">
        <f t="array" ref="CP1827">INDEX($K:$P,ROW(),MATCH(CP$3,$K$2:$P$2,0))</f>
        <v>#N/A</v>
      </c>
      <c r="CQ1827" s="76" t="e" cm="1">
        <f t="array" ref="CQ1827">INDEX($K:$P,ROW(),MATCH(CQ$3,$K$2:$P$2,0))</f>
        <v>#N/A</v>
      </c>
      <c r="CR1827" s="76" t="e" cm="1">
        <f t="array" ref="CR1827">INDEX($K:$P,ROW(),MATCH(CR$3,$K$2:$P$2,0))</f>
        <v>#N/A</v>
      </c>
      <c r="CS1827" s="76" t="e" cm="1">
        <f t="array" ref="CS1827">INDEX($K:$P,ROW(),MATCH(CS$3,$K$2:$P$2,0))</f>
        <v>#N/A</v>
      </c>
      <c r="CT1827" s="76" t="e" cm="1">
        <f t="array" ref="CT1827">INDEX($K:$P,ROW(),MATCH(CT$3,$K$2:$P$2,0))</f>
        <v>#N/A</v>
      </c>
      <c r="CU1827" s="76" t="e" cm="1">
        <f t="array" ref="CU1827">INDEX($K:$P,ROW(),MATCH(CU$3,$K$2:$P$2,0))</f>
        <v>#N/A</v>
      </c>
      <c r="CV1827" s="76" t="e" cm="1">
        <f t="array" ref="CV1827">INDEX($K:$P,ROW(),MATCH(CV$3,$K$2:$P$2,0))</f>
        <v>#N/A</v>
      </c>
      <c r="CW1827" s="76" t="e" cm="1">
        <f t="array" ref="CW1827">INDEX($K:$P,ROW(),MATCH(CW$3,$K$2:$P$2,0))</f>
        <v>#N/A</v>
      </c>
      <c r="CX1827" s="76" t="e" cm="1">
        <f t="array" ref="CX1827">INDEX($K:$P,ROW(),MATCH(CX$3,$K$2:$P$2,0))</f>
        <v>#N/A</v>
      </c>
      <c r="CY1827" s="76" t="e" cm="1">
        <f t="array" ref="CY1827">INDEX($K:$P,ROW(),MATCH(CY$3,$K$2:$P$2,0))</f>
        <v>#N/A</v>
      </c>
      <c r="CZ1827" s="76" t="e" cm="1">
        <f t="array" ref="CZ1827">INDEX($K:$P,ROW(),MATCH(CZ$3,$K$2:$P$2,0))</f>
        <v>#N/A</v>
      </c>
      <c r="DA1827" s="76" t="e" cm="1">
        <f t="array" ref="DA1827">INDEX($K:$P,ROW(),MATCH(DA$3,$K$2:$P$2,0))</f>
        <v>#N/A</v>
      </c>
      <c r="DB1827" s="76" t="e" cm="1">
        <f t="array" ref="DB1827">INDEX($K:$P,ROW(),MATCH(DB$3,$K$2:$P$2,0))</f>
        <v>#N/A</v>
      </c>
      <c r="DC1827" s="76" t="e" cm="1">
        <f t="array" ref="DC1827">INDEX($K:$P,ROW(),MATCH(DC$3,$K$2:$P$2,0))</f>
        <v>#N/A</v>
      </c>
      <c r="DD1827" s="76" t="e" cm="1">
        <f t="array" ref="DD1827">INDEX($K:$P,ROW(),MATCH(DD$3,$K$2:$P$2,0))</f>
        <v>#N/A</v>
      </c>
      <c r="DE1827" s="76" t="e" cm="1">
        <f t="array" ref="DE1827">INDEX($K:$P,ROW(),MATCH(DE$3,$K$2:$P$2,0))</f>
        <v>#N/A</v>
      </c>
      <c r="DF1827" s="76" t="e" cm="1">
        <f t="array" ref="DF1827">INDEX($K:$P,ROW(),MATCH(DF$3,$K$2:$P$2,0))</f>
        <v>#N/A</v>
      </c>
      <c r="DG1827" s="76" t="e" cm="1">
        <f t="array" ref="DG1827">INDEX($K:$P,ROW(),MATCH(DG$3,$K$2:$P$2,0))</f>
        <v>#N/A</v>
      </c>
      <c r="DH1827" s="76" t="e" cm="1">
        <f t="array" ref="DH1827">INDEX($K:$P,ROW(),MATCH(DH$3,$K$2:$P$2,0))</f>
        <v>#N/A</v>
      </c>
      <c r="DI1827" s="76" t="e" cm="1">
        <f t="array" ref="DI1827">INDEX($K:$P,ROW(),MATCH(DI$3,$K$2:$P$2,0))</f>
        <v>#N/A</v>
      </c>
      <c r="DJ1827" s="76" t="e" cm="1">
        <f t="array" ref="DJ1827">INDEX($K:$P,ROW(),MATCH(DJ$3,$K$2:$P$2,0))</f>
        <v>#N/A</v>
      </c>
      <c r="DK1827" s="76" t="e" cm="1">
        <f t="array" ref="DK1827">INDEX($K:$P,ROW(),MATCH(DK$3,$K$2:$P$2,0))</f>
        <v>#N/A</v>
      </c>
      <c r="DL1827" s="76" t="e" cm="1">
        <f t="array" ref="DL1827">INDEX($K:$P,ROW(),MATCH(DL$3,$K$2:$P$2,0))</f>
        <v>#N/A</v>
      </c>
    </row>
    <row r="1828" spans="1:116" x14ac:dyDescent="0.4">
      <c r="A1828" s="12"/>
      <c r="B1828" t="str">
        <f t="shared" si="3110"/>
        <v>1828 GMV-S</v>
      </c>
      <c r="D1828" t="s">
        <v>772</v>
      </c>
      <c r="E1828" s="8" t="str">
        <f t="shared" si="3111"/>
        <v>1828 GMV-S</v>
      </c>
      <c r="G1828" s="127" t="s">
        <v>848</v>
      </c>
      <c r="H1828" s="12"/>
      <c r="I1828" s="60"/>
      <c r="J1828" s="60"/>
      <c r="K1828" s="371">
        <f t="shared" ref="K1828:P1828" ca="1" si="3112">SUMIF($3:$3,K$2,1828:1828)</f>
        <v>600000</v>
      </c>
      <c r="L1828" s="371">
        <f t="shared" ca="1" si="3112"/>
        <v>600000</v>
      </c>
      <c r="M1828" s="371">
        <f t="shared" ca="1" si="3112"/>
        <v>600000</v>
      </c>
      <c r="N1828" s="371">
        <f t="shared" ca="1" si="3112"/>
        <v>600000</v>
      </c>
      <c r="O1828" s="371">
        <f t="shared" ca="1" si="3112"/>
        <v>600000</v>
      </c>
      <c r="P1828" s="371">
        <f t="shared" ca="1" si="3112"/>
        <v>600000</v>
      </c>
      <c r="R1828" s="13"/>
      <c r="S1828" s="371" cm="1">
        <f t="array" aca="1" ref="S1828" ca="1">+S1827*INDIRECT(S1820)</f>
        <v>50000</v>
      </c>
      <c r="T1828" s="371" cm="1">
        <f t="array" aca="1" ref="T1828" ca="1">+T1827*INDIRECT(T1820)</f>
        <v>50000</v>
      </c>
      <c r="U1828" s="371" cm="1">
        <f t="array" aca="1" ref="U1828" ca="1">+U1827*INDIRECT(U1820)</f>
        <v>50000</v>
      </c>
      <c r="V1828" s="371" cm="1">
        <f t="array" aca="1" ref="V1828" ca="1">+V1827*INDIRECT(V1820)</f>
        <v>50000</v>
      </c>
      <c r="W1828" s="371" cm="1">
        <f t="array" aca="1" ref="W1828" ca="1">+W1827*INDIRECT(W1820)</f>
        <v>50000</v>
      </c>
      <c r="X1828" s="371" cm="1">
        <f t="array" aca="1" ref="X1828" ca="1">+X1827*INDIRECT(X1820)</f>
        <v>50000</v>
      </c>
      <c r="Y1828" s="371" cm="1">
        <f t="array" aca="1" ref="Y1828" ca="1">+Y1827*INDIRECT(Y1820)</f>
        <v>50000</v>
      </c>
      <c r="Z1828" s="371" cm="1">
        <f t="array" aca="1" ref="Z1828" ca="1">+Z1827*INDIRECT(Z1820)</f>
        <v>50000</v>
      </c>
      <c r="AA1828" s="371" cm="1">
        <f t="array" aca="1" ref="AA1828" ca="1">+AA1827*INDIRECT(AA1820)</f>
        <v>50000</v>
      </c>
      <c r="AB1828" s="371" cm="1">
        <f t="array" aca="1" ref="AB1828" ca="1">+AB1827*INDIRECT(AB1820)</f>
        <v>50000</v>
      </c>
      <c r="AC1828" s="371" cm="1">
        <f t="array" aca="1" ref="AC1828" ca="1">+AC1827*INDIRECT(AC1820)</f>
        <v>50000</v>
      </c>
      <c r="AD1828" s="371" cm="1">
        <f t="array" aca="1" ref="AD1828" ca="1">+AD1827*INDIRECT(AD1820)</f>
        <v>50000</v>
      </c>
      <c r="AE1828" s="371" cm="1">
        <f t="array" aca="1" ref="AE1828" ca="1">+AE1827*INDIRECT(AE1820)</f>
        <v>50000</v>
      </c>
      <c r="AF1828" s="371" cm="1">
        <f t="array" aca="1" ref="AF1828" ca="1">+AF1827*INDIRECT(AF1820)</f>
        <v>50000</v>
      </c>
      <c r="AG1828" s="371" cm="1">
        <f t="array" aca="1" ref="AG1828" ca="1">+AG1827*INDIRECT(AG1820)</f>
        <v>50000</v>
      </c>
      <c r="AH1828" s="371" cm="1">
        <f t="array" aca="1" ref="AH1828" ca="1">+AH1827*INDIRECT(AH1820)</f>
        <v>50000</v>
      </c>
      <c r="AI1828" s="371" cm="1">
        <f t="array" aca="1" ref="AI1828" ca="1">+AI1827*INDIRECT(AI1820)</f>
        <v>50000</v>
      </c>
      <c r="AJ1828" s="371" cm="1">
        <f t="array" aca="1" ref="AJ1828" ca="1">+AJ1827*INDIRECT(AJ1820)</f>
        <v>50000</v>
      </c>
      <c r="AK1828" s="371" cm="1">
        <f t="array" aca="1" ref="AK1828" ca="1">+AK1827*INDIRECT(AK1820)</f>
        <v>50000</v>
      </c>
      <c r="AL1828" s="371" cm="1">
        <f t="array" aca="1" ref="AL1828" ca="1">+AL1827*INDIRECT(AL1820)</f>
        <v>50000</v>
      </c>
      <c r="AM1828" s="371" cm="1">
        <f t="array" aca="1" ref="AM1828" ca="1">+AM1827*INDIRECT(AM1820)</f>
        <v>50000</v>
      </c>
      <c r="AN1828" s="371" cm="1">
        <f t="array" aca="1" ref="AN1828" ca="1">+AN1827*INDIRECT(AN1820)</f>
        <v>50000</v>
      </c>
      <c r="AO1828" s="371" cm="1">
        <f t="array" aca="1" ref="AO1828" ca="1">+AO1827*INDIRECT(AO1820)</f>
        <v>50000</v>
      </c>
      <c r="AP1828" s="371" cm="1">
        <f t="array" aca="1" ref="AP1828" ca="1">+AP1827*INDIRECT(AP1820)</f>
        <v>50000</v>
      </c>
      <c r="AQ1828" s="371" cm="1">
        <f t="array" aca="1" ref="AQ1828" ca="1">+AQ1827*INDIRECT(AQ1820)</f>
        <v>50000</v>
      </c>
      <c r="AR1828" s="371" cm="1">
        <f t="array" aca="1" ref="AR1828" ca="1">+AR1827*INDIRECT(AR1820)</f>
        <v>50000</v>
      </c>
      <c r="AS1828" s="371" cm="1">
        <f t="array" aca="1" ref="AS1828" ca="1">+AS1827*INDIRECT(AS1820)</f>
        <v>50000</v>
      </c>
      <c r="AT1828" s="371" cm="1">
        <f t="array" aca="1" ref="AT1828" ca="1">+AT1827*INDIRECT(AT1820)</f>
        <v>50000</v>
      </c>
      <c r="AU1828" s="371" cm="1">
        <f t="array" aca="1" ref="AU1828" ca="1">+AU1827*INDIRECT(AU1820)</f>
        <v>50000</v>
      </c>
      <c r="AV1828" s="371" cm="1">
        <f t="array" aca="1" ref="AV1828" ca="1">+AV1827*INDIRECT(AV1820)</f>
        <v>50000</v>
      </c>
      <c r="AW1828" s="371" cm="1">
        <f t="array" aca="1" ref="AW1828" ca="1">+AW1827*INDIRECT(AW1820)</f>
        <v>50000</v>
      </c>
      <c r="AX1828" s="371" cm="1">
        <f t="array" aca="1" ref="AX1828" ca="1">+AX1827*INDIRECT(AX1820)</f>
        <v>50000</v>
      </c>
      <c r="AY1828" s="371" cm="1">
        <f t="array" aca="1" ref="AY1828" ca="1">+AY1827*INDIRECT(AY1820)</f>
        <v>50000</v>
      </c>
      <c r="AZ1828" s="371" cm="1">
        <f t="array" aca="1" ref="AZ1828" ca="1">+AZ1827*INDIRECT(AZ1820)</f>
        <v>50000</v>
      </c>
      <c r="BA1828" s="371" cm="1">
        <f t="array" aca="1" ref="BA1828" ca="1">+BA1827*INDIRECT(BA1820)</f>
        <v>50000</v>
      </c>
      <c r="BB1828" s="371" cm="1">
        <f t="array" aca="1" ref="BB1828" ca="1">+BB1827*INDIRECT(BB1820)</f>
        <v>50000</v>
      </c>
      <c r="BC1828" s="371" cm="1">
        <f t="array" aca="1" ref="BC1828" ca="1">+BC1827*INDIRECT(BC1820)</f>
        <v>50000</v>
      </c>
      <c r="BD1828" s="371" cm="1">
        <f t="array" aca="1" ref="BD1828" ca="1">+BD1827*INDIRECT(BD1820)</f>
        <v>50000</v>
      </c>
      <c r="BE1828" s="371" cm="1">
        <f t="array" aca="1" ref="BE1828" ca="1">+BE1827*INDIRECT(BE1820)</f>
        <v>50000</v>
      </c>
      <c r="BF1828" s="371" cm="1">
        <f t="array" aca="1" ref="BF1828" ca="1">+BF1827*INDIRECT(BF1820)</f>
        <v>50000</v>
      </c>
      <c r="BG1828" s="371" cm="1">
        <f t="array" aca="1" ref="BG1828" ca="1">+BG1827*INDIRECT(BG1820)</f>
        <v>50000</v>
      </c>
      <c r="BH1828" s="371" cm="1">
        <f t="array" aca="1" ref="BH1828" ca="1">+BH1827*INDIRECT(BH1820)</f>
        <v>50000</v>
      </c>
      <c r="BI1828" s="371" cm="1">
        <f t="array" aca="1" ref="BI1828" ca="1">+BI1827*INDIRECT(BI1820)</f>
        <v>50000</v>
      </c>
      <c r="BJ1828" s="371" cm="1">
        <f t="array" aca="1" ref="BJ1828" ca="1">+BJ1827*INDIRECT(BJ1820)</f>
        <v>50000</v>
      </c>
      <c r="BK1828" s="371" cm="1">
        <f t="array" aca="1" ref="BK1828" ca="1">+BK1827*INDIRECT(BK1820)</f>
        <v>50000</v>
      </c>
      <c r="BL1828" s="371" cm="1">
        <f t="array" aca="1" ref="BL1828" ca="1">+BL1827*INDIRECT(BL1820)</f>
        <v>50000</v>
      </c>
      <c r="BM1828" s="371" cm="1">
        <f t="array" aca="1" ref="BM1828" ca="1">+BM1827*INDIRECT(BM1820)</f>
        <v>50000</v>
      </c>
      <c r="BN1828" s="371" cm="1">
        <f t="array" aca="1" ref="BN1828" ca="1">+BN1827*INDIRECT(BN1820)</f>
        <v>50000</v>
      </c>
      <c r="BO1828" s="371" cm="1">
        <f t="array" aca="1" ref="BO1828" ca="1">+BO1827*INDIRECT(BO1820)</f>
        <v>50000</v>
      </c>
      <c r="BP1828" s="371" cm="1">
        <f t="array" aca="1" ref="BP1828" ca="1">+BP1827*INDIRECT(BP1820)</f>
        <v>50000</v>
      </c>
      <c r="BQ1828" s="371" cm="1">
        <f t="array" aca="1" ref="BQ1828" ca="1">+BQ1827*INDIRECT(BQ1820)</f>
        <v>50000</v>
      </c>
      <c r="BR1828" s="371" cm="1">
        <f t="array" aca="1" ref="BR1828" ca="1">+BR1827*INDIRECT(BR1820)</f>
        <v>50000</v>
      </c>
      <c r="BS1828" s="371" cm="1">
        <f t="array" aca="1" ref="BS1828" ca="1">+BS1827*INDIRECT(BS1820)</f>
        <v>50000</v>
      </c>
      <c r="BT1828" s="371" cm="1">
        <f t="array" aca="1" ref="BT1828" ca="1">+BT1827*INDIRECT(BT1820)</f>
        <v>50000</v>
      </c>
      <c r="BU1828" s="371" cm="1">
        <f t="array" aca="1" ref="BU1828" ca="1">+BU1827*INDIRECT(BU1820)</f>
        <v>50000</v>
      </c>
      <c r="BV1828" s="371" cm="1">
        <f t="array" aca="1" ref="BV1828" ca="1">+BV1827*INDIRECT(BV1820)</f>
        <v>50000</v>
      </c>
      <c r="BW1828" s="371" cm="1">
        <f t="array" aca="1" ref="BW1828" ca="1">+BW1827*INDIRECT(BW1820)</f>
        <v>50000</v>
      </c>
      <c r="BX1828" s="371" cm="1">
        <f t="array" aca="1" ref="BX1828" ca="1">+BX1827*INDIRECT(BX1820)</f>
        <v>50000</v>
      </c>
      <c r="BY1828" s="371" cm="1">
        <f t="array" aca="1" ref="BY1828" ca="1">+BY1827*INDIRECT(BY1820)</f>
        <v>50000</v>
      </c>
      <c r="BZ1828" s="371" cm="1">
        <f t="array" aca="1" ref="BZ1828" ca="1">+BZ1827*INDIRECT(BZ1820)</f>
        <v>50000</v>
      </c>
      <c r="CA1828" s="371" cm="1">
        <f t="array" aca="1" ref="CA1828" ca="1">+CA1827*INDIRECT(CA1820)</f>
        <v>50000</v>
      </c>
      <c r="CB1828" s="371" cm="1">
        <f t="array" aca="1" ref="CB1828" ca="1">+CB1827*INDIRECT(CB1820)</f>
        <v>50000</v>
      </c>
      <c r="CC1828" s="371" cm="1">
        <f t="array" aca="1" ref="CC1828" ca="1">+CC1827*INDIRECT(CC1820)</f>
        <v>50000</v>
      </c>
      <c r="CD1828" s="371" cm="1">
        <f t="array" aca="1" ref="CD1828" ca="1">+CD1827*INDIRECT(CD1820)</f>
        <v>50000</v>
      </c>
      <c r="CE1828" s="371" cm="1">
        <f t="array" aca="1" ref="CE1828" ca="1">+CE1827*INDIRECT(CE1820)</f>
        <v>50000</v>
      </c>
      <c r="CF1828" s="371" cm="1">
        <f t="array" aca="1" ref="CF1828" ca="1">+CF1827*INDIRECT(CF1820)</f>
        <v>50000</v>
      </c>
      <c r="CG1828" s="371" cm="1">
        <f t="array" aca="1" ref="CG1828" ca="1">+CG1827*INDIRECT(CG1820)</f>
        <v>50000</v>
      </c>
      <c r="CH1828" s="371" cm="1">
        <f t="array" aca="1" ref="CH1828" ca="1">+CH1827*INDIRECT(CH1820)</f>
        <v>50000</v>
      </c>
      <c r="CI1828" s="371" cm="1">
        <f t="array" aca="1" ref="CI1828" ca="1">+CI1827*INDIRECT(CI1820)</f>
        <v>50000</v>
      </c>
      <c r="CJ1828" s="371" cm="1">
        <f t="array" aca="1" ref="CJ1828" ca="1">+CJ1827*INDIRECT(CJ1820)</f>
        <v>50000</v>
      </c>
      <c r="CK1828" s="371" cm="1">
        <f t="array" aca="1" ref="CK1828" ca="1">+CK1827*INDIRECT(CK1820)</f>
        <v>50000</v>
      </c>
      <c r="CL1828" s="371" cm="1">
        <f t="array" aca="1" ref="CL1828" ca="1">+CL1827*INDIRECT(CL1820)</f>
        <v>50000</v>
      </c>
      <c r="CM1828" s="371" t="e" cm="1">
        <f t="array" aca="1" ref="CM1828" ca="1">+CM1827*INDIRECT(CM1820)</f>
        <v>#N/A</v>
      </c>
      <c r="CN1828" s="371" t="e" cm="1">
        <f t="array" aca="1" ref="CN1828" ca="1">+CN1827*INDIRECT(CN1820)</f>
        <v>#N/A</v>
      </c>
      <c r="CO1828" s="371" t="e" cm="1">
        <f t="array" aca="1" ref="CO1828" ca="1">+CO1827*INDIRECT(CO1820)</f>
        <v>#N/A</v>
      </c>
      <c r="CP1828" s="371" t="e" cm="1">
        <f t="array" aca="1" ref="CP1828" ca="1">+CP1827*INDIRECT(CP1820)</f>
        <v>#N/A</v>
      </c>
      <c r="CQ1828" s="371" t="e" cm="1">
        <f t="array" aca="1" ref="CQ1828" ca="1">+CQ1827*INDIRECT(CQ1820)</f>
        <v>#N/A</v>
      </c>
      <c r="CR1828" s="371" t="e" cm="1">
        <f t="array" aca="1" ref="CR1828" ca="1">+CR1827*INDIRECT(CR1820)</f>
        <v>#N/A</v>
      </c>
      <c r="CS1828" s="371" t="e" cm="1">
        <f t="array" aca="1" ref="CS1828" ca="1">+CS1827*INDIRECT(CS1820)</f>
        <v>#N/A</v>
      </c>
      <c r="CT1828" s="371" t="e" cm="1">
        <f t="array" aca="1" ref="CT1828" ca="1">+CT1827*INDIRECT(CT1820)</f>
        <v>#N/A</v>
      </c>
      <c r="CU1828" s="371" t="e" cm="1">
        <f t="array" aca="1" ref="CU1828" ca="1">+CU1827*INDIRECT(CU1820)</f>
        <v>#N/A</v>
      </c>
      <c r="CV1828" s="371" t="e" cm="1">
        <f t="array" aca="1" ref="CV1828" ca="1">+CV1827*INDIRECT(CV1820)</f>
        <v>#N/A</v>
      </c>
      <c r="CW1828" s="371" t="e" cm="1">
        <f t="array" aca="1" ref="CW1828" ca="1">+CW1827*INDIRECT(CW1820)</f>
        <v>#N/A</v>
      </c>
      <c r="CX1828" s="371" t="e" cm="1">
        <f t="array" aca="1" ref="CX1828" ca="1">+CX1827*INDIRECT(CX1820)</f>
        <v>#N/A</v>
      </c>
      <c r="CY1828" s="371" t="e" cm="1">
        <f t="array" aca="1" ref="CY1828" ca="1">+CY1827*INDIRECT(CY1820)</f>
        <v>#N/A</v>
      </c>
      <c r="CZ1828" s="371" t="e" cm="1">
        <f t="array" aca="1" ref="CZ1828" ca="1">+CZ1827*INDIRECT(CZ1820)</f>
        <v>#N/A</v>
      </c>
      <c r="DA1828" s="371" t="e" cm="1">
        <f t="array" aca="1" ref="DA1828" ca="1">+DA1827*INDIRECT(DA1820)</f>
        <v>#N/A</v>
      </c>
      <c r="DB1828" s="371" t="e" cm="1">
        <f t="array" aca="1" ref="DB1828" ca="1">+DB1827*INDIRECT(DB1820)</f>
        <v>#N/A</v>
      </c>
      <c r="DC1828" s="371" t="e" cm="1">
        <f t="array" aca="1" ref="DC1828" ca="1">+DC1827*INDIRECT(DC1820)</f>
        <v>#N/A</v>
      </c>
      <c r="DD1828" s="371" t="e" cm="1">
        <f t="array" aca="1" ref="DD1828" ca="1">+DD1827*INDIRECT(DD1820)</f>
        <v>#N/A</v>
      </c>
      <c r="DE1828" s="371" t="e" cm="1">
        <f t="array" aca="1" ref="DE1828" ca="1">+DE1827*INDIRECT(DE1820)</f>
        <v>#N/A</v>
      </c>
      <c r="DF1828" s="371" t="e" cm="1">
        <f t="array" aca="1" ref="DF1828" ca="1">+DF1827*INDIRECT(DF1820)</f>
        <v>#N/A</v>
      </c>
      <c r="DG1828" s="371" t="e" cm="1">
        <f t="array" aca="1" ref="DG1828" ca="1">+DG1827*INDIRECT(DG1820)</f>
        <v>#N/A</v>
      </c>
      <c r="DH1828" s="371" t="e" cm="1">
        <f t="array" aca="1" ref="DH1828" ca="1">+DH1827*INDIRECT(DH1820)</f>
        <v>#N/A</v>
      </c>
      <c r="DI1828" s="371" t="e" cm="1">
        <f t="array" aca="1" ref="DI1828" ca="1">+DI1827*INDIRECT(DI1820)</f>
        <v>#N/A</v>
      </c>
      <c r="DJ1828" s="371" t="e" cm="1">
        <f t="array" aca="1" ref="DJ1828" ca="1">+DJ1827*INDIRECT(DJ1820)</f>
        <v>#N/A</v>
      </c>
      <c r="DK1828" s="371" t="e" cm="1">
        <f t="array" aca="1" ref="DK1828" ca="1">+DK1827*INDIRECT(DK1820)</f>
        <v>#N/A</v>
      </c>
      <c r="DL1828" s="371" t="e" cm="1">
        <f t="array" aca="1" ref="DL1828" ca="1">+DL1827*INDIRECT(DL1820)</f>
        <v>#N/A</v>
      </c>
    </row>
    <row r="1829" spans="1:116" x14ac:dyDescent="0.4">
      <c r="A1829" s="12"/>
      <c r="B1829" t="str">
        <f t="shared" si="3110"/>
        <v>1829 GMV-S</v>
      </c>
      <c r="C1829" t="s">
        <v>80</v>
      </c>
      <c r="D1829" t="s">
        <v>772</v>
      </c>
      <c r="E1829" s="8" t="str">
        <f t="shared" si="3111"/>
        <v>1829 GMV-S</v>
      </c>
      <c r="G1829" s="145" t="str">
        <f>+"Avg. transaction amount per "&amp;G1818</f>
        <v>Avg. transaction amount per primary unit</v>
      </c>
      <c r="H1829" s="12"/>
      <c r="I1829" s="60"/>
      <c r="J1829" s="60"/>
      <c r="K1829" s="18">
        <v>1000</v>
      </c>
      <c r="L1829" s="18">
        <v>1000</v>
      </c>
      <c r="M1829" s="18">
        <v>1000</v>
      </c>
      <c r="N1829" s="18">
        <v>1000</v>
      </c>
      <c r="O1829" s="18">
        <v>1000</v>
      </c>
      <c r="P1829" s="18">
        <v>1000</v>
      </c>
      <c r="R1829" s="13"/>
      <c r="S1829" s="147" cm="1">
        <f t="array" ref="S1829">INDEX($K:$P,ROW(),MATCH(S$3,$K$2:$P$2,0))</f>
        <v>1000</v>
      </c>
      <c r="T1829" s="147" cm="1">
        <f t="array" ref="T1829">INDEX($K:$P,ROW(),MATCH(T$3,$K$2:$P$2,0))</f>
        <v>1000</v>
      </c>
      <c r="U1829" s="147" cm="1">
        <f t="array" ref="U1829">INDEX($K:$P,ROW(),MATCH(U$3,$K$2:$P$2,0))</f>
        <v>1000</v>
      </c>
      <c r="V1829" s="147" cm="1">
        <f t="array" ref="V1829">INDEX($K:$P,ROW(),MATCH(V$3,$K$2:$P$2,0))</f>
        <v>1000</v>
      </c>
      <c r="W1829" s="147" cm="1">
        <f t="array" ref="W1829">INDEX($K:$P,ROW(),MATCH(W$3,$K$2:$P$2,0))</f>
        <v>1000</v>
      </c>
      <c r="X1829" s="147" cm="1">
        <f t="array" ref="X1829">INDEX($K:$P,ROW(),MATCH(X$3,$K$2:$P$2,0))</f>
        <v>1000</v>
      </c>
      <c r="Y1829" s="147" cm="1">
        <f t="array" ref="Y1829">INDEX($K:$P,ROW(),MATCH(Y$3,$K$2:$P$2,0))</f>
        <v>1000</v>
      </c>
      <c r="Z1829" s="147" cm="1">
        <f t="array" ref="Z1829">INDEX($K:$P,ROW(),MATCH(Z$3,$K$2:$P$2,0))</f>
        <v>1000</v>
      </c>
      <c r="AA1829" s="147" cm="1">
        <f t="array" ref="AA1829">INDEX($K:$P,ROW(),MATCH(AA$3,$K$2:$P$2,0))</f>
        <v>1000</v>
      </c>
      <c r="AB1829" s="147" cm="1">
        <f t="array" ref="AB1829">INDEX($K:$P,ROW(),MATCH(AB$3,$K$2:$P$2,0))</f>
        <v>1000</v>
      </c>
      <c r="AC1829" s="147" cm="1">
        <f t="array" ref="AC1829">INDEX($K:$P,ROW(),MATCH(AC$3,$K$2:$P$2,0))</f>
        <v>1000</v>
      </c>
      <c r="AD1829" s="147" cm="1">
        <f t="array" ref="AD1829">INDEX($K:$P,ROW(),MATCH(AD$3,$K$2:$P$2,0))</f>
        <v>1000</v>
      </c>
      <c r="AE1829" s="147" cm="1">
        <f t="array" ref="AE1829">INDEX($K:$P,ROW(),MATCH(AE$3,$K$2:$P$2,0))</f>
        <v>1000</v>
      </c>
      <c r="AF1829" s="147" cm="1">
        <f t="array" ref="AF1829">INDEX($K:$P,ROW(),MATCH(AF$3,$K$2:$P$2,0))</f>
        <v>1000</v>
      </c>
      <c r="AG1829" s="147" cm="1">
        <f t="array" ref="AG1829">INDEX($K:$P,ROW(),MATCH(AG$3,$K$2:$P$2,0))</f>
        <v>1000</v>
      </c>
      <c r="AH1829" s="147" cm="1">
        <f t="array" ref="AH1829">INDEX($K:$P,ROW(),MATCH(AH$3,$K$2:$P$2,0))</f>
        <v>1000</v>
      </c>
      <c r="AI1829" s="147" cm="1">
        <f t="array" ref="AI1829">INDEX($K:$P,ROW(),MATCH(AI$3,$K$2:$P$2,0))</f>
        <v>1000</v>
      </c>
      <c r="AJ1829" s="147" cm="1">
        <f t="array" ref="AJ1829">INDEX($K:$P,ROW(),MATCH(AJ$3,$K$2:$P$2,0))</f>
        <v>1000</v>
      </c>
      <c r="AK1829" s="147" cm="1">
        <f t="array" ref="AK1829">INDEX($K:$P,ROW(),MATCH(AK$3,$K$2:$P$2,0))</f>
        <v>1000</v>
      </c>
      <c r="AL1829" s="147" cm="1">
        <f t="array" ref="AL1829">INDEX($K:$P,ROW(),MATCH(AL$3,$K$2:$P$2,0))</f>
        <v>1000</v>
      </c>
      <c r="AM1829" s="147" cm="1">
        <f t="array" ref="AM1829">INDEX($K:$P,ROW(),MATCH(AM$3,$K$2:$P$2,0))</f>
        <v>1000</v>
      </c>
      <c r="AN1829" s="147" cm="1">
        <f t="array" ref="AN1829">INDEX($K:$P,ROW(),MATCH(AN$3,$K$2:$P$2,0))</f>
        <v>1000</v>
      </c>
      <c r="AO1829" s="147" cm="1">
        <f t="array" ref="AO1829">INDEX($K:$P,ROW(),MATCH(AO$3,$K$2:$P$2,0))</f>
        <v>1000</v>
      </c>
      <c r="AP1829" s="147" cm="1">
        <f t="array" ref="AP1829">INDEX($K:$P,ROW(),MATCH(AP$3,$K$2:$P$2,0))</f>
        <v>1000</v>
      </c>
      <c r="AQ1829" s="147" cm="1">
        <f t="array" ref="AQ1829">INDEX($K:$P,ROW(),MATCH(AQ$3,$K$2:$P$2,0))</f>
        <v>1000</v>
      </c>
      <c r="AR1829" s="147" cm="1">
        <f t="array" ref="AR1829">INDEX($K:$P,ROW(),MATCH(AR$3,$K$2:$P$2,0))</f>
        <v>1000</v>
      </c>
      <c r="AS1829" s="147" cm="1">
        <f t="array" ref="AS1829">INDEX($K:$P,ROW(),MATCH(AS$3,$K$2:$P$2,0))</f>
        <v>1000</v>
      </c>
      <c r="AT1829" s="147" cm="1">
        <f t="array" ref="AT1829">INDEX($K:$P,ROW(),MATCH(AT$3,$K$2:$P$2,0))</f>
        <v>1000</v>
      </c>
      <c r="AU1829" s="147" cm="1">
        <f t="array" ref="AU1829">INDEX($K:$P,ROW(),MATCH(AU$3,$K$2:$P$2,0))</f>
        <v>1000</v>
      </c>
      <c r="AV1829" s="147" cm="1">
        <f t="array" ref="AV1829">INDEX($K:$P,ROW(),MATCH(AV$3,$K$2:$P$2,0))</f>
        <v>1000</v>
      </c>
      <c r="AW1829" s="147" cm="1">
        <f t="array" ref="AW1829">INDEX($K:$P,ROW(),MATCH(AW$3,$K$2:$P$2,0))</f>
        <v>1000</v>
      </c>
      <c r="AX1829" s="147" cm="1">
        <f t="array" ref="AX1829">INDEX($K:$P,ROW(),MATCH(AX$3,$K$2:$P$2,0))</f>
        <v>1000</v>
      </c>
      <c r="AY1829" s="147" cm="1">
        <f t="array" ref="AY1829">INDEX($K:$P,ROW(),MATCH(AY$3,$K$2:$P$2,0))</f>
        <v>1000</v>
      </c>
      <c r="AZ1829" s="147" cm="1">
        <f t="array" ref="AZ1829">INDEX($K:$P,ROW(),MATCH(AZ$3,$K$2:$P$2,0))</f>
        <v>1000</v>
      </c>
      <c r="BA1829" s="147" cm="1">
        <f t="array" ref="BA1829">INDEX($K:$P,ROW(),MATCH(BA$3,$K$2:$P$2,0))</f>
        <v>1000</v>
      </c>
      <c r="BB1829" s="147" cm="1">
        <f t="array" ref="BB1829">INDEX($K:$P,ROW(),MATCH(BB$3,$K$2:$P$2,0))</f>
        <v>1000</v>
      </c>
      <c r="BC1829" s="147" cm="1">
        <f t="array" ref="BC1829">INDEX($K:$P,ROW(),MATCH(BC$3,$K$2:$P$2,0))</f>
        <v>1000</v>
      </c>
      <c r="BD1829" s="147" cm="1">
        <f t="array" ref="BD1829">INDEX($K:$P,ROW(),MATCH(BD$3,$K$2:$P$2,0))</f>
        <v>1000</v>
      </c>
      <c r="BE1829" s="147" cm="1">
        <f t="array" ref="BE1829">INDEX($K:$P,ROW(),MATCH(BE$3,$K$2:$P$2,0))</f>
        <v>1000</v>
      </c>
      <c r="BF1829" s="147" cm="1">
        <f t="array" ref="BF1829">INDEX($K:$P,ROW(),MATCH(BF$3,$K$2:$P$2,0))</f>
        <v>1000</v>
      </c>
      <c r="BG1829" s="147" cm="1">
        <f t="array" ref="BG1829">INDEX($K:$P,ROW(),MATCH(BG$3,$K$2:$P$2,0))</f>
        <v>1000</v>
      </c>
      <c r="BH1829" s="147" cm="1">
        <f t="array" ref="BH1829">INDEX($K:$P,ROW(),MATCH(BH$3,$K$2:$P$2,0))</f>
        <v>1000</v>
      </c>
      <c r="BI1829" s="147" cm="1">
        <f t="array" ref="BI1829">INDEX($K:$P,ROW(),MATCH(BI$3,$K$2:$P$2,0))</f>
        <v>1000</v>
      </c>
      <c r="BJ1829" s="147" cm="1">
        <f t="array" ref="BJ1829">INDEX($K:$P,ROW(),MATCH(BJ$3,$K$2:$P$2,0))</f>
        <v>1000</v>
      </c>
      <c r="BK1829" s="147" cm="1">
        <f t="array" ref="BK1829">INDEX($K:$P,ROW(),MATCH(BK$3,$K$2:$P$2,0))</f>
        <v>1000</v>
      </c>
      <c r="BL1829" s="147" cm="1">
        <f t="array" ref="BL1829">INDEX($K:$P,ROW(),MATCH(BL$3,$K$2:$P$2,0))</f>
        <v>1000</v>
      </c>
      <c r="BM1829" s="147" cm="1">
        <f t="array" ref="BM1829">INDEX($K:$P,ROW(),MATCH(BM$3,$K$2:$P$2,0))</f>
        <v>1000</v>
      </c>
      <c r="BN1829" s="147" cm="1">
        <f t="array" ref="BN1829">INDEX($K:$P,ROW(),MATCH(BN$3,$K$2:$P$2,0))</f>
        <v>1000</v>
      </c>
      <c r="BO1829" s="147" cm="1">
        <f t="array" ref="BO1829">INDEX($K:$P,ROW(),MATCH(BO$3,$K$2:$P$2,0))</f>
        <v>1000</v>
      </c>
      <c r="BP1829" s="147" cm="1">
        <f t="array" ref="BP1829">INDEX($K:$P,ROW(),MATCH(BP$3,$K$2:$P$2,0))</f>
        <v>1000</v>
      </c>
      <c r="BQ1829" s="147" cm="1">
        <f t="array" ref="BQ1829">INDEX($K:$P,ROW(),MATCH(BQ$3,$K$2:$P$2,0))</f>
        <v>1000</v>
      </c>
      <c r="BR1829" s="147" cm="1">
        <f t="array" ref="BR1829">INDEX($K:$P,ROW(),MATCH(BR$3,$K$2:$P$2,0))</f>
        <v>1000</v>
      </c>
      <c r="BS1829" s="147" cm="1">
        <f t="array" ref="BS1829">INDEX($K:$P,ROW(),MATCH(BS$3,$K$2:$P$2,0))</f>
        <v>1000</v>
      </c>
      <c r="BT1829" s="147" cm="1">
        <f t="array" ref="BT1829">INDEX($K:$P,ROW(),MATCH(BT$3,$K$2:$P$2,0))</f>
        <v>1000</v>
      </c>
      <c r="BU1829" s="147" cm="1">
        <f t="array" ref="BU1829">INDEX($K:$P,ROW(),MATCH(BU$3,$K$2:$P$2,0))</f>
        <v>1000</v>
      </c>
      <c r="BV1829" s="147" cm="1">
        <f t="array" ref="BV1829">INDEX($K:$P,ROW(),MATCH(BV$3,$K$2:$P$2,0))</f>
        <v>1000</v>
      </c>
      <c r="BW1829" s="147" cm="1">
        <f t="array" ref="BW1829">INDEX($K:$P,ROW(),MATCH(BW$3,$K$2:$P$2,0))</f>
        <v>1000</v>
      </c>
      <c r="BX1829" s="147" cm="1">
        <f t="array" ref="BX1829">INDEX($K:$P,ROW(),MATCH(BX$3,$K$2:$P$2,0))</f>
        <v>1000</v>
      </c>
      <c r="BY1829" s="147" cm="1">
        <f t="array" ref="BY1829">INDEX($K:$P,ROW(),MATCH(BY$3,$K$2:$P$2,0))</f>
        <v>1000</v>
      </c>
      <c r="BZ1829" s="147" cm="1">
        <f t="array" ref="BZ1829">INDEX($K:$P,ROW(),MATCH(BZ$3,$K$2:$P$2,0))</f>
        <v>1000</v>
      </c>
      <c r="CA1829" s="147" cm="1">
        <f t="array" ref="CA1829">INDEX($K:$P,ROW(),MATCH(CA$3,$K$2:$P$2,0))</f>
        <v>1000</v>
      </c>
      <c r="CB1829" s="147" cm="1">
        <f t="array" ref="CB1829">INDEX($K:$P,ROW(),MATCH(CB$3,$K$2:$P$2,0))</f>
        <v>1000</v>
      </c>
      <c r="CC1829" s="147" cm="1">
        <f t="array" ref="CC1829">INDEX($K:$P,ROW(),MATCH(CC$3,$K$2:$P$2,0))</f>
        <v>1000</v>
      </c>
      <c r="CD1829" s="147" cm="1">
        <f t="array" ref="CD1829">INDEX($K:$P,ROW(),MATCH(CD$3,$K$2:$P$2,0))</f>
        <v>1000</v>
      </c>
      <c r="CE1829" s="147" cm="1">
        <f t="array" ref="CE1829">INDEX($K:$P,ROW(),MATCH(CE$3,$K$2:$P$2,0))</f>
        <v>1000</v>
      </c>
      <c r="CF1829" s="147" cm="1">
        <f t="array" ref="CF1829">INDEX($K:$P,ROW(),MATCH(CF$3,$K$2:$P$2,0))</f>
        <v>1000</v>
      </c>
      <c r="CG1829" s="147" cm="1">
        <f t="array" ref="CG1829">INDEX($K:$P,ROW(),MATCH(CG$3,$K$2:$P$2,0))</f>
        <v>1000</v>
      </c>
      <c r="CH1829" s="147" cm="1">
        <f t="array" ref="CH1829">INDEX($K:$P,ROW(),MATCH(CH$3,$K$2:$P$2,0))</f>
        <v>1000</v>
      </c>
      <c r="CI1829" s="147" cm="1">
        <f t="array" ref="CI1829">INDEX($K:$P,ROW(),MATCH(CI$3,$K$2:$P$2,0))</f>
        <v>1000</v>
      </c>
      <c r="CJ1829" s="147" cm="1">
        <f t="array" ref="CJ1829">INDEX($K:$P,ROW(),MATCH(CJ$3,$K$2:$P$2,0))</f>
        <v>1000</v>
      </c>
      <c r="CK1829" s="147" cm="1">
        <f t="array" ref="CK1829">INDEX($K:$P,ROW(),MATCH(CK$3,$K$2:$P$2,0))</f>
        <v>1000</v>
      </c>
      <c r="CL1829" s="147" cm="1">
        <f t="array" ref="CL1829">INDEX($K:$P,ROW(),MATCH(CL$3,$K$2:$P$2,0))</f>
        <v>1000</v>
      </c>
      <c r="CM1829" s="147" t="e" cm="1">
        <f t="array" ref="CM1829">INDEX($K:$P,ROW(),MATCH(CM$3,$K$2:$P$2,0))</f>
        <v>#N/A</v>
      </c>
      <c r="CN1829" s="147" t="e" cm="1">
        <f t="array" ref="CN1829">INDEX($K:$P,ROW(),MATCH(CN$3,$K$2:$P$2,0))</f>
        <v>#N/A</v>
      </c>
      <c r="CO1829" s="147" t="e" cm="1">
        <f t="array" ref="CO1829">INDEX($K:$P,ROW(),MATCH(CO$3,$K$2:$P$2,0))</f>
        <v>#N/A</v>
      </c>
      <c r="CP1829" s="147" t="e" cm="1">
        <f t="array" ref="CP1829">INDEX($K:$P,ROW(),MATCH(CP$3,$K$2:$P$2,0))</f>
        <v>#N/A</v>
      </c>
      <c r="CQ1829" s="147" t="e" cm="1">
        <f t="array" ref="CQ1829">INDEX($K:$P,ROW(),MATCH(CQ$3,$K$2:$P$2,0))</f>
        <v>#N/A</v>
      </c>
      <c r="CR1829" s="147" t="e" cm="1">
        <f t="array" ref="CR1829">INDEX($K:$P,ROW(),MATCH(CR$3,$K$2:$P$2,0))</f>
        <v>#N/A</v>
      </c>
      <c r="CS1829" s="147" t="e" cm="1">
        <f t="array" ref="CS1829">INDEX($K:$P,ROW(),MATCH(CS$3,$K$2:$P$2,0))</f>
        <v>#N/A</v>
      </c>
      <c r="CT1829" s="147" t="e" cm="1">
        <f t="array" ref="CT1829">INDEX($K:$P,ROW(),MATCH(CT$3,$K$2:$P$2,0))</f>
        <v>#N/A</v>
      </c>
      <c r="CU1829" s="147" t="e" cm="1">
        <f t="array" ref="CU1829">INDEX($K:$P,ROW(),MATCH(CU$3,$K$2:$P$2,0))</f>
        <v>#N/A</v>
      </c>
      <c r="CV1829" s="147" t="e" cm="1">
        <f t="array" ref="CV1829">INDEX($K:$P,ROW(),MATCH(CV$3,$K$2:$P$2,0))</f>
        <v>#N/A</v>
      </c>
      <c r="CW1829" s="147" t="e" cm="1">
        <f t="array" ref="CW1829">INDEX($K:$P,ROW(),MATCH(CW$3,$K$2:$P$2,0))</f>
        <v>#N/A</v>
      </c>
      <c r="CX1829" s="147" t="e" cm="1">
        <f t="array" ref="CX1829">INDEX($K:$P,ROW(),MATCH(CX$3,$K$2:$P$2,0))</f>
        <v>#N/A</v>
      </c>
      <c r="CY1829" s="147" t="e" cm="1">
        <f t="array" ref="CY1829">INDEX($K:$P,ROW(),MATCH(CY$3,$K$2:$P$2,0))</f>
        <v>#N/A</v>
      </c>
      <c r="CZ1829" s="147" t="e" cm="1">
        <f t="array" ref="CZ1829">INDEX($K:$P,ROW(),MATCH(CZ$3,$K$2:$P$2,0))</f>
        <v>#N/A</v>
      </c>
      <c r="DA1829" s="147" t="e" cm="1">
        <f t="array" ref="DA1829">INDEX($K:$P,ROW(),MATCH(DA$3,$K$2:$P$2,0))</f>
        <v>#N/A</v>
      </c>
      <c r="DB1829" s="147" t="e" cm="1">
        <f t="array" ref="DB1829">INDEX($K:$P,ROW(),MATCH(DB$3,$K$2:$P$2,0))</f>
        <v>#N/A</v>
      </c>
      <c r="DC1829" s="147" t="e" cm="1">
        <f t="array" ref="DC1829">INDEX($K:$P,ROW(),MATCH(DC$3,$K$2:$P$2,0))</f>
        <v>#N/A</v>
      </c>
      <c r="DD1829" s="147" t="e" cm="1">
        <f t="array" ref="DD1829">INDEX($K:$P,ROW(),MATCH(DD$3,$K$2:$P$2,0))</f>
        <v>#N/A</v>
      </c>
      <c r="DE1829" s="147" t="e" cm="1">
        <f t="array" ref="DE1829">INDEX($K:$P,ROW(),MATCH(DE$3,$K$2:$P$2,0))</f>
        <v>#N/A</v>
      </c>
      <c r="DF1829" s="147" t="e" cm="1">
        <f t="array" ref="DF1829">INDEX($K:$P,ROW(),MATCH(DF$3,$K$2:$P$2,0))</f>
        <v>#N/A</v>
      </c>
      <c r="DG1829" s="147" t="e" cm="1">
        <f t="array" ref="DG1829">INDEX($K:$P,ROW(),MATCH(DG$3,$K$2:$P$2,0))</f>
        <v>#N/A</v>
      </c>
      <c r="DH1829" s="147" t="e" cm="1">
        <f t="array" ref="DH1829">INDEX($K:$P,ROW(),MATCH(DH$3,$K$2:$P$2,0))</f>
        <v>#N/A</v>
      </c>
      <c r="DI1829" s="147" t="e" cm="1">
        <f t="array" ref="DI1829">INDEX($K:$P,ROW(),MATCH(DI$3,$K$2:$P$2,0))</f>
        <v>#N/A</v>
      </c>
      <c r="DJ1829" s="147" t="e" cm="1">
        <f t="array" ref="DJ1829">INDEX($K:$P,ROW(),MATCH(DJ$3,$K$2:$P$2,0))</f>
        <v>#N/A</v>
      </c>
      <c r="DK1829" s="147" t="e" cm="1">
        <f t="array" ref="DK1829">INDEX($K:$P,ROW(),MATCH(DK$3,$K$2:$P$2,0))</f>
        <v>#N/A</v>
      </c>
      <c r="DL1829" s="147" t="e" cm="1">
        <f t="array" ref="DL1829">INDEX($K:$P,ROW(),MATCH(DL$3,$K$2:$P$2,0))</f>
        <v>#N/A</v>
      </c>
    </row>
    <row r="1830" spans="1:116" x14ac:dyDescent="0.4">
      <c r="B1830" t="str">
        <f t="shared" si="3110"/>
        <v>1830 GMV-S</v>
      </c>
      <c r="C1830" t="s">
        <v>80</v>
      </c>
      <c r="D1830" t="s">
        <v>772</v>
      </c>
      <c r="E1830" s="8" t="str">
        <f t="shared" ref="E1830:E1841" si="3113">ROW()&amp;" "&amp;D1830</f>
        <v>1830 GMV-S</v>
      </c>
      <c r="G1830" s="126" t="s">
        <v>78</v>
      </c>
      <c r="K1830" s="118">
        <f t="shared" ref="K1830:P1830" ca="1" si="3114">SUMIF($3:$3,K$2,1830:1830)</f>
        <v>600000000</v>
      </c>
      <c r="L1830" s="118">
        <f t="shared" ca="1" si="3114"/>
        <v>600000000</v>
      </c>
      <c r="M1830" s="118">
        <f t="shared" ca="1" si="3114"/>
        <v>600000000</v>
      </c>
      <c r="N1830" s="118">
        <f t="shared" ca="1" si="3114"/>
        <v>600000000</v>
      </c>
      <c r="O1830" s="118">
        <f t="shared" ca="1" si="3114"/>
        <v>600000000</v>
      </c>
      <c r="P1830" s="118">
        <f t="shared" ca="1" si="3114"/>
        <v>600000000</v>
      </c>
      <c r="R1830" s="24"/>
      <c r="S1830" s="370">
        <f ca="1">+S1828*S1829</f>
        <v>50000000</v>
      </c>
      <c r="T1830" s="370">
        <f t="shared" ref="T1830:CE1830" ca="1" si="3115">+T1828*T1829</f>
        <v>50000000</v>
      </c>
      <c r="U1830" s="370">
        <f t="shared" ca="1" si="3115"/>
        <v>50000000</v>
      </c>
      <c r="V1830" s="370">
        <f t="shared" ca="1" si="3115"/>
        <v>50000000</v>
      </c>
      <c r="W1830" s="370">
        <f t="shared" ca="1" si="3115"/>
        <v>50000000</v>
      </c>
      <c r="X1830" s="370">
        <f t="shared" ca="1" si="3115"/>
        <v>50000000</v>
      </c>
      <c r="Y1830" s="370">
        <f t="shared" ca="1" si="3115"/>
        <v>50000000</v>
      </c>
      <c r="Z1830" s="370">
        <f t="shared" ca="1" si="3115"/>
        <v>50000000</v>
      </c>
      <c r="AA1830" s="370">
        <f t="shared" ca="1" si="3115"/>
        <v>50000000</v>
      </c>
      <c r="AB1830" s="370">
        <f t="shared" ca="1" si="3115"/>
        <v>50000000</v>
      </c>
      <c r="AC1830" s="370">
        <f t="shared" ca="1" si="3115"/>
        <v>50000000</v>
      </c>
      <c r="AD1830" s="370">
        <f t="shared" ca="1" si="3115"/>
        <v>50000000</v>
      </c>
      <c r="AE1830" s="370">
        <f t="shared" ca="1" si="3115"/>
        <v>50000000</v>
      </c>
      <c r="AF1830" s="370">
        <f t="shared" ca="1" si="3115"/>
        <v>50000000</v>
      </c>
      <c r="AG1830" s="370">
        <f t="shared" ca="1" si="3115"/>
        <v>50000000</v>
      </c>
      <c r="AH1830" s="370">
        <f t="shared" ca="1" si="3115"/>
        <v>50000000</v>
      </c>
      <c r="AI1830" s="370">
        <f t="shared" ca="1" si="3115"/>
        <v>50000000</v>
      </c>
      <c r="AJ1830" s="370">
        <f t="shared" ca="1" si="3115"/>
        <v>50000000</v>
      </c>
      <c r="AK1830" s="370">
        <f t="shared" ca="1" si="3115"/>
        <v>50000000</v>
      </c>
      <c r="AL1830" s="370">
        <f t="shared" ca="1" si="3115"/>
        <v>50000000</v>
      </c>
      <c r="AM1830" s="370">
        <f t="shared" ca="1" si="3115"/>
        <v>50000000</v>
      </c>
      <c r="AN1830" s="370">
        <f t="shared" ca="1" si="3115"/>
        <v>50000000</v>
      </c>
      <c r="AO1830" s="370">
        <f t="shared" ca="1" si="3115"/>
        <v>50000000</v>
      </c>
      <c r="AP1830" s="370">
        <f t="shared" ca="1" si="3115"/>
        <v>50000000</v>
      </c>
      <c r="AQ1830" s="370">
        <f t="shared" ca="1" si="3115"/>
        <v>50000000</v>
      </c>
      <c r="AR1830" s="370">
        <f t="shared" ca="1" si="3115"/>
        <v>50000000</v>
      </c>
      <c r="AS1830" s="370">
        <f t="shared" ca="1" si="3115"/>
        <v>50000000</v>
      </c>
      <c r="AT1830" s="370">
        <f t="shared" ca="1" si="3115"/>
        <v>50000000</v>
      </c>
      <c r="AU1830" s="370">
        <f t="shared" ca="1" si="3115"/>
        <v>50000000</v>
      </c>
      <c r="AV1830" s="370">
        <f t="shared" ca="1" si="3115"/>
        <v>50000000</v>
      </c>
      <c r="AW1830" s="370">
        <f t="shared" ca="1" si="3115"/>
        <v>50000000</v>
      </c>
      <c r="AX1830" s="370">
        <f t="shared" ca="1" si="3115"/>
        <v>50000000</v>
      </c>
      <c r="AY1830" s="370">
        <f t="shared" ca="1" si="3115"/>
        <v>50000000</v>
      </c>
      <c r="AZ1830" s="370">
        <f t="shared" ca="1" si="3115"/>
        <v>50000000</v>
      </c>
      <c r="BA1830" s="370">
        <f t="shared" ca="1" si="3115"/>
        <v>50000000</v>
      </c>
      <c r="BB1830" s="370">
        <f t="shared" ca="1" si="3115"/>
        <v>50000000</v>
      </c>
      <c r="BC1830" s="370">
        <f t="shared" ca="1" si="3115"/>
        <v>50000000</v>
      </c>
      <c r="BD1830" s="370">
        <f t="shared" ca="1" si="3115"/>
        <v>50000000</v>
      </c>
      <c r="BE1830" s="370">
        <f t="shared" ca="1" si="3115"/>
        <v>50000000</v>
      </c>
      <c r="BF1830" s="370">
        <f t="shared" ca="1" si="3115"/>
        <v>50000000</v>
      </c>
      <c r="BG1830" s="370">
        <f t="shared" ca="1" si="3115"/>
        <v>50000000</v>
      </c>
      <c r="BH1830" s="370">
        <f t="shared" ca="1" si="3115"/>
        <v>50000000</v>
      </c>
      <c r="BI1830" s="370">
        <f t="shared" ca="1" si="3115"/>
        <v>50000000</v>
      </c>
      <c r="BJ1830" s="370">
        <f t="shared" ca="1" si="3115"/>
        <v>50000000</v>
      </c>
      <c r="BK1830" s="370">
        <f t="shared" ca="1" si="3115"/>
        <v>50000000</v>
      </c>
      <c r="BL1830" s="370">
        <f t="shared" ca="1" si="3115"/>
        <v>50000000</v>
      </c>
      <c r="BM1830" s="370">
        <f t="shared" ca="1" si="3115"/>
        <v>50000000</v>
      </c>
      <c r="BN1830" s="370">
        <f t="shared" ca="1" si="3115"/>
        <v>50000000</v>
      </c>
      <c r="BO1830" s="370">
        <f t="shared" ca="1" si="3115"/>
        <v>50000000</v>
      </c>
      <c r="BP1830" s="370">
        <f t="shared" ca="1" si="3115"/>
        <v>50000000</v>
      </c>
      <c r="BQ1830" s="370">
        <f t="shared" ca="1" si="3115"/>
        <v>50000000</v>
      </c>
      <c r="BR1830" s="370">
        <f t="shared" ca="1" si="3115"/>
        <v>50000000</v>
      </c>
      <c r="BS1830" s="370">
        <f t="shared" ca="1" si="3115"/>
        <v>50000000</v>
      </c>
      <c r="BT1830" s="370">
        <f t="shared" ca="1" si="3115"/>
        <v>50000000</v>
      </c>
      <c r="BU1830" s="370">
        <f t="shared" ca="1" si="3115"/>
        <v>50000000</v>
      </c>
      <c r="BV1830" s="370">
        <f t="shared" ca="1" si="3115"/>
        <v>50000000</v>
      </c>
      <c r="BW1830" s="370">
        <f t="shared" ca="1" si="3115"/>
        <v>50000000</v>
      </c>
      <c r="BX1830" s="370">
        <f t="shared" ca="1" si="3115"/>
        <v>50000000</v>
      </c>
      <c r="BY1830" s="370">
        <f t="shared" ca="1" si="3115"/>
        <v>50000000</v>
      </c>
      <c r="BZ1830" s="370">
        <f t="shared" ca="1" si="3115"/>
        <v>50000000</v>
      </c>
      <c r="CA1830" s="370">
        <f t="shared" ca="1" si="3115"/>
        <v>50000000</v>
      </c>
      <c r="CB1830" s="370">
        <f t="shared" ca="1" si="3115"/>
        <v>50000000</v>
      </c>
      <c r="CC1830" s="370">
        <f t="shared" ca="1" si="3115"/>
        <v>50000000</v>
      </c>
      <c r="CD1830" s="370">
        <f t="shared" ca="1" si="3115"/>
        <v>50000000</v>
      </c>
      <c r="CE1830" s="370">
        <f t="shared" ca="1" si="3115"/>
        <v>50000000</v>
      </c>
      <c r="CF1830" s="370">
        <f t="shared" ref="CF1830:DL1830" ca="1" si="3116">+CF1828*CF1829</f>
        <v>50000000</v>
      </c>
      <c r="CG1830" s="370">
        <f t="shared" ca="1" si="3116"/>
        <v>50000000</v>
      </c>
      <c r="CH1830" s="370">
        <f t="shared" ca="1" si="3116"/>
        <v>50000000</v>
      </c>
      <c r="CI1830" s="370">
        <f t="shared" ca="1" si="3116"/>
        <v>50000000</v>
      </c>
      <c r="CJ1830" s="370">
        <f t="shared" ca="1" si="3116"/>
        <v>50000000</v>
      </c>
      <c r="CK1830" s="370">
        <f t="shared" ca="1" si="3116"/>
        <v>50000000</v>
      </c>
      <c r="CL1830" s="370">
        <f t="shared" ca="1" si="3116"/>
        <v>50000000</v>
      </c>
      <c r="CM1830" s="370" t="e">
        <f t="shared" ca="1" si="3116"/>
        <v>#N/A</v>
      </c>
      <c r="CN1830" s="370" t="e">
        <f t="shared" ca="1" si="3116"/>
        <v>#N/A</v>
      </c>
      <c r="CO1830" s="370" t="e">
        <f t="shared" ca="1" si="3116"/>
        <v>#N/A</v>
      </c>
      <c r="CP1830" s="370" t="e">
        <f t="shared" ca="1" si="3116"/>
        <v>#N/A</v>
      </c>
      <c r="CQ1830" s="370" t="e">
        <f t="shared" ca="1" si="3116"/>
        <v>#N/A</v>
      </c>
      <c r="CR1830" s="370" t="e">
        <f t="shared" ca="1" si="3116"/>
        <v>#N/A</v>
      </c>
      <c r="CS1830" s="370" t="e">
        <f t="shared" ca="1" si="3116"/>
        <v>#N/A</v>
      </c>
      <c r="CT1830" s="370" t="e">
        <f t="shared" ca="1" si="3116"/>
        <v>#N/A</v>
      </c>
      <c r="CU1830" s="370" t="e">
        <f t="shared" ca="1" si="3116"/>
        <v>#N/A</v>
      </c>
      <c r="CV1830" s="370" t="e">
        <f t="shared" ca="1" si="3116"/>
        <v>#N/A</v>
      </c>
      <c r="CW1830" s="370" t="e">
        <f t="shared" ca="1" si="3116"/>
        <v>#N/A</v>
      </c>
      <c r="CX1830" s="370" t="e">
        <f t="shared" ca="1" si="3116"/>
        <v>#N/A</v>
      </c>
      <c r="CY1830" s="370" t="e">
        <f t="shared" ca="1" si="3116"/>
        <v>#N/A</v>
      </c>
      <c r="CZ1830" s="370" t="e">
        <f t="shared" ca="1" si="3116"/>
        <v>#N/A</v>
      </c>
      <c r="DA1830" s="370" t="e">
        <f t="shared" ca="1" si="3116"/>
        <v>#N/A</v>
      </c>
      <c r="DB1830" s="370" t="e">
        <f t="shared" ca="1" si="3116"/>
        <v>#N/A</v>
      </c>
      <c r="DC1830" s="370" t="e">
        <f t="shared" ca="1" si="3116"/>
        <v>#N/A</v>
      </c>
      <c r="DD1830" s="370" t="e">
        <f t="shared" ca="1" si="3116"/>
        <v>#N/A</v>
      </c>
      <c r="DE1830" s="370" t="e">
        <f t="shared" ca="1" si="3116"/>
        <v>#N/A</v>
      </c>
      <c r="DF1830" s="370" t="e">
        <f t="shared" ca="1" si="3116"/>
        <v>#N/A</v>
      </c>
      <c r="DG1830" s="370" t="e">
        <f t="shared" ca="1" si="3116"/>
        <v>#N/A</v>
      </c>
      <c r="DH1830" s="370" t="e">
        <f t="shared" ca="1" si="3116"/>
        <v>#N/A</v>
      </c>
      <c r="DI1830" s="370" t="e">
        <f t="shared" ca="1" si="3116"/>
        <v>#N/A</v>
      </c>
      <c r="DJ1830" s="370" t="e">
        <f t="shared" ca="1" si="3116"/>
        <v>#N/A</v>
      </c>
      <c r="DK1830" s="370" t="e">
        <f t="shared" ca="1" si="3116"/>
        <v>#N/A</v>
      </c>
      <c r="DL1830" s="370" t="e">
        <f t="shared" ca="1" si="3116"/>
        <v>#N/A</v>
      </c>
    </row>
    <row r="1831" spans="1:116" x14ac:dyDescent="0.4">
      <c r="B1831" t="str">
        <f>E1831</f>
        <v>1831 GMV-S</v>
      </c>
      <c r="D1831" t="s">
        <v>772</v>
      </c>
      <c r="E1831" s="8" t="str">
        <f t="shared" si="3113"/>
        <v>1831 GMV-S</v>
      </c>
      <c r="G1831" s="145" t="s">
        <v>79</v>
      </c>
      <c r="H1831" s="12"/>
      <c r="I1831" s="60"/>
      <c r="J1831" s="60"/>
      <c r="K1831" s="16">
        <v>0.1</v>
      </c>
      <c r="L1831" s="16">
        <v>0.1</v>
      </c>
      <c r="M1831" s="16">
        <v>0.1</v>
      </c>
      <c r="N1831" s="16">
        <v>0.1</v>
      </c>
      <c r="O1831" s="16">
        <v>0.1</v>
      </c>
      <c r="P1831" s="16">
        <v>0.1</v>
      </c>
      <c r="R1831" s="20"/>
      <c r="S1831" s="150" cm="1">
        <f t="array" ref="S1831">INDEX($K:$P,ROW(),MATCH(S$3,$K$2:$P$2,0))</f>
        <v>0.1</v>
      </c>
      <c r="T1831" s="150" cm="1">
        <f t="array" ref="T1831">INDEX($K:$P,ROW(),MATCH(T$3,$K$2:$P$2,0))</f>
        <v>0.1</v>
      </c>
      <c r="U1831" s="150" cm="1">
        <f t="array" ref="U1831">INDEX($K:$P,ROW(),MATCH(U$3,$K$2:$P$2,0))</f>
        <v>0.1</v>
      </c>
      <c r="V1831" s="150" cm="1">
        <f t="array" ref="V1831">INDEX($K:$P,ROW(),MATCH(V$3,$K$2:$P$2,0))</f>
        <v>0.1</v>
      </c>
      <c r="W1831" s="150" cm="1">
        <f t="array" ref="W1831">INDEX($K:$P,ROW(),MATCH(W$3,$K$2:$P$2,0))</f>
        <v>0.1</v>
      </c>
      <c r="X1831" s="150" cm="1">
        <f t="array" ref="X1831">INDEX($K:$P,ROW(),MATCH(X$3,$K$2:$P$2,0))</f>
        <v>0.1</v>
      </c>
      <c r="Y1831" s="150" cm="1">
        <f t="array" ref="Y1831">INDEX($K:$P,ROW(),MATCH(Y$3,$K$2:$P$2,0))</f>
        <v>0.1</v>
      </c>
      <c r="Z1831" s="150" cm="1">
        <f t="array" ref="Z1831">INDEX($K:$P,ROW(),MATCH(Z$3,$K$2:$P$2,0))</f>
        <v>0.1</v>
      </c>
      <c r="AA1831" s="150" cm="1">
        <f t="array" ref="AA1831">INDEX($K:$P,ROW(),MATCH(AA$3,$K$2:$P$2,0))</f>
        <v>0.1</v>
      </c>
      <c r="AB1831" s="150" cm="1">
        <f t="array" ref="AB1831">INDEX($K:$P,ROW(),MATCH(AB$3,$K$2:$P$2,0))</f>
        <v>0.1</v>
      </c>
      <c r="AC1831" s="150" cm="1">
        <f t="array" ref="AC1831">INDEX($K:$P,ROW(),MATCH(AC$3,$K$2:$P$2,0))</f>
        <v>0.1</v>
      </c>
      <c r="AD1831" s="150" cm="1">
        <f t="array" ref="AD1831">INDEX($K:$P,ROW(),MATCH(AD$3,$K$2:$P$2,0))</f>
        <v>0.1</v>
      </c>
      <c r="AE1831" s="150" cm="1">
        <f t="array" ref="AE1831">INDEX($K:$P,ROW(),MATCH(AE$3,$K$2:$P$2,0))</f>
        <v>0.1</v>
      </c>
      <c r="AF1831" s="150" cm="1">
        <f t="array" ref="AF1831">INDEX($K:$P,ROW(),MATCH(AF$3,$K$2:$P$2,0))</f>
        <v>0.1</v>
      </c>
      <c r="AG1831" s="150" cm="1">
        <f t="array" ref="AG1831">INDEX($K:$P,ROW(),MATCH(AG$3,$K$2:$P$2,0))</f>
        <v>0.1</v>
      </c>
      <c r="AH1831" s="150" cm="1">
        <f t="array" ref="AH1831">INDEX($K:$P,ROW(),MATCH(AH$3,$K$2:$P$2,0))</f>
        <v>0.1</v>
      </c>
      <c r="AI1831" s="150" cm="1">
        <f t="array" ref="AI1831">INDEX($K:$P,ROW(),MATCH(AI$3,$K$2:$P$2,0))</f>
        <v>0.1</v>
      </c>
      <c r="AJ1831" s="150" cm="1">
        <f t="array" ref="AJ1831">INDEX($K:$P,ROW(),MATCH(AJ$3,$K$2:$P$2,0))</f>
        <v>0.1</v>
      </c>
      <c r="AK1831" s="150" cm="1">
        <f t="array" ref="AK1831">INDEX($K:$P,ROW(),MATCH(AK$3,$K$2:$P$2,0))</f>
        <v>0.1</v>
      </c>
      <c r="AL1831" s="150" cm="1">
        <f t="array" ref="AL1831">INDEX($K:$P,ROW(),MATCH(AL$3,$K$2:$P$2,0))</f>
        <v>0.1</v>
      </c>
      <c r="AM1831" s="150" cm="1">
        <f t="array" ref="AM1831">INDEX($K:$P,ROW(),MATCH(AM$3,$K$2:$P$2,0))</f>
        <v>0.1</v>
      </c>
      <c r="AN1831" s="150" cm="1">
        <f t="array" ref="AN1831">INDEX($K:$P,ROW(),MATCH(AN$3,$K$2:$P$2,0))</f>
        <v>0.1</v>
      </c>
      <c r="AO1831" s="150" cm="1">
        <f t="array" ref="AO1831">INDEX($K:$P,ROW(),MATCH(AO$3,$K$2:$P$2,0))</f>
        <v>0.1</v>
      </c>
      <c r="AP1831" s="150" cm="1">
        <f t="array" ref="AP1831">INDEX($K:$P,ROW(),MATCH(AP$3,$K$2:$P$2,0))</f>
        <v>0.1</v>
      </c>
      <c r="AQ1831" s="150" cm="1">
        <f t="array" ref="AQ1831">INDEX($K:$P,ROW(),MATCH(AQ$3,$K$2:$P$2,0))</f>
        <v>0.1</v>
      </c>
      <c r="AR1831" s="150" cm="1">
        <f t="array" ref="AR1831">INDEX($K:$P,ROW(),MATCH(AR$3,$K$2:$P$2,0))</f>
        <v>0.1</v>
      </c>
      <c r="AS1831" s="150" cm="1">
        <f t="array" ref="AS1831">INDEX($K:$P,ROW(),MATCH(AS$3,$K$2:$P$2,0))</f>
        <v>0.1</v>
      </c>
      <c r="AT1831" s="150" cm="1">
        <f t="array" ref="AT1831">INDEX($K:$P,ROW(),MATCH(AT$3,$K$2:$P$2,0))</f>
        <v>0.1</v>
      </c>
      <c r="AU1831" s="150" cm="1">
        <f t="array" ref="AU1831">INDEX($K:$P,ROW(),MATCH(AU$3,$K$2:$P$2,0))</f>
        <v>0.1</v>
      </c>
      <c r="AV1831" s="150" cm="1">
        <f t="array" ref="AV1831">INDEX($K:$P,ROW(),MATCH(AV$3,$K$2:$P$2,0))</f>
        <v>0.1</v>
      </c>
      <c r="AW1831" s="150" cm="1">
        <f t="array" ref="AW1831">INDEX($K:$P,ROW(),MATCH(AW$3,$K$2:$P$2,0))</f>
        <v>0.1</v>
      </c>
      <c r="AX1831" s="150" cm="1">
        <f t="array" ref="AX1831">INDEX($K:$P,ROW(),MATCH(AX$3,$K$2:$P$2,0))</f>
        <v>0.1</v>
      </c>
      <c r="AY1831" s="150" cm="1">
        <f t="array" ref="AY1831">INDEX($K:$P,ROW(),MATCH(AY$3,$K$2:$P$2,0))</f>
        <v>0.1</v>
      </c>
      <c r="AZ1831" s="150" cm="1">
        <f t="array" ref="AZ1831">INDEX($K:$P,ROW(),MATCH(AZ$3,$K$2:$P$2,0))</f>
        <v>0.1</v>
      </c>
      <c r="BA1831" s="150" cm="1">
        <f t="array" ref="BA1831">INDEX($K:$P,ROW(),MATCH(BA$3,$K$2:$P$2,0))</f>
        <v>0.1</v>
      </c>
      <c r="BB1831" s="150" cm="1">
        <f t="array" ref="BB1831">INDEX($K:$P,ROW(),MATCH(BB$3,$K$2:$P$2,0))</f>
        <v>0.1</v>
      </c>
      <c r="BC1831" s="150" cm="1">
        <f t="array" ref="BC1831">INDEX($K:$P,ROW(),MATCH(BC$3,$K$2:$P$2,0))</f>
        <v>0.1</v>
      </c>
      <c r="BD1831" s="150" cm="1">
        <f t="array" ref="BD1831">INDEX($K:$P,ROW(),MATCH(BD$3,$K$2:$P$2,0))</f>
        <v>0.1</v>
      </c>
      <c r="BE1831" s="150" cm="1">
        <f t="array" ref="BE1831">INDEX($K:$P,ROW(),MATCH(BE$3,$K$2:$P$2,0))</f>
        <v>0.1</v>
      </c>
      <c r="BF1831" s="150" cm="1">
        <f t="array" ref="BF1831">INDEX($K:$P,ROW(),MATCH(BF$3,$K$2:$P$2,0))</f>
        <v>0.1</v>
      </c>
      <c r="BG1831" s="150" cm="1">
        <f t="array" ref="BG1831">INDEX($K:$P,ROW(),MATCH(BG$3,$K$2:$P$2,0))</f>
        <v>0.1</v>
      </c>
      <c r="BH1831" s="150" cm="1">
        <f t="array" ref="BH1831">INDEX($K:$P,ROW(),MATCH(BH$3,$K$2:$P$2,0))</f>
        <v>0.1</v>
      </c>
      <c r="BI1831" s="150" cm="1">
        <f t="array" ref="BI1831">INDEX($K:$P,ROW(),MATCH(BI$3,$K$2:$P$2,0))</f>
        <v>0.1</v>
      </c>
      <c r="BJ1831" s="150" cm="1">
        <f t="array" ref="BJ1831">INDEX($K:$P,ROW(),MATCH(BJ$3,$K$2:$P$2,0))</f>
        <v>0.1</v>
      </c>
      <c r="BK1831" s="150" cm="1">
        <f t="array" ref="BK1831">INDEX($K:$P,ROW(),MATCH(BK$3,$K$2:$P$2,0))</f>
        <v>0.1</v>
      </c>
      <c r="BL1831" s="150" cm="1">
        <f t="array" ref="BL1831">INDEX($K:$P,ROW(),MATCH(BL$3,$K$2:$P$2,0))</f>
        <v>0.1</v>
      </c>
      <c r="BM1831" s="150" cm="1">
        <f t="array" ref="BM1831">INDEX($K:$P,ROW(),MATCH(BM$3,$K$2:$P$2,0))</f>
        <v>0.1</v>
      </c>
      <c r="BN1831" s="150" cm="1">
        <f t="array" ref="BN1831">INDEX($K:$P,ROW(),MATCH(BN$3,$K$2:$P$2,0))</f>
        <v>0.1</v>
      </c>
      <c r="BO1831" s="150" cm="1">
        <f t="array" ref="BO1831">INDEX($K:$P,ROW(),MATCH(BO$3,$K$2:$P$2,0))</f>
        <v>0.1</v>
      </c>
      <c r="BP1831" s="150" cm="1">
        <f t="array" ref="BP1831">INDEX($K:$P,ROW(),MATCH(BP$3,$K$2:$P$2,0))</f>
        <v>0.1</v>
      </c>
      <c r="BQ1831" s="150" cm="1">
        <f t="array" ref="BQ1831">INDEX($K:$P,ROW(),MATCH(BQ$3,$K$2:$P$2,0))</f>
        <v>0.1</v>
      </c>
      <c r="BR1831" s="150" cm="1">
        <f t="array" ref="BR1831">INDEX($K:$P,ROW(),MATCH(BR$3,$K$2:$P$2,0))</f>
        <v>0.1</v>
      </c>
      <c r="BS1831" s="150" cm="1">
        <f t="array" ref="BS1831">INDEX($K:$P,ROW(),MATCH(BS$3,$K$2:$P$2,0))</f>
        <v>0.1</v>
      </c>
      <c r="BT1831" s="150" cm="1">
        <f t="array" ref="BT1831">INDEX($K:$P,ROW(),MATCH(BT$3,$K$2:$P$2,0))</f>
        <v>0.1</v>
      </c>
      <c r="BU1831" s="150" cm="1">
        <f t="array" ref="BU1831">INDEX($K:$P,ROW(),MATCH(BU$3,$K$2:$P$2,0))</f>
        <v>0.1</v>
      </c>
      <c r="BV1831" s="150" cm="1">
        <f t="array" ref="BV1831">INDEX($K:$P,ROW(),MATCH(BV$3,$K$2:$P$2,0))</f>
        <v>0.1</v>
      </c>
      <c r="BW1831" s="150" cm="1">
        <f t="array" ref="BW1831">INDEX($K:$P,ROW(),MATCH(BW$3,$K$2:$P$2,0))</f>
        <v>0.1</v>
      </c>
      <c r="BX1831" s="150" cm="1">
        <f t="array" ref="BX1831">INDEX($K:$P,ROW(),MATCH(BX$3,$K$2:$P$2,0))</f>
        <v>0.1</v>
      </c>
      <c r="BY1831" s="150" cm="1">
        <f t="array" ref="BY1831">INDEX($K:$P,ROW(),MATCH(BY$3,$K$2:$P$2,0))</f>
        <v>0.1</v>
      </c>
      <c r="BZ1831" s="150" cm="1">
        <f t="array" ref="BZ1831">INDEX($K:$P,ROW(),MATCH(BZ$3,$K$2:$P$2,0))</f>
        <v>0.1</v>
      </c>
      <c r="CA1831" s="150" cm="1">
        <f t="array" ref="CA1831">INDEX($K:$P,ROW(),MATCH(CA$3,$K$2:$P$2,0))</f>
        <v>0.1</v>
      </c>
      <c r="CB1831" s="150" cm="1">
        <f t="array" ref="CB1831">INDEX($K:$P,ROW(),MATCH(CB$3,$K$2:$P$2,0))</f>
        <v>0.1</v>
      </c>
      <c r="CC1831" s="150" cm="1">
        <f t="array" ref="CC1831">INDEX($K:$P,ROW(),MATCH(CC$3,$K$2:$P$2,0))</f>
        <v>0.1</v>
      </c>
      <c r="CD1831" s="150" cm="1">
        <f t="array" ref="CD1831">INDEX($K:$P,ROW(),MATCH(CD$3,$K$2:$P$2,0))</f>
        <v>0.1</v>
      </c>
      <c r="CE1831" s="150" cm="1">
        <f t="array" ref="CE1831">INDEX($K:$P,ROW(),MATCH(CE$3,$K$2:$P$2,0))</f>
        <v>0.1</v>
      </c>
      <c r="CF1831" s="150" cm="1">
        <f t="array" ref="CF1831">INDEX($K:$P,ROW(),MATCH(CF$3,$K$2:$P$2,0))</f>
        <v>0.1</v>
      </c>
      <c r="CG1831" s="150" cm="1">
        <f t="array" ref="CG1831">INDEX($K:$P,ROW(),MATCH(CG$3,$K$2:$P$2,0))</f>
        <v>0.1</v>
      </c>
      <c r="CH1831" s="150" cm="1">
        <f t="array" ref="CH1831">INDEX($K:$P,ROW(),MATCH(CH$3,$K$2:$P$2,0))</f>
        <v>0.1</v>
      </c>
      <c r="CI1831" s="150" cm="1">
        <f t="array" ref="CI1831">INDEX($K:$P,ROW(),MATCH(CI$3,$K$2:$P$2,0))</f>
        <v>0.1</v>
      </c>
      <c r="CJ1831" s="150" cm="1">
        <f t="array" ref="CJ1831">INDEX($K:$P,ROW(),MATCH(CJ$3,$K$2:$P$2,0))</f>
        <v>0.1</v>
      </c>
      <c r="CK1831" s="150" cm="1">
        <f t="array" ref="CK1831">INDEX($K:$P,ROW(),MATCH(CK$3,$K$2:$P$2,0))</f>
        <v>0.1</v>
      </c>
      <c r="CL1831" s="150" cm="1">
        <f t="array" ref="CL1831">INDEX($K:$P,ROW(),MATCH(CL$3,$K$2:$P$2,0))</f>
        <v>0.1</v>
      </c>
      <c r="CN1831" s="60"/>
      <c r="CO1831" s="150" t="e" cm="1">
        <f t="array" ref="CO1831">INDEX($K:$P,ROW(),MATCH(CO$3,$K$2:$P$2,0))</f>
        <v>#N/A</v>
      </c>
      <c r="CP1831" s="150" t="e" cm="1">
        <f t="array" ref="CP1831">INDEX($K:$P,ROW(),MATCH(CP$3,$K$2:$P$2,0))</f>
        <v>#N/A</v>
      </c>
      <c r="CQ1831" s="150" t="e" cm="1">
        <f t="array" ref="CQ1831">INDEX($K:$P,ROW(),MATCH(CQ$3,$K$2:$P$2,0))</f>
        <v>#N/A</v>
      </c>
      <c r="CR1831" s="150" t="e" cm="1">
        <f t="array" ref="CR1831">INDEX($K:$P,ROW(),MATCH(CR$3,$K$2:$P$2,0))</f>
        <v>#N/A</v>
      </c>
      <c r="CS1831" s="150" t="e" cm="1">
        <f t="array" ref="CS1831">INDEX($K:$P,ROW(),MATCH(CS$3,$K$2:$P$2,0))</f>
        <v>#N/A</v>
      </c>
      <c r="CT1831" s="150" t="e" cm="1">
        <f t="array" ref="CT1831">INDEX($K:$P,ROW(),MATCH(CT$3,$K$2:$P$2,0))</f>
        <v>#N/A</v>
      </c>
      <c r="CU1831" s="150" t="e" cm="1">
        <f t="array" ref="CU1831">INDEX($K:$P,ROW(),MATCH(CU$3,$K$2:$P$2,0))</f>
        <v>#N/A</v>
      </c>
      <c r="CV1831" s="150" t="e" cm="1">
        <f t="array" ref="CV1831">INDEX($K:$P,ROW(),MATCH(CV$3,$K$2:$P$2,0))</f>
        <v>#N/A</v>
      </c>
      <c r="CW1831" s="150" t="e" cm="1">
        <f t="array" ref="CW1831">INDEX($K:$P,ROW(),MATCH(CW$3,$K$2:$P$2,0))</f>
        <v>#N/A</v>
      </c>
      <c r="CX1831" s="150" t="e" cm="1">
        <f t="array" ref="CX1831">INDEX($K:$P,ROW(),MATCH(CX$3,$K$2:$P$2,0))</f>
        <v>#N/A</v>
      </c>
      <c r="CY1831" s="150" t="e" cm="1">
        <f t="array" ref="CY1831">INDEX($K:$P,ROW(),MATCH(CY$3,$K$2:$P$2,0))</f>
        <v>#N/A</v>
      </c>
      <c r="CZ1831" s="150" t="e" cm="1">
        <f t="array" ref="CZ1831">INDEX($K:$P,ROW(),MATCH(CZ$3,$K$2:$P$2,0))</f>
        <v>#N/A</v>
      </c>
      <c r="DA1831" s="150" t="e" cm="1">
        <f t="array" ref="DA1831">INDEX($K:$P,ROW(),MATCH(DA$3,$K$2:$P$2,0))</f>
        <v>#N/A</v>
      </c>
      <c r="DB1831" s="150" t="e" cm="1">
        <f t="array" ref="DB1831">INDEX($K:$P,ROW(),MATCH(DB$3,$K$2:$P$2,0))</f>
        <v>#N/A</v>
      </c>
      <c r="DC1831" s="150" t="e" cm="1">
        <f t="array" ref="DC1831">INDEX($K:$P,ROW(),MATCH(DC$3,$K$2:$P$2,0))</f>
        <v>#N/A</v>
      </c>
      <c r="DD1831" s="150" t="e" cm="1">
        <f t="array" ref="DD1831">INDEX($K:$P,ROW(),MATCH(DD$3,$K$2:$P$2,0))</f>
        <v>#N/A</v>
      </c>
      <c r="DE1831" s="150" t="e" cm="1">
        <f t="array" ref="DE1831">INDEX($K:$P,ROW(),MATCH(DE$3,$K$2:$P$2,0))</f>
        <v>#N/A</v>
      </c>
      <c r="DF1831" s="150" t="e" cm="1">
        <f t="array" ref="DF1831">INDEX($K:$P,ROW(),MATCH(DF$3,$K$2:$P$2,0))</f>
        <v>#N/A</v>
      </c>
      <c r="DG1831" s="150" t="e" cm="1">
        <f t="array" ref="DG1831">INDEX($K:$P,ROW(),MATCH(DG$3,$K$2:$P$2,0))</f>
        <v>#N/A</v>
      </c>
      <c r="DH1831" s="150" t="e" cm="1">
        <f t="array" ref="DH1831">INDEX($K:$P,ROW(),MATCH(DH$3,$K$2:$P$2,0))</f>
        <v>#N/A</v>
      </c>
      <c r="DI1831" s="150" t="e" cm="1">
        <f t="array" ref="DI1831">INDEX($K:$P,ROW(),MATCH(DI$3,$K$2:$P$2,0))</f>
        <v>#N/A</v>
      </c>
      <c r="DJ1831" s="150" t="e" cm="1">
        <f t="array" ref="DJ1831">INDEX($K:$P,ROW(),MATCH(DJ$3,$K$2:$P$2,0))</f>
        <v>#N/A</v>
      </c>
      <c r="DK1831" s="150" t="e" cm="1">
        <f t="array" ref="DK1831">INDEX($K:$P,ROW(),MATCH(DK$3,$K$2:$P$2,0))</f>
        <v>#N/A</v>
      </c>
      <c r="DL1831" s="150" t="e" cm="1">
        <f t="array" ref="DL1831">INDEX($K:$P,ROW(),MATCH(DL$3,$K$2:$P$2,0))</f>
        <v>#N/A</v>
      </c>
    </row>
    <row r="1832" spans="1:116" x14ac:dyDescent="0.4">
      <c r="B1832" t="str">
        <f>E1832</f>
        <v>1832 GMV-S</v>
      </c>
      <c r="C1832" t="s">
        <v>198</v>
      </c>
      <c r="D1832" t="s">
        <v>772</v>
      </c>
      <c r="E1832" s="8" t="str">
        <f t="shared" si="3113"/>
        <v>1832 GMV-S</v>
      </c>
      <c r="G1832" s="126" t="str">
        <f>"Revenue - "&amp;SUBSTITUTE(G1825,":","")</f>
        <v>Revenue - Secondary GMV</v>
      </c>
      <c r="H1832" s="27"/>
      <c r="I1832" s="78"/>
      <c r="J1832" s="78"/>
      <c r="K1832" s="118">
        <f t="shared" ref="K1832:P1832" ca="1" si="3117">SUMIF($3:$3,K$2,1832:1832)</f>
        <v>60000000</v>
      </c>
      <c r="L1832" s="118">
        <f t="shared" ca="1" si="3117"/>
        <v>60000000</v>
      </c>
      <c r="M1832" s="118">
        <f t="shared" ca="1" si="3117"/>
        <v>60000000</v>
      </c>
      <c r="N1832" s="118">
        <f t="shared" ca="1" si="3117"/>
        <v>60000000</v>
      </c>
      <c r="O1832" s="118">
        <f t="shared" ca="1" si="3117"/>
        <v>60000000</v>
      </c>
      <c r="P1832" s="118">
        <f t="shared" ca="1" si="3117"/>
        <v>60000000</v>
      </c>
      <c r="R1832" s="118"/>
      <c r="S1832" s="148">
        <f ca="1">+S1830*S1831</f>
        <v>5000000</v>
      </c>
      <c r="T1832" s="148">
        <f t="shared" ref="T1832:CE1832" ca="1" si="3118">+T1830*T1831</f>
        <v>5000000</v>
      </c>
      <c r="U1832" s="148">
        <f t="shared" ca="1" si="3118"/>
        <v>5000000</v>
      </c>
      <c r="V1832" s="148">
        <f t="shared" ca="1" si="3118"/>
        <v>5000000</v>
      </c>
      <c r="W1832" s="148">
        <f t="shared" ca="1" si="3118"/>
        <v>5000000</v>
      </c>
      <c r="X1832" s="148">
        <f t="shared" ca="1" si="3118"/>
        <v>5000000</v>
      </c>
      <c r="Y1832" s="148">
        <f t="shared" ca="1" si="3118"/>
        <v>5000000</v>
      </c>
      <c r="Z1832" s="148">
        <f t="shared" ca="1" si="3118"/>
        <v>5000000</v>
      </c>
      <c r="AA1832" s="148">
        <f t="shared" ca="1" si="3118"/>
        <v>5000000</v>
      </c>
      <c r="AB1832" s="148">
        <f t="shared" ca="1" si="3118"/>
        <v>5000000</v>
      </c>
      <c r="AC1832" s="148">
        <f t="shared" ca="1" si="3118"/>
        <v>5000000</v>
      </c>
      <c r="AD1832" s="148">
        <f t="shared" ca="1" si="3118"/>
        <v>5000000</v>
      </c>
      <c r="AE1832" s="148">
        <f t="shared" ca="1" si="3118"/>
        <v>5000000</v>
      </c>
      <c r="AF1832" s="148">
        <f t="shared" ca="1" si="3118"/>
        <v>5000000</v>
      </c>
      <c r="AG1832" s="148">
        <f t="shared" ca="1" si="3118"/>
        <v>5000000</v>
      </c>
      <c r="AH1832" s="148">
        <f t="shared" ca="1" si="3118"/>
        <v>5000000</v>
      </c>
      <c r="AI1832" s="148">
        <f t="shared" ca="1" si="3118"/>
        <v>5000000</v>
      </c>
      <c r="AJ1832" s="148">
        <f t="shared" ca="1" si="3118"/>
        <v>5000000</v>
      </c>
      <c r="AK1832" s="148">
        <f t="shared" ca="1" si="3118"/>
        <v>5000000</v>
      </c>
      <c r="AL1832" s="148">
        <f t="shared" ca="1" si="3118"/>
        <v>5000000</v>
      </c>
      <c r="AM1832" s="148">
        <f t="shared" ca="1" si="3118"/>
        <v>5000000</v>
      </c>
      <c r="AN1832" s="148">
        <f t="shared" ca="1" si="3118"/>
        <v>5000000</v>
      </c>
      <c r="AO1832" s="148">
        <f t="shared" ca="1" si="3118"/>
        <v>5000000</v>
      </c>
      <c r="AP1832" s="148">
        <f t="shared" ca="1" si="3118"/>
        <v>5000000</v>
      </c>
      <c r="AQ1832" s="148">
        <f t="shared" ca="1" si="3118"/>
        <v>5000000</v>
      </c>
      <c r="AR1832" s="148">
        <f t="shared" ca="1" si="3118"/>
        <v>5000000</v>
      </c>
      <c r="AS1832" s="148">
        <f t="shared" ca="1" si="3118"/>
        <v>5000000</v>
      </c>
      <c r="AT1832" s="148">
        <f t="shared" ca="1" si="3118"/>
        <v>5000000</v>
      </c>
      <c r="AU1832" s="148">
        <f t="shared" ca="1" si="3118"/>
        <v>5000000</v>
      </c>
      <c r="AV1832" s="148">
        <f t="shared" ca="1" si="3118"/>
        <v>5000000</v>
      </c>
      <c r="AW1832" s="148">
        <f t="shared" ca="1" si="3118"/>
        <v>5000000</v>
      </c>
      <c r="AX1832" s="148">
        <f t="shared" ca="1" si="3118"/>
        <v>5000000</v>
      </c>
      <c r="AY1832" s="148">
        <f t="shared" ca="1" si="3118"/>
        <v>5000000</v>
      </c>
      <c r="AZ1832" s="148">
        <f t="shared" ca="1" si="3118"/>
        <v>5000000</v>
      </c>
      <c r="BA1832" s="148">
        <f t="shared" ca="1" si="3118"/>
        <v>5000000</v>
      </c>
      <c r="BB1832" s="148">
        <f t="shared" ca="1" si="3118"/>
        <v>5000000</v>
      </c>
      <c r="BC1832" s="148">
        <f t="shared" ca="1" si="3118"/>
        <v>5000000</v>
      </c>
      <c r="BD1832" s="148">
        <f t="shared" ca="1" si="3118"/>
        <v>5000000</v>
      </c>
      <c r="BE1832" s="148">
        <f t="shared" ca="1" si="3118"/>
        <v>5000000</v>
      </c>
      <c r="BF1832" s="148">
        <f t="shared" ca="1" si="3118"/>
        <v>5000000</v>
      </c>
      <c r="BG1832" s="148">
        <f t="shared" ca="1" si="3118"/>
        <v>5000000</v>
      </c>
      <c r="BH1832" s="148">
        <f t="shared" ca="1" si="3118"/>
        <v>5000000</v>
      </c>
      <c r="BI1832" s="148">
        <f t="shared" ca="1" si="3118"/>
        <v>5000000</v>
      </c>
      <c r="BJ1832" s="148">
        <f t="shared" ca="1" si="3118"/>
        <v>5000000</v>
      </c>
      <c r="BK1832" s="148">
        <f t="shared" ca="1" si="3118"/>
        <v>5000000</v>
      </c>
      <c r="BL1832" s="148">
        <f t="shared" ca="1" si="3118"/>
        <v>5000000</v>
      </c>
      <c r="BM1832" s="148">
        <f t="shared" ca="1" si="3118"/>
        <v>5000000</v>
      </c>
      <c r="BN1832" s="148">
        <f t="shared" ca="1" si="3118"/>
        <v>5000000</v>
      </c>
      <c r="BO1832" s="148">
        <f t="shared" ca="1" si="3118"/>
        <v>5000000</v>
      </c>
      <c r="BP1832" s="148">
        <f t="shared" ca="1" si="3118"/>
        <v>5000000</v>
      </c>
      <c r="BQ1832" s="148">
        <f t="shared" ca="1" si="3118"/>
        <v>5000000</v>
      </c>
      <c r="BR1832" s="148">
        <f t="shared" ca="1" si="3118"/>
        <v>5000000</v>
      </c>
      <c r="BS1832" s="148">
        <f t="shared" ca="1" si="3118"/>
        <v>5000000</v>
      </c>
      <c r="BT1832" s="148">
        <f t="shared" ca="1" si="3118"/>
        <v>5000000</v>
      </c>
      <c r="BU1832" s="148">
        <f t="shared" ca="1" si="3118"/>
        <v>5000000</v>
      </c>
      <c r="BV1832" s="148">
        <f t="shared" ca="1" si="3118"/>
        <v>5000000</v>
      </c>
      <c r="BW1832" s="148">
        <f t="shared" ca="1" si="3118"/>
        <v>5000000</v>
      </c>
      <c r="BX1832" s="148">
        <f t="shared" ca="1" si="3118"/>
        <v>5000000</v>
      </c>
      <c r="BY1832" s="148">
        <f t="shared" ca="1" si="3118"/>
        <v>5000000</v>
      </c>
      <c r="BZ1832" s="148">
        <f t="shared" ca="1" si="3118"/>
        <v>5000000</v>
      </c>
      <c r="CA1832" s="148">
        <f t="shared" ca="1" si="3118"/>
        <v>5000000</v>
      </c>
      <c r="CB1832" s="148">
        <f t="shared" ca="1" si="3118"/>
        <v>5000000</v>
      </c>
      <c r="CC1832" s="148">
        <f t="shared" ca="1" si="3118"/>
        <v>5000000</v>
      </c>
      <c r="CD1832" s="148">
        <f t="shared" ca="1" si="3118"/>
        <v>5000000</v>
      </c>
      <c r="CE1832" s="148">
        <f t="shared" ca="1" si="3118"/>
        <v>5000000</v>
      </c>
      <c r="CF1832" s="148">
        <f t="shared" ref="CF1832:DL1832" ca="1" si="3119">+CF1830*CF1831</f>
        <v>5000000</v>
      </c>
      <c r="CG1832" s="148">
        <f t="shared" ca="1" si="3119"/>
        <v>5000000</v>
      </c>
      <c r="CH1832" s="148">
        <f t="shared" ca="1" si="3119"/>
        <v>5000000</v>
      </c>
      <c r="CI1832" s="148">
        <f t="shared" ca="1" si="3119"/>
        <v>5000000</v>
      </c>
      <c r="CJ1832" s="148">
        <f t="shared" ca="1" si="3119"/>
        <v>5000000</v>
      </c>
      <c r="CK1832" s="148">
        <f t="shared" ca="1" si="3119"/>
        <v>5000000</v>
      </c>
      <c r="CL1832" s="148">
        <f t="shared" ca="1" si="3119"/>
        <v>5000000</v>
      </c>
      <c r="CM1832" s="148" t="e">
        <f t="shared" ca="1" si="3119"/>
        <v>#N/A</v>
      </c>
      <c r="CN1832" s="148" t="e">
        <f t="shared" ca="1" si="3119"/>
        <v>#N/A</v>
      </c>
      <c r="CO1832" s="148" t="e">
        <f t="shared" ca="1" si="3119"/>
        <v>#N/A</v>
      </c>
      <c r="CP1832" s="148" t="e">
        <f t="shared" ca="1" si="3119"/>
        <v>#N/A</v>
      </c>
      <c r="CQ1832" s="148" t="e">
        <f t="shared" ca="1" si="3119"/>
        <v>#N/A</v>
      </c>
      <c r="CR1832" s="148" t="e">
        <f t="shared" ca="1" si="3119"/>
        <v>#N/A</v>
      </c>
      <c r="CS1832" s="148" t="e">
        <f t="shared" ca="1" si="3119"/>
        <v>#N/A</v>
      </c>
      <c r="CT1832" s="148" t="e">
        <f t="shared" ca="1" si="3119"/>
        <v>#N/A</v>
      </c>
      <c r="CU1832" s="148" t="e">
        <f t="shared" ca="1" si="3119"/>
        <v>#N/A</v>
      </c>
      <c r="CV1832" s="148" t="e">
        <f t="shared" ca="1" si="3119"/>
        <v>#N/A</v>
      </c>
      <c r="CW1832" s="148" t="e">
        <f t="shared" ca="1" si="3119"/>
        <v>#N/A</v>
      </c>
      <c r="CX1832" s="148" t="e">
        <f t="shared" ca="1" si="3119"/>
        <v>#N/A</v>
      </c>
      <c r="CY1832" s="148" t="e">
        <f t="shared" ca="1" si="3119"/>
        <v>#N/A</v>
      </c>
      <c r="CZ1832" s="148" t="e">
        <f t="shared" ca="1" si="3119"/>
        <v>#N/A</v>
      </c>
      <c r="DA1832" s="148" t="e">
        <f t="shared" ca="1" si="3119"/>
        <v>#N/A</v>
      </c>
      <c r="DB1832" s="148" t="e">
        <f t="shared" ca="1" si="3119"/>
        <v>#N/A</v>
      </c>
      <c r="DC1832" s="148" t="e">
        <f t="shared" ca="1" si="3119"/>
        <v>#N/A</v>
      </c>
      <c r="DD1832" s="148" t="e">
        <f t="shared" ca="1" si="3119"/>
        <v>#N/A</v>
      </c>
      <c r="DE1832" s="148" t="e">
        <f t="shared" ca="1" si="3119"/>
        <v>#N/A</v>
      </c>
      <c r="DF1832" s="148" t="e">
        <f t="shared" ca="1" si="3119"/>
        <v>#N/A</v>
      </c>
      <c r="DG1832" s="148" t="e">
        <f t="shared" ca="1" si="3119"/>
        <v>#N/A</v>
      </c>
      <c r="DH1832" s="148" t="e">
        <f t="shared" ca="1" si="3119"/>
        <v>#N/A</v>
      </c>
      <c r="DI1832" s="148" t="e">
        <f t="shared" ca="1" si="3119"/>
        <v>#N/A</v>
      </c>
      <c r="DJ1832" s="148" t="e">
        <f t="shared" ca="1" si="3119"/>
        <v>#N/A</v>
      </c>
      <c r="DK1832" s="148" t="e">
        <f t="shared" ca="1" si="3119"/>
        <v>#N/A</v>
      </c>
      <c r="DL1832" s="148" t="e">
        <f t="shared" ca="1" si="3119"/>
        <v>#N/A</v>
      </c>
    </row>
    <row r="1833" spans="1:116" x14ac:dyDescent="0.4">
      <c r="B1833" t="s">
        <v>244</v>
      </c>
      <c r="D1833" t="s">
        <v>772</v>
      </c>
      <c r="E1833" s="8" t="str">
        <f t="shared" si="3113"/>
        <v>1833 GMV-S</v>
      </c>
      <c r="G1833" s="9"/>
      <c r="H1833" s="27"/>
      <c r="I1833" s="78"/>
      <c r="J1833" s="78"/>
      <c r="K1833" s="33"/>
      <c r="L1833" s="33"/>
      <c r="M1833" s="33"/>
      <c r="N1833" s="33"/>
      <c r="O1833" s="33"/>
      <c r="P1833" s="33"/>
      <c r="R1833" s="33"/>
      <c r="S1833" s="77"/>
      <c r="T1833" s="77"/>
      <c r="U1833" s="77"/>
      <c r="V1833" s="77"/>
      <c r="W1833" s="77"/>
      <c r="X1833" s="77"/>
      <c r="Y1833" s="77"/>
      <c r="Z1833" s="77"/>
      <c r="AA1833" s="77"/>
      <c r="AB1833" s="77"/>
      <c r="AC1833" s="77"/>
      <c r="AD1833" s="77"/>
      <c r="AE1833" s="77"/>
      <c r="AF1833" s="77"/>
      <c r="AG1833" s="77"/>
      <c r="AH1833" s="77"/>
      <c r="AI1833" s="77"/>
      <c r="AJ1833" s="77"/>
      <c r="AK1833" s="77"/>
      <c r="AL1833" s="77"/>
      <c r="AM1833" s="77"/>
      <c r="AN1833" s="77"/>
      <c r="AO1833" s="77"/>
      <c r="AP1833" s="77"/>
      <c r="AQ1833" s="77"/>
      <c r="AR1833" s="77"/>
      <c r="AS1833" s="77"/>
      <c r="AT1833" s="77"/>
      <c r="AU1833" s="77"/>
      <c r="AV1833" s="77"/>
      <c r="AW1833" s="77"/>
      <c r="AX1833" s="77"/>
      <c r="AY1833" s="77"/>
      <c r="AZ1833" s="77"/>
      <c r="BA1833" s="77"/>
      <c r="BB1833" s="77"/>
      <c r="BC1833" s="77"/>
      <c r="BD1833" s="77"/>
      <c r="BE1833" s="77"/>
      <c r="BF1833" s="77"/>
      <c r="BG1833" s="77"/>
      <c r="BH1833" s="77"/>
      <c r="BI1833" s="77"/>
      <c r="BJ1833" s="77"/>
      <c r="BK1833" s="77"/>
      <c r="BL1833" s="77"/>
      <c r="BM1833" s="77"/>
      <c r="BN1833" s="77"/>
      <c r="BO1833" s="77"/>
      <c r="BP1833" s="77"/>
      <c r="BQ1833" s="77"/>
      <c r="BR1833" s="77"/>
      <c r="BS1833" s="77"/>
      <c r="BT1833" s="77"/>
      <c r="BU1833" s="77"/>
      <c r="BV1833" s="77"/>
      <c r="BW1833" s="77"/>
      <c r="BX1833" s="77"/>
      <c r="BY1833" s="77"/>
      <c r="BZ1833" s="77"/>
      <c r="CA1833" s="77"/>
      <c r="CB1833" s="77"/>
      <c r="CC1833" s="77"/>
      <c r="CD1833" s="77"/>
      <c r="CE1833" s="77"/>
      <c r="CF1833" s="77"/>
      <c r="CG1833" s="77"/>
      <c r="CH1833" s="77"/>
      <c r="CI1833" s="77"/>
      <c r="CJ1833" s="77"/>
      <c r="CK1833" s="77"/>
      <c r="CL1833" s="77"/>
      <c r="CN1833" s="78"/>
      <c r="CO1833" s="77"/>
      <c r="CP1833" s="77"/>
      <c r="CQ1833" s="77"/>
      <c r="CR1833" s="77"/>
      <c r="CS1833" s="77"/>
      <c r="CT1833" s="77"/>
      <c r="CU1833" s="77"/>
      <c r="CV1833" s="77"/>
      <c r="CW1833" s="77"/>
      <c r="CX1833" s="77"/>
      <c r="CY1833" s="77"/>
      <c r="CZ1833" s="77"/>
      <c r="DA1833" s="77"/>
      <c r="DB1833" s="77"/>
      <c r="DC1833" s="77"/>
      <c r="DD1833" s="77"/>
      <c r="DE1833" s="77"/>
      <c r="DF1833" s="77"/>
      <c r="DG1833" s="77"/>
      <c r="DH1833" s="77"/>
      <c r="DI1833" s="77"/>
      <c r="DJ1833" s="77"/>
      <c r="DK1833" s="77"/>
      <c r="DL1833" s="77"/>
    </row>
    <row r="1834" spans="1:116" x14ac:dyDescent="0.4">
      <c r="B1834" t="s">
        <v>332</v>
      </c>
      <c r="D1834" t="s">
        <v>772</v>
      </c>
      <c r="E1834" s="8" t="str">
        <f t="shared" si="3113"/>
        <v>1834 GMV-S</v>
      </c>
      <c r="G1834" s="136" t="str">
        <f>G1817</f>
        <v>(Primary label)</v>
      </c>
      <c r="H1834" s="27"/>
      <c r="I1834" s="78"/>
      <c r="J1834" s="78"/>
      <c r="K1834" s="33"/>
      <c r="L1834" s="33"/>
      <c r="M1834" s="33"/>
      <c r="N1834" s="33"/>
      <c r="O1834" s="33"/>
      <c r="P1834" s="33"/>
      <c r="R1834" s="33"/>
      <c r="S1834" s="77"/>
      <c r="T1834" s="77"/>
      <c r="U1834" s="77"/>
      <c r="V1834" s="77"/>
      <c r="W1834" s="77"/>
      <c r="X1834" s="77"/>
      <c r="Y1834" s="77"/>
      <c r="Z1834" s="77"/>
      <c r="AA1834" s="77"/>
      <c r="AB1834" s="77"/>
      <c r="AC1834" s="77"/>
      <c r="AD1834" s="77"/>
      <c r="AE1834" s="77"/>
      <c r="AF1834" s="77"/>
      <c r="AG1834" s="77"/>
      <c r="AH1834" s="77"/>
      <c r="AI1834" s="77"/>
      <c r="AJ1834" s="77"/>
      <c r="AK1834" s="77"/>
      <c r="AL1834" s="77"/>
      <c r="AM1834" s="77"/>
      <c r="AN1834" s="77"/>
      <c r="AO1834" s="77"/>
      <c r="AP1834" s="77"/>
      <c r="AQ1834" s="77"/>
      <c r="AR1834" s="77"/>
      <c r="AS1834" s="77"/>
      <c r="AT1834" s="77"/>
      <c r="AU1834" s="77"/>
      <c r="AV1834" s="77"/>
      <c r="AW1834" s="77"/>
      <c r="AX1834" s="77"/>
      <c r="AY1834" s="77"/>
      <c r="AZ1834" s="77"/>
      <c r="BA1834" s="77"/>
      <c r="BB1834" s="77"/>
      <c r="BC1834" s="77"/>
      <c r="BD1834" s="77"/>
      <c r="BE1834" s="77"/>
      <c r="BF1834" s="77"/>
      <c r="BG1834" s="77"/>
      <c r="BH1834" s="77"/>
      <c r="BI1834" s="77"/>
      <c r="BJ1834" s="77"/>
      <c r="BK1834" s="77"/>
      <c r="BL1834" s="77"/>
      <c r="BM1834" s="77"/>
      <c r="BN1834" s="77"/>
      <c r="BO1834" s="77"/>
      <c r="BP1834" s="77"/>
      <c r="BQ1834" s="77"/>
      <c r="BR1834" s="77"/>
      <c r="BS1834" s="77"/>
      <c r="BT1834" s="77"/>
      <c r="BU1834" s="77"/>
      <c r="BV1834" s="77"/>
      <c r="BW1834" s="77"/>
      <c r="BX1834" s="77"/>
      <c r="BY1834" s="77"/>
      <c r="BZ1834" s="77"/>
      <c r="CA1834" s="77"/>
      <c r="CB1834" s="77"/>
      <c r="CC1834" s="77"/>
      <c r="CD1834" s="77"/>
      <c r="CE1834" s="77"/>
      <c r="CF1834" s="77"/>
      <c r="CG1834" s="77"/>
      <c r="CH1834" s="77"/>
      <c r="CI1834" s="77"/>
      <c r="CJ1834" s="77"/>
      <c r="CK1834" s="77"/>
      <c r="CL1834" s="77"/>
      <c r="CN1834" s="78"/>
      <c r="CO1834" s="77"/>
      <c r="CP1834" s="77"/>
      <c r="CQ1834" s="77"/>
      <c r="CR1834" s="77"/>
      <c r="CS1834" s="77"/>
      <c r="CT1834" s="77"/>
      <c r="CU1834" s="77"/>
      <c r="CV1834" s="77"/>
      <c r="CW1834" s="77"/>
      <c r="CX1834" s="77"/>
      <c r="CY1834" s="77"/>
      <c r="CZ1834" s="77"/>
      <c r="DA1834" s="77"/>
      <c r="DB1834" s="77"/>
      <c r="DC1834" s="77"/>
      <c r="DD1834" s="77"/>
      <c r="DE1834" s="77"/>
      <c r="DF1834" s="77"/>
      <c r="DG1834" s="77"/>
      <c r="DH1834" s="77"/>
      <c r="DI1834" s="77"/>
      <c r="DJ1834" s="77"/>
      <c r="DK1834" s="77"/>
      <c r="DL1834" s="77"/>
    </row>
    <row r="1835" spans="1:116" x14ac:dyDescent="0.4">
      <c r="B1835" t="s">
        <v>332</v>
      </c>
      <c r="D1835" t="s">
        <v>772</v>
      </c>
      <c r="E1835" s="8" t="str">
        <f t="shared" si="3113"/>
        <v>1835 GMV-S</v>
      </c>
      <c r="G1835" s="136" t="str">
        <f>G1818</f>
        <v>primary unit</v>
      </c>
      <c r="H1835" s="27"/>
      <c r="I1835" s="78"/>
      <c r="J1835" s="78"/>
      <c r="K1835" s="33"/>
      <c r="L1835" s="33"/>
      <c r="M1835" s="33"/>
      <c r="N1835" s="33"/>
      <c r="O1835" s="33"/>
      <c r="P1835" s="33"/>
      <c r="R1835" s="33"/>
      <c r="S1835" s="77"/>
      <c r="T1835" s="77"/>
      <c r="U1835" s="77"/>
      <c r="V1835" s="77"/>
      <c r="W1835" s="77"/>
      <c r="X1835" s="77"/>
      <c r="Y1835" s="77"/>
      <c r="Z1835" s="77"/>
      <c r="AA1835" s="77"/>
      <c r="AB1835" s="77"/>
      <c r="AC1835" s="77"/>
      <c r="AD1835" s="77"/>
      <c r="AE1835" s="77"/>
      <c r="AF1835" s="77"/>
      <c r="AG1835" s="77"/>
      <c r="AH1835" s="77"/>
      <c r="AI1835" s="77"/>
      <c r="AJ1835" s="77"/>
      <c r="AK1835" s="77"/>
      <c r="AL1835" s="77"/>
      <c r="AM1835" s="77"/>
      <c r="AN1835" s="77"/>
      <c r="AO1835" s="77"/>
      <c r="AP1835" s="77"/>
      <c r="AQ1835" s="77"/>
      <c r="AR1835" s="77"/>
      <c r="AS1835" s="77"/>
      <c r="AT1835" s="77"/>
      <c r="AU1835" s="77"/>
      <c r="AV1835" s="77"/>
      <c r="AW1835" s="77"/>
      <c r="AX1835" s="77"/>
      <c r="AY1835" s="77"/>
      <c r="AZ1835" s="77"/>
      <c r="BA1835" s="77"/>
      <c r="BB1835" s="77"/>
      <c r="BC1835" s="77"/>
      <c r="BD1835" s="77"/>
      <c r="BE1835" s="77"/>
      <c r="BF1835" s="77"/>
      <c r="BG1835" s="77"/>
      <c r="BH1835" s="77"/>
      <c r="BI1835" s="77"/>
      <c r="BJ1835" s="77"/>
      <c r="BK1835" s="77"/>
      <c r="BL1835" s="77"/>
      <c r="BM1835" s="77"/>
      <c r="BN1835" s="77"/>
      <c r="BO1835" s="77"/>
      <c r="BP1835" s="77"/>
      <c r="BQ1835" s="77"/>
      <c r="BR1835" s="77"/>
      <c r="BS1835" s="77"/>
      <c r="BT1835" s="77"/>
      <c r="BU1835" s="77"/>
      <c r="BV1835" s="77"/>
      <c r="BW1835" s="77"/>
      <c r="BX1835" s="77"/>
      <c r="BY1835" s="77"/>
      <c r="BZ1835" s="77"/>
      <c r="CA1835" s="77"/>
      <c r="CB1835" s="77"/>
      <c r="CC1835" s="77"/>
      <c r="CD1835" s="77"/>
      <c r="CE1835" s="77"/>
      <c r="CF1835" s="77"/>
      <c r="CG1835" s="77"/>
      <c r="CH1835" s="77"/>
      <c r="CI1835" s="77"/>
      <c r="CJ1835" s="77"/>
      <c r="CK1835" s="77"/>
      <c r="CL1835" s="77"/>
      <c r="CN1835" s="78"/>
      <c r="CO1835" s="77"/>
      <c r="CP1835" s="77"/>
      <c r="CQ1835" s="77"/>
      <c r="CR1835" s="77"/>
      <c r="CS1835" s="77"/>
      <c r="CT1835" s="77"/>
      <c r="CU1835" s="77"/>
      <c r="CV1835" s="77"/>
      <c r="CW1835" s="77"/>
      <c r="CX1835" s="77"/>
      <c r="CY1835" s="77"/>
      <c r="CZ1835" s="77"/>
      <c r="DA1835" s="77"/>
      <c r="DB1835" s="77"/>
      <c r="DC1835" s="77"/>
      <c r="DD1835" s="77"/>
      <c r="DE1835" s="77"/>
      <c r="DF1835" s="77"/>
      <c r="DG1835" s="77"/>
      <c r="DH1835" s="77"/>
      <c r="DI1835" s="77"/>
      <c r="DJ1835" s="77"/>
      <c r="DK1835" s="77"/>
      <c r="DL1835" s="77"/>
    </row>
    <row r="1836" spans="1:116" x14ac:dyDescent="0.4">
      <c r="B1836" t="s">
        <v>332</v>
      </c>
      <c r="D1836" t="s">
        <v>772</v>
      </c>
      <c r="E1836" s="8" t="str">
        <f t="shared" ref="E1836" si="3120">ROW()&amp;" "&amp;D1836</f>
        <v>1836 GMV-S</v>
      </c>
      <c r="G1836" s="136" t="str">
        <f>G1819</f>
        <v>Primary revenue driver</v>
      </c>
      <c r="H1836" s="27"/>
      <c r="I1836" s="78"/>
      <c r="J1836" s="78"/>
      <c r="K1836" s="33"/>
      <c r="L1836" s="33"/>
      <c r="M1836" s="33"/>
      <c r="N1836" s="33"/>
      <c r="O1836" s="33"/>
      <c r="P1836" s="33"/>
      <c r="R1836" s="33"/>
      <c r="S1836" s="179" t="str">
        <f t="shared" ref="S1836:AX1836" si="3121">S1819</f>
        <v>S$16</v>
      </c>
      <c r="T1836" s="179" t="str">
        <f t="shared" si="3121"/>
        <v>T$16</v>
      </c>
      <c r="U1836" s="179" t="str">
        <f t="shared" si="3121"/>
        <v>U$16</v>
      </c>
      <c r="V1836" s="179" t="str">
        <f t="shared" si="3121"/>
        <v>V$16</v>
      </c>
      <c r="W1836" s="179" t="str">
        <f t="shared" si="3121"/>
        <v>W$16</v>
      </c>
      <c r="X1836" s="179" t="str">
        <f t="shared" si="3121"/>
        <v>X$16</v>
      </c>
      <c r="Y1836" s="179" t="str">
        <f t="shared" si="3121"/>
        <v>Y$16</v>
      </c>
      <c r="Z1836" s="179" t="str">
        <f t="shared" si="3121"/>
        <v>Z$16</v>
      </c>
      <c r="AA1836" s="179" t="str">
        <f t="shared" si="3121"/>
        <v>AA$16</v>
      </c>
      <c r="AB1836" s="179" t="str">
        <f t="shared" si="3121"/>
        <v>AB$16</v>
      </c>
      <c r="AC1836" s="179" t="str">
        <f t="shared" si="3121"/>
        <v>AC$16</v>
      </c>
      <c r="AD1836" s="179" t="str">
        <f t="shared" si="3121"/>
        <v>AD$16</v>
      </c>
      <c r="AE1836" s="179" t="str">
        <f t="shared" si="3121"/>
        <v>AE$16</v>
      </c>
      <c r="AF1836" s="179" t="str">
        <f t="shared" si="3121"/>
        <v>AF$16</v>
      </c>
      <c r="AG1836" s="179" t="str">
        <f t="shared" si="3121"/>
        <v>AG$16</v>
      </c>
      <c r="AH1836" s="179" t="str">
        <f t="shared" si="3121"/>
        <v>AH$16</v>
      </c>
      <c r="AI1836" s="179" t="str">
        <f t="shared" si="3121"/>
        <v>AI$16</v>
      </c>
      <c r="AJ1836" s="179" t="str">
        <f t="shared" si="3121"/>
        <v>AJ$16</v>
      </c>
      <c r="AK1836" s="179" t="str">
        <f t="shared" si="3121"/>
        <v>AK$16</v>
      </c>
      <c r="AL1836" s="179" t="str">
        <f t="shared" si="3121"/>
        <v>AL$16</v>
      </c>
      <c r="AM1836" s="179" t="str">
        <f t="shared" si="3121"/>
        <v>AM$16</v>
      </c>
      <c r="AN1836" s="179" t="str">
        <f t="shared" si="3121"/>
        <v>AN$16</v>
      </c>
      <c r="AO1836" s="179" t="str">
        <f t="shared" si="3121"/>
        <v>AO$16</v>
      </c>
      <c r="AP1836" s="179" t="str">
        <f t="shared" si="3121"/>
        <v>AP$16</v>
      </c>
      <c r="AQ1836" s="179" t="str">
        <f t="shared" si="3121"/>
        <v>AQ$16</v>
      </c>
      <c r="AR1836" s="179" t="str">
        <f t="shared" si="3121"/>
        <v>AR$16</v>
      </c>
      <c r="AS1836" s="179" t="str">
        <f t="shared" si="3121"/>
        <v>AS$16</v>
      </c>
      <c r="AT1836" s="179" t="str">
        <f t="shared" si="3121"/>
        <v>AT$16</v>
      </c>
      <c r="AU1836" s="179" t="str">
        <f t="shared" si="3121"/>
        <v>AU$16</v>
      </c>
      <c r="AV1836" s="179" t="str">
        <f t="shared" si="3121"/>
        <v>AV$16</v>
      </c>
      <c r="AW1836" s="179" t="str">
        <f t="shared" si="3121"/>
        <v>AW$16</v>
      </c>
      <c r="AX1836" s="179" t="str">
        <f t="shared" si="3121"/>
        <v>AX$16</v>
      </c>
      <c r="AY1836" s="179" t="str">
        <f t="shared" ref="AY1836:CD1836" si="3122">AY1819</f>
        <v>AY$16</v>
      </c>
      <c r="AZ1836" s="179" t="str">
        <f t="shared" si="3122"/>
        <v>AZ$16</v>
      </c>
      <c r="BA1836" s="179" t="str">
        <f t="shared" si="3122"/>
        <v>BA$16</v>
      </c>
      <c r="BB1836" s="179" t="str">
        <f t="shared" si="3122"/>
        <v>BB$16</v>
      </c>
      <c r="BC1836" s="179" t="str">
        <f t="shared" si="3122"/>
        <v>BC$16</v>
      </c>
      <c r="BD1836" s="179" t="str">
        <f t="shared" si="3122"/>
        <v>BD$16</v>
      </c>
      <c r="BE1836" s="179" t="str">
        <f t="shared" si="3122"/>
        <v>BE$16</v>
      </c>
      <c r="BF1836" s="179" t="str">
        <f t="shared" si="3122"/>
        <v>BF$16</v>
      </c>
      <c r="BG1836" s="179" t="str">
        <f t="shared" si="3122"/>
        <v>BG$16</v>
      </c>
      <c r="BH1836" s="179" t="str">
        <f t="shared" si="3122"/>
        <v>BH$16</v>
      </c>
      <c r="BI1836" s="179" t="str">
        <f t="shared" si="3122"/>
        <v>BI$16</v>
      </c>
      <c r="BJ1836" s="179" t="str">
        <f t="shared" si="3122"/>
        <v>BJ$16</v>
      </c>
      <c r="BK1836" s="179" t="str">
        <f t="shared" si="3122"/>
        <v>BK$16</v>
      </c>
      <c r="BL1836" s="179" t="str">
        <f t="shared" si="3122"/>
        <v>BL$16</v>
      </c>
      <c r="BM1836" s="179" t="str">
        <f t="shared" si="3122"/>
        <v>BM$16</v>
      </c>
      <c r="BN1836" s="179" t="str">
        <f t="shared" si="3122"/>
        <v>BN$16</v>
      </c>
      <c r="BO1836" s="179" t="str">
        <f t="shared" si="3122"/>
        <v>BO$16</v>
      </c>
      <c r="BP1836" s="179" t="str">
        <f t="shared" si="3122"/>
        <v>BP$16</v>
      </c>
      <c r="BQ1836" s="179" t="str">
        <f t="shared" si="3122"/>
        <v>BQ$16</v>
      </c>
      <c r="BR1836" s="179" t="str">
        <f t="shared" si="3122"/>
        <v>BR$16</v>
      </c>
      <c r="BS1836" s="179" t="str">
        <f t="shared" si="3122"/>
        <v>BS$16</v>
      </c>
      <c r="BT1836" s="179" t="str">
        <f t="shared" si="3122"/>
        <v>BT$16</v>
      </c>
      <c r="BU1836" s="179" t="str">
        <f t="shared" si="3122"/>
        <v>BU$16</v>
      </c>
      <c r="BV1836" s="179" t="str">
        <f t="shared" si="3122"/>
        <v>BV$16</v>
      </c>
      <c r="BW1836" s="179" t="str">
        <f t="shared" si="3122"/>
        <v>BW$16</v>
      </c>
      <c r="BX1836" s="179" t="str">
        <f t="shared" si="3122"/>
        <v>BX$16</v>
      </c>
      <c r="BY1836" s="179" t="str">
        <f t="shared" si="3122"/>
        <v>BY$16</v>
      </c>
      <c r="BZ1836" s="179" t="str">
        <f t="shared" si="3122"/>
        <v>BZ$16</v>
      </c>
      <c r="CA1836" s="179" t="str">
        <f t="shared" si="3122"/>
        <v>CA$16</v>
      </c>
      <c r="CB1836" s="179" t="str">
        <f t="shared" si="3122"/>
        <v>CB$16</v>
      </c>
      <c r="CC1836" s="179" t="str">
        <f t="shared" si="3122"/>
        <v>CC$16</v>
      </c>
      <c r="CD1836" s="179" t="str">
        <f t="shared" si="3122"/>
        <v>CD$16</v>
      </c>
      <c r="CE1836" s="179" t="str">
        <f t="shared" ref="CE1836:CL1836" si="3123">CE1819</f>
        <v>CE$16</v>
      </c>
      <c r="CF1836" s="179" t="str">
        <f t="shared" si="3123"/>
        <v>CF$16</v>
      </c>
      <c r="CG1836" s="179" t="str">
        <f t="shared" si="3123"/>
        <v>CG$16</v>
      </c>
      <c r="CH1836" s="179" t="str">
        <f t="shared" si="3123"/>
        <v>CH$16</v>
      </c>
      <c r="CI1836" s="179" t="str">
        <f t="shared" si="3123"/>
        <v>CI$16</v>
      </c>
      <c r="CJ1836" s="179" t="str">
        <f t="shared" si="3123"/>
        <v>CJ$16</v>
      </c>
      <c r="CK1836" s="179" t="str">
        <f t="shared" si="3123"/>
        <v>CK$16</v>
      </c>
      <c r="CL1836" s="179" t="str">
        <f t="shared" si="3123"/>
        <v>CL$16</v>
      </c>
      <c r="CN1836" s="78"/>
      <c r="CO1836" s="179" t="str">
        <f t="shared" ref="CO1836:DL1836" si="3124">CO1819</f>
        <v>CO$16</v>
      </c>
      <c r="CP1836" s="179" t="str">
        <f t="shared" si="3124"/>
        <v>CP$16</v>
      </c>
      <c r="CQ1836" s="179" t="str">
        <f t="shared" si="3124"/>
        <v>CQ$16</v>
      </c>
      <c r="CR1836" s="179" t="str">
        <f t="shared" si="3124"/>
        <v>CR$16</v>
      </c>
      <c r="CS1836" s="179" t="str">
        <f t="shared" si="3124"/>
        <v>CS$16</v>
      </c>
      <c r="CT1836" s="179" t="str">
        <f t="shared" si="3124"/>
        <v>CT$16</v>
      </c>
      <c r="CU1836" s="179" t="str">
        <f t="shared" si="3124"/>
        <v>CU$16</v>
      </c>
      <c r="CV1836" s="179" t="str">
        <f t="shared" si="3124"/>
        <v>CV$16</v>
      </c>
      <c r="CW1836" s="179" t="str">
        <f t="shared" si="3124"/>
        <v>CW$16</v>
      </c>
      <c r="CX1836" s="179" t="str">
        <f t="shared" si="3124"/>
        <v>CX$16</v>
      </c>
      <c r="CY1836" s="179" t="str">
        <f t="shared" si="3124"/>
        <v>CY$16</v>
      </c>
      <c r="CZ1836" s="179" t="str">
        <f t="shared" si="3124"/>
        <v>CZ$16</v>
      </c>
      <c r="DA1836" s="179" t="str">
        <f t="shared" si="3124"/>
        <v>DA$16</v>
      </c>
      <c r="DB1836" s="179" t="str">
        <f t="shared" si="3124"/>
        <v>DB$16</v>
      </c>
      <c r="DC1836" s="179" t="str">
        <f t="shared" si="3124"/>
        <v>DC$16</v>
      </c>
      <c r="DD1836" s="179" t="str">
        <f t="shared" si="3124"/>
        <v>DD$16</v>
      </c>
      <c r="DE1836" s="179" t="str">
        <f t="shared" si="3124"/>
        <v>DE$16</v>
      </c>
      <c r="DF1836" s="179" t="str">
        <f t="shared" si="3124"/>
        <v>DF$16</v>
      </c>
      <c r="DG1836" s="179" t="str">
        <f t="shared" si="3124"/>
        <v>DG$16</v>
      </c>
      <c r="DH1836" s="179" t="str">
        <f t="shared" si="3124"/>
        <v>DH$16</v>
      </c>
      <c r="DI1836" s="179" t="str">
        <f t="shared" si="3124"/>
        <v>DI$16</v>
      </c>
      <c r="DJ1836" s="179" t="str">
        <f t="shared" si="3124"/>
        <v>DJ$16</v>
      </c>
      <c r="DK1836" s="179" t="str">
        <f t="shared" si="3124"/>
        <v>DK$16</v>
      </c>
      <c r="DL1836" s="179" t="str">
        <f t="shared" si="3124"/>
        <v>DL$16</v>
      </c>
    </row>
    <row r="1837" spans="1:116" x14ac:dyDescent="0.4">
      <c r="B1837" t="s">
        <v>332</v>
      </c>
      <c r="D1837" t="s">
        <v>772</v>
      </c>
      <c r="E1837" s="8" t="str">
        <f t="shared" si="3113"/>
        <v>1837 GMV-S</v>
      </c>
      <c r="G1837" s="136" t="str">
        <f>G1820</f>
        <v>Primary volume driver</v>
      </c>
      <c r="K1837" s="53"/>
      <c r="L1837" s="53"/>
      <c r="M1837" s="53"/>
      <c r="N1837" s="53"/>
      <c r="O1837" s="53"/>
      <c r="P1837" s="53"/>
      <c r="R1837" s="24"/>
      <c r="S1837" s="179" t="str">
        <f t="shared" ref="S1837:AX1837" si="3125">S1820</f>
        <v>S$17</v>
      </c>
      <c r="T1837" s="179" t="str">
        <f t="shared" si="3125"/>
        <v>T$17</v>
      </c>
      <c r="U1837" s="179" t="str">
        <f t="shared" si="3125"/>
        <v>U$17</v>
      </c>
      <c r="V1837" s="179" t="str">
        <f t="shared" si="3125"/>
        <v>V$17</v>
      </c>
      <c r="W1837" s="179" t="str">
        <f t="shared" si="3125"/>
        <v>W$17</v>
      </c>
      <c r="X1837" s="179" t="str">
        <f t="shared" si="3125"/>
        <v>X$17</v>
      </c>
      <c r="Y1837" s="179" t="str">
        <f t="shared" si="3125"/>
        <v>Y$17</v>
      </c>
      <c r="Z1837" s="179" t="str">
        <f t="shared" si="3125"/>
        <v>Z$17</v>
      </c>
      <c r="AA1837" s="179" t="str">
        <f t="shared" si="3125"/>
        <v>AA$17</v>
      </c>
      <c r="AB1837" s="179" t="str">
        <f t="shared" si="3125"/>
        <v>AB$17</v>
      </c>
      <c r="AC1837" s="179" t="str">
        <f t="shared" si="3125"/>
        <v>AC$17</v>
      </c>
      <c r="AD1837" s="179" t="str">
        <f t="shared" si="3125"/>
        <v>AD$17</v>
      </c>
      <c r="AE1837" s="179" t="str">
        <f t="shared" si="3125"/>
        <v>AE$17</v>
      </c>
      <c r="AF1837" s="179" t="str">
        <f t="shared" si="3125"/>
        <v>AF$17</v>
      </c>
      <c r="AG1837" s="179" t="str">
        <f t="shared" si="3125"/>
        <v>AG$17</v>
      </c>
      <c r="AH1837" s="179" t="str">
        <f t="shared" si="3125"/>
        <v>AH$17</v>
      </c>
      <c r="AI1837" s="179" t="str">
        <f t="shared" si="3125"/>
        <v>AI$17</v>
      </c>
      <c r="AJ1837" s="179" t="str">
        <f t="shared" si="3125"/>
        <v>AJ$17</v>
      </c>
      <c r="AK1837" s="179" t="str">
        <f t="shared" si="3125"/>
        <v>AK$17</v>
      </c>
      <c r="AL1837" s="179" t="str">
        <f t="shared" si="3125"/>
        <v>AL$17</v>
      </c>
      <c r="AM1837" s="179" t="str">
        <f t="shared" si="3125"/>
        <v>AM$17</v>
      </c>
      <c r="AN1837" s="179" t="str">
        <f t="shared" si="3125"/>
        <v>AN$17</v>
      </c>
      <c r="AO1837" s="179" t="str">
        <f t="shared" si="3125"/>
        <v>AO$17</v>
      </c>
      <c r="AP1837" s="179" t="str">
        <f t="shared" si="3125"/>
        <v>AP$17</v>
      </c>
      <c r="AQ1837" s="179" t="str">
        <f t="shared" si="3125"/>
        <v>AQ$17</v>
      </c>
      <c r="AR1837" s="179" t="str">
        <f t="shared" si="3125"/>
        <v>AR$17</v>
      </c>
      <c r="AS1837" s="179" t="str">
        <f t="shared" si="3125"/>
        <v>AS$17</v>
      </c>
      <c r="AT1837" s="179" t="str">
        <f t="shared" si="3125"/>
        <v>AT$17</v>
      </c>
      <c r="AU1837" s="179" t="str">
        <f t="shared" si="3125"/>
        <v>AU$17</v>
      </c>
      <c r="AV1837" s="179" t="str">
        <f t="shared" si="3125"/>
        <v>AV$17</v>
      </c>
      <c r="AW1837" s="179" t="str">
        <f t="shared" si="3125"/>
        <v>AW$17</v>
      </c>
      <c r="AX1837" s="179" t="str">
        <f t="shared" si="3125"/>
        <v>AX$17</v>
      </c>
      <c r="AY1837" s="179" t="str">
        <f t="shared" ref="AY1837:CD1837" si="3126">AY1820</f>
        <v>AY$17</v>
      </c>
      <c r="AZ1837" s="179" t="str">
        <f t="shared" si="3126"/>
        <v>AZ$17</v>
      </c>
      <c r="BA1837" s="179" t="str">
        <f t="shared" si="3126"/>
        <v>BA$17</v>
      </c>
      <c r="BB1837" s="179" t="str">
        <f t="shared" si="3126"/>
        <v>BB$17</v>
      </c>
      <c r="BC1837" s="179" t="str">
        <f t="shared" si="3126"/>
        <v>BC$17</v>
      </c>
      <c r="BD1837" s="179" t="str">
        <f t="shared" si="3126"/>
        <v>BD$17</v>
      </c>
      <c r="BE1837" s="179" t="str">
        <f t="shared" si="3126"/>
        <v>BE$17</v>
      </c>
      <c r="BF1837" s="179" t="str">
        <f t="shared" si="3126"/>
        <v>BF$17</v>
      </c>
      <c r="BG1837" s="179" t="str">
        <f t="shared" si="3126"/>
        <v>BG$17</v>
      </c>
      <c r="BH1837" s="179" t="str">
        <f t="shared" si="3126"/>
        <v>BH$17</v>
      </c>
      <c r="BI1837" s="179" t="str">
        <f t="shared" si="3126"/>
        <v>BI$17</v>
      </c>
      <c r="BJ1837" s="179" t="str">
        <f t="shared" si="3126"/>
        <v>BJ$17</v>
      </c>
      <c r="BK1837" s="179" t="str">
        <f t="shared" si="3126"/>
        <v>BK$17</v>
      </c>
      <c r="BL1837" s="179" t="str">
        <f t="shared" si="3126"/>
        <v>BL$17</v>
      </c>
      <c r="BM1837" s="179" t="str">
        <f t="shared" si="3126"/>
        <v>BM$17</v>
      </c>
      <c r="BN1837" s="179" t="str">
        <f t="shared" si="3126"/>
        <v>BN$17</v>
      </c>
      <c r="BO1837" s="179" t="str">
        <f t="shared" si="3126"/>
        <v>BO$17</v>
      </c>
      <c r="BP1837" s="179" t="str">
        <f t="shared" si="3126"/>
        <v>BP$17</v>
      </c>
      <c r="BQ1837" s="179" t="str">
        <f t="shared" si="3126"/>
        <v>BQ$17</v>
      </c>
      <c r="BR1837" s="179" t="str">
        <f t="shared" si="3126"/>
        <v>BR$17</v>
      </c>
      <c r="BS1837" s="179" t="str">
        <f t="shared" si="3126"/>
        <v>BS$17</v>
      </c>
      <c r="BT1837" s="179" t="str">
        <f t="shared" si="3126"/>
        <v>BT$17</v>
      </c>
      <c r="BU1837" s="179" t="str">
        <f t="shared" si="3126"/>
        <v>BU$17</v>
      </c>
      <c r="BV1837" s="179" t="str">
        <f t="shared" si="3126"/>
        <v>BV$17</v>
      </c>
      <c r="BW1837" s="179" t="str">
        <f t="shared" si="3126"/>
        <v>BW$17</v>
      </c>
      <c r="BX1837" s="179" t="str">
        <f t="shared" si="3126"/>
        <v>BX$17</v>
      </c>
      <c r="BY1837" s="179" t="str">
        <f t="shared" si="3126"/>
        <v>BY$17</v>
      </c>
      <c r="BZ1837" s="179" t="str">
        <f t="shared" si="3126"/>
        <v>BZ$17</v>
      </c>
      <c r="CA1837" s="179" t="str">
        <f t="shared" si="3126"/>
        <v>CA$17</v>
      </c>
      <c r="CB1837" s="179" t="str">
        <f t="shared" si="3126"/>
        <v>CB$17</v>
      </c>
      <c r="CC1837" s="179" t="str">
        <f t="shared" si="3126"/>
        <v>CC$17</v>
      </c>
      <c r="CD1837" s="179" t="str">
        <f t="shared" si="3126"/>
        <v>CD$17</v>
      </c>
      <c r="CE1837" s="179" t="str">
        <f t="shared" ref="CE1837:CL1837" si="3127">CE1820</f>
        <v>CE$17</v>
      </c>
      <c r="CF1837" s="179" t="str">
        <f t="shared" si="3127"/>
        <v>CF$17</v>
      </c>
      <c r="CG1837" s="179" t="str">
        <f t="shared" si="3127"/>
        <v>CG$17</v>
      </c>
      <c r="CH1837" s="179" t="str">
        <f t="shared" si="3127"/>
        <v>CH$17</v>
      </c>
      <c r="CI1837" s="179" t="str">
        <f t="shared" si="3127"/>
        <v>CI$17</v>
      </c>
      <c r="CJ1837" s="179" t="str">
        <f t="shared" si="3127"/>
        <v>CJ$17</v>
      </c>
      <c r="CK1837" s="179" t="str">
        <f t="shared" si="3127"/>
        <v>CK$17</v>
      </c>
      <c r="CL1837" s="179" t="str">
        <f t="shared" si="3127"/>
        <v>CL$17</v>
      </c>
      <c r="CO1837" s="179" t="str">
        <f t="shared" ref="CO1837:DL1837" si="3128">CO1820</f>
        <v>CO$17</v>
      </c>
      <c r="CP1837" s="179" t="str">
        <f t="shared" si="3128"/>
        <v>CP$17</v>
      </c>
      <c r="CQ1837" s="179" t="str">
        <f t="shared" si="3128"/>
        <v>CQ$17</v>
      </c>
      <c r="CR1837" s="179" t="str">
        <f t="shared" si="3128"/>
        <v>CR$17</v>
      </c>
      <c r="CS1837" s="179" t="str">
        <f t="shared" si="3128"/>
        <v>CS$17</v>
      </c>
      <c r="CT1837" s="179" t="str">
        <f t="shared" si="3128"/>
        <v>CT$17</v>
      </c>
      <c r="CU1837" s="179" t="str">
        <f t="shared" si="3128"/>
        <v>CU$17</v>
      </c>
      <c r="CV1837" s="179" t="str">
        <f t="shared" si="3128"/>
        <v>CV$17</v>
      </c>
      <c r="CW1837" s="179" t="str">
        <f t="shared" si="3128"/>
        <v>CW$17</v>
      </c>
      <c r="CX1837" s="179" t="str">
        <f t="shared" si="3128"/>
        <v>CX$17</v>
      </c>
      <c r="CY1837" s="179" t="str">
        <f t="shared" si="3128"/>
        <v>CY$17</v>
      </c>
      <c r="CZ1837" s="179" t="str">
        <f t="shared" si="3128"/>
        <v>CZ$17</v>
      </c>
      <c r="DA1837" s="179" t="str">
        <f t="shared" si="3128"/>
        <v>DA$17</v>
      </c>
      <c r="DB1837" s="179" t="str">
        <f t="shared" si="3128"/>
        <v>DB$17</v>
      </c>
      <c r="DC1837" s="179" t="str">
        <f t="shared" si="3128"/>
        <v>DC$17</v>
      </c>
      <c r="DD1837" s="179" t="str">
        <f t="shared" si="3128"/>
        <v>DD$17</v>
      </c>
      <c r="DE1837" s="179" t="str">
        <f t="shared" si="3128"/>
        <v>DE$17</v>
      </c>
      <c r="DF1837" s="179" t="str">
        <f t="shared" si="3128"/>
        <v>DF$17</v>
      </c>
      <c r="DG1837" s="179" t="str">
        <f t="shared" si="3128"/>
        <v>DG$17</v>
      </c>
      <c r="DH1837" s="179" t="str">
        <f t="shared" si="3128"/>
        <v>DH$17</v>
      </c>
      <c r="DI1837" s="179" t="str">
        <f t="shared" si="3128"/>
        <v>DI$17</v>
      </c>
      <c r="DJ1837" s="179" t="str">
        <f t="shared" si="3128"/>
        <v>DJ$17</v>
      </c>
      <c r="DK1837" s="179" t="str">
        <f t="shared" si="3128"/>
        <v>DK$17</v>
      </c>
      <c r="DL1837" s="179" t="str">
        <f t="shared" si="3128"/>
        <v>DL$17</v>
      </c>
    </row>
    <row r="1838" spans="1:116" x14ac:dyDescent="0.4">
      <c r="B1838" t="s">
        <v>332</v>
      </c>
      <c r="D1838" t="s">
        <v>772</v>
      </c>
      <c r="E1838" s="8" t="str">
        <f t="shared" si="3113"/>
        <v>1838 GMV-S</v>
      </c>
      <c r="G1838" s="136" t="str">
        <f>G1825</f>
        <v>Secondary GMV:</v>
      </c>
      <c r="H1838" s="12"/>
      <c r="I1838" s="60"/>
      <c r="J1838" s="60"/>
      <c r="K1838" s="15"/>
      <c r="L1838" s="15"/>
      <c r="M1838" s="15"/>
      <c r="N1838" s="15"/>
      <c r="O1838" s="15"/>
      <c r="P1838" s="15"/>
      <c r="R1838" s="15"/>
      <c r="S1838" s="179">
        <f t="shared" ref="S1838:AX1838" si="3129">S1821</f>
        <v>0</v>
      </c>
      <c r="T1838" s="179">
        <f t="shared" si="3129"/>
        <v>0</v>
      </c>
      <c r="U1838" s="179">
        <f t="shared" si="3129"/>
        <v>0</v>
      </c>
      <c r="V1838" s="179">
        <f t="shared" si="3129"/>
        <v>0</v>
      </c>
      <c r="W1838" s="179">
        <f t="shared" si="3129"/>
        <v>0</v>
      </c>
      <c r="X1838" s="179">
        <f t="shared" si="3129"/>
        <v>0</v>
      </c>
      <c r="Y1838" s="179">
        <f t="shared" si="3129"/>
        <v>0</v>
      </c>
      <c r="Z1838" s="179">
        <f t="shared" si="3129"/>
        <v>0</v>
      </c>
      <c r="AA1838" s="179">
        <f t="shared" si="3129"/>
        <v>0</v>
      </c>
      <c r="AB1838" s="179">
        <f t="shared" si="3129"/>
        <v>0</v>
      </c>
      <c r="AC1838" s="179">
        <f t="shared" si="3129"/>
        <v>0</v>
      </c>
      <c r="AD1838" s="179">
        <f t="shared" si="3129"/>
        <v>0</v>
      </c>
      <c r="AE1838" s="179">
        <f t="shared" si="3129"/>
        <v>0</v>
      </c>
      <c r="AF1838" s="179">
        <f t="shared" si="3129"/>
        <v>0</v>
      </c>
      <c r="AG1838" s="179">
        <f t="shared" si="3129"/>
        <v>0</v>
      </c>
      <c r="AH1838" s="179">
        <f t="shared" si="3129"/>
        <v>0</v>
      </c>
      <c r="AI1838" s="179">
        <f t="shared" si="3129"/>
        <v>0</v>
      </c>
      <c r="AJ1838" s="179">
        <f t="shared" si="3129"/>
        <v>0</v>
      </c>
      <c r="AK1838" s="179">
        <f t="shared" si="3129"/>
        <v>0</v>
      </c>
      <c r="AL1838" s="179">
        <f t="shared" si="3129"/>
        <v>0</v>
      </c>
      <c r="AM1838" s="179">
        <f t="shared" si="3129"/>
        <v>0</v>
      </c>
      <c r="AN1838" s="179">
        <f t="shared" si="3129"/>
        <v>0</v>
      </c>
      <c r="AO1838" s="179">
        <f t="shared" si="3129"/>
        <v>0</v>
      </c>
      <c r="AP1838" s="179">
        <f t="shared" si="3129"/>
        <v>0</v>
      </c>
      <c r="AQ1838" s="179">
        <f t="shared" si="3129"/>
        <v>0</v>
      </c>
      <c r="AR1838" s="179">
        <f t="shared" si="3129"/>
        <v>0</v>
      </c>
      <c r="AS1838" s="179">
        <f t="shared" si="3129"/>
        <v>0</v>
      </c>
      <c r="AT1838" s="179">
        <f t="shared" si="3129"/>
        <v>0</v>
      </c>
      <c r="AU1838" s="179">
        <f t="shared" si="3129"/>
        <v>0</v>
      </c>
      <c r="AV1838" s="179">
        <f t="shared" si="3129"/>
        <v>0</v>
      </c>
      <c r="AW1838" s="179">
        <f t="shared" si="3129"/>
        <v>0</v>
      </c>
      <c r="AX1838" s="179">
        <f t="shared" si="3129"/>
        <v>0</v>
      </c>
      <c r="AY1838" s="179">
        <f t="shared" ref="AY1838:CD1838" si="3130">AY1821</f>
        <v>0</v>
      </c>
      <c r="AZ1838" s="179">
        <f t="shared" si="3130"/>
        <v>0</v>
      </c>
      <c r="BA1838" s="179">
        <f t="shared" si="3130"/>
        <v>0</v>
      </c>
      <c r="BB1838" s="179">
        <f t="shared" si="3130"/>
        <v>0</v>
      </c>
      <c r="BC1838" s="179">
        <f t="shared" si="3130"/>
        <v>0</v>
      </c>
      <c r="BD1838" s="179">
        <f t="shared" si="3130"/>
        <v>0</v>
      </c>
      <c r="BE1838" s="179">
        <f t="shared" si="3130"/>
        <v>0</v>
      </c>
      <c r="BF1838" s="179">
        <f t="shared" si="3130"/>
        <v>0</v>
      </c>
      <c r="BG1838" s="179">
        <f t="shared" si="3130"/>
        <v>0</v>
      </c>
      <c r="BH1838" s="179">
        <f t="shared" si="3130"/>
        <v>0</v>
      </c>
      <c r="BI1838" s="179">
        <f t="shared" si="3130"/>
        <v>0</v>
      </c>
      <c r="BJ1838" s="179">
        <f t="shared" si="3130"/>
        <v>0</v>
      </c>
      <c r="BK1838" s="179">
        <f t="shared" si="3130"/>
        <v>0</v>
      </c>
      <c r="BL1838" s="179">
        <f t="shared" si="3130"/>
        <v>0</v>
      </c>
      <c r="BM1838" s="179">
        <f t="shared" si="3130"/>
        <v>0</v>
      </c>
      <c r="BN1838" s="179">
        <f t="shared" si="3130"/>
        <v>0</v>
      </c>
      <c r="BO1838" s="179">
        <f t="shared" si="3130"/>
        <v>0</v>
      </c>
      <c r="BP1838" s="179">
        <f t="shared" si="3130"/>
        <v>0</v>
      </c>
      <c r="BQ1838" s="179">
        <f t="shared" si="3130"/>
        <v>0</v>
      </c>
      <c r="BR1838" s="179">
        <f t="shared" si="3130"/>
        <v>0</v>
      </c>
      <c r="BS1838" s="179">
        <f t="shared" si="3130"/>
        <v>0</v>
      </c>
      <c r="BT1838" s="179">
        <f t="shared" si="3130"/>
        <v>0</v>
      </c>
      <c r="BU1838" s="179">
        <f t="shared" si="3130"/>
        <v>0</v>
      </c>
      <c r="BV1838" s="179">
        <f t="shared" si="3130"/>
        <v>0</v>
      </c>
      <c r="BW1838" s="179">
        <f t="shared" si="3130"/>
        <v>0</v>
      </c>
      <c r="BX1838" s="179">
        <f t="shared" si="3130"/>
        <v>0</v>
      </c>
      <c r="BY1838" s="179">
        <f t="shared" si="3130"/>
        <v>0</v>
      </c>
      <c r="BZ1838" s="179">
        <f t="shared" si="3130"/>
        <v>0</v>
      </c>
      <c r="CA1838" s="179">
        <f t="shared" si="3130"/>
        <v>0</v>
      </c>
      <c r="CB1838" s="179">
        <f t="shared" si="3130"/>
        <v>0</v>
      </c>
      <c r="CC1838" s="179">
        <f t="shared" si="3130"/>
        <v>0</v>
      </c>
      <c r="CD1838" s="179">
        <f t="shared" si="3130"/>
        <v>0</v>
      </c>
      <c r="CE1838" s="179">
        <f t="shared" ref="CE1838:CL1838" si="3131">CE1821</f>
        <v>0</v>
      </c>
      <c r="CF1838" s="179">
        <f t="shared" si="3131"/>
        <v>0</v>
      </c>
      <c r="CG1838" s="179">
        <f t="shared" si="3131"/>
        <v>0</v>
      </c>
      <c r="CH1838" s="179">
        <f t="shared" si="3131"/>
        <v>0</v>
      </c>
      <c r="CI1838" s="179">
        <f t="shared" si="3131"/>
        <v>0</v>
      </c>
      <c r="CJ1838" s="179">
        <f t="shared" si="3131"/>
        <v>0</v>
      </c>
      <c r="CK1838" s="179">
        <f t="shared" si="3131"/>
        <v>0</v>
      </c>
      <c r="CL1838" s="179">
        <f t="shared" si="3131"/>
        <v>0</v>
      </c>
      <c r="CN1838" s="60"/>
      <c r="CO1838" s="179">
        <f t="shared" ref="CO1838:DL1838" si="3132">CO1821</f>
        <v>0</v>
      </c>
      <c r="CP1838" s="179">
        <f t="shared" si="3132"/>
        <v>0</v>
      </c>
      <c r="CQ1838" s="179">
        <f t="shared" si="3132"/>
        <v>0</v>
      </c>
      <c r="CR1838" s="179">
        <f t="shared" si="3132"/>
        <v>0</v>
      </c>
      <c r="CS1838" s="179">
        <f t="shared" si="3132"/>
        <v>0</v>
      </c>
      <c r="CT1838" s="179">
        <f t="shared" si="3132"/>
        <v>0</v>
      </c>
      <c r="CU1838" s="179">
        <f t="shared" si="3132"/>
        <v>0</v>
      </c>
      <c r="CV1838" s="179">
        <f t="shared" si="3132"/>
        <v>0</v>
      </c>
      <c r="CW1838" s="179">
        <f t="shared" si="3132"/>
        <v>0</v>
      </c>
      <c r="CX1838" s="179">
        <f t="shared" si="3132"/>
        <v>0</v>
      </c>
      <c r="CY1838" s="179">
        <f t="shared" si="3132"/>
        <v>0</v>
      </c>
      <c r="CZ1838" s="179">
        <f t="shared" si="3132"/>
        <v>0</v>
      </c>
      <c r="DA1838" s="179">
        <f t="shared" si="3132"/>
        <v>0</v>
      </c>
      <c r="DB1838" s="179">
        <f t="shared" si="3132"/>
        <v>0</v>
      </c>
      <c r="DC1838" s="179">
        <f t="shared" si="3132"/>
        <v>0</v>
      </c>
      <c r="DD1838" s="179">
        <f t="shared" si="3132"/>
        <v>0</v>
      </c>
      <c r="DE1838" s="179">
        <f t="shared" si="3132"/>
        <v>0</v>
      </c>
      <c r="DF1838" s="179">
        <f t="shared" si="3132"/>
        <v>0</v>
      </c>
      <c r="DG1838" s="179">
        <f t="shared" si="3132"/>
        <v>0</v>
      </c>
      <c r="DH1838" s="179">
        <f t="shared" si="3132"/>
        <v>0</v>
      </c>
      <c r="DI1838" s="179">
        <f t="shared" si="3132"/>
        <v>0</v>
      </c>
      <c r="DJ1838" s="179">
        <f t="shared" si="3132"/>
        <v>0</v>
      </c>
      <c r="DK1838" s="179">
        <f t="shared" si="3132"/>
        <v>0</v>
      </c>
      <c r="DL1838" s="179">
        <f t="shared" si="3132"/>
        <v>0</v>
      </c>
    </row>
    <row r="1839" spans="1:116" x14ac:dyDescent="0.4">
      <c r="B1839" t="s">
        <v>332</v>
      </c>
      <c r="D1839" t="s">
        <v>772</v>
      </c>
      <c r="E1839" s="8" t="str">
        <f t="shared" si="3113"/>
        <v>1839 GMV-S</v>
      </c>
      <c r="G1839" s="241" t="str">
        <f>IFERROR(SUBSTITUTE(TRIM(MID(G1825, SEARCH("-", G1825) + 1, LEN(G1825))),":",""),"no unit")</f>
        <v>no unit</v>
      </c>
      <c r="H1839" s="12"/>
      <c r="I1839" s="60"/>
      <c r="J1839" s="60"/>
      <c r="K1839" s="15"/>
      <c r="L1839" s="15"/>
      <c r="M1839" s="15"/>
      <c r="N1839" s="15"/>
      <c r="O1839" s="15"/>
      <c r="P1839" s="15"/>
      <c r="R1839" s="15"/>
      <c r="CN1839" s="60"/>
      <c r="CO1839" s="8"/>
      <c r="CP1839" s="8"/>
      <c r="CQ1839" s="8"/>
      <c r="CR1839" s="8"/>
      <c r="CS1839" s="8"/>
      <c r="CT1839" s="8"/>
      <c r="CU1839" s="8"/>
      <c r="CV1839" s="8"/>
      <c r="CW1839" s="8"/>
      <c r="CX1839" s="8"/>
      <c r="CY1839" s="8"/>
      <c r="CZ1839" s="8"/>
      <c r="DA1839" s="8"/>
      <c r="DB1839" s="8"/>
      <c r="DC1839" s="8"/>
      <c r="DD1839" s="8"/>
      <c r="DE1839" s="8"/>
      <c r="DF1839" s="8"/>
      <c r="DG1839" s="8"/>
      <c r="DH1839" s="8"/>
      <c r="DI1839" s="8"/>
      <c r="DJ1839" s="8"/>
      <c r="DK1839" s="8"/>
      <c r="DL1839" s="8"/>
    </row>
    <row r="1840" spans="1:116" x14ac:dyDescent="0.4">
      <c r="B1840" t="s">
        <v>332</v>
      </c>
      <c r="D1840" t="s">
        <v>772</v>
      </c>
      <c r="E1840" s="8" t="str">
        <f t="shared" ref="E1840" si="3133">ROW()&amp;" "&amp;D1840</f>
        <v>1840 GMV-S</v>
      </c>
      <c r="G1840" s="136" t="str">
        <f>G1823</f>
        <v>Secondary revenue driver</v>
      </c>
      <c r="H1840" s="12"/>
      <c r="I1840" s="60"/>
      <c r="J1840" s="60"/>
      <c r="K1840" s="15"/>
      <c r="L1840" s="15"/>
      <c r="M1840" s="15"/>
      <c r="N1840" s="15"/>
      <c r="O1840" s="15"/>
      <c r="P1840" s="15"/>
      <c r="R1840" s="15"/>
      <c r="S1840" s="203" t="str">
        <f>ADDRESS(ROW(S1832),COLUMN(S1832),2)</f>
        <v>S$1832</v>
      </c>
      <c r="T1840" s="203" t="str">
        <f t="shared" ref="T1840:CE1840" si="3134">ADDRESS(ROW(T1832),COLUMN(T1832),2)</f>
        <v>T$1832</v>
      </c>
      <c r="U1840" s="203" t="str">
        <f t="shared" si="3134"/>
        <v>U$1832</v>
      </c>
      <c r="V1840" s="203" t="str">
        <f t="shared" si="3134"/>
        <v>V$1832</v>
      </c>
      <c r="W1840" s="203" t="str">
        <f t="shared" si="3134"/>
        <v>W$1832</v>
      </c>
      <c r="X1840" s="203" t="str">
        <f t="shared" si="3134"/>
        <v>X$1832</v>
      </c>
      <c r="Y1840" s="203" t="str">
        <f t="shared" si="3134"/>
        <v>Y$1832</v>
      </c>
      <c r="Z1840" s="203" t="str">
        <f t="shared" si="3134"/>
        <v>Z$1832</v>
      </c>
      <c r="AA1840" s="203" t="str">
        <f t="shared" si="3134"/>
        <v>AA$1832</v>
      </c>
      <c r="AB1840" s="203" t="str">
        <f t="shared" si="3134"/>
        <v>AB$1832</v>
      </c>
      <c r="AC1840" s="203" t="str">
        <f t="shared" si="3134"/>
        <v>AC$1832</v>
      </c>
      <c r="AD1840" s="203" t="str">
        <f t="shared" si="3134"/>
        <v>AD$1832</v>
      </c>
      <c r="AE1840" s="203" t="str">
        <f t="shared" si="3134"/>
        <v>AE$1832</v>
      </c>
      <c r="AF1840" s="203" t="str">
        <f t="shared" si="3134"/>
        <v>AF$1832</v>
      </c>
      <c r="AG1840" s="203" t="str">
        <f t="shared" si="3134"/>
        <v>AG$1832</v>
      </c>
      <c r="AH1840" s="203" t="str">
        <f t="shared" si="3134"/>
        <v>AH$1832</v>
      </c>
      <c r="AI1840" s="203" t="str">
        <f t="shared" si="3134"/>
        <v>AI$1832</v>
      </c>
      <c r="AJ1840" s="203" t="str">
        <f t="shared" si="3134"/>
        <v>AJ$1832</v>
      </c>
      <c r="AK1840" s="203" t="str">
        <f t="shared" si="3134"/>
        <v>AK$1832</v>
      </c>
      <c r="AL1840" s="203" t="str">
        <f t="shared" si="3134"/>
        <v>AL$1832</v>
      </c>
      <c r="AM1840" s="203" t="str">
        <f t="shared" si="3134"/>
        <v>AM$1832</v>
      </c>
      <c r="AN1840" s="203" t="str">
        <f t="shared" si="3134"/>
        <v>AN$1832</v>
      </c>
      <c r="AO1840" s="203" t="str">
        <f t="shared" si="3134"/>
        <v>AO$1832</v>
      </c>
      <c r="AP1840" s="203" t="str">
        <f t="shared" si="3134"/>
        <v>AP$1832</v>
      </c>
      <c r="AQ1840" s="203" t="str">
        <f t="shared" si="3134"/>
        <v>AQ$1832</v>
      </c>
      <c r="AR1840" s="203" t="str">
        <f t="shared" si="3134"/>
        <v>AR$1832</v>
      </c>
      <c r="AS1840" s="203" t="str">
        <f t="shared" si="3134"/>
        <v>AS$1832</v>
      </c>
      <c r="AT1840" s="203" t="str">
        <f t="shared" si="3134"/>
        <v>AT$1832</v>
      </c>
      <c r="AU1840" s="203" t="str">
        <f t="shared" si="3134"/>
        <v>AU$1832</v>
      </c>
      <c r="AV1840" s="203" t="str">
        <f t="shared" si="3134"/>
        <v>AV$1832</v>
      </c>
      <c r="AW1840" s="203" t="str">
        <f t="shared" si="3134"/>
        <v>AW$1832</v>
      </c>
      <c r="AX1840" s="203" t="str">
        <f t="shared" si="3134"/>
        <v>AX$1832</v>
      </c>
      <c r="AY1840" s="203" t="str">
        <f t="shared" si="3134"/>
        <v>AY$1832</v>
      </c>
      <c r="AZ1840" s="203" t="str">
        <f t="shared" si="3134"/>
        <v>AZ$1832</v>
      </c>
      <c r="BA1840" s="203" t="str">
        <f t="shared" si="3134"/>
        <v>BA$1832</v>
      </c>
      <c r="BB1840" s="203" t="str">
        <f t="shared" si="3134"/>
        <v>BB$1832</v>
      </c>
      <c r="BC1840" s="203" t="str">
        <f t="shared" si="3134"/>
        <v>BC$1832</v>
      </c>
      <c r="BD1840" s="203" t="str">
        <f t="shared" si="3134"/>
        <v>BD$1832</v>
      </c>
      <c r="BE1840" s="203" t="str">
        <f t="shared" si="3134"/>
        <v>BE$1832</v>
      </c>
      <c r="BF1840" s="203" t="str">
        <f t="shared" si="3134"/>
        <v>BF$1832</v>
      </c>
      <c r="BG1840" s="203" t="str">
        <f t="shared" si="3134"/>
        <v>BG$1832</v>
      </c>
      <c r="BH1840" s="203" t="str">
        <f t="shared" si="3134"/>
        <v>BH$1832</v>
      </c>
      <c r="BI1840" s="203" t="str">
        <f t="shared" si="3134"/>
        <v>BI$1832</v>
      </c>
      <c r="BJ1840" s="203" t="str">
        <f t="shared" si="3134"/>
        <v>BJ$1832</v>
      </c>
      <c r="BK1840" s="203" t="str">
        <f t="shared" si="3134"/>
        <v>BK$1832</v>
      </c>
      <c r="BL1840" s="203" t="str">
        <f t="shared" si="3134"/>
        <v>BL$1832</v>
      </c>
      <c r="BM1840" s="203" t="str">
        <f t="shared" si="3134"/>
        <v>BM$1832</v>
      </c>
      <c r="BN1840" s="203" t="str">
        <f t="shared" si="3134"/>
        <v>BN$1832</v>
      </c>
      <c r="BO1840" s="203" t="str">
        <f t="shared" si="3134"/>
        <v>BO$1832</v>
      </c>
      <c r="BP1840" s="203" t="str">
        <f t="shared" si="3134"/>
        <v>BP$1832</v>
      </c>
      <c r="BQ1840" s="203" t="str">
        <f t="shared" si="3134"/>
        <v>BQ$1832</v>
      </c>
      <c r="BR1840" s="203" t="str">
        <f t="shared" si="3134"/>
        <v>BR$1832</v>
      </c>
      <c r="BS1840" s="203" t="str">
        <f t="shared" si="3134"/>
        <v>BS$1832</v>
      </c>
      <c r="BT1840" s="203" t="str">
        <f t="shared" si="3134"/>
        <v>BT$1832</v>
      </c>
      <c r="BU1840" s="203" t="str">
        <f t="shared" si="3134"/>
        <v>BU$1832</v>
      </c>
      <c r="BV1840" s="203" t="str">
        <f t="shared" si="3134"/>
        <v>BV$1832</v>
      </c>
      <c r="BW1840" s="203" t="str">
        <f t="shared" si="3134"/>
        <v>BW$1832</v>
      </c>
      <c r="BX1840" s="203" t="str">
        <f t="shared" si="3134"/>
        <v>BX$1832</v>
      </c>
      <c r="BY1840" s="203" t="str">
        <f t="shared" si="3134"/>
        <v>BY$1832</v>
      </c>
      <c r="BZ1840" s="203" t="str">
        <f t="shared" si="3134"/>
        <v>BZ$1832</v>
      </c>
      <c r="CA1840" s="203" t="str">
        <f t="shared" si="3134"/>
        <v>CA$1832</v>
      </c>
      <c r="CB1840" s="203" t="str">
        <f t="shared" si="3134"/>
        <v>CB$1832</v>
      </c>
      <c r="CC1840" s="203" t="str">
        <f t="shared" si="3134"/>
        <v>CC$1832</v>
      </c>
      <c r="CD1840" s="203" t="str">
        <f t="shared" si="3134"/>
        <v>CD$1832</v>
      </c>
      <c r="CE1840" s="203" t="str">
        <f t="shared" si="3134"/>
        <v>CE$1832</v>
      </c>
      <c r="CF1840" s="203" t="str">
        <f t="shared" ref="CF1840:CL1840" si="3135">ADDRESS(ROW(CF1832),COLUMN(CF1832),2)</f>
        <v>CF$1832</v>
      </c>
      <c r="CG1840" s="203" t="str">
        <f t="shared" si="3135"/>
        <v>CG$1832</v>
      </c>
      <c r="CH1840" s="203" t="str">
        <f t="shared" si="3135"/>
        <v>CH$1832</v>
      </c>
      <c r="CI1840" s="203" t="str">
        <f t="shared" si="3135"/>
        <v>CI$1832</v>
      </c>
      <c r="CJ1840" s="203" t="str">
        <f t="shared" si="3135"/>
        <v>CJ$1832</v>
      </c>
      <c r="CK1840" s="203" t="str">
        <f t="shared" si="3135"/>
        <v>CK$1832</v>
      </c>
      <c r="CL1840" s="203" t="str">
        <f t="shared" si="3135"/>
        <v>CL$1832</v>
      </c>
      <c r="CN1840" s="60"/>
      <c r="CO1840" s="203" t="str">
        <f t="shared" ref="CO1840:DK1840" si="3136">ADDRESS(ROW(CO1832),COLUMN(CO1832),2)</f>
        <v>CO$1832</v>
      </c>
      <c r="CP1840" s="203" t="str">
        <f t="shared" si="3136"/>
        <v>CP$1832</v>
      </c>
      <c r="CQ1840" s="203" t="str">
        <f t="shared" si="3136"/>
        <v>CQ$1832</v>
      </c>
      <c r="CR1840" s="203" t="str">
        <f t="shared" si="3136"/>
        <v>CR$1832</v>
      </c>
      <c r="CS1840" s="203" t="str">
        <f t="shared" si="3136"/>
        <v>CS$1832</v>
      </c>
      <c r="CT1840" s="203" t="str">
        <f t="shared" si="3136"/>
        <v>CT$1832</v>
      </c>
      <c r="CU1840" s="203" t="str">
        <f t="shared" si="3136"/>
        <v>CU$1832</v>
      </c>
      <c r="CV1840" s="203" t="str">
        <f t="shared" si="3136"/>
        <v>CV$1832</v>
      </c>
      <c r="CW1840" s="203" t="str">
        <f t="shared" si="3136"/>
        <v>CW$1832</v>
      </c>
      <c r="CX1840" s="203" t="str">
        <f t="shared" si="3136"/>
        <v>CX$1832</v>
      </c>
      <c r="CY1840" s="203" t="str">
        <f t="shared" si="3136"/>
        <v>CY$1832</v>
      </c>
      <c r="CZ1840" s="203" t="str">
        <f t="shared" si="3136"/>
        <v>CZ$1832</v>
      </c>
      <c r="DA1840" s="203" t="str">
        <f t="shared" si="3136"/>
        <v>DA$1832</v>
      </c>
      <c r="DB1840" s="203" t="str">
        <f t="shared" si="3136"/>
        <v>DB$1832</v>
      </c>
      <c r="DC1840" s="203" t="str">
        <f t="shared" si="3136"/>
        <v>DC$1832</v>
      </c>
      <c r="DD1840" s="203" t="str">
        <f t="shared" si="3136"/>
        <v>DD$1832</v>
      </c>
      <c r="DE1840" s="203" t="str">
        <f t="shared" si="3136"/>
        <v>DE$1832</v>
      </c>
      <c r="DF1840" s="203" t="str">
        <f t="shared" si="3136"/>
        <v>DF$1832</v>
      </c>
      <c r="DG1840" s="203" t="str">
        <f t="shared" si="3136"/>
        <v>DG$1832</v>
      </c>
      <c r="DH1840" s="203" t="str">
        <f t="shared" si="3136"/>
        <v>DH$1832</v>
      </c>
      <c r="DI1840" s="203" t="str">
        <f t="shared" si="3136"/>
        <v>DI$1832</v>
      </c>
      <c r="DJ1840" s="203" t="str">
        <f t="shared" si="3136"/>
        <v>DJ$1832</v>
      </c>
      <c r="DK1840" s="203" t="str">
        <f t="shared" si="3136"/>
        <v>DK$1832</v>
      </c>
      <c r="DL1840" s="203" t="str">
        <f t="shared" ref="DL1840" si="3137">ADDRESS(ROW(DL1832),COLUMN(DL1832),2)</f>
        <v>DL$1832</v>
      </c>
    </row>
    <row r="1841" spans="1:116" x14ac:dyDescent="0.4">
      <c r="B1841" t="s">
        <v>332</v>
      </c>
      <c r="D1841" t="s">
        <v>772</v>
      </c>
      <c r="E1841" s="8" t="str">
        <f t="shared" si="3113"/>
        <v>1841 GMV-S</v>
      </c>
      <c r="G1841" s="136" t="str">
        <f>G1824</f>
        <v>Secondary volume driver</v>
      </c>
      <c r="H1841" s="12"/>
      <c r="I1841" s="60"/>
      <c r="J1841" s="60"/>
      <c r="K1841" s="15"/>
      <c r="L1841" s="15"/>
      <c r="M1841" s="15"/>
      <c r="N1841" s="15"/>
      <c r="O1841" s="15"/>
      <c r="P1841" s="15"/>
      <c r="R1841" s="15"/>
      <c r="S1841" s="179" t="str">
        <f t="shared" ref="S1841:AX1841" si="3138">S1824</f>
        <v>S$19</v>
      </c>
      <c r="T1841" s="179" t="str">
        <f t="shared" si="3138"/>
        <v>T$19</v>
      </c>
      <c r="U1841" s="179" t="str">
        <f t="shared" si="3138"/>
        <v>U$19</v>
      </c>
      <c r="V1841" s="179" t="str">
        <f t="shared" si="3138"/>
        <v>V$19</v>
      </c>
      <c r="W1841" s="179" t="str">
        <f t="shared" si="3138"/>
        <v>W$19</v>
      </c>
      <c r="X1841" s="179" t="str">
        <f t="shared" si="3138"/>
        <v>X$19</v>
      </c>
      <c r="Y1841" s="179" t="str">
        <f t="shared" si="3138"/>
        <v>Y$19</v>
      </c>
      <c r="Z1841" s="179" t="str">
        <f t="shared" si="3138"/>
        <v>Z$19</v>
      </c>
      <c r="AA1841" s="179" t="str">
        <f t="shared" si="3138"/>
        <v>AA$19</v>
      </c>
      <c r="AB1841" s="179" t="str">
        <f t="shared" si="3138"/>
        <v>AB$19</v>
      </c>
      <c r="AC1841" s="179" t="str">
        <f t="shared" si="3138"/>
        <v>AC$19</v>
      </c>
      <c r="AD1841" s="179" t="str">
        <f t="shared" si="3138"/>
        <v>AD$19</v>
      </c>
      <c r="AE1841" s="179" t="str">
        <f t="shared" si="3138"/>
        <v>AE$19</v>
      </c>
      <c r="AF1841" s="179" t="str">
        <f t="shared" si="3138"/>
        <v>AF$19</v>
      </c>
      <c r="AG1841" s="179" t="str">
        <f t="shared" si="3138"/>
        <v>AG$19</v>
      </c>
      <c r="AH1841" s="179" t="str">
        <f t="shared" si="3138"/>
        <v>AH$19</v>
      </c>
      <c r="AI1841" s="179" t="str">
        <f t="shared" si="3138"/>
        <v>AI$19</v>
      </c>
      <c r="AJ1841" s="179" t="str">
        <f t="shared" si="3138"/>
        <v>AJ$19</v>
      </c>
      <c r="AK1841" s="179" t="str">
        <f t="shared" si="3138"/>
        <v>AK$19</v>
      </c>
      <c r="AL1841" s="179" t="str">
        <f t="shared" si="3138"/>
        <v>AL$19</v>
      </c>
      <c r="AM1841" s="179" t="str">
        <f t="shared" si="3138"/>
        <v>AM$19</v>
      </c>
      <c r="AN1841" s="179" t="str">
        <f t="shared" si="3138"/>
        <v>AN$19</v>
      </c>
      <c r="AO1841" s="179" t="str">
        <f t="shared" si="3138"/>
        <v>AO$19</v>
      </c>
      <c r="AP1841" s="179" t="str">
        <f t="shared" si="3138"/>
        <v>AP$19</v>
      </c>
      <c r="AQ1841" s="179" t="str">
        <f t="shared" si="3138"/>
        <v>AQ$19</v>
      </c>
      <c r="AR1841" s="179" t="str">
        <f t="shared" si="3138"/>
        <v>AR$19</v>
      </c>
      <c r="AS1841" s="179" t="str">
        <f t="shared" si="3138"/>
        <v>AS$19</v>
      </c>
      <c r="AT1841" s="179" t="str">
        <f t="shared" si="3138"/>
        <v>AT$19</v>
      </c>
      <c r="AU1841" s="179" t="str">
        <f t="shared" si="3138"/>
        <v>AU$19</v>
      </c>
      <c r="AV1841" s="179" t="str">
        <f t="shared" si="3138"/>
        <v>AV$19</v>
      </c>
      <c r="AW1841" s="179" t="str">
        <f t="shared" si="3138"/>
        <v>AW$19</v>
      </c>
      <c r="AX1841" s="179" t="str">
        <f t="shared" si="3138"/>
        <v>AX$19</v>
      </c>
      <c r="AY1841" s="179" t="str">
        <f t="shared" ref="AY1841:CD1841" si="3139">AY1824</f>
        <v>AY$19</v>
      </c>
      <c r="AZ1841" s="179" t="str">
        <f t="shared" si="3139"/>
        <v>AZ$19</v>
      </c>
      <c r="BA1841" s="179" t="str">
        <f t="shared" si="3139"/>
        <v>BA$19</v>
      </c>
      <c r="BB1841" s="179" t="str">
        <f t="shared" si="3139"/>
        <v>BB$19</v>
      </c>
      <c r="BC1841" s="179" t="str">
        <f t="shared" si="3139"/>
        <v>BC$19</v>
      </c>
      <c r="BD1841" s="179" t="str">
        <f t="shared" si="3139"/>
        <v>BD$19</v>
      </c>
      <c r="BE1841" s="179" t="str">
        <f t="shared" si="3139"/>
        <v>BE$19</v>
      </c>
      <c r="BF1841" s="179" t="str">
        <f t="shared" si="3139"/>
        <v>BF$19</v>
      </c>
      <c r="BG1841" s="179" t="str">
        <f t="shared" si="3139"/>
        <v>BG$19</v>
      </c>
      <c r="BH1841" s="179" t="str">
        <f t="shared" si="3139"/>
        <v>BH$19</v>
      </c>
      <c r="BI1841" s="179" t="str">
        <f t="shared" si="3139"/>
        <v>BI$19</v>
      </c>
      <c r="BJ1841" s="179" t="str">
        <f t="shared" si="3139"/>
        <v>BJ$19</v>
      </c>
      <c r="BK1841" s="179" t="str">
        <f t="shared" si="3139"/>
        <v>BK$19</v>
      </c>
      <c r="BL1841" s="179" t="str">
        <f t="shared" si="3139"/>
        <v>BL$19</v>
      </c>
      <c r="BM1841" s="179" t="str">
        <f t="shared" si="3139"/>
        <v>BM$19</v>
      </c>
      <c r="BN1841" s="179" t="str">
        <f t="shared" si="3139"/>
        <v>BN$19</v>
      </c>
      <c r="BO1841" s="179" t="str">
        <f t="shared" si="3139"/>
        <v>BO$19</v>
      </c>
      <c r="BP1841" s="179" t="str">
        <f t="shared" si="3139"/>
        <v>BP$19</v>
      </c>
      <c r="BQ1841" s="179" t="str">
        <f t="shared" si="3139"/>
        <v>BQ$19</v>
      </c>
      <c r="BR1841" s="179" t="str">
        <f t="shared" si="3139"/>
        <v>BR$19</v>
      </c>
      <c r="BS1841" s="179" t="str">
        <f t="shared" si="3139"/>
        <v>BS$19</v>
      </c>
      <c r="BT1841" s="179" t="str">
        <f t="shared" si="3139"/>
        <v>BT$19</v>
      </c>
      <c r="BU1841" s="179" t="str">
        <f t="shared" si="3139"/>
        <v>BU$19</v>
      </c>
      <c r="BV1841" s="179" t="str">
        <f t="shared" si="3139"/>
        <v>BV$19</v>
      </c>
      <c r="BW1841" s="179" t="str">
        <f t="shared" si="3139"/>
        <v>BW$19</v>
      </c>
      <c r="BX1841" s="179" t="str">
        <f t="shared" si="3139"/>
        <v>BX$19</v>
      </c>
      <c r="BY1841" s="179" t="str">
        <f t="shared" si="3139"/>
        <v>BY$19</v>
      </c>
      <c r="BZ1841" s="179" t="str">
        <f t="shared" si="3139"/>
        <v>BZ$19</v>
      </c>
      <c r="CA1841" s="179" t="str">
        <f t="shared" si="3139"/>
        <v>CA$19</v>
      </c>
      <c r="CB1841" s="179" t="str">
        <f t="shared" si="3139"/>
        <v>CB$19</v>
      </c>
      <c r="CC1841" s="179" t="str">
        <f t="shared" si="3139"/>
        <v>CC$19</v>
      </c>
      <c r="CD1841" s="179" t="str">
        <f t="shared" si="3139"/>
        <v>CD$19</v>
      </c>
      <c r="CE1841" s="179" t="str">
        <f t="shared" ref="CE1841:CL1841" si="3140">CE1824</f>
        <v>CE$19</v>
      </c>
      <c r="CF1841" s="179" t="str">
        <f t="shared" si="3140"/>
        <v>CF$19</v>
      </c>
      <c r="CG1841" s="179" t="str">
        <f t="shared" si="3140"/>
        <v>CG$19</v>
      </c>
      <c r="CH1841" s="179" t="str">
        <f t="shared" si="3140"/>
        <v>CH$19</v>
      </c>
      <c r="CI1841" s="179" t="str">
        <f t="shared" si="3140"/>
        <v>CI$19</v>
      </c>
      <c r="CJ1841" s="179" t="str">
        <f t="shared" si="3140"/>
        <v>CJ$19</v>
      </c>
      <c r="CK1841" s="179" t="str">
        <f t="shared" si="3140"/>
        <v>CK$19</v>
      </c>
      <c r="CL1841" s="179" t="str">
        <f t="shared" si="3140"/>
        <v>CL$19</v>
      </c>
      <c r="CN1841" s="60"/>
      <c r="CO1841" s="179" t="str">
        <f t="shared" ref="CO1841:DL1841" si="3141">CO1824</f>
        <v>CO$19</v>
      </c>
      <c r="CP1841" s="179" t="str">
        <f t="shared" si="3141"/>
        <v>CP$19</v>
      </c>
      <c r="CQ1841" s="179" t="str">
        <f t="shared" si="3141"/>
        <v>CQ$19</v>
      </c>
      <c r="CR1841" s="179" t="str">
        <f t="shared" si="3141"/>
        <v>CR$19</v>
      </c>
      <c r="CS1841" s="179" t="str">
        <f t="shared" si="3141"/>
        <v>CS$19</v>
      </c>
      <c r="CT1841" s="179" t="str">
        <f t="shared" si="3141"/>
        <v>CT$19</v>
      </c>
      <c r="CU1841" s="179" t="str">
        <f t="shared" si="3141"/>
        <v>CU$19</v>
      </c>
      <c r="CV1841" s="179" t="str">
        <f t="shared" si="3141"/>
        <v>CV$19</v>
      </c>
      <c r="CW1841" s="179" t="str">
        <f t="shared" si="3141"/>
        <v>CW$19</v>
      </c>
      <c r="CX1841" s="179" t="str">
        <f t="shared" si="3141"/>
        <v>CX$19</v>
      </c>
      <c r="CY1841" s="179" t="str">
        <f t="shared" si="3141"/>
        <v>CY$19</v>
      </c>
      <c r="CZ1841" s="179" t="str">
        <f t="shared" si="3141"/>
        <v>CZ$19</v>
      </c>
      <c r="DA1841" s="179" t="str">
        <f t="shared" si="3141"/>
        <v>DA$19</v>
      </c>
      <c r="DB1841" s="179" t="str">
        <f t="shared" si="3141"/>
        <v>DB$19</v>
      </c>
      <c r="DC1841" s="179" t="str">
        <f t="shared" si="3141"/>
        <v>DC$19</v>
      </c>
      <c r="DD1841" s="179" t="str">
        <f t="shared" si="3141"/>
        <v>DD$19</v>
      </c>
      <c r="DE1841" s="179" t="str">
        <f t="shared" si="3141"/>
        <v>DE$19</v>
      </c>
      <c r="DF1841" s="179" t="str">
        <f t="shared" si="3141"/>
        <v>DF$19</v>
      </c>
      <c r="DG1841" s="179" t="str">
        <f t="shared" si="3141"/>
        <v>DG$19</v>
      </c>
      <c r="DH1841" s="179" t="str">
        <f t="shared" si="3141"/>
        <v>DH$19</v>
      </c>
      <c r="DI1841" s="179" t="str">
        <f t="shared" si="3141"/>
        <v>DI$19</v>
      </c>
      <c r="DJ1841" s="179" t="str">
        <f t="shared" si="3141"/>
        <v>DJ$19</v>
      </c>
      <c r="DK1841" s="179" t="str">
        <f t="shared" si="3141"/>
        <v>DK$19</v>
      </c>
      <c r="DL1841" s="179" t="str">
        <f t="shared" si="3141"/>
        <v>DL$19</v>
      </c>
    </row>
    <row r="1842" spans="1:116" x14ac:dyDescent="0.4">
      <c r="CO1842" s="8"/>
      <c r="CP1842" s="8"/>
      <c r="CQ1842" s="8"/>
      <c r="CR1842" s="8"/>
      <c r="CS1842" s="8"/>
      <c r="CT1842" s="8"/>
      <c r="CU1842" s="8"/>
      <c r="CV1842" s="8"/>
      <c r="CW1842" s="8"/>
      <c r="CX1842" s="8"/>
      <c r="CY1842" s="8"/>
      <c r="CZ1842" s="8"/>
      <c r="DA1842" s="8"/>
      <c r="DB1842" s="8"/>
      <c r="DC1842" s="8"/>
      <c r="DD1842" s="8"/>
      <c r="DE1842" s="8"/>
      <c r="DF1842" s="8"/>
      <c r="DG1842" s="8"/>
      <c r="DH1842" s="8"/>
      <c r="DI1842" s="8"/>
      <c r="DJ1842" s="8"/>
      <c r="DK1842" s="8"/>
      <c r="DL1842" s="8"/>
    </row>
    <row r="1843" spans="1:116" x14ac:dyDescent="0.4">
      <c r="A1843" s="174"/>
      <c r="E1843" s="8"/>
      <c r="G1843" s="175" t="s">
        <v>490</v>
      </c>
      <c r="H1843" s="174"/>
      <c r="I1843" s="176"/>
      <c r="J1843" s="176"/>
      <c r="K1843" s="197"/>
      <c r="L1843" s="197"/>
      <c r="M1843" s="197"/>
      <c r="N1843" s="197"/>
      <c r="O1843" s="197"/>
      <c r="P1843" s="197"/>
      <c r="R1843" s="198"/>
      <c r="S1843" s="174"/>
      <c r="T1843" s="174"/>
      <c r="U1843" s="174"/>
      <c r="V1843" s="174"/>
      <c r="W1843" s="174"/>
      <c r="X1843" s="174"/>
      <c r="Y1843" s="174"/>
      <c r="Z1843" s="174"/>
      <c r="AA1843" s="174"/>
      <c r="AB1843" s="174"/>
      <c r="AC1843" s="174"/>
      <c r="AD1843" s="174"/>
      <c r="AE1843" s="174"/>
      <c r="AF1843" s="174"/>
      <c r="AG1843" s="174"/>
      <c r="AH1843" s="174"/>
      <c r="AI1843" s="174"/>
      <c r="AJ1843" s="174"/>
      <c r="AK1843" s="174"/>
      <c r="AL1843" s="174"/>
      <c r="AM1843" s="174"/>
      <c r="AN1843" s="174"/>
      <c r="AO1843" s="174"/>
      <c r="AP1843" s="174"/>
      <c r="AQ1843" s="174"/>
      <c r="AR1843" s="174"/>
      <c r="AS1843" s="174"/>
      <c r="AT1843" s="174"/>
      <c r="AU1843" s="174"/>
      <c r="AV1843" s="174"/>
      <c r="AW1843" s="174"/>
      <c r="AX1843" s="174"/>
      <c r="AY1843" s="174"/>
      <c r="AZ1843" s="174"/>
      <c r="BA1843" s="174"/>
      <c r="BB1843" s="174"/>
      <c r="BC1843" s="174"/>
      <c r="BD1843" s="174"/>
      <c r="BE1843" s="174"/>
      <c r="BF1843" s="174"/>
      <c r="BG1843" s="174"/>
      <c r="BH1843" s="174"/>
      <c r="BI1843" s="174"/>
      <c r="BJ1843" s="174"/>
      <c r="BK1843" s="174"/>
      <c r="BL1843" s="174"/>
      <c r="BM1843" s="174"/>
      <c r="BN1843" s="174"/>
      <c r="BO1843" s="174"/>
      <c r="BP1843" s="174"/>
      <c r="BQ1843" s="174"/>
      <c r="BR1843" s="174"/>
      <c r="BS1843" s="174"/>
      <c r="BT1843" s="174"/>
      <c r="BU1843" s="174"/>
      <c r="BV1843" s="174"/>
      <c r="BW1843" s="174"/>
      <c r="BX1843" s="174"/>
      <c r="BY1843" s="174"/>
      <c r="BZ1843" s="174"/>
      <c r="CA1843" s="174"/>
      <c r="CB1843" s="174"/>
      <c r="CC1843" s="174"/>
      <c r="CD1843" s="174"/>
      <c r="CE1843" s="174"/>
      <c r="CF1843" s="174"/>
      <c r="CG1843" s="174"/>
      <c r="CH1843" s="174"/>
      <c r="CI1843" s="174"/>
      <c r="CJ1843" s="174"/>
      <c r="CK1843" s="174"/>
      <c r="CL1843" s="174"/>
      <c r="CN1843" s="176"/>
      <c r="CO1843" s="174"/>
      <c r="CP1843" s="174"/>
      <c r="CQ1843" s="174"/>
      <c r="CR1843" s="174"/>
      <c r="CS1843" s="174"/>
      <c r="CT1843" s="174"/>
      <c r="CU1843" s="174"/>
      <c r="CV1843" s="174"/>
      <c r="CW1843" s="174"/>
      <c r="CX1843" s="174"/>
      <c r="CY1843" s="174"/>
      <c r="CZ1843" s="174"/>
      <c r="DA1843" s="174"/>
      <c r="DB1843" s="174"/>
      <c r="DC1843" s="174"/>
      <c r="DD1843" s="174"/>
      <c r="DE1843" s="174"/>
      <c r="DF1843" s="174"/>
      <c r="DG1843" s="174"/>
      <c r="DH1843" s="174"/>
      <c r="DI1843" s="174"/>
      <c r="DJ1843" s="174"/>
      <c r="DK1843" s="174"/>
      <c r="DL1843" s="174"/>
    </row>
    <row r="1844" spans="1:116" x14ac:dyDescent="0.4">
      <c r="A1844" s="174"/>
      <c r="E1844" s="8"/>
      <c r="G1844" s="175" t="s">
        <v>492</v>
      </c>
      <c r="H1844" s="174"/>
      <c r="I1844" s="176"/>
      <c r="J1844" s="176"/>
      <c r="K1844" s="197"/>
      <c r="L1844" s="197"/>
      <c r="M1844" s="197"/>
      <c r="N1844" s="197"/>
      <c r="O1844" s="197"/>
      <c r="P1844" s="197"/>
      <c r="R1844" s="198"/>
      <c r="S1844" s="174"/>
      <c r="T1844" s="174"/>
      <c r="U1844" s="174"/>
      <c r="V1844" s="174"/>
      <c r="W1844" s="174"/>
      <c r="X1844" s="174"/>
      <c r="Y1844" s="174"/>
      <c r="Z1844" s="174"/>
      <c r="AA1844" s="174"/>
      <c r="AB1844" s="174"/>
      <c r="AC1844" s="174"/>
      <c r="AD1844" s="174"/>
      <c r="AE1844" s="174"/>
      <c r="AF1844" s="174"/>
      <c r="AG1844" s="174"/>
      <c r="AH1844" s="174"/>
      <c r="AI1844" s="174"/>
      <c r="AJ1844" s="174"/>
      <c r="AK1844" s="174"/>
      <c r="AL1844" s="174"/>
      <c r="AM1844" s="174"/>
      <c r="AN1844" s="174"/>
      <c r="AO1844" s="174"/>
      <c r="AP1844" s="174"/>
      <c r="AQ1844" s="174"/>
      <c r="AR1844" s="174"/>
      <c r="AS1844" s="174"/>
      <c r="AT1844" s="174"/>
      <c r="AU1844" s="174"/>
      <c r="AV1844" s="174"/>
      <c r="AW1844" s="174"/>
      <c r="AX1844" s="174"/>
      <c r="AY1844" s="174"/>
      <c r="AZ1844" s="174"/>
      <c r="BA1844" s="174"/>
      <c r="BB1844" s="174"/>
      <c r="BC1844" s="174"/>
      <c r="BD1844" s="174"/>
      <c r="BE1844" s="174"/>
      <c r="BF1844" s="174"/>
      <c r="BG1844" s="174"/>
      <c r="BH1844" s="174"/>
      <c r="BI1844" s="174"/>
      <c r="BJ1844" s="174"/>
      <c r="BK1844" s="174"/>
      <c r="BL1844" s="174"/>
      <c r="BM1844" s="174"/>
      <c r="BN1844" s="174"/>
      <c r="BO1844" s="174"/>
      <c r="BP1844" s="174"/>
      <c r="BQ1844" s="174"/>
      <c r="BR1844" s="174"/>
      <c r="BS1844" s="174"/>
      <c r="BT1844" s="174"/>
      <c r="BU1844" s="174"/>
      <c r="BV1844" s="174"/>
      <c r="BW1844" s="174"/>
      <c r="BX1844" s="174"/>
      <c r="BY1844" s="174"/>
      <c r="BZ1844" s="174"/>
      <c r="CA1844" s="174"/>
      <c r="CB1844" s="174"/>
      <c r="CC1844" s="174"/>
      <c r="CD1844" s="174"/>
      <c r="CE1844" s="174"/>
      <c r="CF1844" s="174"/>
      <c r="CG1844" s="174"/>
      <c r="CH1844" s="174"/>
      <c r="CI1844" s="174"/>
      <c r="CJ1844" s="174"/>
      <c r="CK1844" s="174"/>
      <c r="CL1844" s="174"/>
      <c r="CN1844" s="176"/>
      <c r="CO1844" s="174"/>
      <c r="CP1844" s="174"/>
      <c r="CQ1844" s="174"/>
      <c r="CR1844" s="174"/>
      <c r="CS1844" s="174"/>
      <c r="CT1844" s="174"/>
      <c r="CU1844" s="174"/>
      <c r="CV1844" s="174"/>
      <c r="CW1844" s="174"/>
      <c r="CX1844" s="174"/>
      <c r="CY1844" s="174"/>
      <c r="CZ1844" s="174"/>
      <c r="DA1844" s="174"/>
      <c r="DB1844" s="174"/>
      <c r="DC1844" s="174"/>
      <c r="DD1844" s="174"/>
      <c r="DE1844" s="174"/>
      <c r="DF1844" s="174"/>
      <c r="DG1844" s="174"/>
      <c r="DH1844" s="174"/>
      <c r="DI1844" s="174"/>
      <c r="DJ1844" s="174"/>
      <c r="DK1844" s="174"/>
      <c r="DL1844" s="174"/>
    </row>
    <row r="1845" spans="1:116" x14ac:dyDescent="0.4">
      <c r="A1845" s="174"/>
      <c r="E1845" s="8"/>
      <c r="G1845" s="175" t="s">
        <v>461</v>
      </c>
      <c r="H1845" s="174"/>
      <c r="I1845" s="176"/>
      <c r="J1845" s="176"/>
      <c r="K1845" s="197"/>
      <c r="L1845" s="197"/>
      <c r="M1845" s="197"/>
      <c r="N1845" s="197"/>
      <c r="O1845" s="197"/>
      <c r="P1845" s="197"/>
      <c r="R1845" s="198"/>
      <c r="S1845" s="199" t="str">
        <f t="shared" ref="S1845:AX1845" si="3142">S$20</f>
        <v>S$16</v>
      </c>
      <c r="T1845" s="199" t="str">
        <f t="shared" si="3142"/>
        <v>T$16</v>
      </c>
      <c r="U1845" s="199" t="str">
        <f t="shared" si="3142"/>
        <v>U$16</v>
      </c>
      <c r="V1845" s="199" t="str">
        <f t="shared" si="3142"/>
        <v>V$16</v>
      </c>
      <c r="W1845" s="199" t="str">
        <f t="shared" si="3142"/>
        <v>W$16</v>
      </c>
      <c r="X1845" s="199" t="str">
        <f t="shared" si="3142"/>
        <v>X$16</v>
      </c>
      <c r="Y1845" s="199" t="str">
        <f t="shared" si="3142"/>
        <v>Y$16</v>
      </c>
      <c r="Z1845" s="199" t="str">
        <f t="shared" si="3142"/>
        <v>Z$16</v>
      </c>
      <c r="AA1845" s="199" t="str">
        <f t="shared" si="3142"/>
        <v>AA$16</v>
      </c>
      <c r="AB1845" s="199" t="str">
        <f t="shared" si="3142"/>
        <v>AB$16</v>
      </c>
      <c r="AC1845" s="199" t="str">
        <f t="shared" si="3142"/>
        <v>AC$16</v>
      </c>
      <c r="AD1845" s="199" t="str">
        <f t="shared" si="3142"/>
        <v>AD$16</v>
      </c>
      <c r="AE1845" s="199" t="str">
        <f t="shared" si="3142"/>
        <v>AE$16</v>
      </c>
      <c r="AF1845" s="199" t="str">
        <f t="shared" si="3142"/>
        <v>AF$16</v>
      </c>
      <c r="AG1845" s="199" t="str">
        <f t="shared" si="3142"/>
        <v>AG$16</v>
      </c>
      <c r="AH1845" s="199" t="str">
        <f t="shared" si="3142"/>
        <v>AH$16</v>
      </c>
      <c r="AI1845" s="199" t="str">
        <f t="shared" si="3142"/>
        <v>AI$16</v>
      </c>
      <c r="AJ1845" s="199" t="str">
        <f t="shared" si="3142"/>
        <v>AJ$16</v>
      </c>
      <c r="AK1845" s="199" t="str">
        <f t="shared" si="3142"/>
        <v>AK$16</v>
      </c>
      <c r="AL1845" s="199" t="str">
        <f t="shared" si="3142"/>
        <v>AL$16</v>
      </c>
      <c r="AM1845" s="199" t="str">
        <f t="shared" si="3142"/>
        <v>AM$16</v>
      </c>
      <c r="AN1845" s="199" t="str">
        <f t="shared" si="3142"/>
        <v>AN$16</v>
      </c>
      <c r="AO1845" s="199" t="str">
        <f t="shared" si="3142"/>
        <v>AO$16</v>
      </c>
      <c r="AP1845" s="199" t="str">
        <f t="shared" si="3142"/>
        <v>AP$16</v>
      </c>
      <c r="AQ1845" s="199" t="str">
        <f t="shared" si="3142"/>
        <v>AQ$16</v>
      </c>
      <c r="AR1845" s="199" t="str">
        <f t="shared" si="3142"/>
        <v>AR$16</v>
      </c>
      <c r="AS1845" s="199" t="str">
        <f t="shared" si="3142"/>
        <v>AS$16</v>
      </c>
      <c r="AT1845" s="199" t="str">
        <f t="shared" si="3142"/>
        <v>AT$16</v>
      </c>
      <c r="AU1845" s="199" t="str">
        <f t="shared" si="3142"/>
        <v>AU$16</v>
      </c>
      <c r="AV1845" s="199" t="str">
        <f t="shared" si="3142"/>
        <v>AV$16</v>
      </c>
      <c r="AW1845" s="199" t="str">
        <f t="shared" si="3142"/>
        <v>AW$16</v>
      </c>
      <c r="AX1845" s="199" t="str">
        <f t="shared" si="3142"/>
        <v>AX$16</v>
      </c>
      <c r="AY1845" s="199" t="str">
        <f t="shared" ref="AY1845:CD1845" si="3143">AY$20</f>
        <v>AY$16</v>
      </c>
      <c r="AZ1845" s="199" t="str">
        <f t="shared" si="3143"/>
        <v>AZ$16</v>
      </c>
      <c r="BA1845" s="199" t="str">
        <f t="shared" si="3143"/>
        <v>BA$16</v>
      </c>
      <c r="BB1845" s="199" t="str">
        <f t="shared" si="3143"/>
        <v>BB$16</v>
      </c>
      <c r="BC1845" s="199" t="str">
        <f t="shared" si="3143"/>
        <v>BC$16</v>
      </c>
      <c r="BD1845" s="199" t="str">
        <f t="shared" si="3143"/>
        <v>BD$16</v>
      </c>
      <c r="BE1845" s="199" t="str">
        <f t="shared" si="3143"/>
        <v>BE$16</v>
      </c>
      <c r="BF1845" s="199" t="str">
        <f t="shared" si="3143"/>
        <v>BF$16</v>
      </c>
      <c r="BG1845" s="199" t="str">
        <f t="shared" si="3143"/>
        <v>BG$16</v>
      </c>
      <c r="BH1845" s="199" t="str">
        <f t="shared" si="3143"/>
        <v>BH$16</v>
      </c>
      <c r="BI1845" s="199" t="str">
        <f t="shared" si="3143"/>
        <v>BI$16</v>
      </c>
      <c r="BJ1845" s="199" t="str">
        <f t="shared" si="3143"/>
        <v>BJ$16</v>
      </c>
      <c r="BK1845" s="199" t="str">
        <f t="shared" si="3143"/>
        <v>BK$16</v>
      </c>
      <c r="BL1845" s="199" t="str">
        <f t="shared" si="3143"/>
        <v>BL$16</v>
      </c>
      <c r="BM1845" s="199" t="str">
        <f t="shared" si="3143"/>
        <v>BM$16</v>
      </c>
      <c r="BN1845" s="199" t="str">
        <f t="shared" si="3143"/>
        <v>BN$16</v>
      </c>
      <c r="BO1845" s="199" t="str">
        <f t="shared" si="3143"/>
        <v>BO$16</v>
      </c>
      <c r="BP1845" s="199" t="str">
        <f t="shared" si="3143"/>
        <v>BP$16</v>
      </c>
      <c r="BQ1845" s="199" t="str">
        <f t="shared" si="3143"/>
        <v>BQ$16</v>
      </c>
      <c r="BR1845" s="199" t="str">
        <f t="shared" si="3143"/>
        <v>BR$16</v>
      </c>
      <c r="BS1845" s="199" t="str">
        <f t="shared" si="3143"/>
        <v>BS$16</v>
      </c>
      <c r="BT1845" s="199" t="str">
        <f t="shared" si="3143"/>
        <v>BT$16</v>
      </c>
      <c r="BU1845" s="199" t="str">
        <f t="shared" si="3143"/>
        <v>BU$16</v>
      </c>
      <c r="BV1845" s="199" t="str">
        <f t="shared" si="3143"/>
        <v>BV$16</v>
      </c>
      <c r="BW1845" s="199" t="str">
        <f t="shared" si="3143"/>
        <v>BW$16</v>
      </c>
      <c r="BX1845" s="199" t="str">
        <f t="shared" si="3143"/>
        <v>BX$16</v>
      </c>
      <c r="BY1845" s="199" t="str">
        <f t="shared" si="3143"/>
        <v>BY$16</v>
      </c>
      <c r="BZ1845" s="199" t="str">
        <f t="shared" si="3143"/>
        <v>BZ$16</v>
      </c>
      <c r="CA1845" s="199" t="str">
        <f t="shared" si="3143"/>
        <v>CA$16</v>
      </c>
      <c r="CB1845" s="199" t="str">
        <f t="shared" si="3143"/>
        <v>CB$16</v>
      </c>
      <c r="CC1845" s="199" t="str">
        <f t="shared" si="3143"/>
        <v>CC$16</v>
      </c>
      <c r="CD1845" s="199" t="str">
        <f t="shared" si="3143"/>
        <v>CD$16</v>
      </c>
      <c r="CE1845" s="199" t="str">
        <f t="shared" ref="CE1845:CL1845" si="3144">CE$20</f>
        <v>CE$16</v>
      </c>
      <c r="CF1845" s="199" t="str">
        <f t="shared" si="3144"/>
        <v>CF$16</v>
      </c>
      <c r="CG1845" s="199" t="str">
        <f t="shared" si="3144"/>
        <v>CG$16</v>
      </c>
      <c r="CH1845" s="199" t="str">
        <f t="shared" si="3144"/>
        <v>CH$16</v>
      </c>
      <c r="CI1845" s="199" t="str">
        <f t="shared" si="3144"/>
        <v>CI$16</v>
      </c>
      <c r="CJ1845" s="199" t="str">
        <f t="shared" si="3144"/>
        <v>CJ$16</v>
      </c>
      <c r="CK1845" s="199" t="str">
        <f t="shared" si="3144"/>
        <v>CK$16</v>
      </c>
      <c r="CL1845" s="199" t="str">
        <f t="shared" si="3144"/>
        <v>CL$16</v>
      </c>
      <c r="CN1845" s="176"/>
      <c r="CO1845" s="199" t="str">
        <f t="shared" ref="CO1845:DL1845" si="3145">CO$20</f>
        <v>CO$16</v>
      </c>
      <c r="CP1845" s="199" t="str">
        <f t="shared" si="3145"/>
        <v>CP$16</v>
      </c>
      <c r="CQ1845" s="199" t="str">
        <f t="shared" si="3145"/>
        <v>CQ$16</v>
      </c>
      <c r="CR1845" s="199" t="str">
        <f t="shared" si="3145"/>
        <v>CR$16</v>
      </c>
      <c r="CS1845" s="199" t="str">
        <f t="shared" si="3145"/>
        <v>CS$16</v>
      </c>
      <c r="CT1845" s="199" t="str">
        <f t="shared" si="3145"/>
        <v>CT$16</v>
      </c>
      <c r="CU1845" s="199" t="str">
        <f t="shared" si="3145"/>
        <v>CU$16</v>
      </c>
      <c r="CV1845" s="199" t="str">
        <f t="shared" si="3145"/>
        <v>CV$16</v>
      </c>
      <c r="CW1845" s="199" t="str">
        <f t="shared" si="3145"/>
        <v>CW$16</v>
      </c>
      <c r="CX1845" s="199" t="str">
        <f t="shared" si="3145"/>
        <v>CX$16</v>
      </c>
      <c r="CY1845" s="199" t="str">
        <f t="shared" si="3145"/>
        <v>CY$16</v>
      </c>
      <c r="CZ1845" s="199" t="str">
        <f t="shared" si="3145"/>
        <v>CZ$16</v>
      </c>
      <c r="DA1845" s="199" t="str">
        <f t="shared" si="3145"/>
        <v>DA$16</v>
      </c>
      <c r="DB1845" s="199" t="str">
        <f t="shared" si="3145"/>
        <v>DB$16</v>
      </c>
      <c r="DC1845" s="199" t="str">
        <f t="shared" si="3145"/>
        <v>DC$16</v>
      </c>
      <c r="DD1845" s="199" t="str">
        <f t="shared" si="3145"/>
        <v>DD$16</v>
      </c>
      <c r="DE1845" s="199" t="str">
        <f t="shared" si="3145"/>
        <v>DE$16</v>
      </c>
      <c r="DF1845" s="199" t="str">
        <f t="shared" si="3145"/>
        <v>DF$16</v>
      </c>
      <c r="DG1845" s="199" t="str">
        <f t="shared" si="3145"/>
        <v>DG$16</v>
      </c>
      <c r="DH1845" s="199" t="str">
        <f t="shared" si="3145"/>
        <v>DH$16</v>
      </c>
      <c r="DI1845" s="199" t="str">
        <f t="shared" si="3145"/>
        <v>DI$16</v>
      </c>
      <c r="DJ1845" s="199" t="str">
        <f t="shared" si="3145"/>
        <v>DJ$16</v>
      </c>
      <c r="DK1845" s="199" t="str">
        <f t="shared" si="3145"/>
        <v>DK$16</v>
      </c>
      <c r="DL1845" s="199" t="str">
        <f t="shared" si="3145"/>
        <v>DL$16</v>
      </c>
    </row>
    <row r="1846" spans="1:116" x14ac:dyDescent="0.4">
      <c r="A1846" s="174"/>
      <c r="E1846" s="8"/>
      <c r="G1846" s="175" t="s">
        <v>462</v>
      </c>
      <c r="H1846" s="200"/>
      <c r="I1846" s="201"/>
      <c r="J1846" s="201"/>
      <c r="K1846" s="202"/>
      <c r="L1846" s="202"/>
      <c r="M1846" s="202"/>
      <c r="N1846" s="202"/>
      <c r="O1846" s="202"/>
      <c r="P1846" s="202"/>
      <c r="R1846" s="202"/>
      <c r="S1846" s="199" t="str">
        <f t="shared" ref="S1846:AX1846" si="3146">S$21</f>
        <v>S$17</v>
      </c>
      <c r="T1846" s="199" t="str">
        <f t="shared" si="3146"/>
        <v>T$17</v>
      </c>
      <c r="U1846" s="199" t="str">
        <f t="shared" si="3146"/>
        <v>U$17</v>
      </c>
      <c r="V1846" s="199" t="str">
        <f t="shared" si="3146"/>
        <v>V$17</v>
      </c>
      <c r="W1846" s="199" t="str">
        <f t="shared" si="3146"/>
        <v>W$17</v>
      </c>
      <c r="X1846" s="199" t="str">
        <f t="shared" si="3146"/>
        <v>X$17</v>
      </c>
      <c r="Y1846" s="199" t="str">
        <f t="shared" si="3146"/>
        <v>Y$17</v>
      </c>
      <c r="Z1846" s="199" t="str">
        <f t="shared" si="3146"/>
        <v>Z$17</v>
      </c>
      <c r="AA1846" s="199" t="str">
        <f t="shared" si="3146"/>
        <v>AA$17</v>
      </c>
      <c r="AB1846" s="199" t="str">
        <f t="shared" si="3146"/>
        <v>AB$17</v>
      </c>
      <c r="AC1846" s="199" t="str">
        <f t="shared" si="3146"/>
        <v>AC$17</v>
      </c>
      <c r="AD1846" s="199" t="str">
        <f t="shared" si="3146"/>
        <v>AD$17</v>
      </c>
      <c r="AE1846" s="199" t="str">
        <f t="shared" si="3146"/>
        <v>AE$17</v>
      </c>
      <c r="AF1846" s="199" t="str">
        <f t="shared" si="3146"/>
        <v>AF$17</v>
      </c>
      <c r="AG1846" s="199" t="str">
        <f t="shared" si="3146"/>
        <v>AG$17</v>
      </c>
      <c r="AH1846" s="199" t="str">
        <f t="shared" si="3146"/>
        <v>AH$17</v>
      </c>
      <c r="AI1846" s="199" t="str">
        <f t="shared" si="3146"/>
        <v>AI$17</v>
      </c>
      <c r="AJ1846" s="199" t="str">
        <f t="shared" si="3146"/>
        <v>AJ$17</v>
      </c>
      <c r="AK1846" s="199" t="str">
        <f t="shared" si="3146"/>
        <v>AK$17</v>
      </c>
      <c r="AL1846" s="199" t="str">
        <f t="shared" si="3146"/>
        <v>AL$17</v>
      </c>
      <c r="AM1846" s="199" t="str">
        <f t="shared" si="3146"/>
        <v>AM$17</v>
      </c>
      <c r="AN1846" s="199" t="str">
        <f t="shared" si="3146"/>
        <v>AN$17</v>
      </c>
      <c r="AO1846" s="199" t="str">
        <f t="shared" si="3146"/>
        <v>AO$17</v>
      </c>
      <c r="AP1846" s="199" t="str">
        <f t="shared" si="3146"/>
        <v>AP$17</v>
      </c>
      <c r="AQ1846" s="199" t="str">
        <f t="shared" si="3146"/>
        <v>AQ$17</v>
      </c>
      <c r="AR1846" s="199" t="str">
        <f t="shared" si="3146"/>
        <v>AR$17</v>
      </c>
      <c r="AS1846" s="199" t="str">
        <f t="shared" si="3146"/>
        <v>AS$17</v>
      </c>
      <c r="AT1846" s="199" t="str">
        <f t="shared" si="3146"/>
        <v>AT$17</v>
      </c>
      <c r="AU1846" s="199" t="str">
        <f t="shared" si="3146"/>
        <v>AU$17</v>
      </c>
      <c r="AV1846" s="199" t="str">
        <f t="shared" si="3146"/>
        <v>AV$17</v>
      </c>
      <c r="AW1846" s="199" t="str">
        <f t="shared" si="3146"/>
        <v>AW$17</v>
      </c>
      <c r="AX1846" s="199" t="str">
        <f t="shared" si="3146"/>
        <v>AX$17</v>
      </c>
      <c r="AY1846" s="199" t="str">
        <f t="shared" ref="AY1846:CD1846" si="3147">AY$21</f>
        <v>AY$17</v>
      </c>
      <c r="AZ1846" s="199" t="str">
        <f t="shared" si="3147"/>
        <v>AZ$17</v>
      </c>
      <c r="BA1846" s="199" t="str">
        <f t="shared" si="3147"/>
        <v>BA$17</v>
      </c>
      <c r="BB1846" s="199" t="str">
        <f t="shared" si="3147"/>
        <v>BB$17</v>
      </c>
      <c r="BC1846" s="199" t="str">
        <f t="shared" si="3147"/>
        <v>BC$17</v>
      </c>
      <c r="BD1846" s="199" t="str">
        <f t="shared" si="3147"/>
        <v>BD$17</v>
      </c>
      <c r="BE1846" s="199" t="str">
        <f t="shared" si="3147"/>
        <v>BE$17</v>
      </c>
      <c r="BF1846" s="199" t="str">
        <f t="shared" si="3147"/>
        <v>BF$17</v>
      </c>
      <c r="BG1846" s="199" t="str">
        <f t="shared" si="3147"/>
        <v>BG$17</v>
      </c>
      <c r="BH1846" s="199" t="str">
        <f t="shared" si="3147"/>
        <v>BH$17</v>
      </c>
      <c r="BI1846" s="199" t="str">
        <f t="shared" si="3147"/>
        <v>BI$17</v>
      </c>
      <c r="BJ1846" s="199" t="str">
        <f t="shared" si="3147"/>
        <v>BJ$17</v>
      </c>
      <c r="BK1846" s="199" t="str">
        <f t="shared" si="3147"/>
        <v>BK$17</v>
      </c>
      <c r="BL1846" s="199" t="str">
        <f t="shared" si="3147"/>
        <v>BL$17</v>
      </c>
      <c r="BM1846" s="199" t="str">
        <f t="shared" si="3147"/>
        <v>BM$17</v>
      </c>
      <c r="BN1846" s="199" t="str">
        <f t="shared" si="3147"/>
        <v>BN$17</v>
      </c>
      <c r="BO1846" s="199" t="str">
        <f t="shared" si="3147"/>
        <v>BO$17</v>
      </c>
      <c r="BP1846" s="199" t="str">
        <f t="shared" si="3147"/>
        <v>BP$17</v>
      </c>
      <c r="BQ1846" s="199" t="str">
        <f t="shared" si="3147"/>
        <v>BQ$17</v>
      </c>
      <c r="BR1846" s="199" t="str">
        <f t="shared" si="3147"/>
        <v>BR$17</v>
      </c>
      <c r="BS1846" s="199" t="str">
        <f t="shared" si="3147"/>
        <v>BS$17</v>
      </c>
      <c r="BT1846" s="199" t="str">
        <f t="shared" si="3147"/>
        <v>BT$17</v>
      </c>
      <c r="BU1846" s="199" t="str">
        <f t="shared" si="3147"/>
        <v>BU$17</v>
      </c>
      <c r="BV1846" s="199" t="str">
        <f t="shared" si="3147"/>
        <v>BV$17</v>
      </c>
      <c r="BW1846" s="199" t="str">
        <f t="shared" si="3147"/>
        <v>BW$17</v>
      </c>
      <c r="BX1846" s="199" t="str">
        <f t="shared" si="3147"/>
        <v>BX$17</v>
      </c>
      <c r="BY1846" s="199" t="str">
        <f t="shared" si="3147"/>
        <v>BY$17</v>
      </c>
      <c r="BZ1846" s="199" t="str">
        <f t="shared" si="3147"/>
        <v>BZ$17</v>
      </c>
      <c r="CA1846" s="199" t="str">
        <f t="shared" si="3147"/>
        <v>CA$17</v>
      </c>
      <c r="CB1846" s="199" t="str">
        <f t="shared" si="3147"/>
        <v>CB$17</v>
      </c>
      <c r="CC1846" s="199" t="str">
        <f t="shared" si="3147"/>
        <v>CC$17</v>
      </c>
      <c r="CD1846" s="199" t="str">
        <f t="shared" si="3147"/>
        <v>CD$17</v>
      </c>
      <c r="CE1846" s="199" t="str">
        <f t="shared" ref="CE1846:CL1846" si="3148">CE$21</f>
        <v>CE$17</v>
      </c>
      <c r="CF1846" s="199" t="str">
        <f t="shared" si="3148"/>
        <v>CF$17</v>
      </c>
      <c r="CG1846" s="199" t="str">
        <f t="shared" si="3148"/>
        <v>CG$17</v>
      </c>
      <c r="CH1846" s="199" t="str">
        <f t="shared" si="3148"/>
        <v>CH$17</v>
      </c>
      <c r="CI1846" s="199" t="str">
        <f t="shared" si="3148"/>
        <v>CI$17</v>
      </c>
      <c r="CJ1846" s="199" t="str">
        <f t="shared" si="3148"/>
        <v>CJ$17</v>
      </c>
      <c r="CK1846" s="199" t="str">
        <f t="shared" si="3148"/>
        <v>CK$17</v>
      </c>
      <c r="CL1846" s="199" t="str">
        <f t="shared" si="3148"/>
        <v>CL$17</v>
      </c>
      <c r="CN1846" s="201"/>
      <c r="CO1846" s="199" t="str">
        <f t="shared" ref="CO1846:DL1846" si="3149">CO$21</f>
        <v>CO$17</v>
      </c>
      <c r="CP1846" s="199" t="str">
        <f t="shared" si="3149"/>
        <v>CP$17</v>
      </c>
      <c r="CQ1846" s="199" t="str">
        <f t="shared" si="3149"/>
        <v>CQ$17</v>
      </c>
      <c r="CR1846" s="199" t="str">
        <f t="shared" si="3149"/>
        <v>CR$17</v>
      </c>
      <c r="CS1846" s="199" t="str">
        <f t="shared" si="3149"/>
        <v>CS$17</v>
      </c>
      <c r="CT1846" s="199" t="str">
        <f t="shared" si="3149"/>
        <v>CT$17</v>
      </c>
      <c r="CU1846" s="199" t="str">
        <f t="shared" si="3149"/>
        <v>CU$17</v>
      </c>
      <c r="CV1846" s="199" t="str">
        <f t="shared" si="3149"/>
        <v>CV$17</v>
      </c>
      <c r="CW1846" s="199" t="str">
        <f t="shared" si="3149"/>
        <v>CW$17</v>
      </c>
      <c r="CX1846" s="199" t="str">
        <f t="shared" si="3149"/>
        <v>CX$17</v>
      </c>
      <c r="CY1846" s="199" t="str">
        <f t="shared" si="3149"/>
        <v>CY$17</v>
      </c>
      <c r="CZ1846" s="199" t="str">
        <f t="shared" si="3149"/>
        <v>CZ$17</v>
      </c>
      <c r="DA1846" s="199" t="str">
        <f t="shared" si="3149"/>
        <v>DA$17</v>
      </c>
      <c r="DB1846" s="199" t="str">
        <f t="shared" si="3149"/>
        <v>DB$17</v>
      </c>
      <c r="DC1846" s="199" t="str">
        <f t="shared" si="3149"/>
        <v>DC$17</v>
      </c>
      <c r="DD1846" s="199" t="str">
        <f t="shared" si="3149"/>
        <v>DD$17</v>
      </c>
      <c r="DE1846" s="199" t="str">
        <f t="shared" si="3149"/>
        <v>DE$17</v>
      </c>
      <c r="DF1846" s="199" t="str">
        <f t="shared" si="3149"/>
        <v>DF$17</v>
      </c>
      <c r="DG1846" s="199" t="str">
        <f t="shared" si="3149"/>
        <v>DG$17</v>
      </c>
      <c r="DH1846" s="199" t="str">
        <f t="shared" si="3149"/>
        <v>DH$17</v>
      </c>
      <c r="DI1846" s="199" t="str">
        <f t="shared" si="3149"/>
        <v>DI$17</v>
      </c>
      <c r="DJ1846" s="199" t="str">
        <f t="shared" si="3149"/>
        <v>DJ$17</v>
      </c>
      <c r="DK1846" s="199" t="str">
        <f t="shared" si="3149"/>
        <v>DK$17</v>
      </c>
      <c r="DL1846" s="199" t="str">
        <f t="shared" si="3149"/>
        <v>DL$17</v>
      </c>
    </row>
    <row r="1847" spans="1:116" x14ac:dyDescent="0.4">
      <c r="A1847" s="174"/>
      <c r="E1847" s="8"/>
      <c r="G1847" s="175" t="s">
        <v>491</v>
      </c>
      <c r="H1847" s="200"/>
      <c r="I1847" s="201"/>
      <c r="J1847" s="201"/>
      <c r="K1847" s="202"/>
      <c r="L1847" s="202"/>
      <c r="M1847" s="202"/>
      <c r="N1847" s="202"/>
      <c r="O1847" s="202"/>
      <c r="P1847" s="202"/>
      <c r="R1847" s="202"/>
      <c r="S1847" s="190"/>
      <c r="T1847" s="190"/>
      <c r="U1847" s="190"/>
      <c r="V1847" s="190"/>
      <c r="W1847" s="190"/>
      <c r="X1847" s="190"/>
      <c r="Y1847" s="190"/>
      <c r="Z1847" s="190"/>
      <c r="AA1847" s="190"/>
      <c r="AB1847" s="190"/>
      <c r="AC1847" s="190"/>
      <c r="AD1847" s="190"/>
      <c r="AE1847" s="190"/>
      <c r="AF1847" s="190"/>
      <c r="AG1847" s="190"/>
      <c r="AH1847" s="190"/>
      <c r="AI1847" s="190"/>
      <c r="AJ1847" s="190"/>
      <c r="AK1847" s="190"/>
      <c r="AL1847" s="190"/>
      <c r="AM1847" s="190"/>
      <c r="AN1847" s="190"/>
      <c r="AO1847" s="190"/>
      <c r="AP1847" s="190"/>
      <c r="AQ1847" s="190"/>
      <c r="AR1847" s="190"/>
      <c r="AS1847" s="190"/>
      <c r="AT1847" s="190"/>
      <c r="AU1847" s="190"/>
      <c r="AV1847" s="190"/>
      <c r="AW1847" s="190"/>
      <c r="AX1847" s="190"/>
      <c r="AY1847" s="190"/>
      <c r="AZ1847" s="190"/>
      <c r="BA1847" s="190"/>
      <c r="BB1847" s="190"/>
      <c r="BC1847" s="190"/>
      <c r="BD1847" s="190"/>
      <c r="BE1847" s="190"/>
      <c r="BF1847" s="190"/>
      <c r="BG1847" s="190"/>
      <c r="BH1847" s="190"/>
      <c r="BI1847" s="190"/>
      <c r="BJ1847" s="190"/>
      <c r="BK1847" s="190"/>
      <c r="BL1847" s="190"/>
      <c r="BM1847" s="190"/>
      <c r="BN1847" s="190"/>
      <c r="BO1847" s="190"/>
      <c r="BP1847" s="190"/>
      <c r="BQ1847" s="190"/>
      <c r="BR1847" s="190"/>
      <c r="BS1847" s="190"/>
      <c r="BT1847" s="190"/>
      <c r="BU1847" s="190"/>
      <c r="BV1847" s="190"/>
      <c r="BW1847" s="190"/>
      <c r="BX1847" s="190"/>
      <c r="BY1847" s="190"/>
      <c r="BZ1847" s="190"/>
      <c r="CA1847" s="190"/>
      <c r="CB1847" s="190"/>
      <c r="CC1847" s="190"/>
      <c r="CD1847" s="190"/>
      <c r="CE1847" s="190"/>
      <c r="CF1847" s="190"/>
      <c r="CG1847" s="190"/>
      <c r="CH1847" s="190"/>
      <c r="CI1847" s="190"/>
      <c r="CJ1847" s="190"/>
      <c r="CK1847" s="190"/>
      <c r="CL1847" s="190"/>
      <c r="CN1847" s="201"/>
      <c r="CO1847" s="190"/>
      <c r="CP1847" s="190"/>
      <c r="CQ1847" s="190"/>
      <c r="CR1847" s="190"/>
      <c r="CS1847" s="190"/>
      <c r="CT1847" s="190"/>
      <c r="CU1847" s="190"/>
      <c r="CV1847" s="190"/>
      <c r="CW1847" s="190"/>
      <c r="CX1847" s="190"/>
      <c r="CY1847" s="190"/>
      <c r="CZ1847" s="190"/>
      <c r="DA1847" s="190"/>
      <c r="DB1847" s="190"/>
      <c r="DC1847" s="190"/>
      <c r="DD1847" s="190"/>
      <c r="DE1847" s="190"/>
      <c r="DF1847" s="190"/>
      <c r="DG1847" s="190"/>
      <c r="DH1847" s="190"/>
      <c r="DI1847" s="190"/>
      <c r="DJ1847" s="190"/>
      <c r="DK1847" s="190"/>
      <c r="DL1847" s="190"/>
    </row>
    <row r="1848" spans="1:116" x14ac:dyDescent="0.4">
      <c r="A1848" s="174"/>
      <c r="E1848" s="8"/>
      <c r="G1848" s="175" t="s">
        <v>505</v>
      </c>
      <c r="H1848" s="200"/>
      <c r="I1848" s="201"/>
      <c r="J1848" s="201"/>
      <c r="K1848" s="202"/>
      <c r="L1848" s="202"/>
      <c r="M1848" s="202"/>
      <c r="N1848" s="202"/>
      <c r="O1848" s="202"/>
      <c r="P1848" s="202"/>
      <c r="R1848" s="202"/>
      <c r="S1848" s="190"/>
      <c r="T1848" s="190"/>
      <c r="U1848" s="190"/>
      <c r="V1848" s="190"/>
      <c r="W1848" s="190"/>
      <c r="X1848" s="190"/>
      <c r="Y1848" s="190"/>
      <c r="Z1848" s="190"/>
      <c r="AA1848" s="190"/>
      <c r="AB1848" s="190"/>
      <c r="AC1848" s="190"/>
      <c r="AD1848" s="190"/>
      <c r="AE1848" s="190"/>
      <c r="AF1848" s="190"/>
      <c r="AG1848" s="190"/>
      <c r="AH1848" s="190"/>
      <c r="AI1848" s="190"/>
      <c r="AJ1848" s="190"/>
      <c r="AK1848" s="190"/>
      <c r="AL1848" s="190"/>
      <c r="AM1848" s="190"/>
      <c r="AN1848" s="190"/>
      <c r="AO1848" s="190"/>
      <c r="AP1848" s="190"/>
      <c r="AQ1848" s="190"/>
      <c r="AR1848" s="190"/>
      <c r="AS1848" s="190"/>
      <c r="AT1848" s="190"/>
      <c r="AU1848" s="190"/>
      <c r="AV1848" s="190"/>
      <c r="AW1848" s="190"/>
      <c r="AX1848" s="190"/>
      <c r="AY1848" s="190"/>
      <c r="AZ1848" s="190"/>
      <c r="BA1848" s="190"/>
      <c r="BB1848" s="190"/>
      <c r="BC1848" s="190"/>
      <c r="BD1848" s="190"/>
      <c r="BE1848" s="190"/>
      <c r="BF1848" s="190"/>
      <c r="BG1848" s="190"/>
      <c r="BH1848" s="190"/>
      <c r="BI1848" s="190"/>
      <c r="BJ1848" s="190"/>
      <c r="BK1848" s="190"/>
      <c r="BL1848" s="190"/>
      <c r="BM1848" s="190"/>
      <c r="BN1848" s="190"/>
      <c r="BO1848" s="190"/>
      <c r="BP1848" s="190"/>
      <c r="BQ1848" s="190"/>
      <c r="BR1848" s="190"/>
      <c r="BS1848" s="190"/>
      <c r="BT1848" s="190"/>
      <c r="BU1848" s="190"/>
      <c r="BV1848" s="190"/>
      <c r="BW1848" s="190"/>
      <c r="BX1848" s="190"/>
      <c r="BY1848" s="190"/>
      <c r="BZ1848" s="190"/>
      <c r="CA1848" s="190"/>
      <c r="CB1848" s="190"/>
      <c r="CC1848" s="190"/>
      <c r="CD1848" s="190"/>
      <c r="CE1848" s="190"/>
      <c r="CF1848" s="190"/>
      <c r="CG1848" s="190"/>
      <c r="CH1848" s="190"/>
      <c r="CI1848" s="190"/>
      <c r="CJ1848" s="190"/>
      <c r="CK1848" s="190"/>
      <c r="CL1848" s="190"/>
      <c r="CN1848" s="201"/>
      <c r="CO1848" s="190"/>
      <c r="CP1848" s="190"/>
      <c r="CQ1848" s="190"/>
      <c r="CR1848" s="190"/>
      <c r="CS1848" s="190"/>
      <c r="CT1848" s="190"/>
      <c r="CU1848" s="190"/>
      <c r="CV1848" s="190"/>
      <c r="CW1848" s="190"/>
      <c r="CX1848" s="190"/>
      <c r="CY1848" s="190"/>
      <c r="CZ1848" s="190"/>
      <c r="DA1848" s="190"/>
      <c r="DB1848" s="190"/>
      <c r="DC1848" s="190"/>
      <c r="DD1848" s="190"/>
      <c r="DE1848" s="190"/>
      <c r="DF1848" s="190"/>
      <c r="DG1848" s="190"/>
      <c r="DH1848" s="190"/>
      <c r="DI1848" s="190"/>
      <c r="DJ1848" s="190"/>
      <c r="DK1848" s="190"/>
      <c r="DL1848" s="190"/>
    </row>
    <row r="1849" spans="1:116" x14ac:dyDescent="0.4">
      <c r="A1849" s="174"/>
      <c r="E1849" s="8"/>
      <c r="G1849" s="175" t="s">
        <v>463</v>
      </c>
      <c r="H1849" s="200"/>
      <c r="I1849" s="201"/>
      <c r="J1849" s="201"/>
      <c r="K1849" s="202"/>
      <c r="L1849" s="202"/>
      <c r="M1849" s="202"/>
      <c r="N1849" s="202"/>
      <c r="O1849" s="202"/>
      <c r="P1849" s="202"/>
      <c r="R1849" s="202"/>
      <c r="S1849" s="190" t="str">
        <f t="shared" ref="S1849:AX1849" si="3150">S$22</f>
        <v>S$18</v>
      </c>
      <c r="T1849" s="190" t="str">
        <f t="shared" si="3150"/>
        <v>T$18</v>
      </c>
      <c r="U1849" s="190" t="str">
        <f t="shared" si="3150"/>
        <v>U$18</v>
      </c>
      <c r="V1849" s="190" t="str">
        <f t="shared" si="3150"/>
        <v>V$18</v>
      </c>
      <c r="W1849" s="190" t="str">
        <f t="shared" si="3150"/>
        <v>W$18</v>
      </c>
      <c r="X1849" s="190" t="str">
        <f t="shared" si="3150"/>
        <v>X$18</v>
      </c>
      <c r="Y1849" s="190" t="str">
        <f t="shared" si="3150"/>
        <v>Y$18</v>
      </c>
      <c r="Z1849" s="190" t="str">
        <f t="shared" si="3150"/>
        <v>Z$18</v>
      </c>
      <c r="AA1849" s="190" t="str">
        <f t="shared" si="3150"/>
        <v>AA$18</v>
      </c>
      <c r="AB1849" s="190" t="str">
        <f t="shared" si="3150"/>
        <v>AB$18</v>
      </c>
      <c r="AC1849" s="190" t="str">
        <f t="shared" si="3150"/>
        <v>AC$18</v>
      </c>
      <c r="AD1849" s="190" t="str">
        <f t="shared" si="3150"/>
        <v>AD$18</v>
      </c>
      <c r="AE1849" s="190" t="str">
        <f t="shared" si="3150"/>
        <v>AE$18</v>
      </c>
      <c r="AF1849" s="190" t="str">
        <f t="shared" si="3150"/>
        <v>AF$18</v>
      </c>
      <c r="AG1849" s="190" t="str">
        <f t="shared" si="3150"/>
        <v>AG$18</v>
      </c>
      <c r="AH1849" s="190" t="str">
        <f t="shared" si="3150"/>
        <v>AH$18</v>
      </c>
      <c r="AI1849" s="190" t="str">
        <f t="shared" si="3150"/>
        <v>AI$18</v>
      </c>
      <c r="AJ1849" s="190" t="str">
        <f t="shared" si="3150"/>
        <v>AJ$18</v>
      </c>
      <c r="AK1849" s="190" t="str">
        <f t="shared" si="3150"/>
        <v>AK$18</v>
      </c>
      <c r="AL1849" s="190" t="str">
        <f t="shared" si="3150"/>
        <v>AL$18</v>
      </c>
      <c r="AM1849" s="190" t="str">
        <f t="shared" si="3150"/>
        <v>AM$18</v>
      </c>
      <c r="AN1849" s="190" t="str">
        <f t="shared" si="3150"/>
        <v>AN$18</v>
      </c>
      <c r="AO1849" s="190" t="str">
        <f t="shared" si="3150"/>
        <v>AO$18</v>
      </c>
      <c r="AP1849" s="190" t="str">
        <f t="shared" si="3150"/>
        <v>AP$18</v>
      </c>
      <c r="AQ1849" s="190" t="str">
        <f t="shared" si="3150"/>
        <v>AQ$18</v>
      </c>
      <c r="AR1849" s="190" t="str">
        <f t="shared" si="3150"/>
        <v>AR$18</v>
      </c>
      <c r="AS1849" s="190" t="str">
        <f t="shared" si="3150"/>
        <v>AS$18</v>
      </c>
      <c r="AT1849" s="190" t="str">
        <f t="shared" si="3150"/>
        <v>AT$18</v>
      </c>
      <c r="AU1849" s="190" t="str">
        <f t="shared" si="3150"/>
        <v>AU$18</v>
      </c>
      <c r="AV1849" s="190" t="str">
        <f t="shared" si="3150"/>
        <v>AV$18</v>
      </c>
      <c r="AW1849" s="190" t="str">
        <f t="shared" si="3150"/>
        <v>AW$18</v>
      </c>
      <c r="AX1849" s="190" t="str">
        <f t="shared" si="3150"/>
        <v>AX$18</v>
      </c>
      <c r="AY1849" s="190" t="str">
        <f t="shared" ref="AY1849:CD1849" si="3151">AY$22</f>
        <v>AY$18</v>
      </c>
      <c r="AZ1849" s="190" t="str">
        <f t="shared" si="3151"/>
        <v>AZ$18</v>
      </c>
      <c r="BA1849" s="190" t="str">
        <f t="shared" si="3151"/>
        <v>BA$18</v>
      </c>
      <c r="BB1849" s="190" t="str">
        <f t="shared" si="3151"/>
        <v>BB$18</v>
      </c>
      <c r="BC1849" s="190" t="str">
        <f t="shared" si="3151"/>
        <v>BC$18</v>
      </c>
      <c r="BD1849" s="190" t="str">
        <f t="shared" si="3151"/>
        <v>BD$18</v>
      </c>
      <c r="BE1849" s="190" t="str">
        <f t="shared" si="3151"/>
        <v>BE$18</v>
      </c>
      <c r="BF1849" s="190" t="str">
        <f t="shared" si="3151"/>
        <v>BF$18</v>
      </c>
      <c r="BG1849" s="190" t="str">
        <f t="shared" si="3151"/>
        <v>BG$18</v>
      </c>
      <c r="BH1849" s="190" t="str">
        <f t="shared" si="3151"/>
        <v>BH$18</v>
      </c>
      <c r="BI1849" s="190" t="str">
        <f t="shared" si="3151"/>
        <v>BI$18</v>
      </c>
      <c r="BJ1849" s="190" t="str">
        <f t="shared" si="3151"/>
        <v>BJ$18</v>
      </c>
      <c r="BK1849" s="190" t="str">
        <f t="shared" si="3151"/>
        <v>BK$18</v>
      </c>
      <c r="BL1849" s="190" t="str">
        <f t="shared" si="3151"/>
        <v>BL$18</v>
      </c>
      <c r="BM1849" s="190" t="str">
        <f t="shared" si="3151"/>
        <v>BM$18</v>
      </c>
      <c r="BN1849" s="190" t="str">
        <f t="shared" si="3151"/>
        <v>BN$18</v>
      </c>
      <c r="BO1849" s="190" t="str">
        <f t="shared" si="3151"/>
        <v>BO$18</v>
      </c>
      <c r="BP1849" s="190" t="str">
        <f t="shared" si="3151"/>
        <v>BP$18</v>
      </c>
      <c r="BQ1849" s="190" t="str">
        <f t="shared" si="3151"/>
        <v>BQ$18</v>
      </c>
      <c r="BR1849" s="190" t="str">
        <f t="shared" si="3151"/>
        <v>BR$18</v>
      </c>
      <c r="BS1849" s="190" t="str">
        <f t="shared" si="3151"/>
        <v>BS$18</v>
      </c>
      <c r="BT1849" s="190" t="str">
        <f t="shared" si="3151"/>
        <v>BT$18</v>
      </c>
      <c r="BU1849" s="190" t="str">
        <f t="shared" si="3151"/>
        <v>BU$18</v>
      </c>
      <c r="BV1849" s="190" t="str">
        <f t="shared" si="3151"/>
        <v>BV$18</v>
      </c>
      <c r="BW1849" s="190" t="str">
        <f t="shared" si="3151"/>
        <v>BW$18</v>
      </c>
      <c r="BX1849" s="190" t="str">
        <f t="shared" si="3151"/>
        <v>BX$18</v>
      </c>
      <c r="BY1849" s="190" t="str">
        <f t="shared" si="3151"/>
        <v>BY$18</v>
      </c>
      <c r="BZ1849" s="190" t="str">
        <f t="shared" si="3151"/>
        <v>BZ$18</v>
      </c>
      <c r="CA1849" s="190" t="str">
        <f t="shared" si="3151"/>
        <v>CA$18</v>
      </c>
      <c r="CB1849" s="190" t="str">
        <f t="shared" si="3151"/>
        <v>CB$18</v>
      </c>
      <c r="CC1849" s="190" t="str">
        <f t="shared" si="3151"/>
        <v>CC$18</v>
      </c>
      <c r="CD1849" s="190" t="str">
        <f t="shared" si="3151"/>
        <v>CD$18</v>
      </c>
      <c r="CE1849" s="190" t="str">
        <f t="shared" ref="CE1849:CL1849" si="3152">CE$22</f>
        <v>CE$18</v>
      </c>
      <c r="CF1849" s="190" t="str">
        <f t="shared" si="3152"/>
        <v>CF$18</v>
      </c>
      <c r="CG1849" s="190" t="str">
        <f t="shared" si="3152"/>
        <v>CG$18</v>
      </c>
      <c r="CH1849" s="190" t="str">
        <f t="shared" si="3152"/>
        <v>CH$18</v>
      </c>
      <c r="CI1849" s="190" t="str">
        <f t="shared" si="3152"/>
        <v>CI$18</v>
      </c>
      <c r="CJ1849" s="190" t="str">
        <f t="shared" si="3152"/>
        <v>CJ$18</v>
      </c>
      <c r="CK1849" s="190" t="str">
        <f t="shared" si="3152"/>
        <v>CK$18</v>
      </c>
      <c r="CL1849" s="190" t="str">
        <f t="shared" si="3152"/>
        <v>CL$18</v>
      </c>
      <c r="CN1849" s="201"/>
      <c r="CO1849" s="190" t="str">
        <f t="shared" ref="CO1849:DL1849" si="3153">CO$22</f>
        <v>CO$18</v>
      </c>
      <c r="CP1849" s="190" t="str">
        <f t="shared" si="3153"/>
        <v>CP$18</v>
      </c>
      <c r="CQ1849" s="190" t="str">
        <f t="shared" si="3153"/>
        <v>CQ$18</v>
      </c>
      <c r="CR1849" s="190" t="str">
        <f t="shared" si="3153"/>
        <v>CR$18</v>
      </c>
      <c r="CS1849" s="190" t="str">
        <f t="shared" si="3153"/>
        <v>CS$18</v>
      </c>
      <c r="CT1849" s="190" t="str">
        <f t="shared" si="3153"/>
        <v>CT$18</v>
      </c>
      <c r="CU1849" s="190" t="str">
        <f t="shared" si="3153"/>
        <v>CU$18</v>
      </c>
      <c r="CV1849" s="190" t="str">
        <f t="shared" si="3153"/>
        <v>CV$18</v>
      </c>
      <c r="CW1849" s="190" t="str">
        <f t="shared" si="3153"/>
        <v>CW$18</v>
      </c>
      <c r="CX1849" s="190" t="str">
        <f t="shared" si="3153"/>
        <v>CX$18</v>
      </c>
      <c r="CY1849" s="190" t="str">
        <f t="shared" si="3153"/>
        <v>CY$18</v>
      </c>
      <c r="CZ1849" s="190" t="str">
        <f t="shared" si="3153"/>
        <v>CZ$18</v>
      </c>
      <c r="DA1849" s="190" t="str">
        <f t="shared" si="3153"/>
        <v>DA$18</v>
      </c>
      <c r="DB1849" s="190" t="str">
        <f t="shared" si="3153"/>
        <v>DB$18</v>
      </c>
      <c r="DC1849" s="190" t="str">
        <f t="shared" si="3153"/>
        <v>DC$18</v>
      </c>
      <c r="DD1849" s="190" t="str">
        <f t="shared" si="3153"/>
        <v>DD$18</v>
      </c>
      <c r="DE1849" s="190" t="str">
        <f t="shared" si="3153"/>
        <v>DE$18</v>
      </c>
      <c r="DF1849" s="190" t="str">
        <f t="shared" si="3153"/>
        <v>DF$18</v>
      </c>
      <c r="DG1849" s="190" t="str">
        <f t="shared" si="3153"/>
        <v>DG$18</v>
      </c>
      <c r="DH1849" s="190" t="str">
        <f t="shared" si="3153"/>
        <v>DH$18</v>
      </c>
      <c r="DI1849" s="190" t="str">
        <f t="shared" si="3153"/>
        <v>DI$18</v>
      </c>
      <c r="DJ1849" s="190" t="str">
        <f t="shared" si="3153"/>
        <v>DJ$18</v>
      </c>
      <c r="DK1849" s="190" t="str">
        <f t="shared" si="3153"/>
        <v>DK$18</v>
      </c>
      <c r="DL1849" s="190" t="str">
        <f t="shared" si="3153"/>
        <v>DL$18</v>
      </c>
    </row>
    <row r="1850" spans="1:116" x14ac:dyDescent="0.4">
      <c r="A1850" s="174"/>
      <c r="E1850" s="8"/>
      <c r="G1850" s="175" t="s">
        <v>464</v>
      </c>
      <c r="H1850" s="200"/>
      <c r="I1850" s="201"/>
      <c r="J1850" s="201"/>
      <c r="K1850" s="202"/>
      <c r="L1850" s="202"/>
      <c r="M1850" s="202"/>
      <c r="N1850" s="202"/>
      <c r="O1850" s="202"/>
      <c r="P1850" s="202"/>
      <c r="R1850" s="202"/>
      <c r="S1850" s="190" t="str">
        <f t="shared" ref="S1850:AX1850" si="3154">S$23</f>
        <v>S$19</v>
      </c>
      <c r="T1850" s="190" t="str">
        <f t="shared" si="3154"/>
        <v>T$19</v>
      </c>
      <c r="U1850" s="190" t="str">
        <f t="shared" si="3154"/>
        <v>U$19</v>
      </c>
      <c r="V1850" s="190" t="str">
        <f t="shared" si="3154"/>
        <v>V$19</v>
      </c>
      <c r="W1850" s="190" t="str">
        <f t="shared" si="3154"/>
        <v>W$19</v>
      </c>
      <c r="X1850" s="190" t="str">
        <f t="shared" si="3154"/>
        <v>X$19</v>
      </c>
      <c r="Y1850" s="190" t="str">
        <f t="shared" si="3154"/>
        <v>Y$19</v>
      </c>
      <c r="Z1850" s="190" t="str">
        <f t="shared" si="3154"/>
        <v>Z$19</v>
      </c>
      <c r="AA1850" s="190" t="str">
        <f t="shared" si="3154"/>
        <v>AA$19</v>
      </c>
      <c r="AB1850" s="190" t="str">
        <f t="shared" si="3154"/>
        <v>AB$19</v>
      </c>
      <c r="AC1850" s="190" t="str">
        <f t="shared" si="3154"/>
        <v>AC$19</v>
      </c>
      <c r="AD1850" s="190" t="str">
        <f t="shared" si="3154"/>
        <v>AD$19</v>
      </c>
      <c r="AE1850" s="190" t="str">
        <f t="shared" si="3154"/>
        <v>AE$19</v>
      </c>
      <c r="AF1850" s="190" t="str">
        <f t="shared" si="3154"/>
        <v>AF$19</v>
      </c>
      <c r="AG1850" s="190" t="str">
        <f t="shared" si="3154"/>
        <v>AG$19</v>
      </c>
      <c r="AH1850" s="190" t="str">
        <f t="shared" si="3154"/>
        <v>AH$19</v>
      </c>
      <c r="AI1850" s="190" t="str">
        <f t="shared" si="3154"/>
        <v>AI$19</v>
      </c>
      <c r="AJ1850" s="190" t="str">
        <f t="shared" si="3154"/>
        <v>AJ$19</v>
      </c>
      <c r="AK1850" s="190" t="str">
        <f t="shared" si="3154"/>
        <v>AK$19</v>
      </c>
      <c r="AL1850" s="190" t="str">
        <f t="shared" si="3154"/>
        <v>AL$19</v>
      </c>
      <c r="AM1850" s="190" t="str">
        <f t="shared" si="3154"/>
        <v>AM$19</v>
      </c>
      <c r="AN1850" s="190" t="str">
        <f t="shared" si="3154"/>
        <v>AN$19</v>
      </c>
      <c r="AO1850" s="190" t="str">
        <f t="shared" si="3154"/>
        <v>AO$19</v>
      </c>
      <c r="AP1850" s="190" t="str">
        <f t="shared" si="3154"/>
        <v>AP$19</v>
      </c>
      <c r="AQ1850" s="190" t="str">
        <f t="shared" si="3154"/>
        <v>AQ$19</v>
      </c>
      <c r="AR1850" s="190" t="str">
        <f t="shared" si="3154"/>
        <v>AR$19</v>
      </c>
      <c r="AS1850" s="190" t="str">
        <f t="shared" si="3154"/>
        <v>AS$19</v>
      </c>
      <c r="AT1850" s="190" t="str">
        <f t="shared" si="3154"/>
        <v>AT$19</v>
      </c>
      <c r="AU1850" s="190" t="str">
        <f t="shared" si="3154"/>
        <v>AU$19</v>
      </c>
      <c r="AV1850" s="190" t="str">
        <f t="shared" si="3154"/>
        <v>AV$19</v>
      </c>
      <c r="AW1850" s="190" t="str">
        <f t="shared" si="3154"/>
        <v>AW$19</v>
      </c>
      <c r="AX1850" s="190" t="str">
        <f t="shared" si="3154"/>
        <v>AX$19</v>
      </c>
      <c r="AY1850" s="190" t="str">
        <f t="shared" ref="AY1850:CD1850" si="3155">AY$23</f>
        <v>AY$19</v>
      </c>
      <c r="AZ1850" s="190" t="str">
        <f t="shared" si="3155"/>
        <v>AZ$19</v>
      </c>
      <c r="BA1850" s="190" t="str">
        <f t="shared" si="3155"/>
        <v>BA$19</v>
      </c>
      <c r="BB1850" s="190" t="str">
        <f t="shared" si="3155"/>
        <v>BB$19</v>
      </c>
      <c r="BC1850" s="190" t="str">
        <f t="shared" si="3155"/>
        <v>BC$19</v>
      </c>
      <c r="BD1850" s="190" t="str">
        <f t="shared" si="3155"/>
        <v>BD$19</v>
      </c>
      <c r="BE1850" s="190" t="str">
        <f t="shared" si="3155"/>
        <v>BE$19</v>
      </c>
      <c r="BF1850" s="190" t="str">
        <f t="shared" si="3155"/>
        <v>BF$19</v>
      </c>
      <c r="BG1850" s="190" t="str">
        <f t="shared" si="3155"/>
        <v>BG$19</v>
      </c>
      <c r="BH1850" s="190" t="str">
        <f t="shared" si="3155"/>
        <v>BH$19</v>
      </c>
      <c r="BI1850" s="190" t="str">
        <f t="shared" si="3155"/>
        <v>BI$19</v>
      </c>
      <c r="BJ1850" s="190" t="str">
        <f t="shared" si="3155"/>
        <v>BJ$19</v>
      </c>
      <c r="BK1850" s="190" t="str">
        <f t="shared" si="3155"/>
        <v>BK$19</v>
      </c>
      <c r="BL1850" s="190" t="str">
        <f t="shared" si="3155"/>
        <v>BL$19</v>
      </c>
      <c r="BM1850" s="190" t="str">
        <f t="shared" si="3155"/>
        <v>BM$19</v>
      </c>
      <c r="BN1850" s="190" t="str">
        <f t="shared" si="3155"/>
        <v>BN$19</v>
      </c>
      <c r="BO1850" s="190" t="str">
        <f t="shared" si="3155"/>
        <v>BO$19</v>
      </c>
      <c r="BP1850" s="190" t="str">
        <f t="shared" si="3155"/>
        <v>BP$19</v>
      </c>
      <c r="BQ1850" s="190" t="str">
        <f t="shared" si="3155"/>
        <v>BQ$19</v>
      </c>
      <c r="BR1850" s="190" t="str">
        <f t="shared" si="3155"/>
        <v>BR$19</v>
      </c>
      <c r="BS1850" s="190" t="str">
        <f t="shared" si="3155"/>
        <v>BS$19</v>
      </c>
      <c r="BT1850" s="190" t="str">
        <f t="shared" si="3155"/>
        <v>BT$19</v>
      </c>
      <c r="BU1850" s="190" t="str">
        <f t="shared" si="3155"/>
        <v>BU$19</v>
      </c>
      <c r="BV1850" s="190" t="str">
        <f t="shared" si="3155"/>
        <v>BV$19</v>
      </c>
      <c r="BW1850" s="190" t="str">
        <f t="shared" si="3155"/>
        <v>BW$19</v>
      </c>
      <c r="BX1850" s="190" t="str">
        <f t="shared" si="3155"/>
        <v>BX$19</v>
      </c>
      <c r="BY1850" s="190" t="str">
        <f t="shared" si="3155"/>
        <v>BY$19</v>
      </c>
      <c r="BZ1850" s="190" t="str">
        <f t="shared" si="3155"/>
        <v>BZ$19</v>
      </c>
      <c r="CA1850" s="190" t="str">
        <f t="shared" si="3155"/>
        <v>CA$19</v>
      </c>
      <c r="CB1850" s="190" t="str">
        <f t="shared" si="3155"/>
        <v>CB$19</v>
      </c>
      <c r="CC1850" s="190" t="str">
        <f t="shared" si="3155"/>
        <v>CC$19</v>
      </c>
      <c r="CD1850" s="190" t="str">
        <f t="shared" si="3155"/>
        <v>CD$19</v>
      </c>
      <c r="CE1850" s="190" t="str">
        <f t="shared" ref="CE1850:CL1850" si="3156">CE$23</f>
        <v>CE$19</v>
      </c>
      <c r="CF1850" s="190" t="str">
        <f t="shared" si="3156"/>
        <v>CF$19</v>
      </c>
      <c r="CG1850" s="190" t="str">
        <f t="shared" si="3156"/>
        <v>CG$19</v>
      </c>
      <c r="CH1850" s="190" t="str">
        <f t="shared" si="3156"/>
        <v>CH$19</v>
      </c>
      <c r="CI1850" s="190" t="str">
        <f t="shared" si="3156"/>
        <v>CI$19</v>
      </c>
      <c r="CJ1850" s="190" t="str">
        <f t="shared" si="3156"/>
        <v>CJ$19</v>
      </c>
      <c r="CK1850" s="190" t="str">
        <f t="shared" si="3156"/>
        <v>CK$19</v>
      </c>
      <c r="CL1850" s="190" t="str">
        <f t="shared" si="3156"/>
        <v>CL$19</v>
      </c>
      <c r="CN1850" s="201"/>
      <c r="CO1850" s="190" t="str">
        <f t="shared" ref="CO1850:DL1850" si="3157">CO$23</f>
        <v>CO$19</v>
      </c>
      <c r="CP1850" s="190" t="str">
        <f t="shared" si="3157"/>
        <v>CP$19</v>
      </c>
      <c r="CQ1850" s="190" t="str">
        <f t="shared" si="3157"/>
        <v>CQ$19</v>
      </c>
      <c r="CR1850" s="190" t="str">
        <f t="shared" si="3157"/>
        <v>CR$19</v>
      </c>
      <c r="CS1850" s="190" t="str">
        <f t="shared" si="3157"/>
        <v>CS$19</v>
      </c>
      <c r="CT1850" s="190" t="str">
        <f t="shared" si="3157"/>
        <v>CT$19</v>
      </c>
      <c r="CU1850" s="190" t="str">
        <f t="shared" si="3157"/>
        <v>CU$19</v>
      </c>
      <c r="CV1850" s="190" t="str">
        <f t="shared" si="3157"/>
        <v>CV$19</v>
      </c>
      <c r="CW1850" s="190" t="str">
        <f t="shared" si="3157"/>
        <v>CW$19</v>
      </c>
      <c r="CX1850" s="190" t="str">
        <f t="shared" si="3157"/>
        <v>CX$19</v>
      </c>
      <c r="CY1850" s="190" t="str">
        <f t="shared" si="3157"/>
        <v>CY$19</v>
      </c>
      <c r="CZ1850" s="190" t="str">
        <f t="shared" si="3157"/>
        <v>CZ$19</v>
      </c>
      <c r="DA1850" s="190" t="str">
        <f t="shared" si="3157"/>
        <v>DA$19</v>
      </c>
      <c r="DB1850" s="190" t="str">
        <f t="shared" si="3157"/>
        <v>DB$19</v>
      </c>
      <c r="DC1850" s="190" t="str">
        <f t="shared" si="3157"/>
        <v>DC$19</v>
      </c>
      <c r="DD1850" s="190" t="str">
        <f t="shared" si="3157"/>
        <v>DD$19</v>
      </c>
      <c r="DE1850" s="190" t="str">
        <f t="shared" si="3157"/>
        <v>DE$19</v>
      </c>
      <c r="DF1850" s="190" t="str">
        <f t="shared" si="3157"/>
        <v>DF$19</v>
      </c>
      <c r="DG1850" s="190" t="str">
        <f t="shared" si="3157"/>
        <v>DG$19</v>
      </c>
      <c r="DH1850" s="190" t="str">
        <f t="shared" si="3157"/>
        <v>DH$19</v>
      </c>
      <c r="DI1850" s="190" t="str">
        <f t="shared" si="3157"/>
        <v>DI$19</v>
      </c>
      <c r="DJ1850" s="190" t="str">
        <f t="shared" si="3157"/>
        <v>DJ$19</v>
      </c>
      <c r="DK1850" s="190" t="str">
        <f t="shared" si="3157"/>
        <v>DK$19</v>
      </c>
      <c r="DL1850" s="190" t="str">
        <f t="shared" si="3157"/>
        <v>DL$19</v>
      </c>
    </row>
    <row r="1851" spans="1:116" x14ac:dyDescent="0.4">
      <c r="A1851" s="48" t="s">
        <v>218</v>
      </c>
      <c r="B1851" s="31" t="s">
        <v>81</v>
      </c>
      <c r="C1851" s="31"/>
      <c r="D1851" t="s">
        <v>773</v>
      </c>
      <c r="E1851" s="8" t="str">
        <f t="shared" ref="E1851:E1860" si="3158">ROW()&amp;" "&amp;D1851</f>
        <v>1851 SUBR-S</v>
      </c>
      <c r="F1851" t="s">
        <v>345</v>
      </c>
      <c r="G1851" s="70" t="s">
        <v>167</v>
      </c>
      <c r="H1851" s="48"/>
      <c r="I1851" s="297"/>
      <c r="J1851" s="297"/>
      <c r="K1851" s="48"/>
      <c r="L1851" s="48"/>
      <c r="M1851" s="48"/>
      <c r="N1851" s="48"/>
      <c r="O1851" s="48"/>
      <c r="P1851" s="48"/>
      <c r="R1851" s="70"/>
      <c r="S1851" s="298"/>
      <c r="T1851" s="298"/>
      <c r="U1851" s="298"/>
      <c r="V1851" s="298"/>
      <c r="W1851" s="298"/>
      <c r="X1851" s="298"/>
      <c r="Y1851" s="298"/>
      <c r="Z1851" s="298"/>
      <c r="AA1851" s="298"/>
      <c r="AB1851" s="298"/>
      <c r="AC1851" s="298"/>
      <c r="AD1851" s="298"/>
      <c r="AE1851" s="298"/>
      <c r="AF1851" s="298"/>
      <c r="AG1851" s="298"/>
      <c r="AH1851" s="298"/>
      <c r="AI1851" s="298"/>
      <c r="AJ1851" s="298"/>
      <c r="AK1851" s="298"/>
      <c r="AL1851" s="298"/>
      <c r="AM1851" s="298"/>
      <c r="AN1851" s="298"/>
      <c r="AO1851" s="298"/>
      <c r="AP1851" s="298"/>
      <c r="AQ1851" s="298"/>
      <c r="AR1851" s="298"/>
      <c r="AS1851" s="298"/>
      <c r="AT1851" s="298"/>
      <c r="AU1851" s="298"/>
      <c r="AV1851" s="298"/>
      <c r="AW1851" s="298"/>
      <c r="AX1851" s="298"/>
      <c r="AY1851" s="298"/>
      <c r="AZ1851" s="298"/>
      <c r="BA1851" s="298"/>
      <c r="BB1851" s="298"/>
      <c r="BC1851" s="298"/>
      <c r="BD1851" s="298"/>
      <c r="BE1851" s="298"/>
      <c r="BF1851" s="298"/>
      <c r="BG1851" s="298"/>
      <c r="BH1851" s="298"/>
      <c r="BI1851" s="298"/>
      <c r="BJ1851" s="298"/>
      <c r="BK1851" s="298"/>
      <c r="BL1851" s="298"/>
      <c r="BM1851" s="298"/>
      <c r="BN1851" s="298"/>
      <c r="BO1851" s="298"/>
      <c r="BP1851" s="298"/>
      <c r="BQ1851" s="298"/>
      <c r="BR1851" s="298"/>
      <c r="BS1851" s="298"/>
      <c r="BT1851" s="298"/>
      <c r="BU1851" s="298"/>
      <c r="BV1851" s="298"/>
      <c r="BW1851" s="298"/>
      <c r="BX1851" s="298"/>
      <c r="BY1851" s="298"/>
      <c r="BZ1851" s="298"/>
      <c r="CA1851" s="298"/>
      <c r="CB1851" s="298"/>
      <c r="CC1851" s="298"/>
      <c r="CD1851" s="298"/>
      <c r="CE1851" s="298"/>
      <c r="CF1851" s="298"/>
      <c r="CG1851" s="298"/>
      <c r="CH1851" s="298"/>
      <c r="CI1851" s="298"/>
      <c r="CJ1851" s="298"/>
      <c r="CK1851" s="298"/>
      <c r="CL1851" s="298"/>
      <c r="CN1851" s="297"/>
      <c r="CO1851" s="298"/>
      <c r="CP1851" s="298"/>
      <c r="CQ1851" s="298"/>
      <c r="CR1851" s="298"/>
      <c r="CS1851" s="298"/>
      <c r="CT1851" s="298"/>
      <c r="CU1851" s="298"/>
      <c r="CV1851" s="298"/>
      <c r="CW1851" s="298"/>
      <c r="CX1851" s="298"/>
      <c r="CY1851" s="298"/>
      <c r="CZ1851" s="298"/>
      <c r="DA1851" s="298"/>
      <c r="DB1851" s="298"/>
      <c r="DC1851" s="298"/>
      <c r="DD1851" s="298"/>
      <c r="DE1851" s="298"/>
      <c r="DF1851" s="298"/>
      <c r="DG1851" s="298"/>
      <c r="DH1851" s="298"/>
      <c r="DI1851" s="298"/>
      <c r="DJ1851" s="298"/>
      <c r="DK1851" s="298"/>
      <c r="DL1851" s="298"/>
    </row>
    <row r="1852" spans="1:116" x14ac:dyDescent="0.4">
      <c r="B1852" s="6"/>
      <c r="C1852" s="6"/>
      <c r="D1852" t="s">
        <v>773</v>
      </c>
      <c r="E1852" s="8" t="str">
        <f t="shared" si="3158"/>
        <v>1852 SUBR-S</v>
      </c>
      <c r="G1852" s="95" t="s">
        <v>444</v>
      </c>
      <c r="H1852" s="12"/>
      <c r="I1852" s="60"/>
      <c r="J1852" s="60"/>
      <c r="S1852" s="72"/>
      <c r="T1852" s="72"/>
      <c r="U1852" s="72"/>
      <c r="V1852" s="72"/>
      <c r="W1852" s="72"/>
      <c r="X1852" s="72"/>
      <c r="Y1852" s="72"/>
      <c r="Z1852" s="72"/>
      <c r="AA1852" s="72"/>
      <c r="AB1852" s="72"/>
      <c r="AC1852" s="72"/>
      <c r="AD1852" s="72"/>
      <c r="AE1852" s="72"/>
      <c r="AF1852" s="72"/>
      <c r="AG1852" s="72"/>
      <c r="AH1852" s="72"/>
      <c r="AI1852" s="72"/>
      <c r="AJ1852" s="72"/>
      <c r="AK1852" s="72"/>
      <c r="AL1852" s="72"/>
      <c r="AM1852" s="72"/>
      <c r="AN1852" s="72"/>
      <c r="AO1852" s="72"/>
      <c r="AP1852" s="72"/>
      <c r="AQ1852" s="72"/>
      <c r="AR1852" s="72"/>
      <c r="AS1852" s="72"/>
      <c r="AT1852" s="72"/>
      <c r="AU1852" s="72"/>
      <c r="AV1852" s="72"/>
      <c r="AW1852" s="72"/>
      <c r="AX1852" s="72"/>
      <c r="AY1852" s="72"/>
      <c r="AZ1852" s="72"/>
      <c r="BA1852" s="72"/>
      <c r="BB1852" s="72"/>
      <c r="BC1852" s="72"/>
      <c r="BD1852" s="72"/>
      <c r="BE1852" s="72"/>
      <c r="BF1852" s="72"/>
      <c r="BG1852" s="72"/>
      <c r="BH1852" s="72"/>
      <c r="BI1852" s="72"/>
      <c r="BJ1852" s="72"/>
      <c r="BK1852" s="72"/>
      <c r="BL1852" s="72"/>
      <c r="BM1852" s="72"/>
      <c r="BN1852" s="72"/>
      <c r="BO1852" s="72"/>
      <c r="BP1852" s="72"/>
      <c r="BQ1852" s="72"/>
      <c r="BR1852" s="72"/>
      <c r="BS1852" s="72"/>
      <c r="BT1852" s="72"/>
      <c r="BU1852" s="72"/>
      <c r="BV1852" s="72"/>
      <c r="BW1852" s="72"/>
      <c r="BX1852" s="72"/>
      <c r="BY1852" s="72"/>
      <c r="BZ1852" s="72"/>
      <c r="CA1852" s="72"/>
      <c r="CB1852" s="72"/>
      <c r="CC1852" s="72"/>
      <c r="CD1852" s="72"/>
      <c r="CE1852" s="72"/>
      <c r="CF1852" s="72"/>
      <c r="CG1852" s="72"/>
      <c r="CH1852" s="72"/>
      <c r="CI1852" s="72"/>
      <c r="CJ1852" s="72"/>
      <c r="CK1852" s="72"/>
      <c r="CL1852" s="72"/>
      <c r="CN1852" s="60"/>
      <c r="CO1852" s="72"/>
      <c r="CP1852" s="72"/>
      <c r="CQ1852" s="72"/>
      <c r="CR1852" s="72"/>
      <c r="CS1852" s="72"/>
      <c r="CT1852" s="72"/>
      <c r="CU1852" s="72"/>
      <c r="CV1852" s="72"/>
      <c r="CW1852" s="72"/>
      <c r="CX1852" s="72"/>
      <c r="CY1852" s="72"/>
      <c r="CZ1852" s="72"/>
      <c r="DA1852" s="72"/>
      <c r="DB1852" s="72"/>
      <c r="DC1852" s="72"/>
      <c r="DD1852" s="72"/>
      <c r="DE1852" s="72"/>
      <c r="DF1852" s="72"/>
      <c r="DG1852" s="72"/>
      <c r="DH1852" s="72"/>
      <c r="DI1852" s="72"/>
      <c r="DJ1852" s="72"/>
      <c r="DK1852" s="72"/>
      <c r="DL1852" s="72"/>
    </row>
    <row r="1853" spans="1:116" x14ac:dyDescent="0.4">
      <c r="B1853" s="6"/>
      <c r="C1853" s="6"/>
      <c r="D1853" t="s">
        <v>773</v>
      </c>
      <c r="E1853" s="8" t="str">
        <f t="shared" si="3158"/>
        <v>1853 SUBR-S</v>
      </c>
      <c r="G1853" s="158" t="s">
        <v>71</v>
      </c>
      <c r="K1853" s="15">
        <f>SUMIF($4:$4,K$2-1,1851:1851)</f>
        <v>0</v>
      </c>
      <c r="L1853" s="15">
        <f ca="1">K1858</f>
        <v>873.31583344098976</v>
      </c>
      <c r="M1853" s="15">
        <f ca="1">L1858</f>
        <v>559.23660365944113</v>
      </c>
      <c r="N1853" s="15">
        <f ca="1">M1858</f>
        <v>389.52072352166994</v>
      </c>
      <c r="O1853" s="15">
        <f ca="1">N1858</f>
        <v>297.8130356526824</v>
      </c>
      <c r="P1853" s="15">
        <f ca="1">O1858</f>
        <v>248.25786139645848</v>
      </c>
      <c r="R1853" s="15"/>
      <c r="S1853" s="76">
        <f t="shared" ref="S1853" si="3159">R1858</f>
        <v>0</v>
      </c>
      <c r="T1853" s="76">
        <f t="shared" ref="T1853:AY1853" ca="1" si="3160">S1858</f>
        <v>95</v>
      </c>
      <c r="U1853" s="76">
        <f t="shared" ca="1" si="3160"/>
        <v>185.25</v>
      </c>
      <c r="V1853" s="76">
        <f t="shared" ca="1" si="3160"/>
        <v>270.98750000000001</v>
      </c>
      <c r="W1853" s="76">
        <f t="shared" ca="1" si="3160"/>
        <v>352.43812500000001</v>
      </c>
      <c r="X1853" s="76">
        <f t="shared" ca="1" si="3160"/>
        <v>429.81621875000002</v>
      </c>
      <c r="Y1853" s="76">
        <f t="shared" ca="1" si="3160"/>
        <v>503.32540781249998</v>
      </c>
      <c r="Z1853" s="76">
        <f t="shared" ca="1" si="3160"/>
        <v>573.15913742187502</v>
      </c>
      <c r="AA1853" s="76">
        <f t="shared" ca="1" si="3160"/>
        <v>639.50118055078121</v>
      </c>
      <c r="AB1853" s="76">
        <f t="shared" ca="1" si="3160"/>
        <v>702.52612152324218</v>
      </c>
      <c r="AC1853" s="76">
        <f t="shared" ca="1" si="3160"/>
        <v>762.39981544708007</v>
      </c>
      <c r="AD1853" s="76">
        <f t="shared" ca="1" si="3160"/>
        <v>819.27982467472611</v>
      </c>
      <c r="AE1853" s="76">
        <f t="shared" ca="1" si="3160"/>
        <v>873.31583344098976</v>
      </c>
      <c r="AF1853" s="76">
        <f t="shared" ca="1" si="3160"/>
        <v>839.15004176894024</v>
      </c>
      <c r="AG1853" s="76">
        <f t="shared" ca="1" si="3160"/>
        <v>806.69253968049327</v>
      </c>
      <c r="AH1853" s="76">
        <f t="shared" ca="1" si="3160"/>
        <v>775.85791269646859</v>
      </c>
      <c r="AI1853" s="76">
        <f t="shared" ca="1" si="3160"/>
        <v>746.56501706164511</v>
      </c>
      <c r="AJ1853" s="76">
        <f t="shared" ca="1" si="3160"/>
        <v>718.73676620856281</v>
      </c>
      <c r="AK1853" s="76">
        <f t="shared" ca="1" si="3160"/>
        <v>692.29992789813468</v>
      </c>
      <c r="AL1853" s="76">
        <f t="shared" ca="1" si="3160"/>
        <v>667.18493150322797</v>
      </c>
      <c r="AM1853" s="76">
        <f t="shared" ca="1" si="3160"/>
        <v>643.32568492806661</v>
      </c>
      <c r="AN1853" s="76">
        <f t="shared" ca="1" si="3160"/>
        <v>620.65940068166333</v>
      </c>
      <c r="AO1853" s="76">
        <f t="shared" ca="1" si="3160"/>
        <v>599.12643064758015</v>
      </c>
      <c r="AP1853" s="76">
        <f t="shared" ca="1" si="3160"/>
        <v>578.67010911520117</v>
      </c>
      <c r="AQ1853" s="76">
        <f t="shared" ca="1" si="3160"/>
        <v>559.23660365944113</v>
      </c>
      <c r="AR1853" s="76">
        <f t="shared" ca="1" si="3160"/>
        <v>540.77477347646902</v>
      </c>
      <c r="AS1853" s="76">
        <f t="shared" ca="1" si="3160"/>
        <v>523.23603480264558</v>
      </c>
      <c r="AT1853" s="76">
        <f t="shared" ca="1" si="3160"/>
        <v>506.57423306251331</v>
      </c>
      <c r="AU1853" s="76">
        <f t="shared" ca="1" si="3160"/>
        <v>490.74552140938761</v>
      </c>
      <c r="AV1853" s="76">
        <f t="shared" ca="1" si="3160"/>
        <v>475.70824533891823</v>
      </c>
      <c r="AW1853" s="76">
        <f t="shared" ca="1" si="3160"/>
        <v>461.42283307197232</v>
      </c>
      <c r="AX1853" s="76">
        <f t="shared" ca="1" si="3160"/>
        <v>447.85169141837372</v>
      </c>
      <c r="AY1853" s="76">
        <f t="shared" ca="1" si="3160"/>
        <v>434.95910684745502</v>
      </c>
      <c r="AZ1853" s="76">
        <f t="shared" ref="AZ1853:CE1853" ca="1" si="3161">AY1858</f>
        <v>422.71115150508228</v>
      </c>
      <c r="BA1853" s="76">
        <f t="shared" ca="1" si="3161"/>
        <v>411.07559392982819</v>
      </c>
      <c r="BB1853" s="76">
        <f t="shared" ca="1" si="3161"/>
        <v>400.02181423333678</v>
      </c>
      <c r="BC1853" s="76">
        <f t="shared" ca="1" si="3161"/>
        <v>389.52072352166994</v>
      </c>
      <c r="BD1853" s="76">
        <f t="shared" ca="1" si="3161"/>
        <v>379.54468734558645</v>
      </c>
      <c r="BE1853" s="76">
        <f t="shared" ca="1" si="3161"/>
        <v>370.06745297830713</v>
      </c>
      <c r="BF1853" s="76">
        <f t="shared" ca="1" si="3161"/>
        <v>361.0640803293918</v>
      </c>
      <c r="BG1853" s="76">
        <f t="shared" ca="1" si="3161"/>
        <v>352.51087631292222</v>
      </c>
      <c r="BH1853" s="76">
        <f t="shared" ca="1" si="3161"/>
        <v>344.38533249727612</v>
      </c>
      <c r="BI1853" s="76">
        <f t="shared" ca="1" si="3161"/>
        <v>336.66606587241233</v>
      </c>
      <c r="BJ1853" s="76">
        <f t="shared" ca="1" si="3161"/>
        <v>329.33276257879174</v>
      </c>
      <c r="BK1853" s="76">
        <f t="shared" ca="1" si="3161"/>
        <v>322.36612444985218</v>
      </c>
      <c r="BL1853" s="76">
        <f t="shared" ca="1" si="3161"/>
        <v>315.74781822735957</v>
      </c>
      <c r="BM1853" s="76">
        <f t="shared" ca="1" si="3161"/>
        <v>309.46042731599158</v>
      </c>
      <c r="BN1853" s="76">
        <f t="shared" ca="1" si="3161"/>
        <v>303.487405950192</v>
      </c>
      <c r="BO1853" s="76">
        <f t="shared" ca="1" si="3161"/>
        <v>297.8130356526824</v>
      </c>
      <c r="BP1853" s="76">
        <f t="shared" ca="1" si="3161"/>
        <v>292.42238387004829</v>
      </c>
      <c r="BQ1853" s="76">
        <f t="shared" ca="1" si="3161"/>
        <v>287.30126467654588</v>
      </c>
      <c r="BR1853" s="76">
        <f t="shared" ca="1" si="3161"/>
        <v>282.43620144271858</v>
      </c>
      <c r="BS1853" s="76">
        <f t="shared" ca="1" si="3161"/>
        <v>277.81439137058265</v>
      </c>
      <c r="BT1853" s="76">
        <f t="shared" ca="1" si="3161"/>
        <v>273.42367180205355</v>
      </c>
      <c r="BU1853" s="76">
        <f t="shared" ca="1" si="3161"/>
        <v>269.25248821195089</v>
      </c>
      <c r="BV1853" s="76">
        <f t="shared" ca="1" si="3161"/>
        <v>265.28986380135336</v>
      </c>
      <c r="BW1853" s="76">
        <f t="shared" ca="1" si="3161"/>
        <v>261.52537061128567</v>
      </c>
      <c r="BX1853" s="76">
        <f t="shared" ca="1" si="3161"/>
        <v>257.94910208072139</v>
      </c>
      <c r="BY1853" s="76">
        <f t="shared" ca="1" si="3161"/>
        <v>254.55164697668533</v>
      </c>
      <c r="BZ1853" s="76">
        <f t="shared" ca="1" si="3161"/>
        <v>251.32406462785107</v>
      </c>
      <c r="CA1853" s="76">
        <f t="shared" ca="1" si="3161"/>
        <v>248.25786139645848</v>
      </c>
      <c r="CB1853" s="76">
        <f t="shared" ca="1" si="3161"/>
        <v>245.34496832663552</v>
      </c>
      <c r="CC1853" s="76">
        <f t="shared" ca="1" si="3161"/>
        <v>242.57771991030376</v>
      </c>
      <c r="CD1853" s="76">
        <f t="shared" ca="1" si="3161"/>
        <v>239.94883391478857</v>
      </c>
      <c r="CE1853" s="76">
        <f t="shared" ca="1" si="3161"/>
        <v>237.45139221904913</v>
      </c>
      <c r="CF1853" s="76">
        <f t="shared" ref="CF1853:CL1853" ca="1" si="3162">CE1858</f>
        <v>235.07882260809666</v>
      </c>
      <c r="CG1853" s="76">
        <f t="shared" ca="1" si="3162"/>
        <v>232.82488147769183</v>
      </c>
      <c r="CH1853" s="76">
        <f t="shared" ca="1" si="3162"/>
        <v>230.68363740380724</v>
      </c>
      <c r="CI1853" s="76">
        <f t="shared" ca="1" si="3162"/>
        <v>228.64945553361687</v>
      </c>
      <c r="CJ1853" s="76">
        <f t="shared" ca="1" si="3162"/>
        <v>226.71698275693603</v>
      </c>
      <c r="CK1853" s="76">
        <f t="shared" ca="1" si="3162"/>
        <v>224.88113361908924</v>
      </c>
      <c r="CL1853" s="76">
        <f t="shared" ca="1" si="3162"/>
        <v>223.13707693813478</v>
      </c>
      <c r="CO1853" s="76">
        <f t="shared" ref="CO1853:DL1853" si="3163">CN1858</f>
        <v>0</v>
      </c>
      <c r="CP1853" s="76" t="e">
        <f t="shared" ca="1" si="3163"/>
        <v>#N/A</v>
      </c>
      <c r="CQ1853" s="76" t="e">
        <f t="shared" ca="1" si="3163"/>
        <v>#N/A</v>
      </c>
      <c r="CR1853" s="76" t="e">
        <f t="shared" ca="1" si="3163"/>
        <v>#N/A</v>
      </c>
      <c r="CS1853" s="76" t="e">
        <f t="shared" ca="1" si="3163"/>
        <v>#N/A</v>
      </c>
      <c r="CT1853" s="76" t="e">
        <f t="shared" ca="1" si="3163"/>
        <v>#N/A</v>
      </c>
      <c r="CU1853" s="76" t="e">
        <f t="shared" ca="1" si="3163"/>
        <v>#N/A</v>
      </c>
      <c r="CV1853" s="76" t="e">
        <f t="shared" ca="1" si="3163"/>
        <v>#N/A</v>
      </c>
      <c r="CW1853" s="76" t="e">
        <f t="shared" ca="1" si="3163"/>
        <v>#N/A</v>
      </c>
      <c r="CX1853" s="76" t="e">
        <f t="shared" ca="1" si="3163"/>
        <v>#N/A</v>
      </c>
      <c r="CY1853" s="76" t="e">
        <f t="shared" ca="1" si="3163"/>
        <v>#N/A</v>
      </c>
      <c r="CZ1853" s="76" t="e">
        <f t="shared" ca="1" si="3163"/>
        <v>#N/A</v>
      </c>
      <c r="DA1853" s="76" t="e">
        <f t="shared" ca="1" si="3163"/>
        <v>#N/A</v>
      </c>
      <c r="DB1853" s="76" t="e">
        <f t="shared" ca="1" si="3163"/>
        <v>#N/A</v>
      </c>
      <c r="DC1853" s="76" t="e">
        <f t="shared" ca="1" si="3163"/>
        <v>#N/A</v>
      </c>
      <c r="DD1853" s="76" t="e">
        <f t="shared" ca="1" si="3163"/>
        <v>#N/A</v>
      </c>
      <c r="DE1853" s="76" t="e">
        <f t="shared" ca="1" si="3163"/>
        <v>#N/A</v>
      </c>
      <c r="DF1853" s="76" t="e">
        <f t="shared" ca="1" si="3163"/>
        <v>#N/A</v>
      </c>
      <c r="DG1853" s="76" t="e">
        <f t="shared" ca="1" si="3163"/>
        <v>#N/A</v>
      </c>
      <c r="DH1853" s="76" t="e">
        <f t="shared" ca="1" si="3163"/>
        <v>#N/A</v>
      </c>
      <c r="DI1853" s="76" t="e">
        <f t="shared" ca="1" si="3163"/>
        <v>#N/A</v>
      </c>
      <c r="DJ1853" s="76" t="e">
        <f t="shared" ca="1" si="3163"/>
        <v>#N/A</v>
      </c>
      <c r="DK1853" s="76" t="e">
        <f t="shared" ca="1" si="3163"/>
        <v>#N/A</v>
      </c>
      <c r="DL1853" s="76" t="e">
        <f t="shared" ca="1" si="3163"/>
        <v>#N/A</v>
      </c>
    </row>
    <row r="1854" spans="1:116" x14ac:dyDescent="0.4">
      <c r="B1854" t="str">
        <f>E1854</f>
        <v>1854 SUBR-S</v>
      </c>
      <c r="D1854" t="s">
        <v>773</v>
      </c>
      <c r="E1854" s="8" t="str">
        <f t="shared" si="3158"/>
        <v>1854 SUBR-S</v>
      </c>
      <c r="G1854" s="145" t="s">
        <v>168</v>
      </c>
      <c r="H1854" s="12"/>
      <c r="I1854" s="60"/>
      <c r="J1854" s="60"/>
      <c r="K1854" s="18">
        <v>100</v>
      </c>
      <c r="L1854" s="18">
        <v>1000</v>
      </c>
      <c r="M1854" s="18">
        <v>1000</v>
      </c>
      <c r="N1854" s="18">
        <v>1000</v>
      </c>
      <c r="O1854" s="18">
        <v>1000</v>
      </c>
      <c r="P1854" s="18">
        <v>1000</v>
      </c>
      <c r="R1854" s="19"/>
      <c r="S1854" s="147" cm="1">
        <f t="array" ref="S1854">INDEX($K:$P,ROW(),MATCH(S$3,$K$2:$P$2,0))</f>
        <v>100</v>
      </c>
      <c r="T1854" s="147" cm="1">
        <f t="array" ref="T1854">INDEX($K:$P,ROW(),MATCH(T$3,$K$2:$P$2,0))</f>
        <v>100</v>
      </c>
      <c r="U1854" s="147" cm="1">
        <f t="array" ref="U1854">INDEX($K:$P,ROW(),MATCH(U$3,$K$2:$P$2,0))</f>
        <v>100</v>
      </c>
      <c r="V1854" s="147" cm="1">
        <f t="array" ref="V1854">INDEX($K:$P,ROW(),MATCH(V$3,$K$2:$P$2,0))</f>
        <v>100</v>
      </c>
      <c r="W1854" s="147" cm="1">
        <f t="array" ref="W1854">INDEX($K:$P,ROW(),MATCH(W$3,$K$2:$P$2,0))</f>
        <v>100</v>
      </c>
      <c r="X1854" s="147" cm="1">
        <f t="array" ref="X1854">INDEX($K:$P,ROW(),MATCH(X$3,$K$2:$P$2,0))</f>
        <v>100</v>
      </c>
      <c r="Y1854" s="147" cm="1">
        <f t="array" ref="Y1854">INDEX($K:$P,ROW(),MATCH(Y$3,$K$2:$P$2,0))</f>
        <v>100</v>
      </c>
      <c r="Z1854" s="147" cm="1">
        <f t="array" ref="Z1854">INDEX($K:$P,ROW(),MATCH(Z$3,$K$2:$P$2,0))</f>
        <v>100</v>
      </c>
      <c r="AA1854" s="147" cm="1">
        <f t="array" ref="AA1854">INDEX($K:$P,ROW(),MATCH(AA$3,$K$2:$P$2,0))</f>
        <v>100</v>
      </c>
      <c r="AB1854" s="147" cm="1">
        <f t="array" ref="AB1854">INDEX($K:$P,ROW(),MATCH(AB$3,$K$2:$P$2,0))</f>
        <v>100</v>
      </c>
      <c r="AC1854" s="147" cm="1">
        <f t="array" ref="AC1854">INDEX($K:$P,ROW(),MATCH(AC$3,$K$2:$P$2,0))</f>
        <v>100</v>
      </c>
      <c r="AD1854" s="147" cm="1">
        <f t="array" ref="AD1854">INDEX($K:$P,ROW(),MATCH(AD$3,$K$2:$P$2,0))</f>
        <v>100</v>
      </c>
      <c r="AE1854" s="147" cm="1">
        <f t="array" ref="AE1854">INDEX($K:$P,ROW(),MATCH(AE$3,$K$2:$P$2,0))</f>
        <v>1000</v>
      </c>
      <c r="AF1854" s="147" cm="1">
        <f t="array" ref="AF1854">INDEX($K:$P,ROW(),MATCH(AF$3,$K$2:$P$2,0))</f>
        <v>1000</v>
      </c>
      <c r="AG1854" s="147" cm="1">
        <f t="array" ref="AG1854">INDEX($K:$P,ROW(),MATCH(AG$3,$K$2:$P$2,0))</f>
        <v>1000</v>
      </c>
      <c r="AH1854" s="147" cm="1">
        <f t="array" ref="AH1854">INDEX($K:$P,ROW(),MATCH(AH$3,$K$2:$P$2,0))</f>
        <v>1000</v>
      </c>
      <c r="AI1854" s="147" cm="1">
        <f t="array" ref="AI1854">INDEX($K:$P,ROW(),MATCH(AI$3,$K$2:$P$2,0))</f>
        <v>1000</v>
      </c>
      <c r="AJ1854" s="147" cm="1">
        <f t="array" ref="AJ1854">INDEX($K:$P,ROW(),MATCH(AJ$3,$K$2:$P$2,0))</f>
        <v>1000</v>
      </c>
      <c r="AK1854" s="147" cm="1">
        <f t="array" ref="AK1854">INDEX($K:$P,ROW(),MATCH(AK$3,$K$2:$P$2,0))</f>
        <v>1000</v>
      </c>
      <c r="AL1854" s="147" cm="1">
        <f t="array" ref="AL1854">INDEX($K:$P,ROW(),MATCH(AL$3,$K$2:$P$2,0))</f>
        <v>1000</v>
      </c>
      <c r="AM1854" s="147" cm="1">
        <f t="array" ref="AM1854">INDEX($K:$P,ROW(),MATCH(AM$3,$K$2:$P$2,0))</f>
        <v>1000</v>
      </c>
      <c r="AN1854" s="147" cm="1">
        <f t="array" ref="AN1854">INDEX($K:$P,ROW(),MATCH(AN$3,$K$2:$P$2,0))</f>
        <v>1000</v>
      </c>
      <c r="AO1854" s="147" cm="1">
        <f t="array" ref="AO1854">INDEX($K:$P,ROW(),MATCH(AO$3,$K$2:$P$2,0))</f>
        <v>1000</v>
      </c>
      <c r="AP1854" s="147" cm="1">
        <f t="array" ref="AP1854">INDEX($K:$P,ROW(),MATCH(AP$3,$K$2:$P$2,0))</f>
        <v>1000</v>
      </c>
      <c r="AQ1854" s="147" cm="1">
        <f t="array" ref="AQ1854">INDEX($K:$P,ROW(),MATCH(AQ$3,$K$2:$P$2,0))</f>
        <v>1000</v>
      </c>
      <c r="AR1854" s="147" cm="1">
        <f t="array" ref="AR1854">INDEX($K:$P,ROW(),MATCH(AR$3,$K$2:$P$2,0))</f>
        <v>1000</v>
      </c>
      <c r="AS1854" s="147" cm="1">
        <f t="array" ref="AS1854">INDEX($K:$P,ROW(),MATCH(AS$3,$K$2:$P$2,0))</f>
        <v>1000</v>
      </c>
      <c r="AT1854" s="147" cm="1">
        <f t="array" ref="AT1854">INDEX($K:$P,ROW(),MATCH(AT$3,$K$2:$P$2,0))</f>
        <v>1000</v>
      </c>
      <c r="AU1854" s="147" cm="1">
        <f t="array" ref="AU1854">INDEX($K:$P,ROW(),MATCH(AU$3,$K$2:$P$2,0))</f>
        <v>1000</v>
      </c>
      <c r="AV1854" s="147" cm="1">
        <f t="array" ref="AV1854">INDEX($K:$P,ROW(),MATCH(AV$3,$K$2:$P$2,0))</f>
        <v>1000</v>
      </c>
      <c r="AW1854" s="147" cm="1">
        <f t="array" ref="AW1854">INDEX($K:$P,ROW(),MATCH(AW$3,$K$2:$P$2,0))</f>
        <v>1000</v>
      </c>
      <c r="AX1854" s="147" cm="1">
        <f t="array" ref="AX1854">INDEX($K:$P,ROW(),MATCH(AX$3,$K$2:$P$2,0))</f>
        <v>1000</v>
      </c>
      <c r="AY1854" s="147" cm="1">
        <f t="array" ref="AY1854">INDEX($K:$P,ROW(),MATCH(AY$3,$K$2:$P$2,0))</f>
        <v>1000</v>
      </c>
      <c r="AZ1854" s="147" cm="1">
        <f t="array" ref="AZ1854">INDEX($K:$P,ROW(),MATCH(AZ$3,$K$2:$P$2,0))</f>
        <v>1000</v>
      </c>
      <c r="BA1854" s="147" cm="1">
        <f t="array" ref="BA1854">INDEX($K:$P,ROW(),MATCH(BA$3,$K$2:$P$2,0))</f>
        <v>1000</v>
      </c>
      <c r="BB1854" s="147" cm="1">
        <f t="array" ref="BB1854">INDEX($K:$P,ROW(),MATCH(BB$3,$K$2:$P$2,0))</f>
        <v>1000</v>
      </c>
      <c r="BC1854" s="147" cm="1">
        <f t="array" ref="BC1854">INDEX($K:$P,ROW(),MATCH(BC$3,$K$2:$P$2,0))</f>
        <v>1000</v>
      </c>
      <c r="BD1854" s="147" cm="1">
        <f t="array" ref="BD1854">INDEX($K:$P,ROW(),MATCH(BD$3,$K$2:$P$2,0))</f>
        <v>1000</v>
      </c>
      <c r="BE1854" s="147" cm="1">
        <f t="array" ref="BE1854">INDEX($K:$P,ROW(),MATCH(BE$3,$K$2:$P$2,0))</f>
        <v>1000</v>
      </c>
      <c r="BF1854" s="147" cm="1">
        <f t="array" ref="BF1854">INDEX($K:$P,ROW(),MATCH(BF$3,$K$2:$P$2,0))</f>
        <v>1000</v>
      </c>
      <c r="BG1854" s="147" cm="1">
        <f t="array" ref="BG1854">INDEX($K:$P,ROW(),MATCH(BG$3,$K$2:$P$2,0))</f>
        <v>1000</v>
      </c>
      <c r="BH1854" s="147" cm="1">
        <f t="array" ref="BH1854">INDEX($K:$P,ROW(),MATCH(BH$3,$K$2:$P$2,0))</f>
        <v>1000</v>
      </c>
      <c r="BI1854" s="147" cm="1">
        <f t="array" ref="BI1854">INDEX($K:$P,ROW(),MATCH(BI$3,$K$2:$P$2,0))</f>
        <v>1000</v>
      </c>
      <c r="BJ1854" s="147" cm="1">
        <f t="array" ref="BJ1854">INDEX($K:$P,ROW(),MATCH(BJ$3,$K$2:$P$2,0))</f>
        <v>1000</v>
      </c>
      <c r="BK1854" s="147" cm="1">
        <f t="array" ref="BK1854">INDEX($K:$P,ROW(),MATCH(BK$3,$K$2:$P$2,0))</f>
        <v>1000</v>
      </c>
      <c r="BL1854" s="147" cm="1">
        <f t="array" ref="BL1854">INDEX($K:$P,ROW(),MATCH(BL$3,$K$2:$P$2,0))</f>
        <v>1000</v>
      </c>
      <c r="BM1854" s="147" cm="1">
        <f t="array" ref="BM1854">INDEX($K:$P,ROW(),MATCH(BM$3,$K$2:$P$2,0))</f>
        <v>1000</v>
      </c>
      <c r="BN1854" s="147" cm="1">
        <f t="array" ref="BN1854">INDEX($K:$P,ROW(),MATCH(BN$3,$K$2:$P$2,0))</f>
        <v>1000</v>
      </c>
      <c r="BO1854" s="147" cm="1">
        <f t="array" ref="BO1854">INDEX($K:$P,ROW(),MATCH(BO$3,$K$2:$P$2,0))</f>
        <v>1000</v>
      </c>
      <c r="BP1854" s="147" cm="1">
        <f t="array" ref="BP1854">INDEX($K:$P,ROW(),MATCH(BP$3,$K$2:$P$2,0))</f>
        <v>1000</v>
      </c>
      <c r="BQ1854" s="147" cm="1">
        <f t="array" ref="BQ1854">INDEX($K:$P,ROW(),MATCH(BQ$3,$K$2:$P$2,0))</f>
        <v>1000</v>
      </c>
      <c r="BR1854" s="147" cm="1">
        <f t="array" ref="BR1854">INDEX($K:$P,ROW(),MATCH(BR$3,$K$2:$P$2,0))</f>
        <v>1000</v>
      </c>
      <c r="BS1854" s="147" cm="1">
        <f t="array" ref="BS1854">INDEX($K:$P,ROW(),MATCH(BS$3,$K$2:$P$2,0))</f>
        <v>1000</v>
      </c>
      <c r="BT1854" s="147" cm="1">
        <f t="array" ref="BT1854">INDEX($K:$P,ROW(),MATCH(BT$3,$K$2:$P$2,0))</f>
        <v>1000</v>
      </c>
      <c r="BU1854" s="147" cm="1">
        <f t="array" ref="BU1854">INDEX($K:$P,ROW(),MATCH(BU$3,$K$2:$P$2,0))</f>
        <v>1000</v>
      </c>
      <c r="BV1854" s="147" cm="1">
        <f t="array" ref="BV1854">INDEX($K:$P,ROW(),MATCH(BV$3,$K$2:$P$2,0))</f>
        <v>1000</v>
      </c>
      <c r="BW1854" s="147" cm="1">
        <f t="array" ref="BW1854">INDEX($K:$P,ROW(),MATCH(BW$3,$K$2:$P$2,0))</f>
        <v>1000</v>
      </c>
      <c r="BX1854" s="147" cm="1">
        <f t="array" ref="BX1854">INDEX($K:$P,ROW(),MATCH(BX$3,$K$2:$P$2,0))</f>
        <v>1000</v>
      </c>
      <c r="BY1854" s="147" cm="1">
        <f t="array" ref="BY1854">INDEX($K:$P,ROW(),MATCH(BY$3,$K$2:$P$2,0))</f>
        <v>1000</v>
      </c>
      <c r="BZ1854" s="147" cm="1">
        <f t="array" ref="BZ1854">INDEX($K:$P,ROW(),MATCH(BZ$3,$K$2:$P$2,0))</f>
        <v>1000</v>
      </c>
      <c r="CA1854" s="147" cm="1">
        <f t="array" ref="CA1854">INDEX($K:$P,ROW(),MATCH(CA$3,$K$2:$P$2,0))</f>
        <v>1000</v>
      </c>
      <c r="CB1854" s="147" cm="1">
        <f t="array" ref="CB1854">INDEX($K:$P,ROW(),MATCH(CB$3,$K$2:$P$2,0))</f>
        <v>1000</v>
      </c>
      <c r="CC1854" s="147" cm="1">
        <f t="array" ref="CC1854">INDEX($K:$P,ROW(),MATCH(CC$3,$K$2:$P$2,0))</f>
        <v>1000</v>
      </c>
      <c r="CD1854" s="147" cm="1">
        <f t="array" ref="CD1854">INDEX($K:$P,ROW(),MATCH(CD$3,$K$2:$P$2,0))</f>
        <v>1000</v>
      </c>
      <c r="CE1854" s="147" cm="1">
        <f t="array" ref="CE1854">INDEX($K:$P,ROW(),MATCH(CE$3,$K$2:$P$2,0))</f>
        <v>1000</v>
      </c>
      <c r="CF1854" s="147" cm="1">
        <f t="array" ref="CF1854">INDEX($K:$P,ROW(),MATCH(CF$3,$K$2:$P$2,0))</f>
        <v>1000</v>
      </c>
      <c r="CG1854" s="147" cm="1">
        <f t="array" ref="CG1854">INDEX($K:$P,ROW(),MATCH(CG$3,$K$2:$P$2,0))</f>
        <v>1000</v>
      </c>
      <c r="CH1854" s="147" cm="1">
        <f t="array" ref="CH1854">INDEX($K:$P,ROW(),MATCH(CH$3,$K$2:$P$2,0))</f>
        <v>1000</v>
      </c>
      <c r="CI1854" s="147" cm="1">
        <f t="array" ref="CI1854">INDEX($K:$P,ROW(),MATCH(CI$3,$K$2:$P$2,0))</f>
        <v>1000</v>
      </c>
      <c r="CJ1854" s="147" cm="1">
        <f t="array" ref="CJ1854">INDEX($K:$P,ROW(),MATCH(CJ$3,$K$2:$P$2,0))</f>
        <v>1000</v>
      </c>
      <c r="CK1854" s="147" cm="1">
        <f t="array" ref="CK1854">INDEX($K:$P,ROW(),MATCH(CK$3,$K$2:$P$2,0))</f>
        <v>1000</v>
      </c>
      <c r="CL1854" s="147" cm="1">
        <f t="array" ref="CL1854">INDEX($K:$P,ROW(),MATCH(CL$3,$K$2:$P$2,0))</f>
        <v>1000</v>
      </c>
      <c r="CN1854" s="60"/>
      <c r="CO1854" s="147" t="e" cm="1">
        <f t="array" ref="CO1854">INDEX($K:$P,ROW(),MATCH(CO$3,$K$2:$P$2,0))</f>
        <v>#N/A</v>
      </c>
      <c r="CP1854" s="147" t="e" cm="1">
        <f t="array" ref="CP1854">INDEX($K:$P,ROW(),MATCH(CP$3,$K$2:$P$2,0))</f>
        <v>#N/A</v>
      </c>
      <c r="CQ1854" s="147" t="e" cm="1">
        <f t="array" ref="CQ1854">INDEX($K:$P,ROW(),MATCH(CQ$3,$K$2:$P$2,0))</f>
        <v>#N/A</v>
      </c>
      <c r="CR1854" s="147" t="e" cm="1">
        <f t="array" ref="CR1854">INDEX($K:$P,ROW(),MATCH(CR$3,$K$2:$P$2,0))</f>
        <v>#N/A</v>
      </c>
      <c r="CS1854" s="147" t="e" cm="1">
        <f t="array" ref="CS1854">INDEX($K:$P,ROW(),MATCH(CS$3,$K$2:$P$2,0))</f>
        <v>#N/A</v>
      </c>
      <c r="CT1854" s="147" t="e" cm="1">
        <f t="array" ref="CT1854">INDEX($K:$P,ROW(),MATCH(CT$3,$K$2:$P$2,0))</f>
        <v>#N/A</v>
      </c>
      <c r="CU1854" s="147" t="e" cm="1">
        <f t="array" ref="CU1854">INDEX($K:$P,ROW(),MATCH(CU$3,$K$2:$P$2,0))</f>
        <v>#N/A</v>
      </c>
      <c r="CV1854" s="147" t="e" cm="1">
        <f t="array" ref="CV1854">INDEX($K:$P,ROW(),MATCH(CV$3,$K$2:$P$2,0))</f>
        <v>#N/A</v>
      </c>
      <c r="CW1854" s="147" t="e" cm="1">
        <f t="array" ref="CW1854">INDEX($K:$P,ROW(),MATCH(CW$3,$K$2:$P$2,0))</f>
        <v>#N/A</v>
      </c>
      <c r="CX1854" s="147" t="e" cm="1">
        <f t="array" ref="CX1854">INDEX($K:$P,ROW(),MATCH(CX$3,$K$2:$P$2,0))</f>
        <v>#N/A</v>
      </c>
      <c r="CY1854" s="147" t="e" cm="1">
        <f t="array" ref="CY1854">INDEX($K:$P,ROW(),MATCH(CY$3,$K$2:$P$2,0))</f>
        <v>#N/A</v>
      </c>
      <c r="CZ1854" s="147" t="e" cm="1">
        <f t="array" ref="CZ1854">INDEX($K:$P,ROW(),MATCH(CZ$3,$K$2:$P$2,0))</f>
        <v>#N/A</v>
      </c>
      <c r="DA1854" s="147" t="e" cm="1">
        <f t="array" ref="DA1854">INDEX($K:$P,ROW(),MATCH(DA$3,$K$2:$P$2,0))</f>
        <v>#N/A</v>
      </c>
      <c r="DB1854" s="147" t="e" cm="1">
        <f t="array" ref="DB1854">INDEX($K:$P,ROW(),MATCH(DB$3,$K$2:$P$2,0))</f>
        <v>#N/A</v>
      </c>
      <c r="DC1854" s="147" t="e" cm="1">
        <f t="array" ref="DC1854">INDEX($K:$P,ROW(),MATCH(DC$3,$K$2:$P$2,0))</f>
        <v>#N/A</v>
      </c>
      <c r="DD1854" s="147" t="e" cm="1">
        <f t="array" ref="DD1854">INDEX($K:$P,ROW(),MATCH(DD$3,$K$2:$P$2,0))</f>
        <v>#N/A</v>
      </c>
      <c r="DE1854" s="147" t="e" cm="1">
        <f t="array" ref="DE1854">INDEX($K:$P,ROW(),MATCH(DE$3,$K$2:$P$2,0))</f>
        <v>#N/A</v>
      </c>
      <c r="DF1854" s="147" t="e" cm="1">
        <f t="array" ref="DF1854">INDEX($K:$P,ROW(),MATCH(DF$3,$K$2:$P$2,0))</f>
        <v>#N/A</v>
      </c>
      <c r="DG1854" s="147" t="e" cm="1">
        <f t="array" ref="DG1854">INDEX($K:$P,ROW(),MATCH(DG$3,$K$2:$P$2,0))</f>
        <v>#N/A</v>
      </c>
      <c r="DH1854" s="147" t="e" cm="1">
        <f t="array" ref="DH1854">INDEX($K:$P,ROW(),MATCH(DH$3,$K$2:$P$2,0))</f>
        <v>#N/A</v>
      </c>
      <c r="DI1854" s="147" t="e" cm="1">
        <f t="array" ref="DI1854">INDEX($K:$P,ROW(),MATCH(DI$3,$K$2:$P$2,0))</f>
        <v>#N/A</v>
      </c>
      <c r="DJ1854" s="147" t="e" cm="1">
        <f t="array" ref="DJ1854">INDEX($K:$P,ROW(),MATCH(DJ$3,$K$2:$P$2,0))</f>
        <v>#N/A</v>
      </c>
      <c r="DK1854" s="147" t="e" cm="1">
        <f t="array" ref="DK1854">INDEX($K:$P,ROW(),MATCH(DK$3,$K$2:$P$2,0))</f>
        <v>#N/A</v>
      </c>
      <c r="DL1854" s="147" t="e" cm="1">
        <f t="array" ref="DL1854">INDEX($K:$P,ROW(),MATCH(DL$3,$K$2:$P$2,0))</f>
        <v>#N/A</v>
      </c>
    </row>
    <row r="1855" spans="1:116" x14ac:dyDescent="0.4">
      <c r="B1855" s="6"/>
      <c r="C1855" s="6"/>
      <c r="D1855" t="s">
        <v>773</v>
      </c>
      <c r="E1855" s="8" t="str">
        <f t="shared" si="3158"/>
        <v>1855 SUBR-S</v>
      </c>
      <c r="G1855" s="158" t="s">
        <v>72</v>
      </c>
      <c r="K1855" s="34">
        <f t="shared" ref="K1855:P1855" ca="1" si="3164">SUMIF($3:$3,K$2,1855:1855)</f>
        <v>1200</v>
      </c>
      <c r="L1855" s="34">
        <f t="shared" ca="1" si="3164"/>
        <v>120</v>
      </c>
      <c r="M1855" s="34">
        <f t="shared" ca="1" si="3164"/>
        <v>120</v>
      </c>
      <c r="N1855" s="34">
        <f t="shared" ca="1" si="3164"/>
        <v>120</v>
      </c>
      <c r="O1855" s="34">
        <f t="shared" ca="1" si="3164"/>
        <v>120</v>
      </c>
      <c r="P1855" s="34">
        <f t="shared" ca="1" si="3164"/>
        <v>120</v>
      </c>
      <c r="R1855" s="15"/>
      <c r="S1855" s="76" cm="1">
        <f t="array" aca="1" ref="S1855" ca="1">ROUNDDOWN(INDIRECT(S1845)/S1854,0)</f>
        <v>100</v>
      </c>
      <c r="T1855" s="76" cm="1">
        <f t="array" aca="1" ref="T1855" ca="1">ROUNDDOWN(INDIRECT(T1845)/T1854,0)</f>
        <v>100</v>
      </c>
      <c r="U1855" s="76" cm="1">
        <f t="array" aca="1" ref="U1855" ca="1">ROUNDDOWN(INDIRECT(U1845)/U1854,0)</f>
        <v>100</v>
      </c>
      <c r="V1855" s="76" cm="1">
        <f t="array" aca="1" ref="V1855" ca="1">ROUNDDOWN(INDIRECT(V1845)/V1854,0)</f>
        <v>100</v>
      </c>
      <c r="W1855" s="76" cm="1">
        <f t="array" aca="1" ref="W1855" ca="1">ROUNDDOWN(INDIRECT(W1845)/W1854,0)</f>
        <v>100</v>
      </c>
      <c r="X1855" s="76" cm="1">
        <f t="array" aca="1" ref="X1855" ca="1">ROUNDDOWN(INDIRECT(X1845)/X1854,0)</f>
        <v>100</v>
      </c>
      <c r="Y1855" s="76" cm="1">
        <f t="array" aca="1" ref="Y1855" ca="1">ROUNDDOWN(INDIRECT(Y1845)/Y1854,0)</f>
        <v>100</v>
      </c>
      <c r="Z1855" s="76" cm="1">
        <f t="array" aca="1" ref="Z1855" ca="1">ROUNDDOWN(INDIRECT(Z1845)/Z1854,0)</f>
        <v>100</v>
      </c>
      <c r="AA1855" s="76" cm="1">
        <f t="array" aca="1" ref="AA1855" ca="1">ROUNDDOWN(INDIRECT(AA1845)/AA1854,0)</f>
        <v>100</v>
      </c>
      <c r="AB1855" s="76" cm="1">
        <f t="array" aca="1" ref="AB1855" ca="1">ROUNDDOWN(INDIRECT(AB1845)/AB1854,0)</f>
        <v>100</v>
      </c>
      <c r="AC1855" s="76" cm="1">
        <f t="array" aca="1" ref="AC1855" ca="1">ROUNDDOWN(INDIRECT(AC1845)/AC1854,0)</f>
        <v>100</v>
      </c>
      <c r="AD1855" s="76" cm="1">
        <f t="array" aca="1" ref="AD1855" ca="1">ROUNDDOWN(INDIRECT(AD1845)/AD1854,0)</f>
        <v>100</v>
      </c>
      <c r="AE1855" s="76" cm="1">
        <f t="array" aca="1" ref="AE1855" ca="1">ROUNDDOWN(INDIRECT(AE1845)/AE1854,0)</f>
        <v>10</v>
      </c>
      <c r="AF1855" s="76" cm="1">
        <f t="array" aca="1" ref="AF1855" ca="1">ROUNDDOWN(INDIRECT(AF1845)/AF1854,0)</f>
        <v>10</v>
      </c>
      <c r="AG1855" s="76" cm="1">
        <f t="array" aca="1" ref="AG1855" ca="1">ROUNDDOWN(INDIRECT(AG1845)/AG1854,0)</f>
        <v>10</v>
      </c>
      <c r="AH1855" s="76" cm="1">
        <f t="array" aca="1" ref="AH1855" ca="1">ROUNDDOWN(INDIRECT(AH1845)/AH1854,0)</f>
        <v>10</v>
      </c>
      <c r="AI1855" s="76" cm="1">
        <f t="array" aca="1" ref="AI1855" ca="1">ROUNDDOWN(INDIRECT(AI1845)/AI1854,0)</f>
        <v>10</v>
      </c>
      <c r="AJ1855" s="76" cm="1">
        <f t="array" aca="1" ref="AJ1855" ca="1">ROUNDDOWN(INDIRECT(AJ1845)/AJ1854,0)</f>
        <v>10</v>
      </c>
      <c r="AK1855" s="76" cm="1">
        <f t="array" aca="1" ref="AK1855" ca="1">ROUNDDOWN(INDIRECT(AK1845)/AK1854,0)</f>
        <v>10</v>
      </c>
      <c r="AL1855" s="76" cm="1">
        <f t="array" aca="1" ref="AL1855" ca="1">ROUNDDOWN(INDIRECT(AL1845)/AL1854,0)</f>
        <v>10</v>
      </c>
      <c r="AM1855" s="76" cm="1">
        <f t="array" aca="1" ref="AM1855" ca="1">ROUNDDOWN(INDIRECT(AM1845)/AM1854,0)</f>
        <v>10</v>
      </c>
      <c r="AN1855" s="76" cm="1">
        <f t="array" aca="1" ref="AN1855" ca="1">ROUNDDOWN(INDIRECT(AN1845)/AN1854,0)</f>
        <v>10</v>
      </c>
      <c r="AO1855" s="76" cm="1">
        <f t="array" aca="1" ref="AO1855" ca="1">ROUNDDOWN(INDIRECT(AO1845)/AO1854,0)</f>
        <v>10</v>
      </c>
      <c r="AP1855" s="76" cm="1">
        <f t="array" aca="1" ref="AP1855" ca="1">ROUNDDOWN(INDIRECT(AP1845)/AP1854,0)</f>
        <v>10</v>
      </c>
      <c r="AQ1855" s="76" cm="1">
        <f t="array" aca="1" ref="AQ1855" ca="1">ROUNDDOWN(INDIRECT(AQ1845)/AQ1854,0)</f>
        <v>10</v>
      </c>
      <c r="AR1855" s="76" cm="1">
        <f t="array" aca="1" ref="AR1855" ca="1">ROUNDDOWN(INDIRECT(AR1845)/AR1854,0)</f>
        <v>10</v>
      </c>
      <c r="AS1855" s="76" cm="1">
        <f t="array" aca="1" ref="AS1855" ca="1">ROUNDDOWN(INDIRECT(AS1845)/AS1854,0)</f>
        <v>10</v>
      </c>
      <c r="AT1855" s="76" cm="1">
        <f t="array" aca="1" ref="AT1855" ca="1">ROUNDDOWN(INDIRECT(AT1845)/AT1854,0)</f>
        <v>10</v>
      </c>
      <c r="AU1855" s="76" cm="1">
        <f t="array" aca="1" ref="AU1855" ca="1">ROUNDDOWN(INDIRECT(AU1845)/AU1854,0)</f>
        <v>10</v>
      </c>
      <c r="AV1855" s="76" cm="1">
        <f t="array" aca="1" ref="AV1855" ca="1">ROUNDDOWN(INDIRECT(AV1845)/AV1854,0)</f>
        <v>10</v>
      </c>
      <c r="AW1855" s="76" cm="1">
        <f t="array" aca="1" ref="AW1855" ca="1">ROUNDDOWN(INDIRECT(AW1845)/AW1854,0)</f>
        <v>10</v>
      </c>
      <c r="AX1855" s="76" cm="1">
        <f t="array" aca="1" ref="AX1855" ca="1">ROUNDDOWN(INDIRECT(AX1845)/AX1854,0)</f>
        <v>10</v>
      </c>
      <c r="AY1855" s="76" cm="1">
        <f t="array" aca="1" ref="AY1855" ca="1">ROUNDDOWN(INDIRECT(AY1845)/AY1854,0)</f>
        <v>10</v>
      </c>
      <c r="AZ1855" s="76" cm="1">
        <f t="array" aca="1" ref="AZ1855" ca="1">ROUNDDOWN(INDIRECT(AZ1845)/AZ1854,0)</f>
        <v>10</v>
      </c>
      <c r="BA1855" s="76" cm="1">
        <f t="array" aca="1" ref="BA1855" ca="1">ROUNDDOWN(INDIRECT(BA1845)/BA1854,0)</f>
        <v>10</v>
      </c>
      <c r="BB1855" s="76" cm="1">
        <f t="array" aca="1" ref="BB1855" ca="1">ROUNDDOWN(INDIRECT(BB1845)/BB1854,0)</f>
        <v>10</v>
      </c>
      <c r="BC1855" s="76" cm="1">
        <f t="array" aca="1" ref="BC1855" ca="1">ROUNDDOWN(INDIRECT(BC1845)/BC1854,0)</f>
        <v>10</v>
      </c>
      <c r="BD1855" s="76" cm="1">
        <f t="array" aca="1" ref="BD1855" ca="1">ROUNDDOWN(INDIRECT(BD1845)/BD1854,0)</f>
        <v>10</v>
      </c>
      <c r="BE1855" s="76" cm="1">
        <f t="array" aca="1" ref="BE1855" ca="1">ROUNDDOWN(INDIRECT(BE1845)/BE1854,0)</f>
        <v>10</v>
      </c>
      <c r="BF1855" s="76" cm="1">
        <f t="array" aca="1" ref="BF1855" ca="1">ROUNDDOWN(INDIRECT(BF1845)/BF1854,0)</f>
        <v>10</v>
      </c>
      <c r="BG1855" s="76" cm="1">
        <f t="array" aca="1" ref="BG1855" ca="1">ROUNDDOWN(INDIRECT(BG1845)/BG1854,0)</f>
        <v>10</v>
      </c>
      <c r="BH1855" s="76" cm="1">
        <f t="array" aca="1" ref="BH1855" ca="1">ROUNDDOWN(INDIRECT(BH1845)/BH1854,0)</f>
        <v>10</v>
      </c>
      <c r="BI1855" s="76" cm="1">
        <f t="array" aca="1" ref="BI1855" ca="1">ROUNDDOWN(INDIRECT(BI1845)/BI1854,0)</f>
        <v>10</v>
      </c>
      <c r="BJ1855" s="76" cm="1">
        <f t="array" aca="1" ref="BJ1855" ca="1">ROUNDDOWN(INDIRECT(BJ1845)/BJ1854,0)</f>
        <v>10</v>
      </c>
      <c r="BK1855" s="76" cm="1">
        <f t="array" aca="1" ref="BK1855" ca="1">ROUNDDOWN(INDIRECT(BK1845)/BK1854,0)</f>
        <v>10</v>
      </c>
      <c r="BL1855" s="76" cm="1">
        <f t="array" aca="1" ref="BL1855" ca="1">ROUNDDOWN(INDIRECT(BL1845)/BL1854,0)</f>
        <v>10</v>
      </c>
      <c r="BM1855" s="76" cm="1">
        <f t="array" aca="1" ref="BM1855" ca="1">ROUNDDOWN(INDIRECT(BM1845)/BM1854,0)</f>
        <v>10</v>
      </c>
      <c r="BN1855" s="76" cm="1">
        <f t="array" aca="1" ref="BN1855" ca="1">ROUNDDOWN(INDIRECT(BN1845)/BN1854,0)</f>
        <v>10</v>
      </c>
      <c r="BO1855" s="76" cm="1">
        <f t="array" aca="1" ref="BO1855" ca="1">ROUNDDOWN(INDIRECT(BO1845)/BO1854,0)</f>
        <v>10</v>
      </c>
      <c r="BP1855" s="76" cm="1">
        <f t="array" aca="1" ref="BP1855" ca="1">ROUNDDOWN(INDIRECT(BP1845)/BP1854,0)</f>
        <v>10</v>
      </c>
      <c r="BQ1855" s="76" cm="1">
        <f t="array" aca="1" ref="BQ1855" ca="1">ROUNDDOWN(INDIRECT(BQ1845)/BQ1854,0)</f>
        <v>10</v>
      </c>
      <c r="BR1855" s="76" cm="1">
        <f t="array" aca="1" ref="BR1855" ca="1">ROUNDDOWN(INDIRECT(BR1845)/BR1854,0)</f>
        <v>10</v>
      </c>
      <c r="BS1855" s="76" cm="1">
        <f t="array" aca="1" ref="BS1855" ca="1">ROUNDDOWN(INDIRECT(BS1845)/BS1854,0)</f>
        <v>10</v>
      </c>
      <c r="BT1855" s="76" cm="1">
        <f t="array" aca="1" ref="BT1855" ca="1">ROUNDDOWN(INDIRECT(BT1845)/BT1854,0)</f>
        <v>10</v>
      </c>
      <c r="BU1855" s="76" cm="1">
        <f t="array" aca="1" ref="BU1855" ca="1">ROUNDDOWN(INDIRECT(BU1845)/BU1854,0)</f>
        <v>10</v>
      </c>
      <c r="BV1855" s="76" cm="1">
        <f t="array" aca="1" ref="BV1855" ca="1">ROUNDDOWN(INDIRECT(BV1845)/BV1854,0)</f>
        <v>10</v>
      </c>
      <c r="BW1855" s="76" cm="1">
        <f t="array" aca="1" ref="BW1855" ca="1">ROUNDDOWN(INDIRECT(BW1845)/BW1854,0)</f>
        <v>10</v>
      </c>
      <c r="BX1855" s="76" cm="1">
        <f t="array" aca="1" ref="BX1855" ca="1">ROUNDDOWN(INDIRECT(BX1845)/BX1854,0)</f>
        <v>10</v>
      </c>
      <c r="BY1855" s="76" cm="1">
        <f t="array" aca="1" ref="BY1855" ca="1">ROUNDDOWN(INDIRECT(BY1845)/BY1854,0)</f>
        <v>10</v>
      </c>
      <c r="BZ1855" s="76" cm="1">
        <f t="array" aca="1" ref="BZ1855" ca="1">ROUNDDOWN(INDIRECT(BZ1845)/BZ1854,0)</f>
        <v>10</v>
      </c>
      <c r="CA1855" s="76" cm="1">
        <f t="array" aca="1" ref="CA1855" ca="1">ROUNDDOWN(INDIRECT(CA1845)/CA1854,0)</f>
        <v>10</v>
      </c>
      <c r="CB1855" s="76" cm="1">
        <f t="array" aca="1" ref="CB1855" ca="1">ROUNDDOWN(INDIRECT(CB1845)/CB1854,0)</f>
        <v>10</v>
      </c>
      <c r="CC1855" s="76" cm="1">
        <f t="array" aca="1" ref="CC1855" ca="1">ROUNDDOWN(INDIRECT(CC1845)/CC1854,0)</f>
        <v>10</v>
      </c>
      <c r="CD1855" s="76" cm="1">
        <f t="array" aca="1" ref="CD1855" ca="1">ROUNDDOWN(INDIRECT(CD1845)/CD1854,0)</f>
        <v>10</v>
      </c>
      <c r="CE1855" s="76" cm="1">
        <f t="array" aca="1" ref="CE1855" ca="1">ROUNDDOWN(INDIRECT(CE1845)/CE1854,0)</f>
        <v>10</v>
      </c>
      <c r="CF1855" s="76" cm="1">
        <f t="array" aca="1" ref="CF1855" ca="1">ROUNDDOWN(INDIRECT(CF1845)/CF1854,0)</f>
        <v>10</v>
      </c>
      <c r="CG1855" s="76" cm="1">
        <f t="array" aca="1" ref="CG1855" ca="1">ROUNDDOWN(INDIRECT(CG1845)/CG1854,0)</f>
        <v>10</v>
      </c>
      <c r="CH1855" s="76" cm="1">
        <f t="array" aca="1" ref="CH1855" ca="1">ROUNDDOWN(INDIRECT(CH1845)/CH1854,0)</f>
        <v>10</v>
      </c>
      <c r="CI1855" s="76" cm="1">
        <f t="array" aca="1" ref="CI1855" ca="1">ROUNDDOWN(INDIRECT(CI1845)/CI1854,0)</f>
        <v>10</v>
      </c>
      <c r="CJ1855" s="76" cm="1">
        <f t="array" aca="1" ref="CJ1855" ca="1">ROUNDDOWN(INDIRECT(CJ1845)/CJ1854,0)</f>
        <v>10</v>
      </c>
      <c r="CK1855" s="76" cm="1">
        <f t="array" aca="1" ref="CK1855" ca="1">ROUNDDOWN(INDIRECT(CK1845)/CK1854,0)</f>
        <v>10</v>
      </c>
      <c r="CL1855" s="76" cm="1">
        <f t="array" aca="1" ref="CL1855" ca="1">ROUNDDOWN(INDIRECT(CL1845)/CL1854,0)</f>
        <v>10</v>
      </c>
      <c r="CO1855" s="76" t="e" cm="1">
        <f t="array" aca="1" ref="CO1855" ca="1">ROUNDDOWN(INDIRECT(CO1845)/CO1854,0)</f>
        <v>#N/A</v>
      </c>
      <c r="CP1855" s="76" t="e" cm="1">
        <f t="array" aca="1" ref="CP1855" ca="1">ROUNDDOWN(INDIRECT(CP1845)/CP1854,0)</f>
        <v>#N/A</v>
      </c>
      <c r="CQ1855" s="76" t="e" cm="1">
        <f t="array" aca="1" ref="CQ1855" ca="1">ROUNDDOWN(INDIRECT(CQ1845)/CQ1854,0)</f>
        <v>#N/A</v>
      </c>
      <c r="CR1855" s="76" t="e" cm="1">
        <f t="array" aca="1" ref="CR1855" ca="1">ROUNDDOWN(INDIRECT(CR1845)/CR1854,0)</f>
        <v>#N/A</v>
      </c>
      <c r="CS1855" s="76" t="e" cm="1">
        <f t="array" aca="1" ref="CS1855" ca="1">ROUNDDOWN(INDIRECT(CS1845)/CS1854,0)</f>
        <v>#N/A</v>
      </c>
      <c r="CT1855" s="76" t="e" cm="1">
        <f t="array" aca="1" ref="CT1855" ca="1">ROUNDDOWN(INDIRECT(CT1845)/CT1854,0)</f>
        <v>#N/A</v>
      </c>
      <c r="CU1855" s="76" t="e" cm="1">
        <f t="array" aca="1" ref="CU1855" ca="1">ROUNDDOWN(INDIRECT(CU1845)/CU1854,0)</f>
        <v>#N/A</v>
      </c>
      <c r="CV1855" s="76" t="e" cm="1">
        <f t="array" aca="1" ref="CV1855" ca="1">ROUNDDOWN(INDIRECT(CV1845)/CV1854,0)</f>
        <v>#N/A</v>
      </c>
      <c r="CW1855" s="76" t="e" cm="1">
        <f t="array" aca="1" ref="CW1855" ca="1">ROUNDDOWN(INDIRECT(CW1845)/CW1854,0)</f>
        <v>#N/A</v>
      </c>
      <c r="CX1855" s="76" t="e" cm="1">
        <f t="array" aca="1" ref="CX1855" ca="1">ROUNDDOWN(INDIRECT(CX1845)/CX1854,0)</f>
        <v>#N/A</v>
      </c>
      <c r="CY1855" s="76" t="e" cm="1">
        <f t="array" aca="1" ref="CY1855" ca="1">ROUNDDOWN(INDIRECT(CY1845)/CY1854,0)</f>
        <v>#N/A</v>
      </c>
      <c r="CZ1855" s="76" t="e" cm="1">
        <f t="array" aca="1" ref="CZ1855" ca="1">ROUNDDOWN(INDIRECT(CZ1845)/CZ1854,0)</f>
        <v>#N/A</v>
      </c>
      <c r="DA1855" s="76" t="e" cm="1">
        <f t="array" aca="1" ref="DA1855" ca="1">ROUNDDOWN(INDIRECT(DA1845)/DA1854,0)</f>
        <v>#N/A</v>
      </c>
      <c r="DB1855" s="76" t="e" cm="1">
        <f t="array" aca="1" ref="DB1855" ca="1">ROUNDDOWN(INDIRECT(DB1845)/DB1854,0)</f>
        <v>#N/A</v>
      </c>
      <c r="DC1855" s="76" t="e" cm="1">
        <f t="array" aca="1" ref="DC1855" ca="1">ROUNDDOWN(INDIRECT(DC1845)/DC1854,0)</f>
        <v>#N/A</v>
      </c>
      <c r="DD1855" s="76" t="e" cm="1">
        <f t="array" aca="1" ref="DD1855" ca="1">ROUNDDOWN(INDIRECT(DD1845)/DD1854,0)</f>
        <v>#N/A</v>
      </c>
      <c r="DE1855" s="76" t="e" cm="1">
        <f t="array" aca="1" ref="DE1855" ca="1">ROUNDDOWN(INDIRECT(DE1845)/DE1854,0)</f>
        <v>#N/A</v>
      </c>
      <c r="DF1855" s="76" t="e" cm="1">
        <f t="array" aca="1" ref="DF1855" ca="1">ROUNDDOWN(INDIRECT(DF1845)/DF1854,0)</f>
        <v>#N/A</v>
      </c>
      <c r="DG1855" s="76" t="e" cm="1">
        <f t="array" aca="1" ref="DG1855" ca="1">ROUNDDOWN(INDIRECT(DG1845)/DG1854,0)</f>
        <v>#N/A</v>
      </c>
      <c r="DH1855" s="76" t="e" cm="1">
        <f t="array" aca="1" ref="DH1855" ca="1">ROUNDDOWN(INDIRECT(DH1845)/DH1854,0)</f>
        <v>#N/A</v>
      </c>
      <c r="DI1855" s="76" t="e" cm="1">
        <f t="array" aca="1" ref="DI1855" ca="1">ROUNDDOWN(INDIRECT(DI1845)/DI1854,0)</f>
        <v>#N/A</v>
      </c>
      <c r="DJ1855" s="76" t="e" cm="1">
        <f t="array" aca="1" ref="DJ1855" ca="1">ROUNDDOWN(INDIRECT(DJ1845)/DJ1854,0)</f>
        <v>#N/A</v>
      </c>
      <c r="DK1855" s="76" t="e" cm="1">
        <f t="array" aca="1" ref="DK1855" ca="1">ROUNDDOWN(INDIRECT(DK1845)/DK1854,0)</f>
        <v>#N/A</v>
      </c>
      <c r="DL1855" s="76" t="e" cm="1">
        <f t="array" aca="1" ref="DL1855" ca="1">ROUNDDOWN(INDIRECT(DL1845)/DL1854,0)</f>
        <v>#N/A</v>
      </c>
    </row>
    <row r="1856" spans="1:116" x14ac:dyDescent="0.4">
      <c r="B1856" t="str">
        <f>E1856</f>
        <v>1856 SUBR-S</v>
      </c>
      <c r="D1856" t="s">
        <v>773</v>
      </c>
      <c r="E1856" s="8" t="str">
        <f t="shared" si="3158"/>
        <v>1856 SUBR-S</v>
      </c>
      <c r="G1856" s="145" t="s">
        <v>73</v>
      </c>
      <c r="H1856" s="12"/>
      <c r="I1856" s="60"/>
      <c r="J1856" s="60"/>
      <c r="K1856" s="16">
        <v>0.05</v>
      </c>
      <c r="L1856" s="16">
        <v>0.05</v>
      </c>
      <c r="M1856" s="16">
        <v>0.05</v>
      </c>
      <c r="N1856" s="16">
        <v>0.05</v>
      </c>
      <c r="O1856" s="16">
        <v>0.05</v>
      </c>
      <c r="P1856" s="16">
        <v>0.05</v>
      </c>
      <c r="R1856" s="20"/>
      <c r="S1856" s="150" cm="1">
        <f t="array" ref="S1856">INDEX($K:$P,ROW(),MATCH(S$3,$K$2:$P$2,0))</f>
        <v>0.05</v>
      </c>
      <c r="T1856" s="150" cm="1">
        <f t="array" ref="T1856">INDEX($K:$P,ROW(),MATCH(T$3,$K$2:$P$2,0))</f>
        <v>0.05</v>
      </c>
      <c r="U1856" s="150" cm="1">
        <f t="array" ref="U1856">INDEX($K:$P,ROW(),MATCH(U$3,$K$2:$P$2,0))</f>
        <v>0.05</v>
      </c>
      <c r="V1856" s="150" cm="1">
        <f t="array" ref="V1856">INDEX($K:$P,ROW(),MATCH(V$3,$K$2:$P$2,0))</f>
        <v>0.05</v>
      </c>
      <c r="W1856" s="150" cm="1">
        <f t="array" ref="W1856">INDEX($K:$P,ROW(),MATCH(W$3,$K$2:$P$2,0))</f>
        <v>0.05</v>
      </c>
      <c r="X1856" s="150" cm="1">
        <f t="array" ref="X1856">INDEX($K:$P,ROW(),MATCH(X$3,$K$2:$P$2,0))</f>
        <v>0.05</v>
      </c>
      <c r="Y1856" s="150" cm="1">
        <f t="array" ref="Y1856">INDEX($K:$P,ROW(),MATCH(Y$3,$K$2:$P$2,0))</f>
        <v>0.05</v>
      </c>
      <c r="Z1856" s="150" cm="1">
        <f t="array" ref="Z1856">INDEX($K:$P,ROW(),MATCH(Z$3,$K$2:$P$2,0))</f>
        <v>0.05</v>
      </c>
      <c r="AA1856" s="150" cm="1">
        <f t="array" ref="AA1856">INDEX($K:$P,ROW(),MATCH(AA$3,$K$2:$P$2,0))</f>
        <v>0.05</v>
      </c>
      <c r="AB1856" s="150" cm="1">
        <f t="array" ref="AB1856">INDEX($K:$P,ROW(),MATCH(AB$3,$K$2:$P$2,0))</f>
        <v>0.05</v>
      </c>
      <c r="AC1856" s="150" cm="1">
        <f t="array" ref="AC1856">INDEX($K:$P,ROW(),MATCH(AC$3,$K$2:$P$2,0))</f>
        <v>0.05</v>
      </c>
      <c r="AD1856" s="150" cm="1">
        <f t="array" ref="AD1856">INDEX($K:$P,ROW(),MATCH(AD$3,$K$2:$P$2,0))</f>
        <v>0.05</v>
      </c>
      <c r="AE1856" s="150" cm="1">
        <f t="array" ref="AE1856">INDEX($K:$P,ROW(),MATCH(AE$3,$K$2:$P$2,0))</f>
        <v>0.05</v>
      </c>
      <c r="AF1856" s="150" cm="1">
        <f t="array" ref="AF1856">INDEX($K:$P,ROW(),MATCH(AF$3,$K$2:$P$2,0))</f>
        <v>0.05</v>
      </c>
      <c r="AG1856" s="150" cm="1">
        <f t="array" ref="AG1856">INDEX($K:$P,ROW(),MATCH(AG$3,$K$2:$P$2,0))</f>
        <v>0.05</v>
      </c>
      <c r="AH1856" s="150" cm="1">
        <f t="array" ref="AH1856">INDEX($K:$P,ROW(),MATCH(AH$3,$K$2:$P$2,0))</f>
        <v>0.05</v>
      </c>
      <c r="AI1856" s="150" cm="1">
        <f t="array" ref="AI1856">INDEX($K:$P,ROW(),MATCH(AI$3,$K$2:$P$2,0))</f>
        <v>0.05</v>
      </c>
      <c r="AJ1856" s="150" cm="1">
        <f t="array" ref="AJ1856">INDEX($K:$P,ROW(),MATCH(AJ$3,$K$2:$P$2,0))</f>
        <v>0.05</v>
      </c>
      <c r="AK1856" s="150" cm="1">
        <f t="array" ref="AK1856">INDEX($K:$P,ROW(),MATCH(AK$3,$K$2:$P$2,0))</f>
        <v>0.05</v>
      </c>
      <c r="AL1856" s="150" cm="1">
        <f t="array" ref="AL1856">INDEX($K:$P,ROW(),MATCH(AL$3,$K$2:$P$2,0))</f>
        <v>0.05</v>
      </c>
      <c r="AM1856" s="150" cm="1">
        <f t="array" ref="AM1856">INDEX($K:$P,ROW(),MATCH(AM$3,$K$2:$P$2,0))</f>
        <v>0.05</v>
      </c>
      <c r="AN1856" s="150" cm="1">
        <f t="array" ref="AN1856">INDEX($K:$P,ROW(),MATCH(AN$3,$K$2:$P$2,0))</f>
        <v>0.05</v>
      </c>
      <c r="AO1856" s="150" cm="1">
        <f t="array" ref="AO1856">INDEX($K:$P,ROW(),MATCH(AO$3,$K$2:$P$2,0))</f>
        <v>0.05</v>
      </c>
      <c r="AP1856" s="150" cm="1">
        <f t="array" ref="AP1856">INDEX($K:$P,ROW(),MATCH(AP$3,$K$2:$P$2,0))</f>
        <v>0.05</v>
      </c>
      <c r="AQ1856" s="150" cm="1">
        <f t="array" ref="AQ1856">INDEX($K:$P,ROW(),MATCH(AQ$3,$K$2:$P$2,0))</f>
        <v>0.05</v>
      </c>
      <c r="AR1856" s="150" cm="1">
        <f t="array" ref="AR1856">INDEX($K:$P,ROW(),MATCH(AR$3,$K$2:$P$2,0))</f>
        <v>0.05</v>
      </c>
      <c r="AS1856" s="150" cm="1">
        <f t="array" ref="AS1856">INDEX($K:$P,ROW(),MATCH(AS$3,$K$2:$P$2,0))</f>
        <v>0.05</v>
      </c>
      <c r="AT1856" s="150" cm="1">
        <f t="array" ref="AT1856">INDEX($K:$P,ROW(),MATCH(AT$3,$K$2:$P$2,0))</f>
        <v>0.05</v>
      </c>
      <c r="AU1856" s="150" cm="1">
        <f t="array" ref="AU1856">INDEX($K:$P,ROW(),MATCH(AU$3,$K$2:$P$2,0))</f>
        <v>0.05</v>
      </c>
      <c r="AV1856" s="150" cm="1">
        <f t="array" ref="AV1856">INDEX($K:$P,ROW(),MATCH(AV$3,$K$2:$P$2,0))</f>
        <v>0.05</v>
      </c>
      <c r="AW1856" s="150" cm="1">
        <f t="array" ref="AW1856">INDEX($K:$P,ROW(),MATCH(AW$3,$K$2:$P$2,0))</f>
        <v>0.05</v>
      </c>
      <c r="AX1856" s="150" cm="1">
        <f t="array" ref="AX1856">INDEX($K:$P,ROW(),MATCH(AX$3,$K$2:$P$2,0))</f>
        <v>0.05</v>
      </c>
      <c r="AY1856" s="150" cm="1">
        <f t="array" ref="AY1856">INDEX($K:$P,ROW(),MATCH(AY$3,$K$2:$P$2,0))</f>
        <v>0.05</v>
      </c>
      <c r="AZ1856" s="150" cm="1">
        <f t="array" ref="AZ1856">INDEX($K:$P,ROW(),MATCH(AZ$3,$K$2:$P$2,0))</f>
        <v>0.05</v>
      </c>
      <c r="BA1856" s="150" cm="1">
        <f t="array" ref="BA1856">INDEX($K:$P,ROW(),MATCH(BA$3,$K$2:$P$2,0))</f>
        <v>0.05</v>
      </c>
      <c r="BB1856" s="150" cm="1">
        <f t="array" ref="BB1856">INDEX($K:$P,ROW(),MATCH(BB$3,$K$2:$P$2,0))</f>
        <v>0.05</v>
      </c>
      <c r="BC1856" s="150" cm="1">
        <f t="array" ref="BC1856">INDEX($K:$P,ROW(),MATCH(BC$3,$K$2:$P$2,0))</f>
        <v>0.05</v>
      </c>
      <c r="BD1856" s="150" cm="1">
        <f t="array" ref="BD1856">INDEX($K:$P,ROW(),MATCH(BD$3,$K$2:$P$2,0))</f>
        <v>0.05</v>
      </c>
      <c r="BE1856" s="150" cm="1">
        <f t="array" ref="BE1856">INDEX($K:$P,ROW(),MATCH(BE$3,$K$2:$P$2,0))</f>
        <v>0.05</v>
      </c>
      <c r="BF1856" s="150" cm="1">
        <f t="array" ref="BF1856">INDEX($K:$P,ROW(),MATCH(BF$3,$K$2:$P$2,0))</f>
        <v>0.05</v>
      </c>
      <c r="BG1856" s="150" cm="1">
        <f t="array" ref="BG1856">INDEX($K:$P,ROW(),MATCH(BG$3,$K$2:$P$2,0))</f>
        <v>0.05</v>
      </c>
      <c r="BH1856" s="150" cm="1">
        <f t="array" ref="BH1856">INDEX($K:$P,ROW(),MATCH(BH$3,$K$2:$P$2,0))</f>
        <v>0.05</v>
      </c>
      <c r="BI1856" s="150" cm="1">
        <f t="array" ref="BI1856">INDEX($K:$P,ROW(),MATCH(BI$3,$K$2:$P$2,0))</f>
        <v>0.05</v>
      </c>
      <c r="BJ1856" s="150" cm="1">
        <f t="array" ref="BJ1856">INDEX($K:$P,ROW(),MATCH(BJ$3,$K$2:$P$2,0))</f>
        <v>0.05</v>
      </c>
      <c r="BK1856" s="150" cm="1">
        <f t="array" ref="BK1856">INDEX($K:$P,ROW(),MATCH(BK$3,$K$2:$P$2,0))</f>
        <v>0.05</v>
      </c>
      <c r="BL1856" s="150" cm="1">
        <f t="array" ref="BL1856">INDEX($K:$P,ROW(),MATCH(BL$3,$K$2:$P$2,0))</f>
        <v>0.05</v>
      </c>
      <c r="BM1856" s="150" cm="1">
        <f t="array" ref="BM1856">INDEX($K:$P,ROW(),MATCH(BM$3,$K$2:$P$2,0))</f>
        <v>0.05</v>
      </c>
      <c r="BN1856" s="150" cm="1">
        <f t="array" ref="BN1856">INDEX($K:$P,ROW(),MATCH(BN$3,$K$2:$P$2,0))</f>
        <v>0.05</v>
      </c>
      <c r="BO1856" s="150" cm="1">
        <f t="array" ref="BO1856">INDEX($K:$P,ROW(),MATCH(BO$3,$K$2:$P$2,0))</f>
        <v>0.05</v>
      </c>
      <c r="BP1856" s="150" cm="1">
        <f t="array" ref="BP1856">INDEX($K:$P,ROW(),MATCH(BP$3,$K$2:$P$2,0))</f>
        <v>0.05</v>
      </c>
      <c r="BQ1856" s="150" cm="1">
        <f t="array" ref="BQ1856">INDEX($K:$P,ROW(),MATCH(BQ$3,$K$2:$P$2,0))</f>
        <v>0.05</v>
      </c>
      <c r="BR1856" s="150" cm="1">
        <f t="array" ref="BR1856">INDEX($K:$P,ROW(),MATCH(BR$3,$K$2:$P$2,0))</f>
        <v>0.05</v>
      </c>
      <c r="BS1856" s="150" cm="1">
        <f t="array" ref="BS1856">INDEX($K:$P,ROW(),MATCH(BS$3,$K$2:$P$2,0))</f>
        <v>0.05</v>
      </c>
      <c r="BT1856" s="150" cm="1">
        <f t="array" ref="BT1856">INDEX($K:$P,ROW(),MATCH(BT$3,$K$2:$P$2,0))</f>
        <v>0.05</v>
      </c>
      <c r="BU1856" s="150" cm="1">
        <f t="array" ref="BU1856">INDEX($K:$P,ROW(),MATCH(BU$3,$K$2:$P$2,0))</f>
        <v>0.05</v>
      </c>
      <c r="BV1856" s="150" cm="1">
        <f t="array" ref="BV1856">INDEX($K:$P,ROW(),MATCH(BV$3,$K$2:$P$2,0))</f>
        <v>0.05</v>
      </c>
      <c r="BW1856" s="150" cm="1">
        <f t="array" ref="BW1856">INDEX($K:$P,ROW(),MATCH(BW$3,$K$2:$P$2,0))</f>
        <v>0.05</v>
      </c>
      <c r="BX1856" s="150" cm="1">
        <f t="array" ref="BX1856">INDEX($K:$P,ROW(),MATCH(BX$3,$K$2:$P$2,0))</f>
        <v>0.05</v>
      </c>
      <c r="BY1856" s="150" cm="1">
        <f t="array" ref="BY1856">INDEX($K:$P,ROW(),MATCH(BY$3,$K$2:$P$2,0))</f>
        <v>0.05</v>
      </c>
      <c r="BZ1856" s="150" cm="1">
        <f t="array" ref="BZ1856">INDEX($K:$P,ROW(),MATCH(BZ$3,$K$2:$P$2,0))</f>
        <v>0.05</v>
      </c>
      <c r="CA1856" s="150" cm="1">
        <f t="array" ref="CA1856">INDEX($K:$P,ROW(),MATCH(CA$3,$K$2:$P$2,0))</f>
        <v>0.05</v>
      </c>
      <c r="CB1856" s="150" cm="1">
        <f t="array" ref="CB1856">INDEX($K:$P,ROW(),MATCH(CB$3,$K$2:$P$2,0))</f>
        <v>0.05</v>
      </c>
      <c r="CC1856" s="150" cm="1">
        <f t="array" ref="CC1856">INDEX($K:$P,ROW(),MATCH(CC$3,$K$2:$P$2,0))</f>
        <v>0.05</v>
      </c>
      <c r="CD1856" s="150" cm="1">
        <f t="array" ref="CD1856">INDEX($K:$P,ROW(),MATCH(CD$3,$K$2:$P$2,0))</f>
        <v>0.05</v>
      </c>
      <c r="CE1856" s="150" cm="1">
        <f t="array" ref="CE1856">INDEX($K:$P,ROW(),MATCH(CE$3,$K$2:$P$2,0))</f>
        <v>0.05</v>
      </c>
      <c r="CF1856" s="150" cm="1">
        <f t="array" ref="CF1856">INDEX($K:$P,ROW(),MATCH(CF$3,$K$2:$P$2,0))</f>
        <v>0.05</v>
      </c>
      <c r="CG1856" s="150" cm="1">
        <f t="array" ref="CG1856">INDEX($K:$P,ROW(),MATCH(CG$3,$K$2:$P$2,0))</f>
        <v>0.05</v>
      </c>
      <c r="CH1856" s="150" cm="1">
        <f t="array" ref="CH1856">INDEX($K:$P,ROW(),MATCH(CH$3,$K$2:$P$2,0))</f>
        <v>0.05</v>
      </c>
      <c r="CI1856" s="150" cm="1">
        <f t="array" ref="CI1856">INDEX($K:$P,ROW(),MATCH(CI$3,$K$2:$P$2,0))</f>
        <v>0.05</v>
      </c>
      <c r="CJ1856" s="150" cm="1">
        <f t="array" ref="CJ1856">INDEX($K:$P,ROW(),MATCH(CJ$3,$K$2:$P$2,0))</f>
        <v>0.05</v>
      </c>
      <c r="CK1856" s="150" cm="1">
        <f t="array" ref="CK1856">INDEX($K:$P,ROW(),MATCH(CK$3,$K$2:$P$2,0))</f>
        <v>0.05</v>
      </c>
      <c r="CL1856" s="150" cm="1">
        <f t="array" ref="CL1856">INDEX($K:$P,ROW(),MATCH(CL$3,$K$2:$P$2,0))</f>
        <v>0.05</v>
      </c>
      <c r="CN1856" s="60"/>
      <c r="CO1856" s="150" t="e" cm="1">
        <f t="array" ref="CO1856">INDEX($K:$P,ROW(),MATCH(CO$3,$K$2:$P$2,0))</f>
        <v>#N/A</v>
      </c>
      <c r="CP1856" s="150" t="e" cm="1">
        <f t="array" ref="CP1856">INDEX($K:$P,ROW(),MATCH(CP$3,$K$2:$P$2,0))</f>
        <v>#N/A</v>
      </c>
      <c r="CQ1856" s="150" t="e" cm="1">
        <f t="array" ref="CQ1856">INDEX($K:$P,ROW(),MATCH(CQ$3,$K$2:$P$2,0))</f>
        <v>#N/A</v>
      </c>
      <c r="CR1856" s="150" t="e" cm="1">
        <f t="array" ref="CR1856">INDEX($K:$P,ROW(),MATCH(CR$3,$K$2:$P$2,0))</f>
        <v>#N/A</v>
      </c>
      <c r="CS1856" s="150" t="e" cm="1">
        <f t="array" ref="CS1856">INDEX($K:$P,ROW(),MATCH(CS$3,$K$2:$P$2,0))</f>
        <v>#N/A</v>
      </c>
      <c r="CT1856" s="150" t="e" cm="1">
        <f t="array" ref="CT1856">INDEX($K:$P,ROW(),MATCH(CT$3,$K$2:$P$2,0))</f>
        <v>#N/A</v>
      </c>
      <c r="CU1856" s="150" t="e" cm="1">
        <f t="array" ref="CU1856">INDEX($K:$P,ROW(),MATCH(CU$3,$K$2:$P$2,0))</f>
        <v>#N/A</v>
      </c>
      <c r="CV1856" s="150" t="e" cm="1">
        <f t="array" ref="CV1856">INDEX($K:$P,ROW(),MATCH(CV$3,$K$2:$P$2,0))</f>
        <v>#N/A</v>
      </c>
      <c r="CW1856" s="150" t="e" cm="1">
        <f t="array" ref="CW1856">INDEX($K:$P,ROW(),MATCH(CW$3,$K$2:$P$2,0))</f>
        <v>#N/A</v>
      </c>
      <c r="CX1856" s="150" t="e" cm="1">
        <f t="array" ref="CX1856">INDEX($K:$P,ROW(),MATCH(CX$3,$K$2:$P$2,0))</f>
        <v>#N/A</v>
      </c>
      <c r="CY1856" s="150" t="e" cm="1">
        <f t="array" ref="CY1856">INDEX($K:$P,ROW(),MATCH(CY$3,$K$2:$P$2,0))</f>
        <v>#N/A</v>
      </c>
      <c r="CZ1856" s="150" t="e" cm="1">
        <f t="array" ref="CZ1856">INDEX($K:$P,ROW(),MATCH(CZ$3,$K$2:$P$2,0))</f>
        <v>#N/A</v>
      </c>
      <c r="DA1856" s="150" t="e" cm="1">
        <f t="array" ref="DA1856">INDEX($K:$P,ROW(),MATCH(DA$3,$K$2:$P$2,0))</f>
        <v>#N/A</v>
      </c>
      <c r="DB1856" s="150" t="e" cm="1">
        <f t="array" ref="DB1856">INDEX($K:$P,ROW(),MATCH(DB$3,$K$2:$P$2,0))</f>
        <v>#N/A</v>
      </c>
      <c r="DC1856" s="150" t="e" cm="1">
        <f t="array" ref="DC1856">INDEX($K:$P,ROW(),MATCH(DC$3,$K$2:$P$2,0))</f>
        <v>#N/A</v>
      </c>
      <c r="DD1856" s="150" t="e" cm="1">
        <f t="array" ref="DD1856">INDEX($K:$P,ROW(),MATCH(DD$3,$K$2:$P$2,0))</f>
        <v>#N/A</v>
      </c>
      <c r="DE1856" s="150" t="e" cm="1">
        <f t="array" ref="DE1856">INDEX($K:$P,ROW(),MATCH(DE$3,$K$2:$P$2,0))</f>
        <v>#N/A</v>
      </c>
      <c r="DF1856" s="150" t="e" cm="1">
        <f t="array" ref="DF1856">INDEX($K:$P,ROW(),MATCH(DF$3,$K$2:$P$2,0))</f>
        <v>#N/A</v>
      </c>
      <c r="DG1856" s="150" t="e" cm="1">
        <f t="array" ref="DG1856">INDEX($K:$P,ROW(),MATCH(DG$3,$K$2:$P$2,0))</f>
        <v>#N/A</v>
      </c>
      <c r="DH1856" s="150" t="e" cm="1">
        <f t="array" ref="DH1856">INDEX($K:$P,ROW(),MATCH(DH$3,$K$2:$P$2,0))</f>
        <v>#N/A</v>
      </c>
      <c r="DI1856" s="150" t="e" cm="1">
        <f t="array" ref="DI1856">INDEX($K:$P,ROW(),MATCH(DI$3,$K$2:$P$2,0))</f>
        <v>#N/A</v>
      </c>
      <c r="DJ1856" s="150" t="e" cm="1">
        <f t="array" ref="DJ1856">INDEX($K:$P,ROW(),MATCH(DJ$3,$K$2:$P$2,0))</f>
        <v>#N/A</v>
      </c>
      <c r="DK1856" s="150" t="e" cm="1">
        <f t="array" ref="DK1856">INDEX($K:$P,ROW(),MATCH(DK$3,$K$2:$P$2,0))</f>
        <v>#N/A</v>
      </c>
      <c r="DL1856" s="150" t="e" cm="1">
        <f t="array" ref="DL1856">INDEX($K:$P,ROW(),MATCH(DL$3,$K$2:$P$2,0))</f>
        <v>#N/A</v>
      </c>
    </row>
    <row r="1857" spans="2:116" x14ac:dyDescent="0.4">
      <c r="D1857" t="s">
        <v>773</v>
      </c>
      <c r="E1857" s="8" t="str">
        <f t="shared" si="3158"/>
        <v>1857 SUBR-S</v>
      </c>
      <c r="G1857" s="158" t="s">
        <v>74</v>
      </c>
      <c r="K1857" s="34">
        <f t="shared" ref="K1857:P1857" ca="1" si="3165">SUMIF($3:$3,K$2,1857:1857)</f>
        <v>-326.68416655901024</v>
      </c>
      <c r="L1857" s="34">
        <f t="shared" ca="1" si="3165"/>
        <v>-434.07922978154875</v>
      </c>
      <c r="M1857" s="34">
        <f t="shared" ca="1" si="3165"/>
        <v>-289.71588013777119</v>
      </c>
      <c r="N1857" s="34">
        <f t="shared" ca="1" si="3165"/>
        <v>-211.70768786898765</v>
      </c>
      <c r="O1857" s="34">
        <f t="shared" ca="1" si="3165"/>
        <v>-169.55517425622395</v>
      </c>
      <c r="P1857" s="34">
        <f t="shared" ca="1" si="3165"/>
        <v>-146.7776383052304</v>
      </c>
      <c r="R1857" s="15"/>
      <c r="S1857" s="76">
        <f t="shared" ref="S1857:AX1857" ca="1" si="3166">-S1856*(S1855+S1853)</f>
        <v>-5</v>
      </c>
      <c r="T1857" s="76">
        <f t="shared" ca="1" si="3166"/>
        <v>-9.75</v>
      </c>
      <c r="U1857" s="76">
        <f t="shared" ca="1" si="3166"/>
        <v>-14.262500000000001</v>
      </c>
      <c r="V1857" s="76">
        <f t="shared" ca="1" si="3166"/>
        <v>-18.549375000000001</v>
      </c>
      <c r="W1857" s="76">
        <f t="shared" ca="1" si="3166"/>
        <v>-22.621906250000002</v>
      </c>
      <c r="X1857" s="76">
        <f t="shared" ca="1" si="3166"/>
        <v>-26.490810937500001</v>
      </c>
      <c r="Y1857" s="76">
        <f t="shared" ca="1" si="3166"/>
        <v>-30.166270390625002</v>
      </c>
      <c r="Z1857" s="76">
        <f t="shared" ca="1" si="3166"/>
        <v>-33.657956871093752</v>
      </c>
      <c r="AA1857" s="76">
        <f t="shared" ca="1" si="3166"/>
        <v>-36.975059027539061</v>
      </c>
      <c r="AB1857" s="76">
        <f t="shared" ca="1" si="3166"/>
        <v>-40.126306076162109</v>
      </c>
      <c r="AC1857" s="76">
        <f t="shared" ca="1" si="3166"/>
        <v>-43.119990772354008</v>
      </c>
      <c r="AD1857" s="76">
        <f t="shared" ca="1" si="3166"/>
        <v>-45.963991233736309</v>
      </c>
      <c r="AE1857" s="76">
        <f t="shared" ca="1" si="3166"/>
        <v>-44.165791672049494</v>
      </c>
      <c r="AF1857" s="76">
        <f t="shared" ca="1" si="3166"/>
        <v>-42.457502088447015</v>
      </c>
      <c r="AG1857" s="76">
        <f t="shared" ca="1" si="3166"/>
        <v>-40.834626984024666</v>
      </c>
      <c r="AH1857" s="76">
        <f t="shared" ca="1" si="3166"/>
        <v>-39.292895634823431</v>
      </c>
      <c r="AI1857" s="76">
        <f t="shared" ca="1" si="3166"/>
        <v>-37.82825085308226</v>
      </c>
      <c r="AJ1857" s="76">
        <f t="shared" ca="1" si="3166"/>
        <v>-36.436838310428143</v>
      </c>
      <c r="AK1857" s="76">
        <f t="shared" ca="1" si="3166"/>
        <v>-35.114996394906733</v>
      </c>
      <c r="AL1857" s="76">
        <f t="shared" ca="1" si="3166"/>
        <v>-33.8592465751614</v>
      </c>
      <c r="AM1857" s="76">
        <f t="shared" ca="1" si="3166"/>
        <v>-32.666284246403329</v>
      </c>
      <c r="AN1857" s="76">
        <f t="shared" ca="1" si="3166"/>
        <v>-31.532970034083167</v>
      </c>
      <c r="AO1857" s="76">
        <f t="shared" ca="1" si="3166"/>
        <v>-30.456321532379008</v>
      </c>
      <c r="AP1857" s="76">
        <f t="shared" ca="1" si="3166"/>
        <v>-29.433505455760059</v>
      </c>
      <c r="AQ1857" s="76">
        <f t="shared" ca="1" si="3166"/>
        <v>-28.461830182972058</v>
      </c>
      <c r="AR1857" s="76">
        <f t="shared" ca="1" si="3166"/>
        <v>-27.538738673823453</v>
      </c>
      <c r="AS1857" s="76">
        <f t="shared" ca="1" si="3166"/>
        <v>-26.66180174013228</v>
      </c>
      <c r="AT1857" s="76">
        <f t="shared" ca="1" si="3166"/>
        <v>-25.828711653125666</v>
      </c>
      <c r="AU1857" s="76">
        <f t="shared" ca="1" si="3166"/>
        <v>-25.037276070469382</v>
      </c>
      <c r="AV1857" s="76">
        <f t="shared" ca="1" si="3166"/>
        <v>-24.285412266945912</v>
      </c>
      <c r="AW1857" s="76">
        <f t="shared" ca="1" si="3166"/>
        <v>-23.571141653598616</v>
      </c>
      <c r="AX1857" s="76">
        <f t="shared" ca="1" si="3166"/>
        <v>-22.892584570918686</v>
      </c>
      <c r="AY1857" s="76">
        <f t="shared" ref="AY1857:CD1857" ca="1" si="3167">-AY1856*(AY1855+AY1853)</f>
        <v>-22.247955342372752</v>
      </c>
      <c r="AZ1857" s="76">
        <f t="shared" ca="1" si="3167"/>
        <v>-21.635557575254115</v>
      </c>
      <c r="BA1857" s="76">
        <f t="shared" ca="1" si="3167"/>
        <v>-21.053779696491411</v>
      </c>
      <c r="BB1857" s="76">
        <f t="shared" ca="1" si="3167"/>
        <v>-20.501090711666841</v>
      </c>
      <c r="BC1857" s="76">
        <f t="shared" ca="1" si="3167"/>
        <v>-19.976036176083497</v>
      </c>
      <c r="BD1857" s="76">
        <f t="shared" ca="1" si="3167"/>
        <v>-19.477234367279323</v>
      </c>
      <c r="BE1857" s="76">
        <f t="shared" ca="1" si="3167"/>
        <v>-19.003372648915356</v>
      </c>
      <c r="BF1857" s="76">
        <f t="shared" ca="1" si="3167"/>
        <v>-18.553204016469589</v>
      </c>
      <c r="BG1857" s="76">
        <f t="shared" ca="1" si="3167"/>
        <v>-18.125543815646111</v>
      </c>
      <c r="BH1857" s="76">
        <f t="shared" ca="1" si="3167"/>
        <v>-17.719266624863806</v>
      </c>
      <c r="BI1857" s="76">
        <f t="shared" ca="1" si="3167"/>
        <v>-17.333303293620617</v>
      </c>
      <c r="BJ1857" s="76">
        <f t="shared" ca="1" si="3167"/>
        <v>-16.966638128939589</v>
      </c>
      <c r="BK1857" s="76">
        <f t="shared" ca="1" si="3167"/>
        <v>-16.61830622249261</v>
      </c>
      <c r="BL1857" s="76">
        <f t="shared" ca="1" si="3167"/>
        <v>-16.287390911367979</v>
      </c>
      <c r="BM1857" s="76">
        <f t="shared" ca="1" si="3167"/>
        <v>-15.97302136579958</v>
      </c>
      <c r="BN1857" s="76">
        <f t="shared" ca="1" si="3167"/>
        <v>-15.674370297509601</v>
      </c>
      <c r="BO1857" s="76">
        <f t="shared" ca="1" si="3167"/>
        <v>-15.390651782634121</v>
      </c>
      <c r="BP1857" s="76">
        <f t="shared" ca="1" si="3167"/>
        <v>-15.121119193502416</v>
      </c>
      <c r="BQ1857" s="76">
        <f t="shared" ca="1" si="3167"/>
        <v>-14.865063233827295</v>
      </c>
      <c r="BR1857" s="76">
        <f t="shared" ca="1" si="3167"/>
        <v>-14.621810072135929</v>
      </c>
      <c r="BS1857" s="76">
        <f t="shared" ca="1" si="3167"/>
        <v>-14.390719568529134</v>
      </c>
      <c r="BT1857" s="76">
        <f t="shared" ca="1" si="3167"/>
        <v>-14.171183590102679</v>
      </c>
      <c r="BU1857" s="76">
        <f t="shared" ca="1" si="3167"/>
        <v>-13.962624410597545</v>
      </c>
      <c r="BV1857" s="76">
        <f t="shared" ca="1" si="3167"/>
        <v>-13.764493190067668</v>
      </c>
      <c r="BW1857" s="76">
        <f t="shared" ca="1" si="3167"/>
        <v>-13.576268530564285</v>
      </c>
      <c r="BX1857" s="76">
        <f t="shared" ca="1" si="3167"/>
        <v>-13.397455104036069</v>
      </c>
      <c r="BY1857" s="76">
        <f t="shared" ca="1" si="3167"/>
        <v>-13.227582348834268</v>
      </c>
      <c r="BZ1857" s="76">
        <f t="shared" ca="1" si="3167"/>
        <v>-13.066203231392553</v>
      </c>
      <c r="CA1857" s="76">
        <f t="shared" ca="1" si="3167"/>
        <v>-12.912893069822923</v>
      </c>
      <c r="CB1857" s="76">
        <f t="shared" ca="1" si="3167"/>
        <v>-12.767248416331777</v>
      </c>
      <c r="CC1857" s="76">
        <f t="shared" ca="1" si="3167"/>
        <v>-12.628885995515189</v>
      </c>
      <c r="CD1857" s="76">
        <f t="shared" ca="1" si="3167"/>
        <v>-12.497441695739429</v>
      </c>
      <c r="CE1857" s="76">
        <f t="shared" ref="CE1857:CL1857" ca="1" si="3168">-CE1856*(CE1855+CE1853)</f>
        <v>-12.372569610952457</v>
      </c>
      <c r="CF1857" s="76">
        <f t="shared" ca="1" si="3168"/>
        <v>-12.253941130404833</v>
      </c>
      <c r="CG1857" s="76">
        <f t="shared" ca="1" si="3168"/>
        <v>-12.141244073884593</v>
      </c>
      <c r="CH1857" s="76">
        <f t="shared" ca="1" si="3168"/>
        <v>-12.034181870190363</v>
      </c>
      <c r="CI1857" s="76">
        <f t="shared" ca="1" si="3168"/>
        <v>-11.932472776680845</v>
      </c>
      <c r="CJ1857" s="76">
        <f t="shared" ca="1" si="3168"/>
        <v>-11.835849137846802</v>
      </c>
      <c r="CK1857" s="76">
        <f t="shared" ca="1" si="3168"/>
        <v>-11.744056680954463</v>
      </c>
      <c r="CL1857" s="76">
        <f t="shared" ca="1" si="3168"/>
        <v>-11.65685384690674</v>
      </c>
      <c r="CO1857" s="76" t="e">
        <f t="shared" ref="CO1857:DK1857" ca="1" si="3169">-CO1856*(CO1855+CO1853)</f>
        <v>#N/A</v>
      </c>
      <c r="CP1857" s="76" t="e">
        <f t="shared" ca="1" si="3169"/>
        <v>#N/A</v>
      </c>
      <c r="CQ1857" s="76" t="e">
        <f t="shared" ca="1" si="3169"/>
        <v>#N/A</v>
      </c>
      <c r="CR1857" s="76" t="e">
        <f t="shared" ca="1" si="3169"/>
        <v>#N/A</v>
      </c>
      <c r="CS1857" s="76" t="e">
        <f t="shared" ca="1" si="3169"/>
        <v>#N/A</v>
      </c>
      <c r="CT1857" s="76" t="e">
        <f t="shared" ca="1" si="3169"/>
        <v>#N/A</v>
      </c>
      <c r="CU1857" s="76" t="e">
        <f t="shared" ca="1" si="3169"/>
        <v>#N/A</v>
      </c>
      <c r="CV1857" s="76" t="e">
        <f t="shared" ca="1" si="3169"/>
        <v>#N/A</v>
      </c>
      <c r="CW1857" s="76" t="e">
        <f t="shared" ca="1" si="3169"/>
        <v>#N/A</v>
      </c>
      <c r="CX1857" s="76" t="e">
        <f t="shared" ca="1" si="3169"/>
        <v>#N/A</v>
      </c>
      <c r="CY1857" s="76" t="e">
        <f t="shared" ca="1" si="3169"/>
        <v>#N/A</v>
      </c>
      <c r="CZ1857" s="76" t="e">
        <f t="shared" ca="1" si="3169"/>
        <v>#N/A</v>
      </c>
      <c r="DA1857" s="76" t="e">
        <f t="shared" ca="1" si="3169"/>
        <v>#N/A</v>
      </c>
      <c r="DB1857" s="76" t="e">
        <f t="shared" ca="1" si="3169"/>
        <v>#N/A</v>
      </c>
      <c r="DC1857" s="76" t="e">
        <f t="shared" ca="1" si="3169"/>
        <v>#N/A</v>
      </c>
      <c r="DD1857" s="76" t="e">
        <f t="shared" ca="1" si="3169"/>
        <v>#N/A</v>
      </c>
      <c r="DE1857" s="76" t="e">
        <f t="shared" ca="1" si="3169"/>
        <v>#N/A</v>
      </c>
      <c r="DF1857" s="76" t="e">
        <f t="shared" ca="1" si="3169"/>
        <v>#N/A</v>
      </c>
      <c r="DG1857" s="76" t="e">
        <f t="shared" ca="1" si="3169"/>
        <v>#N/A</v>
      </c>
      <c r="DH1857" s="76" t="e">
        <f t="shared" ca="1" si="3169"/>
        <v>#N/A</v>
      </c>
      <c r="DI1857" s="76" t="e">
        <f t="shared" ca="1" si="3169"/>
        <v>#N/A</v>
      </c>
      <c r="DJ1857" s="76" t="e">
        <f t="shared" ca="1" si="3169"/>
        <v>#N/A</v>
      </c>
      <c r="DK1857" s="76" t="e">
        <f t="shared" ca="1" si="3169"/>
        <v>#N/A</v>
      </c>
      <c r="DL1857" s="76" t="e">
        <f t="shared" ref="DL1857" ca="1" si="3170">-DL1856*(DL1855+DL1853)</f>
        <v>#N/A</v>
      </c>
    </row>
    <row r="1858" spans="2:116" x14ac:dyDescent="0.4">
      <c r="C1858" t="s">
        <v>80</v>
      </c>
      <c r="D1858" t="s">
        <v>773</v>
      </c>
      <c r="E1858" s="8" t="str">
        <f t="shared" si="3158"/>
        <v>1858 SUBR-S</v>
      </c>
      <c r="G1858" s="127" t="str">
        <f>"# of subscriber - "&amp;SUBSTITUTE(G1851,":","")</f>
        <v># of subscriber - Subscription revenue - secondary revenue driven</v>
      </c>
      <c r="H1858" s="31"/>
      <c r="I1858" s="73"/>
      <c r="J1858" s="73"/>
      <c r="K1858" s="119">
        <f t="shared" ref="K1858:P1858" ca="1" si="3171">SUMIF($4:$4,K$2,1858:1858)</f>
        <v>873.31583344098976</v>
      </c>
      <c r="L1858" s="119">
        <f t="shared" ca="1" si="3171"/>
        <v>559.23660365944113</v>
      </c>
      <c r="M1858" s="119">
        <f t="shared" ca="1" si="3171"/>
        <v>389.52072352166994</v>
      </c>
      <c r="N1858" s="119">
        <f t="shared" ca="1" si="3171"/>
        <v>297.8130356526824</v>
      </c>
      <c r="O1858" s="119">
        <f t="shared" ca="1" si="3171"/>
        <v>248.25786139645848</v>
      </c>
      <c r="P1858" s="119">
        <f t="shared" ca="1" si="3171"/>
        <v>221.48022309122805</v>
      </c>
      <c r="R1858" s="38"/>
      <c r="S1858" s="151">
        <f t="shared" ref="S1858:AX1858" ca="1" si="3172">S1853+S1855+S1857</f>
        <v>95</v>
      </c>
      <c r="T1858" s="151">
        <f t="shared" ca="1" si="3172"/>
        <v>185.25</v>
      </c>
      <c r="U1858" s="151">
        <f t="shared" ca="1" si="3172"/>
        <v>270.98750000000001</v>
      </c>
      <c r="V1858" s="151">
        <f t="shared" ca="1" si="3172"/>
        <v>352.43812500000001</v>
      </c>
      <c r="W1858" s="151">
        <f t="shared" ca="1" si="3172"/>
        <v>429.81621875000002</v>
      </c>
      <c r="X1858" s="151">
        <f t="shared" ca="1" si="3172"/>
        <v>503.32540781249998</v>
      </c>
      <c r="Y1858" s="151">
        <f t="shared" ca="1" si="3172"/>
        <v>573.15913742187502</v>
      </c>
      <c r="Z1858" s="151">
        <f t="shared" ca="1" si="3172"/>
        <v>639.50118055078121</v>
      </c>
      <c r="AA1858" s="151">
        <f t="shared" ca="1" si="3172"/>
        <v>702.52612152324218</v>
      </c>
      <c r="AB1858" s="151">
        <f t="shared" ca="1" si="3172"/>
        <v>762.39981544708007</v>
      </c>
      <c r="AC1858" s="151">
        <f t="shared" ca="1" si="3172"/>
        <v>819.27982467472611</v>
      </c>
      <c r="AD1858" s="151">
        <f t="shared" ca="1" si="3172"/>
        <v>873.31583344098976</v>
      </c>
      <c r="AE1858" s="151">
        <f t="shared" ca="1" si="3172"/>
        <v>839.15004176894024</v>
      </c>
      <c r="AF1858" s="151">
        <f t="shared" ca="1" si="3172"/>
        <v>806.69253968049327</v>
      </c>
      <c r="AG1858" s="151">
        <f t="shared" ca="1" si="3172"/>
        <v>775.85791269646859</v>
      </c>
      <c r="AH1858" s="151">
        <f t="shared" ca="1" si="3172"/>
        <v>746.56501706164511</v>
      </c>
      <c r="AI1858" s="151">
        <f t="shared" ca="1" si="3172"/>
        <v>718.73676620856281</v>
      </c>
      <c r="AJ1858" s="151">
        <f t="shared" ca="1" si="3172"/>
        <v>692.29992789813468</v>
      </c>
      <c r="AK1858" s="151">
        <f t="shared" ca="1" si="3172"/>
        <v>667.18493150322797</v>
      </c>
      <c r="AL1858" s="151">
        <f t="shared" ca="1" si="3172"/>
        <v>643.32568492806661</v>
      </c>
      <c r="AM1858" s="151">
        <f t="shared" ca="1" si="3172"/>
        <v>620.65940068166333</v>
      </c>
      <c r="AN1858" s="151">
        <f t="shared" ca="1" si="3172"/>
        <v>599.12643064758015</v>
      </c>
      <c r="AO1858" s="151">
        <f t="shared" ca="1" si="3172"/>
        <v>578.67010911520117</v>
      </c>
      <c r="AP1858" s="151">
        <f t="shared" ca="1" si="3172"/>
        <v>559.23660365944113</v>
      </c>
      <c r="AQ1858" s="151">
        <f t="shared" ca="1" si="3172"/>
        <v>540.77477347646902</v>
      </c>
      <c r="AR1858" s="151">
        <f t="shared" ca="1" si="3172"/>
        <v>523.23603480264558</v>
      </c>
      <c r="AS1858" s="151">
        <f t="shared" ca="1" si="3172"/>
        <v>506.57423306251331</v>
      </c>
      <c r="AT1858" s="151">
        <f t="shared" ca="1" si="3172"/>
        <v>490.74552140938761</v>
      </c>
      <c r="AU1858" s="151">
        <f t="shared" ca="1" si="3172"/>
        <v>475.70824533891823</v>
      </c>
      <c r="AV1858" s="151">
        <f t="shared" ca="1" si="3172"/>
        <v>461.42283307197232</v>
      </c>
      <c r="AW1858" s="151">
        <f t="shared" ca="1" si="3172"/>
        <v>447.85169141837372</v>
      </c>
      <c r="AX1858" s="151">
        <f t="shared" ca="1" si="3172"/>
        <v>434.95910684745502</v>
      </c>
      <c r="AY1858" s="151">
        <f t="shared" ref="AY1858:CD1858" ca="1" si="3173">AY1853+AY1855+AY1857</f>
        <v>422.71115150508228</v>
      </c>
      <c r="AZ1858" s="151">
        <f t="shared" ca="1" si="3173"/>
        <v>411.07559392982819</v>
      </c>
      <c r="BA1858" s="151">
        <f t="shared" ca="1" si="3173"/>
        <v>400.02181423333678</v>
      </c>
      <c r="BB1858" s="151">
        <f t="shared" ca="1" si="3173"/>
        <v>389.52072352166994</v>
      </c>
      <c r="BC1858" s="151">
        <f t="shared" ca="1" si="3173"/>
        <v>379.54468734558645</v>
      </c>
      <c r="BD1858" s="151">
        <f t="shared" ca="1" si="3173"/>
        <v>370.06745297830713</v>
      </c>
      <c r="BE1858" s="151">
        <f t="shared" ca="1" si="3173"/>
        <v>361.0640803293918</v>
      </c>
      <c r="BF1858" s="151">
        <f t="shared" ca="1" si="3173"/>
        <v>352.51087631292222</v>
      </c>
      <c r="BG1858" s="151">
        <f t="shared" ca="1" si="3173"/>
        <v>344.38533249727612</v>
      </c>
      <c r="BH1858" s="151">
        <f t="shared" ca="1" si="3173"/>
        <v>336.66606587241233</v>
      </c>
      <c r="BI1858" s="151">
        <f t="shared" ca="1" si="3173"/>
        <v>329.33276257879174</v>
      </c>
      <c r="BJ1858" s="151">
        <f t="shared" ca="1" si="3173"/>
        <v>322.36612444985218</v>
      </c>
      <c r="BK1858" s="151">
        <f t="shared" ca="1" si="3173"/>
        <v>315.74781822735957</v>
      </c>
      <c r="BL1858" s="151">
        <f t="shared" ca="1" si="3173"/>
        <v>309.46042731599158</v>
      </c>
      <c r="BM1858" s="151">
        <f t="shared" ca="1" si="3173"/>
        <v>303.487405950192</v>
      </c>
      <c r="BN1858" s="151">
        <f t="shared" ca="1" si="3173"/>
        <v>297.8130356526824</v>
      </c>
      <c r="BO1858" s="151">
        <f t="shared" ca="1" si="3173"/>
        <v>292.42238387004829</v>
      </c>
      <c r="BP1858" s="151">
        <f t="shared" ca="1" si="3173"/>
        <v>287.30126467654588</v>
      </c>
      <c r="BQ1858" s="151">
        <f t="shared" ca="1" si="3173"/>
        <v>282.43620144271858</v>
      </c>
      <c r="BR1858" s="151">
        <f t="shared" ca="1" si="3173"/>
        <v>277.81439137058265</v>
      </c>
      <c r="BS1858" s="151">
        <f t="shared" ca="1" si="3173"/>
        <v>273.42367180205355</v>
      </c>
      <c r="BT1858" s="151">
        <f t="shared" ca="1" si="3173"/>
        <v>269.25248821195089</v>
      </c>
      <c r="BU1858" s="151">
        <f t="shared" ca="1" si="3173"/>
        <v>265.28986380135336</v>
      </c>
      <c r="BV1858" s="151">
        <f t="shared" ca="1" si="3173"/>
        <v>261.52537061128567</v>
      </c>
      <c r="BW1858" s="151">
        <f t="shared" ca="1" si="3173"/>
        <v>257.94910208072139</v>
      </c>
      <c r="BX1858" s="151">
        <f t="shared" ca="1" si="3173"/>
        <v>254.55164697668533</v>
      </c>
      <c r="BY1858" s="151">
        <f t="shared" ca="1" si="3173"/>
        <v>251.32406462785107</v>
      </c>
      <c r="BZ1858" s="151">
        <f t="shared" ca="1" si="3173"/>
        <v>248.25786139645848</v>
      </c>
      <c r="CA1858" s="151">
        <f t="shared" ca="1" si="3173"/>
        <v>245.34496832663552</v>
      </c>
      <c r="CB1858" s="151">
        <f t="shared" ca="1" si="3173"/>
        <v>242.57771991030376</v>
      </c>
      <c r="CC1858" s="151">
        <f t="shared" ca="1" si="3173"/>
        <v>239.94883391478857</v>
      </c>
      <c r="CD1858" s="151">
        <f t="shared" ca="1" si="3173"/>
        <v>237.45139221904913</v>
      </c>
      <c r="CE1858" s="151">
        <f t="shared" ref="CE1858:CL1858" ca="1" si="3174">CE1853+CE1855+CE1857</f>
        <v>235.07882260809666</v>
      </c>
      <c r="CF1858" s="151">
        <f t="shared" ca="1" si="3174"/>
        <v>232.82488147769183</v>
      </c>
      <c r="CG1858" s="151">
        <f t="shared" ca="1" si="3174"/>
        <v>230.68363740380724</v>
      </c>
      <c r="CH1858" s="151">
        <f t="shared" ca="1" si="3174"/>
        <v>228.64945553361687</v>
      </c>
      <c r="CI1858" s="151">
        <f t="shared" ca="1" si="3174"/>
        <v>226.71698275693603</v>
      </c>
      <c r="CJ1858" s="151">
        <f t="shared" ca="1" si="3174"/>
        <v>224.88113361908924</v>
      </c>
      <c r="CK1858" s="151">
        <f t="shared" ca="1" si="3174"/>
        <v>223.13707693813478</v>
      </c>
      <c r="CL1858" s="151">
        <f t="shared" ca="1" si="3174"/>
        <v>221.48022309122805</v>
      </c>
      <c r="CN1858" s="73"/>
      <c r="CO1858" s="151" t="e">
        <f t="shared" ref="CO1858:DK1858" ca="1" si="3175">CO1853+CO1855+CO1857</f>
        <v>#N/A</v>
      </c>
      <c r="CP1858" s="151" t="e">
        <f t="shared" ca="1" si="3175"/>
        <v>#N/A</v>
      </c>
      <c r="CQ1858" s="151" t="e">
        <f t="shared" ca="1" si="3175"/>
        <v>#N/A</v>
      </c>
      <c r="CR1858" s="151" t="e">
        <f t="shared" ca="1" si="3175"/>
        <v>#N/A</v>
      </c>
      <c r="CS1858" s="151" t="e">
        <f t="shared" ca="1" si="3175"/>
        <v>#N/A</v>
      </c>
      <c r="CT1858" s="151" t="e">
        <f t="shared" ca="1" si="3175"/>
        <v>#N/A</v>
      </c>
      <c r="CU1858" s="151" t="e">
        <f t="shared" ca="1" si="3175"/>
        <v>#N/A</v>
      </c>
      <c r="CV1858" s="151" t="e">
        <f t="shared" ca="1" si="3175"/>
        <v>#N/A</v>
      </c>
      <c r="CW1858" s="151" t="e">
        <f t="shared" ca="1" si="3175"/>
        <v>#N/A</v>
      </c>
      <c r="CX1858" s="151" t="e">
        <f t="shared" ca="1" si="3175"/>
        <v>#N/A</v>
      </c>
      <c r="CY1858" s="151" t="e">
        <f t="shared" ca="1" si="3175"/>
        <v>#N/A</v>
      </c>
      <c r="CZ1858" s="151" t="e">
        <f t="shared" ca="1" si="3175"/>
        <v>#N/A</v>
      </c>
      <c r="DA1858" s="151" t="e">
        <f t="shared" ca="1" si="3175"/>
        <v>#N/A</v>
      </c>
      <c r="DB1858" s="151" t="e">
        <f t="shared" ca="1" si="3175"/>
        <v>#N/A</v>
      </c>
      <c r="DC1858" s="151" t="e">
        <f t="shared" ca="1" si="3175"/>
        <v>#N/A</v>
      </c>
      <c r="DD1858" s="151" t="e">
        <f t="shared" ca="1" si="3175"/>
        <v>#N/A</v>
      </c>
      <c r="DE1858" s="151" t="e">
        <f t="shared" ca="1" si="3175"/>
        <v>#N/A</v>
      </c>
      <c r="DF1858" s="151" t="e">
        <f t="shared" ca="1" si="3175"/>
        <v>#N/A</v>
      </c>
      <c r="DG1858" s="151" t="e">
        <f t="shared" ca="1" si="3175"/>
        <v>#N/A</v>
      </c>
      <c r="DH1858" s="151" t="e">
        <f t="shared" ca="1" si="3175"/>
        <v>#N/A</v>
      </c>
      <c r="DI1858" s="151" t="e">
        <f t="shared" ca="1" si="3175"/>
        <v>#N/A</v>
      </c>
      <c r="DJ1858" s="151" t="e">
        <f t="shared" ca="1" si="3175"/>
        <v>#N/A</v>
      </c>
      <c r="DK1858" s="151" t="e">
        <f t="shared" ca="1" si="3175"/>
        <v>#N/A</v>
      </c>
      <c r="DL1858" s="151" t="e">
        <f t="shared" ref="DL1858" ca="1" si="3176">DL1853+DL1855+DL1857</f>
        <v>#N/A</v>
      </c>
    </row>
    <row r="1859" spans="2:116" x14ac:dyDescent="0.4">
      <c r="D1859" t="s">
        <v>773</v>
      </c>
      <c r="E1859" s="8" t="str">
        <f t="shared" si="3158"/>
        <v>1859 SUBR-S</v>
      </c>
      <c r="G1859" s="145" t="s">
        <v>62</v>
      </c>
      <c r="H1859" s="12"/>
      <c r="I1859" s="60"/>
      <c r="J1859" s="60"/>
      <c r="K1859" s="76">
        <f t="shared" ref="K1859:P1859" ca="1" si="3177">K1858-SUM(K1857,K1853,K1855)</f>
        <v>0</v>
      </c>
      <c r="L1859" s="76">
        <f t="shared" ca="1" si="3177"/>
        <v>0</v>
      </c>
      <c r="M1859" s="76">
        <f t="shared" ca="1" si="3177"/>
        <v>0</v>
      </c>
      <c r="N1859" s="76">
        <f t="shared" ca="1" si="3177"/>
        <v>0</v>
      </c>
      <c r="O1859" s="76">
        <f t="shared" ca="1" si="3177"/>
        <v>0</v>
      </c>
      <c r="P1859" s="76">
        <f t="shared" ca="1" si="3177"/>
        <v>0</v>
      </c>
      <c r="R1859" s="15"/>
      <c r="S1859" s="76">
        <f t="shared" ref="S1859:AX1859" ca="1" si="3178">S1858-SUM(S1857,S1853,S1855)</f>
        <v>0</v>
      </c>
      <c r="T1859" s="76">
        <f t="shared" ca="1" si="3178"/>
        <v>0</v>
      </c>
      <c r="U1859" s="76">
        <f t="shared" ca="1" si="3178"/>
        <v>0</v>
      </c>
      <c r="V1859" s="76">
        <f t="shared" ca="1" si="3178"/>
        <v>0</v>
      </c>
      <c r="W1859" s="76">
        <f t="shared" ca="1" si="3178"/>
        <v>0</v>
      </c>
      <c r="X1859" s="76">
        <f t="shared" ca="1" si="3178"/>
        <v>0</v>
      </c>
      <c r="Y1859" s="76">
        <f t="shared" ca="1" si="3178"/>
        <v>0</v>
      </c>
      <c r="Z1859" s="76">
        <f t="shared" ca="1" si="3178"/>
        <v>0</v>
      </c>
      <c r="AA1859" s="76">
        <f t="shared" ca="1" si="3178"/>
        <v>0</v>
      </c>
      <c r="AB1859" s="76">
        <f t="shared" ca="1" si="3178"/>
        <v>0</v>
      </c>
      <c r="AC1859" s="76">
        <f t="shared" ca="1" si="3178"/>
        <v>0</v>
      </c>
      <c r="AD1859" s="76">
        <f t="shared" ca="1" si="3178"/>
        <v>0</v>
      </c>
      <c r="AE1859" s="76">
        <f t="shared" ca="1" si="3178"/>
        <v>0</v>
      </c>
      <c r="AF1859" s="76">
        <f t="shared" ca="1" si="3178"/>
        <v>0</v>
      </c>
      <c r="AG1859" s="76">
        <f t="shared" ca="1" si="3178"/>
        <v>0</v>
      </c>
      <c r="AH1859" s="76">
        <f t="shared" ca="1" si="3178"/>
        <v>0</v>
      </c>
      <c r="AI1859" s="76">
        <f t="shared" ca="1" si="3178"/>
        <v>0</v>
      </c>
      <c r="AJ1859" s="76">
        <f t="shared" ca="1" si="3178"/>
        <v>0</v>
      </c>
      <c r="AK1859" s="76">
        <f t="shared" ca="1" si="3178"/>
        <v>0</v>
      </c>
      <c r="AL1859" s="76">
        <f t="shared" ca="1" si="3178"/>
        <v>0</v>
      </c>
      <c r="AM1859" s="76">
        <f t="shared" ca="1" si="3178"/>
        <v>0</v>
      </c>
      <c r="AN1859" s="76">
        <f t="shared" ca="1" si="3178"/>
        <v>0</v>
      </c>
      <c r="AO1859" s="76">
        <f t="shared" ca="1" si="3178"/>
        <v>0</v>
      </c>
      <c r="AP1859" s="76">
        <f t="shared" ca="1" si="3178"/>
        <v>0</v>
      </c>
      <c r="AQ1859" s="76">
        <f t="shared" ca="1" si="3178"/>
        <v>0</v>
      </c>
      <c r="AR1859" s="76">
        <f t="shared" ca="1" si="3178"/>
        <v>0</v>
      </c>
      <c r="AS1859" s="76">
        <f t="shared" ca="1" si="3178"/>
        <v>0</v>
      </c>
      <c r="AT1859" s="76">
        <f t="shared" ca="1" si="3178"/>
        <v>0</v>
      </c>
      <c r="AU1859" s="76">
        <f t="shared" ca="1" si="3178"/>
        <v>0</v>
      </c>
      <c r="AV1859" s="76">
        <f t="shared" ca="1" si="3178"/>
        <v>0</v>
      </c>
      <c r="AW1859" s="76">
        <f t="shared" ca="1" si="3178"/>
        <v>0</v>
      </c>
      <c r="AX1859" s="76">
        <f t="shared" ca="1" si="3178"/>
        <v>0</v>
      </c>
      <c r="AY1859" s="76">
        <f t="shared" ref="AY1859:CD1859" ca="1" si="3179">AY1858-SUM(AY1857,AY1853,AY1855)</f>
        <v>0</v>
      </c>
      <c r="AZ1859" s="76">
        <f t="shared" ca="1" si="3179"/>
        <v>0</v>
      </c>
      <c r="BA1859" s="76">
        <f t="shared" ca="1" si="3179"/>
        <v>0</v>
      </c>
      <c r="BB1859" s="76">
        <f t="shared" ca="1" si="3179"/>
        <v>0</v>
      </c>
      <c r="BC1859" s="76">
        <f t="shared" ca="1" si="3179"/>
        <v>0</v>
      </c>
      <c r="BD1859" s="76">
        <f t="shared" ca="1" si="3179"/>
        <v>0</v>
      </c>
      <c r="BE1859" s="76">
        <f t="shared" ca="1" si="3179"/>
        <v>0</v>
      </c>
      <c r="BF1859" s="76">
        <f t="shared" ca="1" si="3179"/>
        <v>0</v>
      </c>
      <c r="BG1859" s="76">
        <f t="shared" ca="1" si="3179"/>
        <v>0</v>
      </c>
      <c r="BH1859" s="76">
        <f t="shared" ca="1" si="3179"/>
        <v>0</v>
      </c>
      <c r="BI1859" s="76">
        <f t="shared" ca="1" si="3179"/>
        <v>0</v>
      </c>
      <c r="BJ1859" s="76">
        <f t="shared" ca="1" si="3179"/>
        <v>0</v>
      </c>
      <c r="BK1859" s="76">
        <f t="shared" ca="1" si="3179"/>
        <v>0</v>
      </c>
      <c r="BL1859" s="76">
        <f t="shared" ca="1" si="3179"/>
        <v>0</v>
      </c>
      <c r="BM1859" s="76">
        <f t="shared" ca="1" si="3179"/>
        <v>0</v>
      </c>
      <c r="BN1859" s="76">
        <f t="shared" ca="1" si="3179"/>
        <v>0</v>
      </c>
      <c r="BO1859" s="76">
        <f t="shared" ca="1" si="3179"/>
        <v>0</v>
      </c>
      <c r="BP1859" s="76">
        <f t="shared" ca="1" si="3179"/>
        <v>0</v>
      </c>
      <c r="BQ1859" s="76">
        <f t="shared" ca="1" si="3179"/>
        <v>0</v>
      </c>
      <c r="BR1859" s="76">
        <f t="shared" ca="1" si="3179"/>
        <v>0</v>
      </c>
      <c r="BS1859" s="76">
        <f t="shared" ca="1" si="3179"/>
        <v>0</v>
      </c>
      <c r="BT1859" s="76">
        <f t="shared" ca="1" si="3179"/>
        <v>0</v>
      </c>
      <c r="BU1859" s="76">
        <f t="shared" ca="1" si="3179"/>
        <v>0</v>
      </c>
      <c r="BV1859" s="76">
        <f t="shared" ca="1" si="3179"/>
        <v>0</v>
      </c>
      <c r="BW1859" s="76">
        <f t="shared" ca="1" si="3179"/>
        <v>0</v>
      </c>
      <c r="BX1859" s="76">
        <f t="shared" ca="1" si="3179"/>
        <v>0</v>
      </c>
      <c r="BY1859" s="76">
        <f t="shared" ca="1" si="3179"/>
        <v>0</v>
      </c>
      <c r="BZ1859" s="76">
        <f t="shared" ca="1" si="3179"/>
        <v>0</v>
      </c>
      <c r="CA1859" s="76">
        <f t="shared" ca="1" si="3179"/>
        <v>0</v>
      </c>
      <c r="CB1859" s="76">
        <f t="shared" ca="1" si="3179"/>
        <v>0</v>
      </c>
      <c r="CC1859" s="76">
        <f t="shared" ca="1" si="3179"/>
        <v>0</v>
      </c>
      <c r="CD1859" s="76">
        <f t="shared" ca="1" si="3179"/>
        <v>0</v>
      </c>
      <c r="CE1859" s="76">
        <f t="shared" ref="CE1859:CL1859" ca="1" si="3180">CE1858-SUM(CE1857,CE1853,CE1855)</f>
        <v>0</v>
      </c>
      <c r="CF1859" s="76">
        <f t="shared" ca="1" si="3180"/>
        <v>0</v>
      </c>
      <c r="CG1859" s="76">
        <f t="shared" ca="1" si="3180"/>
        <v>0</v>
      </c>
      <c r="CH1859" s="76">
        <f t="shared" ca="1" si="3180"/>
        <v>0</v>
      </c>
      <c r="CI1859" s="76">
        <f t="shared" ca="1" si="3180"/>
        <v>0</v>
      </c>
      <c r="CJ1859" s="76">
        <f t="shared" ca="1" si="3180"/>
        <v>0</v>
      </c>
      <c r="CK1859" s="76">
        <f t="shared" ca="1" si="3180"/>
        <v>0</v>
      </c>
      <c r="CL1859" s="76">
        <f t="shared" ca="1" si="3180"/>
        <v>0</v>
      </c>
      <c r="CN1859" s="60"/>
      <c r="CO1859" s="76" t="e">
        <f t="shared" ref="CO1859:DK1859" ca="1" si="3181">CO1858-SUM(CO1857,CO1853,CO1855)</f>
        <v>#N/A</v>
      </c>
      <c r="CP1859" s="76" t="e">
        <f t="shared" ca="1" si="3181"/>
        <v>#N/A</v>
      </c>
      <c r="CQ1859" s="76" t="e">
        <f t="shared" ca="1" si="3181"/>
        <v>#N/A</v>
      </c>
      <c r="CR1859" s="76" t="e">
        <f t="shared" ca="1" si="3181"/>
        <v>#N/A</v>
      </c>
      <c r="CS1859" s="76" t="e">
        <f t="shared" ca="1" si="3181"/>
        <v>#N/A</v>
      </c>
      <c r="CT1859" s="76" t="e">
        <f t="shared" ca="1" si="3181"/>
        <v>#N/A</v>
      </c>
      <c r="CU1859" s="76" t="e">
        <f t="shared" ca="1" si="3181"/>
        <v>#N/A</v>
      </c>
      <c r="CV1859" s="76" t="e">
        <f t="shared" ca="1" si="3181"/>
        <v>#N/A</v>
      </c>
      <c r="CW1859" s="76" t="e">
        <f t="shared" ca="1" si="3181"/>
        <v>#N/A</v>
      </c>
      <c r="CX1859" s="76" t="e">
        <f t="shared" ca="1" si="3181"/>
        <v>#N/A</v>
      </c>
      <c r="CY1859" s="76" t="e">
        <f t="shared" ca="1" si="3181"/>
        <v>#N/A</v>
      </c>
      <c r="CZ1859" s="76" t="e">
        <f t="shared" ca="1" si="3181"/>
        <v>#N/A</v>
      </c>
      <c r="DA1859" s="76" t="e">
        <f t="shared" ca="1" si="3181"/>
        <v>#N/A</v>
      </c>
      <c r="DB1859" s="76" t="e">
        <f t="shared" ca="1" si="3181"/>
        <v>#N/A</v>
      </c>
      <c r="DC1859" s="76" t="e">
        <f t="shared" ca="1" si="3181"/>
        <v>#N/A</v>
      </c>
      <c r="DD1859" s="76" t="e">
        <f t="shared" ca="1" si="3181"/>
        <v>#N/A</v>
      </c>
      <c r="DE1859" s="76" t="e">
        <f t="shared" ca="1" si="3181"/>
        <v>#N/A</v>
      </c>
      <c r="DF1859" s="76" t="e">
        <f t="shared" ca="1" si="3181"/>
        <v>#N/A</v>
      </c>
      <c r="DG1859" s="76" t="e">
        <f t="shared" ca="1" si="3181"/>
        <v>#N/A</v>
      </c>
      <c r="DH1859" s="76" t="e">
        <f t="shared" ca="1" si="3181"/>
        <v>#N/A</v>
      </c>
      <c r="DI1859" s="76" t="e">
        <f t="shared" ca="1" si="3181"/>
        <v>#N/A</v>
      </c>
      <c r="DJ1859" s="76" t="e">
        <f t="shared" ca="1" si="3181"/>
        <v>#N/A</v>
      </c>
      <c r="DK1859" s="76" t="e">
        <f t="shared" ca="1" si="3181"/>
        <v>#N/A</v>
      </c>
      <c r="DL1859" s="76" t="e">
        <f t="shared" ref="DL1859" ca="1" si="3182">DL1858-SUM(DL1857,DL1853,DL1855)</f>
        <v>#N/A</v>
      </c>
    </row>
    <row r="1860" spans="2:116" x14ac:dyDescent="0.4">
      <c r="D1860" t="s">
        <v>773</v>
      </c>
      <c r="E1860" s="8" t="str">
        <f t="shared" si="3158"/>
        <v>1860 SUBR-S</v>
      </c>
      <c r="G1860" s="13"/>
      <c r="H1860" s="12"/>
      <c r="I1860" s="60"/>
      <c r="J1860" s="60"/>
      <c r="K1860" s="34"/>
      <c r="L1860" s="34"/>
      <c r="M1860" s="34"/>
      <c r="N1860" s="34"/>
      <c r="O1860" s="34"/>
      <c r="P1860" s="34"/>
      <c r="R1860" s="15"/>
      <c r="S1860" s="76"/>
      <c r="T1860" s="76"/>
      <c r="U1860" s="76"/>
      <c r="V1860" s="76"/>
      <c r="W1860" s="76"/>
      <c r="X1860" s="76"/>
      <c r="Y1860" s="76"/>
      <c r="Z1860" s="76"/>
      <c r="AA1860" s="76"/>
      <c r="AB1860" s="76"/>
      <c r="AC1860" s="76"/>
      <c r="AD1860" s="76"/>
      <c r="AE1860" s="76"/>
      <c r="AF1860" s="76"/>
      <c r="AG1860" s="76"/>
      <c r="AH1860" s="76"/>
      <c r="AI1860" s="76"/>
      <c r="AJ1860" s="76"/>
      <c r="AK1860" s="76"/>
      <c r="AL1860" s="76"/>
      <c r="AM1860" s="76"/>
      <c r="AN1860" s="76"/>
      <c r="AO1860" s="76"/>
      <c r="AP1860" s="76"/>
      <c r="AQ1860" s="76"/>
      <c r="AR1860" s="76"/>
      <c r="AS1860" s="76"/>
      <c r="AT1860" s="76"/>
      <c r="AU1860" s="76"/>
      <c r="AV1860" s="76"/>
      <c r="AW1860" s="76"/>
      <c r="AX1860" s="76"/>
      <c r="AY1860" s="76"/>
      <c r="AZ1860" s="76"/>
      <c r="BA1860" s="76"/>
      <c r="BB1860" s="76"/>
      <c r="BC1860" s="76"/>
      <c r="BD1860" s="76"/>
      <c r="BE1860" s="76"/>
      <c r="BF1860" s="76"/>
      <c r="BG1860" s="76"/>
      <c r="BH1860" s="76"/>
      <c r="BI1860" s="76"/>
      <c r="BJ1860" s="76"/>
      <c r="BK1860" s="76"/>
      <c r="BL1860" s="76"/>
      <c r="BM1860" s="76"/>
      <c r="BN1860" s="76"/>
      <c r="BO1860" s="76"/>
      <c r="BP1860" s="76"/>
      <c r="BQ1860" s="76"/>
      <c r="BR1860" s="76"/>
      <c r="BS1860" s="76"/>
      <c r="BT1860" s="76"/>
      <c r="BU1860" s="76"/>
      <c r="BV1860" s="76"/>
      <c r="BW1860" s="76"/>
      <c r="BX1860" s="76"/>
      <c r="BY1860" s="76"/>
      <c r="BZ1860" s="76"/>
      <c r="CA1860" s="76"/>
      <c r="CB1860" s="76"/>
      <c r="CC1860" s="76"/>
      <c r="CD1860" s="76"/>
      <c r="CE1860" s="76"/>
      <c r="CF1860" s="76"/>
      <c r="CG1860" s="76"/>
      <c r="CH1860" s="76"/>
      <c r="CI1860" s="76"/>
      <c r="CJ1860" s="76"/>
      <c r="CK1860" s="76"/>
      <c r="CL1860" s="76"/>
      <c r="CN1860" s="60"/>
      <c r="CO1860" s="76"/>
      <c r="CP1860" s="76"/>
      <c r="CQ1860" s="76"/>
      <c r="CR1860" s="76"/>
      <c r="CS1860" s="76"/>
      <c r="CT1860" s="76"/>
      <c r="CU1860" s="76"/>
      <c r="CV1860" s="76"/>
      <c r="CW1860" s="76"/>
      <c r="CX1860" s="76"/>
      <c r="CY1860" s="76"/>
      <c r="CZ1860" s="76"/>
      <c r="DA1860" s="76"/>
      <c r="DB1860" s="76"/>
      <c r="DC1860" s="76"/>
      <c r="DD1860" s="76"/>
      <c r="DE1860" s="76"/>
      <c r="DF1860" s="76"/>
      <c r="DG1860" s="76"/>
      <c r="DH1860" s="76"/>
      <c r="DI1860" s="76"/>
      <c r="DJ1860" s="76"/>
      <c r="DK1860" s="76"/>
      <c r="DL1860" s="76"/>
    </row>
    <row r="1861" spans="2:116" x14ac:dyDescent="0.4">
      <c r="D1861" t="s">
        <v>773</v>
      </c>
      <c r="E1861" s="8" t="str">
        <f t="shared" ref="E1861:E1872" si="3183">ROW()&amp;" "&amp;D1861</f>
        <v>1861 SUBR-S</v>
      </c>
      <c r="G1861" s="95" t="s">
        <v>75</v>
      </c>
      <c r="H1861" s="12"/>
      <c r="I1861" s="60"/>
      <c r="J1861" s="60"/>
      <c r="K1861" s="34"/>
      <c r="L1861" s="34"/>
      <c r="M1861" s="34"/>
      <c r="N1861" s="34"/>
      <c r="O1861" s="34"/>
      <c r="P1861" s="34"/>
      <c r="R1861" s="15"/>
      <c r="S1861" s="76"/>
      <c r="T1861" s="76"/>
      <c r="U1861" s="76"/>
      <c r="V1861" s="76"/>
      <c r="W1861" s="76"/>
      <c r="X1861" s="76"/>
      <c r="Y1861" s="76"/>
      <c r="Z1861" s="76"/>
      <c r="AA1861" s="76"/>
      <c r="AB1861" s="76"/>
      <c r="AC1861" s="76"/>
      <c r="AD1861" s="76"/>
      <c r="AE1861" s="76"/>
      <c r="AF1861" s="76"/>
      <c r="AG1861" s="76"/>
      <c r="AH1861" s="76"/>
      <c r="AI1861" s="76"/>
      <c r="AJ1861" s="76"/>
      <c r="AK1861" s="76"/>
      <c r="AL1861" s="76"/>
      <c r="AM1861" s="76"/>
      <c r="AN1861" s="76"/>
      <c r="AO1861" s="76"/>
      <c r="AP1861" s="76"/>
      <c r="AQ1861" s="76"/>
      <c r="AR1861" s="76"/>
      <c r="AS1861" s="76"/>
      <c r="AT1861" s="76"/>
      <c r="AU1861" s="76"/>
      <c r="AV1861" s="76"/>
      <c r="AW1861" s="76"/>
      <c r="AX1861" s="76"/>
      <c r="AY1861" s="76"/>
      <c r="AZ1861" s="76"/>
      <c r="BA1861" s="76"/>
      <c r="BB1861" s="76"/>
      <c r="BC1861" s="76"/>
      <c r="BD1861" s="76"/>
      <c r="BE1861" s="76"/>
      <c r="BF1861" s="76"/>
      <c r="BG1861" s="76"/>
      <c r="BH1861" s="76"/>
      <c r="BI1861" s="76"/>
      <c r="BJ1861" s="76"/>
      <c r="BK1861" s="76"/>
      <c r="BL1861" s="76"/>
      <c r="BM1861" s="76"/>
      <c r="BN1861" s="76"/>
      <c r="BO1861" s="76"/>
      <c r="BP1861" s="76"/>
      <c r="BQ1861" s="76"/>
      <c r="BR1861" s="76"/>
      <c r="BS1861" s="76"/>
      <c r="BT1861" s="76"/>
      <c r="BU1861" s="76"/>
      <c r="BV1861" s="76"/>
      <c r="BW1861" s="76"/>
      <c r="BX1861" s="76"/>
      <c r="BY1861" s="76"/>
      <c r="BZ1861" s="76"/>
      <c r="CA1861" s="76"/>
      <c r="CB1861" s="76"/>
      <c r="CC1861" s="76"/>
      <c r="CD1861" s="76"/>
      <c r="CE1861" s="76"/>
      <c r="CF1861" s="76"/>
      <c r="CG1861" s="76"/>
      <c r="CH1861" s="76"/>
      <c r="CI1861" s="76"/>
      <c r="CJ1861" s="76"/>
      <c r="CK1861" s="76"/>
      <c r="CL1861" s="76"/>
      <c r="CN1861" s="60"/>
      <c r="CO1861" s="76"/>
      <c r="CP1861" s="76"/>
      <c r="CQ1861" s="76"/>
      <c r="CR1861" s="76"/>
      <c r="CS1861" s="76"/>
      <c r="CT1861" s="76"/>
      <c r="CU1861" s="76"/>
      <c r="CV1861" s="76"/>
      <c r="CW1861" s="76"/>
      <c r="CX1861" s="76"/>
      <c r="CY1861" s="76"/>
      <c r="CZ1861" s="76"/>
      <c r="DA1861" s="76"/>
      <c r="DB1861" s="76"/>
      <c r="DC1861" s="76"/>
      <c r="DD1861" s="76"/>
      <c r="DE1861" s="76"/>
      <c r="DF1861" s="76"/>
      <c r="DG1861" s="76"/>
      <c r="DH1861" s="76"/>
      <c r="DI1861" s="76"/>
      <c r="DJ1861" s="76"/>
      <c r="DK1861" s="76"/>
      <c r="DL1861" s="76"/>
    </row>
    <row r="1862" spans="2:116" x14ac:dyDescent="0.4">
      <c r="B1862" t="str">
        <f>E1862</f>
        <v>1862 SUBR-S</v>
      </c>
      <c r="D1862" t="s">
        <v>773</v>
      </c>
      <c r="E1862" s="8" t="str">
        <f t="shared" si="3183"/>
        <v>1862 SUBR-S</v>
      </c>
      <c r="G1862" s="145" t="s">
        <v>414</v>
      </c>
      <c r="H1862" s="12"/>
      <c r="I1862" s="60"/>
      <c r="J1862" s="60"/>
      <c r="K1862" s="18">
        <v>20</v>
      </c>
      <c r="L1862" s="18">
        <v>20</v>
      </c>
      <c r="M1862" s="18">
        <v>20</v>
      </c>
      <c r="N1862" s="18">
        <v>20</v>
      </c>
      <c r="O1862" s="18">
        <v>20</v>
      </c>
      <c r="P1862" s="18">
        <v>20</v>
      </c>
      <c r="R1862" s="19"/>
      <c r="S1862" s="147" cm="1">
        <f t="array" ref="S1862">INDEX($K:$P,ROW(),MATCH(S$3,$K$2:$P$2,0))</f>
        <v>20</v>
      </c>
      <c r="T1862" s="147" cm="1">
        <f t="array" ref="T1862">INDEX($K:$P,ROW(),MATCH(T$3,$K$2:$P$2,0))</f>
        <v>20</v>
      </c>
      <c r="U1862" s="147" cm="1">
        <f t="array" ref="U1862">INDEX($K:$P,ROW(),MATCH(U$3,$K$2:$P$2,0))</f>
        <v>20</v>
      </c>
      <c r="V1862" s="147" cm="1">
        <f t="array" ref="V1862">INDEX($K:$P,ROW(),MATCH(V$3,$K$2:$P$2,0))</f>
        <v>20</v>
      </c>
      <c r="W1862" s="147" cm="1">
        <f t="array" ref="W1862">INDEX($K:$P,ROW(),MATCH(W$3,$K$2:$P$2,0))</f>
        <v>20</v>
      </c>
      <c r="X1862" s="147" cm="1">
        <f t="array" ref="X1862">INDEX($K:$P,ROW(),MATCH(X$3,$K$2:$P$2,0))</f>
        <v>20</v>
      </c>
      <c r="Y1862" s="147" cm="1">
        <f t="array" ref="Y1862">INDEX($K:$P,ROW(),MATCH(Y$3,$K$2:$P$2,0))</f>
        <v>20</v>
      </c>
      <c r="Z1862" s="147" cm="1">
        <f t="array" ref="Z1862">INDEX($K:$P,ROW(),MATCH(Z$3,$K$2:$P$2,0))</f>
        <v>20</v>
      </c>
      <c r="AA1862" s="147" cm="1">
        <f t="array" ref="AA1862">INDEX($K:$P,ROW(),MATCH(AA$3,$K$2:$P$2,0))</f>
        <v>20</v>
      </c>
      <c r="AB1862" s="147" cm="1">
        <f t="array" ref="AB1862">INDEX($K:$P,ROW(),MATCH(AB$3,$K$2:$P$2,0))</f>
        <v>20</v>
      </c>
      <c r="AC1862" s="147" cm="1">
        <f t="array" ref="AC1862">INDEX($K:$P,ROW(),MATCH(AC$3,$K$2:$P$2,0))</f>
        <v>20</v>
      </c>
      <c r="AD1862" s="147" cm="1">
        <f t="array" ref="AD1862">INDEX($K:$P,ROW(),MATCH(AD$3,$K$2:$P$2,0))</f>
        <v>20</v>
      </c>
      <c r="AE1862" s="147" cm="1">
        <f t="array" ref="AE1862">INDEX($K:$P,ROW(),MATCH(AE$3,$K$2:$P$2,0))</f>
        <v>20</v>
      </c>
      <c r="AF1862" s="147" cm="1">
        <f t="array" ref="AF1862">INDEX($K:$P,ROW(),MATCH(AF$3,$K$2:$P$2,0))</f>
        <v>20</v>
      </c>
      <c r="AG1862" s="147" cm="1">
        <f t="array" ref="AG1862">INDEX($K:$P,ROW(),MATCH(AG$3,$K$2:$P$2,0))</f>
        <v>20</v>
      </c>
      <c r="AH1862" s="147" cm="1">
        <f t="array" ref="AH1862">INDEX($K:$P,ROW(),MATCH(AH$3,$K$2:$P$2,0))</f>
        <v>20</v>
      </c>
      <c r="AI1862" s="147" cm="1">
        <f t="array" ref="AI1862">INDEX($K:$P,ROW(),MATCH(AI$3,$K$2:$P$2,0))</f>
        <v>20</v>
      </c>
      <c r="AJ1862" s="147" cm="1">
        <f t="array" ref="AJ1862">INDEX($K:$P,ROW(),MATCH(AJ$3,$K$2:$P$2,0))</f>
        <v>20</v>
      </c>
      <c r="AK1862" s="147" cm="1">
        <f t="array" ref="AK1862">INDEX($K:$P,ROW(),MATCH(AK$3,$K$2:$P$2,0))</f>
        <v>20</v>
      </c>
      <c r="AL1862" s="147" cm="1">
        <f t="array" ref="AL1862">INDEX($K:$P,ROW(),MATCH(AL$3,$K$2:$P$2,0))</f>
        <v>20</v>
      </c>
      <c r="AM1862" s="147" cm="1">
        <f t="array" ref="AM1862">INDEX($K:$P,ROW(),MATCH(AM$3,$K$2:$P$2,0))</f>
        <v>20</v>
      </c>
      <c r="AN1862" s="147" cm="1">
        <f t="array" ref="AN1862">INDEX($K:$P,ROW(),MATCH(AN$3,$K$2:$P$2,0))</f>
        <v>20</v>
      </c>
      <c r="AO1862" s="147" cm="1">
        <f t="array" ref="AO1862">INDEX($K:$P,ROW(),MATCH(AO$3,$K$2:$P$2,0))</f>
        <v>20</v>
      </c>
      <c r="AP1862" s="147" cm="1">
        <f t="array" ref="AP1862">INDEX($K:$P,ROW(),MATCH(AP$3,$K$2:$P$2,0))</f>
        <v>20</v>
      </c>
      <c r="AQ1862" s="147" cm="1">
        <f t="array" ref="AQ1862">INDEX($K:$P,ROW(),MATCH(AQ$3,$K$2:$P$2,0))</f>
        <v>20</v>
      </c>
      <c r="AR1862" s="147" cm="1">
        <f t="array" ref="AR1862">INDEX($K:$P,ROW(),MATCH(AR$3,$K$2:$P$2,0))</f>
        <v>20</v>
      </c>
      <c r="AS1862" s="147" cm="1">
        <f t="array" ref="AS1862">INDEX($K:$P,ROW(),MATCH(AS$3,$K$2:$P$2,0))</f>
        <v>20</v>
      </c>
      <c r="AT1862" s="147" cm="1">
        <f t="array" ref="AT1862">INDEX($K:$P,ROW(),MATCH(AT$3,$K$2:$P$2,0))</f>
        <v>20</v>
      </c>
      <c r="AU1862" s="147" cm="1">
        <f t="array" ref="AU1862">INDEX($K:$P,ROW(),MATCH(AU$3,$K$2:$P$2,0))</f>
        <v>20</v>
      </c>
      <c r="AV1862" s="147" cm="1">
        <f t="array" ref="AV1862">INDEX($K:$P,ROW(),MATCH(AV$3,$K$2:$P$2,0))</f>
        <v>20</v>
      </c>
      <c r="AW1862" s="147" cm="1">
        <f t="array" ref="AW1862">INDEX($K:$P,ROW(),MATCH(AW$3,$K$2:$P$2,0))</f>
        <v>20</v>
      </c>
      <c r="AX1862" s="147" cm="1">
        <f t="array" ref="AX1862">INDEX($K:$P,ROW(),MATCH(AX$3,$K$2:$P$2,0))</f>
        <v>20</v>
      </c>
      <c r="AY1862" s="147" cm="1">
        <f t="array" ref="AY1862">INDEX($K:$P,ROW(),MATCH(AY$3,$K$2:$P$2,0))</f>
        <v>20</v>
      </c>
      <c r="AZ1862" s="147" cm="1">
        <f t="array" ref="AZ1862">INDEX($K:$P,ROW(),MATCH(AZ$3,$K$2:$P$2,0))</f>
        <v>20</v>
      </c>
      <c r="BA1862" s="147" cm="1">
        <f t="array" ref="BA1862">INDEX($K:$P,ROW(),MATCH(BA$3,$K$2:$P$2,0))</f>
        <v>20</v>
      </c>
      <c r="BB1862" s="147" cm="1">
        <f t="array" ref="BB1862">INDEX($K:$P,ROW(),MATCH(BB$3,$K$2:$P$2,0))</f>
        <v>20</v>
      </c>
      <c r="BC1862" s="147" cm="1">
        <f t="array" ref="BC1862">INDEX($K:$P,ROW(),MATCH(BC$3,$K$2:$P$2,0))</f>
        <v>20</v>
      </c>
      <c r="BD1862" s="147" cm="1">
        <f t="array" ref="BD1862">INDEX($K:$P,ROW(),MATCH(BD$3,$K$2:$P$2,0))</f>
        <v>20</v>
      </c>
      <c r="BE1862" s="147" cm="1">
        <f t="array" ref="BE1862">INDEX($K:$P,ROW(),MATCH(BE$3,$K$2:$P$2,0))</f>
        <v>20</v>
      </c>
      <c r="BF1862" s="147" cm="1">
        <f t="array" ref="BF1862">INDEX($K:$P,ROW(),MATCH(BF$3,$K$2:$P$2,0))</f>
        <v>20</v>
      </c>
      <c r="BG1862" s="147" cm="1">
        <f t="array" ref="BG1862">INDEX($K:$P,ROW(),MATCH(BG$3,$K$2:$P$2,0))</f>
        <v>20</v>
      </c>
      <c r="BH1862" s="147" cm="1">
        <f t="array" ref="BH1862">INDEX($K:$P,ROW(),MATCH(BH$3,$K$2:$P$2,0))</f>
        <v>20</v>
      </c>
      <c r="BI1862" s="147" cm="1">
        <f t="array" ref="BI1862">INDEX($K:$P,ROW(),MATCH(BI$3,$K$2:$P$2,0))</f>
        <v>20</v>
      </c>
      <c r="BJ1862" s="147" cm="1">
        <f t="array" ref="BJ1862">INDEX($K:$P,ROW(),MATCH(BJ$3,$K$2:$P$2,0))</f>
        <v>20</v>
      </c>
      <c r="BK1862" s="147" cm="1">
        <f t="array" ref="BK1862">INDEX($K:$P,ROW(),MATCH(BK$3,$K$2:$P$2,0))</f>
        <v>20</v>
      </c>
      <c r="BL1862" s="147" cm="1">
        <f t="array" ref="BL1862">INDEX($K:$P,ROW(),MATCH(BL$3,$K$2:$P$2,0))</f>
        <v>20</v>
      </c>
      <c r="BM1862" s="147" cm="1">
        <f t="array" ref="BM1862">INDEX($K:$P,ROW(),MATCH(BM$3,$K$2:$P$2,0))</f>
        <v>20</v>
      </c>
      <c r="BN1862" s="147" cm="1">
        <f t="array" ref="BN1862">INDEX($K:$P,ROW(),MATCH(BN$3,$K$2:$P$2,0))</f>
        <v>20</v>
      </c>
      <c r="BO1862" s="147" cm="1">
        <f t="array" ref="BO1862">INDEX($K:$P,ROW(),MATCH(BO$3,$K$2:$P$2,0))</f>
        <v>20</v>
      </c>
      <c r="BP1862" s="147" cm="1">
        <f t="array" ref="BP1862">INDEX($K:$P,ROW(),MATCH(BP$3,$K$2:$P$2,0))</f>
        <v>20</v>
      </c>
      <c r="BQ1862" s="147" cm="1">
        <f t="array" ref="BQ1862">INDEX($K:$P,ROW(),MATCH(BQ$3,$K$2:$P$2,0))</f>
        <v>20</v>
      </c>
      <c r="BR1862" s="147" cm="1">
        <f t="array" ref="BR1862">INDEX($K:$P,ROW(),MATCH(BR$3,$K$2:$P$2,0))</f>
        <v>20</v>
      </c>
      <c r="BS1862" s="147" cm="1">
        <f t="array" ref="BS1862">INDEX($K:$P,ROW(),MATCH(BS$3,$K$2:$P$2,0))</f>
        <v>20</v>
      </c>
      <c r="BT1862" s="147" cm="1">
        <f t="array" ref="BT1862">INDEX($K:$P,ROW(),MATCH(BT$3,$K$2:$P$2,0))</f>
        <v>20</v>
      </c>
      <c r="BU1862" s="147" cm="1">
        <f t="array" ref="BU1862">INDEX($K:$P,ROW(),MATCH(BU$3,$K$2:$P$2,0))</f>
        <v>20</v>
      </c>
      <c r="BV1862" s="147" cm="1">
        <f t="array" ref="BV1862">INDEX($K:$P,ROW(),MATCH(BV$3,$K$2:$P$2,0))</f>
        <v>20</v>
      </c>
      <c r="BW1862" s="147" cm="1">
        <f t="array" ref="BW1862">INDEX($K:$P,ROW(),MATCH(BW$3,$K$2:$P$2,0))</f>
        <v>20</v>
      </c>
      <c r="BX1862" s="147" cm="1">
        <f t="array" ref="BX1862">INDEX($K:$P,ROW(),MATCH(BX$3,$K$2:$P$2,0))</f>
        <v>20</v>
      </c>
      <c r="BY1862" s="147" cm="1">
        <f t="array" ref="BY1862">INDEX($K:$P,ROW(),MATCH(BY$3,$K$2:$P$2,0))</f>
        <v>20</v>
      </c>
      <c r="BZ1862" s="147" cm="1">
        <f t="array" ref="BZ1862">INDEX($K:$P,ROW(),MATCH(BZ$3,$K$2:$P$2,0))</f>
        <v>20</v>
      </c>
      <c r="CA1862" s="147" cm="1">
        <f t="array" ref="CA1862">INDEX($K:$P,ROW(),MATCH(CA$3,$K$2:$P$2,0))</f>
        <v>20</v>
      </c>
      <c r="CB1862" s="147" cm="1">
        <f t="array" ref="CB1862">INDEX($K:$P,ROW(),MATCH(CB$3,$K$2:$P$2,0))</f>
        <v>20</v>
      </c>
      <c r="CC1862" s="147" cm="1">
        <f t="array" ref="CC1862">INDEX($K:$P,ROW(),MATCH(CC$3,$K$2:$P$2,0))</f>
        <v>20</v>
      </c>
      <c r="CD1862" s="147" cm="1">
        <f t="array" ref="CD1862">INDEX($K:$P,ROW(),MATCH(CD$3,$K$2:$P$2,0))</f>
        <v>20</v>
      </c>
      <c r="CE1862" s="147" cm="1">
        <f t="array" ref="CE1862">INDEX($K:$P,ROW(),MATCH(CE$3,$K$2:$P$2,0))</f>
        <v>20</v>
      </c>
      <c r="CF1862" s="147" cm="1">
        <f t="array" ref="CF1862">INDEX($K:$P,ROW(),MATCH(CF$3,$K$2:$P$2,0))</f>
        <v>20</v>
      </c>
      <c r="CG1862" s="147" cm="1">
        <f t="array" ref="CG1862">INDEX($K:$P,ROW(),MATCH(CG$3,$K$2:$P$2,0))</f>
        <v>20</v>
      </c>
      <c r="CH1862" s="147" cm="1">
        <f t="array" ref="CH1862">INDEX($K:$P,ROW(),MATCH(CH$3,$K$2:$P$2,0))</f>
        <v>20</v>
      </c>
      <c r="CI1862" s="147" cm="1">
        <f t="array" ref="CI1862">INDEX($K:$P,ROW(),MATCH(CI$3,$K$2:$P$2,0))</f>
        <v>20</v>
      </c>
      <c r="CJ1862" s="147" cm="1">
        <f t="array" ref="CJ1862">INDEX($K:$P,ROW(),MATCH(CJ$3,$K$2:$P$2,0))</f>
        <v>20</v>
      </c>
      <c r="CK1862" s="147" cm="1">
        <f t="array" ref="CK1862">INDEX($K:$P,ROW(),MATCH(CK$3,$K$2:$P$2,0))</f>
        <v>20</v>
      </c>
      <c r="CL1862" s="147" cm="1">
        <f t="array" ref="CL1862">INDEX($K:$P,ROW(),MATCH(CL$3,$K$2:$P$2,0))</f>
        <v>20</v>
      </c>
      <c r="CN1862" s="60"/>
      <c r="CO1862" s="147" t="e" cm="1">
        <f t="array" ref="CO1862">INDEX($K:$P,ROW(),MATCH(CO$3,$K$2:$P$2,0))</f>
        <v>#N/A</v>
      </c>
      <c r="CP1862" s="147" t="e" cm="1">
        <f t="array" ref="CP1862">INDEX($K:$P,ROW(),MATCH(CP$3,$K$2:$P$2,0))</f>
        <v>#N/A</v>
      </c>
      <c r="CQ1862" s="147" t="e" cm="1">
        <f t="array" ref="CQ1862">INDEX($K:$P,ROW(),MATCH(CQ$3,$K$2:$P$2,0))</f>
        <v>#N/A</v>
      </c>
      <c r="CR1862" s="147" t="e" cm="1">
        <f t="array" ref="CR1862">INDEX($K:$P,ROW(),MATCH(CR$3,$K$2:$P$2,0))</f>
        <v>#N/A</v>
      </c>
      <c r="CS1862" s="147" t="e" cm="1">
        <f t="array" ref="CS1862">INDEX($K:$P,ROW(),MATCH(CS$3,$K$2:$P$2,0))</f>
        <v>#N/A</v>
      </c>
      <c r="CT1862" s="147" t="e" cm="1">
        <f t="array" ref="CT1862">INDEX($K:$P,ROW(),MATCH(CT$3,$K$2:$P$2,0))</f>
        <v>#N/A</v>
      </c>
      <c r="CU1862" s="147" t="e" cm="1">
        <f t="array" ref="CU1862">INDEX($K:$P,ROW(),MATCH(CU$3,$K$2:$P$2,0))</f>
        <v>#N/A</v>
      </c>
      <c r="CV1862" s="147" t="e" cm="1">
        <f t="array" ref="CV1862">INDEX($K:$P,ROW(),MATCH(CV$3,$K$2:$P$2,0))</f>
        <v>#N/A</v>
      </c>
      <c r="CW1862" s="147" t="e" cm="1">
        <f t="array" ref="CW1862">INDEX($K:$P,ROW(),MATCH(CW$3,$K$2:$P$2,0))</f>
        <v>#N/A</v>
      </c>
      <c r="CX1862" s="147" t="e" cm="1">
        <f t="array" ref="CX1862">INDEX($K:$P,ROW(),MATCH(CX$3,$K$2:$P$2,0))</f>
        <v>#N/A</v>
      </c>
      <c r="CY1862" s="147" t="e" cm="1">
        <f t="array" ref="CY1862">INDEX($K:$P,ROW(),MATCH(CY$3,$K$2:$P$2,0))</f>
        <v>#N/A</v>
      </c>
      <c r="CZ1862" s="147" t="e" cm="1">
        <f t="array" ref="CZ1862">INDEX($K:$P,ROW(),MATCH(CZ$3,$K$2:$P$2,0))</f>
        <v>#N/A</v>
      </c>
      <c r="DA1862" s="147" t="e" cm="1">
        <f t="array" ref="DA1862">INDEX($K:$P,ROW(),MATCH(DA$3,$K$2:$P$2,0))</f>
        <v>#N/A</v>
      </c>
      <c r="DB1862" s="147" t="e" cm="1">
        <f t="array" ref="DB1862">INDEX($K:$P,ROW(),MATCH(DB$3,$K$2:$P$2,0))</f>
        <v>#N/A</v>
      </c>
      <c r="DC1862" s="147" t="e" cm="1">
        <f t="array" ref="DC1862">INDEX($K:$P,ROW(),MATCH(DC$3,$K$2:$P$2,0))</f>
        <v>#N/A</v>
      </c>
      <c r="DD1862" s="147" t="e" cm="1">
        <f t="array" ref="DD1862">INDEX($K:$P,ROW(),MATCH(DD$3,$K$2:$P$2,0))</f>
        <v>#N/A</v>
      </c>
      <c r="DE1862" s="147" t="e" cm="1">
        <f t="array" ref="DE1862">INDEX($K:$P,ROW(),MATCH(DE$3,$K$2:$P$2,0))</f>
        <v>#N/A</v>
      </c>
      <c r="DF1862" s="147" t="e" cm="1">
        <f t="array" ref="DF1862">INDEX($K:$P,ROW(),MATCH(DF$3,$K$2:$P$2,0))</f>
        <v>#N/A</v>
      </c>
      <c r="DG1862" s="147" t="e" cm="1">
        <f t="array" ref="DG1862">INDEX($K:$P,ROW(),MATCH(DG$3,$K$2:$P$2,0))</f>
        <v>#N/A</v>
      </c>
      <c r="DH1862" s="147" t="e" cm="1">
        <f t="array" ref="DH1862">INDEX($K:$P,ROW(),MATCH(DH$3,$K$2:$P$2,0))</f>
        <v>#N/A</v>
      </c>
      <c r="DI1862" s="147" t="e" cm="1">
        <f t="array" ref="DI1862">INDEX($K:$P,ROW(),MATCH(DI$3,$K$2:$P$2,0))</f>
        <v>#N/A</v>
      </c>
      <c r="DJ1862" s="147" t="e" cm="1">
        <f t="array" ref="DJ1862">INDEX($K:$P,ROW(),MATCH(DJ$3,$K$2:$P$2,0))</f>
        <v>#N/A</v>
      </c>
      <c r="DK1862" s="147" t="e" cm="1">
        <f t="array" ref="DK1862">INDEX($K:$P,ROW(),MATCH(DK$3,$K$2:$P$2,0))</f>
        <v>#N/A</v>
      </c>
      <c r="DL1862" s="147" t="e" cm="1">
        <f t="array" ref="DL1862">INDEX($K:$P,ROW(),MATCH(DL$3,$K$2:$P$2,0))</f>
        <v>#N/A</v>
      </c>
    </row>
    <row r="1863" spans="2:116" x14ac:dyDescent="0.4">
      <c r="C1863" t="s">
        <v>198</v>
      </c>
      <c r="D1863" t="s">
        <v>773</v>
      </c>
      <c r="E1863" s="8" t="str">
        <f t="shared" si="3183"/>
        <v>1863 SUBR-S</v>
      </c>
      <c r="G1863" s="126" t="str">
        <f>"Revenue - "&amp;SUBSTITUTE(G1851,":","")</f>
        <v>Revenue - Subscription revenue - secondary revenue driven</v>
      </c>
      <c r="H1863" s="27"/>
      <c r="I1863" s="78"/>
      <c r="J1863" s="78"/>
      <c r="K1863" s="63">
        <f t="shared" ref="K1863:P1863" ca="1" si="3184">SUMIF($3:$3,K$2,1863:1863)</f>
        <v>115406.82495801398</v>
      </c>
      <c r="L1863" s="63">
        <f t="shared" ca="1" si="3184"/>
        <v>168090.89961480399</v>
      </c>
      <c r="M1863" s="63">
        <f t="shared" ca="1" si="3184"/>
        <v>111789.19325373076</v>
      </c>
      <c r="N1863" s="63">
        <f t="shared" ca="1" si="3184"/>
        <v>81365.998268905183</v>
      </c>
      <c r="O1863" s="63">
        <f t="shared" ca="1" si="3184"/>
        <v>64926.517959927347</v>
      </c>
      <c r="P1863" s="63">
        <f t="shared" ca="1" si="3184"/>
        <v>56043.278939039861</v>
      </c>
      <c r="R1863" s="33"/>
      <c r="S1863" s="148">
        <f t="shared" ref="S1863:AX1863" ca="1" si="3185">S1862*AVERAGE(S1858,S1853)</f>
        <v>950</v>
      </c>
      <c r="T1863" s="148">
        <f t="shared" ca="1" si="3185"/>
        <v>2802.5</v>
      </c>
      <c r="U1863" s="148">
        <f t="shared" ca="1" si="3185"/>
        <v>4562.375</v>
      </c>
      <c r="V1863" s="148">
        <f t="shared" ca="1" si="3185"/>
        <v>6234.2562500000004</v>
      </c>
      <c r="W1863" s="148">
        <f t="shared" ca="1" si="3185"/>
        <v>7822.5434375000004</v>
      </c>
      <c r="X1863" s="148">
        <f t="shared" ca="1" si="3185"/>
        <v>9331.416265625001</v>
      </c>
      <c r="Y1863" s="148">
        <f t="shared" ca="1" si="3185"/>
        <v>10764.84545234375</v>
      </c>
      <c r="Z1863" s="148">
        <f t="shared" ca="1" si="3185"/>
        <v>12126.603179726562</v>
      </c>
      <c r="AA1863" s="148">
        <f t="shared" ca="1" si="3185"/>
        <v>13420.273020740233</v>
      </c>
      <c r="AB1863" s="148">
        <f t="shared" ca="1" si="3185"/>
        <v>14649.259369703223</v>
      </c>
      <c r="AC1863" s="148">
        <f t="shared" ca="1" si="3185"/>
        <v>15816.796401218062</v>
      </c>
      <c r="AD1863" s="148">
        <f t="shared" ca="1" si="3185"/>
        <v>16925.956581157159</v>
      </c>
      <c r="AE1863" s="148">
        <f t="shared" ca="1" si="3185"/>
        <v>17124.658752099298</v>
      </c>
      <c r="AF1863" s="148">
        <f t="shared" ca="1" si="3185"/>
        <v>16458.425814494334</v>
      </c>
      <c r="AG1863" s="148">
        <f t="shared" ca="1" si="3185"/>
        <v>15825.504523769618</v>
      </c>
      <c r="AH1863" s="148">
        <f t="shared" ca="1" si="3185"/>
        <v>15224.229297581136</v>
      </c>
      <c r="AI1863" s="148">
        <f t="shared" ca="1" si="3185"/>
        <v>14653.01783270208</v>
      </c>
      <c r="AJ1863" s="148">
        <f t="shared" ca="1" si="3185"/>
        <v>14110.366941066975</v>
      </c>
      <c r="AK1863" s="148">
        <f t="shared" ca="1" si="3185"/>
        <v>13594.848594013627</v>
      </c>
      <c r="AL1863" s="148">
        <f t="shared" ca="1" si="3185"/>
        <v>13105.106164312947</v>
      </c>
      <c r="AM1863" s="148">
        <f t="shared" ca="1" si="3185"/>
        <v>12639.8508560973</v>
      </c>
      <c r="AN1863" s="148">
        <f t="shared" ca="1" si="3185"/>
        <v>12197.858313292436</v>
      </c>
      <c r="AO1863" s="148">
        <f t="shared" ca="1" si="3185"/>
        <v>11777.965397627813</v>
      </c>
      <c r="AP1863" s="148">
        <f t="shared" ca="1" si="3185"/>
        <v>11379.067127746423</v>
      </c>
      <c r="AQ1863" s="148">
        <f t="shared" ca="1" si="3185"/>
        <v>11000.113771359102</v>
      </c>
      <c r="AR1863" s="148">
        <f t="shared" ca="1" si="3185"/>
        <v>10640.108082791146</v>
      </c>
      <c r="AS1863" s="148">
        <f t="shared" ca="1" si="3185"/>
        <v>10298.10267865159</v>
      </c>
      <c r="AT1863" s="148">
        <f t="shared" ca="1" si="3185"/>
        <v>9973.1975447190089</v>
      </c>
      <c r="AU1863" s="148">
        <f t="shared" ca="1" si="3185"/>
        <v>9664.5376674830586</v>
      </c>
      <c r="AV1863" s="148">
        <f t="shared" ca="1" si="3185"/>
        <v>9371.310784108904</v>
      </c>
      <c r="AW1863" s="148">
        <f t="shared" ca="1" si="3185"/>
        <v>9092.7452449034608</v>
      </c>
      <c r="AX1863" s="148">
        <f t="shared" ca="1" si="3185"/>
        <v>8828.1079826582863</v>
      </c>
      <c r="AY1863" s="148">
        <f t="shared" ref="AY1863:CD1863" ca="1" si="3186">AY1862*AVERAGE(AY1858,AY1853)</f>
        <v>8576.7025835253735</v>
      </c>
      <c r="AZ1863" s="148">
        <f t="shared" ca="1" si="3186"/>
        <v>8337.8674543491052</v>
      </c>
      <c r="BA1863" s="148">
        <f t="shared" ca="1" si="3186"/>
        <v>8110.9740816316498</v>
      </c>
      <c r="BB1863" s="148">
        <f t="shared" ca="1" si="3186"/>
        <v>7895.4253775500674</v>
      </c>
      <c r="BC1863" s="148">
        <f t="shared" ca="1" si="3186"/>
        <v>7690.6541086725629</v>
      </c>
      <c r="BD1863" s="148">
        <f t="shared" ca="1" si="3186"/>
        <v>7496.1214032389353</v>
      </c>
      <c r="BE1863" s="148">
        <f t="shared" ca="1" si="3186"/>
        <v>7311.3153330769892</v>
      </c>
      <c r="BF1863" s="148">
        <f t="shared" ca="1" si="3186"/>
        <v>7135.7495664231392</v>
      </c>
      <c r="BG1863" s="148">
        <f t="shared" ca="1" si="3186"/>
        <v>6968.9620881019837</v>
      </c>
      <c r="BH1863" s="148">
        <f t="shared" ca="1" si="3186"/>
        <v>6810.5139836968847</v>
      </c>
      <c r="BI1863" s="148">
        <f t="shared" ca="1" si="3186"/>
        <v>6659.988284512041</v>
      </c>
      <c r="BJ1863" s="148">
        <f t="shared" ca="1" si="3186"/>
        <v>6516.9888702864391</v>
      </c>
      <c r="BK1863" s="148">
        <f t="shared" ca="1" si="3186"/>
        <v>6381.1394267721171</v>
      </c>
      <c r="BL1863" s="148">
        <f t="shared" ca="1" si="3186"/>
        <v>6252.0824554335113</v>
      </c>
      <c r="BM1863" s="148">
        <f t="shared" ca="1" si="3186"/>
        <v>6129.4783326618362</v>
      </c>
      <c r="BN1863" s="148">
        <f t="shared" ca="1" si="3186"/>
        <v>6013.0044160287434</v>
      </c>
      <c r="BO1863" s="148">
        <f t="shared" ca="1" si="3186"/>
        <v>5902.3541952273072</v>
      </c>
      <c r="BP1863" s="148">
        <f t="shared" ca="1" si="3186"/>
        <v>5797.2364854659418</v>
      </c>
      <c r="BQ1863" s="148">
        <f t="shared" ca="1" si="3186"/>
        <v>5697.3746611926445</v>
      </c>
      <c r="BR1863" s="148">
        <f t="shared" ca="1" si="3186"/>
        <v>5602.5059281330123</v>
      </c>
      <c r="BS1863" s="148">
        <f t="shared" ca="1" si="3186"/>
        <v>5512.3806317263625</v>
      </c>
      <c r="BT1863" s="148">
        <f t="shared" ca="1" si="3186"/>
        <v>5426.7616001400438</v>
      </c>
      <c r="BU1863" s="148">
        <f t="shared" ca="1" si="3186"/>
        <v>5345.423520133043</v>
      </c>
      <c r="BV1863" s="148">
        <f t="shared" ca="1" si="3186"/>
        <v>5268.1523441263907</v>
      </c>
      <c r="BW1863" s="148">
        <f t="shared" ca="1" si="3186"/>
        <v>5194.7447269200711</v>
      </c>
      <c r="BX1863" s="148">
        <f t="shared" ca="1" si="3186"/>
        <v>5125.0074905740667</v>
      </c>
      <c r="BY1863" s="148">
        <f t="shared" ca="1" si="3186"/>
        <v>5058.7571160453635</v>
      </c>
      <c r="BZ1863" s="148">
        <f t="shared" ca="1" si="3186"/>
        <v>4995.8192602430954</v>
      </c>
      <c r="CA1863" s="148">
        <f t="shared" ca="1" si="3186"/>
        <v>4936.0282972309406</v>
      </c>
      <c r="CB1863" s="148">
        <f t="shared" ca="1" si="3186"/>
        <v>4879.226882369393</v>
      </c>
      <c r="CC1863" s="148">
        <f t="shared" ca="1" si="3186"/>
        <v>4825.2655382509229</v>
      </c>
      <c r="CD1863" s="148">
        <f t="shared" ca="1" si="3186"/>
        <v>4774.0022613383771</v>
      </c>
      <c r="CE1863" s="148">
        <f t="shared" ref="CE1863:CL1863" ca="1" si="3187">CE1862*AVERAGE(CE1858,CE1853)</f>
        <v>4725.3021482714576</v>
      </c>
      <c r="CF1863" s="148">
        <f t="shared" ca="1" si="3187"/>
        <v>4679.0370408578847</v>
      </c>
      <c r="CG1863" s="148">
        <f t="shared" ca="1" si="3187"/>
        <v>4635.0851888149909</v>
      </c>
      <c r="CH1863" s="148">
        <f t="shared" ca="1" si="3187"/>
        <v>4593.3309293742414</v>
      </c>
      <c r="CI1863" s="148">
        <f t="shared" ca="1" si="3187"/>
        <v>4553.6643829055283</v>
      </c>
      <c r="CJ1863" s="148">
        <f t="shared" ca="1" si="3187"/>
        <v>4515.9811637602525</v>
      </c>
      <c r="CK1863" s="148">
        <f t="shared" ca="1" si="3187"/>
        <v>4480.1821055722403</v>
      </c>
      <c r="CL1863" s="148">
        <f t="shared" ca="1" si="3187"/>
        <v>4446.1730002936283</v>
      </c>
      <c r="CN1863" s="78"/>
      <c r="CO1863" s="148" t="e">
        <f t="shared" ref="CO1863:DK1863" ca="1" si="3188">CO1862*AVERAGE(CO1858,CO1853)</f>
        <v>#N/A</v>
      </c>
      <c r="CP1863" s="148" t="e">
        <f t="shared" ca="1" si="3188"/>
        <v>#N/A</v>
      </c>
      <c r="CQ1863" s="148" t="e">
        <f t="shared" ca="1" si="3188"/>
        <v>#N/A</v>
      </c>
      <c r="CR1863" s="148" t="e">
        <f t="shared" ca="1" si="3188"/>
        <v>#N/A</v>
      </c>
      <c r="CS1863" s="148" t="e">
        <f t="shared" ca="1" si="3188"/>
        <v>#N/A</v>
      </c>
      <c r="CT1863" s="148" t="e">
        <f t="shared" ca="1" si="3188"/>
        <v>#N/A</v>
      </c>
      <c r="CU1863" s="148" t="e">
        <f t="shared" ca="1" si="3188"/>
        <v>#N/A</v>
      </c>
      <c r="CV1863" s="148" t="e">
        <f t="shared" ca="1" si="3188"/>
        <v>#N/A</v>
      </c>
      <c r="CW1863" s="148" t="e">
        <f t="shared" ca="1" si="3188"/>
        <v>#N/A</v>
      </c>
      <c r="CX1863" s="148" t="e">
        <f t="shared" ca="1" si="3188"/>
        <v>#N/A</v>
      </c>
      <c r="CY1863" s="148" t="e">
        <f t="shared" ca="1" si="3188"/>
        <v>#N/A</v>
      </c>
      <c r="CZ1863" s="148" t="e">
        <f t="shared" ca="1" si="3188"/>
        <v>#N/A</v>
      </c>
      <c r="DA1863" s="148" t="e">
        <f t="shared" ca="1" si="3188"/>
        <v>#N/A</v>
      </c>
      <c r="DB1863" s="148" t="e">
        <f t="shared" ca="1" si="3188"/>
        <v>#N/A</v>
      </c>
      <c r="DC1863" s="148" t="e">
        <f t="shared" ca="1" si="3188"/>
        <v>#N/A</v>
      </c>
      <c r="DD1863" s="148" t="e">
        <f t="shared" ca="1" si="3188"/>
        <v>#N/A</v>
      </c>
      <c r="DE1863" s="148" t="e">
        <f t="shared" ca="1" si="3188"/>
        <v>#N/A</v>
      </c>
      <c r="DF1863" s="148" t="e">
        <f t="shared" ca="1" si="3188"/>
        <v>#N/A</v>
      </c>
      <c r="DG1863" s="148" t="e">
        <f t="shared" ca="1" si="3188"/>
        <v>#N/A</v>
      </c>
      <c r="DH1863" s="148" t="e">
        <f t="shared" ca="1" si="3188"/>
        <v>#N/A</v>
      </c>
      <c r="DI1863" s="148" t="e">
        <f t="shared" ca="1" si="3188"/>
        <v>#N/A</v>
      </c>
      <c r="DJ1863" s="148" t="e">
        <f t="shared" ca="1" si="3188"/>
        <v>#N/A</v>
      </c>
      <c r="DK1863" s="148" t="e">
        <f t="shared" ca="1" si="3188"/>
        <v>#N/A</v>
      </c>
      <c r="DL1863" s="148" t="e">
        <f t="shared" ref="DL1863" ca="1" si="3189">DL1862*AVERAGE(DL1858,DL1853)</f>
        <v>#N/A</v>
      </c>
    </row>
    <row r="1864" spans="2:116" x14ac:dyDescent="0.4">
      <c r="B1864" t="s">
        <v>244</v>
      </c>
      <c r="D1864" t="s">
        <v>773</v>
      </c>
      <c r="E1864" s="8" t="str">
        <f t="shared" si="3183"/>
        <v>1864 SUBR-S</v>
      </c>
      <c r="G1864" s="126"/>
      <c r="H1864" s="27"/>
      <c r="I1864" s="78"/>
      <c r="J1864" s="78"/>
      <c r="K1864" s="28"/>
      <c r="L1864" s="28"/>
      <c r="M1864" s="28"/>
      <c r="N1864" s="28"/>
      <c r="O1864" s="28"/>
      <c r="P1864" s="28"/>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2:116" x14ac:dyDescent="0.4">
      <c r="B1865" t="s">
        <v>332</v>
      </c>
      <c r="D1865" t="s">
        <v>773</v>
      </c>
      <c r="E1865" s="8" t="str">
        <f t="shared" si="3183"/>
        <v>1865 SUBR-S</v>
      </c>
      <c r="G1865" s="8" t="str">
        <f>G1843</f>
        <v>(Primary label)</v>
      </c>
      <c r="S1865" s="72"/>
      <c r="T1865" s="72"/>
      <c r="U1865" s="72"/>
      <c r="V1865" s="72"/>
      <c r="W1865" s="72"/>
      <c r="X1865" s="72"/>
      <c r="Y1865" s="72"/>
      <c r="Z1865" s="72"/>
      <c r="AA1865" s="72"/>
      <c r="AB1865" s="72"/>
      <c r="AC1865" s="72"/>
      <c r="AD1865" s="72"/>
      <c r="AE1865" s="72"/>
      <c r="AF1865" s="72"/>
      <c r="AG1865" s="72"/>
      <c r="AH1865" s="72"/>
      <c r="AI1865" s="72"/>
      <c r="AJ1865" s="72"/>
      <c r="AK1865" s="72"/>
      <c r="AL1865" s="72"/>
      <c r="AM1865" s="72"/>
      <c r="AN1865" s="72"/>
      <c r="AO1865" s="72"/>
      <c r="AP1865" s="72"/>
      <c r="AQ1865" s="72"/>
      <c r="AR1865" s="72"/>
      <c r="AS1865" s="72"/>
      <c r="AT1865" s="72"/>
      <c r="AU1865" s="72"/>
      <c r="AV1865" s="72"/>
      <c r="AW1865" s="72"/>
      <c r="AX1865" s="72"/>
      <c r="AY1865" s="72"/>
      <c r="AZ1865" s="72"/>
      <c r="BA1865" s="72"/>
      <c r="BB1865" s="72"/>
      <c r="BC1865" s="72"/>
      <c r="BD1865" s="72"/>
      <c r="BE1865" s="72"/>
      <c r="BF1865" s="72"/>
      <c r="BG1865" s="72"/>
      <c r="BH1865" s="72"/>
      <c r="BI1865" s="72"/>
      <c r="BJ1865" s="72"/>
      <c r="BK1865" s="72"/>
      <c r="BL1865" s="72"/>
      <c r="BM1865" s="72"/>
      <c r="BN1865" s="72"/>
      <c r="BO1865" s="72"/>
      <c r="BP1865" s="72"/>
      <c r="BQ1865" s="72"/>
      <c r="BR1865" s="72"/>
      <c r="BS1865" s="72"/>
      <c r="BT1865" s="72"/>
      <c r="BU1865" s="72"/>
      <c r="BV1865" s="72"/>
      <c r="BW1865" s="72"/>
      <c r="BX1865" s="72"/>
      <c r="BY1865" s="72"/>
      <c r="BZ1865" s="72"/>
      <c r="CA1865" s="72"/>
      <c r="CB1865" s="72"/>
      <c r="CC1865" s="72"/>
      <c r="CD1865" s="72"/>
      <c r="CE1865" s="72"/>
      <c r="CF1865" s="72"/>
      <c r="CG1865" s="72"/>
      <c r="CH1865" s="72"/>
      <c r="CI1865" s="72"/>
      <c r="CJ1865" s="72"/>
      <c r="CK1865" s="72"/>
      <c r="CL1865" s="72"/>
      <c r="CO1865" s="72"/>
      <c r="CP1865" s="72"/>
      <c r="CQ1865" s="72"/>
      <c r="CR1865" s="72"/>
      <c r="CS1865" s="72"/>
      <c r="CT1865" s="72"/>
      <c r="CU1865" s="72"/>
      <c r="CV1865" s="72"/>
      <c r="CW1865" s="72"/>
      <c r="CX1865" s="72"/>
      <c r="CY1865" s="72"/>
      <c r="CZ1865" s="72"/>
      <c r="DA1865" s="72"/>
      <c r="DB1865" s="72"/>
      <c r="DC1865" s="72"/>
      <c r="DD1865" s="72"/>
      <c r="DE1865" s="72"/>
      <c r="DF1865" s="72"/>
      <c r="DG1865" s="72"/>
      <c r="DH1865" s="72"/>
      <c r="DI1865" s="72"/>
      <c r="DJ1865" s="72"/>
      <c r="DK1865" s="72"/>
      <c r="DL1865" s="72"/>
    </row>
    <row r="1866" spans="2:116" x14ac:dyDescent="0.4">
      <c r="B1866" t="s">
        <v>332</v>
      </c>
      <c r="D1866" t="s">
        <v>773</v>
      </c>
      <c r="E1866" s="8" t="str">
        <f>ROW()&amp;" "&amp;D1866</f>
        <v>1866 SUBR-S</v>
      </c>
      <c r="G1866" s="8" t="str">
        <f t="shared" ref="G1866:G1872" si="3190">G1844</f>
        <v>primary unit</v>
      </c>
      <c r="H1866" s="27"/>
      <c r="I1866" s="78"/>
      <c r="J1866" s="78"/>
      <c r="K1866" s="28"/>
      <c r="L1866" s="28"/>
      <c r="M1866" s="28"/>
      <c r="N1866" s="28"/>
      <c r="O1866" s="28"/>
      <c r="P1866" s="28"/>
      <c r="R1866" s="33"/>
      <c r="S1866" s="77"/>
      <c r="T1866" s="77"/>
      <c r="U1866" s="77"/>
      <c r="V1866" s="77"/>
      <c r="W1866" s="77"/>
      <c r="X1866" s="77"/>
      <c r="Y1866" s="77"/>
      <c r="Z1866" s="77"/>
      <c r="AA1866" s="77"/>
      <c r="AB1866" s="77"/>
      <c r="AC1866" s="77"/>
      <c r="AD1866" s="77"/>
      <c r="AE1866" s="77"/>
      <c r="AF1866" s="77"/>
      <c r="AG1866" s="77"/>
      <c r="AH1866" s="77"/>
      <c r="AI1866" s="77"/>
      <c r="AJ1866" s="77"/>
      <c r="AK1866" s="77"/>
      <c r="AL1866" s="77"/>
      <c r="AM1866" s="77"/>
      <c r="AN1866" s="77"/>
      <c r="AO1866" s="77"/>
      <c r="AP1866" s="77"/>
      <c r="AQ1866" s="77"/>
      <c r="AR1866" s="77"/>
      <c r="AS1866" s="77"/>
      <c r="AT1866" s="77"/>
      <c r="AU1866" s="77"/>
      <c r="AV1866" s="77"/>
      <c r="AW1866" s="77"/>
      <c r="AX1866" s="77"/>
      <c r="AY1866" s="77"/>
      <c r="AZ1866" s="77"/>
      <c r="BA1866" s="77"/>
      <c r="BB1866" s="77"/>
      <c r="BC1866" s="77"/>
      <c r="BD1866" s="77"/>
      <c r="BE1866" s="77"/>
      <c r="BF1866" s="77"/>
      <c r="BG1866" s="77"/>
      <c r="BH1866" s="77"/>
      <c r="BI1866" s="77"/>
      <c r="BJ1866" s="77"/>
      <c r="BK1866" s="77"/>
      <c r="BL1866" s="77"/>
      <c r="BM1866" s="77"/>
      <c r="BN1866" s="77"/>
      <c r="BO1866" s="77"/>
      <c r="BP1866" s="77"/>
      <c r="BQ1866" s="77"/>
      <c r="BR1866" s="77"/>
      <c r="BS1866" s="77"/>
      <c r="BT1866" s="77"/>
      <c r="BU1866" s="77"/>
      <c r="BV1866" s="77"/>
      <c r="BW1866" s="77"/>
      <c r="BX1866" s="77"/>
      <c r="BY1866" s="77"/>
      <c r="BZ1866" s="77"/>
      <c r="CA1866" s="77"/>
      <c r="CB1866" s="77"/>
      <c r="CC1866" s="77"/>
      <c r="CD1866" s="77"/>
      <c r="CE1866" s="77"/>
      <c r="CF1866" s="77"/>
      <c r="CG1866" s="77"/>
      <c r="CH1866" s="77"/>
      <c r="CI1866" s="77"/>
      <c r="CJ1866" s="77"/>
      <c r="CK1866" s="77"/>
      <c r="CL1866" s="77"/>
      <c r="CN1866" s="78"/>
      <c r="CO1866" s="77"/>
      <c r="CP1866" s="77"/>
      <c r="CQ1866" s="77"/>
      <c r="CR1866" s="77"/>
      <c r="CS1866" s="77"/>
      <c r="CT1866" s="77"/>
      <c r="CU1866" s="77"/>
      <c r="CV1866" s="77"/>
      <c r="CW1866" s="77"/>
      <c r="CX1866" s="77"/>
      <c r="CY1866" s="77"/>
      <c r="CZ1866" s="77"/>
      <c r="DA1866" s="77"/>
      <c r="DB1866" s="77"/>
      <c r="DC1866" s="77"/>
      <c r="DD1866" s="77"/>
      <c r="DE1866" s="77"/>
      <c r="DF1866" s="77"/>
      <c r="DG1866" s="77"/>
      <c r="DH1866" s="77"/>
      <c r="DI1866" s="77"/>
      <c r="DJ1866" s="77"/>
      <c r="DK1866" s="77"/>
      <c r="DL1866" s="77"/>
    </row>
    <row r="1867" spans="2:116" x14ac:dyDescent="0.4">
      <c r="B1867" t="s">
        <v>332</v>
      </c>
      <c r="D1867" t="s">
        <v>773</v>
      </c>
      <c r="E1867" s="8" t="str">
        <f t="shared" si="3183"/>
        <v>1867 SUBR-S</v>
      </c>
      <c r="G1867" s="8" t="str">
        <f t="shared" si="3190"/>
        <v>Primary revenue driver</v>
      </c>
      <c r="S1867" s="76" t="str">
        <f t="shared" ref="S1867:AX1867" si="3191">S1845</f>
        <v>S$16</v>
      </c>
      <c r="T1867" s="76" t="str">
        <f t="shared" si="3191"/>
        <v>T$16</v>
      </c>
      <c r="U1867" s="76" t="str">
        <f t="shared" si="3191"/>
        <v>U$16</v>
      </c>
      <c r="V1867" s="76" t="str">
        <f t="shared" si="3191"/>
        <v>V$16</v>
      </c>
      <c r="W1867" s="76" t="str">
        <f t="shared" si="3191"/>
        <v>W$16</v>
      </c>
      <c r="X1867" s="76" t="str">
        <f t="shared" si="3191"/>
        <v>X$16</v>
      </c>
      <c r="Y1867" s="76" t="str">
        <f t="shared" si="3191"/>
        <v>Y$16</v>
      </c>
      <c r="Z1867" s="76" t="str">
        <f t="shared" si="3191"/>
        <v>Z$16</v>
      </c>
      <c r="AA1867" s="76" t="str">
        <f t="shared" si="3191"/>
        <v>AA$16</v>
      </c>
      <c r="AB1867" s="76" t="str">
        <f t="shared" si="3191"/>
        <v>AB$16</v>
      </c>
      <c r="AC1867" s="76" t="str">
        <f t="shared" si="3191"/>
        <v>AC$16</v>
      </c>
      <c r="AD1867" s="76" t="str">
        <f t="shared" si="3191"/>
        <v>AD$16</v>
      </c>
      <c r="AE1867" s="76" t="str">
        <f t="shared" si="3191"/>
        <v>AE$16</v>
      </c>
      <c r="AF1867" s="76" t="str">
        <f t="shared" si="3191"/>
        <v>AF$16</v>
      </c>
      <c r="AG1867" s="76" t="str">
        <f t="shared" si="3191"/>
        <v>AG$16</v>
      </c>
      <c r="AH1867" s="76" t="str">
        <f t="shared" si="3191"/>
        <v>AH$16</v>
      </c>
      <c r="AI1867" s="76" t="str">
        <f t="shared" si="3191"/>
        <v>AI$16</v>
      </c>
      <c r="AJ1867" s="76" t="str">
        <f t="shared" si="3191"/>
        <v>AJ$16</v>
      </c>
      <c r="AK1867" s="76" t="str">
        <f t="shared" si="3191"/>
        <v>AK$16</v>
      </c>
      <c r="AL1867" s="76" t="str">
        <f t="shared" si="3191"/>
        <v>AL$16</v>
      </c>
      <c r="AM1867" s="76" t="str">
        <f t="shared" si="3191"/>
        <v>AM$16</v>
      </c>
      <c r="AN1867" s="76" t="str">
        <f t="shared" si="3191"/>
        <v>AN$16</v>
      </c>
      <c r="AO1867" s="76" t="str">
        <f t="shared" si="3191"/>
        <v>AO$16</v>
      </c>
      <c r="AP1867" s="76" t="str">
        <f t="shared" si="3191"/>
        <v>AP$16</v>
      </c>
      <c r="AQ1867" s="76" t="str">
        <f t="shared" si="3191"/>
        <v>AQ$16</v>
      </c>
      <c r="AR1867" s="76" t="str">
        <f t="shared" si="3191"/>
        <v>AR$16</v>
      </c>
      <c r="AS1867" s="76" t="str">
        <f t="shared" si="3191"/>
        <v>AS$16</v>
      </c>
      <c r="AT1867" s="76" t="str">
        <f t="shared" si="3191"/>
        <v>AT$16</v>
      </c>
      <c r="AU1867" s="76" t="str">
        <f t="shared" si="3191"/>
        <v>AU$16</v>
      </c>
      <c r="AV1867" s="76" t="str">
        <f t="shared" si="3191"/>
        <v>AV$16</v>
      </c>
      <c r="AW1867" s="76" t="str">
        <f t="shared" si="3191"/>
        <v>AW$16</v>
      </c>
      <c r="AX1867" s="76" t="str">
        <f t="shared" si="3191"/>
        <v>AX$16</v>
      </c>
      <c r="AY1867" s="76" t="str">
        <f t="shared" ref="AY1867:CD1867" si="3192">AY1845</f>
        <v>AY$16</v>
      </c>
      <c r="AZ1867" s="76" t="str">
        <f t="shared" si="3192"/>
        <v>AZ$16</v>
      </c>
      <c r="BA1867" s="76" t="str">
        <f t="shared" si="3192"/>
        <v>BA$16</v>
      </c>
      <c r="BB1867" s="76" t="str">
        <f t="shared" si="3192"/>
        <v>BB$16</v>
      </c>
      <c r="BC1867" s="76" t="str">
        <f t="shared" si="3192"/>
        <v>BC$16</v>
      </c>
      <c r="BD1867" s="76" t="str">
        <f t="shared" si="3192"/>
        <v>BD$16</v>
      </c>
      <c r="BE1867" s="76" t="str">
        <f t="shared" si="3192"/>
        <v>BE$16</v>
      </c>
      <c r="BF1867" s="76" t="str">
        <f t="shared" si="3192"/>
        <v>BF$16</v>
      </c>
      <c r="BG1867" s="76" t="str">
        <f t="shared" si="3192"/>
        <v>BG$16</v>
      </c>
      <c r="BH1867" s="76" t="str">
        <f t="shared" si="3192"/>
        <v>BH$16</v>
      </c>
      <c r="BI1867" s="76" t="str">
        <f t="shared" si="3192"/>
        <v>BI$16</v>
      </c>
      <c r="BJ1867" s="76" t="str">
        <f t="shared" si="3192"/>
        <v>BJ$16</v>
      </c>
      <c r="BK1867" s="76" t="str">
        <f t="shared" si="3192"/>
        <v>BK$16</v>
      </c>
      <c r="BL1867" s="76" t="str">
        <f t="shared" si="3192"/>
        <v>BL$16</v>
      </c>
      <c r="BM1867" s="76" t="str">
        <f t="shared" si="3192"/>
        <v>BM$16</v>
      </c>
      <c r="BN1867" s="76" t="str">
        <f t="shared" si="3192"/>
        <v>BN$16</v>
      </c>
      <c r="BO1867" s="76" t="str">
        <f t="shared" si="3192"/>
        <v>BO$16</v>
      </c>
      <c r="BP1867" s="76" t="str">
        <f t="shared" si="3192"/>
        <v>BP$16</v>
      </c>
      <c r="BQ1867" s="76" t="str">
        <f t="shared" si="3192"/>
        <v>BQ$16</v>
      </c>
      <c r="BR1867" s="76" t="str">
        <f t="shared" si="3192"/>
        <v>BR$16</v>
      </c>
      <c r="BS1867" s="76" t="str">
        <f t="shared" si="3192"/>
        <v>BS$16</v>
      </c>
      <c r="BT1867" s="76" t="str">
        <f t="shared" si="3192"/>
        <v>BT$16</v>
      </c>
      <c r="BU1867" s="76" t="str">
        <f t="shared" si="3192"/>
        <v>BU$16</v>
      </c>
      <c r="BV1867" s="76" t="str">
        <f t="shared" si="3192"/>
        <v>BV$16</v>
      </c>
      <c r="BW1867" s="76" t="str">
        <f t="shared" si="3192"/>
        <v>BW$16</v>
      </c>
      <c r="BX1867" s="76" t="str">
        <f t="shared" si="3192"/>
        <v>BX$16</v>
      </c>
      <c r="BY1867" s="76" t="str">
        <f t="shared" si="3192"/>
        <v>BY$16</v>
      </c>
      <c r="BZ1867" s="76" t="str">
        <f t="shared" si="3192"/>
        <v>BZ$16</v>
      </c>
      <c r="CA1867" s="76" t="str">
        <f t="shared" si="3192"/>
        <v>CA$16</v>
      </c>
      <c r="CB1867" s="76" t="str">
        <f t="shared" si="3192"/>
        <v>CB$16</v>
      </c>
      <c r="CC1867" s="76" t="str">
        <f t="shared" si="3192"/>
        <v>CC$16</v>
      </c>
      <c r="CD1867" s="76" t="str">
        <f t="shared" si="3192"/>
        <v>CD$16</v>
      </c>
      <c r="CE1867" s="76" t="str">
        <f t="shared" ref="CE1867:CL1867" si="3193">CE1845</f>
        <v>CE$16</v>
      </c>
      <c r="CF1867" s="76" t="str">
        <f t="shared" si="3193"/>
        <v>CF$16</v>
      </c>
      <c r="CG1867" s="76" t="str">
        <f t="shared" si="3193"/>
        <v>CG$16</v>
      </c>
      <c r="CH1867" s="76" t="str">
        <f t="shared" si="3193"/>
        <v>CH$16</v>
      </c>
      <c r="CI1867" s="76" t="str">
        <f t="shared" si="3193"/>
        <v>CI$16</v>
      </c>
      <c r="CJ1867" s="76" t="str">
        <f t="shared" si="3193"/>
        <v>CJ$16</v>
      </c>
      <c r="CK1867" s="76" t="str">
        <f t="shared" si="3193"/>
        <v>CK$16</v>
      </c>
      <c r="CL1867" s="76" t="str">
        <f t="shared" si="3193"/>
        <v>CL$16</v>
      </c>
      <c r="CO1867" s="76" t="str">
        <f t="shared" ref="CO1867:DK1867" si="3194">CO1845</f>
        <v>CO$16</v>
      </c>
      <c r="CP1867" s="76" t="str">
        <f t="shared" si="3194"/>
        <v>CP$16</v>
      </c>
      <c r="CQ1867" s="76" t="str">
        <f t="shared" si="3194"/>
        <v>CQ$16</v>
      </c>
      <c r="CR1867" s="76" t="str">
        <f t="shared" si="3194"/>
        <v>CR$16</v>
      </c>
      <c r="CS1867" s="76" t="str">
        <f t="shared" si="3194"/>
        <v>CS$16</v>
      </c>
      <c r="CT1867" s="76" t="str">
        <f t="shared" si="3194"/>
        <v>CT$16</v>
      </c>
      <c r="CU1867" s="76" t="str">
        <f t="shared" si="3194"/>
        <v>CU$16</v>
      </c>
      <c r="CV1867" s="76" t="str">
        <f t="shared" si="3194"/>
        <v>CV$16</v>
      </c>
      <c r="CW1867" s="76" t="str">
        <f t="shared" si="3194"/>
        <v>CW$16</v>
      </c>
      <c r="CX1867" s="76" t="str">
        <f t="shared" si="3194"/>
        <v>CX$16</v>
      </c>
      <c r="CY1867" s="76" t="str">
        <f t="shared" si="3194"/>
        <v>CY$16</v>
      </c>
      <c r="CZ1867" s="76" t="str">
        <f t="shared" si="3194"/>
        <v>CZ$16</v>
      </c>
      <c r="DA1867" s="76" t="str">
        <f t="shared" si="3194"/>
        <v>DA$16</v>
      </c>
      <c r="DB1867" s="76" t="str">
        <f t="shared" si="3194"/>
        <v>DB$16</v>
      </c>
      <c r="DC1867" s="76" t="str">
        <f t="shared" si="3194"/>
        <v>DC$16</v>
      </c>
      <c r="DD1867" s="76" t="str">
        <f t="shared" si="3194"/>
        <v>DD$16</v>
      </c>
      <c r="DE1867" s="76" t="str">
        <f t="shared" si="3194"/>
        <v>DE$16</v>
      </c>
      <c r="DF1867" s="76" t="str">
        <f t="shared" si="3194"/>
        <v>DF$16</v>
      </c>
      <c r="DG1867" s="76" t="str">
        <f t="shared" si="3194"/>
        <v>DG$16</v>
      </c>
      <c r="DH1867" s="76" t="str">
        <f t="shared" si="3194"/>
        <v>DH$16</v>
      </c>
      <c r="DI1867" s="76" t="str">
        <f t="shared" si="3194"/>
        <v>DI$16</v>
      </c>
      <c r="DJ1867" s="76" t="str">
        <f t="shared" si="3194"/>
        <v>DJ$16</v>
      </c>
      <c r="DK1867" s="76" t="str">
        <f t="shared" si="3194"/>
        <v>DK$16</v>
      </c>
      <c r="DL1867" s="76" t="str">
        <f t="shared" ref="DL1867" si="3195">DL1845</f>
        <v>DL$16</v>
      </c>
    </row>
    <row r="1868" spans="2:116" x14ac:dyDescent="0.4">
      <c r="B1868" t="s">
        <v>332</v>
      </c>
      <c r="D1868" t="s">
        <v>773</v>
      </c>
      <c r="E1868" s="8" t="str">
        <f t="shared" si="3183"/>
        <v>1868 SUBR-S</v>
      </c>
      <c r="G1868" s="8" t="str">
        <f t="shared" si="3190"/>
        <v>Primary volume driver</v>
      </c>
      <c r="H1868" s="12"/>
      <c r="I1868" s="60"/>
      <c r="J1868" s="60"/>
      <c r="K1868" s="34"/>
      <c r="L1868" s="34"/>
      <c r="M1868" s="34"/>
      <c r="N1868" s="34"/>
      <c r="O1868" s="34"/>
      <c r="P1868" s="34"/>
      <c r="R1868" s="15"/>
      <c r="S1868" s="76" t="str">
        <f t="shared" ref="S1868:AX1868" si="3196">S1846</f>
        <v>S$17</v>
      </c>
      <c r="T1868" s="76" t="str">
        <f t="shared" si="3196"/>
        <v>T$17</v>
      </c>
      <c r="U1868" s="76" t="str">
        <f t="shared" si="3196"/>
        <v>U$17</v>
      </c>
      <c r="V1868" s="76" t="str">
        <f t="shared" si="3196"/>
        <v>V$17</v>
      </c>
      <c r="W1868" s="76" t="str">
        <f t="shared" si="3196"/>
        <v>W$17</v>
      </c>
      <c r="X1868" s="76" t="str">
        <f t="shared" si="3196"/>
        <v>X$17</v>
      </c>
      <c r="Y1868" s="76" t="str">
        <f t="shared" si="3196"/>
        <v>Y$17</v>
      </c>
      <c r="Z1868" s="76" t="str">
        <f t="shared" si="3196"/>
        <v>Z$17</v>
      </c>
      <c r="AA1868" s="76" t="str">
        <f t="shared" si="3196"/>
        <v>AA$17</v>
      </c>
      <c r="AB1868" s="76" t="str">
        <f t="shared" si="3196"/>
        <v>AB$17</v>
      </c>
      <c r="AC1868" s="76" t="str">
        <f t="shared" si="3196"/>
        <v>AC$17</v>
      </c>
      <c r="AD1868" s="76" t="str">
        <f t="shared" si="3196"/>
        <v>AD$17</v>
      </c>
      <c r="AE1868" s="76" t="str">
        <f t="shared" si="3196"/>
        <v>AE$17</v>
      </c>
      <c r="AF1868" s="76" t="str">
        <f t="shared" si="3196"/>
        <v>AF$17</v>
      </c>
      <c r="AG1868" s="76" t="str">
        <f t="shared" si="3196"/>
        <v>AG$17</v>
      </c>
      <c r="AH1868" s="76" t="str">
        <f t="shared" si="3196"/>
        <v>AH$17</v>
      </c>
      <c r="AI1868" s="76" t="str">
        <f t="shared" si="3196"/>
        <v>AI$17</v>
      </c>
      <c r="AJ1868" s="76" t="str">
        <f t="shared" si="3196"/>
        <v>AJ$17</v>
      </c>
      <c r="AK1868" s="76" t="str">
        <f t="shared" si="3196"/>
        <v>AK$17</v>
      </c>
      <c r="AL1868" s="76" t="str">
        <f t="shared" si="3196"/>
        <v>AL$17</v>
      </c>
      <c r="AM1868" s="76" t="str">
        <f t="shared" si="3196"/>
        <v>AM$17</v>
      </c>
      <c r="AN1868" s="76" t="str">
        <f t="shared" si="3196"/>
        <v>AN$17</v>
      </c>
      <c r="AO1868" s="76" t="str">
        <f t="shared" si="3196"/>
        <v>AO$17</v>
      </c>
      <c r="AP1868" s="76" t="str">
        <f t="shared" si="3196"/>
        <v>AP$17</v>
      </c>
      <c r="AQ1868" s="76" t="str">
        <f t="shared" si="3196"/>
        <v>AQ$17</v>
      </c>
      <c r="AR1868" s="76" t="str">
        <f t="shared" si="3196"/>
        <v>AR$17</v>
      </c>
      <c r="AS1868" s="76" t="str">
        <f t="shared" si="3196"/>
        <v>AS$17</v>
      </c>
      <c r="AT1868" s="76" t="str">
        <f t="shared" si="3196"/>
        <v>AT$17</v>
      </c>
      <c r="AU1868" s="76" t="str">
        <f t="shared" si="3196"/>
        <v>AU$17</v>
      </c>
      <c r="AV1868" s="76" t="str">
        <f t="shared" si="3196"/>
        <v>AV$17</v>
      </c>
      <c r="AW1868" s="76" t="str">
        <f t="shared" si="3196"/>
        <v>AW$17</v>
      </c>
      <c r="AX1868" s="76" t="str">
        <f t="shared" si="3196"/>
        <v>AX$17</v>
      </c>
      <c r="AY1868" s="76" t="str">
        <f t="shared" ref="AY1868:CD1868" si="3197">AY1846</f>
        <v>AY$17</v>
      </c>
      <c r="AZ1868" s="76" t="str">
        <f t="shared" si="3197"/>
        <v>AZ$17</v>
      </c>
      <c r="BA1868" s="76" t="str">
        <f t="shared" si="3197"/>
        <v>BA$17</v>
      </c>
      <c r="BB1868" s="76" t="str">
        <f t="shared" si="3197"/>
        <v>BB$17</v>
      </c>
      <c r="BC1868" s="76" t="str">
        <f t="shared" si="3197"/>
        <v>BC$17</v>
      </c>
      <c r="BD1868" s="76" t="str">
        <f t="shared" si="3197"/>
        <v>BD$17</v>
      </c>
      <c r="BE1868" s="76" t="str">
        <f t="shared" si="3197"/>
        <v>BE$17</v>
      </c>
      <c r="BF1868" s="76" t="str">
        <f t="shared" si="3197"/>
        <v>BF$17</v>
      </c>
      <c r="BG1868" s="76" t="str">
        <f t="shared" si="3197"/>
        <v>BG$17</v>
      </c>
      <c r="BH1868" s="76" t="str">
        <f t="shared" si="3197"/>
        <v>BH$17</v>
      </c>
      <c r="BI1868" s="76" t="str">
        <f t="shared" si="3197"/>
        <v>BI$17</v>
      </c>
      <c r="BJ1868" s="76" t="str">
        <f t="shared" si="3197"/>
        <v>BJ$17</v>
      </c>
      <c r="BK1868" s="76" t="str">
        <f t="shared" si="3197"/>
        <v>BK$17</v>
      </c>
      <c r="BL1868" s="76" t="str">
        <f t="shared" si="3197"/>
        <v>BL$17</v>
      </c>
      <c r="BM1868" s="76" t="str">
        <f t="shared" si="3197"/>
        <v>BM$17</v>
      </c>
      <c r="BN1868" s="76" t="str">
        <f t="shared" si="3197"/>
        <v>BN$17</v>
      </c>
      <c r="BO1868" s="76" t="str">
        <f t="shared" si="3197"/>
        <v>BO$17</v>
      </c>
      <c r="BP1868" s="76" t="str">
        <f t="shared" si="3197"/>
        <v>BP$17</v>
      </c>
      <c r="BQ1868" s="76" t="str">
        <f t="shared" si="3197"/>
        <v>BQ$17</v>
      </c>
      <c r="BR1868" s="76" t="str">
        <f t="shared" si="3197"/>
        <v>BR$17</v>
      </c>
      <c r="BS1868" s="76" t="str">
        <f t="shared" si="3197"/>
        <v>BS$17</v>
      </c>
      <c r="BT1868" s="76" t="str">
        <f t="shared" si="3197"/>
        <v>BT$17</v>
      </c>
      <c r="BU1868" s="76" t="str">
        <f t="shared" si="3197"/>
        <v>BU$17</v>
      </c>
      <c r="BV1868" s="76" t="str">
        <f t="shared" si="3197"/>
        <v>BV$17</v>
      </c>
      <c r="BW1868" s="76" t="str">
        <f t="shared" si="3197"/>
        <v>BW$17</v>
      </c>
      <c r="BX1868" s="76" t="str">
        <f t="shared" si="3197"/>
        <v>BX$17</v>
      </c>
      <c r="BY1868" s="76" t="str">
        <f t="shared" si="3197"/>
        <v>BY$17</v>
      </c>
      <c r="BZ1868" s="76" t="str">
        <f t="shared" si="3197"/>
        <v>BZ$17</v>
      </c>
      <c r="CA1868" s="76" t="str">
        <f t="shared" si="3197"/>
        <v>CA$17</v>
      </c>
      <c r="CB1868" s="76" t="str">
        <f t="shared" si="3197"/>
        <v>CB$17</v>
      </c>
      <c r="CC1868" s="76" t="str">
        <f t="shared" si="3197"/>
        <v>CC$17</v>
      </c>
      <c r="CD1868" s="76" t="str">
        <f t="shared" si="3197"/>
        <v>CD$17</v>
      </c>
      <c r="CE1868" s="76" t="str">
        <f t="shared" ref="CE1868:CL1868" si="3198">CE1846</f>
        <v>CE$17</v>
      </c>
      <c r="CF1868" s="76" t="str">
        <f t="shared" si="3198"/>
        <v>CF$17</v>
      </c>
      <c r="CG1868" s="76" t="str">
        <f t="shared" si="3198"/>
        <v>CG$17</v>
      </c>
      <c r="CH1868" s="76" t="str">
        <f t="shared" si="3198"/>
        <v>CH$17</v>
      </c>
      <c r="CI1868" s="76" t="str">
        <f t="shared" si="3198"/>
        <v>CI$17</v>
      </c>
      <c r="CJ1868" s="76" t="str">
        <f t="shared" si="3198"/>
        <v>CJ$17</v>
      </c>
      <c r="CK1868" s="76" t="str">
        <f t="shared" si="3198"/>
        <v>CK$17</v>
      </c>
      <c r="CL1868" s="76" t="str">
        <f t="shared" si="3198"/>
        <v>CL$17</v>
      </c>
      <c r="CN1868" s="60"/>
      <c r="CO1868" s="76" t="str">
        <f t="shared" ref="CO1868:DK1868" si="3199">CO1846</f>
        <v>CO$17</v>
      </c>
      <c r="CP1868" s="76" t="str">
        <f t="shared" si="3199"/>
        <v>CP$17</v>
      </c>
      <c r="CQ1868" s="76" t="str">
        <f t="shared" si="3199"/>
        <v>CQ$17</v>
      </c>
      <c r="CR1868" s="76" t="str">
        <f t="shared" si="3199"/>
        <v>CR$17</v>
      </c>
      <c r="CS1868" s="76" t="str">
        <f t="shared" si="3199"/>
        <v>CS$17</v>
      </c>
      <c r="CT1868" s="76" t="str">
        <f t="shared" si="3199"/>
        <v>CT$17</v>
      </c>
      <c r="CU1868" s="76" t="str">
        <f t="shared" si="3199"/>
        <v>CU$17</v>
      </c>
      <c r="CV1868" s="76" t="str">
        <f t="shared" si="3199"/>
        <v>CV$17</v>
      </c>
      <c r="CW1868" s="76" t="str">
        <f t="shared" si="3199"/>
        <v>CW$17</v>
      </c>
      <c r="CX1868" s="76" t="str">
        <f t="shared" si="3199"/>
        <v>CX$17</v>
      </c>
      <c r="CY1868" s="76" t="str">
        <f t="shared" si="3199"/>
        <v>CY$17</v>
      </c>
      <c r="CZ1868" s="76" t="str">
        <f t="shared" si="3199"/>
        <v>CZ$17</v>
      </c>
      <c r="DA1868" s="76" t="str">
        <f t="shared" si="3199"/>
        <v>DA$17</v>
      </c>
      <c r="DB1868" s="76" t="str">
        <f t="shared" si="3199"/>
        <v>DB$17</v>
      </c>
      <c r="DC1868" s="76" t="str">
        <f t="shared" si="3199"/>
        <v>DC$17</v>
      </c>
      <c r="DD1868" s="76" t="str">
        <f t="shared" si="3199"/>
        <v>DD$17</v>
      </c>
      <c r="DE1868" s="76" t="str">
        <f t="shared" si="3199"/>
        <v>DE$17</v>
      </c>
      <c r="DF1868" s="76" t="str">
        <f t="shared" si="3199"/>
        <v>DF$17</v>
      </c>
      <c r="DG1868" s="76" t="str">
        <f t="shared" si="3199"/>
        <v>DG$17</v>
      </c>
      <c r="DH1868" s="76" t="str">
        <f t="shared" si="3199"/>
        <v>DH$17</v>
      </c>
      <c r="DI1868" s="76" t="str">
        <f t="shared" si="3199"/>
        <v>DI$17</v>
      </c>
      <c r="DJ1868" s="76" t="str">
        <f t="shared" si="3199"/>
        <v>DJ$17</v>
      </c>
      <c r="DK1868" s="76" t="str">
        <f t="shared" si="3199"/>
        <v>DK$17</v>
      </c>
      <c r="DL1868" s="76" t="str">
        <f t="shared" ref="DL1868" si="3200">DL1846</f>
        <v>DL$17</v>
      </c>
    </row>
    <row r="1869" spans="2:116" x14ac:dyDescent="0.4">
      <c r="B1869" t="s">
        <v>332</v>
      </c>
      <c r="D1869" t="s">
        <v>773</v>
      </c>
      <c r="E1869" s="8" t="str">
        <f t="shared" si="3183"/>
        <v>1869 SUBR-S</v>
      </c>
      <c r="G1869" s="89" t="str">
        <f>G1851</f>
        <v>Subscription revenue - secondary revenue driven:</v>
      </c>
      <c r="H1869" s="12"/>
      <c r="I1869" s="60"/>
      <c r="J1869" s="60"/>
      <c r="K1869" s="15"/>
      <c r="L1869" s="15"/>
      <c r="M1869" s="15"/>
      <c r="N1869" s="15"/>
      <c r="O1869" s="15"/>
      <c r="P1869" s="15"/>
      <c r="R1869" s="15"/>
      <c r="S1869" s="76">
        <f t="shared" ref="S1869:AX1869" si="3201">S1847</f>
        <v>0</v>
      </c>
      <c r="T1869" s="76">
        <f t="shared" si="3201"/>
        <v>0</v>
      </c>
      <c r="U1869" s="76">
        <f t="shared" si="3201"/>
        <v>0</v>
      </c>
      <c r="V1869" s="76">
        <f t="shared" si="3201"/>
        <v>0</v>
      </c>
      <c r="W1869" s="76">
        <f t="shared" si="3201"/>
        <v>0</v>
      </c>
      <c r="X1869" s="76">
        <f t="shared" si="3201"/>
        <v>0</v>
      </c>
      <c r="Y1869" s="76">
        <f t="shared" si="3201"/>
        <v>0</v>
      </c>
      <c r="Z1869" s="76">
        <f t="shared" si="3201"/>
        <v>0</v>
      </c>
      <c r="AA1869" s="76">
        <f t="shared" si="3201"/>
        <v>0</v>
      </c>
      <c r="AB1869" s="76">
        <f t="shared" si="3201"/>
        <v>0</v>
      </c>
      <c r="AC1869" s="76">
        <f t="shared" si="3201"/>
        <v>0</v>
      </c>
      <c r="AD1869" s="76">
        <f t="shared" si="3201"/>
        <v>0</v>
      </c>
      <c r="AE1869" s="76">
        <f t="shared" si="3201"/>
        <v>0</v>
      </c>
      <c r="AF1869" s="76">
        <f t="shared" si="3201"/>
        <v>0</v>
      </c>
      <c r="AG1869" s="76">
        <f t="shared" si="3201"/>
        <v>0</v>
      </c>
      <c r="AH1869" s="76">
        <f t="shared" si="3201"/>
        <v>0</v>
      </c>
      <c r="AI1869" s="76">
        <f t="shared" si="3201"/>
        <v>0</v>
      </c>
      <c r="AJ1869" s="76">
        <f t="shared" si="3201"/>
        <v>0</v>
      </c>
      <c r="AK1869" s="76">
        <f t="shared" si="3201"/>
        <v>0</v>
      </c>
      <c r="AL1869" s="76">
        <f t="shared" si="3201"/>
        <v>0</v>
      </c>
      <c r="AM1869" s="76">
        <f t="shared" si="3201"/>
        <v>0</v>
      </c>
      <c r="AN1869" s="76">
        <f t="shared" si="3201"/>
        <v>0</v>
      </c>
      <c r="AO1869" s="76">
        <f t="shared" si="3201"/>
        <v>0</v>
      </c>
      <c r="AP1869" s="76">
        <f t="shared" si="3201"/>
        <v>0</v>
      </c>
      <c r="AQ1869" s="76">
        <f t="shared" si="3201"/>
        <v>0</v>
      </c>
      <c r="AR1869" s="76">
        <f t="shared" si="3201"/>
        <v>0</v>
      </c>
      <c r="AS1869" s="76">
        <f t="shared" si="3201"/>
        <v>0</v>
      </c>
      <c r="AT1869" s="76">
        <f t="shared" si="3201"/>
        <v>0</v>
      </c>
      <c r="AU1869" s="76">
        <f t="shared" si="3201"/>
        <v>0</v>
      </c>
      <c r="AV1869" s="76">
        <f t="shared" si="3201"/>
        <v>0</v>
      </c>
      <c r="AW1869" s="76">
        <f t="shared" si="3201"/>
        <v>0</v>
      </c>
      <c r="AX1869" s="76">
        <f t="shared" si="3201"/>
        <v>0</v>
      </c>
      <c r="AY1869" s="76">
        <f t="shared" ref="AY1869:CD1869" si="3202">AY1847</f>
        <v>0</v>
      </c>
      <c r="AZ1869" s="76">
        <f t="shared" si="3202"/>
        <v>0</v>
      </c>
      <c r="BA1869" s="76">
        <f t="shared" si="3202"/>
        <v>0</v>
      </c>
      <c r="BB1869" s="76">
        <f t="shared" si="3202"/>
        <v>0</v>
      </c>
      <c r="BC1869" s="76">
        <f t="shared" si="3202"/>
        <v>0</v>
      </c>
      <c r="BD1869" s="76">
        <f t="shared" si="3202"/>
        <v>0</v>
      </c>
      <c r="BE1869" s="76">
        <f t="shared" si="3202"/>
        <v>0</v>
      </c>
      <c r="BF1869" s="76">
        <f t="shared" si="3202"/>
        <v>0</v>
      </c>
      <c r="BG1869" s="76">
        <f t="shared" si="3202"/>
        <v>0</v>
      </c>
      <c r="BH1869" s="76">
        <f t="shared" si="3202"/>
        <v>0</v>
      </c>
      <c r="BI1869" s="76">
        <f t="shared" si="3202"/>
        <v>0</v>
      </c>
      <c r="BJ1869" s="76">
        <f t="shared" si="3202"/>
        <v>0</v>
      </c>
      <c r="BK1869" s="76">
        <f t="shared" si="3202"/>
        <v>0</v>
      </c>
      <c r="BL1869" s="76">
        <f t="shared" si="3202"/>
        <v>0</v>
      </c>
      <c r="BM1869" s="76">
        <f t="shared" si="3202"/>
        <v>0</v>
      </c>
      <c r="BN1869" s="76">
        <f t="shared" si="3202"/>
        <v>0</v>
      </c>
      <c r="BO1869" s="76">
        <f t="shared" si="3202"/>
        <v>0</v>
      </c>
      <c r="BP1869" s="76">
        <f t="shared" si="3202"/>
        <v>0</v>
      </c>
      <c r="BQ1869" s="76">
        <f t="shared" si="3202"/>
        <v>0</v>
      </c>
      <c r="BR1869" s="76">
        <f t="shared" si="3202"/>
        <v>0</v>
      </c>
      <c r="BS1869" s="76">
        <f t="shared" si="3202"/>
        <v>0</v>
      </c>
      <c r="BT1869" s="76">
        <f t="shared" si="3202"/>
        <v>0</v>
      </c>
      <c r="BU1869" s="76">
        <f t="shared" si="3202"/>
        <v>0</v>
      </c>
      <c r="BV1869" s="76">
        <f t="shared" si="3202"/>
        <v>0</v>
      </c>
      <c r="BW1869" s="76">
        <f t="shared" si="3202"/>
        <v>0</v>
      </c>
      <c r="BX1869" s="76">
        <f t="shared" si="3202"/>
        <v>0</v>
      </c>
      <c r="BY1869" s="76">
        <f t="shared" si="3202"/>
        <v>0</v>
      </c>
      <c r="BZ1869" s="76">
        <f t="shared" si="3202"/>
        <v>0</v>
      </c>
      <c r="CA1869" s="76">
        <f t="shared" si="3202"/>
        <v>0</v>
      </c>
      <c r="CB1869" s="76">
        <f t="shared" si="3202"/>
        <v>0</v>
      </c>
      <c r="CC1869" s="76">
        <f t="shared" si="3202"/>
        <v>0</v>
      </c>
      <c r="CD1869" s="76">
        <f t="shared" si="3202"/>
        <v>0</v>
      </c>
      <c r="CE1869" s="76">
        <f t="shared" ref="CE1869:CL1869" si="3203">CE1847</f>
        <v>0</v>
      </c>
      <c r="CF1869" s="76">
        <f t="shared" si="3203"/>
        <v>0</v>
      </c>
      <c r="CG1869" s="76">
        <f t="shared" si="3203"/>
        <v>0</v>
      </c>
      <c r="CH1869" s="76">
        <f t="shared" si="3203"/>
        <v>0</v>
      </c>
      <c r="CI1869" s="76">
        <f t="shared" si="3203"/>
        <v>0</v>
      </c>
      <c r="CJ1869" s="76">
        <f t="shared" si="3203"/>
        <v>0</v>
      </c>
      <c r="CK1869" s="76">
        <f t="shared" si="3203"/>
        <v>0</v>
      </c>
      <c r="CL1869" s="76">
        <f t="shared" si="3203"/>
        <v>0</v>
      </c>
      <c r="CN1869" s="60"/>
      <c r="CO1869" s="76">
        <f t="shared" ref="CO1869:DK1869" si="3204">CO1847</f>
        <v>0</v>
      </c>
      <c r="CP1869" s="76">
        <f t="shared" si="3204"/>
        <v>0</v>
      </c>
      <c r="CQ1869" s="76">
        <f t="shared" si="3204"/>
        <v>0</v>
      </c>
      <c r="CR1869" s="76">
        <f t="shared" si="3204"/>
        <v>0</v>
      </c>
      <c r="CS1869" s="76">
        <f t="shared" si="3204"/>
        <v>0</v>
      </c>
      <c r="CT1869" s="76">
        <f t="shared" si="3204"/>
        <v>0</v>
      </c>
      <c r="CU1869" s="76">
        <f t="shared" si="3204"/>
        <v>0</v>
      </c>
      <c r="CV1869" s="76">
        <f t="shared" si="3204"/>
        <v>0</v>
      </c>
      <c r="CW1869" s="76">
        <f t="shared" si="3204"/>
        <v>0</v>
      </c>
      <c r="CX1869" s="76">
        <f t="shared" si="3204"/>
        <v>0</v>
      </c>
      <c r="CY1869" s="76">
        <f t="shared" si="3204"/>
        <v>0</v>
      </c>
      <c r="CZ1869" s="76">
        <f t="shared" si="3204"/>
        <v>0</v>
      </c>
      <c r="DA1869" s="76">
        <f t="shared" si="3204"/>
        <v>0</v>
      </c>
      <c r="DB1869" s="76">
        <f t="shared" si="3204"/>
        <v>0</v>
      </c>
      <c r="DC1869" s="76">
        <f t="shared" si="3204"/>
        <v>0</v>
      </c>
      <c r="DD1869" s="76">
        <f t="shared" si="3204"/>
        <v>0</v>
      </c>
      <c r="DE1869" s="76">
        <f t="shared" si="3204"/>
        <v>0</v>
      </c>
      <c r="DF1869" s="76">
        <f t="shared" si="3204"/>
        <v>0</v>
      </c>
      <c r="DG1869" s="76">
        <f t="shared" si="3204"/>
        <v>0</v>
      </c>
      <c r="DH1869" s="76">
        <f t="shared" si="3204"/>
        <v>0</v>
      </c>
      <c r="DI1869" s="76">
        <f t="shared" si="3204"/>
        <v>0</v>
      </c>
      <c r="DJ1869" s="76">
        <f t="shared" si="3204"/>
        <v>0</v>
      </c>
      <c r="DK1869" s="76">
        <f t="shared" si="3204"/>
        <v>0</v>
      </c>
      <c r="DL1869" s="76">
        <f t="shared" ref="DL1869" si="3205">DL1847</f>
        <v>0</v>
      </c>
    </row>
    <row r="1870" spans="2:116" x14ac:dyDescent="0.4">
      <c r="B1870" t="s">
        <v>332</v>
      </c>
      <c r="D1870" t="s">
        <v>773</v>
      </c>
      <c r="E1870" s="8" t="str">
        <f t="shared" ref="E1870" si="3206">ROW()&amp;" "&amp;D1870</f>
        <v>1870 SUBR-S</v>
      </c>
      <c r="G1870" s="241" t="str">
        <f>IFERROR(SUBSTITUTE(TRIM(MID(G1851, SEARCH("-", G1851) + 1, LEN(G1851))),":",""),"no unit")</f>
        <v>secondary revenue driven</v>
      </c>
      <c r="H1870" s="12"/>
      <c r="I1870" s="60"/>
      <c r="J1870" s="60"/>
      <c r="K1870" s="15"/>
      <c r="L1870" s="15"/>
      <c r="M1870" s="15"/>
      <c r="N1870" s="15"/>
      <c r="O1870" s="15"/>
      <c r="P1870" s="15"/>
      <c r="R1870" s="15"/>
      <c r="S1870" s="76"/>
      <c r="T1870" s="76"/>
      <c r="U1870" s="76"/>
      <c r="V1870" s="76"/>
      <c r="W1870" s="76"/>
      <c r="X1870" s="76"/>
      <c r="Y1870" s="76"/>
      <c r="Z1870" s="76"/>
      <c r="AA1870" s="76"/>
      <c r="AB1870" s="76"/>
      <c r="AC1870" s="76"/>
      <c r="AD1870" s="76"/>
      <c r="AE1870" s="76"/>
      <c r="AF1870" s="76"/>
      <c r="AG1870" s="76"/>
      <c r="AH1870" s="76"/>
      <c r="AI1870" s="76"/>
      <c r="AJ1870" s="76"/>
      <c r="AK1870" s="76"/>
      <c r="AL1870" s="76"/>
      <c r="AM1870" s="76"/>
      <c r="AN1870" s="76"/>
      <c r="AO1870" s="76"/>
      <c r="AP1870" s="76"/>
      <c r="AQ1870" s="76"/>
      <c r="AR1870" s="76"/>
      <c r="AS1870" s="76"/>
      <c r="AT1870" s="76"/>
      <c r="AU1870" s="76"/>
      <c r="AV1870" s="76"/>
      <c r="AW1870" s="76"/>
      <c r="AX1870" s="76"/>
      <c r="AY1870" s="76"/>
      <c r="AZ1870" s="76"/>
      <c r="BA1870" s="76"/>
      <c r="BB1870" s="76"/>
      <c r="BC1870" s="76"/>
      <c r="BD1870" s="76"/>
      <c r="BE1870" s="76"/>
      <c r="BF1870" s="76"/>
      <c r="BG1870" s="76"/>
      <c r="BH1870" s="76"/>
      <c r="BI1870" s="76"/>
      <c r="BJ1870" s="76"/>
      <c r="BK1870" s="76"/>
      <c r="BL1870" s="76"/>
      <c r="BM1870" s="76"/>
      <c r="BN1870" s="76"/>
      <c r="BO1870" s="76"/>
      <c r="BP1870" s="76"/>
      <c r="BQ1870" s="76"/>
      <c r="BR1870" s="76"/>
      <c r="BS1870" s="76"/>
      <c r="BT1870" s="76"/>
      <c r="BU1870" s="76"/>
      <c r="BV1870" s="76"/>
      <c r="BW1870" s="76"/>
      <c r="BX1870" s="76"/>
      <c r="BY1870" s="76"/>
      <c r="BZ1870" s="76"/>
      <c r="CA1870" s="76"/>
      <c r="CB1870" s="76"/>
      <c r="CC1870" s="76"/>
      <c r="CD1870" s="76"/>
      <c r="CE1870" s="76"/>
      <c r="CF1870" s="76"/>
      <c r="CG1870" s="76"/>
      <c r="CH1870" s="76"/>
      <c r="CI1870" s="76"/>
      <c r="CJ1870" s="76"/>
      <c r="CK1870" s="76"/>
      <c r="CL1870" s="76"/>
      <c r="CN1870" s="60"/>
      <c r="CO1870" s="76"/>
      <c r="CP1870" s="76"/>
      <c r="CQ1870" s="76"/>
      <c r="CR1870" s="76"/>
      <c r="CS1870" s="76"/>
      <c r="CT1870" s="76"/>
      <c r="CU1870" s="76"/>
      <c r="CV1870" s="76"/>
      <c r="CW1870" s="76"/>
      <c r="CX1870" s="76"/>
      <c r="CY1870" s="76"/>
      <c r="CZ1870" s="76"/>
      <c r="DA1870" s="76"/>
      <c r="DB1870" s="76"/>
      <c r="DC1870" s="76"/>
      <c r="DD1870" s="76"/>
      <c r="DE1870" s="76"/>
      <c r="DF1870" s="76"/>
      <c r="DG1870" s="76"/>
      <c r="DH1870" s="76"/>
      <c r="DI1870" s="76"/>
      <c r="DJ1870" s="76"/>
      <c r="DK1870" s="76"/>
      <c r="DL1870" s="76"/>
    </row>
    <row r="1871" spans="2:116" x14ac:dyDescent="0.4">
      <c r="B1871" t="s">
        <v>332</v>
      </c>
      <c r="D1871" t="s">
        <v>773</v>
      </c>
      <c r="E1871" s="8" t="str">
        <f t="shared" si="3183"/>
        <v>1871 SUBR-S</v>
      </c>
      <c r="G1871" s="8" t="str">
        <f t="shared" si="3190"/>
        <v>Secondary revenue driver</v>
      </c>
      <c r="H1871" s="12"/>
      <c r="I1871" s="60"/>
      <c r="J1871" s="60"/>
      <c r="K1871" s="15"/>
      <c r="L1871" s="15"/>
      <c r="M1871" s="15"/>
      <c r="N1871" s="15"/>
      <c r="O1871" s="15"/>
      <c r="P1871" s="15"/>
      <c r="R1871" s="15"/>
      <c r="S1871" s="203" t="str">
        <f>ADDRESS(ROW(S1863),COLUMN(S1863),2)</f>
        <v>S$1863</v>
      </c>
      <c r="T1871" s="203" t="str">
        <f t="shared" ref="T1871:CE1871" si="3207">ADDRESS(ROW(T1863),COLUMN(T1863),2)</f>
        <v>T$1863</v>
      </c>
      <c r="U1871" s="203" t="str">
        <f t="shared" si="3207"/>
        <v>U$1863</v>
      </c>
      <c r="V1871" s="203" t="str">
        <f t="shared" si="3207"/>
        <v>V$1863</v>
      </c>
      <c r="W1871" s="203" t="str">
        <f t="shared" si="3207"/>
        <v>W$1863</v>
      </c>
      <c r="X1871" s="203" t="str">
        <f t="shared" si="3207"/>
        <v>X$1863</v>
      </c>
      <c r="Y1871" s="203" t="str">
        <f t="shared" si="3207"/>
        <v>Y$1863</v>
      </c>
      <c r="Z1871" s="203" t="str">
        <f t="shared" si="3207"/>
        <v>Z$1863</v>
      </c>
      <c r="AA1871" s="203" t="str">
        <f t="shared" si="3207"/>
        <v>AA$1863</v>
      </c>
      <c r="AB1871" s="203" t="str">
        <f t="shared" si="3207"/>
        <v>AB$1863</v>
      </c>
      <c r="AC1871" s="203" t="str">
        <f t="shared" si="3207"/>
        <v>AC$1863</v>
      </c>
      <c r="AD1871" s="203" t="str">
        <f t="shared" si="3207"/>
        <v>AD$1863</v>
      </c>
      <c r="AE1871" s="203" t="str">
        <f t="shared" si="3207"/>
        <v>AE$1863</v>
      </c>
      <c r="AF1871" s="203" t="str">
        <f t="shared" si="3207"/>
        <v>AF$1863</v>
      </c>
      <c r="AG1871" s="203" t="str">
        <f t="shared" si="3207"/>
        <v>AG$1863</v>
      </c>
      <c r="AH1871" s="203" t="str">
        <f t="shared" si="3207"/>
        <v>AH$1863</v>
      </c>
      <c r="AI1871" s="203" t="str">
        <f t="shared" si="3207"/>
        <v>AI$1863</v>
      </c>
      <c r="AJ1871" s="203" t="str">
        <f t="shared" si="3207"/>
        <v>AJ$1863</v>
      </c>
      <c r="AK1871" s="203" t="str">
        <f t="shared" si="3207"/>
        <v>AK$1863</v>
      </c>
      <c r="AL1871" s="203" t="str">
        <f t="shared" si="3207"/>
        <v>AL$1863</v>
      </c>
      <c r="AM1871" s="203" t="str">
        <f t="shared" si="3207"/>
        <v>AM$1863</v>
      </c>
      <c r="AN1871" s="203" t="str">
        <f t="shared" si="3207"/>
        <v>AN$1863</v>
      </c>
      <c r="AO1871" s="203" t="str">
        <f t="shared" si="3207"/>
        <v>AO$1863</v>
      </c>
      <c r="AP1871" s="203" t="str">
        <f t="shared" si="3207"/>
        <v>AP$1863</v>
      </c>
      <c r="AQ1871" s="203" t="str">
        <f t="shared" si="3207"/>
        <v>AQ$1863</v>
      </c>
      <c r="AR1871" s="203" t="str">
        <f t="shared" si="3207"/>
        <v>AR$1863</v>
      </c>
      <c r="AS1871" s="203" t="str">
        <f t="shared" si="3207"/>
        <v>AS$1863</v>
      </c>
      <c r="AT1871" s="203" t="str">
        <f t="shared" si="3207"/>
        <v>AT$1863</v>
      </c>
      <c r="AU1871" s="203" t="str">
        <f t="shared" si="3207"/>
        <v>AU$1863</v>
      </c>
      <c r="AV1871" s="203" t="str">
        <f t="shared" si="3207"/>
        <v>AV$1863</v>
      </c>
      <c r="AW1871" s="203" t="str">
        <f t="shared" si="3207"/>
        <v>AW$1863</v>
      </c>
      <c r="AX1871" s="203" t="str">
        <f t="shared" si="3207"/>
        <v>AX$1863</v>
      </c>
      <c r="AY1871" s="203" t="str">
        <f t="shared" si="3207"/>
        <v>AY$1863</v>
      </c>
      <c r="AZ1871" s="203" t="str">
        <f t="shared" si="3207"/>
        <v>AZ$1863</v>
      </c>
      <c r="BA1871" s="203" t="str">
        <f t="shared" si="3207"/>
        <v>BA$1863</v>
      </c>
      <c r="BB1871" s="203" t="str">
        <f t="shared" si="3207"/>
        <v>BB$1863</v>
      </c>
      <c r="BC1871" s="203" t="str">
        <f t="shared" si="3207"/>
        <v>BC$1863</v>
      </c>
      <c r="BD1871" s="203" t="str">
        <f t="shared" si="3207"/>
        <v>BD$1863</v>
      </c>
      <c r="BE1871" s="203" t="str">
        <f t="shared" si="3207"/>
        <v>BE$1863</v>
      </c>
      <c r="BF1871" s="203" t="str">
        <f t="shared" si="3207"/>
        <v>BF$1863</v>
      </c>
      <c r="BG1871" s="203" t="str">
        <f t="shared" si="3207"/>
        <v>BG$1863</v>
      </c>
      <c r="BH1871" s="203" t="str">
        <f t="shared" si="3207"/>
        <v>BH$1863</v>
      </c>
      <c r="BI1871" s="203" t="str">
        <f t="shared" si="3207"/>
        <v>BI$1863</v>
      </c>
      <c r="BJ1871" s="203" t="str">
        <f t="shared" si="3207"/>
        <v>BJ$1863</v>
      </c>
      <c r="BK1871" s="203" t="str">
        <f t="shared" si="3207"/>
        <v>BK$1863</v>
      </c>
      <c r="BL1871" s="203" t="str">
        <f t="shared" si="3207"/>
        <v>BL$1863</v>
      </c>
      <c r="BM1871" s="203" t="str">
        <f t="shared" si="3207"/>
        <v>BM$1863</v>
      </c>
      <c r="BN1871" s="203" t="str">
        <f t="shared" si="3207"/>
        <v>BN$1863</v>
      </c>
      <c r="BO1871" s="203" t="str">
        <f t="shared" si="3207"/>
        <v>BO$1863</v>
      </c>
      <c r="BP1871" s="203" t="str">
        <f t="shared" si="3207"/>
        <v>BP$1863</v>
      </c>
      <c r="BQ1871" s="203" t="str">
        <f t="shared" si="3207"/>
        <v>BQ$1863</v>
      </c>
      <c r="BR1871" s="203" t="str">
        <f t="shared" si="3207"/>
        <v>BR$1863</v>
      </c>
      <c r="BS1871" s="203" t="str">
        <f t="shared" si="3207"/>
        <v>BS$1863</v>
      </c>
      <c r="BT1871" s="203" t="str">
        <f t="shared" si="3207"/>
        <v>BT$1863</v>
      </c>
      <c r="BU1871" s="203" t="str">
        <f t="shared" si="3207"/>
        <v>BU$1863</v>
      </c>
      <c r="BV1871" s="203" t="str">
        <f t="shared" si="3207"/>
        <v>BV$1863</v>
      </c>
      <c r="BW1871" s="203" t="str">
        <f t="shared" si="3207"/>
        <v>BW$1863</v>
      </c>
      <c r="BX1871" s="203" t="str">
        <f t="shared" si="3207"/>
        <v>BX$1863</v>
      </c>
      <c r="BY1871" s="203" t="str">
        <f t="shared" si="3207"/>
        <v>BY$1863</v>
      </c>
      <c r="BZ1871" s="203" t="str">
        <f t="shared" si="3207"/>
        <v>BZ$1863</v>
      </c>
      <c r="CA1871" s="203" t="str">
        <f t="shared" si="3207"/>
        <v>CA$1863</v>
      </c>
      <c r="CB1871" s="203" t="str">
        <f t="shared" si="3207"/>
        <v>CB$1863</v>
      </c>
      <c r="CC1871" s="203" t="str">
        <f t="shared" si="3207"/>
        <v>CC$1863</v>
      </c>
      <c r="CD1871" s="203" t="str">
        <f t="shared" si="3207"/>
        <v>CD$1863</v>
      </c>
      <c r="CE1871" s="203" t="str">
        <f t="shared" si="3207"/>
        <v>CE$1863</v>
      </c>
      <c r="CF1871" s="203" t="str">
        <f t="shared" ref="CF1871:CL1871" si="3208">ADDRESS(ROW(CF1863),COLUMN(CF1863),2)</f>
        <v>CF$1863</v>
      </c>
      <c r="CG1871" s="203" t="str">
        <f t="shared" si="3208"/>
        <v>CG$1863</v>
      </c>
      <c r="CH1871" s="203" t="str">
        <f t="shared" si="3208"/>
        <v>CH$1863</v>
      </c>
      <c r="CI1871" s="203" t="str">
        <f t="shared" si="3208"/>
        <v>CI$1863</v>
      </c>
      <c r="CJ1871" s="203" t="str">
        <f t="shared" si="3208"/>
        <v>CJ$1863</v>
      </c>
      <c r="CK1871" s="203" t="str">
        <f t="shared" si="3208"/>
        <v>CK$1863</v>
      </c>
      <c r="CL1871" s="203" t="str">
        <f t="shared" si="3208"/>
        <v>CL$1863</v>
      </c>
      <c r="CN1871" s="60"/>
      <c r="CO1871" s="203" t="str">
        <f t="shared" ref="CO1871:DK1871" si="3209">ADDRESS(ROW(CO1863),COLUMN(CO1863),2)</f>
        <v>CO$1863</v>
      </c>
      <c r="CP1871" s="203" t="str">
        <f t="shared" si="3209"/>
        <v>CP$1863</v>
      </c>
      <c r="CQ1871" s="203" t="str">
        <f t="shared" si="3209"/>
        <v>CQ$1863</v>
      </c>
      <c r="CR1871" s="203" t="str">
        <f t="shared" si="3209"/>
        <v>CR$1863</v>
      </c>
      <c r="CS1871" s="203" t="str">
        <f t="shared" si="3209"/>
        <v>CS$1863</v>
      </c>
      <c r="CT1871" s="203" t="str">
        <f t="shared" si="3209"/>
        <v>CT$1863</v>
      </c>
      <c r="CU1871" s="203" t="str">
        <f t="shared" si="3209"/>
        <v>CU$1863</v>
      </c>
      <c r="CV1871" s="203" t="str">
        <f t="shared" si="3209"/>
        <v>CV$1863</v>
      </c>
      <c r="CW1871" s="203" t="str">
        <f t="shared" si="3209"/>
        <v>CW$1863</v>
      </c>
      <c r="CX1871" s="203" t="str">
        <f t="shared" si="3209"/>
        <v>CX$1863</v>
      </c>
      <c r="CY1871" s="203" t="str">
        <f t="shared" si="3209"/>
        <v>CY$1863</v>
      </c>
      <c r="CZ1871" s="203" t="str">
        <f t="shared" si="3209"/>
        <v>CZ$1863</v>
      </c>
      <c r="DA1871" s="203" t="str">
        <f t="shared" si="3209"/>
        <v>DA$1863</v>
      </c>
      <c r="DB1871" s="203" t="str">
        <f t="shared" si="3209"/>
        <v>DB$1863</v>
      </c>
      <c r="DC1871" s="203" t="str">
        <f t="shared" si="3209"/>
        <v>DC$1863</v>
      </c>
      <c r="DD1871" s="203" t="str">
        <f t="shared" si="3209"/>
        <v>DD$1863</v>
      </c>
      <c r="DE1871" s="203" t="str">
        <f t="shared" si="3209"/>
        <v>DE$1863</v>
      </c>
      <c r="DF1871" s="203" t="str">
        <f t="shared" si="3209"/>
        <v>DF$1863</v>
      </c>
      <c r="DG1871" s="203" t="str">
        <f t="shared" si="3209"/>
        <v>DG$1863</v>
      </c>
      <c r="DH1871" s="203" t="str">
        <f t="shared" si="3209"/>
        <v>DH$1863</v>
      </c>
      <c r="DI1871" s="203" t="str">
        <f t="shared" si="3209"/>
        <v>DI$1863</v>
      </c>
      <c r="DJ1871" s="203" t="str">
        <f t="shared" si="3209"/>
        <v>DJ$1863</v>
      </c>
      <c r="DK1871" s="203" t="str">
        <f t="shared" si="3209"/>
        <v>DK$1863</v>
      </c>
      <c r="DL1871" s="203" t="str">
        <f t="shared" ref="DL1871" si="3210">ADDRESS(ROW(DL1863),COLUMN(DL1863),2)</f>
        <v>DL$1863</v>
      </c>
    </row>
    <row r="1872" spans="2:116" x14ac:dyDescent="0.4">
      <c r="B1872" t="s">
        <v>332</v>
      </c>
      <c r="D1872" t="s">
        <v>773</v>
      </c>
      <c r="E1872" s="8" t="str">
        <f t="shared" si="3183"/>
        <v>1872 SUBR-S</v>
      </c>
      <c r="G1872" s="8" t="str">
        <f t="shared" si="3190"/>
        <v>Secondary volume driver</v>
      </c>
      <c r="H1872" s="12"/>
      <c r="I1872" s="60"/>
      <c r="J1872" s="60"/>
      <c r="K1872" s="15"/>
      <c r="L1872" s="15"/>
      <c r="M1872" s="15"/>
      <c r="N1872" s="15"/>
      <c r="O1872" s="15"/>
      <c r="P1872" s="15"/>
      <c r="R1872" s="15"/>
      <c r="S1872" s="203" t="str">
        <f>ADDRESS(ROW(S1858),COLUMN(S1858),2)</f>
        <v>S$1858</v>
      </c>
      <c r="T1872" s="203" t="str">
        <f t="shared" ref="T1872:CE1872" si="3211">ADDRESS(ROW(T1858),COLUMN(T1858),2)</f>
        <v>T$1858</v>
      </c>
      <c r="U1872" s="203" t="str">
        <f t="shared" si="3211"/>
        <v>U$1858</v>
      </c>
      <c r="V1872" s="203" t="str">
        <f t="shared" si="3211"/>
        <v>V$1858</v>
      </c>
      <c r="W1872" s="203" t="str">
        <f t="shared" si="3211"/>
        <v>W$1858</v>
      </c>
      <c r="X1872" s="203" t="str">
        <f t="shared" si="3211"/>
        <v>X$1858</v>
      </c>
      <c r="Y1872" s="203" t="str">
        <f t="shared" si="3211"/>
        <v>Y$1858</v>
      </c>
      <c r="Z1872" s="203" t="str">
        <f t="shared" si="3211"/>
        <v>Z$1858</v>
      </c>
      <c r="AA1872" s="203" t="str">
        <f t="shared" si="3211"/>
        <v>AA$1858</v>
      </c>
      <c r="AB1872" s="203" t="str">
        <f t="shared" si="3211"/>
        <v>AB$1858</v>
      </c>
      <c r="AC1872" s="203" t="str">
        <f t="shared" si="3211"/>
        <v>AC$1858</v>
      </c>
      <c r="AD1872" s="203" t="str">
        <f t="shared" si="3211"/>
        <v>AD$1858</v>
      </c>
      <c r="AE1872" s="203" t="str">
        <f t="shared" si="3211"/>
        <v>AE$1858</v>
      </c>
      <c r="AF1872" s="203" t="str">
        <f t="shared" si="3211"/>
        <v>AF$1858</v>
      </c>
      <c r="AG1872" s="203" t="str">
        <f t="shared" si="3211"/>
        <v>AG$1858</v>
      </c>
      <c r="AH1872" s="203" t="str">
        <f t="shared" si="3211"/>
        <v>AH$1858</v>
      </c>
      <c r="AI1872" s="203" t="str">
        <f t="shared" si="3211"/>
        <v>AI$1858</v>
      </c>
      <c r="AJ1872" s="203" t="str">
        <f t="shared" si="3211"/>
        <v>AJ$1858</v>
      </c>
      <c r="AK1872" s="203" t="str">
        <f t="shared" si="3211"/>
        <v>AK$1858</v>
      </c>
      <c r="AL1872" s="203" t="str">
        <f t="shared" si="3211"/>
        <v>AL$1858</v>
      </c>
      <c r="AM1872" s="203" t="str">
        <f t="shared" si="3211"/>
        <v>AM$1858</v>
      </c>
      <c r="AN1872" s="203" t="str">
        <f t="shared" si="3211"/>
        <v>AN$1858</v>
      </c>
      <c r="AO1872" s="203" t="str">
        <f t="shared" si="3211"/>
        <v>AO$1858</v>
      </c>
      <c r="AP1872" s="203" t="str">
        <f t="shared" si="3211"/>
        <v>AP$1858</v>
      </c>
      <c r="AQ1872" s="203" t="str">
        <f t="shared" si="3211"/>
        <v>AQ$1858</v>
      </c>
      <c r="AR1872" s="203" t="str">
        <f t="shared" si="3211"/>
        <v>AR$1858</v>
      </c>
      <c r="AS1872" s="203" t="str">
        <f t="shared" si="3211"/>
        <v>AS$1858</v>
      </c>
      <c r="AT1872" s="203" t="str">
        <f t="shared" si="3211"/>
        <v>AT$1858</v>
      </c>
      <c r="AU1872" s="203" t="str">
        <f t="shared" si="3211"/>
        <v>AU$1858</v>
      </c>
      <c r="AV1872" s="203" t="str">
        <f t="shared" si="3211"/>
        <v>AV$1858</v>
      </c>
      <c r="AW1872" s="203" t="str">
        <f t="shared" si="3211"/>
        <v>AW$1858</v>
      </c>
      <c r="AX1872" s="203" t="str">
        <f t="shared" si="3211"/>
        <v>AX$1858</v>
      </c>
      <c r="AY1872" s="203" t="str">
        <f t="shared" si="3211"/>
        <v>AY$1858</v>
      </c>
      <c r="AZ1872" s="203" t="str">
        <f t="shared" si="3211"/>
        <v>AZ$1858</v>
      </c>
      <c r="BA1872" s="203" t="str">
        <f t="shared" si="3211"/>
        <v>BA$1858</v>
      </c>
      <c r="BB1872" s="203" t="str">
        <f t="shared" si="3211"/>
        <v>BB$1858</v>
      </c>
      <c r="BC1872" s="203" t="str">
        <f t="shared" si="3211"/>
        <v>BC$1858</v>
      </c>
      <c r="BD1872" s="203" t="str">
        <f t="shared" si="3211"/>
        <v>BD$1858</v>
      </c>
      <c r="BE1872" s="203" t="str">
        <f t="shared" si="3211"/>
        <v>BE$1858</v>
      </c>
      <c r="BF1872" s="203" t="str">
        <f t="shared" si="3211"/>
        <v>BF$1858</v>
      </c>
      <c r="BG1872" s="203" t="str">
        <f t="shared" si="3211"/>
        <v>BG$1858</v>
      </c>
      <c r="BH1872" s="203" t="str">
        <f t="shared" si="3211"/>
        <v>BH$1858</v>
      </c>
      <c r="BI1872" s="203" t="str">
        <f t="shared" si="3211"/>
        <v>BI$1858</v>
      </c>
      <c r="BJ1872" s="203" t="str">
        <f t="shared" si="3211"/>
        <v>BJ$1858</v>
      </c>
      <c r="BK1872" s="203" t="str">
        <f t="shared" si="3211"/>
        <v>BK$1858</v>
      </c>
      <c r="BL1872" s="203" t="str">
        <f t="shared" si="3211"/>
        <v>BL$1858</v>
      </c>
      <c r="BM1872" s="203" t="str">
        <f t="shared" si="3211"/>
        <v>BM$1858</v>
      </c>
      <c r="BN1872" s="203" t="str">
        <f t="shared" si="3211"/>
        <v>BN$1858</v>
      </c>
      <c r="BO1872" s="203" t="str">
        <f t="shared" si="3211"/>
        <v>BO$1858</v>
      </c>
      <c r="BP1872" s="203" t="str">
        <f t="shared" si="3211"/>
        <v>BP$1858</v>
      </c>
      <c r="BQ1872" s="203" t="str">
        <f t="shared" si="3211"/>
        <v>BQ$1858</v>
      </c>
      <c r="BR1872" s="203" t="str">
        <f t="shared" si="3211"/>
        <v>BR$1858</v>
      </c>
      <c r="BS1872" s="203" t="str">
        <f t="shared" si="3211"/>
        <v>BS$1858</v>
      </c>
      <c r="BT1872" s="203" t="str">
        <f t="shared" si="3211"/>
        <v>BT$1858</v>
      </c>
      <c r="BU1872" s="203" t="str">
        <f t="shared" si="3211"/>
        <v>BU$1858</v>
      </c>
      <c r="BV1872" s="203" t="str">
        <f t="shared" si="3211"/>
        <v>BV$1858</v>
      </c>
      <c r="BW1872" s="203" t="str">
        <f t="shared" si="3211"/>
        <v>BW$1858</v>
      </c>
      <c r="BX1872" s="203" t="str">
        <f t="shared" si="3211"/>
        <v>BX$1858</v>
      </c>
      <c r="BY1872" s="203" t="str">
        <f t="shared" si="3211"/>
        <v>BY$1858</v>
      </c>
      <c r="BZ1872" s="203" t="str">
        <f t="shared" si="3211"/>
        <v>BZ$1858</v>
      </c>
      <c r="CA1872" s="203" t="str">
        <f t="shared" si="3211"/>
        <v>CA$1858</v>
      </c>
      <c r="CB1872" s="203" t="str">
        <f t="shared" si="3211"/>
        <v>CB$1858</v>
      </c>
      <c r="CC1872" s="203" t="str">
        <f t="shared" si="3211"/>
        <v>CC$1858</v>
      </c>
      <c r="CD1872" s="203" t="str">
        <f t="shared" si="3211"/>
        <v>CD$1858</v>
      </c>
      <c r="CE1872" s="203" t="str">
        <f t="shared" si="3211"/>
        <v>CE$1858</v>
      </c>
      <c r="CF1872" s="203" t="str">
        <f t="shared" ref="CF1872:CL1872" si="3212">ADDRESS(ROW(CF1858),COLUMN(CF1858),2)</f>
        <v>CF$1858</v>
      </c>
      <c r="CG1872" s="203" t="str">
        <f t="shared" si="3212"/>
        <v>CG$1858</v>
      </c>
      <c r="CH1872" s="203" t="str">
        <f t="shared" si="3212"/>
        <v>CH$1858</v>
      </c>
      <c r="CI1872" s="203" t="str">
        <f t="shared" si="3212"/>
        <v>CI$1858</v>
      </c>
      <c r="CJ1872" s="203" t="str">
        <f t="shared" si="3212"/>
        <v>CJ$1858</v>
      </c>
      <c r="CK1872" s="203" t="str">
        <f t="shared" si="3212"/>
        <v>CK$1858</v>
      </c>
      <c r="CL1872" s="203" t="str">
        <f t="shared" si="3212"/>
        <v>CL$1858</v>
      </c>
      <c r="CN1872" s="60"/>
      <c r="CO1872" s="203" t="str">
        <f t="shared" ref="CO1872:DK1872" si="3213">ADDRESS(ROW(CO1858),COLUMN(CO1858),2)</f>
        <v>CO$1858</v>
      </c>
      <c r="CP1872" s="203" t="str">
        <f t="shared" si="3213"/>
        <v>CP$1858</v>
      </c>
      <c r="CQ1872" s="203" t="str">
        <f t="shared" si="3213"/>
        <v>CQ$1858</v>
      </c>
      <c r="CR1872" s="203" t="str">
        <f t="shared" si="3213"/>
        <v>CR$1858</v>
      </c>
      <c r="CS1872" s="203" t="str">
        <f t="shared" si="3213"/>
        <v>CS$1858</v>
      </c>
      <c r="CT1872" s="203" t="str">
        <f t="shared" si="3213"/>
        <v>CT$1858</v>
      </c>
      <c r="CU1872" s="203" t="str">
        <f t="shared" si="3213"/>
        <v>CU$1858</v>
      </c>
      <c r="CV1872" s="203" t="str">
        <f t="shared" si="3213"/>
        <v>CV$1858</v>
      </c>
      <c r="CW1872" s="203" t="str">
        <f t="shared" si="3213"/>
        <v>CW$1858</v>
      </c>
      <c r="CX1872" s="203" t="str">
        <f t="shared" si="3213"/>
        <v>CX$1858</v>
      </c>
      <c r="CY1872" s="203" t="str">
        <f t="shared" si="3213"/>
        <v>CY$1858</v>
      </c>
      <c r="CZ1872" s="203" t="str">
        <f t="shared" si="3213"/>
        <v>CZ$1858</v>
      </c>
      <c r="DA1872" s="203" t="str">
        <f t="shared" si="3213"/>
        <v>DA$1858</v>
      </c>
      <c r="DB1872" s="203" t="str">
        <f t="shared" si="3213"/>
        <v>DB$1858</v>
      </c>
      <c r="DC1872" s="203" t="str">
        <f t="shared" si="3213"/>
        <v>DC$1858</v>
      </c>
      <c r="DD1872" s="203" t="str">
        <f t="shared" si="3213"/>
        <v>DD$1858</v>
      </c>
      <c r="DE1872" s="203" t="str">
        <f t="shared" si="3213"/>
        <v>DE$1858</v>
      </c>
      <c r="DF1872" s="203" t="str">
        <f t="shared" si="3213"/>
        <v>DF$1858</v>
      </c>
      <c r="DG1872" s="203" t="str">
        <f t="shared" si="3213"/>
        <v>DG$1858</v>
      </c>
      <c r="DH1872" s="203" t="str">
        <f t="shared" si="3213"/>
        <v>DH$1858</v>
      </c>
      <c r="DI1872" s="203" t="str">
        <f t="shared" si="3213"/>
        <v>DI$1858</v>
      </c>
      <c r="DJ1872" s="203" t="str">
        <f t="shared" si="3213"/>
        <v>DJ$1858</v>
      </c>
      <c r="DK1872" s="203" t="str">
        <f t="shared" si="3213"/>
        <v>DK$1858</v>
      </c>
      <c r="DL1872" s="203" t="str">
        <f t="shared" ref="DL1872" si="3214">ADDRESS(ROW(DL1858),COLUMN(DL1858),2)</f>
        <v>DL$1858</v>
      </c>
    </row>
    <row r="1873" spans="1:116" x14ac:dyDescent="0.4">
      <c r="CO1873" s="8"/>
      <c r="CP1873" s="8"/>
      <c r="CQ1873" s="8"/>
      <c r="CR1873" s="8"/>
      <c r="CS1873" s="8"/>
      <c r="CT1873" s="8"/>
      <c r="CU1873" s="8"/>
      <c r="CV1873" s="8"/>
      <c r="CW1873" s="8"/>
      <c r="CX1873" s="8"/>
      <c r="CY1873" s="8"/>
      <c r="CZ1873" s="8"/>
      <c r="DA1873" s="8"/>
      <c r="DB1873" s="8"/>
      <c r="DC1873" s="8"/>
      <c r="DD1873" s="8"/>
      <c r="DE1873" s="8"/>
      <c r="DF1873" s="8"/>
      <c r="DG1873" s="8"/>
      <c r="DH1873" s="8"/>
      <c r="DI1873" s="8"/>
      <c r="DJ1873" s="8"/>
      <c r="DK1873" s="8"/>
      <c r="DL1873" s="8"/>
    </row>
    <row r="1874" spans="1:116" x14ac:dyDescent="0.4">
      <c r="A1874" s="174"/>
      <c r="E1874" s="8"/>
      <c r="G1874" s="175" t="s">
        <v>490</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492</v>
      </c>
      <c r="H1875" s="174"/>
      <c r="I1875" s="176"/>
      <c r="J1875" s="176"/>
      <c r="K1875" s="197"/>
      <c r="L1875" s="197"/>
      <c r="M1875" s="197"/>
      <c r="N1875" s="197"/>
      <c r="O1875" s="197"/>
      <c r="P1875" s="197"/>
      <c r="R1875" s="198"/>
      <c r="S1875" s="174"/>
      <c r="T1875" s="174"/>
      <c r="U1875" s="174"/>
      <c r="V1875" s="174"/>
      <c r="W1875" s="174"/>
      <c r="X1875" s="174"/>
      <c r="Y1875" s="174"/>
      <c r="Z1875" s="174"/>
      <c r="AA1875" s="174"/>
      <c r="AB1875" s="174"/>
      <c r="AC1875" s="174"/>
      <c r="AD1875" s="174"/>
      <c r="AE1875" s="174"/>
      <c r="AF1875" s="174"/>
      <c r="AG1875" s="174"/>
      <c r="AH1875" s="174"/>
      <c r="AI1875" s="174"/>
      <c r="AJ1875" s="174"/>
      <c r="AK1875" s="174"/>
      <c r="AL1875" s="174"/>
      <c r="AM1875" s="174"/>
      <c r="AN1875" s="174"/>
      <c r="AO1875" s="174"/>
      <c r="AP1875" s="174"/>
      <c r="AQ1875" s="174"/>
      <c r="AR1875" s="174"/>
      <c r="AS1875" s="174"/>
      <c r="AT1875" s="174"/>
      <c r="AU1875" s="174"/>
      <c r="AV1875" s="174"/>
      <c r="AW1875" s="174"/>
      <c r="AX1875" s="174"/>
      <c r="AY1875" s="174"/>
      <c r="AZ1875" s="174"/>
      <c r="BA1875" s="174"/>
      <c r="BB1875" s="174"/>
      <c r="BC1875" s="174"/>
      <c r="BD1875" s="174"/>
      <c r="BE1875" s="174"/>
      <c r="BF1875" s="174"/>
      <c r="BG1875" s="174"/>
      <c r="BH1875" s="174"/>
      <c r="BI1875" s="174"/>
      <c r="BJ1875" s="174"/>
      <c r="BK1875" s="174"/>
      <c r="BL1875" s="174"/>
      <c r="BM1875" s="174"/>
      <c r="BN1875" s="174"/>
      <c r="BO1875" s="174"/>
      <c r="BP1875" s="174"/>
      <c r="BQ1875" s="174"/>
      <c r="BR1875" s="174"/>
      <c r="BS1875" s="174"/>
      <c r="BT1875" s="174"/>
      <c r="BU1875" s="174"/>
      <c r="BV1875" s="174"/>
      <c r="BW1875" s="174"/>
      <c r="BX1875" s="174"/>
      <c r="BY1875" s="174"/>
      <c r="BZ1875" s="174"/>
      <c r="CA1875" s="174"/>
      <c r="CB1875" s="174"/>
      <c r="CC1875" s="174"/>
      <c r="CD1875" s="174"/>
      <c r="CE1875" s="174"/>
      <c r="CF1875" s="174"/>
      <c r="CG1875" s="174"/>
      <c r="CH1875" s="174"/>
      <c r="CI1875" s="174"/>
      <c r="CJ1875" s="174"/>
      <c r="CK1875" s="174"/>
      <c r="CL1875" s="174"/>
      <c r="CN1875" s="176"/>
      <c r="CO1875" s="174"/>
      <c r="CP1875" s="174"/>
      <c r="CQ1875" s="174"/>
      <c r="CR1875" s="174"/>
      <c r="CS1875" s="174"/>
      <c r="CT1875" s="174"/>
      <c r="CU1875" s="174"/>
      <c r="CV1875" s="174"/>
      <c r="CW1875" s="174"/>
      <c r="CX1875" s="174"/>
      <c r="CY1875" s="174"/>
      <c r="CZ1875" s="174"/>
      <c r="DA1875" s="174"/>
      <c r="DB1875" s="174"/>
      <c r="DC1875" s="174"/>
      <c r="DD1875" s="174"/>
      <c r="DE1875" s="174"/>
      <c r="DF1875" s="174"/>
      <c r="DG1875" s="174"/>
      <c r="DH1875" s="174"/>
      <c r="DI1875" s="174"/>
      <c r="DJ1875" s="174"/>
      <c r="DK1875" s="174"/>
      <c r="DL1875" s="174"/>
    </row>
    <row r="1876" spans="1:116" x14ac:dyDescent="0.4">
      <c r="A1876" s="174"/>
      <c r="E1876" s="8"/>
      <c r="G1876" s="175" t="s">
        <v>461</v>
      </c>
      <c r="H1876" s="174"/>
      <c r="I1876" s="176"/>
      <c r="J1876" s="176"/>
      <c r="K1876" s="197"/>
      <c r="L1876" s="197"/>
      <c r="M1876" s="197"/>
      <c r="N1876" s="197"/>
      <c r="O1876" s="197"/>
      <c r="P1876" s="197"/>
      <c r="R1876" s="198"/>
      <c r="S1876" s="199" t="str">
        <f t="shared" ref="S1876:AX1876" si="3215">S$20</f>
        <v>S$16</v>
      </c>
      <c r="T1876" s="199" t="str">
        <f t="shared" si="3215"/>
        <v>T$16</v>
      </c>
      <c r="U1876" s="199" t="str">
        <f t="shared" si="3215"/>
        <v>U$16</v>
      </c>
      <c r="V1876" s="199" t="str">
        <f t="shared" si="3215"/>
        <v>V$16</v>
      </c>
      <c r="W1876" s="199" t="str">
        <f t="shared" si="3215"/>
        <v>W$16</v>
      </c>
      <c r="X1876" s="199" t="str">
        <f t="shared" si="3215"/>
        <v>X$16</v>
      </c>
      <c r="Y1876" s="199" t="str">
        <f t="shared" si="3215"/>
        <v>Y$16</v>
      </c>
      <c r="Z1876" s="199" t="str">
        <f t="shared" si="3215"/>
        <v>Z$16</v>
      </c>
      <c r="AA1876" s="199" t="str">
        <f t="shared" si="3215"/>
        <v>AA$16</v>
      </c>
      <c r="AB1876" s="199" t="str">
        <f t="shared" si="3215"/>
        <v>AB$16</v>
      </c>
      <c r="AC1876" s="199" t="str">
        <f t="shared" si="3215"/>
        <v>AC$16</v>
      </c>
      <c r="AD1876" s="199" t="str">
        <f t="shared" si="3215"/>
        <v>AD$16</v>
      </c>
      <c r="AE1876" s="199" t="str">
        <f t="shared" si="3215"/>
        <v>AE$16</v>
      </c>
      <c r="AF1876" s="199" t="str">
        <f t="shared" si="3215"/>
        <v>AF$16</v>
      </c>
      <c r="AG1876" s="199" t="str">
        <f t="shared" si="3215"/>
        <v>AG$16</v>
      </c>
      <c r="AH1876" s="199" t="str">
        <f t="shared" si="3215"/>
        <v>AH$16</v>
      </c>
      <c r="AI1876" s="199" t="str">
        <f t="shared" si="3215"/>
        <v>AI$16</v>
      </c>
      <c r="AJ1876" s="199" t="str">
        <f t="shared" si="3215"/>
        <v>AJ$16</v>
      </c>
      <c r="AK1876" s="199" t="str">
        <f t="shared" si="3215"/>
        <v>AK$16</v>
      </c>
      <c r="AL1876" s="199" t="str">
        <f t="shared" si="3215"/>
        <v>AL$16</v>
      </c>
      <c r="AM1876" s="199" t="str">
        <f t="shared" si="3215"/>
        <v>AM$16</v>
      </c>
      <c r="AN1876" s="199" t="str">
        <f t="shared" si="3215"/>
        <v>AN$16</v>
      </c>
      <c r="AO1876" s="199" t="str">
        <f t="shared" si="3215"/>
        <v>AO$16</v>
      </c>
      <c r="AP1876" s="199" t="str">
        <f t="shared" si="3215"/>
        <v>AP$16</v>
      </c>
      <c r="AQ1876" s="199" t="str">
        <f t="shared" si="3215"/>
        <v>AQ$16</v>
      </c>
      <c r="AR1876" s="199" t="str">
        <f t="shared" si="3215"/>
        <v>AR$16</v>
      </c>
      <c r="AS1876" s="199" t="str">
        <f t="shared" si="3215"/>
        <v>AS$16</v>
      </c>
      <c r="AT1876" s="199" t="str">
        <f t="shared" si="3215"/>
        <v>AT$16</v>
      </c>
      <c r="AU1876" s="199" t="str">
        <f t="shared" si="3215"/>
        <v>AU$16</v>
      </c>
      <c r="AV1876" s="199" t="str">
        <f t="shared" si="3215"/>
        <v>AV$16</v>
      </c>
      <c r="AW1876" s="199" t="str">
        <f t="shared" si="3215"/>
        <v>AW$16</v>
      </c>
      <c r="AX1876" s="199" t="str">
        <f t="shared" si="3215"/>
        <v>AX$16</v>
      </c>
      <c r="AY1876" s="199" t="str">
        <f t="shared" ref="AY1876:CD1876" si="3216">AY$20</f>
        <v>AY$16</v>
      </c>
      <c r="AZ1876" s="199" t="str">
        <f t="shared" si="3216"/>
        <v>AZ$16</v>
      </c>
      <c r="BA1876" s="199" t="str">
        <f t="shared" si="3216"/>
        <v>BA$16</v>
      </c>
      <c r="BB1876" s="199" t="str">
        <f t="shared" si="3216"/>
        <v>BB$16</v>
      </c>
      <c r="BC1876" s="199" t="str">
        <f t="shared" si="3216"/>
        <v>BC$16</v>
      </c>
      <c r="BD1876" s="199" t="str">
        <f t="shared" si="3216"/>
        <v>BD$16</v>
      </c>
      <c r="BE1876" s="199" t="str">
        <f t="shared" si="3216"/>
        <v>BE$16</v>
      </c>
      <c r="BF1876" s="199" t="str">
        <f t="shared" si="3216"/>
        <v>BF$16</v>
      </c>
      <c r="BG1876" s="199" t="str">
        <f t="shared" si="3216"/>
        <v>BG$16</v>
      </c>
      <c r="BH1876" s="199" t="str">
        <f t="shared" si="3216"/>
        <v>BH$16</v>
      </c>
      <c r="BI1876" s="199" t="str">
        <f t="shared" si="3216"/>
        <v>BI$16</v>
      </c>
      <c r="BJ1876" s="199" t="str">
        <f t="shared" si="3216"/>
        <v>BJ$16</v>
      </c>
      <c r="BK1876" s="199" t="str">
        <f t="shared" si="3216"/>
        <v>BK$16</v>
      </c>
      <c r="BL1876" s="199" t="str">
        <f t="shared" si="3216"/>
        <v>BL$16</v>
      </c>
      <c r="BM1876" s="199" t="str">
        <f t="shared" si="3216"/>
        <v>BM$16</v>
      </c>
      <c r="BN1876" s="199" t="str">
        <f t="shared" si="3216"/>
        <v>BN$16</v>
      </c>
      <c r="BO1876" s="199" t="str">
        <f t="shared" si="3216"/>
        <v>BO$16</v>
      </c>
      <c r="BP1876" s="199" t="str">
        <f t="shared" si="3216"/>
        <v>BP$16</v>
      </c>
      <c r="BQ1876" s="199" t="str">
        <f t="shared" si="3216"/>
        <v>BQ$16</v>
      </c>
      <c r="BR1876" s="199" t="str">
        <f t="shared" si="3216"/>
        <v>BR$16</v>
      </c>
      <c r="BS1876" s="199" t="str">
        <f t="shared" si="3216"/>
        <v>BS$16</v>
      </c>
      <c r="BT1876" s="199" t="str">
        <f t="shared" si="3216"/>
        <v>BT$16</v>
      </c>
      <c r="BU1876" s="199" t="str">
        <f t="shared" si="3216"/>
        <v>BU$16</v>
      </c>
      <c r="BV1876" s="199" t="str">
        <f t="shared" si="3216"/>
        <v>BV$16</v>
      </c>
      <c r="BW1876" s="199" t="str">
        <f t="shared" si="3216"/>
        <v>BW$16</v>
      </c>
      <c r="BX1876" s="199" t="str">
        <f t="shared" si="3216"/>
        <v>BX$16</v>
      </c>
      <c r="BY1876" s="199" t="str">
        <f t="shared" si="3216"/>
        <v>BY$16</v>
      </c>
      <c r="BZ1876" s="199" t="str">
        <f t="shared" si="3216"/>
        <v>BZ$16</v>
      </c>
      <c r="CA1876" s="199" t="str">
        <f t="shared" si="3216"/>
        <v>CA$16</v>
      </c>
      <c r="CB1876" s="199" t="str">
        <f t="shared" si="3216"/>
        <v>CB$16</v>
      </c>
      <c r="CC1876" s="199" t="str">
        <f t="shared" si="3216"/>
        <v>CC$16</v>
      </c>
      <c r="CD1876" s="199" t="str">
        <f t="shared" si="3216"/>
        <v>CD$16</v>
      </c>
      <c r="CE1876" s="199" t="str">
        <f t="shared" ref="CE1876:CL1876" si="3217">CE$20</f>
        <v>CE$16</v>
      </c>
      <c r="CF1876" s="199" t="str">
        <f t="shared" si="3217"/>
        <v>CF$16</v>
      </c>
      <c r="CG1876" s="199" t="str">
        <f t="shared" si="3217"/>
        <v>CG$16</v>
      </c>
      <c r="CH1876" s="199" t="str">
        <f t="shared" si="3217"/>
        <v>CH$16</v>
      </c>
      <c r="CI1876" s="199" t="str">
        <f t="shared" si="3217"/>
        <v>CI$16</v>
      </c>
      <c r="CJ1876" s="199" t="str">
        <f t="shared" si="3217"/>
        <v>CJ$16</v>
      </c>
      <c r="CK1876" s="199" t="str">
        <f t="shared" si="3217"/>
        <v>CK$16</v>
      </c>
      <c r="CL1876" s="199" t="str">
        <f t="shared" si="3217"/>
        <v>CL$16</v>
      </c>
      <c r="CN1876" s="176"/>
      <c r="CO1876" s="199" t="str">
        <f t="shared" ref="CO1876:DL1876" si="3218">CO$20</f>
        <v>CO$16</v>
      </c>
      <c r="CP1876" s="199" t="str">
        <f t="shared" si="3218"/>
        <v>CP$16</v>
      </c>
      <c r="CQ1876" s="199" t="str">
        <f t="shared" si="3218"/>
        <v>CQ$16</v>
      </c>
      <c r="CR1876" s="199" t="str">
        <f t="shared" si="3218"/>
        <v>CR$16</v>
      </c>
      <c r="CS1876" s="199" t="str">
        <f t="shared" si="3218"/>
        <v>CS$16</v>
      </c>
      <c r="CT1876" s="199" t="str">
        <f t="shared" si="3218"/>
        <v>CT$16</v>
      </c>
      <c r="CU1876" s="199" t="str">
        <f t="shared" si="3218"/>
        <v>CU$16</v>
      </c>
      <c r="CV1876" s="199" t="str">
        <f t="shared" si="3218"/>
        <v>CV$16</v>
      </c>
      <c r="CW1876" s="199" t="str">
        <f t="shared" si="3218"/>
        <v>CW$16</v>
      </c>
      <c r="CX1876" s="199" t="str">
        <f t="shared" si="3218"/>
        <v>CX$16</v>
      </c>
      <c r="CY1876" s="199" t="str">
        <f t="shared" si="3218"/>
        <v>CY$16</v>
      </c>
      <c r="CZ1876" s="199" t="str">
        <f t="shared" si="3218"/>
        <v>CZ$16</v>
      </c>
      <c r="DA1876" s="199" t="str">
        <f t="shared" si="3218"/>
        <v>DA$16</v>
      </c>
      <c r="DB1876" s="199" t="str">
        <f t="shared" si="3218"/>
        <v>DB$16</v>
      </c>
      <c r="DC1876" s="199" t="str">
        <f t="shared" si="3218"/>
        <v>DC$16</v>
      </c>
      <c r="DD1876" s="199" t="str">
        <f t="shared" si="3218"/>
        <v>DD$16</v>
      </c>
      <c r="DE1876" s="199" t="str">
        <f t="shared" si="3218"/>
        <v>DE$16</v>
      </c>
      <c r="DF1876" s="199" t="str">
        <f t="shared" si="3218"/>
        <v>DF$16</v>
      </c>
      <c r="DG1876" s="199" t="str">
        <f t="shared" si="3218"/>
        <v>DG$16</v>
      </c>
      <c r="DH1876" s="199" t="str">
        <f t="shared" si="3218"/>
        <v>DH$16</v>
      </c>
      <c r="DI1876" s="199" t="str">
        <f t="shared" si="3218"/>
        <v>DI$16</v>
      </c>
      <c r="DJ1876" s="199" t="str">
        <f t="shared" si="3218"/>
        <v>DJ$16</v>
      </c>
      <c r="DK1876" s="199" t="str">
        <f t="shared" si="3218"/>
        <v>DK$16</v>
      </c>
      <c r="DL1876" s="199" t="str">
        <f t="shared" si="3218"/>
        <v>DL$16</v>
      </c>
    </row>
    <row r="1877" spans="1:116" x14ac:dyDescent="0.4">
      <c r="A1877" s="174"/>
      <c r="E1877" s="8"/>
      <c r="G1877" s="175" t="s">
        <v>462</v>
      </c>
      <c r="H1877" s="200"/>
      <c r="I1877" s="201"/>
      <c r="J1877" s="201"/>
      <c r="K1877" s="202"/>
      <c r="L1877" s="202"/>
      <c r="M1877" s="202"/>
      <c r="N1877" s="202"/>
      <c r="O1877" s="202"/>
      <c r="P1877" s="202"/>
      <c r="R1877" s="202"/>
      <c r="S1877" s="199" t="str">
        <f t="shared" ref="S1877:AX1877" si="3219">S$21</f>
        <v>S$17</v>
      </c>
      <c r="T1877" s="199" t="str">
        <f t="shared" si="3219"/>
        <v>T$17</v>
      </c>
      <c r="U1877" s="199" t="str">
        <f t="shared" si="3219"/>
        <v>U$17</v>
      </c>
      <c r="V1877" s="199" t="str">
        <f t="shared" si="3219"/>
        <v>V$17</v>
      </c>
      <c r="W1877" s="199" t="str">
        <f t="shared" si="3219"/>
        <v>W$17</v>
      </c>
      <c r="X1877" s="199" t="str">
        <f t="shared" si="3219"/>
        <v>X$17</v>
      </c>
      <c r="Y1877" s="199" t="str">
        <f t="shared" si="3219"/>
        <v>Y$17</v>
      </c>
      <c r="Z1877" s="199" t="str">
        <f t="shared" si="3219"/>
        <v>Z$17</v>
      </c>
      <c r="AA1877" s="199" t="str">
        <f t="shared" si="3219"/>
        <v>AA$17</v>
      </c>
      <c r="AB1877" s="199" t="str">
        <f t="shared" si="3219"/>
        <v>AB$17</v>
      </c>
      <c r="AC1877" s="199" t="str">
        <f t="shared" si="3219"/>
        <v>AC$17</v>
      </c>
      <c r="AD1877" s="199" t="str">
        <f t="shared" si="3219"/>
        <v>AD$17</v>
      </c>
      <c r="AE1877" s="199" t="str">
        <f t="shared" si="3219"/>
        <v>AE$17</v>
      </c>
      <c r="AF1877" s="199" t="str">
        <f t="shared" si="3219"/>
        <v>AF$17</v>
      </c>
      <c r="AG1877" s="199" t="str">
        <f t="shared" si="3219"/>
        <v>AG$17</v>
      </c>
      <c r="AH1877" s="199" t="str">
        <f t="shared" si="3219"/>
        <v>AH$17</v>
      </c>
      <c r="AI1877" s="199" t="str">
        <f t="shared" si="3219"/>
        <v>AI$17</v>
      </c>
      <c r="AJ1877" s="199" t="str">
        <f t="shared" si="3219"/>
        <v>AJ$17</v>
      </c>
      <c r="AK1877" s="199" t="str">
        <f t="shared" si="3219"/>
        <v>AK$17</v>
      </c>
      <c r="AL1877" s="199" t="str">
        <f t="shared" si="3219"/>
        <v>AL$17</v>
      </c>
      <c r="AM1877" s="199" t="str">
        <f t="shared" si="3219"/>
        <v>AM$17</v>
      </c>
      <c r="AN1877" s="199" t="str">
        <f t="shared" si="3219"/>
        <v>AN$17</v>
      </c>
      <c r="AO1877" s="199" t="str">
        <f t="shared" si="3219"/>
        <v>AO$17</v>
      </c>
      <c r="AP1877" s="199" t="str">
        <f t="shared" si="3219"/>
        <v>AP$17</v>
      </c>
      <c r="AQ1877" s="199" t="str">
        <f t="shared" si="3219"/>
        <v>AQ$17</v>
      </c>
      <c r="AR1877" s="199" t="str">
        <f t="shared" si="3219"/>
        <v>AR$17</v>
      </c>
      <c r="AS1877" s="199" t="str">
        <f t="shared" si="3219"/>
        <v>AS$17</v>
      </c>
      <c r="AT1877" s="199" t="str">
        <f t="shared" si="3219"/>
        <v>AT$17</v>
      </c>
      <c r="AU1877" s="199" t="str">
        <f t="shared" si="3219"/>
        <v>AU$17</v>
      </c>
      <c r="AV1877" s="199" t="str">
        <f t="shared" si="3219"/>
        <v>AV$17</v>
      </c>
      <c r="AW1877" s="199" t="str">
        <f t="shared" si="3219"/>
        <v>AW$17</v>
      </c>
      <c r="AX1877" s="199" t="str">
        <f t="shared" si="3219"/>
        <v>AX$17</v>
      </c>
      <c r="AY1877" s="199" t="str">
        <f t="shared" ref="AY1877:CD1877" si="3220">AY$21</f>
        <v>AY$17</v>
      </c>
      <c r="AZ1877" s="199" t="str">
        <f t="shared" si="3220"/>
        <v>AZ$17</v>
      </c>
      <c r="BA1877" s="199" t="str">
        <f t="shared" si="3220"/>
        <v>BA$17</v>
      </c>
      <c r="BB1877" s="199" t="str">
        <f t="shared" si="3220"/>
        <v>BB$17</v>
      </c>
      <c r="BC1877" s="199" t="str">
        <f t="shared" si="3220"/>
        <v>BC$17</v>
      </c>
      <c r="BD1877" s="199" t="str">
        <f t="shared" si="3220"/>
        <v>BD$17</v>
      </c>
      <c r="BE1877" s="199" t="str">
        <f t="shared" si="3220"/>
        <v>BE$17</v>
      </c>
      <c r="BF1877" s="199" t="str">
        <f t="shared" si="3220"/>
        <v>BF$17</v>
      </c>
      <c r="BG1877" s="199" t="str">
        <f t="shared" si="3220"/>
        <v>BG$17</v>
      </c>
      <c r="BH1877" s="199" t="str">
        <f t="shared" si="3220"/>
        <v>BH$17</v>
      </c>
      <c r="BI1877" s="199" t="str">
        <f t="shared" si="3220"/>
        <v>BI$17</v>
      </c>
      <c r="BJ1877" s="199" t="str">
        <f t="shared" si="3220"/>
        <v>BJ$17</v>
      </c>
      <c r="BK1877" s="199" t="str">
        <f t="shared" si="3220"/>
        <v>BK$17</v>
      </c>
      <c r="BL1877" s="199" t="str">
        <f t="shared" si="3220"/>
        <v>BL$17</v>
      </c>
      <c r="BM1877" s="199" t="str">
        <f t="shared" si="3220"/>
        <v>BM$17</v>
      </c>
      <c r="BN1877" s="199" t="str">
        <f t="shared" si="3220"/>
        <v>BN$17</v>
      </c>
      <c r="BO1877" s="199" t="str">
        <f t="shared" si="3220"/>
        <v>BO$17</v>
      </c>
      <c r="BP1877" s="199" t="str">
        <f t="shared" si="3220"/>
        <v>BP$17</v>
      </c>
      <c r="BQ1877" s="199" t="str">
        <f t="shared" si="3220"/>
        <v>BQ$17</v>
      </c>
      <c r="BR1877" s="199" t="str">
        <f t="shared" si="3220"/>
        <v>BR$17</v>
      </c>
      <c r="BS1877" s="199" t="str">
        <f t="shared" si="3220"/>
        <v>BS$17</v>
      </c>
      <c r="BT1877" s="199" t="str">
        <f t="shared" si="3220"/>
        <v>BT$17</v>
      </c>
      <c r="BU1877" s="199" t="str">
        <f t="shared" si="3220"/>
        <v>BU$17</v>
      </c>
      <c r="BV1877" s="199" t="str">
        <f t="shared" si="3220"/>
        <v>BV$17</v>
      </c>
      <c r="BW1877" s="199" t="str">
        <f t="shared" si="3220"/>
        <v>BW$17</v>
      </c>
      <c r="BX1877" s="199" t="str">
        <f t="shared" si="3220"/>
        <v>BX$17</v>
      </c>
      <c r="BY1877" s="199" t="str">
        <f t="shared" si="3220"/>
        <v>BY$17</v>
      </c>
      <c r="BZ1877" s="199" t="str">
        <f t="shared" si="3220"/>
        <v>BZ$17</v>
      </c>
      <c r="CA1877" s="199" t="str">
        <f t="shared" si="3220"/>
        <v>CA$17</v>
      </c>
      <c r="CB1877" s="199" t="str">
        <f t="shared" si="3220"/>
        <v>CB$17</v>
      </c>
      <c r="CC1877" s="199" t="str">
        <f t="shared" si="3220"/>
        <v>CC$17</v>
      </c>
      <c r="CD1877" s="199" t="str">
        <f t="shared" si="3220"/>
        <v>CD$17</v>
      </c>
      <c r="CE1877" s="199" t="str">
        <f t="shared" ref="CE1877:CL1877" si="3221">CE$21</f>
        <v>CE$17</v>
      </c>
      <c r="CF1877" s="199" t="str">
        <f t="shared" si="3221"/>
        <v>CF$17</v>
      </c>
      <c r="CG1877" s="199" t="str">
        <f t="shared" si="3221"/>
        <v>CG$17</v>
      </c>
      <c r="CH1877" s="199" t="str">
        <f t="shared" si="3221"/>
        <v>CH$17</v>
      </c>
      <c r="CI1877" s="199" t="str">
        <f t="shared" si="3221"/>
        <v>CI$17</v>
      </c>
      <c r="CJ1877" s="199" t="str">
        <f t="shared" si="3221"/>
        <v>CJ$17</v>
      </c>
      <c r="CK1877" s="199" t="str">
        <f t="shared" si="3221"/>
        <v>CK$17</v>
      </c>
      <c r="CL1877" s="199" t="str">
        <f t="shared" si="3221"/>
        <v>CL$17</v>
      </c>
      <c r="CN1877" s="201"/>
      <c r="CO1877" s="199" t="str">
        <f t="shared" ref="CO1877:DL1877" si="3222">CO$21</f>
        <v>CO$17</v>
      </c>
      <c r="CP1877" s="199" t="str">
        <f t="shared" si="3222"/>
        <v>CP$17</v>
      </c>
      <c r="CQ1877" s="199" t="str">
        <f t="shared" si="3222"/>
        <v>CQ$17</v>
      </c>
      <c r="CR1877" s="199" t="str">
        <f t="shared" si="3222"/>
        <v>CR$17</v>
      </c>
      <c r="CS1877" s="199" t="str">
        <f t="shared" si="3222"/>
        <v>CS$17</v>
      </c>
      <c r="CT1877" s="199" t="str">
        <f t="shared" si="3222"/>
        <v>CT$17</v>
      </c>
      <c r="CU1877" s="199" t="str">
        <f t="shared" si="3222"/>
        <v>CU$17</v>
      </c>
      <c r="CV1877" s="199" t="str">
        <f t="shared" si="3222"/>
        <v>CV$17</v>
      </c>
      <c r="CW1877" s="199" t="str">
        <f t="shared" si="3222"/>
        <v>CW$17</v>
      </c>
      <c r="CX1877" s="199" t="str">
        <f t="shared" si="3222"/>
        <v>CX$17</v>
      </c>
      <c r="CY1877" s="199" t="str">
        <f t="shared" si="3222"/>
        <v>CY$17</v>
      </c>
      <c r="CZ1877" s="199" t="str">
        <f t="shared" si="3222"/>
        <v>CZ$17</v>
      </c>
      <c r="DA1877" s="199" t="str">
        <f t="shared" si="3222"/>
        <v>DA$17</v>
      </c>
      <c r="DB1877" s="199" t="str">
        <f t="shared" si="3222"/>
        <v>DB$17</v>
      </c>
      <c r="DC1877" s="199" t="str">
        <f t="shared" si="3222"/>
        <v>DC$17</v>
      </c>
      <c r="DD1877" s="199" t="str">
        <f t="shared" si="3222"/>
        <v>DD$17</v>
      </c>
      <c r="DE1877" s="199" t="str">
        <f t="shared" si="3222"/>
        <v>DE$17</v>
      </c>
      <c r="DF1877" s="199" t="str">
        <f t="shared" si="3222"/>
        <v>DF$17</v>
      </c>
      <c r="DG1877" s="199" t="str">
        <f t="shared" si="3222"/>
        <v>DG$17</v>
      </c>
      <c r="DH1877" s="199" t="str">
        <f t="shared" si="3222"/>
        <v>DH$17</v>
      </c>
      <c r="DI1877" s="199" t="str">
        <f t="shared" si="3222"/>
        <v>DI$17</v>
      </c>
      <c r="DJ1877" s="199" t="str">
        <f t="shared" si="3222"/>
        <v>DJ$17</v>
      </c>
      <c r="DK1877" s="199" t="str">
        <f t="shared" si="3222"/>
        <v>DK$17</v>
      </c>
      <c r="DL1877" s="199" t="str">
        <f t="shared" si="3222"/>
        <v>DL$17</v>
      </c>
    </row>
    <row r="1878" spans="1:116" x14ac:dyDescent="0.4">
      <c r="A1878" s="174"/>
      <c r="E1878" s="8"/>
      <c r="G1878" s="175" t="s">
        <v>491</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505</v>
      </c>
      <c r="H1879" s="200"/>
      <c r="I1879" s="201"/>
      <c r="J1879" s="201"/>
      <c r="K1879" s="202"/>
      <c r="L1879" s="202"/>
      <c r="M1879" s="202"/>
      <c r="N1879" s="202"/>
      <c r="O1879" s="202"/>
      <c r="P1879" s="202"/>
      <c r="R1879" s="202"/>
      <c r="S1879" s="190"/>
      <c r="T1879" s="190"/>
      <c r="U1879" s="190"/>
      <c r="V1879" s="190"/>
      <c r="W1879" s="190"/>
      <c r="X1879" s="190"/>
      <c r="Y1879" s="190"/>
      <c r="Z1879" s="190"/>
      <c r="AA1879" s="190"/>
      <c r="AB1879" s="190"/>
      <c r="AC1879" s="190"/>
      <c r="AD1879" s="190"/>
      <c r="AE1879" s="190"/>
      <c r="AF1879" s="190"/>
      <c r="AG1879" s="190"/>
      <c r="AH1879" s="190"/>
      <c r="AI1879" s="190"/>
      <c r="AJ1879" s="190"/>
      <c r="AK1879" s="190"/>
      <c r="AL1879" s="190"/>
      <c r="AM1879" s="190"/>
      <c r="AN1879" s="190"/>
      <c r="AO1879" s="190"/>
      <c r="AP1879" s="190"/>
      <c r="AQ1879" s="190"/>
      <c r="AR1879" s="190"/>
      <c r="AS1879" s="190"/>
      <c r="AT1879" s="190"/>
      <c r="AU1879" s="190"/>
      <c r="AV1879" s="190"/>
      <c r="AW1879" s="190"/>
      <c r="AX1879" s="190"/>
      <c r="AY1879" s="190"/>
      <c r="AZ1879" s="190"/>
      <c r="BA1879" s="190"/>
      <c r="BB1879" s="190"/>
      <c r="BC1879" s="190"/>
      <c r="BD1879" s="190"/>
      <c r="BE1879" s="190"/>
      <c r="BF1879" s="190"/>
      <c r="BG1879" s="190"/>
      <c r="BH1879" s="190"/>
      <c r="BI1879" s="190"/>
      <c r="BJ1879" s="190"/>
      <c r="BK1879" s="190"/>
      <c r="BL1879" s="190"/>
      <c r="BM1879" s="190"/>
      <c r="BN1879" s="190"/>
      <c r="BO1879" s="190"/>
      <c r="BP1879" s="190"/>
      <c r="BQ1879" s="190"/>
      <c r="BR1879" s="190"/>
      <c r="BS1879" s="190"/>
      <c r="BT1879" s="190"/>
      <c r="BU1879" s="190"/>
      <c r="BV1879" s="190"/>
      <c r="BW1879" s="190"/>
      <c r="BX1879" s="190"/>
      <c r="BY1879" s="190"/>
      <c r="BZ1879" s="190"/>
      <c r="CA1879" s="190"/>
      <c r="CB1879" s="190"/>
      <c r="CC1879" s="190"/>
      <c r="CD1879" s="190"/>
      <c r="CE1879" s="190"/>
      <c r="CF1879" s="190"/>
      <c r="CG1879" s="190"/>
      <c r="CH1879" s="190"/>
      <c r="CI1879" s="190"/>
      <c r="CJ1879" s="190"/>
      <c r="CK1879" s="190"/>
      <c r="CL1879" s="190"/>
      <c r="CN1879" s="201"/>
      <c r="CO1879" s="190"/>
      <c r="CP1879" s="190"/>
      <c r="CQ1879" s="190"/>
      <c r="CR1879" s="190"/>
      <c r="CS1879" s="190"/>
      <c r="CT1879" s="190"/>
      <c r="CU1879" s="190"/>
      <c r="CV1879" s="190"/>
      <c r="CW1879" s="190"/>
      <c r="CX1879" s="190"/>
      <c r="CY1879" s="190"/>
      <c r="CZ1879" s="190"/>
      <c r="DA1879" s="190"/>
      <c r="DB1879" s="190"/>
      <c r="DC1879" s="190"/>
      <c r="DD1879" s="190"/>
      <c r="DE1879" s="190"/>
      <c r="DF1879" s="190"/>
      <c r="DG1879" s="190"/>
      <c r="DH1879" s="190"/>
      <c r="DI1879" s="190"/>
      <c r="DJ1879" s="190"/>
      <c r="DK1879" s="190"/>
      <c r="DL1879" s="190"/>
    </row>
    <row r="1880" spans="1:116" x14ac:dyDescent="0.4">
      <c r="A1880" s="174"/>
      <c r="E1880" s="8"/>
      <c r="G1880" s="175" t="s">
        <v>463</v>
      </c>
      <c r="H1880" s="200"/>
      <c r="I1880" s="201"/>
      <c r="J1880" s="201"/>
      <c r="K1880" s="202"/>
      <c r="L1880" s="202"/>
      <c r="M1880" s="202"/>
      <c r="N1880" s="202"/>
      <c r="O1880" s="202"/>
      <c r="P1880" s="202"/>
      <c r="R1880" s="202"/>
      <c r="S1880" s="190" t="str">
        <f t="shared" ref="S1880:AX1880" si="3223">S$22</f>
        <v>S$18</v>
      </c>
      <c r="T1880" s="190" t="str">
        <f t="shared" si="3223"/>
        <v>T$18</v>
      </c>
      <c r="U1880" s="190" t="str">
        <f t="shared" si="3223"/>
        <v>U$18</v>
      </c>
      <c r="V1880" s="190" t="str">
        <f t="shared" si="3223"/>
        <v>V$18</v>
      </c>
      <c r="W1880" s="190" t="str">
        <f t="shared" si="3223"/>
        <v>W$18</v>
      </c>
      <c r="X1880" s="190" t="str">
        <f t="shared" si="3223"/>
        <v>X$18</v>
      </c>
      <c r="Y1880" s="190" t="str">
        <f t="shared" si="3223"/>
        <v>Y$18</v>
      </c>
      <c r="Z1880" s="190" t="str">
        <f t="shared" si="3223"/>
        <v>Z$18</v>
      </c>
      <c r="AA1880" s="190" t="str">
        <f t="shared" si="3223"/>
        <v>AA$18</v>
      </c>
      <c r="AB1880" s="190" t="str">
        <f t="shared" si="3223"/>
        <v>AB$18</v>
      </c>
      <c r="AC1880" s="190" t="str">
        <f t="shared" si="3223"/>
        <v>AC$18</v>
      </c>
      <c r="AD1880" s="190" t="str">
        <f t="shared" si="3223"/>
        <v>AD$18</v>
      </c>
      <c r="AE1880" s="190" t="str">
        <f t="shared" si="3223"/>
        <v>AE$18</v>
      </c>
      <c r="AF1880" s="190" t="str">
        <f t="shared" si="3223"/>
        <v>AF$18</v>
      </c>
      <c r="AG1880" s="190" t="str">
        <f t="shared" si="3223"/>
        <v>AG$18</v>
      </c>
      <c r="AH1880" s="190" t="str">
        <f t="shared" si="3223"/>
        <v>AH$18</v>
      </c>
      <c r="AI1880" s="190" t="str">
        <f t="shared" si="3223"/>
        <v>AI$18</v>
      </c>
      <c r="AJ1880" s="190" t="str">
        <f t="shared" si="3223"/>
        <v>AJ$18</v>
      </c>
      <c r="AK1880" s="190" t="str">
        <f t="shared" si="3223"/>
        <v>AK$18</v>
      </c>
      <c r="AL1880" s="190" t="str">
        <f t="shared" si="3223"/>
        <v>AL$18</v>
      </c>
      <c r="AM1880" s="190" t="str">
        <f t="shared" si="3223"/>
        <v>AM$18</v>
      </c>
      <c r="AN1880" s="190" t="str">
        <f t="shared" si="3223"/>
        <v>AN$18</v>
      </c>
      <c r="AO1880" s="190" t="str">
        <f t="shared" si="3223"/>
        <v>AO$18</v>
      </c>
      <c r="AP1880" s="190" t="str">
        <f t="shared" si="3223"/>
        <v>AP$18</v>
      </c>
      <c r="AQ1880" s="190" t="str">
        <f t="shared" si="3223"/>
        <v>AQ$18</v>
      </c>
      <c r="AR1880" s="190" t="str">
        <f t="shared" si="3223"/>
        <v>AR$18</v>
      </c>
      <c r="AS1880" s="190" t="str">
        <f t="shared" si="3223"/>
        <v>AS$18</v>
      </c>
      <c r="AT1880" s="190" t="str">
        <f t="shared" si="3223"/>
        <v>AT$18</v>
      </c>
      <c r="AU1880" s="190" t="str">
        <f t="shared" si="3223"/>
        <v>AU$18</v>
      </c>
      <c r="AV1880" s="190" t="str">
        <f t="shared" si="3223"/>
        <v>AV$18</v>
      </c>
      <c r="AW1880" s="190" t="str">
        <f t="shared" si="3223"/>
        <v>AW$18</v>
      </c>
      <c r="AX1880" s="190" t="str">
        <f t="shared" si="3223"/>
        <v>AX$18</v>
      </c>
      <c r="AY1880" s="190" t="str">
        <f t="shared" ref="AY1880:CD1880" si="3224">AY$22</f>
        <v>AY$18</v>
      </c>
      <c r="AZ1880" s="190" t="str">
        <f t="shared" si="3224"/>
        <v>AZ$18</v>
      </c>
      <c r="BA1880" s="190" t="str">
        <f t="shared" si="3224"/>
        <v>BA$18</v>
      </c>
      <c r="BB1880" s="190" t="str">
        <f t="shared" si="3224"/>
        <v>BB$18</v>
      </c>
      <c r="BC1880" s="190" t="str">
        <f t="shared" si="3224"/>
        <v>BC$18</v>
      </c>
      <c r="BD1880" s="190" t="str">
        <f t="shared" si="3224"/>
        <v>BD$18</v>
      </c>
      <c r="BE1880" s="190" t="str">
        <f t="shared" si="3224"/>
        <v>BE$18</v>
      </c>
      <c r="BF1880" s="190" t="str">
        <f t="shared" si="3224"/>
        <v>BF$18</v>
      </c>
      <c r="BG1880" s="190" t="str">
        <f t="shared" si="3224"/>
        <v>BG$18</v>
      </c>
      <c r="BH1880" s="190" t="str">
        <f t="shared" si="3224"/>
        <v>BH$18</v>
      </c>
      <c r="BI1880" s="190" t="str">
        <f t="shared" si="3224"/>
        <v>BI$18</v>
      </c>
      <c r="BJ1880" s="190" t="str">
        <f t="shared" si="3224"/>
        <v>BJ$18</v>
      </c>
      <c r="BK1880" s="190" t="str">
        <f t="shared" si="3224"/>
        <v>BK$18</v>
      </c>
      <c r="BL1880" s="190" t="str">
        <f t="shared" si="3224"/>
        <v>BL$18</v>
      </c>
      <c r="BM1880" s="190" t="str">
        <f t="shared" si="3224"/>
        <v>BM$18</v>
      </c>
      <c r="BN1880" s="190" t="str">
        <f t="shared" si="3224"/>
        <v>BN$18</v>
      </c>
      <c r="BO1880" s="190" t="str">
        <f t="shared" si="3224"/>
        <v>BO$18</v>
      </c>
      <c r="BP1880" s="190" t="str">
        <f t="shared" si="3224"/>
        <v>BP$18</v>
      </c>
      <c r="BQ1880" s="190" t="str">
        <f t="shared" si="3224"/>
        <v>BQ$18</v>
      </c>
      <c r="BR1880" s="190" t="str">
        <f t="shared" si="3224"/>
        <v>BR$18</v>
      </c>
      <c r="BS1880" s="190" t="str">
        <f t="shared" si="3224"/>
        <v>BS$18</v>
      </c>
      <c r="BT1880" s="190" t="str">
        <f t="shared" si="3224"/>
        <v>BT$18</v>
      </c>
      <c r="BU1880" s="190" t="str">
        <f t="shared" si="3224"/>
        <v>BU$18</v>
      </c>
      <c r="BV1880" s="190" t="str">
        <f t="shared" si="3224"/>
        <v>BV$18</v>
      </c>
      <c r="BW1880" s="190" t="str">
        <f t="shared" si="3224"/>
        <v>BW$18</v>
      </c>
      <c r="BX1880" s="190" t="str">
        <f t="shared" si="3224"/>
        <v>BX$18</v>
      </c>
      <c r="BY1880" s="190" t="str">
        <f t="shared" si="3224"/>
        <v>BY$18</v>
      </c>
      <c r="BZ1880" s="190" t="str">
        <f t="shared" si="3224"/>
        <v>BZ$18</v>
      </c>
      <c r="CA1880" s="190" t="str">
        <f t="shared" si="3224"/>
        <v>CA$18</v>
      </c>
      <c r="CB1880" s="190" t="str">
        <f t="shared" si="3224"/>
        <v>CB$18</v>
      </c>
      <c r="CC1880" s="190" t="str">
        <f t="shared" si="3224"/>
        <v>CC$18</v>
      </c>
      <c r="CD1880" s="190" t="str">
        <f t="shared" si="3224"/>
        <v>CD$18</v>
      </c>
      <c r="CE1880" s="190" t="str">
        <f t="shared" ref="CE1880:CL1880" si="3225">CE$22</f>
        <v>CE$18</v>
      </c>
      <c r="CF1880" s="190" t="str">
        <f t="shared" si="3225"/>
        <v>CF$18</v>
      </c>
      <c r="CG1880" s="190" t="str">
        <f t="shared" si="3225"/>
        <v>CG$18</v>
      </c>
      <c r="CH1880" s="190" t="str">
        <f t="shared" si="3225"/>
        <v>CH$18</v>
      </c>
      <c r="CI1880" s="190" t="str">
        <f t="shared" si="3225"/>
        <v>CI$18</v>
      </c>
      <c r="CJ1880" s="190" t="str">
        <f t="shared" si="3225"/>
        <v>CJ$18</v>
      </c>
      <c r="CK1880" s="190" t="str">
        <f t="shared" si="3225"/>
        <v>CK$18</v>
      </c>
      <c r="CL1880" s="190" t="str">
        <f t="shared" si="3225"/>
        <v>CL$18</v>
      </c>
      <c r="CN1880" s="201"/>
      <c r="CO1880" s="190" t="str">
        <f t="shared" ref="CO1880:DL1880" si="3226">CO$22</f>
        <v>CO$18</v>
      </c>
      <c r="CP1880" s="190" t="str">
        <f t="shared" si="3226"/>
        <v>CP$18</v>
      </c>
      <c r="CQ1880" s="190" t="str">
        <f t="shared" si="3226"/>
        <v>CQ$18</v>
      </c>
      <c r="CR1880" s="190" t="str">
        <f t="shared" si="3226"/>
        <v>CR$18</v>
      </c>
      <c r="CS1880" s="190" t="str">
        <f t="shared" si="3226"/>
        <v>CS$18</v>
      </c>
      <c r="CT1880" s="190" t="str">
        <f t="shared" si="3226"/>
        <v>CT$18</v>
      </c>
      <c r="CU1880" s="190" t="str">
        <f t="shared" si="3226"/>
        <v>CU$18</v>
      </c>
      <c r="CV1880" s="190" t="str">
        <f t="shared" si="3226"/>
        <v>CV$18</v>
      </c>
      <c r="CW1880" s="190" t="str">
        <f t="shared" si="3226"/>
        <v>CW$18</v>
      </c>
      <c r="CX1880" s="190" t="str">
        <f t="shared" si="3226"/>
        <v>CX$18</v>
      </c>
      <c r="CY1880" s="190" t="str">
        <f t="shared" si="3226"/>
        <v>CY$18</v>
      </c>
      <c r="CZ1880" s="190" t="str">
        <f t="shared" si="3226"/>
        <v>CZ$18</v>
      </c>
      <c r="DA1880" s="190" t="str">
        <f t="shared" si="3226"/>
        <v>DA$18</v>
      </c>
      <c r="DB1880" s="190" t="str">
        <f t="shared" si="3226"/>
        <v>DB$18</v>
      </c>
      <c r="DC1880" s="190" t="str">
        <f t="shared" si="3226"/>
        <v>DC$18</v>
      </c>
      <c r="DD1880" s="190" t="str">
        <f t="shared" si="3226"/>
        <v>DD$18</v>
      </c>
      <c r="DE1880" s="190" t="str">
        <f t="shared" si="3226"/>
        <v>DE$18</v>
      </c>
      <c r="DF1880" s="190" t="str">
        <f t="shared" si="3226"/>
        <v>DF$18</v>
      </c>
      <c r="DG1880" s="190" t="str">
        <f t="shared" si="3226"/>
        <v>DG$18</v>
      </c>
      <c r="DH1880" s="190" t="str">
        <f t="shared" si="3226"/>
        <v>DH$18</v>
      </c>
      <c r="DI1880" s="190" t="str">
        <f t="shared" si="3226"/>
        <v>DI$18</v>
      </c>
      <c r="DJ1880" s="190" t="str">
        <f t="shared" si="3226"/>
        <v>DJ$18</v>
      </c>
      <c r="DK1880" s="190" t="str">
        <f t="shared" si="3226"/>
        <v>DK$18</v>
      </c>
      <c r="DL1880" s="190" t="str">
        <f t="shared" si="3226"/>
        <v>DL$18</v>
      </c>
    </row>
    <row r="1881" spans="1:116" x14ac:dyDescent="0.4">
      <c r="A1881" s="174"/>
      <c r="E1881" s="8"/>
      <c r="G1881" s="175" t="s">
        <v>464</v>
      </c>
      <c r="H1881" s="200"/>
      <c r="I1881" s="201"/>
      <c r="J1881" s="201"/>
      <c r="K1881" s="202"/>
      <c r="L1881" s="202"/>
      <c r="M1881" s="202"/>
      <c r="N1881" s="202"/>
      <c r="O1881" s="202"/>
      <c r="P1881" s="202"/>
      <c r="R1881" s="202"/>
      <c r="S1881" s="190" t="str">
        <f t="shared" ref="S1881:AX1881" si="3227">S$23</f>
        <v>S$19</v>
      </c>
      <c r="T1881" s="190" t="str">
        <f t="shared" si="3227"/>
        <v>T$19</v>
      </c>
      <c r="U1881" s="190" t="str">
        <f t="shared" si="3227"/>
        <v>U$19</v>
      </c>
      <c r="V1881" s="190" t="str">
        <f t="shared" si="3227"/>
        <v>V$19</v>
      </c>
      <c r="W1881" s="190" t="str">
        <f t="shared" si="3227"/>
        <v>W$19</v>
      </c>
      <c r="X1881" s="190" t="str">
        <f t="shared" si="3227"/>
        <v>X$19</v>
      </c>
      <c r="Y1881" s="190" t="str">
        <f t="shared" si="3227"/>
        <v>Y$19</v>
      </c>
      <c r="Z1881" s="190" t="str">
        <f t="shared" si="3227"/>
        <v>Z$19</v>
      </c>
      <c r="AA1881" s="190" t="str">
        <f t="shared" si="3227"/>
        <v>AA$19</v>
      </c>
      <c r="AB1881" s="190" t="str">
        <f t="shared" si="3227"/>
        <v>AB$19</v>
      </c>
      <c r="AC1881" s="190" t="str">
        <f t="shared" si="3227"/>
        <v>AC$19</v>
      </c>
      <c r="AD1881" s="190" t="str">
        <f t="shared" si="3227"/>
        <v>AD$19</v>
      </c>
      <c r="AE1881" s="190" t="str">
        <f t="shared" si="3227"/>
        <v>AE$19</v>
      </c>
      <c r="AF1881" s="190" t="str">
        <f t="shared" si="3227"/>
        <v>AF$19</v>
      </c>
      <c r="AG1881" s="190" t="str">
        <f t="shared" si="3227"/>
        <v>AG$19</v>
      </c>
      <c r="AH1881" s="190" t="str">
        <f t="shared" si="3227"/>
        <v>AH$19</v>
      </c>
      <c r="AI1881" s="190" t="str">
        <f t="shared" si="3227"/>
        <v>AI$19</v>
      </c>
      <c r="AJ1881" s="190" t="str">
        <f t="shared" si="3227"/>
        <v>AJ$19</v>
      </c>
      <c r="AK1881" s="190" t="str">
        <f t="shared" si="3227"/>
        <v>AK$19</v>
      </c>
      <c r="AL1881" s="190" t="str">
        <f t="shared" si="3227"/>
        <v>AL$19</v>
      </c>
      <c r="AM1881" s="190" t="str">
        <f t="shared" si="3227"/>
        <v>AM$19</v>
      </c>
      <c r="AN1881" s="190" t="str">
        <f t="shared" si="3227"/>
        <v>AN$19</v>
      </c>
      <c r="AO1881" s="190" t="str">
        <f t="shared" si="3227"/>
        <v>AO$19</v>
      </c>
      <c r="AP1881" s="190" t="str">
        <f t="shared" si="3227"/>
        <v>AP$19</v>
      </c>
      <c r="AQ1881" s="190" t="str">
        <f t="shared" si="3227"/>
        <v>AQ$19</v>
      </c>
      <c r="AR1881" s="190" t="str">
        <f t="shared" si="3227"/>
        <v>AR$19</v>
      </c>
      <c r="AS1881" s="190" t="str">
        <f t="shared" si="3227"/>
        <v>AS$19</v>
      </c>
      <c r="AT1881" s="190" t="str">
        <f t="shared" si="3227"/>
        <v>AT$19</v>
      </c>
      <c r="AU1881" s="190" t="str">
        <f t="shared" si="3227"/>
        <v>AU$19</v>
      </c>
      <c r="AV1881" s="190" t="str">
        <f t="shared" si="3227"/>
        <v>AV$19</v>
      </c>
      <c r="AW1881" s="190" t="str">
        <f t="shared" si="3227"/>
        <v>AW$19</v>
      </c>
      <c r="AX1881" s="190" t="str">
        <f t="shared" si="3227"/>
        <v>AX$19</v>
      </c>
      <c r="AY1881" s="190" t="str">
        <f t="shared" ref="AY1881:CD1881" si="3228">AY$23</f>
        <v>AY$19</v>
      </c>
      <c r="AZ1881" s="190" t="str">
        <f t="shared" si="3228"/>
        <v>AZ$19</v>
      </c>
      <c r="BA1881" s="190" t="str">
        <f t="shared" si="3228"/>
        <v>BA$19</v>
      </c>
      <c r="BB1881" s="190" t="str">
        <f t="shared" si="3228"/>
        <v>BB$19</v>
      </c>
      <c r="BC1881" s="190" t="str">
        <f t="shared" si="3228"/>
        <v>BC$19</v>
      </c>
      <c r="BD1881" s="190" t="str">
        <f t="shared" si="3228"/>
        <v>BD$19</v>
      </c>
      <c r="BE1881" s="190" t="str">
        <f t="shared" si="3228"/>
        <v>BE$19</v>
      </c>
      <c r="BF1881" s="190" t="str">
        <f t="shared" si="3228"/>
        <v>BF$19</v>
      </c>
      <c r="BG1881" s="190" t="str">
        <f t="shared" si="3228"/>
        <v>BG$19</v>
      </c>
      <c r="BH1881" s="190" t="str">
        <f t="shared" si="3228"/>
        <v>BH$19</v>
      </c>
      <c r="BI1881" s="190" t="str">
        <f t="shared" si="3228"/>
        <v>BI$19</v>
      </c>
      <c r="BJ1881" s="190" t="str">
        <f t="shared" si="3228"/>
        <v>BJ$19</v>
      </c>
      <c r="BK1881" s="190" t="str">
        <f t="shared" si="3228"/>
        <v>BK$19</v>
      </c>
      <c r="BL1881" s="190" t="str">
        <f t="shared" si="3228"/>
        <v>BL$19</v>
      </c>
      <c r="BM1881" s="190" t="str">
        <f t="shared" si="3228"/>
        <v>BM$19</v>
      </c>
      <c r="BN1881" s="190" t="str">
        <f t="shared" si="3228"/>
        <v>BN$19</v>
      </c>
      <c r="BO1881" s="190" t="str">
        <f t="shared" si="3228"/>
        <v>BO$19</v>
      </c>
      <c r="BP1881" s="190" t="str">
        <f t="shared" si="3228"/>
        <v>BP$19</v>
      </c>
      <c r="BQ1881" s="190" t="str">
        <f t="shared" si="3228"/>
        <v>BQ$19</v>
      </c>
      <c r="BR1881" s="190" t="str">
        <f t="shared" si="3228"/>
        <v>BR$19</v>
      </c>
      <c r="BS1881" s="190" t="str">
        <f t="shared" si="3228"/>
        <v>BS$19</v>
      </c>
      <c r="BT1881" s="190" t="str">
        <f t="shared" si="3228"/>
        <v>BT$19</v>
      </c>
      <c r="BU1881" s="190" t="str">
        <f t="shared" si="3228"/>
        <v>BU$19</v>
      </c>
      <c r="BV1881" s="190" t="str">
        <f t="shared" si="3228"/>
        <v>BV$19</v>
      </c>
      <c r="BW1881" s="190" t="str">
        <f t="shared" si="3228"/>
        <v>BW$19</v>
      </c>
      <c r="BX1881" s="190" t="str">
        <f t="shared" si="3228"/>
        <v>BX$19</v>
      </c>
      <c r="BY1881" s="190" t="str">
        <f t="shared" si="3228"/>
        <v>BY$19</v>
      </c>
      <c r="BZ1881" s="190" t="str">
        <f t="shared" si="3228"/>
        <v>BZ$19</v>
      </c>
      <c r="CA1881" s="190" t="str">
        <f t="shared" si="3228"/>
        <v>CA$19</v>
      </c>
      <c r="CB1881" s="190" t="str">
        <f t="shared" si="3228"/>
        <v>CB$19</v>
      </c>
      <c r="CC1881" s="190" t="str">
        <f t="shared" si="3228"/>
        <v>CC$19</v>
      </c>
      <c r="CD1881" s="190" t="str">
        <f t="shared" si="3228"/>
        <v>CD$19</v>
      </c>
      <c r="CE1881" s="190" t="str">
        <f t="shared" ref="CE1881:CL1881" si="3229">CE$23</f>
        <v>CE$19</v>
      </c>
      <c r="CF1881" s="190" t="str">
        <f t="shared" si="3229"/>
        <v>CF$19</v>
      </c>
      <c r="CG1881" s="190" t="str">
        <f t="shared" si="3229"/>
        <v>CG$19</v>
      </c>
      <c r="CH1881" s="190" t="str">
        <f t="shared" si="3229"/>
        <v>CH$19</v>
      </c>
      <c r="CI1881" s="190" t="str">
        <f t="shared" si="3229"/>
        <v>CI$19</v>
      </c>
      <c r="CJ1881" s="190" t="str">
        <f t="shared" si="3229"/>
        <v>CJ$19</v>
      </c>
      <c r="CK1881" s="190" t="str">
        <f t="shared" si="3229"/>
        <v>CK$19</v>
      </c>
      <c r="CL1881" s="190" t="str">
        <f t="shared" si="3229"/>
        <v>CL$19</v>
      </c>
      <c r="CN1881" s="201"/>
      <c r="CO1881" s="190" t="str">
        <f t="shared" ref="CO1881:DL1881" si="3230">CO$23</f>
        <v>CO$19</v>
      </c>
      <c r="CP1881" s="190" t="str">
        <f t="shared" si="3230"/>
        <v>CP$19</v>
      </c>
      <c r="CQ1881" s="190" t="str">
        <f t="shared" si="3230"/>
        <v>CQ$19</v>
      </c>
      <c r="CR1881" s="190" t="str">
        <f t="shared" si="3230"/>
        <v>CR$19</v>
      </c>
      <c r="CS1881" s="190" t="str">
        <f t="shared" si="3230"/>
        <v>CS$19</v>
      </c>
      <c r="CT1881" s="190" t="str">
        <f t="shared" si="3230"/>
        <v>CT$19</v>
      </c>
      <c r="CU1881" s="190" t="str">
        <f t="shared" si="3230"/>
        <v>CU$19</v>
      </c>
      <c r="CV1881" s="190" t="str">
        <f t="shared" si="3230"/>
        <v>CV$19</v>
      </c>
      <c r="CW1881" s="190" t="str">
        <f t="shared" si="3230"/>
        <v>CW$19</v>
      </c>
      <c r="CX1881" s="190" t="str">
        <f t="shared" si="3230"/>
        <v>CX$19</v>
      </c>
      <c r="CY1881" s="190" t="str">
        <f t="shared" si="3230"/>
        <v>CY$19</v>
      </c>
      <c r="CZ1881" s="190" t="str">
        <f t="shared" si="3230"/>
        <v>CZ$19</v>
      </c>
      <c r="DA1881" s="190" t="str">
        <f t="shared" si="3230"/>
        <v>DA$19</v>
      </c>
      <c r="DB1881" s="190" t="str">
        <f t="shared" si="3230"/>
        <v>DB$19</v>
      </c>
      <c r="DC1881" s="190" t="str">
        <f t="shared" si="3230"/>
        <v>DC$19</v>
      </c>
      <c r="DD1881" s="190" t="str">
        <f t="shared" si="3230"/>
        <v>DD$19</v>
      </c>
      <c r="DE1881" s="190" t="str">
        <f t="shared" si="3230"/>
        <v>DE$19</v>
      </c>
      <c r="DF1881" s="190" t="str">
        <f t="shared" si="3230"/>
        <v>DF$19</v>
      </c>
      <c r="DG1881" s="190" t="str">
        <f t="shared" si="3230"/>
        <v>DG$19</v>
      </c>
      <c r="DH1881" s="190" t="str">
        <f t="shared" si="3230"/>
        <v>DH$19</v>
      </c>
      <c r="DI1881" s="190" t="str">
        <f t="shared" si="3230"/>
        <v>DI$19</v>
      </c>
      <c r="DJ1881" s="190" t="str">
        <f t="shared" si="3230"/>
        <v>DJ$19</v>
      </c>
      <c r="DK1881" s="190" t="str">
        <f t="shared" si="3230"/>
        <v>DK$19</v>
      </c>
      <c r="DL1881" s="190" t="str">
        <f t="shared" si="3230"/>
        <v>DL$19</v>
      </c>
    </row>
    <row r="1882" spans="1:116" x14ac:dyDescent="0.4">
      <c r="A1882" s="142" t="s">
        <v>218</v>
      </c>
      <c r="B1882" s="31" t="s">
        <v>81</v>
      </c>
      <c r="C1882" s="31"/>
      <c r="D1882" t="s">
        <v>774</v>
      </c>
      <c r="E1882" s="8" t="str">
        <f t="shared" ref="E1882:E1892" si="3231">ROW()&amp;" "&amp;D1882</f>
        <v>1882 UEREV - S</v>
      </c>
      <c r="F1882" t="s">
        <v>277</v>
      </c>
      <c r="G1882" s="143" t="s">
        <v>239</v>
      </c>
      <c r="H1882" s="142"/>
      <c r="I1882" s="144"/>
      <c r="J1882" s="144"/>
      <c r="K1882" s="142"/>
      <c r="L1882" s="142"/>
      <c r="M1882" s="142"/>
      <c r="N1882" s="142"/>
      <c r="O1882" s="142"/>
      <c r="P1882" s="142"/>
      <c r="R1882" s="143"/>
      <c r="S1882" s="168"/>
      <c r="T1882" s="168"/>
      <c r="U1882" s="168"/>
      <c r="V1882" s="168"/>
      <c r="W1882" s="168"/>
      <c r="X1882" s="168"/>
      <c r="Y1882" s="168"/>
      <c r="Z1882" s="168"/>
      <c r="AA1882" s="168"/>
      <c r="AB1882" s="168"/>
      <c r="AC1882" s="168"/>
      <c r="AD1882" s="168"/>
      <c r="AE1882" s="168"/>
      <c r="AF1882" s="168"/>
      <c r="AG1882" s="168"/>
      <c r="AH1882" s="168"/>
      <c r="AI1882" s="168"/>
      <c r="AJ1882" s="168"/>
      <c r="AK1882" s="168"/>
      <c r="AL1882" s="168"/>
      <c r="AM1882" s="168"/>
      <c r="AN1882" s="168"/>
      <c r="AO1882" s="168"/>
      <c r="AP1882" s="168"/>
      <c r="AQ1882" s="168"/>
      <c r="AR1882" s="168"/>
      <c r="AS1882" s="168"/>
      <c r="AT1882" s="168"/>
      <c r="AU1882" s="168"/>
      <c r="AV1882" s="168"/>
      <c r="AW1882" s="168"/>
      <c r="AX1882" s="168"/>
      <c r="AY1882" s="168"/>
      <c r="AZ1882" s="168"/>
      <c r="BA1882" s="168"/>
      <c r="BB1882" s="168"/>
      <c r="BC1882" s="168"/>
      <c r="BD1882" s="168"/>
      <c r="BE1882" s="168"/>
      <c r="BF1882" s="168"/>
      <c r="BG1882" s="168"/>
      <c r="BH1882" s="168"/>
      <c r="BI1882" s="168"/>
      <c r="BJ1882" s="168"/>
      <c r="BK1882" s="168"/>
      <c r="BL1882" s="168"/>
      <c r="BM1882" s="168"/>
      <c r="BN1882" s="168"/>
      <c r="BO1882" s="168"/>
      <c r="BP1882" s="168"/>
      <c r="BQ1882" s="168"/>
      <c r="BR1882" s="168"/>
      <c r="BS1882" s="168"/>
      <c r="BT1882" s="168"/>
      <c r="BU1882" s="168"/>
      <c r="BV1882" s="168"/>
      <c r="BW1882" s="168"/>
      <c r="BX1882" s="168"/>
      <c r="BY1882" s="168"/>
      <c r="BZ1882" s="168"/>
      <c r="CA1882" s="168"/>
      <c r="CB1882" s="168"/>
      <c r="CC1882" s="168"/>
      <c r="CD1882" s="168"/>
      <c r="CE1882" s="168"/>
      <c r="CF1882" s="168"/>
      <c r="CG1882" s="168"/>
      <c r="CH1882" s="168"/>
      <c r="CI1882" s="168"/>
      <c r="CJ1882" s="168"/>
      <c r="CK1882" s="168"/>
      <c r="CL1882" s="168"/>
      <c r="CN1882" s="144"/>
      <c r="CO1882" s="168"/>
      <c r="CP1882" s="168"/>
      <c r="CQ1882" s="168"/>
      <c r="CR1882" s="168"/>
      <c r="CS1882" s="168"/>
      <c r="CT1882" s="168"/>
      <c r="CU1882" s="168"/>
      <c r="CV1882" s="168"/>
      <c r="CW1882" s="168"/>
      <c r="CX1882" s="168"/>
      <c r="CY1882" s="168"/>
      <c r="CZ1882" s="168"/>
      <c r="DA1882" s="168"/>
      <c r="DB1882" s="168"/>
      <c r="DC1882" s="168"/>
      <c r="DD1882" s="168"/>
      <c r="DE1882" s="168"/>
      <c r="DF1882" s="168"/>
      <c r="DG1882" s="168"/>
      <c r="DH1882" s="168"/>
      <c r="DI1882" s="168"/>
      <c r="DJ1882" s="168"/>
      <c r="DK1882" s="168"/>
      <c r="DL1882" s="168"/>
    </row>
    <row r="1883" spans="1:116" x14ac:dyDescent="0.4">
      <c r="A1883" s="31"/>
      <c r="B1883" s="31"/>
      <c r="C1883" s="31"/>
      <c r="D1883" t="s">
        <v>774</v>
      </c>
      <c r="E1883" s="8" t="str">
        <f t="shared" si="3231"/>
        <v>1883 UEREV - S</v>
      </c>
      <c r="G1883" s="95" t="str">
        <f>G1885&amp;":"</f>
        <v>Unearned revenue - (Primary label):</v>
      </c>
      <c r="H1883" s="31"/>
      <c r="I1883" s="73"/>
      <c r="J1883" s="73"/>
      <c r="K1883" s="31"/>
      <c r="L1883" s="31"/>
      <c r="M1883" s="31"/>
      <c r="N1883" s="31"/>
      <c r="O1883" s="31"/>
      <c r="P1883" s="31"/>
      <c r="R1883" s="67"/>
      <c r="S1883" s="156"/>
      <c r="T1883" s="156"/>
      <c r="U1883" s="156"/>
      <c r="V1883" s="156"/>
      <c r="W1883" s="156"/>
      <c r="X1883" s="156"/>
      <c r="Y1883" s="156"/>
      <c r="Z1883" s="156"/>
      <c r="AA1883" s="156"/>
      <c r="AB1883" s="156"/>
      <c r="AC1883" s="156"/>
      <c r="AD1883" s="156"/>
      <c r="AE1883" s="156"/>
      <c r="AF1883" s="156"/>
      <c r="AG1883" s="156"/>
      <c r="AH1883" s="156"/>
      <c r="AI1883" s="156"/>
      <c r="AJ1883" s="156"/>
      <c r="AK1883" s="156"/>
      <c r="AL1883" s="156"/>
      <c r="AM1883" s="156"/>
      <c r="AN1883" s="156"/>
      <c r="AO1883" s="156"/>
      <c r="AP1883" s="156"/>
      <c r="AQ1883" s="156"/>
      <c r="AR1883" s="156"/>
      <c r="AS1883" s="156"/>
      <c r="AT1883" s="156"/>
      <c r="AU1883" s="156"/>
      <c r="AV1883" s="156"/>
      <c r="AW1883" s="156"/>
      <c r="AX1883" s="156"/>
      <c r="AY1883" s="156"/>
      <c r="AZ1883" s="156"/>
      <c r="BA1883" s="156"/>
      <c r="BB1883" s="156"/>
      <c r="BC1883" s="156"/>
      <c r="BD1883" s="156"/>
      <c r="BE1883" s="156"/>
      <c r="BF1883" s="156"/>
      <c r="BG1883" s="156"/>
      <c r="BH1883" s="156"/>
      <c r="BI1883" s="156"/>
      <c r="BJ1883" s="156"/>
      <c r="BK1883" s="156"/>
      <c r="BL1883" s="156"/>
      <c r="BM1883" s="156"/>
      <c r="BN1883" s="156"/>
      <c r="BO1883" s="156"/>
      <c r="BP1883" s="156"/>
      <c r="BQ1883" s="156"/>
      <c r="BR1883" s="156"/>
      <c r="BS1883" s="156"/>
      <c r="BT1883" s="156"/>
      <c r="BU1883" s="156"/>
      <c r="BV1883" s="156"/>
      <c r="BW1883" s="156"/>
      <c r="BX1883" s="156"/>
      <c r="BY1883" s="156"/>
      <c r="BZ1883" s="156"/>
      <c r="CA1883" s="156"/>
      <c r="CB1883" s="156"/>
      <c r="CC1883" s="156"/>
      <c r="CD1883" s="156"/>
      <c r="CE1883" s="156"/>
      <c r="CF1883" s="156"/>
      <c r="CG1883" s="156"/>
      <c r="CH1883" s="156"/>
      <c r="CI1883" s="156"/>
      <c r="CJ1883" s="156"/>
      <c r="CK1883" s="156"/>
      <c r="CL1883" s="156"/>
      <c r="CN1883" s="73"/>
      <c r="CO1883" s="156"/>
      <c r="CP1883" s="156"/>
      <c r="CQ1883" s="156"/>
      <c r="CR1883" s="156"/>
      <c r="CS1883" s="156"/>
      <c r="CT1883" s="156"/>
      <c r="CU1883" s="156"/>
      <c r="CV1883" s="156"/>
      <c r="CW1883" s="156"/>
      <c r="CX1883" s="156"/>
      <c r="CY1883" s="156"/>
      <c r="CZ1883" s="156"/>
      <c r="DA1883" s="156"/>
      <c r="DB1883" s="156"/>
      <c r="DC1883" s="156"/>
      <c r="DD1883" s="156"/>
      <c r="DE1883" s="156"/>
      <c r="DF1883" s="156"/>
      <c r="DG1883" s="156"/>
      <c r="DH1883" s="156"/>
      <c r="DI1883" s="156"/>
      <c r="DJ1883" s="156"/>
      <c r="DK1883" s="156"/>
      <c r="DL1883" s="156"/>
    </row>
    <row r="1884" spans="1:116" x14ac:dyDescent="0.4">
      <c r="B1884" t="str">
        <f>E1884</f>
        <v>1884 UEREV - S</v>
      </c>
      <c r="D1884" t="s">
        <v>774</v>
      </c>
      <c r="E1884" s="8" t="str">
        <f t="shared" si="3231"/>
        <v>1884 UEREV - S</v>
      </c>
      <c r="G1884" s="145" t="s">
        <v>344</v>
      </c>
      <c r="H1884" s="12"/>
      <c r="I1884" s="60"/>
      <c r="J1884" s="60"/>
      <c r="K1884" s="17">
        <v>30</v>
      </c>
      <c r="L1884" s="17">
        <v>30</v>
      </c>
      <c r="M1884" s="17">
        <v>30</v>
      </c>
      <c r="N1884" s="17">
        <v>30</v>
      </c>
      <c r="O1884" s="17">
        <v>30</v>
      </c>
      <c r="P1884" s="17">
        <v>30</v>
      </c>
      <c r="R1884" s="15"/>
      <c r="S1884" s="76" cm="1">
        <f t="array" ref="S1884">INDEX($K:$P,ROW(),MATCH(S$3,$K$2:$P$2,0))</f>
        <v>30</v>
      </c>
      <c r="T1884" s="76" cm="1">
        <f t="array" ref="T1884">INDEX($K:$P,ROW(),MATCH(T$3,$K$2:$P$2,0))</f>
        <v>30</v>
      </c>
      <c r="U1884" s="76" cm="1">
        <f t="array" ref="U1884">INDEX($K:$P,ROW(),MATCH(U$3,$K$2:$P$2,0))</f>
        <v>30</v>
      </c>
      <c r="V1884" s="76" cm="1">
        <f t="array" ref="V1884">INDEX($K:$P,ROW(),MATCH(V$3,$K$2:$P$2,0))</f>
        <v>30</v>
      </c>
      <c r="W1884" s="76" cm="1">
        <f t="array" ref="W1884">INDEX($K:$P,ROW(),MATCH(W$3,$K$2:$P$2,0))</f>
        <v>30</v>
      </c>
      <c r="X1884" s="76" cm="1">
        <f t="array" ref="X1884">INDEX($K:$P,ROW(),MATCH(X$3,$K$2:$P$2,0))</f>
        <v>30</v>
      </c>
      <c r="Y1884" s="76" cm="1">
        <f t="array" ref="Y1884">INDEX($K:$P,ROW(),MATCH(Y$3,$K$2:$P$2,0))</f>
        <v>30</v>
      </c>
      <c r="Z1884" s="76" cm="1">
        <f t="array" ref="Z1884">INDEX($K:$P,ROW(),MATCH(Z$3,$K$2:$P$2,0))</f>
        <v>30</v>
      </c>
      <c r="AA1884" s="76" cm="1">
        <f t="array" ref="AA1884">INDEX($K:$P,ROW(),MATCH(AA$3,$K$2:$P$2,0))</f>
        <v>30</v>
      </c>
      <c r="AB1884" s="76" cm="1">
        <f t="array" ref="AB1884">INDEX($K:$P,ROW(),MATCH(AB$3,$K$2:$P$2,0))</f>
        <v>30</v>
      </c>
      <c r="AC1884" s="76" cm="1">
        <f t="array" ref="AC1884">INDEX($K:$P,ROW(),MATCH(AC$3,$K$2:$P$2,0))</f>
        <v>30</v>
      </c>
      <c r="AD1884" s="76" cm="1">
        <f t="array" ref="AD1884">INDEX($K:$P,ROW(),MATCH(AD$3,$K$2:$P$2,0))</f>
        <v>30</v>
      </c>
      <c r="AE1884" s="76" cm="1">
        <f t="array" ref="AE1884">INDEX($K:$P,ROW(),MATCH(AE$3,$K$2:$P$2,0))</f>
        <v>30</v>
      </c>
      <c r="AF1884" s="76" cm="1">
        <f t="array" ref="AF1884">INDEX($K:$P,ROW(),MATCH(AF$3,$K$2:$P$2,0))</f>
        <v>30</v>
      </c>
      <c r="AG1884" s="76" cm="1">
        <f t="array" ref="AG1884">INDEX($K:$P,ROW(),MATCH(AG$3,$K$2:$P$2,0))</f>
        <v>30</v>
      </c>
      <c r="AH1884" s="76" cm="1">
        <f t="array" ref="AH1884">INDEX($K:$P,ROW(),MATCH(AH$3,$K$2:$P$2,0))</f>
        <v>30</v>
      </c>
      <c r="AI1884" s="76" cm="1">
        <f t="array" ref="AI1884">INDEX($K:$P,ROW(),MATCH(AI$3,$K$2:$P$2,0))</f>
        <v>30</v>
      </c>
      <c r="AJ1884" s="76" cm="1">
        <f t="array" ref="AJ1884">INDEX($K:$P,ROW(),MATCH(AJ$3,$K$2:$P$2,0))</f>
        <v>30</v>
      </c>
      <c r="AK1884" s="76" cm="1">
        <f t="array" ref="AK1884">INDEX($K:$P,ROW(),MATCH(AK$3,$K$2:$P$2,0))</f>
        <v>30</v>
      </c>
      <c r="AL1884" s="76" cm="1">
        <f t="array" ref="AL1884">INDEX($K:$P,ROW(),MATCH(AL$3,$K$2:$P$2,0))</f>
        <v>30</v>
      </c>
      <c r="AM1884" s="76" cm="1">
        <f t="array" ref="AM1884">INDEX($K:$P,ROW(),MATCH(AM$3,$K$2:$P$2,0))</f>
        <v>30</v>
      </c>
      <c r="AN1884" s="76" cm="1">
        <f t="array" ref="AN1884">INDEX($K:$P,ROW(),MATCH(AN$3,$K$2:$P$2,0))</f>
        <v>30</v>
      </c>
      <c r="AO1884" s="76" cm="1">
        <f t="array" ref="AO1884">INDEX($K:$P,ROW(),MATCH(AO$3,$K$2:$P$2,0))</f>
        <v>30</v>
      </c>
      <c r="AP1884" s="76" cm="1">
        <f t="array" ref="AP1884">INDEX($K:$P,ROW(),MATCH(AP$3,$K$2:$P$2,0))</f>
        <v>30</v>
      </c>
      <c r="AQ1884" s="76" cm="1">
        <f t="array" ref="AQ1884">INDEX($K:$P,ROW(),MATCH(AQ$3,$K$2:$P$2,0))</f>
        <v>30</v>
      </c>
      <c r="AR1884" s="76" cm="1">
        <f t="array" ref="AR1884">INDEX($K:$P,ROW(),MATCH(AR$3,$K$2:$P$2,0))</f>
        <v>30</v>
      </c>
      <c r="AS1884" s="76" cm="1">
        <f t="array" ref="AS1884">INDEX($K:$P,ROW(),MATCH(AS$3,$K$2:$P$2,0))</f>
        <v>30</v>
      </c>
      <c r="AT1884" s="76" cm="1">
        <f t="array" ref="AT1884">INDEX($K:$P,ROW(),MATCH(AT$3,$K$2:$P$2,0))</f>
        <v>30</v>
      </c>
      <c r="AU1884" s="76" cm="1">
        <f t="array" ref="AU1884">INDEX($K:$P,ROW(),MATCH(AU$3,$K$2:$P$2,0))</f>
        <v>30</v>
      </c>
      <c r="AV1884" s="76" cm="1">
        <f t="array" ref="AV1884">INDEX($K:$P,ROW(),MATCH(AV$3,$K$2:$P$2,0))</f>
        <v>30</v>
      </c>
      <c r="AW1884" s="76" cm="1">
        <f t="array" ref="AW1884">INDEX($K:$P,ROW(),MATCH(AW$3,$K$2:$P$2,0))</f>
        <v>30</v>
      </c>
      <c r="AX1884" s="76" cm="1">
        <f t="array" ref="AX1884">INDEX($K:$P,ROW(),MATCH(AX$3,$K$2:$P$2,0))</f>
        <v>30</v>
      </c>
      <c r="AY1884" s="76" cm="1">
        <f t="array" ref="AY1884">INDEX($K:$P,ROW(),MATCH(AY$3,$K$2:$P$2,0))</f>
        <v>30</v>
      </c>
      <c r="AZ1884" s="76" cm="1">
        <f t="array" ref="AZ1884">INDEX($K:$P,ROW(),MATCH(AZ$3,$K$2:$P$2,0))</f>
        <v>30</v>
      </c>
      <c r="BA1884" s="76" cm="1">
        <f t="array" ref="BA1884">INDEX($K:$P,ROW(),MATCH(BA$3,$K$2:$P$2,0))</f>
        <v>30</v>
      </c>
      <c r="BB1884" s="76" cm="1">
        <f t="array" ref="BB1884">INDEX($K:$P,ROW(),MATCH(BB$3,$K$2:$P$2,0))</f>
        <v>30</v>
      </c>
      <c r="BC1884" s="76" cm="1">
        <f t="array" ref="BC1884">INDEX($K:$P,ROW(),MATCH(BC$3,$K$2:$P$2,0))</f>
        <v>30</v>
      </c>
      <c r="BD1884" s="76" cm="1">
        <f t="array" ref="BD1884">INDEX($K:$P,ROW(),MATCH(BD$3,$K$2:$P$2,0))</f>
        <v>30</v>
      </c>
      <c r="BE1884" s="76" cm="1">
        <f t="array" ref="BE1884">INDEX($K:$P,ROW(),MATCH(BE$3,$K$2:$P$2,0))</f>
        <v>30</v>
      </c>
      <c r="BF1884" s="76" cm="1">
        <f t="array" ref="BF1884">INDEX($K:$P,ROW(),MATCH(BF$3,$K$2:$P$2,0))</f>
        <v>30</v>
      </c>
      <c r="BG1884" s="76" cm="1">
        <f t="array" ref="BG1884">INDEX($K:$P,ROW(),MATCH(BG$3,$K$2:$P$2,0))</f>
        <v>30</v>
      </c>
      <c r="BH1884" s="76" cm="1">
        <f t="array" ref="BH1884">INDEX($K:$P,ROW(),MATCH(BH$3,$K$2:$P$2,0))</f>
        <v>30</v>
      </c>
      <c r="BI1884" s="76" cm="1">
        <f t="array" ref="BI1884">INDEX($K:$P,ROW(),MATCH(BI$3,$K$2:$P$2,0))</f>
        <v>30</v>
      </c>
      <c r="BJ1884" s="76" cm="1">
        <f t="array" ref="BJ1884">INDEX($K:$P,ROW(),MATCH(BJ$3,$K$2:$P$2,0))</f>
        <v>30</v>
      </c>
      <c r="BK1884" s="76" cm="1">
        <f t="array" ref="BK1884">INDEX($K:$P,ROW(),MATCH(BK$3,$K$2:$P$2,0))</f>
        <v>30</v>
      </c>
      <c r="BL1884" s="76" cm="1">
        <f t="array" ref="BL1884">INDEX($K:$P,ROW(),MATCH(BL$3,$K$2:$P$2,0))</f>
        <v>30</v>
      </c>
      <c r="BM1884" s="76" cm="1">
        <f t="array" ref="BM1884">INDEX($K:$P,ROW(),MATCH(BM$3,$K$2:$P$2,0))</f>
        <v>30</v>
      </c>
      <c r="BN1884" s="76" cm="1">
        <f t="array" ref="BN1884">INDEX($K:$P,ROW(),MATCH(BN$3,$K$2:$P$2,0))</f>
        <v>30</v>
      </c>
      <c r="BO1884" s="76" cm="1">
        <f t="array" ref="BO1884">INDEX($K:$P,ROW(),MATCH(BO$3,$K$2:$P$2,0))</f>
        <v>30</v>
      </c>
      <c r="BP1884" s="76" cm="1">
        <f t="array" ref="BP1884">INDEX($K:$P,ROW(),MATCH(BP$3,$K$2:$P$2,0))</f>
        <v>30</v>
      </c>
      <c r="BQ1884" s="76" cm="1">
        <f t="array" ref="BQ1884">INDEX($K:$P,ROW(),MATCH(BQ$3,$K$2:$P$2,0))</f>
        <v>30</v>
      </c>
      <c r="BR1884" s="76" cm="1">
        <f t="array" ref="BR1884">INDEX($K:$P,ROW(),MATCH(BR$3,$K$2:$P$2,0))</f>
        <v>30</v>
      </c>
      <c r="BS1884" s="76" cm="1">
        <f t="array" ref="BS1884">INDEX($K:$P,ROW(),MATCH(BS$3,$K$2:$P$2,0))</f>
        <v>30</v>
      </c>
      <c r="BT1884" s="76" cm="1">
        <f t="array" ref="BT1884">INDEX($K:$P,ROW(),MATCH(BT$3,$K$2:$P$2,0))</f>
        <v>30</v>
      </c>
      <c r="BU1884" s="76" cm="1">
        <f t="array" ref="BU1884">INDEX($K:$P,ROW(),MATCH(BU$3,$K$2:$P$2,0))</f>
        <v>30</v>
      </c>
      <c r="BV1884" s="76" cm="1">
        <f t="array" ref="BV1884">INDEX($K:$P,ROW(),MATCH(BV$3,$K$2:$P$2,0))</f>
        <v>30</v>
      </c>
      <c r="BW1884" s="76" cm="1">
        <f t="array" ref="BW1884">INDEX($K:$P,ROW(),MATCH(BW$3,$K$2:$P$2,0))</f>
        <v>30</v>
      </c>
      <c r="BX1884" s="76" cm="1">
        <f t="array" ref="BX1884">INDEX($K:$P,ROW(),MATCH(BX$3,$K$2:$P$2,0))</f>
        <v>30</v>
      </c>
      <c r="BY1884" s="76" cm="1">
        <f t="array" ref="BY1884">INDEX($K:$P,ROW(),MATCH(BY$3,$K$2:$P$2,0))</f>
        <v>30</v>
      </c>
      <c r="BZ1884" s="76" cm="1">
        <f t="array" ref="BZ1884">INDEX($K:$P,ROW(),MATCH(BZ$3,$K$2:$P$2,0))</f>
        <v>30</v>
      </c>
      <c r="CA1884" s="76" cm="1">
        <f t="array" ref="CA1884">INDEX($K:$P,ROW(),MATCH(CA$3,$K$2:$P$2,0))</f>
        <v>30</v>
      </c>
      <c r="CB1884" s="76" cm="1">
        <f t="array" ref="CB1884">INDEX($K:$P,ROW(),MATCH(CB$3,$K$2:$P$2,0))</f>
        <v>30</v>
      </c>
      <c r="CC1884" s="76" cm="1">
        <f t="array" ref="CC1884">INDEX($K:$P,ROW(),MATCH(CC$3,$K$2:$P$2,0))</f>
        <v>30</v>
      </c>
      <c r="CD1884" s="76" cm="1">
        <f t="array" ref="CD1884">INDEX($K:$P,ROW(),MATCH(CD$3,$K$2:$P$2,0))</f>
        <v>30</v>
      </c>
      <c r="CE1884" s="76" cm="1">
        <f t="array" ref="CE1884">INDEX($K:$P,ROW(),MATCH(CE$3,$K$2:$P$2,0))</f>
        <v>30</v>
      </c>
      <c r="CF1884" s="76" cm="1">
        <f t="array" ref="CF1884">INDEX($K:$P,ROW(),MATCH(CF$3,$K$2:$P$2,0))</f>
        <v>30</v>
      </c>
      <c r="CG1884" s="76" cm="1">
        <f t="array" ref="CG1884">INDEX($K:$P,ROW(),MATCH(CG$3,$K$2:$P$2,0))</f>
        <v>30</v>
      </c>
      <c r="CH1884" s="76" cm="1">
        <f t="array" ref="CH1884">INDEX($K:$P,ROW(),MATCH(CH$3,$K$2:$P$2,0))</f>
        <v>30</v>
      </c>
      <c r="CI1884" s="76" cm="1">
        <f t="array" ref="CI1884">INDEX($K:$P,ROW(),MATCH(CI$3,$K$2:$P$2,0))</f>
        <v>30</v>
      </c>
      <c r="CJ1884" s="76" cm="1">
        <f t="array" ref="CJ1884">INDEX($K:$P,ROW(),MATCH(CJ$3,$K$2:$P$2,0))</f>
        <v>30</v>
      </c>
      <c r="CK1884" s="76" cm="1">
        <f t="array" ref="CK1884">INDEX($K:$P,ROW(),MATCH(CK$3,$K$2:$P$2,0))</f>
        <v>30</v>
      </c>
      <c r="CL1884" s="76" cm="1">
        <f t="array" ref="CL1884">INDEX($K:$P,ROW(),MATCH(CL$3,$K$2:$P$2,0))</f>
        <v>30</v>
      </c>
      <c r="CN1884" s="60"/>
      <c r="CO1884" s="76" t="e" cm="1">
        <f t="array" ref="CO1884">INDEX($K:$P,ROW(),MATCH(CO$3,$K$2:$P$2,0))</f>
        <v>#N/A</v>
      </c>
      <c r="CP1884" s="76" t="e" cm="1">
        <f t="array" ref="CP1884">INDEX($K:$P,ROW(),MATCH(CP$3,$K$2:$P$2,0))</f>
        <v>#N/A</v>
      </c>
      <c r="CQ1884" s="76" t="e" cm="1">
        <f t="array" ref="CQ1884">INDEX($K:$P,ROW(),MATCH(CQ$3,$K$2:$P$2,0))</f>
        <v>#N/A</v>
      </c>
      <c r="CR1884" s="76" t="e" cm="1">
        <f t="array" ref="CR1884">INDEX($K:$P,ROW(),MATCH(CR$3,$K$2:$P$2,0))</f>
        <v>#N/A</v>
      </c>
      <c r="CS1884" s="76" t="e" cm="1">
        <f t="array" ref="CS1884">INDEX($K:$P,ROW(),MATCH(CS$3,$K$2:$P$2,0))</f>
        <v>#N/A</v>
      </c>
      <c r="CT1884" s="76" t="e" cm="1">
        <f t="array" ref="CT1884">INDEX($K:$P,ROW(),MATCH(CT$3,$K$2:$P$2,0))</f>
        <v>#N/A</v>
      </c>
      <c r="CU1884" s="76" t="e" cm="1">
        <f t="array" ref="CU1884">INDEX($K:$P,ROW(),MATCH(CU$3,$K$2:$P$2,0))</f>
        <v>#N/A</v>
      </c>
      <c r="CV1884" s="76" t="e" cm="1">
        <f t="array" ref="CV1884">INDEX($K:$P,ROW(),MATCH(CV$3,$K$2:$P$2,0))</f>
        <v>#N/A</v>
      </c>
      <c r="CW1884" s="76" t="e" cm="1">
        <f t="array" ref="CW1884">INDEX($K:$P,ROW(),MATCH(CW$3,$K$2:$P$2,0))</f>
        <v>#N/A</v>
      </c>
      <c r="CX1884" s="76" t="e" cm="1">
        <f t="array" ref="CX1884">INDEX($K:$P,ROW(),MATCH(CX$3,$K$2:$P$2,0))</f>
        <v>#N/A</v>
      </c>
      <c r="CY1884" s="76" t="e" cm="1">
        <f t="array" ref="CY1884">INDEX($K:$P,ROW(),MATCH(CY$3,$K$2:$P$2,0))</f>
        <v>#N/A</v>
      </c>
      <c r="CZ1884" s="76" t="e" cm="1">
        <f t="array" ref="CZ1884">INDEX($K:$P,ROW(),MATCH(CZ$3,$K$2:$P$2,0))</f>
        <v>#N/A</v>
      </c>
      <c r="DA1884" s="76" t="e" cm="1">
        <f t="array" ref="DA1884">INDEX($K:$P,ROW(),MATCH(DA$3,$K$2:$P$2,0))</f>
        <v>#N/A</v>
      </c>
      <c r="DB1884" s="76" t="e" cm="1">
        <f t="array" ref="DB1884">INDEX($K:$P,ROW(),MATCH(DB$3,$K$2:$P$2,0))</f>
        <v>#N/A</v>
      </c>
      <c r="DC1884" s="76" t="e" cm="1">
        <f t="array" ref="DC1884">INDEX($K:$P,ROW(),MATCH(DC$3,$K$2:$P$2,0))</f>
        <v>#N/A</v>
      </c>
      <c r="DD1884" s="76" t="e" cm="1">
        <f t="array" ref="DD1884">INDEX($K:$P,ROW(),MATCH(DD$3,$K$2:$P$2,0))</f>
        <v>#N/A</v>
      </c>
      <c r="DE1884" s="76" t="e" cm="1">
        <f t="array" ref="DE1884">INDEX($K:$P,ROW(),MATCH(DE$3,$K$2:$P$2,0))</f>
        <v>#N/A</v>
      </c>
      <c r="DF1884" s="76" t="e" cm="1">
        <f t="array" ref="DF1884">INDEX($K:$P,ROW(),MATCH(DF$3,$K$2:$P$2,0))</f>
        <v>#N/A</v>
      </c>
      <c r="DG1884" s="76" t="e" cm="1">
        <f t="array" ref="DG1884">INDEX($K:$P,ROW(),MATCH(DG$3,$K$2:$P$2,0))</f>
        <v>#N/A</v>
      </c>
      <c r="DH1884" s="76" t="e" cm="1">
        <f t="array" ref="DH1884">INDEX($K:$P,ROW(),MATCH(DH$3,$K$2:$P$2,0))</f>
        <v>#N/A</v>
      </c>
      <c r="DI1884" s="76" t="e" cm="1">
        <f t="array" ref="DI1884">INDEX($K:$P,ROW(),MATCH(DI$3,$K$2:$P$2,0))</f>
        <v>#N/A</v>
      </c>
      <c r="DJ1884" s="76" t="e" cm="1">
        <f t="array" ref="DJ1884">INDEX($K:$P,ROW(),MATCH(DJ$3,$K$2:$P$2,0))</f>
        <v>#N/A</v>
      </c>
      <c r="DK1884" s="76" t="e" cm="1">
        <f t="array" ref="DK1884">INDEX($K:$P,ROW(),MATCH(DK$3,$K$2:$P$2,0))</f>
        <v>#N/A</v>
      </c>
      <c r="DL1884" s="76" t="e" cm="1">
        <f t="array" ref="DL1884">INDEX($K:$P,ROW(),MATCH(DL$3,$K$2:$P$2,0))</f>
        <v>#N/A</v>
      </c>
    </row>
    <row r="1885" spans="1:116" x14ac:dyDescent="0.4">
      <c r="C1885" t="s">
        <v>232</v>
      </c>
      <c r="D1885" t="s">
        <v>774</v>
      </c>
      <c r="E1885" s="8" t="str">
        <f t="shared" si="3231"/>
        <v>1885 UEREV - S</v>
      </c>
      <c r="G1885" s="126" t="str">
        <f>"Unearned revenue - "&amp;G1889</f>
        <v>Unearned revenue - (Primary label)</v>
      </c>
      <c r="H1885" s="27"/>
      <c r="I1885" s="78"/>
      <c r="J1885" s="78"/>
      <c r="K1885" s="118">
        <f t="shared" ref="K1885:P1885" ca="1" si="3232">SUMIF($4:$4,K$2,1885:1885)</f>
        <v>821.91780821917803</v>
      </c>
      <c r="L1885" s="118">
        <f t="shared" ca="1" si="3232"/>
        <v>821.91780821917803</v>
      </c>
      <c r="M1885" s="118">
        <f t="shared" ca="1" si="3232"/>
        <v>821.91780821917803</v>
      </c>
      <c r="N1885" s="118">
        <f t="shared" ca="1" si="3232"/>
        <v>821.91780821917803</v>
      </c>
      <c r="O1885" s="118">
        <f t="shared" ca="1" si="3232"/>
        <v>821.91780821917803</v>
      </c>
      <c r="P1885" s="118">
        <f t="shared" ca="1" si="3232"/>
        <v>821.91780821917803</v>
      </c>
      <c r="R1885" s="33"/>
      <c r="S1885" s="148" cm="1">
        <f t="array" aca="1" ref="S1885" ca="1">MIN(S1884/365*INDIRECT(S1876),R1885+INDIRECT(S1876))</f>
        <v>821.91780821917803</v>
      </c>
      <c r="T1885" s="148" cm="1">
        <f t="array" aca="1" ref="T1885" ca="1">MIN(T1884/365*INDIRECT(T1876),S1885+INDIRECT(T1876))</f>
        <v>821.91780821917803</v>
      </c>
      <c r="U1885" s="148" cm="1">
        <f t="array" aca="1" ref="U1885" ca="1">MIN(U1884/365*INDIRECT(U1876),T1885+INDIRECT(U1876))</f>
        <v>821.91780821917803</v>
      </c>
      <c r="V1885" s="148" cm="1">
        <f t="array" aca="1" ref="V1885" ca="1">MIN(V1884/365*INDIRECT(V1876),U1885+INDIRECT(V1876))</f>
        <v>821.91780821917803</v>
      </c>
      <c r="W1885" s="148" cm="1">
        <f t="array" aca="1" ref="W1885" ca="1">MIN(W1884/365*INDIRECT(W1876),V1885+INDIRECT(W1876))</f>
        <v>821.91780821917803</v>
      </c>
      <c r="X1885" s="148" cm="1">
        <f t="array" aca="1" ref="X1885" ca="1">MIN(X1884/365*INDIRECT(X1876),W1885+INDIRECT(X1876))</f>
        <v>821.91780821917803</v>
      </c>
      <c r="Y1885" s="148" cm="1">
        <f t="array" aca="1" ref="Y1885" ca="1">MIN(Y1884/365*INDIRECT(Y1876),X1885+INDIRECT(Y1876))</f>
        <v>821.91780821917803</v>
      </c>
      <c r="Z1885" s="148" cm="1">
        <f t="array" aca="1" ref="Z1885" ca="1">MIN(Z1884/365*INDIRECT(Z1876),Y1885+INDIRECT(Z1876))</f>
        <v>821.91780821917803</v>
      </c>
      <c r="AA1885" s="148" cm="1">
        <f t="array" aca="1" ref="AA1885" ca="1">MIN(AA1884/365*INDIRECT(AA1876),Z1885+INDIRECT(AA1876))</f>
        <v>821.91780821917803</v>
      </c>
      <c r="AB1885" s="148" cm="1">
        <f t="array" aca="1" ref="AB1885" ca="1">MIN(AB1884/365*INDIRECT(AB1876),AA1885+INDIRECT(AB1876))</f>
        <v>821.91780821917803</v>
      </c>
      <c r="AC1885" s="148" cm="1">
        <f t="array" aca="1" ref="AC1885" ca="1">MIN(AC1884/365*INDIRECT(AC1876),AB1885+INDIRECT(AC1876))</f>
        <v>821.91780821917803</v>
      </c>
      <c r="AD1885" s="148" cm="1">
        <f t="array" aca="1" ref="AD1885" ca="1">MIN(AD1884/365*INDIRECT(AD1876),AC1885+INDIRECT(AD1876))</f>
        <v>821.91780821917803</v>
      </c>
      <c r="AE1885" s="148" cm="1">
        <f t="array" aca="1" ref="AE1885" ca="1">MIN(AE1884/365*INDIRECT(AE1876),AD1885+INDIRECT(AE1876))</f>
        <v>821.91780821917803</v>
      </c>
      <c r="AF1885" s="148" cm="1">
        <f t="array" aca="1" ref="AF1885" ca="1">MIN(AF1884/365*INDIRECT(AF1876),AE1885+INDIRECT(AF1876))</f>
        <v>821.91780821917803</v>
      </c>
      <c r="AG1885" s="148" cm="1">
        <f t="array" aca="1" ref="AG1885" ca="1">MIN(AG1884/365*INDIRECT(AG1876),AF1885+INDIRECT(AG1876))</f>
        <v>821.91780821917803</v>
      </c>
      <c r="AH1885" s="148" cm="1">
        <f t="array" aca="1" ref="AH1885" ca="1">MIN(AH1884/365*INDIRECT(AH1876),AG1885+INDIRECT(AH1876))</f>
        <v>821.91780821917803</v>
      </c>
      <c r="AI1885" s="148" cm="1">
        <f t="array" aca="1" ref="AI1885" ca="1">MIN(AI1884/365*INDIRECT(AI1876),AH1885+INDIRECT(AI1876))</f>
        <v>821.91780821917803</v>
      </c>
      <c r="AJ1885" s="148" cm="1">
        <f t="array" aca="1" ref="AJ1885" ca="1">MIN(AJ1884/365*INDIRECT(AJ1876),AI1885+INDIRECT(AJ1876))</f>
        <v>821.91780821917803</v>
      </c>
      <c r="AK1885" s="148" cm="1">
        <f t="array" aca="1" ref="AK1885" ca="1">MIN(AK1884/365*INDIRECT(AK1876),AJ1885+INDIRECT(AK1876))</f>
        <v>821.91780821917803</v>
      </c>
      <c r="AL1885" s="148" cm="1">
        <f t="array" aca="1" ref="AL1885" ca="1">MIN(AL1884/365*INDIRECT(AL1876),AK1885+INDIRECT(AL1876))</f>
        <v>821.91780821917803</v>
      </c>
      <c r="AM1885" s="148" cm="1">
        <f t="array" aca="1" ref="AM1885" ca="1">MIN(AM1884/365*INDIRECT(AM1876),AL1885+INDIRECT(AM1876))</f>
        <v>821.91780821917803</v>
      </c>
      <c r="AN1885" s="148" cm="1">
        <f t="array" aca="1" ref="AN1885" ca="1">MIN(AN1884/365*INDIRECT(AN1876),AM1885+INDIRECT(AN1876))</f>
        <v>821.91780821917803</v>
      </c>
      <c r="AO1885" s="148" cm="1">
        <f t="array" aca="1" ref="AO1885" ca="1">MIN(AO1884/365*INDIRECT(AO1876),AN1885+INDIRECT(AO1876))</f>
        <v>821.91780821917803</v>
      </c>
      <c r="AP1885" s="148" cm="1">
        <f t="array" aca="1" ref="AP1885" ca="1">MIN(AP1884/365*INDIRECT(AP1876),AO1885+INDIRECT(AP1876))</f>
        <v>821.91780821917803</v>
      </c>
      <c r="AQ1885" s="148" cm="1">
        <f t="array" aca="1" ref="AQ1885" ca="1">MIN(AQ1884/365*INDIRECT(AQ1876),AP1885+INDIRECT(AQ1876))</f>
        <v>821.91780821917803</v>
      </c>
      <c r="AR1885" s="148" cm="1">
        <f t="array" aca="1" ref="AR1885" ca="1">MIN(AR1884/365*INDIRECT(AR1876),AQ1885+INDIRECT(AR1876))</f>
        <v>821.91780821917803</v>
      </c>
      <c r="AS1885" s="148" cm="1">
        <f t="array" aca="1" ref="AS1885" ca="1">MIN(AS1884/365*INDIRECT(AS1876),AR1885+INDIRECT(AS1876))</f>
        <v>821.91780821917803</v>
      </c>
      <c r="AT1885" s="148" cm="1">
        <f t="array" aca="1" ref="AT1885" ca="1">MIN(AT1884/365*INDIRECT(AT1876),AS1885+INDIRECT(AT1876))</f>
        <v>821.91780821917803</v>
      </c>
      <c r="AU1885" s="148" cm="1">
        <f t="array" aca="1" ref="AU1885" ca="1">MIN(AU1884/365*INDIRECT(AU1876),AT1885+INDIRECT(AU1876))</f>
        <v>821.91780821917803</v>
      </c>
      <c r="AV1885" s="148" cm="1">
        <f t="array" aca="1" ref="AV1885" ca="1">MIN(AV1884/365*INDIRECT(AV1876),AU1885+INDIRECT(AV1876))</f>
        <v>821.91780821917803</v>
      </c>
      <c r="AW1885" s="148" cm="1">
        <f t="array" aca="1" ref="AW1885" ca="1">MIN(AW1884/365*INDIRECT(AW1876),AV1885+INDIRECT(AW1876))</f>
        <v>821.91780821917803</v>
      </c>
      <c r="AX1885" s="148" cm="1">
        <f t="array" aca="1" ref="AX1885" ca="1">MIN(AX1884/365*INDIRECT(AX1876),AW1885+INDIRECT(AX1876))</f>
        <v>821.91780821917803</v>
      </c>
      <c r="AY1885" s="148" cm="1">
        <f t="array" aca="1" ref="AY1885" ca="1">MIN(AY1884/365*INDIRECT(AY1876),AX1885+INDIRECT(AY1876))</f>
        <v>821.91780821917803</v>
      </c>
      <c r="AZ1885" s="148" cm="1">
        <f t="array" aca="1" ref="AZ1885" ca="1">MIN(AZ1884/365*INDIRECT(AZ1876),AY1885+INDIRECT(AZ1876))</f>
        <v>821.91780821917803</v>
      </c>
      <c r="BA1885" s="148" cm="1">
        <f t="array" aca="1" ref="BA1885" ca="1">MIN(BA1884/365*INDIRECT(BA1876),AZ1885+INDIRECT(BA1876))</f>
        <v>821.91780821917803</v>
      </c>
      <c r="BB1885" s="148" cm="1">
        <f t="array" aca="1" ref="BB1885" ca="1">MIN(BB1884/365*INDIRECT(BB1876),BA1885+INDIRECT(BB1876))</f>
        <v>821.91780821917803</v>
      </c>
      <c r="BC1885" s="148" cm="1">
        <f t="array" aca="1" ref="BC1885" ca="1">MIN(BC1884/365*INDIRECT(BC1876),BB1885+INDIRECT(BC1876))</f>
        <v>821.91780821917803</v>
      </c>
      <c r="BD1885" s="148" cm="1">
        <f t="array" aca="1" ref="BD1885" ca="1">MIN(BD1884/365*INDIRECT(BD1876),BC1885+INDIRECT(BD1876))</f>
        <v>821.91780821917803</v>
      </c>
      <c r="BE1885" s="148" cm="1">
        <f t="array" aca="1" ref="BE1885" ca="1">MIN(BE1884/365*INDIRECT(BE1876),BD1885+INDIRECT(BE1876))</f>
        <v>821.91780821917803</v>
      </c>
      <c r="BF1885" s="148" cm="1">
        <f t="array" aca="1" ref="BF1885" ca="1">MIN(BF1884/365*INDIRECT(BF1876),BE1885+INDIRECT(BF1876))</f>
        <v>821.91780821917803</v>
      </c>
      <c r="BG1885" s="148" cm="1">
        <f t="array" aca="1" ref="BG1885" ca="1">MIN(BG1884/365*INDIRECT(BG1876),BF1885+INDIRECT(BG1876))</f>
        <v>821.91780821917803</v>
      </c>
      <c r="BH1885" s="148" cm="1">
        <f t="array" aca="1" ref="BH1885" ca="1">MIN(BH1884/365*INDIRECT(BH1876),BG1885+INDIRECT(BH1876))</f>
        <v>821.91780821917803</v>
      </c>
      <c r="BI1885" s="148" cm="1">
        <f t="array" aca="1" ref="BI1885" ca="1">MIN(BI1884/365*INDIRECT(BI1876),BH1885+INDIRECT(BI1876))</f>
        <v>821.91780821917803</v>
      </c>
      <c r="BJ1885" s="148" cm="1">
        <f t="array" aca="1" ref="BJ1885" ca="1">MIN(BJ1884/365*INDIRECT(BJ1876),BI1885+INDIRECT(BJ1876))</f>
        <v>821.91780821917803</v>
      </c>
      <c r="BK1885" s="148" cm="1">
        <f t="array" aca="1" ref="BK1885" ca="1">MIN(BK1884/365*INDIRECT(BK1876),BJ1885+INDIRECT(BK1876))</f>
        <v>821.91780821917803</v>
      </c>
      <c r="BL1885" s="148" cm="1">
        <f t="array" aca="1" ref="BL1885" ca="1">MIN(BL1884/365*INDIRECT(BL1876),BK1885+INDIRECT(BL1876))</f>
        <v>821.91780821917803</v>
      </c>
      <c r="BM1885" s="148" cm="1">
        <f t="array" aca="1" ref="BM1885" ca="1">MIN(BM1884/365*INDIRECT(BM1876),BL1885+INDIRECT(BM1876))</f>
        <v>821.91780821917803</v>
      </c>
      <c r="BN1885" s="148" cm="1">
        <f t="array" aca="1" ref="BN1885" ca="1">MIN(BN1884/365*INDIRECT(BN1876),BM1885+INDIRECT(BN1876))</f>
        <v>821.91780821917803</v>
      </c>
      <c r="BO1885" s="148" cm="1">
        <f t="array" aca="1" ref="BO1885" ca="1">MIN(BO1884/365*INDIRECT(BO1876),BN1885+INDIRECT(BO1876))</f>
        <v>821.91780821917803</v>
      </c>
      <c r="BP1885" s="148" cm="1">
        <f t="array" aca="1" ref="BP1885" ca="1">MIN(BP1884/365*INDIRECT(BP1876),BO1885+INDIRECT(BP1876))</f>
        <v>821.91780821917803</v>
      </c>
      <c r="BQ1885" s="148" cm="1">
        <f t="array" aca="1" ref="BQ1885" ca="1">MIN(BQ1884/365*INDIRECT(BQ1876),BP1885+INDIRECT(BQ1876))</f>
        <v>821.91780821917803</v>
      </c>
      <c r="BR1885" s="148" cm="1">
        <f t="array" aca="1" ref="BR1885" ca="1">MIN(BR1884/365*INDIRECT(BR1876),BQ1885+INDIRECT(BR1876))</f>
        <v>821.91780821917803</v>
      </c>
      <c r="BS1885" s="148" cm="1">
        <f t="array" aca="1" ref="BS1885" ca="1">MIN(BS1884/365*INDIRECT(BS1876),BR1885+INDIRECT(BS1876))</f>
        <v>821.91780821917803</v>
      </c>
      <c r="BT1885" s="148" cm="1">
        <f t="array" aca="1" ref="BT1885" ca="1">MIN(BT1884/365*INDIRECT(BT1876),BS1885+INDIRECT(BT1876))</f>
        <v>821.91780821917803</v>
      </c>
      <c r="BU1885" s="148" cm="1">
        <f t="array" aca="1" ref="BU1885" ca="1">MIN(BU1884/365*INDIRECT(BU1876),BT1885+INDIRECT(BU1876))</f>
        <v>821.91780821917803</v>
      </c>
      <c r="BV1885" s="148" cm="1">
        <f t="array" aca="1" ref="BV1885" ca="1">MIN(BV1884/365*INDIRECT(BV1876),BU1885+INDIRECT(BV1876))</f>
        <v>821.91780821917803</v>
      </c>
      <c r="BW1885" s="148" cm="1">
        <f t="array" aca="1" ref="BW1885" ca="1">MIN(BW1884/365*INDIRECT(BW1876),BV1885+INDIRECT(BW1876))</f>
        <v>821.91780821917803</v>
      </c>
      <c r="BX1885" s="148" cm="1">
        <f t="array" aca="1" ref="BX1885" ca="1">MIN(BX1884/365*INDIRECT(BX1876),BW1885+INDIRECT(BX1876))</f>
        <v>821.91780821917803</v>
      </c>
      <c r="BY1885" s="148" cm="1">
        <f t="array" aca="1" ref="BY1885" ca="1">MIN(BY1884/365*INDIRECT(BY1876),BX1885+INDIRECT(BY1876))</f>
        <v>821.91780821917803</v>
      </c>
      <c r="BZ1885" s="148" cm="1">
        <f t="array" aca="1" ref="BZ1885" ca="1">MIN(BZ1884/365*INDIRECT(BZ1876),BY1885+INDIRECT(BZ1876))</f>
        <v>821.91780821917803</v>
      </c>
      <c r="CA1885" s="148" cm="1">
        <f t="array" aca="1" ref="CA1885" ca="1">MIN(CA1884/365*INDIRECT(CA1876),BZ1885+INDIRECT(CA1876))</f>
        <v>821.91780821917803</v>
      </c>
      <c r="CB1885" s="148" cm="1">
        <f t="array" aca="1" ref="CB1885" ca="1">MIN(CB1884/365*INDIRECT(CB1876),CA1885+INDIRECT(CB1876))</f>
        <v>821.91780821917803</v>
      </c>
      <c r="CC1885" s="148" cm="1">
        <f t="array" aca="1" ref="CC1885" ca="1">MIN(CC1884/365*INDIRECT(CC1876),CB1885+INDIRECT(CC1876))</f>
        <v>821.91780821917803</v>
      </c>
      <c r="CD1885" s="148" cm="1">
        <f t="array" aca="1" ref="CD1885" ca="1">MIN(CD1884/365*INDIRECT(CD1876),CC1885+INDIRECT(CD1876))</f>
        <v>821.91780821917803</v>
      </c>
      <c r="CE1885" s="148" cm="1">
        <f t="array" aca="1" ref="CE1885" ca="1">MIN(CE1884/365*INDIRECT(CE1876),CD1885+INDIRECT(CE1876))</f>
        <v>821.91780821917803</v>
      </c>
      <c r="CF1885" s="148" cm="1">
        <f t="array" aca="1" ref="CF1885" ca="1">MIN(CF1884/365*INDIRECT(CF1876),CE1885+INDIRECT(CF1876))</f>
        <v>821.91780821917803</v>
      </c>
      <c r="CG1885" s="148" cm="1">
        <f t="array" aca="1" ref="CG1885" ca="1">MIN(CG1884/365*INDIRECT(CG1876),CF1885+INDIRECT(CG1876))</f>
        <v>821.91780821917803</v>
      </c>
      <c r="CH1885" s="148" cm="1">
        <f t="array" aca="1" ref="CH1885" ca="1">MIN(CH1884/365*INDIRECT(CH1876),CG1885+INDIRECT(CH1876))</f>
        <v>821.91780821917803</v>
      </c>
      <c r="CI1885" s="148" cm="1">
        <f t="array" aca="1" ref="CI1885" ca="1">MIN(CI1884/365*INDIRECT(CI1876),CH1885+INDIRECT(CI1876))</f>
        <v>821.91780821917803</v>
      </c>
      <c r="CJ1885" s="148" cm="1">
        <f t="array" aca="1" ref="CJ1885" ca="1">MIN(CJ1884/365*INDIRECT(CJ1876),CI1885+INDIRECT(CJ1876))</f>
        <v>821.91780821917803</v>
      </c>
      <c r="CK1885" s="148" cm="1">
        <f t="array" aca="1" ref="CK1885" ca="1">MIN(CK1884/365*INDIRECT(CK1876),CJ1885+INDIRECT(CK1876))</f>
        <v>821.91780821917803</v>
      </c>
      <c r="CL1885" s="148" cm="1">
        <f t="array" aca="1" ref="CL1885" ca="1">MIN(CL1884/365*INDIRECT(CL1876),CK1885+INDIRECT(CL1876))</f>
        <v>821.91780821917803</v>
      </c>
      <c r="CN1885" s="78"/>
      <c r="CO1885" s="148" t="e" cm="1">
        <f t="array" aca="1" ref="CO1885" ca="1">MIN(CO1884/365*INDIRECT(CO1876),CN1885+INDIRECT(CO1876))</f>
        <v>#N/A</v>
      </c>
      <c r="CP1885" s="148" t="e" cm="1">
        <f t="array" aca="1" ref="CP1885" ca="1">MIN(CP1884/365*INDIRECT(CP1876),CO1885+INDIRECT(CP1876))</f>
        <v>#N/A</v>
      </c>
      <c r="CQ1885" s="148" t="e" cm="1">
        <f t="array" aca="1" ref="CQ1885" ca="1">MIN(CQ1884/365*INDIRECT(CQ1876),CP1885+INDIRECT(CQ1876))</f>
        <v>#N/A</v>
      </c>
      <c r="CR1885" s="148" t="e" cm="1">
        <f t="array" aca="1" ref="CR1885" ca="1">MIN(CR1884/365*INDIRECT(CR1876),CQ1885+INDIRECT(CR1876))</f>
        <v>#N/A</v>
      </c>
      <c r="CS1885" s="148" t="e" cm="1">
        <f t="array" aca="1" ref="CS1885" ca="1">MIN(CS1884/365*INDIRECT(CS1876),CR1885+INDIRECT(CS1876))</f>
        <v>#N/A</v>
      </c>
      <c r="CT1885" s="148" t="e" cm="1">
        <f t="array" aca="1" ref="CT1885" ca="1">MIN(CT1884/365*INDIRECT(CT1876),CS1885+INDIRECT(CT1876))</f>
        <v>#N/A</v>
      </c>
      <c r="CU1885" s="148" t="e" cm="1">
        <f t="array" aca="1" ref="CU1885" ca="1">MIN(CU1884/365*INDIRECT(CU1876),CT1885+INDIRECT(CU1876))</f>
        <v>#N/A</v>
      </c>
      <c r="CV1885" s="148" t="e" cm="1">
        <f t="array" aca="1" ref="CV1885" ca="1">MIN(CV1884/365*INDIRECT(CV1876),CU1885+INDIRECT(CV1876))</f>
        <v>#N/A</v>
      </c>
      <c r="CW1885" s="148" t="e" cm="1">
        <f t="array" aca="1" ref="CW1885" ca="1">MIN(CW1884/365*INDIRECT(CW1876),CV1885+INDIRECT(CW1876))</f>
        <v>#N/A</v>
      </c>
      <c r="CX1885" s="148" t="e" cm="1">
        <f t="array" aca="1" ref="CX1885" ca="1">MIN(CX1884/365*INDIRECT(CX1876),CW1885+INDIRECT(CX1876))</f>
        <v>#N/A</v>
      </c>
      <c r="CY1885" s="148" t="e" cm="1">
        <f t="array" aca="1" ref="CY1885" ca="1">MIN(CY1884/365*INDIRECT(CY1876),CX1885+INDIRECT(CY1876))</f>
        <v>#N/A</v>
      </c>
      <c r="CZ1885" s="148" t="e" cm="1">
        <f t="array" aca="1" ref="CZ1885" ca="1">MIN(CZ1884/365*INDIRECT(CZ1876),CY1885+INDIRECT(CZ1876))</f>
        <v>#N/A</v>
      </c>
      <c r="DA1885" s="148" t="e" cm="1">
        <f t="array" aca="1" ref="DA1885" ca="1">MIN(DA1884/365*INDIRECT(DA1876),CZ1885+INDIRECT(DA1876))</f>
        <v>#N/A</v>
      </c>
      <c r="DB1885" s="148" t="e" cm="1">
        <f t="array" aca="1" ref="DB1885" ca="1">MIN(DB1884/365*INDIRECT(DB1876),DA1885+INDIRECT(DB1876))</f>
        <v>#N/A</v>
      </c>
      <c r="DC1885" s="148" t="e" cm="1">
        <f t="array" aca="1" ref="DC1885" ca="1">MIN(DC1884/365*INDIRECT(DC1876),DB1885+INDIRECT(DC1876))</f>
        <v>#N/A</v>
      </c>
      <c r="DD1885" s="148" t="e" cm="1">
        <f t="array" aca="1" ref="DD1885" ca="1">MIN(DD1884/365*INDIRECT(DD1876),DC1885+INDIRECT(DD1876))</f>
        <v>#N/A</v>
      </c>
      <c r="DE1885" s="148" t="e" cm="1">
        <f t="array" aca="1" ref="DE1885" ca="1">MIN(DE1884/365*INDIRECT(DE1876),DD1885+INDIRECT(DE1876))</f>
        <v>#N/A</v>
      </c>
      <c r="DF1885" s="148" t="e" cm="1">
        <f t="array" aca="1" ref="DF1885" ca="1">MIN(DF1884/365*INDIRECT(DF1876),DE1885+INDIRECT(DF1876))</f>
        <v>#N/A</v>
      </c>
      <c r="DG1885" s="148" t="e" cm="1">
        <f t="array" aca="1" ref="DG1885" ca="1">MIN(DG1884/365*INDIRECT(DG1876),DF1885+INDIRECT(DG1876))</f>
        <v>#N/A</v>
      </c>
      <c r="DH1885" s="148" t="e" cm="1">
        <f t="array" aca="1" ref="DH1885" ca="1">MIN(DH1884/365*INDIRECT(DH1876),DG1885+INDIRECT(DH1876))</f>
        <v>#N/A</v>
      </c>
      <c r="DI1885" s="148" t="e" cm="1">
        <f t="array" aca="1" ref="DI1885" ca="1">MIN(DI1884/365*INDIRECT(DI1876),DH1885+INDIRECT(DI1876))</f>
        <v>#N/A</v>
      </c>
      <c r="DJ1885" s="148" t="e" cm="1">
        <f t="array" aca="1" ref="DJ1885" ca="1">MIN(DJ1884/365*INDIRECT(DJ1876),DI1885+INDIRECT(DJ1876))</f>
        <v>#N/A</v>
      </c>
      <c r="DK1885" s="148" t="e" cm="1">
        <f t="array" aca="1" ref="DK1885" ca="1">MIN(DK1884/365*INDIRECT(DK1876),DJ1885+INDIRECT(DK1876))</f>
        <v>#N/A</v>
      </c>
      <c r="DL1885" s="148" t="e" cm="1">
        <f t="array" aca="1" ref="DL1885" ca="1">MIN(DL1884/365*INDIRECT(DL1876),DK1885+INDIRECT(DL1876))</f>
        <v>#N/A</v>
      </c>
    </row>
    <row r="1886" spans="1:116" x14ac:dyDescent="0.4">
      <c r="D1886" t="s">
        <v>774</v>
      </c>
      <c r="E1886" s="8" t="str">
        <f t="shared" si="3231"/>
        <v>1886 UEREV - S</v>
      </c>
      <c r="G1886" s="9"/>
      <c r="H1886" s="27"/>
      <c r="I1886" s="78"/>
      <c r="J1886" s="78"/>
      <c r="K1886" s="33"/>
      <c r="L1886" s="33"/>
      <c r="M1886" s="33"/>
      <c r="N1886" s="33"/>
      <c r="O1886" s="33"/>
      <c r="P1886" s="33"/>
      <c r="R1886" s="33"/>
      <c r="S1886" s="77"/>
      <c r="T1886" s="77"/>
      <c r="U1886" s="77"/>
      <c r="V1886" s="77"/>
      <c r="W1886" s="77"/>
      <c r="X1886" s="77"/>
      <c r="Y1886" s="77"/>
      <c r="Z1886" s="77"/>
      <c r="AA1886" s="77"/>
      <c r="AB1886" s="77"/>
      <c r="AC1886" s="77"/>
      <c r="AD1886" s="77"/>
      <c r="AE1886" s="77"/>
      <c r="AF1886" s="77"/>
      <c r="AG1886" s="77"/>
      <c r="AH1886" s="77"/>
      <c r="AI1886" s="77"/>
      <c r="AJ1886" s="77"/>
      <c r="AK1886" s="77"/>
      <c r="AL1886" s="77"/>
      <c r="AM1886" s="77"/>
      <c r="AN1886" s="77"/>
      <c r="AO1886" s="77"/>
      <c r="AP1886" s="77"/>
      <c r="AQ1886" s="77"/>
      <c r="AR1886" s="77"/>
      <c r="AS1886" s="77"/>
      <c r="AT1886" s="77"/>
      <c r="AU1886" s="77"/>
      <c r="AV1886" s="77"/>
      <c r="AW1886" s="77"/>
      <c r="AX1886" s="77"/>
      <c r="AY1886" s="77"/>
      <c r="AZ1886" s="77"/>
      <c r="BA1886" s="77"/>
      <c r="BB1886" s="77"/>
      <c r="BC1886" s="77"/>
      <c r="BD1886" s="77"/>
      <c r="BE1886" s="77"/>
      <c r="BF1886" s="77"/>
      <c r="BG1886" s="77"/>
      <c r="BH1886" s="77"/>
      <c r="BI1886" s="77"/>
      <c r="BJ1886" s="77"/>
      <c r="BK1886" s="77"/>
      <c r="BL1886" s="77"/>
      <c r="BM1886" s="77"/>
      <c r="BN1886" s="77"/>
      <c r="BO1886" s="77"/>
      <c r="BP1886" s="77"/>
      <c r="BQ1886" s="77"/>
      <c r="BR1886" s="77"/>
      <c r="BS1886" s="77"/>
      <c r="BT1886" s="77"/>
      <c r="BU1886" s="77"/>
      <c r="BV1886" s="77"/>
      <c r="BW1886" s="77"/>
      <c r="BX1886" s="77"/>
      <c r="BY1886" s="77"/>
      <c r="BZ1886" s="77"/>
      <c r="CA1886" s="77"/>
      <c r="CB1886" s="77"/>
      <c r="CC1886" s="77"/>
      <c r="CD1886" s="77"/>
      <c r="CE1886" s="77"/>
      <c r="CF1886" s="77"/>
      <c r="CG1886" s="77"/>
      <c r="CH1886" s="77"/>
      <c r="CI1886" s="77"/>
      <c r="CJ1886" s="77"/>
      <c r="CK1886" s="77"/>
      <c r="CL1886" s="77"/>
      <c r="CN1886" s="78"/>
      <c r="CO1886" s="77"/>
      <c r="CP1886" s="77"/>
      <c r="CQ1886" s="77"/>
      <c r="CR1886" s="77"/>
      <c r="CS1886" s="77"/>
      <c r="CT1886" s="77"/>
      <c r="CU1886" s="77"/>
      <c r="CV1886" s="77"/>
      <c r="CW1886" s="77"/>
      <c r="CX1886" s="77"/>
      <c r="CY1886" s="77"/>
      <c r="CZ1886" s="77"/>
      <c r="DA1886" s="77"/>
      <c r="DB1886" s="77"/>
      <c r="DC1886" s="77"/>
      <c r="DD1886" s="77"/>
      <c r="DE1886" s="77"/>
      <c r="DF1886" s="77"/>
      <c r="DG1886" s="77"/>
      <c r="DH1886" s="77"/>
      <c r="DI1886" s="77"/>
      <c r="DJ1886" s="77"/>
      <c r="DK1886" s="77"/>
      <c r="DL1886" s="77"/>
    </row>
    <row r="1887" spans="1:116" x14ac:dyDescent="0.4">
      <c r="C1887" t="s">
        <v>234</v>
      </c>
      <c r="D1887" t="s">
        <v>774</v>
      </c>
      <c r="E1887" s="8" t="str">
        <f t="shared" si="3231"/>
        <v>1887 UEREV - S</v>
      </c>
      <c r="G1887" s="126" t="str">
        <f>"Change in "&amp;G1885</f>
        <v>Change in Unearned revenue - (Primary label)</v>
      </c>
      <c r="K1887" s="33">
        <f t="shared" ref="K1887:P1887" ca="1" si="3233">SUMIF($3:$3,K$2,1887:1887)</f>
        <v>821.91780821917803</v>
      </c>
      <c r="L1887" s="33">
        <f t="shared" ca="1" si="3233"/>
        <v>0</v>
      </c>
      <c r="M1887" s="33">
        <f t="shared" ca="1" si="3233"/>
        <v>0</v>
      </c>
      <c r="N1887" s="33">
        <f t="shared" ca="1" si="3233"/>
        <v>0</v>
      </c>
      <c r="O1887" s="33">
        <f t="shared" ca="1" si="3233"/>
        <v>0</v>
      </c>
      <c r="P1887" s="33">
        <f t="shared" ca="1" si="3233"/>
        <v>0</v>
      </c>
      <c r="R1887" s="33"/>
      <c r="S1887" s="77">
        <f t="shared" ref="S1887:AX1887" ca="1" si="3234">S1885-R1885</f>
        <v>821.91780821917803</v>
      </c>
      <c r="T1887" s="77">
        <f t="shared" ca="1" si="3234"/>
        <v>0</v>
      </c>
      <c r="U1887" s="77">
        <f t="shared" ca="1" si="3234"/>
        <v>0</v>
      </c>
      <c r="V1887" s="77">
        <f t="shared" ca="1" si="3234"/>
        <v>0</v>
      </c>
      <c r="W1887" s="77">
        <f t="shared" ca="1" si="3234"/>
        <v>0</v>
      </c>
      <c r="X1887" s="77">
        <f t="shared" ca="1" si="3234"/>
        <v>0</v>
      </c>
      <c r="Y1887" s="77">
        <f t="shared" ca="1" si="3234"/>
        <v>0</v>
      </c>
      <c r="Z1887" s="77">
        <f t="shared" ca="1" si="3234"/>
        <v>0</v>
      </c>
      <c r="AA1887" s="77">
        <f t="shared" ca="1" si="3234"/>
        <v>0</v>
      </c>
      <c r="AB1887" s="77">
        <f t="shared" ca="1" si="3234"/>
        <v>0</v>
      </c>
      <c r="AC1887" s="77">
        <f t="shared" ca="1" si="3234"/>
        <v>0</v>
      </c>
      <c r="AD1887" s="77">
        <f t="shared" ca="1" si="3234"/>
        <v>0</v>
      </c>
      <c r="AE1887" s="77">
        <f t="shared" ca="1" si="3234"/>
        <v>0</v>
      </c>
      <c r="AF1887" s="77">
        <f t="shared" ca="1" si="3234"/>
        <v>0</v>
      </c>
      <c r="AG1887" s="77">
        <f t="shared" ca="1" si="3234"/>
        <v>0</v>
      </c>
      <c r="AH1887" s="77">
        <f t="shared" ca="1" si="3234"/>
        <v>0</v>
      </c>
      <c r="AI1887" s="77">
        <f t="shared" ca="1" si="3234"/>
        <v>0</v>
      </c>
      <c r="AJ1887" s="77">
        <f t="shared" ca="1" si="3234"/>
        <v>0</v>
      </c>
      <c r="AK1887" s="77">
        <f t="shared" ca="1" si="3234"/>
        <v>0</v>
      </c>
      <c r="AL1887" s="77">
        <f t="shared" ca="1" si="3234"/>
        <v>0</v>
      </c>
      <c r="AM1887" s="77">
        <f t="shared" ca="1" si="3234"/>
        <v>0</v>
      </c>
      <c r="AN1887" s="77">
        <f t="shared" ca="1" si="3234"/>
        <v>0</v>
      </c>
      <c r="AO1887" s="77">
        <f t="shared" ca="1" si="3234"/>
        <v>0</v>
      </c>
      <c r="AP1887" s="77">
        <f t="shared" ca="1" si="3234"/>
        <v>0</v>
      </c>
      <c r="AQ1887" s="77">
        <f t="shared" ca="1" si="3234"/>
        <v>0</v>
      </c>
      <c r="AR1887" s="77">
        <f t="shared" ca="1" si="3234"/>
        <v>0</v>
      </c>
      <c r="AS1887" s="77">
        <f t="shared" ca="1" si="3234"/>
        <v>0</v>
      </c>
      <c r="AT1887" s="77">
        <f t="shared" ca="1" si="3234"/>
        <v>0</v>
      </c>
      <c r="AU1887" s="77">
        <f t="shared" ca="1" si="3234"/>
        <v>0</v>
      </c>
      <c r="AV1887" s="77">
        <f t="shared" ca="1" si="3234"/>
        <v>0</v>
      </c>
      <c r="AW1887" s="77">
        <f t="shared" ca="1" si="3234"/>
        <v>0</v>
      </c>
      <c r="AX1887" s="77">
        <f t="shared" ca="1" si="3234"/>
        <v>0</v>
      </c>
      <c r="AY1887" s="77">
        <f t="shared" ref="AY1887:CD1887" ca="1" si="3235">AY1885-AX1885</f>
        <v>0</v>
      </c>
      <c r="AZ1887" s="77">
        <f t="shared" ca="1" si="3235"/>
        <v>0</v>
      </c>
      <c r="BA1887" s="77">
        <f t="shared" ca="1" si="3235"/>
        <v>0</v>
      </c>
      <c r="BB1887" s="77">
        <f t="shared" ca="1" si="3235"/>
        <v>0</v>
      </c>
      <c r="BC1887" s="77">
        <f t="shared" ca="1" si="3235"/>
        <v>0</v>
      </c>
      <c r="BD1887" s="77">
        <f t="shared" ca="1" si="3235"/>
        <v>0</v>
      </c>
      <c r="BE1887" s="77">
        <f t="shared" ca="1" si="3235"/>
        <v>0</v>
      </c>
      <c r="BF1887" s="77">
        <f t="shared" ca="1" si="3235"/>
        <v>0</v>
      </c>
      <c r="BG1887" s="77">
        <f t="shared" ca="1" si="3235"/>
        <v>0</v>
      </c>
      <c r="BH1887" s="77">
        <f t="shared" ca="1" si="3235"/>
        <v>0</v>
      </c>
      <c r="BI1887" s="77">
        <f t="shared" ca="1" si="3235"/>
        <v>0</v>
      </c>
      <c r="BJ1887" s="77">
        <f t="shared" ca="1" si="3235"/>
        <v>0</v>
      </c>
      <c r="BK1887" s="77">
        <f t="shared" ca="1" si="3235"/>
        <v>0</v>
      </c>
      <c r="BL1887" s="77">
        <f t="shared" ca="1" si="3235"/>
        <v>0</v>
      </c>
      <c r="BM1887" s="77">
        <f t="shared" ca="1" si="3235"/>
        <v>0</v>
      </c>
      <c r="BN1887" s="77">
        <f t="shared" ca="1" si="3235"/>
        <v>0</v>
      </c>
      <c r="BO1887" s="77">
        <f t="shared" ca="1" si="3235"/>
        <v>0</v>
      </c>
      <c r="BP1887" s="77">
        <f t="shared" ca="1" si="3235"/>
        <v>0</v>
      </c>
      <c r="BQ1887" s="77">
        <f t="shared" ca="1" si="3235"/>
        <v>0</v>
      </c>
      <c r="BR1887" s="77">
        <f t="shared" ca="1" si="3235"/>
        <v>0</v>
      </c>
      <c r="BS1887" s="77">
        <f t="shared" ca="1" si="3235"/>
        <v>0</v>
      </c>
      <c r="BT1887" s="77">
        <f t="shared" ca="1" si="3235"/>
        <v>0</v>
      </c>
      <c r="BU1887" s="77">
        <f t="shared" ca="1" si="3235"/>
        <v>0</v>
      </c>
      <c r="BV1887" s="77">
        <f t="shared" ca="1" si="3235"/>
        <v>0</v>
      </c>
      <c r="BW1887" s="77">
        <f t="shared" ca="1" si="3235"/>
        <v>0</v>
      </c>
      <c r="BX1887" s="77">
        <f t="shared" ca="1" si="3235"/>
        <v>0</v>
      </c>
      <c r="BY1887" s="77">
        <f t="shared" ca="1" si="3235"/>
        <v>0</v>
      </c>
      <c r="BZ1887" s="77">
        <f t="shared" ca="1" si="3235"/>
        <v>0</v>
      </c>
      <c r="CA1887" s="77">
        <f t="shared" ca="1" si="3235"/>
        <v>0</v>
      </c>
      <c r="CB1887" s="77">
        <f t="shared" ca="1" si="3235"/>
        <v>0</v>
      </c>
      <c r="CC1887" s="77">
        <f t="shared" ca="1" si="3235"/>
        <v>0</v>
      </c>
      <c r="CD1887" s="77">
        <f t="shared" ca="1" si="3235"/>
        <v>0</v>
      </c>
      <c r="CE1887" s="77">
        <f t="shared" ref="CE1887:CL1887" ca="1" si="3236">CE1885-CD1885</f>
        <v>0</v>
      </c>
      <c r="CF1887" s="77">
        <f t="shared" ca="1" si="3236"/>
        <v>0</v>
      </c>
      <c r="CG1887" s="77">
        <f t="shared" ca="1" si="3236"/>
        <v>0</v>
      </c>
      <c r="CH1887" s="77">
        <f t="shared" ca="1" si="3236"/>
        <v>0</v>
      </c>
      <c r="CI1887" s="77">
        <f t="shared" ca="1" si="3236"/>
        <v>0</v>
      </c>
      <c r="CJ1887" s="77">
        <f t="shared" ca="1" si="3236"/>
        <v>0</v>
      </c>
      <c r="CK1887" s="77">
        <f t="shared" ca="1" si="3236"/>
        <v>0</v>
      </c>
      <c r="CL1887" s="77">
        <f t="shared" ca="1" si="3236"/>
        <v>0</v>
      </c>
      <c r="CO1887" s="77" t="e">
        <f t="shared" ref="CO1887:DL1887" ca="1" si="3237">CO1885-CN1885</f>
        <v>#N/A</v>
      </c>
      <c r="CP1887" s="77" t="e">
        <f t="shared" ca="1" si="3237"/>
        <v>#N/A</v>
      </c>
      <c r="CQ1887" s="77" t="e">
        <f t="shared" ca="1" si="3237"/>
        <v>#N/A</v>
      </c>
      <c r="CR1887" s="77" t="e">
        <f t="shared" ca="1" si="3237"/>
        <v>#N/A</v>
      </c>
      <c r="CS1887" s="77" t="e">
        <f t="shared" ca="1" si="3237"/>
        <v>#N/A</v>
      </c>
      <c r="CT1887" s="77" t="e">
        <f t="shared" ca="1" si="3237"/>
        <v>#N/A</v>
      </c>
      <c r="CU1887" s="77" t="e">
        <f t="shared" ca="1" si="3237"/>
        <v>#N/A</v>
      </c>
      <c r="CV1887" s="77" t="e">
        <f t="shared" ca="1" si="3237"/>
        <v>#N/A</v>
      </c>
      <c r="CW1887" s="77" t="e">
        <f t="shared" ca="1" si="3237"/>
        <v>#N/A</v>
      </c>
      <c r="CX1887" s="77" t="e">
        <f t="shared" ca="1" si="3237"/>
        <v>#N/A</v>
      </c>
      <c r="CY1887" s="77" t="e">
        <f t="shared" ca="1" si="3237"/>
        <v>#N/A</v>
      </c>
      <c r="CZ1887" s="77" t="e">
        <f t="shared" ca="1" si="3237"/>
        <v>#N/A</v>
      </c>
      <c r="DA1887" s="77" t="e">
        <f t="shared" ca="1" si="3237"/>
        <v>#N/A</v>
      </c>
      <c r="DB1887" s="77" t="e">
        <f t="shared" ca="1" si="3237"/>
        <v>#N/A</v>
      </c>
      <c r="DC1887" s="77" t="e">
        <f t="shared" ca="1" si="3237"/>
        <v>#N/A</v>
      </c>
      <c r="DD1887" s="77" t="e">
        <f t="shared" ca="1" si="3237"/>
        <v>#N/A</v>
      </c>
      <c r="DE1887" s="77" t="e">
        <f t="shared" ca="1" si="3237"/>
        <v>#N/A</v>
      </c>
      <c r="DF1887" s="77" t="e">
        <f t="shared" ca="1" si="3237"/>
        <v>#N/A</v>
      </c>
      <c r="DG1887" s="77" t="e">
        <f t="shared" ca="1" si="3237"/>
        <v>#N/A</v>
      </c>
      <c r="DH1887" s="77" t="e">
        <f t="shared" ca="1" si="3237"/>
        <v>#N/A</v>
      </c>
      <c r="DI1887" s="77" t="e">
        <f t="shared" ca="1" si="3237"/>
        <v>#N/A</v>
      </c>
      <c r="DJ1887" s="77" t="e">
        <f t="shared" ca="1" si="3237"/>
        <v>#N/A</v>
      </c>
      <c r="DK1887" s="77" t="e">
        <f t="shared" ca="1" si="3237"/>
        <v>#N/A</v>
      </c>
      <c r="DL1887" s="77" t="e">
        <f t="shared" ca="1" si="3237"/>
        <v>#N/A</v>
      </c>
    </row>
    <row r="1888" spans="1:116" x14ac:dyDescent="0.4">
      <c r="B1888" t="s">
        <v>244</v>
      </c>
      <c r="D1888" t="s">
        <v>774</v>
      </c>
      <c r="E1888" s="8" t="str">
        <f t="shared" si="3231"/>
        <v>1888 UEREV - S</v>
      </c>
      <c r="K1888" s="53"/>
      <c r="L1888" s="53"/>
      <c r="M1888" s="53"/>
      <c r="N1888" s="53"/>
      <c r="O1888" s="53"/>
      <c r="P1888" s="53"/>
      <c r="R1888" s="24"/>
      <c r="S1888" s="80"/>
      <c r="T1888" s="80"/>
      <c r="U1888" s="80"/>
      <c r="V1888" s="80"/>
      <c r="W1888" s="80"/>
      <c r="X1888" s="80"/>
      <c r="Y1888" s="80"/>
      <c r="Z1888" s="80"/>
      <c r="AA1888" s="80"/>
      <c r="AB1888" s="80"/>
      <c r="AC1888" s="80"/>
      <c r="AD1888" s="80"/>
      <c r="AE1888" s="80"/>
      <c r="AF1888" s="80"/>
      <c r="AG1888" s="80"/>
      <c r="AH1888" s="80"/>
      <c r="AI1888" s="80"/>
      <c r="AJ1888" s="80"/>
      <c r="AK1888" s="80"/>
      <c r="AL1888" s="80"/>
      <c r="AM1888" s="80"/>
      <c r="AN1888" s="80"/>
      <c r="AO1888" s="80"/>
      <c r="AP1888" s="80"/>
      <c r="AQ1888" s="80"/>
      <c r="AR1888" s="80"/>
      <c r="AS1888" s="80"/>
      <c r="AT1888" s="80"/>
      <c r="AU1888" s="80"/>
      <c r="AV1888" s="80"/>
      <c r="AW1888" s="80"/>
      <c r="AX1888" s="80"/>
      <c r="AY1888" s="80"/>
      <c r="AZ1888" s="80"/>
      <c r="BA1888" s="80"/>
      <c r="BB1888" s="80"/>
      <c r="BC1888" s="80"/>
      <c r="BD1888" s="80"/>
      <c r="BE1888" s="80"/>
      <c r="BF1888" s="80"/>
      <c r="BG1888" s="80"/>
      <c r="BH1888" s="80"/>
      <c r="BI1888" s="80"/>
      <c r="BJ1888" s="80"/>
      <c r="BK1888" s="80"/>
      <c r="BL1888" s="80"/>
      <c r="BM1888" s="80"/>
      <c r="BN1888" s="80"/>
      <c r="BO1888" s="80"/>
      <c r="BP1888" s="80"/>
      <c r="BQ1888" s="80"/>
      <c r="BR1888" s="80"/>
      <c r="BS1888" s="80"/>
      <c r="BT1888" s="80"/>
      <c r="BU1888" s="80"/>
      <c r="BV1888" s="80"/>
      <c r="BW1888" s="80"/>
      <c r="BX1888" s="80"/>
      <c r="BY1888" s="80"/>
      <c r="BZ1888" s="80"/>
      <c r="CA1888" s="80"/>
      <c r="CB1888" s="80"/>
      <c r="CC1888" s="80"/>
      <c r="CD1888" s="80"/>
      <c r="CE1888" s="80"/>
      <c r="CF1888" s="80"/>
      <c r="CG1888" s="80"/>
      <c r="CH1888" s="80"/>
      <c r="CI1888" s="80"/>
      <c r="CJ1888" s="80"/>
      <c r="CK1888" s="80"/>
      <c r="CL1888" s="80"/>
      <c r="CO1888" s="80"/>
      <c r="CP1888" s="80"/>
      <c r="CQ1888" s="80"/>
      <c r="CR1888" s="80"/>
      <c r="CS1888" s="80"/>
      <c r="CT1888" s="80"/>
      <c r="CU1888" s="80"/>
      <c r="CV1888" s="80"/>
      <c r="CW1888" s="80"/>
      <c r="CX1888" s="80"/>
      <c r="CY1888" s="80"/>
      <c r="CZ1888" s="80"/>
      <c r="DA1888" s="80"/>
      <c r="DB1888" s="80"/>
      <c r="DC1888" s="80"/>
      <c r="DD1888" s="80"/>
      <c r="DE1888" s="80"/>
      <c r="DF1888" s="80"/>
      <c r="DG1888" s="80"/>
      <c r="DH1888" s="80"/>
      <c r="DI1888" s="80"/>
      <c r="DJ1888" s="80"/>
      <c r="DK1888" s="80"/>
      <c r="DL1888" s="80"/>
    </row>
    <row r="1889" spans="1:116" x14ac:dyDescent="0.4">
      <c r="B1889" t="s">
        <v>332</v>
      </c>
      <c r="D1889" t="s">
        <v>774</v>
      </c>
      <c r="E1889" s="8" t="str">
        <f>ROW()&amp;" "&amp;D1889</f>
        <v>1889 UEREV - S</v>
      </c>
      <c r="G1889" s="8" t="str">
        <f>G1874</f>
        <v>(Primary label)</v>
      </c>
      <c r="S1889" s="72"/>
      <c r="T1889" s="72"/>
      <c r="U1889" s="72"/>
      <c r="V1889" s="72"/>
      <c r="W1889" s="72"/>
      <c r="X1889" s="72"/>
      <c r="Y1889" s="72"/>
      <c r="Z1889" s="72"/>
      <c r="AA1889" s="72"/>
      <c r="AB1889" s="72"/>
      <c r="AC1889" s="72"/>
      <c r="AD1889" s="72"/>
      <c r="AE1889" s="72"/>
      <c r="AF1889" s="72"/>
      <c r="AG1889" s="72"/>
      <c r="AH1889" s="72"/>
      <c r="AI1889" s="72"/>
      <c r="AJ1889" s="72"/>
      <c r="AK1889" s="72"/>
      <c r="AL1889" s="72"/>
      <c r="AM1889" s="72"/>
      <c r="AN1889" s="72"/>
      <c r="AO1889" s="72"/>
      <c r="AP1889" s="72"/>
      <c r="AQ1889" s="72"/>
      <c r="AR1889" s="72"/>
      <c r="AS1889" s="72"/>
      <c r="AT1889" s="72"/>
      <c r="AU1889" s="72"/>
      <c r="AV1889" s="72"/>
      <c r="AW1889" s="72"/>
      <c r="AX1889" s="72"/>
      <c r="AY1889" s="72"/>
      <c r="AZ1889" s="72"/>
      <c r="BA1889" s="72"/>
      <c r="BB1889" s="72"/>
      <c r="BC1889" s="72"/>
      <c r="BD1889" s="72"/>
      <c r="BE1889" s="72"/>
      <c r="BF1889" s="72"/>
      <c r="BG1889" s="72"/>
      <c r="BH1889" s="72"/>
      <c r="BI1889" s="72"/>
      <c r="BJ1889" s="72"/>
      <c r="BK1889" s="72"/>
      <c r="BL1889" s="72"/>
      <c r="BM1889" s="72"/>
      <c r="BN1889" s="72"/>
      <c r="BO1889" s="72"/>
      <c r="BP1889" s="72"/>
      <c r="BQ1889" s="72"/>
      <c r="BR1889" s="72"/>
      <c r="BS1889" s="72"/>
      <c r="BT1889" s="72"/>
      <c r="BU1889" s="72"/>
      <c r="BV1889" s="72"/>
      <c r="BW1889" s="72"/>
      <c r="BX1889" s="72"/>
      <c r="BY1889" s="72"/>
      <c r="BZ1889" s="72"/>
      <c r="CA1889" s="72"/>
      <c r="CB1889" s="72"/>
      <c r="CC1889" s="72"/>
      <c r="CD1889" s="72"/>
      <c r="CE1889" s="72"/>
      <c r="CF1889" s="72"/>
      <c r="CG1889" s="72"/>
      <c r="CH1889" s="72"/>
      <c r="CI1889" s="72"/>
      <c r="CJ1889" s="72"/>
      <c r="CK1889" s="72"/>
      <c r="CL1889" s="72"/>
      <c r="CO1889" s="72"/>
      <c r="CP1889" s="72"/>
      <c r="CQ1889" s="72"/>
      <c r="CR1889" s="72"/>
      <c r="CS1889" s="72"/>
      <c r="CT1889" s="72"/>
      <c r="CU1889" s="72"/>
      <c r="CV1889" s="72"/>
      <c r="CW1889" s="72"/>
      <c r="CX1889" s="72"/>
      <c r="CY1889" s="72"/>
      <c r="CZ1889" s="72"/>
      <c r="DA1889" s="72"/>
      <c r="DB1889" s="72"/>
      <c r="DC1889" s="72"/>
      <c r="DD1889" s="72"/>
      <c r="DE1889" s="72"/>
      <c r="DF1889" s="72"/>
      <c r="DG1889" s="72"/>
      <c r="DH1889" s="72"/>
      <c r="DI1889" s="72"/>
      <c r="DJ1889" s="72"/>
      <c r="DK1889" s="72"/>
      <c r="DL1889" s="72"/>
    </row>
    <row r="1890" spans="1:116" x14ac:dyDescent="0.4">
      <c r="B1890" t="s">
        <v>332</v>
      </c>
      <c r="D1890" t="s">
        <v>774</v>
      </c>
      <c r="E1890" s="8" t="str">
        <f>ROW()&amp;" "&amp;D1890</f>
        <v>1890 UEREV - S</v>
      </c>
      <c r="G1890" s="8" t="str">
        <f>G1875</f>
        <v>primary unit</v>
      </c>
      <c r="S1890" s="72"/>
      <c r="T1890" s="72"/>
      <c r="U1890" s="72"/>
      <c r="V1890" s="72"/>
      <c r="W1890" s="72"/>
      <c r="X1890" s="72"/>
      <c r="Y1890" s="72"/>
      <c r="Z1890" s="72"/>
      <c r="AA1890" s="72"/>
      <c r="AB1890" s="72"/>
      <c r="AC1890" s="72"/>
      <c r="AD1890" s="72"/>
      <c r="AE1890" s="72"/>
      <c r="AF1890" s="72"/>
      <c r="AG1890" s="72"/>
      <c r="AH1890" s="72"/>
      <c r="AI1890" s="72"/>
      <c r="AJ1890" s="72"/>
      <c r="AK1890" s="72"/>
      <c r="AL1890" s="72"/>
      <c r="AM1890" s="72"/>
      <c r="AN1890" s="72"/>
      <c r="AO1890" s="72"/>
      <c r="AP1890" s="72"/>
      <c r="AQ1890" s="72"/>
      <c r="AR1890" s="72"/>
      <c r="AS1890" s="72"/>
      <c r="AT1890" s="72"/>
      <c r="AU1890" s="72"/>
      <c r="AV1890" s="72"/>
      <c r="AW1890" s="72"/>
      <c r="AX1890" s="72"/>
      <c r="AY1890" s="72"/>
      <c r="AZ1890" s="72"/>
      <c r="BA1890" s="72"/>
      <c r="BB1890" s="72"/>
      <c r="BC1890" s="72"/>
      <c r="BD1890" s="72"/>
      <c r="BE1890" s="72"/>
      <c r="BF1890" s="72"/>
      <c r="BG1890" s="72"/>
      <c r="BH1890" s="72"/>
      <c r="BI1890" s="72"/>
      <c r="BJ1890" s="72"/>
      <c r="BK1890" s="72"/>
      <c r="BL1890" s="72"/>
      <c r="BM1890" s="72"/>
      <c r="BN1890" s="72"/>
      <c r="BO1890" s="72"/>
      <c r="BP1890" s="72"/>
      <c r="BQ1890" s="72"/>
      <c r="BR1890" s="72"/>
      <c r="BS1890" s="72"/>
      <c r="BT1890" s="72"/>
      <c r="BU1890" s="72"/>
      <c r="BV1890" s="72"/>
      <c r="BW1890" s="72"/>
      <c r="BX1890" s="72"/>
      <c r="BY1890" s="72"/>
      <c r="BZ1890" s="72"/>
      <c r="CA1890" s="72"/>
      <c r="CB1890" s="72"/>
      <c r="CC1890" s="72"/>
      <c r="CD1890" s="72"/>
      <c r="CE1890" s="72"/>
      <c r="CF1890" s="72"/>
      <c r="CG1890" s="72"/>
      <c r="CH1890" s="72"/>
      <c r="CI1890" s="72"/>
      <c r="CJ1890" s="72"/>
      <c r="CK1890" s="72"/>
      <c r="CL1890" s="72"/>
      <c r="CO1890" s="72"/>
      <c r="CP1890" s="72"/>
      <c r="CQ1890" s="72"/>
      <c r="CR1890" s="72"/>
      <c r="CS1890" s="72"/>
      <c r="CT1890" s="72"/>
      <c r="CU1890" s="72"/>
      <c r="CV1890" s="72"/>
      <c r="CW1890" s="72"/>
      <c r="CX1890" s="72"/>
      <c r="CY1890" s="72"/>
      <c r="CZ1890" s="72"/>
      <c r="DA1890" s="72"/>
      <c r="DB1890" s="72"/>
      <c r="DC1890" s="72"/>
      <c r="DD1890" s="72"/>
      <c r="DE1890" s="72"/>
      <c r="DF1890" s="72"/>
      <c r="DG1890" s="72"/>
      <c r="DH1890" s="72"/>
      <c r="DI1890" s="72"/>
      <c r="DJ1890" s="72"/>
      <c r="DK1890" s="72"/>
      <c r="DL1890" s="72"/>
    </row>
    <row r="1891" spans="1:116" x14ac:dyDescent="0.4">
      <c r="B1891" t="s">
        <v>332</v>
      </c>
      <c r="D1891" t="s">
        <v>774</v>
      </c>
      <c r="E1891" s="8" t="str">
        <f t="shared" si="3231"/>
        <v>1891 UEREV - S</v>
      </c>
      <c r="G1891" s="8" t="str">
        <f>G1876</f>
        <v>Primary revenue driver</v>
      </c>
      <c r="S1891" s="76" t="str">
        <f t="shared" ref="S1891:AX1891" si="3238">S1876</f>
        <v>S$16</v>
      </c>
      <c r="T1891" s="76" t="str">
        <f t="shared" si="3238"/>
        <v>T$16</v>
      </c>
      <c r="U1891" s="76" t="str">
        <f t="shared" si="3238"/>
        <v>U$16</v>
      </c>
      <c r="V1891" s="76" t="str">
        <f t="shared" si="3238"/>
        <v>V$16</v>
      </c>
      <c r="W1891" s="76" t="str">
        <f t="shared" si="3238"/>
        <v>W$16</v>
      </c>
      <c r="X1891" s="76" t="str">
        <f t="shared" si="3238"/>
        <v>X$16</v>
      </c>
      <c r="Y1891" s="76" t="str">
        <f t="shared" si="3238"/>
        <v>Y$16</v>
      </c>
      <c r="Z1891" s="76" t="str">
        <f t="shared" si="3238"/>
        <v>Z$16</v>
      </c>
      <c r="AA1891" s="76" t="str">
        <f t="shared" si="3238"/>
        <v>AA$16</v>
      </c>
      <c r="AB1891" s="76" t="str">
        <f t="shared" si="3238"/>
        <v>AB$16</v>
      </c>
      <c r="AC1891" s="76" t="str">
        <f t="shared" si="3238"/>
        <v>AC$16</v>
      </c>
      <c r="AD1891" s="76" t="str">
        <f t="shared" si="3238"/>
        <v>AD$16</v>
      </c>
      <c r="AE1891" s="76" t="str">
        <f t="shared" si="3238"/>
        <v>AE$16</v>
      </c>
      <c r="AF1891" s="76" t="str">
        <f t="shared" si="3238"/>
        <v>AF$16</v>
      </c>
      <c r="AG1891" s="76" t="str">
        <f t="shared" si="3238"/>
        <v>AG$16</v>
      </c>
      <c r="AH1891" s="76" t="str">
        <f t="shared" si="3238"/>
        <v>AH$16</v>
      </c>
      <c r="AI1891" s="76" t="str">
        <f t="shared" si="3238"/>
        <v>AI$16</v>
      </c>
      <c r="AJ1891" s="76" t="str">
        <f t="shared" si="3238"/>
        <v>AJ$16</v>
      </c>
      <c r="AK1891" s="76" t="str">
        <f t="shared" si="3238"/>
        <v>AK$16</v>
      </c>
      <c r="AL1891" s="76" t="str">
        <f t="shared" si="3238"/>
        <v>AL$16</v>
      </c>
      <c r="AM1891" s="76" t="str">
        <f t="shared" si="3238"/>
        <v>AM$16</v>
      </c>
      <c r="AN1891" s="76" t="str">
        <f t="shared" si="3238"/>
        <v>AN$16</v>
      </c>
      <c r="AO1891" s="76" t="str">
        <f t="shared" si="3238"/>
        <v>AO$16</v>
      </c>
      <c r="AP1891" s="76" t="str">
        <f t="shared" si="3238"/>
        <v>AP$16</v>
      </c>
      <c r="AQ1891" s="76" t="str">
        <f t="shared" si="3238"/>
        <v>AQ$16</v>
      </c>
      <c r="AR1891" s="76" t="str">
        <f t="shared" si="3238"/>
        <v>AR$16</v>
      </c>
      <c r="AS1891" s="76" t="str">
        <f t="shared" si="3238"/>
        <v>AS$16</v>
      </c>
      <c r="AT1891" s="76" t="str">
        <f t="shared" si="3238"/>
        <v>AT$16</v>
      </c>
      <c r="AU1891" s="76" t="str">
        <f t="shared" si="3238"/>
        <v>AU$16</v>
      </c>
      <c r="AV1891" s="76" t="str">
        <f t="shared" si="3238"/>
        <v>AV$16</v>
      </c>
      <c r="AW1891" s="76" t="str">
        <f t="shared" si="3238"/>
        <v>AW$16</v>
      </c>
      <c r="AX1891" s="76" t="str">
        <f t="shared" si="3238"/>
        <v>AX$16</v>
      </c>
      <c r="AY1891" s="76" t="str">
        <f t="shared" ref="AY1891:CD1891" si="3239">AY1876</f>
        <v>AY$16</v>
      </c>
      <c r="AZ1891" s="76" t="str">
        <f t="shared" si="3239"/>
        <v>AZ$16</v>
      </c>
      <c r="BA1891" s="76" t="str">
        <f t="shared" si="3239"/>
        <v>BA$16</v>
      </c>
      <c r="BB1891" s="76" t="str">
        <f t="shared" si="3239"/>
        <v>BB$16</v>
      </c>
      <c r="BC1891" s="76" t="str">
        <f t="shared" si="3239"/>
        <v>BC$16</v>
      </c>
      <c r="BD1891" s="76" t="str">
        <f t="shared" si="3239"/>
        <v>BD$16</v>
      </c>
      <c r="BE1891" s="76" t="str">
        <f t="shared" si="3239"/>
        <v>BE$16</v>
      </c>
      <c r="BF1891" s="76" t="str">
        <f t="shared" si="3239"/>
        <v>BF$16</v>
      </c>
      <c r="BG1891" s="76" t="str">
        <f t="shared" si="3239"/>
        <v>BG$16</v>
      </c>
      <c r="BH1891" s="76" t="str">
        <f t="shared" si="3239"/>
        <v>BH$16</v>
      </c>
      <c r="BI1891" s="76" t="str">
        <f t="shared" si="3239"/>
        <v>BI$16</v>
      </c>
      <c r="BJ1891" s="76" t="str">
        <f t="shared" si="3239"/>
        <v>BJ$16</v>
      </c>
      <c r="BK1891" s="76" t="str">
        <f t="shared" si="3239"/>
        <v>BK$16</v>
      </c>
      <c r="BL1891" s="76" t="str">
        <f t="shared" si="3239"/>
        <v>BL$16</v>
      </c>
      <c r="BM1891" s="76" t="str">
        <f t="shared" si="3239"/>
        <v>BM$16</v>
      </c>
      <c r="BN1891" s="76" t="str">
        <f t="shared" si="3239"/>
        <v>BN$16</v>
      </c>
      <c r="BO1891" s="76" t="str">
        <f t="shared" si="3239"/>
        <v>BO$16</v>
      </c>
      <c r="BP1891" s="76" t="str">
        <f t="shared" si="3239"/>
        <v>BP$16</v>
      </c>
      <c r="BQ1891" s="76" t="str">
        <f t="shared" si="3239"/>
        <v>BQ$16</v>
      </c>
      <c r="BR1891" s="76" t="str">
        <f t="shared" si="3239"/>
        <v>BR$16</v>
      </c>
      <c r="BS1891" s="76" t="str">
        <f t="shared" si="3239"/>
        <v>BS$16</v>
      </c>
      <c r="BT1891" s="76" t="str">
        <f t="shared" si="3239"/>
        <v>BT$16</v>
      </c>
      <c r="BU1891" s="76" t="str">
        <f t="shared" si="3239"/>
        <v>BU$16</v>
      </c>
      <c r="BV1891" s="76" t="str">
        <f t="shared" si="3239"/>
        <v>BV$16</v>
      </c>
      <c r="BW1891" s="76" t="str">
        <f t="shared" si="3239"/>
        <v>BW$16</v>
      </c>
      <c r="BX1891" s="76" t="str">
        <f t="shared" si="3239"/>
        <v>BX$16</v>
      </c>
      <c r="BY1891" s="76" t="str">
        <f t="shared" si="3239"/>
        <v>BY$16</v>
      </c>
      <c r="BZ1891" s="76" t="str">
        <f t="shared" si="3239"/>
        <v>BZ$16</v>
      </c>
      <c r="CA1891" s="76" t="str">
        <f t="shared" si="3239"/>
        <v>CA$16</v>
      </c>
      <c r="CB1891" s="76" t="str">
        <f t="shared" si="3239"/>
        <v>CB$16</v>
      </c>
      <c r="CC1891" s="76" t="str">
        <f t="shared" si="3239"/>
        <v>CC$16</v>
      </c>
      <c r="CD1891" s="76" t="str">
        <f t="shared" si="3239"/>
        <v>CD$16</v>
      </c>
      <c r="CE1891" s="76" t="str">
        <f t="shared" ref="CE1891:CL1891" si="3240">CE1876</f>
        <v>CE$16</v>
      </c>
      <c r="CF1891" s="76" t="str">
        <f t="shared" si="3240"/>
        <v>CF$16</v>
      </c>
      <c r="CG1891" s="76" t="str">
        <f t="shared" si="3240"/>
        <v>CG$16</v>
      </c>
      <c r="CH1891" s="76" t="str">
        <f t="shared" si="3240"/>
        <v>CH$16</v>
      </c>
      <c r="CI1891" s="76" t="str">
        <f t="shared" si="3240"/>
        <v>CI$16</v>
      </c>
      <c r="CJ1891" s="76" t="str">
        <f t="shared" si="3240"/>
        <v>CJ$16</v>
      </c>
      <c r="CK1891" s="76" t="str">
        <f t="shared" si="3240"/>
        <v>CK$16</v>
      </c>
      <c r="CL1891" s="76" t="str">
        <f t="shared" si="3240"/>
        <v>CL$16</v>
      </c>
      <c r="CO1891" s="76" t="str">
        <f t="shared" ref="CO1891:DK1891" si="3241">CO1876</f>
        <v>CO$16</v>
      </c>
      <c r="CP1891" s="76" t="str">
        <f t="shared" si="3241"/>
        <v>CP$16</v>
      </c>
      <c r="CQ1891" s="76" t="str">
        <f t="shared" si="3241"/>
        <v>CQ$16</v>
      </c>
      <c r="CR1891" s="76" t="str">
        <f t="shared" si="3241"/>
        <v>CR$16</v>
      </c>
      <c r="CS1891" s="76" t="str">
        <f t="shared" si="3241"/>
        <v>CS$16</v>
      </c>
      <c r="CT1891" s="76" t="str">
        <f t="shared" si="3241"/>
        <v>CT$16</v>
      </c>
      <c r="CU1891" s="76" t="str">
        <f t="shared" si="3241"/>
        <v>CU$16</v>
      </c>
      <c r="CV1891" s="76" t="str">
        <f t="shared" si="3241"/>
        <v>CV$16</v>
      </c>
      <c r="CW1891" s="76" t="str">
        <f t="shared" si="3241"/>
        <v>CW$16</v>
      </c>
      <c r="CX1891" s="76" t="str">
        <f t="shared" si="3241"/>
        <v>CX$16</v>
      </c>
      <c r="CY1891" s="76" t="str">
        <f t="shared" si="3241"/>
        <v>CY$16</v>
      </c>
      <c r="CZ1891" s="76" t="str">
        <f t="shared" si="3241"/>
        <v>CZ$16</v>
      </c>
      <c r="DA1891" s="76" t="str">
        <f t="shared" si="3241"/>
        <v>DA$16</v>
      </c>
      <c r="DB1891" s="76" t="str">
        <f t="shared" si="3241"/>
        <v>DB$16</v>
      </c>
      <c r="DC1891" s="76" t="str">
        <f t="shared" si="3241"/>
        <v>DC$16</v>
      </c>
      <c r="DD1891" s="76" t="str">
        <f t="shared" si="3241"/>
        <v>DD$16</v>
      </c>
      <c r="DE1891" s="76" t="str">
        <f t="shared" si="3241"/>
        <v>DE$16</v>
      </c>
      <c r="DF1891" s="76" t="str">
        <f t="shared" si="3241"/>
        <v>DF$16</v>
      </c>
      <c r="DG1891" s="76" t="str">
        <f t="shared" si="3241"/>
        <v>DG$16</v>
      </c>
      <c r="DH1891" s="76" t="str">
        <f t="shared" si="3241"/>
        <v>DH$16</v>
      </c>
      <c r="DI1891" s="76" t="str">
        <f t="shared" si="3241"/>
        <v>DI$16</v>
      </c>
      <c r="DJ1891" s="76" t="str">
        <f t="shared" si="3241"/>
        <v>DJ$16</v>
      </c>
      <c r="DK1891" s="76" t="str">
        <f t="shared" si="3241"/>
        <v>DK$16</v>
      </c>
      <c r="DL1891" s="76" t="str">
        <f t="shared" ref="DL1891" si="3242">DL1876</f>
        <v>DL$16</v>
      </c>
    </row>
    <row r="1892" spans="1:116" x14ac:dyDescent="0.4">
      <c r="B1892" t="s">
        <v>332</v>
      </c>
      <c r="D1892" t="s">
        <v>774</v>
      </c>
      <c r="E1892" s="8" t="str">
        <f t="shared" si="3231"/>
        <v>1892 UEREV - S</v>
      </c>
      <c r="G1892" s="8" t="str">
        <f>G1877</f>
        <v>Primary volume driver</v>
      </c>
      <c r="H1892" s="12"/>
      <c r="I1892" s="60"/>
      <c r="J1892" s="60"/>
      <c r="K1892" s="34"/>
      <c r="L1892" s="34"/>
      <c r="M1892" s="34"/>
      <c r="N1892" s="34"/>
      <c r="O1892" s="34"/>
      <c r="P1892" s="34"/>
      <c r="R1892" s="15"/>
      <c r="S1892" s="76" t="str">
        <f t="shared" ref="S1892:AX1892" si="3243">S1877</f>
        <v>S$17</v>
      </c>
      <c r="T1892" s="76" t="str">
        <f t="shared" si="3243"/>
        <v>T$17</v>
      </c>
      <c r="U1892" s="76" t="str">
        <f t="shared" si="3243"/>
        <v>U$17</v>
      </c>
      <c r="V1892" s="76" t="str">
        <f t="shared" si="3243"/>
        <v>V$17</v>
      </c>
      <c r="W1892" s="76" t="str">
        <f t="shared" si="3243"/>
        <v>W$17</v>
      </c>
      <c r="X1892" s="76" t="str">
        <f t="shared" si="3243"/>
        <v>X$17</v>
      </c>
      <c r="Y1892" s="76" t="str">
        <f t="shared" si="3243"/>
        <v>Y$17</v>
      </c>
      <c r="Z1892" s="76" t="str">
        <f t="shared" si="3243"/>
        <v>Z$17</v>
      </c>
      <c r="AA1892" s="76" t="str">
        <f t="shared" si="3243"/>
        <v>AA$17</v>
      </c>
      <c r="AB1892" s="76" t="str">
        <f t="shared" si="3243"/>
        <v>AB$17</v>
      </c>
      <c r="AC1892" s="76" t="str">
        <f t="shared" si="3243"/>
        <v>AC$17</v>
      </c>
      <c r="AD1892" s="76" t="str">
        <f t="shared" si="3243"/>
        <v>AD$17</v>
      </c>
      <c r="AE1892" s="76" t="str">
        <f t="shared" si="3243"/>
        <v>AE$17</v>
      </c>
      <c r="AF1892" s="76" t="str">
        <f t="shared" si="3243"/>
        <v>AF$17</v>
      </c>
      <c r="AG1892" s="76" t="str">
        <f t="shared" si="3243"/>
        <v>AG$17</v>
      </c>
      <c r="AH1892" s="76" t="str">
        <f t="shared" si="3243"/>
        <v>AH$17</v>
      </c>
      <c r="AI1892" s="76" t="str">
        <f t="shared" si="3243"/>
        <v>AI$17</v>
      </c>
      <c r="AJ1892" s="76" t="str">
        <f t="shared" si="3243"/>
        <v>AJ$17</v>
      </c>
      <c r="AK1892" s="76" t="str">
        <f t="shared" si="3243"/>
        <v>AK$17</v>
      </c>
      <c r="AL1892" s="76" t="str">
        <f t="shared" si="3243"/>
        <v>AL$17</v>
      </c>
      <c r="AM1892" s="76" t="str">
        <f t="shared" si="3243"/>
        <v>AM$17</v>
      </c>
      <c r="AN1892" s="76" t="str">
        <f t="shared" si="3243"/>
        <v>AN$17</v>
      </c>
      <c r="AO1892" s="76" t="str">
        <f t="shared" si="3243"/>
        <v>AO$17</v>
      </c>
      <c r="AP1892" s="76" t="str">
        <f t="shared" si="3243"/>
        <v>AP$17</v>
      </c>
      <c r="AQ1892" s="76" t="str">
        <f t="shared" si="3243"/>
        <v>AQ$17</v>
      </c>
      <c r="AR1892" s="76" t="str">
        <f t="shared" si="3243"/>
        <v>AR$17</v>
      </c>
      <c r="AS1892" s="76" t="str">
        <f t="shared" si="3243"/>
        <v>AS$17</v>
      </c>
      <c r="AT1892" s="76" t="str">
        <f t="shared" si="3243"/>
        <v>AT$17</v>
      </c>
      <c r="AU1892" s="76" t="str">
        <f t="shared" si="3243"/>
        <v>AU$17</v>
      </c>
      <c r="AV1892" s="76" t="str">
        <f t="shared" si="3243"/>
        <v>AV$17</v>
      </c>
      <c r="AW1892" s="76" t="str">
        <f t="shared" si="3243"/>
        <v>AW$17</v>
      </c>
      <c r="AX1892" s="76" t="str">
        <f t="shared" si="3243"/>
        <v>AX$17</v>
      </c>
      <c r="AY1892" s="76" t="str">
        <f t="shared" ref="AY1892:CD1892" si="3244">AY1877</f>
        <v>AY$17</v>
      </c>
      <c r="AZ1892" s="76" t="str">
        <f t="shared" si="3244"/>
        <v>AZ$17</v>
      </c>
      <c r="BA1892" s="76" t="str">
        <f t="shared" si="3244"/>
        <v>BA$17</v>
      </c>
      <c r="BB1892" s="76" t="str">
        <f t="shared" si="3244"/>
        <v>BB$17</v>
      </c>
      <c r="BC1892" s="76" t="str">
        <f t="shared" si="3244"/>
        <v>BC$17</v>
      </c>
      <c r="BD1892" s="76" t="str">
        <f t="shared" si="3244"/>
        <v>BD$17</v>
      </c>
      <c r="BE1892" s="76" t="str">
        <f t="shared" si="3244"/>
        <v>BE$17</v>
      </c>
      <c r="BF1892" s="76" t="str">
        <f t="shared" si="3244"/>
        <v>BF$17</v>
      </c>
      <c r="BG1892" s="76" t="str">
        <f t="shared" si="3244"/>
        <v>BG$17</v>
      </c>
      <c r="BH1892" s="76" t="str">
        <f t="shared" si="3244"/>
        <v>BH$17</v>
      </c>
      <c r="BI1892" s="76" t="str">
        <f t="shared" si="3244"/>
        <v>BI$17</v>
      </c>
      <c r="BJ1892" s="76" t="str">
        <f t="shared" si="3244"/>
        <v>BJ$17</v>
      </c>
      <c r="BK1892" s="76" t="str">
        <f t="shared" si="3244"/>
        <v>BK$17</v>
      </c>
      <c r="BL1892" s="76" t="str">
        <f t="shared" si="3244"/>
        <v>BL$17</v>
      </c>
      <c r="BM1892" s="76" t="str">
        <f t="shared" si="3244"/>
        <v>BM$17</v>
      </c>
      <c r="BN1892" s="76" t="str">
        <f t="shared" si="3244"/>
        <v>BN$17</v>
      </c>
      <c r="BO1892" s="76" t="str">
        <f t="shared" si="3244"/>
        <v>BO$17</v>
      </c>
      <c r="BP1892" s="76" t="str">
        <f t="shared" si="3244"/>
        <v>BP$17</v>
      </c>
      <c r="BQ1892" s="76" t="str">
        <f t="shared" si="3244"/>
        <v>BQ$17</v>
      </c>
      <c r="BR1892" s="76" t="str">
        <f t="shared" si="3244"/>
        <v>BR$17</v>
      </c>
      <c r="BS1892" s="76" t="str">
        <f t="shared" si="3244"/>
        <v>BS$17</v>
      </c>
      <c r="BT1892" s="76" t="str">
        <f t="shared" si="3244"/>
        <v>BT$17</v>
      </c>
      <c r="BU1892" s="76" t="str">
        <f t="shared" si="3244"/>
        <v>BU$17</v>
      </c>
      <c r="BV1892" s="76" t="str">
        <f t="shared" si="3244"/>
        <v>BV$17</v>
      </c>
      <c r="BW1892" s="76" t="str">
        <f t="shared" si="3244"/>
        <v>BW$17</v>
      </c>
      <c r="BX1892" s="76" t="str">
        <f t="shared" si="3244"/>
        <v>BX$17</v>
      </c>
      <c r="BY1892" s="76" t="str">
        <f t="shared" si="3244"/>
        <v>BY$17</v>
      </c>
      <c r="BZ1892" s="76" t="str">
        <f t="shared" si="3244"/>
        <v>BZ$17</v>
      </c>
      <c r="CA1892" s="76" t="str">
        <f t="shared" si="3244"/>
        <v>CA$17</v>
      </c>
      <c r="CB1892" s="76" t="str">
        <f t="shared" si="3244"/>
        <v>CB$17</v>
      </c>
      <c r="CC1892" s="76" t="str">
        <f t="shared" si="3244"/>
        <v>CC$17</v>
      </c>
      <c r="CD1892" s="76" t="str">
        <f t="shared" si="3244"/>
        <v>CD$17</v>
      </c>
      <c r="CE1892" s="76" t="str">
        <f t="shared" ref="CE1892:CL1892" si="3245">CE1877</f>
        <v>CE$17</v>
      </c>
      <c r="CF1892" s="76" t="str">
        <f t="shared" si="3245"/>
        <v>CF$17</v>
      </c>
      <c r="CG1892" s="76" t="str">
        <f t="shared" si="3245"/>
        <v>CG$17</v>
      </c>
      <c r="CH1892" s="76" t="str">
        <f t="shared" si="3245"/>
        <v>CH$17</v>
      </c>
      <c r="CI1892" s="76" t="str">
        <f t="shared" si="3245"/>
        <v>CI$17</v>
      </c>
      <c r="CJ1892" s="76" t="str">
        <f t="shared" si="3245"/>
        <v>CJ$17</v>
      </c>
      <c r="CK1892" s="76" t="str">
        <f t="shared" si="3245"/>
        <v>CK$17</v>
      </c>
      <c r="CL1892" s="76" t="str">
        <f t="shared" si="3245"/>
        <v>CL$17</v>
      </c>
      <c r="CN1892" s="60"/>
      <c r="CO1892" s="76" t="str">
        <f t="shared" ref="CO1892:DK1892" si="3246">CO1877</f>
        <v>CO$17</v>
      </c>
      <c r="CP1892" s="76" t="str">
        <f t="shared" si="3246"/>
        <v>CP$17</v>
      </c>
      <c r="CQ1892" s="76" t="str">
        <f t="shared" si="3246"/>
        <v>CQ$17</v>
      </c>
      <c r="CR1892" s="76" t="str">
        <f t="shared" si="3246"/>
        <v>CR$17</v>
      </c>
      <c r="CS1892" s="76" t="str">
        <f t="shared" si="3246"/>
        <v>CS$17</v>
      </c>
      <c r="CT1892" s="76" t="str">
        <f t="shared" si="3246"/>
        <v>CT$17</v>
      </c>
      <c r="CU1892" s="76" t="str">
        <f t="shared" si="3246"/>
        <v>CU$17</v>
      </c>
      <c r="CV1892" s="76" t="str">
        <f t="shared" si="3246"/>
        <v>CV$17</v>
      </c>
      <c r="CW1892" s="76" t="str">
        <f t="shared" si="3246"/>
        <v>CW$17</v>
      </c>
      <c r="CX1892" s="76" t="str">
        <f t="shared" si="3246"/>
        <v>CX$17</v>
      </c>
      <c r="CY1892" s="76" t="str">
        <f t="shared" si="3246"/>
        <v>CY$17</v>
      </c>
      <c r="CZ1892" s="76" t="str">
        <f t="shared" si="3246"/>
        <v>CZ$17</v>
      </c>
      <c r="DA1892" s="76" t="str">
        <f t="shared" si="3246"/>
        <v>DA$17</v>
      </c>
      <c r="DB1892" s="76" t="str">
        <f t="shared" si="3246"/>
        <v>DB$17</v>
      </c>
      <c r="DC1892" s="76" t="str">
        <f t="shared" si="3246"/>
        <v>DC$17</v>
      </c>
      <c r="DD1892" s="76" t="str">
        <f t="shared" si="3246"/>
        <v>DD$17</v>
      </c>
      <c r="DE1892" s="76" t="str">
        <f t="shared" si="3246"/>
        <v>DE$17</v>
      </c>
      <c r="DF1892" s="76" t="str">
        <f t="shared" si="3246"/>
        <v>DF$17</v>
      </c>
      <c r="DG1892" s="76" t="str">
        <f t="shared" si="3246"/>
        <v>DG$17</v>
      </c>
      <c r="DH1892" s="76" t="str">
        <f t="shared" si="3246"/>
        <v>DH$17</v>
      </c>
      <c r="DI1892" s="76" t="str">
        <f t="shared" si="3246"/>
        <v>DI$17</v>
      </c>
      <c r="DJ1892" s="76" t="str">
        <f t="shared" si="3246"/>
        <v>DJ$17</v>
      </c>
      <c r="DK1892" s="76" t="str">
        <f t="shared" si="3246"/>
        <v>DK$17</v>
      </c>
      <c r="DL1892" s="76" t="str">
        <f t="shared" ref="DL1892" si="3247">DL1877</f>
        <v>DL$17</v>
      </c>
    </row>
    <row r="1893" spans="1:116" x14ac:dyDescent="0.4">
      <c r="B1893" t="s">
        <v>332</v>
      </c>
      <c r="D1893" t="s">
        <v>774</v>
      </c>
      <c r="E1893" s="8" t="str">
        <f t="shared" ref="E1893:E1896" si="3248">ROW()&amp;" "&amp;D1893</f>
        <v>1893 UEREV - S</v>
      </c>
      <c r="G1893" s="89" t="str">
        <f>G1882</f>
        <v xml:space="preserve">Simple unearned revenue - revenue </v>
      </c>
      <c r="H1893" s="12"/>
      <c r="I1893" s="60"/>
      <c r="J1893" s="60"/>
      <c r="K1893" s="15"/>
      <c r="L1893" s="15"/>
      <c r="M1893" s="15"/>
      <c r="N1893" s="15"/>
      <c r="O1893" s="15"/>
      <c r="P1893" s="15"/>
      <c r="R1893" s="15"/>
      <c r="S1893" s="76">
        <f t="shared" ref="S1893:AX1893" si="3249">S1878</f>
        <v>0</v>
      </c>
      <c r="T1893" s="76">
        <f t="shared" si="3249"/>
        <v>0</v>
      </c>
      <c r="U1893" s="76">
        <f t="shared" si="3249"/>
        <v>0</v>
      </c>
      <c r="V1893" s="76">
        <f t="shared" si="3249"/>
        <v>0</v>
      </c>
      <c r="W1893" s="76">
        <f t="shared" si="3249"/>
        <v>0</v>
      </c>
      <c r="X1893" s="76">
        <f t="shared" si="3249"/>
        <v>0</v>
      </c>
      <c r="Y1893" s="76">
        <f t="shared" si="3249"/>
        <v>0</v>
      </c>
      <c r="Z1893" s="76">
        <f t="shared" si="3249"/>
        <v>0</v>
      </c>
      <c r="AA1893" s="76">
        <f t="shared" si="3249"/>
        <v>0</v>
      </c>
      <c r="AB1893" s="76">
        <f t="shared" si="3249"/>
        <v>0</v>
      </c>
      <c r="AC1893" s="76">
        <f t="shared" si="3249"/>
        <v>0</v>
      </c>
      <c r="AD1893" s="76">
        <f t="shared" si="3249"/>
        <v>0</v>
      </c>
      <c r="AE1893" s="76">
        <f t="shared" si="3249"/>
        <v>0</v>
      </c>
      <c r="AF1893" s="76">
        <f t="shared" si="3249"/>
        <v>0</v>
      </c>
      <c r="AG1893" s="76">
        <f t="shared" si="3249"/>
        <v>0</v>
      </c>
      <c r="AH1893" s="76">
        <f t="shared" si="3249"/>
        <v>0</v>
      </c>
      <c r="AI1893" s="76">
        <f t="shared" si="3249"/>
        <v>0</v>
      </c>
      <c r="AJ1893" s="76">
        <f t="shared" si="3249"/>
        <v>0</v>
      </c>
      <c r="AK1893" s="76">
        <f t="shared" si="3249"/>
        <v>0</v>
      </c>
      <c r="AL1893" s="76">
        <f t="shared" si="3249"/>
        <v>0</v>
      </c>
      <c r="AM1893" s="76">
        <f t="shared" si="3249"/>
        <v>0</v>
      </c>
      <c r="AN1893" s="76">
        <f t="shared" si="3249"/>
        <v>0</v>
      </c>
      <c r="AO1893" s="76">
        <f t="shared" si="3249"/>
        <v>0</v>
      </c>
      <c r="AP1893" s="76">
        <f t="shared" si="3249"/>
        <v>0</v>
      </c>
      <c r="AQ1893" s="76">
        <f t="shared" si="3249"/>
        <v>0</v>
      </c>
      <c r="AR1893" s="76">
        <f t="shared" si="3249"/>
        <v>0</v>
      </c>
      <c r="AS1893" s="76">
        <f t="shared" si="3249"/>
        <v>0</v>
      </c>
      <c r="AT1893" s="76">
        <f t="shared" si="3249"/>
        <v>0</v>
      </c>
      <c r="AU1893" s="76">
        <f t="shared" si="3249"/>
        <v>0</v>
      </c>
      <c r="AV1893" s="76">
        <f t="shared" si="3249"/>
        <v>0</v>
      </c>
      <c r="AW1893" s="76">
        <f t="shared" si="3249"/>
        <v>0</v>
      </c>
      <c r="AX1893" s="76">
        <f t="shared" si="3249"/>
        <v>0</v>
      </c>
      <c r="AY1893" s="76">
        <f t="shared" ref="AY1893:CD1893" si="3250">AY1878</f>
        <v>0</v>
      </c>
      <c r="AZ1893" s="76">
        <f t="shared" si="3250"/>
        <v>0</v>
      </c>
      <c r="BA1893" s="76">
        <f t="shared" si="3250"/>
        <v>0</v>
      </c>
      <c r="BB1893" s="76">
        <f t="shared" si="3250"/>
        <v>0</v>
      </c>
      <c r="BC1893" s="76">
        <f t="shared" si="3250"/>
        <v>0</v>
      </c>
      <c r="BD1893" s="76">
        <f t="shared" si="3250"/>
        <v>0</v>
      </c>
      <c r="BE1893" s="76">
        <f t="shared" si="3250"/>
        <v>0</v>
      </c>
      <c r="BF1893" s="76">
        <f t="shared" si="3250"/>
        <v>0</v>
      </c>
      <c r="BG1893" s="76">
        <f t="shared" si="3250"/>
        <v>0</v>
      </c>
      <c r="BH1893" s="76">
        <f t="shared" si="3250"/>
        <v>0</v>
      </c>
      <c r="BI1893" s="76">
        <f t="shared" si="3250"/>
        <v>0</v>
      </c>
      <c r="BJ1893" s="76">
        <f t="shared" si="3250"/>
        <v>0</v>
      </c>
      <c r="BK1893" s="76">
        <f t="shared" si="3250"/>
        <v>0</v>
      </c>
      <c r="BL1893" s="76">
        <f t="shared" si="3250"/>
        <v>0</v>
      </c>
      <c r="BM1893" s="76">
        <f t="shared" si="3250"/>
        <v>0</v>
      </c>
      <c r="BN1893" s="76">
        <f t="shared" si="3250"/>
        <v>0</v>
      </c>
      <c r="BO1893" s="76">
        <f t="shared" si="3250"/>
        <v>0</v>
      </c>
      <c r="BP1893" s="76">
        <f t="shared" si="3250"/>
        <v>0</v>
      </c>
      <c r="BQ1893" s="76">
        <f t="shared" si="3250"/>
        <v>0</v>
      </c>
      <c r="BR1893" s="76">
        <f t="shared" si="3250"/>
        <v>0</v>
      </c>
      <c r="BS1893" s="76">
        <f t="shared" si="3250"/>
        <v>0</v>
      </c>
      <c r="BT1893" s="76">
        <f t="shared" si="3250"/>
        <v>0</v>
      </c>
      <c r="BU1893" s="76">
        <f t="shared" si="3250"/>
        <v>0</v>
      </c>
      <c r="BV1893" s="76">
        <f t="shared" si="3250"/>
        <v>0</v>
      </c>
      <c r="BW1893" s="76">
        <f t="shared" si="3250"/>
        <v>0</v>
      </c>
      <c r="BX1893" s="76">
        <f t="shared" si="3250"/>
        <v>0</v>
      </c>
      <c r="BY1893" s="76">
        <f t="shared" si="3250"/>
        <v>0</v>
      </c>
      <c r="BZ1893" s="76">
        <f t="shared" si="3250"/>
        <v>0</v>
      </c>
      <c r="CA1893" s="76">
        <f t="shared" si="3250"/>
        <v>0</v>
      </c>
      <c r="CB1893" s="76">
        <f t="shared" si="3250"/>
        <v>0</v>
      </c>
      <c r="CC1893" s="76">
        <f t="shared" si="3250"/>
        <v>0</v>
      </c>
      <c r="CD1893" s="76">
        <f t="shared" si="3250"/>
        <v>0</v>
      </c>
      <c r="CE1893" s="76">
        <f t="shared" ref="CE1893:CL1893" si="3251">CE1878</f>
        <v>0</v>
      </c>
      <c r="CF1893" s="76">
        <f t="shared" si="3251"/>
        <v>0</v>
      </c>
      <c r="CG1893" s="76">
        <f t="shared" si="3251"/>
        <v>0</v>
      </c>
      <c r="CH1893" s="76">
        <f t="shared" si="3251"/>
        <v>0</v>
      </c>
      <c r="CI1893" s="76">
        <f t="shared" si="3251"/>
        <v>0</v>
      </c>
      <c r="CJ1893" s="76">
        <f t="shared" si="3251"/>
        <v>0</v>
      </c>
      <c r="CK1893" s="76">
        <f t="shared" si="3251"/>
        <v>0</v>
      </c>
      <c r="CL1893" s="76">
        <f t="shared" si="3251"/>
        <v>0</v>
      </c>
      <c r="CN1893" s="60"/>
      <c r="CO1893" s="76">
        <f t="shared" ref="CO1893:DL1893" si="3252">CO173</f>
        <v>0</v>
      </c>
      <c r="CP1893" s="76">
        <f t="shared" si="3252"/>
        <v>0</v>
      </c>
      <c r="CQ1893" s="76">
        <f t="shared" si="3252"/>
        <v>0</v>
      </c>
      <c r="CR1893" s="76">
        <f t="shared" si="3252"/>
        <v>0</v>
      </c>
      <c r="CS1893" s="76">
        <f t="shared" si="3252"/>
        <v>0</v>
      </c>
      <c r="CT1893" s="76">
        <f t="shared" si="3252"/>
        <v>0</v>
      </c>
      <c r="CU1893" s="76">
        <f t="shared" si="3252"/>
        <v>0</v>
      </c>
      <c r="CV1893" s="76">
        <f t="shared" si="3252"/>
        <v>0</v>
      </c>
      <c r="CW1893" s="76">
        <f t="shared" si="3252"/>
        <v>0</v>
      </c>
      <c r="CX1893" s="76">
        <f t="shared" si="3252"/>
        <v>0</v>
      </c>
      <c r="CY1893" s="76">
        <f t="shared" si="3252"/>
        <v>0</v>
      </c>
      <c r="CZ1893" s="76">
        <f t="shared" si="3252"/>
        <v>0</v>
      </c>
      <c r="DA1893" s="76">
        <f t="shared" si="3252"/>
        <v>0</v>
      </c>
      <c r="DB1893" s="76">
        <f t="shared" si="3252"/>
        <v>0</v>
      </c>
      <c r="DC1893" s="76">
        <f t="shared" si="3252"/>
        <v>0</v>
      </c>
      <c r="DD1893" s="76">
        <f t="shared" si="3252"/>
        <v>0</v>
      </c>
      <c r="DE1893" s="76">
        <f t="shared" si="3252"/>
        <v>0</v>
      </c>
      <c r="DF1893" s="76">
        <f t="shared" si="3252"/>
        <v>0</v>
      </c>
      <c r="DG1893" s="76">
        <f t="shared" si="3252"/>
        <v>0</v>
      </c>
      <c r="DH1893" s="76">
        <f t="shared" si="3252"/>
        <v>0</v>
      </c>
      <c r="DI1893" s="76">
        <f t="shared" si="3252"/>
        <v>0</v>
      </c>
      <c r="DJ1893" s="76">
        <f t="shared" si="3252"/>
        <v>0</v>
      </c>
      <c r="DK1893" s="76">
        <f t="shared" si="3252"/>
        <v>0</v>
      </c>
      <c r="DL1893" s="76">
        <f t="shared" si="3252"/>
        <v>0</v>
      </c>
    </row>
    <row r="1894" spans="1:116" x14ac:dyDescent="0.4">
      <c r="B1894" t="s">
        <v>332</v>
      </c>
      <c r="D1894" t="s">
        <v>774</v>
      </c>
      <c r="E1894" s="8" t="str">
        <f t="shared" ref="E1894" si="3253">ROW()&amp;" "&amp;D1894</f>
        <v>1894 UEREV - S</v>
      </c>
      <c r="G1894" s="241" t="str">
        <f>IFERROR(SUBSTITUTE(TRIM(MID(G1882, SEARCH("-", G1882) + 1, LEN(G1882))),":",""),"no unit")</f>
        <v>revenue</v>
      </c>
      <c r="H1894" s="12"/>
      <c r="I1894" s="60"/>
      <c r="J1894" s="60"/>
      <c r="K1894" s="15"/>
      <c r="L1894" s="15"/>
      <c r="M1894" s="15"/>
      <c r="N1894" s="15"/>
      <c r="O1894" s="15"/>
      <c r="P1894" s="15"/>
      <c r="R1894" s="15"/>
      <c r="S1894" s="76"/>
      <c r="T1894" s="76"/>
      <c r="U1894" s="76"/>
      <c r="V1894" s="76"/>
      <c r="W1894" s="76"/>
      <c r="X1894" s="76"/>
      <c r="Y1894" s="76"/>
      <c r="Z1894" s="76"/>
      <c r="AA1894" s="76"/>
      <c r="AB1894" s="76"/>
      <c r="AC1894" s="76"/>
      <c r="AD1894" s="76"/>
      <c r="AE1894" s="76"/>
      <c r="AF1894" s="76"/>
      <c r="AG1894" s="76"/>
      <c r="AH1894" s="76"/>
      <c r="AI1894" s="76"/>
      <c r="AJ1894" s="76"/>
      <c r="AK1894" s="76"/>
      <c r="AL1894" s="76"/>
      <c r="AM1894" s="76"/>
      <c r="AN1894" s="76"/>
      <c r="AO1894" s="76"/>
      <c r="AP1894" s="76"/>
      <c r="AQ1894" s="76"/>
      <c r="AR1894" s="76"/>
      <c r="AS1894" s="76"/>
      <c r="AT1894" s="76"/>
      <c r="AU1894" s="76"/>
      <c r="AV1894" s="76"/>
      <c r="AW1894" s="76"/>
      <c r="AX1894" s="76"/>
      <c r="AY1894" s="76"/>
      <c r="AZ1894" s="76"/>
      <c r="BA1894" s="76"/>
      <c r="BB1894" s="76"/>
      <c r="BC1894" s="76"/>
      <c r="BD1894" s="76"/>
      <c r="BE1894" s="76"/>
      <c r="BF1894" s="76"/>
      <c r="BG1894" s="76"/>
      <c r="BH1894" s="76"/>
      <c r="BI1894" s="76"/>
      <c r="BJ1894" s="76"/>
      <c r="BK1894" s="76"/>
      <c r="BL1894" s="76"/>
      <c r="BM1894" s="76"/>
      <c r="BN1894" s="76"/>
      <c r="BO1894" s="76"/>
      <c r="BP1894" s="76"/>
      <c r="BQ1894" s="76"/>
      <c r="BR1894" s="76"/>
      <c r="BS1894" s="76"/>
      <c r="BT1894" s="76"/>
      <c r="BU1894" s="76"/>
      <c r="BV1894" s="76"/>
      <c r="BW1894" s="76"/>
      <c r="BX1894" s="76"/>
      <c r="BY1894" s="76"/>
      <c r="BZ1894" s="76"/>
      <c r="CA1894" s="76"/>
      <c r="CB1894" s="76"/>
      <c r="CC1894" s="76"/>
      <c r="CD1894" s="76"/>
      <c r="CE1894" s="76"/>
      <c r="CF1894" s="76"/>
      <c r="CG1894" s="76"/>
      <c r="CH1894" s="76"/>
      <c r="CI1894" s="76"/>
      <c r="CJ1894" s="76"/>
      <c r="CK1894" s="76"/>
      <c r="CL1894" s="76"/>
      <c r="CN1894" s="60"/>
      <c r="CO1894" s="76"/>
      <c r="CP1894" s="76"/>
      <c r="CQ1894" s="76"/>
      <c r="CR1894" s="76"/>
      <c r="CS1894" s="76"/>
      <c r="CT1894" s="76"/>
      <c r="CU1894" s="76"/>
      <c r="CV1894" s="76"/>
      <c r="CW1894" s="76"/>
      <c r="CX1894" s="76"/>
      <c r="CY1894" s="76"/>
      <c r="CZ1894" s="76"/>
      <c r="DA1894" s="76"/>
      <c r="DB1894" s="76"/>
      <c r="DC1894" s="76"/>
      <c r="DD1894" s="76"/>
      <c r="DE1894" s="76"/>
      <c r="DF1894" s="76"/>
      <c r="DG1894" s="76"/>
      <c r="DH1894" s="76"/>
      <c r="DI1894" s="76"/>
      <c r="DJ1894" s="76"/>
      <c r="DK1894" s="76"/>
      <c r="DL1894" s="76"/>
    </row>
    <row r="1895" spans="1:116" x14ac:dyDescent="0.4">
      <c r="B1895" t="s">
        <v>332</v>
      </c>
      <c r="D1895" t="s">
        <v>774</v>
      </c>
      <c r="E1895" s="8" t="str">
        <f t="shared" si="3248"/>
        <v>1895 UEREV - S</v>
      </c>
      <c r="G1895" s="8" t="str">
        <f>G1880</f>
        <v>Secondary revenue driver</v>
      </c>
      <c r="H1895" s="12"/>
      <c r="I1895" s="60"/>
      <c r="J1895" s="60"/>
      <c r="K1895" s="15"/>
      <c r="L1895" s="15"/>
      <c r="M1895" s="15"/>
      <c r="N1895" s="15"/>
      <c r="O1895" s="15"/>
      <c r="P1895" s="15"/>
      <c r="R1895" s="15"/>
      <c r="S1895" s="203" t="str">
        <f t="shared" ref="S1895:AX1895" si="3254">ADDRESS(ROW(S1888),COLUMN(S1888),2)</f>
        <v>S$1888</v>
      </c>
      <c r="T1895" s="203" t="str">
        <f t="shared" si="3254"/>
        <v>T$1888</v>
      </c>
      <c r="U1895" s="203" t="str">
        <f t="shared" si="3254"/>
        <v>U$1888</v>
      </c>
      <c r="V1895" s="203" t="str">
        <f t="shared" si="3254"/>
        <v>V$1888</v>
      </c>
      <c r="W1895" s="203" t="str">
        <f t="shared" si="3254"/>
        <v>W$1888</v>
      </c>
      <c r="X1895" s="203" t="str">
        <f t="shared" si="3254"/>
        <v>X$1888</v>
      </c>
      <c r="Y1895" s="203" t="str">
        <f t="shared" si="3254"/>
        <v>Y$1888</v>
      </c>
      <c r="Z1895" s="203" t="str">
        <f t="shared" si="3254"/>
        <v>Z$1888</v>
      </c>
      <c r="AA1895" s="203" t="str">
        <f t="shared" si="3254"/>
        <v>AA$1888</v>
      </c>
      <c r="AB1895" s="203" t="str">
        <f t="shared" si="3254"/>
        <v>AB$1888</v>
      </c>
      <c r="AC1895" s="203" t="str">
        <f t="shared" si="3254"/>
        <v>AC$1888</v>
      </c>
      <c r="AD1895" s="203" t="str">
        <f t="shared" si="3254"/>
        <v>AD$1888</v>
      </c>
      <c r="AE1895" s="203" t="str">
        <f t="shared" si="3254"/>
        <v>AE$1888</v>
      </c>
      <c r="AF1895" s="203" t="str">
        <f t="shared" si="3254"/>
        <v>AF$1888</v>
      </c>
      <c r="AG1895" s="203" t="str">
        <f t="shared" si="3254"/>
        <v>AG$1888</v>
      </c>
      <c r="AH1895" s="203" t="str">
        <f t="shared" si="3254"/>
        <v>AH$1888</v>
      </c>
      <c r="AI1895" s="203" t="str">
        <f t="shared" si="3254"/>
        <v>AI$1888</v>
      </c>
      <c r="AJ1895" s="203" t="str">
        <f t="shared" si="3254"/>
        <v>AJ$1888</v>
      </c>
      <c r="AK1895" s="203" t="str">
        <f t="shared" si="3254"/>
        <v>AK$1888</v>
      </c>
      <c r="AL1895" s="203" t="str">
        <f t="shared" si="3254"/>
        <v>AL$1888</v>
      </c>
      <c r="AM1895" s="203" t="str">
        <f t="shared" si="3254"/>
        <v>AM$1888</v>
      </c>
      <c r="AN1895" s="203" t="str">
        <f t="shared" si="3254"/>
        <v>AN$1888</v>
      </c>
      <c r="AO1895" s="203" t="str">
        <f t="shared" si="3254"/>
        <v>AO$1888</v>
      </c>
      <c r="AP1895" s="203" t="str">
        <f t="shared" si="3254"/>
        <v>AP$1888</v>
      </c>
      <c r="AQ1895" s="203" t="str">
        <f t="shared" si="3254"/>
        <v>AQ$1888</v>
      </c>
      <c r="AR1895" s="203" t="str">
        <f t="shared" si="3254"/>
        <v>AR$1888</v>
      </c>
      <c r="AS1895" s="203" t="str">
        <f t="shared" si="3254"/>
        <v>AS$1888</v>
      </c>
      <c r="AT1895" s="203" t="str">
        <f t="shared" si="3254"/>
        <v>AT$1888</v>
      </c>
      <c r="AU1895" s="203" t="str">
        <f t="shared" si="3254"/>
        <v>AU$1888</v>
      </c>
      <c r="AV1895" s="203" t="str">
        <f t="shared" si="3254"/>
        <v>AV$1888</v>
      </c>
      <c r="AW1895" s="203" t="str">
        <f t="shared" si="3254"/>
        <v>AW$1888</v>
      </c>
      <c r="AX1895" s="203" t="str">
        <f t="shared" si="3254"/>
        <v>AX$1888</v>
      </c>
      <c r="AY1895" s="203" t="str">
        <f t="shared" ref="AY1895:CD1895" si="3255">ADDRESS(ROW(AY1888),COLUMN(AY1888),2)</f>
        <v>AY$1888</v>
      </c>
      <c r="AZ1895" s="203" t="str">
        <f t="shared" si="3255"/>
        <v>AZ$1888</v>
      </c>
      <c r="BA1895" s="203" t="str">
        <f t="shared" si="3255"/>
        <v>BA$1888</v>
      </c>
      <c r="BB1895" s="203" t="str">
        <f t="shared" si="3255"/>
        <v>BB$1888</v>
      </c>
      <c r="BC1895" s="203" t="str">
        <f t="shared" si="3255"/>
        <v>BC$1888</v>
      </c>
      <c r="BD1895" s="203" t="str">
        <f t="shared" si="3255"/>
        <v>BD$1888</v>
      </c>
      <c r="BE1895" s="203" t="str">
        <f t="shared" si="3255"/>
        <v>BE$1888</v>
      </c>
      <c r="BF1895" s="203" t="str">
        <f t="shared" si="3255"/>
        <v>BF$1888</v>
      </c>
      <c r="BG1895" s="203" t="str">
        <f t="shared" si="3255"/>
        <v>BG$1888</v>
      </c>
      <c r="BH1895" s="203" t="str">
        <f t="shared" si="3255"/>
        <v>BH$1888</v>
      </c>
      <c r="BI1895" s="203" t="str">
        <f t="shared" si="3255"/>
        <v>BI$1888</v>
      </c>
      <c r="BJ1895" s="203" t="str">
        <f t="shared" si="3255"/>
        <v>BJ$1888</v>
      </c>
      <c r="BK1895" s="203" t="str">
        <f t="shared" si="3255"/>
        <v>BK$1888</v>
      </c>
      <c r="BL1895" s="203" t="str">
        <f t="shared" si="3255"/>
        <v>BL$1888</v>
      </c>
      <c r="BM1895" s="203" t="str">
        <f t="shared" si="3255"/>
        <v>BM$1888</v>
      </c>
      <c r="BN1895" s="203" t="str">
        <f t="shared" si="3255"/>
        <v>BN$1888</v>
      </c>
      <c r="BO1895" s="203" t="str">
        <f t="shared" si="3255"/>
        <v>BO$1888</v>
      </c>
      <c r="BP1895" s="203" t="str">
        <f t="shared" si="3255"/>
        <v>BP$1888</v>
      </c>
      <c r="BQ1895" s="203" t="str">
        <f t="shared" si="3255"/>
        <v>BQ$1888</v>
      </c>
      <c r="BR1895" s="203" t="str">
        <f t="shared" si="3255"/>
        <v>BR$1888</v>
      </c>
      <c r="BS1895" s="203" t="str">
        <f t="shared" si="3255"/>
        <v>BS$1888</v>
      </c>
      <c r="BT1895" s="203" t="str">
        <f t="shared" si="3255"/>
        <v>BT$1888</v>
      </c>
      <c r="BU1895" s="203" t="str">
        <f t="shared" si="3255"/>
        <v>BU$1888</v>
      </c>
      <c r="BV1895" s="203" t="str">
        <f t="shared" si="3255"/>
        <v>BV$1888</v>
      </c>
      <c r="BW1895" s="203" t="str">
        <f t="shared" si="3255"/>
        <v>BW$1888</v>
      </c>
      <c r="BX1895" s="203" t="str">
        <f t="shared" si="3255"/>
        <v>BX$1888</v>
      </c>
      <c r="BY1895" s="203" t="str">
        <f t="shared" si="3255"/>
        <v>BY$1888</v>
      </c>
      <c r="BZ1895" s="203" t="str">
        <f t="shared" si="3255"/>
        <v>BZ$1888</v>
      </c>
      <c r="CA1895" s="203" t="str">
        <f t="shared" si="3255"/>
        <v>CA$1888</v>
      </c>
      <c r="CB1895" s="203" t="str">
        <f t="shared" si="3255"/>
        <v>CB$1888</v>
      </c>
      <c r="CC1895" s="203" t="str">
        <f t="shared" si="3255"/>
        <v>CC$1888</v>
      </c>
      <c r="CD1895" s="203" t="str">
        <f t="shared" si="3255"/>
        <v>CD$1888</v>
      </c>
      <c r="CE1895" s="203" t="str">
        <f t="shared" ref="CE1895:CL1895" si="3256">ADDRESS(ROW(CE1888),COLUMN(CE1888),2)</f>
        <v>CE$1888</v>
      </c>
      <c r="CF1895" s="203" t="str">
        <f t="shared" si="3256"/>
        <v>CF$1888</v>
      </c>
      <c r="CG1895" s="203" t="str">
        <f t="shared" si="3256"/>
        <v>CG$1888</v>
      </c>
      <c r="CH1895" s="203" t="str">
        <f t="shared" si="3256"/>
        <v>CH$1888</v>
      </c>
      <c r="CI1895" s="203" t="str">
        <f t="shared" si="3256"/>
        <v>CI$1888</v>
      </c>
      <c r="CJ1895" s="203" t="str">
        <f t="shared" si="3256"/>
        <v>CJ$1888</v>
      </c>
      <c r="CK1895" s="203" t="str">
        <f t="shared" si="3256"/>
        <v>CK$1888</v>
      </c>
      <c r="CL1895" s="203" t="str">
        <f t="shared" si="3256"/>
        <v>CL$1888</v>
      </c>
      <c r="CN1895" s="60"/>
      <c r="CO1895" s="203" t="str">
        <f t="shared" ref="CO1895:DL1895" si="3257">ADDRESS(ROW(CO249),COLUMN(CO249),2)</f>
        <v>CO$249</v>
      </c>
      <c r="CP1895" s="203" t="str">
        <f t="shared" si="3257"/>
        <v>CP$249</v>
      </c>
      <c r="CQ1895" s="203" t="str">
        <f t="shared" si="3257"/>
        <v>CQ$249</v>
      </c>
      <c r="CR1895" s="203" t="str">
        <f t="shared" si="3257"/>
        <v>CR$249</v>
      </c>
      <c r="CS1895" s="203" t="str">
        <f t="shared" si="3257"/>
        <v>CS$249</v>
      </c>
      <c r="CT1895" s="203" t="str">
        <f t="shared" si="3257"/>
        <v>CT$249</v>
      </c>
      <c r="CU1895" s="203" t="str">
        <f t="shared" si="3257"/>
        <v>CU$249</v>
      </c>
      <c r="CV1895" s="203" t="str">
        <f t="shared" si="3257"/>
        <v>CV$249</v>
      </c>
      <c r="CW1895" s="203" t="str">
        <f t="shared" si="3257"/>
        <v>CW$249</v>
      </c>
      <c r="CX1895" s="203" t="str">
        <f t="shared" si="3257"/>
        <v>CX$249</v>
      </c>
      <c r="CY1895" s="203" t="str">
        <f t="shared" si="3257"/>
        <v>CY$249</v>
      </c>
      <c r="CZ1895" s="203" t="str">
        <f t="shared" si="3257"/>
        <v>CZ$249</v>
      </c>
      <c r="DA1895" s="203" t="str">
        <f t="shared" si="3257"/>
        <v>DA$249</v>
      </c>
      <c r="DB1895" s="203" t="str">
        <f t="shared" si="3257"/>
        <v>DB$249</v>
      </c>
      <c r="DC1895" s="203" t="str">
        <f t="shared" si="3257"/>
        <v>DC$249</v>
      </c>
      <c r="DD1895" s="203" t="str">
        <f t="shared" si="3257"/>
        <v>DD$249</v>
      </c>
      <c r="DE1895" s="203" t="str">
        <f t="shared" si="3257"/>
        <v>DE$249</v>
      </c>
      <c r="DF1895" s="203" t="str">
        <f t="shared" si="3257"/>
        <v>DF$249</v>
      </c>
      <c r="DG1895" s="203" t="str">
        <f t="shared" si="3257"/>
        <v>DG$249</v>
      </c>
      <c r="DH1895" s="203" t="str">
        <f t="shared" si="3257"/>
        <v>DH$249</v>
      </c>
      <c r="DI1895" s="203" t="str">
        <f t="shared" si="3257"/>
        <v>DI$249</v>
      </c>
      <c r="DJ1895" s="203" t="str">
        <f t="shared" si="3257"/>
        <v>DJ$249</v>
      </c>
      <c r="DK1895" s="203" t="str">
        <f t="shared" si="3257"/>
        <v>DK$249</v>
      </c>
      <c r="DL1895" s="203" t="str">
        <f t="shared" si="3257"/>
        <v>DL$249</v>
      </c>
    </row>
    <row r="1896" spans="1:116" x14ac:dyDescent="0.4">
      <c r="B1896" t="s">
        <v>332</v>
      </c>
      <c r="D1896" t="s">
        <v>774</v>
      </c>
      <c r="E1896" s="8" t="str">
        <f t="shared" si="3248"/>
        <v>1896 UEREV - S</v>
      </c>
      <c r="G1896" s="8" t="str">
        <f>G1881</f>
        <v>Secondary volume driver</v>
      </c>
      <c r="H1896" s="12"/>
      <c r="I1896" s="60"/>
      <c r="J1896" s="60"/>
      <c r="K1896" s="15"/>
      <c r="L1896" s="15"/>
      <c r="M1896" s="15"/>
      <c r="N1896" s="15"/>
      <c r="O1896" s="15"/>
      <c r="P1896" s="15"/>
      <c r="R1896" s="15"/>
      <c r="S1896" s="76" t="str">
        <f t="shared" ref="S1896:AX1896" si="3258">S1881</f>
        <v>S$19</v>
      </c>
      <c r="T1896" s="76" t="str">
        <f t="shared" si="3258"/>
        <v>T$19</v>
      </c>
      <c r="U1896" s="76" t="str">
        <f t="shared" si="3258"/>
        <v>U$19</v>
      </c>
      <c r="V1896" s="76" t="str">
        <f t="shared" si="3258"/>
        <v>V$19</v>
      </c>
      <c r="W1896" s="76" t="str">
        <f t="shared" si="3258"/>
        <v>W$19</v>
      </c>
      <c r="X1896" s="76" t="str">
        <f t="shared" si="3258"/>
        <v>X$19</v>
      </c>
      <c r="Y1896" s="76" t="str">
        <f t="shared" si="3258"/>
        <v>Y$19</v>
      </c>
      <c r="Z1896" s="76" t="str">
        <f t="shared" si="3258"/>
        <v>Z$19</v>
      </c>
      <c r="AA1896" s="76" t="str">
        <f t="shared" si="3258"/>
        <v>AA$19</v>
      </c>
      <c r="AB1896" s="76" t="str">
        <f t="shared" si="3258"/>
        <v>AB$19</v>
      </c>
      <c r="AC1896" s="76" t="str">
        <f t="shared" si="3258"/>
        <v>AC$19</v>
      </c>
      <c r="AD1896" s="76" t="str">
        <f t="shared" si="3258"/>
        <v>AD$19</v>
      </c>
      <c r="AE1896" s="76" t="str">
        <f t="shared" si="3258"/>
        <v>AE$19</v>
      </c>
      <c r="AF1896" s="76" t="str">
        <f t="shared" si="3258"/>
        <v>AF$19</v>
      </c>
      <c r="AG1896" s="76" t="str">
        <f t="shared" si="3258"/>
        <v>AG$19</v>
      </c>
      <c r="AH1896" s="76" t="str">
        <f t="shared" si="3258"/>
        <v>AH$19</v>
      </c>
      <c r="AI1896" s="76" t="str">
        <f t="shared" si="3258"/>
        <v>AI$19</v>
      </c>
      <c r="AJ1896" s="76" t="str">
        <f t="shared" si="3258"/>
        <v>AJ$19</v>
      </c>
      <c r="AK1896" s="76" t="str">
        <f t="shared" si="3258"/>
        <v>AK$19</v>
      </c>
      <c r="AL1896" s="76" t="str">
        <f t="shared" si="3258"/>
        <v>AL$19</v>
      </c>
      <c r="AM1896" s="76" t="str">
        <f t="shared" si="3258"/>
        <v>AM$19</v>
      </c>
      <c r="AN1896" s="76" t="str">
        <f t="shared" si="3258"/>
        <v>AN$19</v>
      </c>
      <c r="AO1896" s="76" t="str">
        <f t="shared" si="3258"/>
        <v>AO$19</v>
      </c>
      <c r="AP1896" s="76" t="str">
        <f t="shared" si="3258"/>
        <v>AP$19</v>
      </c>
      <c r="AQ1896" s="76" t="str">
        <f t="shared" si="3258"/>
        <v>AQ$19</v>
      </c>
      <c r="AR1896" s="76" t="str">
        <f t="shared" si="3258"/>
        <v>AR$19</v>
      </c>
      <c r="AS1896" s="76" t="str">
        <f t="shared" si="3258"/>
        <v>AS$19</v>
      </c>
      <c r="AT1896" s="76" t="str">
        <f t="shared" si="3258"/>
        <v>AT$19</v>
      </c>
      <c r="AU1896" s="76" t="str">
        <f t="shared" si="3258"/>
        <v>AU$19</v>
      </c>
      <c r="AV1896" s="76" t="str">
        <f t="shared" si="3258"/>
        <v>AV$19</v>
      </c>
      <c r="AW1896" s="76" t="str">
        <f t="shared" si="3258"/>
        <v>AW$19</v>
      </c>
      <c r="AX1896" s="76" t="str">
        <f t="shared" si="3258"/>
        <v>AX$19</v>
      </c>
      <c r="AY1896" s="76" t="str">
        <f t="shared" ref="AY1896:CD1896" si="3259">AY1881</f>
        <v>AY$19</v>
      </c>
      <c r="AZ1896" s="76" t="str">
        <f t="shared" si="3259"/>
        <v>AZ$19</v>
      </c>
      <c r="BA1896" s="76" t="str">
        <f t="shared" si="3259"/>
        <v>BA$19</v>
      </c>
      <c r="BB1896" s="76" t="str">
        <f t="shared" si="3259"/>
        <v>BB$19</v>
      </c>
      <c r="BC1896" s="76" t="str">
        <f t="shared" si="3259"/>
        <v>BC$19</v>
      </c>
      <c r="BD1896" s="76" t="str">
        <f t="shared" si="3259"/>
        <v>BD$19</v>
      </c>
      <c r="BE1896" s="76" t="str">
        <f t="shared" si="3259"/>
        <v>BE$19</v>
      </c>
      <c r="BF1896" s="76" t="str">
        <f t="shared" si="3259"/>
        <v>BF$19</v>
      </c>
      <c r="BG1896" s="76" t="str">
        <f t="shared" si="3259"/>
        <v>BG$19</v>
      </c>
      <c r="BH1896" s="76" t="str">
        <f t="shared" si="3259"/>
        <v>BH$19</v>
      </c>
      <c r="BI1896" s="76" t="str">
        <f t="shared" si="3259"/>
        <v>BI$19</v>
      </c>
      <c r="BJ1896" s="76" t="str">
        <f t="shared" si="3259"/>
        <v>BJ$19</v>
      </c>
      <c r="BK1896" s="76" t="str">
        <f t="shared" si="3259"/>
        <v>BK$19</v>
      </c>
      <c r="BL1896" s="76" t="str">
        <f t="shared" si="3259"/>
        <v>BL$19</v>
      </c>
      <c r="BM1896" s="76" t="str">
        <f t="shared" si="3259"/>
        <v>BM$19</v>
      </c>
      <c r="BN1896" s="76" t="str">
        <f t="shared" si="3259"/>
        <v>BN$19</v>
      </c>
      <c r="BO1896" s="76" t="str">
        <f t="shared" si="3259"/>
        <v>BO$19</v>
      </c>
      <c r="BP1896" s="76" t="str">
        <f t="shared" si="3259"/>
        <v>BP$19</v>
      </c>
      <c r="BQ1896" s="76" t="str">
        <f t="shared" si="3259"/>
        <v>BQ$19</v>
      </c>
      <c r="BR1896" s="76" t="str">
        <f t="shared" si="3259"/>
        <v>BR$19</v>
      </c>
      <c r="BS1896" s="76" t="str">
        <f t="shared" si="3259"/>
        <v>BS$19</v>
      </c>
      <c r="BT1896" s="76" t="str">
        <f t="shared" si="3259"/>
        <v>BT$19</v>
      </c>
      <c r="BU1896" s="76" t="str">
        <f t="shared" si="3259"/>
        <v>BU$19</v>
      </c>
      <c r="BV1896" s="76" t="str">
        <f t="shared" si="3259"/>
        <v>BV$19</v>
      </c>
      <c r="BW1896" s="76" t="str">
        <f t="shared" si="3259"/>
        <v>BW$19</v>
      </c>
      <c r="BX1896" s="76" t="str">
        <f t="shared" si="3259"/>
        <v>BX$19</v>
      </c>
      <c r="BY1896" s="76" t="str">
        <f t="shared" si="3259"/>
        <v>BY$19</v>
      </c>
      <c r="BZ1896" s="76" t="str">
        <f t="shared" si="3259"/>
        <v>BZ$19</v>
      </c>
      <c r="CA1896" s="76" t="str">
        <f t="shared" si="3259"/>
        <v>CA$19</v>
      </c>
      <c r="CB1896" s="76" t="str">
        <f t="shared" si="3259"/>
        <v>CB$19</v>
      </c>
      <c r="CC1896" s="76" t="str">
        <f t="shared" si="3259"/>
        <v>CC$19</v>
      </c>
      <c r="CD1896" s="76" t="str">
        <f t="shared" si="3259"/>
        <v>CD$19</v>
      </c>
      <c r="CE1896" s="76" t="str">
        <f t="shared" ref="CE1896:CL1896" si="3260">CE1881</f>
        <v>CE$19</v>
      </c>
      <c r="CF1896" s="76" t="str">
        <f t="shared" si="3260"/>
        <v>CF$19</v>
      </c>
      <c r="CG1896" s="76" t="str">
        <f t="shared" si="3260"/>
        <v>CG$19</v>
      </c>
      <c r="CH1896" s="76" t="str">
        <f t="shared" si="3260"/>
        <v>CH$19</v>
      </c>
      <c r="CI1896" s="76" t="str">
        <f t="shared" si="3260"/>
        <v>CI$19</v>
      </c>
      <c r="CJ1896" s="76" t="str">
        <f t="shared" si="3260"/>
        <v>CJ$19</v>
      </c>
      <c r="CK1896" s="76" t="str">
        <f t="shared" si="3260"/>
        <v>CK$19</v>
      </c>
      <c r="CL1896" s="76" t="str">
        <f t="shared" si="3260"/>
        <v>CL$19</v>
      </c>
      <c r="CN1896" s="60"/>
      <c r="CO1896" s="76" t="str">
        <f t="shared" ref="CO1896:DK1896" si="3261">CO1881</f>
        <v>CO$19</v>
      </c>
      <c r="CP1896" s="76" t="str">
        <f t="shared" si="3261"/>
        <v>CP$19</v>
      </c>
      <c r="CQ1896" s="76" t="str">
        <f t="shared" si="3261"/>
        <v>CQ$19</v>
      </c>
      <c r="CR1896" s="76" t="str">
        <f t="shared" si="3261"/>
        <v>CR$19</v>
      </c>
      <c r="CS1896" s="76" t="str">
        <f t="shared" si="3261"/>
        <v>CS$19</v>
      </c>
      <c r="CT1896" s="76" t="str">
        <f t="shared" si="3261"/>
        <v>CT$19</v>
      </c>
      <c r="CU1896" s="76" t="str">
        <f t="shared" si="3261"/>
        <v>CU$19</v>
      </c>
      <c r="CV1896" s="76" t="str">
        <f t="shared" si="3261"/>
        <v>CV$19</v>
      </c>
      <c r="CW1896" s="76" t="str">
        <f t="shared" si="3261"/>
        <v>CW$19</v>
      </c>
      <c r="CX1896" s="76" t="str">
        <f t="shared" si="3261"/>
        <v>CX$19</v>
      </c>
      <c r="CY1896" s="76" t="str">
        <f t="shared" si="3261"/>
        <v>CY$19</v>
      </c>
      <c r="CZ1896" s="76" t="str">
        <f t="shared" si="3261"/>
        <v>CZ$19</v>
      </c>
      <c r="DA1896" s="76" t="str">
        <f t="shared" si="3261"/>
        <v>DA$19</v>
      </c>
      <c r="DB1896" s="76" t="str">
        <f t="shared" si="3261"/>
        <v>DB$19</v>
      </c>
      <c r="DC1896" s="76" t="str">
        <f t="shared" si="3261"/>
        <v>DC$19</v>
      </c>
      <c r="DD1896" s="76" t="str">
        <f t="shared" si="3261"/>
        <v>DD$19</v>
      </c>
      <c r="DE1896" s="76" t="str">
        <f t="shared" si="3261"/>
        <v>DE$19</v>
      </c>
      <c r="DF1896" s="76" t="str">
        <f t="shared" si="3261"/>
        <v>DF$19</v>
      </c>
      <c r="DG1896" s="76" t="str">
        <f t="shared" si="3261"/>
        <v>DG$19</v>
      </c>
      <c r="DH1896" s="76" t="str">
        <f t="shared" si="3261"/>
        <v>DH$19</v>
      </c>
      <c r="DI1896" s="76" t="str">
        <f t="shared" si="3261"/>
        <v>DI$19</v>
      </c>
      <c r="DJ1896" s="76" t="str">
        <f t="shared" si="3261"/>
        <v>DJ$19</v>
      </c>
      <c r="DK1896" s="76" t="str">
        <f t="shared" si="3261"/>
        <v>DK$19</v>
      </c>
      <c r="DL1896" s="76" t="str">
        <f t="shared" ref="DL1896" si="3262">DL1881</f>
        <v>DL$19</v>
      </c>
    </row>
    <row r="1897" spans="1:116" x14ac:dyDescent="0.4">
      <c r="CO1897" s="8"/>
      <c r="CP1897" s="8"/>
      <c r="CQ1897" s="8"/>
      <c r="CR1897" s="8"/>
      <c r="CS1897" s="8"/>
      <c r="CT1897" s="8"/>
      <c r="CU1897" s="8"/>
      <c r="CV1897" s="8"/>
      <c r="CW1897" s="8"/>
      <c r="CX1897" s="8"/>
      <c r="CY1897" s="8"/>
      <c r="CZ1897" s="8"/>
      <c r="DA1897" s="8"/>
      <c r="DB1897" s="8"/>
      <c r="DC1897" s="8"/>
      <c r="DD1897" s="8"/>
      <c r="DE1897" s="8"/>
      <c r="DF1897" s="8"/>
      <c r="DG1897" s="8"/>
      <c r="DH1897" s="8"/>
      <c r="DI1897" s="8"/>
      <c r="DJ1897" s="8"/>
      <c r="DK1897" s="8"/>
      <c r="DL1897" s="8"/>
    </row>
    <row r="1898" spans="1:116" x14ac:dyDescent="0.4">
      <c r="A1898" s="174"/>
      <c r="E1898" s="8"/>
      <c r="G1898" s="175" t="s">
        <v>490</v>
      </c>
      <c r="H1898" s="174"/>
      <c r="I1898" s="176"/>
      <c r="J1898" s="176"/>
      <c r="K1898" s="197"/>
      <c r="L1898" s="197"/>
      <c r="M1898" s="197"/>
      <c r="N1898" s="197"/>
      <c r="O1898" s="197"/>
      <c r="P1898" s="197"/>
      <c r="R1898" s="198"/>
      <c r="S1898" s="174"/>
      <c r="T1898" s="174"/>
      <c r="U1898" s="174"/>
      <c r="V1898" s="174"/>
      <c r="W1898" s="174"/>
      <c r="X1898" s="174"/>
      <c r="Y1898" s="174"/>
      <c r="Z1898" s="174"/>
      <c r="AA1898" s="174"/>
      <c r="AB1898" s="174"/>
      <c r="AC1898" s="174"/>
      <c r="AD1898" s="174"/>
      <c r="AE1898" s="174"/>
      <c r="AF1898" s="174"/>
      <c r="AG1898" s="174"/>
      <c r="AH1898" s="174"/>
      <c r="AI1898" s="174"/>
      <c r="AJ1898" s="174"/>
      <c r="AK1898" s="174"/>
      <c r="AL1898" s="174"/>
      <c r="AM1898" s="174"/>
      <c r="AN1898" s="174"/>
      <c r="AO1898" s="174"/>
      <c r="AP1898" s="174"/>
      <c r="AQ1898" s="174"/>
      <c r="AR1898" s="174"/>
      <c r="AS1898" s="174"/>
      <c r="AT1898" s="174"/>
      <c r="AU1898" s="174"/>
      <c r="AV1898" s="174"/>
      <c r="AW1898" s="174"/>
      <c r="AX1898" s="174"/>
      <c r="AY1898" s="174"/>
      <c r="AZ1898" s="174"/>
      <c r="BA1898" s="174"/>
      <c r="BB1898" s="174"/>
      <c r="BC1898" s="174"/>
      <c r="BD1898" s="174"/>
      <c r="BE1898" s="174"/>
      <c r="BF1898" s="174"/>
      <c r="BG1898" s="174"/>
      <c r="BH1898" s="174"/>
      <c r="BI1898" s="174"/>
      <c r="BJ1898" s="174"/>
      <c r="BK1898" s="174"/>
      <c r="BL1898" s="174"/>
      <c r="BM1898" s="174"/>
      <c r="BN1898" s="174"/>
      <c r="BO1898" s="174"/>
      <c r="BP1898" s="174"/>
      <c r="BQ1898" s="174"/>
      <c r="BR1898" s="174"/>
      <c r="BS1898" s="174"/>
      <c r="BT1898" s="174"/>
      <c r="BU1898" s="174"/>
      <c r="BV1898" s="174"/>
      <c r="BW1898" s="174"/>
      <c r="BX1898" s="174"/>
      <c r="BY1898" s="174"/>
      <c r="BZ1898" s="174"/>
      <c r="CA1898" s="174"/>
      <c r="CB1898" s="174"/>
      <c r="CC1898" s="174"/>
      <c r="CD1898" s="174"/>
      <c r="CE1898" s="174"/>
      <c r="CF1898" s="174"/>
      <c r="CG1898" s="174"/>
      <c r="CH1898" s="174"/>
      <c r="CI1898" s="174"/>
      <c r="CJ1898" s="174"/>
      <c r="CK1898" s="174"/>
      <c r="CL1898" s="174"/>
      <c r="CN1898" s="176"/>
      <c r="CO1898" s="174"/>
      <c r="CP1898" s="174"/>
      <c r="CQ1898" s="174"/>
      <c r="CR1898" s="174"/>
      <c r="CS1898" s="174"/>
      <c r="CT1898" s="174"/>
      <c r="CU1898" s="174"/>
      <c r="CV1898" s="174"/>
      <c r="CW1898" s="174"/>
      <c r="CX1898" s="174"/>
      <c r="CY1898" s="174"/>
      <c r="CZ1898" s="174"/>
      <c r="DA1898" s="174"/>
      <c r="DB1898" s="174"/>
      <c r="DC1898" s="174"/>
      <c r="DD1898" s="174"/>
      <c r="DE1898" s="174"/>
      <c r="DF1898" s="174"/>
      <c r="DG1898" s="174"/>
      <c r="DH1898" s="174"/>
      <c r="DI1898" s="174"/>
      <c r="DJ1898" s="174"/>
      <c r="DK1898" s="174"/>
      <c r="DL1898" s="174"/>
    </row>
    <row r="1899" spans="1:116" x14ac:dyDescent="0.4">
      <c r="A1899" s="174"/>
      <c r="E1899" s="8"/>
      <c r="G1899" s="175" t="s">
        <v>492</v>
      </c>
      <c r="H1899" s="174"/>
      <c r="I1899" s="176"/>
      <c r="J1899" s="176"/>
      <c r="K1899" s="197"/>
      <c r="L1899" s="197"/>
      <c r="M1899" s="197"/>
      <c r="N1899" s="197"/>
      <c r="O1899" s="197"/>
      <c r="P1899" s="197"/>
      <c r="R1899" s="198"/>
      <c r="S1899" s="174"/>
      <c r="T1899" s="174"/>
      <c r="U1899" s="174"/>
      <c r="V1899" s="174"/>
      <c r="W1899" s="174"/>
      <c r="X1899" s="174"/>
      <c r="Y1899" s="174"/>
      <c r="Z1899" s="174"/>
      <c r="AA1899" s="174"/>
      <c r="AB1899" s="174"/>
      <c r="AC1899" s="174"/>
      <c r="AD1899" s="174"/>
      <c r="AE1899" s="174"/>
      <c r="AF1899" s="174"/>
      <c r="AG1899" s="174"/>
      <c r="AH1899" s="174"/>
      <c r="AI1899" s="174"/>
      <c r="AJ1899" s="174"/>
      <c r="AK1899" s="174"/>
      <c r="AL1899" s="174"/>
      <c r="AM1899" s="174"/>
      <c r="AN1899" s="174"/>
      <c r="AO1899" s="174"/>
      <c r="AP1899" s="174"/>
      <c r="AQ1899" s="174"/>
      <c r="AR1899" s="174"/>
      <c r="AS1899" s="174"/>
      <c r="AT1899" s="174"/>
      <c r="AU1899" s="174"/>
      <c r="AV1899" s="174"/>
      <c r="AW1899" s="174"/>
      <c r="AX1899" s="174"/>
      <c r="AY1899" s="174"/>
      <c r="AZ1899" s="174"/>
      <c r="BA1899" s="174"/>
      <c r="BB1899" s="174"/>
      <c r="BC1899" s="174"/>
      <c r="BD1899" s="174"/>
      <c r="BE1899" s="174"/>
      <c r="BF1899" s="174"/>
      <c r="BG1899" s="174"/>
      <c r="BH1899" s="174"/>
      <c r="BI1899" s="174"/>
      <c r="BJ1899" s="174"/>
      <c r="BK1899" s="174"/>
      <c r="BL1899" s="174"/>
      <c r="BM1899" s="174"/>
      <c r="BN1899" s="174"/>
      <c r="BO1899" s="174"/>
      <c r="BP1899" s="174"/>
      <c r="BQ1899" s="174"/>
      <c r="BR1899" s="174"/>
      <c r="BS1899" s="174"/>
      <c r="BT1899" s="174"/>
      <c r="BU1899" s="174"/>
      <c r="BV1899" s="174"/>
      <c r="BW1899" s="174"/>
      <c r="BX1899" s="174"/>
      <c r="BY1899" s="174"/>
      <c r="BZ1899" s="174"/>
      <c r="CA1899" s="174"/>
      <c r="CB1899" s="174"/>
      <c r="CC1899" s="174"/>
      <c r="CD1899" s="174"/>
      <c r="CE1899" s="174"/>
      <c r="CF1899" s="174"/>
      <c r="CG1899" s="174"/>
      <c r="CH1899" s="174"/>
      <c r="CI1899" s="174"/>
      <c r="CJ1899" s="174"/>
      <c r="CK1899" s="174"/>
      <c r="CL1899" s="174"/>
      <c r="CN1899" s="176"/>
      <c r="CO1899" s="174"/>
      <c r="CP1899" s="174"/>
      <c r="CQ1899" s="174"/>
      <c r="CR1899" s="174"/>
      <c r="CS1899" s="174"/>
      <c r="CT1899" s="174"/>
      <c r="CU1899" s="174"/>
      <c r="CV1899" s="174"/>
      <c r="CW1899" s="174"/>
      <c r="CX1899" s="174"/>
      <c r="CY1899" s="174"/>
      <c r="CZ1899" s="174"/>
      <c r="DA1899" s="174"/>
      <c r="DB1899" s="174"/>
      <c r="DC1899" s="174"/>
      <c r="DD1899" s="174"/>
      <c r="DE1899" s="174"/>
      <c r="DF1899" s="174"/>
      <c r="DG1899" s="174"/>
      <c r="DH1899" s="174"/>
      <c r="DI1899" s="174"/>
      <c r="DJ1899" s="174"/>
      <c r="DK1899" s="174"/>
      <c r="DL1899" s="174"/>
    </row>
    <row r="1900" spans="1:116" x14ac:dyDescent="0.4">
      <c r="A1900" s="174"/>
      <c r="E1900" s="8"/>
      <c r="G1900" s="175" t="s">
        <v>461</v>
      </c>
      <c r="H1900" s="174"/>
      <c r="I1900" s="176"/>
      <c r="J1900" s="176"/>
      <c r="K1900" s="197"/>
      <c r="L1900" s="197"/>
      <c r="M1900" s="197"/>
      <c r="N1900" s="197"/>
      <c r="O1900" s="197"/>
      <c r="P1900" s="197"/>
      <c r="R1900" s="198"/>
      <c r="S1900" s="199" t="str">
        <f t="shared" ref="S1900:AX1900" si="3263">S$20</f>
        <v>S$16</v>
      </c>
      <c r="T1900" s="199" t="str">
        <f t="shared" si="3263"/>
        <v>T$16</v>
      </c>
      <c r="U1900" s="199" t="str">
        <f t="shared" si="3263"/>
        <v>U$16</v>
      </c>
      <c r="V1900" s="199" t="str">
        <f t="shared" si="3263"/>
        <v>V$16</v>
      </c>
      <c r="W1900" s="199" t="str">
        <f t="shared" si="3263"/>
        <v>W$16</v>
      </c>
      <c r="X1900" s="199" t="str">
        <f t="shared" si="3263"/>
        <v>X$16</v>
      </c>
      <c r="Y1900" s="199" t="str">
        <f t="shared" si="3263"/>
        <v>Y$16</v>
      </c>
      <c r="Z1900" s="199" t="str">
        <f t="shared" si="3263"/>
        <v>Z$16</v>
      </c>
      <c r="AA1900" s="199" t="str">
        <f t="shared" si="3263"/>
        <v>AA$16</v>
      </c>
      <c r="AB1900" s="199" t="str">
        <f t="shared" si="3263"/>
        <v>AB$16</v>
      </c>
      <c r="AC1900" s="199" t="str">
        <f t="shared" si="3263"/>
        <v>AC$16</v>
      </c>
      <c r="AD1900" s="199" t="str">
        <f t="shared" si="3263"/>
        <v>AD$16</v>
      </c>
      <c r="AE1900" s="199" t="str">
        <f t="shared" si="3263"/>
        <v>AE$16</v>
      </c>
      <c r="AF1900" s="199" t="str">
        <f t="shared" si="3263"/>
        <v>AF$16</v>
      </c>
      <c r="AG1900" s="199" t="str">
        <f t="shared" si="3263"/>
        <v>AG$16</v>
      </c>
      <c r="AH1900" s="199" t="str">
        <f t="shared" si="3263"/>
        <v>AH$16</v>
      </c>
      <c r="AI1900" s="199" t="str">
        <f t="shared" si="3263"/>
        <v>AI$16</v>
      </c>
      <c r="AJ1900" s="199" t="str">
        <f t="shared" si="3263"/>
        <v>AJ$16</v>
      </c>
      <c r="AK1900" s="199" t="str">
        <f t="shared" si="3263"/>
        <v>AK$16</v>
      </c>
      <c r="AL1900" s="199" t="str">
        <f t="shared" si="3263"/>
        <v>AL$16</v>
      </c>
      <c r="AM1900" s="199" t="str">
        <f t="shared" si="3263"/>
        <v>AM$16</v>
      </c>
      <c r="AN1900" s="199" t="str">
        <f t="shared" si="3263"/>
        <v>AN$16</v>
      </c>
      <c r="AO1900" s="199" t="str">
        <f t="shared" si="3263"/>
        <v>AO$16</v>
      </c>
      <c r="AP1900" s="199" t="str">
        <f t="shared" si="3263"/>
        <v>AP$16</v>
      </c>
      <c r="AQ1900" s="199" t="str">
        <f t="shared" si="3263"/>
        <v>AQ$16</v>
      </c>
      <c r="AR1900" s="199" t="str">
        <f t="shared" si="3263"/>
        <v>AR$16</v>
      </c>
      <c r="AS1900" s="199" t="str">
        <f t="shared" si="3263"/>
        <v>AS$16</v>
      </c>
      <c r="AT1900" s="199" t="str">
        <f t="shared" si="3263"/>
        <v>AT$16</v>
      </c>
      <c r="AU1900" s="199" t="str">
        <f t="shared" si="3263"/>
        <v>AU$16</v>
      </c>
      <c r="AV1900" s="199" t="str">
        <f t="shared" si="3263"/>
        <v>AV$16</v>
      </c>
      <c r="AW1900" s="199" t="str">
        <f t="shared" si="3263"/>
        <v>AW$16</v>
      </c>
      <c r="AX1900" s="199" t="str">
        <f t="shared" si="3263"/>
        <v>AX$16</v>
      </c>
      <c r="AY1900" s="199" t="str">
        <f t="shared" ref="AY1900:CD1900" si="3264">AY$20</f>
        <v>AY$16</v>
      </c>
      <c r="AZ1900" s="199" t="str">
        <f t="shared" si="3264"/>
        <v>AZ$16</v>
      </c>
      <c r="BA1900" s="199" t="str">
        <f t="shared" si="3264"/>
        <v>BA$16</v>
      </c>
      <c r="BB1900" s="199" t="str">
        <f t="shared" si="3264"/>
        <v>BB$16</v>
      </c>
      <c r="BC1900" s="199" t="str">
        <f t="shared" si="3264"/>
        <v>BC$16</v>
      </c>
      <c r="BD1900" s="199" t="str">
        <f t="shared" si="3264"/>
        <v>BD$16</v>
      </c>
      <c r="BE1900" s="199" t="str">
        <f t="shared" si="3264"/>
        <v>BE$16</v>
      </c>
      <c r="BF1900" s="199" t="str">
        <f t="shared" si="3264"/>
        <v>BF$16</v>
      </c>
      <c r="BG1900" s="199" t="str">
        <f t="shared" si="3264"/>
        <v>BG$16</v>
      </c>
      <c r="BH1900" s="199" t="str">
        <f t="shared" si="3264"/>
        <v>BH$16</v>
      </c>
      <c r="BI1900" s="199" t="str">
        <f t="shared" si="3264"/>
        <v>BI$16</v>
      </c>
      <c r="BJ1900" s="199" t="str">
        <f t="shared" si="3264"/>
        <v>BJ$16</v>
      </c>
      <c r="BK1900" s="199" t="str">
        <f t="shared" si="3264"/>
        <v>BK$16</v>
      </c>
      <c r="BL1900" s="199" t="str">
        <f t="shared" si="3264"/>
        <v>BL$16</v>
      </c>
      <c r="BM1900" s="199" t="str">
        <f t="shared" si="3264"/>
        <v>BM$16</v>
      </c>
      <c r="BN1900" s="199" t="str">
        <f t="shared" si="3264"/>
        <v>BN$16</v>
      </c>
      <c r="BO1900" s="199" t="str">
        <f t="shared" si="3264"/>
        <v>BO$16</v>
      </c>
      <c r="BP1900" s="199" t="str">
        <f t="shared" si="3264"/>
        <v>BP$16</v>
      </c>
      <c r="BQ1900" s="199" t="str">
        <f t="shared" si="3264"/>
        <v>BQ$16</v>
      </c>
      <c r="BR1900" s="199" t="str">
        <f t="shared" si="3264"/>
        <v>BR$16</v>
      </c>
      <c r="BS1900" s="199" t="str">
        <f t="shared" si="3264"/>
        <v>BS$16</v>
      </c>
      <c r="BT1900" s="199" t="str">
        <f t="shared" si="3264"/>
        <v>BT$16</v>
      </c>
      <c r="BU1900" s="199" t="str">
        <f t="shared" si="3264"/>
        <v>BU$16</v>
      </c>
      <c r="BV1900" s="199" t="str">
        <f t="shared" si="3264"/>
        <v>BV$16</v>
      </c>
      <c r="BW1900" s="199" t="str">
        <f t="shared" si="3264"/>
        <v>BW$16</v>
      </c>
      <c r="BX1900" s="199" t="str">
        <f t="shared" si="3264"/>
        <v>BX$16</v>
      </c>
      <c r="BY1900" s="199" t="str">
        <f t="shared" si="3264"/>
        <v>BY$16</v>
      </c>
      <c r="BZ1900" s="199" t="str">
        <f t="shared" si="3264"/>
        <v>BZ$16</v>
      </c>
      <c r="CA1900" s="199" t="str">
        <f t="shared" si="3264"/>
        <v>CA$16</v>
      </c>
      <c r="CB1900" s="199" t="str">
        <f t="shared" si="3264"/>
        <v>CB$16</v>
      </c>
      <c r="CC1900" s="199" t="str">
        <f t="shared" si="3264"/>
        <v>CC$16</v>
      </c>
      <c r="CD1900" s="199" t="str">
        <f t="shared" si="3264"/>
        <v>CD$16</v>
      </c>
      <c r="CE1900" s="199" t="str">
        <f t="shared" ref="CE1900:CL1900" si="3265">CE$20</f>
        <v>CE$16</v>
      </c>
      <c r="CF1900" s="199" t="str">
        <f t="shared" si="3265"/>
        <v>CF$16</v>
      </c>
      <c r="CG1900" s="199" t="str">
        <f t="shared" si="3265"/>
        <v>CG$16</v>
      </c>
      <c r="CH1900" s="199" t="str">
        <f t="shared" si="3265"/>
        <v>CH$16</v>
      </c>
      <c r="CI1900" s="199" t="str">
        <f t="shared" si="3265"/>
        <v>CI$16</v>
      </c>
      <c r="CJ1900" s="199" t="str">
        <f t="shared" si="3265"/>
        <v>CJ$16</v>
      </c>
      <c r="CK1900" s="199" t="str">
        <f t="shared" si="3265"/>
        <v>CK$16</v>
      </c>
      <c r="CL1900" s="199" t="str">
        <f t="shared" si="3265"/>
        <v>CL$16</v>
      </c>
      <c r="CN1900" s="176"/>
      <c r="CO1900" s="199" t="str">
        <f t="shared" ref="CO1900:DL1900" si="3266">CO$20</f>
        <v>CO$16</v>
      </c>
      <c r="CP1900" s="199" t="str">
        <f t="shared" si="3266"/>
        <v>CP$16</v>
      </c>
      <c r="CQ1900" s="199" t="str">
        <f t="shared" si="3266"/>
        <v>CQ$16</v>
      </c>
      <c r="CR1900" s="199" t="str">
        <f t="shared" si="3266"/>
        <v>CR$16</v>
      </c>
      <c r="CS1900" s="199" t="str">
        <f t="shared" si="3266"/>
        <v>CS$16</v>
      </c>
      <c r="CT1900" s="199" t="str">
        <f t="shared" si="3266"/>
        <v>CT$16</v>
      </c>
      <c r="CU1900" s="199" t="str">
        <f t="shared" si="3266"/>
        <v>CU$16</v>
      </c>
      <c r="CV1900" s="199" t="str">
        <f t="shared" si="3266"/>
        <v>CV$16</v>
      </c>
      <c r="CW1900" s="199" t="str">
        <f t="shared" si="3266"/>
        <v>CW$16</v>
      </c>
      <c r="CX1900" s="199" t="str">
        <f t="shared" si="3266"/>
        <v>CX$16</v>
      </c>
      <c r="CY1900" s="199" t="str">
        <f t="shared" si="3266"/>
        <v>CY$16</v>
      </c>
      <c r="CZ1900" s="199" t="str">
        <f t="shared" si="3266"/>
        <v>CZ$16</v>
      </c>
      <c r="DA1900" s="199" t="str">
        <f t="shared" si="3266"/>
        <v>DA$16</v>
      </c>
      <c r="DB1900" s="199" t="str">
        <f t="shared" si="3266"/>
        <v>DB$16</v>
      </c>
      <c r="DC1900" s="199" t="str">
        <f t="shared" si="3266"/>
        <v>DC$16</v>
      </c>
      <c r="DD1900" s="199" t="str">
        <f t="shared" si="3266"/>
        <v>DD$16</v>
      </c>
      <c r="DE1900" s="199" t="str">
        <f t="shared" si="3266"/>
        <v>DE$16</v>
      </c>
      <c r="DF1900" s="199" t="str">
        <f t="shared" si="3266"/>
        <v>DF$16</v>
      </c>
      <c r="DG1900" s="199" t="str">
        <f t="shared" si="3266"/>
        <v>DG$16</v>
      </c>
      <c r="DH1900" s="199" t="str">
        <f t="shared" si="3266"/>
        <v>DH$16</v>
      </c>
      <c r="DI1900" s="199" t="str">
        <f t="shared" si="3266"/>
        <v>DI$16</v>
      </c>
      <c r="DJ1900" s="199" t="str">
        <f t="shared" si="3266"/>
        <v>DJ$16</v>
      </c>
      <c r="DK1900" s="199" t="str">
        <f t="shared" si="3266"/>
        <v>DK$16</v>
      </c>
      <c r="DL1900" s="199" t="str">
        <f t="shared" si="3266"/>
        <v>DL$16</v>
      </c>
    </row>
    <row r="1901" spans="1:116" x14ac:dyDescent="0.4">
      <c r="A1901" s="174"/>
      <c r="E1901" s="8"/>
      <c r="G1901" s="175" t="s">
        <v>462</v>
      </c>
      <c r="H1901" s="200"/>
      <c r="I1901" s="201"/>
      <c r="J1901" s="201"/>
      <c r="K1901" s="202"/>
      <c r="L1901" s="202"/>
      <c r="M1901" s="202"/>
      <c r="N1901" s="202"/>
      <c r="O1901" s="202"/>
      <c r="P1901" s="202"/>
      <c r="R1901" s="202"/>
      <c r="S1901" s="199" t="str">
        <f t="shared" ref="S1901:AX1901" si="3267">S$21</f>
        <v>S$17</v>
      </c>
      <c r="T1901" s="199" t="str">
        <f t="shared" si="3267"/>
        <v>T$17</v>
      </c>
      <c r="U1901" s="199" t="str">
        <f t="shared" si="3267"/>
        <v>U$17</v>
      </c>
      <c r="V1901" s="199" t="str">
        <f t="shared" si="3267"/>
        <v>V$17</v>
      </c>
      <c r="W1901" s="199" t="str">
        <f t="shared" si="3267"/>
        <v>W$17</v>
      </c>
      <c r="X1901" s="199" t="str">
        <f t="shared" si="3267"/>
        <v>X$17</v>
      </c>
      <c r="Y1901" s="199" t="str">
        <f t="shared" si="3267"/>
        <v>Y$17</v>
      </c>
      <c r="Z1901" s="199" t="str">
        <f t="shared" si="3267"/>
        <v>Z$17</v>
      </c>
      <c r="AA1901" s="199" t="str">
        <f t="shared" si="3267"/>
        <v>AA$17</v>
      </c>
      <c r="AB1901" s="199" t="str">
        <f t="shared" si="3267"/>
        <v>AB$17</v>
      </c>
      <c r="AC1901" s="199" t="str">
        <f t="shared" si="3267"/>
        <v>AC$17</v>
      </c>
      <c r="AD1901" s="199" t="str">
        <f t="shared" si="3267"/>
        <v>AD$17</v>
      </c>
      <c r="AE1901" s="199" t="str">
        <f t="shared" si="3267"/>
        <v>AE$17</v>
      </c>
      <c r="AF1901" s="199" t="str">
        <f t="shared" si="3267"/>
        <v>AF$17</v>
      </c>
      <c r="AG1901" s="199" t="str">
        <f t="shared" si="3267"/>
        <v>AG$17</v>
      </c>
      <c r="AH1901" s="199" t="str">
        <f t="shared" si="3267"/>
        <v>AH$17</v>
      </c>
      <c r="AI1901" s="199" t="str">
        <f t="shared" si="3267"/>
        <v>AI$17</v>
      </c>
      <c r="AJ1901" s="199" t="str">
        <f t="shared" si="3267"/>
        <v>AJ$17</v>
      </c>
      <c r="AK1901" s="199" t="str">
        <f t="shared" si="3267"/>
        <v>AK$17</v>
      </c>
      <c r="AL1901" s="199" t="str">
        <f t="shared" si="3267"/>
        <v>AL$17</v>
      </c>
      <c r="AM1901" s="199" t="str">
        <f t="shared" si="3267"/>
        <v>AM$17</v>
      </c>
      <c r="AN1901" s="199" t="str">
        <f t="shared" si="3267"/>
        <v>AN$17</v>
      </c>
      <c r="AO1901" s="199" t="str">
        <f t="shared" si="3267"/>
        <v>AO$17</v>
      </c>
      <c r="AP1901" s="199" t="str">
        <f t="shared" si="3267"/>
        <v>AP$17</v>
      </c>
      <c r="AQ1901" s="199" t="str">
        <f t="shared" si="3267"/>
        <v>AQ$17</v>
      </c>
      <c r="AR1901" s="199" t="str">
        <f t="shared" si="3267"/>
        <v>AR$17</v>
      </c>
      <c r="AS1901" s="199" t="str">
        <f t="shared" si="3267"/>
        <v>AS$17</v>
      </c>
      <c r="AT1901" s="199" t="str">
        <f t="shared" si="3267"/>
        <v>AT$17</v>
      </c>
      <c r="AU1901" s="199" t="str">
        <f t="shared" si="3267"/>
        <v>AU$17</v>
      </c>
      <c r="AV1901" s="199" t="str">
        <f t="shared" si="3267"/>
        <v>AV$17</v>
      </c>
      <c r="AW1901" s="199" t="str">
        <f t="shared" si="3267"/>
        <v>AW$17</v>
      </c>
      <c r="AX1901" s="199" t="str">
        <f t="shared" si="3267"/>
        <v>AX$17</v>
      </c>
      <c r="AY1901" s="199" t="str">
        <f t="shared" ref="AY1901:CD1901" si="3268">AY$21</f>
        <v>AY$17</v>
      </c>
      <c r="AZ1901" s="199" t="str">
        <f t="shared" si="3268"/>
        <v>AZ$17</v>
      </c>
      <c r="BA1901" s="199" t="str">
        <f t="shared" si="3268"/>
        <v>BA$17</v>
      </c>
      <c r="BB1901" s="199" t="str">
        <f t="shared" si="3268"/>
        <v>BB$17</v>
      </c>
      <c r="BC1901" s="199" t="str">
        <f t="shared" si="3268"/>
        <v>BC$17</v>
      </c>
      <c r="BD1901" s="199" t="str">
        <f t="shared" si="3268"/>
        <v>BD$17</v>
      </c>
      <c r="BE1901" s="199" t="str">
        <f t="shared" si="3268"/>
        <v>BE$17</v>
      </c>
      <c r="BF1901" s="199" t="str">
        <f t="shared" si="3268"/>
        <v>BF$17</v>
      </c>
      <c r="BG1901" s="199" t="str">
        <f t="shared" si="3268"/>
        <v>BG$17</v>
      </c>
      <c r="BH1901" s="199" t="str">
        <f t="shared" si="3268"/>
        <v>BH$17</v>
      </c>
      <c r="BI1901" s="199" t="str">
        <f t="shared" si="3268"/>
        <v>BI$17</v>
      </c>
      <c r="BJ1901" s="199" t="str">
        <f t="shared" si="3268"/>
        <v>BJ$17</v>
      </c>
      <c r="BK1901" s="199" t="str">
        <f t="shared" si="3268"/>
        <v>BK$17</v>
      </c>
      <c r="BL1901" s="199" t="str">
        <f t="shared" si="3268"/>
        <v>BL$17</v>
      </c>
      <c r="BM1901" s="199" t="str">
        <f t="shared" si="3268"/>
        <v>BM$17</v>
      </c>
      <c r="BN1901" s="199" t="str">
        <f t="shared" si="3268"/>
        <v>BN$17</v>
      </c>
      <c r="BO1901" s="199" t="str">
        <f t="shared" si="3268"/>
        <v>BO$17</v>
      </c>
      <c r="BP1901" s="199" t="str">
        <f t="shared" si="3268"/>
        <v>BP$17</v>
      </c>
      <c r="BQ1901" s="199" t="str">
        <f t="shared" si="3268"/>
        <v>BQ$17</v>
      </c>
      <c r="BR1901" s="199" t="str">
        <f t="shared" si="3268"/>
        <v>BR$17</v>
      </c>
      <c r="BS1901" s="199" t="str">
        <f t="shared" si="3268"/>
        <v>BS$17</v>
      </c>
      <c r="BT1901" s="199" t="str">
        <f t="shared" si="3268"/>
        <v>BT$17</v>
      </c>
      <c r="BU1901" s="199" t="str">
        <f t="shared" si="3268"/>
        <v>BU$17</v>
      </c>
      <c r="BV1901" s="199" t="str">
        <f t="shared" si="3268"/>
        <v>BV$17</v>
      </c>
      <c r="BW1901" s="199" t="str">
        <f t="shared" si="3268"/>
        <v>BW$17</v>
      </c>
      <c r="BX1901" s="199" t="str">
        <f t="shared" si="3268"/>
        <v>BX$17</v>
      </c>
      <c r="BY1901" s="199" t="str">
        <f t="shared" si="3268"/>
        <v>BY$17</v>
      </c>
      <c r="BZ1901" s="199" t="str">
        <f t="shared" si="3268"/>
        <v>BZ$17</v>
      </c>
      <c r="CA1901" s="199" t="str">
        <f t="shared" si="3268"/>
        <v>CA$17</v>
      </c>
      <c r="CB1901" s="199" t="str">
        <f t="shared" si="3268"/>
        <v>CB$17</v>
      </c>
      <c r="CC1901" s="199" t="str">
        <f t="shared" si="3268"/>
        <v>CC$17</v>
      </c>
      <c r="CD1901" s="199" t="str">
        <f t="shared" si="3268"/>
        <v>CD$17</v>
      </c>
      <c r="CE1901" s="199" t="str">
        <f t="shared" ref="CE1901:CL1901" si="3269">CE$21</f>
        <v>CE$17</v>
      </c>
      <c r="CF1901" s="199" t="str">
        <f t="shared" si="3269"/>
        <v>CF$17</v>
      </c>
      <c r="CG1901" s="199" t="str">
        <f t="shared" si="3269"/>
        <v>CG$17</v>
      </c>
      <c r="CH1901" s="199" t="str">
        <f t="shared" si="3269"/>
        <v>CH$17</v>
      </c>
      <c r="CI1901" s="199" t="str">
        <f t="shared" si="3269"/>
        <v>CI$17</v>
      </c>
      <c r="CJ1901" s="199" t="str">
        <f t="shared" si="3269"/>
        <v>CJ$17</v>
      </c>
      <c r="CK1901" s="199" t="str">
        <f t="shared" si="3269"/>
        <v>CK$17</v>
      </c>
      <c r="CL1901" s="199" t="str">
        <f t="shared" si="3269"/>
        <v>CL$17</v>
      </c>
      <c r="CN1901" s="201"/>
      <c r="CO1901" s="199" t="str">
        <f t="shared" ref="CO1901:DL1901" si="3270">CO$21</f>
        <v>CO$17</v>
      </c>
      <c r="CP1901" s="199" t="str">
        <f t="shared" si="3270"/>
        <v>CP$17</v>
      </c>
      <c r="CQ1901" s="199" t="str">
        <f t="shared" si="3270"/>
        <v>CQ$17</v>
      </c>
      <c r="CR1901" s="199" t="str">
        <f t="shared" si="3270"/>
        <v>CR$17</v>
      </c>
      <c r="CS1901" s="199" t="str">
        <f t="shared" si="3270"/>
        <v>CS$17</v>
      </c>
      <c r="CT1901" s="199" t="str">
        <f t="shared" si="3270"/>
        <v>CT$17</v>
      </c>
      <c r="CU1901" s="199" t="str">
        <f t="shared" si="3270"/>
        <v>CU$17</v>
      </c>
      <c r="CV1901" s="199" t="str">
        <f t="shared" si="3270"/>
        <v>CV$17</v>
      </c>
      <c r="CW1901" s="199" t="str">
        <f t="shared" si="3270"/>
        <v>CW$17</v>
      </c>
      <c r="CX1901" s="199" t="str">
        <f t="shared" si="3270"/>
        <v>CX$17</v>
      </c>
      <c r="CY1901" s="199" t="str">
        <f t="shared" si="3270"/>
        <v>CY$17</v>
      </c>
      <c r="CZ1901" s="199" t="str">
        <f t="shared" si="3270"/>
        <v>CZ$17</v>
      </c>
      <c r="DA1901" s="199" t="str">
        <f t="shared" si="3270"/>
        <v>DA$17</v>
      </c>
      <c r="DB1901" s="199" t="str">
        <f t="shared" si="3270"/>
        <v>DB$17</v>
      </c>
      <c r="DC1901" s="199" t="str">
        <f t="shared" si="3270"/>
        <v>DC$17</v>
      </c>
      <c r="DD1901" s="199" t="str">
        <f t="shared" si="3270"/>
        <v>DD$17</v>
      </c>
      <c r="DE1901" s="199" t="str">
        <f t="shared" si="3270"/>
        <v>DE$17</v>
      </c>
      <c r="DF1901" s="199" t="str">
        <f t="shared" si="3270"/>
        <v>DF$17</v>
      </c>
      <c r="DG1901" s="199" t="str">
        <f t="shared" si="3270"/>
        <v>DG$17</v>
      </c>
      <c r="DH1901" s="199" t="str">
        <f t="shared" si="3270"/>
        <v>DH$17</v>
      </c>
      <c r="DI1901" s="199" t="str">
        <f t="shared" si="3270"/>
        <v>DI$17</v>
      </c>
      <c r="DJ1901" s="199" t="str">
        <f t="shared" si="3270"/>
        <v>DJ$17</v>
      </c>
      <c r="DK1901" s="199" t="str">
        <f t="shared" si="3270"/>
        <v>DK$17</v>
      </c>
      <c r="DL1901" s="199" t="str">
        <f t="shared" si="3270"/>
        <v>DL$17</v>
      </c>
    </row>
    <row r="1902" spans="1:116" x14ac:dyDescent="0.4">
      <c r="A1902" s="174"/>
      <c r="E1902" s="8"/>
      <c r="G1902" s="175" t="s">
        <v>491</v>
      </c>
      <c r="H1902" s="200"/>
      <c r="I1902" s="201"/>
      <c r="J1902" s="201"/>
      <c r="K1902" s="202"/>
      <c r="L1902" s="202"/>
      <c r="M1902" s="202"/>
      <c r="N1902" s="202"/>
      <c r="O1902" s="202"/>
      <c r="P1902" s="202"/>
      <c r="R1902" s="202"/>
      <c r="S1902" s="190"/>
      <c r="T1902" s="190"/>
      <c r="U1902" s="190"/>
      <c r="V1902" s="190"/>
      <c r="W1902" s="190"/>
      <c r="X1902" s="190"/>
      <c r="Y1902" s="190"/>
      <c r="Z1902" s="190"/>
      <c r="AA1902" s="190"/>
      <c r="AB1902" s="190"/>
      <c r="AC1902" s="190"/>
      <c r="AD1902" s="190"/>
      <c r="AE1902" s="190"/>
      <c r="AF1902" s="190"/>
      <c r="AG1902" s="190"/>
      <c r="AH1902" s="190"/>
      <c r="AI1902" s="190"/>
      <c r="AJ1902" s="190"/>
      <c r="AK1902" s="190"/>
      <c r="AL1902" s="190"/>
      <c r="AM1902" s="190"/>
      <c r="AN1902" s="190"/>
      <c r="AO1902" s="190"/>
      <c r="AP1902" s="190"/>
      <c r="AQ1902" s="190"/>
      <c r="AR1902" s="190"/>
      <c r="AS1902" s="190"/>
      <c r="AT1902" s="190"/>
      <c r="AU1902" s="190"/>
      <c r="AV1902" s="190"/>
      <c r="AW1902" s="190"/>
      <c r="AX1902" s="190"/>
      <c r="AY1902" s="190"/>
      <c r="AZ1902" s="190"/>
      <c r="BA1902" s="190"/>
      <c r="BB1902" s="190"/>
      <c r="BC1902" s="190"/>
      <c r="BD1902" s="190"/>
      <c r="BE1902" s="190"/>
      <c r="BF1902" s="190"/>
      <c r="BG1902" s="190"/>
      <c r="BH1902" s="190"/>
      <c r="BI1902" s="190"/>
      <c r="BJ1902" s="190"/>
      <c r="BK1902" s="190"/>
      <c r="BL1902" s="190"/>
      <c r="BM1902" s="190"/>
      <c r="BN1902" s="190"/>
      <c r="BO1902" s="190"/>
      <c r="BP1902" s="190"/>
      <c r="BQ1902" s="190"/>
      <c r="BR1902" s="190"/>
      <c r="BS1902" s="190"/>
      <c r="BT1902" s="190"/>
      <c r="BU1902" s="190"/>
      <c r="BV1902" s="190"/>
      <c r="BW1902" s="190"/>
      <c r="BX1902" s="190"/>
      <c r="BY1902" s="190"/>
      <c r="BZ1902" s="190"/>
      <c r="CA1902" s="190"/>
      <c r="CB1902" s="190"/>
      <c r="CC1902" s="190"/>
      <c r="CD1902" s="190"/>
      <c r="CE1902" s="190"/>
      <c r="CF1902" s="190"/>
      <c r="CG1902" s="190"/>
      <c r="CH1902" s="190"/>
      <c r="CI1902" s="190"/>
      <c r="CJ1902" s="190"/>
      <c r="CK1902" s="190"/>
      <c r="CL1902" s="190"/>
      <c r="CN1902" s="201"/>
      <c r="CO1902" s="190"/>
      <c r="CP1902" s="190"/>
      <c r="CQ1902" s="190"/>
      <c r="CR1902" s="190"/>
      <c r="CS1902" s="190"/>
      <c r="CT1902" s="190"/>
      <c r="CU1902" s="190"/>
      <c r="CV1902" s="190"/>
      <c r="CW1902" s="190"/>
      <c r="CX1902" s="190"/>
      <c r="CY1902" s="190"/>
      <c r="CZ1902" s="190"/>
      <c r="DA1902" s="190"/>
      <c r="DB1902" s="190"/>
      <c r="DC1902" s="190"/>
      <c r="DD1902" s="190"/>
      <c r="DE1902" s="190"/>
      <c r="DF1902" s="190"/>
      <c r="DG1902" s="190"/>
      <c r="DH1902" s="190"/>
      <c r="DI1902" s="190"/>
      <c r="DJ1902" s="190"/>
      <c r="DK1902" s="190"/>
      <c r="DL1902" s="190"/>
    </row>
    <row r="1903" spans="1:116" x14ac:dyDescent="0.4">
      <c r="A1903" s="174"/>
      <c r="E1903" s="8"/>
      <c r="G1903" s="175" t="s">
        <v>505</v>
      </c>
      <c r="H1903" s="200"/>
      <c r="I1903" s="201"/>
      <c r="J1903" s="201"/>
      <c r="K1903" s="202"/>
      <c r="L1903" s="202"/>
      <c r="M1903" s="202"/>
      <c r="N1903" s="202"/>
      <c r="O1903" s="202"/>
      <c r="P1903" s="202"/>
      <c r="R1903" s="202"/>
      <c r="S1903" s="190"/>
      <c r="T1903" s="190"/>
      <c r="U1903" s="190"/>
      <c r="V1903" s="190"/>
      <c r="W1903" s="190"/>
      <c r="X1903" s="190"/>
      <c r="Y1903" s="190"/>
      <c r="Z1903" s="190"/>
      <c r="AA1903" s="190"/>
      <c r="AB1903" s="190"/>
      <c r="AC1903" s="190"/>
      <c r="AD1903" s="190"/>
      <c r="AE1903" s="190"/>
      <c r="AF1903" s="190"/>
      <c r="AG1903" s="190"/>
      <c r="AH1903" s="190"/>
      <c r="AI1903" s="190"/>
      <c r="AJ1903" s="190"/>
      <c r="AK1903" s="190"/>
      <c r="AL1903" s="190"/>
      <c r="AM1903" s="190"/>
      <c r="AN1903" s="190"/>
      <c r="AO1903" s="190"/>
      <c r="AP1903" s="190"/>
      <c r="AQ1903" s="190"/>
      <c r="AR1903" s="190"/>
      <c r="AS1903" s="190"/>
      <c r="AT1903" s="190"/>
      <c r="AU1903" s="190"/>
      <c r="AV1903" s="190"/>
      <c r="AW1903" s="190"/>
      <c r="AX1903" s="190"/>
      <c r="AY1903" s="190"/>
      <c r="AZ1903" s="190"/>
      <c r="BA1903" s="190"/>
      <c r="BB1903" s="190"/>
      <c r="BC1903" s="190"/>
      <c r="BD1903" s="190"/>
      <c r="BE1903" s="190"/>
      <c r="BF1903" s="190"/>
      <c r="BG1903" s="190"/>
      <c r="BH1903" s="190"/>
      <c r="BI1903" s="190"/>
      <c r="BJ1903" s="190"/>
      <c r="BK1903" s="190"/>
      <c r="BL1903" s="190"/>
      <c r="BM1903" s="190"/>
      <c r="BN1903" s="190"/>
      <c r="BO1903" s="190"/>
      <c r="BP1903" s="190"/>
      <c r="BQ1903" s="190"/>
      <c r="BR1903" s="190"/>
      <c r="BS1903" s="190"/>
      <c r="BT1903" s="190"/>
      <c r="BU1903" s="190"/>
      <c r="BV1903" s="190"/>
      <c r="BW1903" s="190"/>
      <c r="BX1903" s="190"/>
      <c r="BY1903" s="190"/>
      <c r="BZ1903" s="190"/>
      <c r="CA1903" s="190"/>
      <c r="CB1903" s="190"/>
      <c r="CC1903" s="190"/>
      <c r="CD1903" s="190"/>
      <c r="CE1903" s="190"/>
      <c r="CF1903" s="190"/>
      <c r="CG1903" s="190"/>
      <c r="CH1903" s="190"/>
      <c r="CI1903" s="190"/>
      <c r="CJ1903" s="190"/>
      <c r="CK1903" s="190"/>
      <c r="CL1903" s="190"/>
      <c r="CN1903" s="201"/>
      <c r="CO1903" s="190"/>
      <c r="CP1903" s="190"/>
      <c r="CQ1903" s="190"/>
      <c r="CR1903" s="190"/>
      <c r="CS1903" s="190"/>
      <c r="CT1903" s="190"/>
      <c r="CU1903" s="190"/>
      <c r="CV1903" s="190"/>
      <c r="CW1903" s="190"/>
      <c r="CX1903" s="190"/>
      <c r="CY1903" s="190"/>
      <c r="CZ1903" s="190"/>
      <c r="DA1903" s="190"/>
      <c r="DB1903" s="190"/>
      <c r="DC1903" s="190"/>
      <c r="DD1903" s="190"/>
      <c r="DE1903" s="190"/>
      <c r="DF1903" s="190"/>
      <c r="DG1903" s="190"/>
      <c r="DH1903" s="190"/>
      <c r="DI1903" s="190"/>
      <c r="DJ1903" s="190"/>
      <c r="DK1903" s="190"/>
      <c r="DL1903" s="190"/>
    </row>
    <row r="1904" spans="1:116" x14ac:dyDescent="0.4">
      <c r="A1904" s="174"/>
      <c r="E1904" s="8"/>
      <c r="G1904" s="175" t="s">
        <v>463</v>
      </c>
      <c r="H1904" s="200"/>
      <c r="I1904" s="201"/>
      <c r="J1904" s="201"/>
      <c r="K1904" s="202"/>
      <c r="L1904" s="202"/>
      <c r="M1904" s="202"/>
      <c r="N1904" s="202"/>
      <c r="O1904" s="202"/>
      <c r="P1904" s="202"/>
      <c r="R1904" s="202"/>
      <c r="S1904" s="190" t="str">
        <f t="shared" ref="S1904:AX1904" si="3271">S$22</f>
        <v>S$18</v>
      </c>
      <c r="T1904" s="190" t="str">
        <f t="shared" si="3271"/>
        <v>T$18</v>
      </c>
      <c r="U1904" s="190" t="str">
        <f t="shared" si="3271"/>
        <v>U$18</v>
      </c>
      <c r="V1904" s="190" t="str">
        <f t="shared" si="3271"/>
        <v>V$18</v>
      </c>
      <c r="W1904" s="190" t="str">
        <f t="shared" si="3271"/>
        <v>W$18</v>
      </c>
      <c r="X1904" s="190" t="str">
        <f t="shared" si="3271"/>
        <v>X$18</v>
      </c>
      <c r="Y1904" s="190" t="str">
        <f t="shared" si="3271"/>
        <v>Y$18</v>
      </c>
      <c r="Z1904" s="190" t="str">
        <f t="shared" si="3271"/>
        <v>Z$18</v>
      </c>
      <c r="AA1904" s="190" t="str">
        <f t="shared" si="3271"/>
        <v>AA$18</v>
      </c>
      <c r="AB1904" s="190" t="str">
        <f t="shared" si="3271"/>
        <v>AB$18</v>
      </c>
      <c r="AC1904" s="190" t="str">
        <f t="shared" si="3271"/>
        <v>AC$18</v>
      </c>
      <c r="AD1904" s="190" t="str">
        <f t="shared" si="3271"/>
        <v>AD$18</v>
      </c>
      <c r="AE1904" s="190" t="str">
        <f t="shared" si="3271"/>
        <v>AE$18</v>
      </c>
      <c r="AF1904" s="190" t="str">
        <f t="shared" si="3271"/>
        <v>AF$18</v>
      </c>
      <c r="AG1904" s="190" t="str">
        <f t="shared" si="3271"/>
        <v>AG$18</v>
      </c>
      <c r="AH1904" s="190" t="str">
        <f t="shared" si="3271"/>
        <v>AH$18</v>
      </c>
      <c r="AI1904" s="190" t="str">
        <f t="shared" si="3271"/>
        <v>AI$18</v>
      </c>
      <c r="AJ1904" s="190" t="str">
        <f t="shared" si="3271"/>
        <v>AJ$18</v>
      </c>
      <c r="AK1904" s="190" t="str">
        <f t="shared" si="3271"/>
        <v>AK$18</v>
      </c>
      <c r="AL1904" s="190" t="str">
        <f t="shared" si="3271"/>
        <v>AL$18</v>
      </c>
      <c r="AM1904" s="190" t="str">
        <f t="shared" si="3271"/>
        <v>AM$18</v>
      </c>
      <c r="AN1904" s="190" t="str">
        <f t="shared" si="3271"/>
        <v>AN$18</v>
      </c>
      <c r="AO1904" s="190" t="str">
        <f t="shared" si="3271"/>
        <v>AO$18</v>
      </c>
      <c r="AP1904" s="190" t="str">
        <f t="shared" si="3271"/>
        <v>AP$18</v>
      </c>
      <c r="AQ1904" s="190" t="str">
        <f t="shared" si="3271"/>
        <v>AQ$18</v>
      </c>
      <c r="AR1904" s="190" t="str">
        <f t="shared" si="3271"/>
        <v>AR$18</v>
      </c>
      <c r="AS1904" s="190" t="str">
        <f t="shared" si="3271"/>
        <v>AS$18</v>
      </c>
      <c r="AT1904" s="190" t="str">
        <f t="shared" si="3271"/>
        <v>AT$18</v>
      </c>
      <c r="AU1904" s="190" t="str">
        <f t="shared" si="3271"/>
        <v>AU$18</v>
      </c>
      <c r="AV1904" s="190" t="str">
        <f t="shared" si="3271"/>
        <v>AV$18</v>
      </c>
      <c r="AW1904" s="190" t="str">
        <f t="shared" si="3271"/>
        <v>AW$18</v>
      </c>
      <c r="AX1904" s="190" t="str">
        <f t="shared" si="3271"/>
        <v>AX$18</v>
      </c>
      <c r="AY1904" s="190" t="str">
        <f t="shared" ref="AY1904:CD1904" si="3272">AY$22</f>
        <v>AY$18</v>
      </c>
      <c r="AZ1904" s="190" t="str">
        <f t="shared" si="3272"/>
        <v>AZ$18</v>
      </c>
      <c r="BA1904" s="190" t="str">
        <f t="shared" si="3272"/>
        <v>BA$18</v>
      </c>
      <c r="BB1904" s="190" t="str">
        <f t="shared" si="3272"/>
        <v>BB$18</v>
      </c>
      <c r="BC1904" s="190" t="str">
        <f t="shared" si="3272"/>
        <v>BC$18</v>
      </c>
      <c r="BD1904" s="190" t="str">
        <f t="shared" si="3272"/>
        <v>BD$18</v>
      </c>
      <c r="BE1904" s="190" t="str">
        <f t="shared" si="3272"/>
        <v>BE$18</v>
      </c>
      <c r="BF1904" s="190" t="str">
        <f t="shared" si="3272"/>
        <v>BF$18</v>
      </c>
      <c r="BG1904" s="190" t="str">
        <f t="shared" si="3272"/>
        <v>BG$18</v>
      </c>
      <c r="BH1904" s="190" t="str">
        <f t="shared" si="3272"/>
        <v>BH$18</v>
      </c>
      <c r="BI1904" s="190" t="str">
        <f t="shared" si="3272"/>
        <v>BI$18</v>
      </c>
      <c r="BJ1904" s="190" t="str">
        <f t="shared" si="3272"/>
        <v>BJ$18</v>
      </c>
      <c r="BK1904" s="190" t="str">
        <f t="shared" si="3272"/>
        <v>BK$18</v>
      </c>
      <c r="BL1904" s="190" t="str">
        <f t="shared" si="3272"/>
        <v>BL$18</v>
      </c>
      <c r="BM1904" s="190" t="str">
        <f t="shared" si="3272"/>
        <v>BM$18</v>
      </c>
      <c r="BN1904" s="190" t="str">
        <f t="shared" si="3272"/>
        <v>BN$18</v>
      </c>
      <c r="BO1904" s="190" t="str">
        <f t="shared" si="3272"/>
        <v>BO$18</v>
      </c>
      <c r="BP1904" s="190" t="str">
        <f t="shared" si="3272"/>
        <v>BP$18</v>
      </c>
      <c r="BQ1904" s="190" t="str">
        <f t="shared" si="3272"/>
        <v>BQ$18</v>
      </c>
      <c r="BR1904" s="190" t="str">
        <f t="shared" si="3272"/>
        <v>BR$18</v>
      </c>
      <c r="BS1904" s="190" t="str">
        <f t="shared" si="3272"/>
        <v>BS$18</v>
      </c>
      <c r="BT1904" s="190" t="str">
        <f t="shared" si="3272"/>
        <v>BT$18</v>
      </c>
      <c r="BU1904" s="190" t="str">
        <f t="shared" si="3272"/>
        <v>BU$18</v>
      </c>
      <c r="BV1904" s="190" t="str">
        <f t="shared" si="3272"/>
        <v>BV$18</v>
      </c>
      <c r="BW1904" s="190" t="str">
        <f t="shared" si="3272"/>
        <v>BW$18</v>
      </c>
      <c r="BX1904" s="190" t="str">
        <f t="shared" si="3272"/>
        <v>BX$18</v>
      </c>
      <c r="BY1904" s="190" t="str">
        <f t="shared" si="3272"/>
        <v>BY$18</v>
      </c>
      <c r="BZ1904" s="190" t="str">
        <f t="shared" si="3272"/>
        <v>BZ$18</v>
      </c>
      <c r="CA1904" s="190" t="str">
        <f t="shared" si="3272"/>
        <v>CA$18</v>
      </c>
      <c r="CB1904" s="190" t="str">
        <f t="shared" si="3272"/>
        <v>CB$18</v>
      </c>
      <c r="CC1904" s="190" t="str">
        <f t="shared" si="3272"/>
        <v>CC$18</v>
      </c>
      <c r="CD1904" s="190" t="str">
        <f t="shared" si="3272"/>
        <v>CD$18</v>
      </c>
      <c r="CE1904" s="190" t="str">
        <f t="shared" ref="CE1904:CL1904" si="3273">CE$22</f>
        <v>CE$18</v>
      </c>
      <c r="CF1904" s="190" t="str">
        <f t="shared" si="3273"/>
        <v>CF$18</v>
      </c>
      <c r="CG1904" s="190" t="str">
        <f t="shared" si="3273"/>
        <v>CG$18</v>
      </c>
      <c r="CH1904" s="190" t="str">
        <f t="shared" si="3273"/>
        <v>CH$18</v>
      </c>
      <c r="CI1904" s="190" t="str">
        <f t="shared" si="3273"/>
        <v>CI$18</v>
      </c>
      <c r="CJ1904" s="190" t="str">
        <f t="shared" si="3273"/>
        <v>CJ$18</v>
      </c>
      <c r="CK1904" s="190" t="str">
        <f t="shared" si="3273"/>
        <v>CK$18</v>
      </c>
      <c r="CL1904" s="190" t="str">
        <f t="shared" si="3273"/>
        <v>CL$18</v>
      </c>
      <c r="CN1904" s="201"/>
      <c r="CO1904" s="190" t="str">
        <f t="shared" ref="CO1904:DL1904" si="3274">CO$22</f>
        <v>CO$18</v>
      </c>
      <c r="CP1904" s="190" t="str">
        <f t="shared" si="3274"/>
        <v>CP$18</v>
      </c>
      <c r="CQ1904" s="190" t="str">
        <f t="shared" si="3274"/>
        <v>CQ$18</v>
      </c>
      <c r="CR1904" s="190" t="str">
        <f t="shared" si="3274"/>
        <v>CR$18</v>
      </c>
      <c r="CS1904" s="190" t="str">
        <f t="shared" si="3274"/>
        <v>CS$18</v>
      </c>
      <c r="CT1904" s="190" t="str">
        <f t="shared" si="3274"/>
        <v>CT$18</v>
      </c>
      <c r="CU1904" s="190" t="str">
        <f t="shared" si="3274"/>
        <v>CU$18</v>
      </c>
      <c r="CV1904" s="190" t="str">
        <f t="shared" si="3274"/>
        <v>CV$18</v>
      </c>
      <c r="CW1904" s="190" t="str">
        <f t="shared" si="3274"/>
        <v>CW$18</v>
      </c>
      <c r="CX1904" s="190" t="str">
        <f t="shared" si="3274"/>
        <v>CX$18</v>
      </c>
      <c r="CY1904" s="190" t="str">
        <f t="shared" si="3274"/>
        <v>CY$18</v>
      </c>
      <c r="CZ1904" s="190" t="str">
        <f t="shared" si="3274"/>
        <v>CZ$18</v>
      </c>
      <c r="DA1904" s="190" t="str">
        <f t="shared" si="3274"/>
        <v>DA$18</v>
      </c>
      <c r="DB1904" s="190" t="str">
        <f t="shared" si="3274"/>
        <v>DB$18</v>
      </c>
      <c r="DC1904" s="190" t="str">
        <f t="shared" si="3274"/>
        <v>DC$18</v>
      </c>
      <c r="DD1904" s="190" t="str">
        <f t="shared" si="3274"/>
        <v>DD$18</v>
      </c>
      <c r="DE1904" s="190" t="str">
        <f t="shared" si="3274"/>
        <v>DE$18</v>
      </c>
      <c r="DF1904" s="190" t="str">
        <f t="shared" si="3274"/>
        <v>DF$18</v>
      </c>
      <c r="DG1904" s="190" t="str">
        <f t="shared" si="3274"/>
        <v>DG$18</v>
      </c>
      <c r="DH1904" s="190" t="str">
        <f t="shared" si="3274"/>
        <v>DH$18</v>
      </c>
      <c r="DI1904" s="190" t="str">
        <f t="shared" si="3274"/>
        <v>DI$18</v>
      </c>
      <c r="DJ1904" s="190" t="str">
        <f t="shared" si="3274"/>
        <v>DJ$18</v>
      </c>
      <c r="DK1904" s="190" t="str">
        <f t="shared" si="3274"/>
        <v>DK$18</v>
      </c>
      <c r="DL1904" s="190" t="str">
        <f t="shared" si="3274"/>
        <v>DL$18</v>
      </c>
    </row>
    <row r="1905" spans="1:116" x14ac:dyDescent="0.4">
      <c r="A1905" s="174"/>
      <c r="E1905" s="8"/>
      <c r="G1905" s="175" t="s">
        <v>464</v>
      </c>
      <c r="H1905" s="200"/>
      <c r="I1905" s="201"/>
      <c r="J1905" s="201"/>
      <c r="K1905" s="202"/>
      <c r="L1905" s="202"/>
      <c r="M1905" s="202"/>
      <c r="N1905" s="202"/>
      <c r="O1905" s="202"/>
      <c r="P1905" s="202"/>
      <c r="R1905" s="202"/>
      <c r="S1905" s="190" t="str">
        <f t="shared" ref="S1905:AX1905" si="3275">S$23</f>
        <v>S$19</v>
      </c>
      <c r="T1905" s="190" t="str">
        <f t="shared" si="3275"/>
        <v>T$19</v>
      </c>
      <c r="U1905" s="190" t="str">
        <f t="shared" si="3275"/>
        <v>U$19</v>
      </c>
      <c r="V1905" s="190" t="str">
        <f t="shared" si="3275"/>
        <v>V$19</v>
      </c>
      <c r="W1905" s="190" t="str">
        <f t="shared" si="3275"/>
        <v>W$19</v>
      </c>
      <c r="X1905" s="190" t="str">
        <f t="shared" si="3275"/>
        <v>X$19</v>
      </c>
      <c r="Y1905" s="190" t="str">
        <f t="shared" si="3275"/>
        <v>Y$19</v>
      </c>
      <c r="Z1905" s="190" t="str">
        <f t="shared" si="3275"/>
        <v>Z$19</v>
      </c>
      <c r="AA1905" s="190" t="str">
        <f t="shared" si="3275"/>
        <v>AA$19</v>
      </c>
      <c r="AB1905" s="190" t="str">
        <f t="shared" si="3275"/>
        <v>AB$19</v>
      </c>
      <c r="AC1905" s="190" t="str">
        <f t="shared" si="3275"/>
        <v>AC$19</v>
      </c>
      <c r="AD1905" s="190" t="str">
        <f t="shared" si="3275"/>
        <v>AD$19</v>
      </c>
      <c r="AE1905" s="190" t="str">
        <f t="shared" si="3275"/>
        <v>AE$19</v>
      </c>
      <c r="AF1905" s="190" t="str">
        <f t="shared" si="3275"/>
        <v>AF$19</v>
      </c>
      <c r="AG1905" s="190" t="str">
        <f t="shared" si="3275"/>
        <v>AG$19</v>
      </c>
      <c r="AH1905" s="190" t="str">
        <f t="shared" si="3275"/>
        <v>AH$19</v>
      </c>
      <c r="AI1905" s="190" t="str">
        <f t="shared" si="3275"/>
        <v>AI$19</v>
      </c>
      <c r="AJ1905" s="190" t="str">
        <f t="shared" si="3275"/>
        <v>AJ$19</v>
      </c>
      <c r="AK1905" s="190" t="str">
        <f t="shared" si="3275"/>
        <v>AK$19</v>
      </c>
      <c r="AL1905" s="190" t="str">
        <f t="shared" si="3275"/>
        <v>AL$19</v>
      </c>
      <c r="AM1905" s="190" t="str">
        <f t="shared" si="3275"/>
        <v>AM$19</v>
      </c>
      <c r="AN1905" s="190" t="str">
        <f t="shared" si="3275"/>
        <v>AN$19</v>
      </c>
      <c r="AO1905" s="190" t="str">
        <f t="shared" si="3275"/>
        <v>AO$19</v>
      </c>
      <c r="AP1905" s="190" t="str">
        <f t="shared" si="3275"/>
        <v>AP$19</v>
      </c>
      <c r="AQ1905" s="190" t="str">
        <f t="shared" si="3275"/>
        <v>AQ$19</v>
      </c>
      <c r="AR1905" s="190" t="str">
        <f t="shared" si="3275"/>
        <v>AR$19</v>
      </c>
      <c r="AS1905" s="190" t="str">
        <f t="shared" si="3275"/>
        <v>AS$19</v>
      </c>
      <c r="AT1905" s="190" t="str">
        <f t="shared" si="3275"/>
        <v>AT$19</v>
      </c>
      <c r="AU1905" s="190" t="str">
        <f t="shared" si="3275"/>
        <v>AU$19</v>
      </c>
      <c r="AV1905" s="190" t="str">
        <f t="shared" si="3275"/>
        <v>AV$19</v>
      </c>
      <c r="AW1905" s="190" t="str">
        <f t="shared" si="3275"/>
        <v>AW$19</v>
      </c>
      <c r="AX1905" s="190" t="str">
        <f t="shared" si="3275"/>
        <v>AX$19</v>
      </c>
      <c r="AY1905" s="190" t="str">
        <f t="shared" ref="AY1905:CD1905" si="3276">AY$23</f>
        <v>AY$19</v>
      </c>
      <c r="AZ1905" s="190" t="str">
        <f t="shared" si="3276"/>
        <v>AZ$19</v>
      </c>
      <c r="BA1905" s="190" t="str">
        <f t="shared" si="3276"/>
        <v>BA$19</v>
      </c>
      <c r="BB1905" s="190" t="str">
        <f t="shared" si="3276"/>
        <v>BB$19</v>
      </c>
      <c r="BC1905" s="190" t="str">
        <f t="shared" si="3276"/>
        <v>BC$19</v>
      </c>
      <c r="BD1905" s="190" t="str">
        <f t="shared" si="3276"/>
        <v>BD$19</v>
      </c>
      <c r="BE1905" s="190" t="str">
        <f t="shared" si="3276"/>
        <v>BE$19</v>
      </c>
      <c r="BF1905" s="190" t="str">
        <f t="shared" si="3276"/>
        <v>BF$19</v>
      </c>
      <c r="BG1905" s="190" t="str">
        <f t="shared" si="3276"/>
        <v>BG$19</v>
      </c>
      <c r="BH1905" s="190" t="str">
        <f t="shared" si="3276"/>
        <v>BH$19</v>
      </c>
      <c r="BI1905" s="190" t="str">
        <f t="shared" si="3276"/>
        <v>BI$19</v>
      </c>
      <c r="BJ1905" s="190" t="str">
        <f t="shared" si="3276"/>
        <v>BJ$19</v>
      </c>
      <c r="BK1905" s="190" t="str">
        <f t="shared" si="3276"/>
        <v>BK$19</v>
      </c>
      <c r="BL1905" s="190" t="str">
        <f t="shared" si="3276"/>
        <v>BL$19</v>
      </c>
      <c r="BM1905" s="190" t="str">
        <f t="shared" si="3276"/>
        <v>BM$19</v>
      </c>
      <c r="BN1905" s="190" t="str">
        <f t="shared" si="3276"/>
        <v>BN$19</v>
      </c>
      <c r="BO1905" s="190" t="str">
        <f t="shared" si="3276"/>
        <v>BO$19</v>
      </c>
      <c r="BP1905" s="190" t="str">
        <f t="shared" si="3276"/>
        <v>BP$19</v>
      </c>
      <c r="BQ1905" s="190" t="str">
        <f t="shared" si="3276"/>
        <v>BQ$19</v>
      </c>
      <c r="BR1905" s="190" t="str">
        <f t="shared" si="3276"/>
        <v>BR$19</v>
      </c>
      <c r="BS1905" s="190" t="str">
        <f t="shared" si="3276"/>
        <v>BS$19</v>
      </c>
      <c r="BT1905" s="190" t="str">
        <f t="shared" si="3276"/>
        <v>BT$19</v>
      </c>
      <c r="BU1905" s="190" t="str">
        <f t="shared" si="3276"/>
        <v>BU$19</v>
      </c>
      <c r="BV1905" s="190" t="str">
        <f t="shared" si="3276"/>
        <v>BV$19</v>
      </c>
      <c r="BW1905" s="190" t="str">
        <f t="shared" si="3276"/>
        <v>BW$19</v>
      </c>
      <c r="BX1905" s="190" t="str">
        <f t="shared" si="3276"/>
        <v>BX$19</v>
      </c>
      <c r="BY1905" s="190" t="str">
        <f t="shared" si="3276"/>
        <v>BY$19</v>
      </c>
      <c r="BZ1905" s="190" t="str">
        <f t="shared" si="3276"/>
        <v>BZ$19</v>
      </c>
      <c r="CA1905" s="190" t="str">
        <f t="shared" si="3276"/>
        <v>CA$19</v>
      </c>
      <c r="CB1905" s="190" t="str">
        <f t="shared" si="3276"/>
        <v>CB$19</v>
      </c>
      <c r="CC1905" s="190" t="str">
        <f t="shared" si="3276"/>
        <v>CC$19</v>
      </c>
      <c r="CD1905" s="190" t="str">
        <f t="shared" si="3276"/>
        <v>CD$19</v>
      </c>
      <c r="CE1905" s="190" t="str">
        <f t="shared" ref="CE1905:CL1905" si="3277">CE$23</f>
        <v>CE$19</v>
      </c>
      <c r="CF1905" s="190" t="str">
        <f t="shared" si="3277"/>
        <v>CF$19</v>
      </c>
      <c r="CG1905" s="190" t="str">
        <f t="shared" si="3277"/>
        <v>CG$19</v>
      </c>
      <c r="CH1905" s="190" t="str">
        <f t="shared" si="3277"/>
        <v>CH$19</v>
      </c>
      <c r="CI1905" s="190" t="str">
        <f t="shared" si="3277"/>
        <v>CI$19</v>
      </c>
      <c r="CJ1905" s="190" t="str">
        <f t="shared" si="3277"/>
        <v>CJ$19</v>
      </c>
      <c r="CK1905" s="190" t="str">
        <f t="shared" si="3277"/>
        <v>CK$19</v>
      </c>
      <c r="CL1905" s="190" t="str">
        <f t="shared" si="3277"/>
        <v>CL$19</v>
      </c>
      <c r="CN1905" s="201"/>
      <c r="CO1905" s="190" t="str">
        <f t="shared" ref="CO1905:DL1905" si="3278">CO$23</f>
        <v>CO$19</v>
      </c>
      <c r="CP1905" s="190" t="str">
        <f t="shared" si="3278"/>
        <v>CP$19</v>
      </c>
      <c r="CQ1905" s="190" t="str">
        <f t="shared" si="3278"/>
        <v>CQ$19</v>
      </c>
      <c r="CR1905" s="190" t="str">
        <f t="shared" si="3278"/>
        <v>CR$19</v>
      </c>
      <c r="CS1905" s="190" t="str">
        <f t="shared" si="3278"/>
        <v>CS$19</v>
      </c>
      <c r="CT1905" s="190" t="str">
        <f t="shared" si="3278"/>
        <v>CT$19</v>
      </c>
      <c r="CU1905" s="190" t="str">
        <f t="shared" si="3278"/>
        <v>CU$19</v>
      </c>
      <c r="CV1905" s="190" t="str">
        <f t="shared" si="3278"/>
        <v>CV$19</v>
      </c>
      <c r="CW1905" s="190" t="str">
        <f t="shared" si="3278"/>
        <v>CW$19</v>
      </c>
      <c r="CX1905" s="190" t="str">
        <f t="shared" si="3278"/>
        <v>CX$19</v>
      </c>
      <c r="CY1905" s="190" t="str">
        <f t="shared" si="3278"/>
        <v>CY$19</v>
      </c>
      <c r="CZ1905" s="190" t="str">
        <f t="shared" si="3278"/>
        <v>CZ$19</v>
      </c>
      <c r="DA1905" s="190" t="str">
        <f t="shared" si="3278"/>
        <v>DA$19</v>
      </c>
      <c r="DB1905" s="190" t="str">
        <f t="shared" si="3278"/>
        <v>DB$19</v>
      </c>
      <c r="DC1905" s="190" t="str">
        <f t="shared" si="3278"/>
        <v>DC$19</v>
      </c>
      <c r="DD1905" s="190" t="str">
        <f t="shared" si="3278"/>
        <v>DD$19</v>
      </c>
      <c r="DE1905" s="190" t="str">
        <f t="shared" si="3278"/>
        <v>DE$19</v>
      </c>
      <c r="DF1905" s="190" t="str">
        <f t="shared" si="3278"/>
        <v>DF$19</v>
      </c>
      <c r="DG1905" s="190" t="str">
        <f t="shared" si="3278"/>
        <v>DG$19</v>
      </c>
      <c r="DH1905" s="190" t="str">
        <f t="shared" si="3278"/>
        <v>DH$19</v>
      </c>
      <c r="DI1905" s="190" t="str">
        <f t="shared" si="3278"/>
        <v>DI$19</v>
      </c>
      <c r="DJ1905" s="190" t="str">
        <f t="shared" si="3278"/>
        <v>DJ$19</v>
      </c>
      <c r="DK1905" s="190" t="str">
        <f t="shared" si="3278"/>
        <v>DK$19</v>
      </c>
      <c r="DL1905" s="190" t="str">
        <f t="shared" si="3278"/>
        <v>DL$19</v>
      </c>
    </row>
    <row r="1906" spans="1:116" x14ac:dyDescent="0.4">
      <c r="A1906" s="142" t="s">
        <v>218</v>
      </c>
      <c r="B1906" s="31" t="s">
        <v>81</v>
      </c>
      <c r="C1906" s="31"/>
      <c r="D1906" t="s">
        <v>762</v>
      </c>
      <c r="E1906" s="8" t="str">
        <f t="shared" ref="E1906:E1920" si="3279">ROW()&amp;" "&amp;D1906</f>
        <v>1906 DCHC-S</v>
      </c>
      <c r="F1906" t="s">
        <v>151</v>
      </c>
      <c r="G1906" s="143" t="s">
        <v>183</v>
      </c>
      <c r="H1906" s="142"/>
      <c r="I1906" s="144"/>
      <c r="J1906" s="144"/>
      <c r="K1906" s="142"/>
      <c r="L1906" s="142"/>
      <c r="M1906" s="142"/>
      <c r="N1906" s="142"/>
      <c r="O1906" s="142"/>
      <c r="P1906" s="142"/>
      <c r="R1906" s="143"/>
      <c r="S1906" s="168"/>
      <c r="T1906" s="168"/>
      <c r="U1906" s="168"/>
      <c r="V1906" s="168"/>
      <c r="W1906" s="168"/>
      <c r="X1906" s="168"/>
      <c r="Y1906" s="168"/>
      <c r="Z1906" s="168"/>
      <c r="AA1906" s="168"/>
      <c r="AB1906" s="168"/>
      <c r="AC1906" s="168"/>
      <c r="AD1906" s="168"/>
      <c r="AE1906" s="168"/>
      <c r="AF1906" s="168"/>
      <c r="AG1906" s="168"/>
      <c r="AH1906" s="168"/>
      <c r="AI1906" s="168"/>
      <c r="AJ1906" s="168"/>
      <c r="AK1906" s="168"/>
      <c r="AL1906" s="168"/>
      <c r="AM1906" s="168"/>
      <c r="AN1906" s="168"/>
      <c r="AO1906" s="168"/>
      <c r="AP1906" s="168"/>
      <c r="AQ1906" s="168"/>
      <c r="AR1906" s="168"/>
      <c r="AS1906" s="168"/>
      <c r="AT1906" s="168"/>
      <c r="AU1906" s="168"/>
      <c r="AV1906" s="168"/>
      <c r="AW1906" s="168"/>
      <c r="AX1906" s="168"/>
      <c r="AY1906" s="168"/>
      <c r="AZ1906" s="168"/>
      <c r="BA1906" s="168"/>
      <c r="BB1906" s="168"/>
      <c r="BC1906" s="168"/>
      <c r="BD1906" s="168"/>
      <c r="BE1906" s="168"/>
      <c r="BF1906" s="168"/>
      <c r="BG1906" s="168"/>
      <c r="BH1906" s="168"/>
      <c r="BI1906" s="168"/>
      <c r="BJ1906" s="168"/>
      <c r="BK1906" s="168"/>
      <c r="BL1906" s="168"/>
      <c r="BM1906" s="168"/>
      <c r="BN1906" s="168"/>
      <c r="BO1906" s="168"/>
      <c r="BP1906" s="168"/>
      <c r="BQ1906" s="168"/>
      <c r="BR1906" s="168"/>
      <c r="BS1906" s="168"/>
      <c r="BT1906" s="168"/>
      <c r="BU1906" s="168"/>
      <c r="BV1906" s="168"/>
      <c r="BW1906" s="168"/>
      <c r="BX1906" s="168"/>
      <c r="BY1906" s="168"/>
      <c r="BZ1906" s="168"/>
      <c r="CA1906" s="168"/>
      <c r="CB1906" s="168"/>
      <c r="CC1906" s="168"/>
      <c r="CD1906" s="168"/>
      <c r="CE1906" s="168"/>
      <c r="CF1906" s="168"/>
      <c r="CG1906" s="168"/>
      <c r="CH1906" s="168"/>
      <c r="CI1906" s="168"/>
      <c r="CJ1906" s="168"/>
      <c r="CK1906" s="168"/>
      <c r="CL1906" s="168"/>
      <c r="CN1906" s="144"/>
      <c r="CO1906" s="168"/>
      <c r="CP1906" s="168"/>
      <c r="CQ1906" s="168"/>
      <c r="CR1906" s="168"/>
      <c r="CS1906" s="168"/>
      <c r="CT1906" s="168"/>
      <c r="CU1906" s="168"/>
      <c r="CV1906" s="168"/>
      <c r="CW1906" s="168"/>
      <c r="CX1906" s="168"/>
      <c r="CY1906" s="168"/>
      <c r="CZ1906" s="168"/>
      <c r="DA1906" s="168"/>
      <c r="DB1906" s="168"/>
      <c r="DC1906" s="168"/>
      <c r="DD1906" s="168"/>
      <c r="DE1906" s="168"/>
      <c r="DF1906" s="168"/>
      <c r="DG1906" s="168"/>
      <c r="DH1906" s="168"/>
      <c r="DI1906" s="168"/>
      <c r="DJ1906" s="168"/>
      <c r="DK1906" s="168"/>
      <c r="DL1906" s="168"/>
    </row>
    <row r="1907" spans="1:116" x14ac:dyDescent="0.4">
      <c r="A1907" s="31"/>
      <c r="B1907" s="31"/>
      <c r="C1907" s="31"/>
      <c r="D1907" t="s">
        <v>762</v>
      </c>
      <c r="E1907" s="8" t="str">
        <f t="shared" si="3279"/>
        <v>1907 DCHC-S</v>
      </c>
      <c r="G1907" s="95" t="str">
        <f>G1911&amp;":"</f>
        <v>Expense - Headcount - volume driven:</v>
      </c>
      <c r="H1907" s="31"/>
      <c r="I1907" s="73"/>
      <c r="J1907" s="73"/>
      <c r="K1907" s="31"/>
      <c r="L1907" s="31"/>
      <c r="M1907" s="31"/>
      <c r="N1907" s="31"/>
      <c r="O1907" s="31"/>
      <c r="P1907" s="31"/>
      <c r="R1907" s="67"/>
      <c r="S1907" s="156"/>
      <c r="T1907" s="156"/>
      <c r="U1907" s="156"/>
      <c r="V1907" s="156"/>
      <c r="W1907" s="156"/>
      <c r="X1907" s="156"/>
      <c r="Y1907" s="156"/>
      <c r="Z1907" s="156"/>
      <c r="AA1907" s="156"/>
      <c r="AB1907" s="156"/>
      <c r="AC1907" s="156"/>
      <c r="AD1907" s="156"/>
      <c r="AE1907" s="156"/>
      <c r="AF1907" s="156"/>
      <c r="AG1907" s="156"/>
      <c r="AH1907" s="156"/>
      <c r="AI1907" s="156"/>
      <c r="AJ1907" s="156"/>
      <c r="AK1907" s="156"/>
      <c r="AL1907" s="156"/>
      <c r="AM1907" s="156"/>
      <c r="AN1907" s="156"/>
      <c r="AO1907" s="156"/>
      <c r="AP1907" s="156"/>
      <c r="AQ1907" s="156"/>
      <c r="AR1907" s="156"/>
      <c r="AS1907" s="156"/>
      <c r="AT1907" s="156"/>
      <c r="AU1907" s="156"/>
      <c r="AV1907" s="156"/>
      <c r="AW1907" s="156"/>
      <c r="AX1907" s="156"/>
      <c r="AY1907" s="156"/>
      <c r="AZ1907" s="156"/>
      <c r="BA1907" s="156"/>
      <c r="BB1907" s="156"/>
      <c r="BC1907" s="156"/>
      <c r="BD1907" s="156"/>
      <c r="BE1907" s="156"/>
      <c r="BF1907" s="156"/>
      <c r="BG1907" s="156"/>
      <c r="BH1907" s="156"/>
      <c r="BI1907" s="156"/>
      <c r="BJ1907" s="156"/>
      <c r="BK1907" s="156"/>
      <c r="BL1907" s="156"/>
      <c r="BM1907" s="156"/>
      <c r="BN1907" s="156"/>
      <c r="BO1907" s="156"/>
      <c r="BP1907" s="156"/>
      <c r="BQ1907" s="156"/>
      <c r="BR1907" s="156"/>
      <c r="BS1907" s="156"/>
      <c r="BT1907" s="156"/>
      <c r="BU1907" s="156"/>
      <c r="BV1907" s="156"/>
      <c r="BW1907" s="156"/>
      <c r="BX1907" s="156"/>
      <c r="BY1907" s="156"/>
      <c r="BZ1907" s="156"/>
      <c r="CA1907" s="156"/>
      <c r="CB1907" s="156"/>
      <c r="CC1907" s="156"/>
      <c r="CD1907" s="156"/>
      <c r="CE1907" s="156"/>
      <c r="CF1907" s="156"/>
      <c r="CG1907" s="156"/>
      <c r="CH1907" s="156"/>
      <c r="CI1907" s="156"/>
      <c r="CJ1907" s="156"/>
      <c r="CK1907" s="156"/>
      <c r="CL1907" s="156"/>
      <c r="CN1907" s="73"/>
      <c r="CO1907" s="156"/>
      <c r="CP1907" s="156"/>
      <c r="CQ1907" s="156"/>
      <c r="CR1907" s="156"/>
      <c r="CS1907" s="156"/>
      <c r="CT1907" s="156"/>
      <c r="CU1907" s="156"/>
      <c r="CV1907" s="156"/>
      <c r="CW1907" s="156"/>
      <c r="CX1907" s="156"/>
      <c r="CY1907" s="156"/>
      <c r="CZ1907" s="156"/>
      <c r="DA1907" s="156"/>
      <c r="DB1907" s="156"/>
      <c r="DC1907" s="156"/>
      <c r="DD1907" s="156"/>
      <c r="DE1907" s="156"/>
      <c r="DF1907" s="156"/>
      <c r="DG1907" s="156"/>
      <c r="DH1907" s="156"/>
      <c r="DI1907" s="156"/>
      <c r="DJ1907" s="156"/>
      <c r="DK1907" s="156"/>
      <c r="DL1907" s="156"/>
    </row>
    <row r="1908" spans="1:116" x14ac:dyDescent="0.4">
      <c r="B1908" t="str">
        <f>E1908</f>
        <v>1908 DCHC-S</v>
      </c>
      <c r="D1908" t="s">
        <v>762</v>
      </c>
      <c r="E1908" s="8" t="str">
        <f t="shared" si="3279"/>
        <v>1908 DCHC-S</v>
      </c>
      <c r="G1908" s="145" t="s">
        <v>184</v>
      </c>
      <c r="H1908" s="12"/>
      <c r="I1908" s="60"/>
      <c r="J1908" s="60"/>
      <c r="K1908" s="17">
        <v>1000</v>
      </c>
      <c r="L1908" s="17">
        <v>1000</v>
      </c>
      <c r="M1908" s="17">
        <v>1000</v>
      </c>
      <c r="N1908" s="17">
        <v>1000</v>
      </c>
      <c r="O1908" s="17">
        <v>1000</v>
      </c>
      <c r="P1908" s="17">
        <v>1000</v>
      </c>
      <c r="R1908" s="15"/>
      <c r="S1908" s="76" cm="1">
        <f t="array" ref="S1908">INDEX($K:$P,ROW(),MATCH(S$3,$K$2:$P$2,0))/12</f>
        <v>83.333333333333329</v>
      </c>
      <c r="T1908" s="76" cm="1">
        <f t="array" ref="T1908">INDEX($K:$P,ROW(),MATCH(T$3,$K$2:$P$2,0))/12</f>
        <v>83.333333333333329</v>
      </c>
      <c r="U1908" s="76" cm="1">
        <f t="array" ref="U1908">INDEX($K:$P,ROW(),MATCH(U$3,$K$2:$P$2,0))/12</f>
        <v>83.333333333333329</v>
      </c>
      <c r="V1908" s="76" cm="1">
        <f t="array" ref="V1908">INDEX($K:$P,ROW(),MATCH(V$3,$K$2:$P$2,0))/12</f>
        <v>83.333333333333329</v>
      </c>
      <c r="W1908" s="76" cm="1">
        <f t="array" ref="W1908">INDEX($K:$P,ROW(),MATCH(W$3,$K$2:$P$2,0))/12</f>
        <v>83.333333333333329</v>
      </c>
      <c r="X1908" s="76" cm="1">
        <f t="array" ref="X1908">INDEX($K:$P,ROW(),MATCH(X$3,$K$2:$P$2,0))/12</f>
        <v>83.333333333333329</v>
      </c>
      <c r="Y1908" s="76" cm="1">
        <f t="array" ref="Y1908">INDEX($K:$P,ROW(),MATCH(Y$3,$K$2:$P$2,0))/12</f>
        <v>83.333333333333329</v>
      </c>
      <c r="Z1908" s="76" cm="1">
        <f t="array" ref="Z1908">INDEX($K:$P,ROW(),MATCH(Z$3,$K$2:$P$2,0))/12</f>
        <v>83.333333333333329</v>
      </c>
      <c r="AA1908" s="76" cm="1">
        <f t="array" ref="AA1908">INDEX($K:$P,ROW(),MATCH(AA$3,$K$2:$P$2,0))/12</f>
        <v>83.333333333333329</v>
      </c>
      <c r="AB1908" s="76" cm="1">
        <f t="array" ref="AB1908">INDEX($K:$P,ROW(),MATCH(AB$3,$K$2:$P$2,0))/12</f>
        <v>83.333333333333329</v>
      </c>
      <c r="AC1908" s="76" cm="1">
        <f t="array" ref="AC1908">INDEX($K:$P,ROW(),MATCH(AC$3,$K$2:$P$2,0))/12</f>
        <v>83.333333333333329</v>
      </c>
      <c r="AD1908" s="76" cm="1">
        <f t="array" ref="AD1908">INDEX($K:$P,ROW(),MATCH(AD$3,$K$2:$P$2,0))/12</f>
        <v>83.333333333333329</v>
      </c>
      <c r="AE1908" s="76" cm="1">
        <f t="array" ref="AE1908">INDEX($K:$P,ROW(),MATCH(AE$3,$K$2:$P$2,0))/12</f>
        <v>83.333333333333329</v>
      </c>
      <c r="AF1908" s="76" cm="1">
        <f t="array" ref="AF1908">INDEX($K:$P,ROW(),MATCH(AF$3,$K$2:$P$2,0))/12</f>
        <v>83.333333333333329</v>
      </c>
      <c r="AG1908" s="76" cm="1">
        <f t="array" ref="AG1908">INDEX($K:$P,ROW(),MATCH(AG$3,$K$2:$P$2,0))/12</f>
        <v>83.333333333333329</v>
      </c>
      <c r="AH1908" s="76" cm="1">
        <f t="array" ref="AH1908">INDEX($K:$P,ROW(),MATCH(AH$3,$K$2:$P$2,0))/12</f>
        <v>83.333333333333329</v>
      </c>
      <c r="AI1908" s="76" cm="1">
        <f t="array" ref="AI1908">INDEX($K:$P,ROW(),MATCH(AI$3,$K$2:$P$2,0))/12</f>
        <v>83.333333333333329</v>
      </c>
      <c r="AJ1908" s="76" cm="1">
        <f t="array" ref="AJ1908">INDEX($K:$P,ROW(),MATCH(AJ$3,$K$2:$P$2,0))/12</f>
        <v>83.333333333333329</v>
      </c>
      <c r="AK1908" s="76" cm="1">
        <f t="array" ref="AK1908">INDEX($K:$P,ROW(),MATCH(AK$3,$K$2:$P$2,0))/12</f>
        <v>83.333333333333329</v>
      </c>
      <c r="AL1908" s="76" cm="1">
        <f t="array" ref="AL1908">INDEX($K:$P,ROW(),MATCH(AL$3,$K$2:$P$2,0))/12</f>
        <v>83.333333333333329</v>
      </c>
      <c r="AM1908" s="76" cm="1">
        <f t="array" ref="AM1908">INDEX($K:$P,ROW(),MATCH(AM$3,$K$2:$P$2,0))/12</f>
        <v>83.333333333333329</v>
      </c>
      <c r="AN1908" s="76" cm="1">
        <f t="array" ref="AN1908">INDEX($K:$P,ROW(),MATCH(AN$3,$K$2:$P$2,0))/12</f>
        <v>83.333333333333329</v>
      </c>
      <c r="AO1908" s="76" cm="1">
        <f t="array" ref="AO1908">INDEX($K:$P,ROW(),MATCH(AO$3,$K$2:$P$2,0))/12</f>
        <v>83.333333333333329</v>
      </c>
      <c r="AP1908" s="76" cm="1">
        <f t="array" ref="AP1908">INDEX($K:$P,ROW(),MATCH(AP$3,$K$2:$P$2,0))/12</f>
        <v>83.333333333333329</v>
      </c>
      <c r="AQ1908" s="76" cm="1">
        <f t="array" ref="AQ1908">INDEX($K:$P,ROW(),MATCH(AQ$3,$K$2:$P$2,0))/12</f>
        <v>83.333333333333329</v>
      </c>
      <c r="AR1908" s="76" cm="1">
        <f t="array" ref="AR1908">INDEX($K:$P,ROW(),MATCH(AR$3,$K$2:$P$2,0))/12</f>
        <v>83.333333333333329</v>
      </c>
      <c r="AS1908" s="76" cm="1">
        <f t="array" ref="AS1908">INDEX($K:$P,ROW(),MATCH(AS$3,$K$2:$P$2,0))/12</f>
        <v>83.333333333333329</v>
      </c>
      <c r="AT1908" s="76" cm="1">
        <f t="array" ref="AT1908">INDEX($K:$P,ROW(),MATCH(AT$3,$K$2:$P$2,0))/12</f>
        <v>83.333333333333329</v>
      </c>
      <c r="AU1908" s="76" cm="1">
        <f t="array" ref="AU1908">INDEX($K:$P,ROW(),MATCH(AU$3,$K$2:$P$2,0))/12</f>
        <v>83.333333333333329</v>
      </c>
      <c r="AV1908" s="76" cm="1">
        <f t="array" ref="AV1908">INDEX($K:$P,ROW(),MATCH(AV$3,$K$2:$P$2,0))/12</f>
        <v>83.333333333333329</v>
      </c>
      <c r="AW1908" s="76" cm="1">
        <f t="array" ref="AW1908">INDEX($K:$P,ROW(),MATCH(AW$3,$K$2:$P$2,0))/12</f>
        <v>83.333333333333329</v>
      </c>
      <c r="AX1908" s="76" cm="1">
        <f t="array" ref="AX1908">INDEX($K:$P,ROW(),MATCH(AX$3,$K$2:$P$2,0))/12</f>
        <v>83.333333333333329</v>
      </c>
      <c r="AY1908" s="76" cm="1">
        <f t="array" ref="AY1908">INDEX($K:$P,ROW(),MATCH(AY$3,$K$2:$P$2,0))/12</f>
        <v>83.333333333333329</v>
      </c>
      <c r="AZ1908" s="76" cm="1">
        <f t="array" ref="AZ1908">INDEX($K:$P,ROW(),MATCH(AZ$3,$K$2:$P$2,0))/12</f>
        <v>83.333333333333329</v>
      </c>
      <c r="BA1908" s="76" cm="1">
        <f t="array" ref="BA1908">INDEX($K:$P,ROW(),MATCH(BA$3,$K$2:$P$2,0))/12</f>
        <v>83.333333333333329</v>
      </c>
      <c r="BB1908" s="76" cm="1">
        <f t="array" ref="BB1908">INDEX($K:$P,ROW(),MATCH(BB$3,$K$2:$P$2,0))/12</f>
        <v>83.333333333333329</v>
      </c>
      <c r="BC1908" s="76" cm="1">
        <f t="array" ref="BC1908">INDEX($K:$P,ROW(),MATCH(BC$3,$K$2:$P$2,0))/12</f>
        <v>83.333333333333329</v>
      </c>
      <c r="BD1908" s="76" cm="1">
        <f t="array" ref="BD1908">INDEX($K:$P,ROW(),MATCH(BD$3,$K$2:$P$2,0))/12</f>
        <v>83.333333333333329</v>
      </c>
      <c r="BE1908" s="76" cm="1">
        <f t="array" ref="BE1908">INDEX($K:$P,ROW(),MATCH(BE$3,$K$2:$P$2,0))/12</f>
        <v>83.333333333333329</v>
      </c>
      <c r="BF1908" s="76" cm="1">
        <f t="array" ref="BF1908">INDEX($K:$P,ROW(),MATCH(BF$3,$K$2:$P$2,0))/12</f>
        <v>83.333333333333329</v>
      </c>
      <c r="BG1908" s="76" cm="1">
        <f t="array" ref="BG1908">INDEX($K:$P,ROW(),MATCH(BG$3,$K$2:$P$2,0))/12</f>
        <v>83.333333333333329</v>
      </c>
      <c r="BH1908" s="76" cm="1">
        <f t="array" ref="BH1908">INDEX($K:$P,ROW(),MATCH(BH$3,$K$2:$P$2,0))/12</f>
        <v>83.333333333333329</v>
      </c>
      <c r="BI1908" s="76" cm="1">
        <f t="array" ref="BI1908">INDEX($K:$P,ROW(),MATCH(BI$3,$K$2:$P$2,0))/12</f>
        <v>83.333333333333329</v>
      </c>
      <c r="BJ1908" s="76" cm="1">
        <f t="array" ref="BJ1908">INDEX($K:$P,ROW(),MATCH(BJ$3,$K$2:$P$2,0))/12</f>
        <v>83.333333333333329</v>
      </c>
      <c r="BK1908" s="76" cm="1">
        <f t="array" ref="BK1908">INDEX($K:$P,ROW(),MATCH(BK$3,$K$2:$P$2,0))/12</f>
        <v>83.333333333333329</v>
      </c>
      <c r="BL1908" s="76" cm="1">
        <f t="array" ref="BL1908">INDEX($K:$P,ROW(),MATCH(BL$3,$K$2:$P$2,0))/12</f>
        <v>83.333333333333329</v>
      </c>
      <c r="BM1908" s="76" cm="1">
        <f t="array" ref="BM1908">INDEX($K:$P,ROW(),MATCH(BM$3,$K$2:$P$2,0))/12</f>
        <v>83.333333333333329</v>
      </c>
      <c r="BN1908" s="76" cm="1">
        <f t="array" ref="BN1908">INDEX($K:$P,ROW(),MATCH(BN$3,$K$2:$P$2,0))/12</f>
        <v>83.333333333333329</v>
      </c>
      <c r="BO1908" s="76" cm="1">
        <f t="array" ref="BO1908">INDEX($K:$P,ROW(),MATCH(BO$3,$K$2:$P$2,0))/12</f>
        <v>83.333333333333329</v>
      </c>
      <c r="BP1908" s="76" cm="1">
        <f t="array" ref="BP1908">INDEX($K:$P,ROW(),MATCH(BP$3,$K$2:$P$2,0))/12</f>
        <v>83.333333333333329</v>
      </c>
      <c r="BQ1908" s="76" cm="1">
        <f t="array" ref="BQ1908">INDEX($K:$P,ROW(),MATCH(BQ$3,$K$2:$P$2,0))/12</f>
        <v>83.333333333333329</v>
      </c>
      <c r="BR1908" s="76" cm="1">
        <f t="array" ref="BR1908">INDEX($K:$P,ROW(),MATCH(BR$3,$K$2:$P$2,0))/12</f>
        <v>83.333333333333329</v>
      </c>
      <c r="BS1908" s="76" cm="1">
        <f t="array" ref="BS1908">INDEX($K:$P,ROW(),MATCH(BS$3,$K$2:$P$2,0))/12</f>
        <v>83.333333333333329</v>
      </c>
      <c r="BT1908" s="76" cm="1">
        <f t="array" ref="BT1908">INDEX($K:$P,ROW(),MATCH(BT$3,$K$2:$P$2,0))/12</f>
        <v>83.333333333333329</v>
      </c>
      <c r="BU1908" s="76" cm="1">
        <f t="array" ref="BU1908">INDEX($K:$P,ROW(),MATCH(BU$3,$K$2:$P$2,0))/12</f>
        <v>83.333333333333329</v>
      </c>
      <c r="BV1908" s="76" cm="1">
        <f t="array" ref="BV1908">INDEX($K:$P,ROW(),MATCH(BV$3,$K$2:$P$2,0))/12</f>
        <v>83.333333333333329</v>
      </c>
      <c r="BW1908" s="76" cm="1">
        <f t="array" ref="BW1908">INDEX($K:$P,ROW(),MATCH(BW$3,$K$2:$P$2,0))/12</f>
        <v>83.333333333333329</v>
      </c>
      <c r="BX1908" s="76" cm="1">
        <f t="array" ref="BX1908">INDEX($K:$P,ROW(),MATCH(BX$3,$K$2:$P$2,0))/12</f>
        <v>83.333333333333329</v>
      </c>
      <c r="BY1908" s="76" cm="1">
        <f t="array" ref="BY1908">INDEX($K:$P,ROW(),MATCH(BY$3,$K$2:$P$2,0))/12</f>
        <v>83.333333333333329</v>
      </c>
      <c r="BZ1908" s="76" cm="1">
        <f t="array" ref="BZ1908">INDEX($K:$P,ROW(),MATCH(BZ$3,$K$2:$P$2,0))/12</f>
        <v>83.333333333333329</v>
      </c>
      <c r="CA1908" s="76" cm="1">
        <f t="array" ref="CA1908">INDEX($K:$P,ROW(),MATCH(CA$3,$K$2:$P$2,0))/12</f>
        <v>83.333333333333329</v>
      </c>
      <c r="CB1908" s="76" cm="1">
        <f t="array" ref="CB1908">INDEX($K:$P,ROW(),MATCH(CB$3,$K$2:$P$2,0))/12</f>
        <v>83.333333333333329</v>
      </c>
      <c r="CC1908" s="76" cm="1">
        <f t="array" ref="CC1908">INDEX($K:$P,ROW(),MATCH(CC$3,$K$2:$P$2,0))/12</f>
        <v>83.333333333333329</v>
      </c>
      <c r="CD1908" s="76" cm="1">
        <f t="array" ref="CD1908">INDEX($K:$P,ROW(),MATCH(CD$3,$K$2:$P$2,0))/12</f>
        <v>83.333333333333329</v>
      </c>
      <c r="CE1908" s="76" cm="1">
        <f t="array" ref="CE1908">INDEX($K:$P,ROW(),MATCH(CE$3,$K$2:$P$2,0))/12</f>
        <v>83.333333333333329</v>
      </c>
      <c r="CF1908" s="76" cm="1">
        <f t="array" ref="CF1908">INDEX($K:$P,ROW(),MATCH(CF$3,$K$2:$P$2,0))/12</f>
        <v>83.333333333333329</v>
      </c>
      <c r="CG1908" s="76" cm="1">
        <f t="array" ref="CG1908">INDEX($K:$P,ROW(),MATCH(CG$3,$K$2:$P$2,0))/12</f>
        <v>83.333333333333329</v>
      </c>
      <c r="CH1908" s="76" cm="1">
        <f t="array" ref="CH1908">INDEX($K:$P,ROW(),MATCH(CH$3,$K$2:$P$2,0))/12</f>
        <v>83.333333333333329</v>
      </c>
      <c r="CI1908" s="76" cm="1">
        <f t="array" ref="CI1908">INDEX($K:$P,ROW(),MATCH(CI$3,$K$2:$P$2,0))/12</f>
        <v>83.333333333333329</v>
      </c>
      <c r="CJ1908" s="76" cm="1">
        <f t="array" ref="CJ1908">INDEX($K:$P,ROW(),MATCH(CJ$3,$K$2:$P$2,0))/12</f>
        <v>83.333333333333329</v>
      </c>
      <c r="CK1908" s="76" cm="1">
        <f t="array" ref="CK1908">INDEX($K:$P,ROW(),MATCH(CK$3,$K$2:$P$2,0))/12</f>
        <v>83.333333333333329</v>
      </c>
      <c r="CL1908" s="76" cm="1">
        <f t="array" ref="CL1908">INDEX($K:$P,ROW(),MATCH(CL$3,$K$2:$P$2,0))/12</f>
        <v>83.333333333333329</v>
      </c>
      <c r="CN1908" s="60"/>
      <c r="CO1908" s="76" t="e" cm="1">
        <f t="array" ref="CO1908">INDEX($K:$P,ROW(),MATCH(CO$3,$K$2:$P$2,0))/CO$5</f>
        <v>#N/A</v>
      </c>
      <c r="CP1908" s="76" t="e" cm="1">
        <f t="array" ref="CP1908">INDEX($K:$P,ROW(),MATCH(CP$3,$K$2:$P$2,0))/CP$5</f>
        <v>#N/A</v>
      </c>
      <c r="CQ1908" s="76" t="e" cm="1">
        <f t="array" ref="CQ1908">INDEX($K:$P,ROW(),MATCH(CQ$3,$K$2:$P$2,0))/CQ$5</f>
        <v>#N/A</v>
      </c>
      <c r="CR1908" s="76" t="e" cm="1">
        <f t="array" ref="CR1908">INDEX($K:$P,ROW(),MATCH(CR$3,$K$2:$P$2,0))/CR$5</f>
        <v>#N/A</v>
      </c>
      <c r="CS1908" s="76" t="e" cm="1">
        <f t="array" ref="CS1908">INDEX($K:$P,ROW(),MATCH(CS$3,$K$2:$P$2,0))/CS$5</f>
        <v>#N/A</v>
      </c>
      <c r="CT1908" s="76" t="e" cm="1">
        <f t="array" ref="CT1908">INDEX($K:$P,ROW(),MATCH(CT$3,$K$2:$P$2,0))/CT$5</f>
        <v>#N/A</v>
      </c>
      <c r="CU1908" s="76" t="e" cm="1">
        <f t="array" ref="CU1908">INDEX($K:$P,ROW(),MATCH(CU$3,$K$2:$P$2,0))/CU$5</f>
        <v>#N/A</v>
      </c>
      <c r="CV1908" s="76" t="e" cm="1">
        <f t="array" ref="CV1908">INDEX($K:$P,ROW(),MATCH(CV$3,$K$2:$P$2,0))/CV$5</f>
        <v>#N/A</v>
      </c>
      <c r="CW1908" s="76" t="e" cm="1">
        <f t="array" ref="CW1908">INDEX($K:$P,ROW(),MATCH(CW$3,$K$2:$P$2,0))/CW$5</f>
        <v>#N/A</v>
      </c>
      <c r="CX1908" s="76" t="e" cm="1">
        <f t="array" ref="CX1908">INDEX($K:$P,ROW(),MATCH(CX$3,$K$2:$P$2,0))/CX$5</f>
        <v>#N/A</v>
      </c>
      <c r="CY1908" s="76" t="e" cm="1">
        <f t="array" ref="CY1908">INDEX($K:$P,ROW(),MATCH(CY$3,$K$2:$P$2,0))/CL$5</f>
        <v>#N/A</v>
      </c>
      <c r="CZ1908" s="76" t="e" cm="1">
        <f t="array" ref="CZ1908">INDEX($K:$P,ROW(),MATCH(CZ$3,$K$2:$P$2,0))/CZ$5</f>
        <v>#N/A</v>
      </c>
      <c r="DA1908" s="76" t="e" cm="1">
        <f t="array" ref="DA1908">INDEX($K:$P,ROW(),MATCH(DA$3,$K$2:$P$2,0))/DA$5</f>
        <v>#N/A</v>
      </c>
      <c r="DB1908" s="76" t="e" cm="1">
        <f t="array" ref="DB1908">INDEX($K:$P,ROW(),MATCH(DB$3,$K$2:$P$2,0))/DB$5</f>
        <v>#N/A</v>
      </c>
      <c r="DC1908" s="76" t="e" cm="1">
        <f t="array" ref="DC1908">INDEX($K:$P,ROW(),MATCH(DC$3,$K$2:$P$2,0))/DC$5</f>
        <v>#N/A</v>
      </c>
      <c r="DD1908" s="76" t="e" cm="1">
        <f t="array" ref="DD1908">INDEX($K:$P,ROW(),MATCH(DD$3,$K$2:$P$2,0))/DD$5</f>
        <v>#N/A</v>
      </c>
      <c r="DE1908" s="76" t="e" cm="1">
        <f t="array" ref="DE1908">INDEX($K:$P,ROW(),MATCH(DE$3,$K$2:$P$2,0))/DE$5</f>
        <v>#N/A</v>
      </c>
      <c r="DF1908" s="76" t="e" cm="1">
        <f t="array" ref="DF1908">INDEX($K:$P,ROW(),MATCH(DF$3,$K$2:$P$2,0))/DF$5</f>
        <v>#N/A</v>
      </c>
      <c r="DG1908" s="76" t="e" cm="1">
        <f t="array" ref="DG1908">INDEX($K:$P,ROW(),MATCH(DG$3,$K$2:$P$2,0))/DG$5</f>
        <v>#N/A</v>
      </c>
      <c r="DH1908" s="76" t="e" cm="1">
        <f t="array" ref="DH1908">INDEX($K:$P,ROW(),MATCH(DH$3,$K$2:$P$2,0))/DH$5</f>
        <v>#N/A</v>
      </c>
      <c r="DI1908" s="76" t="e" cm="1">
        <f t="array" ref="DI1908">INDEX($K:$P,ROW(),MATCH(DI$3,$K$2:$P$2,0))/DI$5</f>
        <v>#N/A</v>
      </c>
      <c r="DJ1908" s="76" t="e" cm="1">
        <f t="array" ref="DJ1908">INDEX($K:$P,ROW(),MATCH(DJ$3,$K$2:$P$2,0))/DJ$5</f>
        <v>#N/A</v>
      </c>
      <c r="DK1908" s="76" t="e" cm="1">
        <f t="array" ref="DK1908">INDEX($K:$P,ROW(),MATCH(DK$3,$K$2:$P$2,0))/DK$5</f>
        <v>#N/A</v>
      </c>
      <c r="DL1908" s="76" t="e" cm="1">
        <f t="array" ref="DL1908">INDEX($K:$P,ROW(),MATCH(DL$3,$K$2:$P$2,0))/DL$5</f>
        <v>#N/A</v>
      </c>
    </row>
    <row r="1909" spans="1:116" x14ac:dyDescent="0.4">
      <c r="C1909" t="s">
        <v>80</v>
      </c>
      <c r="D1909" t="s">
        <v>762</v>
      </c>
      <c r="E1909" s="8" t="str">
        <f t="shared" si="3279"/>
        <v>1909 DCHC-S</v>
      </c>
      <c r="G1909" s="145" t="str">
        <f>"# of FTE's - "&amp;SUBSTITUTE(G1906,":","")</f>
        <v># of FTE's - Headcount - volume driven</v>
      </c>
      <c r="H1909" s="12"/>
      <c r="I1909" s="60"/>
      <c r="J1909" s="60"/>
      <c r="K1909" s="34">
        <f t="shared" ref="K1909:P1909" ca="1" si="3280">SUMIF($3:$3,K$2,1909:1909)</f>
        <v>720</v>
      </c>
      <c r="L1909" s="34">
        <f t="shared" ca="1" si="3280"/>
        <v>720</v>
      </c>
      <c r="M1909" s="34">
        <f t="shared" ca="1" si="3280"/>
        <v>720</v>
      </c>
      <c r="N1909" s="34">
        <f t="shared" ca="1" si="3280"/>
        <v>720</v>
      </c>
      <c r="O1909" s="34">
        <f t="shared" ca="1" si="3280"/>
        <v>720</v>
      </c>
      <c r="P1909" s="34">
        <f t="shared" ca="1" si="3280"/>
        <v>720</v>
      </c>
      <c r="R1909" s="15"/>
      <c r="S1909" s="76" cm="1">
        <f t="array" aca="1" ref="S1909" ca="1">ROUNDUP(INDIRECT(S1901)/S1908,0)</f>
        <v>60</v>
      </c>
      <c r="T1909" s="76" cm="1">
        <f t="array" aca="1" ref="T1909" ca="1">ROUNDUP(INDIRECT(T1901)/T1908,0)</f>
        <v>60</v>
      </c>
      <c r="U1909" s="76" cm="1">
        <f t="array" aca="1" ref="U1909" ca="1">ROUNDUP(INDIRECT(U1901)/U1908,0)</f>
        <v>60</v>
      </c>
      <c r="V1909" s="76" cm="1">
        <f t="array" aca="1" ref="V1909" ca="1">ROUNDUP(INDIRECT(V1901)/V1908,0)</f>
        <v>60</v>
      </c>
      <c r="W1909" s="76" cm="1">
        <f t="array" aca="1" ref="W1909" ca="1">ROUNDUP(INDIRECT(W1901)/W1908,0)</f>
        <v>60</v>
      </c>
      <c r="X1909" s="76" cm="1">
        <f t="array" aca="1" ref="X1909" ca="1">ROUNDUP(INDIRECT(X1901)/X1908,0)</f>
        <v>60</v>
      </c>
      <c r="Y1909" s="76" cm="1">
        <f t="array" aca="1" ref="Y1909" ca="1">ROUNDUP(INDIRECT(Y1901)/Y1908,0)</f>
        <v>60</v>
      </c>
      <c r="Z1909" s="76" cm="1">
        <f t="array" aca="1" ref="Z1909" ca="1">ROUNDUP(INDIRECT(Z1901)/Z1908,0)</f>
        <v>60</v>
      </c>
      <c r="AA1909" s="76" cm="1">
        <f t="array" aca="1" ref="AA1909" ca="1">ROUNDUP(INDIRECT(AA1901)/AA1908,0)</f>
        <v>60</v>
      </c>
      <c r="AB1909" s="76" cm="1">
        <f t="array" aca="1" ref="AB1909" ca="1">ROUNDUP(INDIRECT(AB1901)/AB1908,0)</f>
        <v>60</v>
      </c>
      <c r="AC1909" s="76" cm="1">
        <f t="array" aca="1" ref="AC1909" ca="1">ROUNDUP(INDIRECT(AC1901)/AC1908,0)</f>
        <v>60</v>
      </c>
      <c r="AD1909" s="76" cm="1">
        <f t="array" aca="1" ref="AD1909" ca="1">ROUNDUP(INDIRECT(AD1901)/AD1908,0)</f>
        <v>60</v>
      </c>
      <c r="AE1909" s="76" cm="1">
        <f t="array" aca="1" ref="AE1909" ca="1">ROUNDUP(INDIRECT(AE1901)/AE1908,0)</f>
        <v>60</v>
      </c>
      <c r="AF1909" s="76" cm="1">
        <f t="array" aca="1" ref="AF1909" ca="1">ROUNDUP(INDIRECT(AF1901)/AF1908,0)</f>
        <v>60</v>
      </c>
      <c r="AG1909" s="76" cm="1">
        <f t="array" aca="1" ref="AG1909" ca="1">ROUNDUP(INDIRECT(AG1901)/AG1908,0)</f>
        <v>60</v>
      </c>
      <c r="AH1909" s="76" cm="1">
        <f t="array" aca="1" ref="AH1909" ca="1">ROUNDUP(INDIRECT(AH1901)/AH1908,0)</f>
        <v>60</v>
      </c>
      <c r="AI1909" s="76" cm="1">
        <f t="array" aca="1" ref="AI1909" ca="1">ROUNDUP(INDIRECT(AI1901)/AI1908,0)</f>
        <v>60</v>
      </c>
      <c r="AJ1909" s="76" cm="1">
        <f t="array" aca="1" ref="AJ1909" ca="1">ROUNDUP(INDIRECT(AJ1901)/AJ1908,0)</f>
        <v>60</v>
      </c>
      <c r="AK1909" s="76" cm="1">
        <f t="array" aca="1" ref="AK1909" ca="1">ROUNDUP(INDIRECT(AK1901)/AK1908,0)</f>
        <v>60</v>
      </c>
      <c r="AL1909" s="76" cm="1">
        <f t="array" aca="1" ref="AL1909" ca="1">ROUNDUP(INDIRECT(AL1901)/AL1908,0)</f>
        <v>60</v>
      </c>
      <c r="AM1909" s="76" cm="1">
        <f t="array" aca="1" ref="AM1909" ca="1">ROUNDUP(INDIRECT(AM1901)/AM1908,0)</f>
        <v>60</v>
      </c>
      <c r="AN1909" s="76" cm="1">
        <f t="array" aca="1" ref="AN1909" ca="1">ROUNDUP(INDIRECT(AN1901)/AN1908,0)</f>
        <v>60</v>
      </c>
      <c r="AO1909" s="76" cm="1">
        <f t="array" aca="1" ref="AO1909" ca="1">ROUNDUP(INDIRECT(AO1901)/AO1908,0)</f>
        <v>60</v>
      </c>
      <c r="AP1909" s="76" cm="1">
        <f t="array" aca="1" ref="AP1909" ca="1">ROUNDUP(INDIRECT(AP1901)/AP1908,0)</f>
        <v>60</v>
      </c>
      <c r="AQ1909" s="76" cm="1">
        <f t="array" aca="1" ref="AQ1909" ca="1">ROUNDUP(INDIRECT(AQ1901)/AQ1908,0)</f>
        <v>60</v>
      </c>
      <c r="AR1909" s="76" cm="1">
        <f t="array" aca="1" ref="AR1909" ca="1">ROUNDUP(INDIRECT(AR1901)/AR1908,0)</f>
        <v>60</v>
      </c>
      <c r="AS1909" s="76" cm="1">
        <f t="array" aca="1" ref="AS1909" ca="1">ROUNDUP(INDIRECT(AS1901)/AS1908,0)</f>
        <v>60</v>
      </c>
      <c r="AT1909" s="76" cm="1">
        <f t="array" aca="1" ref="AT1909" ca="1">ROUNDUP(INDIRECT(AT1901)/AT1908,0)</f>
        <v>60</v>
      </c>
      <c r="AU1909" s="76" cm="1">
        <f t="array" aca="1" ref="AU1909" ca="1">ROUNDUP(INDIRECT(AU1901)/AU1908,0)</f>
        <v>60</v>
      </c>
      <c r="AV1909" s="76" cm="1">
        <f t="array" aca="1" ref="AV1909" ca="1">ROUNDUP(INDIRECT(AV1901)/AV1908,0)</f>
        <v>60</v>
      </c>
      <c r="AW1909" s="76" cm="1">
        <f t="array" aca="1" ref="AW1909" ca="1">ROUNDUP(INDIRECT(AW1901)/AW1908,0)</f>
        <v>60</v>
      </c>
      <c r="AX1909" s="76" cm="1">
        <f t="array" aca="1" ref="AX1909" ca="1">ROUNDUP(INDIRECT(AX1901)/AX1908,0)</f>
        <v>60</v>
      </c>
      <c r="AY1909" s="76" cm="1">
        <f t="array" aca="1" ref="AY1909" ca="1">ROUNDUP(INDIRECT(AY1901)/AY1908,0)</f>
        <v>60</v>
      </c>
      <c r="AZ1909" s="76" cm="1">
        <f t="array" aca="1" ref="AZ1909" ca="1">ROUNDUP(INDIRECT(AZ1901)/AZ1908,0)</f>
        <v>60</v>
      </c>
      <c r="BA1909" s="76" cm="1">
        <f t="array" aca="1" ref="BA1909" ca="1">ROUNDUP(INDIRECT(BA1901)/BA1908,0)</f>
        <v>60</v>
      </c>
      <c r="BB1909" s="76" cm="1">
        <f t="array" aca="1" ref="BB1909" ca="1">ROUNDUP(INDIRECT(BB1901)/BB1908,0)</f>
        <v>60</v>
      </c>
      <c r="BC1909" s="76" cm="1">
        <f t="array" aca="1" ref="BC1909" ca="1">ROUNDUP(INDIRECT(BC1901)/BC1908,0)</f>
        <v>60</v>
      </c>
      <c r="BD1909" s="76" cm="1">
        <f t="array" aca="1" ref="BD1909" ca="1">ROUNDUP(INDIRECT(BD1901)/BD1908,0)</f>
        <v>60</v>
      </c>
      <c r="BE1909" s="76" cm="1">
        <f t="array" aca="1" ref="BE1909" ca="1">ROUNDUP(INDIRECT(BE1901)/BE1908,0)</f>
        <v>60</v>
      </c>
      <c r="BF1909" s="76" cm="1">
        <f t="array" aca="1" ref="BF1909" ca="1">ROUNDUP(INDIRECT(BF1901)/BF1908,0)</f>
        <v>60</v>
      </c>
      <c r="BG1909" s="76" cm="1">
        <f t="array" aca="1" ref="BG1909" ca="1">ROUNDUP(INDIRECT(BG1901)/BG1908,0)</f>
        <v>60</v>
      </c>
      <c r="BH1909" s="76" cm="1">
        <f t="array" aca="1" ref="BH1909" ca="1">ROUNDUP(INDIRECT(BH1901)/BH1908,0)</f>
        <v>60</v>
      </c>
      <c r="BI1909" s="76" cm="1">
        <f t="array" aca="1" ref="BI1909" ca="1">ROUNDUP(INDIRECT(BI1901)/BI1908,0)</f>
        <v>60</v>
      </c>
      <c r="BJ1909" s="76" cm="1">
        <f t="array" aca="1" ref="BJ1909" ca="1">ROUNDUP(INDIRECT(BJ1901)/BJ1908,0)</f>
        <v>60</v>
      </c>
      <c r="BK1909" s="76" cm="1">
        <f t="array" aca="1" ref="BK1909" ca="1">ROUNDUP(INDIRECT(BK1901)/BK1908,0)</f>
        <v>60</v>
      </c>
      <c r="BL1909" s="76" cm="1">
        <f t="array" aca="1" ref="BL1909" ca="1">ROUNDUP(INDIRECT(BL1901)/BL1908,0)</f>
        <v>60</v>
      </c>
      <c r="BM1909" s="76" cm="1">
        <f t="array" aca="1" ref="BM1909" ca="1">ROUNDUP(INDIRECT(BM1901)/BM1908,0)</f>
        <v>60</v>
      </c>
      <c r="BN1909" s="76" cm="1">
        <f t="array" aca="1" ref="BN1909" ca="1">ROUNDUP(INDIRECT(BN1901)/BN1908,0)</f>
        <v>60</v>
      </c>
      <c r="BO1909" s="76" cm="1">
        <f t="array" aca="1" ref="BO1909" ca="1">ROUNDUP(INDIRECT(BO1901)/BO1908,0)</f>
        <v>60</v>
      </c>
      <c r="BP1909" s="76" cm="1">
        <f t="array" aca="1" ref="BP1909" ca="1">ROUNDUP(INDIRECT(BP1901)/BP1908,0)</f>
        <v>60</v>
      </c>
      <c r="BQ1909" s="76" cm="1">
        <f t="array" aca="1" ref="BQ1909" ca="1">ROUNDUP(INDIRECT(BQ1901)/BQ1908,0)</f>
        <v>60</v>
      </c>
      <c r="BR1909" s="76" cm="1">
        <f t="array" aca="1" ref="BR1909" ca="1">ROUNDUP(INDIRECT(BR1901)/BR1908,0)</f>
        <v>60</v>
      </c>
      <c r="BS1909" s="76" cm="1">
        <f t="array" aca="1" ref="BS1909" ca="1">ROUNDUP(INDIRECT(BS1901)/BS1908,0)</f>
        <v>60</v>
      </c>
      <c r="BT1909" s="76" cm="1">
        <f t="array" aca="1" ref="BT1909" ca="1">ROUNDUP(INDIRECT(BT1901)/BT1908,0)</f>
        <v>60</v>
      </c>
      <c r="BU1909" s="76" cm="1">
        <f t="array" aca="1" ref="BU1909" ca="1">ROUNDUP(INDIRECT(BU1901)/BU1908,0)</f>
        <v>60</v>
      </c>
      <c r="BV1909" s="76" cm="1">
        <f t="array" aca="1" ref="BV1909" ca="1">ROUNDUP(INDIRECT(BV1901)/BV1908,0)</f>
        <v>60</v>
      </c>
      <c r="BW1909" s="76" cm="1">
        <f t="array" aca="1" ref="BW1909" ca="1">ROUNDUP(INDIRECT(BW1901)/BW1908,0)</f>
        <v>60</v>
      </c>
      <c r="BX1909" s="76" cm="1">
        <f t="array" aca="1" ref="BX1909" ca="1">ROUNDUP(INDIRECT(BX1901)/BX1908,0)</f>
        <v>60</v>
      </c>
      <c r="BY1909" s="76" cm="1">
        <f t="array" aca="1" ref="BY1909" ca="1">ROUNDUP(INDIRECT(BY1901)/BY1908,0)</f>
        <v>60</v>
      </c>
      <c r="BZ1909" s="76" cm="1">
        <f t="array" aca="1" ref="BZ1909" ca="1">ROUNDUP(INDIRECT(BZ1901)/BZ1908,0)</f>
        <v>60</v>
      </c>
      <c r="CA1909" s="76" cm="1">
        <f t="array" aca="1" ref="CA1909" ca="1">ROUNDUP(INDIRECT(CA1901)/CA1908,0)</f>
        <v>60</v>
      </c>
      <c r="CB1909" s="76" cm="1">
        <f t="array" aca="1" ref="CB1909" ca="1">ROUNDUP(INDIRECT(CB1901)/CB1908,0)</f>
        <v>60</v>
      </c>
      <c r="CC1909" s="76" cm="1">
        <f t="array" aca="1" ref="CC1909" ca="1">ROUNDUP(INDIRECT(CC1901)/CC1908,0)</f>
        <v>60</v>
      </c>
      <c r="CD1909" s="76" cm="1">
        <f t="array" aca="1" ref="CD1909" ca="1">ROUNDUP(INDIRECT(CD1901)/CD1908,0)</f>
        <v>60</v>
      </c>
      <c r="CE1909" s="76" cm="1">
        <f t="array" aca="1" ref="CE1909" ca="1">ROUNDUP(INDIRECT(CE1901)/CE1908,0)</f>
        <v>60</v>
      </c>
      <c r="CF1909" s="76" cm="1">
        <f t="array" aca="1" ref="CF1909" ca="1">ROUNDUP(INDIRECT(CF1901)/CF1908,0)</f>
        <v>60</v>
      </c>
      <c r="CG1909" s="76" cm="1">
        <f t="array" aca="1" ref="CG1909" ca="1">ROUNDUP(INDIRECT(CG1901)/CG1908,0)</f>
        <v>60</v>
      </c>
      <c r="CH1909" s="76" cm="1">
        <f t="array" aca="1" ref="CH1909" ca="1">ROUNDUP(INDIRECT(CH1901)/CH1908,0)</f>
        <v>60</v>
      </c>
      <c r="CI1909" s="76" cm="1">
        <f t="array" aca="1" ref="CI1909" ca="1">ROUNDUP(INDIRECT(CI1901)/CI1908,0)</f>
        <v>60</v>
      </c>
      <c r="CJ1909" s="76" cm="1">
        <f t="array" aca="1" ref="CJ1909" ca="1">ROUNDUP(INDIRECT(CJ1901)/CJ1908,0)</f>
        <v>60</v>
      </c>
      <c r="CK1909" s="76" cm="1">
        <f t="array" aca="1" ref="CK1909" ca="1">ROUNDUP(INDIRECT(CK1901)/CK1908,0)</f>
        <v>60</v>
      </c>
      <c r="CL1909" s="76" cm="1">
        <f t="array" aca="1" ref="CL1909" ca="1">ROUNDUP(INDIRECT(CL1901)/CL1908,0)</f>
        <v>60</v>
      </c>
      <c r="CM1909" s="76" t="e" cm="1">
        <f t="array" aca="1" ref="CM1909" ca="1">ROUNDUP(INDIRECT(CM1901)/CM1908,0)</f>
        <v>#REF!</v>
      </c>
      <c r="CN1909" s="76" t="e" cm="1">
        <f t="array" aca="1" ref="CN1909" ca="1">ROUNDUP(INDIRECT(CN1901)/CN1908,0)</f>
        <v>#REF!</v>
      </c>
      <c r="CO1909" s="76" t="e" cm="1">
        <f t="array" aca="1" ref="CO1909" ca="1">ROUNDUP(INDIRECT(CO1901)/CO1908,0)</f>
        <v>#N/A</v>
      </c>
      <c r="CP1909" s="76" t="e" cm="1">
        <f t="array" aca="1" ref="CP1909" ca="1">ROUNDUP(INDIRECT(CP1901)/CP1908,0)</f>
        <v>#N/A</v>
      </c>
      <c r="CQ1909" s="76" t="e" cm="1">
        <f t="array" aca="1" ref="CQ1909" ca="1">ROUNDUP(INDIRECT(CQ1901)/CQ1908,0)</f>
        <v>#N/A</v>
      </c>
      <c r="CR1909" s="76" t="e" cm="1">
        <f t="array" aca="1" ref="CR1909" ca="1">ROUNDUP(INDIRECT(CR1901)/CR1908,0)</f>
        <v>#N/A</v>
      </c>
      <c r="CS1909" s="76" t="e" cm="1">
        <f t="array" aca="1" ref="CS1909" ca="1">ROUNDUP(INDIRECT(CS1901)/CS1908,0)</f>
        <v>#N/A</v>
      </c>
      <c r="CT1909" s="76" t="e" cm="1">
        <f t="array" aca="1" ref="CT1909" ca="1">ROUNDUP(INDIRECT(CT1901)/CT1908,0)</f>
        <v>#N/A</v>
      </c>
      <c r="CU1909" s="76" t="e" cm="1">
        <f t="array" aca="1" ref="CU1909" ca="1">ROUNDUP(INDIRECT(CU1901)/CU1908,0)</f>
        <v>#N/A</v>
      </c>
      <c r="CV1909" s="76" t="e" cm="1">
        <f t="array" aca="1" ref="CV1909" ca="1">ROUNDUP(INDIRECT(CV1901)/CV1908,0)</f>
        <v>#N/A</v>
      </c>
      <c r="CW1909" s="76" t="e" cm="1">
        <f t="array" aca="1" ref="CW1909" ca="1">ROUNDUP(INDIRECT(CW1901)/CW1908,0)</f>
        <v>#N/A</v>
      </c>
      <c r="CX1909" s="76" t="e" cm="1">
        <f t="array" aca="1" ref="CX1909" ca="1">ROUNDUP(INDIRECT(CX1901)/CX1908,0)</f>
        <v>#N/A</v>
      </c>
      <c r="CY1909" s="76" t="e" cm="1">
        <f t="array" aca="1" ref="CY1909" ca="1">ROUNDUP(INDIRECT(CY1901)/CY1908,0)</f>
        <v>#N/A</v>
      </c>
      <c r="CZ1909" s="76" t="e" cm="1">
        <f t="array" aca="1" ref="CZ1909" ca="1">ROUNDUP(INDIRECT(CZ1901)/CZ1908,0)</f>
        <v>#N/A</v>
      </c>
      <c r="DA1909" s="76" t="e" cm="1">
        <f t="array" aca="1" ref="DA1909" ca="1">ROUNDUP(INDIRECT(DA1901)/DA1908,0)</f>
        <v>#N/A</v>
      </c>
      <c r="DB1909" s="76" t="e" cm="1">
        <f t="array" aca="1" ref="DB1909" ca="1">ROUNDUP(INDIRECT(DB1901)/DB1908,0)</f>
        <v>#N/A</v>
      </c>
      <c r="DC1909" s="76" t="e" cm="1">
        <f t="array" aca="1" ref="DC1909" ca="1">ROUNDUP(INDIRECT(DC1901)/DC1908,0)</f>
        <v>#N/A</v>
      </c>
      <c r="DD1909" s="76" t="e" cm="1">
        <f t="array" aca="1" ref="DD1909" ca="1">ROUNDUP(INDIRECT(DD1901)/DD1908,0)</f>
        <v>#N/A</v>
      </c>
      <c r="DE1909" s="76" t="e" cm="1">
        <f t="array" aca="1" ref="DE1909" ca="1">ROUNDUP(INDIRECT(DE1901)/DE1908,0)</f>
        <v>#N/A</v>
      </c>
      <c r="DF1909" s="76" t="e" cm="1">
        <f t="array" aca="1" ref="DF1909" ca="1">ROUNDUP(INDIRECT(DF1901)/DF1908,0)</f>
        <v>#N/A</v>
      </c>
      <c r="DG1909" s="76" t="e" cm="1">
        <f t="array" aca="1" ref="DG1909" ca="1">ROUNDUP(INDIRECT(DG1901)/DG1908,0)</f>
        <v>#N/A</v>
      </c>
      <c r="DH1909" s="76" t="e" cm="1">
        <f t="array" aca="1" ref="DH1909" ca="1">ROUNDUP(INDIRECT(DH1901)/DH1908,0)</f>
        <v>#N/A</v>
      </c>
      <c r="DI1909" s="76" t="e" cm="1">
        <f t="array" aca="1" ref="DI1909" ca="1">ROUNDUP(INDIRECT(DI1901)/DI1908,0)</f>
        <v>#N/A</v>
      </c>
      <c r="DJ1909" s="76" t="e" cm="1">
        <f t="array" aca="1" ref="DJ1909" ca="1">ROUNDUP(INDIRECT(DJ1901)/DJ1908,0)</f>
        <v>#N/A</v>
      </c>
      <c r="DK1909" s="76" t="e" cm="1">
        <f t="array" aca="1" ref="DK1909" ca="1">ROUNDUP(INDIRECT(DK1901)/DK1908,0)</f>
        <v>#N/A</v>
      </c>
      <c r="DL1909" s="76" t="e" cm="1">
        <f t="array" aca="1" ref="DL1909" ca="1">ROUNDUP(INDIRECT(DL1901)/DL1908,0)</f>
        <v>#N/A</v>
      </c>
    </row>
    <row r="1910" spans="1:116" x14ac:dyDescent="0.4">
      <c r="B1910" t="str">
        <f>E1910</f>
        <v>1910 DCHC-S</v>
      </c>
      <c r="D1910" t="s">
        <v>762</v>
      </c>
      <c r="E1910" s="8" t="str">
        <f t="shared" si="3279"/>
        <v>1910 DCHC-S</v>
      </c>
      <c r="G1910" s="145" t="s">
        <v>185</v>
      </c>
      <c r="H1910" s="12"/>
      <c r="I1910" s="60"/>
      <c r="J1910" s="60"/>
      <c r="K1910" s="18">
        <v>50000</v>
      </c>
      <c r="L1910" s="18">
        <v>50000</v>
      </c>
      <c r="M1910" s="18">
        <v>50000</v>
      </c>
      <c r="N1910" s="18">
        <v>50000</v>
      </c>
      <c r="O1910" s="18">
        <v>50000</v>
      </c>
      <c r="P1910" s="18">
        <v>50000</v>
      </c>
      <c r="R1910" s="19"/>
      <c r="S1910" s="147" cm="1">
        <f t="array" ref="S1910">INDEX($K:$P,ROW(),MATCH(S$3,$K$2:$P$2,0))/12</f>
        <v>4166.666666666667</v>
      </c>
      <c r="T1910" s="147" cm="1">
        <f t="array" ref="T1910">INDEX($K:$P,ROW(),MATCH(T$3,$K$2:$P$2,0))/12</f>
        <v>4166.666666666667</v>
      </c>
      <c r="U1910" s="147" cm="1">
        <f t="array" ref="U1910">INDEX($K:$P,ROW(),MATCH(U$3,$K$2:$P$2,0))/12</f>
        <v>4166.666666666667</v>
      </c>
      <c r="V1910" s="147" cm="1">
        <f t="array" ref="V1910">INDEX($K:$P,ROW(),MATCH(V$3,$K$2:$P$2,0))/12</f>
        <v>4166.666666666667</v>
      </c>
      <c r="W1910" s="147" cm="1">
        <f t="array" ref="W1910">INDEX($K:$P,ROW(),MATCH(W$3,$K$2:$P$2,0))/12</f>
        <v>4166.666666666667</v>
      </c>
      <c r="X1910" s="147" cm="1">
        <f t="array" ref="X1910">INDEX($K:$P,ROW(),MATCH(X$3,$K$2:$P$2,0))/12</f>
        <v>4166.666666666667</v>
      </c>
      <c r="Y1910" s="147" cm="1">
        <f t="array" ref="Y1910">INDEX($K:$P,ROW(),MATCH(Y$3,$K$2:$P$2,0))/12</f>
        <v>4166.666666666667</v>
      </c>
      <c r="Z1910" s="147" cm="1">
        <f t="array" ref="Z1910">INDEX($K:$P,ROW(),MATCH(Z$3,$K$2:$P$2,0))/12</f>
        <v>4166.666666666667</v>
      </c>
      <c r="AA1910" s="147" cm="1">
        <f t="array" ref="AA1910">INDEX($K:$P,ROW(),MATCH(AA$3,$K$2:$P$2,0))/12</f>
        <v>4166.666666666667</v>
      </c>
      <c r="AB1910" s="147" cm="1">
        <f t="array" ref="AB1910">INDEX($K:$P,ROW(),MATCH(AB$3,$K$2:$P$2,0))/12</f>
        <v>4166.666666666667</v>
      </c>
      <c r="AC1910" s="147" cm="1">
        <f t="array" ref="AC1910">INDEX($K:$P,ROW(),MATCH(AC$3,$K$2:$P$2,0))/12</f>
        <v>4166.666666666667</v>
      </c>
      <c r="AD1910" s="147" cm="1">
        <f t="array" ref="AD1910">INDEX($K:$P,ROW(),MATCH(AD$3,$K$2:$P$2,0))/12</f>
        <v>4166.666666666667</v>
      </c>
      <c r="AE1910" s="147" cm="1">
        <f t="array" ref="AE1910">INDEX($K:$P,ROW(),MATCH(AE$3,$K$2:$P$2,0))/12</f>
        <v>4166.666666666667</v>
      </c>
      <c r="AF1910" s="147" cm="1">
        <f t="array" ref="AF1910">INDEX($K:$P,ROW(),MATCH(AF$3,$K$2:$P$2,0))/12</f>
        <v>4166.666666666667</v>
      </c>
      <c r="AG1910" s="147" cm="1">
        <f t="array" ref="AG1910">INDEX($K:$P,ROW(),MATCH(AG$3,$K$2:$P$2,0))/12</f>
        <v>4166.666666666667</v>
      </c>
      <c r="AH1910" s="147" cm="1">
        <f t="array" ref="AH1910">INDEX($K:$P,ROW(),MATCH(AH$3,$K$2:$P$2,0))/12</f>
        <v>4166.666666666667</v>
      </c>
      <c r="AI1910" s="147" cm="1">
        <f t="array" ref="AI1910">INDEX($K:$P,ROW(),MATCH(AI$3,$K$2:$P$2,0))/12</f>
        <v>4166.666666666667</v>
      </c>
      <c r="AJ1910" s="147" cm="1">
        <f t="array" ref="AJ1910">INDEX($K:$P,ROW(),MATCH(AJ$3,$K$2:$P$2,0))/12</f>
        <v>4166.666666666667</v>
      </c>
      <c r="AK1910" s="147" cm="1">
        <f t="array" ref="AK1910">INDEX($K:$P,ROW(),MATCH(AK$3,$K$2:$P$2,0))/12</f>
        <v>4166.666666666667</v>
      </c>
      <c r="AL1910" s="147" cm="1">
        <f t="array" ref="AL1910">INDEX($K:$P,ROW(),MATCH(AL$3,$K$2:$P$2,0))/12</f>
        <v>4166.666666666667</v>
      </c>
      <c r="AM1910" s="147" cm="1">
        <f t="array" ref="AM1910">INDEX($K:$P,ROW(),MATCH(AM$3,$K$2:$P$2,0))/12</f>
        <v>4166.666666666667</v>
      </c>
      <c r="AN1910" s="147" cm="1">
        <f t="array" ref="AN1910">INDEX($K:$P,ROW(),MATCH(AN$3,$K$2:$P$2,0))/12</f>
        <v>4166.666666666667</v>
      </c>
      <c r="AO1910" s="147" cm="1">
        <f t="array" ref="AO1910">INDEX($K:$P,ROW(),MATCH(AO$3,$K$2:$P$2,0))/12</f>
        <v>4166.666666666667</v>
      </c>
      <c r="AP1910" s="147" cm="1">
        <f t="array" ref="AP1910">INDEX($K:$P,ROW(),MATCH(AP$3,$K$2:$P$2,0))/12</f>
        <v>4166.666666666667</v>
      </c>
      <c r="AQ1910" s="147" cm="1">
        <f t="array" ref="AQ1910">INDEX($K:$P,ROW(),MATCH(AQ$3,$K$2:$P$2,0))/12</f>
        <v>4166.666666666667</v>
      </c>
      <c r="AR1910" s="147" cm="1">
        <f t="array" ref="AR1910">INDEX($K:$P,ROW(),MATCH(AR$3,$K$2:$P$2,0))/12</f>
        <v>4166.666666666667</v>
      </c>
      <c r="AS1910" s="147" cm="1">
        <f t="array" ref="AS1910">INDEX($K:$P,ROW(),MATCH(AS$3,$K$2:$P$2,0))/12</f>
        <v>4166.666666666667</v>
      </c>
      <c r="AT1910" s="147" cm="1">
        <f t="array" ref="AT1910">INDEX($K:$P,ROW(),MATCH(AT$3,$K$2:$P$2,0))/12</f>
        <v>4166.666666666667</v>
      </c>
      <c r="AU1910" s="147" cm="1">
        <f t="array" ref="AU1910">INDEX($K:$P,ROW(),MATCH(AU$3,$K$2:$P$2,0))/12</f>
        <v>4166.666666666667</v>
      </c>
      <c r="AV1910" s="147" cm="1">
        <f t="array" ref="AV1910">INDEX($K:$P,ROW(),MATCH(AV$3,$K$2:$P$2,0))/12</f>
        <v>4166.666666666667</v>
      </c>
      <c r="AW1910" s="147" cm="1">
        <f t="array" ref="AW1910">INDEX($K:$P,ROW(),MATCH(AW$3,$K$2:$P$2,0))/12</f>
        <v>4166.666666666667</v>
      </c>
      <c r="AX1910" s="147" cm="1">
        <f t="array" ref="AX1910">INDEX($K:$P,ROW(),MATCH(AX$3,$K$2:$P$2,0))/12</f>
        <v>4166.666666666667</v>
      </c>
      <c r="AY1910" s="147" cm="1">
        <f t="array" ref="AY1910">INDEX($K:$P,ROW(),MATCH(AY$3,$K$2:$P$2,0))/12</f>
        <v>4166.666666666667</v>
      </c>
      <c r="AZ1910" s="147" cm="1">
        <f t="array" ref="AZ1910">INDEX($K:$P,ROW(),MATCH(AZ$3,$K$2:$P$2,0))/12</f>
        <v>4166.666666666667</v>
      </c>
      <c r="BA1910" s="147" cm="1">
        <f t="array" ref="BA1910">INDEX($K:$P,ROW(),MATCH(BA$3,$K$2:$P$2,0))/12</f>
        <v>4166.666666666667</v>
      </c>
      <c r="BB1910" s="147" cm="1">
        <f t="array" ref="BB1910">INDEX($K:$P,ROW(),MATCH(BB$3,$K$2:$P$2,0))/12</f>
        <v>4166.666666666667</v>
      </c>
      <c r="BC1910" s="147" cm="1">
        <f t="array" ref="BC1910">INDEX($K:$P,ROW(),MATCH(BC$3,$K$2:$P$2,0))/12</f>
        <v>4166.666666666667</v>
      </c>
      <c r="BD1910" s="147" cm="1">
        <f t="array" ref="BD1910">INDEX($K:$P,ROW(),MATCH(BD$3,$K$2:$P$2,0))/12</f>
        <v>4166.666666666667</v>
      </c>
      <c r="BE1910" s="147" cm="1">
        <f t="array" ref="BE1910">INDEX($K:$P,ROW(),MATCH(BE$3,$K$2:$P$2,0))/12</f>
        <v>4166.666666666667</v>
      </c>
      <c r="BF1910" s="147" cm="1">
        <f t="array" ref="BF1910">INDEX($K:$P,ROW(),MATCH(BF$3,$K$2:$P$2,0))/12</f>
        <v>4166.666666666667</v>
      </c>
      <c r="BG1910" s="147" cm="1">
        <f t="array" ref="BG1910">INDEX($K:$P,ROW(),MATCH(BG$3,$K$2:$P$2,0))/12</f>
        <v>4166.666666666667</v>
      </c>
      <c r="BH1910" s="147" cm="1">
        <f t="array" ref="BH1910">INDEX($K:$P,ROW(),MATCH(BH$3,$K$2:$P$2,0))/12</f>
        <v>4166.666666666667</v>
      </c>
      <c r="BI1910" s="147" cm="1">
        <f t="array" ref="BI1910">INDEX($K:$P,ROW(),MATCH(BI$3,$K$2:$P$2,0))/12</f>
        <v>4166.666666666667</v>
      </c>
      <c r="BJ1910" s="147" cm="1">
        <f t="array" ref="BJ1910">INDEX($K:$P,ROW(),MATCH(BJ$3,$K$2:$P$2,0))/12</f>
        <v>4166.666666666667</v>
      </c>
      <c r="BK1910" s="147" cm="1">
        <f t="array" ref="BK1910">INDEX($K:$P,ROW(),MATCH(BK$3,$K$2:$P$2,0))/12</f>
        <v>4166.666666666667</v>
      </c>
      <c r="BL1910" s="147" cm="1">
        <f t="array" ref="BL1910">INDEX($K:$P,ROW(),MATCH(BL$3,$K$2:$P$2,0))/12</f>
        <v>4166.666666666667</v>
      </c>
      <c r="BM1910" s="147" cm="1">
        <f t="array" ref="BM1910">INDEX($K:$P,ROW(),MATCH(BM$3,$K$2:$P$2,0))/12</f>
        <v>4166.666666666667</v>
      </c>
      <c r="BN1910" s="147" cm="1">
        <f t="array" ref="BN1910">INDEX($K:$P,ROW(),MATCH(BN$3,$K$2:$P$2,0))/12</f>
        <v>4166.666666666667</v>
      </c>
      <c r="BO1910" s="147" cm="1">
        <f t="array" ref="BO1910">INDEX($K:$P,ROW(),MATCH(BO$3,$K$2:$P$2,0))/12</f>
        <v>4166.666666666667</v>
      </c>
      <c r="BP1910" s="147" cm="1">
        <f t="array" ref="BP1910">INDEX($K:$P,ROW(),MATCH(BP$3,$K$2:$P$2,0))/12</f>
        <v>4166.666666666667</v>
      </c>
      <c r="BQ1910" s="147" cm="1">
        <f t="array" ref="BQ1910">INDEX($K:$P,ROW(),MATCH(BQ$3,$K$2:$P$2,0))/12</f>
        <v>4166.666666666667</v>
      </c>
      <c r="BR1910" s="147" cm="1">
        <f t="array" ref="BR1910">INDEX($K:$P,ROW(),MATCH(BR$3,$K$2:$P$2,0))/12</f>
        <v>4166.666666666667</v>
      </c>
      <c r="BS1910" s="147" cm="1">
        <f t="array" ref="BS1910">INDEX($K:$P,ROW(),MATCH(BS$3,$K$2:$P$2,0))/12</f>
        <v>4166.666666666667</v>
      </c>
      <c r="BT1910" s="147" cm="1">
        <f t="array" ref="BT1910">INDEX($K:$P,ROW(),MATCH(BT$3,$K$2:$P$2,0))/12</f>
        <v>4166.666666666667</v>
      </c>
      <c r="BU1910" s="147" cm="1">
        <f t="array" ref="BU1910">INDEX($K:$P,ROW(),MATCH(BU$3,$K$2:$P$2,0))/12</f>
        <v>4166.666666666667</v>
      </c>
      <c r="BV1910" s="147" cm="1">
        <f t="array" ref="BV1910">INDEX($K:$P,ROW(),MATCH(BV$3,$K$2:$P$2,0))/12</f>
        <v>4166.666666666667</v>
      </c>
      <c r="BW1910" s="147" cm="1">
        <f t="array" ref="BW1910">INDEX($K:$P,ROW(),MATCH(BW$3,$K$2:$P$2,0))/12</f>
        <v>4166.666666666667</v>
      </c>
      <c r="BX1910" s="147" cm="1">
        <f t="array" ref="BX1910">INDEX($K:$P,ROW(),MATCH(BX$3,$K$2:$P$2,0))/12</f>
        <v>4166.666666666667</v>
      </c>
      <c r="BY1910" s="147" cm="1">
        <f t="array" ref="BY1910">INDEX($K:$P,ROW(),MATCH(BY$3,$K$2:$P$2,0))/12</f>
        <v>4166.666666666667</v>
      </c>
      <c r="BZ1910" s="147" cm="1">
        <f t="array" ref="BZ1910">INDEX($K:$P,ROW(),MATCH(BZ$3,$K$2:$P$2,0))/12</f>
        <v>4166.666666666667</v>
      </c>
      <c r="CA1910" s="147" cm="1">
        <f t="array" ref="CA1910">INDEX($K:$P,ROW(),MATCH(CA$3,$K$2:$P$2,0))/12</f>
        <v>4166.666666666667</v>
      </c>
      <c r="CB1910" s="147" cm="1">
        <f t="array" ref="CB1910">INDEX($K:$P,ROW(),MATCH(CB$3,$K$2:$P$2,0))/12</f>
        <v>4166.666666666667</v>
      </c>
      <c r="CC1910" s="147" cm="1">
        <f t="array" ref="CC1910">INDEX($K:$P,ROW(),MATCH(CC$3,$K$2:$P$2,0))/12</f>
        <v>4166.666666666667</v>
      </c>
      <c r="CD1910" s="147" cm="1">
        <f t="array" ref="CD1910">INDEX($K:$P,ROW(),MATCH(CD$3,$K$2:$P$2,0))/12</f>
        <v>4166.666666666667</v>
      </c>
      <c r="CE1910" s="147" cm="1">
        <f t="array" ref="CE1910">INDEX($K:$P,ROW(),MATCH(CE$3,$K$2:$P$2,0))/12</f>
        <v>4166.666666666667</v>
      </c>
      <c r="CF1910" s="147" cm="1">
        <f t="array" ref="CF1910">INDEX($K:$P,ROW(),MATCH(CF$3,$K$2:$P$2,0))/12</f>
        <v>4166.666666666667</v>
      </c>
      <c r="CG1910" s="147" cm="1">
        <f t="array" ref="CG1910">INDEX($K:$P,ROW(),MATCH(CG$3,$K$2:$P$2,0))/12</f>
        <v>4166.666666666667</v>
      </c>
      <c r="CH1910" s="147" cm="1">
        <f t="array" ref="CH1910">INDEX($K:$P,ROW(),MATCH(CH$3,$K$2:$P$2,0))/12</f>
        <v>4166.666666666667</v>
      </c>
      <c r="CI1910" s="147" cm="1">
        <f t="array" ref="CI1910">INDEX($K:$P,ROW(),MATCH(CI$3,$K$2:$P$2,0))/12</f>
        <v>4166.666666666667</v>
      </c>
      <c r="CJ1910" s="147" cm="1">
        <f t="array" ref="CJ1910">INDEX($K:$P,ROW(),MATCH(CJ$3,$K$2:$P$2,0))/12</f>
        <v>4166.666666666667</v>
      </c>
      <c r="CK1910" s="147" cm="1">
        <f t="array" ref="CK1910">INDEX($K:$P,ROW(),MATCH(CK$3,$K$2:$P$2,0))/12</f>
        <v>4166.666666666667</v>
      </c>
      <c r="CL1910" s="147" cm="1">
        <f t="array" ref="CL1910">INDEX($K:$P,ROW(),MATCH(CL$3,$K$2:$P$2,0))/12</f>
        <v>4166.666666666667</v>
      </c>
      <c r="CN1910" s="60"/>
      <c r="CO1910" s="147" t="e" cm="1">
        <f t="array" ref="CO1910">INDEX($K:$P,ROW(),MATCH(CO$3,$K$2:$P$2,0))/CO$5</f>
        <v>#N/A</v>
      </c>
      <c r="CP1910" s="147" t="e" cm="1">
        <f t="array" ref="CP1910">INDEX($K:$P,ROW(),MATCH(CP$3,$K$2:$P$2,0))/CP$5</f>
        <v>#N/A</v>
      </c>
      <c r="CQ1910" s="147" t="e" cm="1">
        <f t="array" ref="CQ1910">INDEX($K:$P,ROW(),MATCH(CQ$3,$K$2:$P$2,0))/CQ$5</f>
        <v>#N/A</v>
      </c>
      <c r="CR1910" s="147" t="e" cm="1">
        <f t="array" ref="CR1910">INDEX($K:$P,ROW(),MATCH(CR$3,$K$2:$P$2,0))/CR$5</f>
        <v>#N/A</v>
      </c>
      <c r="CS1910" s="147" t="e" cm="1">
        <f t="array" ref="CS1910">INDEX($K:$P,ROW(),MATCH(CS$3,$K$2:$P$2,0))/CS$5</f>
        <v>#N/A</v>
      </c>
      <c r="CT1910" s="147" t="e" cm="1">
        <f t="array" ref="CT1910">INDEX($K:$P,ROW(),MATCH(CT$3,$K$2:$P$2,0))/CT$5</f>
        <v>#N/A</v>
      </c>
      <c r="CU1910" s="147" t="e" cm="1">
        <f t="array" ref="CU1910">INDEX($K:$P,ROW(),MATCH(CU$3,$K$2:$P$2,0))/CU$5</f>
        <v>#N/A</v>
      </c>
      <c r="CV1910" s="147" t="e" cm="1">
        <f t="array" ref="CV1910">INDEX($K:$P,ROW(),MATCH(CV$3,$K$2:$P$2,0))/CV$5</f>
        <v>#N/A</v>
      </c>
      <c r="CW1910" s="147" t="e" cm="1">
        <f t="array" ref="CW1910">INDEX($K:$P,ROW(),MATCH(CW$3,$K$2:$P$2,0))/CW$5</f>
        <v>#N/A</v>
      </c>
      <c r="CX1910" s="147" t="e" cm="1">
        <f t="array" ref="CX1910">INDEX($K:$P,ROW(),MATCH(CX$3,$K$2:$P$2,0))/CX$5</f>
        <v>#N/A</v>
      </c>
      <c r="CY1910" s="147" t="e" cm="1">
        <f t="array" ref="CY1910">INDEX($K:$P,ROW(),MATCH(CY$3,$K$2:$P$2,0))/CL$5</f>
        <v>#N/A</v>
      </c>
      <c r="CZ1910" s="147" t="e" cm="1">
        <f t="array" ref="CZ1910">INDEX($K:$P,ROW(),MATCH(CZ$3,$K$2:$P$2,0))/CZ$5</f>
        <v>#N/A</v>
      </c>
      <c r="DA1910" s="147" t="e" cm="1">
        <f t="array" ref="DA1910">INDEX($K:$P,ROW(),MATCH(DA$3,$K$2:$P$2,0))/DA$5</f>
        <v>#N/A</v>
      </c>
      <c r="DB1910" s="147" t="e" cm="1">
        <f t="array" ref="DB1910">INDEX($K:$P,ROW(),MATCH(DB$3,$K$2:$P$2,0))/DB$5</f>
        <v>#N/A</v>
      </c>
      <c r="DC1910" s="147" t="e" cm="1">
        <f t="array" ref="DC1910">INDEX($K:$P,ROW(),MATCH(DC$3,$K$2:$P$2,0))/DC$5</f>
        <v>#N/A</v>
      </c>
      <c r="DD1910" s="147" t="e" cm="1">
        <f t="array" ref="DD1910">INDEX($K:$P,ROW(),MATCH(DD$3,$K$2:$P$2,0))/DD$5</f>
        <v>#N/A</v>
      </c>
      <c r="DE1910" s="147" t="e" cm="1">
        <f t="array" ref="DE1910">INDEX($K:$P,ROW(),MATCH(DE$3,$K$2:$P$2,0))/DE$5</f>
        <v>#N/A</v>
      </c>
      <c r="DF1910" s="147" t="e" cm="1">
        <f t="array" ref="DF1910">INDEX($K:$P,ROW(),MATCH(DF$3,$K$2:$P$2,0))/DF$5</f>
        <v>#N/A</v>
      </c>
      <c r="DG1910" s="147" t="e" cm="1">
        <f t="array" ref="DG1910">INDEX($K:$P,ROW(),MATCH(DG$3,$K$2:$P$2,0))/DG$5</f>
        <v>#N/A</v>
      </c>
      <c r="DH1910" s="147" t="e" cm="1">
        <f t="array" ref="DH1910">INDEX($K:$P,ROW(),MATCH(DH$3,$K$2:$P$2,0))/DH$5</f>
        <v>#N/A</v>
      </c>
      <c r="DI1910" s="147" t="e" cm="1">
        <f t="array" ref="DI1910">INDEX($K:$P,ROW(),MATCH(DI$3,$K$2:$P$2,0))/DI$5</f>
        <v>#N/A</v>
      </c>
      <c r="DJ1910" s="147" t="e" cm="1">
        <f t="array" ref="DJ1910">INDEX($K:$P,ROW(),MATCH(DJ$3,$K$2:$P$2,0))/DJ$5</f>
        <v>#N/A</v>
      </c>
      <c r="DK1910" s="147" t="e" cm="1">
        <f t="array" ref="DK1910">INDEX($K:$P,ROW(),MATCH(DK$3,$K$2:$P$2,0))/DK$5</f>
        <v>#N/A</v>
      </c>
      <c r="DL1910" s="147" t="e" cm="1">
        <f t="array" ref="DL1910">INDEX($K:$P,ROW(),MATCH(DL$3,$K$2:$P$2,0))/DL$5</f>
        <v>#N/A</v>
      </c>
    </row>
    <row r="1911" spans="1:116" x14ac:dyDescent="0.4">
      <c r="C1911" t="s">
        <v>203</v>
      </c>
      <c r="D1911" t="s">
        <v>762</v>
      </c>
      <c r="E1911" s="8" t="str">
        <f t="shared" si="3279"/>
        <v>1911 DCHC-S</v>
      </c>
      <c r="G1911" s="126" t="str">
        <f>"Expense - "&amp;SUBSTITUTE(G1906,":","")</f>
        <v>Expense - Headcount - volume driven</v>
      </c>
      <c r="H1911" s="27"/>
      <c r="I1911" s="78"/>
      <c r="J1911" s="78"/>
      <c r="K1911" s="63">
        <f t="shared" ref="K1911:P1911" ca="1" si="3281">SUMIF($3:$3,K$2,1911:1911)</f>
        <v>-3000000.0000000005</v>
      </c>
      <c r="L1911" s="63">
        <f t="shared" ca="1" si="3281"/>
        <v>-3000000.0000000005</v>
      </c>
      <c r="M1911" s="63">
        <f t="shared" ca="1" si="3281"/>
        <v>-3000000.0000000005</v>
      </c>
      <c r="N1911" s="63">
        <f t="shared" ca="1" si="3281"/>
        <v>-3000000.0000000005</v>
      </c>
      <c r="O1911" s="63">
        <f t="shared" ca="1" si="3281"/>
        <v>-3000000.0000000005</v>
      </c>
      <c r="P1911" s="63">
        <f t="shared" ca="1" si="3281"/>
        <v>-3000000.0000000005</v>
      </c>
      <c r="R1911" s="33"/>
      <c r="S1911" s="148">
        <f t="shared" ref="S1911:AX1911" ca="1" si="3282">-S1910*S1909</f>
        <v>-250000.00000000003</v>
      </c>
      <c r="T1911" s="148">
        <f t="shared" ca="1" si="3282"/>
        <v>-250000.00000000003</v>
      </c>
      <c r="U1911" s="148">
        <f t="shared" ca="1" si="3282"/>
        <v>-250000.00000000003</v>
      </c>
      <c r="V1911" s="148">
        <f t="shared" ca="1" si="3282"/>
        <v>-250000.00000000003</v>
      </c>
      <c r="W1911" s="148">
        <f t="shared" ca="1" si="3282"/>
        <v>-250000.00000000003</v>
      </c>
      <c r="X1911" s="148">
        <f t="shared" ca="1" si="3282"/>
        <v>-250000.00000000003</v>
      </c>
      <c r="Y1911" s="148">
        <f t="shared" ca="1" si="3282"/>
        <v>-250000.00000000003</v>
      </c>
      <c r="Z1911" s="148">
        <f t="shared" ca="1" si="3282"/>
        <v>-250000.00000000003</v>
      </c>
      <c r="AA1911" s="148">
        <f t="shared" ca="1" si="3282"/>
        <v>-250000.00000000003</v>
      </c>
      <c r="AB1911" s="148">
        <f t="shared" ca="1" si="3282"/>
        <v>-250000.00000000003</v>
      </c>
      <c r="AC1911" s="148">
        <f t="shared" ca="1" si="3282"/>
        <v>-250000.00000000003</v>
      </c>
      <c r="AD1911" s="148">
        <f t="shared" ca="1" si="3282"/>
        <v>-250000.00000000003</v>
      </c>
      <c r="AE1911" s="148">
        <f t="shared" ca="1" si="3282"/>
        <v>-250000.00000000003</v>
      </c>
      <c r="AF1911" s="148">
        <f t="shared" ca="1" si="3282"/>
        <v>-250000.00000000003</v>
      </c>
      <c r="AG1911" s="148">
        <f t="shared" ca="1" si="3282"/>
        <v>-250000.00000000003</v>
      </c>
      <c r="AH1911" s="148">
        <f t="shared" ca="1" si="3282"/>
        <v>-250000.00000000003</v>
      </c>
      <c r="AI1911" s="148">
        <f t="shared" ca="1" si="3282"/>
        <v>-250000.00000000003</v>
      </c>
      <c r="AJ1911" s="148">
        <f t="shared" ca="1" si="3282"/>
        <v>-250000.00000000003</v>
      </c>
      <c r="AK1911" s="148">
        <f t="shared" ca="1" si="3282"/>
        <v>-250000.00000000003</v>
      </c>
      <c r="AL1911" s="148">
        <f t="shared" ca="1" si="3282"/>
        <v>-250000.00000000003</v>
      </c>
      <c r="AM1911" s="148">
        <f t="shared" ca="1" si="3282"/>
        <v>-250000.00000000003</v>
      </c>
      <c r="AN1911" s="148">
        <f t="shared" ca="1" si="3282"/>
        <v>-250000.00000000003</v>
      </c>
      <c r="AO1911" s="148">
        <f t="shared" ca="1" si="3282"/>
        <v>-250000.00000000003</v>
      </c>
      <c r="AP1911" s="148">
        <f t="shared" ca="1" si="3282"/>
        <v>-250000.00000000003</v>
      </c>
      <c r="AQ1911" s="148">
        <f t="shared" ca="1" si="3282"/>
        <v>-250000.00000000003</v>
      </c>
      <c r="AR1911" s="148">
        <f t="shared" ca="1" si="3282"/>
        <v>-250000.00000000003</v>
      </c>
      <c r="AS1911" s="148">
        <f t="shared" ca="1" si="3282"/>
        <v>-250000.00000000003</v>
      </c>
      <c r="AT1911" s="148">
        <f t="shared" ca="1" si="3282"/>
        <v>-250000.00000000003</v>
      </c>
      <c r="AU1911" s="148">
        <f t="shared" ca="1" si="3282"/>
        <v>-250000.00000000003</v>
      </c>
      <c r="AV1911" s="148">
        <f t="shared" ca="1" si="3282"/>
        <v>-250000.00000000003</v>
      </c>
      <c r="AW1911" s="148">
        <f t="shared" ca="1" si="3282"/>
        <v>-250000.00000000003</v>
      </c>
      <c r="AX1911" s="148">
        <f t="shared" ca="1" si="3282"/>
        <v>-250000.00000000003</v>
      </c>
      <c r="AY1911" s="148">
        <f t="shared" ref="AY1911:CD1911" ca="1" si="3283">-AY1910*AY1909</f>
        <v>-250000.00000000003</v>
      </c>
      <c r="AZ1911" s="148">
        <f t="shared" ca="1" si="3283"/>
        <v>-250000.00000000003</v>
      </c>
      <c r="BA1911" s="148">
        <f t="shared" ca="1" si="3283"/>
        <v>-250000.00000000003</v>
      </c>
      <c r="BB1911" s="148">
        <f t="shared" ca="1" si="3283"/>
        <v>-250000.00000000003</v>
      </c>
      <c r="BC1911" s="148">
        <f t="shared" ca="1" si="3283"/>
        <v>-250000.00000000003</v>
      </c>
      <c r="BD1911" s="148">
        <f t="shared" ca="1" si="3283"/>
        <v>-250000.00000000003</v>
      </c>
      <c r="BE1911" s="148">
        <f t="shared" ca="1" si="3283"/>
        <v>-250000.00000000003</v>
      </c>
      <c r="BF1911" s="148">
        <f t="shared" ca="1" si="3283"/>
        <v>-250000.00000000003</v>
      </c>
      <c r="BG1911" s="148">
        <f t="shared" ca="1" si="3283"/>
        <v>-250000.00000000003</v>
      </c>
      <c r="BH1911" s="148">
        <f t="shared" ca="1" si="3283"/>
        <v>-250000.00000000003</v>
      </c>
      <c r="BI1911" s="148">
        <f t="shared" ca="1" si="3283"/>
        <v>-250000.00000000003</v>
      </c>
      <c r="BJ1911" s="148">
        <f t="shared" ca="1" si="3283"/>
        <v>-250000.00000000003</v>
      </c>
      <c r="BK1911" s="148">
        <f t="shared" ca="1" si="3283"/>
        <v>-250000.00000000003</v>
      </c>
      <c r="BL1911" s="148">
        <f t="shared" ca="1" si="3283"/>
        <v>-250000.00000000003</v>
      </c>
      <c r="BM1911" s="148">
        <f t="shared" ca="1" si="3283"/>
        <v>-250000.00000000003</v>
      </c>
      <c r="BN1911" s="148">
        <f t="shared" ca="1" si="3283"/>
        <v>-250000.00000000003</v>
      </c>
      <c r="BO1911" s="148">
        <f t="shared" ca="1" si="3283"/>
        <v>-250000.00000000003</v>
      </c>
      <c r="BP1911" s="148">
        <f t="shared" ca="1" si="3283"/>
        <v>-250000.00000000003</v>
      </c>
      <c r="BQ1911" s="148">
        <f t="shared" ca="1" si="3283"/>
        <v>-250000.00000000003</v>
      </c>
      <c r="BR1911" s="148">
        <f t="shared" ca="1" si="3283"/>
        <v>-250000.00000000003</v>
      </c>
      <c r="BS1911" s="148">
        <f t="shared" ca="1" si="3283"/>
        <v>-250000.00000000003</v>
      </c>
      <c r="BT1911" s="148">
        <f t="shared" ca="1" si="3283"/>
        <v>-250000.00000000003</v>
      </c>
      <c r="BU1911" s="148">
        <f t="shared" ca="1" si="3283"/>
        <v>-250000.00000000003</v>
      </c>
      <c r="BV1911" s="148">
        <f t="shared" ca="1" si="3283"/>
        <v>-250000.00000000003</v>
      </c>
      <c r="BW1911" s="148">
        <f t="shared" ca="1" si="3283"/>
        <v>-250000.00000000003</v>
      </c>
      <c r="BX1911" s="148">
        <f t="shared" ca="1" si="3283"/>
        <v>-250000.00000000003</v>
      </c>
      <c r="BY1911" s="148">
        <f t="shared" ca="1" si="3283"/>
        <v>-250000.00000000003</v>
      </c>
      <c r="BZ1911" s="148">
        <f t="shared" ca="1" si="3283"/>
        <v>-250000.00000000003</v>
      </c>
      <c r="CA1911" s="148">
        <f t="shared" ca="1" si="3283"/>
        <v>-250000.00000000003</v>
      </c>
      <c r="CB1911" s="148">
        <f t="shared" ca="1" si="3283"/>
        <v>-250000.00000000003</v>
      </c>
      <c r="CC1911" s="148">
        <f t="shared" ca="1" si="3283"/>
        <v>-250000.00000000003</v>
      </c>
      <c r="CD1911" s="148">
        <f t="shared" ca="1" si="3283"/>
        <v>-250000.00000000003</v>
      </c>
      <c r="CE1911" s="148">
        <f t="shared" ref="CE1911:CL1911" ca="1" si="3284">-CE1910*CE1909</f>
        <v>-250000.00000000003</v>
      </c>
      <c r="CF1911" s="148">
        <f t="shared" ca="1" si="3284"/>
        <v>-250000.00000000003</v>
      </c>
      <c r="CG1911" s="148">
        <f t="shared" ca="1" si="3284"/>
        <v>-250000.00000000003</v>
      </c>
      <c r="CH1911" s="148">
        <f t="shared" ca="1" si="3284"/>
        <v>-250000.00000000003</v>
      </c>
      <c r="CI1911" s="148">
        <f t="shared" ca="1" si="3284"/>
        <v>-250000.00000000003</v>
      </c>
      <c r="CJ1911" s="148">
        <f t="shared" ca="1" si="3284"/>
        <v>-250000.00000000003</v>
      </c>
      <c r="CK1911" s="148">
        <f t="shared" ca="1" si="3284"/>
        <v>-250000.00000000003</v>
      </c>
      <c r="CL1911" s="148">
        <f t="shared" ca="1" si="3284"/>
        <v>-250000.00000000003</v>
      </c>
      <c r="CN1911" s="78"/>
      <c r="CO1911" s="148" t="e">
        <f t="shared" ref="CO1911:DK1911" ca="1" si="3285">-CO1910*CO1909</f>
        <v>#N/A</v>
      </c>
      <c r="CP1911" s="148" t="e">
        <f t="shared" ca="1" si="3285"/>
        <v>#N/A</v>
      </c>
      <c r="CQ1911" s="148" t="e">
        <f t="shared" ca="1" si="3285"/>
        <v>#N/A</v>
      </c>
      <c r="CR1911" s="148" t="e">
        <f t="shared" ca="1" si="3285"/>
        <v>#N/A</v>
      </c>
      <c r="CS1911" s="148" t="e">
        <f t="shared" ca="1" si="3285"/>
        <v>#N/A</v>
      </c>
      <c r="CT1911" s="148" t="e">
        <f t="shared" ca="1" si="3285"/>
        <v>#N/A</v>
      </c>
      <c r="CU1911" s="148" t="e">
        <f t="shared" ca="1" si="3285"/>
        <v>#N/A</v>
      </c>
      <c r="CV1911" s="148" t="e">
        <f t="shared" ca="1" si="3285"/>
        <v>#N/A</v>
      </c>
      <c r="CW1911" s="148" t="e">
        <f t="shared" ca="1" si="3285"/>
        <v>#N/A</v>
      </c>
      <c r="CX1911" s="148" t="e">
        <f t="shared" ca="1" si="3285"/>
        <v>#N/A</v>
      </c>
      <c r="CY1911" s="148" t="e">
        <f t="shared" ca="1" si="3285"/>
        <v>#N/A</v>
      </c>
      <c r="CZ1911" s="148" t="e">
        <f t="shared" ca="1" si="3285"/>
        <v>#N/A</v>
      </c>
      <c r="DA1911" s="148" t="e">
        <f t="shared" ca="1" si="3285"/>
        <v>#N/A</v>
      </c>
      <c r="DB1911" s="148" t="e">
        <f t="shared" ca="1" si="3285"/>
        <v>#N/A</v>
      </c>
      <c r="DC1911" s="148" t="e">
        <f t="shared" ca="1" si="3285"/>
        <v>#N/A</v>
      </c>
      <c r="DD1911" s="148" t="e">
        <f t="shared" ca="1" si="3285"/>
        <v>#N/A</v>
      </c>
      <c r="DE1911" s="148" t="e">
        <f t="shared" ca="1" si="3285"/>
        <v>#N/A</v>
      </c>
      <c r="DF1911" s="148" t="e">
        <f t="shared" ca="1" si="3285"/>
        <v>#N/A</v>
      </c>
      <c r="DG1911" s="148" t="e">
        <f t="shared" ca="1" si="3285"/>
        <v>#N/A</v>
      </c>
      <c r="DH1911" s="148" t="e">
        <f t="shared" ca="1" si="3285"/>
        <v>#N/A</v>
      </c>
      <c r="DI1911" s="148" t="e">
        <f t="shared" ca="1" si="3285"/>
        <v>#N/A</v>
      </c>
      <c r="DJ1911" s="148" t="e">
        <f t="shared" ca="1" si="3285"/>
        <v>#N/A</v>
      </c>
      <c r="DK1911" s="148" t="e">
        <f t="shared" ca="1" si="3285"/>
        <v>#N/A</v>
      </c>
      <c r="DL1911" s="148" t="e">
        <f t="shared" ref="DL1911" ca="1" si="3286">-DL1910*DL1909</f>
        <v>#N/A</v>
      </c>
    </row>
    <row r="1912" spans="1:116" x14ac:dyDescent="0.4">
      <c r="B1912" t="s">
        <v>244</v>
      </c>
      <c r="D1912" t="s">
        <v>762</v>
      </c>
      <c r="E1912" s="8" t="str">
        <f t="shared" si="3279"/>
        <v>1912 DCHC-S</v>
      </c>
      <c r="S1912" s="72"/>
      <c r="T1912" s="72"/>
      <c r="U1912" s="72"/>
      <c r="V1912" s="72"/>
      <c r="W1912" s="72"/>
      <c r="X1912" s="72"/>
      <c r="Y1912" s="72"/>
      <c r="Z1912" s="72"/>
      <c r="AA1912" s="72"/>
      <c r="AB1912" s="72"/>
      <c r="AC1912" s="72"/>
      <c r="AD1912" s="72"/>
      <c r="AE1912" s="72"/>
      <c r="AF1912" s="72"/>
      <c r="AG1912" s="72"/>
      <c r="AH1912" s="72"/>
      <c r="AI1912" s="72"/>
      <c r="AJ1912" s="72"/>
      <c r="AK1912" s="72"/>
      <c r="AL1912" s="72"/>
      <c r="AM1912" s="72"/>
      <c r="AN1912" s="72"/>
      <c r="AO1912" s="72"/>
      <c r="AP1912" s="72"/>
      <c r="AQ1912" s="72"/>
      <c r="AR1912" s="72"/>
      <c r="AS1912" s="72"/>
      <c r="AT1912" s="72"/>
      <c r="AU1912" s="72"/>
      <c r="AV1912" s="72"/>
      <c r="AW1912" s="72"/>
      <c r="AX1912" s="72"/>
      <c r="AY1912" s="72"/>
      <c r="AZ1912" s="72"/>
      <c r="BA1912" s="72"/>
      <c r="BB1912" s="72"/>
      <c r="BC1912" s="72"/>
      <c r="BD1912" s="72"/>
      <c r="BE1912" s="72"/>
      <c r="BF1912" s="72"/>
      <c r="BG1912" s="72"/>
      <c r="BH1912" s="72"/>
      <c r="BI1912" s="72"/>
      <c r="BJ1912" s="72"/>
      <c r="BK1912" s="72"/>
      <c r="BL1912" s="72"/>
      <c r="BM1912" s="72"/>
      <c r="BN1912" s="72"/>
      <c r="BO1912" s="72"/>
      <c r="BP1912" s="72"/>
      <c r="BQ1912" s="72"/>
      <c r="BR1912" s="72"/>
      <c r="BS1912" s="72"/>
      <c r="BT1912" s="72"/>
      <c r="BU1912" s="72"/>
      <c r="BV1912" s="72"/>
      <c r="BW1912" s="72"/>
      <c r="BX1912" s="72"/>
      <c r="BY1912" s="72"/>
      <c r="BZ1912" s="72"/>
      <c r="CA1912" s="72"/>
      <c r="CB1912" s="72"/>
      <c r="CC1912" s="72"/>
      <c r="CD1912" s="72"/>
      <c r="CE1912" s="72"/>
      <c r="CF1912" s="72"/>
      <c r="CG1912" s="72"/>
      <c r="CH1912" s="72"/>
      <c r="CI1912" s="72"/>
      <c r="CJ1912" s="72"/>
      <c r="CK1912" s="72"/>
      <c r="CL1912" s="72"/>
      <c r="CO1912" s="72"/>
      <c r="CP1912" s="72"/>
      <c r="CQ1912" s="72"/>
      <c r="CR1912" s="72"/>
      <c r="CS1912" s="72"/>
      <c r="CT1912" s="72"/>
      <c r="CU1912" s="72"/>
      <c r="CV1912" s="72"/>
      <c r="CW1912" s="72"/>
      <c r="CX1912" s="72"/>
      <c r="CY1912" s="72"/>
      <c r="CZ1912" s="72"/>
      <c r="DA1912" s="72"/>
      <c r="DB1912" s="72"/>
      <c r="DC1912" s="72"/>
      <c r="DD1912" s="72"/>
      <c r="DE1912" s="72"/>
      <c r="DF1912" s="72"/>
      <c r="DG1912" s="72"/>
      <c r="DH1912" s="72"/>
      <c r="DI1912" s="72"/>
      <c r="DJ1912" s="72"/>
      <c r="DK1912" s="72"/>
      <c r="DL1912" s="72"/>
    </row>
    <row r="1913" spans="1:116" x14ac:dyDescent="0.4">
      <c r="B1913" t="s">
        <v>332</v>
      </c>
      <c r="D1913" t="s">
        <v>762</v>
      </c>
      <c r="E1913" s="8" t="str">
        <f>ROW()&amp;" "&amp;D1913</f>
        <v>1913 DCHC-S</v>
      </c>
      <c r="G1913" s="136" t="str">
        <f>G1899</f>
        <v>primary unit</v>
      </c>
      <c r="H1913" s="27"/>
      <c r="I1913" s="78"/>
      <c r="J1913" s="78"/>
      <c r="K1913" s="33"/>
      <c r="L1913" s="33"/>
      <c r="M1913" s="33"/>
      <c r="N1913" s="33"/>
      <c r="O1913" s="33"/>
      <c r="P1913" s="33"/>
      <c r="R1913" s="33"/>
      <c r="S1913" s="77"/>
      <c r="T1913" s="77"/>
      <c r="U1913" s="77"/>
      <c r="V1913" s="77"/>
      <c r="W1913" s="77"/>
      <c r="X1913" s="77"/>
      <c r="Y1913" s="77"/>
      <c r="Z1913" s="77"/>
      <c r="AA1913" s="77"/>
      <c r="AB1913" s="77"/>
      <c r="AC1913" s="77"/>
      <c r="AD1913" s="77"/>
      <c r="AE1913" s="77"/>
      <c r="AF1913" s="77"/>
      <c r="AG1913" s="77"/>
      <c r="AH1913" s="77"/>
      <c r="AI1913" s="77"/>
      <c r="AJ1913" s="77"/>
      <c r="AK1913" s="77"/>
      <c r="AL1913" s="77"/>
      <c r="AM1913" s="77"/>
      <c r="AN1913" s="77"/>
      <c r="AO1913" s="77"/>
      <c r="AP1913" s="77"/>
      <c r="AQ1913" s="77"/>
      <c r="AR1913" s="77"/>
      <c r="AS1913" s="77"/>
      <c r="AT1913" s="77"/>
      <c r="AU1913" s="77"/>
      <c r="AV1913" s="77"/>
      <c r="AW1913" s="77"/>
      <c r="AX1913" s="77"/>
      <c r="AY1913" s="77"/>
      <c r="AZ1913" s="77"/>
      <c r="BA1913" s="77"/>
      <c r="BB1913" s="77"/>
      <c r="BC1913" s="77"/>
      <c r="BD1913" s="77"/>
      <c r="BE1913" s="77"/>
      <c r="BF1913" s="77"/>
      <c r="BG1913" s="77"/>
      <c r="BH1913" s="77"/>
      <c r="BI1913" s="77"/>
      <c r="BJ1913" s="77"/>
      <c r="BK1913" s="77"/>
      <c r="BL1913" s="77"/>
      <c r="BM1913" s="77"/>
      <c r="BN1913" s="77"/>
      <c r="BO1913" s="77"/>
      <c r="BP1913" s="77"/>
      <c r="BQ1913" s="77"/>
      <c r="BR1913" s="77"/>
      <c r="BS1913" s="77"/>
      <c r="BT1913" s="77"/>
      <c r="BU1913" s="77"/>
      <c r="BV1913" s="77"/>
      <c r="BW1913" s="77"/>
      <c r="BX1913" s="77"/>
      <c r="BY1913" s="77"/>
      <c r="BZ1913" s="77"/>
      <c r="CA1913" s="77"/>
      <c r="CB1913" s="77"/>
      <c r="CC1913" s="77"/>
      <c r="CD1913" s="77"/>
      <c r="CE1913" s="77"/>
      <c r="CF1913" s="77"/>
      <c r="CG1913" s="77"/>
      <c r="CH1913" s="77"/>
      <c r="CI1913" s="77"/>
      <c r="CJ1913" s="77"/>
      <c r="CK1913" s="77"/>
      <c r="CL1913" s="77"/>
      <c r="CN1913" s="78"/>
      <c r="CO1913" s="77"/>
      <c r="CP1913" s="77"/>
      <c r="CQ1913" s="77"/>
      <c r="CR1913" s="77"/>
      <c r="CS1913" s="77"/>
      <c r="CT1913" s="77"/>
      <c r="CU1913" s="77"/>
      <c r="CV1913" s="77"/>
      <c r="CW1913" s="77"/>
      <c r="CX1913" s="77"/>
      <c r="CY1913" s="77"/>
      <c r="CZ1913" s="77"/>
      <c r="DA1913" s="77"/>
      <c r="DB1913" s="77"/>
      <c r="DC1913" s="77"/>
      <c r="DD1913" s="77"/>
      <c r="DE1913" s="77"/>
      <c r="DF1913" s="77"/>
      <c r="DG1913" s="77"/>
      <c r="DH1913" s="77"/>
      <c r="DI1913" s="77"/>
      <c r="DJ1913" s="77"/>
      <c r="DK1913" s="77"/>
      <c r="DL1913" s="77"/>
    </row>
    <row r="1914" spans="1:116" x14ac:dyDescent="0.4">
      <c r="B1914" t="s">
        <v>332</v>
      </c>
      <c r="D1914" t="s">
        <v>762</v>
      </c>
      <c r="E1914" s="8" t="str">
        <f t="shared" si="3279"/>
        <v>1914 DCHC-S</v>
      </c>
      <c r="G1914" s="136" t="str">
        <f t="shared" ref="G1914:G1920" si="3287">G1900</f>
        <v>Primary revenue driver</v>
      </c>
      <c r="H1914" s="27"/>
      <c r="I1914" s="78"/>
      <c r="J1914" s="78"/>
      <c r="K1914" s="33"/>
      <c r="L1914" s="33"/>
      <c r="M1914" s="33"/>
      <c r="N1914" s="33"/>
      <c r="O1914" s="33"/>
      <c r="P1914" s="33"/>
      <c r="R1914" s="33"/>
      <c r="S1914" s="77"/>
      <c r="T1914" s="77"/>
      <c r="U1914" s="77"/>
      <c r="V1914" s="77"/>
      <c r="W1914" s="77"/>
      <c r="X1914" s="77"/>
      <c r="Y1914" s="77"/>
      <c r="Z1914" s="77"/>
      <c r="AA1914" s="77"/>
      <c r="AB1914" s="77"/>
      <c r="AC1914" s="77"/>
      <c r="AD1914" s="77"/>
      <c r="AE1914" s="77"/>
      <c r="AF1914" s="77"/>
      <c r="AG1914" s="77"/>
      <c r="AH1914" s="77"/>
      <c r="AI1914" s="77"/>
      <c r="AJ1914" s="77"/>
      <c r="AK1914" s="77"/>
      <c r="AL1914" s="77"/>
      <c r="AM1914" s="77"/>
      <c r="AN1914" s="77"/>
      <c r="AO1914" s="77"/>
      <c r="AP1914" s="77"/>
      <c r="AQ1914" s="77"/>
      <c r="AR1914" s="77"/>
      <c r="AS1914" s="77"/>
      <c r="AT1914" s="77"/>
      <c r="AU1914" s="77"/>
      <c r="AV1914" s="77"/>
      <c r="AW1914" s="77"/>
      <c r="AX1914" s="77"/>
      <c r="AY1914" s="77"/>
      <c r="AZ1914" s="77"/>
      <c r="BA1914" s="77"/>
      <c r="BB1914" s="77"/>
      <c r="BC1914" s="77"/>
      <c r="BD1914" s="77"/>
      <c r="BE1914" s="77"/>
      <c r="BF1914" s="77"/>
      <c r="BG1914" s="77"/>
      <c r="BH1914" s="77"/>
      <c r="BI1914" s="77"/>
      <c r="BJ1914" s="77"/>
      <c r="BK1914" s="77"/>
      <c r="BL1914" s="77"/>
      <c r="BM1914" s="77"/>
      <c r="BN1914" s="77"/>
      <c r="BO1914" s="77"/>
      <c r="BP1914" s="77"/>
      <c r="BQ1914" s="77"/>
      <c r="BR1914" s="77"/>
      <c r="BS1914" s="77"/>
      <c r="BT1914" s="77"/>
      <c r="BU1914" s="77"/>
      <c r="BV1914" s="77"/>
      <c r="BW1914" s="77"/>
      <c r="BX1914" s="77"/>
      <c r="BY1914" s="77"/>
      <c r="BZ1914" s="77"/>
      <c r="CA1914" s="77"/>
      <c r="CB1914" s="77"/>
      <c r="CC1914" s="77"/>
      <c r="CD1914" s="77"/>
      <c r="CE1914" s="77"/>
      <c r="CF1914" s="77"/>
      <c r="CG1914" s="77"/>
      <c r="CH1914" s="77"/>
      <c r="CI1914" s="77"/>
      <c r="CJ1914" s="77"/>
      <c r="CK1914" s="77"/>
      <c r="CL1914" s="77"/>
      <c r="CN1914" s="78"/>
      <c r="CO1914" s="77"/>
      <c r="CP1914" s="77"/>
      <c r="CQ1914" s="77"/>
      <c r="CR1914" s="77"/>
      <c r="CS1914" s="77"/>
      <c r="CT1914" s="77"/>
      <c r="CU1914" s="77"/>
      <c r="CV1914" s="77"/>
      <c r="CW1914" s="77"/>
      <c r="CX1914" s="77"/>
      <c r="CY1914" s="77"/>
      <c r="CZ1914" s="77"/>
      <c r="DA1914" s="77"/>
      <c r="DB1914" s="77"/>
      <c r="DC1914" s="77"/>
      <c r="DD1914" s="77"/>
      <c r="DE1914" s="77"/>
      <c r="DF1914" s="77"/>
      <c r="DG1914" s="77"/>
      <c r="DH1914" s="77"/>
      <c r="DI1914" s="77"/>
      <c r="DJ1914" s="77"/>
      <c r="DK1914" s="77"/>
      <c r="DL1914" s="77"/>
    </row>
    <row r="1915" spans="1:116" x14ac:dyDescent="0.4">
      <c r="B1915" t="s">
        <v>332</v>
      </c>
      <c r="D1915" t="s">
        <v>762</v>
      </c>
      <c r="E1915" s="8" t="str">
        <f t="shared" si="3279"/>
        <v>1915 DCHC-S</v>
      </c>
      <c r="G1915" s="136" t="str">
        <f t="shared" si="3287"/>
        <v>Primary volume driver</v>
      </c>
      <c r="K1915" s="53"/>
      <c r="L1915" s="53"/>
      <c r="M1915" s="53"/>
      <c r="N1915" s="53"/>
      <c r="O1915" s="53"/>
      <c r="P1915" s="53"/>
      <c r="R1915" s="24"/>
      <c r="S1915" s="80" t="str">
        <f>S1900</f>
        <v>S$16</v>
      </c>
      <c r="T1915" s="80" t="str">
        <f t="shared" ref="T1915:CE1915" si="3288">T1900</f>
        <v>T$16</v>
      </c>
      <c r="U1915" s="80" t="str">
        <f t="shared" si="3288"/>
        <v>U$16</v>
      </c>
      <c r="V1915" s="80" t="str">
        <f t="shared" si="3288"/>
        <v>V$16</v>
      </c>
      <c r="W1915" s="80" t="str">
        <f t="shared" si="3288"/>
        <v>W$16</v>
      </c>
      <c r="X1915" s="80" t="str">
        <f t="shared" si="3288"/>
        <v>X$16</v>
      </c>
      <c r="Y1915" s="80" t="str">
        <f t="shared" si="3288"/>
        <v>Y$16</v>
      </c>
      <c r="Z1915" s="80" t="str">
        <f t="shared" si="3288"/>
        <v>Z$16</v>
      </c>
      <c r="AA1915" s="80" t="str">
        <f t="shared" si="3288"/>
        <v>AA$16</v>
      </c>
      <c r="AB1915" s="80" t="str">
        <f t="shared" si="3288"/>
        <v>AB$16</v>
      </c>
      <c r="AC1915" s="80" t="str">
        <f t="shared" si="3288"/>
        <v>AC$16</v>
      </c>
      <c r="AD1915" s="80" t="str">
        <f t="shared" si="3288"/>
        <v>AD$16</v>
      </c>
      <c r="AE1915" s="80" t="str">
        <f t="shared" si="3288"/>
        <v>AE$16</v>
      </c>
      <c r="AF1915" s="80" t="str">
        <f t="shared" si="3288"/>
        <v>AF$16</v>
      </c>
      <c r="AG1915" s="80" t="str">
        <f t="shared" si="3288"/>
        <v>AG$16</v>
      </c>
      <c r="AH1915" s="80" t="str">
        <f t="shared" si="3288"/>
        <v>AH$16</v>
      </c>
      <c r="AI1915" s="80" t="str">
        <f t="shared" si="3288"/>
        <v>AI$16</v>
      </c>
      <c r="AJ1915" s="80" t="str">
        <f t="shared" si="3288"/>
        <v>AJ$16</v>
      </c>
      <c r="AK1915" s="80" t="str">
        <f t="shared" si="3288"/>
        <v>AK$16</v>
      </c>
      <c r="AL1915" s="80" t="str">
        <f t="shared" si="3288"/>
        <v>AL$16</v>
      </c>
      <c r="AM1915" s="80" t="str">
        <f t="shared" si="3288"/>
        <v>AM$16</v>
      </c>
      <c r="AN1915" s="80" t="str">
        <f t="shared" si="3288"/>
        <v>AN$16</v>
      </c>
      <c r="AO1915" s="80" t="str">
        <f t="shared" si="3288"/>
        <v>AO$16</v>
      </c>
      <c r="AP1915" s="80" t="str">
        <f t="shared" si="3288"/>
        <v>AP$16</v>
      </c>
      <c r="AQ1915" s="80" t="str">
        <f t="shared" si="3288"/>
        <v>AQ$16</v>
      </c>
      <c r="AR1915" s="80" t="str">
        <f t="shared" si="3288"/>
        <v>AR$16</v>
      </c>
      <c r="AS1915" s="80" t="str">
        <f t="shared" si="3288"/>
        <v>AS$16</v>
      </c>
      <c r="AT1915" s="80" t="str">
        <f t="shared" si="3288"/>
        <v>AT$16</v>
      </c>
      <c r="AU1915" s="80" t="str">
        <f t="shared" si="3288"/>
        <v>AU$16</v>
      </c>
      <c r="AV1915" s="80" t="str">
        <f t="shared" si="3288"/>
        <v>AV$16</v>
      </c>
      <c r="AW1915" s="80" t="str">
        <f t="shared" si="3288"/>
        <v>AW$16</v>
      </c>
      <c r="AX1915" s="80" t="str">
        <f t="shared" si="3288"/>
        <v>AX$16</v>
      </c>
      <c r="AY1915" s="80" t="str">
        <f t="shared" si="3288"/>
        <v>AY$16</v>
      </c>
      <c r="AZ1915" s="80" t="str">
        <f t="shared" si="3288"/>
        <v>AZ$16</v>
      </c>
      <c r="BA1915" s="80" t="str">
        <f t="shared" si="3288"/>
        <v>BA$16</v>
      </c>
      <c r="BB1915" s="80" t="str">
        <f t="shared" si="3288"/>
        <v>BB$16</v>
      </c>
      <c r="BC1915" s="80" t="str">
        <f t="shared" si="3288"/>
        <v>BC$16</v>
      </c>
      <c r="BD1915" s="80" t="str">
        <f t="shared" si="3288"/>
        <v>BD$16</v>
      </c>
      <c r="BE1915" s="80" t="str">
        <f t="shared" si="3288"/>
        <v>BE$16</v>
      </c>
      <c r="BF1915" s="80" t="str">
        <f t="shared" si="3288"/>
        <v>BF$16</v>
      </c>
      <c r="BG1915" s="80" t="str">
        <f t="shared" si="3288"/>
        <v>BG$16</v>
      </c>
      <c r="BH1915" s="80" t="str">
        <f t="shared" si="3288"/>
        <v>BH$16</v>
      </c>
      <c r="BI1915" s="80" t="str">
        <f t="shared" si="3288"/>
        <v>BI$16</v>
      </c>
      <c r="BJ1915" s="80" t="str">
        <f t="shared" si="3288"/>
        <v>BJ$16</v>
      </c>
      <c r="BK1915" s="80" t="str">
        <f t="shared" si="3288"/>
        <v>BK$16</v>
      </c>
      <c r="BL1915" s="80" t="str">
        <f t="shared" si="3288"/>
        <v>BL$16</v>
      </c>
      <c r="BM1915" s="80" t="str">
        <f t="shared" si="3288"/>
        <v>BM$16</v>
      </c>
      <c r="BN1915" s="80" t="str">
        <f t="shared" si="3288"/>
        <v>BN$16</v>
      </c>
      <c r="BO1915" s="80" t="str">
        <f t="shared" si="3288"/>
        <v>BO$16</v>
      </c>
      <c r="BP1915" s="80" t="str">
        <f t="shared" si="3288"/>
        <v>BP$16</v>
      </c>
      <c r="BQ1915" s="80" t="str">
        <f t="shared" si="3288"/>
        <v>BQ$16</v>
      </c>
      <c r="BR1915" s="80" t="str">
        <f t="shared" si="3288"/>
        <v>BR$16</v>
      </c>
      <c r="BS1915" s="80" t="str">
        <f t="shared" si="3288"/>
        <v>BS$16</v>
      </c>
      <c r="BT1915" s="80" t="str">
        <f t="shared" si="3288"/>
        <v>BT$16</v>
      </c>
      <c r="BU1915" s="80" t="str">
        <f t="shared" si="3288"/>
        <v>BU$16</v>
      </c>
      <c r="BV1915" s="80" t="str">
        <f t="shared" si="3288"/>
        <v>BV$16</v>
      </c>
      <c r="BW1915" s="80" t="str">
        <f t="shared" si="3288"/>
        <v>BW$16</v>
      </c>
      <c r="BX1915" s="80" t="str">
        <f t="shared" si="3288"/>
        <v>BX$16</v>
      </c>
      <c r="BY1915" s="80" t="str">
        <f t="shared" si="3288"/>
        <v>BY$16</v>
      </c>
      <c r="BZ1915" s="80" t="str">
        <f t="shared" si="3288"/>
        <v>BZ$16</v>
      </c>
      <c r="CA1915" s="80" t="str">
        <f t="shared" si="3288"/>
        <v>CA$16</v>
      </c>
      <c r="CB1915" s="80" t="str">
        <f t="shared" si="3288"/>
        <v>CB$16</v>
      </c>
      <c r="CC1915" s="80" t="str">
        <f t="shared" si="3288"/>
        <v>CC$16</v>
      </c>
      <c r="CD1915" s="80" t="str">
        <f t="shared" si="3288"/>
        <v>CD$16</v>
      </c>
      <c r="CE1915" s="80" t="str">
        <f t="shared" si="3288"/>
        <v>CE$16</v>
      </c>
      <c r="CF1915" s="80" t="str">
        <f t="shared" ref="CF1915:CL1915" si="3289">CF1900</f>
        <v>CF$16</v>
      </c>
      <c r="CG1915" s="80" t="str">
        <f t="shared" si="3289"/>
        <v>CG$16</v>
      </c>
      <c r="CH1915" s="80" t="str">
        <f t="shared" si="3289"/>
        <v>CH$16</v>
      </c>
      <c r="CI1915" s="80" t="str">
        <f t="shared" si="3289"/>
        <v>CI$16</v>
      </c>
      <c r="CJ1915" s="80" t="str">
        <f t="shared" si="3289"/>
        <v>CJ$16</v>
      </c>
      <c r="CK1915" s="80" t="str">
        <f t="shared" si="3289"/>
        <v>CK$16</v>
      </c>
      <c r="CL1915" s="80" t="str">
        <f t="shared" si="3289"/>
        <v>CL$16</v>
      </c>
      <c r="CO1915" s="80" t="str">
        <f t="shared" ref="CO1915:DK1915" si="3290">CO1900</f>
        <v>CO$16</v>
      </c>
      <c r="CP1915" s="80" t="str">
        <f t="shared" si="3290"/>
        <v>CP$16</v>
      </c>
      <c r="CQ1915" s="80" t="str">
        <f t="shared" si="3290"/>
        <v>CQ$16</v>
      </c>
      <c r="CR1915" s="80" t="str">
        <f t="shared" si="3290"/>
        <v>CR$16</v>
      </c>
      <c r="CS1915" s="80" t="str">
        <f t="shared" si="3290"/>
        <v>CS$16</v>
      </c>
      <c r="CT1915" s="80" t="str">
        <f t="shared" si="3290"/>
        <v>CT$16</v>
      </c>
      <c r="CU1915" s="80" t="str">
        <f t="shared" si="3290"/>
        <v>CU$16</v>
      </c>
      <c r="CV1915" s="80" t="str">
        <f t="shared" si="3290"/>
        <v>CV$16</v>
      </c>
      <c r="CW1915" s="80" t="str">
        <f t="shared" si="3290"/>
        <v>CW$16</v>
      </c>
      <c r="CX1915" s="80" t="str">
        <f t="shared" si="3290"/>
        <v>CX$16</v>
      </c>
      <c r="CY1915" s="80" t="str">
        <f t="shared" si="3290"/>
        <v>CY$16</v>
      </c>
      <c r="CZ1915" s="80" t="str">
        <f t="shared" si="3290"/>
        <v>CZ$16</v>
      </c>
      <c r="DA1915" s="80" t="str">
        <f t="shared" si="3290"/>
        <v>DA$16</v>
      </c>
      <c r="DB1915" s="80" t="str">
        <f t="shared" si="3290"/>
        <v>DB$16</v>
      </c>
      <c r="DC1915" s="80" t="str">
        <f t="shared" si="3290"/>
        <v>DC$16</v>
      </c>
      <c r="DD1915" s="80" t="str">
        <f t="shared" si="3290"/>
        <v>DD$16</v>
      </c>
      <c r="DE1915" s="80" t="str">
        <f t="shared" si="3290"/>
        <v>DE$16</v>
      </c>
      <c r="DF1915" s="80" t="str">
        <f t="shared" si="3290"/>
        <v>DF$16</v>
      </c>
      <c r="DG1915" s="80" t="str">
        <f t="shared" si="3290"/>
        <v>DG$16</v>
      </c>
      <c r="DH1915" s="80" t="str">
        <f t="shared" si="3290"/>
        <v>DH$16</v>
      </c>
      <c r="DI1915" s="80" t="str">
        <f t="shared" si="3290"/>
        <v>DI$16</v>
      </c>
      <c r="DJ1915" s="80" t="str">
        <f t="shared" si="3290"/>
        <v>DJ$16</v>
      </c>
      <c r="DK1915" s="80" t="str">
        <f t="shared" si="3290"/>
        <v>DK$16</v>
      </c>
      <c r="DL1915" s="80" t="str">
        <f t="shared" ref="DL1915" si="3291">DL1900</f>
        <v>DL$16</v>
      </c>
    </row>
    <row r="1916" spans="1:116" x14ac:dyDescent="0.4">
      <c r="B1916" t="s">
        <v>332</v>
      </c>
      <c r="D1916" t="s">
        <v>762</v>
      </c>
      <c r="E1916" s="8" t="str">
        <f t="shared" si="3279"/>
        <v>1916 DCHC-S</v>
      </c>
      <c r="G1916" s="191" t="str">
        <f>G1906</f>
        <v>Headcount - volume driven:</v>
      </c>
      <c r="H1916" s="12"/>
      <c r="I1916" s="60"/>
      <c r="J1916" s="60"/>
      <c r="K1916" s="15"/>
      <c r="L1916" s="15"/>
      <c r="M1916" s="15"/>
      <c r="N1916" s="15"/>
      <c r="O1916" s="15"/>
      <c r="P1916" s="15"/>
      <c r="R1916" s="15"/>
      <c r="S1916" s="80" t="str">
        <f>S1901</f>
        <v>S$17</v>
      </c>
      <c r="T1916" s="80" t="str">
        <f t="shared" ref="T1916:CE1916" si="3292">T1901</f>
        <v>T$17</v>
      </c>
      <c r="U1916" s="80" t="str">
        <f t="shared" si="3292"/>
        <v>U$17</v>
      </c>
      <c r="V1916" s="80" t="str">
        <f t="shared" si="3292"/>
        <v>V$17</v>
      </c>
      <c r="W1916" s="80" t="str">
        <f t="shared" si="3292"/>
        <v>W$17</v>
      </c>
      <c r="X1916" s="80" t="str">
        <f t="shared" si="3292"/>
        <v>X$17</v>
      </c>
      <c r="Y1916" s="80" t="str">
        <f t="shared" si="3292"/>
        <v>Y$17</v>
      </c>
      <c r="Z1916" s="80" t="str">
        <f t="shared" si="3292"/>
        <v>Z$17</v>
      </c>
      <c r="AA1916" s="80" t="str">
        <f t="shared" si="3292"/>
        <v>AA$17</v>
      </c>
      <c r="AB1916" s="80" t="str">
        <f t="shared" si="3292"/>
        <v>AB$17</v>
      </c>
      <c r="AC1916" s="80" t="str">
        <f t="shared" si="3292"/>
        <v>AC$17</v>
      </c>
      <c r="AD1916" s="80" t="str">
        <f t="shared" si="3292"/>
        <v>AD$17</v>
      </c>
      <c r="AE1916" s="80" t="str">
        <f t="shared" si="3292"/>
        <v>AE$17</v>
      </c>
      <c r="AF1916" s="80" t="str">
        <f t="shared" si="3292"/>
        <v>AF$17</v>
      </c>
      <c r="AG1916" s="80" t="str">
        <f t="shared" si="3292"/>
        <v>AG$17</v>
      </c>
      <c r="AH1916" s="80" t="str">
        <f t="shared" si="3292"/>
        <v>AH$17</v>
      </c>
      <c r="AI1916" s="80" t="str">
        <f t="shared" si="3292"/>
        <v>AI$17</v>
      </c>
      <c r="AJ1916" s="80" t="str">
        <f t="shared" si="3292"/>
        <v>AJ$17</v>
      </c>
      <c r="AK1916" s="80" t="str">
        <f t="shared" si="3292"/>
        <v>AK$17</v>
      </c>
      <c r="AL1916" s="80" t="str">
        <f t="shared" si="3292"/>
        <v>AL$17</v>
      </c>
      <c r="AM1916" s="80" t="str">
        <f t="shared" si="3292"/>
        <v>AM$17</v>
      </c>
      <c r="AN1916" s="80" t="str">
        <f t="shared" si="3292"/>
        <v>AN$17</v>
      </c>
      <c r="AO1916" s="80" t="str">
        <f t="shared" si="3292"/>
        <v>AO$17</v>
      </c>
      <c r="AP1916" s="80" t="str">
        <f t="shared" si="3292"/>
        <v>AP$17</v>
      </c>
      <c r="AQ1916" s="80" t="str">
        <f t="shared" si="3292"/>
        <v>AQ$17</v>
      </c>
      <c r="AR1916" s="80" t="str">
        <f t="shared" si="3292"/>
        <v>AR$17</v>
      </c>
      <c r="AS1916" s="80" t="str">
        <f t="shared" si="3292"/>
        <v>AS$17</v>
      </c>
      <c r="AT1916" s="80" t="str">
        <f t="shared" si="3292"/>
        <v>AT$17</v>
      </c>
      <c r="AU1916" s="80" t="str">
        <f t="shared" si="3292"/>
        <v>AU$17</v>
      </c>
      <c r="AV1916" s="80" t="str">
        <f t="shared" si="3292"/>
        <v>AV$17</v>
      </c>
      <c r="AW1916" s="80" t="str">
        <f t="shared" si="3292"/>
        <v>AW$17</v>
      </c>
      <c r="AX1916" s="80" t="str">
        <f t="shared" si="3292"/>
        <v>AX$17</v>
      </c>
      <c r="AY1916" s="80" t="str">
        <f t="shared" si="3292"/>
        <v>AY$17</v>
      </c>
      <c r="AZ1916" s="80" t="str">
        <f t="shared" si="3292"/>
        <v>AZ$17</v>
      </c>
      <c r="BA1916" s="80" t="str">
        <f t="shared" si="3292"/>
        <v>BA$17</v>
      </c>
      <c r="BB1916" s="80" t="str">
        <f t="shared" si="3292"/>
        <v>BB$17</v>
      </c>
      <c r="BC1916" s="80" t="str">
        <f t="shared" si="3292"/>
        <v>BC$17</v>
      </c>
      <c r="BD1916" s="80" t="str">
        <f t="shared" si="3292"/>
        <v>BD$17</v>
      </c>
      <c r="BE1916" s="80" t="str">
        <f t="shared" si="3292"/>
        <v>BE$17</v>
      </c>
      <c r="BF1916" s="80" t="str">
        <f t="shared" si="3292"/>
        <v>BF$17</v>
      </c>
      <c r="BG1916" s="80" t="str">
        <f t="shared" si="3292"/>
        <v>BG$17</v>
      </c>
      <c r="BH1916" s="80" t="str">
        <f t="shared" si="3292"/>
        <v>BH$17</v>
      </c>
      <c r="BI1916" s="80" t="str">
        <f t="shared" si="3292"/>
        <v>BI$17</v>
      </c>
      <c r="BJ1916" s="80" t="str">
        <f t="shared" si="3292"/>
        <v>BJ$17</v>
      </c>
      <c r="BK1916" s="80" t="str">
        <f t="shared" si="3292"/>
        <v>BK$17</v>
      </c>
      <c r="BL1916" s="80" t="str">
        <f t="shared" si="3292"/>
        <v>BL$17</v>
      </c>
      <c r="BM1916" s="80" t="str">
        <f t="shared" si="3292"/>
        <v>BM$17</v>
      </c>
      <c r="BN1916" s="80" t="str">
        <f t="shared" si="3292"/>
        <v>BN$17</v>
      </c>
      <c r="BO1916" s="80" t="str">
        <f t="shared" si="3292"/>
        <v>BO$17</v>
      </c>
      <c r="BP1916" s="80" t="str">
        <f t="shared" si="3292"/>
        <v>BP$17</v>
      </c>
      <c r="BQ1916" s="80" t="str">
        <f t="shared" si="3292"/>
        <v>BQ$17</v>
      </c>
      <c r="BR1916" s="80" t="str">
        <f t="shared" si="3292"/>
        <v>BR$17</v>
      </c>
      <c r="BS1916" s="80" t="str">
        <f t="shared" si="3292"/>
        <v>BS$17</v>
      </c>
      <c r="BT1916" s="80" t="str">
        <f t="shared" si="3292"/>
        <v>BT$17</v>
      </c>
      <c r="BU1916" s="80" t="str">
        <f t="shared" si="3292"/>
        <v>BU$17</v>
      </c>
      <c r="BV1916" s="80" t="str">
        <f t="shared" si="3292"/>
        <v>BV$17</v>
      </c>
      <c r="BW1916" s="80" t="str">
        <f t="shared" si="3292"/>
        <v>BW$17</v>
      </c>
      <c r="BX1916" s="80" t="str">
        <f t="shared" si="3292"/>
        <v>BX$17</v>
      </c>
      <c r="BY1916" s="80" t="str">
        <f t="shared" si="3292"/>
        <v>BY$17</v>
      </c>
      <c r="BZ1916" s="80" t="str">
        <f t="shared" si="3292"/>
        <v>BZ$17</v>
      </c>
      <c r="CA1916" s="80" t="str">
        <f t="shared" si="3292"/>
        <v>CA$17</v>
      </c>
      <c r="CB1916" s="80" t="str">
        <f t="shared" si="3292"/>
        <v>CB$17</v>
      </c>
      <c r="CC1916" s="80" t="str">
        <f t="shared" si="3292"/>
        <v>CC$17</v>
      </c>
      <c r="CD1916" s="80" t="str">
        <f t="shared" si="3292"/>
        <v>CD$17</v>
      </c>
      <c r="CE1916" s="80" t="str">
        <f t="shared" si="3292"/>
        <v>CE$17</v>
      </c>
      <c r="CF1916" s="80" t="str">
        <f t="shared" ref="CF1916:CL1916" si="3293">CF1901</f>
        <v>CF$17</v>
      </c>
      <c r="CG1916" s="80" t="str">
        <f t="shared" si="3293"/>
        <v>CG$17</v>
      </c>
      <c r="CH1916" s="80" t="str">
        <f t="shared" si="3293"/>
        <v>CH$17</v>
      </c>
      <c r="CI1916" s="80" t="str">
        <f t="shared" si="3293"/>
        <v>CI$17</v>
      </c>
      <c r="CJ1916" s="80" t="str">
        <f t="shared" si="3293"/>
        <v>CJ$17</v>
      </c>
      <c r="CK1916" s="80" t="str">
        <f t="shared" si="3293"/>
        <v>CK$17</v>
      </c>
      <c r="CL1916" s="80" t="str">
        <f t="shared" si="3293"/>
        <v>CL$17</v>
      </c>
      <c r="CN1916" s="60"/>
      <c r="CO1916" s="80" t="str">
        <f t="shared" ref="CO1916:DK1916" si="3294">CO1901</f>
        <v>CO$17</v>
      </c>
      <c r="CP1916" s="80" t="str">
        <f t="shared" si="3294"/>
        <v>CP$17</v>
      </c>
      <c r="CQ1916" s="80" t="str">
        <f t="shared" si="3294"/>
        <v>CQ$17</v>
      </c>
      <c r="CR1916" s="80" t="str">
        <f t="shared" si="3294"/>
        <v>CR$17</v>
      </c>
      <c r="CS1916" s="80" t="str">
        <f t="shared" si="3294"/>
        <v>CS$17</v>
      </c>
      <c r="CT1916" s="80" t="str">
        <f t="shared" si="3294"/>
        <v>CT$17</v>
      </c>
      <c r="CU1916" s="80" t="str">
        <f t="shared" si="3294"/>
        <v>CU$17</v>
      </c>
      <c r="CV1916" s="80" t="str">
        <f t="shared" si="3294"/>
        <v>CV$17</v>
      </c>
      <c r="CW1916" s="80" t="str">
        <f t="shared" si="3294"/>
        <v>CW$17</v>
      </c>
      <c r="CX1916" s="80" t="str">
        <f t="shared" si="3294"/>
        <v>CX$17</v>
      </c>
      <c r="CY1916" s="80" t="str">
        <f t="shared" si="3294"/>
        <v>CY$17</v>
      </c>
      <c r="CZ1916" s="80" t="str">
        <f t="shared" si="3294"/>
        <v>CZ$17</v>
      </c>
      <c r="DA1916" s="80" t="str">
        <f t="shared" si="3294"/>
        <v>DA$17</v>
      </c>
      <c r="DB1916" s="80" t="str">
        <f t="shared" si="3294"/>
        <v>DB$17</v>
      </c>
      <c r="DC1916" s="80" t="str">
        <f t="shared" si="3294"/>
        <v>DC$17</v>
      </c>
      <c r="DD1916" s="80" t="str">
        <f t="shared" si="3294"/>
        <v>DD$17</v>
      </c>
      <c r="DE1916" s="80" t="str">
        <f t="shared" si="3294"/>
        <v>DE$17</v>
      </c>
      <c r="DF1916" s="80" t="str">
        <f t="shared" si="3294"/>
        <v>DF$17</v>
      </c>
      <c r="DG1916" s="80" t="str">
        <f t="shared" si="3294"/>
        <v>DG$17</v>
      </c>
      <c r="DH1916" s="80" t="str">
        <f t="shared" si="3294"/>
        <v>DH$17</v>
      </c>
      <c r="DI1916" s="80" t="str">
        <f t="shared" si="3294"/>
        <v>DI$17</v>
      </c>
      <c r="DJ1916" s="80" t="str">
        <f t="shared" si="3294"/>
        <v>DJ$17</v>
      </c>
      <c r="DK1916" s="80" t="str">
        <f t="shared" si="3294"/>
        <v>DK$17</v>
      </c>
      <c r="DL1916" s="80" t="str">
        <f t="shared" ref="DL1916" si="3295">DL1901</f>
        <v>DL$17</v>
      </c>
    </row>
    <row r="1917" spans="1:116" x14ac:dyDescent="0.4">
      <c r="B1917" t="s">
        <v>332</v>
      </c>
      <c r="D1917" t="s">
        <v>762</v>
      </c>
      <c r="E1917" s="8" t="str">
        <f t="shared" si="3279"/>
        <v>1917 DCHC-S</v>
      </c>
      <c r="G1917" s="241" t="str">
        <f>IFERROR(SUBSTITUTE(TRIM(MID(G1906, SEARCH("-", G1906) + 1, LEN(G1906))),":",""),"no unit")</f>
        <v>volume driven</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762</v>
      </c>
      <c r="E1918" s="8" t="str">
        <f t="shared" ref="E1918" si="3296">ROW()&amp;" "&amp;D1918</f>
        <v>1918 DCHC-S</v>
      </c>
      <c r="G1918" s="136" t="str">
        <f t="shared" si="3287"/>
        <v>Secondary revenue driver</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A1919" s="3"/>
      <c r="B1919" t="s">
        <v>332</v>
      </c>
      <c r="D1919" t="s">
        <v>762</v>
      </c>
      <c r="E1919" s="8" t="str">
        <f t="shared" si="3279"/>
        <v>1919 DCHC-S</v>
      </c>
      <c r="G1919" s="136" t="str">
        <f t="shared" si="3287"/>
        <v>Secondary volume driver</v>
      </c>
      <c r="H1919" s="90"/>
      <c r="I1919" s="213"/>
      <c r="J1919" s="213"/>
      <c r="K1919" s="214"/>
      <c r="L1919" s="214"/>
      <c r="M1919" s="214"/>
      <c r="N1919" s="214"/>
      <c r="O1919" s="214"/>
      <c r="P1919" s="214"/>
      <c r="R1919" s="214"/>
      <c r="S1919" s="212" t="str">
        <f>ADDRESS(ROW(S1911),COLUMN(S1911),2)</f>
        <v>S$1911</v>
      </c>
      <c r="T1919" s="212" t="str">
        <f t="shared" ref="T1919:CE1919" si="3297">ADDRESS(ROW(T1911),COLUMN(T1911),2)</f>
        <v>T$1911</v>
      </c>
      <c r="U1919" s="212" t="str">
        <f t="shared" si="3297"/>
        <v>U$1911</v>
      </c>
      <c r="V1919" s="212" t="str">
        <f t="shared" si="3297"/>
        <v>V$1911</v>
      </c>
      <c r="W1919" s="212" t="str">
        <f t="shared" si="3297"/>
        <v>W$1911</v>
      </c>
      <c r="X1919" s="212" t="str">
        <f t="shared" si="3297"/>
        <v>X$1911</v>
      </c>
      <c r="Y1919" s="212" t="str">
        <f t="shared" si="3297"/>
        <v>Y$1911</v>
      </c>
      <c r="Z1919" s="212" t="str">
        <f t="shared" si="3297"/>
        <v>Z$1911</v>
      </c>
      <c r="AA1919" s="212" t="str">
        <f t="shared" si="3297"/>
        <v>AA$1911</v>
      </c>
      <c r="AB1919" s="212" t="str">
        <f t="shared" si="3297"/>
        <v>AB$1911</v>
      </c>
      <c r="AC1919" s="212" t="str">
        <f t="shared" si="3297"/>
        <v>AC$1911</v>
      </c>
      <c r="AD1919" s="212" t="str">
        <f t="shared" si="3297"/>
        <v>AD$1911</v>
      </c>
      <c r="AE1919" s="212" t="str">
        <f t="shared" si="3297"/>
        <v>AE$1911</v>
      </c>
      <c r="AF1919" s="212" t="str">
        <f t="shared" si="3297"/>
        <v>AF$1911</v>
      </c>
      <c r="AG1919" s="212" t="str">
        <f t="shared" si="3297"/>
        <v>AG$1911</v>
      </c>
      <c r="AH1919" s="212" t="str">
        <f t="shared" si="3297"/>
        <v>AH$1911</v>
      </c>
      <c r="AI1919" s="212" t="str">
        <f t="shared" si="3297"/>
        <v>AI$1911</v>
      </c>
      <c r="AJ1919" s="212" t="str">
        <f t="shared" si="3297"/>
        <v>AJ$1911</v>
      </c>
      <c r="AK1919" s="212" t="str">
        <f t="shared" si="3297"/>
        <v>AK$1911</v>
      </c>
      <c r="AL1919" s="212" t="str">
        <f t="shared" si="3297"/>
        <v>AL$1911</v>
      </c>
      <c r="AM1919" s="212" t="str">
        <f t="shared" si="3297"/>
        <v>AM$1911</v>
      </c>
      <c r="AN1919" s="212" t="str">
        <f t="shared" si="3297"/>
        <v>AN$1911</v>
      </c>
      <c r="AO1919" s="212" t="str">
        <f t="shared" si="3297"/>
        <v>AO$1911</v>
      </c>
      <c r="AP1919" s="212" t="str">
        <f t="shared" si="3297"/>
        <v>AP$1911</v>
      </c>
      <c r="AQ1919" s="212" t="str">
        <f t="shared" si="3297"/>
        <v>AQ$1911</v>
      </c>
      <c r="AR1919" s="212" t="str">
        <f t="shared" si="3297"/>
        <v>AR$1911</v>
      </c>
      <c r="AS1919" s="212" t="str">
        <f t="shared" si="3297"/>
        <v>AS$1911</v>
      </c>
      <c r="AT1919" s="212" t="str">
        <f t="shared" si="3297"/>
        <v>AT$1911</v>
      </c>
      <c r="AU1919" s="212" t="str">
        <f t="shared" si="3297"/>
        <v>AU$1911</v>
      </c>
      <c r="AV1919" s="212" t="str">
        <f t="shared" si="3297"/>
        <v>AV$1911</v>
      </c>
      <c r="AW1919" s="212" t="str">
        <f t="shared" si="3297"/>
        <v>AW$1911</v>
      </c>
      <c r="AX1919" s="212" t="str">
        <f t="shared" si="3297"/>
        <v>AX$1911</v>
      </c>
      <c r="AY1919" s="212" t="str">
        <f t="shared" si="3297"/>
        <v>AY$1911</v>
      </c>
      <c r="AZ1919" s="212" t="str">
        <f t="shared" si="3297"/>
        <v>AZ$1911</v>
      </c>
      <c r="BA1919" s="212" t="str">
        <f t="shared" si="3297"/>
        <v>BA$1911</v>
      </c>
      <c r="BB1919" s="212" t="str">
        <f t="shared" si="3297"/>
        <v>BB$1911</v>
      </c>
      <c r="BC1919" s="212" t="str">
        <f t="shared" si="3297"/>
        <v>BC$1911</v>
      </c>
      <c r="BD1919" s="212" t="str">
        <f t="shared" si="3297"/>
        <v>BD$1911</v>
      </c>
      <c r="BE1919" s="212" t="str">
        <f t="shared" si="3297"/>
        <v>BE$1911</v>
      </c>
      <c r="BF1919" s="212" t="str">
        <f t="shared" si="3297"/>
        <v>BF$1911</v>
      </c>
      <c r="BG1919" s="212" t="str">
        <f t="shared" si="3297"/>
        <v>BG$1911</v>
      </c>
      <c r="BH1919" s="212" t="str">
        <f t="shared" si="3297"/>
        <v>BH$1911</v>
      </c>
      <c r="BI1919" s="212" t="str">
        <f t="shared" si="3297"/>
        <v>BI$1911</v>
      </c>
      <c r="BJ1919" s="212" t="str">
        <f t="shared" si="3297"/>
        <v>BJ$1911</v>
      </c>
      <c r="BK1919" s="212" t="str">
        <f t="shared" si="3297"/>
        <v>BK$1911</v>
      </c>
      <c r="BL1919" s="212" t="str">
        <f t="shared" si="3297"/>
        <v>BL$1911</v>
      </c>
      <c r="BM1919" s="212" t="str">
        <f t="shared" si="3297"/>
        <v>BM$1911</v>
      </c>
      <c r="BN1919" s="212" t="str">
        <f t="shared" si="3297"/>
        <v>BN$1911</v>
      </c>
      <c r="BO1919" s="212" t="str">
        <f t="shared" si="3297"/>
        <v>BO$1911</v>
      </c>
      <c r="BP1919" s="212" t="str">
        <f t="shared" si="3297"/>
        <v>BP$1911</v>
      </c>
      <c r="BQ1919" s="212" t="str">
        <f t="shared" si="3297"/>
        <v>BQ$1911</v>
      </c>
      <c r="BR1919" s="212" t="str">
        <f t="shared" si="3297"/>
        <v>BR$1911</v>
      </c>
      <c r="BS1919" s="212" t="str">
        <f t="shared" si="3297"/>
        <v>BS$1911</v>
      </c>
      <c r="BT1919" s="212" t="str">
        <f t="shared" si="3297"/>
        <v>BT$1911</v>
      </c>
      <c r="BU1919" s="212" t="str">
        <f t="shared" si="3297"/>
        <v>BU$1911</v>
      </c>
      <c r="BV1919" s="212" t="str">
        <f t="shared" si="3297"/>
        <v>BV$1911</v>
      </c>
      <c r="BW1919" s="212" t="str">
        <f t="shared" si="3297"/>
        <v>BW$1911</v>
      </c>
      <c r="BX1919" s="212" t="str">
        <f t="shared" si="3297"/>
        <v>BX$1911</v>
      </c>
      <c r="BY1919" s="212" t="str">
        <f t="shared" si="3297"/>
        <v>BY$1911</v>
      </c>
      <c r="BZ1919" s="212" t="str">
        <f t="shared" si="3297"/>
        <v>BZ$1911</v>
      </c>
      <c r="CA1919" s="212" t="str">
        <f t="shared" si="3297"/>
        <v>CA$1911</v>
      </c>
      <c r="CB1919" s="212" t="str">
        <f t="shared" si="3297"/>
        <v>CB$1911</v>
      </c>
      <c r="CC1919" s="212" t="str">
        <f t="shared" si="3297"/>
        <v>CC$1911</v>
      </c>
      <c r="CD1919" s="212" t="str">
        <f t="shared" si="3297"/>
        <v>CD$1911</v>
      </c>
      <c r="CE1919" s="212" t="str">
        <f t="shared" si="3297"/>
        <v>CE$1911</v>
      </c>
      <c r="CF1919" s="212" t="str">
        <f t="shared" ref="CF1919:CL1919" si="3298">ADDRESS(ROW(CF1911),COLUMN(CF1911),2)</f>
        <v>CF$1911</v>
      </c>
      <c r="CG1919" s="212" t="str">
        <f t="shared" si="3298"/>
        <v>CG$1911</v>
      </c>
      <c r="CH1919" s="212" t="str">
        <f t="shared" si="3298"/>
        <v>CH$1911</v>
      </c>
      <c r="CI1919" s="212" t="str">
        <f t="shared" si="3298"/>
        <v>CI$1911</v>
      </c>
      <c r="CJ1919" s="212" t="str">
        <f t="shared" si="3298"/>
        <v>CJ$1911</v>
      </c>
      <c r="CK1919" s="212" t="str">
        <f t="shared" si="3298"/>
        <v>CK$1911</v>
      </c>
      <c r="CL1919" s="212" t="str">
        <f t="shared" si="3298"/>
        <v>CL$1911</v>
      </c>
      <c r="CN1919" s="213"/>
      <c r="CO1919" s="212" t="str">
        <f t="shared" ref="CO1919:DK1919" si="3299">ADDRESS(ROW(CO1911),COLUMN(CO1911),2)</f>
        <v>CO$1911</v>
      </c>
      <c r="CP1919" s="212" t="str">
        <f t="shared" si="3299"/>
        <v>CP$1911</v>
      </c>
      <c r="CQ1919" s="212" t="str">
        <f t="shared" si="3299"/>
        <v>CQ$1911</v>
      </c>
      <c r="CR1919" s="212" t="str">
        <f t="shared" si="3299"/>
        <v>CR$1911</v>
      </c>
      <c r="CS1919" s="212" t="str">
        <f t="shared" si="3299"/>
        <v>CS$1911</v>
      </c>
      <c r="CT1919" s="212" t="str">
        <f t="shared" si="3299"/>
        <v>CT$1911</v>
      </c>
      <c r="CU1919" s="212" t="str">
        <f t="shared" si="3299"/>
        <v>CU$1911</v>
      </c>
      <c r="CV1919" s="212" t="str">
        <f t="shared" si="3299"/>
        <v>CV$1911</v>
      </c>
      <c r="CW1919" s="212" t="str">
        <f t="shared" si="3299"/>
        <v>CW$1911</v>
      </c>
      <c r="CX1919" s="212" t="str">
        <f t="shared" si="3299"/>
        <v>CX$1911</v>
      </c>
      <c r="CY1919" s="212" t="str">
        <f t="shared" si="3299"/>
        <v>CY$1911</v>
      </c>
      <c r="CZ1919" s="212" t="str">
        <f t="shared" si="3299"/>
        <v>CZ$1911</v>
      </c>
      <c r="DA1919" s="212" t="str">
        <f t="shared" si="3299"/>
        <v>DA$1911</v>
      </c>
      <c r="DB1919" s="212" t="str">
        <f t="shared" si="3299"/>
        <v>DB$1911</v>
      </c>
      <c r="DC1919" s="212" t="str">
        <f t="shared" si="3299"/>
        <v>DC$1911</v>
      </c>
      <c r="DD1919" s="212" t="str">
        <f t="shared" si="3299"/>
        <v>DD$1911</v>
      </c>
      <c r="DE1919" s="212" t="str">
        <f t="shared" si="3299"/>
        <v>DE$1911</v>
      </c>
      <c r="DF1919" s="212" t="str">
        <f t="shared" si="3299"/>
        <v>DF$1911</v>
      </c>
      <c r="DG1919" s="212" t="str">
        <f t="shared" si="3299"/>
        <v>DG$1911</v>
      </c>
      <c r="DH1919" s="212" t="str">
        <f t="shared" si="3299"/>
        <v>DH$1911</v>
      </c>
      <c r="DI1919" s="212" t="str">
        <f t="shared" si="3299"/>
        <v>DI$1911</v>
      </c>
      <c r="DJ1919" s="212" t="str">
        <f t="shared" si="3299"/>
        <v>DJ$1911</v>
      </c>
      <c r="DK1919" s="212" t="str">
        <f t="shared" si="3299"/>
        <v>DK$1911</v>
      </c>
      <c r="DL1919" s="212" t="str">
        <f t="shared" ref="DL1919" si="3300">ADDRESS(ROW(DL1911),COLUMN(DL1911),2)</f>
        <v>DL$1911</v>
      </c>
    </row>
    <row r="1920" spans="1:116" x14ac:dyDescent="0.4">
      <c r="A1920" s="3"/>
      <c r="B1920" t="s">
        <v>332</v>
      </c>
      <c r="D1920" t="s">
        <v>762</v>
      </c>
      <c r="E1920" s="8" t="str">
        <f t="shared" si="3279"/>
        <v>1920 DCHC-S</v>
      </c>
      <c r="G1920" s="136" t="str">
        <f t="shared" si="3287"/>
        <v>Headcount - volume driven:</v>
      </c>
      <c r="H1920" s="90"/>
      <c r="I1920" s="213"/>
      <c r="J1920" s="213"/>
      <c r="K1920" s="214"/>
      <c r="L1920" s="214"/>
      <c r="M1920" s="214"/>
      <c r="N1920" s="214"/>
      <c r="O1920" s="214"/>
      <c r="P1920" s="214"/>
      <c r="R1920" s="214"/>
      <c r="S1920" s="212" t="str">
        <f>ADDRESS(ROW(S1909),COLUMN(S1909),2)</f>
        <v>S$1909</v>
      </c>
      <c r="T1920" s="212" t="str">
        <f t="shared" ref="T1920:CE1920" si="3301">ADDRESS(ROW(T1909),COLUMN(T1909),2)</f>
        <v>T$1909</v>
      </c>
      <c r="U1920" s="212" t="str">
        <f t="shared" si="3301"/>
        <v>U$1909</v>
      </c>
      <c r="V1920" s="212" t="str">
        <f t="shared" si="3301"/>
        <v>V$1909</v>
      </c>
      <c r="W1920" s="212" t="str">
        <f t="shared" si="3301"/>
        <v>W$1909</v>
      </c>
      <c r="X1920" s="212" t="str">
        <f t="shared" si="3301"/>
        <v>X$1909</v>
      </c>
      <c r="Y1920" s="212" t="str">
        <f t="shared" si="3301"/>
        <v>Y$1909</v>
      </c>
      <c r="Z1920" s="212" t="str">
        <f t="shared" si="3301"/>
        <v>Z$1909</v>
      </c>
      <c r="AA1920" s="212" t="str">
        <f t="shared" si="3301"/>
        <v>AA$1909</v>
      </c>
      <c r="AB1920" s="212" t="str">
        <f t="shared" si="3301"/>
        <v>AB$1909</v>
      </c>
      <c r="AC1920" s="212" t="str">
        <f t="shared" si="3301"/>
        <v>AC$1909</v>
      </c>
      <c r="AD1920" s="212" t="str">
        <f t="shared" si="3301"/>
        <v>AD$1909</v>
      </c>
      <c r="AE1920" s="212" t="str">
        <f t="shared" si="3301"/>
        <v>AE$1909</v>
      </c>
      <c r="AF1920" s="212" t="str">
        <f t="shared" si="3301"/>
        <v>AF$1909</v>
      </c>
      <c r="AG1920" s="212" t="str">
        <f t="shared" si="3301"/>
        <v>AG$1909</v>
      </c>
      <c r="AH1920" s="212" t="str">
        <f t="shared" si="3301"/>
        <v>AH$1909</v>
      </c>
      <c r="AI1920" s="212" t="str">
        <f t="shared" si="3301"/>
        <v>AI$1909</v>
      </c>
      <c r="AJ1920" s="212" t="str">
        <f t="shared" si="3301"/>
        <v>AJ$1909</v>
      </c>
      <c r="AK1920" s="212" t="str">
        <f t="shared" si="3301"/>
        <v>AK$1909</v>
      </c>
      <c r="AL1920" s="212" t="str">
        <f t="shared" si="3301"/>
        <v>AL$1909</v>
      </c>
      <c r="AM1920" s="212" t="str">
        <f t="shared" si="3301"/>
        <v>AM$1909</v>
      </c>
      <c r="AN1920" s="212" t="str">
        <f t="shared" si="3301"/>
        <v>AN$1909</v>
      </c>
      <c r="AO1920" s="212" t="str">
        <f t="shared" si="3301"/>
        <v>AO$1909</v>
      </c>
      <c r="AP1920" s="212" t="str">
        <f t="shared" si="3301"/>
        <v>AP$1909</v>
      </c>
      <c r="AQ1920" s="212" t="str">
        <f t="shared" si="3301"/>
        <v>AQ$1909</v>
      </c>
      <c r="AR1920" s="212" t="str">
        <f t="shared" si="3301"/>
        <v>AR$1909</v>
      </c>
      <c r="AS1920" s="212" t="str">
        <f t="shared" si="3301"/>
        <v>AS$1909</v>
      </c>
      <c r="AT1920" s="212" t="str">
        <f t="shared" si="3301"/>
        <v>AT$1909</v>
      </c>
      <c r="AU1920" s="212" t="str">
        <f t="shared" si="3301"/>
        <v>AU$1909</v>
      </c>
      <c r="AV1920" s="212" t="str">
        <f t="shared" si="3301"/>
        <v>AV$1909</v>
      </c>
      <c r="AW1920" s="212" t="str">
        <f t="shared" si="3301"/>
        <v>AW$1909</v>
      </c>
      <c r="AX1920" s="212" t="str">
        <f t="shared" si="3301"/>
        <v>AX$1909</v>
      </c>
      <c r="AY1920" s="212" t="str">
        <f t="shared" si="3301"/>
        <v>AY$1909</v>
      </c>
      <c r="AZ1920" s="212" t="str">
        <f t="shared" si="3301"/>
        <v>AZ$1909</v>
      </c>
      <c r="BA1920" s="212" t="str">
        <f t="shared" si="3301"/>
        <v>BA$1909</v>
      </c>
      <c r="BB1920" s="212" t="str">
        <f t="shared" si="3301"/>
        <v>BB$1909</v>
      </c>
      <c r="BC1920" s="212" t="str">
        <f t="shared" si="3301"/>
        <v>BC$1909</v>
      </c>
      <c r="BD1920" s="212" t="str">
        <f t="shared" si="3301"/>
        <v>BD$1909</v>
      </c>
      <c r="BE1920" s="212" t="str">
        <f t="shared" si="3301"/>
        <v>BE$1909</v>
      </c>
      <c r="BF1920" s="212" t="str">
        <f t="shared" si="3301"/>
        <v>BF$1909</v>
      </c>
      <c r="BG1920" s="212" t="str">
        <f t="shared" si="3301"/>
        <v>BG$1909</v>
      </c>
      <c r="BH1920" s="212" t="str">
        <f t="shared" si="3301"/>
        <v>BH$1909</v>
      </c>
      <c r="BI1920" s="212" t="str">
        <f t="shared" si="3301"/>
        <v>BI$1909</v>
      </c>
      <c r="BJ1920" s="212" t="str">
        <f t="shared" si="3301"/>
        <v>BJ$1909</v>
      </c>
      <c r="BK1920" s="212" t="str">
        <f t="shared" si="3301"/>
        <v>BK$1909</v>
      </c>
      <c r="BL1920" s="212" t="str">
        <f t="shared" si="3301"/>
        <v>BL$1909</v>
      </c>
      <c r="BM1920" s="212" t="str">
        <f t="shared" si="3301"/>
        <v>BM$1909</v>
      </c>
      <c r="BN1920" s="212" t="str">
        <f t="shared" si="3301"/>
        <v>BN$1909</v>
      </c>
      <c r="BO1920" s="212" t="str">
        <f t="shared" si="3301"/>
        <v>BO$1909</v>
      </c>
      <c r="BP1920" s="212" t="str">
        <f t="shared" si="3301"/>
        <v>BP$1909</v>
      </c>
      <c r="BQ1920" s="212" t="str">
        <f t="shared" si="3301"/>
        <v>BQ$1909</v>
      </c>
      <c r="BR1920" s="212" t="str">
        <f t="shared" si="3301"/>
        <v>BR$1909</v>
      </c>
      <c r="BS1920" s="212" t="str">
        <f t="shared" si="3301"/>
        <v>BS$1909</v>
      </c>
      <c r="BT1920" s="212" t="str">
        <f t="shared" si="3301"/>
        <v>BT$1909</v>
      </c>
      <c r="BU1920" s="212" t="str">
        <f t="shared" si="3301"/>
        <v>BU$1909</v>
      </c>
      <c r="BV1920" s="212" t="str">
        <f t="shared" si="3301"/>
        <v>BV$1909</v>
      </c>
      <c r="BW1920" s="212" t="str">
        <f t="shared" si="3301"/>
        <v>BW$1909</v>
      </c>
      <c r="BX1920" s="212" t="str">
        <f t="shared" si="3301"/>
        <v>BX$1909</v>
      </c>
      <c r="BY1920" s="212" t="str">
        <f t="shared" si="3301"/>
        <v>BY$1909</v>
      </c>
      <c r="BZ1920" s="212" t="str">
        <f t="shared" si="3301"/>
        <v>BZ$1909</v>
      </c>
      <c r="CA1920" s="212" t="str">
        <f t="shared" si="3301"/>
        <v>CA$1909</v>
      </c>
      <c r="CB1920" s="212" t="str">
        <f t="shared" si="3301"/>
        <v>CB$1909</v>
      </c>
      <c r="CC1920" s="212" t="str">
        <f t="shared" si="3301"/>
        <v>CC$1909</v>
      </c>
      <c r="CD1920" s="212" t="str">
        <f t="shared" si="3301"/>
        <v>CD$1909</v>
      </c>
      <c r="CE1920" s="212" t="str">
        <f t="shared" si="3301"/>
        <v>CE$1909</v>
      </c>
      <c r="CF1920" s="212" t="str">
        <f t="shared" ref="CF1920:CL1920" si="3302">ADDRESS(ROW(CF1909),COLUMN(CF1909),2)</f>
        <v>CF$1909</v>
      </c>
      <c r="CG1920" s="212" t="str">
        <f t="shared" si="3302"/>
        <v>CG$1909</v>
      </c>
      <c r="CH1920" s="212" t="str">
        <f t="shared" si="3302"/>
        <v>CH$1909</v>
      </c>
      <c r="CI1920" s="212" t="str">
        <f t="shared" si="3302"/>
        <v>CI$1909</v>
      </c>
      <c r="CJ1920" s="212" t="str">
        <f t="shared" si="3302"/>
        <v>CJ$1909</v>
      </c>
      <c r="CK1920" s="212" t="str">
        <f t="shared" si="3302"/>
        <v>CK$1909</v>
      </c>
      <c r="CL1920" s="212" t="str">
        <f t="shared" si="3302"/>
        <v>CL$1909</v>
      </c>
      <c r="CN1920" s="213"/>
      <c r="CO1920" s="212" t="str">
        <f t="shared" ref="CO1920:DK1920" si="3303">ADDRESS(ROW(CO1909),COLUMN(CO1909),2)</f>
        <v>CO$1909</v>
      </c>
      <c r="CP1920" s="212" t="str">
        <f t="shared" si="3303"/>
        <v>CP$1909</v>
      </c>
      <c r="CQ1920" s="212" t="str">
        <f t="shared" si="3303"/>
        <v>CQ$1909</v>
      </c>
      <c r="CR1920" s="212" t="str">
        <f t="shared" si="3303"/>
        <v>CR$1909</v>
      </c>
      <c r="CS1920" s="212" t="str">
        <f t="shared" si="3303"/>
        <v>CS$1909</v>
      </c>
      <c r="CT1920" s="212" t="str">
        <f t="shared" si="3303"/>
        <v>CT$1909</v>
      </c>
      <c r="CU1920" s="212" t="str">
        <f t="shared" si="3303"/>
        <v>CU$1909</v>
      </c>
      <c r="CV1920" s="212" t="str">
        <f t="shared" si="3303"/>
        <v>CV$1909</v>
      </c>
      <c r="CW1920" s="212" t="str">
        <f t="shared" si="3303"/>
        <v>CW$1909</v>
      </c>
      <c r="CX1920" s="212" t="str">
        <f t="shared" si="3303"/>
        <v>CX$1909</v>
      </c>
      <c r="CY1920" s="212" t="str">
        <f t="shared" si="3303"/>
        <v>CY$1909</v>
      </c>
      <c r="CZ1920" s="212" t="str">
        <f t="shared" si="3303"/>
        <v>CZ$1909</v>
      </c>
      <c r="DA1920" s="212" t="str">
        <f t="shared" si="3303"/>
        <v>DA$1909</v>
      </c>
      <c r="DB1920" s="212" t="str">
        <f t="shared" si="3303"/>
        <v>DB$1909</v>
      </c>
      <c r="DC1920" s="212" t="str">
        <f t="shared" si="3303"/>
        <v>DC$1909</v>
      </c>
      <c r="DD1920" s="212" t="str">
        <f t="shared" si="3303"/>
        <v>DD$1909</v>
      </c>
      <c r="DE1920" s="212" t="str">
        <f t="shared" si="3303"/>
        <v>DE$1909</v>
      </c>
      <c r="DF1920" s="212" t="str">
        <f t="shared" si="3303"/>
        <v>DF$1909</v>
      </c>
      <c r="DG1920" s="212" t="str">
        <f t="shared" si="3303"/>
        <v>DG$1909</v>
      </c>
      <c r="DH1920" s="212" t="str">
        <f t="shared" si="3303"/>
        <v>DH$1909</v>
      </c>
      <c r="DI1920" s="212" t="str">
        <f t="shared" si="3303"/>
        <v>DI$1909</v>
      </c>
      <c r="DJ1920" s="212" t="str">
        <f t="shared" si="3303"/>
        <v>DJ$1909</v>
      </c>
      <c r="DK1920" s="212" t="str">
        <f t="shared" si="3303"/>
        <v>DK$1909</v>
      </c>
      <c r="DL1920" s="212" t="str">
        <f t="shared" ref="DL1920" si="3304">ADDRESS(ROW(DL1909),COLUMN(DL1909),2)</f>
        <v>DL$1909</v>
      </c>
    </row>
    <row r="1921" spans="1:116" x14ac:dyDescent="0.4">
      <c r="E1921" s="8"/>
      <c r="G1921" s="136"/>
      <c r="H1921" s="12"/>
      <c r="I1921" s="60"/>
      <c r="J1921" s="60"/>
      <c r="K1921" s="15"/>
      <c r="L1921" s="15"/>
      <c r="M1921" s="15"/>
      <c r="N1921" s="15"/>
      <c r="O1921" s="15"/>
      <c r="P1921" s="15"/>
      <c r="R1921" s="15"/>
      <c r="S1921" s="179"/>
      <c r="T1921" s="179"/>
      <c r="U1921" s="179"/>
      <c r="V1921" s="179"/>
      <c r="W1921" s="179"/>
      <c r="X1921" s="179"/>
      <c r="Y1921" s="179"/>
      <c r="Z1921" s="179"/>
      <c r="AA1921" s="179"/>
      <c r="AB1921" s="179"/>
      <c r="AC1921" s="179"/>
      <c r="AD1921" s="179"/>
      <c r="AE1921" s="179"/>
      <c r="AF1921" s="179"/>
      <c r="AG1921" s="179"/>
      <c r="AH1921" s="179"/>
      <c r="AI1921" s="179"/>
      <c r="AJ1921" s="179"/>
      <c r="AK1921" s="179"/>
      <c r="AL1921" s="179"/>
      <c r="AM1921" s="179"/>
      <c r="AN1921" s="179"/>
      <c r="AO1921" s="179"/>
      <c r="AP1921" s="179"/>
      <c r="AQ1921" s="179"/>
      <c r="AR1921" s="179"/>
      <c r="AS1921" s="179"/>
      <c r="AT1921" s="179"/>
      <c r="AU1921" s="179"/>
      <c r="AV1921" s="179"/>
      <c r="AW1921" s="179"/>
      <c r="AX1921" s="179"/>
      <c r="AY1921" s="179"/>
      <c r="AZ1921" s="179"/>
      <c r="BA1921" s="179"/>
      <c r="BB1921" s="179"/>
      <c r="BC1921" s="179"/>
      <c r="BD1921" s="179"/>
      <c r="BE1921" s="179"/>
      <c r="BF1921" s="179"/>
      <c r="BG1921" s="179"/>
      <c r="BH1921" s="179"/>
      <c r="BI1921" s="179"/>
      <c r="BJ1921" s="179"/>
      <c r="BK1921" s="179"/>
      <c r="BL1921" s="179"/>
      <c r="BM1921" s="179"/>
      <c r="BN1921" s="179"/>
      <c r="BO1921" s="179"/>
      <c r="BP1921" s="179"/>
      <c r="BQ1921" s="179"/>
      <c r="BR1921" s="179"/>
      <c r="BS1921" s="179"/>
      <c r="BT1921" s="179"/>
      <c r="BU1921" s="179"/>
      <c r="BV1921" s="179"/>
      <c r="BW1921" s="179"/>
      <c r="BX1921" s="179"/>
      <c r="BY1921" s="179"/>
      <c r="BZ1921" s="179"/>
      <c r="CA1921" s="179"/>
      <c r="CB1921" s="179"/>
      <c r="CC1921" s="179"/>
      <c r="CD1921" s="179"/>
      <c r="CE1921" s="179"/>
      <c r="CF1921" s="179"/>
      <c r="CG1921" s="179"/>
      <c r="CH1921" s="179"/>
      <c r="CI1921" s="179"/>
      <c r="CJ1921" s="179"/>
      <c r="CK1921" s="179"/>
      <c r="CL1921" s="179"/>
      <c r="CN1921" s="60"/>
      <c r="CO1921" s="179"/>
      <c r="CP1921" s="179"/>
      <c r="CQ1921" s="179"/>
      <c r="CR1921" s="179"/>
      <c r="CS1921" s="179"/>
      <c r="CT1921" s="179"/>
      <c r="CU1921" s="179"/>
      <c r="CV1921" s="179"/>
      <c r="CW1921" s="179"/>
      <c r="CX1921" s="179"/>
      <c r="CY1921" s="179"/>
      <c r="CZ1921" s="179"/>
      <c r="DA1921" s="179"/>
      <c r="DB1921" s="179"/>
      <c r="DC1921" s="179"/>
      <c r="DD1921" s="179"/>
      <c r="DE1921" s="179"/>
      <c r="DF1921" s="179"/>
      <c r="DG1921" s="179"/>
      <c r="DH1921" s="179"/>
      <c r="DI1921" s="179"/>
      <c r="DJ1921" s="179"/>
      <c r="DK1921" s="179"/>
      <c r="DL1921" s="179"/>
    </row>
    <row r="1922" spans="1:116" x14ac:dyDescent="0.4">
      <c r="A1922" s="174"/>
      <c r="E1922" s="8"/>
      <c r="G1922" s="175" t="s">
        <v>503</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504</v>
      </c>
      <c r="H1923" s="174"/>
      <c r="I1923" s="176"/>
      <c r="J1923" s="176"/>
      <c r="K1923" s="197"/>
      <c r="L1923" s="197"/>
      <c r="M1923" s="197"/>
      <c r="N1923" s="197"/>
      <c r="O1923" s="197"/>
      <c r="P1923" s="197"/>
      <c r="R1923" s="198"/>
      <c r="S1923" s="174"/>
      <c r="T1923" s="174"/>
      <c r="U1923" s="174"/>
      <c r="V1923" s="174"/>
      <c r="W1923" s="174"/>
      <c r="X1923" s="174"/>
      <c r="Y1923" s="174"/>
      <c r="Z1923" s="174"/>
      <c r="AA1923" s="174"/>
      <c r="AB1923" s="174"/>
      <c r="AC1923" s="174"/>
      <c r="AD1923" s="174"/>
      <c r="AE1923" s="174"/>
      <c r="AF1923" s="174"/>
      <c r="AG1923" s="174"/>
      <c r="AH1923" s="174"/>
      <c r="AI1923" s="174"/>
      <c r="AJ1923" s="174"/>
      <c r="AK1923" s="174"/>
      <c r="AL1923" s="174"/>
      <c r="AM1923" s="174"/>
      <c r="AN1923" s="174"/>
      <c r="AO1923" s="174"/>
      <c r="AP1923" s="174"/>
      <c r="AQ1923" s="174"/>
      <c r="AR1923" s="174"/>
      <c r="AS1923" s="174"/>
      <c r="AT1923" s="174"/>
      <c r="AU1923" s="174"/>
      <c r="AV1923" s="174"/>
      <c r="AW1923" s="174"/>
      <c r="AX1923" s="174"/>
      <c r="AY1923" s="174"/>
      <c r="AZ1923" s="174"/>
      <c r="BA1923" s="174"/>
      <c r="BB1923" s="174"/>
      <c r="BC1923" s="174"/>
      <c r="BD1923" s="174"/>
      <c r="BE1923" s="174"/>
      <c r="BF1923" s="174"/>
      <c r="BG1923" s="174"/>
      <c r="BH1923" s="174"/>
      <c r="BI1923" s="174"/>
      <c r="BJ1923" s="174"/>
      <c r="BK1923" s="174"/>
      <c r="BL1923" s="174"/>
      <c r="BM1923" s="174"/>
      <c r="BN1923" s="174"/>
      <c r="BO1923" s="174"/>
      <c r="BP1923" s="174"/>
      <c r="BQ1923" s="174"/>
      <c r="BR1923" s="174"/>
      <c r="BS1923" s="174"/>
      <c r="BT1923" s="174"/>
      <c r="BU1923" s="174"/>
      <c r="BV1923" s="174"/>
      <c r="BW1923" s="174"/>
      <c r="BX1923" s="174"/>
      <c r="BY1923" s="174"/>
      <c r="BZ1923" s="174"/>
      <c r="CA1923" s="174"/>
      <c r="CB1923" s="174"/>
      <c r="CC1923" s="174"/>
      <c r="CD1923" s="174"/>
      <c r="CE1923" s="174"/>
      <c r="CF1923" s="174"/>
      <c r="CG1923" s="174"/>
      <c r="CH1923" s="174"/>
      <c r="CI1923" s="174"/>
      <c r="CJ1923" s="174"/>
      <c r="CK1923" s="174"/>
      <c r="CL1923" s="174"/>
      <c r="CN1923" s="176"/>
      <c r="CO1923" s="174"/>
      <c r="CP1923" s="174"/>
      <c r="CQ1923" s="174"/>
      <c r="CR1923" s="174"/>
      <c r="CS1923" s="174"/>
      <c r="CT1923" s="174"/>
      <c r="CU1923" s="174"/>
      <c r="CV1923" s="174"/>
      <c r="CW1923" s="174"/>
      <c r="CX1923" s="174"/>
      <c r="CY1923" s="174"/>
      <c r="CZ1923" s="174"/>
      <c r="DA1923" s="174"/>
      <c r="DB1923" s="174"/>
      <c r="DC1923" s="174"/>
      <c r="DD1923" s="174"/>
      <c r="DE1923" s="174"/>
      <c r="DF1923" s="174"/>
      <c r="DG1923" s="174"/>
      <c r="DH1923" s="174"/>
      <c r="DI1923" s="174"/>
      <c r="DJ1923" s="174"/>
      <c r="DK1923" s="174"/>
      <c r="DL1923" s="174"/>
    </row>
    <row r="1924" spans="1:116" x14ac:dyDescent="0.4">
      <c r="A1924" s="174"/>
      <c r="E1924" s="8"/>
      <c r="G1924" s="175" t="s">
        <v>461</v>
      </c>
      <c r="H1924" s="174"/>
      <c r="I1924" s="176"/>
      <c r="J1924" s="176"/>
      <c r="K1924" s="197"/>
      <c r="L1924" s="197"/>
      <c r="M1924" s="197"/>
      <c r="N1924" s="197"/>
      <c r="O1924" s="197"/>
      <c r="P1924" s="197"/>
      <c r="R1924" s="198"/>
      <c r="S1924" s="199" t="str">
        <f t="shared" ref="S1924:CD1924" si="3305">S$20</f>
        <v>S$16</v>
      </c>
      <c r="T1924" s="199" t="str">
        <f t="shared" si="3305"/>
        <v>T$16</v>
      </c>
      <c r="U1924" s="199" t="str">
        <f t="shared" si="3305"/>
        <v>U$16</v>
      </c>
      <c r="V1924" s="199" t="str">
        <f t="shared" si="3305"/>
        <v>V$16</v>
      </c>
      <c r="W1924" s="199" t="str">
        <f t="shared" si="3305"/>
        <v>W$16</v>
      </c>
      <c r="X1924" s="199" t="str">
        <f t="shared" si="3305"/>
        <v>X$16</v>
      </c>
      <c r="Y1924" s="199" t="str">
        <f t="shared" si="3305"/>
        <v>Y$16</v>
      </c>
      <c r="Z1924" s="199" t="str">
        <f t="shared" si="3305"/>
        <v>Z$16</v>
      </c>
      <c r="AA1924" s="199" t="str">
        <f t="shared" si="3305"/>
        <v>AA$16</v>
      </c>
      <c r="AB1924" s="199" t="str">
        <f t="shared" si="3305"/>
        <v>AB$16</v>
      </c>
      <c r="AC1924" s="199" t="str">
        <f t="shared" si="3305"/>
        <v>AC$16</v>
      </c>
      <c r="AD1924" s="199" t="str">
        <f t="shared" si="3305"/>
        <v>AD$16</v>
      </c>
      <c r="AE1924" s="199" t="str">
        <f t="shared" si="3305"/>
        <v>AE$16</v>
      </c>
      <c r="AF1924" s="199" t="str">
        <f t="shared" si="3305"/>
        <v>AF$16</v>
      </c>
      <c r="AG1924" s="199" t="str">
        <f t="shared" si="3305"/>
        <v>AG$16</v>
      </c>
      <c r="AH1924" s="199" t="str">
        <f t="shared" si="3305"/>
        <v>AH$16</v>
      </c>
      <c r="AI1924" s="199" t="str">
        <f t="shared" si="3305"/>
        <v>AI$16</v>
      </c>
      <c r="AJ1924" s="199" t="str">
        <f t="shared" si="3305"/>
        <v>AJ$16</v>
      </c>
      <c r="AK1924" s="199" t="str">
        <f t="shared" si="3305"/>
        <v>AK$16</v>
      </c>
      <c r="AL1924" s="199" t="str">
        <f t="shared" si="3305"/>
        <v>AL$16</v>
      </c>
      <c r="AM1924" s="199" t="str">
        <f t="shared" si="3305"/>
        <v>AM$16</v>
      </c>
      <c r="AN1924" s="199" t="str">
        <f t="shared" si="3305"/>
        <v>AN$16</v>
      </c>
      <c r="AO1924" s="199" t="str">
        <f t="shared" si="3305"/>
        <v>AO$16</v>
      </c>
      <c r="AP1924" s="199" t="str">
        <f t="shared" si="3305"/>
        <v>AP$16</v>
      </c>
      <c r="AQ1924" s="199" t="str">
        <f t="shared" si="3305"/>
        <v>AQ$16</v>
      </c>
      <c r="AR1924" s="199" t="str">
        <f t="shared" si="3305"/>
        <v>AR$16</v>
      </c>
      <c r="AS1924" s="199" t="str">
        <f t="shared" si="3305"/>
        <v>AS$16</v>
      </c>
      <c r="AT1924" s="199" t="str">
        <f t="shared" si="3305"/>
        <v>AT$16</v>
      </c>
      <c r="AU1924" s="199" t="str">
        <f t="shared" si="3305"/>
        <v>AU$16</v>
      </c>
      <c r="AV1924" s="199" t="str">
        <f t="shared" si="3305"/>
        <v>AV$16</v>
      </c>
      <c r="AW1924" s="199" t="str">
        <f t="shared" si="3305"/>
        <v>AW$16</v>
      </c>
      <c r="AX1924" s="199" t="str">
        <f t="shared" si="3305"/>
        <v>AX$16</v>
      </c>
      <c r="AY1924" s="199" t="str">
        <f t="shared" si="3305"/>
        <v>AY$16</v>
      </c>
      <c r="AZ1924" s="199" t="str">
        <f t="shared" si="3305"/>
        <v>AZ$16</v>
      </c>
      <c r="BA1924" s="199" t="str">
        <f t="shared" si="3305"/>
        <v>BA$16</v>
      </c>
      <c r="BB1924" s="199" t="str">
        <f t="shared" si="3305"/>
        <v>BB$16</v>
      </c>
      <c r="BC1924" s="199" t="str">
        <f t="shared" si="3305"/>
        <v>BC$16</v>
      </c>
      <c r="BD1924" s="199" t="str">
        <f t="shared" si="3305"/>
        <v>BD$16</v>
      </c>
      <c r="BE1924" s="199" t="str">
        <f t="shared" si="3305"/>
        <v>BE$16</v>
      </c>
      <c r="BF1924" s="199" t="str">
        <f t="shared" si="3305"/>
        <v>BF$16</v>
      </c>
      <c r="BG1924" s="199" t="str">
        <f t="shared" si="3305"/>
        <v>BG$16</v>
      </c>
      <c r="BH1924" s="199" t="str">
        <f t="shared" si="3305"/>
        <v>BH$16</v>
      </c>
      <c r="BI1924" s="199" t="str">
        <f t="shared" si="3305"/>
        <v>BI$16</v>
      </c>
      <c r="BJ1924" s="199" t="str">
        <f t="shared" si="3305"/>
        <v>BJ$16</v>
      </c>
      <c r="BK1924" s="199" t="str">
        <f t="shared" si="3305"/>
        <v>BK$16</v>
      </c>
      <c r="BL1924" s="199" t="str">
        <f t="shared" si="3305"/>
        <v>BL$16</v>
      </c>
      <c r="BM1924" s="199" t="str">
        <f t="shared" si="3305"/>
        <v>BM$16</v>
      </c>
      <c r="BN1924" s="199" t="str">
        <f t="shared" si="3305"/>
        <v>BN$16</v>
      </c>
      <c r="BO1924" s="199" t="str">
        <f t="shared" si="3305"/>
        <v>BO$16</v>
      </c>
      <c r="BP1924" s="199" t="str">
        <f t="shared" si="3305"/>
        <v>BP$16</v>
      </c>
      <c r="BQ1924" s="199" t="str">
        <f t="shared" si="3305"/>
        <v>BQ$16</v>
      </c>
      <c r="BR1924" s="199" t="str">
        <f t="shared" si="3305"/>
        <v>BR$16</v>
      </c>
      <c r="BS1924" s="199" t="str">
        <f t="shared" si="3305"/>
        <v>BS$16</v>
      </c>
      <c r="BT1924" s="199" t="str">
        <f t="shared" si="3305"/>
        <v>BT$16</v>
      </c>
      <c r="BU1924" s="199" t="str">
        <f t="shared" si="3305"/>
        <v>BU$16</v>
      </c>
      <c r="BV1924" s="199" t="str">
        <f t="shared" si="3305"/>
        <v>BV$16</v>
      </c>
      <c r="BW1924" s="199" t="str">
        <f t="shared" si="3305"/>
        <v>BW$16</v>
      </c>
      <c r="BX1924" s="199" t="str">
        <f t="shared" si="3305"/>
        <v>BX$16</v>
      </c>
      <c r="BY1924" s="199" t="str">
        <f t="shared" si="3305"/>
        <v>BY$16</v>
      </c>
      <c r="BZ1924" s="199" t="str">
        <f t="shared" si="3305"/>
        <v>BZ$16</v>
      </c>
      <c r="CA1924" s="199" t="str">
        <f t="shared" si="3305"/>
        <v>CA$16</v>
      </c>
      <c r="CB1924" s="199" t="str">
        <f t="shared" si="3305"/>
        <v>CB$16</v>
      </c>
      <c r="CC1924" s="199" t="str">
        <f t="shared" si="3305"/>
        <v>CC$16</v>
      </c>
      <c r="CD1924" s="199" t="str">
        <f t="shared" si="3305"/>
        <v>CD$16</v>
      </c>
      <c r="CE1924" s="199" t="str">
        <f t="shared" ref="CE1924:CL1924" si="3306">CE$20</f>
        <v>CE$16</v>
      </c>
      <c r="CF1924" s="199" t="str">
        <f t="shared" si="3306"/>
        <v>CF$16</v>
      </c>
      <c r="CG1924" s="199" t="str">
        <f t="shared" si="3306"/>
        <v>CG$16</v>
      </c>
      <c r="CH1924" s="199" t="str">
        <f t="shared" si="3306"/>
        <v>CH$16</v>
      </c>
      <c r="CI1924" s="199" t="str">
        <f t="shared" si="3306"/>
        <v>CI$16</v>
      </c>
      <c r="CJ1924" s="199" t="str">
        <f t="shared" si="3306"/>
        <v>CJ$16</v>
      </c>
      <c r="CK1924" s="199" t="str">
        <f t="shared" si="3306"/>
        <v>CK$16</v>
      </c>
      <c r="CL1924" s="199" t="str">
        <f t="shared" si="3306"/>
        <v>CL$16</v>
      </c>
      <c r="CN1924" s="176"/>
      <c r="CO1924" s="199" t="str">
        <f t="shared" ref="CO1924:DL1924" si="3307">CO$20</f>
        <v>CO$16</v>
      </c>
      <c r="CP1924" s="199" t="str">
        <f t="shared" si="3307"/>
        <v>CP$16</v>
      </c>
      <c r="CQ1924" s="199" t="str">
        <f t="shared" si="3307"/>
        <v>CQ$16</v>
      </c>
      <c r="CR1924" s="199" t="str">
        <f t="shared" si="3307"/>
        <v>CR$16</v>
      </c>
      <c r="CS1924" s="199" t="str">
        <f t="shared" si="3307"/>
        <v>CS$16</v>
      </c>
      <c r="CT1924" s="199" t="str">
        <f t="shared" si="3307"/>
        <v>CT$16</v>
      </c>
      <c r="CU1924" s="199" t="str">
        <f t="shared" si="3307"/>
        <v>CU$16</v>
      </c>
      <c r="CV1924" s="199" t="str">
        <f t="shared" si="3307"/>
        <v>CV$16</v>
      </c>
      <c r="CW1924" s="199" t="str">
        <f t="shared" si="3307"/>
        <v>CW$16</v>
      </c>
      <c r="CX1924" s="199" t="str">
        <f t="shared" si="3307"/>
        <v>CX$16</v>
      </c>
      <c r="CY1924" s="199" t="str">
        <f t="shared" si="3307"/>
        <v>CY$16</v>
      </c>
      <c r="CZ1924" s="199" t="str">
        <f t="shared" si="3307"/>
        <v>CZ$16</v>
      </c>
      <c r="DA1924" s="199" t="str">
        <f t="shared" si="3307"/>
        <v>DA$16</v>
      </c>
      <c r="DB1924" s="199" t="str">
        <f t="shared" si="3307"/>
        <v>DB$16</v>
      </c>
      <c r="DC1924" s="199" t="str">
        <f t="shared" si="3307"/>
        <v>DC$16</v>
      </c>
      <c r="DD1924" s="199" t="str">
        <f t="shared" si="3307"/>
        <v>DD$16</v>
      </c>
      <c r="DE1924" s="199" t="str">
        <f t="shared" si="3307"/>
        <v>DE$16</v>
      </c>
      <c r="DF1924" s="199" t="str">
        <f t="shared" si="3307"/>
        <v>DF$16</v>
      </c>
      <c r="DG1924" s="199" t="str">
        <f t="shared" si="3307"/>
        <v>DG$16</v>
      </c>
      <c r="DH1924" s="199" t="str">
        <f t="shared" si="3307"/>
        <v>DH$16</v>
      </c>
      <c r="DI1924" s="199" t="str">
        <f t="shared" si="3307"/>
        <v>DI$16</v>
      </c>
      <c r="DJ1924" s="199" t="str">
        <f t="shared" si="3307"/>
        <v>DJ$16</v>
      </c>
      <c r="DK1924" s="199" t="str">
        <f t="shared" si="3307"/>
        <v>DK$16</v>
      </c>
      <c r="DL1924" s="199" t="str">
        <f t="shared" si="3307"/>
        <v>DL$16</v>
      </c>
    </row>
    <row r="1925" spans="1:116" x14ac:dyDescent="0.4">
      <c r="A1925" s="174"/>
      <c r="E1925" s="8"/>
      <c r="G1925" s="175" t="s">
        <v>462</v>
      </c>
      <c r="H1925" s="200"/>
      <c r="I1925" s="201"/>
      <c r="J1925" s="201"/>
      <c r="K1925" s="202"/>
      <c r="L1925" s="202"/>
      <c r="M1925" s="202"/>
      <c r="N1925" s="202"/>
      <c r="O1925" s="202"/>
      <c r="P1925" s="202"/>
      <c r="R1925" s="202"/>
      <c r="S1925" s="199" t="str">
        <f t="shared" ref="S1925:CD1925" si="3308">S$21</f>
        <v>S$17</v>
      </c>
      <c r="T1925" s="199" t="str">
        <f t="shared" si="3308"/>
        <v>T$17</v>
      </c>
      <c r="U1925" s="199" t="str">
        <f t="shared" si="3308"/>
        <v>U$17</v>
      </c>
      <c r="V1925" s="199" t="str">
        <f t="shared" si="3308"/>
        <v>V$17</v>
      </c>
      <c r="W1925" s="199" t="str">
        <f t="shared" si="3308"/>
        <v>W$17</v>
      </c>
      <c r="X1925" s="199" t="str">
        <f t="shared" si="3308"/>
        <v>X$17</v>
      </c>
      <c r="Y1925" s="199" t="str">
        <f t="shared" si="3308"/>
        <v>Y$17</v>
      </c>
      <c r="Z1925" s="199" t="str">
        <f t="shared" si="3308"/>
        <v>Z$17</v>
      </c>
      <c r="AA1925" s="199" t="str">
        <f t="shared" si="3308"/>
        <v>AA$17</v>
      </c>
      <c r="AB1925" s="199" t="str">
        <f t="shared" si="3308"/>
        <v>AB$17</v>
      </c>
      <c r="AC1925" s="199" t="str">
        <f t="shared" si="3308"/>
        <v>AC$17</v>
      </c>
      <c r="AD1925" s="199" t="str">
        <f t="shared" si="3308"/>
        <v>AD$17</v>
      </c>
      <c r="AE1925" s="199" t="str">
        <f t="shared" si="3308"/>
        <v>AE$17</v>
      </c>
      <c r="AF1925" s="199" t="str">
        <f t="shared" si="3308"/>
        <v>AF$17</v>
      </c>
      <c r="AG1925" s="199" t="str">
        <f t="shared" si="3308"/>
        <v>AG$17</v>
      </c>
      <c r="AH1925" s="199" t="str">
        <f t="shared" si="3308"/>
        <v>AH$17</v>
      </c>
      <c r="AI1925" s="199" t="str">
        <f t="shared" si="3308"/>
        <v>AI$17</v>
      </c>
      <c r="AJ1925" s="199" t="str">
        <f t="shared" si="3308"/>
        <v>AJ$17</v>
      </c>
      <c r="AK1925" s="199" t="str">
        <f t="shared" si="3308"/>
        <v>AK$17</v>
      </c>
      <c r="AL1925" s="199" t="str">
        <f t="shared" si="3308"/>
        <v>AL$17</v>
      </c>
      <c r="AM1925" s="199" t="str">
        <f t="shared" si="3308"/>
        <v>AM$17</v>
      </c>
      <c r="AN1925" s="199" t="str">
        <f t="shared" si="3308"/>
        <v>AN$17</v>
      </c>
      <c r="AO1925" s="199" t="str">
        <f t="shared" si="3308"/>
        <v>AO$17</v>
      </c>
      <c r="AP1925" s="199" t="str">
        <f t="shared" si="3308"/>
        <v>AP$17</v>
      </c>
      <c r="AQ1925" s="199" t="str">
        <f t="shared" si="3308"/>
        <v>AQ$17</v>
      </c>
      <c r="AR1925" s="199" t="str">
        <f t="shared" si="3308"/>
        <v>AR$17</v>
      </c>
      <c r="AS1925" s="199" t="str">
        <f t="shared" si="3308"/>
        <v>AS$17</v>
      </c>
      <c r="AT1925" s="199" t="str">
        <f t="shared" si="3308"/>
        <v>AT$17</v>
      </c>
      <c r="AU1925" s="199" t="str">
        <f t="shared" si="3308"/>
        <v>AU$17</v>
      </c>
      <c r="AV1925" s="199" t="str">
        <f t="shared" si="3308"/>
        <v>AV$17</v>
      </c>
      <c r="AW1925" s="199" t="str">
        <f t="shared" si="3308"/>
        <v>AW$17</v>
      </c>
      <c r="AX1925" s="199" t="str">
        <f t="shared" si="3308"/>
        <v>AX$17</v>
      </c>
      <c r="AY1925" s="199" t="str">
        <f t="shared" si="3308"/>
        <v>AY$17</v>
      </c>
      <c r="AZ1925" s="199" t="str">
        <f t="shared" si="3308"/>
        <v>AZ$17</v>
      </c>
      <c r="BA1925" s="199" t="str">
        <f t="shared" si="3308"/>
        <v>BA$17</v>
      </c>
      <c r="BB1925" s="199" t="str">
        <f t="shared" si="3308"/>
        <v>BB$17</v>
      </c>
      <c r="BC1925" s="199" t="str">
        <f t="shared" si="3308"/>
        <v>BC$17</v>
      </c>
      <c r="BD1925" s="199" t="str">
        <f t="shared" si="3308"/>
        <v>BD$17</v>
      </c>
      <c r="BE1925" s="199" t="str">
        <f t="shared" si="3308"/>
        <v>BE$17</v>
      </c>
      <c r="BF1925" s="199" t="str">
        <f t="shared" si="3308"/>
        <v>BF$17</v>
      </c>
      <c r="BG1925" s="199" t="str">
        <f t="shared" si="3308"/>
        <v>BG$17</v>
      </c>
      <c r="BH1925" s="199" t="str">
        <f t="shared" si="3308"/>
        <v>BH$17</v>
      </c>
      <c r="BI1925" s="199" t="str">
        <f t="shared" si="3308"/>
        <v>BI$17</v>
      </c>
      <c r="BJ1925" s="199" t="str">
        <f t="shared" si="3308"/>
        <v>BJ$17</v>
      </c>
      <c r="BK1925" s="199" t="str">
        <f t="shared" si="3308"/>
        <v>BK$17</v>
      </c>
      <c r="BL1925" s="199" t="str">
        <f t="shared" si="3308"/>
        <v>BL$17</v>
      </c>
      <c r="BM1925" s="199" t="str">
        <f t="shared" si="3308"/>
        <v>BM$17</v>
      </c>
      <c r="BN1925" s="199" t="str">
        <f t="shared" si="3308"/>
        <v>BN$17</v>
      </c>
      <c r="BO1925" s="199" t="str">
        <f t="shared" si="3308"/>
        <v>BO$17</v>
      </c>
      <c r="BP1925" s="199" t="str">
        <f t="shared" si="3308"/>
        <v>BP$17</v>
      </c>
      <c r="BQ1925" s="199" t="str">
        <f t="shared" si="3308"/>
        <v>BQ$17</v>
      </c>
      <c r="BR1925" s="199" t="str">
        <f t="shared" si="3308"/>
        <v>BR$17</v>
      </c>
      <c r="BS1925" s="199" t="str">
        <f t="shared" si="3308"/>
        <v>BS$17</v>
      </c>
      <c r="BT1925" s="199" t="str">
        <f t="shared" si="3308"/>
        <v>BT$17</v>
      </c>
      <c r="BU1925" s="199" t="str">
        <f t="shared" si="3308"/>
        <v>BU$17</v>
      </c>
      <c r="BV1925" s="199" t="str">
        <f t="shared" si="3308"/>
        <v>BV$17</v>
      </c>
      <c r="BW1925" s="199" t="str">
        <f t="shared" si="3308"/>
        <v>BW$17</v>
      </c>
      <c r="BX1925" s="199" t="str">
        <f t="shared" si="3308"/>
        <v>BX$17</v>
      </c>
      <c r="BY1925" s="199" t="str">
        <f t="shared" si="3308"/>
        <v>BY$17</v>
      </c>
      <c r="BZ1925" s="199" t="str">
        <f t="shared" si="3308"/>
        <v>BZ$17</v>
      </c>
      <c r="CA1925" s="199" t="str">
        <f t="shared" si="3308"/>
        <v>CA$17</v>
      </c>
      <c r="CB1925" s="199" t="str">
        <f t="shared" si="3308"/>
        <v>CB$17</v>
      </c>
      <c r="CC1925" s="199" t="str">
        <f t="shared" si="3308"/>
        <v>CC$17</v>
      </c>
      <c r="CD1925" s="199" t="str">
        <f t="shared" si="3308"/>
        <v>CD$17</v>
      </c>
      <c r="CE1925" s="199" t="str">
        <f t="shared" ref="CE1925:CL1925" si="3309">CE$21</f>
        <v>CE$17</v>
      </c>
      <c r="CF1925" s="199" t="str">
        <f t="shared" si="3309"/>
        <v>CF$17</v>
      </c>
      <c r="CG1925" s="199" t="str">
        <f t="shared" si="3309"/>
        <v>CG$17</v>
      </c>
      <c r="CH1925" s="199" t="str">
        <f t="shared" si="3309"/>
        <v>CH$17</v>
      </c>
      <c r="CI1925" s="199" t="str">
        <f t="shared" si="3309"/>
        <v>CI$17</v>
      </c>
      <c r="CJ1925" s="199" t="str">
        <f t="shared" si="3309"/>
        <v>CJ$17</v>
      </c>
      <c r="CK1925" s="199" t="str">
        <f t="shared" si="3309"/>
        <v>CK$17</v>
      </c>
      <c r="CL1925" s="199" t="str">
        <f t="shared" si="3309"/>
        <v>CL$17</v>
      </c>
      <c r="CN1925" s="201"/>
      <c r="CO1925" s="199" t="str">
        <f t="shared" ref="CO1925:DL1925" si="3310">CO$21</f>
        <v>CO$17</v>
      </c>
      <c r="CP1925" s="199" t="str">
        <f t="shared" si="3310"/>
        <v>CP$17</v>
      </c>
      <c r="CQ1925" s="199" t="str">
        <f t="shared" si="3310"/>
        <v>CQ$17</v>
      </c>
      <c r="CR1925" s="199" t="str">
        <f t="shared" si="3310"/>
        <v>CR$17</v>
      </c>
      <c r="CS1925" s="199" t="str">
        <f t="shared" si="3310"/>
        <v>CS$17</v>
      </c>
      <c r="CT1925" s="199" t="str">
        <f t="shared" si="3310"/>
        <v>CT$17</v>
      </c>
      <c r="CU1925" s="199" t="str">
        <f t="shared" si="3310"/>
        <v>CU$17</v>
      </c>
      <c r="CV1925" s="199" t="str">
        <f t="shared" si="3310"/>
        <v>CV$17</v>
      </c>
      <c r="CW1925" s="199" t="str">
        <f t="shared" si="3310"/>
        <v>CW$17</v>
      </c>
      <c r="CX1925" s="199" t="str">
        <f t="shared" si="3310"/>
        <v>CX$17</v>
      </c>
      <c r="CY1925" s="199" t="str">
        <f t="shared" si="3310"/>
        <v>CY$17</v>
      </c>
      <c r="CZ1925" s="199" t="str">
        <f t="shared" si="3310"/>
        <v>CZ$17</v>
      </c>
      <c r="DA1925" s="199" t="str">
        <f t="shared" si="3310"/>
        <v>DA$17</v>
      </c>
      <c r="DB1925" s="199" t="str">
        <f t="shared" si="3310"/>
        <v>DB$17</v>
      </c>
      <c r="DC1925" s="199" t="str">
        <f t="shared" si="3310"/>
        <v>DC$17</v>
      </c>
      <c r="DD1925" s="199" t="str">
        <f t="shared" si="3310"/>
        <v>DD$17</v>
      </c>
      <c r="DE1925" s="199" t="str">
        <f t="shared" si="3310"/>
        <v>DE$17</v>
      </c>
      <c r="DF1925" s="199" t="str">
        <f t="shared" si="3310"/>
        <v>DF$17</v>
      </c>
      <c r="DG1925" s="199" t="str">
        <f t="shared" si="3310"/>
        <v>DG$17</v>
      </c>
      <c r="DH1925" s="199" t="str">
        <f t="shared" si="3310"/>
        <v>DH$17</v>
      </c>
      <c r="DI1925" s="199" t="str">
        <f t="shared" si="3310"/>
        <v>DI$17</v>
      </c>
      <c r="DJ1925" s="199" t="str">
        <f t="shared" si="3310"/>
        <v>DJ$17</v>
      </c>
      <c r="DK1925" s="199" t="str">
        <f t="shared" si="3310"/>
        <v>DK$17</v>
      </c>
      <c r="DL1925" s="199" t="str">
        <f t="shared" si="3310"/>
        <v>DL$17</v>
      </c>
    </row>
    <row r="1926" spans="1:116" x14ac:dyDescent="0.4">
      <c r="A1926" s="174"/>
      <c r="E1926" s="8"/>
      <c r="G1926" s="175" t="s">
        <v>491</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505</v>
      </c>
      <c r="H1927" s="200"/>
      <c r="I1927" s="201"/>
      <c r="J1927" s="201"/>
      <c r="K1927" s="202"/>
      <c r="L1927" s="202"/>
      <c r="M1927" s="202"/>
      <c r="N1927" s="202"/>
      <c r="O1927" s="202"/>
      <c r="P1927" s="202"/>
      <c r="R1927" s="202"/>
      <c r="S1927" s="190"/>
      <c r="T1927" s="190"/>
      <c r="U1927" s="190"/>
      <c r="V1927" s="190"/>
      <c r="W1927" s="190"/>
      <c r="X1927" s="190"/>
      <c r="Y1927" s="190"/>
      <c r="Z1927" s="190"/>
      <c r="AA1927" s="190"/>
      <c r="AB1927" s="190"/>
      <c r="AC1927" s="190"/>
      <c r="AD1927" s="190"/>
      <c r="AE1927" s="190"/>
      <c r="AF1927" s="190"/>
      <c r="AG1927" s="190"/>
      <c r="AH1927" s="190"/>
      <c r="AI1927" s="190"/>
      <c r="AJ1927" s="190"/>
      <c r="AK1927" s="190"/>
      <c r="AL1927" s="190"/>
      <c r="AM1927" s="190"/>
      <c r="AN1927" s="190"/>
      <c r="AO1927" s="190"/>
      <c r="AP1927" s="190"/>
      <c r="AQ1927" s="190"/>
      <c r="AR1927" s="190"/>
      <c r="AS1927" s="190"/>
      <c r="AT1927" s="190"/>
      <c r="AU1927" s="190"/>
      <c r="AV1927" s="190"/>
      <c r="AW1927" s="190"/>
      <c r="AX1927" s="190"/>
      <c r="AY1927" s="190"/>
      <c r="AZ1927" s="190"/>
      <c r="BA1927" s="190"/>
      <c r="BB1927" s="190"/>
      <c r="BC1927" s="190"/>
      <c r="BD1927" s="190"/>
      <c r="BE1927" s="190"/>
      <c r="BF1927" s="190"/>
      <c r="BG1927" s="190"/>
      <c r="BH1927" s="190"/>
      <c r="BI1927" s="190"/>
      <c r="BJ1927" s="190"/>
      <c r="BK1927" s="190"/>
      <c r="BL1927" s="190"/>
      <c r="BM1927" s="190"/>
      <c r="BN1927" s="190"/>
      <c r="BO1927" s="190"/>
      <c r="BP1927" s="190"/>
      <c r="BQ1927" s="190"/>
      <c r="BR1927" s="190"/>
      <c r="BS1927" s="190"/>
      <c r="BT1927" s="190"/>
      <c r="BU1927" s="190"/>
      <c r="BV1927" s="190"/>
      <c r="BW1927" s="190"/>
      <c r="BX1927" s="190"/>
      <c r="BY1927" s="190"/>
      <c r="BZ1927" s="190"/>
      <c r="CA1927" s="190"/>
      <c r="CB1927" s="190"/>
      <c r="CC1927" s="190"/>
      <c r="CD1927" s="190"/>
      <c r="CE1927" s="190"/>
      <c r="CF1927" s="190"/>
      <c r="CG1927" s="190"/>
      <c r="CH1927" s="190"/>
      <c r="CI1927" s="190"/>
      <c r="CJ1927" s="190"/>
      <c r="CK1927" s="190"/>
      <c r="CL1927" s="190"/>
      <c r="CN1927" s="201"/>
      <c r="CO1927" s="190"/>
      <c r="CP1927" s="190"/>
      <c r="CQ1927" s="190"/>
      <c r="CR1927" s="190"/>
      <c r="CS1927" s="190"/>
      <c r="CT1927" s="190"/>
      <c r="CU1927" s="190"/>
      <c r="CV1927" s="190"/>
      <c r="CW1927" s="190"/>
      <c r="CX1927" s="190"/>
      <c r="CY1927" s="190"/>
      <c r="CZ1927" s="190"/>
      <c r="DA1927" s="190"/>
      <c r="DB1927" s="190"/>
      <c r="DC1927" s="190"/>
      <c r="DD1927" s="190"/>
      <c r="DE1927" s="190"/>
      <c r="DF1927" s="190"/>
      <c r="DG1927" s="190"/>
      <c r="DH1927" s="190"/>
      <c r="DI1927" s="190"/>
      <c r="DJ1927" s="190"/>
      <c r="DK1927" s="190"/>
      <c r="DL1927" s="190"/>
    </row>
    <row r="1928" spans="1:116" x14ac:dyDescent="0.4">
      <c r="A1928" s="174"/>
      <c r="E1928" s="8"/>
      <c r="G1928" s="175" t="s">
        <v>463</v>
      </c>
      <c r="H1928" s="200"/>
      <c r="I1928" s="201"/>
      <c r="J1928" s="201"/>
      <c r="K1928" s="202"/>
      <c r="L1928" s="202"/>
      <c r="M1928" s="202"/>
      <c r="N1928" s="202"/>
      <c r="O1928" s="202"/>
      <c r="P1928" s="202"/>
      <c r="R1928" s="202"/>
      <c r="S1928" s="190" t="str">
        <f t="shared" ref="S1928:CD1928" si="3311">S$22</f>
        <v>S$18</v>
      </c>
      <c r="T1928" s="190" t="str">
        <f t="shared" si="3311"/>
        <v>T$18</v>
      </c>
      <c r="U1928" s="190" t="str">
        <f t="shared" si="3311"/>
        <v>U$18</v>
      </c>
      <c r="V1928" s="190" t="str">
        <f t="shared" si="3311"/>
        <v>V$18</v>
      </c>
      <c r="W1928" s="190" t="str">
        <f t="shared" si="3311"/>
        <v>W$18</v>
      </c>
      <c r="X1928" s="190" t="str">
        <f t="shared" si="3311"/>
        <v>X$18</v>
      </c>
      <c r="Y1928" s="190" t="str">
        <f t="shared" si="3311"/>
        <v>Y$18</v>
      </c>
      <c r="Z1928" s="190" t="str">
        <f t="shared" si="3311"/>
        <v>Z$18</v>
      </c>
      <c r="AA1928" s="190" t="str">
        <f t="shared" si="3311"/>
        <v>AA$18</v>
      </c>
      <c r="AB1928" s="190" t="str">
        <f t="shared" si="3311"/>
        <v>AB$18</v>
      </c>
      <c r="AC1928" s="190" t="str">
        <f t="shared" si="3311"/>
        <v>AC$18</v>
      </c>
      <c r="AD1928" s="190" t="str">
        <f t="shared" si="3311"/>
        <v>AD$18</v>
      </c>
      <c r="AE1928" s="190" t="str">
        <f t="shared" si="3311"/>
        <v>AE$18</v>
      </c>
      <c r="AF1928" s="190" t="str">
        <f t="shared" si="3311"/>
        <v>AF$18</v>
      </c>
      <c r="AG1928" s="190" t="str">
        <f t="shared" si="3311"/>
        <v>AG$18</v>
      </c>
      <c r="AH1928" s="190" t="str">
        <f t="shared" si="3311"/>
        <v>AH$18</v>
      </c>
      <c r="AI1928" s="190" t="str">
        <f t="shared" si="3311"/>
        <v>AI$18</v>
      </c>
      <c r="AJ1928" s="190" t="str">
        <f t="shared" si="3311"/>
        <v>AJ$18</v>
      </c>
      <c r="AK1928" s="190" t="str">
        <f t="shared" si="3311"/>
        <v>AK$18</v>
      </c>
      <c r="AL1928" s="190" t="str">
        <f t="shared" si="3311"/>
        <v>AL$18</v>
      </c>
      <c r="AM1928" s="190" t="str">
        <f t="shared" si="3311"/>
        <v>AM$18</v>
      </c>
      <c r="AN1928" s="190" t="str">
        <f t="shared" si="3311"/>
        <v>AN$18</v>
      </c>
      <c r="AO1928" s="190" t="str">
        <f t="shared" si="3311"/>
        <v>AO$18</v>
      </c>
      <c r="AP1928" s="190" t="str">
        <f t="shared" si="3311"/>
        <v>AP$18</v>
      </c>
      <c r="AQ1928" s="190" t="str">
        <f t="shared" si="3311"/>
        <v>AQ$18</v>
      </c>
      <c r="AR1928" s="190" t="str">
        <f t="shared" si="3311"/>
        <v>AR$18</v>
      </c>
      <c r="AS1928" s="190" t="str">
        <f t="shared" si="3311"/>
        <v>AS$18</v>
      </c>
      <c r="AT1928" s="190" t="str">
        <f t="shared" si="3311"/>
        <v>AT$18</v>
      </c>
      <c r="AU1928" s="190" t="str">
        <f t="shared" si="3311"/>
        <v>AU$18</v>
      </c>
      <c r="AV1928" s="190" t="str">
        <f t="shared" si="3311"/>
        <v>AV$18</v>
      </c>
      <c r="AW1928" s="190" t="str">
        <f t="shared" si="3311"/>
        <v>AW$18</v>
      </c>
      <c r="AX1928" s="190" t="str">
        <f t="shared" si="3311"/>
        <v>AX$18</v>
      </c>
      <c r="AY1928" s="190" t="str">
        <f t="shared" si="3311"/>
        <v>AY$18</v>
      </c>
      <c r="AZ1928" s="190" t="str">
        <f t="shared" si="3311"/>
        <v>AZ$18</v>
      </c>
      <c r="BA1928" s="190" t="str">
        <f t="shared" si="3311"/>
        <v>BA$18</v>
      </c>
      <c r="BB1928" s="190" t="str">
        <f t="shared" si="3311"/>
        <v>BB$18</v>
      </c>
      <c r="BC1928" s="190" t="str">
        <f t="shared" si="3311"/>
        <v>BC$18</v>
      </c>
      <c r="BD1928" s="190" t="str">
        <f t="shared" si="3311"/>
        <v>BD$18</v>
      </c>
      <c r="BE1928" s="190" t="str">
        <f t="shared" si="3311"/>
        <v>BE$18</v>
      </c>
      <c r="BF1928" s="190" t="str">
        <f t="shared" si="3311"/>
        <v>BF$18</v>
      </c>
      <c r="BG1928" s="190" t="str">
        <f t="shared" si="3311"/>
        <v>BG$18</v>
      </c>
      <c r="BH1928" s="190" t="str">
        <f t="shared" si="3311"/>
        <v>BH$18</v>
      </c>
      <c r="BI1928" s="190" t="str">
        <f t="shared" si="3311"/>
        <v>BI$18</v>
      </c>
      <c r="BJ1928" s="190" t="str">
        <f t="shared" si="3311"/>
        <v>BJ$18</v>
      </c>
      <c r="BK1928" s="190" t="str">
        <f t="shared" si="3311"/>
        <v>BK$18</v>
      </c>
      <c r="BL1928" s="190" t="str">
        <f t="shared" si="3311"/>
        <v>BL$18</v>
      </c>
      <c r="BM1928" s="190" t="str">
        <f t="shared" si="3311"/>
        <v>BM$18</v>
      </c>
      <c r="BN1928" s="190" t="str">
        <f t="shared" si="3311"/>
        <v>BN$18</v>
      </c>
      <c r="BO1928" s="190" t="str">
        <f t="shared" si="3311"/>
        <v>BO$18</v>
      </c>
      <c r="BP1928" s="190" t="str">
        <f t="shared" si="3311"/>
        <v>BP$18</v>
      </c>
      <c r="BQ1928" s="190" t="str">
        <f t="shared" si="3311"/>
        <v>BQ$18</v>
      </c>
      <c r="BR1928" s="190" t="str">
        <f t="shared" si="3311"/>
        <v>BR$18</v>
      </c>
      <c r="BS1928" s="190" t="str">
        <f t="shared" si="3311"/>
        <v>BS$18</v>
      </c>
      <c r="BT1928" s="190" t="str">
        <f t="shared" si="3311"/>
        <v>BT$18</v>
      </c>
      <c r="BU1928" s="190" t="str">
        <f t="shared" si="3311"/>
        <v>BU$18</v>
      </c>
      <c r="BV1928" s="190" t="str">
        <f t="shared" si="3311"/>
        <v>BV$18</v>
      </c>
      <c r="BW1928" s="190" t="str">
        <f t="shared" si="3311"/>
        <v>BW$18</v>
      </c>
      <c r="BX1928" s="190" t="str">
        <f t="shared" si="3311"/>
        <v>BX$18</v>
      </c>
      <c r="BY1928" s="190" t="str">
        <f t="shared" si="3311"/>
        <v>BY$18</v>
      </c>
      <c r="BZ1928" s="190" t="str">
        <f t="shared" si="3311"/>
        <v>BZ$18</v>
      </c>
      <c r="CA1928" s="190" t="str">
        <f t="shared" si="3311"/>
        <v>CA$18</v>
      </c>
      <c r="CB1928" s="190" t="str">
        <f t="shared" si="3311"/>
        <v>CB$18</v>
      </c>
      <c r="CC1928" s="190" t="str">
        <f t="shared" si="3311"/>
        <v>CC$18</v>
      </c>
      <c r="CD1928" s="190" t="str">
        <f t="shared" si="3311"/>
        <v>CD$18</v>
      </c>
      <c r="CE1928" s="190" t="str">
        <f t="shared" ref="CE1928:CL1928" si="3312">CE$22</f>
        <v>CE$18</v>
      </c>
      <c r="CF1928" s="190" t="str">
        <f t="shared" si="3312"/>
        <v>CF$18</v>
      </c>
      <c r="CG1928" s="190" t="str">
        <f t="shared" si="3312"/>
        <v>CG$18</v>
      </c>
      <c r="CH1928" s="190" t="str">
        <f t="shared" si="3312"/>
        <v>CH$18</v>
      </c>
      <c r="CI1928" s="190" t="str">
        <f t="shared" si="3312"/>
        <v>CI$18</v>
      </c>
      <c r="CJ1928" s="190" t="str">
        <f t="shared" si="3312"/>
        <v>CJ$18</v>
      </c>
      <c r="CK1928" s="190" t="str">
        <f t="shared" si="3312"/>
        <v>CK$18</v>
      </c>
      <c r="CL1928" s="190" t="str">
        <f t="shared" si="3312"/>
        <v>CL$18</v>
      </c>
      <c r="CN1928" s="201"/>
      <c r="CO1928" s="190" t="str">
        <f t="shared" ref="CO1928:DL1928" si="3313">CO$22</f>
        <v>CO$18</v>
      </c>
      <c r="CP1928" s="190" t="str">
        <f t="shared" si="3313"/>
        <v>CP$18</v>
      </c>
      <c r="CQ1928" s="190" t="str">
        <f t="shared" si="3313"/>
        <v>CQ$18</v>
      </c>
      <c r="CR1928" s="190" t="str">
        <f t="shared" si="3313"/>
        <v>CR$18</v>
      </c>
      <c r="CS1928" s="190" t="str">
        <f t="shared" si="3313"/>
        <v>CS$18</v>
      </c>
      <c r="CT1928" s="190" t="str">
        <f t="shared" si="3313"/>
        <v>CT$18</v>
      </c>
      <c r="CU1928" s="190" t="str">
        <f t="shared" si="3313"/>
        <v>CU$18</v>
      </c>
      <c r="CV1928" s="190" t="str">
        <f t="shared" si="3313"/>
        <v>CV$18</v>
      </c>
      <c r="CW1928" s="190" t="str">
        <f t="shared" si="3313"/>
        <v>CW$18</v>
      </c>
      <c r="CX1928" s="190" t="str">
        <f t="shared" si="3313"/>
        <v>CX$18</v>
      </c>
      <c r="CY1928" s="190" t="str">
        <f t="shared" si="3313"/>
        <v>CY$18</v>
      </c>
      <c r="CZ1928" s="190" t="str">
        <f t="shared" si="3313"/>
        <v>CZ$18</v>
      </c>
      <c r="DA1928" s="190" t="str">
        <f t="shared" si="3313"/>
        <v>DA$18</v>
      </c>
      <c r="DB1928" s="190" t="str">
        <f t="shared" si="3313"/>
        <v>DB$18</v>
      </c>
      <c r="DC1928" s="190" t="str">
        <f t="shared" si="3313"/>
        <v>DC$18</v>
      </c>
      <c r="DD1928" s="190" t="str">
        <f t="shared" si="3313"/>
        <v>DD$18</v>
      </c>
      <c r="DE1928" s="190" t="str">
        <f t="shared" si="3313"/>
        <v>DE$18</v>
      </c>
      <c r="DF1928" s="190" t="str">
        <f t="shared" si="3313"/>
        <v>DF$18</v>
      </c>
      <c r="DG1928" s="190" t="str">
        <f t="shared" si="3313"/>
        <v>DG$18</v>
      </c>
      <c r="DH1928" s="190" t="str">
        <f t="shared" si="3313"/>
        <v>DH$18</v>
      </c>
      <c r="DI1928" s="190" t="str">
        <f t="shared" si="3313"/>
        <v>DI$18</v>
      </c>
      <c r="DJ1928" s="190" t="str">
        <f t="shared" si="3313"/>
        <v>DJ$18</v>
      </c>
      <c r="DK1928" s="190" t="str">
        <f t="shared" si="3313"/>
        <v>DK$18</v>
      </c>
      <c r="DL1928" s="190" t="str">
        <f t="shared" si="3313"/>
        <v>DL$18</v>
      </c>
    </row>
    <row r="1929" spans="1:116" x14ac:dyDescent="0.4">
      <c r="A1929" s="174"/>
      <c r="E1929" s="8"/>
      <c r="G1929" s="175" t="s">
        <v>464</v>
      </c>
      <c r="H1929" s="200"/>
      <c r="I1929" s="201"/>
      <c r="J1929" s="201"/>
      <c r="K1929" s="202"/>
      <c r="L1929" s="202"/>
      <c r="M1929" s="202"/>
      <c r="N1929" s="202"/>
      <c r="O1929" s="202"/>
      <c r="P1929" s="202"/>
      <c r="R1929" s="202"/>
      <c r="S1929" s="190" t="str">
        <f t="shared" ref="S1929:CD1929" si="3314">S$23</f>
        <v>S$19</v>
      </c>
      <c r="T1929" s="190" t="str">
        <f t="shared" si="3314"/>
        <v>T$19</v>
      </c>
      <c r="U1929" s="190" t="str">
        <f t="shared" si="3314"/>
        <v>U$19</v>
      </c>
      <c r="V1929" s="190" t="str">
        <f t="shared" si="3314"/>
        <v>V$19</v>
      </c>
      <c r="W1929" s="190" t="str">
        <f t="shared" si="3314"/>
        <v>W$19</v>
      </c>
      <c r="X1929" s="190" t="str">
        <f t="shared" si="3314"/>
        <v>X$19</v>
      </c>
      <c r="Y1929" s="190" t="str">
        <f t="shared" si="3314"/>
        <v>Y$19</v>
      </c>
      <c r="Z1929" s="190" t="str">
        <f t="shared" si="3314"/>
        <v>Z$19</v>
      </c>
      <c r="AA1929" s="190" t="str">
        <f t="shared" si="3314"/>
        <v>AA$19</v>
      </c>
      <c r="AB1929" s="190" t="str">
        <f t="shared" si="3314"/>
        <v>AB$19</v>
      </c>
      <c r="AC1929" s="190" t="str">
        <f t="shared" si="3314"/>
        <v>AC$19</v>
      </c>
      <c r="AD1929" s="190" t="str">
        <f t="shared" si="3314"/>
        <v>AD$19</v>
      </c>
      <c r="AE1929" s="190" t="str">
        <f t="shared" si="3314"/>
        <v>AE$19</v>
      </c>
      <c r="AF1929" s="190" t="str">
        <f t="shared" si="3314"/>
        <v>AF$19</v>
      </c>
      <c r="AG1929" s="190" t="str">
        <f t="shared" si="3314"/>
        <v>AG$19</v>
      </c>
      <c r="AH1929" s="190" t="str">
        <f t="shared" si="3314"/>
        <v>AH$19</v>
      </c>
      <c r="AI1929" s="190" t="str">
        <f t="shared" si="3314"/>
        <v>AI$19</v>
      </c>
      <c r="AJ1929" s="190" t="str">
        <f t="shared" si="3314"/>
        <v>AJ$19</v>
      </c>
      <c r="AK1929" s="190" t="str">
        <f t="shared" si="3314"/>
        <v>AK$19</v>
      </c>
      <c r="AL1929" s="190" t="str">
        <f t="shared" si="3314"/>
        <v>AL$19</v>
      </c>
      <c r="AM1929" s="190" t="str">
        <f t="shared" si="3314"/>
        <v>AM$19</v>
      </c>
      <c r="AN1929" s="190" t="str">
        <f t="shared" si="3314"/>
        <v>AN$19</v>
      </c>
      <c r="AO1929" s="190" t="str">
        <f t="shared" si="3314"/>
        <v>AO$19</v>
      </c>
      <c r="AP1929" s="190" t="str">
        <f t="shared" si="3314"/>
        <v>AP$19</v>
      </c>
      <c r="AQ1929" s="190" t="str">
        <f t="shared" si="3314"/>
        <v>AQ$19</v>
      </c>
      <c r="AR1929" s="190" t="str">
        <f t="shared" si="3314"/>
        <v>AR$19</v>
      </c>
      <c r="AS1929" s="190" t="str">
        <f t="shared" si="3314"/>
        <v>AS$19</v>
      </c>
      <c r="AT1929" s="190" t="str">
        <f t="shared" si="3314"/>
        <v>AT$19</v>
      </c>
      <c r="AU1929" s="190" t="str">
        <f t="shared" si="3314"/>
        <v>AU$19</v>
      </c>
      <c r="AV1929" s="190" t="str">
        <f t="shared" si="3314"/>
        <v>AV$19</v>
      </c>
      <c r="AW1929" s="190" t="str">
        <f t="shared" si="3314"/>
        <v>AW$19</v>
      </c>
      <c r="AX1929" s="190" t="str">
        <f t="shared" si="3314"/>
        <v>AX$19</v>
      </c>
      <c r="AY1929" s="190" t="str">
        <f t="shared" si="3314"/>
        <v>AY$19</v>
      </c>
      <c r="AZ1929" s="190" t="str">
        <f t="shared" si="3314"/>
        <v>AZ$19</v>
      </c>
      <c r="BA1929" s="190" t="str">
        <f t="shared" si="3314"/>
        <v>BA$19</v>
      </c>
      <c r="BB1929" s="190" t="str">
        <f t="shared" si="3314"/>
        <v>BB$19</v>
      </c>
      <c r="BC1929" s="190" t="str">
        <f t="shared" si="3314"/>
        <v>BC$19</v>
      </c>
      <c r="BD1929" s="190" t="str">
        <f t="shared" si="3314"/>
        <v>BD$19</v>
      </c>
      <c r="BE1929" s="190" t="str">
        <f t="shared" si="3314"/>
        <v>BE$19</v>
      </c>
      <c r="BF1929" s="190" t="str">
        <f t="shared" si="3314"/>
        <v>BF$19</v>
      </c>
      <c r="BG1929" s="190" t="str">
        <f t="shared" si="3314"/>
        <v>BG$19</v>
      </c>
      <c r="BH1929" s="190" t="str">
        <f t="shared" si="3314"/>
        <v>BH$19</v>
      </c>
      <c r="BI1929" s="190" t="str">
        <f t="shared" si="3314"/>
        <v>BI$19</v>
      </c>
      <c r="BJ1929" s="190" t="str">
        <f t="shared" si="3314"/>
        <v>BJ$19</v>
      </c>
      <c r="BK1929" s="190" t="str">
        <f t="shared" si="3314"/>
        <v>BK$19</v>
      </c>
      <c r="BL1929" s="190" t="str">
        <f t="shared" si="3314"/>
        <v>BL$19</v>
      </c>
      <c r="BM1929" s="190" t="str">
        <f t="shared" si="3314"/>
        <v>BM$19</v>
      </c>
      <c r="BN1929" s="190" t="str">
        <f t="shared" si="3314"/>
        <v>BN$19</v>
      </c>
      <c r="BO1929" s="190" t="str">
        <f t="shared" si="3314"/>
        <v>BO$19</v>
      </c>
      <c r="BP1929" s="190" t="str">
        <f t="shared" si="3314"/>
        <v>BP$19</v>
      </c>
      <c r="BQ1929" s="190" t="str">
        <f t="shared" si="3314"/>
        <v>BQ$19</v>
      </c>
      <c r="BR1929" s="190" t="str">
        <f t="shared" si="3314"/>
        <v>BR$19</v>
      </c>
      <c r="BS1929" s="190" t="str">
        <f t="shared" si="3314"/>
        <v>BS$19</v>
      </c>
      <c r="BT1929" s="190" t="str">
        <f t="shared" si="3314"/>
        <v>BT$19</v>
      </c>
      <c r="BU1929" s="190" t="str">
        <f t="shared" si="3314"/>
        <v>BU$19</v>
      </c>
      <c r="BV1929" s="190" t="str">
        <f t="shared" si="3314"/>
        <v>BV$19</v>
      </c>
      <c r="BW1929" s="190" t="str">
        <f t="shared" si="3314"/>
        <v>BW$19</v>
      </c>
      <c r="BX1929" s="190" t="str">
        <f t="shared" si="3314"/>
        <v>BX$19</v>
      </c>
      <c r="BY1929" s="190" t="str">
        <f t="shared" si="3314"/>
        <v>BY$19</v>
      </c>
      <c r="BZ1929" s="190" t="str">
        <f t="shared" si="3314"/>
        <v>BZ$19</v>
      </c>
      <c r="CA1929" s="190" t="str">
        <f t="shared" si="3314"/>
        <v>CA$19</v>
      </c>
      <c r="CB1929" s="190" t="str">
        <f t="shared" si="3314"/>
        <v>CB$19</v>
      </c>
      <c r="CC1929" s="190" t="str">
        <f t="shared" si="3314"/>
        <v>CC$19</v>
      </c>
      <c r="CD1929" s="190" t="str">
        <f t="shared" si="3314"/>
        <v>CD$19</v>
      </c>
      <c r="CE1929" s="190" t="str">
        <f t="shared" ref="CE1929:CL1929" si="3315">CE$23</f>
        <v>CE$19</v>
      </c>
      <c r="CF1929" s="190" t="str">
        <f t="shared" si="3315"/>
        <v>CF$19</v>
      </c>
      <c r="CG1929" s="190" t="str">
        <f t="shared" si="3315"/>
        <v>CG$19</v>
      </c>
      <c r="CH1929" s="190" t="str">
        <f t="shared" si="3315"/>
        <v>CH$19</v>
      </c>
      <c r="CI1929" s="190" t="str">
        <f t="shared" si="3315"/>
        <v>CI$19</v>
      </c>
      <c r="CJ1929" s="190" t="str">
        <f t="shared" si="3315"/>
        <v>CJ$19</v>
      </c>
      <c r="CK1929" s="190" t="str">
        <f t="shared" si="3315"/>
        <v>CK$19</v>
      </c>
      <c r="CL1929" s="190" t="str">
        <f t="shared" si="3315"/>
        <v>CL$19</v>
      </c>
      <c r="CN1929" s="201"/>
      <c r="CO1929" s="190" t="str">
        <f t="shared" ref="CO1929:DL1929" si="3316">CO$23</f>
        <v>CO$19</v>
      </c>
      <c r="CP1929" s="190" t="str">
        <f t="shared" si="3316"/>
        <v>CP$19</v>
      </c>
      <c r="CQ1929" s="190" t="str">
        <f t="shared" si="3316"/>
        <v>CQ$19</v>
      </c>
      <c r="CR1929" s="190" t="str">
        <f t="shared" si="3316"/>
        <v>CR$19</v>
      </c>
      <c r="CS1929" s="190" t="str">
        <f t="shared" si="3316"/>
        <v>CS$19</v>
      </c>
      <c r="CT1929" s="190" t="str">
        <f t="shared" si="3316"/>
        <v>CT$19</v>
      </c>
      <c r="CU1929" s="190" t="str">
        <f t="shared" si="3316"/>
        <v>CU$19</v>
      </c>
      <c r="CV1929" s="190" t="str">
        <f t="shared" si="3316"/>
        <v>CV$19</v>
      </c>
      <c r="CW1929" s="190" t="str">
        <f t="shared" si="3316"/>
        <v>CW$19</v>
      </c>
      <c r="CX1929" s="190" t="str">
        <f t="shared" si="3316"/>
        <v>CX$19</v>
      </c>
      <c r="CY1929" s="190" t="str">
        <f t="shared" si="3316"/>
        <v>CY$19</v>
      </c>
      <c r="CZ1929" s="190" t="str">
        <f t="shared" si="3316"/>
        <v>CZ$19</v>
      </c>
      <c r="DA1929" s="190" t="str">
        <f t="shared" si="3316"/>
        <v>DA$19</v>
      </c>
      <c r="DB1929" s="190" t="str">
        <f t="shared" si="3316"/>
        <v>DB$19</v>
      </c>
      <c r="DC1929" s="190" t="str">
        <f t="shared" si="3316"/>
        <v>DC$19</v>
      </c>
      <c r="DD1929" s="190" t="str">
        <f t="shared" si="3316"/>
        <v>DD$19</v>
      </c>
      <c r="DE1929" s="190" t="str">
        <f t="shared" si="3316"/>
        <v>DE$19</v>
      </c>
      <c r="DF1929" s="190" t="str">
        <f t="shared" si="3316"/>
        <v>DF$19</v>
      </c>
      <c r="DG1929" s="190" t="str">
        <f t="shared" si="3316"/>
        <v>DG$19</v>
      </c>
      <c r="DH1929" s="190" t="str">
        <f t="shared" si="3316"/>
        <v>DH$19</v>
      </c>
      <c r="DI1929" s="190" t="str">
        <f t="shared" si="3316"/>
        <v>DI$19</v>
      </c>
      <c r="DJ1929" s="190" t="str">
        <f t="shared" si="3316"/>
        <v>DJ$19</v>
      </c>
      <c r="DK1929" s="190" t="str">
        <f t="shared" si="3316"/>
        <v>DK$19</v>
      </c>
      <c r="DL1929" s="190" t="str">
        <f t="shared" si="3316"/>
        <v>DL$19</v>
      </c>
    </row>
    <row r="1930" spans="1:116" x14ac:dyDescent="0.4">
      <c r="A1930" s="142" t="s">
        <v>218</v>
      </c>
      <c r="B1930" s="318" t="s">
        <v>81</v>
      </c>
      <c r="C1930" s="318"/>
      <c r="D1930" s="317" t="s">
        <v>518</v>
      </c>
      <c r="E1930" s="317" t="str">
        <f t="shared" ref="E1930:E1962" si="3317">ROW()&amp;" "&amp;D1930</f>
        <v>1930 SPLIT-SV-VR</v>
      </c>
      <c r="F1930" t="s">
        <v>513</v>
      </c>
      <c r="G1930" s="143" t="s">
        <v>521</v>
      </c>
      <c r="H1930" s="142"/>
      <c r="I1930" s="144"/>
      <c r="J1930" s="144"/>
      <c r="K1930" s="142"/>
      <c r="L1930" s="142"/>
      <c r="M1930" s="142"/>
      <c r="N1930" s="142"/>
      <c r="O1930" s="142"/>
      <c r="P1930" s="142"/>
      <c r="R1930" s="143"/>
      <c r="S1930" s="168"/>
      <c r="T1930" s="168"/>
      <c r="U1930" s="168"/>
      <c r="V1930" s="168"/>
      <c r="W1930" s="168"/>
      <c r="X1930" s="168"/>
      <c r="Y1930" s="168"/>
      <c r="Z1930" s="168"/>
      <c r="AA1930" s="168"/>
      <c r="AB1930" s="168"/>
      <c r="AC1930" s="168"/>
      <c r="AD1930" s="168"/>
      <c r="AE1930" s="168"/>
      <c r="AF1930" s="168"/>
      <c r="AG1930" s="168"/>
      <c r="AH1930" s="168"/>
      <c r="AI1930" s="168"/>
      <c r="AJ1930" s="168"/>
      <c r="AK1930" s="168"/>
      <c r="AL1930" s="168"/>
      <c r="AM1930" s="168"/>
      <c r="AN1930" s="168"/>
      <c r="AO1930" s="168"/>
      <c r="AP1930" s="168"/>
      <c r="AQ1930" s="168"/>
      <c r="AR1930" s="168"/>
      <c r="AS1930" s="168"/>
      <c r="AT1930" s="168"/>
      <c r="AU1930" s="168"/>
      <c r="AV1930" s="168"/>
      <c r="AW1930" s="168"/>
      <c r="AX1930" s="168"/>
      <c r="AY1930" s="168"/>
      <c r="AZ1930" s="168"/>
      <c r="BA1930" s="168"/>
      <c r="BB1930" s="168"/>
      <c r="BC1930" s="168"/>
      <c r="BD1930" s="168"/>
      <c r="BE1930" s="168"/>
      <c r="BF1930" s="168"/>
      <c r="BG1930" s="168"/>
      <c r="BH1930" s="168"/>
      <c r="BI1930" s="168"/>
      <c r="BJ1930" s="168"/>
      <c r="BK1930" s="168"/>
      <c r="BL1930" s="168"/>
      <c r="BM1930" s="168"/>
      <c r="BN1930" s="168"/>
      <c r="BO1930" s="168"/>
      <c r="BP1930" s="168"/>
      <c r="BQ1930" s="168"/>
      <c r="BR1930" s="168"/>
      <c r="BS1930" s="168"/>
      <c r="BT1930" s="168"/>
      <c r="BU1930" s="168"/>
      <c r="BV1930" s="168"/>
      <c r="BW1930" s="168"/>
      <c r="BX1930" s="168"/>
      <c r="BY1930" s="168"/>
      <c r="BZ1930" s="168"/>
      <c r="CA1930" s="168"/>
      <c r="CB1930" s="168"/>
      <c r="CC1930" s="168"/>
      <c r="CD1930" s="168"/>
      <c r="CE1930" s="168"/>
      <c r="CF1930" s="168"/>
      <c r="CG1930" s="168"/>
      <c r="CH1930" s="168"/>
      <c r="CI1930" s="168"/>
      <c r="CJ1930" s="168"/>
      <c r="CK1930" s="168"/>
      <c r="CL1930" s="168"/>
      <c r="CN1930" s="144"/>
      <c r="CO1930" s="168"/>
      <c r="CP1930" s="168"/>
      <c r="CQ1930" s="168"/>
      <c r="CR1930" s="168"/>
      <c r="CS1930" s="168"/>
      <c r="CT1930" s="168"/>
      <c r="CU1930" s="168"/>
      <c r="CV1930" s="168"/>
      <c r="CW1930" s="168"/>
      <c r="CX1930" s="168"/>
      <c r="CY1930" s="168"/>
      <c r="CZ1930" s="168"/>
      <c r="DA1930" s="168"/>
      <c r="DB1930" s="168"/>
      <c r="DC1930" s="168"/>
      <c r="DD1930" s="168"/>
      <c r="DE1930" s="168"/>
      <c r="DF1930" s="168"/>
      <c r="DG1930" s="168"/>
      <c r="DH1930" s="168"/>
      <c r="DI1930" s="168"/>
      <c r="DJ1930" s="168"/>
      <c r="DK1930" s="168"/>
      <c r="DL1930" s="168"/>
    </row>
    <row r="1931" spans="1:116" x14ac:dyDescent="0.4">
      <c r="A1931" s="12"/>
      <c r="B1931" s="319" t="s">
        <v>332</v>
      </c>
      <c r="C1931" s="319"/>
      <c r="D1931" s="317" t="s">
        <v>518</v>
      </c>
      <c r="E1931" s="317" t="str">
        <f t="shared" si="3317"/>
        <v>1931 SPLIT-SV-VR</v>
      </c>
      <c r="G1931" s="95" t="str">
        <f>G1925</f>
        <v>Primary volume driver</v>
      </c>
      <c r="H1931" s="318" t="s">
        <v>693</v>
      </c>
      <c r="I1931" s="60"/>
      <c r="J1931" s="60"/>
      <c r="K1931" s="12"/>
      <c r="L1931" s="12"/>
      <c r="M1931" s="12"/>
      <c r="N1931" s="12"/>
      <c r="O1931" s="12"/>
      <c r="P1931" s="12"/>
      <c r="R1931" s="13"/>
      <c r="S1931" s="76"/>
      <c r="T1931" s="76"/>
      <c r="U1931" s="76"/>
      <c r="V1931" s="76"/>
      <c r="W1931" s="76"/>
      <c r="X1931" s="76"/>
      <c r="Y1931" s="76"/>
      <c r="Z1931" s="76"/>
      <c r="AA1931" s="76"/>
      <c r="AB1931" s="76"/>
      <c r="AC1931" s="76"/>
      <c r="AD1931" s="76"/>
      <c r="AE1931" s="76"/>
      <c r="AF1931" s="76"/>
      <c r="AG1931" s="76"/>
      <c r="AH1931" s="76"/>
      <c r="AI1931" s="76"/>
      <c r="AJ1931" s="76"/>
      <c r="AK1931" s="76"/>
      <c r="AL1931" s="76"/>
      <c r="AM1931" s="76"/>
      <c r="AN1931" s="76"/>
      <c r="AO1931" s="76"/>
      <c r="AP1931" s="76"/>
      <c r="AQ1931" s="76"/>
      <c r="AR1931" s="76"/>
      <c r="AS1931" s="76"/>
      <c r="AT1931" s="76"/>
      <c r="AU1931" s="76"/>
      <c r="AV1931" s="76"/>
      <c r="AW1931" s="76"/>
      <c r="AX1931" s="76"/>
      <c r="AY1931" s="76"/>
      <c r="AZ1931" s="76"/>
      <c r="BA1931" s="76"/>
      <c r="BB1931" s="76"/>
      <c r="BC1931" s="76"/>
      <c r="BD1931" s="76"/>
      <c r="BE1931" s="76"/>
      <c r="BF1931" s="76"/>
      <c r="BG1931" s="76"/>
      <c r="BH1931" s="76"/>
      <c r="BI1931" s="76"/>
      <c r="BJ1931" s="76"/>
      <c r="BK1931" s="76"/>
      <c r="BL1931" s="76"/>
      <c r="BM1931" s="76"/>
      <c r="BN1931" s="76"/>
      <c r="BO1931" s="76"/>
      <c r="BP1931" s="76"/>
      <c r="BQ1931" s="76"/>
      <c r="BR1931" s="76"/>
      <c r="BS1931" s="76"/>
      <c r="BT1931" s="76"/>
      <c r="BU1931" s="76"/>
      <c r="BV1931" s="76"/>
      <c r="BW1931" s="76"/>
      <c r="BX1931" s="76"/>
      <c r="BY1931" s="76"/>
      <c r="BZ1931" s="76"/>
      <c r="CA1931" s="76"/>
      <c r="CB1931" s="76"/>
      <c r="CC1931" s="76"/>
      <c r="CD1931" s="76"/>
      <c r="CE1931" s="76"/>
      <c r="CF1931" s="76"/>
      <c r="CG1931" s="76"/>
      <c r="CH1931" s="76"/>
      <c r="CI1931" s="76"/>
      <c r="CJ1931" s="76"/>
      <c r="CK1931" s="76"/>
      <c r="CL1931" s="76"/>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A1932" s="12"/>
      <c r="B1932" s="319"/>
      <c r="C1932" s="319"/>
      <c r="D1932" s="317" t="s">
        <v>518</v>
      </c>
      <c r="E1932" s="317" t="str">
        <f t="shared" ref="E1932:E1948" si="3318">ROW()&amp;" "&amp;D1932</f>
        <v>1932 SPLIT-SV-VR</v>
      </c>
      <c r="G1932" s="95"/>
      <c r="H1932" s="12"/>
      <c r="I1932" s="60"/>
      <c r="J1932" s="60"/>
      <c r="K1932" s="12"/>
      <c r="L1932" s="12"/>
      <c r="M1932" s="12"/>
      <c r="N1932" s="12"/>
      <c r="O1932" s="12"/>
      <c r="P1932" s="12"/>
      <c r="R1932" s="13"/>
      <c r="S1932" s="76"/>
      <c r="T1932" s="76"/>
      <c r="U1932" s="76"/>
      <c r="V1932" s="76"/>
      <c r="W1932" s="76"/>
      <c r="X1932" s="76"/>
      <c r="Y1932" s="76"/>
      <c r="Z1932" s="76"/>
      <c r="AA1932" s="76"/>
      <c r="AB1932" s="76"/>
      <c r="AC1932" s="76"/>
      <c r="AD1932" s="76"/>
      <c r="AE1932" s="76"/>
      <c r="AF1932" s="76"/>
      <c r="AG1932" s="76"/>
      <c r="AH1932" s="76"/>
      <c r="AI1932" s="76"/>
      <c r="AJ1932" s="76"/>
      <c r="AK1932" s="76"/>
      <c r="AL1932" s="76"/>
      <c r="AM1932" s="76"/>
      <c r="AN1932" s="76"/>
      <c r="AO1932" s="76"/>
      <c r="AP1932" s="76"/>
      <c r="AQ1932" s="76"/>
      <c r="AR1932" s="76"/>
      <c r="AS1932" s="76"/>
      <c r="AT1932" s="76"/>
      <c r="AU1932" s="76"/>
      <c r="AV1932" s="76"/>
      <c r="AW1932" s="76"/>
      <c r="AX1932" s="76"/>
      <c r="AY1932" s="76"/>
      <c r="AZ1932" s="76"/>
      <c r="BA1932" s="76"/>
      <c r="BB1932" s="76"/>
      <c r="BC1932" s="76"/>
      <c r="BD1932" s="76"/>
      <c r="BE1932" s="76"/>
      <c r="BF1932" s="76"/>
      <c r="BG1932" s="76"/>
      <c r="BH1932" s="76"/>
      <c r="BI1932" s="76"/>
      <c r="BJ1932" s="76"/>
      <c r="BK1932" s="76"/>
      <c r="BL1932" s="76"/>
      <c r="BM1932" s="76"/>
      <c r="BN1932" s="76"/>
      <c r="BO1932" s="76"/>
      <c r="BP1932" s="76"/>
      <c r="BQ1932" s="76"/>
      <c r="BR1932" s="76"/>
      <c r="BS1932" s="76"/>
      <c r="BT1932" s="76"/>
      <c r="BU1932" s="76"/>
      <c r="BV1932" s="76"/>
      <c r="BW1932" s="76"/>
      <c r="BX1932" s="76"/>
      <c r="BY1932" s="76"/>
      <c r="BZ1932" s="76"/>
      <c r="CA1932" s="76"/>
      <c r="CB1932" s="76"/>
      <c r="CC1932" s="76"/>
      <c r="CD1932" s="76"/>
      <c r="CE1932" s="76"/>
      <c r="CF1932" s="76"/>
      <c r="CG1932" s="76"/>
      <c r="CH1932" s="76"/>
      <c r="CI1932" s="76"/>
      <c r="CJ1932" s="76"/>
      <c r="CK1932" s="76"/>
      <c r="CL1932" s="76"/>
      <c r="CN1932" s="60"/>
      <c r="CO1932" s="239"/>
      <c r="CP1932" s="239"/>
      <c r="CQ1932" s="239"/>
      <c r="CR1932" s="239"/>
      <c r="CS1932" s="239"/>
      <c r="CT1932" s="239"/>
      <c r="CU1932" s="239"/>
      <c r="CV1932" s="239"/>
      <c r="CW1932" s="239"/>
      <c r="CX1932" s="239"/>
      <c r="CY1932" s="239"/>
      <c r="CZ1932" s="239"/>
      <c r="DA1932" s="239"/>
      <c r="DB1932" s="239"/>
      <c r="DC1932" s="239"/>
      <c r="DD1932" s="239"/>
      <c r="DE1932" s="239"/>
      <c r="DF1932" s="239"/>
      <c r="DG1932" s="239"/>
      <c r="DH1932" s="239"/>
      <c r="DI1932" s="239"/>
      <c r="DJ1932" s="239"/>
      <c r="DK1932" s="239"/>
      <c r="DL1932" s="239"/>
    </row>
    <row r="1933" spans="1:116" x14ac:dyDescent="0.4">
      <c r="A1933" s="12"/>
      <c r="B1933" s="319"/>
      <c r="C1933" s="319"/>
      <c r="D1933" s="317" t="s">
        <v>518</v>
      </c>
      <c r="E1933" s="317" t="str">
        <f t="shared" si="3318"/>
        <v>1933 SPLIT-SV-VR</v>
      </c>
      <c r="G1933" s="95" t="str">
        <f>"% of "&amp;G1931&amp;" by product:"</f>
        <v>% of Primary volume driver by product:</v>
      </c>
      <c r="H1933" s="12"/>
      <c r="I1933" s="60"/>
      <c r="J1933" s="60"/>
      <c r="K1933" s="12"/>
      <c r="L1933" s="12"/>
      <c r="M1933" s="12"/>
      <c r="N1933" s="12"/>
      <c r="O1933" s="12"/>
      <c r="P1933" s="12"/>
      <c r="R1933" s="13"/>
      <c r="S1933" s="76"/>
      <c r="T1933" s="76"/>
      <c r="U1933" s="76"/>
      <c r="V1933" s="76"/>
      <c r="W1933" s="76"/>
      <c r="X1933" s="76"/>
      <c r="Y1933" s="76"/>
      <c r="Z1933" s="76"/>
      <c r="AA1933" s="76"/>
      <c r="AB1933" s="76"/>
      <c r="AC1933" s="76"/>
      <c r="AD1933" s="76"/>
      <c r="AE1933" s="76"/>
      <c r="AF1933" s="76"/>
      <c r="AG1933" s="76"/>
      <c r="AH1933" s="76"/>
      <c r="AI1933" s="76"/>
      <c r="AJ1933" s="76"/>
      <c r="AK1933" s="76"/>
      <c r="AL1933" s="76"/>
      <c r="AM1933" s="76"/>
      <c r="AN1933" s="76"/>
      <c r="AO1933" s="76"/>
      <c r="AP1933" s="76"/>
      <c r="AQ1933" s="76"/>
      <c r="AR1933" s="76"/>
      <c r="AS1933" s="76"/>
      <c r="AT1933" s="76"/>
      <c r="AU1933" s="76"/>
      <c r="AV1933" s="76"/>
      <c r="AW1933" s="76"/>
      <c r="AX1933" s="76"/>
      <c r="AY1933" s="76"/>
      <c r="AZ1933" s="76"/>
      <c r="BA1933" s="76"/>
      <c r="BB1933" s="76"/>
      <c r="BC1933" s="76"/>
      <c r="BD1933" s="76"/>
      <c r="BE1933" s="76"/>
      <c r="BF1933" s="76"/>
      <c r="BG1933" s="76"/>
      <c r="BH1933" s="76"/>
      <c r="BI1933" s="76"/>
      <c r="BJ1933" s="76"/>
      <c r="BK1933" s="76"/>
      <c r="BL1933" s="76"/>
      <c r="BM1933" s="76"/>
      <c r="BN1933" s="76"/>
      <c r="BO1933" s="76"/>
      <c r="BP1933" s="76"/>
      <c r="BQ1933" s="76"/>
      <c r="BR1933" s="76"/>
      <c r="BS1933" s="76"/>
      <c r="BT1933" s="76"/>
      <c r="BU1933" s="76"/>
      <c r="BV1933" s="76"/>
      <c r="BW1933" s="76"/>
      <c r="BX1933" s="76"/>
      <c r="BY1933" s="76"/>
      <c r="BZ1933" s="76"/>
      <c r="CA1933" s="76"/>
      <c r="CB1933" s="76"/>
      <c r="CC1933" s="76"/>
      <c r="CD1933" s="76"/>
      <c r="CE1933" s="76"/>
      <c r="CF1933" s="76"/>
      <c r="CG1933" s="76"/>
      <c r="CH1933" s="76"/>
      <c r="CI1933" s="76"/>
      <c r="CJ1933" s="76"/>
      <c r="CK1933" s="76"/>
      <c r="CL1933" s="76"/>
      <c r="CN1933" s="60"/>
      <c r="CO1933" s="239"/>
      <c r="CP1933" s="239"/>
      <c r="CQ1933" s="239"/>
      <c r="CR1933" s="239"/>
      <c r="CS1933" s="239"/>
      <c r="CT1933" s="239"/>
      <c r="CU1933" s="239"/>
      <c r="CV1933" s="239"/>
      <c r="CW1933" s="239"/>
      <c r="CX1933" s="239"/>
      <c r="CY1933" s="239"/>
      <c r="CZ1933" s="239"/>
      <c r="DA1933" s="239"/>
      <c r="DB1933" s="239"/>
      <c r="DC1933" s="239"/>
      <c r="DD1933" s="239"/>
      <c r="DE1933" s="239"/>
      <c r="DF1933" s="239"/>
      <c r="DG1933" s="239"/>
      <c r="DH1933" s="239"/>
      <c r="DI1933" s="239"/>
      <c r="DJ1933" s="239"/>
      <c r="DK1933" s="239"/>
      <c r="DL1933" s="239"/>
    </row>
    <row r="1934" spans="1:116" x14ac:dyDescent="0.4">
      <c r="A1934" s="12"/>
      <c r="B1934" s="319"/>
      <c r="C1934" s="319"/>
      <c r="D1934" s="317" t="s">
        <v>518</v>
      </c>
      <c r="E1934" s="317" t="str">
        <f t="shared" si="3318"/>
        <v>1934 SPLIT-SV-VR</v>
      </c>
      <c r="G1934" s="242" t="s">
        <v>519</v>
      </c>
      <c r="H1934" s="12"/>
      <c r="I1934" s="60"/>
      <c r="J1934" s="60"/>
      <c r="K1934" s="21">
        <v>0.5</v>
      </c>
      <c r="L1934" s="21">
        <v>0.5</v>
      </c>
      <c r="M1934" s="21">
        <v>0.5</v>
      </c>
      <c r="N1934" s="21">
        <v>0.5</v>
      </c>
      <c r="O1934" s="21">
        <v>0.5</v>
      </c>
      <c r="P1934" s="21">
        <v>0.5</v>
      </c>
      <c r="R1934" s="67"/>
      <c r="S1934" s="150" cm="1">
        <f t="array" ref="S1934">INDEX($K:$P,ROW(),MATCH(S$3,$K$2:$P$2,0))</f>
        <v>0.5</v>
      </c>
      <c r="T1934" s="150" cm="1">
        <f t="array" ref="T1934">INDEX($K:$P,ROW(),MATCH(T$3,$K$2:$P$2,0))</f>
        <v>0.5</v>
      </c>
      <c r="U1934" s="150" cm="1">
        <f t="array" ref="U1934">INDEX($K:$P,ROW(),MATCH(U$3,$K$2:$P$2,0))</f>
        <v>0.5</v>
      </c>
      <c r="V1934" s="150" cm="1">
        <f t="array" ref="V1934">INDEX($K:$P,ROW(),MATCH(V$3,$K$2:$P$2,0))</f>
        <v>0.5</v>
      </c>
      <c r="W1934" s="150" cm="1">
        <f t="array" ref="W1934">INDEX($K:$P,ROW(),MATCH(W$3,$K$2:$P$2,0))</f>
        <v>0.5</v>
      </c>
      <c r="X1934" s="150" cm="1">
        <f t="array" ref="X1934">INDEX($K:$P,ROW(),MATCH(X$3,$K$2:$P$2,0))</f>
        <v>0.5</v>
      </c>
      <c r="Y1934" s="150" cm="1">
        <f t="array" ref="Y1934">INDEX($K:$P,ROW(),MATCH(Y$3,$K$2:$P$2,0))</f>
        <v>0.5</v>
      </c>
      <c r="Z1934" s="150" cm="1">
        <f t="array" ref="Z1934">INDEX($K:$P,ROW(),MATCH(Z$3,$K$2:$P$2,0))</f>
        <v>0.5</v>
      </c>
      <c r="AA1934" s="150" cm="1">
        <f t="array" ref="AA1934">INDEX($K:$P,ROW(),MATCH(AA$3,$K$2:$P$2,0))</f>
        <v>0.5</v>
      </c>
      <c r="AB1934" s="150" cm="1">
        <f t="array" ref="AB1934">INDEX($K:$P,ROW(),MATCH(AB$3,$K$2:$P$2,0))</f>
        <v>0.5</v>
      </c>
      <c r="AC1934" s="150" cm="1">
        <f t="array" ref="AC1934">INDEX($K:$P,ROW(),MATCH(AC$3,$K$2:$P$2,0))</f>
        <v>0.5</v>
      </c>
      <c r="AD1934" s="150" cm="1">
        <f t="array" ref="AD1934">INDEX($K:$P,ROW(),MATCH(AD$3,$K$2:$P$2,0))</f>
        <v>0.5</v>
      </c>
      <c r="AE1934" s="150" cm="1">
        <f t="array" ref="AE1934">INDEX($K:$P,ROW(),MATCH(AE$3,$K$2:$P$2,0))</f>
        <v>0.5</v>
      </c>
      <c r="AF1934" s="150" cm="1">
        <f t="array" ref="AF1934">INDEX($K:$P,ROW(),MATCH(AF$3,$K$2:$P$2,0))</f>
        <v>0.5</v>
      </c>
      <c r="AG1934" s="150" cm="1">
        <f t="array" ref="AG1934">INDEX($K:$P,ROW(),MATCH(AG$3,$K$2:$P$2,0))</f>
        <v>0.5</v>
      </c>
      <c r="AH1934" s="150" cm="1">
        <f t="array" ref="AH1934">INDEX($K:$P,ROW(),MATCH(AH$3,$K$2:$P$2,0))</f>
        <v>0.5</v>
      </c>
      <c r="AI1934" s="150" cm="1">
        <f t="array" ref="AI1934">INDEX($K:$P,ROW(),MATCH(AI$3,$K$2:$P$2,0))</f>
        <v>0.5</v>
      </c>
      <c r="AJ1934" s="150" cm="1">
        <f t="array" ref="AJ1934">INDEX($K:$P,ROW(),MATCH(AJ$3,$K$2:$P$2,0))</f>
        <v>0.5</v>
      </c>
      <c r="AK1934" s="150" cm="1">
        <f t="array" ref="AK1934">INDEX($K:$P,ROW(),MATCH(AK$3,$K$2:$P$2,0))</f>
        <v>0.5</v>
      </c>
      <c r="AL1934" s="150" cm="1">
        <f t="array" ref="AL1934">INDEX($K:$P,ROW(),MATCH(AL$3,$K$2:$P$2,0))</f>
        <v>0.5</v>
      </c>
      <c r="AM1934" s="150" cm="1">
        <f t="array" ref="AM1934">INDEX($K:$P,ROW(),MATCH(AM$3,$K$2:$P$2,0))</f>
        <v>0.5</v>
      </c>
      <c r="AN1934" s="150" cm="1">
        <f t="array" ref="AN1934">INDEX($K:$P,ROW(),MATCH(AN$3,$K$2:$P$2,0))</f>
        <v>0.5</v>
      </c>
      <c r="AO1934" s="150" cm="1">
        <f t="array" ref="AO1934">INDEX($K:$P,ROW(),MATCH(AO$3,$K$2:$P$2,0))</f>
        <v>0.5</v>
      </c>
      <c r="AP1934" s="150" cm="1">
        <f t="array" ref="AP1934">INDEX($K:$P,ROW(),MATCH(AP$3,$K$2:$P$2,0))</f>
        <v>0.5</v>
      </c>
      <c r="AQ1934" s="150" cm="1">
        <f t="array" ref="AQ1934">INDEX($K:$P,ROW(),MATCH(AQ$3,$K$2:$P$2,0))</f>
        <v>0.5</v>
      </c>
      <c r="AR1934" s="150" cm="1">
        <f t="array" ref="AR1934">INDEX($K:$P,ROW(),MATCH(AR$3,$K$2:$P$2,0))</f>
        <v>0.5</v>
      </c>
      <c r="AS1934" s="150" cm="1">
        <f t="array" ref="AS1934">INDEX($K:$P,ROW(),MATCH(AS$3,$K$2:$P$2,0))</f>
        <v>0.5</v>
      </c>
      <c r="AT1934" s="150" cm="1">
        <f t="array" ref="AT1934">INDEX($K:$P,ROW(),MATCH(AT$3,$K$2:$P$2,0))</f>
        <v>0.5</v>
      </c>
      <c r="AU1934" s="150" cm="1">
        <f t="array" ref="AU1934">INDEX($K:$P,ROW(),MATCH(AU$3,$K$2:$P$2,0))</f>
        <v>0.5</v>
      </c>
      <c r="AV1934" s="150" cm="1">
        <f t="array" ref="AV1934">INDEX($K:$P,ROW(),MATCH(AV$3,$K$2:$P$2,0))</f>
        <v>0.5</v>
      </c>
      <c r="AW1934" s="150" cm="1">
        <f t="array" ref="AW1934">INDEX($K:$P,ROW(),MATCH(AW$3,$K$2:$P$2,0))</f>
        <v>0.5</v>
      </c>
      <c r="AX1934" s="150" cm="1">
        <f t="array" ref="AX1934">INDEX($K:$P,ROW(),MATCH(AX$3,$K$2:$P$2,0))</f>
        <v>0.5</v>
      </c>
      <c r="AY1934" s="150" cm="1">
        <f t="array" ref="AY1934">INDEX($K:$P,ROW(),MATCH(AY$3,$K$2:$P$2,0))</f>
        <v>0.5</v>
      </c>
      <c r="AZ1934" s="150" cm="1">
        <f t="array" ref="AZ1934">INDEX($K:$P,ROW(),MATCH(AZ$3,$K$2:$P$2,0))</f>
        <v>0.5</v>
      </c>
      <c r="BA1934" s="150" cm="1">
        <f t="array" ref="BA1934">INDEX($K:$P,ROW(),MATCH(BA$3,$K$2:$P$2,0))</f>
        <v>0.5</v>
      </c>
      <c r="BB1934" s="150" cm="1">
        <f t="array" ref="BB1934">INDEX($K:$P,ROW(),MATCH(BB$3,$K$2:$P$2,0))</f>
        <v>0.5</v>
      </c>
      <c r="BC1934" s="150" cm="1">
        <f t="array" ref="BC1934">INDEX($K:$P,ROW(),MATCH(BC$3,$K$2:$P$2,0))</f>
        <v>0.5</v>
      </c>
      <c r="BD1934" s="150" cm="1">
        <f t="array" ref="BD1934">INDEX($K:$P,ROW(),MATCH(BD$3,$K$2:$P$2,0))</f>
        <v>0.5</v>
      </c>
      <c r="BE1934" s="150" cm="1">
        <f t="array" ref="BE1934">INDEX($K:$P,ROW(),MATCH(BE$3,$K$2:$P$2,0))</f>
        <v>0.5</v>
      </c>
      <c r="BF1934" s="150" cm="1">
        <f t="array" ref="BF1934">INDEX($K:$P,ROW(),MATCH(BF$3,$K$2:$P$2,0))</f>
        <v>0.5</v>
      </c>
      <c r="BG1934" s="150" cm="1">
        <f t="array" ref="BG1934">INDEX($K:$P,ROW(),MATCH(BG$3,$K$2:$P$2,0))</f>
        <v>0.5</v>
      </c>
      <c r="BH1934" s="150" cm="1">
        <f t="array" ref="BH1934">INDEX($K:$P,ROW(),MATCH(BH$3,$K$2:$P$2,0))</f>
        <v>0.5</v>
      </c>
      <c r="BI1934" s="150" cm="1">
        <f t="array" ref="BI1934">INDEX($K:$P,ROW(),MATCH(BI$3,$K$2:$P$2,0))</f>
        <v>0.5</v>
      </c>
      <c r="BJ1934" s="150" cm="1">
        <f t="array" ref="BJ1934">INDEX($K:$P,ROW(),MATCH(BJ$3,$K$2:$P$2,0))</f>
        <v>0.5</v>
      </c>
      <c r="BK1934" s="150" cm="1">
        <f t="array" ref="BK1934">INDEX($K:$P,ROW(),MATCH(BK$3,$K$2:$P$2,0))</f>
        <v>0.5</v>
      </c>
      <c r="BL1934" s="150" cm="1">
        <f t="array" ref="BL1934">INDEX($K:$P,ROW(),MATCH(BL$3,$K$2:$P$2,0))</f>
        <v>0.5</v>
      </c>
      <c r="BM1934" s="150" cm="1">
        <f t="array" ref="BM1934">INDEX($K:$P,ROW(),MATCH(BM$3,$K$2:$P$2,0))</f>
        <v>0.5</v>
      </c>
      <c r="BN1934" s="150" cm="1">
        <f t="array" ref="BN1934">INDEX($K:$P,ROW(),MATCH(BN$3,$K$2:$P$2,0))</f>
        <v>0.5</v>
      </c>
      <c r="BO1934" s="150" cm="1">
        <f t="array" ref="BO1934">INDEX($K:$P,ROW(),MATCH(BO$3,$K$2:$P$2,0))</f>
        <v>0.5</v>
      </c>
      <c r="BP1934" s="150" cm="1">
        <f t="array" ref="BP1934">INDEX($K:$P,ROW(),MATCH(BP$3,$K$2:$P$2,0))</f>
        <v>0.5</v>
      </c>
      <c r="BQ1934" s="150" cm="1">
        <f t="array" ref="BQ1934">INDEX($K:$P,ROW(),MATCH(BQ$3,$K$2:$P$2,0))</f>
        <v>0.5</v>
      </c>
      <c r="BR1934" s="150" cm="1">
        <f t="array" ref="BR1934">INDEX($K:$P,ROW(),MATCH(BR$3,$K$2:$P$2,0))</f>
        <v>0.5</v>
      </c>
      <c r="BS1934" s="150" cm="1">
        <f t="array" ref="BS1934">INDEX($K:$P,ROW(),MATCH(BS$3,$K$2:$P$2,0))</f>
        <v>0.5</v>
      </c>
      <c r="BT1934" s="150" cm="1">
        <f t="array" ref="BT1934">INDEX($K:$P,ROW(),MATCH(BT$3,$K$2:$P$2,0))</f>
        <v>0.5</v>
      </c>
      <c r="BU1934" s="150" cm="1">
        <f t="array" ref="BU1934">INDEX($K:$P,ROW(),MATCH(BU$3,$K$2:$P$2,0))</f>
        <v>0.5</v>
      </c>
      <c r="BV1934" s="150" cm="1">
        <f t="array" ref="BV1934">INDEX($K:$P,ROW(),MATCH(BV$3,$K$2:$P$2,0))</f>
        <v>0.5</v>
      </c>
      <c r="BW1934" s="150" cm="1">
        <f t="array" ref="BW1934">INDEX($K:$P,ROW(),MATCH(BW$3,$K$2:$P$2,0))</f>
        <v>0.5</v>
      </c>
      <c r="BX1934" s="150" cm="1">
        <f t="array" ref="BX1934">INDEX($K:$P,ROW(),MATCH(BX$3,$K$2:$P$2,0))</f>
        <v>0.5</v>
      </c>
      <c r="BY1934" s="150" cm="1">
        <f t="array" ref="BY1934">INDEX($K:$P,ROW(),MATCH(BY$3,$K$2:$P$2,0))</f>
        <v>0.5</v>
      </c>
      <c r="BZ1934" s="150" cm="1">
        <f t="array" ref="BZ1934">INDEX($K:$P,ROW(),MATCH(BZ$3,$K$2:$P$2,0))</f>
        <v>0.5</v>
      </c>
      <c r="CA1934" s="150" cm="1">
        <f t="array" ref="CA1934">INDEX($K:$P,ROW(),MATCH(CA$3,$K$2:$P$2,0))</f>
        <v>0.5</v>
      </c>
      <c r="CB1934" s="150" cm="1">
        <f t="array" ref="CB1934">INDEX($K:$P,ROW(),MATCH(CB$3,$K$2:$P$2,0))</f>
        <v>0.5</v>
      </c>
      <c r="CC1934" s="150" cm="1">
        <f t="array" ref="CC1934">INDEX($K:$P,ROW(),MATCH(CC$3,$K$2:$P$2,0))</f>
        <v>0.5</v>
      </c>
      <c r="CD1934" s="150" cm="1">
        <f t="array" ref="CD1934">INDEX($K:$P,ROW(),MATCH(CD$3,$K$2:$P$2,0))</f>
        <v>0.5</v>
      </c>
      <c r="CE1934" s="150" cm="1">
        <f t="array" ref="CE1934">INDEX($K:$P,ROW(),MATCH(CE$3,$K$2:$P$2,0))</f>
        <v>0.5</v>
      </c>
      <c r="CF1934" s="150" cm="1">
        <f t="array" ref="CF1934">INDEX($K:$P,ROW(),MATCH(CF$3,$K$2:$P$2,0))</f>
        <v>0.5</v>
      </c>
      <c r="CG1934" s="150" cm="1">
        <f t="array" ref="CG1934">INDEX($K:$P,ROW(),MATCH(CG$3,$K$2:$P$2,0))</f>
        <v>0.5</v>
      </c>
      <c r="CH1934" s="150" cm="1">
        <f t="array" ref="CH1934">INDEX($K:$P,ROW(),MATCH(CH$3,$K$2:$P$2,0))</f>
        <v>0.5</v>
      </c>
      <c r="CI1934" s="150" cm="1">
        <f t="array" ref="CI1934">INDEX($K:$P,ROW(),MATCH(CI$3,$K$2:$P$2,0))</f>
        <v>0.5</v>
      </c>
      <c r="CJ1934" s="150" cm="1">
        <f t="array" ref="CJ1934">INDEX($K:$P,ROW(),MATCH(CJ$3,$K$2:$P$2,0))</f>
        <v>0.5</v>
      </c>
      <c r="CK1934" s="150" cm="1">
        <f t="array" ref="CK1934">INDEX($K:$P,ROW(),MATCH(CK$3,$K$2:$P$2,0))</f>
        <v>0.5</v>
      </c>
      <c r="CL1934" s="150" cm="1">
        <f t="array" ref="CL1934">INDEX($K:$P,ROW(),MATCH(CL$3,$K$2:$P$2,0))</f>
        <v>0.5</v>
      </c>
      <c r="CN1934" s="150"/>
      <c r="CO1934" s="150" t="e" cm="1">
        <f t="array" ref="CO1934">INDEX($K:$P,ROW(),MATCH(CO$3,$K$2:$P$2,0))</f>
        <v>#N/A</v>
      </c>
      <c r="CP1934" s="150" t="e" cm="1">
        <f t="array" ref="CP1934">INDEX($K:$P,ROW(),MATCH(CP$3,$K$2:$P$2,0))</f>
        <v>#N/A</v>
      </c>
      <c r="CQ1934" s="150" t="e" cm="1">
        <f t="array" ref="CQ1934">INDEX($K:$P,ROW(),MATCH(CQ$3,$K$2:$P$2,0))</f>
        <v>#N/A</v>
      </c>
      <c r="CR1934" s="150" t="e" cm="1">
        <f t="array" ref="CR1934">INDEX($K:$P,ROW(),MATCH(CR$3,$K$2:$P$2,0))</f>
        <v>#N/A</v>
      </c>
      <c r="CS1934" s="150" t="e" cm="1">
        <f t="array" ref="CS1934">INDEX($K:$P,ROW(),MATCH(CS$3,$K$2:$P$2,0))</f>
        <v>#N/A</v>
      </c>
      <c r="CT1934" s="150" t="e" cm="1">
        <f t="array" ref="CT1934">INDEX($K:$P,ROW(),MATCH(CT$3,$K$2:$P$2,0))</f>
        <v>#N/A</v>
      </c>
      <c r="CU1934" s="150" t="e" cm="1">
        <f t="array" ref="CU1934">INDEX($K:$P,ROW(),MATCH(CU$3,$K$2:$P$2,0))</f>
        <v>#N/A</v>
      </c>
      <c r="CV1934" s="150" t="e" cm="1">
        <f t="array" ref="CV1934">INDEX($K:$P,ROW(),MATCH(CV$3,$K$2:$P$2,0))</f>
        <v>#N/A</v>
      </c>
      <c r="CW1934" s="150" t="e" cm="1">
        <f t="array" ref="CW1934">INDEX($K:$P,ROW(),MATCH(CW$3,$K$2:$P$2,0))</f>
        <v>#N/A</v>
      </c>
      <c r="CX1934" s="150" t="e" cm="1">
        <f t="array" ref="CX1934">INDEX($K:$P,ROW(),MATCH(CX$3,$K$2:$P$2,0))</f>
        <v>#N/A</v>
      </c>
      <c r="CY1934" s="150" t="e" cm="1">
        <f t="array" ref="CY1934">INDEX($K:$P,ROW(),MATCH(CY$3,$K$2:$P$2,0))</f>
        <v>#N/A</v>
      </c>
      <c r="CZ1934" s="150" t="e" cm="1">
        <f t="array" ref="CZ1934">INDEX($K:$P,ROW(),MATCH(CZ$3,$K$2:$P$2,0))</f>
        <v>#N/A</v>
      </c>
      <c r="DA1934" s="150" t="e" cm="1">
        <f t="array" ref="DA1934">INDEX($K:$P,ROW(),MATCH(DA$3,$K$2:$P$2,0))</f>
        <v>#N/A</v>
      </c>
      <c r="DB1934" s="150" t="e" cm="1">
        <f t="array" ref="DB1934">INDEX($K:$P,ROW(),MATCH(DB$3,$K$2:$P$2,0))</f>
        <v>#N/A</v>
      </c>
      <c r="DC1934" s="150" t="e" cm="1">
        <f t="array" ref="DC1934">INDEX($K:$P,ROW(),MATCH(DC$3,$K$2:$P$2,0))</f>
        <v>#N/A</v>
      </c>
      <c r="DD1934" s="150" t="e" cm="1">
        <f t="array" ref="DD1934">INDEX($K:$P,ROW(),MATCH(DD$3,$K$2:$P$2,0))</f>
        <v>#N/A</v>
      </c>
      <c r="DE1934" s="150" t="e" cm="1">
        <f t="array" ref="DE1934">INDEX($K:$P,ROW(),MATCH(DE$3,$K$2:$P$2,0))</f>
        <v>#N/A</v>
      </c>
      <c r="DF1934" s="150" t="e" cm="1">
        <f t="array" ref="DF1934">INDEX($K:$P,ROW(),MATCH(DF$3,$K$2:$P$2,0))</f>
        <v>#N/A</v>
      </c>
      <c r="DG1934" s="150" t="e" cm="1">
        <f t="array" ref="DG1934">INDEX($K:$P,ROW(),MATCH(DG$3,$K$2:$P$2,0))</f>
        <v>#N/A</v>
      </c>
      <c r="DH1934" s="150" t="e" cm="1">
        <f t="array" ref="DH1934">INDEX($K:$P,ROW(),MATCH(DH$3,$K$2:$P$2,0))</f>
        <v>#N/A</v>
      </c>
      <c r="DI1934" s="150" t="e" cm="1">
        <f t="array" ref="DI1934">INDEX($K:$P,ROW(),MATCH(DI$3,$K$2:$P$2,0))</f>
        <v>#N/A</v>
      </c>
      <c r="DJ1934" s="150" t="e" cm="1">
        <f t="array" ref="DJ1934">INDEX($K:$P,ROW(),MATCH(DJ$3,$K$2:$P$2,0))</f>
        <v>#N/A</v>
      </c>
      <c r="DK1934" s="150" t="e" cm="1">
        <f t="array" ref="DK1934">INDEX($K:$P,ROW(),MATCH(DK$3,$K$2:$P$2,0))</f>
        <v>#N/A</v>
      </c>
      <c r="DL1934" s="150" t="e" cm="1">
        <f t="array" ref="DL1934">INDEX($K:$P,ROW(),MATCH(DL$3,$K$2:$P$2,0))</f>
        <v>#N/A</v>
      </c>
    </row>
    <row r="1935" spans="1:116" x14ac:dyDescent="0.4">
      <c r="A1935" s="12"/>
      <c r="B1935" s="319"/>
      <c r="C1935" s="319"/>
      <c r="D1935" s="317" t="s">
        <v>518</v>
      </c>
      <c r="E1935" s="317" t="str">
        <f t="shared" si="3318"/>
        <v>1935 SPLIT-SV-VR</v>
      </c>
      <c r="G1935" s="242" t="s">
        <v>520</v>
      </c>
      <c r="H1935" s="12"/>
      <c r="I1935" s="60"/>
      <c r="J1935" s="60"/>
      <c r="K1935" s="21">
        <f>1-K1934</f>
        <v>0.5</v>
      </c>
      <c r="L1935" s="21">
        <f t="shared" ref="L1935:P1935" si="3319">1-L1934</f>
        <v>0.5</v>
      </c>
      <c r="M1935" s="21">
        <f t="shared" si="3319"/>
        <v>0.5</v>
      </c>
      <c r="N1935" s="21">
        <f t="shared" si="3319"/>
        <v>0.5</v>
      </c>
      <c r="O1935" s="21">
        <f t="shared" si="3319"/>
        <v>0.5</v>
      </c>
      <c r="P1935" s="21">
        <f t="shared" si="3319"/>
        <v>0.5</v>
      </c>
      <c r="R1935" s="67"/>
      <c r="S1935" s="150" cm="1">
        <f t="array" ref="S1935">INDEX($K:$P,ROW(),MATCH(S$3,$K$2:$P$2,0))</f>
        <v>0.5</v>
      </c>
      <c r="T1935" s="150" cm="1">
        <f t="array" ref="T1935">INDEX($K:$P,ROW(),MATCH(T$3,$K$2:$P$2,0))</f>
        <v>0.5</v>
      </c>
      <c r="U1935" s="150" cm="1">
        <f t="array" ref="U1935">INDEX($K:$P,ROW(),MATCH(U$3,$K$2:$P$2,0))</f>
        <v>0.5</v>
      </c>
      <c r="V1935" s="150" cm="1">
        <f t="array" ref="V1935">INDEX($K:$P,ROW(),MATCH(V$3,$K$2:$P$2,0))</f>
        <v>0.5</v>
      </c>
      <c r="W1935" s="150" cm="1">
        <f t="array" ref="W1935">INDEX($K:$P,ROW(),MATCH(W$3,$K$2:$P$2,0))</f>
        <v>0.5</v>
      </c>
      <c r="X1935" s="150" cm="1">
        <f t="array" ref="X1935">INDEX($K:$P,ROW(),MATCH(X$3,$K$2:$P$2,0))</f>
        <v>0.5</v>
      </c>
      <c r="Y1935" s="150" cm="1">
        <f t="array" ref="Y1935">INDEX($K:$P,ROW(),MATCH(Y$3,$K$2:$P$2,0))</f>
        <v>0.5</v>
      </c>
      <c r="Z1935" s="150" cm="1">
        <f t="array" ref="Z1935">INDEX($K:$P,ROW(),MATCH(Z$3,$K$2:$P$2,0))</f>
        <v>0.5</v>
      </c>
      <c r="AA1935" s="150" cm="1">
        <f t="array" ref="AA1935">INDEX($K:$P,ROW(),MATCH(AA$3,$K$2:$P$2,0))</f>
        <v>0.5</v>
      </c>
      <c r="AB1935" s="150" cm="1">
        <f t="array" ref="AB1935">INDEX($K:$P,ROW(),MATCH(AB$3,$K$2:$P$2,0))</f>
        <v>0.5</v>
      </c>
      <c r="AC1935" s="150" cm="1">
        <f t="array" ref="AC1935">INDEX($K:$P,ROW(),MATCH(AC$3,$K$2:$P$2,0))</f>
        <v>0.5</v>
      </c>
      <c r="AD1935" s="150" cm="1">
        <f t="array" ref="AD1935">INDEX($K:$P,ROW(),MATCH(AD$3,$K$2:$P$2,0))</f>
        <v>0.5</v>
      </c>
      <c r="AE1935" s="150" cm="1">
        <f t="array" ref="AE1935">INDEX($K:$P,ROW(),MATCH(AE$3,$K$2:$P$2,0))</f>
        <v>0.5</v>
      </c>
      <c r="AF1935" s="150" cm="1">
        <f t="array" ref="AF1935">INDEX($K:$P,ROW(),MATCH(AF$3,$K$2:$P$2,0))</f>
        <v>0.5</v>
      </c>
      <c r="AG1935" s="150" cm="1">
        <f t="array" ref="AG1935">INDEX($K:$P,ROW(),MATCH(AG$3,$K$2:$P$2,0))</f>
        <v>0.5</v>
      </c>
      <c r="AH1935" s="150" cm="1">
        <f t="array" ref="AH1935">INDEX($K:$P,ROW(),MATCH(AH$3,$K$2:$P$2,0))</f>
        <v>0.5</v>
      </c>
      <c r="AI1935" s="150" cm="1">
        <f t="array" ref="AI1935">INDEX($K:$P,ROW(),MATCH(AI$3,$K$2:$P$2,0))</f>
        <v>0.5</v>
      </c>
      <c r="AJ1935" s="150" cm="1">
        <f t="array" ref="AJ1935">INDEX($K:$P,ROW(),MATCH(AJ$3,$K$2:$P$2,0))</f>
        <v>0.5</v>
      </c>
      <c r="AK1935" s="150" cm="1">
        <f t="array" ref="AK1935">INDEX($K:$P,ROW(),MATCH(AK$3,$K$2:$P$2,0))</f>
        <v>0.5</v>
      </c>
      <c r="AL1935" s="150" cm="1">
        <f t="array" ref="AL1935">INDEX($K:$P,ROW(),MATCH(AL$3,$K$2:$P$2,0))</f>
        <v>0.5</v>
      </c>
      <c r="AM1935" s="150" cm="1">
        <f t="array" ref="AM1935">INDEX($K:$P,ROW(),MATCH(AM$3,$K$2:$P$2,0))</f>
        <v>0.5</v>
      </c>
      <c r="AN1935" s="150" cm="1">
        <f t="array" ref="AN1935">INDEX($K:$P,ROW(),MATCH(AN$3,$K$2:$P$2,0))</f>
        <v>0.5</v>
      </c>
      <c r="AO1935" s="150" cm="1">
        <f t="array" ref="AO1935">INDEX($K:$P,ROW(),MATCH(AO$3,$K$2:$P$2,0))</f>
        <v>0.5</v>
      </c>
      <c r="AP1935" s="150" cm="1">
        <f t="array" ref="AP1935">INDEX($K:$P,ROW(),MATCH(AP$3,$K$2:$P$2,0))</f>
        <v>0.5</v>
      </c>
      <c r="AQ1935" s="150" cm="1">
        <f t="array" ref="AQ1935">INDEX($K:$P,ROW(),MATCH(AQ$3,$K$2:$P$2,0))</f>
        <v>0.5</v>
      </c>
      <c r="AR1935" s="150" cm="1">
        <f t="array" ref="AR1935">INDEX($K:$P,ROW(),MATCH(AR$3,$K$2:$P$2,0))</f>
        <v>0.5</v>
      </c>
      <c r="AS1935" s="150" cm="1">
        <f t="array" ref="AS1935">INDEX($K:$P,ROW(),MATCH(AS$3,$K$2:$P$2,0))</f>
        <v>0.5</v>
      </c>
      <c r="AT1935" s="150" cm="1">
        <f t="array" ref="AT1935">INDEX($K:$P,ROW(),MATCH(AT$3,$K$2:$P$2,0))</f>
        <v>0.5</v>
      </c>
      <c r="AU1935" s="150" cm="1">
        <f t="array" ref="AU1935">INDEX($K:$P,ROW(),MATCH(AU$3,$K$2:$P$2,0))</f>
        <v>0.5</v>
      </c>
      <c r="AV1935" s="150" cm="1">
        <f t="array" ref="AV1935">INDEX($K:$P,ROW(),MATCH(AV$3,$K$2:$P$2,0))</f>
        <v>0.5</v>
      </c>
      <c r="AW1935" s="150" cm="1">
        <f t="array" ref="AW1935">INDEX($K:$P,ROW(),MATCH(AW$3,$K$2:$P$2,0))</f>
        <v>0.5</v>
      </c>
      <c r="AX1935" s="150" cm="1">
        <f t="array" ref="AX1935">INDEX($K:$P,ROW(),MATCH(AX$3,$K$2:$P$2,0))</f>
        <v>0.5</v>
      </c>
      <c r="AY1935" s="150" cm="1">
        <f t="array" ref="AY1935">INDEX($K:$P,ROW(),MATCH(AY$3,$K$2:$P$2,0))</f>
        <v>0.5</v>
      </c>
      <c r="AZ1935" s="150" cm="1">
        <f t="array" ref="AZ1935">INDEX($K:$P,ROW(),MATCH(AZ$3,$K$2:$P$2,0))</f>
        <v>0.5</v>
      </c>
      <c r="BA1935" s="150" cm="1">
        <f t="array" ref="BA1935">INDEX($K:$P,ROW(),MATCH(BA$3,$K$2:$P$2,0))</f>
        <v>0.5</v>
      </c>
      <c r="BB1935" s="150" cm="1">
        <f t="array" ref="BB1935">INDEX($K:$P,ROW(),MATCH(BB$3,$K$2:$P$2,0))</f>
        <v>0.5</v>
      </c>
      <c r="BC1935" s="150" cm="1">
        <f t="array" ref="BC1935">INDEX($K:$P,ROW(),MATCH(BC$3,$K$2:$P$2,0))</f>
        <v>0.5</v>
      </c>
      <c r="BD1935" s="150" cm="1">
        <f t="array" ref="BD1935">INDEX($K:$P,ROW(),MATCH(BD$3,$K$2:$P$2,0))</f>
        <v>0.5</v>
      </c>
      <c r="BE1935" s="150" cm="1">
        <f t="array" ref="BE1935">INDEX($K:$P,ROW(),MATCH(BE$3,$K$2:$P$2,0))</f>
        <v>0.5</v>
      </c>
      <c r="BF1935" s="150" cm="1">
        <f t="array" ref="BF1935">INDEX($K:$P,ROW(),MATCH(BF$3,$K$2:$P$2,0))</f>
        <v>0.5</v>
      </c>
      <c r="BG1935" s="150" cm="1">
        <f t="array" ref="BG1935">INDEX($K:$P,ROW(),MATCH(BG$3,$K$2:$P$2,0))</f>
        <v>0.5</v>
      </c>
      <c r="BH1935" s="150" cm="1">
        <f t="array" ref="BH1935">INDEX($K:$P,ROW(),MATCH(BH$3,$K$2:$P$2,0))</f>
        <v>0.5</v>
      </c>
      <c r="BI1935" s="150" cm="1">
        <f t="array" ref="BI1935">INDEX($K:$P,ROW(),MATCH(BI$3,$K$2:$P$2,0))</f>
        <v>0.5</v>
      </c>
      <c r="BJ1935" s="150" cm="1">
        <f t="array" ref="BJ1935">INDEX($K:$P,ROW(),MATCH(BJ$3,$K$2:$P$2,0))</f>
        <v>0.5</v>
      </c>
      <c r="BK1935" s="150" cm="1">
        <f t="array" ref="BK1935">INDEX($K:$P,ROW(),MATCH(BK$3,$K$2:$P$2,0))</f>
        <v>0.5</v>
      </c>
      <c r="BL1935" s="150" cm="1">
        <f t="array" ref="BL1935">INDEX($K:$P,ROW(),MATCH(BL$3,$K$2:$P$2,0))</f>
        <v>0.5</v>
      </c>
      <c r="BM1935" s="150" cm="1">
        <f t="array" ref="BM1935">INDEX($K:$P,ROW(),MATCH(BM$3,$K$2:$P$2,0))</f>
        <v>0.5</v>
      </c>
      <c r="BN1935" s="150" cm="1">
        <f t="array" ref="BN1935">INDEX($K:$P,ROW(),MATCH(BN$3,$K$2:$P$2,0))</f>
        <v>0.5</v>
      </c>
      <c r="BO1935" s="150" cm="1">
        <f t="array" ref="BO1935">INDEX($K:$P,ROW(),MATCH(BO$3,$K$2:$P$2,0))</f>
        <v>0.5</v>
      </c>
      <c r="BP1935" s="150" cm="1">
        <f t="array" ref="BP1935">INDEX($K:$P,ROW(),MATCH(BP$3,$K$2:$P$2,0))</f>
        <v>0.5</v>
      </c>
      <c r="BQ1935" s="150" cm="1">
        <f t="array" ref="BQ1935">INDEX($K:$P,ROW(),MATCH(BQ$3,$K$2:$P$2,0))</f>
        <v>0.5</v>
      </c>
      <c r="BR1935" s="150" cm="1">
        <f t="array" ref="BR1935">INDEX($K:$P,ROW(),MATCH(BR$3,$K$2:$P$2,0))</f>
        <v>0.5</v>
      </c>
      <c r="BS1935" s="150" cm="1">
        <f t="array" ref="BS1935">INDEX($K:$P,ROW(),MATCH(BS$3,$K$2:$P$2,0))</f>
        <v>0.5</v>
      </c>
      <c r="BT1935" s="150" cm="1">
        <f t="array" ref="BT1935">INDEX($K:$P,ROW(),MATCH(BT$3,$K$2:$P$2,0))</f>
        <v>0.5</v>
      </c>
      <c r="BU1935" s="150" cm="1">
        <f t="array" ref="BU1935">INDEX($K:$P,ROW(),MATCH(BU$3,$K$2:$P$2,0))</f>
        <v>0.5</v>
      </c>
      <c r="BV1935" s="150" cm="1">
        <f t="array" ref="BV1935">INDEX($K:$P,ROW(),MATCH(BV$3,$K$2:$P$2,0))</f>
        <v>0.5</v>
      </c>
      <c r="BW1935" s="150" cm="1">
        <f t="array" ref="BW1935">INDEX($K:$P,ROW(),MATCH(BW$3,$K$2:$P$2,0))</f>
        <v>0.5</v>
      </c>
      <c r="BX1935" s="150" cm="1">
        <f t="array" ref="BX1935">INDEX($K:$P,ROW(),MATCH(BX$3,$K$2:$P$2,0))</f>
        <v>0.5</v>
      </c>
      <c r="BY1935" s="150" cm="1">
        <f t="array" ref="BY1935">INDEX($K:$P,ROW(),MATCH(BY$3,$K$2:$P$2,0))</f>
        <v>0.5</v>
      </c>
      <c r="BZ1935" s="150" cm="1">
        <f t="array" ref="BZ1935">INDEX($K:$P,ROW(),MATCH(BZ$3,$K$2:$P$2,0))</f>
        <v>0.5</v>
      </c>
      <c r="CA1935" s="150" cm="1">
        <f t="array" ref="CA1935">INDEX($K:$P,ROW(),MATCH(CA$3,$K$2:$P$2,0))</f>
        <v>0.5</v>
      </c>
      <c r="CB1935" s="150" cm="1">
        <f t="array" ref="CB1935">INDEX($K:$P,ROW(),MATCH(CB$3,$K$2:$P$2,0))</f>
        <v>0.5</v>
      </c>
      <c r="CC1935" s="150" cm="1">
        <f t="array" ref="CC1935">INDEX($K:$P,ROW(),MATCH(CC$3,$K$2:$P$2,0))</f>
        <v>0.5</v>
      </c>
      <c r="CD1935" s="150" cm="1">
        <f t="array" ref="CD1935">INDEX($K:$P,ROW(),MATCH(CD$3,$K$2:$P$2,0))</f>
        <v>0.5</v>
      </c>
      <c r="CE1935" s="150" cm="1">
        <f t="array" ref="CE1935">INDEX($K:$P,ROW(),MATCH(CE$3,$K$2:$P$2,0))</f>
        <v>0.5</v>
      </c>
      <c r="CF1935" s="150" cm="1">
        <f t="array" ref="CF1935">INDEX($K:$P,ROW(),MATCH(CF$3,$K$2:$P$2,0))</f>
        <v>0.5</v>
      </c>
      <c r="CG1935" s="150" cm="1">
        <f t="array" ref="CG1935">INDEX($K:$P,ROW(),MATCH(CG$3,$K$2:$P$2,0))</f>
        <v>0.5</v>
      </c>
      <c r="CH1935" s="150" cm="1">
        <f t="array" ref="CH1935">INDEX($K:$P,ROW(),MATCH(CH$3,$K$2:$P$2,0))</f>
        <v>0.5</v>
      </c>
      <c r="CI1935" s="150" cm="1">
        <f t="array" ref="CI1935">INDEX($K:$P,ROW(),MATCH(CI$3,$K$2:$P$2,0))</f>
        <v>0.5</v>
      </c>
      <c r="CJ1935" s="150" cm="1">
        <f t="array" ref="CJ1935">INDEX($K:$P,ROW(),MATCH(CJ$3,$K$2:$P$2,0))</f>
        <v>0.5</v>
      </c>
      <c r="CK1935" s="150" cm="1">
        <f t="array" ref="CK1935">INDEX($K:$P,ROW(),MATCH(CK$3,$K$2:$P$2,0))</f>
        <v>0.5</v>
      </c>
      <c r="CL1935" s="150" cm="1">
        <f t="array" ref="CL1935">INDEX($K:$P,ROW(),MATCH(CL$3,$K$2:$P$2,0))</f>
        <v>0.5</v>
      </c>
      <c r="CN1935" s="150"/>
      <c r="CO1935" s="150" t="e" cm="1">
        <f t="array" ref="CO1935">INDEX($K:$P,ROW(),MATCH(CO$3,$K$2:$P$2,0))</f>
        <v>#N/A</v>
      </c>
      <c r="CP1935" s="150" t="e" cm="1">
        <f t="array" ref="CP1935">INDEX($K:$P,ROW(),MATCH(CP$3,$K$2:$P$2,0))</f>
        <v>#N/A</v>
      </c>
      <c r="CQ1935" s="150" t="e" cm="1">
        <f t="array" ref="CQ1935">INDEX($K:$P,ROW(),MATCH(CQ$3,$K$2:$P$2,0))</f>
        <v>#N/A</v>
      </c>
      <c r="CR1935" s="150" t="e" cm="1">
        <f t="array" ref="CR1935">INDEX($K:$P,ROW(),MATCH(CR$3,$K$2:$P$2,0))</f>
        <v>#N/A</v>
      </c>
      <c r="CS1935" s="150" t="e" cm="1">
        <f t="array" ref="CS1935">INDEX($K:$P,ROW(),MATCH(CS$3,$K$2:$P$2,0))</f>
        <v>#N/A</v>
      </c>
      <c r="CT1935" s="150" t="e" cm="1">
        <f t="array" ref="CT1935">INDEX($K:$P,ROW(),MATCH(CT$3,$K$2:$P$2,0))</f>
        <v>#N/A</v>
      </c>
      <c r="CU1935" s="150" t="e" cm="1">
        <f t="array" ref="CU1935">INDEX($K:$P,ROW(),MATCH(CU$3,$K$2:$P$2,0))</f>
        <v>#N/A</v>
      </c>
      <c r="CV1935" s="150" t="e" cm="1">
        <f t="array" ref="CV1935">INDEX($K:$P,ROW(),MATCH(CV$3,$K$2:$P$2,0))</f>
        <v>#N/A</v>
      </c>
      <c r="CW1935" s="150" t="e" cm="1">
        <f t="array" ref="CW1935">INDEX($K:$P,ROW(),MATCH(CW$3,$K$2:$P$2,0))</f>
        <v>#N/A</v>
      </c>
      <c r="CX1935" s="150" t="e" cm="1">
        <f t="array" ref="CX1935">INDEX($K:$P,ROW(),MATCH(CX$3,$K$2:$P$2,0))</f>
        <v>#N/A</v>
      </c>
      <c r="CY1935" s="150" t="e" cm="1">
        <f t="array" ref="CY1935">INDEX($K:$P,ROW(),MATCH(CY$3,$K$2:$P$2,0))</f>
        <v>#N/A</v>
      </c>
      <c r="CZ1935" s="150" t="e" cm="1">
        <f t="array" ref="CZ1935">INDEX($K:$P,ROW(),MATCH(CZ$3,$K$2:$P$2,0))</f>
        <v>#N/A</v>
      </c>
      <c r="DA1935" s="150" t="e" cm="1">
        <f t="array" ref="DA1935">INDEX($K:$P,ROW(),MATCH(DA$3,$K$2:$P$2,0))</f>
        <v>#N/A</v>
      </c>
      <c r="DB1935" s="150" t="e" cm="1">
        <f t="array" ref="DB1935">INDEX($K:$P,ROW(),MATCH(DB$3,$K$2:$P$2,0))</f>
        <v>#N/A</v>
      </c>
      <c r="DC1935" s="150" t="e" cm="1">
        <f t="array" ref="DC1935">INDEX($K:$P,ROW(),MATCH(DC$3,$K$2:$P$2,0))</f>
        <v>#N/A</v>
      </c>
      <c r="DD1935" s="150" t="e" cm="1">
        <f t="array" ref="DD1935">INDEX($K:$P,ROW(),MATCH(DD$3,$K$2:$P$2,0))</f>
        <v>#N/A</v>
      </c>
      <c r="DE1935" s="150" t="e" cm="1">
        <f t="array" ref="DE1935">INDEX($K:$P,ROW(),MATCH(DE$3,$K$2:$P$2,0))</f>
        <v>#N/A</v>
      </c>
      <c r="DF1935" s="150" t="e" cm="1">
        <f t="array" ref="DF1935">INDEX($K:$P,ROW(),MATCH(DF$3,$K$2:$P$2,0))</f>
        <v>#N/A</v>
      </c>
      <c r="DG1935" s="150" t="e" cm="1">
        <f t="array" ref="DG1935">INDEX($K:$P,ROW(),MATCH(DG$3,$K$2:$P$2,0))</f>
        <v>#N/A</v>
      </c>
      <c r="DH1935" s="150" t="e" cm="1">
        <f t="array" ref="DH1935">INDEX($K:$P,ROW(),MATCH(DH$3,$K$2:$P$2,0))</f>
        <v>#N/A</v>
      </c>
      <c r="DI1935" s="150" t="e" cm="1">
        <f t="array" ref="DI1935">INDEX($K:$P,ROW(),MATCH(DI$3,$K$2:$P$2,0))</f>
        <v>#N/A</v>
      </c>
      <c r="DJ1935" s="150" t="e" cm="1">
        <f t="array" ref="DJ1935">INDEX($K:$P,ROW(),MATCH(DJ$3,$K$2:$P$2,0))</f>
        <v>#N/A</v>
      </c>
      <c r="DK1935" s="150" t="e" cm="1">
        <f t="array" ref="DK1935">INDEX($K:$P,ROW(),MATCH(DK$3,$K$2:$P$2,0))</f>
        <v>#N/A</v>
      </c>
      <c r="DL1935" s="150" t="e" cm="1">
        <f t="array" ref="DL1935">INDEX($K:$P,ROW(),MATCH(DL$3,$K$2:$P$2,0))</f>
        <v>#N/A</v>
      </c>
    </row>
    <row r="1936" spans="1:116" x14ac:dyDescent="0.4">
      <c r="A1936" s="12"/>
      <c r="B1936" s="319"/>
      <c r="C1936" s="319"/>
      <c r="D1936" s="317" t="s">
        <v>518</v>
      </c>
      <c r="E1936" s="317" t="str">
        <f t="shared" si="3318"/>
        <v>1936 SPLIT-SV-VR</v>
      </c>
      <c r="G1936" s="145" t="s">
        <v>62</v>
      </c>
      <c r="H1936" s="12"/>
      <c r="I1936" s="60"/>
      <c r="J1936" s="60"/>
      <c r="K1936" s="34">
        <f>1-SUM(K1934:K1935)</f>
        <v>0</v>
      </c>
      <c r="L1936" s="34">
        <f t="shared" ref="L1936:P1936" si="3320">1-SUM(L1934:L1935)</f>
        <v>0</v>
      </c>
      <c r="M1936" s="34">
        <f t="shared" si="3320"/>
        <v>0</v>
      </c>
      <c r="N1936" s="34">
        <f t="shared" si="3320"/>
        <v>0</v>
      </c>
      <c r="O1936" s="34">
        <f t="shared" si="3320"/>
        <v>0</v>
      </c>
      <c r="P1936" s="34">
        <f t="shared" si="3320"/>
        <v>0</v>
      </c>
      <c r="R1936" s="13"/>
      <c r="S1936" s="76"/>
      <c r="T1936" s="76"/>
      <c r="U1936" s="76"/>
      <c r="V1936" s="76"/>
      <c r="W1936" s="76"/>
      <c r="X1936" s="76"/>
      <c r="Y1936" s="76"/>
      <c r="Z1936" s="76"/>
      <c r="AA1936" s="76"/>
      <c r="AB1936" s="76"/>
      <c r="AC1936" s="76"/>
      <c r="AD1936" s="76"/>
      <c r="AE1936" s="76"/>
      <c r="AF1936" s="76"/>
      <c r="AG1936" s="76"/>
      <c r="AH1936" s="76"/>
      <c r="AI1936" s="76"/>
      <c r="AJ1936" s="76"/>
      <c r="AK1936" s="76"/>
      <c r="AL1936" s="76"/>
      <c r="AM1936" s="76"/>
      <c r="AN1936" s="76"/>
      <c r="AO1936" s="76"/>
      <c r="AP1936" s="76"/>
      <c r="AQ1936" s="76"/>
      <c r="AR1936" s="76"/>
      <c r="AS1936" s="76"/>
      <c r="AT1936" s="76"/>
      <c r="AU1936" s="76"/>
      <c r="AV1936" s="76"/>
      <c r="AW1936" s="76"/>
      <c r="AX1936" s="76"/>
      <c r="AY1936" s="76"/>
      <c r="AZ1936" s="76"/>
      <c r="BA1936" s="76"/>
      <c r="BB1936" s="76"/>
      <c r="BC1936" s="76"/>
      <c r="BD1936" s="76"/>
      <c r="BE1936" s="76"/>
      <c r="BF1936" s="76"/>
      <c r="BG1936" s="76"/>
      <c r="BH1936" s="76"/>
      <c r="BI1936" s="76"/>
      <c r="BJ1936" s="76"/>
      <c r="BK1936" s="76"/>
      <c r="BL1936" s="76"/>
      <c r="BM1936" s="76"/>
      <c r="BN1936" s="76"/>
      <c r="BO1936" s="76"/>
      <c r="BP1936" s="76"/>
      <c r="BQ1936" s="76"/>
      <c r="BR1936" s="76"/>
      <c r="BS1936" s="76"/>
      <c r="BT1936" s="76"/>
      <c r="BU1936" s="76"/>
      <c r="BV1936" s="76"/>
      <c r="BW1936" s="76"/>
      <c r="BX1936" s="76"/>
      <c r="BY1936" s="76"/>
      <c r="BZ1936" s="76"/>
      <c r="CA1936" s="76"/>
      <c r="CB1936" s="76"/>
      <c r="CC1936" s="76"/>
      <c r="CD1936" s="76"/>
      <c r="CE1936" s="76"/>
      <c r="CF1936" s="76"/>
      <c r="CG1936" s="76"/>
      <c r="CH1936" s="76"/>
      <c r="CI1936" s="76"/>
      <c r="CJ1936" s="76"/>
      <c r="CK1936" s="76"/>
      <c r="CL1936" s="76"/>
      <c r="CN1936" s="76"/>
      <c r="CO1936" s="76"/>
      <c r="CP1936" s="76"/>
      <c r="CQ1936" s="76"/>
      <c r="CR1936" s="76"/>
      <c r="CS1936" s="76"/>
      <c r="CT1936" s="76"/>
      <c r="CU1936" s="76"/>
      <c r="CV1936" s="76"/>
      <c r="CW1936" s="76"/>
      <c r="CX1936" s="76"/>
      <c r="CY1936" s="76"/>
      <c r="CZ1936" s="76"/>
      <c r="DA1936" s="76"/>
      <c r="DB1936" s="76"/>
      <c r="DC1936" s="76"/>
      <c r="DD1936" s="76"/>
      <c r="DE1936" s="76"/>
      <c r="DF1936" s="76"/>
      <c r="DG1936" s="76"/>
      <c r="DH1936" s="76"/>
      <c r="DI1936" s="76"/>
      <c r="DJ1936" s="76"/>
      <c r="DK1936" s="76"/>
      <c r="DL1936" s="76"/>
    </row>
    <row r="1937" spans="1:116" x14ac:dyDescent="0.4">
      <c r="A1937" s="12"/>
      <c r="B1937" s="319"/>
      <c r="C1937" s="319"/>
      <c r="D1937" s="317" t="s">
        <v>518</v>
      </c>
      <c r="E1937" s="317" t="str">
        <f t="shared" si="3318"/>
        <v>1937 SPLIT-SV-VR</v>
      </c>
      <c r="G1937" s="95"/>
      <c r="H1937" s="12"/>
      <c r="I1937" s="60"/>
      <c r="J1937" s="60"/>
      <c r="K1937" s="12"/>
      <c r="L1937" s="12"/>
      <c r="M1937" s="12"/>
      <c r="N1937" s="12"/>
      <c r="O1937" s="12"/>
      <c r="P1937" s="12"/>
      <c r="R1937" s="13"/>
      <c r="S1937" s="76"/>
      <c r="T1937" s="76"/>
      <c r="U1937" s="76"/>
      <c r="V1937" s="76"/>
      <c r="W1937" s="76"/>
      <c r="X1937" s="76"/>
      <c r="Y1937" s="76"/>
      <c r="Z1937" s="76"/>
      <c r="AA1937" s="76"/>
      <c r="AB1937" s="76"/>
      <c r="AC1937" s="76"/>
      <c r="AD1937" s="76"/>
      <c r="AE1937" s="76"/>
      <c r="AF1937" s="76"/>
      <c r="AG1937" s="76"/>
      <c r="AH1937" s="76"/>
      <c r="AI1937" s="76"/>
      <c r="AJ1937" s="76"/>
      <c r="AK1937" s="76"/>
      <c r="AL1937" s="76"/>
      <c r="AM1937" s="76"/>
      <c r="AN1937" s="76"/>
      <c r="AO1937" s="76"/>
      <c r="AP1937" s="76"/>
      <c r="AQ1937" s="76"/>
      <c r="AR1937" s="76"/>
      <c r="AS1937" s="76"/>
      <c r="AT1937" s="76"/>
      <c r="AU1937" s="76"/>
      <c r="AV1937" s="76"/>
      <c r="AW1937" s="76"/>
      <c r="AX1937" s="76"/>
      <c r="AY1937" s="76"/>
      <c r="AZ1937" s="76"/>
      <c r="BA1937" s="76"/>
      <c r="BB1937" s="76"/>
      <c r="BC1937" s="76"/>
      <c r="BD1937" s="76"/>
      <c r="BE1937" s="76"/>
      <c r="BF1937" s="76"/>
      <c r="BG1937" s="76"/>
      <c r="BH1937" s="76"/>
      <c r="BI1937" s="76"/>
      <c r="BJ1937" s="76"/>
      <c r="BK1937" s="76"/>
      <c r="BL1937" s="76"/>
      <c r="BM1937" s="76"/>
      <c r="BN1937" s="76"/>
      <c r="BO1937" s="76"/>
      <c r="BP1937" s="76"/>
      <c r="BQ1937" s="76"/>
      <c r="BR1937" s="76"/>
      <c r="BS1937" s="76"/>
      <c r="BT1937" s="76"/>
      <c r="BU1937" s="76"/>
      <c r="BV1937" s="76"/>
      <c r="BW1937" s="76"/>
      <c r="BX1937" s="76"/>
      <c r="BY1937" s="76"/>
      <c r="BZ1937" s="76"/>
      <c r="CA1937" s="76"/>
      <c r="CB1937" s="76"/>
      <c r="CC1937" s="76"/>
      <c r="CD1937" s="76"/>
      <c r="CE1937" s="76"/>
      <c r="CF1937" s="76"/>
      <c r="CG1937" s="76"/>
      <c r="CH1937" s="76"/>
      <c r="CI1937" s="76"/>
      <c r="CJ1937" s="76"/>
      <c r="CK1937" s="76"/>
      <c r="CL1937" s="76"/>
      <c r="CN1937" s="76"/>
      <c r="CO1937" s="76"/>
      <c r="CP1937" s="76"/>
      <c r="CQ1937" s="76"/>
      <c r="CR1937" s="76"/>
      <c r="CS1937" s="76"/>
      <c r="CT1937" s="76"/>
      <c r="CU1937" s="76"/>
      <c r="CV1937" s="76"/>
      <c r="CW1937" s="76"/>
      <c r="CX1937" s="76"/>
      <c r="CY1937" s="76"/>
      <c r="CZ1937" s="76"/>
      <c r="DA1937" s="76"/>
      <c r="DB1937" s="76"/>
      <c r="DC1937" s="76"/>
      <c r="DD1937" s="76"/>
      <c r="DE1937" s="76"/>
      <c r="DF1937" s="76"/>
      <c r="DG1937" s="76"/>
      <c r="DH1937" s="76"/>
      <c r="DI1937" s="76"/>
      <c r="DJ1937" s="76"/>
      <c r="DK1937" s="76"/>
      <c r="DL1937" s="76"/>
    </row>
    <row r="1938" spans="1:116" x14ac:dyDescent="0.4">
      <c r="A1938" s="12"/>
      <c r="B1938" s="319"/>
      <c r="C1938" s="319"/>
      <c r="D1938" s="317" t="s">
        <v>518</v>
      </c>
      <c r="E1938" s="317" t="str">
        <f t="shared" si="3318"/>
        <v>1938 SPLIT-SV-VR</v>
      </c>
      <c r="G1938" s="95" t="str">
        <f>"# of "&amp;G1963&amp;"s:"</f>
        <v># of procedures:</v>
      </c>
      <c r="H1938" s="12"/>
      <c r="I1938" s="60"/>
      <c r="J1938" s="60"/>
      <c r="K1938" s="12"/>
      <c r="L1938" s="12"/>
      <c r="M1938" s="12"/>
      <c r="N1938" s="12"/>
      <c r="O1938" s="12"/>
      <c r="P1938" s="12"/>
      <c r="R1938" s="13"/>
      <c r="S1938" s="76"/>
      <c r="T1938" s="76"/>
      <c r="U1938" s="76"/>
      <c r="V1938" s="76"/>
      <c r="W1938" s="76"/>
      <c r="X1938" s="76"/>
      <c r="Y1938" s="76"/>
      <c r="Z1938" s="76"/>
      <c r="AA1938" s="76"/>
      <c r="AB1938" s="76"/>
      <c r="AC1938" s="76"/>
      <c r="AD1938" s="76"/>
      <c r="AE1938" s="76"/>
      <c r="AF1938" s="76"/>
      <c r="AG1938" s="76"/>
      <c r="AH1938" s="76"/>
      <c r="AI1938" s="76"/>
      <c r="AJ1938" s="76"/>
      <c r="AK1938" s="76"/>
      <c r="AL1938" s="76"/>
      <c r="AM1938" s="76"/>
      <c r="AN1938" s="76"/>
      <c r="AO1938" s="76"/>
      <c r="AP1938" s="76"/>
      <c r="AQ1938" s="76"/>
      <c r="AR1938" s="76"/>
      <c r="AS1938" s="76"/>
      <c r="AT1938" s="76"/>
      <c r="AU1938" s="76"/>
      <c r="AV1938" s="76"/>
      <c r="AW1938" s="76"/>
      <c r="AX1938" s="76"/>
      <c r="AY1938" s="76"/>
      <c r="AZ1938" s="76"/>
      <c r="BA1938" s="76"/>
      <c r="BB1938" s="76"/>
      <c r="BC1938" s="76"/>
      <c r="BD1938" s="76"/>
      <c r="BE1938" s="76"/>
      <c r="BF1938" s="76"/>
      <c r="BG1938" s="76"/>
      <c r="BH1938" s="76"/>
      <c r="BI1938" s="76"/>
      <c r="BJ1938" s="76"/>
      <c r="BK1938" s="76"/>
      <c r="BL1938" s="76"/>
      <c r="BM1938" s="76"/>
      <c r="BN1938" s="76"/>
      <c r="BO1938" s="76"/>
      <c r="BP1938" s="76"/>
      <c r="BQ1938" s="76"/>
      <c r="BR1938" s="76"/>
      <c r="BS1938" s="76"/>
      <c r="BT1938" s="76"/>
      <c r="BU1938" s="76"/>
      <c r="BV1938" s="76"/>
      <c r="BW1938" s="76"/>
      <c r="BX1938" s="76"/>
      <c r="BY1938" s="76"/>
      <c r="BZ1938" s="76"/>
      <c r="CA1938" s="76"/>
      <c r="CB1938" s="76"/>
      <c r="CC1938" s="76"/>
      <c r="CD1938" s="76"/>
      <c r="CE1938" s="76"/>
      <c r="CF1938" s="76"/>
      <c r="CG1938" s="76"/>
      <c r="CH1938" s="76"/>
      <c r="CI1938" s="76"/>
      <c r="CJ1938" s="76"/>
      <c r="CK1938" s="76"/>
      <c r="CL1938" s="76"/>
      <c r="CN1938" s="76"/>
      <c r="CO1938" s="76"/>
      <c r="CP1938" s="76"/>
      <c r="CQ1938" s="76"/>
      <c r="CR1938" s="76"/>
      <c r="CS1938" s="76"/>
      <c r="CT1938" s="76"/>
      <c r="CU1938" s="76"/>
      <c r="CV1938" s="76"/>
      <c r="CW1938" s="76"/>
      <c r="CX1938" s="76"/>
      <c r="CY1938" s="76"/>
      <c r="CZ1938" s="76"/>
      <c r="DA1938" s="76"/>
      <c r="DB1938" s="76"/>
      <c r="DC1938" s="76"/>
      <c r="DD1938" s="76"/>
      <c r="DE1938" s="76"/>
      <c r="DF1938" s="76"/>
      <c r="DG1938" s="76"/>
      <c r="DH1938" s="76"/>
      <c r="DI1938" s="76"/>
      <c r="DJ1938" s="76"/>
      <c r="DK1938" s="76"/>
      <c r="DL1938" s="76"/>
    </row>
    <row r="1939" spans="1:116" x14ac:dyDescent="0.4">
      <c r="A1939" s="12"/>
      <c r="B1939" s="319"/>
      <c r="C1939" s="319"/>
      <c r="D1939" s="317" t="s">
        <v>518</v>
      </c>
      <c r="E1939" s="317" t="str">
        <f t="shared" si="3318"/>
        <v>1939 SPLIT-SV-VR</v>
      </c>
      <c r="G1939" s="145" t="str">
        <f>G1934</f>
        <v>Product A</v>
      </c>
      <c r="H1939" s="12"/>
      <c r="I1939" s="60"/>
      <c r="J1939" s="60"/>
      <c r="K1939" s="34">
        <f ca="1">SUMIF($3:$3,K$2,1939:1939)</f>
        <v>30000</v>
      </c>
      <c r="L1939" s="34">
        <f ca="1">SUMIF($3:$3,L$2,1939:1939)</f>
        <v>30000</v>
      </c>
      <c r="M1939" s="34">
        <f ca="1">SUMIF($3:$3,M$2,1939:1939)</f>
        <v>30000</v>
      </c>
      <c r="N1939" s="34">
        <f ca="1">SUMIF($3:$3,N$2,1939:1939)</f>
        <v>30000</v>
      </c>
      <c r="O1939" s="34">
        <f ca="1">SUMIF($3:$3,O$2,1939:1939)</f>
        <v>30000</v>
      </c>
      <c r="P1939" s="34">
        <f ca="1">SUMIF($3:$3,P$2,1939:1939)</f>
        <v>30000</v>
      </c>
      <c r="R1939" s="13"/>
      <c r="S1939" s="76" cm="1">
        <f t="array" aca="1" ref="S1939" ca="1">S1934*INDIRECT(S1925)</f>
        <v>2500</v>
      </c>
      <c r="T1939" s="76" cm="1">
        <f t="array" aca="1" ref="T1939" ca="1">T1934*INDIRECT(T1925)</f>
        <v>2500</v>
      </c>
      <c r="U1939" s="76" cm="1">
        <f t="array" aca="1" ref="U1939" ca="1">U1934*INDIRECT(U1925)</f>
        <v>2500</v>
      </c>
      <c r="V1939" s="76" cm="1">
        <f t="array" aca="1" ref="V1939" ca="1">V1934*INDIRECT(V1925)</f>
        <v>2500</v>
      </c>
      <c r="W1939" s="76" cm="1">
        <f t="array" aca="1" ref="W1939" ca="1">W1934*INDIRECT(W1925)</f>
        <v>2500</v>
      </c>
      <c r="X1939" s="76" cm="1">
        <f t="array" aca="1" ref="X1939" ca="1">X1934*INDIRECT(X1925)</f>
        <v>2500</v>
      </c>
      <c r="Y1939" s="76" cm="1">
        <f t="array" aca="1" ref="Y1939" ca="1">Y1934*INDIRECT(Y1925)</f>
        <v>2500</v>
      </c>
      <c r="Z1939" s="76" cm="1">
        <f t="array" aca="1" ref="Z1939" ca="1">Z1934*INDIRECT(Z1925)</f>
        <v>2500</v>
      </c>
      <c r="AA1939" s="76" cm="1">
        <f t="array" aca="1" ref="AA1939" ca="1">AA1934*INDIRECT(AA1925)</f>
        <v>2500</v>
      </c>
      <c r="AB1939" s="76" cm="1">
        <f t="array" aca="1" ref="AB1939" ca="1">AB1934*INDIRECT(AB1925)</f>
        <v>2500</v>
      </c>
      <c r="AC1939" s="76" cm="1">
        <f t="array" aca="1" ref="AC1939" ca="1">AC1934*INDIRECT(AC1925)</f>
        <v>2500</v>
      </c>
      <c r="AD1939" s="76" cm="1">
        <f t="array" aca="1" ref="AD1939" ca="1">AD1934*INDIRECT(AD1925)</f>
        <v>2500</v>
      </c>
      <c r="AE1939" s="76" cm="1">
        <f t="array" aca="1" ref="AE1939" ca="1">AE1934*INDIRECT(AE1925)</f>
        <v>2500</v>
      </c>
      <c r="AF1939" s="76" cm="1">
        <f t="array" aca="1" ref="AF1939" ca="1">AF1934*INDIRECT(AF1925)</f>
        <v>2500</v>
      </c>
      <c r="AG1939" s="76" cm="1">
        <f t="array" aca="1" ref="AG1939" ca="1">AG1934*INDIRECT(AG1925)</f>
        <v>2500</v>
      </c>
      <c r="AH1939" s="76" cm="1">
        <f t="array" aca="1" ref="AH1939" ca="1">AH1934*INDIRECT(AH1925)</f>
        <v>2500</v>
      </c>
      <c r="AI1939" s="76" cm="1">
        <f t="array" aca="1" ref="AI1939" ca="1">AI1934*INDIRECT(AI1925)</f>
        <v>2500</v>
      </c>
      <c r="AJ1939" s="76" cm="1">
        <f t="array" aca="1" ref="AJ1939" ca="1">AJ1934*INDIRECT(AJ1925)</f>
        <v>2500</v>
      </c>
      <c r="AK1939" s="76" cm="1">
        <f t="array" aca="1" ref="AK1939" ca="1">AK1934*INDIRECT(AK1925)</f>
        <v>2500</v>
      </c>
      <c r="AL1939" s="76" cm="1">
        <f t="array" aca="1" ref="AL1939" ca="1">AL1934*INDIRECT(AL1925)</f>
        <v>2500</v>
      </c>
      <c r="AM1939" s="76" cm="1">
        <f t="array" aca="1" ref="AM1939" ca="1">AM1934*INDIRECT(AM1925)</f>
        <v>2500</v>
      </c>
      <c r="AN1939" s="76" cm="1">
        <f t="array" aca="1" ref="AN1939" ca="1">AN1934*INDIRECT(AN1925)</f>
        <v>2500</v>
      </c>
      <c r="AO1939" s="76" cm="1">
        <f t="array" aca="1" ref="AO1939" ca="1">AO1934*INDIRECT(AO1925)</f>
        <v>2500</v>
      </c>
      <c r="AP1939" s="76" cm="1">
        <f t="array" aca="1" ref="AP1939" ca="1">AP1934*INDIRECT(AP1925)</f>
        <v>2500</v>
      </c>
      <c r="AQ1939" s="76" cm="1">
        <f t="array" aca="1" ref="AQ1939" ca="1">AQ1934*INDIRECT(AQ1925)</f>
        <v>2500</v>
      </c>
      <c r="AR1939" s="76" cm="1">
        <f t="array" aca="1" ref="AR1939" ca="1">AR1934*INDIRECT(AR1925)</f>
        <v>2500</v>
      </c>
      <c r="AS1939" s="76" cm="1">
        <f t="array" aca="1" ref="AS1939" ca="1">AS1934*INDIRECT(AS1925)</f>
        <v>2500</v>
      </c>
      <c r="AT1939" s="76" cm="1">
        <f t="array" aca="1" ref="AT1939" ca="1">AT1934*INDIRECT(AT1925)</f>
        <v>2500</v>
      </c>
      <c r="AU1939" s="76" cm="1">
        <f t="array" aca="1" ref="AU1939" ca="1">AU1934*INDIRECT(AU1925)</f>
        <v>2500</v>
      </c>
      <c r="AV1939" s="76" cm="1">
        <f t="array" aca="1" ref="AV1939" ca="1">AV1934*INDIRECT(AV1925)</f>
        <v>2500</v>
      </c>
      <c r="AW1939" s="76" cm="1">
        <f t="array" aca="1" ref="AW1939" ca="1">AW1934*INDIRECT(AW1925)</f>
        <v>2500</v>
      </c>
      <c r="AX1939" s="76" cm="1">
        <f t="array" aca="1" ref="AX1939" ca="1">AX1934*INDIRECT(AX1925)</f>
        <v>2500</v>
      </c>
      <c r="AY1939" s="76" cm="1">
        <f t="array" aca="1" ref="AY1939" ca="1">AY1934*INDIRECT(AY1925)</f>
        <v>2500</v>
      </c>
      <c r="AZ1939" s="76" cm="1">
        <f t="array" aca="1" ref="AZ1939" ca="1">AZ1934*INDIRECT(AZ1925)</f>
        <v>2500</v>
      </c>
      <c r="BA1939" s="76" cm="1">
        <f t="array" aca="1" ref="BA1939" ca="1">BA1934*INDIRECT(BA1925)</f>
        <v>2500</v>
      </c>
      <c r="BB1939" s="76" cm="1">
        <f t="array" aca="1" ref="BB1939" ca="1">BB1934*INDIRECT(BB1925)</f>
        <v>2500</v>
      </c>
      <c r="BC1939" s="76" cm="1">
        <f t="array" aca="1" ref="BC1939" ca="1">BC1934*INDIRECT(BC1925)</f>
        <v>2500</v>
      </c>
      <c r="BD1939" s="76" cm="1">
        <f t="array" aca="1" ref="BD1939" ca="1">BD1934*INDIRECT(BD1925)</f>
        <v>2500</v>
      </c>
      <c r="BE1939" s="76" cm="1">
        <f t="array" aca="1" ref="BE1939" ca="1">BE1934*INDIRECT(BE1925)</f>
        <v>2500</v>
      </c>
      <c r="BF1939" s="76" cm="1">
        <f t="array" aca="1" ref="BF1939" ca="1">BF1934*INDIRECT(BF1925)</f>
        <v>2500</v>
      </c>
      <c r="BG1939" s="76" cm="1">
        <f t="array" aca="1" ref="BG1939" ca="1">BG1934*INDIRECT(BG1925)</f>
        <v>2500</v>
      </c>
      <c r="BH1939" s="76" cm="1">
        <f t="array" aca="1" ref="BH1939" ca="1">BH1934*INDIRECT(BH1925)</f>
        <v>2500</v>
      </c>
      <c r="BI1939" s="76" cm="1">
        <f t="array" aca="1" ref="BI1939" ca="1">BI1934*INDIRECT(BI1925)</f>
        <v>2500</v>
      </c>
      <c r="BJ1939" s="76" cm="1">
        <f t="array" aca="1" ref="BJ1939" ca="1">BJ1934*INDIRECT(BJ1925)</f>
        <v>2500</v>
      </c>
      <c r="BK1939" s="76" cm="1">
        <f t="array" aca="1" ref="BK1939" ca="1">BK1934*INDIRECT(BK1925)</f>
        <v>2500</v>
      </c>
      <c r="BL1939" s="76" cm="1">
        <f t="array" aca="1" ref="BL1939" ca="1">BL1934*INDIRECT(BL1925)</f>
        <v>2500</v>
      </c>
      <c r="BM1939" s="76" cm="1">
        <f t="array" aca="1" ref="BM1939" ca="1">BM1934*INDIRECT(BM1925)</f>
        <v>2500</v>
      </c>
      <c r="BN1939" s="76" cm="1">
        <f t="array" aca="1" ref="BN1939" ca="1">BN1934*INDIRECT(BN1925)</f>
        <v>2500</v>
      </c>
      <c r="BO1939" s="76" cm="1">
        <f t="array" aca="1" ref="BO1939" ca="1">BO1934*INDIRECT(BO1925)</f>
        <v>2500</v>
      </c>
      <c r="BP1939" s="76" cm="1">
        <f t="array" aca="1" ref="BP1939" ca="1">BP1934*INDIRECT(BP1925)</f>
        <v>2500</v>
      </c>
      <c r="BQ1939" s="76" cm="1">
        <f t="array" aca="1" ref="BQ1939" ca="1">BQ1934*INDIRECT(BQ1925)</f>
        <v>2500</v>
      </c>
      <c r="BR1939" s="76" cm="1">
        <f t="array" aca="1" ref="BR1939" ca="1">BR1934*INDIRECT(BR1925)</f>
        <v>2500</v>
      </c>
      <c r="BS1939" s="76" cm="1">
        <f t="array" aca="1" ref="BS1939" ca="1">BS1934*INDIRECT(BS1925)</f>
        <v>2500</v>
      </c>
      <c r="BT1939" s="76" cm="1">
        <f t="array" aca="1" ref="BT1939" ca="1">BT1934*INDIRECT(BT1925)</f>
        <v>2500</v>
      </c>
      <c r="BU1939" s="76" cm="1">
        <f t="array" aca="1" ref="BU1939" ca="1">BU1934*INDIRECT(BU1925)</f>
        <v>2500</v>
      </c>
      <c r="BV1939" s="76" cm="1">
        <f t="array" aca="1" ref="BV1939" ca="1">BV1934*INDIRECT(BV1925)</f>
        <v>2500</v>
      </c>
      <c r="BW1939" s="76" cm="1">
        <f t="array" aca="1" ref="BW1939" ca="1">BW1934*INDIRECT(BW1925)</f>
        <v>2500</v>
      </c>
      <c r="BX1939" s="76" cm="1">
        <f t="array" aca="1" ref="BX1939" ca="1">BX1934*INDIRECT(BX1925)</f>
        <v>2500</v>
      </c>
      <c r="BY1939" s="76" cm="1">
        <f t="array" aca="1" ref="BY1939" ca="1">BY1934*INDIRECT(BY1925)</f>
        <v>2500</v>
      </c>
      <c r="BZ1939" s="76" cm="1">
        <f t="array" aca="1" ref="BZ1939" ca="1">BZ1934*INDIRECT(BZ1925)</f>
        <v>2500</v>
      </c>
      <c r="CA1939" s="76" cm="1">
        <f t="array" aca="1" ref="CA1939" ca="1">CA1934*INDIRECT(CA1925)</f>
        <v>2500</v>
      </c>
      <c r="CB1939" s="76" cm="1">
        <f t="array" aca="1" ref="CB1939" ca="1">CB1934*INDIRECT(CB1925)</f>
        <v>2500</v>
      </c>
      <c r="CC1939" s="76" cm="1">
        <f t="array" aca="1" ref="CC1939" ca="1">CC1934*INDIRECT(CC1925)</f>
        <v>2500</v>
      </c>
      <c r="CD1939" s="76" cm="1">
        <f t="array" aca="1" ref="CD1939" ca="1">CD1934*INDIRECT(CD1925)</f>
        <v>2500</v>
      </c>
      <c r="CE1939" s="76" cm="1">
        <f t="array" aca="1" ref="CE1939" ca="1">CE1934*INDIRECT(CE1925)</f>
        <v>2500</v>
      </c>
      <c r="CF1939" s="76" cm="1">
        <f t="array" aca="1" ref="CF1939" ca="1">CF1934*INDIRECT(CF1925)</f>
        <v>2500</v>
      </c>
      <c r="CG1939" s="76" cm="1">
        <f t="array" aca="1" ref="CG1939" ca="1">CG1934*INDIRECT(CG1925)</f>
        <v>2500</v>
      </c>
      <c r="CH1939" s="76" cm="1">
        <f t="array" aca="1" ref="CH1939" ca="1">CH1934*INDIRECT(CH1925)</f>
        <v>2500</v>
      </c>
      <c r="CI1939" s="76" cm="1">
        <f t="array" aca="1" ref="CI1939" ca="1">CI1934*INDIRECT(CI1925)</f>
        <v>2500</v>
      </c>
      <c r="CJ1939" s="76" cm="1">
        <f t="array" aca="1" ref="CJ1939" ca="1">CJ1934*INDIRECT(CJ1925)</f>
        <v>2500</v>
      </c>
      <c r="CK1939" s="76" cm="1">
        <f t="array" aca="1" ref="CK1939" ca="1">CK1934*INDIRECT(CK1925)</f>
        <v>2500</v>
      </c>
      <c r="CL1939" s="76" cm="1">
        <f t="array" aca="1" ref="CL1939" ca="1">CL1934*INDIRECT(CL1925)</f>
        <v>2500</v>
      </c>
      <c r="CN1939" s="76"/>
      <c r="CO1939" s="76" t="e" cm="1">
        <f t="array" aca="1" ref="CO1939" ca="1">CO1934*INDIRECT(CO1925)</f>
        <v>#N/A</v>
      </c>
      <c r="CP1939" s="76" t="e" cm="1">
        <f t="array" aca="1" ref="CP1939" ca="1">CP1934*INDIRECT(CP1925)</f>
        <v>#N/A</v>
      </c>
      <c r="CQ1939" s="76" t="e" cm="1">
        <f t="array" aca="1" ref="CQ1939" ca="1">CQ1934*INDIRECT(CQ1925)</f>
        <v>#N/A</v>
      </c>
      <c r="CR1939" s="76" t="e" cm="1">
        <f t="array" aca="1" ref="CR1939" ca="1">CR1934*INDIRECT(CR1925)</f>
        <v>#N/A</v>
      </c>
      <c r="CS1939" s="76" t="e" cm="1">
        <f t="array" aca="1" ref="CS1939" ca="1">CS1934*INDIRECT(CS1925)</f>
        <v>#N/A</v>
      </c>
      <c r="CT1939" s="76" t="e" cm="1">
        <f t="array" aca="1" ref="CT1939" ca="1">CT1934*INDIRECT(CT1925)</f>
        <v>#N/A</v>
      </c>
      <c r="CU1939" s="76" t="e" cm="1">
        <f t="array" aca="1" ref="CU1939" ca="1">CU1934*INDIRECT(CU1925)</f>
        <v>#N/A</v>
      </c>
      <c r="CV1939" s="76" t="e" cm="1">
        <f t="array" aca="1" ref="CV1939" ca="1">CV1934*INDIRECT(CV1925)</f>
        <v>#N/A</v>
      </c>
      <c r="CW1939" s="76" t="e" cm="1">
        <f t="array" aca="1" ref="CW1939" ca="1">CW1934*INDIRECT(CW1925)</f>
        <v>#N/A</v>
      </c>
      <c r="CX1939" s="76" t="e" cm="1">
        <f t="array" aca="1" ref="CX1939" ca="1">CX1934*INDIRECT(CX1925)</f>
        <v>#N/A</v>
      </c>
      <c r="CY1939" s="76" t="e" cm="1">
        <f t="array" aca="1" ref="CY1939" ca="1">CY1934*INDIRECT(CY1925)</f>
        <v>#N/A</v>
      </c>
      <c r="CZ1939" s="76" t="e" cm="1">
        <f t="array" aca="1" ref="CZ1939" ca="1">CZ1934*INDIRECT(CZ1925)</f>
        <v>#N/A</v>
      </c>
      <c r="DA1939" s="76" t="e" cm="1">
        <f t="array" aca="1" ref="DA1939" ca="1">DA1934*INDIRECT(DA1925)</f>
        <v>#N/A</v>
      </c>
      <c r="DB1939" s="76" t="e" cm="1">
        <f t="array" aca="1" ref="DB1939" ca="1">DB1934*INDIRECT(DB1925)</f>
        <v>#N/A</v>
      </c>
      <c r="DC1939" s="76" t="e" cm="1">
        <f t="array" aca="1" ref="DC1939" ca="1">DC1934*INDIRECT(DC1925)</f>
        <v>#N/A</v>
      </c>
      <c r="DD1939" s="76" t="e" cm="1">
        <f t="array" aca="1" ref="DD1939" ca="1">DD1934*INDIRECT(DD1925)</f>
        <v>#N/A</v>
      </c>
      <c r="DE1939" s="76" t="e" cm="1">
        <f t="array" aca="1" ref="DE1939" ca="1">DE1934*INDIRECT(DE1925)</f>
        <v>#N/A</v>
      </c>
      <c r="DF1939" s="76" t="e" cm="1">
        <f t="array" aca="1" ref="DF1939" ca="1">DF1934*INDIRECT(DF1925)</f>
        <v>#N/A</v>
      </c>
      <c r="DG1939" s="76" t="e" cm="1">
        <f t="array" aca="1" ref="DG1939" ca="1">DG1934*INDIRECT(DG1925)</f>
        <v>#N/A</v>
      </c>
      <c r="DH1939" s="76" t="e" cm="1">
        <f t="array" aca="1" ref="DH1939" ca="1">DH1934*INDIRECT(DH1925)</f>
        <v>#N/A</v>
      </c>
      <c r="DI1939" s="76" t="e" cm="1">
        <f t="array" aca="1" ref="DI1939" ca="1">DI1934*INDIRECT(DI1925)</f>
        <v>#N/A</v>
      </c>
      <c r="DJ1939" s="76" t="e" cm="1">
        <f t="array" aca="1" ref="DJ1939" ca="1">DJ1934*INDIRECT(DJ1925)</f>
        <v>#N/A</v>
      </c>
      <c r="DK1939" s="76" t="e" cm="1">
        <f t="array" aca="1" ref="DK1939" ca="1">DK1934*INDIRECT(DK1925)</f>
        <v>#N/A</v>
      </c>
      <c r="DL1939" s="76" t="e" cm="1">
        <f t="array" aca="1" ref="DL1939" ca="1">DL1934*INDIRECT(DL1925)</f>
        <v>#N/A</v>
      </c>
    </row>
    <row r="1940" spans="1:116" x14ac:dyDescent="0.4">
      <c r="A1940" s="12"/>
      <c r="B1940" s="319"/>
      <c r="C1940" s="319"/>
      <c r="D1940" s="317" t="s">
        <v>518</v>
      </c>
      <c r="E1940" s="317" t="str">
        <f t="shared" si="3318"/>
        <v>1940 SPLIT-SV-VR</v>
      </c>
      <c r="G1940" s="145" t="str">
        <f>G1935</f>
        <v>Product B</v>
      </c>
      <c r="H1940" s="12"/>
      <c r="I1940" s="60"/>
      <c r="J1940" s="60"/>
      <c r="K1940" s="34">
        <f ca="1">SUMIF($3:$3,K$2,1940:1940)</f>
        <v>30000</v>
      </c>
      <c r="L1940" s="34">
        <f ca="1">SUMIF($3:$3,L$2,1940:1940)</f>
        <v>30000</v>
      </c>
      <c r="M1940" s="34">
        <f ca="1">SUMIF($3:$3,M$2,1940:1940)</f>
        <v>30000</v>
      </c>
      <c r="N1940" s="34">
        <f ca="1">SUMIF($3:$3,N$2,1940:1940)</f>
        <v>30000</v>
      </c>
      <c r="O1940" s="34">
        <f ca="1">SUMIF($3:$3,O$2,1940:1940)</f>
        <v>30000</v>
      </c>
      <c r="P1940" s="34">
        <f ca="1">SUMIF($3:$3,P$2,1940:1940)</f>
        <v>30000</v>
      </c>
      <c r="R1940" s="13"/>
      <c r="S1940" s="76" cm="1">
        <f t="array" aca="1" ref="S1940" ca="1">S1935*INDIRECT(S1925)</f>
        <v>2500</v>
      </c>
      <c r="T1940" s="76" cm="1">
        <f t="array" aca="1" ref="T1940" ca="1">T1935*INDIRECT(T1925)</f>
        <v>2500</v>
      </c>
      <c r="U1940" s="76" cm="1">
        <f t="array" aca="1" ref="U1940" ca="1">U1935*INDIRECT(U1925)</f>
        <v>2500</v>
      </c>
      <c r="V1940" s="76" cm="1">
        <f t="array" aca="1" ref="V1940" ca="1">V1935*INDIRECT(V1925)</f>
        <v>2500</v>
      </c>
      <c r="W1940" s="76" cm="1">
        <f t="array" aca="1" ref="W1940" ca="1">W1935*INDIRECT(W1925)</f>
        <v>2500</v>
      </c>
      <c r="X1940" s="76" cm="1">
        <f t="array" aca="1" ref="X1940" ca="1">X1935*INDIRECT(X1925)</f>
        <v>2500</v>
      </c>
      <c r="Y1940" s="76" cm="1">
        <f t="array" aca="1" ref="Y1940" ca="1">Y1935*INDIRECT(Y1925)</f>
        <v>2500</v>
      </c>
      <c r="Z1940" s="76" cm="1">
        <f t="array" aca="1" ref="Z1940" ca="1">Z1935*INDIRECT(Z1925)</f>
        <v>2500</v>
      </c>
      <c r="AA1940" s="76" cm="1">
        <f t="array" aca="1" ref="AA1940" ca="1">AA1935*INDIRECT(AA1925)</f>
        <v>2500</v>
      </c>
      <c r="AB1940" s="76" cm="1">
        <f t="array" aca="1" ref="AB1940" ca="1">AB1935*INDIRECT(AB1925)</f>
        <v>2500</v>
      </c>
      <c r="AC1940" s="76" cm="1">
        <f t="array" aca="1" ref="AC1940" ca="1">AC1935*INDIRECT(AC1925)</f>
        <v>2500</v>
      </c>
      <c r="AD1940" s="76" cm="1">
        <f t="array" aca="1" ref="AD1940" ca="1">AD1935*INDIRECT(AD1925)</f>
        <v>2500</v>
      </c>
      <c r="AE1940" s="76" cm="1">
        <f t="array" aca="1" ref="AE1940" ca="1">AE1935*INDIRECT(AE1925)</f>
        <v>2500</v>
      </c>
      <c r="AF1940" s="76" cm="1">
        <f t="array" aca="1" ref="AF1940" ca="1">AF1935*INDIRECT(AF1925)</f>
        <v>2500</v>
      </c>
      <c r="AG1940" s="76" cm="1">
        <f t="array" aca="1" ref="AG1940" ca="1">AG1935*INDIRECT(AG1925)</f>
        <v>2500</v>
      </c>
      <c r="AH1940" s="76" cm="1">
        <f t="array" aca="1" ref="AH1940" ca="1">AH1935*INDIRECT(AH1925)</f>
        <v>2500</v>
      </c>
      <c r="AI1940" s="76" cm="1">
        <f t="array" aca="1" ref="AI1940" ca="1">AI1935*INDIRECT(AI1925)</f>
        <v>2500</v>
      </c>
      <c r="AJ1940" s="76" cm="1">
        <f t="array" aca="1" ref="AJ1940" ca="1">AJ1935*INDIRECT(AJ1925)</f>
        <v>2500</v>
      </c>
      <c r="AK1940" s="76" cm="1">
        <f t="array" aca="1" ref="AK1940" ca="1">AK1935*INDIRECT(AK1925)</f>
        <v>2500</v>
      </c>
      <c r="AL1940" s="76" cm="1">
        <f t="array" aca="1" ref="AL1940" ca="1">AL1935*INDIRECT(AL1925)</f>
        <v>2500</v>
      </c>
      <c r="AM1940" s="76" cm="1">
        <f t="array" aca="1" ref="AM1940" ca="1">AM1935*INDIRECT(AM1925)</f>
        <v>2500</v>
      </c>
      <c r="AN1940" s="76" cm="1">
        <f t="array" aca="1" ref="AN1940" ca="1">AN1935*INDIRECT(AN1925)</f>
        <v>2500</v>
      </c>
      <c r="AO1940" s="76" cm="1">
        <f t="array" aca="1" ref="AO1940" ca="1">AO1935*INDIRECT(AO1925)</f>
        <v>2500</v>
      </c>
      <c r="AP1940" s="76" cm="1">
        <f t="array" aca="1" ref="AP1940" ca="1">AP1935*INDIRECT(AP1925)</f>
        <v>2500</v>
      </c>
      <c r="AQ1940" s="76" cm="1">
        <f t="array" aca="1" ref="AQ1940" ca="1">AQ1935*INDIRECT(AQ1925)</f>
        <v>2500</v>
      </c>
      <c r="AR1940" s="76" cm="1">
        <f t="array" aca="1" ref="AR1940" ca="1">AR1935*INDIRECT(AR1925)</f>
        <v>2500</v>
      </c>
      <c r="AS1940" s="76" cm="1">
        <f t="array" aca="1" ref="AS1940" ca="1">AS1935*INDIRECT(AS1925)</f>
        <v>2500</v>
      </c>
      <c r="AT1940" s="76" cm="1">
        <f t="array" aca="1" ref="AT1940" ca="1">AT1935*INDIRECT(AT1925)</f>
        <v>2500</v>
      </c>
      <c r="AU1940" s="76" cm="1">
        <f t="array" aca="1" ref="AU1940" ca="1">AU1935*INDIRECT(AU1925)</f>
        <v>2500</v>
      </c>
      <c r="AV1940" s="76" cm="1">
        <f t="array" aca="1" ref="AV1940" ca="1">AV1935*INDIRECT(AV1925)</f>
        <v>2500</v>
      </c>
      <c r="AW1940" s="76" cm="1">
        <f t="array" aca="1" ref="AW1940" ca="1">AW1935*INDIRECT(AW1925)</f>
        <v>2500</v>
      </c>
      <c r="AX1940" s="76" cm="1">
        <f t="array" aca="1" ref="AX1940" ca="1">AX1935*INDIRECT(AX1925)</f>
        <v>2500</v>
      </c>
      <c r="AY1940" s="76" cm="1">
        <f t="array" aca="1" ref="AY1940" ca="1">AY1935*INDIRECT(AY1925)</f>
        <v>2500</v>
      </c>
      <c r="AZ1940" s="76" cm="1">
        <f t="array" aca="1" ref="AZ1940" ca="1">AZ1935*INDIRECT(AZ1925)</f>
        <v>2500</v>
      </c>
      <c r="BA1940" s="76" cm="1">
        <f t="array" aca="1" ref="BA1940" ca="1">BA1935*INDIRECT(BA1925)</f>
        <v>2500</v>
      </c>
      <c r="BB1940" s="76" cm="1">
        <f t="array" aca="1" ref="BB1940" ca="1">BB1935*INDIRECT(BB1925)</f>
        <v>2500</v>
      </c>
      <c r="BC1940" s="76" cm="1">
        <f t="array" aca="1" ref="BC1940" ca="1">BC1935*INDIRECT(BC1925)</f>
        <v>2500</v>
      </c>
      <c r="BD1940" s="76" cm="1">
        <f t="array" aca="1" ref="BD1940" ca="1">BD1935*INDIRECT(BD1925)</f>
        <v>2500</v>
      </c>
      <c r="BE1940" s="76" cm="1">
        <f t="array" aca="1" ref="BE1940" ca="1">BE1935*INDIRECT(BE1925)</f>
        <v>2500</v>
      </c>
      <c r="BF1940" s="76" cm="1">
        <f t="array" aca="1" ref="BF1940" ca="1">BF1935*INDIRECT(BF1925)</f>
        <v>2500</v>
      </c>
      <c r="BG1940" s="76" cm="1">
        <f t="array" aca="1" ref="BG1940" ca="1">BG1935*INDIRECT(BG1925)</f>
        <v>2500</v>
      </c>
      <c r="BH1940" s="76" cm="1">
        <f t="array" aca="1" ref="BH1940" ca="1">BH1935*INDIRECT(BH1925)</f>
        <v>2500</v>
      </c>
      <c r="BI1940" s="76" cm="1">
        <f t="array" aca="1" ref="BI1940" ca="1">BI1935*INDIRECT(BI1925)</f>
        <v>2500</v>
      </c>
      <c r="BJ1940" s="76" cm="1">
        <f t="array" aca="1" ref="BJ1940" ca="1">BJ1935*INDIRECT(BJ1925)</f>
        <v>2500</v>
      </c>
      <c r="BK1940" s="76" cm="1">
        <f t="array" aca="1" ref="BK1940" ca="1">BK1935*INDIRECT(BK1925)</f>
        <v>2500</v>
      </c>
      <c r="BL1940" s="76" cm="1">
        <f t="array" aca="1" ref="BL1940" ca="1">BL1935*INDIRECT(BL1925)</f>
        <v>2500</v>
      </c>
      <c r="BM1940" s="76" cm="1">
        <f t="array" aca="1" ref="BM1940" ca="1">BM1935*INDIRECT(BM1925)</f>
        <v>2500</v>
      </c>
      <c r="BN1940" s="76" cm="1">
        <f t="array" aca="1" ref="BN1940" ca="1">BN1935*INDIRECT(BN1925)</f>
        <v>2500</v>
      </c>
      <c r="BO1940" s="76" cm="1">
        <f t="array" aca="1" ref="BO1940" ca="1">BO1935*INDIRECT(BO1925)</f>
        <v>2500</v>
      </c>
      <c r="BP1940" s="76" cm="1">
        <f t="array" aca="1" ref="BP1940" ca="1">BP1935*INDIRECT(BP1925)</f>
        <v>2500</v>
      </c>
      <c r="BQ1940" s="76" cm="1">
        <f t="array" aca="1" ref="BQ1940" ca="1">BQ1935*INDIRECT(BQ1925)</f>
        <v>2500</v>
      </c>
      <c r="BR1940" s="76" cm="1">
        <f t="array" aca="1" ref="BR1940" ca="1">BR1935*INDIRECT(BR1925)</f>
        <v>2500</v>
      </c>
      <c r="BS1940" s="76" cm="1">
        <f t="array" aca="1" ref="BS1940" ca="1">BS1935*INDIRECT(BS1925)</f>
        <v>2500</v>
      </c>
      <c r="BT1940" s="76" cm="1">
        <f t="array" aca="1" ref="BT1940" ca="1">BT1935*INDIRECT(BT1925)</f>
        <v>2500</v>
      </c>
      <c r="BU1940" s="76" cm="1">
        <f t="array" aca="1" ref="BU1940" ca="1">BU1935*INDIRECT(BU1925)</f>
        <v>2500</v>
      </c>
      <c r="BV1940" s="76" cm="1">
        <f t="array" aca="1" ref="BV1940" ca="1">BV1935*INDIRECT(BV1925)</f>
        <v>2500</v>
      </c>
      <c r="BW1940" s="76" cm="1">
        <f t="array" aca="1" ref="BW1940" ca="1">BW1935*INDIRECT(BW1925)</f>
        <v>2500</v>
      </c>
      <c r="BX1940" s="76" cm="1">
        <f t="array" aca="1" ref="BX1940" ca="1">BX1935*INDIRECT(BX1925)</f>
        <v>2500</v>
      </c>
      <c r="BY1940" s="76" cm="1">
        <f t="array" aca="1" ref="BY1940" ca="1">BY1935*INDIRECT(BY1925)</f>
        <v>2500</v>
      </c>
      <c r="BZ1940" s="76" cm="1">
        <f t="array" aca="1" ref="BZ1940" ca="1">BZ1935*INDIRECT(BZ1925)</f>
        <v>2500</v>
      </c>
      <c r="CA1940" s="76" cm="1">
        <f t="array" aca="1" ref="CA1940" ca="1">CA1935*INDIRECT(CA1925)</f>
        <v>2500</v>
      </c>
      <c r="CB1940" s="76" cm="1">
        <f t="array" aca="1" ref="CB1940" ca="1">CB1935*INDIRECT(CB1925)</f>
        <v>2500</v>
      </c>
      <c r="CC1940" s="76" cm="1">
        <f t="array" aca="1" ref="CC1940" ca="1">CC1935*INDIRECT(CC1925)</f>
        <v>2500</v>
      </c>
      <c r="CD1940" s="76" cm="1">
        <f t="array" aca="1" ref="CD1940" ca="1">CD1935*INDIRECT(CD1925)</f>
        <v>2500</v>
      </c>
      <c r="CE1940" s="76" cm="1">
        <f t="array" aca="1" ref="CE1940" ca="1">CE1935*INDIRECT(CE1925)</f>
        <v>2500</v>
      </c>
      <c r="CF1940" s="76" cm="1">
        <f t="array" aca="1" ref="CF1940" ca="1">CF1935*INDIRECT(CF1925)</f>
        <v>2500</v>
      </c>
      <c r="CG1940" s="76" cm="1">
        <f t="array" aca="1" ref="CG1940" ca="1">CG1935*INDIRECT(CG1925)</f>
        <v>2500</v>
      </c>
      <c r="CH1940" s="76" cm="1">
        <f t="array" aca="1" ref="CH1940" ca="1">CH1935*INDIRECT(CH1925)</f>
        <v>2500</v>
      </c>
      <c r="CI1940" s="76" cm="1">
        <f t="array" aca="1" ref="CI1940" ca="1">CI1935*INDIRECT(CI1925)</f>
        <v>2500</v>
      </c>
      <c r="CJ1940" s="76" cm="1">
        <f t="array" aca="1" ref="CJ1940" ca="1">CJ1935*INDIRECT(CJ1925)</f>
        <v>2500</v>
      </c>
      <c r="CK1940" s="76" cm="1">
        <f t="array" aca="1" ref="CK1940" ca="1">CK1935*INDIRECT(CK1925)</f>
        <v>2500</v>
      </c>
      <c r="CL1940" s="76" cm="1">
        <f t="array" aca="1" ref="CL1940" ca="1">CL1935*INDIRECT(CL1925)</f>
        <v>2500</v>
      </c>
      <c r="CN1940" s="76"/>
      <c r="CO1940" s="76" t="e" cm="1">
        <f t="array" aca="1" ref="CO1940" ca="1">CO1935*INDIRECT(CO1925)</f>
        <v>#N/A</v>
      </c>
      <c r="CP1940" s="76" t="e" cm="1">
        <f t="array" aca="1" ref="CP1940" ca="1">CP1935*INDIRECT(CP1925)</f>
        <v>#N/A</v>
      </c>
      <c r="CQ1940" s="76" t="e" cm="1">
        <f t="array" aca="1" ref="CQ1940" ca="1">CQ1935*INDIRECT(CQ1925)</f>
        <v>#N/A</v>
      </c>
      <c r="CR1940" s="76" t="e" cm="1">
        <f t="array" aca="1" ref="CR1940" ca="1">CR1935*INDIRECT(CR1925)</f>
        <v>#N/A</v>
      </c>
      <c r="CS1940" s="76" t="e" cm="1">
        <f t="array" aca="1" ref="CS1940" ca="1">CS1935*INDIRECT(CS1925)</f>
        <v>#N/A</v>
      </c>
      <c r="CT1940" s="76" t="e" cm="1">
        <f t="array" aca="1" ref="CT1940" ca="1">CT1935*INDIRECT(CT1925)</f>
        <v>#N/A</v>
      </c>
      <c r="CU1940" s="76" t="e" cm="1">
        <f t="array" aca="1" ref="CU1940" ca="1">CU1935*INDIRECT(CU1925)</f>
        <v>#N/A</v>
      </c>
      <c r="CV1940" s="76" t="e" cm="1">
        <f t="array" aca="1" ref="CV1940" ca="1">CV1935*INDIRECT(CV1925)</f>
        <v>#N/A</v>
      </c>
      <c r="CW1940" s="76" t="e" cm="1">
        <f t="array" aca="1" ref="CW1940" ca="1">CW1935*INDIRECT(CW1925)</f>
        <v>#N/A</v>
      </c>
      <c r="CX1940" s="76" t="e" cm="1">
        <f t="array" aca="1" ref="CX1940" ca="1">CX1935*INDIRECT(CX1925)</f>
        <v>#N/A</v>
      </c>
      <c r="CY1940" s="76" t="e" cm="1">
        <f t="array" aca="1" ref="CY1940" ca="1">CY1935*INDIRECT(CY1925)</f>
        <v>#N/A</v>
      </c>
      <c r="CZ1940" s="76" t="e" cm="1">
        <f t="array" aca="1" ref="CZ1940" ca="1">CZ1935*INDIRECT(CZ1925)</f>
        <v>#N/A</v>
      </c>
      <c r="DA1940" s="76" t="e" cm="1">
        <f t="array" aca="1" ref="DA1940" ca="1">DA1935*INDIRECT(DA1925)</f>
        <v>#N/A</v>
      </c>
      <c r="DB1940" s="76" t="e" cm="1">
        <f t="array" aca="1" ref="DB1940" ca="1">DB1935*INDIRECT(DB1925)</f>
        <v>#N/A</v>
      </c>
      <c r="DC1940" s="76" t="e" cm="1">
        <f t="array" aca="1" ref="DC1940" ca="1">DC1935*INDIRECT(DC1925)</f>
        <v>#N/A</v>
      </c>
      <c r="DD1940" s="76" t="e" cm="1">
        <f t="array" aca="1" ref="DD1940" ca="1">DD1935*INDIRECT(DD1925)</f>
        <v>#N/A</v>
      </c>
      <c r="DE1940" s="76" t="e" cm="1">
        <f t="array" aca="1" ref="DE1940" ca="1">DE1935*INDIRECT(DE1925)</f>
        <v>#N/A</v>
      </c>
      <c r="DF1940" s="76" t="e" cm="1">
        <f t="array" aca="1" ref="DF1940" ca="1">DF1935*INDIRECT(DF1925)</f>
        <v>#N/A</v>
      </c>
      <c r="DG1940" s="76" t="e" cm="1">
        <f t="array" aca="1" ref="DG1940" ca="1">DG1935*INDIRECT(DG1925)</f>
        <v>#N/A</v>
      </c>
      <c r="DH1940" s="76" t="e" cm="1">
        <f t="array" aca="1" ref="DH1940" ca="1">DH1935*INDIRECT(DH1925)</f>
        <v>#N/A</v>
      </c>
      <c r="DI1940" s="76" t="e" cm="1">
        <f t="array" aca="1" ref="DI1940" ca="1">DI1935*INDIRECT(DI1925)</f>
        <v>#N/A</v>
      </c>
      <c r="DJ1940" s="76" t="e" cm="1">
        <f t="array" aca="1" ref="DJ1940" ca="1">DJ1935*INDIRECT(DJ1925)</f>
        <v>#N/A</v>
      </c>
      <c r="DK1940" s="76" t="e" cm="1">
        <f t="array" aca="1" ref="DK1940" ca="1">DK1935*INDIRECT(DK1925)</f>
        <v>#N/A</v>
      </c>
      <c r="DL1940" s="76" t="e" cm="1">
        <f t="array" aca="1" ref="DL1940" ca="1">DL1935*INDIRECT(DL1925)</f>
        <v>#N/A</v>
      </c>
    </row>
    <row r="1941" spans="1:116" x14ac:dyDescent="0.4">
      <c r="A1941" s="12"/>
      <c r="B1941" s="319"/>
      <c r="C1941" s="319"/>
      <c r="D1941" s="317" t="s">
        <v>518</v>
      </c>
      <c r="E1941" s="317" t="str">
        <f t="shared" si="3318"/>
        <v>1941 SPLIT-SV-VR</v>
      </c>
      <c r="G1941" s="127"/>
      <c r="H1941" s="12"/>
      <c r="I1941" s="60"/>
      <c r="J1941" s="60"/>
      <c r="K1941" s="12"/>
      <c r="L1941" s="12"/>
      <c r="M1941" s="12"/>
      <c r="N1941" s="12"/>
      <c r="O1941" s="12"/>
      <c r="P1941" s="12"/>
      <c r="R1941" s="13"/>
      <c r="S1941" s="76"/>
      <c r="T1941" s="76"/>
      <c r="U1941" s="76"/>
      <c r="V1941" s="76"/>
      <c r="W1941" s="76"/>
      <c r="X1941" s="76"/>
      <c r="Y1941" s="76"/>
      <c r="Z1941" s="76"/>
      <c r="AA1941" s="76"/>
      <c r="AB1941" s="76"/>
      <c r="AC1941" s="76"/>
      <c r="AD1941" s="76"/>
      <c r="AE1941" s="76"/>
      <c r="AF1941" s="76"/>
      <c r="AG1941" s="76"/>
      <c r="AH1941" s="76"/>
      <c r="AI1941" s="76"/>
      <c r="AJ1941" s="76"/>
      <c r="AK1941" s="76"/>
      <c r="AL1941" s="76"/>
      <c r="AM1941" s="76"/>
      <c r="AN1941" s="76"/>
      <c r="AO1941" s="76"/>
      <c r="AP1941" s="76"/>
      <c r="AQ1941" s="76"/>
      <c r="AR1941" s="76"/>
      <c r="AS1941" s="76"/>
      <c r="AT1941" s="76"/>
      <c r="AU1941" s="76"/>
      <c r="AV1941" s="76"/>
      <c r="AW1941" s="76"/>
      <c r="AX1941" s="76"/>
      <c r="AY1941" s="76"/>
      <c r="AZ1941" s="76"/>
      <c r="BA1941" s="76"/>
      <c r="BB1941" s="76"/>
      <c r="BC1941" s="76"/>
      <c r="BD1941" s="76"/>
      <c r="BE1941" s="76"/>
      <c r="BF1941" s="76"/>
      <c r="BG1941" s="76"/>
      <c r="BH1941" s="76"/>
      <c r="BI1941" s="76"/>
      <c r="BJ1941" s="76"/>
      <c r="BK1941" s="76"/>
      <c r="BL1941" s="76"/>
      <c r="BM1941" s="76"/>
      <c r="BN1941" s="76"/>
      <c r="BO1941" s="76"/>
      <c r="BP1941" s="76"/>
      <c r="BQ1941" s="76"/>
      <c r="BR1941" s="76"/>
      <c r="BS1941" s="76"/>
      <c r="BT1941" s="76"/>
      <c r="BU1941" s="76"/>
      <c r="BV1941" s="76"/>
      <c r="BW1941" s="76"/>
      <c r="BX1941" s="76"/>
      <c r="BY1941" s="76"/>
      <c r="BZ1941" s="76"/>
      <c r="CA1941" s="76"/>
      <c r="CB1941" s="76"/>
      <c r="CC1941" s="76"/>
      <c r="CD1941" s="76"/>
      <c r="CE1941" s="76"/>
      <c r="CF1941" s="76"/>
      <c r="CG1941" s="76"/>
      <c r="CH1941" s="76"/>
      <c r="CI1941" s="76"/>
      <c r="CJ1941" s="76"/>
      <c r="CK1941" s="76"/>
      <c r="CL1941" s="76"/>
      <c r="CN1941" s="76"/>
      <c r="CO1941" s="76"/>
      <c r="CP1941" s="76"/>
      <c r="CQ1941" s="76"/>
      <c r="CR1941" s="76"/>
      <c r="CS1941" s="76"/>
      <c r="CT1941" s="76"/>
      <c r="CU1941" s="76"/>
      <c r="CV1941" s="76"/>
      <c r="CW1941" s="76"/>
      <c r="CX1941" s="76"/>
      <c r="CY1941" s="76"/>
      <c r="CZ1941" s="76"/>
      <c r="DA1941" s="76"/>
      <c r="DB1941" s="76"/>
      <c r="DC1941" s="76"/>
      <c r="DD1941" s="76"/>
      <c r="DE1941" s="76"/>
      <c r="DF1941" s="76"/>
      <c r="DG1941" s="76"/>
      <c r="DH1941" s="76"/>
      <c r="DI1941" s="76"/>
      <c r="DJ1941" s="76"/>
      <c r="DK1941" s="76"/>
      <c r="DL1941" s="76"/>
    </row>
    <row r="1942" spans="1:116" x14ac:dyDescent="0.4">
      <c r="A1942" s="12"/>
      <c r="B1942" s="319"/>
      <c r="C1942" s="319"/>
      <c r="D1942" s="317" t="s">
        <v>518</v>
      </c>
      <c r="E1942" s="317" t="str">
        <f t="shared" si="3318"/>
        <v>1942 SPLIT-SV-VR</v>
      </c>
      <c r="G1942" s="95" t="str">
        <f>"Price/"&amp;G1963&amp;":"</f>
        <v>Price/procedure:</v>
      </c>
      <c r="H1942" s="12"/>
      <c r="I1942" s="60"/>
      <c r="J1942" s="60"/>
      <c r="K1942" s="12"/>
      <c r="L1942" s="12"/>
      <c r="M1942" s="12"/>
      <c r="N1942" s="12"/>
      <c r="O1942" s="12"/>
      <c r="P1942" s="12"/>
      <c r="R1942" s="13"/>
      <c r="S1942" s="76"/>
      <c r="T1942" s="76"/>
      <c r="U1942" s="76"/>
      <c r="V1942" s="76"/>
      <c r="W1942" s="76"/>
      <c r="X1942" s="76"/>
      <c r="Y1942" s="76"/>
      <c r="Z1942" s="76"/>
      <c r="AA1942" s="76"/>
      <c r="AB1942" s="76"/>
      <c r="AC1942" s="76"/>
      <c r="AD1942" s="76"/>
      <c r="AE1942" s="76"/>
      <c r="AF1942" s="76"/>
      <c r="AG1942" s="76"/>
      <c r="AH1942" s="76"/>
      <c r="AI1942" s="76"/>
      <c r="AJ1942" s="76"/>
      <c r="AK1942" s="76"/>
      <c r="AL1942" s="76"/>
      <c r="AM1942" s="76"/>
      <c r="AN1942" s="76"/>
      <c r="AO1942" s="76"/>
      <c r="AP1942" s="76"/>
      <c r="AQ1942" s="76"/>
      <c r="AR1942" s="76"/>
      <c r="AS1942" s="76"/>
      <c r="AT1942" s="76"/>
      <c r="AU1942" s="76"/>
      <c r="AV1942" s="76"/>
      <c r="AW1942" s="76"/>
      <c r="AX1942" s="76"/>
      <c r="AY1942" s="76"/>
      <c r="AZ1942" s="76"/>
      <c r="BA1942" s="76"/>
      <c r="BB1942" s="76"/>
      <c r="BC1942" s="76"/>
      <c r="BD1942" s="76"/>
      <c r="BE1942" s="76"/>
      <c r="BF1942" s="76"/>
      <c r="BG1942" s="76"/>
      <c r="BH1942" s="76"/>
      <c r="BI1942" s="76"/>
      <c r="BJ1942" s="76"/>
      <c r="BK1942" s="76"/>
      <c r="BL1942" s="76"/>
      <c r="BM1942" s="76"/>
      <c r="BN1942" s="76"/>
      <c r="BO1942" s="76"/>
      <c r="BP1942" s="76"/>
      <c r="BQ1942" s="76"/>
      <c r="BR1942" s="76"/>
      <c r="BS1942" s="76"/>
      <c r="BT1942" s="76"/>
      <c r="BU1942" s="76"/>
      <c r="BV1942" s="76"/>
      <c r="BW1942" s="76"/>
      <c r="BX1942" s="76"/>
      <c r="BY1942" s="76"/>
      <c r="BZ1942" s="76"/>
      <c r="CA1942" s="76"/>
      <c r="CB1942" s="76"/>
      <c r="CC1942" s="76"/>
      <c r="CD1942" s="76"/>
      <c r="CE1942" s="76"/>
      <c r="CF1942" s="76"/>
      <c r="CG1942" s="76"/>
      <c r="CH1942" s="76"/>
      <c r="CI1942" s="76"/>
      <c r="CJ1942" s="76"/>
      <c r="CK1942" s="76"/>
      <c r="CL1942" s="76"/>
      <c r="CN1942" s="76"/>
      <c r="CO1942" s="76"/>
      <c r="CP1942" s="76"/>
      <c r="CQ1942" s="76"/>
      <c r="CR1942" s="76"/>
      <c r="CS1942" s="76"/>
      <c r="CT1942" s="76"/>
      <c r="CU1942" s="76"/>
      <c r="CV1942" s="76"/>
      <c r="CW1942" s="76"/>
      <c r="CX1942" s="76"/>
      <c r="CY1942" s="76"/>
      <c r="CZ1942" s="76"/>
      <c r="DA1942" s="76"/>
      <c r="DB1942" s="76"/>
      <c r="DC1942" s="76"/>
      <c r="DD1942" s="76"/>
      <c r="DE1942" s="76"/>
      <c r="DF1942" s="76"/>
      <c r="DG1942" s="76"/>
      <c r="DH1942" s="76"/>
      <c r="DI1942" s="76"/>
      <c r="DJ1942" s="76"/>
      <c r="DK1942" s="76"/>
      <c r="DL1942" s="76"/>
    </row>
    <row r="1943" spans="1:116" x14ac:dyDescent="0.4">
      <c r="A1943" s="12"/>
      <c r="B1943" s="319"/>
      <c r="C1943" s="319"/>
      <c r="D1943" s="317" t="s">
        <v>518</v>
      </c>
      <c r="E1943" s="317" t="str">
        <f t="shared" si="3318"/>
        <v>1943 SPLIT-SV-VR</v>
      </c>
      <c r="G1943" s="145" t="str">
        <f>G1934</f>
        <v>Product A</v>
      </c>
      <c r="H1943" s="12"/>
      <c r="I1943" s="60"/>
      <c r="J1943" s="60"/>
      <c r="K1943" s="61">
        <v>100</v>
      </c>
      <c r="L1943" s="61">
        <v>100</v>
      </c>
      <c r="M1943" s="61">
        <v>100</v>
      </c>
      <c r="N1943" s="61">
        <v>100</v>
      </c>
      <c r="O1943" s="61">
        <v>100</v>
      </c>
      <c r="P1943" s="61">
        <v>100</v>
      </c>
      <c r="R1943" s="67"/>
      <c r="S1943" s="147" cm="1">
        <f t="array" ref="S1943">INDEX($K:$P,ROW(),MATCH(S$3,$K$2:$P$2,0))</f>
        <v>100</v>
      </c>
      <c r="T1943" s="147" cm="1">
        <f t="array" ref="T1943">INDEX($K:$P,ROW(),MATCH(T$3,$K$2:$P$2,0))</f>
        <v>100</v>
      </c>
      <c r="U1943" s="147" cm="1">
        <f t="array" ref="U1943">INDEX($K:$P,ROW(),MATCH(U$3,$K$2:$P$2,0))</f>
        <v>100</v>
      </c>
      <c r="V1943" s="147" cm="1">
        <f t="array" ref="V1943">INDEX($K:$P,ROW(),MATCH(V$3,$K$2:$P$2,0))</f>
        <v>100</v>
      </c>
      <c r="W1943" s="147" cm="1">
        <f t="array" ref="W1943">INDEX($K:$P,ROW(),MATCH(W$3,$K$2:$P$2,0))</f>
        <v>100</v>
      </c>
      <c r="X1943" s="147" cm="1">
        <f t="array" ref="X1943">INDEX($K:$P,ROW(),MATCH(X$3,$K$2:$P$2,0))</f>
        <v>100</v>
      </c>
      <c r="Y1943" s="147" cm="1">
        <f t="array" ref="Y1943">INDEX($K:$P,ROW(),MATCH(Y$3,$K$2:$P$2,0))</f>
        <v>100</v>
      </c>
      <c r="Z1943" s="147" cm="1">
        <f t="array" ref="Z1943">INDEX($K:$P,ROW(),MATCH(Z$3,$K$2:$P$2,0))</f>
        <v>100</v>
      </c>
      <c r="AA1943" s="147" cm="1">
        <f t="array" ref="AA1943">INDEX($K:$P,ROW(),MATCH(AA$3,$K$2:$P$2,0))</f>
        <v>100</v>
      </c>
      <c r="AB1943" s="147" cm="1">
        <f t="array" ref="AB1943">INDEX($K:$P,ROW(),MATCH(AB$3,$K$2:$P$2,0))</f>
        <v>100</v>
      </c>
      <c r="AC1943" s="147" cm="1">
        <f t="array" ref="AC1943">INDEX($K:$P,ROW(),MATCH(AC$3,$K$2:$P$2,0))</f>
        <v>100</v>
      </c>
      <c r="AD1943" s="147" cm="1">
        <f t="array" ref="AD1943">INDEX($K:$P,ROW(),MATCH(AD$3,$K$2:$P$2,0))</f>
        <v>100</v>
      </c>
      <c r="AE1943" s="147" cm="1">
        <f t="array" ref="AE1943">INDEX($K:$P,ROW(),MATCH(AE$3,$K$2:$P$2,0))</f>
        <v>100</v>
      </c>
      <c r="AF1943" s="147" cm="1">
        <f t="array" ref="AF1943">INDEX($K:$P,ROW(),MATCH(AF$3,$K$2:$P$2,0))</f>
        <v>100</v>
      </c>
      <c r="AG1943" s="147" cm="1">
        <f t="array" ref="AG1943">INDEX($K:$P,ROW(),MATCH(AG$3,$K$2:$P$2,0))</f>
        <v>100</v>
      </c>
      <c r="AH1943" s="147" cm="1">
        <f t="array" ref="AH1943">INDEX($K:$P,ROW(),MATCH(AH$3,$K$2:$P$2,0))</f>
        <v>100</v>
      </c>
      <c r="AI1943" s="147" cm="1">
        <f t="array" ref="AI1943">INDEX($K:$P,ROW(),MATCH(AI$3,$K$2:$P$2,0))</f>
        <v>100</v>
      </c>
      <c r="AJ1943" s="147" cm="1">
        <f t="array" ref="AJ1943">INDEX($K:$P,ROW(),MATCH(AJ$3,$K$2:$P$2,0))</f>
        <v>100</v>
      </c>
      <c r="AK1943" s="147" cm="1">
        <f t="array" ref="AK1943">INDEX($K:$P,ROW(),MATCH(AK$3,$K$2:$P$2,0))</f>
        <v>100</v>
      </c>
      <c r="AL1943" s="147" cm="1">
        <f t="array" ref="AL1943">INDEX($K:$P,ROW(),MATCH(AL$3,$K$2:$P$2,0))</f>
        <v>100</v>
      </c>
      <c r="AM1943" s="147" cm="1">
        <f t="array" ref="AM1943">INDEX($K:$P,ROW(),MATCH(AM$3,$K$2:$P$2,0))</f>
        <v>100</v>
      </c>
      <c r="AN1943" s="147" cm="1">
        <f t="array" ref="AN1943">INDEX($K:$P,ROW(),MATCH(AN$3,$K$2:$P$2,0))</f>
        <v>100</v>
      </c>
      <c r="AO1943" s="147" cm="1">
        <f t="array" ref="AO1943">INDEX($K:$P,ROW(),MATCH(AO$3,$K$2:$P$2,0))</f>
        <v>100</v>
      </c>
      <c r="AP1943" s="147" cm="1">
        <f t="array" ref="AP1943">INDEX($K:$P,ROW(),MATCH(AP$3,$K$2:$P$2,0))</f>
        <v>100</v>
      </c>
      <c r="AQ1943" s="147" cm="1">
        <f t="array" ref="AQ1943">INDEX($K:$P,ROW(),MATCH(AQ$3,$K$2:$P$2,0))</f>
        <v>100</v>
      </c>
      <c r="AR1943" s="147" cm="1">
        <f t="array" ref="AR1943">INDEX($K:$P,ROW(),MATCH(AR$3,$K$2:$P$2,0))</f>
        <v>100</v>
      </c>
      <c r="AS1943" s="147" cm="1">
        <f t="array" ref="AS1943">INDEX($K:$P,ROW(),MATCH(AS$3,$K$2:$P$2,0))</f>
        <v>100</v>
      </c>
      <c r="AT1943" s="147" cm="1">
        <f t="array" ref="AT1943">INDEX($K:$P,ROW(),MATCH(AT$3,$K$2:$P$2,0))</f>
        <v>100</v>
      </c>
      <c r="AU1943" s="147" cm="1">
        <f t="array" ref="AU1943">INDEX($K:$P,ROW(),MATCH(AU$3,$K$2:$P$2,0))</f>
        <v>100</v>
      </c>
      <c r="AV1943" s="147" cm="1">
        <f t="array" ref="AV1943">INDEX($K:$P,ROW(),MATCH(AV$3,$K$2:$P$2,0))</f>
        <v>100</v>
      </c>
      <c r="AW1943" s="147" cm="1">
        <f t="array" ref="AW1943">INDEX($K:$P,ROW(),MATCH(AW$3,$K$2:$P$2,0))</f>
        <v>100</v>
      </c>
      <c r="AX1943" s="147" cm="1">
        <f t="array" ref="AX1943">INDEX($K:$P,ROW(),MATCH(AX$3,$K$2:$P$2,0))</f>
        <v>100</v>
      </c>
      <c r="AY1943" s="147" cm="1">
        <f t="array" ref="AY1943">INDEX($K:$P,ROW(),MATCH(AY$3,$K$2:$P$2,0))</f>
        <v>100</v>
      </c>
      <c r="AZ1943" s="147" cm="1">
        <f t="array" ref="AZ1943">INDEX($K:$P,ROW(),MATCH(AZ$3,$K$2:$P$2,0))</f>
        <v>100</v>
      </c>
      <c r="BA1943" s="147" cm="1">
        <f t="array" ref="BA1943">INDEX($K:$P,ROW(),MATCH(BA$3,$K$2:$P$2,0))</f>
        <v>100</v>
      </c>
      <c r="BB1943" s="147" cm="1">
        <f t="array" ref="BB1943">INDEX($K:$P,ROW(),MATCH(BB$3,$K$2:$P$2,0))</f>
        <v>100</v>
      </c>
      <c r="BC1943" s="147" cm="1">
        <f t="array" ref="BC1943">INDEX($K:$P,ROW(),MATCH(BC$3,$K$2:$P$2,0))</f>
        <v>100</v>
      </c>
      <c r="BD1943" s="147" cm="1">
        <f t="array" ref="BD1943">INDEX($K:$P,ROW(),MATCH(BD$3,$K$2:$P$2,0))</f>
        <v>100</v>
      </c>
      <c r="BE1943" s="147" cm="1">
        <f t="array" ref="BE1943">INDEX($K:$P,ROW(),MATCH(BE$3,$K$2:$P$2,0))</f>
        <v>100</v>
      </c>
      <c r="BF1943" s="147" cm="1">
        <f t="array" ref="BF1943">INDEX($K:$P,ROW(),MATCH(BF$3,$K$2:$P$2,0))</f>
        <v>100</v>
      </c>
      <c r="BG1943" s="147" cm="1">
        <f t="array" ref="BG1943">INDEX($K:$P,ROW(),MATCH(BG$3,$K$2:$P$2,0))</f>
        <v>100</v>
      </c>
      <c r="BH1943" s="147" cm="1">
        <f t="array" ref="BH1943">INDEX($K:$P,ROW(),MATCH(BH$3,$K$2:$P$2,0))</f>
        <v>100</v>
      </c>
      <c r="BI1943" s="147" cm="1">
        <f t="array" ref="BI1943">INDEX($K:$P,ROW(),MATCH(BI$3,$K$2:$P$2,0))</f>
        <v>100</v>
      </c>
      <c r="BJ1943" s="147" cm="1">
        <f t="array" ref="BJ1943">INDEX($K:$P,ROW(),MATCH(BJ$3,$K$2:$P$2,0))</f>
        <v>100</v>
      </c>
      <c r="BK1943" s="147" cm="1">
        <f t="array" ref="BK1943">INDEX($K:$P,ROW(),MATCH(BK$3,$K$2:$P$2,0))</f>
        <v>100</v>
      </c>
      <c r="BL1943" s="147" cm="1">
        <f t="array" ref="BL1943">INDEX($K:$P,ROW(),MATCH(BL$3,$K$2:$P$2,0))</f>
        <v>100</v>
      </c>
      <c r="BM1943" s="147" cm="1">
        <f t="array" ref="BM1943">INDEX($K:$P,ROW(),MATCH(BM$3,$K$2:$P$2,0))</f>
        <v>100</v>
      </c>
      <c r="BN1943" s="147" cm="1">
        <f t="array" ref="BN1943">INDEX($K:$P,ROW(),MATCH(BN$3,$K$2:$P$2,0))</f>
        <v>100</v>
      </c>
      <c r="BO1943" s="147" cm="1">
        <f t="array" ref="BO1943">INDEX($K:$P,ROW(),MATCH(BO$3,$K$2:$P$2,0))</f>
        <v>100</v>
      </c>
      <c r="BP1943" s="147" cm="1">
        <f t="array" ref="BP1943">INDEX($K:$P,ROW(),MATCH(BP$3,$K$2:$P$2,0))</f>
        <v>100</v>
      </c>
      <c r="BQ1943" s="147" cm="1">
        <f t="array" ref="BQ1943">INDEX($K:$P,ROW(),MATCH(BQ$3,$K$2:$P$2,0))</f>
        <v>100</v>
      </c>
      <c r="BR1943" s="147" cm="1">
        <f t="array" ref="BR1943">INDEX($K:$P,ROW(),MATCH(BR$3,$K$2:$P$2,0))</f>
        <v>100</v>
      </c>
      <c r="BS1943" s="147" cm="1">
        <f t="array" ref="BS1943">INDEX($K:$P,ROW(),MATCH(BS$3,$K$2:$P$2,0))</f>
        <v>100</v>
      </c>
      <c r="BT1943" s="147" cm="1">
        <f t="array" ref="BT1943">INDEX($K:$P,ROW(),MATCH(BT$3,$K$2:$P$2,0))</f>
        <v>100</v>
      </c>
      <c r="BU1943" s="147" cm="1">
        <f t="array" ref="BU1943">INDEX($K:$P,ROW(),MATCH(BU$3,$K$2:$P$2,0))</f>
        <v>100</v>
      </c>
      <c r="BV1943" s="147" cm="1">
        <f t="array" ref="BV1943">INDEX($K:$P,ROW(),MATCH(BV$3,$K$2:$P$2,0))</f>
        <v>100</v>
      </c>
      <c r="BW1943" s="147" cm="1">
        <f t="array" ref="BW1943">INDEX($K:$P,ROW(),MATCH(BW$3,$K$2:$P$2,0))</f>
        <v>100</v>
      </c>
      <c r="BX1943" s="147" cm="1">
        <f t="array" ref="BX1943">INDEX($K:$P,ROW(),MATCH(BX$3,$K$2:$P$2,0))</f>
        <v>100</v>
      </c>
      <c r="BY1943" s="147" cm="1">
        <f t="array" ref="BY1943">INDEX($K:$P,ROW(),MATCH(BY$3,$K$2:$P$2,0))</f>
        <v>100</v>
      </c>
      <c r="BZ1943" s="147" cm="1">
        <f t="array" ref="BZ1943">INDEX($K:$P,ROW(),MATCH(BZ$3,$K$2:$P$2,0))</f>
        <v>100</v>
      </c>
      <c r="CA1943" s="147" cm="1">
        <f t="array" ref="CA1943">INDEX($K:$P,ROW(),MATCH(CA$3,$K$2:$P$2,0))</f>
        <v>100</v>
      </c>
      <c r="CB1943" s="147" cm="1">
        <f t="array" ref="CB1943">INDEX($K:$P,ROW(),MATCH(CB$3,$K$2:$P$2,0))</f>
        <v>100</v>
      </c>
      <c r="CC1943" s="147" cm="1">
        <f t="array" ref="CC1943">INDEX($K:$P,ROW(),MATCH(CC$3,$K$2:$P$2,0))</f>
        <v>100</v>
      </c>
      <c r="CD1943" s="147" cm="1">
        <f t="array" ref="CD1943">INDEX($K:$P,ROW(),MATCH(CD$3,$K$2:$P$2,0))</f>
        <v>100</v>
      </c>
      <c r="CE1943" s="147" cm="1">
        <f t="array" ref="CE1943">INDEX($K:$P,ROW(),MATCH(CE$3,$K$2:$P$2,0))</f>
        <v>100</v>
      </c>
      <c r="CF1943" s="147" cm="1">
        <f t="array" ref="CF1943">INDEX($K:$P,ROW(),MATCH(CF$3,$K$2:$P$2,0))</f>
        <v>100</v>
      </c>
      <c r="CG1943" s="147" cm="1">
        <f t="array" ref="CG1943">INDEX($K:$P,ROW(),MATCH(CG$3,$K$2:$P$2,0))</f>
        <v>100</v>
      </c>
      <c r="CH1943" s="147" cm="1">
        <f t="array" ref="CH1943">INDEX($K:$P,ROW(),MATCH(CH$3,$K$2:$P$2,0))</f>
        <v>100</v>
      </c>
      <c r="CI1943" s="147" cm="1">
        <f t="array" ref="CI1943">INDEX($K:$P,ROW(),MATCH(CI$3,$K$2:$P$2,0))</f>
        <v>100</v>
      </c>
      <c r="CJ1943" s="147" cm="1">
        <f t="array" ref="CJ1943">INDEX($K:$P,ROW(),MATCH(CJ$3,$K$2:$P$2,0))</f>
        <v>100</v>
      </c>
      <c r="CK1943" s="147" cm="1">
        <f t="array" ref="CK1943">INDEX($K:$P,ROW(),MATCH(CK$3,$K$2:$P$2,0))</f>
        <v>100</v>
      </c>
      <c r="CL1943" s="147" cm="1">
        <f t="array" ref="CL1943">INDEX($K:$P,ROW(),MATCH(CL$3,$K$2:$P$2,0))</f>
        <v>100</v>
      </c>
      <c r="CN1943" s="147"/>
      <c r="CO1943" s="147" t="e" cm="1">
        <f t="array" ref="CO1943">INDEX($K:$P,ROW(),MATCH(CO$3,$K$2:$P$2,0))</f>
        <v>#N/A</v>
      </c>
      <c r="CP1943" s="147" t="e" cm="1">
        <f t="array" ref="CP1943">INDEX($K:$P,ROW(),MATCH(CP$3,$K$2:$P$2,0))</f>
        <v>#N/A</v>
      </c>
      <c r="CQ1943" s="147" t="e" cm="1">
        <f t="array" ref="CQ1943">INDEX($K:$P,ROW(),MATCH(CQ$3,$K$2:$P$2,0))</f>
        <v>#N/A</v>
      </c>
      <c r="CR1943" s="147" t="e" cm="1">
        <f t="array" ref="CR1943">INDEX($K:$P,ROW(),MATCH(CR$3,$K$2:$P$2,0))</f>
        <v>#N/A</v>
      </c>
      <c r="CS1943" s="147" t="e" cm="1">
        <f t="array" ref="CS1943">INDEX($K:$P,ROW(),MATCH(CS$3,$K$2:$P$2,0))</f>
        <v>#N/A</v>
      </c>
      <c r="CT1943" s="147" t="e" cm="1">
        <f t="array" ref="CT1943">INDEX($K:$P,ROW(),MATCH(CT$3,$K$2:$P$2,0))</f>
        <v>#N/A</v>
      </c>
      <c r="CU1943" s="147" t="e" cm="1">
        <f t="array" ref="CU1943">INDEX($K:$P,ROW(),MATCH(CU$3,$K$2:$P$2,0))</f>
        <v>#N/A</v>
      </c>
      <c r="CV1943" s="147" t="e" cm="1">
        <f t="array" ref="CV1943">INDEX($K:$P,ROW(),MATCH(CV$3,$K$2:$P$2,0))</f>
        <v>#N/A</v>
      </c>
      <c r="CW1943" s="147" t="e" cm="1">
        <f t="array" ref="CW1943">INDEX($K:$P,ROW(),MATCH(CW$3,$K$2:$P$2,0))</f>
        <v>#N/A</v>
      </c>
      <c r="CX1943" s="147" t="e" cm="1">
        <f t="array" ref="CX1943">INDEX($K:$P,ROW(),MATCH(CX$3,$K$2:$P$2,0))</f>
        <v>#N/A</v>
      </c>
      <c r="CY1943" s="147" t="e" cm="1">
        <f t="array" ref="CY1943">INDEX($K:$P,ROW(),MATCH(CY$3,$K$2:$P$2,0))</f>
        <v>#N/A</v>
      </c>
      <c r="CZ1943" s="147" t="e" cm="1">
        <f t="array" ref="CZ1943">INDEX($K:$P,ROW(),MATCH(CZ$3,$K$2:$P$2,0))</f>
        <v>#N/A</v>
      </c>
      <c r="DA1943" s="147" t="e" cm="1">
        <f t="array" ref="DA1943">INDEX($K:$P,ROW(),MATCH(DA$3,$K$2:$P$2,0))</f>
        <v>#N/A</v>
      </c>
      <c r="DB1943" s="147" t="e" cm="1">
        <f t="array" ref="DB1943">INDEX($K:$P,ROW(),MATCH(DB$3,$K$2:$P$2,0))</f>
        <v>#N/A</v>
      </c>
      <c r="DC1943" s="147" t="e" cm="1">
        <f t="array" ref="DC1943">INDEX($K:$P,ROW(),MATCH(DC$3,$K$2:$P$2,0))</f>
        <v>#N/A</v>
      </c>
      <c r="DD1943" s="147" t="e" cm="1">
        <f t="array" ref="DD1943">INDEX($K:$P,ROW(),MATCH(DD$3,$K$2:$P$2,0))</f>
        <v>#N/A</v>
      </c>
      <c r="DE1943" s="147" t="e" cm="1">
        <f t="array" ref="DE1943">INDEX($K:$P,ROW(),MATCH(DE$3,$K$2:$P$2,0))</f>
        <v>#N/A</v>
      </c>
      <c r="DF1943" s="147" t="e" cm="1">
        <f t="array" ref="DF1943">INDEX($K:$P,ROW(),MATCH(DF$3,$K$2:$P$2,0))</f>
        <v>#N/A</v>
      </c>
      <c r="DG1943" s="147" t="e" cm="1">
        <f t="array" ref="DG1943">INDEX($K:$P,ROW(),MATCH(DG$3,$K$2:$P$2,0))</f>
        <v>#N/A</v>
      </c>
      <c r="DH1943" s="147" t="e" cm="1">
        <f t="array" ref="DH1943">INDEX($K:$P,ROW(),MATCH(DH$3,$K$2:$P$2,0))</f>
        <v>#N/A</v>
      </c>
      <c r="DI1943" s="147" t="e" cm="1">
        <f t="array" ref="DI1943">INDEX($K:$P,ROW(),MATCH(DI$3,$K$2:$P$2,0))</f>
        <v>#N/A</v>
      </c>
      <c r="DJ1943" s="147" t="e" cm="1">
        <f t="array" ref="DJ1943">INDEX($K:$P,ROW(),MATCH(DJ$3,$K$2:$P$2,0))</f>
        <v>#N/A</v>
      </c>
      <c r="DK1943" s="147" t="e" cm="1">
        <f t="array" ref="DK1943">INDEX($K:$P,ROW(),MATCH(DK$3,$K$2:$P$2,0))</f>
        <v>#N/A</v>
      </c>
      <c r="DL1943" s="147" t="e" cm="1">
        <f t="array" ref="DL1943">INDEX($K:$P,ROW(),MATCH(DL$3,$K$2:$P$2,0))</f>
        <v>#N/A</v>
      </c>
    </row>
    <row r="1944" spans="1:116" x14ac:dyDescent="0.4">
      <c r="A1944" s="12"/>
      <c r="B1944" s="319"/>
      <c r="C1944" s="319"/>
      <c r="D1944" s="317" t="s">
        <v>518</v>
      </c>
      <c r="E1944" s="317" t="str">
        <f t="shared" si="3318"/>
        <v>1944 SPLIT-SV-VR</v>
      </c>
      <c r="G1944" s="145" t="str">
        <f>G1935</f>
        <v>Product B</v>
      </c>
      <c r="H1944" s="12"/>
      <c r="I1944" s="60"/>
      <c r="J1944" s="60"/>
      <c r="K1944" s="61">
        <v>200</v>
      </c>
      <c r="L1944" s="61">
        <v>200</v>
      </c>
      <c r="M1944" s="61">
        <v>200</v>
      </c>
      <c r="N1944" s="61">
        <v>200</v>
      </c>
      <c r="O1944" s="61">
        <v>200</v>
      </c>
      <c r="P1944" s="61">
        <v>200</v>
      </c>
      <c r="R1944" s="13"/>
      <c r="S1944" s="147" cm="1">
        <f t="array" ref="S1944">INDEX($K:$P,ROW(),MATCH(S$3,$K$2:$P$2,0))</f>
        <v>200</v>
      </c>
      <c r="T1944" s="147" cm="1">
        <f t="array" ref="T1944">INDEX($K:$P,ROW(),MATCH(T$3,$K$2:$P$2,0))</f>
        <v>200</v>
      </c>
      <c r="U1944" s="147" cm="1">
        <f t="array" ref="U1944">INDEX($K:$P,ROW(),MATCH(U$3,$K$2:$P$2,0))</f>
        <v>200</v>
      </c>
      <c r="V1944" s="147" cm="1">
        <f t="array" ref="V1944">INDEX($K:$P,ROW(),MATCH(V$3,$K$2:$P$2,0))</f>
        <v>200</v>
      </c>
      <c r="W1944" s="147" cm="1">
        <f t="array" ref="W1944">INDEX($K:$P,ROW(),MATCH(W$3,$K$2:$P$2,0))</f>
        <v>200</v>
      </c>
      <c r="X1944" s="147" cm="1">
        <f t="array" ref="X1944">INDEX($K:$P,ROW(),MATCH(X$3,$K$2:$P$2,0))</f>
        <v>200</v>
      </c>
      <c r="Y1944" s="147" cm="1">
        <f t="array" ref="Y1944">INDEX($K:$P,ROW(),MATCH(Y$3,$K$2:$P$2,0))</f>
        <v>200</v>
      </c>
      <c r="Z1944" s="147" cm="1">
        <f t="array" ref="Z1944">INDEX($K:$P,ROW(),MATCH(Z$3,$K$2:$P$2,0))</f>
        <v>200</v>
      </c>
      <c r="AA1944" s="147" cm="1">
        <f t="array" ref="AA1944">INDEX($K:$P,ROW(),MATCH(AA$3,$K$2:$P$2,0))</f>
        <v>200</v>
      </c>
      <c r="AB1944" s="147" cm="1">
        <f t="array" ref="AB1944">INDEX($K:$P,ROW(),MATCH(AB$3,$K$2:$P$2,0))</f>
        <v>200</v>
      </c>
      <c r="AC1944" s="147" cm="1">
        <f t="array" ref="AC1944">INDEX($K:$P,ROW(),MATCH(AC$3,$K$2:$P$2,0))</f>
        <v>200</v>
      </c>
      <c r="AD1944" s="147" cm="1">
        <f t="array" ref="AD1944">INDEX($K:$P,ROW(),MATCH(AD$3,$K$2:$P$2,0))</f>
        <v>200</v>
      </c>
      <c r="AE1944" s="147" cm="1">
        <f t="array" ref="AE1944">INDEX($K:$P,ROW(),MATCH(AE$3,$K$2:$P$2,0))</f>
        <v>200</v>
      </c>
      <c r="AF1944" s="147" cm="1">
        <f t="array" ref="AF1944">INDEX($K:$P,ROW(),MATCH(AF$3,$K$2:$P$2,0))</f>
        <v>200</v>
      </c>
      <c r="AG1944" s="147" cm="1">
        <f t="array" ref="AG1944">INDEX($K:$P,ROW(),MATCH(AG$3,$K$2:$P$2,0))</f>
        <v>200</v>
      </c>
      <c r="AH1944" s="147" cm="1">
        <f t="array" ref="AH1944">INDEX($K:$P,ROW(),MATCH(AH$3,$K$2:$P$2,0))</f>
        <v>200</v>
      </c>
      <c r="AI1944" s="147" cm="1">
        <f t="array" ref="AI1944">INDEX($K:$P,ROW(),MATCH(AI$3,$K$2:$P$2,0))</f>
        <v>200</v>
      </c>
      <c r="AJ1944" s="147" cm="1">
        <f t="array" ref="AJ1944">INDEX($K:$P,ROW(),MATCH(AJ$3,$K$2:$P$2,0))</f>
        <v>200</v>
      </c>
      <c r="AK1944" s="147" cm="1">
        <f t="array" ref="AK1944">INDEX($K:$P,ROW(),MATCH(AK$3,$K$2:$P$2,0))</f>
        <v>200</v>
      </c>
      <c r="AL1944" s="147" cm="1">
        <f t="array" ref="AL1944">INDEX($K:$P,ROW(),MATCH(AL$3,$K$2:$P$2,0))</f>
        <v>200</v>
      </c>
      <c r="AM1944" s="147" cm="1">
        <f t="array" ref="AM1944">INDEX($K:$P,ROW(),MATCH(AM$3,$K$2:$P$2,0))</f>
        <v>200</v>
      </c>
      <c r="AN1944" s="147" cm="1">
        <f t="array" ref="AN1944">INDEX($K:$P,ROW(),MATCH(AN$3,$K$2:$P$2,0))</f>
        <v>200</v>
      </c>
      <c r="AO1944" s="147" cm="1">
        <f t="array" ref="AO1944">INDEX($K:$P,ROW(),MATCH(AO$3,$K$2:$P$2,0))</f>
        <v>200</v>
      </c>
      <c r="AP1944" s="147" cm="1">
        <f t="array" ref="AP1944">INDEX($K:$P,ROW(),MATCH(AP$3,$K$2:$P$2,0))</f>
        <v>200</v>
      </c>
      <c r="AQ1944" s="147" cm="1">
        <f t="array" ref="AQ1944">INDEX($K:$P,ROW(),MATCH(AQ$3,$K$2:$P$2,0))</f>
        <v>200</v>
      </c>
      <c r="AR1944" s="147" cm="1">
        <f t="array" ref="AR1944">INDEX($K:$P,ROW(),MATCH(AR$3,$K$2:$P$2,0))</f>
        <v>200</v>
      </c>
      <c r="AS1944" s="147" cm="1">
        <f t="array" ref="AS1944">INDEX($K:$P,ROW(),MATCH(AS$3,$K$2:$P$2,0))</f>
        <v>200</v>
      </c>
      <c r="AT1944" s="147" cm="1">
        <f t="array" ref="AT1944">INDEX($K:$P,ROW(),MATCH(AT$3,$K$2:$P$2,0))</f>
        <v>200</v>
      </c>
      <c r="AU1944" s="147" cm="1">
        <f t="array" ref="AU1944">INDEX($K:$P,ROW(),MATCH(AU$3,$K$2:$P$2,0))</f>
        <v>200</v>
      </c>
      <c r="AV1944" s="147" cm="1">
        <f t="array" ref="AV1944">INDEX($K:$P,ROW(),MATCH(AV$3,$K$2:$P$2,0))</f>
        <v>200</v>
      </c>
      <c r="AW1944" s="147" cm="1">
        <f t="array" ref="AW1944">INDEX($K:$P,ROW(),MATCH(AW$3,$K$2:$P$2,0))</f>
        <v>200</v>
      </c>
      <c r="AX1944" s="147" cm="1">
        <f t="array" ref="AX1944">INDEX($K:$P,ROW(),MATCH(AX$3,$K$2:$P$2,0))</f>
        <v>200</v>
      </c>
      <c r="AY1944" s="147" cm="1">
        <f t="array" ref="AY1944">INDEX($K:$P,ROW(),MATCH(AY$3,$K$2:$P$2,0))</f>
        <v>200</v>
      </c>
      <c r="AZ1944" s="147" cm="1">
        <f t="array" ref="AZ1944">INDEX($K:$P,ROW(),MATCH(AZ$3,$K$2:$P$2,0))</f>
        <v>200</v>
      </c>
      <c r="BA1944" s="147" cm="1">
        <f t="array" ref="BA1944">INDEX($K:$P,ROW(),MATCH(BA$3,$K$2:$P$2,0))</f>
        <v>200</v>
      </c>
      <c r="BB1944" s="147" cm="1">
        <f t="array" ref="BB1944">INDEX($K:$P,ROW(),MATCH(BB$3,$K$2:$P$2,0))</f>
        <v>200</v>
      </c>
      <c r="BC1944" s="147" cm="1">
        <f t="array" ref="BC1944">INDEX($K:$P,ROW(),MATCH(BC$3,$K$2:$P$2,0))</f>
        <v>200</v>
      </c>
      <c r="BD1944" s="147" cm="1">
        <f t="array" ref="BD1944">INDEX($K:$P,ROW(),MATCH(BD$3,$K$2:$P$2,0))</f>
        <v>200</v>
      </c>
      <c r="BE1944" s="147" cm="1">
        <f t="array" ref="BE1944">INDEX($K:$P,ROW(),MATCH(BE$3,$K$2:$P$2,0))</f>
        <v>200</v>
      </c>
      <c r="BF1944" s="147" cm="1">
        <f t="array" ref="BF1944">INDEX($K:$P,ROW(),MATCH(BF$3,$K$2:$P$2,0))</f>
        <v>200</v>
      </c>
      <c r="BG1944" s="147" cm="1">
        <f t="array" ref="BG1944">INDEX($K:$P,ROW(),MATCH(BG$3,$K$2:$P$2,0))</f>
        <v>200</v>
      </c>
      <c r="BH1944" s="147" cm="1">
        <f t="array" ref="BH1944">INDEX($K:$P,ROW(),MATCH(BH$3,$K$2:$P$2,0))</f>
        <v>200</v>
      </c>
      <c r="BI1944" s="147" cm="1">
        <f t="array" ref="BI1944">INDEX($K:$P,ROW(),MATCH(BI$3,$K$2:$P$2,0))</f>
        <v>200</v>
      </c>
      <c r="BJ1944" s="147" cm="1">
        <f t="array" ref="BJ1944">INDEX($K:$P,ROW(),MATCH(BJ$3,$K$2:$P$2,0))</f>
        <v>200</v>
      </c>
      <c r="BK1944" s="147" cm="1">
        <f t="array" ref="BK1944">INDEX($K:$P,ROW(),MATCH(BK$3,$K$2:$P$2,0))</f>
        <v>200</v>
      </c>
      <c r="BL1944" s="147" cm="1">
        <f t="array" ref="BL1944">INDEX($K:$P,ROW(),MATCH(BL$3,$K$2:$P$2,0))</f>
        <v>200</v>
      </c>
      <c r="BM1944" s="147" cm="1">
        <f t="array" ref="BM1944">INDEX($K:$P,ROW(),MATCH(BM$3,$K$2:$P$2,0))</f>
        <v>200</v>
      </c>
      <c r="BN1944" s="147" cm="1">
        <f t="array" ref="BN1944">INDEX($K:$P,ROW(),MATCH(BN$3,$K$2:$P$2,0))</f>
        <v>200</v>
      </c>
      <c r="BO1944" s="147" cm="1">
        <f t="array" ref="BO1944">INDEX($K:$P,ROW(),MATCH(BO$3,$K$2:$P$2,0))</f>
        <v>200</v>
      </c>
      <c r="BP1944" s="147" cm="1">
        <f t="array" ref="BP1944">INDEX($K:$P,ROW(),MATCH(BP$3,$K$2:$P$2,0))</f>
        <v>200</v>
      </c>
      <c r="BQ1944" s="147" cm="1">
        <f t="array" ref="BQ1944">INDEX($K:$P,ROW(),MATCH(BQ$3,$K$2:$P$2,0))</f>
        <v>200</v>
      </c>
      <c r="BR1944" s="147" cm="1">
        <f t="array" ref="BR1944">INDEX($K:$P,ROW(),MATCH(BR$3,$K$2:$P$2,0))</f>
        <v>200</v>
      </c>
      <c r="BS1944" s="147" cm="1">
        <f t="array" ref="BS1944">INDEX($K:$P,ROW(),MATCH(BS$3,$K$2:$P$2,0))</f>
        <v>200</v>
      </c>
      <c r="BT1944" s="147" cm="1">
        <f t="array" ref="BT1944">INDEX($K:$P,ROW(),MATCH(BT$3,$K$2:$P$2,0))</f>
        <v>200</v>
      </c>
      <c r="BU1944" s="147" cm="1">
        <f t="array" ref="BU1944">INDEX($K:$P,ROW(),MATCH(BU$3,$K$2:$P$2,0))</f>
        <v>200</v>
      </c>
      <c r="BV1944" s="147" cm="1">
        <f t="array" ref="BV1944">INDEX($K:$P,ROW(),MATCH(BV$3,$K$2:$P$2,0))</f>
        <v>200</v>
      </c>
      <c r="BW1944" s="147" cm="1">
        <f t="array" ref="BW1944">INDEX($K:$P,ROW(),MATCH(BW$3,$K$2:$P$2,0))</f>
        <v>200</v>
      </c>
      <c r="BX1944" s="147" cm="1">
        <f t="array" ref="BX1944">INDEX($K:$P,ROW(),MATCH(BX$3,$K$2:$P$2,0))</f>
        <v>200</v>
      </c>
      <c r="BY1944" s="147" cm="1">
        <f t="array" ref="BY1944">INDEX($K:$P,ROW(),MATCH(BY$3,$K$2:$P$2,0))</f>
        <v>200</v>
      </c>
      <c r="BZ1944" s="147" cm="1">
        <f t="array" ref="BZ1944">INDEX($K:$P,ROW(),MATCH(BZ$3,$K$2:$P$2,0))</f>
        <v>200</v>
      </c>
      <c r="CA1944" s="147" cm="1">
        <f t="array" ref="CA1944">INDEX($K:$P,ROW(),MATCH(CA$3,$K$2:$P$2,0))</f>
        <v>200</v>
      </c>
      <c r="CB1944" s="147" cm="1">
        <f t="array" ref="CB1944">INDEX($K:$P,ROW(),MATCH(CB$3,$K$2:$P$2,0))</f>
        <v>200</v>
      </c>
      <c r="CC1944" s="147" cm="1">
        <f t="array" ref="CC1944">INDEX($K:$P,ROW(),MATCH(CC$3,$K$2:$P$2,0))</f>
        <v>200</v>
      </c>
      <c r="CD1944" s="147" cm="1">
        <f t="array" ref="CD1944">INDEX($K:$P,ROW(),MATCH(CD$3,$K$2:$P$2,0))</f>
        <v>200</v>
      </c>
      <c r="CE1944" s="147" cm="1">
        <f t="array" ref="CE1944">INDEX($K:$P,ROW(),MATCH(CE$3,$K$2:$P$2,0))</f>
        <v>200</v>
      </c>
      <c r="CF1944" s="147" cm="1">
        <f t="array" ref="CF1944">INDEX($K:$P,ROW(),MATCH(CF$3,$K$2:$P$2,0))</f>
        <v>200</v>
      </c>
      <c r="CG1944" s="147" cm="1">
        <f t="array" ref="CG1944">INDEX($K:$P,ROW(),MATCH(CG$3,$K$2:$P$2,0))</f>
        <v>200</v>
      </c>
      <c r="CH1944" s="147" cm="1">
        <f t="array" ref="CH1944">INDEX($K:$P,ROW(),MATCH(CH$3,$K$2:$P$2,0))</f>
        <v>200</v>
      </c>
      <c r="CI1944" s="147" cm="1">
        <f t="array" ref="CI1944">INDEX($K:$P,ROW(),MATCH(CI$3,$K$2:$P$2,0))</f>
        <v>200</v>
      </c>
      <c r="CJ1944" s="147" cm="1">
        <f t="array" ref="CJ1944">INDEX($K:$P,ROW(),MATCH(CJ$3,$K$2:$P$2,0))</f>
        <v>200</v>
      </c>
      <c r="CK1944" s="147" cm="1">
        <f t="array" ref="CK1944">INDEX($K:$P,ROW(),MATCH(CK$3,$K$2:$P$2,0))</f>
        <v>200</v>
      </c>
      <c r="CL1944" s="147" cm="1">
        <f t="array" ref="CL1944">INDEX($K:$P,ROW(),MATCH(CL$3,$K$2:$P$2,0))</f>
        <v>200</v>
      </c>
      <c r="CN1944" s="147"/>
      <c r="CO1944" s="147" t="e" cm="1">
        <f t="array" ref="CO1944">INDEX($K:$P,ROW(),MATCH(CO$3,$K$2:$P$2,0))</f>
        <v>#N/A</v>
      </c>
      <c r="CP1944" s="147" t="e" cm="1">
        <f t="array" ref="CP1944">INDEX($K:$P,ROW(),MATCH(CP$3,$K$2:$P$2,0))</f>
        <v>#N/A</v>
      </c>
      <c r="CQ1944" s="147" t="e" cm="1">
        <f t="array" ref="CQ1944">INDEX($K:$P,ROW(),MATCH(CQ$3,$K$2:$P$2,0))</f>
        <v>#N/A</v>
      </c>
      <c r="CR1944" s="147" t="e" cm="1">
        <f t="array" ref="CR1944">INDEX($K:$P,ROW(),MATCH(CR$3,$K$2:$P$2,0))</f>
        <v>#N/A</v>
      </c>
      <c r="CS1944" s="147" t="e" cm="1">
        <f t="array" ref="CS1944">INDEX($K:$P,ROW(),MATCH(CS$3,$K$2:$P$2,0))</f>
        <v>#N/A</v>
      </c>
      <c r="CT1944" s="147" t="e" cm="1">
        <f t="array" ref="CT1944">INDEX($K:$P,ROW(),MATCH(CT$3,$K$2:$P$2,0))</f>
        <v>#N/A</v>
      </c>
      <c r="CU1944" s="147" t="e" cm="1">
        <f t="array" ref="CU1944">INDEX($K:$P,ROW(),MATCH(CU$3,$K$2:$P$2,0))</f>
        <v>#N/A</v>
      </c>
      <c r="CV1944" s="147" t="e" cm="1">
        <f t="array" ref="CV1944">INDEX($K:$P,ROW(),MATCH(CV$3,$K$2:$P$2,0))</f>
        <v>#N/A</v>
      </c>
      <c r="CW1944" s="147" t="e" cm="1">
        <f t="array" ref="CW1944">INDEX($K:$P,ROW(),MATCH(CW$3,$K$2:$P$2,0))</f>
        <v>#N/A</v>
      </c>
      <c r="CX1944" s="147" t="e" cm="1">
        <f t="array" ref="CX1944">INDEX($K:$P,ROW(),MATCH(CX$3,$K$2:$P$2,0))</f>
        <v>#N/A</v>
      </c>
      <c r="CY1944" s="147" t="e" cm="1">
        <f t="array" ref="CY1944">INDEX($K:$P,ROW(),MATCH(CY$3,$K$2:$P$2,0))</f>
        <v>#N/A</v>
      </c>
      <c r="CZ1944" s="147" t="e" cm="1">
        <f t="array" ref="CZ1944">INDEX($K:$P,ROW(),MATCH(CZ$3,$K$2:$P$2,0))</f>
        <v>#N/A</v>
      </c>
      <c r="DA1944" s="147" t="e" cm="1">
        <f t="array" ref="DA1944">INDEX($K:$P,ROW(),MATCH(DA$3,$K$2:$P$2,0))</f>
        <v>#N/A</v>
      </c>
      <c r="DB1944" s="147" t="e" cm="1">
        <f t="array" ref="DB1944">INDEX($K:$P,ROW(),MATCH(DB$3,$K$2:$P$2,0))</f>
        <v>#N/A</v>
      </c>
      <c r="DC1944" s="147" t="e" cm="1">
        <f t="array" ref="DC1944">INDEX($K:$P,ROW(),MATCH(DC$3,$K$2:$P$2,0))</f>
        <v>#N/A</v>
      </c>
      <c r="DD1944" s="147" t="e" cm="1">
        <f t="array" ref="DD1944">INDEX($K:$P,ROW(),MATCH(DD$3,$K$2:$P$2,0))</f>
        <v>#N/A</v>
      </c>
      <c r="DE1944" s="147" t="e" cm="1">
        <f t="array" ref="DE1944">INDEX($K:$P,ROW(),MATCH(DE$3,$K$2:$P$2,0))</f>
        <v>#N/A</v>
      </c>
      <c r="DF1944" s="147" t="e" cm="1">
        <f t="array" ref="DF1944">INDEX($K:$P,ROW(),MATCH(DF$3,$K$2:$P$2,0))</f>
        <v>#N/A</v>
      </c>
      <c r="DG1944" s="147" t="e" cm="1">
        <f t="array" ref="DG1944">INDEX($K:$P,ROW(),MATCH(DG$3,$K$2:$P$2,0))</f>
        <v>#N/A</v>
      </c>
      <c r="DH1944" s="147" t="e" cm="1">
        <f t="array" ref="DH1944">INDEX($K:$P,ROW(),MATCH(DH$3,$K$2:$P$2,0))</f>
        <v>#N/A</v>
      </c>
      <c r="DI1944" s="147" t="e" cm="1">
        <f t="array" ref="DI1944">INDEX($K:$P,ROW(),MATCH(DI$3,$K$2:$P$2,0))</f>
        <v>#N/A</v>
      </c>
      <c r="DJ1944" s="147" t="e" cm="1">
        <f t="array" ref="DJ1944">INDEX($K:$P,ROW(),MATCH(DJ$3,$K$2:$P$2,0))</f>
        <v>#N/A</v>
      </c>
      <c r="DK1944" s="147" t="e" cm="1">
        <f t="array" ref="DK1944">INDEX($K:$P,ROW(),MATCH(DK$3,$K$2:$P$2,0))</f>
        <v>#N/A</v>
      </c>
      <c r="DL1944" s="147" t="e" cm="1">
        <f t="array" ref="DL1944">INDEX($K:$P,ROW(),MATCH(DL$3,$K$2:$P$2,0))</f>
        <v>#N/A</v>
      </c>
    </row>
    <row r="1945" spans="1:116" x14ac:dyDescent="0.4">
      <c r="A1945" s="12"/>
      <c r="B1945" s="319"/>
      <c r="C1945" s="319"/>
      <c r="D1945" s="317" t="s">
        <v>518</v>
      </c>
      <c r="E1945" s="317" t="str">
        <f t="shared" si="3318"/>
        <v>1945 SPLIT-SV-VR</v>
      </c>
      <c r="G1945" s="95"/>
      <c r="H1945" s="12"/>
      <c r="I1945" s="60"/>
      <c r="J1945" s="60"/>
      <c r="K1945" s="12"/>
      <c r="L1945" s="12"/>
      <c r="M1945" s="12"/>
      <c r="N1945" s="12"/>
      <c r="O1945" s="12"/>
      <c r="P1945" s="12"/>
      <c r="R1945" s="13"/>
      <c r="S1945" s="76"/>
      <c r="T1945" s="76"/>
      <c r="U1945" s="76"/>
      <c r="V1945" s="76"/>
      <c r="W1945" s="76"/>
      <c r="X1945" s="76"/>
      <c r="Y1945" s="76"/>
      <c r="Z1945" s="76"/>
      <c r="AA1945" s="76"/>
      <c r="AB1945" s="76"/>
      <c r="AC1945" s="76"/>
      <c r="AD1945" s="76"/>
      <c r="AE1945" s="76"/>
      <c r="AF1945" s="76"/>
      <c r="AG1945" s="76"/>
      <c r="AH1945" s="76"/>
      <c r="AI1945" s="76"/>
      <c r="AJ1945" s="76"/>
      <c r="AK1945" s="76"/>
      <c r="AL1945" s="76"/>
      <c r="AM1945" s="76"/>
      <c r="AN1945" s="76"/>
      <c r="AO1945" s="76"/>
      <c r="AP1945" s="76"/>
      <c r="AQ1945" s="76"/>
      <c r="AR1945" s="76"/>
      <c r="AS1945" s="76"/>
      <c r="AT1945" s="76"/>
      <c r="AU1945" s="76"/>
      <c r="AV1945" s="76"/>
      <c r="AW1945" s="76"/>
      <c r="AX1945" s="76"/>
      <c r="AY1945" s="76"/>
      <c r="AZ1945" s="76"/>
      <c r="BA1945" s="76"/>
      <c r="BB1945" s="76"/>
      <c r="BC1945" s="76"/>
      <c r="BD1945" s="76"/>
      <c r="BE1945" s="76"/>
      <c r="BF1945" s="76"/>
      <c r="BG1945" s="76"/>
      <c r="BH1945" s="76"/>
      <c r="BI1945" s="76"/>
      <c r="BJ1945" s="76"/>
      <c r="BK1945" s="76"/>
      <c r="BL1945" s="76"/>
      <c r="BM1945" s="76"/>
      <c r="BN1945" s="76"/>
      <c r="BO1945" s="76"/>
      <c r="BP1945" s="76"/>
      <c r="BQ1945" s="76"/>
      <c r="BR1945" s="76"/>
      <c r="BS1945" s="76"/>
      <c r="BT1945" s="76"/>
      <c r="BU1945" s="76"/>
      <c r="BV1945" s="76"/>
      <c r="BW1945" s="76"/>
      <c r="BX1945" s="76"/>
      <c r="BY1945" s="76"/>
      <c r="BZ1945" s="76"/>
      <c r="CA1945" s="76"/>
      <c r="CB1945" s="76"/>
      <c r="CC1945" s="76"/>
      <c r="CD1945" s="76"/>
      <c r="CE1945" s="76"/>
      <c r="CF1945" s="76"/>
      <c r="CG1945" s="76"/>
      <c r="CH1945" s="76"/>
      <c r="CI1945" s="76"/>
      <c r="CJ1945" s="76"/>
      <c r="CK1945" s="76"/>
      <c r="CL1945" s="76"/>
      <c r="CN1945" s="76"/>
      <c r="CO1945" s="76"/>
      <c r="CP1945" s="76"/>
      <c r="CQ1945" s="76"/>
      <c r="CR1945" s="76"/>
      <c r="CS1945" s="76"/>
      <c r="CT1945" s="76"/>
      <c r="CU1945" s="76"/>
      <c r="CV1945" s="76"/>
      <c r="CW1945" s="76"/>
      <c r="CX1945" s="76"/>
      <c r="CY1945" s="76"/>
      <c r="CZ1945" s="76"/>
      <c r="DA1945" s="76"/>
      <c r="DB1945" s="76"/>
      <c r="DC1945" s="76"/>
      <c r="DD1945" s="76"/>
      <c r="DE1945" s="76"/>
      <c r="DF1945" s="76"/>
      <c r="DG1945" s="76"/>
      <c r="DH1945" s="76"/>
      <c r="DI1945" s="76"/>
      <c r="DJ1945" s="76"/>
      <c r="DK1945" s="76"/>
      <c r="DL1945" s="76"/>
    </row>
    <row r="1946" spans="1:116" x14ac:dyDescent="0.4">
      <c r="A1946" s="12"/>
      <c r="B1946" s="319"/>
      <c r="C1946" s="319"/>
      <c r="D1946" s="317" t="s">
        <v>518</v>
      </c>
      <c r="E1946" s="317" t="str">
        <f t="shared" si="3318"/>
        <v>1946 SPLIT-SV-VR</v>
      </c>
      <c r="G1946" s="95" t="s">
        <v>241</v>
      </c>
      <c r="H1946" s="12"/>
      <c r="I1946" s="60"/>
      <c r="J1946" s="60"/>
      <c r="K1946" s="12"/>
      <c r="L1946" s="12"/>
      <c r="M1946" s="12"/>
      <c r="N1946" s="12"/>
      <c r="O1946" s="12"/>
      <c r="P1946" s="12"/>
      <c r="R1946" s="13"/>
      <c r="S1946" s="76"/>
      <c r="T1946" s="76"/>
      <c r="U1946" s="76"/>
      <c r="V1946" s="76"/>
      <c r="W1946" s="76"/>
      <c r="X1946" s="76"/>
      <c r="Y1946" s="76"/>
      <c r="Z1946" s="76"/>
      <c r="AA1946" s="76"/>
      <c r="AB1946" s="76"/>
      <c r="AC1946" s="76"/>
      <c r="AD1946" s="76"/>
      <c r="AE1946" s="76"/>
      <c r="AF1946" s="76"/>
      <c r="AG1946" s="76"/>
      <c r="AH1946" s="76"/>
      <c r="AI1946" s="76"/>
      <c r="AJ1946" s="76"/>
      <c r="AK1946" s="76"/>
      <c r="AL1946" s="76"/>
      <c r="AM1946" s="76"/>
      <c r="AN1946" s="76"/>
      <c r="AO1946" s="76"/>
      <c r="AP1946" s="76"/>
      <c r="AQ1946" s="76"/>
      <c r="AR1946" s="76"/>
      <c r="AS1946" s="76"/>
      <c r="AT1946" s="76"/>
      <c r="AU1946" s="76"/>
      <c r="AV1946" s="76"/>
      <c r="AW1946" s="76"/>
      <c r="AX1946" s="76"/>
      <c r="AY1946" s="76"/>
      <c r="AZ1946" s="76"/>
      <c r="BA1946" s="76"/>
      <c r="BB1946" s="76"/>
      <c r="BC1946" s="76"/>
      <c r="BD1946" s="76"/>
      <c r="BE1946" s="76"/>
      <c r="BF1946" s="76"/>
      <c r="BG1946" s="76"/>
      <c r="BH1946" s="76"/>
      <c r="BI1946" s="76"/>
      <c r="BJ1946" s="76"/>
      <c r="BK1946" s="76"/>
      <c r="BL1946" s="76"/>
      <c r="BM1946" s="76"/>
      <c r="BN1946" s="76"/>
      <c r="BO1946" s="76"/>
      <c r="BP1946" s="76"/>
      <c r="BQ1946" s="76"/>
      <c r="BR1946" s="76"/>
      <c r="BS1946" s="76"/>
      <c r="BT1946" s="76"/>
      <c r="BU1946" s="76"/>
      <c r="BV1946" s="76"/>
      <c r="BW1946" s="76"/>
      <c r="BX1946" s="76"/>
      <c r="BY1946" s="76"/>
      <c r="BZ1946" s="76"/>
      <c r="CA1946" s="76"/>
      <c r="CB1946" s="76"/>
      <c r="CC1946" s="76"/>
      <c r="CD1946" s="76"/>
      <c r="CE1946" s="76"/>
      <c r="CF1946" s="76"/>
      <c r="CG1946" s="76"/>
      <c r="CH1946" s="76"/>
      <c r="CI1946" s="76"/>
      <c r="CJ1946" s="76"/>
      <c r="CK1946" s="76"/>
      <c r="CL1946" s="76"/>
      <c r="CN1946" s="76"/>
      <c r="CO1946" s="76"/>
      <c r="CP1946" s="76"/>
      <c r="CQ1946" s="76"/>
      <c r="CR1946" s="76"/>
      <c r="CS1946" s="76"/>
      <c r="CT1946" s="76"/>
      <c r="CU1946" s="76"/>
      <c r="CV1946" s="76"/>
      <c r="CW1946" s="76"/>
      <c r="CX1946" s="76"/>
      <c r="CY1946" s="76"/>
      <c r="CZ1946" s="76"/>
      <c r="DA1946" s="76"/>
      <c r="DB1946" s="76"/>
      <c r="DC1946" s="76"/>
      <c r="DD1946" s="76"/>
      <c r="DE1946" s="76"/>
      <c r="DF1946" s="76"/>
      <c r="DG1946" s="76"/>
      <c r="DH1946" s="76"/>
      <c r="DI1946" s="76"/>
      <c r="DJ1946" s="76"/>
      <c r="DK1946" s="76"/>
      <c r="DL1946" s="76"/>
    </row>
    <row r="1947" spans="1:116" x14ac:dyDescent="0.4">
      <c r="A1947" s="12"/>
      <c r="B1947" s="319"/>
      <c r="C1947" s="319"/>
      <c r="D1947" s="317" t="s">
        <v>518</v>
      </c>
      <c r="E1947" s="317" t="str">
        <f t="shared" si="3318"/>
        <v>1947 SPLIT-SV-VR</v>
      </c>
      <c r="G1947" s="158" t="str">
        <f>G1943</f>
        <v>Product A</v>
      </c>
      <c r="H1947" s="12"/>
      <c r="I1947" s="60"/>
      <c r="J1947" s="60"/>
      <c r="K1947" s="53">
        <f ca="1">SUMIF($3:$3,K$2,1947:1947)</f>
        <v>3000000</v>
      </c>
      <c r="L1947" s="53">
        <f ca="1">SUMIF($3:$3,L$2,1947:1947)</f>
        <v>3000000</v>
      </c>
      <c r="M1947" s="53">
        <f ca="1">SUMIF($3:$3,M$2,1947:1947)</f>
        <v>3000000</v>
      </c>
      <c r="N1947" s="53">
        <f ca="1">SUMIF($3:$3,N$2,1947:1947)</f>
        <v>3000000</v>
      </c>
      <c r="O1947" s="53">
        <f ca="1">SUMIF($3:$3,O$2,1947:1947)</f>
        <v>3000000</v>
      </c>
      <c r="P1947" s="53">
        <f ca="1">SUMIF($3:$3,P$2,1947:1947)</f>
        <v>3000000</v>
      </c>
      <c r="R1947" s="13"/>
      <c r="S1947" s="80">
        <f ca="1">S1939*S1943</f>
        <v>250000</v>
      </c>
      <c r="T1947" s="80">
        <f t="shared" ref="T1947:CE1947" ca="1" si="3321">T1939*T1943</f>
        <v>250000</v>
      </c>
      <c r="U1947" s="80">
        <f t="shared" ca="1" si="3321"/>
        <v>250000</v>
      </c>
      <c r="V1947" s="80">
        <f t="shared" ca="1" si="3321"/>
        <v>250000</v>
      </c>
      <c r="W1947" s="80">
        <f t="shared" ca="1" si="3321"/>
        <v>250000</v>
      </c>
      <c r="X1947" s="80">
        <f t="shared" ca="1" si="3321"/>
        <v>250000</v>
      </c>
      <c r="Y1947" s="80">
        <f t="shared" ca="1" si="3321"/>
        <v>250000</v>
      </c>
      <c r="Z1947" s="80">
        <f t="shared" ca="1" si="3321"/>
        <v>250000</v>
      </c>
      <c r="AA1947" s="80">
        <f t="shared" ca="1" si="3321"/>
        <v>250000</v>
      </c>
      <c r="AB1947" s="80">
        <f t="shared" ca="1" si="3321"/>
        <v>250000</v>
      </c>
      <c r="AC1947" s="80">
        <f t="shared" ca="1" si="3321"/>
        <v>250000</v>
      </c>
      <c r="AD1947" s="80">
        <f t="shared" ca="1" si="3321"/>
        <v>250000</v>
      </c>
      <c r="AE1947" s="80">
        <f t="shared" ca="1" si="3321"/>
        <v>250000</v>
      </c>
      <c r="AF1947" s="80">
        <f t="shared" ca="1" si="3321"/>
        <v>250000</v>
      </c>
      <c r="AG1947" s="80">
        <f t="shared" ca="1" si="3321"/>
        <v>250000</v>
      </c>
      <c r="AH1947" s="80">
        <f t="shared" ca="1" si="3321"/>
        <v>250000</v>
      </c>
      <c r="AI1947" s="80">
        <f t="shared" ca="1" si="3321"/>
        <v>250000</v>
      </c>
      <c r="AJ1947" s="80">
        <f t="shared" ca="1" si="3321"/>
        <v>250000</v>
      </c>
      <c r="AK1947" s="80">
        <f t="shared" ca="1" si="3321"/>
        <v>250000</v>
      </c>
      <c r="AL1947" s="80">
        <f t="shared" ca="1" si="3321"/>
        <v>250000</v>
      </c>
      <c r="AM1947" s="80">
        <f t="shared" ca="1" si="3321"/>
        <v>250000</v>
      </c>
      <c r="AN1947" s="80">
        <f t="shared" ca="1" si="3321"/>
        <v>250000</v>
      </c>
      <c r="AO1947" s="80">
        <f t="shared" ca="1" si="3321"/>
        <v>250000</v>
      </c>
      <c r="AP1947" s="80">
        <f t="shared" ca="1" si="3321"/>
        <v>250000</v>
      </c>
      <c r="AQ1947" s="80">
        <f t="shared" ca="1" si="3321"/>
        <v>250000</v>
      </c>
      <c r="AR1947" s="80">
        <f t="shared" ca="1" si="3321"/>
        <v>250000</v>
      </c>
      <c r="AS1947" s="80">
        <f t="shared" ca="1" si="3321"/>
        <v>250000</v>
      </c>
      <c r="AT1947" s="80">
        <f t="shared" ca="1" si="3321"/>
        <v>250000</v>
      </c>
      <c r="AU1947" s="80">
        <f t="shared" ca="1" si="3321"/>
        <v>250000</v>
      </c>
      <c r="AV1947" s="80">
        <f t="shared" ca="1" si="3321"/>
        <v>250000</v>
      </c>
      <c r="AW1947" s="80">
        <f t="shared" ca="1" si="3321"/>
        <v>250000</v>
      </c>
      <c r="AX1947" s="80">
        <f t="shared" ca="1" si="3321"/>
        <v>250000</v>
      </c>
      <c r="AY1947" s="80">
        <f t="shared" ca="1" si="3321"/>
        <v>250000</v>
      </c>
      <c r="AZ1947" s="80">
        <f t="shared" ca="1" si="3321"/>
        <v>250000</v>
      </c>
      <c r="BA1947" s="80">
        <f t="shared" ca="1" si="3321"/>
        <v>250000</v>
      </c>
      <c r="BB1947" s="80">
        <f t="shared" ca="1" si="3321"/>
        <v>250000</v>
      </c>
      <c r="BC1947" s="80">
        <f t="shared" ca="1" si="3321"/>
        <v>250000</v>
      </c>
      <c r="BD1947" s="80">
        <f t="shared" ca="1" si="3321"/>
        <v>250000</v>
      </c>
      <c r="BE1947" s="80">
        <f t="shared" ca="1" si="3321"/>
        <v>250000</v>
      </c>
      <c r="BF1947" s="80">
        <f t="shared" ca="1" si="3321"/>
        <v>250000</v>
      </c>
      <c r="BG1947" s="80">
        <f t="shared" ca="1" si="3321"/>
        <v>250000</v>
      </c>
      <c r="BH1947" s="80">
        <f t="shared" ca="1" si="3321"/>
        <v>250000</v>
      </c>
      <c r="BI1947" s="80">
        <f t="shared" ca="1" si="3321"/>
        <v>250000</v>
      </c>
      <c r="BJ1947" s="80">
        <f t="shared" ca="1" si="3321"/>
        <v>250000</v>
      </c>
      <c r="BK1947" s="80">
        <f t="shared" ca="1" si="3321"/>
        <v>250000</v>
      </c>
      <c r="BL1947" s="80">
        <f t="shared" ca="1" si="3321"/>
        <v>250000</v>
      </c>
      <c r="BM1947" s="80">
        <f t="shared" ca="1" si="3321"/>
        <v>250000</v>
      </c>
      <c r="BN1947" s="80">
        <f t="shared" ca="1" si="3321"/>
        <v>250000</v>
      </c>
      <c r="BO1947" s="80">
        <f t="shared" ca="1" si="3321"/>
        <v>250000</v>
      </c>
      <c r="BP1947" s="80">
        <f t="shared" ca="1" si="3321"/>
        <v>250000</v>
      </c>
      <c r="BQ1947" s="80">
        <f t="shared" ca="1" si="3321"/>
        <v>250000</v>
      </c>
      <c r="BR1947" s="80">
        <f t="shared" ca="1" si="3321"/>
        <v>250000</v>
      </c>
      <c r="BS1947" s="80">
        <f t="shared" ca="1" si="3321"/>
        <v>250000</v>
      </c>
      <c r="BT1947" s="80">
        <f t="shared" ca="1" si="3321"/>
        <v>250000</v>
      </c>
      <c r="BU1947" s="80">
        <f t="shared" ca="1" si="3321"/>
        <v>250000</v>
      </c>
      <c r="BV1947" s="80">
        <f t="shared" ca="1" si="3321"/>
        <v>250000</v>
      </c>
      <c r="BW1947" s="80">
        <f t="shared" ca="1" si="3321"/>
        <v>250000</v>
      </c>
      <c r="BX1947" s="80">
        <f t="shared" ca="1" si="3321"/>
        <v>250000</v>
      </c>
      <c r="BY1947" s="80">
        <f t="shared" ca="1" si="3321"/>
        <v>250000</v>
      </c>
      <c r="BZ1947" s="80">
        <f t="shared" ca="1" si="3321"/>
        <v>250000</v>
      </c>
      <c r="CA1947" s="80">
        <f t="shared" ca="1" si="3321"/>
        <v>250000</v>
      </c>
      <c r="CB1947" s="80">
        <f t="shared" ca="1" si="3321"/>
        <v>250000</v>
      </c>
      <c r="CC1947" s="80">
        <f t="shared" ca="1" si="3321"/>
        <v>250000</v>
      </c>
      <c r="CD1947" s="80">
        <f t="shared" ca="1" si="3321"/>
        <v>250000</v>
      </c>
      <c r="CE1947" s="80">
        <f t="shared" ca="1" si="3321"/>
        <v>250000</v>
      </c>
      <c r="CF1947" s="80">
        <f t="shared" ref="CF1947:CL1947" ca="1" si="3322">CF1939*CF1943</f>
        <v>250000</v>
      </c>
      <c r="CG1947" s="80">
        <f t="shared" ca="1" si="3322"/>
        <v>250000</v>
      </c>
      <c r="CH1947" s="80">
        <f t="shared" ca="1" si="3322"/>
        <v>250000</v>
      </c>
      <c r="CI1947" s="80">
        <f t="shared" ca="1" si="3322"/>
        <v>250000</v>
      </c>
      <c r="CJ1947" s="80">
        <f t="shared" ca="1" si="3322"/>
        <v>250000</v>
      </c>
      <c r="CK1947" s="80">
        <f t="shared" ca="1" si="3322"/>
        <v>250000</v>
      </c>
      <c r="CL1947" s="80">
        <f t="shared" ca="1" si="3322"/>
        <v>250000</v>
      </c>
      <c r="CN1947" s="80"/>
      <c r="CO1947" s="80" t="e">
        <f t="shared" ref="CO1947:DL1947" ca="1" si="3323">CO1939*CO1943</f>
        <v>#N/A</v>
      </c>
      <c r="CP1947" s="80" t="e">
        <f t="shared" ca="1" si="3323"/>
        <v>#N/A</v>
      </c>
      <c r="CQ1947" s="80" t="e">
        <f t="shared" ca="1" si="3323"/>
        <v>#N/A</v>
      </c>
      <c r="CR1947" s="80" t="e">
        <f t="shared" ca="1" si="3323"/>
        <v>#N/A</v>
      </c>
      <c r="CS1947" s="80" t="e">
        <f t="shared" ca="1" si="3323"/>
        <v>#N/A</v>
      </c>
      <c r="CT1947" s="80" t="e">
        <f t="shared" ca="1" si="3323"/>
        <v>#N/A</v>
      </c>
      <c r="CU1947" s="80" t="e">
        <f t="shared" ca="1" si="3323"/>
        <v>#N/A</v>
      </c>
      <c r="CV1947" s="80" t="e">
        <f t="shared" ca="1" si="3323"/>
        <v>#N/A</v>
      </c>
      <c r="CW1947" s="80" t="e">
        <f t="shared" ca="1" si="3323"/>
        <v>#N/A</v>
      </c>
      <c r="CX1947" s="80" t="e">
        <f t="shared" ca="1" si="3323"/>
        <v>#N/A</v>
      </c>
      <c r="CY1947" s="80" t="e">
        <f t="shared" ca="1" si="3323"/>
        <v>#N/A</v>
      </c>
      <c r="CZ1947" s="80" t="e">
        <f t="shared" ca="1" si="3323"/>
        <v>#N/A</v>
      </c>
      <c r="DA1947" s="80" t="e">
        <f t="shared" ca="1" si="3323"/>
        <v>#N/A</v>
      </c>
      <c r="DB1947" s="80" t="e">
        <f t="shared" ca="1" si="3323"/>
        <v>#N/A</v>
      </c>
      <c r="DC1947" s="80" t="e">
        <f t="shared" ca="1" si="3323"/>
        <v>#N/A</v>
      </c>
      <c r="DD1947" s="80" t="e">
        <f t="shared" ca="1" si="3323"/>
        <v>#N/A</v>
      </c>
      <c r="DE1947" s="80" t="e">
        <f t="shared" ca="1" si="3323"/>
        <v>#N/A</v>
      </c>
      <c r="DF1947" s="80" t="e">
        <f t="shared" ca="1" si="3323"/>
        <v>#N/A</v>
      </c>
      <c r="DG1947" s="80" t="e">
        <f t="shared" ca="1" si="3323"/>
        <v>#N/A</v>
      </c>
      <c r="DH1947" s="80" t="e">
        <f t="shared" ca="1" si="3323"/>
        <v>#N/A</v>
      </c>
      <c r="DI1947" s="80" t="e">
        <f t="shared" ca="1" si="3323"/>
        <v>#N/A</v>
      </c>
      <c r="DJ1947" s="80" t="e">
        <f t="shared" ca="1" si="3323"/>
        <v>#N/A</v>
      </c>
      <c r="DK1947" s="80" t="e">
        <f t="shared" ca="1" si="3323"/>
        <v>#N/A</v>
      </c>
      <c r="DL1947" s="80" t="e">
        <f t="shared" ca="1" si="3323"/>
        <v>#N/A</v>
      </c>
    </row>
    <row r="1948" spans="1:116" x14ac:dyDescent="0.4">
      <c r="A1948" s="12"/>
      <c r="B1948" s="319"/>
      <c r="C1948" s="319"/>
      <c r="D1948" s="317" t="s">
        <v>518</v>
      </c>
      <c r="E1948" s="317" t="str">
        <f t="shared" si="3318"/>
        <v>1948 SPLIT-SV-VR</v>
      </c>
      <c r="G1948" s="158" t="str">
        <f>G1944</f>
        <v>Product B</v>
      </c>
      <c r="H1948" s="12"/>
      <c r="I1948" s="60"/>
      <c r="J1948" s="60"/>
      <c r="K1948" s="238">
        <f ca="1">SUMIF($3:$3,K$2,1948:1948)</f>
        <v>6000000</v>
      </c>
      <c r="L1948" s="238">
        <f ca="1">SUMIF($3:$3,L$2,1948:1948)</f>
        <v>6000000</v>
      </c>
      <c r="M1948" s="238">
        <f ca="1">SUMIF($3:$3,M$2,1948:1948)</f>
        <v>6000000</v>
      </c>
      <c r="N1948" s="238">
        <f ca="1">SUMIF($3:$3,N$2,1948:1948)</f>
        <v>6000000</v>
      </c>
      <c r="O1948" s="238">
        <f ca="1">SUMIF($3:$3,O$2,1948:1948)</f>
        <v>6000000</v>
      </c>
      <c r="P1948" s="238">
        <f ca="1">SUMIF($3:$3,P$2,1948:1948)</f>
        <v>6000000</v>
      </c>
      <c r="R1948" s="13"/>
      <c r="S1948" s="80">
        <f ca="1">S1940*S1944</f>
        <v>500000</v>
      </c>
      <c r="T1948" s="80">
        <f t="shared" ref="T1948:CE1948" ca="1" si="3324">T1940*T1944</f>
        <v>500000</v>
      </c>
      <c r="U1948" s="80">
        <f t="shared" ca="1" si="3324"/>
        <v>500000</v>
      </c>
      <c r="V1948" s="80">
        <f t="shared" ca="1" si="3324"/>
        <v>500000</v>
      </c>
      <c r="W1948" s="80">
        <f t="shared" ca="1" si="3324"/>
        <v>500000</v>
      </c>
      <c r="X1948" s="80">
        <f t="shared" ca="1" si="3324"/>
        <v>500000</v>
      </c>
      <c r="Y1948" s="80">
        <f t="shared" ca="1" si="3324"/>
        <v>500000</v>
      </c>
      <c r="Z1948" s="80">
        <f t="shared" ca="1" si="3324"/>
        <v>500000</v>
      </c>
      <c r="AA1948" s="80">
        <f t="shared" ca="1" si="3324"/>
        <v>500000</v>
      </c>
      <c r="AB1948" s="80">
        <f t="shared" ca="1" si="3324"/>
        <v>500000</v>
      </c>
      <c r="AC1948" s="80">
        <f t="shared" ca="1" si="3324"/>
        <v>500000</v>
      </c>
      <c r="AD1948" s="80">
        <f t="shared" ca="1" si="3324"/>
        <v>500000</v>
      </c>
      <c r="AE1948" s="80">
        <f t="shared" ca="1" si="3324"/>
        <v>500000</v>
      </c>
      <c r="AF1948" s="80">
        <f t="shared" ca="1" si="3324"/>
        <v>500000</v>
      </c>
      <c r="AG1948" s="80">
        <f t="shared" ca="1" si="3324"/>
        <v>500000</v>
      </c>
      <c r="AH1948" s="80">
        <f t="shared" ca="1" si="3324"/>
        <v>500000</v>
      </c>
      <c r="AI1948" s="80">
        <f t="shared" ca="1" si="3324"/>
        <v>500000</v>
      </c>
      <c r="AJ1948" s="80">
        <f t="shared" ca="1" si="3324"/>
        <v>500000</v>
      </c>
      <c r="AK1948" s="80">
        <f t="shared" ca="1" si="3324"/>
        <v>500000</v>
      </c>
      <c r="AL1948" s="80">
        <f t="shared" ca="1" si="3324"/>
        <v>500000</v>
      </c>
      <c r="AM1948" s="80">
        <f t="shared" ca="1" si="3324"/>
        <v>500000</v>
      </c>
      <c r="AN1948" s="80">
        <f t="shared" ca="1" si="3324"/>
        <v>500000</v>
      </c>
      <c r="AO1948" s="80">
        <f t="shared" ca="1" si="3324"/>
        <v>500000</v>
      </c>
      <c r="AP1948" s="80">
        <f t="shared" ca="1" si="3324"/>
        <v>500000</v>
      </c>
      <c r="AQ1948" s="80">
        <f t="shared" ca="1" si="3324"/>
        <v>500000</v>
      </c>
      <c r="AR1948" s="80">
        <f t="shared" ca="1" si="3324"/>
        <v>500000</v>
      </c>
      <c r="AS1948" s="80">
        <f t="shared" ca="1" si="3324"/>
        <v>500000</v>
      </c>
      <c r="AT1948" s="80">
        <f t="shared" ca="1" si="3324"/>
        <v>500000</v>
      </c>
      <c r="AU1948" s="80">
        <f t="shared" ca="1" si="3324"/>
        <v>500000</v>
      </c>
      <c r="AV1948" s="80">
        <f t="shared" ca="1" si="3324"/>
        <v>500000</v>
      </c>
      <c r="AW1948" s="80">
        <f t="shared" ca="1" si="3324"/>
        <v>500000</v>
      </c>
      <c r="AX1948" s="80">
        <f t="shared" ca="1" si="3324"/>
        <v>500000</v>
      </c>
      <c r="AY1948" s="80">
        <f t="shared" ca="1" si="3324"/>
        <v>500000</v>
      </c>
      <c r="AZ1948" s="80">
        <f t="shared" ca="1" si="3324"/>
        <v>500000</v>
      </c>
      <c r="BA1948" s="80">
        <f t="shared" ca="1" si="3324"/>
        <v>500000</v>
      </c>
      <c r="BB1948" s="80">
        <f t="shared" ca="1" si="3324"/>
        <v>500000</v>
      </c>
      <c r="BC1948" s="80">
        <f t="shared" ca="1" si="3324"/>
        <v>500000</v>
      </c>
      <c r="BD1948" s="80">
        <f t="shared" ca="1" si="3324"/>
        <v>500000</v>
      </c>
      <c r="BE1948" s="80">
        <f t="shared" ca="1" si="3324"/>
        <v>500000</v>
      </c>
      <c r="BF1948" s="80">
        <f t="shared" ca="1" si="3324"/>
        <v>500000</v>
      </c>
      <c r="BG1948" s="80">
        <f t="shared" ca="1" si="3324"/>
        <v>500000</v>
      </c>
      <c r="BH1948" s="80">
        <f t="shared" ca="1" si="3324"/>
        <v>500000</v>
      </c>
      <c r="BI1948" s="80">
        <f t="shared" ca="1" si="3324"/>
        <v>500000</v>
      </c>
      <c r="BJ1948" s="80">
        <f t="shared" ca="1" si="3324"/>
        <v>500000</v>
      </c>
      <c r="BK1948" s="80">
        <f t="shared" ca="1" si="3324"/>
        <v>500000</v>
      </c>
      <c r="BL1948" s="80">
        <f t="shared" ca="1" si="3324"/>
        <v>500000</v>
      </c>
      <c r="BM1948" s="80">
        <f t="shared" ca="1" si="3324"/>
        <v>500000</v>
      </c>
      <c r="BN1948" s="80">
        <f t="shared" ca="1" si="3324"/>
        <v>500000</v>
      </c>
      <c r="BO1948" s="80">
        <f t="shared" ca="1" si="3324"/>
        <v>500000</v>
      </c>
      <c r="BP1948" s="80">
        <f t="shared" ca="1" si="3324"/>
        <v>500000</v>
      </c>
      <c r="BQ1948" s="80">
        <f t="shared" ca="1" si="3324"/>
        <v>500000</v>
      </c>
      <c r="BR1948" s="80">
        <f t="shared" ca="1" si="3324"/>
        <v>500000</v>
      </c>
      <c r="BS1948" s="80">
        <f t="shared" ca="1" si="3324"/>
        <v>500000</v>
      </c>
      <c r="BT1948" s="80">
        <f t="shared" ca="1" si="3324"/>
        <v>500000</v>
      </c>
      <c r="BU1948" s="80">
        <f t="shared" ca="1" si="3324"/>
        <v>500000</v>
      </c>
      <c r="BV1948" s="80">
        <f t="shared" ca="1" si="3324"/>
        <v>500000</v>
      </c>
      <c r="BW1948" s="80">
        <f t="shared" ca="1" si="3324"/>
        <v>500000</v>
      </c>
      <c r="BX1948" s="80">
        <f t="shared" ca="1" si="3324"/>
        <v>500000</v>
      </c>
      <c r="BY1948" s="80">
        <f t="shared" ca="1" si="3324"/>
        <v>500000</v>
      </c>
      <c r="BZ1948" s="80">
        <f t="shared" ca="1" si="3324"/>
        <v>500000</v>
      </c>
      <c r="CA1948" s="80">
        <f t="shared" ca="1" si="3324"/>
        <v>500000</v>
      </c>
      <c r="CB1948" s="80">
        <f t="shared" ca="1" si="3324"/>
        <v>500000</v>
      </c>
      <c r="CC1948" s="80">
        <f t="shared" ca="1" si="3324"/>
        <v>500000</v>
      </c>
      <c r="CD1948" s="80">
        <f t="shared" ca="1" si="3324"/>
        <v>500000</v>
      </c>
      <c r="CE1948" s="80">
        <f t="shared" ca="1" si="3324"/>
        <v>500000</v>
      </c>
      <c r="CF1948" s="80">
        <f t="shared" ref="CF1948:CL1948" ca="1" si="3325">CF1940*CF1944</f>
        <v>500000</v>
      </c>
      <c r="CG1948" s="80">
        <f t="shared" ca="1" si="3325"/>
        <v>500000</v>
      </c>
      <c r="CH1948" s="80">
        <f t="shared" ca="1" si="3325"/>
        <v>500000</v>
      </c>
      <c r="CI1948" s="80">
        <f t="shared" ca="1" si="3325"/>
        <v>500000</v>
      </c>
      <c r="CJ1948" s="80">
        <f t="shared" ca="1" si="3325"/>
        <v>500000</v>
      </c>
      <c r="CK1948" s="80">
        <f t="shared" ca="1" si="3325"/>
        <v>500000</v>
      </c>
      <c r="CL1948" s="80">
        <f t="shared" ca="1" si="3325"/>
        <v>500000</v>
      </c>
      <c r="CN1948" s="80"/>
      <c r="CO1948" s="80" t="e">
        <f t="shared" ref="CO1948:DL1948" ca="1" si="3326">CO1940*CO1944</f>
        <v>#N/A</v>
      </c>
      <c r="CP1948" s="80" t="e">
        <f t="shared" ca="1" si="3326"/>
        <v>#N/A</v>
      </c>
      <c r="CQ1948" s="80" t="e">
        <f t="shared" ca="1" si="3326"/>
        <v>#N/A</v>
      </c>
      <c r="CR1948" s="80" t="e">
        <f t="shared" ca="1" si="3326"/>
        <v>#N/A</v>
      </c>
      <c r="CS1948" s="80" t="e">
        <f t="shared" ca="1" si="3326"/>
        <v>#N/A</v>
      </c>
      <c r="CT1948" s="80" t="e">
        <f t="shared" ca="1" si="3326"/>
        <v>#N/A</v>
      </c>
      <c r="CU1948" s="80" t="e">
        <f t="shared" ca="1" si="3326"/>
        <v>#N/A</v>
      </c>
      <c r="CV1948" s="80" t="e">
        <f t="shared" ca="1" si="3326"/>
        <v>#N/A</v>
      </c>
      <c r="CW1948" s="80" t="e">
        <f t="shared" ca="1" si="3326"/>
        <v>#N/A</v>
      </c>
      <c r="CX1948" s="80" t="e">
        <f t="shared" ca="1" si="3326"/>
        <v>#N/A</v>
      </c>
      <c r="CY1948" s="80" t="e">
        <f t="shared" ca="1" si="3326"/>
        <v>#N/A</v>
      </c>
      <c r="CZ1948" s="80" t="e">
        <f t="shared" ca="1" si="3326"/>
        <v>#N/A</v>
      </c>
      <c r="DA1948" s="80" t="e">
        <f t="shared" ca="1" si="3326"/>
        <v>#N/A</v>
      </c>
      <c r="DB1948" s="80" t="e">
        <f t="shared" ca="1" si="3326"/>
        <v>#N/A</v>
      </c>
      <c r="DC1948" s="80" t="e">
        <f t="shared" ca="1" si="3326"/>
        <v>#N/A</v>
      </c>
      <c r="DD1948" s="80" t="e">
        <f t="shared" ca="1" si="3326"/>
        <v>#N/A</v>
      </c>
      <c r="DE1948" s="80" t="e">
        <f t="shared" ca="1" si="3326"/>
        <v>#N/A</v>
      </c>
      <c r="DF1948" s="80" t="e">
        <f t="shared" ca="1" si="3326"/>
        <v>#N/A</v>
      </c>
      <c r="DG1948" s="80" t="e">
        <f t="shared" ca="1" si="3326"/>
        <v>#N/A</v>
      </c>
      <c r="DH1948" s="80" t="e">
        <f t="shared" ca="1" si="3326"/>
        <v>#N/A</v>
      </c>
      <c r="DI1948" s="80" t="e">
        <f t="shared" ca="1" si="3326"/>
        <v>#N/A</v>
      </c>
      <c r="DJ1948" s="80" t="e">
        <f t="shared" ca="1" si="3326"/>
        <v>#N/A</v>
      </c>
      <c r="DK1948" s="80" t="e">
        <f t="shared" ca="1" si="3326"/>
        <v>#N/A</v>
      </c>
      <c r="DL1948" s="80" t="e">
        <f t="shared" ca="1" si="3326"/>
        <v>#N/A</v>
      </c>
    </row>
    <row r="1949" spans="1:116" x14ac:dyDescent="0.4">
      <c r="B1949" s="317"/>
      <c r="C1949" s="317" t="s">
        <v>198</v>
      </c>
      <c r="D1949" s="317" t="s">
        <v>518</v>
      </c>
      <c r="E1949" s="317" t="str">
        <f t="shared" si="3317"/>
        <v>1949 SPLIT-SV-VR</v>
      </c>
      <c r="G1949" s="126" t="str">
        <f>"Total revenue - "&amp;G1922</f>
        <v>Total revenue - Surgical procedures</v>
      </c>
      <c r="H1949" s="12"/>
      <c r="I1949" s="60"/>
      <c r="J1949" s="60"/>
      <c r="K1949" s="33">
        <f ca="1">SUMIF($3:$3,K$2,1949:1949)</f>
        <v>9000000</v>
      </c>
      <c r="L1949" s="33">
        <f ca="1">SUMIF($3:$3,L$2,1949:1949)</f>
        <v>9000000</v>
      </c>
      <c r="M1949" s="33">
        <f ca="1">SUMIF($3:$3,M$2,1949:1949)</f>
        <v>9000000</v>
      </c>
      <c r="N1949" s="33">
        <f ca="1">SUMIF($3:$3,N$2,1949:1949)</f>
        <v>9000000</v>
      </c>
      <c r="O1949" s="33">
        <f ca="1">SUMIF($3:$3,O$2,1949:1949)</f>
        <v>9000000</v>
      </c>
      <c r="P1949" s="33">
        <f ca="1">SUMIF($3:$3,P$2,1949:1949)</f>
        <v>9000000</v>
      </c>
      <c r="R1949" s="15"/>
      <c r="S1949" s="148">
        <f ca="1">SUM(S1947:S1948)</f>
        <v>750000</v>
      </c>
      <c r="T1949" s="148">
        <f t="shared" ref="T1949:CE1949" ca="1" si="3327">SUM(T1947:T1948)</f>
        <v>750000</v>
      </c>
      <c r="U1949" s="148">
        <f t="shared" ca="1" si="3327"/>
        <v>750000</v>
      </c>
      <c r="V1949" s="148">
        <f t="shared" ca="1" si="3327"/>
        <v>750000</v>
      </c>
      <c r="W1949" s="148">
        <f t="shared" ca="1" si="3327"/>
        <v>750000</v>
      </c>
      <c r="X1949" s="148">
        <f t="shared" ca="1" si="3327"/>
        <v>750000</v>
      </c>
      <c r="Y1949" s="148">
        <f t="shared" ca="1" si="3327"/>
        <v>750000</v>
      </c>
      <c r="Z1949" s="148">
        <f t="shared" ca="1" si="3327"/>
        <v>750000</v>
      </c>
      <c r="AA1949" s="148">
        <f t="shared" ca="1" si="3327"/>
        <v>750000</v>
      </c>
      <c r="AB1949" s="148">
        <f t="shared" ca="1" si="3327"/>
        <v>750000</v>
      </c>
      <c r="AC1949" s="148">
        <f t="shared" ca="1" si="3327"/>
        <v>750000</v>
      </c>
      <c r="AD1949" s="148">
        <f t="shared" ca="1" si="3327"/>
        <v>750000</v>
      </c>
      <c r="AE1949" s="148">
        <f t="shared" ca="1" si="3327"/>
        <v>750000</v>
      </c>
      <c r="AF1949" s="148">
        <f t="shared" ca="1" si="3327"/>
        <v>750000</v>
      </c>
      <c r="AG1949" s="148">
        <f t="shared" ca="1" si="3327"/>
        <v>750000</v>
      </c>
      <c r="AH1949" s="148">
        <f t="shared" ca="1" si="3327"/>
        <v>750000</v>
      </c>
      <c r="AI1949" s="148">
        <f t="shared" ca="1" si="3327"/>
        <v>750000</v>
      </c>
      <c r="AJ1949" s="148">
        <f t="shared" ca="1" si="3327"/>
        <v>750000</v>
      </c>
      <c r="AK1949" s="148">
        <f t="shared" ca="1" si="3327"/>
        <v>750000</v>
      </c>
      <c r="AL1949" s="148">
        <f t="shared" ca="1" si="3327"/>
        <v>750000</v>
      </c>
      <c r="AM1949" s="148">
        <f t="shared" ca="1" si="3327"/>
        <v>750000</v>
      </c>
      <c r="AN1949" s="148">
        <f t="shared" ca="1" si="3327"/>
        <v>750000</v>
      </c>
      <c r="AO1949" s="148">
        <f t="shared" ca="1" si="3327"/>
        <v>750000</v>
      </c>
      <c r="AP1949" s="148">
        <f t="shared" ca="1" si="3327"/>
        <v>750000</v>
      </c>
      <c r="AQ1949" s="148">
        <f t="shared" ca="1" si="3327"/>
        <v>750000</v>
      </c>
      <c r="AR1949" s="148">
        <f t="shared" ca="1" si="3327"/>
        <v>750000</v>
      </c>
      <c r="AS1949" s="148">
        <f t="shared" ca="1" si="3327"/>
        <v>750000</v>
      </c>
      <c r="AT1949" s="148">
        <f t="shared" ca="1" si="3327"/>
        <v>750000</v>
      </c>
      <c r="AU1949" s="148">
        <f t="shared" ca="1" si="3327"/>
        <v>750000</v>
      </c>
      <c r="AV1949" s="148">
        <f t="shared" ca="1" si="3327"/>
        <v>750000</v>
      </c>
      <c r="AW1949" s="148">
        <f t="shared" ca="1" si="3327"/>
        <v>750000</v>
      </c>
      <c r="AX1949" s="148">
        <f t="shared" ca="1" si="3327"/>
        <v>750000</v>
      </c>
      <c r="AY1949" s="148">
        <f t="shared" ca="1" si="3327"/>
        <v>750000</v>
      </c>
      <c r="AZ1949" s="148">
        <f t="shared" ca="1" si="3327"/>
        <v>750000</v>
      </c>
      <c r="BA1949" s="148">
        <f t="shared" ca="1" si="3327"/>
        <v>750000</v>
      </c>
      <c r="BB1949" s="148">
        <f t="shared" ca="1" si="3327"/>
        <v>750000</v>
      </c>
      <c r="BC1949" s="148">
        <f t="shared" ca="1" si="3327"/>
        <v>750000</v>
      </c>
      <c r="BD1949" s="148">
        <f t="shared" ca="1" si="3327"/>
        <v>750000</v>
      </c>
      <c r="BE1949" s="148">
        <f t="shared" ca="1" si="3327"/>
        <v>750000</v>
      </c>
      <c r="BF1949" s="148">
        <f t="shared" ca="1" si="3327"/>
        <v>750000</v>
      </c>
      <c r="BG1949" s="148">
        <f t="shared" ca="1" si="3327"/>
        <v>750000</v>
      </c>
      <c r="BH1949" s="148">
        <f t="shared" ca="1" si="3327"/>
        <v>750000</v>
      </c>
      <c r="BI1949" s="148">
        <f t="shared" ca="1" si="3327"/>
        <v>750000</v>
      </c>
      <c r="BJ1949" s="148">
        <f t="shared" ca="1" si="3327"/>
        <v>750000</v>
      </c>
      <c r="BK1949" s="148">
        <f t="shared" ca="1" si="3327"/>
        <v>750000</v>
      </c>
      <c r="BL1949" s="148">
        <f t="shared" ca="1" si="3327"/>
        <v>750000</v>
      </c>
      <c r="BM1949" s="148">
        <f t="shared" ca="1" si="3327"/>
        <v>750000</v>
      </c>
      <c r="BN1949" s="148">
        <f t="shared" ca="1" si="3327"/>
        <v>750000</v>
      </c>
      <c r="BO1949" s="148">
        <f t="shared" ca="1" si="3327"/>
        <v>750000</v>
      </c>
      <c r="BP1949" s="148">
        <f t="shared" ca="1" si="3327"/>
        <v>750000</v>
      </c>
      <c r="BQ1949" s="148">
        <f t="shared" ca="1" si="3327"/>
        <v>750000</v>
      </c>
      <c r="BR1949" s="148">
        <f t="shared" ca="1" si="3327"/>
        <v>750000</v>
      </c>
      <c r="BS1949" s="148">
        <f t="shared" ca="1" si="3327"/>
        <v>750000</v>
      </c>
      <c r="BT1949" s="148">
        <f t="shared" ca="1" si="3327"/>
        <v>750000</v>
      </c>
      <c r="BU1949" s="148">
        <f t="shared" ca="1" si="3327"/>
        <v>750000</v>
      </c>
      <c r="BV1949" s="148">
        <f t="shared" ca="1" si="3327"/>
        <v>750000</v>
      </c>
      <c r="BW1949" s="148">
        <f t="shared" ca="1" si="3327"/>
        <v>750000</v>
      </c>
      <c r="BX1949" s="148">
        <f t="shared" ca="1" si="3327"/>
        <v>750000</v>
      </c>
      <c r="BY1949" s="148">
        <f t="shared" ca="1" si="3327"/>
        <v>750000</v>
      </c>
      <c r="BZ1949" s="148">
        <f t="shared" ca="1" si="3327"/>
        <v>750000</v>
      </c>
      <c r="CA1949" s="148">
        <f t="shared" ca="1" si="3327"/>
        <v>750000</v>
      </c>
      <c r="CB1949" s="148">
        <f t="shared" ca="1" si="3327"/>
        <v>750000</v>
      </c>
      <c r="CC1949" s="148">
        <f t="shared" ca="1" si="3327"/>
        <v>750000</v>
      </c>
      <c r="CD1949" s="148">
        <f t="shared" ca="1" si="3327"/>
        <v>750000</v>
      </c>
      <c r="CE1949" s="148">
        <f t="shared" ca="1" si="3327"/>
        <v>750000</v>
      </c>
      <c r="CF1949" s="148">
        <f t="shared" ref="CF1949:CL1949" ca="1" si="3328">SUM(CF1947:CF1948)</f>
        <v>750000</v>
      </c>
      <c r="CG1949" s="148">
        <f t="shared" ca="1" si="3328"/>
        <v>750000</v>
      </c>
      <c r="CH1949" s="148">
        <f t="shared" ca="1" si="3328"/>
        <v>750000</v>
      </c>
      <c r="CI1949" s="148">
        <f t="shared" ca="1" si="3328"/>
        <v>750000</v>
      </c>
      <c r="CJ1949" s="148">
        <f t="shared" ca="1" si="3328"/>
        <v>750000</v>
      </c>
      <c r="CK1949" s="148">
        <f t="shared" ca="1" si="3328"/>
        <v>750000</v>
      </c>
      <c r="CL1949" s="148">
        <f t="shared" ca="1" si="3328"/>
        <v>750000</v>
      </c>
      <c r="CN1949" s="77"/>
      <c r="CO1949" s="148" t="e">
        <f t="shared" ref="CO1949:DL1949" ca="1" si="3329">SUM(CO1947:CO1948)</f>
        <v>#N/A</v>
      </c>
      <c r="CP1949" s="148" t="e">
        <f t="shared" ca="1" si="3329"/>
        <v>#N/A</v>
      </c>
      <c r="CQ1949" s="148" t="e">
        <f t="shared" ca="1" si="3329"/>
        <v>#N/A</v>
      </c>
      <c r="CR1949" s="148" t="e">
        <f t="shared" ca="1" si="3329"/>
        <v>#N/A</v>
      </c>
      <c r="CS1949" s="148" t="e">
        <f t="shared" ca="1" si="3329"/>
        <v>#N/A</v>
      </c>
      <c r="CT1949" s="148" t="e">
        <f t="shared" ca="1" si="3329"/>
        <v>#N/A</v>
      </c>
      <c r="CU1949" s="148" t="e">
        <f t="shared" ca="1" si="3329"/>
        <v>#N/A</v>
      </c>
      <c r="CV1949" s="148" t="e">
        <f t="shared" ca="1" si="3329"/>
        <v>#N/A</v>
      </c>
      <c r="CW1949" s="148" t="e">
        <f t="shared" ca="1" si="3329"/>
        <v>#N/A</v>
      </c>
      <c r="CX1949" s="148" t="e">
        <f t="shared" ca="1" si="3329"/>
        <v>#N/A</v>
      </c>
      <c r="CY1949" s="148" t="e">
        <f t="shared" ca="1" si="3329"/>
        <v>#N/A</v>
      </c>
      <c r="CZ1949" s="148" t="e">
        <f t="shared" ca="1" si="3329"/>
        <v>#N/A</v>
      </c>
      <c r="DA1949" s="148" t="e">
        <f t="shared" ca="1" si="3329"/>
        <v>#N/A</v>
      </c>
      <c r="DB1949" s="148" t="e">
        <f t="shared" ca="1" si="3329"/>
        <v>#N/A</v>
      </c>
      <c r="DC1949" s="148" t="e">
        <f t="shared" ca="1" si="3329"/>
        <v>#N/A</v>
      </c>
      <c r="DD1949" s="148" t="e">
        <f t="shared" ca="1" si="3329"/>
        <v>#N/A</v>
      </c>
      <c r="DE1949" s="148" t="e">
        <f t="shared" ca="1" si="3329"/>
        <v>#N/A</v>
      </c>
      <c r="DF1949" s="148" t="e">
        <f t="shared" ca="1" si="3329"/>
        <v>#N/A</v>
      </c>
      <c r="DG1949" s="148" t="e">
        <f t="shared" ca="1" si="3329"/>
        <v>#N/A</v>
      </c>
      <c r="DH1949" s="148" t="e">
        <f t="shared" ca="1" si="3329"/>
        <v>#N/A</v>
      </c>
      <c r="DI1949" s="148" t="e">
        <f t="shared" ca="1" si="3329"/>
        <v>#N/A</v>
      </c>
      <c r="DJ1949" s="148" t="e">
        <f t="shared" ca="1" si="3329"/>
        <v>#N/A</v>
      </c>
      <c r="DK1949" s="148" t="e">
        <f t="shared" ca="1" si="3329"/>
        <v>#N/A</v>
      </c>
      <c r="DL1949" s="148" t="e">
        <f t="shared" ca="1" si="3329"/>
        <v>#N/A</v>
      </c>
    </row>
    <row r="1950" spans="1:116" x14ac:dyDescent="0.4">
      <c r="B1950" s="317"/>
      <c r="C1950" s="317"/>
      <c r="D1950" s="317" t="s">
        <v>518</v>
      </c>
      <c r="E1950" s="317" t="str">
        <f t="shared" ref="E1950" si="3330">ROW()&amp;" "&amp;D1950</f>
        <v>1950 SPLIT-SV-VR</v>
      </c>
      <c r="G1950" s="126"/>
      <c r="H1950" s="12"/>
      <c r="I1950" s="60"/>
      <c r="J1950" s="60"/>
      <c r="K1950" s="33"/>
      <c r="L1950" s="33"/>
      <c r="M1950" s="33"/>
      <c r="N1950" s="33"/>
      <c r="O1950" s="33"/>
      <c r="P1950" s="33"/>
      <c r="R1950" s="15"/>
      <c r="S1950" s="77"/>
      <c r="T1950" s="77"/>
      <c r="U1950" s="77"/>
      <c r="V1950" s="77"/>
      <c r="W1950" s="77"/>
      <c r="X1950" s="77"/>
      <c r="Y1950" s="77"/>
      <c r="Z1950" s="77"/>
      <c r="AA1950" s="77"/>
      <c r="AB1950" s="77"/>
      <c r="AC1950" s="77"/>
      <c r="AD1950" s="77"/>
      <c r="AE1950" s="77"/>
      <c r="AF1950" s="77"/>
      <c r="AG1950" s="77"/>
      <c r="AH1950" s="77"/>
      <c r="AI1950" s="77"/>
      <c r="AJ1950" s="77"/>
      <c r="AK1950" s="77"/>
      <c r="AL1950" s="77"/>
      <c r="AM1950" s="77"/>
      <c r="AN1950" s="77"/>
      <c r="AO1950" s="77"/>
      <c r="AP1950" s="77"/>
      <c r="AQ1950" s="77"/>
      <c r="AR1950" s="77"/>
      <c r="AS1950" s="77"/>
      <c r="AT1950" s="77"/>
      <c r="AU1950" s="77"/>
      <c r="AV1950" s="77"/>
      <c r="AW1950" s="77"/>
      <c r="AX1950" s="77"/>
      <c r="AY1950" s="77"/>
      <c r="AZ1950" s="77"/>
      <c r="BA1950" s="77"/>
      <c r="BB1950" s="77"/>
      <c r="BC1950" s="77"/>
      <c r="BD1950" s="77"/>
      <c r="BE1950" s="77"/>
      <c r="BF1950" s="77"/>
      <c r="BG1950" s="77"/>
      <c r="BH1950" s="77"/>
      <c r="BI1950" s="77"/>
      <c r="BJ1950" s="77"/>
      <c r="BK1950" s="77"/>
      <c r="BL1950" s="77"/>
      <c r="BM1950" s="77"/>
      <c r="BN1950" s="77"/>
      <c r="BO1950" s="77"/>
      <c r="BP1950" s="77"/>
      <c r="BQ1950" s="77"/>
      <c r="BR1950" s="77"/>
      <c r="BS1950" s="77"/>
      <c r="BT1950" s="77"/>
      <c r="BU1950" s="77"/>
      <c r="BV1950" s="77"/>
      <c r="BW1950" s="77"/>
      <c r="BX1950" s="77"/>
      <c r="BY1950" s="77"/>
      <c r="BZ1950" s="77"/>
      <c r="CA1950" s="77"/>
      <c r="CB1950" s="77"/>
      <c r="CC1950" s="77"/>
      <c r="CD1950" s="77"/>
      <c r="CE1950" s="77"/>
      <c r="CF1950" s="77"/>
      <c r="CG1950" s="77"/>
      <c r="CH1950" s="77"/>
      <c r="CI1950" s="77"/>
      <c r="CJ1950" s="77"/>
      <c r="CK1950" s="77"/>
      <c r="CL1950" s="77"/>
      <c r="CN1950" s="77"/>
      <c r="CO1950" s="77"/>
      <c r="CP1950" s="77"/>
      <c r="CQ1950" s="77"/>
      <c r="CR1950" s="77"/>
      <c r="CS1950" s="77"/>
      <c r="CT1950" s="77"/>
      <c r="CU1950" s="77"/>
      <c r="CV1950" s="77"/>
      <c r="CW1950" s="77"/>
      <c r="CX1950" s="77"/>
      <c r="CY1950" s="77"/>
      <c r="CZ1950" s="77"/>
      <c r="DA1950" s="77"/>
      <c r="DB1950" s="77"/>
      <c r="DC1950" s="77"/>
      <c r="DD1950" s="77"/>
      <c r="DE1950" s="77"/>
      <c r="DF1950" s="77"/>
      <c r="DG1950" s="77"/>
      <c r="DH1950" s="77"/>
      <c r="DI1950" s="77"/>
      <c r="DJ1950" s="77"/>
      <c r="DK1950" s="77"/>
      <c r="DL1950" s="77"/>
    </row>
    <row r="1951" spans="1:116" x14ac:dyDescent="0.4">
      <c r="A1951" s="12"/>
      <c r="B1951" s="319"/>
      <c r="C1951" s="319"/>
      <c r="D1951" s="317" t="s">
        <v>518</v>
      </c>
      <c r="E1951" s="317" t="str">
        <f t="shared" ref="E1951:E1958" si="3331">ROW()&amp;" "&amp;D1951</f>
        <v>1951 SPLIT-SV-VR</v>
      </c>
      <c r="G1951" s="95" t="str">
        <f>"COGS/"&amp;G1963&amp;":"</f>
        <v>COGS/procedure:</v>
      </c>
      <c r="H1951" s="12"/>
      <c r="I1951" s="60"/>
      <c r="J1951" s="60"/>
      <c r="K1951" s="12"/>
      <c r="L1951" s="12"/>
      <c r="M1951" s="12"/>
      <c r="N1951" s="12"/>
      <c r="O1951" s="12"/>
      <c r="P1951" s="12"/>
      <c r="R1951" s="13"/>
      <c r="S1951" s="76"/>
      <c r="T1951" s="76"/>
      <c r="U1951" s="76"/>
      <c r="V1951" s="76"/>
      <c r="W1951" s="76"/>
      <c r="X1951" s="76"/>
      <c r="Y1951" s="76"/>
      <c r="Z1951" s="76"/>
      <c r="AA1951" s="76"/>
      <c r="AB1951" s="76"/>
      <c r="AC1951" s="76"/>
      <c r="AD1951" s="76"/>
      <c r="AE1951" s="76"/>
      <c r="AF1951" s="76"/>
      <c r="AG1951" s="76"/>
      <c r="AH1951" s="76"/>
      <c r="AI1951" s="76"/>
      <c r="AJ1951" s="76"/>
      <c r="AK1951" s="76"/>
      <c r="AL1951" s="76"/>
      <c r="AM1951" s="76"/>
      <c r="AN1951" s="76"/>
      <c r="AO1951" s="76"/>
      <c r="AP1951" s="76"/>
      <c r="AQ1951" s="76"/>
      <c r="AR1951" s="76"/>
      <c r="AS1951" s="76"/>
      <c r="AT1951" s="76"/>
      <c r="AU1951" s="76"/>
      <c r="AV1951" s="76"/>
      <c r="AW1951" s="76"/>
      <c r="AX1951" s="76"/>
      <c r="AY1951" s="76"/>
      <c r="AZ1951" s="76"/>
      <c r="BA1951" s="76"/>
      <c r="BB1951" s="76"/>
      <c r="BC1951" s="76"/>
      <c r="BD1951" s="76"/>
      <c r="BE1951" s="76"/>
      <c r="BF1951" s="76"/>
      <c r="BG1951" s="76"/>
      <c r="BH1951" s="76"/>
      <c r="BI1951" s="76"/>
      <c r="BJ1951" s="76"/>
      <c r="BK1951" s="76"/>
      <c r="BL1951" s="76"/>
      <c r="BM1951" s="76"/>
      <c r="BN1951" s="76"/>
      <c r="BO1951" s="76"/>
      <c r="BP1951" s="76"/>
      <c r="BQ1951" s="76"/>
      <c r="BR1951" s="76"/>
      <c r="BS1951" s="76"/>
      <c r="BT1951" s="76"/>
      <c r="BU1951" s="76"/>
      <c r="BV1951" s="76"/>
      <c r="BW1951" s="76"/>
      <c r="BX1951" s="76"/>
      <c r="BY1951" s="76"/>
      <c r="BZ1951" s="76"/>
      <c r="CA1951" s="76"/>
      <c r="CB1951" s="76"/>
      <c r="CC1951" s="76"/>
      <c r="CD1951" s="76"/>
      <c r="CE1951" s="76"/>
      <c r="CF1951" s="76"/>
      <c r="CG1951" s="76"/>
      <c r="CH1951" s="76"/>
      <c r="CI1951" s="76"/>
      <c r="CJ1951" s="76"/>
      <c r="CK1951" s="76"/>
      <c r="CL1951" s="76"/>
      <c r="CN1951" s="76"/>
      <c r="CO1951" s="76"/>
      <c r="CP1951" s="76"/>
      <c r="CQ1951" s="76"/>
      <c r="CR1951" s="76"/>
      <c r="CS1951" s="76"/>
      <c r="CT1951" s="76"/>
      <c r="CU1951" s="76"/>
      <c r="CV1951" s="76"/>
      <c r="CW1951" s="76"/>
      <c r="CX1951" s="76"/>
      <c r="CY1951" s="76"/>
      <c r="CZ1951" s="76"/>
      <c r="DA1951" s="76"/>
      <c r="DB1951" s="76"/>
      <c r="DC1951" s="76"/>
      <c r="DD1951" s="76"/>
      <c r="DE1951" s="76"/>
      <c r="DF1951" s="76"/>
      <c r="DG1951" s="76"/>
      <c r="DH1951" s="76"/>
      <c r="DI1951" s="76"/>
      <c r="DJ1951" s="76"/>
      <c r="DK1951" s="76"/>
      <c r="DL1951" s="76"/>
    </row>
    <row r="1952" spans="1:116" x14ac:dyDescent="0.4">
      <c r="A1952" s="12"/>
      <c r="B1952" s="319"/>
      <c r="C1952" s="319"/>
      <c r="D1952" s="317" t="s">
        <v>518</v>
      </c>
      <c r="E1952" s="317" t="str">
        <f t="shared" si="3331"/>
        <v>1952 SPLIT-SV-VR</v>
      </c>
      <c r="G1952" s="145" t="str">
        <f>G1943</f>
        <v>Product A</v>
      </c>
      <c r="H1952" s="12"/>
      <c r="I1952" s="60"/>
      <c r="J1952" s="60"/>
      <c r="K1952" s="61">
        <v>50</v>
      </c>
      <c r="L1952" s="61">
        <v>50</v>
      </c>
      <c r="M1952" s="61">
        <v>50</v>
      </c>
      <c r="N1952" s="61">
        <v>50</v>
      </c>
      <c r="O1952" s="61">
        <v>50</v>
      </c>
      <c r="P1952" s="61">
        <v>50</v>
      </c>
      <c r="R1952" s="67"/>
      <c r="S1952" s="147" cm="1">
        <f t="array" ref="S1952">INDEX($K:$P,ROW(),MATCH(S$3,$K$2:$P$2,0))</f>
        <v>50</v>
      </c>
      <c r="T1952" s="147" cm="1">
        <f t="array" ref="T1952">INDEX($K:$P,ROW(),MATCH(T$3,$K$2:$P$2,0))</f>
        <v>50</v>
      </c>
      <c r="U1952" s="147" cm="1">
        <f t="array" ref="U1952">INDEX($K:$P,ROW(),MATCH(U$3,$K$2:$P$2,0))</f>
        <v>50</v>
      </c>
      <c r="V1952" s="147" cm="1">
        <f t="array" ref="V1952">INDEX($K:$P,ROW(),MATCH(V$3,$K$2:$P$2,0))</f>
        <v>50</v>
      </c>
      <c r="W1952" s="147" cm="1">
        <f t="array" ref="W1952">INDEX($K:$P,ROW(),MATCH(W$3,$K$2:$P$2,0))</f>
        <v>50</v>
      </c>
      <c r="X1952" s="147" cm="1">
        <f t="array" ref="X1952">INDEX($K:$P,ROW(),MATCH(X$3,$K$2:$P$2,0))</f>
        <v>50</v>
      </c>
      <c r="Y1952" s="147" cm="1">
        <f t="array" ref="Y1952">INDEX($K:$P,ROW(),MATCH(Y$3,$K$2:$P$2,0))</f>
        <v>50</v>
      </c>
      <c r="Z1952" s="147" cm="1">
        <f t="array" ref="Z1952">INDEX($K:$P,ROW(),MATCH(Z$3,$K$2:$P$2,0))</f>
        <v>50</v>
      </c>
      <c r="AA1952" s="147" cm="1">
        <f t="array" ref="AA1952">INDEX($K:$P,ROW(),MATCH(AA$3,$K$2:$P$2,0))</f>
        <v>50</v>
      </c>
      <c r="AB1952" s="147" cm="1">
        <f t="array" ref="AB1952">INDEX($K:$P,ROW(),MATCH(AB$3,$K$2:$P$2,0))</f>
        <v>50</v>
      </c>
      <c r="AC1952" s="147" cm="1">
        <f t="array" ref="AC1952">INDEX($K:$P,ROW(),MATCH(AC$3,$K$2:$P$2,0))</f>
        <v>50</v>
      </c>
      <c r="AD1952" s="147" cm="1">
        <f t="array" ref="AD1952">INDEX($K:$P,ROW(),MATCH(AD$3,$K$2:$P$2,0))</f>
        <v>50</v>
      </c>
      <c r="AE1952" s="147" cm="1">
        <f t="array" ref="AE1952">INDEX($K:$P,ROW(),MATCH(AE$3,$K$2:$P$2,0))</f>
        <v>50</v>
      </c>
      <c r="AF1952" s="147" cm="1">
        <f t="array" ref="AF1952">INDEX($K:$P,ROW(),MATCH(AF$3,$K$2:$P$2,0))</f>
        <v>50</v>
      </c>
      <c r="AG1952" s="147" cm="1">
        <f t="array" ref="AG1952">INDEX($K:$P,ROW(),MATCH(AG$3,$K$2:$P$2,0))</f>
        <v>50</v>
      </c>
      <c r="AH1952" s="147" cm="1">
        <f t="array" ref="AH1952">INDEX($K:$P,ROW(),MATCH(AH$3,$K$2:$P$2,0))</f>
        <v>50</v>
      </c>
      <c r="AI1952" s="147" cm="1">
        <f t="array" ref="AI1952">INDEX($K:$P,ROW(),MATCH(AI$3,$K$2:$P$2,0))</f>
        <v>50</v>
      </c>
      <c r="AJ1952" s="147" cm="1">
        <f t="array" ref="AJ1952">INDEX($K:$P,ROW(),MATCH(AJ$3,$K$2:$P$2,0))</f>
        <v>50</v>
      </c>
      <c r="AK1952" s="147" cm="1">
        <f t="array" ref="AK1952">INDEX($K:$P,ROW(),MATCH(AK$3,$K$2:$P$2,0))</f>
        <v>50</v>
      </c>
      <c r="AL1952" s="147" cm="1">
        <f t="array" ref="AL1952">INDEX($K:$P,ROW(),MATCH(AL$3,$K$2:$P$2,0))</f>
        <v>50</v>
      </c>
      <c r="AM1952" s="147" cm="1">
        <f t="array" ref="AM1952">INDEX($K:$P,ROW(),MATCH(AM$3,$K$2:$P$2,0))</f>
        <v>50</v>
      </c>
      <c r="AN1952" s="147" cm="1">
        <f t="array" ref="AN1952">INDEX($K:$P,ROW(),MATCH(AN$3,$K$2:$P$2,0))</f>
        <v>50</v>
      </c>
      <c r="AO1952" s="147" cm="1">
        <f t="array" ref="AO1952">INDEX($K:$P,ROW(),MATCH(AO$3,$K$2:$P$2,0))</f>
        <v>50</v>
      </c>
      <c r="AP1952" s="147" cm="1">
        <f t="array" ref="AP1952">INDEX($K:$P,ROW(),MATCH(AP$3,$K$2:$P$2,0))</f>
        <v>50</v>
      </c>
      <c r="AQ1952" s="147" cm="1">
        <f t="array" ref="AQ1952">INDEX($K:$P,ROW(),MATCH(AQ$3,$K$2:$P$2,0))</f>
        <v>50</v>
      </c>
      <c r="AR1952" s="147" cm="1">
        <f t="array" ref="AR1952">INDEX($K:$P,ROW(),MATCH(AR$3,$K$2:$P$2,0))</f>
        <v>50</v>
      </c>
      <c r="AS1952" s="147" cm="1">
        <f t="array" ref="AS1952">INDEX($K:$P,ROW(),MATCH(AS$3,$K$2:$P$2,0))</f>
        <v>50</v>
      </c>
      <c r="AT1952" s="147" cm="1">
        <f t="array" ref="AT1952">INDEX($K:$P,ROW(),MATCH(AT$3,$K$2:$P$2,0))</f>
        <v>50</v>
      </c>
      <c r="AU1952" s="147" cm="1">
        <f t="array" ref="AU1952">INDEX($K:$P,ROW(),MATCH(AU$3,$K$2:$P$2,0))</f>
        <v>50</v>
      </c>
      <c r="AV1952" s="147" cm="1">
        <f t="array" ref="AV1952">INDEX($K:$P,ROW(),MATCH(AV$3,$K$2:$P$2,0))</f>
        <v>50</v>
      </c>
      <c r="AW1952" s="147" cm="1">
        <f t="array" ref="AW1952">INDEX($K:$P,ROW(),MATCH(AW$3,$K$2:$P$2,0))</f>
        <v>50</v>
      </c>
      <c r="AX1952" s="147" cm="1">
        <f t="array" ref="AX1952">INDEX($K:$P,ROW(),MATCH(AX$3,$K$2:$P$2,0))</f>
        <v>50</v>
      </c>
      <c r="AY1952" s="147" cm="1">
        <f t="array" ref="AY1952">INDEX($K:$P,ROW(),MATCH(AY$3,$K$2:$P$2,0))</f>
        <v>50</v>
      </c>
      <c r="AZ1952" s="147" cm="1">
        <f t="array" ref="AZ1952">INDEX($K:$P,ROW(),MATCH(AZ$3,$K$2:$P$2,0))</f>
        <v>50</v>
      </c>
      <c r="BA1952" s="147" cm="1">
        <f t="array" ref="BA1952">INDEX($K:$P,ROW(),MATCH(BA$3,$K$2:$P$2,0))</f>
        <v>50</v>
      </c>
      <c r="BB1952" s="147" cm="1">
        <f t="array" ref="BB1952">INDEX($K:$P,ROW(),MATCH(BB$3,$K$2:$P$2,0))</f>
        <v>50</v>
      </c>
      <c r="BC1952" s="147" cm="1">
        <f t="array" ref="BC1952">INDEX($K:$P,ROW(),MATCH(BC$3,$K$2:$P$2,0))</f>
        <v>50</v>
      </c>
      <c r="BD1952" s="147" cm="1">
        <f t="array" ref="BD1952">INDEX($K:$P,ROW(),MATCH(BD$3,$K$2:$P$2,0))</f>
        <v>50</v>
      </c>
      <c r="BE1952" s="147" cm="1">
        <f t="array" ref="BE1952">INDEX($K:$P,ROW(),MATCH(BE$3,$K$2:$P$2,0))</f>
        <v>50</v>
      </c>
      <c r="BF1952" s="147" cm="1">
        <f t="array" ref="BF1952">INDEX($K:$P,ROW(),MATCH(BF$3,$K$2:$P$2,0))</f>
        <v>50</v>
      </c>
      <c r="BG1952" s="147" cm="1">
        <f t="array" ref="BG1952">INDEX($K:$P,ROW(),MATCH(BG$3,$K$2:$P$2,0))</f>
        <v>50</v>
      </c>
      <c r="BH1952" s="147" cm="1">
        <f t="array" ref="BH1952">INDEX($K:$P,ROW(),MATCH(BH$3,$K$2:$P$2,0))</f>
        <v>50</v>
      </c>
      <c r="BI1952" s="147" cm="1">
        <f t="array" ref="BI1952">INDEX($K:$P,ROW(),MATCH(BI$3,$K$2:$P$2,0))</f>
        <v>50</v>
      </c>
      <c r="BJ1952" s="147" cm="1">
        <f t="array" ref="BJ1952">INDEX($K:$P,ROW(),MATCH(BJ$3,$K$2:$P$2,0))</f>
        <v>50</v>
      </c>
      <c r="BK1952" s="147" cm="1">
        <f t="array" ref="BK1952">INDEX($K:$P,ROW(),MATCH(BK$3,$K$2:$P$2,0))</f>
        <v>50</v>
      </c>
      <c r="BL1952" s="147" cm="1">
        <f t="array" ref="BL1952">INDEX($K:$P,ROW(),MATCH(BL$3,$K$2:$P$2,0))</f>
        <v>50</v>
      </c>
      <c r="BM1952" s="147" cm="1">
        <f t="array" ref="BM1952">INDEX($K:$P,ROW(),MATCH(BM$3,$K$2:$P$2,0))</f>
        <v>50</v>
      </c>
      <c r="BN1952" s="147" cm="1">
        <f t="array" ref="BN1952">INDEX($K:$P,ROW(),MATCH(BN$3,$K$2:$P$2,0))</f>
        <v>50</v>
      </c>
      <c r="BO1952" s="147" cm="1">
        <f t="array" ref="BO1952">INDEX($K:$P,ROW(),MATCH(BO$3,$K$2:$P$2,0))</f>
        <v>50</v>
      </c>
      <c r="BP1952" s="147" cm="1">
        <f t="array" ref="BP1952">INDEX($K:$P,ROW(),MATCH(BP$3,$K$2:$P$2,0))</f>
        <v>50</v>
      </c>
      <c r="BQ1952" s="147" cm="1">
        <f t="array" ref="BQ1952">INDEX($K:$P,ROW(),MATCH(BQ$3,$K$2:$P$2,0))</f>
        <v>50</v>
      </c>
      <c r="BR1952" s="147" cm="1">
        <f t="array" ref="BR1952">INDEX($K:$P,ROW(),MATCH(BR$3,$K$2:$P$2,0))</f>
        <v>50</v>
      </c>
      <c r="BS1952" s="147" cm="1">
        <f t="array" ref="BS1952">INDEX($K:$P,ROW(),MATCH(BS$3,$K$2:$P$2,0))</f>
        <v>50</v>
      </c>
      <c r="BT1952" s="147" cm="1">
        <f t="array" ref="BT1952">INDEX($K:$P,ROW(),MATCH(BT$3,$K$2:$P$2,0))</f>
        <v>50</v>
      </c>
      <c r="BU1952" s="147" cm="1">
        <f t="array" ref="BU1952">INDEX($K:$P,ROW(),MATCH(BU$3,$K$2:$P$2,0))</f>
        <v>50</v>
      </c>
      <c r="BV1952" s="147" cm="1">
        <f t="array" ref="BV1952">INDEX($K:$P,ROW(),MATCH(BV$3,$K$2:$P$2,0))</f>
        <v>50</v>
      </c>
      <c r="BW1952" s="147" cm="1">
        <f t="array" ref="BW1952">INDEX($K:$P,ROW(),MATCH(BW$3,$K$2:$P$2,0))</f>
        <v>50</v>
      </c>
      <c r="BX1952" s="147" cm="1">
        <f t="array" ref="BX1952">INDEX($K:$P,ROW(),MATCH(BX$3,$K$2:$P$2,0))</f>
        <v>50</v>
      </c>
      <c r="BY1952" s="147" cm="1">
        <f t="array" ref="BY1952">INDEX($K:$P,ROW(),MATCH(BY$3,$K$2:$P$2,0))</f>
        <v>50</v>
      </c>
      <c r="BZ1952" s="147" cm="1">
        <f t="array" ref="BZ1952">INDEX($K:$P,ROW(),MATCH(BZ$3,$K$2:$P$2,0))</f>
        <v>50</v>
      </c>
      <c r="CA1952" s="147" cm="1">
        <f t="array" ref="CA1952">INDEX($K:$P,ROW(),MATCH(CA$3,$K$2:$P$2,0))</f>
        <v>50</v>
      </c>
      <c r="CB1952" s="147" cm="1">
        <f t="array" ref="CB1952">INDEX($K:$P,ROW(),MATCH(CB$3,$K$2:$P$2,0))</f>
        <v>50</v>
      </c>
      <c r="CC1952" s="147" cm="1">
        <f t="array" ref="CC1952">INDEX($K:$P,ROW(),MATCH(CC$3,$K$2:$P$2,0))</f>
        <v>50</v>
      </c>
      <c r="CD1952" s="147" cm="1">
        <f t="array" ref="CD1952">INDEX($K:$P,ROW(),MATCH(CD$3,$K$2:$P$2,0))</f>
        <v>50</v>
      </c>
      <c r="CE1952" s="147" cm="1">
        <f t="array" ref="CE1952">INDEX($K:$P,ROW(),MATCH(CE$3,$K$2:$P$2,0))</f>
        <v>50</v>
      </c>
      <c r="CF1952" s="147" cm="1">
        <f t="array" ref="CF1952">INDEX($K:$P,ROW(),MATCH(CF$3,$K$2:$P$2,0))</f>
        <v>50</v>
      </c>
      <c r="CG1952" s="147" cm="1">
        <f t="array" ref="CG1952">INDEX($K:$P,ROW(),MATCH(CG$3,$K$2:$P$2,0))</f>
        <v>50</v>
      </c>
      <c r="CH1952" s="147" cm="1">
        <f t="array" ref="CH1952">INDEX($K:$P,ROW(),MATCH(CH$3,$K$2:$P$2,0))</f>
        <v>50</v>
      </c>
      <c r="CI1952" s="147" cm="1">
        <f t="array" ref="CI1952">INDEX($K:$P,ROW(),MATCH(CI$3,$K$2:$P$2,0))</f>
        <v>50</v>
      </c>
      <c r="CJ1952" s="147" cm="1">
        <f t="array" ref="CJ1952">INDEX($K:$P,ROW(),MATCH(CJ$3,$K$2:$P$2,0))</f>
        <v>50</v>
      </c>
      <c r="CK1952" s="147" cm="1">
        <f t="array" ref="CK1952">INDEX($K:$P,ROW(),MATCH(CK$3,$K$2:$P$2,0))</f>
        <v>50</v>
      </c>
      <c r="CL1952" s="147" cm="1">
        <f t="array" ref="CL1952">INDEX($K:$P,ROW(),MATCH(CL$3,$K$2:$P$2,0))</f>
        <v>50</v>
      </c>
      <c r="CN1952" s="147"/>
      <c r="CO1952" s="147" t="e" cm="1">
        <f t="array" ref="CO1952">INDEX($K:$P,ROW(),MATCH(CO$3,$K$2:$P$2,0))</f>
        <v>#N/A</v>
      </c>
      <c r="CP1952" s="147" t="e" cm="1">
        <f t="array" ref="CP1952">INDEX($K:$P,ROW(),MATCH(CP$3,$K$2:$P$2,0))</f>
        <v>#N/A</v>
      </c>
      <c r="CQ1952" s="147" t="e" cm="1">
        <f t="array" ref="CQ1952">INDEX($K:$P,ROW(),MATCH(CQ$3,$K$2:$P$2,0))</f>
        <v>#N/A</v>
      </c>
      <c r="CR1952" s="147" t="e" cm="1">
        <f t="array" ref="CR1952">INDEX($K:$P,ROW(),MATCH(CR$3,$K$2:$P$2,0))</f>
        <v>#N/A</v>
      </c>
      <c r="CS1952" s="147" t="e" cm="1">
        <f t="array" ref="CS1952">INDEX($K:$P,ROW(),MATCH(CS$3,$K$2:$P$2,0))</f>
        <v>#N/A</v>
      </c>
      <c r="CT1952" s="147" t="e" cm="1">
        <f t="array" ref="CT1952">INDEX($K:$P,ROW(),MATCH(CT$3,$K$2:$P$2,0))</f>
        <v>#N/A</v>
      </c>
      <c r="CU1952" s="147" t="e" cm="1">
        <f t="array" ref="CU1952">INDEX($K:$P,ROW(),MATCH(CU$3,$K$2:$P$2,0))</f>
        <v>#N/A</v>
      </c>
      <c r="CV1952" s="147" t="e" cm="1">
        <f t="array" ref="CV1952">INDEX($K:$P,ROW(),MATCH(CV$3,$K$2:$P$2,0))</f>
        <v>#N/A</v>
      </c>
      <c r="CW1952" s="147" t="e" cm="1">
        <f t="array" ref="CW1952">INDEX($K:$P,ROW(),MATCH(CW$3,$K$2:$P$2,0))</f>
        <v>#N/A</v>
      </c>
      <c r="CX1952" s="147" t="e" cm="1">
        <f t="array" ref="CX1952">INDEX($K:$P,ROW(),MATCH(CX$3,$K$2:$P$2,0))</f>
        <v>#N/A</v>
      </c>
      <c r="CY1952" s="147" t="e" cm="1">
        <f t="array" ref="CY1952">INDEX($K:$P,ROW(),MATCH(CY$3,$K$2:$P$2,0))</f>
        <v>#N/A</v>
      </c>
      <c r="CZ1952" s="147" t="e" cm="1">
        <f t="array" ref="CZ1952">INDEX($K:$P,ROW(),MATCH(CZ$3,$K$2:$P$2,0))</f>
        <v>#N/A</v>
      </c>
      <c r="DA1952" s="147" t="e" cm="1">
        <f t="array" ref="DA1952">INDEX($K:$P,ROW(),MATCH(DA$3,$K$2:$P$2,0))</f>
        <v>#N/A</v>
      </c>
      <c r="DB1952" s="147" t="e" cm="1">
        <f t="array" ref="DB1952">INDEX($K:$P,ROW(),MATCH(DB$3,$K$2:$P$2,0))</f>
        <v>#N/A</v>
      </c>
      <c r="DC1952" s="147" t="e" cm="1">
        <f t="array" ref="DC1952">INDEX($K:$P,ROW(),MATCH(DC$3,$K$2:$P$2,0))</f>
        <v>#N/A</v>
      </c>
      <c r="DD1952" s="147" t="e" cm="1">
        <f t="array" ref="DD1952">INDEX($K:$P,ROW(),MATCH(DD$3,$K$2:$P$2,0))</f>
        <v>#N/A</v>
      </c>
      <c r="DE1952" s="147" t="e" cm="1">
        <f t="array" ref="DE1952">INDEX($K:$P,ROW(),MATCH(DE$3,$K$2:$P$2,0))</f>
        <v>#N/A</v>
      </c>
      <c r="DF1952" s="147" t="e" cm="1">
        <f t="array" ref="DF1952">INDEX($K:$P,ROW(),MATCH(DF$3,$K$2:$P$2,0))</f>
        <v>#N/A</v>
      </c>
      <c r="DG1952" s="147" t="e" cm="1">
        <f t="array" ref="DG1952">INDEX($K:$P,ROW(),MATCH(DG$3,$K$2:$P$2,0))</f>
        <v>#N/A</v>
      </c>
      <c r="DH1952" s="147" t="e" cm="1">
        <f t="array" ref="DH1952">INDEX($K:$P,ROW(),MATCH(DH$3,$K$2:$P$2,0))</f>
        <v>#N/A</v>
      </c>
      <c r="DI1952" s="147" t="e" cm="1">
        <f t="array" ref="DI1952">INDEX($K:$P,ROW(),MATCH(DI$3,$K$2:$P$2,0))</f>
        <v>#N/A</v>
      </c>
      <c r="DJ1952" s="147" t="e" cm="1">
        <f t="array" ref="DJ1952">INDEX($K:$P,ROW(),MATCH(DJ$3,$K$2:$P$2,0))</f>
        <v>#N/A</v>
      </c>
      <c r="DK1952" s="147" t="e" cm="1">
        <f t="array" ref="DK1952">INDEX($K:$P,ROW(),MATCH(DK$3,$K$2:$P$2,0))</f>
        <v>#N/A</v>
      </c>
      <c r="DL1952" s="147" t="e" cm="1">
        <f t="array" ref="DL1952">INDEX($K:$P,ROW(),MATCH(DL$3,$K$2:$P$2,0))</f>
        <v>#N/A</v>
      </c>
    </row>
    <row r="1953" spans="1:116" x14ac:dyDescent="0.4">
      <c r="A1953" s="12"/>
      <c r="B1953" s="319"/>
      <c r="C1953" s="319"/>
      <c r="D1953" s="317" t="s">
        <v>518</v>
      </c>
      <c r="E1953" s="317" t="str">
        <f t="shared" si="3331"/>
        <v>1953 SPLIT-SV-VR</v>
      </c>
      <c r="G1953" s="145" t="str">
        <f>G1944</f>
        <v>Product B</v>
      </c>
      <c r="H1953" s="12"/>
      <c r="I1953" s="60"/>
      <c r="J1953" s="60"/>
      <c r="K1953" s="61">
        <v>100</v>
      </c>
      <c r="L1953" s="61">
        <v>100</v>
      </c>
      <c r="M1953" s="61">
        <v>100</v>
      </c>
      <c r="N1953" s="61">
        <v>100</v>
      </c>
      <c r="O1953" s="61">
        <v>100</v>
      </c>
      <c r="P1953" s="61">
        <v>100</v>
      </c>
      <c r="R1953" s="13"/>
      <c r="S1953" s="147" cm="1">
        <f t="array" ref="S1953">INDEX($K:$P,ROW(),MATCH(S$3,$K$2:$P$2,0))</f>
        <v>100</v>
      </c>
      <c r="T1953" s="147" cm="1">
        <f t="array" ref="T1953">INDEX($K:$P,ROW(),MATCH(T$3,$K$2:$P$2,0))</f>
        <v>100</v>
      </c>
      <c r="U1953" s="147" cm="1">
        <f t="array" ref="U1953">INDEX($K:$P,ROW(),MATCH(U$3,$K$2:$P$2,0))</f>
        <v>100</v>
      </c>
      <c r="V1953" s="147" cm="1">
        <f t="array" ref="V1953">INDEX($K:$P,ROW(),MATCH(V$3,$K$2:$P$2,0))</f>
        <v>100</v>
      </c>
      <c r="W1953" s="147" cm="1">
        <f t="array" ref="W1953">INDEX($K:$P,ROW(),MATCH(W$3,$K$2:$P$2,0))</f>
        <v>100</v>
      </c>
      <c r="X1953" s="147" cm="1">
        <f t="array" ref="X1953">INDEX($K:$P,ROW(),MATCH(X$3,$K$2:$P$2,0))</f>
        <v>100</v>
      </c>
      <c r="Y1953" s="147" cm="1">
        <f t="array" ref="Y1953">INDEX($K:$P,ROW(),MATCH(Y$3,$K$2:$P$2,0))</f>
        <v>100</v>
      </c>
      <c r="Z1953" s="147" cm="1">
        <f t="array" ref="Z1953">INDEX($K:$P,ROW(),MATCH(Z$3,$K$2:$P$2,0))</f>
        <v>100</v>
      </c>
      <c r="AA1953" s="147" cm="1">
        <f t="array" ref="AA1953">INDEX($K:$P,ROW(),MATCH(AA$3,$K$2:$P$2,0))</f>
        <v>100</v>
      </c>
      <c r="AB1953" s="147" cm="1">
        <f t="array" ref="AB1953">INDEX($K:$P,ROW(),MATCH(AB$3,$K$2:$P$2,0))</f>
        <v>100</v>
      </c>
      <c r="AC1953" s="147" cm="1">
        <f t="array" ref="AC1953">INDEX($K:$P,ROW(),MATCH(AC$3,$K$2:$P$2,0))</f>
        <v>100</v>
      </c>
      <c r="AD1953" s="147" cm="1">
        <f t="array" ref="AD1953">INDEX($K:$P,ROW(),MATCH(AD$3,$K$2:$P$2,0))</f>
        <v>100</v>
      </c>
      <c r="AE1953" s="147" cm="1">
        <f t="array" ref="AE1953">INDEX($K:$P,ROW(),MATCH(AE$3,$K$2:$P$2,0))</f>
        <v>100</v>
      </c>
      <c r="AF1953" s="147" cm="1">
        <f t="array" ref="AF1953">INDEX($K:$P,ROW(),MATCH(AF$3,$K$2:$P$2,0))</f>
        <v>100</v>
      </c>
      <c r="AG1953" s="147" cm="1">
        <f t="array" ref="AG1953">INDEX($K:$P,ROW(),MATCH(AG$3,$K$2:$P$2,0))</f>
        <v>100</v>
      </c>
      <c r="AH1953" s="147" cm="1">
        <f t="array" ref="AH1953">INDEX($K:$P,ROW(),MATCH(AH$3,$K$2:$P$2,0))</f>
        <v>100</v>
      </c>
      <c r="AI1953" s="147" cm="1">
        <f t="array" ref="AI1953">INDEX($K:$P,ROW(),MATCH(AI$3,$K$2:$P$2,0))</f>
        <v>100</v>
      </c>
      <c r="AJ1953" s="147" cm="1">
        <f t="array" ref="AJ1953">INDEX($K:$P,ROW(),MATCH(AJ$3,$K$2:$P$2,0))</f>
        <v>100</v>
      </c>
      <c r="AK1953" s="147" cm="1">
        <f t="array" ref="AK1953">INDEX($K:$P,ROW(),MATCH(AK$3,$K$2:$P$2,0))</f>
        <v>100</v>
      </c>
      <c r="AL1953" s="147" cm="1">
        <f t="array" ref="AL1953">INDEX($K:$P,ROW(),MATCH(AL$3,$K$2:$P$2,0))</f>
        <v>100</v>
      </c>
      <c r="AM1953" s="147" cm="1">
        <f t="array" ref="AM1953">INDEX($K:$P,ROW(),MATCH(AM$3,$K$2:$P$2,0))</f>
        <v>100</v>
      </c>
      <c r="AN1953" s="147" cm="1">
        <f t="array" ref="AN1953">INDEX($K:$P,ROW(),MATCH(AN$3,$K$2:$P$2,0))</f>
        <v>100</v>
      </c>
      <c r="AO1953" s="147" cm="1">
        <f t="array" ref="AO1953">INDEX($K:$P,ROW(),MATCH(AO$3,$K$2:$P$2,0))</f>
        <v>100</v>
      </c>
      <c r="AP1953" s="147" cm="1">
        <f t="array" ref="AP1953">INDEX($K:$P,ROW(),MATCH(AP$3,$K$2:$P$2,0))</f>
        <v>100</v>
      </c>
      <c r="AQ1953" s="147" cm="1">
        <f t="array" ref="AQ1953">INDEX($K:$P,ROW(),MATCH(AQ$3,$K$2:$P$2,0))</f>
        <v>100</v>
      </c>
      <c r="AR1953" s="147" cm="1">
        <f t="array" ref="AR1953">INDEX($K:$P,ROW(),MATCH(AR$3,$K$2:$P$2,0))</f>
        <v>100</v>
      </c>
      <c r="AS1953" s="147" cm="1">
        <f t="array" ref="AS1953">INDEX($K:$P,ROW(),MATCH(AS$3,$K$2:$P$2,0))</f>
        <v>100</v>
      </c>
      <c r="AT1953" s="147" cm="1">
        <f t="array" ref="AT1953">INDEX($K:$P,ROW(),MATCH(AT$3,$K$2:$P$2,0))</f>
        <v>100</v>
      </c>
      <c r="AU1953" s="147" cm="1">
        <f t="array" ref="AU1953">INDEX($K:$P,ROW(),MATCH(AU$3,$K$2:$P$2,0))</f>
        <v>100</v>
      </c>
      <c r="AV1953" s="147" cm="1">
        <f t="array" ref="AV1953">INDEX($K:$P,ROW(),MATCH(AV$3,$K$2:$P$2,0))</f>
        <v>100</v>
      </c>
      <c r="AW1953" s="147" cm="1">
        <f t="array" ref="AW1953">INDEX($K:$P,ROW(),MATCH(AW$3,$K$2:$P$2,0))</f>
        <v>100</v>
      </c>
      <c r="AX1953" s="147" cm="1">
        <f t="array" ref="AX1953">INDEX($K:$P,ROW(),MATCH(AX$3,$K$2:$P$2,0))</f>
        <v>100</v>
      </c>
      <c r="AY1953" s="147" cm="1">
        <f t="array" ref="AY1953">INDEX($K:$P,ROW(),MATCH(AY$3,$K$2:$P$2,0))</f>
        <v>100</v>
      </c>
      <c r="AZ1953" s="147" cm="1">
        <f t="array" ref="AZ1953">INDEX($K:$P,ROW(),MATCH(AZ$3,$K$2:$P$2,0))</f>
        <v>100</v>
      </c>
      <c r="BA1953" s="147" cm="1">
        <f t="array" ref="BA1953">INDEX($K:$P,ROW(),MATCH(BA$3,$K$2:$P$2,0))</f>
        <v>100</v>
      </c>
      <c r="BB1953" s="147" cm="1">
        <f t="array" ref="BB1953">INDEX($K:$P,ROW(),MATCH(BB$3,$K$2:$P$2,0))</f>
        <v>100</v>
      </c>
      <c r="BC1953" s="147" cm="1">
        <f t="array" ref="BC1953">INDEX($K:$P,ROW(),MATCH(BC$3,$K$2:$P$2,0))</f>
        <v>100</v>
      </c>
      <c r="BD1953" s="147" cm="1">
        <f t="array" ref="BD1953">INDEX($K:$P,ROW(),MATCH(BD$3,$K$2:$P$2,0))</f>
        <v>100</v>
      </c>
      <c r="BE1953" s="147" cm="1">
        <f t="array" ref="BE1953">INDEX($K:$P,ROW(),MATCH(BE$3,$K$2:$P$2,0))</f>
        <v>100</v>
      </c>
      <c r="BF1953" s="147" cm="1">
        <f t="array" ref="BF1953">INDEX($K:$P,ROW(),MATCH(BF$3,$K$2:$P$2,0))</f>
        <v>100</v>
      </c>
      <c r="BG1953" s="147" cm="1">
        <f t="array" ref="BG1953">INDEX($K:$P,ROW(),MATCH(BG$3,$K$2:$P$2,0))</f>
        <v>100</v>
      </c>
      <c r="BH1953" s="147" cm="1">
        <f t="array" ref="BH1953">INDEX($K:$P,ROW(),MATCH(BH$3,$K$2:$P$2,0))</f>
        <v>100</v>
      </c>
      <c r="BI1953" s="147" cm="1">
        <f t="array" ref="BI1953">INDEX($K:$P,ROW(),MATCH(BI$3,$K$2:$P$2,0))</f>
        <v>100</v>
      </c>
      <c r="BJ1953" s="147" cm="1">
        <f t="array" ref="BJ1953">INDEX($K:$P,ROW(),MATCH(BJ$3,$K$2:$P$2,0))</f>
        <v>100</v>
      </c>
      <c r="BK1953" s="147" cm="1">
        <f t="array" ref="BK1953">INDEX($K:$P,ROW(),MATCH(BK$3,$K$2:$P$2,0))</f>
        <v>100</v>
      </c>
      <c r="BL1953" s="147" cm="1">
        <f t="array" ref="BL1953">INDEX($K:$P,ROW(),MATCH(BL$3,$K$2:$P$2,0))</f>
        <v>100</v>
      </c>
      <c r="BM1953" s="147" cm="1">
        <f t="array" ref="BM1953">INDEX($K:$P,ROW(),MATCH(BM$3,$K$2:$P$2,0))</f>
        <v>100</v>
      </c>
      <c r="BN1953" s="147" cm="1">
        <f t="array" ref="BN1953">INDEX($K:$P,ROW(),MATCH(BN$3,$K$2:$P$2,0))</f>
        <v>100</v>
      </c>
      <c r="BO1953" s="147" cm="1">
        <f t="array" ref="BO1953">INDEX($K:$P,ROW(),MATCH(BO$3,$K$2:$P$2,0))</f>
        <v>100</v>
      </c>
      <c r="BP1953" s="147" cm="1">
        <f t="array" ref="BP1953">INDEX($K:$P,ROW(),MATCH(BP$3,$K$2:$P$2,0))</f>
        <v>100</v>
      </c>
      <c r="BQ1953" s="147" cm="1">
        <f t="array" ref="BQ1953">INDEX($K:$P,ROW(),MATCH(BQ$3,$K$2:$P$2,0))</f>
        <v>100</v>
      </c>
      <c r="BR1953" s="147" cm="1">
        <f t="array" ref="BR1953">INDEX($K:$P,ROW(),MATCH(BR$3,$K$2:$P$2,0))</f>
        <v>100</v>
      </c>
      <c r="BS1953" s="147" cm="1">
        <f t="array" ref="BS1953">INDEX($K:$P,ROW(),MATCH(BS$3,$K$2:$P$2,0))</f>
        <v>100</v>
      </c>
      <c r="BT1953" s="147" cm="1">
        <f t="array" ref="BT1953">INDEX($K:$P,ROW(),MATCH(BT$3,$K$2:$P$2,0))</f>
        <v>100</v>
      </c>
      <c r="BU1953" s="147" cm="1">
        <f t="array" ref="BU1953">INDEX($K:$P,ROW(),MATCH(BU$3,$K$2:$P$2,0))</f>
        <v>100</v>
      </c>
      <c r="BV1953" s="147" cm="1">
        <f t="array" ref="BV1953">INDEX($K:$P,ROW(),MATCH(BV$3,$K$2:$P$2,0))</f>
        <v>100</v>
      </c>
      <c r="BW1953" s="147" cm="1">
        <f t="array" ref="BW1953">INDEX($K:$P,ROW(),MATCH(BW$3,$K$2:$P$2,0))</f>
        <v>100</v>
      </c>
      <c r="BX1953" s="147" cm="1">
        <f t="array" ref="BX1953">INDEX($K:$P,ROW(),MATCH(BX$3,$K$2:$P$2,0))</f>
        <v>100</v>
      </c>
      <c r="BY1953" s="147" cm="1">
        <f t="array" ref="BY1953">INDEX($K:$P,ROW(),MATCH(BY$3,$K$2:$P$2,0))</f>
        <v>100</v>
      </c>
      <c r="BZ1953" s="147" cm="1">
        <f t="array" ref="BZ1953">INDEX($K:$P,ROW(),MATCH(BZ$3,$K$2:$P$2,0))</f>
        <v>100</v>
      </c>
      <c r="CA1953" s="147" cm="1">
        <f t="array" ref="CA1953">INDEX($K:$P,ROW(),MATCH(CA$3,$K$2:$P$2,0))</f>
        <v>100</v>
      </c>
      <c r="CB1953" s="147" cm="1">
        <f t="array" ref="CB1953">INDEX($K:$P,ROW(),MATCH(CB$3,$K$2:$P$2,0))</f>
        <v>100</v>
      </c>
      <c r="CC1953" s="147" cm="1">
        <f t="array" ref="CC1953">INDEX($K:$P,ROW(),MATCH(CC$3,$K$2:$P$2,0))</f>
        <v>100</v>
      </c>
      <c r="CD1953" s="147" cm="1">
        <f t="array" ref="CD1953">INDEX($K:$P,ROW(),MATCH(CD$3,$K$2:$P$2,0))</f>
        <v>100</v>
      </c>
      <c r="CE1953" s="147" cm="1">
        <f t="array" ref="CE1953">INDEX($K:$P,ROW(),MATCH(CE$3,$K$2:$P$2,0))</f>
        <v>100</v>
      </c>
      <c r="CF1953" s="147" cm="1">
        <f t="array" ref="CF1953">INDEX($K:$P,ROW(),MATCH(CF$3,$K$2:$P$2,0))</f>
        <v>100</v>
      </c>
      <c r="CG1953" s="147" cm="1">
        <f t="array" ref="CG1953">INDEX($K:$P,ROW(),MATCH(CG$3,$K$2:$P$2,0))</f>
        <v>100</v>
      </c>
      <c r="CH1953" s="147" cm="1">
        <f t="array" ref="CH1953">INDEX($K:$P,ROW(),MATCH(CH$3,$K$2:$P$2,0))</f>
        <v>100</v>
      </c>
      <c r="CI1953" s="147" cm="1">
        <f t="array" ref="CI1953">INDEX($K:$P,ROW(),MATCH(CI$3,$K$2:$P$2,0))</f>
        <v>100</v>
      </c>
      <c r="CJ1953" s="147" cm="1">
        <f t="array" ref="CJ1953">INDEX($K:$P,ROW(),MATCH(CJ$3,$K$2:$P$2,0))</f>
        <v>100</v>
      </c>
      <c r="CK1953" s="147" cm="1">
        <f t="array" ref="CK1953">INDEX($K:$P,ROW(),MATCH(CK$3,$K$2:$P$2,0))</f>
        <v>100</v>
      </c>
      <c r="CL1953" s="147" cm="1">
        <f t="array" ref="CL1953">INDEX($K:$P,ROW(),MATCH(CL$3,$K$2:$P$2,0))</f>
        <v>100</v>
      </c>
      <c r="CN1953" s="147"/>
      <c r="CO1953" s="147" t="e" cm="1">
        <f t="array" ref="CO1953">INDEX($K:$P,ROW(),MATCH(CO$3,$K$2:$P$2,0))</f>
        <v>#N/A</v>
      </c>
      <c r="CP1953" s="147" t="e" cm="1">
        <f t="array" ref="CP1953">INDEX($K:$P,ROW(),MATCH(CP$3,$K$2:$P$2,0))</f>
        <v>#N/A</v>
      </c>
      <c r="CQ1953" s="147" t="e" cm="1">
        <f t="array" ref="CQ1953">INDEX($K:$P,ROW(),MATCH(CQ$3,$K$2:$P$2,0))</f>
        <v>#N/A</v>
      </c>
      <c r="CR1953" s="147" t="e" cm="1">
        <f t="array" ref="CR1953">INDEX($K:$P,ROW(),MATCH(CR$3,$K$2:$P$2,0))</f>
        <v>#N/A</v>
      </c>
      <c r="CS1953" s="147" t="e" cm="1">
        <f t="array" ref="CS1953">INDEX($K:$P,ROW(),MATCH(CS$3,$K$2:$P$2,0))</f>
        <v>#N/A</v>
      </c>
      <c r="CT1953" s="147" t="e" cm="1">
        <f t="array" ref="CT1953">INDEX($K:$P,ROW(),MATCH(CT$3,$K$2:$P$2,0))</f>
        <v>#N/A</v>
      </c>
      <c r="CU1953" s="147" t="e" cm="1">
        <f t="array" ref="CU1953">INDEX($K:$P,ROW(),MATCH(CU$3,$K$2:$P$2,0))</f>
        <v>#N/A</v>
      </c>
      <c r="CV1953" s="147" t="e" cm="1">
        <f t="array" ref="CV1953">INDEX($K:$P,ROW(),MATCH(CV$3,$K$2:$P$2,0))</f>
        <v>#N/A</v>
      </c>
      <c r="CW1953" s="147" t="e" cm="1">
        <f t="array" ref="CW1953">INDEX($K:$P,ROW(),MATCH(CW$3,$K$2:$P$2,0))</f>
        <v>#N/A</v>
      </c>
      <c r="CX1953" s="147" t="e" cm="1">
        <f t="array" ref="CX1953">INDEX($K:$P,ROW(),MATCH(CX$3,$K$2:$P$2,0))</f>
        <v>#N/A</v>
      </c>
      <c r="CY1953" s="147" t="e" cm="1">
        <f t="array" ref="CY1953">INDEX($K:$P,ROW(),MATCH(CY$3,$K$2:$P$2,0))</f>
        <v>#N/A</v>
      </c>
      <c r="CZ1953" s="147" t="e" cm="1">
        <f t="array" ref="CZ1953">INDEX($K:$P,ROW(),MATCH(CZ$3,$K$2:$P$2,0))</f>
        <v>#N/A</v>
      </c>
      <c r="DA1953" s="147" t="e" cm="1">
        <f t="array" ref="DA1953">INDEX($K:$P,ROW(),MATCH(DA$3,$K$2:$P$2,0))</f>
        <v>#N/A</v>
      </c>
      <c r="DB1953" s="147" t="e" cm="1">
        <f t="array" ref="DB1953">INDEX($K:$P,ROW(),MATCH(DB$3,$K$2:$P$2,0))</f>
        <v>#N/A</v>
      </c>
      <c r="DC1953" s="147" t="e" cm="1">
        <f t="array" ref="DC1953">INDEX($K:$P,ROW(),MATCH(DC$3,$K$2:$P$2,0))</f>
        <v>#N/A</v>
      </c>
      <c r="DD1953" s="147" t="e" cm="1">
        <f t="array" ref="DD1953">INDEX($K:$P,ROW(),MATCH(DD$3,$K$2:$P$2,0))</f>
        <v>#N/A</v>
      </c>
      <c r="DE1953" s="147" t="e" cm="1">
        <f t="array" ref="DE1953">INDEX($K:$P,ROW(),MATCH(DE$3,$K$2:$P$2,0))</f>
        <v>#N/A</v>
      </c>
      <c r="DF1953" s="147" t="e" cm="1">
        <f t="array" ref="DF1953">INDEX($K:$P,ROW(),MATCH(DF$3,$K$2:$P$2,0))</f>
        <v>#N/A</v>
      </c>
      <c r="DG1953" s="147" t="e" cm="1">
        <f t="array" ref="DG1953">INDEX($K:$P,ROW(),MATCH(DG$3,$K$2:$P$2,0))</f>
        <v>#N/A</v>
      </c>
      <c r="DH1953" s="147" t="e" cm="1">
        <f t="array" ref="DH1953">INDEX($K:$P,ROW(),MATCH(DH$3,$K$2:$P$2,0))</f>
        <v>#N/A</v>
      </c>
      <c r="DI1953" s="147" t="e" cm="1">
        <f t="array" ref="DI1953">INDEX($K:$P,ROW(),MATCH(DI$3,$K$2:$P$2,0))</f>
        <v>#N/A</v>
      </c>
      <c r="DJ1953" s="147" t="e" cm="1">
        <f t="array" ref="DJ1953">INDEX($K:$P,ROW(),MATCH(DJ$3,$K$2:$P$2,0))</f>
        <v>#N/A</v>
      </c>
      <c r="DK1953" s="147" t="e" cm="1">
        <f t="array" ref="DK1953">INDEX($K:$P,ROW(),MATCH(DK$3,$K$2:$P$2,0))</f>
        <v>#N/A</v>
      </c>
      <c r="DL1953" s="147" t="e" cm="1">
        <f t="array" ref="DL1953">INDEX($K:$P,ROW(),MATCH(DL$3,$K$2:$P$2,0))</f>
        <v>#N/A</v>
      </c>
    </row>
    <row r="1954" spans="1:116" x14ac:dyDescent="0.4">
      <c r="A1954" s="12"/>
      <c r="B1954" s="319"/>
      <c r="C1954" s="319"/>
      <c r="D1954" s="317" t="s">
        <v>518</v>
      </c>
      <c r="E1954" s="317" t="str">
        <f t="shared" si="3331"/>
        <v>1954 SPLIT-SV-VR</v>
      </c>
      <c r="G1954" s="95"/>
      <c r="H1954" s="12"/>
      <c r="I1954" s="60"/>
      <c r="J1954" s="60"/>
      <c r="K1954" s="12"/>
      <c r="L1954" s="12"/>
      <c r="M1954" s="12"/>
      <c r="N1954" s="12"/>
      <c r="O1954" s="12"/>
      <c r="P1954" s="12"/>
      <c r="R1954" s="13"/>
      <c r="S1954" s="76"/>
      <c r="T1954" s="76"/>
      <c r="U1954" s="76"/>
      <c r="V1954" s="76"/>
      <c r="W1954" s="76"/>
      <c r="X1954" s="76"/>
      <c r="Y1954" s="76"/>
      <c r="Z1954" s="76"/>
      <c r="AA1954" s="76"/>
      <c r="AB1954" s="76"/>
      <c r="AC1954" s="76"/>
      <c r="AD1954" s="76"/>
      <c r="AE1954" s="76"/>
      <c r="AF1954" s="76"/>
      <c r="AG1954" s="76"/>
      <c r="AH1954" s="76"/>
      <c r="AI1954" s="76"/>
      <c r="AJ1954" s="76"/>
      <c r="AK1954" s="76"/>
      <c r="AL1954" s="76"/>
      <c r="AM1954" s="76"/>
      <c r="AN1954" s="76"/>
      <c r="AO1954" s="76"/>
      <c r="AP1954" s="76"/>
      <c r="AQ1954" s="76"/>
      <c r="AR1954" s="76"/>
      <c r="AS1954" s="76"/>
      <c r="AT1954" s="76"/>
      <c r="AU1954" s="76"/>
      <c r="AV1954" s="76"/>
      <c r="AW1954" s="76"/>
      <c r="AX1954" s="76"/>
      <c r="AY1954" s="76"/>
      <c r="AZ1954" s="76"/>
      <c r="BA1954" s="76"/>
      <c r="BB1954" s="76"/>
      <c r="BC1954" s="76"/>
      <c r="BD1954" s="76"/>
      <c r="BE1954" s="76"/>
      <c r="BF1954" s="76"/>
      <c r="BG1954" s="76"/>
      <c r="BH1954" s="76"/>
      <c r="BI1954" s="76"/>
      <c r="BJ1954" s="76"/>
      <c r="BK1954" s="76"/>
      <c r="BL1954" s="76"/>
      <c r="BM1954" s="76"/>
      <c r="BN1954" s="76"/>
      <c r="BO1954" s="76"/>
      <c r="BP1954" s="76"/>
      <c r="BQ1954" s="76"/>
      <c r="BR1954" s="76"/>
      <c r="BS1954" s="76"/>
      <c r="BT1954" s="76"/>
      <c r="BU1954" s="76"/>
      <c r="BV1954" s="76"/>
      <c r="BW1954" s="76"/>
      <c r="BX1954" s="76"/>
      <c r="BY1954" s="76"/>
      <c r="BZ1954" s="76"/>
      <c r="CA1954" s="76"/>
      <c r="CB1954" s="76"/>
      <c r="CC1954" s="76"/>
      <c r="CD1954" s="76"/>
      <c r="CE1954" s="76"/>
      <c r="CF1954" s="76"/>
      <c r="CG1954" s="76"/>
      <c r="CH1954" s="76"/>
      <c r="CI1954" s="76"/>
      <c r="CJ1954" s="76"/>
      <c r="CK1954" s="76"/>
      <c r="CL1954" s="76"/>
      <c r="CN1954" s="76"/>
      <c r="CO1954" s="76"/>
      <c r="CP1954" s="76"/>
      <c r="CQ1954" s="76"/>
      <c r="CR1954" s="76"/>
      <c r="CS1954" s="76"/>
      <c r="CT1954" s="76"/>
      <c r="CU1954" s="76"/>
      <c r="CV1954" s="76"/>
      <c r="CW1954" s="76"/>
      <c r="CX1954" s="76"/>
      <c r="CY1954" s="76"/>
      <c r="CZ1954" s="76"/>
      <c r="DA1954" s="76"/>
      <c r="DB1954" s="76"/>
      <c r="DC1954" s="76"/>
      <c r="DD1954" s="76"/>
      <c r="DE1954" s="76"/>
      <c r="DF1954" s="76"/>
      <c r="DG1954" s="76"/>
      <c r="DH1954" s="76"/>
      <c r="DI1954" s="76"/>
      <c r="DJ1954" s="76"/>
      <c r="DK1954" s="76"/>
      <c r="DL1954" s="76"/>
    </row>
    <row r="1955" spans="1:116" x14ac:dyDescent="0.4">
      <c r="A1955" s="12"/>
      <c r="B1955" s="319"/>
      <c r="C1955" s="319"/>
      <c r="D1955" s="317" t="s">
        <v>518</v>
      </c>
      <c r="E1955" s="317" t="str">
        <f t="shared" si="3331"/>
        <v>1955 SPLIT-SV-VR</v>
      </c>
      <c r="G1955" s="95" t="s">
        <v>522</v>
      </c>
      <c r="H1955" s="12"/>
      <c r="I1955" s="60"/>
      <c r="J1955" s="60"/>
      <c r="K1955" s="12"/>
      <c r="L1955" s="12"/>
      <c r="M1955" s="12"/>
      <c r="N1955" s="12"/>
      <c r="O1955" s="12"/>
      <c r="P1955" s="12"/>
      <c r="R1955" s="13"/>
      <c r="S1955" s="76"/>
      <c r="T1955" s="76"/>
      <c r="U1955" s="76"/>
      <c r="V1955" s="76"/>
      <c r="W1955" s="76"/>
      <c r="X1955" s="76"/>
      <c r="Y1955" s="76"/>
      <c r="Z1955" s="76"/>
      <c r="AA1955" s="76"/>
      <c r="AB1955" s="76"/>
      <c r="AC1955" s="76"/>
      <c r="AD1955" s="76"/>
      <c r="AE1955" s="76"/>
      <c r="AF1955" s="76"/>
      <c r="AG1955" s="76"/>
      <c r="AH1955" s="76"/>
      <c r="AI1955" s="76"/>
      <c r="AJ1955" s="76"/>
      <c r="AK1955" s="76"/>
      <c r="AL1955" s="76"/>
      <c r="AM1955" s="76"/>
      <c r="AN1955" s="76"/>
      <c r="AO1955" s="76"/>
      <c r="AP1955" s="76"/>
      <c r="AQ1955" s="76"/>
      <c r="AR1955" s="76"/>
      <c r="AS1955" s="76"/>
      <c r="AT1955" s="76"/>
      <c r="AU1955" s="76"/>
      <c r="AV1955" s="76"/>
      <c r="AW1955" s="76"/>
      <c r="AX1955" s="76"/>
      <c r="AY1955" s="76"/>
      <c r="AZ1955" s="76"/>
      <c r="BA1955" s="76"/>
      <c r="BB1955" s="76"/>
      <c r="BC1955" s="76"/>
      <c r="BD1955" s="76"/>
      <c r="BE1955" s="76"/>
      <c r="BF1955" s="76"/>
      <c r="BG1955" s="76"/>
      <c r="BH1955" s="76"/>
      <c r="BI1955" s="76"/>
      <c r="BJ1955" s="76"/>
      <c r="BK1955" s="76"/>
      <c r="BL1955" s="76"/>
      <c r="BM1955" s="76"/>
      <c r="BN1955" s="76"/>
      <c r="BO1955" s="76"/>
      <c r="BP1955" s="76"/>
      <c r="BQ1955" s="76"/>
      <c r="BR1955" s="76"/>
      <c r="BS1955" s="76"/>
      <c r="BT1955" s="76"/>
      <c r="BU1955" s="76"/>
      <c r="BV1955" s="76"/>
      <c r="BW1955" s="76"/>
      <c r="BX1955" s="76"/>
      <c r="BY1955" s="76"/>
      <c r="BZ1955" s="76"/>
      <c r="CA1955" s="76"/>
      <c r="CB1955" s="76"/>
      <c r="CC1955" s="76"/>
      <c r="CD1955" s="76"/>
      <c r="CE1955" s="76"/>
      <c r="CF1955" s="76"/>
      <c r="CG1955" s="76"/>
      <c r="CH1955" s="76"/>
      <c r="CI1955" s="76"/>
      <c r="CJ1955" s="76"/>
      <c r="CK1955" s="76"/>
      <c r="CL1955" s="76"/>
      <c r="CN1955" s="76"/>
      <c r="CO1955" s="76"/>
      <c r="CP1955" s="76"/>
      <c r="CQ1955" s="76"/>
      <c r="CR1955" s="76"/>
      <c r="CS1955" s="76"/>
      <c r="CT1955" s="76"/>
      <c r="CU1955" s="76"/>
      <c r="CV1955" s="76"/>
      <c r="CW1955" s="76"/>
      <c r="CX1955" s="76"/>
      <c r="CY1955" s="76"/>
      <c r="CZ1955" s="76"/>
      <c r="DA1955" s="76"/>
      <c r="DB1955" s="76"/>
      <c r="DC1955" s="76"/>
      <c r="DD1955" s="76"/>
      <c r="DE1955" s="76"/>
      <c r="DF1955" s="76"/>
      <c r="DG1955" s="76"/>
      <c r="DH1955" s="76"/>
      <c r="DI1955" s="76"/>
      <c r="DJ1955" s="76"/>
      <c r="DK1955" s="76"/>
      <c r="DL1955" s="76"/>
    </row>
    <row r="1956" spans="1:116" x14ac:dyDescent="0.4">
      <c r="A1956" s="12"/>
      <c r="B1956" s="319"/>
      <c r="C1956" s="319"/>
      <c r="D1956" s="317" t="s">
        <v>518</v>
      </c>
      <c r="E1956" s="317" t="str">
        <f t="shared" si="3331"/>
        <v>1956 SPLIT-SV-VR</v>
      </c>
      <c r="G1956" s="158" t="str">
        <f>G1952</f>
        <v>Product A</v>
      </c>
      <c r="H1956" s="12"/>
      <c r="I1956" s="60"/>
      <c r="J1956" s="60"/>
      <c r="K1956" s="53">
        <f ca="1">SUMIF($3:$3,K$2,1956:1956)</f>
        <v>-1500000</v>
      </c>
      <c r="L1956" s="53">
        <f ca="1">SUMIF($3:$3,L$2,1956:1956)</f>
        <v>-1500000</v>
      </c>
      <c r="M1956" s="53">
        <f ca="1">SUMIF($3:$3,M$2,1956:1956)</f>
        <v>-1500000</v>
      </c>
      <c r="N1956" s="53">
        <f ca="1">SUMIF($3:$3,N$2,1956:1956)</f>
        <v>-1500000</v>
      </c>
      <c r="O1956" s="53">
        <f ca="1">SUMIF($3:$3,O$2,1956:1956)</f>
        <v>-1500000</v>
      </c>
      <c r="P1956" s="53">
        <f ca="1">SUMIF($3:$3,P$2,1956:1956)</f>
        <v>-1500000</v>
      </c>
      <c r="R1956" s="13"/>
      <c r="S1956" s="80">
        <f ca="1">-S1939*S1952</f>
        <v>-125000</v>
      </c>
      <c r="T1956" s="80">
        <f t="shared" ref="T1956:CE1956" ca="1" si="3332">-T1939*T1952</f>
        <v>-125000</v>
      </c>
      <c r="U1956" s="80">
        <f t="shared" ca="1" si="3332"/>
        <v>-125000</v>
      </c>
      <c r="V1956" s="80">
        <f t="shared" ca="1" si="3332"/>
        <v>-125000</v>
      </c>
      <c r="W1956" s="80">
        <f t="shared" ca="1" si="3332"/>
        <v>-125000</v>
      </c>
      <c r="X1956" s="80">
        <f t="shared" ca="1" si="3332"/>
        <v>-125000</v>
      </c>
      <c r="Y1956" s="80">
        <f t="shared" ca="1" si="3332"/>
        <v>-125000</v>
      </c>
      <c r="Z1956" s="80">
        <f t="shared" ca="1" si="3332"/>
        <v>-125000</v>
      </c>
      <c r="AA1956" s="80">
        <f t="shared" ca="1" si="3332"/>
        <v>-125000</v>
      </c>
      <c r="AB1956" s="80">
        <f t="shared" ca="1" si="3332"/>
        <v>-125000</v>
      </c>
      <c r="AC1956" s="80">
        <f t="shared" ca="1" si="3332"/>
        <v>-125000</v>
      </c>
      <c r="AD1956" s="80">
        <f t="shared" ca="1" si="3332"/>
        <v>-125000</v>
      </c>
      <c r="AE1956" s="80">
        <f t="shared" ca="1" si="3332"/>
        <v>-125000</v>
      </c>
      <c r="AF1956" s="80">
        <f t="shared" ca="1" si="3332"/>
        <v>-125000</v>
      </c>
      <c r="AG1956" s="80">
        <f t="shared" ca="1" si="3332"/>
        <v>-125000</v>
      </c>
      <c r="AH1956" s="80">
        <f t="shared" ca="1" si="3332"/>
        <v>-125000</v>
      </c>
      <c r="AI1956" s="80">
        <f t="shared" ca="1" si="3332"/>
        <v>-125000</v>
      </c>
      <c r="AJ1956" s="80">
        <f t="shared" ca="1" si="3332"/>
        <v>-125000</v>
      </c>
      <c r="AK1956" s="80">
        <f t="shared" ca="1" si="3332"/>
        <v>-125000</v>
      </c>
      <c r="AL1956" s="80">
        <f t="shared" ca="1" si="3332"/>
        <v>-125000</v>
      </c>
      <c r="AM1956" s="80">
        <f t="shared" ca="1" si="3332"/>
        <v>-125000</v>
      </c>
      <c r="AN1956" s="80">
        <f t="shared" ca="1" si="3332"/>
        <v>-125000</v>
      </c>
      <c r="AO1956" s="80">
        <f t="shared" ca="1" si="3332"/>
        <v>-125000</v>
      </c>
      <c r="AP1956" s="80">
        <f t="shared" ca="1" si="3332"/>
        <v>-125000</v>
      </c>
      <c r="AQ1956" s="80">
        <f t="shared" ca="1" si="3332"/>
        <v>-125000</v>
      </c>
      <c r="AR1956" s="80">
        <f t="shared" ca="1" si="3332"/>
        <v>-125000</v>
      </c>
      <c r="AS1956" s="80">
        <f t="shared" ca="1" si="3332"/>
        <v>-125000</v>
      </c>
      <c r="AT1956" s="80">
        <f t="shared" ca="1" si="3332"/>
        <v>-125000</v>
      </c>
      <c r="AU1956" s="80">
        <f t="shared" ca="1" si="3332"/>
        <v>-125000</v>
      </c>
      <c r="AV1956" s="80">
        <f t="shared" ca="1" si="3332"/>
        <v>-125000</v>
      </c>
      <c r="AW1956" s="80">
        <f t="shared" ca="1" si="3332"/>
        <v>-125000</v>
      </c>
      <c r="AX1956" s="80">
        <f t="shared" ca="1" si="3332"/>
        <v>-125000</v>
      </c>
      <c r="AY1956" s="80">
        <f t="shared" ca="1" si="3332"/>
        <v>-125000</v>
      </c>
      <c r="AZ1956" s="80">
        <f t="shared" ca="1" si="3332"/>
        <v>-125000</v>
      </c>
      <c r="BA1956" s="80">
        <f t="shared" ca="1" si="3332"/>
        <v>-125000</v>
      </c>
      <c r="BB1956" s="80">
        <f t="shared" ca="1" si="3332"/>
        <v>-125000</v>
      </c>
      <c r="BC1956" s="80">
        <f t="shared" ca="1" si="3332"/>
        <v>-125000</v>
      </c>
      <c r="BD1956" s="80">
        <f t="shared" ca="1" si="3332"/>
        <v>-125000</v>
      </c>
      <c r="BE1956" s="80">
        <f t="shared" ca="1" si="3332"/>
        <v>-125000</v>
      </c>
      <c r="BF1956" s="80">
        <f t="shared" ca="1" si="3332"/>
        <v>-125000</v>
      </c>
      <c r="BG1956" s="80">
        <f t="shared" ca="1" si="3332"/>
        <v>-125000</v>
      </c>
      <c r="BH1956" s="80">
        <f t="shared" ca="1" si="3332"/>
        <v>-125000</v>
      </c>
      <c r="BI1956" s="80">
        <f t="shared" ca="1" si="3332"/>
        <v>-125000</v>
      </c>
      <c r="BJ1956" s="80">
        <f t="shared" ca="1" si="3332"/>
        <v>-125000</v>
      </c>
      <c r="BK1956" s="80">
        <f t="shared" ca="1" si="3332"/>
        <v>-125000</v>
      </c>
      <c r="BL1956" s="80">
        <f t="shared" ca="1" si="3332"/>
        <v>-125000</v>
      </c>
      <c r="BM1956" s="80">
        <f t="shared" ca="1" si="3332"/>
        <v>-125000</v>
      </c>
      <c r="BN1956" s="80">
        <f t="shared" ca="1" si="3332"/>
        <v>-125000</v>
      </c>
      <c r="BO1956" s="80">
        <f t="shared" ca="1" si="3332"/>
        <v>-125000</v>
      </c>
      <c r="BP1956" s="80">
        <f t="shared" ca="1" si="3332"/>
        <v>-125000</v>
      </c>
      <c r="BQ1956" s="80">
        <f t="shared" ca="1" si="3332"/>
        <v>-125000</v>
      </c>
      <c r="BR1956" s="80">
        <f t="shared" ca="1" si="3332"/>
        <v>-125000</v>
      </c>
      <c r="BS1956" s="80">
        <f t="shared" ca="1" si="3332"/>
        <v>-125000</v>
      </c>
      <c r="BT1956" s="80">
        <f t="shared" ca="1" si="3332"/>
        <v>-125000</v>
      </c>
      <c r="BU1956" s="80">
        <f t="shared" ca="1" si="3332"/>
        <v>-125000</v>
      </c>
      <c r="BV1956" s="80">
        <f t="shared" ca="1" si="3332"/>
        <v>-125000</v>
      </c>
      <c r="BW1956" s="80">
        <f t="shared" ca="1" si="3332"/>
        <v>-125000</v>
      </c>
      <c r="BX1956" s="80">
        <f t="shared" ca="1" si="3332"/>
        <v>-125000</v>
      </c>
      <c r="BY1956" s="80">
        <f t="shared" ca="1" si="3332"/>
        <v>-125000</v>
      </c>
      <c r="BZ1956" s="80">
        <f t="shared" ca="1" si="3332"/>
        <v>-125000</v>
      </c>
      <c r="CA1956" s="80">
        <f t="shared" ca="1" si="3332"/>
        <v>-125000</v>
      </c>
      <c r="CB1956" s="80">
        <f t="shared" ca="1" si="3332"/>
        <v>-125000</v>
      </c>
      <c r="CC1956" s="80">
        <f t="shared" ca="1" si="3332"/>
        <v>-125000</v>
      </c>
      <c r="CD1956" s="80">
        <f t="shared" ca="1" si="3332"/>
        <v>-125000</v>
      </c>
      <c r="CE1956" s="80">
        <f t="shared" ca="1" si="3332"/>
        <v>-125000</v>
      </c>
      <c r="CF1956" s="80">
        <f t="shared" ref="CF1956:CL1956" ca="1" si="3333">-CF1939*CF1952</f>
        <v>-125000</v>
      </c>
      <c r="CG1956" s="80">
        <f t="shared" ca="1" si="3333"/>
        <v>-125000</v>
      </c>
      <c r="CH1956" s="80">
        <f t="shared" ca="1" si="3333"/>
        <v>-125000</v>
      </c>
      <c r="CI1956" s="80">
        <f t="shared" ca="1" si="3333"/>
        <v>-125000</v>
      </c>
      <c r="CJ1956" s="80">
        <f t="shared" ca="1" si="3333"/>
        <v>-125000</v>
      </c>
      <c r="CK1956" s="80">
        <f t="shared" ca="1" si="3333"/>
        <v>-125000</v>
      </c>
      <c r="CL1956" s="80">
        <f t="shared" ca="1" si="3333"/>
        <v>-125000</v>
      </c>
      <c r="CN1956" s="80"/>
      <c r="CO1956" s="80" t="e">
        <f t="shared" ref="CO1956:DL1956" ca="1" si="3334">-CO1939*CO1952</f>
        <v>#N/A</v>
      </c>
      <c r="CP1956" s="80" t="e">
        <f t="shared" ca="1" si="3334"/>
        <v>#N/A</v>
      </c>
      <c r="CQ1956" s="80" t="e">
        <f t="shared" ca="1" si="3334"/>
        <v>#N/A</v>
      </c>
      <c r="CR1956" s="80" t="e">
        <f t="shared" ca="1" si="3334"/>
        <v>#N/A</v>
      </c>
      <c r="CS1956" s="80" t="e">
        <f t="shared" ca="1" si="3334"/>
        <v>#N/A</v>
      </c>
      <c r="CT1956" s="80" t="e">
        <f t="shared" ca="1" si="3334"/>
        <v>#N/A</v>
      </c>
      <c r="CU1956" s="80" t="e">
        <f t="shared" ca="1" si="3334"/>
        <v>#N/A</v>
      </c>
      <c r="CV1956" s="80" t="e">
        <f t="shared" ca="1" si="3334"/>
        <v>#N/A</v>
      </c>
      <c r="CW1956" s="80" t="e">
        <f t="shared" ca="1" si="3334"/>
        <v>#N/A</v>
      </c>
      <c r="CX1956" s="80" t="e">
        <f t="shared" ca="1" si="3334"/>
        <v>#N/A</v>
      </c>
      <c r="CY1956" s="80" t="e">
        <f t="shared" ca="1" si="3334"/>
        <v>#N/A</v>
      </c>
      <c r="CZ1956" s="80" t="e">
        <f t="shared" ca="1" si="3334"/>
        <v>#N/A</v>
      </c>
      <c r="DA1956" s="80" t="e">
        <f t="shared" ca="1" si="3334"/>
        <v>#N/A</v>
      </c>
      <c r="DB1956" s="80" t="e">
        <f t="shared" ca="1" si="3334"/>
        <v>#N/A</v>
      </c>
      <c r="DC1956" s="80" t="e">
        <f t="shared" ca="1" si="3334"/>
        <v>#N/A</v>
      </c>
      <c r="DD1956" s="80" t="e">
        <f t="shared" ca="1" si="3334"/>
        <v>#N/A</v>
      </c>
      <c r="DE1956" s="80" t="e">
        <f t="shared" ca="1" si="3334"/>
        <v>#N/A</v>
      </c>
      <c r="DF1956" s="80" t="e">
        <f t="shared" ca="1" si="3334"/>
        <v>#N/A</v>
      </c>
      <c r="DG1956" s="80" t="e">
        <f t="shared" ca="1" si="3334"/>
        <v>#N/A</v>
      </c>
      <c r="DH1956" s="80" t="e">
        <f t="shared" ca="1" si="3334"/>
        <v>#N/A</v>
      </c>
      <c r="DI1956" s="80" t="e">
        <f t="shared" ca="1" si="3334"/>
        <v>#N/A</v>
      </c>
      <c r="DJ1956" s="80" t="e">
        <f t="shared" ca="1" si="3334"/>
        <v>#N/A</v>
      </c>
      <c r="DK1956" s="80" t="e">
        <f t="shared" ca="1" si="3334"/>
        <v>#N/A</v>
      </c>
      <c r="DL1956" s="80" t="e">
        <f t="shared" ca="1" si="3334"/>
        <v>#N/A</v>
      </c>
    </row>
    <row r="1957" spans="1:116" x14ac:dyDescent="0.4">
      <c r="A1957" s="12"/>
      <c r="B1957" s="319"/>
      <c r="C1957" s="319"/>
      <c r="D1957" s="317" t="s">
        <v>518</v>
      </c>
      <c r="E1957" s="317" t="str">
        <f t="shared" si="3331"/>
        <v>1957 SPLIT-SV-VR</v>
      </c>
      <c r="G1957" s="158" t="str">
        <f>G1953</f>
        <v>Product B</v>
      </c>
      <c r="H1957" s="12"/>
      <c r="I1957" s="60"/>
      <c r="J1957" s="60"/>
      <c r="K1957" s="238">
        <f ca="1">SUMIF($3:$3,K$2,1957:1957)</f>
        <v>-3000000</v>
      </c>
      <c r="L1957" s="238">
        <f ca="1">SUMIF($3:$3,L$2,1957:1957)</f>
        <v>-3000000</v>
      </c>
      <c r="M1957" s="238">
        <f ca="1">SUMIF($3:$3,M$2,1957:1957)</f>
        <v>-3000000</v>
      </c>
      <c r="N1957" s="238">
        <f ca="1">SUMIF($3:$3,N$2,1957:1957)</f>
        <v>-3000000</v>
      </c>
      <c r="O1957" s="238">
        <f ca="1">SUMIF($3:$3,O$2,1957:1957)</f>
        <v>-3000000</v>
      </c>
      <c r="P1957" s="238">
        <f ca="1">SUMIF($3:$3,P$2,1957:1957)</f>
        <v>-3000000</v>
      </c>
      <c r="R1957" s="13"/>
      <c r="S1957" s="243">
        <f ca="1">-S1940*S1953</f>
        <v>-250000</v>
      </c>
      <c r="T1957" s="243">
        <f t="shared" ref="T1957:CE1957" ca="1" si="3335">-T1940*T1953</f>
        <v>-250000</v>
      </c>
      <c r="U1957" s="243">
        <f t="shared" ca="1" si="3335"/>
        <v>-250000</v>
      </c>
      <c r="V1957" s="243">
        <f t="shared" ca="1" si="3335"/>
        <v>-250000</v>
      </c>
      <c r="W1957" s="243">
        <f t="shared" ca="1" si="3335"/>
        <v>-250000</v>
      </c>
      <c r="X1957" s="243">
        <f t="shared" ca="1" si="3335"/>
        <v>-250000</v>
      </c>
      <c r="Y1957" s="243">
        <f t="shared" ca="1" si="3335"/>
        <v>-250000</v>
      </c>
      <c r="Z1957" s="243">
        <f t="shared" ca="1" si="3335"/>
        <v>-250000</v>
      </c>
      <c r="AA1957" s="243">
        <f t="shared" ca="1" si="3335"/>
        <v>-250000</v>
      </c>
      <c r="AB1957" s="243">
        <f t="shared" ca="1" si="3335"/>
        <v>-250000</v>
      </c>
      <c r="AC1957" s="243">
        <f t="shared" ca="1" si="3335"/>
        <v>-250000</v>
      </c>
      <c r="AD1957" s="243">
        <f t="shared" ca="1" si="3335"/>
        <v>-250000</v>
      </c>
      <c r="AE1957" s="243">
        <f t="shared" ca="1" si="3335"/>
        <v>-250000</v>
      </c>
      <c r="AF1957" s="243">
        <f t="shared" ca="1" si="3335"/>
        <v>-250000</v>
      </c>
      <c r="AG1957" s="243">
        <f t="shared" ca="1" si="3335"/>
        <v>-250000</v>
      </c>
      <c r="AH1957" s="243">
        <f t="shared" ca="1" si="3335"/>
        <v>-250000</v>
      </c>
      <c r="AI1957" s="243">
        <f t="shared" ca="1" si="3335"/>
        <v>-250000</v>
      </c>
      <c r="AJ1957" s="243">
        <f t="shared" ca="1" si="3335"/>
        <v>-250000</v>
      </c>
      <c r="AK1957" s="243">
        <f t="shared" ca="1" si="3335"/>
        <v>-250000</v>
      </c>
      <c r="AL1957" s="243">
        <f t="shared" ca="1" si="3335"/>
        <v>-250000</v>
      </c>
      <c r="AM1957" s="243">
        <f t="shared" ca="1" si="3335"/>
        <v>-250000</v>
      </c>
      <c r="AN1957" s="243">
        <f t="shared" ca="1" si="3335"/>
        <v>-250000</v>
      </c>
      <c r="AO1957" s="243">
        <f t="shared" ca="1" si="3335"/>
        <v>-250000</v>
      </c>
      <c r="AP1957" s="243">
        <f t="shared" ca="1" si="3335"/>
        <v>-250000</v>
      </c>
      <c r="AQ1957" s="243">
        <f t="shared" ca="1" si="3335"/>
        <v>-250000</v>
      </c>
      <c r="AR1957" s="243">
        <f t="shared" ca="1" si="3335"/>
        <v>-250000</v>
      </c>
      <c r="AS1957" s="243">
        <f t="shared" ca="1" si="3335"/>
        <v>-250000</v>
      </c>
      <c r="AT1957" s="243">
        <f t="shared" ca="1" si="3335"/>
        <v>-250000</v>
      </c>
      <c r="AU1957" s="243">
        <f t="shared" ca="1" si="3335"/>
        <v>-250000</v>
      </c>
      <c r="AV1957" s="243">
        <f t="shared" ca="1" si="3335"/>
        <v>-250000</v>
      </c>
      <c r="AW1957" s="243">
        <f t="shared" ca="1" si="3335"/>
        <v>-250000</v>
      </c>
      <c r="AX1957" s="243">
        <f t="shared" ca="1" si="3335"/>
        <v>-250000</v>
      </c>
      <c r="AY1957" s="243">
        <f t="shared" ca="1" si="3335"/>
        <v>-250000</v>
      </c>
      <c r="AZ1957" s="243">
        <f t="shared" ca="1" si="3335"/>
        <v>-250000</v>
      </c>
      <c r="BA1957" s="243">
        <f t="shared" ca="1" si="3335"/>
        <v>-250000</v>
      </c>
      <c r="BB1957" s="243">
        <f t="shared" ca="1" si="3335"/>
        <v>-250000</v>
      </c>
      <c r="BC1957" s="243">
        <f t="shared" ca="1" si="3335"/>
        <v>-250000</v>
      </c>
      <c r="BD1957" s="243">
        <f t="shared" ca="1" si="3335"/>
        <v>-250000</v>
      </c>
      <c r="BE1957" s="243">
        <f t="shared" ca="1" si="3335"/>
        <v>-250000</v>
      </c>
      <c r="BF1957" s="243">
        <f t="shared" ca="1" si="3335"/>
        <v>-250000</v>
      </c>
      <c r="BG1957" s="243">
        <f t="shared" ca="1" si="3335"/>
        <v>-250000</v>
      </c>
      <c r="BH1957" s="243">
        <f t="shared" ca="1" si="3335"/>
        <v>-250000</v>
      </c>
      <c r="BI1957" s="243">
        <f t="shared" ca="1" si="3335"/>
        <v>-250000</v>
      </c>
      <c r="BJ1957" s="243">
        <f t="shared" ca="1" si="3335"/>
        <v>-250000</v>
      </c>
      <c r="BK1957" s="243">
        <f t="shared" ca="1" si="3335"/>
        <v>-250000</v>
      </c>
      <c r="BL1957" s="243">
        <f t="shared" ca="1" si="3335"/>
        <v>-250000</v>
      </c>
      <c r="BM1957" s="243">
        <f t="shared" ca="1" si="3335"/>
        <v>-250000</v>
      </c>
      <c r="BN1957" s="243">
        <f t="shared" ca="1" si="3335"/>
        <v>-250000</v>
      </c>
      <c r="BO1957" s="243">
        <f t="shared" ca="1" si="3335"/>
        <v>-250000</v>
      </c>
      <c r="BP1957" s="243">
        <f t="shared" ca="1" si="3335"/>
        <v>-250000</v>
      </c>
      <c r="BQ1957" s="243">
        <f t="shared" ca="1" si="3335"/>
        <v>-250000</v>
      </c>
      <c r="BR1957" s="243">
        <f t="shared" ca="1" si="3335"/>
        <v>-250000</v>
      </c>
      <c r="BS1957" s="243">
        <f t="shared" ca="1" si="3335"/>
        <v>-250000</v>
      </c>
      <c r="BT1957" s="243">
        <f t="shared" ca="1" si="3335"/>
        <v>-250000</v>
      </c>
      <c r="BU1957" s="243">
        <f t="shared" ca="1" si="3335"/>
        <v>-250000</v>
      </c>
      <c r="BV1957" s="243">
        <f t="shared" ca="1" si="3335"/>
        <v>-250000</v>
      </c>
      <c r="BW1957" s="243">
        <f t="shared" ca="1" si="3335"/>
        <v>-250000</v>
      </c>
      <c r="BX1957" s="243">
        <f t="shared" ca="1" si="3335"/>
        <v>-250000</v>
      </c>
      <c r="BY1957" s="243">
        <f t="shared" ca="1" si="3335"/>
        <v>-250000</v>
      </c>
      <c r="BZ1957" s="243">
        <f t="shared" ca="1" si="3335"/>
        <v>-250000</v>
      </c>
      <c r="CA1957" s="243">
        <f t="shared" ca="1" si="3335"/>
        <v>-250000</v>
      </c>
      <c r="CB1957" s="243">
        <f t="shared" ca="1" si="3335"/>
        <v>-250000</v>
      </c>
      <c r="CC1957" s="243">
        <f t="shared" ca="1" si="3335"/>
        <v>-250000</v>
      </c>
      <c r="CD1957" s="243">
        <f t="shared" ca="1" si="3335"/>
        <v>-250000</v>
      </c>
      <c r="CE1957" s="243">
        <f t="shared" ca="1" si="3335"/>
        <v>-250000</v>
      </c>
      <c r="CF1957" s="243">
        <f t="shared" ref="CF1957:CL1957" ca="1" si="3336">-CF1940*CF1953</f>
        <v>-250000</v>
      </c>
      <c r="CG1957" s="243">
        <f t="shared" ca="1" si="3336"/>
        <v>-250000</v>
      </c>
      <c r="CH1957" s="243">
        <f t="shared" ca="1" si="3336"/>
        <v>-250000</v>
      </c>
      <c r="CI1957" s="243">
        <f t="shared" ca="1" si="3336"/>
        <v>-250000</v>
      </c>
      <c r="CJ1957" s="243">
        <f t="shared" ca="1" si="3336"/>
        <v>-250000</v>
      </c>
      <c r="CK1957" s="243">
        <f t="shared" ca="1" si="3336"/>
        <v>-250000</v>
      </c>
      <c r="CL1957" s="243">
        <f t="shared" ca="1" si="3336"/>
        <v>-250000</v>
      </c>
      <c r="CN1957" s="80"/>
      <c r="CO1957" s="243" t="e">
        <f t="shared" ref="CO1957:DL1957" ca="1" si="3337">-CO1940*CO1953</f>
        <v>#N/A</v>
      </c>
      <c r="CP1957" s="243" t="e">
        <f t="shared" ca="1" si="3337"/>
        <v>#N/A</v>
      </c>
      <c r="CQ1957" s="243" t="e">
        <f t="shared" ca="1" si="3337"/>
        <v>#N/A</v>
      </c>
      <c r="CR1957" s="243" t="e">
        <f t="shared" ca="1" si="3337"/>
        <v>#N/A</v>
      </c>
      <c r="CS1957" s="243" t="e">
        <f t="shared" ca="1" si="3337"/>
        <v>#N/A</v>
      </c>
      <c r="CT1957" s="243" t="e">
        <f t="shared" ca="1" si="3337"/>
        <v>#N/A</v>
      </c>
      <c r="CU1957" s="243" t="e">
        <f t="shared" ca="1" si="3337"/>
        <v>#N/A</v>
      </c>
      <c r="CV1957" s="243" t="e">
        <f t="shared" ca="1" si="3337"/>
        <v>#N/A</v>
      </c>
      <c r="CW1957" s="243" t="e">
        <f t="shared" ca="1" si="3337"/>
        <v>#N/A</v>
      </c>
      <c r="CX1957" s="243" t="e">
        <f t="shared" ca="1" si="3337"/>
        <v>#N/A</v>
      </c>
      <c r="CY1957" s="243" t="e">
        <f t="shared" ca="1" si="3337"/>
        <v>#N/A</v>
      </c>
      <c r="CZ1957" s="243" t="e">
        <f t="shared" ca="1" si="3337"/>
        <v>#N/A</v>
      </c>
      <c r="DA1957" s="243" t="e">
        <f t="shared" ca="1" si="3337"/>
        <v>#N/A</v>
      </c>
      <c r="DB1957" s="243" t="e">
        <f t="shared" ca="1" si="3337"/>
        <v>#N/A</v>
      </c>
      <c r="DC1957" s="243" t="e">
        <f t="shared" ca="1" si="3337"/>
        <v>#N/A</v>
      </c>
      <c r="DD1957" s="243" t="e">
        <f t="shared" ca="1" si="3337"/>
        <v>#N/A</v>
      </c>
      <c r="DE1957" s="243" t="e">
        <f t="shared" ca="1" si="3337"/>
        <v>#N/A</v>
      </c>
      <c r="DF1957" s="243" t="e">
        <f t="shared" ca="1" si="3337"/>
        <v>#N/A</v>
      </c>
      <c r="DG1957" s="243" t="e">
        <f t="shared" ca="1" si="3337"/>
        <v>#N/A</v>
      </c>
      <c r="DH1957" s="243" t="e">
        <f t="shared" ca="1" si="3337"/>
        <v>#N/A</v>
      </c>
      <c r="DI1957" s="243" t="e">
        <f t="shared" ca="1" si="3337"/>
        <v>#N/A</v>
      </c>
      <c r="DJ1957" s="243" t="e">
        <f t="shared" ca="1" si="3337"/>
        <v>#N/A</v>
      </c>
      <c r="DK1957" s="243" t="e">
        <f t="shared" ca="1" si="3337"/>
        <v>#N/A</v>
      </c>
      <c r="DL1957" s="243" t="e">
        <f t="shared" ca="1" si="3337"/>
        <v>#N/A</v>
      </c>
    </row>
    <row r="1958" spans="1:116" x14ac:dyDescent="0.4">
      <c r="B1958" s="317"/>
      <c r="C1958" s="317" t="s">
        <v>203</v>
      </c>
      <c r="D1958" s="317" t="s">
        <v>518</v>
      </c>
      <c r="E1958" s="317" t="str">
        <f t="shared" si="3331"/>
        <v>1958 SPLIT-SV-VR</v>
      </c>
      <c r="G1958" s="126" t="str">
        <f>"Total COGS - "&amp;G1922</f>
        <v>Total COGS - Surgical procedures</v>
      </c>
      <c r="H1958" s="12"/>
      <c r="I1958" s="60"/>
      <c r="J1958" s="60"/>
      <c r="K1958" s="33">
        <f ca="1">SUMIF($3:$3,K$2,1958:1958)</f>
        <v>-4500000</v>
      </c>
      <c r="L1958" s="33">
        <f ca="1">SUMIF($3:$3,L$2,1958:1958)</f>
        <v>-4500000</v>
      </c>
      <c r="M1958" s="33">
        <f ca="1">SUMIF($3:$3,M$2,1958:1958)</f>
        <v>-4500000</v>
      </c>
      <c r="N1958" s="33">
        <f ca="1">SUMIF($3:$3,N$2,1958:1958)</f>
        <v>-4500000</v>
      </c>
      <c r="O1958" s="33">
        <f ca="1">SUMIF($3:$3,O$2,1958:1958)</f>
        <v>-4500000</v>
      </c>
      <c r="P1958" s="33">
        <f ca="1">SUMIF($3:$3,P$2,1958:1958)</f>
        <v>-4500000</v>
      </c>
      <c r="R1958" s="15"/>
      <c r="S1958" s="77">
        <f ca="1">SUM(S1956:S1957)</f>
        <v>-375000</v>
      </c>
      <c r="T1958" s="148">
        <f t="shared" ref="T1958" ca="1" si="3338">SUM(T1956:T1957)</f>
        <v>-375000</v>
      </c>
      <c r="U1958" s="148">
        <f t="shared" ref="U1958" ca="1" si="3339">SUM(U1956:U1957)</f>
        <v>-375000</v>
      </c>
      <c r="V1958" s="148">
        <f t="shared" ref="V1958" ca="1" si="3340">SUM(V1956:V1957)</f>
        <v>-375000</v>
      </c>
      <c r="W1958" s="148">
        <f t="shared" ref="W1958" ca="1" si="3341">SUM(W1956:W1957)</f>
        <v>-375000</v>
      </c>
      <c r="X1958" s="148">
        <f t="shared" ref="X1958" ca="1" si="3342">SUM(X1956:X1957)</f>
        <v>-375000</v>
      </c>
      <c r="Y1958" s="148">
        <f t="shared" ref="Y1958" ca="1" si="3343">SUM(Y1956:Y1957)</f>
        <v>-375000</v>
      </c>
      <c r="Z1958" s="148">
        <f t="shared" ref="Z1958" ca="1" si="3344">SUM(Z1956:Z1957)</f>
        <v>-375000</v>
      </c>
      <c r="AA1958" s="148">
        <f t="shared" ref="AA1958" ca="1" si="3345">SUM(AA1956:AA1957)</f>
        <v>-375000</v>
      </c>
      <c r="AB1958" s="148">
        <f t="shared" ref="AB1958" ca="1" si="3346">SUM(AB1956:AB1957)</f>
        <v>-375000</v>
      </c>
      <c r="AC1958" s="148">
        <f t="shared" ref="AC1958" ca="1" si="3347">SUM(AC1956:AC1957)</f>
        <v>-375000</v>
      </c>
      <c r="AD1958" s="148">
        <f t="shared" ref="AD1958" ca="1" si="3348">SUM(AD1956:AD1957)</f>
        <v>-375000</v>
      </c>
      <c r="AE1958" s="148">
        <f t="shared" ref="AE1958" ca="1" si="3349">SUM(AE1956:AE1957)</f>
        <v>-375000</v>
      </c>
      <c r="AF1958" s="148">
        <f t="shared" ref="AF1958" ca="1" si="3350">SUM(AF1956:AF1957)</f>
        <v>-375000</v>
      </c>
      <c r="AG1958" s="148">
        <f t="shared" ref="AG1958" ca="1" si="3351">SUM(AG1956:AG1957)</f>
        <v>-375000</v>
      </c>
      <c r="AH1958" s="148">
        <f t="shared" ref="AH1958" ca="1" si="3352">SUM(AH1956:AH1957)</f>
        <v>-375000</v>
      </c>
      <c r="AI1958" s="148">
        <f t="shared" ref="AI1958" ca="1" si="3353">SUM(AI1956:AI1957)</f>
        <v>-375000</v>
      </c>
      <c r="AJ1958" s="148">
        <f t="shared" ref="AJ1958" ca="1" si="3354">SUM(AJ1956:AJ1957)</f>
        <v>-375000</v>
      </c>
      <c r="AK1958" s="148">
        <f t="shared" ref="AK1958" ca="1" si="3355">SUM(AK1956:AK1957)</f>
        <v>-375000</v>
      </c>
      <c r="AL1958" s="148">
        <f t="shared" ref="AL1958" ca="1" si="3356">SUM(AL1956:AL1957)</f>
        <v>-375000</v>
      </c>
      <c r="AM1958" s="148">
        <f t="shared" ref="AM1958" ca="1" si="3357">SUM(AM1956:AM1957)</f>
        <v>-375000</v>
      </c>
      <c r="AN1958" s="148">
        <f t="shared" ref="AN1958" ca="1" si="3358">SUM(AN1956:AN1957)</f>
        <v>-375000</v>
      </c>
      <c r="AO1958" s="148">
        <f t="shared" ref="AO1958" ca="1" si="3359">SUM(AO1956:AO1957)</f>
        <v>-375000</v>
      </c>
      <c r="AP1958" s="148">
        <f t="shared" ref="AP1958" ca="1" si="3360">SUM(AP1956:AP1957)</f>
        <v>-375000</v>
      </c>
      <c r="AQ1958" s="148">
        <f t="shared" ref="AQ1958" ca="1" si="3361">SUM(AQ1956:AQ1957)</f>
        <v>-375000</v>
      </c>
      <c r="AR1958" s="148">
        <f t="shared" ref="AR1958" ca="1" si="3362">SUM(AR1956:AR1957)</f>
        <v>-375000</v>
      </c>
      <c r="AS1958" s="148">
        <f t="shared" ref="AS1958" ca="1" si="3363">SUM(AS1956:AS1957)</f>
        <v>-375000</v>
      </c>
      <c r="AT1958" s="148">
        <f t="shared" ref="AT1958" ca="1" si="3364">SUM(AT1956:AT1957)</f>
        <v>-375000</v>
      </c>
      <c r="AU1958" s="148">
        <f t="shared" ref="AU1958" ca="1" si="3365">SUM(AU1956:AU1957)</f>
        <v>-375000</v>
      </c>
      <c r="AV1958" s="148">
        <f t="shared" ref="AV1958" ca="1" si="3366">SUM(AV1956:AV1957)</f>
        <v>-375000</v>
      </c>
      <c r="AW1958" s="148">
        <f t="shared" ref="AW1958" ca="1" si="3367">SUM(AW1956:AW1957)</f>
        <v>-375000</v>
      </c>
      <c r="AX1958" s="148">
        <f t="shared" ref="AX1958" ca="1" si="3368">SUM(AX1956:AX1957)</f>
        <v>-375000</v>
      </c>
      <c r="AY1958" s="148">
        <f t="shared" ref="AY1958" ca="1" si="3369">SUM(AY1956:AY1957)</f>
        <v>-375000</v>
      </c>
      <c r="AZ1958" s="148">
        <f t="shared" ref="AZ1958" ca="1" si="3370">SUM(AZ1956:AZ1957)</f>
        <v>-375000</v>
      </c>
      <c r="BA1958" s="148">
        <f t="shared" ref="BA1958" ca="1" si="3371">SUM(BA1956:BA1957)</f>
        <v>-375000</v>
      </c>
      <c r="BB1958" s="148">
        <f t="shared" ref="BB1958" ca="1" si="3372">SUM(BB1956:BB1957)</f>
        <v>-375000</v>
      </c>
      <c r="BC1958" s="148">
        <f t="shared" ref="BC1958" ca="1" si="3373">SUM(BC1956:BC1957)</f>
        <v>-375000</v>
      </c>
      <c r="BD1958" s="148">
        <f t="shared" ref="BD1958" ca="1" si="3374">SUM(BD1956:BD1957)</f>
        <v>-375000</v>
      </c>
      <c r="BE1958" s="148">
        <f t="shared" ref="BE1958" ca="1" si="3375">SUM(BE1956:BE1957)</f>
        <v>-375000</v>
      </c>
      <c r="BF1958" s="148">
        <f t="shared" ref="BF1958" ca="1" si="3376">SUM(BF1956:BF1957)</f>
        <v>-375000</v>
      </c>
      <c r="BG1958" s="148">
        <f t="shared" ref="BG1958" ca="1" si="3377">SUM(BG1956:BG1957)</f>
        <v>-375000</v>
      </c>
      <c r="BH1958" s="148">
        <f t="shared" ref="BH1958" ca="1" si="3378">SUM(BH1956:BH1957)</f>
        <v>-375000</v>
      </c>
      <c r="BI1958" s="148">
        <f t="shared" ref="BI1958" ca="1" si="3379">SUM(BI1956:BI1957)</f>
        <v>-375000</v>
      </c>
      <c r="BJ1958" s="148">
        <f t="shared" ref="BJ1958" ca="1" si="3380">SUM(BJ1956:BJ1957)</f>
        <v>-375000</v>
      </c>
      <c r="BK1958" s="148">
        <f t="shared" ref="BK1958" ca="1" si="3381">SUM(BK1956:BK1957)</f>
        <v>-375000</v>
      </c>
      <c r="BL1958" s="148">
        <f t="shared" ref="BL1958" ca="1" si="3382">SUM(BL1956:BL1957)</f>
        <v>-375000</v>
      </c>
      <c r="BM1958" s="148">
        <f t="shared" ref="BM1958" ca="1" si="3383">SUM(BM1956:BM1957)</f>
        <v>-375000</v>
      </c>
      <c r="BN1958" s="148">
        <f t="shared" ref="BN1958" ca="1" si="3384">SUM(BN1956:BN1957)</f>
        <v>-375000</v>
      </c>
      <c r="BO1958" s="148">
        <f t="shared" ref="BO1958" ca="1" si="3385">SUM(BO1956:BO1957)</f>
        <v>-375000</v>
      </c>
      <c r="BP1958" s="148">
        <f t="shared" ref="BP1958" ca="1" si="3386">SUM(BP1956:BP1957)</f>
        <v>-375000</v>
      </c>
      <c r="BQ1958" s="148">
        <f t="shared" ref="BQ1958" ca="1" si="3387">SUM(BQ1956:BQ1957)</f>
        <v>-375000</v>
      </c>
      <c r="BR1958" s="148">
        <f t="shared" ref="BR1958" ca="1" si="3388">SUM(BR1956:BR1957)</f>
        <v>-375000</v>
      </c>
      <c r="BS1958" s="148">
        <f t="shared" ref="BS1958" ca="1" si="3389">SUM(BS1956:BS1957)</f>
        <v>-375000</v>
      </c>
      <c r="BT1958" s="148">
        <f t="shared" ref="BT1958" ca="1" si="3390">SUM(BT1956:BT1957)</f>
        <v>-375000</v>
      </c>
      <c r="BU1958" s="148">
        <f t="shared" ref="BU1958" ca="1" si="3391">SUM(BU1956:BU1957)</f>
        <v>-375000</v>
      </c>
      <c r="BV1958" s="148">
        <f t="shared" ref="BV1958" ca="1" si="3392">SUM(BV1956:BV1957)</f>
        <v>-375000</v>
      </c>
      <c r="BW1958" s="148">
        <f t="shared" ref="BW1958" ca="1" si="3393">SUM(BW1956:BW1957)</f>
        <v>-375000</v>
      </c>
      <c r="BX1958" s="148">
        <f t="shared" ref="BX1958" ca="1" si="3394">SUM(BX1956:BX1957)</f>
        <v>-375000</v>
      </c>
      <c r="BY1958" s="148">
        <f t="shared" ref="BY1958" ca="1" si="3395">SUM(BY1956:BY1957)</f>
        <v>-375000</v>
      </c>
      <c r="BZ1958" s="148">
        <f t="shared" ref="BZ1958" ca="1" si="3396">SUM(BZ1956:BZ1957)</f>
        <v>-375000</v>
      </c>
      <c r="CA1958" s="148">
        <f t="shared" ref="CA1958" ca="1" si="3397">SUM(CA1956:CA1957)</f>
        <v>-375000</v>
      </c>
      <c r="CB1958" s="148">
        <f t="shared" ref="CB1958" ca="1" si="3398">SUM(CB1956:CB1957)</f>
        <v>-375000</v>
      </c>
      <c r="CC1958" s="148">
        <f t="shared" ref="CC1958" ca="1" si="3399">SUM(CC1956:CC1957)</f>
        <v>-375000</v>
      </c>
      <c r="CD1958" s="148">
        <f t="shared" ref="CD1958" ca="1" si="3400">SUM(CD1956:CD1957)</f>
        <v>-375000</v>
      </c>
      <c r="CE1958" s="148">
        <f t="shared" ref="CE1958" ca="1" si="3401">SUM(CE1956:CE1957)</f>
        <v>-375000</v>
      </c>
      <c r="CF1958" s="148">
        <f t="shared" ref="CF1958" ca="1" si="3402">SUM(CF1956:CF1957)</f>
        <v>-375000</v>
      </c>
      <c r="CG1958" s="148">
        <f t="shared" ref="CG1958" ca="1" si="3403">SUM(CG1956:CG1957)</f>
        <v>-375000</v>
      </c>
      <c r="CH1958" s="148">
        <f t="shared" ref="CH1958" ca="1" si="3404">SUM(CH1956:CH1957)</f>
        <v>-375000</v>
      </c>
      <c r="CI1958" s="148">
        <f t="shared" ref="CI1958" ca="1" si="3405">SUM(CI1956:CI1957)</f>
        <v>-375000</v>
      </c>
      <c r="CJ1958" s="148">
        <f t="shared" ref="CJ1958" ca="1" si="3406">SUM(CJ1956:CJ1957)</f>
        <v>-375000</v>
      </c>
      <c r="CK1958" s="148">
        <f t="shared" ref="CK1958" ca="1" si="3407">SUM(CK1956:CK1957)</f>
        <v>-375000</v>
      </c>
      <c r="CL1958" s="148">
        <f t="shared" ref="CL1958:DL1958" ca="1" si="3408">SUM(CL1956:CL1957)</f>
        <v>-375000</v>
      </c>
      <c r="CN1958" s="77"/>
      <c r="CO1958" s="148" t="e">
        <f t="shared" ca="1" si="3408"/>
        <v>#N/A</v>
      </c>
      <c r="CP1958" s="148" t="e">
        <f t="shared" ca="1" si="3408"/>
        <v>#N/A</v>
      </c>
      <c r="CQ1958" s="148" t="e">
        <f t="shared" ca="1" si="3408"/>
        <v>#N/A</v>
      </c>
      <c r="CR1958" s="148" t="e">
        <f t="shared" ca="1" si="3408"/>
        <v>#N/A</v>
      </c>
      <c r="CS1958" s="148" t="e">
        <f t="shared" ca="1" si="3408"/>
        <v>#N/A</v>
      </c>
      <c r="CT1958" s="148" t="e">
        <f t="shared" ca="1" si="3408"/>
        <v>#N/A</v>
      </c>
      <c r="CU1958" s="148" t="e">
        <f t="shared" ca="1" si="3408"/>
        <v>#N/A</v>
      </c>
      <c r="CV1958" s="148" t="e">
        <f t="shared" ca="1" si="3408"/>
        <v>#N/A</v>
      </c>
      <c r="CW1958" s="148" t="e">
        <f t="shared" ca="1" si="3408"/>
        <v>#N/A</v>
      </c>
      <c r="CX1958" s="148" t="e">
        <f t="shared" ca="1" si="3408"/>
        <v>#N/A</v>
      </c>
      <c r="CY1958" s="148" t="e">
        <f t="shared" ca="1" si="3408"/>
        <v>#N/A</v>
      </c>
      <c r="CZ1958" s="148" t="e">
        <f t="shared" ca="1" si="3408"/>
        <v>#N/A</v>
      </c>
      <c r="DA1958" s="148" t="e">
        <f t="shared" ca="1" si="3408"/>
        <v>#N/A</v>
      </c>
      <c r="DB1958" s="148" t="e">
        <f t="shared" ca="1" si="3408"/>
        <v>#N/A</v>
      </c>
      <c r="DC1958" s="148" t="e">
        <f t="shared" ca="1" si="3408"/>
        <v>#N/A</v>
      </c>
      <c r="DD1958" s="148" t="e">
        <f t="shared" ca="1" si="3408"/>
        <v>#N/A</v>
      </c>
      <c r="DE1958" s="148" t="e">
        <f t="shared" ca="1" si="3408"/>
        <v>#N/A</v>
      </c>
      <c r="DF1958" s="148" t="e">
        <f t="shared" ca="1" si="3408"/>
        <v>#N/A</v>
      </c>
      <c r="DG1958" s="148" t="e">
        <f t="shared" ca="1" si="3408"/>
        <v>#N/A</v>
      </c>
      <c r="DH1958" s="148" t="e">
        <f t="shared" ca="1" si="3408"/>
        <v>#N/A</v>
      </c>
      <c r="DI1958" s="148" t="e">
        <f t="shared" ca="1" si="3408"/>
        <v>#N/A</v>
      </c>
      <c r="DJ1958" s="148" t="e">
        <f t="shared" ca="1" si="3408"/>
        <v>#N/A</v>
      </c>
      <c r="DK1958" s="148" t="e">
        <f t="shared" ca="1" si="3408"/>
        <v>#N/A</v>
      </c>
      <c r="DL1958" s="148" t="e">
        <f t="shared" ca="1" si="3408"/>
        <v>#N/A</v>
      </c>
    </row>
    <row r="1959" spans="1:116" x14ac:dyDescent="0.4">
      <c r="B1959" s="317"/>
      <c r="C1959" s="317"/>
      <c r="D1959" s="317" t="s">
        <v>518</v>
      </c>
      <c r="E1959" s="317" t="str">
        <f t="shared" ref="E1959:E1961" si="3409">ROW()&amp;" "&amp;D1959</f>
        <v>1959 SPLIT-SV-VR</v>
      </c>
      <c r="G1959" s="126"/>
      <c r="H1959" s="12"/>
      <c r="I1959" s="60"/>
      <c r="J1959" s="60"/>
      <c r="K1959" s="33"/>
      <c r="L1959" s="33"/>
      <c r="M1959" s="33"/>
      <c r="N1959" s="33"/>
      <c r="O1959" s="33"/>
      <c r="P1959" s="33"/>
      <c r="R1959" s="15"/>
      <c r="S1959" s="77"/>
      <c r="T1959" s="77"/>
      <c r="U1959" s="77"/>
      <c r="V1959" s="77"/>
      <c r="W1959" s="77"/>
      <c r="X1959" s="77"/>
      <c r="Y1959" s="77"/>
      <c r="Z1959" s="77"/>
      <c r="AA1959" s="77"/>
      <c r="AB1959" s="77"/>
      <c r="AC1959" s="77"/>
      <c r="AD1959" s="77"/>
      <c r="AE1959" s="77"/>
      <c r="AF1959" s="77"/>
      <c r="AG1959" s="77"/>
      <c r="AH1959" s="77"/>
      <c r="AI1959" s="77"/>
      <c r="AJ1959" s="77"/>
      <c r="AK1959" s="77"/>
      <c r="AL1959" s="77"/>
      <c r="AM1959" s="77"/>
      <c r="AN1959" s="77"/>
      <c r="AO1959" s="77"/>
      <c r="AP1959" s="77"/>
      <c r="AQ1959" s="77"/>
      <c r="AR1959" s="77"/>
      <c r="AS1959" s="77"/>
      <c r="AT1959" s="77"/>
      <c r="AU1959" s="77"/>
      <c r="AV1959" s="77"/>
      <c r="AW1959" s="77"/>
      <c r="AX1959" s="77"/>
      <c r="AY1959" s="77"/>
      <c r="AZ1959" s="77"/>
      <c r="BA1959" s="77"/>
      <c r="BB1959" s="77"/>
      <c r="BC1959" s="77"/>
      <c r="BD1959" s="77"/>
      <c r="BE1959" s="77"/>
      <c r="BF1959" s="77"/>
      <c r="BG1959" s="77"/>
      <c r="BH1959" s="77"/>
      <c r="BI1959" s="77"/>
      <c r="BJ1959" s="77"/>
      <c r="BK1959" s="77"/>
      <c r="BL1959" s="77"/>
      <c r="BM1959" s="77"/>
      <c r="BN1959" s="77"/>
      <c r="BO1959" s="77"/>
      <c r="BP1959" s="77"/>
      <c r="BQ1959" s="77"/>
      <c r="BR1959" s="77"/>
      <c r="BS1959" s="77"/>
      <c r="BT1959" s="77"/>
      <c r="BU1959" s="77"/>
      <c r="BV1959" s="77"/>
      <c r="BW1959" s="77"/>
      <c r="BX1959" s="77"/>
      <c r="BY1959" s="77"/>
      <c r="BZ1959" s="77"/>
      <c r="CA1959" s="77"/>
      <c r="CB1959" s="77"/>
      <c r="CC1959" s="77"/>
      <c r="CD1959" s="77"/>
      <c r="CE1959" s="77"/>
      <c r="CF1959" s="77"/>
      <c r="CG1959" s="77"/>
      <c r="CH1959" s="77"/>
      <c r="CI1959" s="77"/>
      <c r="CJ1959" s="77"/>
      <c r="CK1959" s="77"/>
      <c r="CL1959" s="77"/>
      <c r="CN1959" s="77"/>
      <c r="CO1959" s="77"/>
      <c r="CP1959" s="77"/>
      <c r="CQ1959" s="77"/>
      <c r="CR1959" s="77"/>
      <c r="CS1959" s="77"/>
      <c r="CT1959" s="77"/>
      <c r="CU1959" s="77"/>
      <c r="CV1959" s="77"/>
      <c r="CW1959" s="77"/>
      <c r="CX1959" s="77"/>
      <c r="CY1959" s="77"/>
      <c r="CZ1959" s="77"/>
      <c r="DA1959" s="77"/>
      <c r="DB1959" s="77"/>
      <c r="DC1959" s="77"/>
      <c r="DD1959" s="77"/>
      <c r="DE1959" s="77"/>
      <c r="DF1959" s="77"/>
      <c r="DG1959" s="77"/>
      <c r="DH1959" s="77"/>
      <c r="DI1959" s="77"/>
      <c r="DJ1959" s="77"/>
      <c r="DK1959" s="77"/>
      <c r="DL1959" s="77"/>
    </row>
    <row r="1960" spans="1:116" x14ac:dyDescent="0.4">
      <c r="B1960" s="317"/>
      <c r="C1960" s="317"/>
      <c r="D1960" s="317" t="s">
        <v>518</v>
      </c>
      <c r="E1960" s="317" t="str">
        <f t="shared" si="3409"/>
        <v>1960 SPLIT-SV-VR</v>
      </c>
      <c r="G1960" s="126" t="s">
        <v>68</v>
      </c>
      <c r="H1960" s="12"/>
      <c r="I1960" s="60"/>
      <c r="J1960" s="60"/>
      <c r="K1960" s="33">
        <f t="shared" ref="K1960:P1960" ca="1" si="3410">SUMIF($3:$3,K$2,1960:1960)</f>
        <v>4500000</v>
      </c>
      <c r="L1960" s="33">
        <f t="shared" ca="1" si="3410"/>
        <v>4500000</v>
      </c>
      <c r="M1960" s="33">
        <f t="shared" ca="1" si="3410"/>
        <v>4500000</v>
      </c>
      <c r="N1960" s="33">
        <f t="shared" ca="1" si="3410"/>
        <v>4500000</v>
      </c>
      <c r="O1960" s="33">
        <f t="shared" ca="1" si="3410"/>
        <v>4500000</v>
      </c>
      <c r="P1960" s="33">
        <f t="shared" ca="1" si="3410"/>
        <v>4500000</v>
      </c>
      <c r="R1960" s="15"/>
      <c r="S1960" s="77">
        <f ca="1">S1949+S1958</f>
        <v>375000</v>
      </c>
      <c r="T1960" s="77">
        <f t="shared" ref="T1960:CE1960" ca="1" si="3411">T1949+T1958</f>
        <v>375000</v>
      </c>
      <c r="U1960" s="77">
        <f t="shared" ca="1" si="3411"/>
        <v>375000</v>
      </c>
      <c r="V1960" s="77">
        <f t="shared" ca="1" si="3411"/>
        <v>375000</v>
      </c>
      <c r="W1960" s="77">
        <f t="shared" ca="1" si="3411"/>
        <v>375000</v>
      </c>
      <c r="X1960" s="77">
        <f t="shared" ca="1" si="3411"/>
        <v>375000</v>
      </c>
      <c r="Y1960" s="77">
        <f t="shared" ca="1" si="3411"/>
        <v>375000</v>
      </c>
      <c r="Z1960" s="77">
        <f t="shared" ca="1" si="3411"/>
        <v>375000</v>
      </c>
      <c r="AA1960" s="77">
        <f t="shared" ca="1" si="3411"/>
        <v>375000</v>
      </c>
      <c r="AB1960" s="77">
        <f t="shared" ca="1" si="3411"/>
        <v>375000</v>
      </c>
      <c r="AC1960" s="77">
        <f t="shared" ca="1" si="3411"/>
        <v>375000</v>
      </c>
      <c r="AD1960" s="77">
        <f t="shared" ca="1" si="3411"/>
        <v>375000</v>
      </c>
      <c r="AE1960" s="77">
        <f t="shared" ca="1" si="3411"/>
        <v>375000</v>
      </c>
      <c r="AF1960" s="77">
        <f t="shared" ca="1" si="3411"/>
        <v>375000</v>
      </c>
      <c r="AG1960" s="77">
        <f t="shared" ca="1" si="3411"/>
        <v>375000</v>
      </c>
      <c r="AH1960" s="77">
        <f t="shared" ca="1" si="3411"/>
        <v>375000</v>
      </c>
      <c r="AI1960" s="77">
        <f t="shared" ca="1" si="3411"/>
        <v>375000</v>
      </c>
      <c r="AJ1960" s="77">
        <f t="shared" ca="1" si="3411"/>
        <v>375000</v>
      </c>
      <c r="AK1960" s="77">
        <f t="shared" ca="1" si="3411"/>
        <v>375000</v>
      </c>
      <c r="AL1960" s="77">
        <f t="shared" ca="1" si="3411"/>
        <v>375000</v>
      </c>
      <c r="AM1960" s="77">
        <f t="shared" ca="1" si="3411"/>
        <v>375000</v>
      </c>
      <c r="AN1960" s="77">
        <f t="shared" ca="1" si="3411"/>
        <v>375000</v>
      </c>
      <c r="AO1960" s="77">
        <f t="shared" ca="1" si="3411"/>
        <v>375000</v>
      </c>
      <c r="AP1960" s="77">
        <f t="shared" ca="1" si="3411"/>
        <v>375000</v>
      </c>
      <c r="AQ1960" s="77">
        <f t="shared" ca="1" si="3411"/>
        <v>375000</v>
      </c>
      <c r="AR1960" s="77">
        <f t="shared" ca="1" si="3411"/>
        <v>375000</v>
      </c>
      <c r="AS1960" s="77">
        <f t="shared" ca="1" si="3411"/>
        <v>375000</v>
      </c>
      <c r="AT1960" s="77">
        <f t="shared" ca="1" si="3411"/>
        <v>375000</v>
      </c>
      <c r="AU1960" s="77">
        <f t="shared" ca="1" si="3411"/>
        <v>375000</v>
      </c>
      <c r="AV1960" s="77">
        <f t="shared" ca="1" si="3411"/>
        <v>375000</v>
      </c>
      <c r="AW1960" s="77">
        <f t="shared" ca="1" si="3411"/>
        <v>375000</v>
      </c>
      <c r="AX1960" s="77">
        <f t="shared" ca="1" si="3411"/>
        <v>375000</v>
      </c>
      <c r="AY1960" s="77">
        <f t="shared" ca="1" si="3411"/>
        <v>375000</v>
      </c>
      <c r="AZ1960" s="77">
        <f t="shared" ca="1" si="3411"/>
        <v>375000</v>
      </c>
      <c r="BA1960" s="77">
        <f t="shared" ca="1" si="3411"/>
        <v>375000</v>
      </c>
      <c r="BB1960" s="77">
        <f t="shared" ca="1" si="3411"/>
        <v>375000</v>
      </c>
      <c r="BC1960" s="77">
        <f t="shared" ca="1" si="3411"/>
        <v>375000</v>
      </c>
      <c r="BD1960" s="77">
        <f t="shared" ca="1" si="3411"/>
        <v>375000</v>
      </c>
      <c r="BE1960" s="77">
        <f t="shared" ca="1" si="3411"/>
        <v>375000</v>
      </c>
      <c r="BF1960" s="77">
        <f t="shared" ca="1" si="3411"/>
        <v>375000</v>
      </c>
      <c r="BG1960" s="77">
        <f t="shared" ca="1" si="3411"/>
        <v>375000</v>
      </c>
      <c r="BH1960" s="77">
        <f t="shared" ca="1" si="3411"/>
        <v>375000</v>
      </c>
      <c r="BI1960" s="77">
        <f t="shared" ca="1" si="3411"/>
        <v>375000</v>
      </c>
      <c r="BJ1960" s="77">
        <f t="shared" ca="1" si="3411"/>
        <v>375000</v>
      </c>
      <c r="BK1960" s="77">
        <f t="shared" ca="1" si="3411"/>
        <v>375000</v>
      </c>
      <c r="BL1960" s="77">
        <f t="shared" ca="1" si="3411"/>
        <v>375000</v>
      </c>
      <c r="BM1960" s="77">
        <f t="shared" ca="1" si="3411"/>
        <v>375000</v>
      </c>
      <c r="BN1960" s="77">
        <f t="shared" ca="1" si="3411"/>
        <v>375000</v>
      </c>
      <c r="BO1960" s="77">
        <f t="shared" ca="1" si="3411"/>
        <v>375000</v>
      </c>
      <c r="BP1960" s="77">
        <f t="shared" ca="1" si="3411"/>
        <v>375000</v>
      </c>
      <c r="BQ1960" s="77">
        <f t="shared" ca="1" si="3411"/>
        <v>375000</v>
      </c>
      <c r="BR1960" s="77">
        <f t="shared" ca="1" si="3411"/>
        <v>375000</v>
      </c>
      <c r="BS1960" s="77">
        <f t="shared" ca="1" si="3411"/>
        <v>375000</v>
      </c>
      <c r="BT1960" s="77">
        <f t="shared" ca="1" si="3411"/>
        <v>375000</v>
      </c>
      <c r="BU1960" s="77">
        <f t="shared" ca="1" si="3411"/>
        <v>375000</v>
      </c>
      <c r="BV1960" s="77">
        <f t="shared" ca="1" si="3411"/>
        <v>375000</v>
      </c>
      <c r="BW1960" s="77">
        <f t="shared" ca="1" si="3411"/>
        <v>375000</v>
      </c>
      <c r="BX1960" s="77">
        <f t="shared" ca="1" si="3411"/>
        <v>375000</v>
      </c>
      <c r="BY1960" s="77">
        <f t="shared" ca="1" si="3411"/>
        <v>375000</v>
      </c>
      <c r="BZ1960" s="77">
        <f t="shared" ca="1" si="3411"/>
        <v>375000</v>
      </c>
      <c r="CA1960" s="77">
        <f t="shared" ca="1" si="3411"/>
        <v>375000</v>
      </c>
      <c r="CB1960" s="77">
        <f t="shared" ca="1" si="3411"/>
        <v>375000</v>
      </c>
      <c r="CC1960" s="77">
        <f t="shared" ca="1" si="3411"/>
        <v>375000</v>
      </c>
      <c r="CD1960" s="77">
        <f t="shared" ca="1" si="3411"/>
        <v>375000</v>
      </c>
      <c r="CE1960" s="77">
        <f t="shared" ca="1" si="3411"/>
        <v>375000</v>
      </c>
      <c r="CF1960" s="77">
        <f t="shared" ref="CF1960:CL1960" ca="1" si="3412">CF1949+CF1958</f>
        <v>375000</v>
      </c>
      <c r="CG1960" s="77">
        <f t="shared" ca="1" si="3412"/>
        <v>375000</v>
      </c>
      <c r="CH1960" s="77">
        <f t="shared" ca="1" si="3412"/>
        <v>375000</v>
      </c>
      <c r="CI1960" s="77">
        <f t="shared" ca="1" si="3412"/>
        <v>375000</v>
      </c>
      <c r="CJ1960" s="77">
        <f t="shared" ca="1" si="3412"/>
        <v>375000</v>
      </c>
      <c r="CK1960" s="77">
        <f t="shared" ca="1" si="3412"/>
        <v>375000</v>
      </c>
      <c r="CL1960" s="77">
        <f t="shared" ca="1" si="3412"/>
        <v>375000</v>
      </c>
      <c r="CN1960" s="77"/>
      <c r="CO1960" s="77" t="e">
        <f t="shared" ref="CO1960:DL1960" ca="1" si="3413">CO1949+CO1958</f>
        <v>#N/A</v>
      </c>
      <c r="CP1960" s="77" t="e">
        <f t="shared" ca="1" si="3413"/>
        <v>#N/A</v>
      </c>
      <c r="CQ1960" s="77" t="e">
        <f t="shared" ca="1" si="3413"/>
        <v>#N/A</v>
      </c>
      <c r="CR1960" s="77" t="e">
        <f t="shared" ca="1" si="3413"/>
        <v>#N/A</v>
      </c>
      <c r="CS1960" s="77" t="e">
        <f t="shared" ca="1" si="3413"/>
        <v>#N/A</v>
      </c>
      <c r="CT1960" s="77" t="e">
        <f t="shared" ca="1" si="3413"/>
        <v>#N/A</v>
      </c>
      <c r="CU1960" s="77" t="e">
        <f t="shared" ca="1" si="3413"/>
        <v>#N/A</v>
      </c>
      <c r="CV1960" s="77" t="e">
        <f t="shared" ca="1" si="3413"/>
        <v>#N/A</v>
      </c>
      <c r="CW1960" s="77" t="e">
        <f t="shared" ca="1" si="3413"/>
        <v>#N/A</v>
      </c>
      <c r="CX1960" s="77" t="e">
        <f t="shared" ca="1" si="3413"/>
        <v>#N/A</v>
      </c>
      <c r="CY1960" s="77" t="e">
        <f t="shared" ca="1" si="3413"/>
        <v>#N/A</v>
      </c>
      <c r="CZ1960" s="77" t="e">
        <f t="shared" ca="1" si="3413"/>
        <v>#N/A</v>
      </c>
      <c r="DA1960" s="77" t="e">
        <f t="shared" ca="1" si="3413"/>
        <v>#N/A</v>
      </c>
      <c r="DB1960" s="77" t="e">
        <f t="shared" ca="1" si="3413"/>
        <v>#N/A</v>
      </c>
      <c r="DC1960" s="77" t="e">
        <f t="shared" ca="1" si="3413"/>
        <v>#N/A</v>
      </c>
      <c r="DD1960" s="77" t="e">
        <f t="shared" ca="1" si="3413"/>
        <v>#N/A</v>
      </c>
      <c r="DE1960" s="77" t="e">
        <f t="shared" ca="1" si="3413"/>
        <v>#N/A</v>
      </c>
      <c r="DF1960" s="77" t="e">
        <f t="shared" ca="1" si="3413"/>
        <v>#N/A</v>
      </c>
      <c r="DG1960" s="77" t="e">
        <f t="shared" ca="1" si="3413"/>
        <v>#N/A</v>
      </c>
      <c r="DH1960" s="77" t="e">
        <f t="shared" ca="1" si="3413"/>
        <v>#N/A</v>
      </c>
      <c r="DI1960" s="77" t="e">
        <f t="shared" ca="1" si="3413"/>
        <v>#N/A</v>
      </c>
      <c r="DJ1960" s="77" t="e">
        <f t="shared" ca="1" si="3413"/>
        <v>#N/A</v>
      </c>
      <c r="DK1960" s="77" t="e">
        <f t="shared" ca="1" si="3413"/>
        <v>#N/A</v>
      </c>
      <c r="DL1960" s="77" t="e">
        <f t="shared" ca="1" si="3413"/>
        <v>#N/A</v>
      </c>
    </row>
    <row r="1961" spans="1:116" x14ac:dyDescent="0.4">
      <c r="B1961" s="317"/>
      <c r="C1961" s="317"/>
      <c r="D1961" s="317" t="s">
        <v>518</v>
      </c>
      <c r="E1961" s="317" t="str">
        <f t="shared" si="3409"/>
        <v>1961 SPLIT-SV-VR</v>
      </c>
      <c r="G1961" s="145" t="s">
        <v>225</v>
      </c>
      <c r="H1961" s="12"/>
      <c r="I1961" s="60"/>
      <c r="J1961" s="60"/>
      <c r="K1961" s="20">
        <f ca="1">K1960/K1949</f>
        <v>0.5</v>
      </c>
      <c r="L1961" s="20">
        <f t="shared" ref="L1961:P1961" ca="1" si="3414">L1960/L1949</f>
        <v>0.5</v>
      </c>
      <c r="M1961" s="20">
        <f t="shared" ca="1" si="3414"/>
        <v>0.5</v>
      </c>
      <c r="N1961" s="20">
        <f t="shared" ca="1" si="3414"/>
        <v>0.5</v>
      </c>
      <c r="O1961" s="20">
        <f t="shared" ca="1" si="3414"/>
        <v>0.5</v>
      </c>
      <c r="P1961" s="20">
        <f t="shared" ca="1" si="3414"/>
        <v>0.5</v>
      </c>
      <c r="R1961" s="15"/>
      <c r="S1961" s="150">
        <f ca="1">S1960/S1949</f>
        <v>0.5</v>
      </c>
      <c r="T1961" s="150">
        <f t="shared" ref="T1961:CE1961" ca="1" si="3415">T1960/T1949</f>
        <v>0.5</v>
      </c>
      <c r="U1961" s="150">
        <f t="shared" ca="1" si="3415"/>
        <v>0.5</v>
      </c>
      <c r="V1961" s="150">
        <f t="shared" ca="1" si="3415"/>
        <v>0.5</v>
      </c>
      <c r="W1961" s="150">
        <f t="shared" ca="1" si="3415"/>
        <v>0.5</v>
      </c>
      <c r="X1961" s="150">
        <f t="shared" ca="1" si="3415"/>
        <v>0.5</v>
      </c>
      <c r="Y1961" s="150">
        <f t="shared" ca="1" si="3415"/>
        <v>0.5</v>
      </c>
      <c r="Z1961" s="150">
        <f t="shared" ca="1" si="3415"/>
        <v>0.5</v>
      </c>
      <c r="AA1961" s="150">
        <f t="shared" ca="1" si="3415"/>
        <v>0.5</v>
      </c>
      <c r="AB1961" s="150">
        <f t="shared" ca="1" si="3415"/>
        <v>0.5</v>
      </c>
      <c r="AC1961" s="150">
        <f t="shared" ca="1" si="3415"/>
        <v>0.5</v>
      </c>
      <c r="AD1961" s="150">
        <f t="shared" ca="1" si="3415"/>
        <v>0.5</v>
      </c>
      <c r="AE1961" s="150">
        <f t="shared" ca="1" si="3415"/>
        <v>0.5</v>
      </c>
      <c r="AF1961" s="150">
        <f t="shared" ca="1" si="3415"/>
        <v>0.5</v>
      </c>
      <c r="AG1961" s="150">
        <f t="shared" ca="1" si="3415"/>
        <v>0.5</v>
      </c>
      <c r="AH1961" s="150">
        <f t="shared" ca="1" si="3415"/>
        <v>0.5</v>
      </c>
      <c r="AI1961" s="150">
        <f t="shared" ca="1" si="3415"/>
        <v>0.5</v>
      </c>
      <c r="AJ1961" s="150">
        <f t="shared" ca="1" si="3415"/>
        <v>0.5</v>
      </c>
      <c r="AK1961" s="150">
        <f t="shared" ca="1" si="3415"/>
        <v>0.5</v>
      </c>
      <c r="AL1961" s="150">
        <f t="shared" ca="1" si="3415"/>
        <v>0.5</v>
      </c>
      <c r="AM1961" s="150">
        <f t="shared" ca="1" si="3415"/>
        <v>0.5</v>
      </c>
      <c r="AN1961" s="150">
        <f t="shared" ca="1" si="3415"/>
        <v>0.5</v>
      </c>
      <c r="AO1961" s="150">
        <f t="shared" ca="1" si="3415"/>
        <v>0.5</v>
      </c>
      <c r="AP1961" s="150">
        <f t="shared" ca="1" si="3415"/>
        <v>0.5</v>
      </c>
      <c r="AQ1961" s="150">
        <f t="shared" ca="1" si="3415"/>
        <v>0.5</v>
      </c>
      <c r="AR1961" s="150">
        <f t="shared" ca="1" si="3415"/>
        <v>0.5</v>
      </c>
      <c r="AS1961" s="150">
        <f t="shared" ca="1" si="3415"/>
        <v>0.5</v>
      </c>
      <c r="AT1961" s="150">
        <f t="shared" ca="1" si="3415"/>
        <v>0.5</v>
      </c>
      <c r="AU1961" s="150">
        <f t="shared" ca="1" si="3415"/>
        <v>0.5</v>
      </c>
      <c r="AV1961" s="150">
        <f t="shared" ca="1" si="3415"/>
        <v>0.5</v>
      </c>
      <c r="AW1961" s="150">
        <f t="shared" ca="1" si="3415"/>
        <v>0.5</v>
      </c>
      <c r="AX1961" s="150">
        <f t="shared" ca="1" si="3415"/>
        <v>0.5</v>
      </c>
      <c r="AY1961" s="150">
        <f t="shared" ca="1" si="3415"/>
        <v>0.5</v>
      </c>
      <c r="AZ1961" s="150">
        <f t="shared" ca="1" si="3415"/>
        <v>0.5</v>
      </c>
      <c r="BA1961" s="150">
        <f t="shared" ca="1" si="3415"/>
        <v>0.5</v>
      </c>
      <c r="BB1961" s="150">
        <f t="shared" ca="1" si="3415"/>
        <v>0.5</v>
      </c>
      <c r="BC1961" s="150">
        <f t="shared" ca="1" si="3415"/>
        <v>0.5</v>
      </c>
      <c r="BD1961" s="150">
        <f t="shared" ca="1" si="3415"/>
        <v>0.5</v>
      </c>
      <c r="BE1961" s="150">
        <f t="shared" ca="1" si="3415"/>
        <v>0.5</v>
      </c>
      <c r="BF1961" s="150">
        <f t="shared" ca="1" si="3415"/>
        <v>0.5</v>
      </c>
      <c r="BG1961" s="150">
        <f t="shared" ca="1" si="3415"/>
        <v>0.5</v>
      </c>
      <c r="BH1961" s="150">
        <f t="shared" ca="1" si="3415"/>
        <v>0.5</v>
      </c>
      <c r="BI1961" s="150">
        <f t="shared" ca="1" si="3415"/>
        <v>0.5</v>
      </c>
      <c r="BJ1961" s="150">
        <f t="shared" ca="1" si="3415"/>
        <v>0.5</v>
      </c>
      <c r="BK1961" s="150">
        <f t="shared" ca="1" si="3415"/>
        <v>0.5</v>
      </c>
      <c r="BL1961" s="150">
        <f t="shared" ca="1" si="3415"/>
        <v>0.5</v>
      </c>
      <c r="BM1961" s="150">
        <f t="shared" ca="1" si="3415"/>
        <v>0.5</v>
      </c>
      <c r="BN1961" s="150">
        <f t="shared" ca="1" si="3415"/>
        <v>0.5</v>
      </c>
      <c r="BO1961" s="150">
        <f t="shared" ca="1" si="3415"/>
        <v>0.5</v>
      </c>
      <c r="BP1961" s="150">
        <f t="shared" ca="1" si="3415"/>
        <v>0.5</v>
      </c>
      <c r="BQ1961" s="150">
        <f t="shared" ca="1" si="3415"/>
        <v>0.5</v>
      </c>
      <c r="BR1961" s="150">
        <f t="shared" ca="1" si="3415"/>
        <v>0.5</v>
      </c>
      <c r="BS1961" s="150">
        <f t="shared" ca="1" si="3415"/>
        <v>0.5</v>
      </c>
      <c r="BT1961" s="150">
        <f t="shared" ca="1" si="3415"/>
        <v>0.5</v>
      </c>
      <c r="BU1961" s="150">
        <f t="shared" ca="1" si="3415"/>
        <v>0.5</v>
      </c>
      <c r="BV1961" s="150">
        <f t="shared" ca="1" si="3415"/>
        <v>0.5</v>
      </c>
      <c r="BW1961" s="150">
        <f t="shared" ca="1" si="3415"/>
        <v>0.5</v>
      </c>
      <c r="BX1961" s="150">
        <f t="shared" ca="1" si="3415"/>
        <v>0.5</v>
      </c>
      <c r="BY1961" s="150">
        <f t="shared" ca="1" si="3415"/>
        <v>0.5</v>
      </c>
      <c r="BZ1961" s="150">
        <f t="shared" ca="1" si="3415"/>
        <v>0.5</v>
      </c>
      <c r="CA1961" s="150">
        <f t="shared" ca="1" si="3415"/>
        <v>0.5</v>
      </c>
      <c r="CB1961" s="150">
        <f t="shared" ca="1" si="3415"/>
        <v>0.5</v>
      </c>
      <c r="CC1961" s="150">
        <f t="shared" ca="1" si="3415"/>
        <v>0.5</v>
      </c>
      <c r="CD1961" s="150">
        <f t="shared" ca="1" si="3415"/>
        <v>0.5</v>
      </c>
      <c r="CE1961" s="150">
        <f t="shared" ca="1" si="3415"/>
        <v>0.5</v>
      </c>
      <c r="CF1961" s="150">
        <f t="shared" ref="CF1961:CL1961" ca="1" si="3416">CF1960/CF1949</f>
        <v>0.5</v>
      </c>
      <c r="CG1961" s="150">
        <f t="shared" ca="1" si="3416"/>
        <v>0.5</v>
      </c>
      <c r="CH1961" s="150">
        <f t="shared" ca="1" si="3416"/>
        <v>0.5</v>
      </c>
      <c r="CI1961" s="150">
        <f t="shared" ca="1" si="3416"/>
        <v>0.5</v>
      </c>
      <c r="CJ1961" s="150">
        <f t="shared" ca="1" si="3416"/>
        <v>0.5</v>
      </c>
      <c r="CK1961" s="150">
        <f t="shared" ca="1" si="3416"/>
        <v>0.5</v>
      </c>
      <c r="CL1961" s="150">
        <f t="shared" ca="1" si="3416"/>
        <v>0.5</v>
      </c>
      <c r="CN1961" s="150"/>
      <c r="CO1961" s="150" t="e">
        <f t="shared" ref="CO1961:DL1961" ca="1" si="3417">CO1960/CO1949</f>
        <v>#N/A</v>
      </c>
      <c r="CP1961" s="150" t="e">
        <f t="shared" ca="1" si="3417"/>
        <v>#N/A</v>
      </c>
      <c r="CQ1961" s="150" t="e">
        <f t="shared" ca="1" si="3417"/>
        <v>#N/A</v>
      </c>
      <c r="CR1961" s="150" t="e">
        <f t="shared" ca="1" si="3417"/>
        <v>#N/A</v>
      </c>
      <c r="CS1961" s="150" t="e">
        <f t="shared" ca="1" si="3417"/>
        <v>#N/A</v>
      </c>
      <c r="CT1961" s="150" t="e">
        <f t="shared" ca="1" si="3417"/>
        <v>#N/A</v>
      </c>
      <c r="CU1961" s="150" t="e">
        <f t="shared" ca="1" si="3417"/>
        <v>#N/A</v>
      </c>
      <c r="CV1961" s="150" t="e">
        <f t="shared" ca="1" si="3417"/>
        <v>#N/A</v>
      </c>
      <c r="CW1961" s="150" t="e">
        <f t="shared" ca="1" si="3417"/>
        <v>#N/A</v>
      </c>
      <c r="CX1961" s="150" t="e">
        <f t="shared" ca="1" si="3417"/>
        <v>#N/A</v>
      </c>
      <c r="CY1961" s="150" t="e">
        <f t="shared" ca="1" si="3417"/>
        <v>#N/A</v>
      </c>
      <c r="CZ1961" s="150" t="e">
        <f t="shared" ca="1" si="3417"/>
        <v>#N/A</v>
      </c>
      <c r="DA1961" s="150" t="e">
        <f t="shared" ca="1" si="3417"/>
        <v>#N/A</v>
      </c>
      <c r="DB1961" s="150" t="e">
        <f t="shared" ca="1" si="3417"/>
        <v>#N/A</v>
      </c>
      <c r="DC1961" s="150" t="e">
        <f t="shared" ca="1" si="3417"/>
        <v>#N/A</v>
      </c>
      <c r="DD1961" s="150" t="e">
        <f t="shared" ca="1" si="3417"/>
        <v>#N/A</v>
      </c>
      <c r="DE1961" s="150" t="e">
        <f t="shared" ca="1" si="3417"/>
        <v>#N/A</v>
      </c>
      <c r="DF1961" s="150" t="e">
        <f t="shared" ca="1" si="3417"/>
        <v>#N/A</v>
      </c>
      <c r="DG1961" s="150" t="e">
        <f t="shared" ca="1" si="3417"/>
        <v>#N/A</v>
      </c>
      <c r="DH1961" s="150" t="e">
        <f t="shared" ca="1" si="3417"/>
        <v>#N/A</v>
      </c>
      <c r="DI1961" s="150" t="e">
        <f t="shared" ca="1" si="3417"/>
        <v>#N/A</v>
      </c>
      <c r="DJ1961" s="150" t="e">
        <f t="shared" ca="1" si="3417"/>
        <v>#N/A</v>
      </c>
      <c r="DK1961" s="150" t="e">
        <f t="shared" ca="1" si="3417"/>
        <v>#N/A</v>
      </c>
      <c r="DL1961" s="150" t="e">
        <f t="shared" ca="1" si="3417"/>
        <v>#N/A</v>
      </c>
    </row>
    <row r="1962" spans="1:116" x14ac:dyDescent="0.4">
      <c r="B1962" s="317" t="s">
        <v>332</v>
      </c>
      <c r="C1962" s="317"/>
      <c r="D1962" s="317" t="s">
        <v>518</v>
      </c>
      <c r="E1962" s="317" t="str">
        <f t="shared" si="3317"/>
        <v>1962 SPLIT-SV-VR</v>
      </c>
      <c r="G1962" s="136" t="str">
        <f>G1922</f>
        <v>Surgical procedures</v>
      </c>
      <c r="H1962" s="12"/>
      <c r="I1962" s="60"/>
      <c r="J1962" s="60"/>
      <c r="K1962" s="38"/>
      <c r="L1962" s="38"/>
      <c r="M1962" s="38"/>
      <c r="N1962" s="38"/>
      <c r="O1962" s="38"/>
      <c r="P1962" s="38"/>
      <c r="R1962" s="15"/>
      <c r="S1962" s="240"/>
      <c r="T1962" s="240"/>
      <c r="U1962" s="240"/>
      <c r="V1962" s="240"/>
      <c r="W1962" s="240"/>
      <c r="X1962" s="240"/>
      <c r="Y1962" s="240"/>
      <c r="Z1962" s="240"/>
      <c r="AA1962" s="240"/>
      <c r="AB1962" s="240"/>
      <c r="AC1962" s="240"/>
      <c r="AD1962" s="240"/>
      <c r="AE1962" s="240"/>
      <c r="AF1962" s="240"/>
      <c r="AG1962" s="240"/>
      <c r="AH1962" s="240"/>
      <c r="AI1962" s="240"/>
      <c r="AJ1962" s="240"/>
      <c r="AK1962" s="240"/>
      <c r="AL1962" s="240"/>
      <c r="AM1962" s="240"/>
      <c r="AN1962" s="240"/>
      <c r="AO1962" s="240"/>
      <c r="AP1962" s="240"/>
      <c r="AQ1962" s="240"/>
      <c r="AR1962" s="240"/>
      <c r="AS1962" s="240"/>
      <c r="AT1962" s="240"/>
      <c r="AU1962" s="240"/>
      <c r="AV1962" s="240"/>
      <c r="AW1962" s="240"/>
      <c r="AX1962" s="240"/>
      <c r="AY1962" s="240"/>
      <c r="AZ1962" s="240"/>
      <c r="BA1962" s="240"/>
      <c r="BB1962" s="240"/>
      <c r="BC1962" s="240"/>
      <c r="BD1962" s="240"/>
      <c r="BE1962" s="240"/>
      <c r="BF1962" s="240"/>
      <c r="BG1962" s="240"/>
      <c r="BH1962" s="240"/>
      <c r="BI1962" s="240"/>
      <c r="BJ1962" s="240"/>
      <c r="BK1962" s="240"/>
      <c r="BL1962" s="240"/>
      <c r="BM1962" s="240"/>
      <c r="BN1962" s="240"/>
      <c r="BO1962" s="240"/>
      <c r="BP1962" s="240"/>
      <c r="BQ1962" s="240"/>
      <c r="BR1962" s="240"/>
      <c r="BS1962" s="240"/>
      <c r="BT1962" s="240"/>
      <c r="BU1962" s="240"/>
      <c r="BV1962" s="240"/>
      <c r="BW1962" s="240"/>
      <c r="BX1962" s="240"/>
      <c r="BY1962" s="240"/>
      <c r="BZ1962" s="240"/>
      <c r="CA1962" s="240"/>
      <c r="CB1962" s="240"/>
      <c r="CC1962" s="240"/>
      <c r="CD1962" s="240"/>
      <c r="CE1962" s="240"/>
      <c r="CF1962" s="240"/>
      <c r="CG1962" s="240"/>
      <c r="CH1962" s="240"/>
      <c r="CI1962" s="240"/>
      <c r="CJ1962" s="240"/>
      <c r="CK1962" s="240"/>
      <c r="CL1962" s="240"/>
      <c r="CN1962" s="60"/>
      <c r="CO1962" s="76"/>
      <c r="CP1962" s="76"/>
      <c r="CQ1962" s="76"/>
      <c r="CR1962" s="76"/>
      <c r="CS1962" s="76"/>
      <c r="CT1962" s="76"/>
      <c r="CU1962" s="76"/>
      <c r="CV1962" s="76"/>
      <c r="CW1962" s="76"/>
      <c r="CX1962" s="76"/>
      <c r="CY1962" s="76"/>
      <c r="CZ1962" s="76"/>
      <c r="DA1962" s="76"/>
      <c r="DB1962" s="76"/>
      <c r="DC1962" s="76"/>
      <c r="DD1962" s="76"/>
      <c r="DE1962" s="76"/>
      <c r="DF1962" s="76"/>
      <c r="DG1962" s="76"/>
      <c r="DH1962" s="76"/>
      <c r="DI1962" s="76"/>
      <c r="DJ1962" s="76"/>
      <c r="DK1962" s="76"/>
      <c r="DL1962" s="76"/>
    </row>
    <row r="1963" spans="1:116" x14ac:dyDescent="0.4">
      <c r="B1963" s="317" t="s">
        <v>332</v>
      </c>
      <c r="C1963" s="317"/>
      <c r="D1963" s="317" t="s">
        <v>518</v>
      </c>
      <c r="E1963" s="317" t="str">
        <f>ROW()&amp;" "&amp;D1963</f>
        <v>1963 SPLIT-SV-VR</v>
      </c>
      <c r="G1963" s="185" t="str">
        <f>G1923</f>
        <v>procedure</v>
      </c>
      <c r="H1963" s="27"/>
      <c r="I1963" s="78"/>
      <c r="J1963" s="78"/>
      <c r="K1963" s="33"/>
      <c r="L1963" s="33"/>
      <c r="M1963" s="33"/>
      <c r="N1963" s="33"/>
      <c r="O1963" s="33"/>
      <c r="P1963" s="33"/>
      <c r="R1963" s="33"/>
      <c r="S1963" s="80"/>
      <c r="T1963" s="80"/>
      <c r="U1963" s="80"/>
      <c r="V1963" s="80"/>
      <c r="W1963" s="80"/>
      <c r="X1963" s="80"/>
      <c r="Y1963" s="80"/>
      <c r="Z1963" s="80"/>
      <c r="AA1963" s="80"/>
      <c r="AB1963" s="80"/>
      <c r="AC1963" s="80"/>
      <c r="AD1963" s="80"/>
      <c r="AE1963" s="80"/>
      <c r="AF1963" s="80"/>
      <c r="AG1963" s="80"/>
      <c r="AH1963" s="80"/>
      <c r="AI1963" s="80"/>
      <c r="AJ1963" s="80"/>
      <c r="AK1963" s="80"/>
      <c r="AL1963" s="80"/>
      <c r="AM1963" s="80"/>
      <c r="AN1963" s="80"/>
      <c r="AO1963" s="80"/>
      <c r="AP1963" s="80"/>
      <c r="AQ1963" s="80"/>
      <c r="AR1963" s="80"/>
      <c r="AS1963" s="80"/>
      <c r="AT1963" s="80"/>
      <c r="AU1963" s="80"/>
      <c r="AV1963" s="80"/>
      <c r="AW1963" s="80"/>
      <c r="AX1963" s="80"/>
      <c r="AY1963" s="80"/>
      <c r="AZ1963" s="80"/>
      <c r="BA1963" s="80"/>
      <c r="BB1963" s="80"/>
      <c r="BC1963" s="80"/>
      <c r="BD1963" s="80"/>
      <c r="BE1963" s="80"/>
      <c r="BF1963" s="80"/>
      <c r="BG1963" s="80"/>
      <c r="BH1963" s="80"/>
      <c r="BI1963" s="80"/>
      <c r="BJ1963" s="80"/>
      <c r="BK1963" s="80"/>
      <c r="BL1963" s="80"/>
      <c r="BM1963" s="80"/>
      <c r="BN1963" s="80"/>
      <c r="BO1963" s="80"/>
      <c r="BP1963" s="80"/>
      <c r="BQ1963" s="80"/>
      <c r="BR1963" s="80"/>
      <c r="BS1963" s="80"/>
      <c r="BT1963" s="80"/>
      <c r="BU1963" s="80"/>
      <c r="BV1963" s="80"/>
      <c r="BW1963" s="80"/>
      <c r="BX1963" s="80"/>
      <c r="BY1963" s="80"/>
      <c r="BZ1963" s="80"/>
      <c r="CA1963" s="80"/>
      <c r="CB1963" s="80"/>
      <c r="CC1963" s="80"/>
      <c r="CD1963" s="80"/>
      <c r="CE1963" s="80"/>
      <c r="CF1963" s="80"/>
      <c r="CG1963" s="80"/>
      <c r="CH1963" s="80"/>
      <c r="CI1963" s="80"/>
      <c r="CJ1963" s="80"/>
      <c r="CK1963" s="80"/>
      <c r="CL1963" s="80"/>
      <c r="CN1963" s="78"/>
      <c r="CO1963" s="77"/>
      <c r="CP1963" s="77"/>
      <c r="CQ1963" s="77"/>
      <c r="CR1963" s="77"/>
      <c r="CS1963" s="77"/>
      <c r="CT1963" s="77"/>
      <c r="CU1963" s="77"/>
      <c r="CV1963" s="77"/>
      <c r="CW1963" s="77"/>
      <c r="CX1963" s="77"/>
      <c r="CY1963" s="77"/>
      <c r="CZ1963" s="77"/>
      <c r="DA1963" s="77"/>
      <c r="DB1963" s="77"/>
      <c r="DC1963" s="77"/>
      <c r="DD1963" s="77"/>
      <c r="DE1963" s="77"/>
      <c r="DF1963" s="77"/>
      <c r="DG1963" s="77"/>
      <c r="DH1963" s="77"/>
      <c r="DI1963" s="77"/>
      <c r="DJ1963" s="77"/>
      <c r="DK1963" s="77"/>
      <c r="DL1963" s="77"/>
    </row>
    <row r="1964" spans="1:116" x14ac:dyDescent="0.4">
      <c r="B1964" s="317" t="s">
        <v>332</v>
      </c>
      <c r="C1964" s="317"/>
      <c r="D1964" s="317" t="s">
        <v>518</v>
      </c>
      <c r="E1964" s="317" t="str">
        <f t="shared" ref="E1964:E1969" si="3418">ROW()&amp;" "&amp;D1964</f>
        <v>1964 SPLIT-SV-VR</v>
      </c>
      <c r="G1964" s="191" t="s">
        <v>461</v>
      </c>
      <c r="H1964" s="27"/>
      <c r="I1964" s="78"/>
      <c r="J1964" s="78"/>
      <c r="K1964" s="33"/>
      <c r="L1964" s="33"/>
      <c r="M1964" s="33"/>
      <c r="N1964" s="33"/>
      <c r="O1964" s="33"/>
      <c r="P1964" s="33"/>
      <c r="R1964" s="33"/>
      <c r="S1964" s="212" t="str">
        <f>ADDRESS(ROW(S1949),COLUMN(S1949),2)</f>
        <v>S$1949</v>
      </c>
      <c r="T1964" s="212" t="str">
        <f t="shared" ref="T1964:CE1964" si="3419">ADDRESS(ROW(T1949),COLUMN(T1949),2)</f>
        <v>T$1949</v>
      </c>
      <c r="U1964" s="212" t="str">
        <f t="shared" si="3419"/>
        <v>U$1949</v>
      </c>
      <c r="V1964" s="212" t="str">
        <f t="shared" si="3419"/>
        <v>V$1949</v>
      </c>
      <c r="W1964" s="212" t="str">
        <f t="shared" si="3419"/>
        <v>W$1949</v>
      </c>
      <c r="X1964" s="212" t="str">
        <f t="shared" si="3419"/>
        <v>X$1949</v>
      </c>
      <c r="Y1964" s="212" t="str">
        <f t="shared" si="3419"/>
        <v>Y$1949</v>
      </c>
      <c r="Z1964" s="212" t="str">
        <f t="shared" si="3419"/>
        <v>Z$1949</v>
      </c>
      <c r="AA1964" s="212" t="str">
        <f t="shared" si="3419"/>
        <v>AA$1949</v>
      </c>
      <c r="AB1964" s="212" t="str">
        <f t="shared" si="3419"/>
        <v>AB$1949</v>
      </c>
      <c r="AC1964" s="212" t="str">
        <f t="shared" si="3419"/>
        <v>AC$1949</v>
      </c>
      <c r="AD1964" s="212" t="str">
        <f t="shared" si="3419"/>
        <v>AD$1949</v>
      </c>
      <c r="AE1964" s="212" t="str">
        <f t="shared" si="3419"/>
        <v>AE$1949</v>
      </c>
      <c r="AF1964" s="212" t="str">
        <f t="shared" si="3419"/>
        <v>AF$1949</v>
      </c>
      <c r="AG1964" s="212" t="str">
        <f t="shared" si="3419"/>
        <v>AG$1949</v>
      </c>
      <c r="AH1964" s="212" t="str">
        <f t="shared" si="3419"/>
        <v>AH$1949</v>
      </c>
      <c r="AI1964" s="212" t="str">
        <f t="shared" si="3419"/>
        <v>AI$1949</v>
      </c>
      <c r="AJ1964" s="212" t="str">
        <f t="shared" si="3419"/>
        <v>AJ$1949</v>
      </c>
      <c r="AK1964" s="212" t="str">
        <f t="shared" si="3419"/>
        <v>AK$1949</v>
      </c>
      <c r="AL1964" s="212" t="str">
        <f t="shared" si="3419"/>
        <v>AL$1949</v>
      </c>
      <c r="AM1964" s="212" t="str">
        <f t="shared" si="3419"/>
        <v>AM$1949</v>
      </c>
      <c r="AN1964" s="212" t="str">
        <f t="shared" si="3419"/>
        <v>AN$1949</v>
      </c>
      <c r="AO1964" s="212" t="str">
        <f t="shared" si="3419"/>
        <v>AO$1949</v>
      </c>
      <c r="AP1964" s="212" t="str">
        <f t="shared" si="3419"/>
        <v>AP$1949</v>
      </c>
      <c r="AQ1964" s="212" t="str">
        <f t="shared" si="3419"/>
        <v>AQ$1949</v>
      </c>
      <c r="AR1964" s="212" t="str">
        <f t="shared" si="3419"/>
        <v>AR$1949</v>
      </c>
      <c r="AS1964" s="212" t="str">
        <f t="shared" si="3419"/>
        <v>AS$1949</v>
      </c>
      <c r="AT1964" s="212" t="str">
        <f t="shared" si="3419"/>
        <v>AT$1949</v>
      </c>
      <c r="AU1964" s="212" t="str">
        <f t="shared" si="3419"/>
        <v>AU$1949</v>
      </c>
      <c r="AV1964" s="212" t="str">
        <f t="shared" si="3419"/>
        <v>AV$1949</v>
      </c>
      <c r="AW1964" s="212" t="str">
        <f t="shared" si="3419"/>
        <v>AW$1949</v>
      </c>
      <c r="AX1964" s="212" t="str">
        <f t="shared" si="3419"/>
        <v>AX$1949</v>
      </c>
      <c r="AY1964" s="212" t="str">
        <f t="shared" si="3419"/>
        <v>AY$1949</v>
      </c>
      <c r="AZ1964" s="212" t="str">
        <f t="shared" si="3419"/>
        <v>AZ$1949</v>
      </c>
      <c r="BA1964" s="212" t="str">
        <f t="shared" si="3419"/>
        <v>BA$1949</v>
      </c>
      <c r="BB1964" s="212" t="str">
        <f t="shared" si="3419"/>
        <v>BB$1949</v>
      </c>
      <c r="BC1964" s="212" t="str">
        <f t="shared" si="3419"/>
        <v>BC$1949</v>
      </c>
      <c r="BD1964" s="212" t="str">
        <f t="shared" si="3419"/>
        <v>BD$1949</v>
      </c>
      <c r="BE1964" s="212" t="str">
        <f t="shared" si="3419"/>
        <v>BE$1949</v>
      </c>
      <c r="BF1964" s="212" t="str">
        <f t="shared" si="3419"/>
        <v>BF$1949</v>
      </c>
      <c r="BG1964" s="212" t="str">
        <f t="shared" si="3419"/>
        <v>BG$1949</v>
      </c>
      <c r="BH1964" s="212" t="str">
        <f t="shared" si="3419"/>
        <v>BH$1949</v>
      </c>
      <c r="BI1964" s="212" t="str">
        <f t="shared" si="3419"/>
        <v>BI$1949</v>
      </c>
      <c r="BJ1964" s="212" t="str">
        <f t="shared" si="3419"/>
        <v>BJ$1949</v>
      </c>
      <c r="BK1964" s="212" t="str">
        <f t="shared" si="3419"/>
        <v>BK$1949</v>
      </c>
      <c r="BL1964" s="212" t="str">
        <f t="shared" si="3419"/>
        <v>BL$1949</v>
      </c>
      <c r="BM1964" s="212" t="str">
        <f t="shared" si="3419"/>
        <v>BM$1949</v>
      </c>
      <c r="BN1964" s="212" t="str">
        <f t="shared" si="3419"/>
        <v>BN$1949</v>
      </c>
      <c r="BO1964" s="212" t="str">
        <f t="shared" si="3419"/>
        <v>BO$1949</v>
      </c>
      <c r="BP1964" s="212" t="str">
        <f t="shared" si="3419"/>
        <v>BP$1949</v>
      </c>
      <c r="BQ1964" s="212" t="str">
        <f t="shared" si="3419"/>
        <v>BQ$1949</v>
      </c>
      <c r="BR1964" s="212" t="str">
        <f t="shared" si="3419"/>
        <v>BR$1949</v>
      </c>
      <c r="BS1964" s="212" t="str">
        <f t="shared" si="3419"/>
        <v>BS$1949</v>
      </c>
      <c r="BT1964" s="212" t="str">
        <f t="shared" si="3419"/>
        <v>BT$1949</v>
      </c>
      <c r="BU1964" s="212" t="str">
        <f t="shared" si="3419"/>
        <v>BU$1949</v>
      </c>
      <c r="BV1964" s="212" t="str">
        <f t="shared" si="3419"/>
        <v>BV$1949</v>
      </c>
      <c r="BW1964" s="212" t="str">
        <f t="shared" si="3419"/>
        <v>BW$1949</v>
      </c>
      <c r="BX1964" s="212" t="str">
        <f t="shared" si="3419"/>
        <v>BX$1949</v>
      </c>
      <c r="BY1964" s="212" t="str">
        <f t="shared" si="3419"/>
        <v>BY$1949</v>
      </c>
      <c r="BZ1964" s="212" t="str">
        <f t="shared" si="3419"/>
        <v>BZ$1949</v>
      </c>
      <c r="CA1964" s="212" t="str">
        <f t="shared" si="3419"/>
        <v>CA$1949</v>
      </c>
      <c r="CB1964" s="212" t="str">
        <f t="shared" si="3419"/>
        <v>CB$1949</v>
      </c>
      <c r="CC1964" s="212" t="str">
        <f t="shared" si="3419"/>
        <v>CC$1949</v>
      </c>
      <c r="CD1964" s="212" t="str">
        <f t="shared" si="3419"/>
        <v>CD$1949</v>
      </c>
      <c r="CE1964" s="212" t="str">
        <f t="shared" si="3419"/>
        <v>CE$1949</v>
      </c>
      <c r="CF1964" s="212" t="str">
        <f t="shared" ref="CF1964:CL1964" si="3420">ADDRESS(ROW(CF1949),COLUMN(CF1949),2)</f>
        <v>CF$1949</v>
      </c>
      <c r="CG1964" s="212" t="str">
        <f t="shared" si="3420"/>
        <v>CG$1949</v>
      </c>
      <c r="CH1964" s="212" t="str">
        <f t="shared" si="3420"/>
        <v>CH$1949</v>
      </c>
      <c r="CI1964" s="212" t="str">
        <f t="shared" si="3420"/>
        <v>CI$1949</v>
      </c>
      <c r="CJ1964" s="212" t="str">
        <f t="shared" si="3420"/>
        <v>CJ$1949</v>
      </c>
      <c r="CK1964" s="212" t="str">
        <f t="shared" si="3420"/>
        <v>CK$1949</v>
      </c>
      <c r="CL1964" s="212" t="str">
        <f t="shared" si="3420"/>
        <v>CL$1949</v>
      </c>
      <c r="CN1964" s="78"/>
      <c r="CO1964" s="212" t="str">
        <f t="shared" ref="CO1964:DL1964" si="3421">ADDRESS(ROW(CO1949),COLUMN(CO1949),2)</f>
        <v>CO$1949</v>
      </c>
      <c r="CP1964" s="212" t="str">
        <f t="shared" si="3421"/>
        <v>CP$1949</v>
      </c>
      <c r="CQ1964" s="212" t="str">
        <f t="shared" si="3421"/>
        <v>CQ$1949</v>
      </c>
      <c r="CR1964" s="212" t="str">
        <f t="shared" si="3421"/>
        <v>CR$1949</v>
      </c>
      <c r="CS1964" s="212" t="str">
        <f t="shared" si="3421"/>
        <v>CS$1949</v>
      </c>
      <c r="CT1964" s="212" t="str">
        <f t="shared" si="3421"/>
        <v>CT$1949</v>
      </c>
      <c r="CU1964" s="212" t="str">
        <f t="shared" si="3421"/>
        <v>CU$1949</v>
      </c>
      <c r="CV1964" s="212" t="str">
        <f t="shared" si="3421"/>
        <v>CV$1949</v>
      </c>
      <c r="CW1964" s="212" t="str">
        <f t="shared" si="3421"/>
        <v>CW$1949</v>
      </c>
      <c r="CX1964" s="212" t="str">
        <f t="shared" si="3421"/>
        <v>CX$1949</v>
      </c>
      <c r="CY1964" s="212" t="str">
        <f t="shared" si="3421"/>
        <v>CY$1949</v>
      </c>
      <c r="CZ1964" s="212" t="str">
        <f t="shared" si="3421"/>
        <v>CZ$1949</v>
      </c>
      <c r="DA1964" s="212" t="str">
        <f t="shared" si="3421"/>
        <v>DA$1949</v>
      </c>
      <c r="DB1964" s="212" t="str">
        <f t="shared" si="3421"/>
        <v>DB$1949</v>
      </c>
      <c r="DC1964" s="212" t="str">
        <f t="shared" si="3421"/>
        <v>DC$1949</v>
      </c>
      <c r="DD1964" s="212" t="str">
        <f t="shared" si="3421"/>
        <v>DD$1949</v>
      </c>
      <c r="DE1964" s="212" t="str">
        <f t="shared" si="3421"/>
        <v>DE$1949</v>
      </c>
      <c r="DF1964" s="212" t="str">
        <f t="shared" si="3421"/>
        <v>DF$1949</v>
      </c>
      <c r="DG1964" s="212" t="str">
        <f t="shared" si="3421"/>
        <v>DG$1949</v>
      </c>
      <c r="DH1964" s="212" t="str">
        <f t="shared" si="3421"/>
        <v>DH$1949</v>
      </c>
      <c r="DI1964" s="212" t="str">
        <f t="shared" si="3421"/>
        <v>DI$1949</v>
      </c>
      <c r="DJ1964" s="212" t="str">
        <f t="shared" si="3421"/>
        <v>DJ$1949</v>
      </c>
      <c r="DK1964" s="212" t="str">
        <f t="shared" si="3421"/>
        <v>DK$1949</v>
      </c>
      <c r="DL1964" s="212" t="str">
        <f t="shared" si="3421"/>
        <v>DL$1949</v>
      </c>
    </row>
    <row r="1965" spans="1:116" x14ac:dyDescent="0.4">
      <c r="B1965" s="317" t="s">
        <v>332</v>
      </c>
      <c r="C1965" s="317"/>
      <c r="D1965" s="317" t="s">
        <v>518</v>
      </c>
      <c r="E1965" s="317" t="str">
        <f t="shared" si="3418"/>
        <v>1965 SPLIT-SV-VR</v>
      </c>
      <c r="G1965" s="136" t="s">
        <v>462</v>
      </c>
      <c r="K1965" s="53"/>
      <c r="L1965" s="53"/>
      <c r="M1965" s="53"/>
      <c r="N1965" s="53"/>
      <c r="O1965" s="53"/>
      <c r="P1965" s="53"/>
      <c r="R1965" s="24"/>
      <c r="S1965" s="179" t="str">
        <f>S1925</f>
        <v>S$17</v>
      </c>
      <c r="T1965" s="179" t="str">
        <f t="shared" ref="T1965:CE1965" si="3422">T1925</f>
        <v>T$17</v>
      </c>
      <c r="U1965" s="179" t="str">
        <f t="shared" si="3422"/>
        <v>U$17</v>
      </c>
      <c r="V1965" s="179" t="str">
        <f t="shared" si="3422"/>
        <v>V$17</v>
      </c>
      <c r="W1965" s="179" t="str">
        <f t="shared" si="3422"/>
        <v>W$17</v>
      </c>
      <c r="X1965" s="179" t="str">
        <f t="shared" si="3422"/>
        <v>X$17</v>
      </c>
      <c r="Y1965" s="179" t="str">
        <f t="shared" si="3422"/>
        <v>Y$17</v>
      </c>
      <c r="Z1965" s="179" t="str">
        <f t="shared" si="3422"/>
        <v>Z$17</v>
      </c>
      <c r="AA1965" s="179" t="str">
        <f t="shared" si="3422"/>
        <v>AA$17</v>
      </c>
      <c r="AB1965" s="179" t="str">
        <f t="shared" si="3422"/>
        <v>AB$17</v>
      </c>
      <c r="AC1965" s="179" t="str">
        <f t="shared" si="3422"/>
        <v>AC$17</v>
      </c>
      <c r="AD1965" s="179" t="str">
        <f t="shared" si="3422"/>
        <v>AD$17</v>
      </c>
      <c r="AE1965" s="179" t="str">
        <f t="shared" si="3422"/>
        <v>AE$17</v>
      </c>
      <c r="AF1965" s="179" t="str">
        <f t="shared" si="3422"/>
        <v>AF$17</v>
      </c>
      <c r="AG1965" s="179" t="str">
        <f t="shared" si="3422"/>
        <v>AG$17</v>
      </c>
      <c r="AH1965" s="179" t="str">
        <f t="shared" si="3422"/>
        <v>AH$17</v>
      </c>
      <c r="AI1965" s="179" t="str">
        <f t="shared" si="3422"/>
        <v>AI$17</v>
      </c>
      <c r="AJ1965" s="179" t="str">
        <f t="shared" si="3422"/>
        <v>AJ$17</v>
      </c>
      <c r="AK1965" s="179" t="str">
        <f t="shared" si="3422"/>
        <v>AK$17</v>
      </c>
      <c r="AL1965" s="179" t="str">
        <f t="shared" si="3422"/>
        <v>AL$17</v>
      </c>
      <c r="AM1965" s="179" t="str">
        <f t="shared" si="3422"/>
        <v>AM$17</v>
      </c>
      <c r="AN1965" s="179" t="str">
        <f t="shared" si="3422"/>
        <v>AN$17</v>
      </c>
      <c r="AO1965" s="179" t="str">
        <f t="shared" si="3422"/>
        <v>AO$17</v>
      </c>
      <c r="AP1965" s="179" t="str">
        <f t="shared" si="3422"/>
        <v>AP$17</v>
      </c>
      <c r="AQ1965" s="179" t="str">
        <f t="shared" si="3422"/>
        <v>AQ$17</v>
      </c>
      <c r="AR1965" s="179" t="str">
        <f t="shared" si="3422"/>
        <v>AR$17</v>
      </c>
      <c r="AS1965" s="179" t="str">
        <f t="shared" si="3422"/>
        <v>AS$17</v>
      </c>
      <c r="AT1965" s="179" t="str">
        <f t="shared" si="3422"/>
        <v>AT$17</v>
      </c>
      <c r="AU1965" s="179" t="str">
        <f t="shared" si="3422"/>
        <v>AU$17</v>
      </c>
      <c r="AV1965" s="179" t="str">
        <f t="shared" si="3422"/>
        <v>AV$17</v>
      </c>
      <c r="AW1965" s="179" t="str">
        <f t="shared" si="3422"/>
        <v>AW$17</v>
      </c>
      <c r="AX1965" s="179" t="str">
        <f t="shared" si="3422"/>
        <v>AX$17</v>
      </c>
      <c r="AY1965" s="179" t="str">
        <f t="shared" si="3422"/>
        <v>AY$17</v>
      </c>
      <c r="AZ1965" s="179" t="str">
        <f t="shared" si="3422"/>
        <v>AZ$17</v>
      </c>
      <c r="BA1965" s="179" t="str">
        <f t="shared" si="3422"/>
        <v>BA$17</v>
      </c>
      <c r="BB1965" s="179" t="str">
        <f t="shared" si="3422"/>
        <v>BB$17</v>
      </c>
      <c r="BC1965" s="179" t="str">
        <f t="shared" si="3422"/>
        <v>BC$17</v>
      </c>
      <c r="BD1965" s="179" t="str">
        <f t="shared" si="3422"/>
        <v>BD$17</v>
      </c>
      <c r="BE1965" s="179" t="str">
        <f t="shared" si="3422"/>
        <v>BE$17</v>
      </c>
      <c r="BF1965" s="179" t="str">
        <f t="shared" si="3422"/>
        <v>BF$17</v>
      </c>
      <c r="BG1965" s="179" t="str">
        <f t="shared" si="3422"/>
        <v>BG$17</v>
      </c>
      <c r="BH1965" s="179" t="str">
        <f t="shared" si="3422"/>
        <v>BH$17</v>
      </c>
      <c r="BI1965" s="179" t="str">
        <f t="shared" si="3422"/>
        <v>BI$17</v>
      </c>
      <c r="BJ1965" s="179" t="str">
        <f t="shared" si="3422"/>
        <v>BJ$17</v>
      </c>
      <c r="BK1965" s="179" t="str">
        <f t="shared" si="3422"/>
        <v>BK$17</v>
      </c>
      <c r="BL1965" s="179" t="str">
        <f t="shared" si="3422"/>
        <v>BL$17</v>
      </c>
      <c r="BM1965" s="179" t="str">
        <f t="shared" si="3422"/>
        <v>BM$17</v>
      </c>
      <c r="BN1965" s="179" t="str">
        <f t="shared" si="3422"/>
        <v>BN$17</v>
      </c>
      <c r="BO1965" s="179" t="str">
        <f t="shared" si="3422"/>
        <v>BO$17</v>
      </c>
      <c r="BP1965" s="179" t="str">
        <f t="shared" si="3422"/>
        <v>BP$17</v>
      </c>
      <c r="BQ1965" s="179" t="str">
        <f t="shared" si="3422"/>
        <v>BQ$17</v>
      </c>
      <c r="BR1965" s="179" t="str">
        <f t="shared" si="3422"/>
        <v>BR$17</v>
      </c>
      <c r="BS1965" s="179" t="str">
        <f t="shared" si="3422"/>
        <v>BS$17</v>
      </c>
      <c r="BT1965" s="179" t="str">
        <f t="shared" si="3422"/>
        <v>BT$17</v>
      </c>
      <c r="BU1965" s="179" t="str">
        <f t="shared" si="3422"/>
        <v>BU$17</v>
      </c>
      <c r="BV1965" s="179" t="str">
        <f t="shared" si="3422"/>
        <v>BV$17</v>
      </c>
      <c r="BW1965" s="179" t="str">
        <f t="shared" si="3422"/>
        <v>BW$17</v>
      </c>
      <c r="BX1965" s="179" t="str">
        <f t="shared" si="3422"/>
        <v>BX$17</v>
      </c>
      <c r="BY1965" s="179" t="str">
        <f t="shared" si="3422"/>
        <v>BY$17</v>
      </c>
      <c r="BZ1965" s="179" t="str">
        <f t="shared" si="3422"/>
        <v>BZ$17</v>
      </c>
      <c r="CA1965" s="179" t="str">
        <f t="shared" si="3422"/>
        <v>CA$17</v>
      </c>
      <c r="CB1965" s="179" t="str">
        <f t="shared" si="3422"/>
        <v>CB$17</v>
      </c>
      <c r="CC1965" s="179" t="str">
        <f t="shared" si="3422"/>
        <v>CC$17</v>
      </c>
      <c r="CD1965" s="179" t="str">
        <f t="shared" si="3422"/>
        <v>CD$17</v>
      </c>
      <c r="CE1965" s="179" t="str">
        <f t="shared" si="3422"/>
        <v>CE$17</v>
      </c>
      <c r="CF1965" s="179" t="str">
        <f t="shared" ref="CF1965:CL1965" si="3423">CF1925</f>
        <v>CF$17</v>
      </c>
      <c r="CG1965" s="179" t="str">
        <f t="shared" si="3423"/>
        <v>CG$17</v>
      </c>
      <c r="CH1965" s="179" t="str">
        <f t="shared" si="3423"/>
        <v>CH$17</v>
      </c>
      <c r="CI1965" s="179" t="str">
        <f t="shared" si="3423"/>
        <v>CI$17</v>
      </c>
      <c r="CJ1965" s="179" t="str">
        <f t="shared" si="3423"/>
        <v>CJ$17</v>
      </c>
      <c r="CK1965" s="179" t="str">
        <f t="shared" si="3423"/>
        <v>CK$17</v>
      </c>
      <c r="CL1965" s="179" t="str">
        <f t="shared" si="3423"/>
        <v>CL$17</v>
      </c>
      <c r="CO1965" s="179" t="str">
        <f t="shared" ref="CO1965:DL1965" si="3424">CO1925</f>
        <v>CO$17</v>
      </c>
      <c r="CP1965" s="179" t="str">
        <f t="shared" si="3424"/>
        <v>CP$17</v>
      </c>
      <c r="CQ1965" s="179" t="str">
        <f t="shared" si="3424"/>
        <v>CQ$17</v>
      </c>
      <c r="CR1965" s="179" t="str">
        <f t="shared" si="3424"/>
        <v>CR$17</v>
      </c>
      <c r="CS1965" s="179" t="str">
        <f t="shared" si="3424"/>
        <v>CS$17</v>
      </c>
      <c r="CT1965" s="179" t="str">
        <f t="shared" si="3424"/>
        <v>CT$17</v>
      </c>
      <c r="CU1965" s="179" t="str">
        <f t="shared" si="3424"/>
        <v>CU$17</v>
      </c>
      <c r="CV1965" s="179" t="str">
        <f t="shared" si="3424"/>
        <v>CV$17</v>
      </c>
      <c r="CW1965" s="179" t="str">
        <f t="shared" si="3424"/>
        <v>CW$17</v>
      </c>
      <c r="CX1965" s="179" t="str">
        <f t="shared" si="3424"/>
        <v>CX$17</v>
      </c>
      <c r="CY1965" s="179" t="str">
        <f t="shared" si="3424"/>
        <v>CY$17</v>
      </c>
      <c r="CZ1965" s="179" t="str">
        <f t="shared" si="3424"/>
        <v>CZ$17</v>
      </c>
      <c r="DA1965" s="179" t="str">
        <f t="shared" si="3424"/>
        <v>DA$17</v>
      </c>
      <c r="DB1965" s="179" t="str">
        <f t="shared" si="3424"/>
        <v>DB$17</v>
      </c>
      <c r="DC1965" s="179" t="str">
        <f t="shared" si="3424"/>
        <v>DC$17</v>
      </c>
      <c r="DD1965" s="179" t="str">
        <f t="shared" si="3424"/>
        <v>DD$17</v>
      </c>
      <c r="DE1965" s="179" t="str">
        <f t="shared" si="3424"/>
        <v>DE$17</v>
      </c>
      <c r="DF1965" s="179" t="str">
        <f t="shared" si="3424"/>
        <v>DF$17</v>
      </c>
      <c r="DG1965" s="179" t="str">
        <f t="shared" si="3424"/>
        <v>DG$17</v>
      </c>
      <c r="DH1965" s="179" t="str">
        <f t="shared" si="3424"/>
        <v>DH$17</v>
      </c>
      <c r="DI1965" s="179" t="str">
        <f t="shared" si="3424"/>
        <v>DI$17</v>
      </c>
      <c r="DJ1965" s="179" t="str">
        <f t="shared" si="3424"/>
        <v>DJ$17</v>
      </c>
      <c r="DK1965" s="179" t="str">
        <f t="shared" si="3424"/>
        <v>DK$17</v>
      </c>
      <c r="DL1965" s="179" t="str">
        <f t="shared" si="3424"/>
        <v>DL$17</v>
      </c>
    </row>
    <row r="1966" spans="1:116" x14ac:dyDescent="0.4">
      <c r="B1966" s="317" t="s">
        <v>332</v>
      </c>
      <c r="C1966" s="317"/>
      <c r="D1966" s="317" t="s">
        <v>518</v>
      </c>
      <c r="E1966" s="317" t="str">
        <f t="shared" si="3418"/>
        <v>1966 SPLIT-SV-VR</v>
      </c>
      <c r="G1966" s="191" t="str">
        <f>G1958</f>
        <v>Total COGS - Surgical procedures</v>
      </c>
      <c r="H1966" s="12"/>
      <c r="I1966" s="60"/>
      <c r="J1966" s="60"/>
      <c r="K1966" s="15"/>
      <c r="L1966" s="15"/>
      <c r="M1966" s="15"/>
      <c r="N1966" s="15"/>
      <c r="O1966" s="15"/>
      <c r="P1966" s="15"/>
      <c r="R1966" s="15"/>
      <c r="S1966" s="80"/>
      <c r="T1966" s="80"/>
      <c r="U1966" s="80"/>
      <c r="V1966" s="80"/>
      <c r="W1966" s="80"/>
      <c r="X1966" s="80"/>
      <c r="Y1966" s="80"/>
      <c r="Z1966" s="80"/>
      <c r="AA1966" s="80"/>
      <c r="AB1966" s="80"/>
      <c r="AC1966" s="80"/>
      <c r="AD1966" s="80"/>
      <c r="AE1966" s="80"/>
      <c r="AF1966" s="80"/>
      <c r="AG1966" s="80"/>
      <c r="AH1966" s="80"/>
      <c r="AI1966" s="80"/>
      <c r="AJ1966" s="80"/>
      <c r="AK1966" s="80"/>
      <c r="AL1966" s="80"/>
      <c r="AM1966" s="80"/>
      <c r="AN1966" s="80"/>
      <c r="AO1966" s="80"/>
      <c r="AP1966" s="80"/>
      <c r="AQ1966" s="80"/>
      <c r="AR1966" s="80"/>
      <c r="AS1966" s="80"/>
      <c r="AT1966" s="80"/>
      <c r="AU1966" s="80"/>
      <c r="AV1966" s="80"/>
      <c r="AW1966" s="80"/>
      <c r="AX1966" s="80"/>
      <c r="AY1966" s="80"/>
      <c r="AZ1966" s="80"/>
      <c r="BA1966" s="80"/>
      <c r="BB1966" s="80"/>
      <c r="BC1966" s="80"/>
      <c r="BD1966" s="80"/>
      <c r="BE1966" s="80"/>
      <c r="BF1966" s="80"/>
      <c r="BG1966" s="80"/>
      <c r="BH1966" s="80"/>
      <c r="BI1966" s="80"/>
      <c r="BJ1966" s="80"/>
      <c r="BK1966" s="80"/>
      <c r="BL1966" s="80"/>
      <c r="BM1966" s="80"/>
      <c r="BN1966" s="80"/>
      <c r="BO1966" s="80"/>
      <c r="BP1966" s="80"/>
      <c r="BQ1966" s="80"/>
      <c r="BR1966" s="80"/>
      <c r="BS1966" s="80"/>
      <c r="BT1966" s="80"/>
      <c r="BU1966" s="80"/>
      <c r="BV1966" s="80"/>
      <c r="BW1966" s="80"/>
      <c r="BX1966" s="80"/>
      <c r="BY1966" s="80"/>
      <c r="BZ1966" s="80"/>
      <c r="CA1966" s="80"/>
      <c r="CB1966" s="80"/>
      <c r="CC1966" s="80"/>
      <c r="CD1966" s="80"/>
      <c r="CE1966" s="80"/>
      <c r="CF1966" s="80"/>
      <c r="CG1966" s="80"/>
      <c r="CH1966" s="80"/>
      <c r="CI1966" s="80"/>
      <c r="CJ1966" s="80"/>
      <c r="CK1966" s="80"/>
      <c r="CL1966" s="80"/>
      <c r="CN1966" s="60"/>
      <c r="CO1966" s="80"/>
      <c r="CP1966" s="80"/>
      <c r="CQ1966" s="80"/>
      <c r="CR1966" s="80"/>
      <c r="CS1966" s="80"/>
      <c r="CT1966" s="80"/>
      <c r="CU1966" s="80"/>
      <c r="CV1966" s="80"/>
      <c r="CW1966" s="80"/>
      <c r="CX1966" s="80"/>
      <c r="CY1966" s="80"/>
      <c r="CZ1966" s="80"/>
      <c r="DA1966" s="80"/>
      <c r="DB1966" s="80"/>
      <c r="DC1966" s="80"/>
      <c r="DD1966" s="80"/>
      <c r="DE1966" s="80"/>
      <c r="DF1966" s="80"/>
      <c r="DG1966" s="80"/>
      <c r="DH1966" s="80"/>
      <c r="DI1966" s="80"/>
      <c r="DJ1966" s="80"/>
      <c r="DK1966" s="80"/>
      <c r="DL1966" s="80"/>
    </row>
    <row r="1967" spans="1:116" x14ac:dyDescent="0.4">
      <c r="B1967" s="317" t="s">
        <v>332</v>
      </c>
      <c r="C1967" s="317"/>
      <c r="D1967" s="317" t="s">
        <v>518</v>
      </c>
      <c r="E1967" s="317" t="str">
        <f t="shared" si="3418"/>
        <v>1967 SPLIT-SV-VR</v>
      </c>
      <c r="G1967" s="136" t="str">
        <f>G1927</f>
        <v xml:space="preserve">secondary unit </v>
      </c>
      <c r="H1967" s="12"/>
      <c r="I1967" s="60"/>
      <c r="J1967" s="60"/>
      <c r="K1967" s="15"/>
      <c r="L1967" s="15"/>
      <c r="M1967" s="15"/>
      <c r="N1967" s="15"/>
      <c r="O1967" s="15"/>
      <c r="P1967" s="15"/>
      <c r="R1967" s="15"/>
      <c r="S1967" s="179"/>
      <c r="T1967" s="179"/>
      <c r="U1967" s="179"/>
      <c r="V1967" s="179"/>
      <c r="W1967" s="179"/>
      <c r="X1967" s="179"/>
      <c r="Y1967" s="179"/>
      <c r="Z1967" s="179"/>
      <c r="AA1967" s="179"/>
      <c r="AB1967" s="179"/>
      <c r="AC1967" s="179"/>
      <c r="AD1967" s="179"/>
      <c r="AE1967" s="179"/>
      <c r="AF1967" s="179"/>
      <c r="AG1967" s="179"/>
      <c r="AH1967" s="179"/>
      <c r="AI1967" s="179"/>
      <c r="AJ1967" s="179"/>
      <c r="AK1967" s="179"/>
      <c r="AL1967" s="179"/>
      <c r="AM1967" s="179"/>
      <c r="AN1967" s="179"/>
      <c r="AO1967" s="179"/>
      <c r="AP1967" s="179"/>
      <c r="AQ1967" s="179"/>
      <c r="AR1967" s="179"/>
      <c r="AS1967" s="179"/>
      <c r="AT1967" s="179"/>
      <c r="AU1967" s="179"/>
      <c r="AV1967" s="179"/>
      <c r="AW1967" s="179"/>
      <c r="AX1967" s="179"/>
      <c r="AY1967" s="179"/>
      <c r="AZ1967" s="179"/>
      <c r="BA1967" s="179"/>
      <c r="BB1967" s="179"/>
      <c r="BC1967" s="179"/>
      <c r="BD1967" s="179"/>
      <c r="BE1967" s="179"/>
      <c r="BF1967" s="179"/>
      <c r="BG1967" s="179"/>
      <c r="BH1967" s="179"/>
      <c r="BI1967" s="179"/>
      <c r="BJ1967" s="179"/>
      <c r="BK1967" s="179"/>
      <c r="BL1967" s="179"/>
      <c r="BM1967" s="179"/>
      <c r="BN1967" s="179"/>
      <c r="BO1967" s="179"/>
      <c r="BP1967" s="179"/>
      <c r="BQ1967" s="179"/>
      <c r="BR1967" s="179"/>
      <c r="BS1967" s="179"/>
      <c r="BT1967" s="179"/>
      <c r="BU1967" s="179"/>
      <c r="BV1967" s="179"/>
      <c r="BW1967" s="179"/>
      <c r="BX1967" s="179"/>
      <c r="BY1967" s="179"/>
      <c r="BZ1967" s="179"/>
      <c r="CA1967" s="179"/>
      <c r="CB1967" s="179"/>
      <c r="CC1967" s="179"/>
      <c r="CD1967" s="179"/>
      <c r="CE1967" s="179"/>
      <c r="CF1967" s="179"/>
      <c r="CG1967" s="179"/>
      <c r="CH1967" s="179"/>
      <c r="CI1967" s="179"/>
      <c r="CJ1967" s="179"/>
      <c r="CK1967" s="179"/>
      <c r="CL1967" s="179"/>
      <c r="CN1967" s="60"/>
      <c r="CO1967" s="179"/>
      <c r="CP1967" s="179"/>
      <c r="CQ1967" s="179"/>
      <c r="CR1967" s="179"/>
      <c r="CS1967" s="179"/>
      <c r="CT1967" s="179"/>
      <c r="CU1967" s="179"/>
      <c r="CV1967" s="179"/>
      <c r="CW1967" s="179"/>
      <c r="CX1967" s="179"/>
      <c r="CY1967" s="179"/>
      <c r="CZ1967" s="179"/>
      <c r="DA1967" s="179"/>
      <c r="DB1967" s="179"/>
      <c r="DC1967" s="179"/>
      <c r="DD1967" s="179"/>
      <c r="DE1967" s="179"/>
      <c r="DF1967" s="179"/>
      <c r="DG1967" s="179"/>
      <c r="DH1967" s="179"/>
      <c r="DI1967" s="179"/>
      <c r="DJ1967" s="179"/>
      <c r="DK1967" s="179"/>
      <c r="DL1967" s="179"/>
    </row>
    <row r="1968" spans="1:116" x14ac:dyDescent="0.4">
      <c r="B1968" s="317" t="s">
        <v>332</v>
      </c>
      <c r="C1968" s="317"/>
      <c r="D1968" s="317" t="s">
        <v>518</v>
      </c>
      <c r="E1968" s="317" t="str">
        <f t="shared" si="3418"/>
        <v>1968 SPLIT-SV-VR</v>
      </c>
      <c r="G1968" s="136" t="str">
        <f>G1928</f>
        <v>Secondary revenue driver</v>
      </c>
      <c r="H1968" s="12"/>
      <c r="I1968" s="60"/>
      <c r="J1968" s="60"/>
      <c r="K1968" s="15"/>
      <c r="L1968" s="15"/>
      <c r="M1968" s="15"/>
      <c r="N1968" s="15"/>
      <c r="O1968" s="15"/>
      <c r="P1968" s="15"/>
      <c r="R1968" s="15"/>
      <c r="S1968" s="212" t="str">
        <f>ADDRESS(ROW(S1958),COLUMN(S1958),2)</f>
        <v>S$1958</v>
      </c>
      <c r="T1968" s="212" t="str">
        <f t="shared" ref="T1968:CE1968" si="3425">ADDRESS(ROW(T1958),COLUMN(T1958),2)</f>
        <v>T$1958</v>
      </c>
      <c r="U1968" s="212" t="str">
        <f t="shared" si="3425"/>
        <v>U$1958</v>
      </c>
      <c r="V1968" s="212" t="str">
        <f t="shared" si="3425"/>
        <v>V$1958</v>
      </c>
      <c r="W1968" s="212" t="str">
        <f t="shared" si="3425"/>
        <v>W$1958</v>
      </c>
      <c r="X1968" s="212" t="str">
        <f t="shared" si="3425"/>
        <v>X$1958</v>
      </c>
      <c r="Y1968" s="212" t="str">
        <f t="shared" si="3425"/>
        <v>Y$1958</v>
      </c>
      <c r="Z1968" s="212" t="str">
        <f t="shared" si="3425"/>
        <v>Z$1958</v>
      </c>
      <c r="AA1968" s="212" t="str">
        <f t="shared" si="3425"/>
        <v>AA$1958</v>
      </c>
      <c r="AB1968" s="212" t="str">
        <f t="shared" si="3425"/>
        <v>AB$1958</v>
      </c>
      <c r="AC1968" s="212" t="str">
        <f t="shared" si="3425"/>
        <v>AC$1958</v>
      </c>
      <c r="AD1968" s="212" t="str">
        <f t="shared" si="3425"/>
        <v>AD$1958</v>
      </c>
      <c r="AE1968" s="212" t="str">
        <f t="shared" si="3425"/>
        <v>AE$1958</v>
      </c>
      <c r="AF1968" s="212" t="str">
        <f t="shared" si="3425"/>
        <v>AF$1958</v>
      </c>
      <c r="AG1968" s="212" t="str">
        <f t="shared" si="3425"/>
        <v>AG$1958</v>
      </c>
      <c r="AH1968" s="212" t="str">
        <f t="shared" si="3425"/>
        <v>AH$1958</v>
      </c>
      <c r="AI1968" s="212" t="str">
        <f t="shared" si="3425"/>
        <v>AI$1958</v>
      </c>
      <c r="AJ1968" s="212" t="str">
        <f t="shared" si="3425"/>
        <v>AJ$1958</v>
      </c>
      <c r="AK1968" s="212" t="str">
        <f t="shared" si="3425"/>
        <v>AK$1958</v>
      </c>
      <c r="AL1968" s="212" t="str">
        <f t="shared" si="3425"/>
        <v>AL$1958</v>
      </c>
      <c r="AM1968" s="212" t="str">
        <f t="shared" si="3425"/>
        <v>AM$1958</v>
      </c>
      <c r="AN1968" s="212" t="str">
        <f t="shared" si="3425"/>
        <v>AN$1958</v>
      </c>
      <c r="AO1968" s="212" t="str">
        <f t="shared" si="3425"/>
        <v>AO$1958</v>
      </c>
      <c r="AP1968" s="212" t="str">
        <f t="shared" si="3425"/>
        <v>AP$1958</v>
      </c>
      <c r="AQ1968" s="212" t="str">
        <f t="shared" si="3425"/>
        <v>AQ$1958</v>
      </c>
      <c r="AR1968" s="212" t="str">
        <f t="shared" si="3425"/>
        <v>AR$1958</v>
      </c>
      <c r="AS1968" s="212" t="str">
        <f t="shared" si="3425"/>
        <v>AS$1958</v>
      </c>
      <c r="AT1968" s="212" t="str">
        <f t="shared" si="3425"/>
        <v>AT$1958</v>
      </c>
      <c r="AU1968" s="212" t="str">
        <f t="shared" si="3425"/>
        <v>AU$1958</v>
      </c>
      <c r="AV1968" s="212" t="str">
        <f t="shared" si="3425"/>
        <v>AV$1958</v>
      </c>
      <c r="AW1968" s="212" t="str">
        <f t="shared" si="3425"/>
        <v>AW$1958</v>
      </c>
      <c r="AX1968" s="212" t="str">
        <f t="shared" si="3425"/>
        <v>AX$1958</v>
      </c>
      <c r="AY1968" s="212" t="str">
        <f t="shared" si="3425"/>
        <v>AY$1958</v>
      </c>
      <c r="AZ1968" s="212" t="str">
        <f t="shared" si="3425"/>
        <v>AZ$1958</v>
      </c>
      <c r="BA1968" s="212" t="str">
        <f t="shared" si="3425"/>
        <v>BA$1958</v>
      </c>
      <c r="BB1968" s="212" t="str">
        <f t="shared" si="3425"/>
        <v>BB$1958</v>
      </c>
      <c r="BC1968" s="212" t="str">
        <f t="shared" si="3425"/>
        <v>BC$1958</v>
      </c>
      <c r="BD1968" s="212" t="str">
        <f t="shared" si="3425"/>
        <v>BD$1958</v>
      </c>
      <c r="BE1968" s="212" t="str">
        <f t="shared" si="3425"/>
        <v>BE$1958</v>
      </c>
      <c r="BF1968" s="212" t="str">
        <f t="shared" si="3425"/>
        <v>BF$1958</v>
      </c>
      <c r="BG1968" s="212" t="str">
        <f t="shared" si="3425"/>
        <v>BG$1958</v>
      </c>
      <c r="BH1968" s="212" t="str">
        <f t="shared" si="3425"/>
        <v>BH$1958</v>
      </c>
      <c r="BI1968" s="212" t="str">
        <f t="shared" si="3425"/>
        <v>BI$1958</v>
      </c>
      <c r="BJ1968" s="212" t="str">
        <f t="shared" si="3425"/>
        <v>BJ$1958</v>
      </c>
      <c r="BK1968" s="212" t="str">
        <f t="shared" si="3425"/>
        <v>BK$1958</v>
      </c>
      <c r="BL1968" s="212" t="str">
        <f t="shared" si="3425"/>
        <v>BL$1958</v>
      </c>
      <c r="BM1968" s="212" t="str">
        <f t="shared" si="3425"/>
        <v>BM$1958</v>
      </c>
      <c r="BN1968" s="212" t="str">
        <f t="shared" si="3425"/>
        <v>BN$1958</v>
      </c>
      <c r="BO1968" s="212" t="str">
        <f t="shared" si="3425"/>
        <v>BO$1958</v>
      </c>
      <c r="BP1968" s="212" t="str">
        <f t="shared" si="3425"/>
        <v>BP$1958</v>
      </c>
      <c r="BQ1968" s="212" t="str">
        <f t="shared" si="3425"/>
        <v>BQ$1958</v>
      </c>
      <c r="BR1968" s="212" t="str">
        <f t="shared" si="3425"/>
        <v>BR$1958</v>
      </c>
      <c r="BS1968" s="212" t="str">
        <f t="shared" si="3425"/>
        <v>BS$1958</v>
      </c>
      <c r="BT1968" s="212" t="str">
        <f t="shared" si="3425"/>
        <v>BT$1958</v>
      </c>
      <c r="BU1968" s="212" t="str">
        <f t="shared" si="3425"/>
        <v>BU$1958</v>
      </c>
      <c r="BV1968" s="212" t="str">
        <f t="shared" si="3425"/>
        <v>BV$1958</v>
      </c>
      <c r="BW1968" s="212" t="str">
        <f t="shared" si="3425"/>
        <v>BW$1958</v>
      </c>
      <c r="BX1968" s="212" t="str">
        <f t="shared" si="3425"/>
        <v>BX$1958</v>
      </c>
      <c r="BY1968" s="212" t="str">
        <f t="shared" si="3425"/>
        <v>BY$1958</v>
      </c>
      <c r="BZ1968" s="212" t="str">
        <f t="shared" si="3425"/>
        <v>BZ$1958</v>
      </c>
      <c r="CA1968" s="212" t="str">
        <f t="shared" si="3425"/>
        <v>CA$1958</v>
      </c>
      <c r="CB1968" s="212" t="str">
        <f t="shared" si="3425"/>
        <v>CB$1958</v>
      </c>
      <c r="CC1968" s="212" t="str">
        <f t="shared" si="3425"/>
        <v>CC$1958</v>
      </c>
      <c r="CD1968" s="212" t="str">
        <f t="shared" si="3425"/>
        <v>CD$1958</v>
      </c>
      <c r="CE1968" s="212" t="str">
        <f t="shared" si="3425"/>
        <v>CE$1958</v>
      </c>
      <c r="CF1968" s="212" t="str">
        <f t="shared" ref="CF1968:CL1968" si="3426">ADDRESS(ROW(CF1958),COLUMN(CF1958),2)</f>
        <v>CF$1958</v>
      </c>
      <c r="CG1968" s="212" t="str">
        <f t="shared" si="3426"/>
        <v>CG$1958</v>
      </c>
      <c r="CH1968" s="212" t="str">
        <f t="shared" si="3426"/>
        <v>CH$1958</v>
      </c>
      <c r="CI1968" s="212" t="str">
        <f t="shared" si="3426"/>
        <v>CI$1958</v>
      </c>
      <c r="CJ1968" s="212" t="str">
        <f t="shared" si="3426"/>
        <v>CJ$1958</v>
      </c>
      <c r="CK1968" s="212" t="str">
        <f t="shared" si="3426"/>
        <v>CK$1958</v>
      </c>
      <c r="CL1968" s="212" t="str">
        <f t="shared" si="3426"/>
        <v>CL$1958</v>
      </c>
      <c r="CN1968" s="60"/>
      <c r="CO1968" s="212" t="str">
        <f t="shared" ref="CO1968:DL1968" si="3427">ADDRESS(ROW(CO1958),COLUMN(CO1958),2)</f>
        <v>CO$1958</v>
      </c>
      <c r="CP1968" s="212" t="str">
        <f t="shared" si="3427"/>
        <v>CP$1958</v>
      </c>
      <c r="CQ1968" s="212" t="str">
        <f t="shared" si="3427"/>
        <v>CQ$1958</v>
      </c>
      <c r="CR1968" s="212" t="str">
        <f t="shared" si="3427"/>
        <v>CR$1958</v>
      </c>
      <c r="CS1968" s="212" t="str">
        <f t="shared" si="3427"/>
        <v>CS$1958</v>
      </c>
      <c r="CT1968" s="212" t="str">
        <f t="shared" si="3427"/>
        <v>CT$1958</v>
      </c>
      <c r="CU1968" s="212" t="str">
        <f t="shared" si="3427"/>
        <v>CU$1958</v>
      </c>
      <c r="CV1968" s="212" t="str">
        <f t="shared" si="3427"/>
        <v>CV$1958</v>
      </c>
      <c r="CW1968" s="212" t="str">
        <f t="shared" si="3427"/>
        <v>CW$1958</v>
      </c>
      <c r="CX1968" s="212" t="str">
        <f t="shared" si="3427"/>
        <v>CX$1958</v>
      </c>
      <c r="CY1968" s="212" t="str">
        <f t="shared" si="3427"/>
        <v>CY$1958</v>
      </c>
      <c r="CZ1968" s="212" t="str">
        <f t="shared" si="3427"/>
        <v>CZ$1958</v>
      </c>
      <c r="DA1968" s="212" t="str">
        <f t="shared" si="3427"/>
        <v>DA$1958</v>
      </c>
      <c r="DB1968" s="212" t="str">
        <f t="shared" si="3427"/>
        <v>DB$1958</v>
      </c>
      <c r="DC1968" s="212" t="str">
        <f t="shared" si="3427"/>
        <v>DC$1958</v>
      </c>
      <c r="DD1968" s="212" t="str">
        <f t="shared" si="3427"/>
        <v>DD$1958</v>
      </c>
      <c r="DE1968" s="212" t="str">
        <f t="shared" si="3427"/>
        <v>DE$1958</v>
      </c>
      <c r="DF1968" s="212" t="str">
        <f t="shared" si="3427"/>
        <v>DF$1958</v>
      </c>
      <c r="DG1968" s="212" t="str">
        <f t="shared" si="3427"/>
        <v>DG$1958</v>
      </c>
      <c r="DH1968" s="212" t="str">
        <f t="shared" si="3427"/>
        <v>DH$1958</v>
      </c>
      <c r="DI1968" s="212" t="str">
        <f t="shared" si="3427"/>
        <v>DI$1958</v>
      </c>
      <c r="DJ1968" s="212" t="str">
        <f t="shared" si="3427"/>
        <v>DJ$1958</v>
      </c>
      <c r="DK1968" s="212" t="str">
        <f t="shared" si="3427"/>
        <v>DK$1958</v>
      </c>
      <c r="DL1968" s="212" t="str">
        <f t="shared" si="3427"/>
        <v>DL$1958</v>
      </c>
    </row>
    <row r="1969" spans="1:116" x14ac:dyDescent="0.4">
      <c r="B1969" s="317" t="s">
        <v>332</v>
      </c>
      <c r="C1969" s="317"/>
      <c r="D1969" s="317" t="s">
        <v>518</v>
      </c>
      <c r="E1969" s="317" t="str">
        <f t="shared" si="3418"/>
        <v>1969 SPLIT-SV-VR</v>
      </c>
      <c r="G1969" s="136" t="str">
        <f>G1929</f>
        <v>Secondary volume driver</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174"/>
      <c r="E1970" s="8"/>
      <c r="G1970" s="175" t="s">
        <v>490</v>
      </c>
      <c r="H1970" s="174"/>
      <c r="I1970" s="176"/>
      <c r="J1970" s="176"/>
      <c r="K1970" s="197"/>
      <c r="L1970" s="197"/>
      <c r="M1970" s="197"/>
      <c r="N1970" s="197"/>
      <c r="O1970" s="197"/>
      <c r="P1970" s="197"/>
      <c r="R1970" s="198"/>
      <c r="S1970" s="174"/>
      <c r="T1970" s="174"/>
      <c r="U1970" s="174"/>
      <c r="V1970" s="174"/>
      <c r="W1970" s="174"/>
      <c r="X1970" s="174"/>
      <c r="Y1970" s="174"/>
      <c r="Z1970" s="174"/>
      <c r="AA1970" s="174"/>
      <c r="AB1970" s="174"/>
      <c r="AC1970" s="174"/>
      <c r="AD1970" s="174"/>
      <c r="AE1970" s="174"/>
      <c r="AF1970" s="174"/>
      <c r="AG1970" s="174"/>
      <c r="AH1970" s="174"/>
      <c r="AI1970" s="174"/>
      <c r="AJ1970" s="174"/>
      <c r="AK1970" s="174"/>
      <c r="AL1970" s="174"/>
      <c r="AM1970" s="174"/>
      <c r="AN1970" s="174"/>
      <c r="AO1970" s="174"/>
      <c r="AP1970" s="174"/>
      <c r="AQ1970" s="174"/>
      <c r="AR1970" s="174"/>
      <c r="AS1970" s="174"/>
      <c r="AT1970" s="174"/>
      <c r="AU1970" s="174"/>
      <c r="AV1970" s="174"/>
      <c r="AW1970" s="174"/>
      <c r="AX1970" s="174"/>
      <c r="AY1970" s="174"/>
      <c r="AZ1970" s="174"/>
      <c r="BA1970" s="174"/>
      <c r="BB1970" s="174"/>
      <c r="BC1970" s="174"/>
      <c r="BD1970" s="174"/>
      <c r="BE1970" s="174"/>
      <c r="BF1970" s="174"/>
      <c r="BG1970" s="174"/>
      <c r="BH1970" s="174"/>
      <c r="BI1970" s="174"/>
      <c r="BJ1970" s="174"/>
      <c r="BK1970" s="174"/>
      <c r="BL1970" s="174"/>
      <c r="BM1970" s="174"/>
      <c r="BN1970" s="174"/>
      <c r="BO1970" s="174"/>
      <c r="BP1970" s="174"/>
      <c r="BQ1970" s="174"/>
      <c r="BR1970" s="174"/>
      <c r="BS1970" s="174"/>
      <c r="BT1970" s="174"/>
      <c r="BU1970" s="174"/>
      <c r="BV1970" s="174"/>
      <c r="BW1970" s="174"/>
      <c r="BX1970" s="174"/>
      <c r="BY1970" s="174"/>
      <c r="BZ1970" s="174"/>
      <c r="CA1970" s="174"/>
      <c r="CB1970" s="174"/>
      <c r="CC1970" s="174"/>
      <c r="CD1970" s="174"/>
      <c r="CE1970" s="174"/>
      <c r="CF1970" s="174"/>
      <c r="CG1970" s="174"/>
      <c r="CH1970" s="174"/>
      <c r="CI1970" s="174"/>
      <c r="CJ1970" s="174"/>
      <c r="CK1970" s="174"/>
      <c r="CL1970" s="174"/>
      <c r="CN1970" s="176"/>
      <c r="CO1970" s="174"/>
      <c r="CP1970" s="174"/>
      <c r="CQ1970" s="174"/>
      <c r="CR1970" s="174"/>
      <c r="CS1970" s="174"/>
      <c r="CT1970" s="174"/>
      <c r="CU1970" s="174"/>
      <c r="CV1970" s="174"/>
      <c r="CW1970" s="174"/>
      <c r="CX1970" s="174"/>
      <c r="CY1970" s="174"/>
      <c r="CZ1970" s="174"/>
      <c r="DA1970" s="174"/>
      <c r="DB1970" s="174"/>
      <c r="DC1970" s="174"/>
      <c r="DD1970" s="174"/>
      <c r="DE1970" s="174"/>
      <c r="DF1970" s="174"/>
      <c r="DG1970" s="174"/>
      <c r="DH1970" s="174"/>
      <c r="DI1970" s="174"/>
      <c r="DJ1970" s="174"/>
      <c r="DK1970" s="174"/>
      <c r="DL1970" s="174"/>
    </row>
    <row r="1971" spans="1:116" x14ac:dyDescent="0.4">
      <c r="A1971" s="174"/>
      <c r="E1971" s="8"/>
      <c r="G1971" s="175" t="s">
        <v>492</v>
      </c>
      <c r="H1971" s="174"/>
      <c r="I1971" s="176"/>
      <c r="J1971" s="176"/>
      <c r="K1971" s="197"/>
      <c r="L1971" s="197"/>
      <c r="M1971" s="197"/>
      <c r="N1971" s="197"/>
      <c r="O1971" s="197"/>
      <c r="P1971" s="197"/>
      <c r="R1971" s="198"/>
      <c r="S1971" s="174"/>
      <c r="T1971" s="174"/>
      <c r="U1971" s="174"/>
      <c r="V1971" s="174"/>
      <c r="W1971" s="174"/>
      <c r="X1971" s="174"/>
      <c r="Y1971" s="174"/>
      <c r="Z1971" s="174"/>
      <c r="AA1971" s="174"/>
      <c r="AB1971" s="174"/>
      <c r="AC1971" s="174"/>
      <c r="AD1971" s="174"/>
      <c r="AE1971" s="174"/>
      <c r="AF1971" s="174"/>
      <c r="AG1971" s="174"/>
      <c r="AH1971" s="174"/>
      <c r="AI1971" s="174"/>
      <c r="AJ1971" s="174"/>
      <c r="AK1971" s="174"/>
      <c r="AL1971" s="174"/>
      <c r="AM1971" s="174"/>
      <c r="AN1971" s="174"/>
      <c r="AO1971" s="174"/>
      <c r="AP1971" s="174"/>
      <c r="AQ1971" s="174"/>
      <c r="AR1971" s="174"/>
      <c r="AS1971" s="174"/>
      <c r="AT1971" s="174"/>
      <c r="AU1971" s="174"/>
      <c r="AV1971" s="174"/>
      <c r="AW1971" s="174"/>
      <c r="AX1971" s="174"/>
      <c r="AY1971" s="174"/>
      <c r="AZ1971" s="174"/>
      <c r="BA1971" s="174"/>
      <c r="BB1971" s="174"/>
      <c r="BC1971" s="174"/>
      <c r="BD1971" s="174"/>
      <c r="BE1971" s="174"/>
      <c r="BF1971" s="174"/>
      <c r="BG1971" s="174"/>
      <c r="BH1971" s="174"/>
      <c r="BI1971" s="174"/>
      <c r="BJ1971" s="174"/>
      <c r="BK1971" s="174"/>
      <c r="BL1971" s="174"/>
      <c r="BM1971" s="174"/>
      <c r="BN1971" s="174"/>
      <c r="BO1971" s="174"/>
      <c r="BP1971" s="174"/>
      <c r="BQ1971" s="174"/>
      <c r="BR1971" s="174"/>
      <c r="BS1971" s="174"/>
      <c r="BT1971" s="174"/>
      <c r="BU1971" s="174"/>
      <c r="BV1971" s="174"/>
      <c r="BW1971" s="174"/>
      <c r="BX1971" s="174"/>
      <c r="BY1971" s="174"/>
      <c r="BZ1971" s="174"/>
      <c r="CA1971" s="174"/>
      <c r="CB1971" s="174"/>
      <c r="CC1971" s="174"/>
      <c r="CD1971" s="174"/>
      <c r="CE1971" s="174"/>
      <c r="CF1971" s="174"/>
      <c r="CG1971" s="174"/>
      <c r="CH1971" s="174"/>
      <c r="CI1971" s="174"/>
      <c r="CJ1971" s="174"/>
      <c r="CK1971" s="174"/>
      <c r="CL1971" s="174"/>
      <c r="CN1971" s="176"/>
      <c r="CO1971" s="174"/>
      <c r="CP1971" s="174"/>
      <c r="CQ1971" s="174"/>
      <c r="CR1971" s="174"/>
      <c r="CS1971" s="174"/>
      <c r="CT1971" s="174"/>
      <c r="CU1971" s="174"/>
      <c r="CV1971" s="174"/>
      <c r="CW1971" s="174"/>
      <c r="CX1971" s="174"/>
      <c r="CY1971" s="174"/>
      <c r="CZ1971" s="174"/>
      <c r="DA1971" s="174"/>
      <c r="DB1971" s="174"/>
      <c r="DC1971" s="174"/>
      <c r="DD1971" s="174"/>
      <c r="DE1971" s="174"/>
      <c r="DF1971" s="174"/>
      <c r="DG1971" s="174"/>
      <c r="DH1971" s="174"/>
      <c r="DI1971" s="174"/>
      <c r="DJ1971" s="174"/>
      <c r="DK1971" s="174"/>
      <c r="DL1971" s="174"/>
    </row>
    <row r="1972" spans="1:116" x14ac:dyDescent="0.4">
      <c r="A1972" s="174"/>
      <c r="E1972" s="8"/>
      <c r="G1972" s="175" t="s">
        <v>461</v>
      </c>
      <c r="H1972" s="174"/>
      <c r="I1972" s="176"/>
      <c r="J1972" s="176"/>
      <c r="K1972" s="197"/>
      <c r="L1972" s="197"/>
      <c r="M1972" s="197"/>
      <c r="N1972" s="197"/>
      <c r="O1972" s="197"/>
      <c r="P1972" s="197"/>
      <c r="R1972" s="198"/>
      <c r="S1972" s="199" t="str">
        <f t="shared" ref="S1972:CD1972" si="3428">S$20</f>
        <v>S$16</v>
      </c>
      <c r="T1972" s="199" t="str">
        <f t="shared" si="3428"/>
        <v>T$16</v>
      </c>
      <c r="U1972" s="199" t="str">
        <f t="shared" si="3428"/>
        <v>U$16</v>
      </c>
      <c r="V1972" s="199" t="str">
        <f t="shared" si="3428"/>
        <v>V$16</v>
      </c>
      <c r="W1972" s="199" t="str">
        <f t="shared" si="3428"/>
        <v>W$16</v>
      </c>
      <c r="X1972" s="199" t="str">
        <f t="shared" si="3428"/>
        <v>X$16</v>
      </c>
      <c r="Y1972" s="199" t="str">
        <f t="shared" si="3428"/>
        <v>Y$16</v>
      </c>
      <c r="Z1972" s="199" t="str">
        <f t="shared" si="3428"/>
        <v>Z$16</v>
      </c>
      <c r="AA1972" s="199" t="str">
        <f t="shared" si="3428"/>
        <v>AA$16</v>
      </c>
      <c r="AB1972" s="199" t="str">
        <f t="shared" si="3428"/>
        <v>AB$16</v>
      </c>
      <c r="AC1972" s="199" t="str">
        <f t="shared" si="3428"/>
        <v>AC$16</v>
      </c>
      <c r="AD1972" s="199" t="str">
        <f t="shared" si="3428"/>
        <v>AD$16</v>
      </c>
      <c r="AE1972" s="199" t="str">
        <f t="shared" si="3428"/>
        <v>AE$16</v>
      </c>
      <c r="AF1972" s="199" t="str">
        <f t="shared" si="3428"/>
        <v>AF$16</v>
      </c>
      <c r="AG1972" s="199" t="str">
        <f t="shared" si="3428"/>
        <v>AG$16</v>
      </c>
      <c r="AH1972" s="199" t="str">
        <f t="shared" si="3428"/>
        <v>AH$16</v>
      </c>
      <c r="AI1972" s="199" t="str">
        <f t="shared" si="3428"/>
        <v>AI$16</v>
      </c>
      <c r="AJ1972" s="199" t="str">
        <f t="shared" si="3428"/>
        <v>AJ$16</v>
      </c>
      <c r="AK1972" s="199" t="str">
        <f t="shared" si="3428"/>
        <v>AK$16</v>
      </c>
      <c r="AL1972" s="199" t="str">
        <f t="shared" si="3428"/>
        <v>AL$16</v>
      </c>
      <c r="AM1972" s="199" t="str">
        <f t="shared" si="3428"/>
        <v>AM$16</v>
      </c>
      <c r="AN1972" s="199" t="str">
        <f t="shared" si="3428"/>
        <v>AN$16</v>
      </c>
      <c r="AO1972" s="199" t="str">
        <f t="shared" si="3428"/>
        <v>AO$16</v>
      </c>
      <c r="AP1972" s="199" t="str">
        <f t="shared" si="3428"/>
        <v>AP$16</v>
      </c>
      <c r="AQ1972" s="199" t="str">
        <f t="shared" si="3428"/>
        <v>AQ$16</v>
      </c>
      <c r="AR1972" s="199" t="str">
        <f t="shared" si="3428"/>
        <v>AR$16</v>
      </c>
      <c r="AS1972" s="199" t="str">
        <f t="shared" si="3428"/>
        <v>AS$16</v>
      </c>
      <c r="AT1972" s="199" t="str">
        <f t="shared" si="3428"/>
        <v>AT$16</v>
      </c>
      <c r="AU1972" s="199" t="str">
        <f t="shared" si="3428"/>
        <v>AU$16</v>
      </c>
      <c r="AV1972" s="199" t="str">
        <f t="shared" si="3428"/>
        <v>AV$16</v>
      </c>
      <c r="AW1972" s="199" t="str">
        <f t="shared" si="3428"/>
        <v>AW$16</v>
      </c>
      <c r="AX1972" s="199" t="str">
        <f t="shared" si="3428"/>
        <v>AX$16</v>
      </c>
      <c r="AY1972" s="199" t="str">
        <f t="shared" si="3428"/>
        <v>AY$16</v>
      </c>
      <c r="AZ1972" s="199" t="str">
        <f t="shared" si="3428"/>
        <v>AZ$16</v>
      </c>
      <c r="BA1972" s="199" t="str">
        <f t="shared" si="3428"/>
        <v>BA$16</v>
      </c>
      <c r="BB1972" s="199" t="str">
        <f t="shared" si="3428"/>
        <v>BB$16</v>
      </c>
      <c r="BC1972" s="199" t="str">
        <f t="shared" si="3428"/>
        <v>BC$16</v>
      </c>
      <c r="BD1972" s="199" t="str">
        <f t="shared" si="3428"/>
        <v>BD$16</v>
      </c>
      <c r="BE1972" s="199" t="str">
        <f t="shared" si="3428"/>
        <v>BE$16</v>
      </c>
      <c r="BF1972" s="199" t="str">
        <f t="shared" si="3428"/>
        <v>BF$16</v>
      </c>
      <c r="BG1972" s="199" t="str">
        <f t="shared" si="3428"/>
        <v>BG$16</v>
      </c>
      <c r="BH1972" s="199" t="str">
        <f t="shared" si="3428"/>
        <v>BH$16</v>
      </c>
      <c r="BI1972" s="199" t="str">
        <f t="shared" si="3428"/>
        <v>BI$16</v>
      </c>
      <c r="BJ1972" s="199" t="str">
        <f t="shared" si="3428"/>
        <v>BJ$16</v>
      </c>
      <c r="BK1972" s="199" t="str">
        <f t="shared" si="3428"/>
        <v>BK$16</v>
      </c>
      <c r="BL1972" s="199" t="str">
        <f t="shared" si="3428"/>
        <v>BL$16</v>
      </c>
      <c r="BM1972" s="199" t="str">
        <f t="shared" si="3428"/>
        <v>BM$16</v>
      </c>
      <c r="BN1972" s="199" t="str">
        <f t="shared" si="3428"/>
        <v>BN$16</v>
      </c>
      <c r="BO1972" s="199" t="str">
        <f t="shared" si="3428"/>
        <v>BO$16</v>
      </c>
      <c r="BP1972" s="199" t="str">
        <f t="shared" si="3428"/>
        <v>BP$16</v>
      </c>
      <c r="BQ1972" s="199" t="str">
        <f t="shared" si="3428"/>
        <v>BQ$16</v>
      </c>
      <c r="BR1972" s="199" t="str">
        <f t="shared" si="3428"/>
        <v>BR$16</v>
      </c>
      <c r="BS1972" s="199" t="str">
        <f t="shared" si="3428"/>
        <v>BS$16</v>
      </c>
      <c r="BT1972" s="199" t="str">
        <f t="shared" si="3428"/>
        <v>BT$16</v>
      </c>
      <c r="BU1972" s="199" t="str">
        <f t="shared" si="3428"/>
        <v>BU$16</v>
      </c>
      <c r="BV1972" s="199" t="str">
        <f t="shared" si="3428"/>
        <v>BV$16</v>
      </c>
      <c r="BW1972" s="199" t="str">
        <f t="shared" si="3428"/>
        <v>BW$16</v>
      </c>
      <c r="BX1972" s="199" t="str">
        <f t="shared" si="3428"/>
        <v>BX$16</v>
      </c>
      <c r="BY1972" s="199" t="str">
        <f t="shared" si="3428"/>
        <v>BY$16</v>
      </c>
      <c r="BZ1972" s="199" t="str">
        <f t="shared" si="3428"/>
        <v>BZ$16</v>
      </c>
      <c r="CA1972" s="199" t="str">
        <f t="shared" si="3428"/>
        <v>CA$16</v>
      </c>
      <c r="CB1972" s="199" t="str">
        <f t="shared" si="3428"/>
        <v>CB$16</v>
      </c>
      <c r="CC1972" s="199" t="str">
        <f t="shared" si="3428"/>
        <v>CC$16</v>
      </c>
      <c r="CD1972" s="199" t="str">
        <f t="shared" si="3428"/>
        <v>CD$16</v>
      </c>
      <c r="CE1972" s="199" t="str">
        <f t="shared" ref="CE1972:CL1972" si="3429">CE$20</f>
        <v>CE$16</v>
      </c>
      <c r="CF1972" s="199" t="str">
        <f t="shared" si="3429"/>
        <v>CF$16</v>
      </c>
      <c r="CG1972" s="199" t="str">
        <f t="shared" si="3429"/>
        <v>CG$16</v>
      </c>
      <c r="CH1972" s="199" t="str">
        <f t="shared" si="3429"/>
        <v>CH$16</v>
      </c>
      <c r="CI1972" s="199" t="str">
        <f t="shared" si="3429"/>
        <v>CI$16</v>
      </c>
      <c r="CJ1972" s="199" t="str">
        <f t="shared" si="3429"/>
        <v>CJ$16</v>
      </c>
      <c r="CK1972" s="199" t="str">
        <f t="shared" si="3429"/>
        <v>CK$16</v>
      </c>
      <c r="CL1972" s="199" t="str">
        <f t="shared" si="3429"/>
        <v>CL$16</v>
      </c>
      <c r="CN1972" s="176"/>
      <c r="CO1972" s="199" t="str">
        <f t="shared" ref="CO1972:DL1972" si="3430">CO$20</f>
        <v>CO$16</v>
      </c>
      <c r="CP1972" s="199" t="str">
        <f t="shared" si="3430"/>
        <v>CP$16</v>
      </c>
      <c r="CQ1972" s="199" t="str">
        <f t="shared" si="3430"/>
        <v>CQ$16</v>
      </c>
      <c r="CR1972" s="199" t="str">
        <f t="shared" si="3430"/>
        <v>CR$16</v>
      </c>
      <c r="CS1972" s="199" t="str">
        <f t="shared" si="3430"/>
        <v>CS$16</v>
      </c>
      <c r="CT1972" s="199" t="str">
        <f t="shared" si="3430"/>
        <v>CT$16</v>
      </c>
      <c r="CU1972" s="199" t="str">
        <f t="shared" si="3430"/>
        <v>CU$16</v>
      </c>
      <c r="CV1972" s="199" t="str">
        <f t="shared" si="3430"/>
        <v>CV$16</v>
      </c>
      <c r="CW1972" s="199" t="str">
        <f t="shared" si="3430"/>
        <v>CW$16</v>
      </c>
      <c r="CX1972" s="199" t="str">
        <f t="shared" si="3430"/>
        <v>CX$16</v>
      </c>
      <c r="CY1972" s="199" t="str">
        <f t="shared" si="3430"/>
        <v>CY$16</v>
      </c>
      <c r="CZ1972" s="199" t="str">
        <f t="shared" si="3430"/>
        <v>CZ$16</v>
      </c>
      <c r="DA1972" s="199" t="str">
        <f t="shared" si="3430"/>
        <v>DA$16</v>
      </c>
      <c r="DB1972" s="199" t="str">
        <f t="shared" si="3430"/>
        <v>DB$16</v>
      </c>
      <c r="DC1972" s="199" t="str">
        <f t="shared" si="3430"/>
        <v>DC$16</v>
      </c>
      <c r="DD1972" s="199" t="str">
        <f t="shared" si="3430"/>
        <v>DD$16</v>
      </c>
      <c r="DE1972" s="199" t="str">
        <f t="shared" si="3430"/>
        <v>DE$16</v>
      </c>
      <c r="DF1972" s="199" t="str">
        <f t="shared" si="3430"/>
        <v>DF$16</v>
      </c>
      <c r="DG1972" s="199" t="str">
        <f t="shared" si="3430"/>
        <v>DG$16</v>
      </c>
      <c r="DH1972" s="199" t="str">
        <f t="shared" si="3430"/>
        <v>DH$16</v>
      </c>
      <c r="DI1972" s="199" t="str">
        <f t="shared" si="3430"/>
        <v>DI$16</v>
      </c>
      <c r="DJ1972" s="199" t="str">
        <f t="shared" si="3430"/>
        <v>DJ$16</v>
      </c>
      <c r="DK1972" s="199" t="str">
        <f t="shared" si="3430"/>
        <v>DK$16</v>
      </c>
      <c r="DL1972" s="199" t="str">
        <f t="shared" si="3430"/>
        <v>DL$16</v>
      </c>
    </row>
    <row r="1973" spans="1:116" x14ac:dyDescent="0.4">
      <c r="A1973" s="174"/>
      <c r="E1973" s="8"/>
      <c r="G1973" s="175" t="s">
        <v>462</v>
      </c>
      <c r="H1973" s="200"/>
      <c r="I1973" s="201"/>
      <c r="J1973" s="201"/>
      <c r="K1973" s="202"/>
      <c r="L1973" s="202"/>
      <c r="M1973" s="202"/>
      <c r="N1973" s="202"/>
      <c r="O1973" s="202"/>
      <c r="P1973" s="202"/>
      <c r="R1973" s="202"/>
      <c r="S1973" s="199" t="str">
        <f t="shared" ref="S1973:CD1973" si="3431">S$21</f>
        <v>S$17</v>
      </c>
      <c r="T1973" s="199" t="str">
        <f t="shared" si="3431"/>
        <v>T$17</v>
      </c>
      <c r="U1973" s="199" t="str">
        <f t="shared" si="3431"/>
        <v>U$17</v>
      </c>
      <c r="V1973" s="199" t="str">
        <f t="shared" si="3431"/>
        <v>V$17</v>
      </c>
      <c r="W1973" s="199" t="str">
        <f t="shared" si="3431"/>
        <v>W$17</v>
      </c>
      <c r="X1973" s="199" t="str">
        <f t="shared" si="3431"/>
        <v>X$17</v>
      </c>
      <c r="Y1973" s="199" t="str">
        <f t="shared" si="3431"/>
        <v>Y$17</v>
      </c>
      <c r="Z1973" s="199" t="str">
        <f t="shared" si="3431"/>
        <v>Z$17</v>
      </c>
      <c r="AA1973" s="199" t="str">
        <f t="shared" si="3431"/>
        <v>AA$17</v>
      </c>
      <c r="AB1973" s="199" t="str">
        <f t="shared" si="3431"/>
        <v>AB$17</v>
      </c>
      <c r="AC1973" s="199" t="str">
        <f t="shared" si="3431"/>
        <v>AC$17</v>
      </c>
      <c r="AD1973" s="199" t="str">
        <f t="shared" si="3431"/>
        <v>AD$17</v>
      </c>
      <c r="AE1973" s="199" t="str">
        <f t="shared" si="3431"/>
        <v>AE$17</v>
      </c>
      <c r="AF1973" s="199" t="str">
        <f t="shared" si="3431"/>
        <v>AF$17</v>
      </c>
      <c r="AG1973" s="199" t="str">
        <f t="shared" si="3431"/>
        <v>AG$17</v>
      </c>
      <c r="AH1973" s="199" t="str">
        <f t="shared" si="3431"/>
        <v>AH$17</v>
      </c>
      <c r="AI1973" s="199" t="str">
        <f t="shared" si="3431"/>
        <v>AI$17</v>
      </c>
      <c r="AJ1973" s="199" t="str">
        <f t="shared" si="3431"/>
        <v>AJ$17</v>
      </c>
      <c r="AK1973" s="199" t="str">
        <f t="shared" si="3431"/>
        <v>AK$17</v>
      </c>
      <c r="AL1973" s="199" t="str">
        <f t="shared" si="3431"/>
        <v>AL$17</v>
      </c>
      <c r="AM1973" s="199" t="str">
        <f t="shared" si="3431"/>
        <v>AM$17</v>
      </c>
      <c r="AN1973" s="199" t="str">
        <f t="shared" si="3431"/>
        <v>AN$17</v>
      </c>
      <c r="AO1973" s="199" t="str">
        <f t="shared" si="3431"/>
        <v>AO$17</v>
      </c>
      <c r="AP1973" s="199" t="str">
        <f t="shared" si="3431"/>
        <v>AP$17</v>
      </c>
      <c r="AQ1973" s="199" t="str">
        <f t="shared" si="3431"/>
        <v>AQ$17</v>
      </c>
      <c r="AR1973" s="199" t="str">
        <f t="shared" si="3431"/>
        <v>AR$17</v>
      </c>
      <c r="AS1973" s="199" t="str">
        <f t="shared" si="3431"/>
        <v>AS$17</v>
      </c>
      <c r="AT1973" s="199" t="str">
        <f t="shared" si="3431"/>
        <v>AT$17</v>
      </c>
      <c r="AU1973" s="199" t="str">
        <f t="shared" si="3431"/>
        <v>AU$17</v>
      </c>
      <c r="AV1973" s="199" t="str">
        <f t="shared" si="3431"/>
        <v>AV$17</v>
      </c>
      <c r="AW1973" s="199" t="str">
        <f t="shared" si="3431"/>
        <v>AW$17</v>
      </c>
      <c r="AX1973" s="199" t="str">
        <f t="shared" si="3431"/>
        <v>AX$17</v>
      </c>
      <c r="AY1973" s="199" t="str">
        <f t="shared" si="3431"/>
        <v>AY$17</v>
      </c>
      <c r="AZ1973" s="199" t="str">
        <f t="shared" si="3431"/>
        <v>AZ$17</v>
      </c>
      <c r="BA1973" s="199" t="str">
        <f t="shared" si="3431"/>
        <v>BA$17</v>
      </c>
      <c r="BB1973" s="199" t="str">
        <f t="shared" si="3431"/>
        <v>BB$17</v>
      </c>
      <c r="BC1973" s="199" t="str">
        <f t="shared" si="3431"/>
        <v>BC$17</v>
      </c>
      <c r="BD1973" s="199" t="str">
        <f t="shared" si="3431"/>
        <v>BD$17</v>
      </c>
      <c r="BE1973" s="199" t="str">
        <f t="shared" si="3431"/>
        <v>BE$17</v>
      </c>
      <c r="BF1973" s="199" t="str">
        <f t="shared" si="3431"/>
        <v>BF$17</v>
      </c>
      <c r="BG1973" s="199" t="str">
        <f t="shared" si="3431"/>
        <v>BG$17</v>
      </c>
      <c r="BH1973" s="199" t="str">
        <f t="shared" si="3431"/>
        <v>BH$17</v>
      </c>
      <c r="BI1973" s="199" t="str">
        <f t="shared" si="3431"/>
        <v>BI$17</v>
      </c>
      <c r="BJ1973" s="199" t="str">
        <f t="shared" si="3431"/>
        <v>BJ$17</v>
      </c>
      <c r="BK1973" s="199" t="str">
        <f t="shared" si="3431"/>
        <v>BK$17</v>
      </c>
      <c r="BL1973" s="199" t="str">
        <f t="shared" si="3431"/>
        <v>BL$17</v>
      </c>
      <c r="BM1973" s="199" t="str">
        <f t="shared" si="3431"/>
        <v>BM$17</v>
      </c>
      <c r="BN1973" s="199" t="str">
        <f t="shared" si="3431"/>
        <v>BN$17</v>
      </c>
      <c r="BO1973" s="199" t="str">
        <f t="shared" si="3431"/>
        <v>BO$17</v>
      </c>
      <c r="BP1973" s="199" t="str">
        <f t="shared" si="3431"/>
        <v>BP$17</v>
      </c>
      <c r="BQ1973" s="199" t="str">
        <f t="shared" si="3431"/>
        <v>BQ$17</v>
      </c>
      <c r="BR1973" s="199" t="str">
        <f t="shared" si="3431"/>
        <v>BR$17</v>
      </c>
      <c r="BS1973" s="199" t="str">
        <f t="shared" si="3431"/>
        <v>BS$17</v>
      </c>
      <c r="BT1973" s="199" t="str">
        <f t="shared" si="3431"/>
        <v>BT$17</v>
      </c>
      <c r="BU1973" s="199" t="str">
        <f t="shared" si="3431"/>
        <v>BU$17</v>
      </c>
      <c r="BV1973" s="199" t="str">
        <f t="shared" si="3431"/>
        <v>BV$17</v>
      </c>
      <c r="BW1973" s="199" t="str">
        <f t="shared" si="3431"/>
        <v>BW$17</v>
      </c>
      <c r="BX1973" s="199" t="str">
        <f t="shared" si="3431"/>
        <v>BX$17</v>
      </c>
      <c r="BY1973" s="199" t="str">
        <f t="shared" si="3431"/>
        <v>BY$17</v>
      </c>
      <c r="BZ1973" s="199" t="str">
        <f t="shared" si="3431"/>
        <v>BZ$17</v>
      </c>
      <c r="CA1973" s="199" t="str">
        <f t="shared" si="3431"/>
        <v>CA$17</v>
      </c>
      <c r="CB1973" s="199" t="str">
        <f t="shared" si="3431"/>
        <v>CB$17</v>
      </c>
      <c r="CC1973" s="199" t="str">
        <f t="shared" si="3431"/>
        <v>CC$17</v>
      </c>
      <c r="CD1973" s="199" t="str">
        <f t="shared" si="3431"/>
        <v>CD$17</v>
      </c>
      <c r="CE1973" s="199" t="str">
        <f t="shared" ref="CE1973:CL1973" si="3432">CE$21</f>
        <v>CE$17</v>
      </c>
      <c r="CF1973" s="199" t="str">
        <f t="shared" si="3432"/>
        <v>CF$17</v>
      </c>
      <c r="CG1973" s="199" t="str">
        <f t="shared" si="3432"/>
        <v>CG$17</v>
      </c>
      <c r="CH1973" s="199" t="str">
        <f t="shared" si="3432"/>
        <v>CH$17</v>
      </c>
      <c r="CI1973" s="199" t="str">
        <f t="shared" si="3432"/>
        <v>CI$17</v>
      </c>
      <c r="CJ1973" s="199" t="str">
        <f t="shared" si="3432"/>
        <v>CJ$17</v>
      </c>
      <c r="CK1973" s="199" t="str">
        <f t="shared" si="3432"/>
        <v>CK$17</v>
      </c>
      <c r="CL1973" s="199" t="str">
        <f t="shared" si="3432"/>
        <v>CL$17</v>
      </c>
      <c r="CN1973" s="201"/>
      <c r="CO1973" s="199" t="str">
        <f t="shared" ref="CO1973:DL1973" si="3433">CO$21</f>
        <v>CO$17</v>
      </c>
      <c r="CP1973" s="199" t="str">
        <f t="shared" si="3433"/>
        <v>CP$17</v>
      </c>
      <c r="CQ1973" s="199" t="str">
        <f t="shared" si="3433"/>
        <v>CQ$17</v>
      </c>
      <c r="CR1973" s="199" t="str">
        <f t="shared" si="3433"/>
        <v>CR$17</v>
      </c>
      <c r="CS1973" s="199" t="str">
        <f t="shared" si="3433"/>
        <v>CS$17</v>
      </c>
      <c r="CT1973" s="199" t="str">
        <f t="shared" si="3433"/>
        <v>CT$17</v>
      </c>
      <c r="CU1973" s="199" t="str">
        <f t="shared" si="3433"/>
        <v>CU$17</v>
      </c>
      <c r="CV1973" s="199" t="str">
        <f t="shared" si="3433"/>
        <v>CV$17</v>
      </c>
      <c r="CW1973" s="199" t="str">
        <f t="shared" si="3433"/>
        <v>CW$17</v>
      </c>
      <c r="CX1973" s="199" t="str">
        <f t="shared" si="3433"/>
        <v>CX$17</v>
      </c>
      <c r="CY1973" s="199" t="str">
        <f t="shared" si="3433"/>
        <v>CY$17</v>
      </c>
      <c r="CZ1973" s="199" t="str">
        <f t="shared" si="3433"/>
        <v>CZ$17</v>
      </c>
      <c r="DA1973" s="199" t="str">
        <f t="shared" si="3433"/>
        <v>DA$17</v>
      </c>
      <c r="DB1973" s="199" t="str">
        <f t="shared" si="3433"/>
        <v>DB$17</v>
      </c>
      <c r="DC1973" s="199" t="str">
        <f t="shared" si="3433"/>
        <v>DC$17</v>
      </c>
      <c r="DD1973" s="199" t="str">
        <f t="shared" si="3433"/>
        <v>DD$17</v>
      </c>
      <c r="DE1973" s="199" t="str">
        <f t="shared" si="3433"/>
        <v>DE$17</v>
      </c>
      <c r="DF1973" s="199" t="str">
        <f t="shared" si="3433"/>
        <v>DF$17</v>
      </c>
      <c r="DG1973" s="199" t="str">
        <f t="shared" si="3433"/>
        <v>DG$17</v>
      </c>
      <c r="DH1973" s="199" t="str">
        <f t="shared" si="3433"/>
        <v>DH$17</v>
      </c>
      <c r="DI1973" s="199" t="str">
        <f t="shared" si="3433"/>
        <v>DI$17</v>
      </c>
      <c r="DJ1973" s="199" t="str">
        <f t="shared" si="3433"/>
        <v>DJ$17</v>
      </c>
      <c r="DK1973" s="199" t="str">
        <f t="shared" si="3433"/>
        <v>DK$17</v>
      </c>
      <c r="DL1973" s="199" t="str">
        <f t="shared" si="3433"/>
        <v>DL$17</v>
      </c>
    </row>
    <row r="1974" spans="1:116" x14ac:dyDescent="0.4">
      <c r="A1974" s="174"/>
      <c r="E1974" s="8"/>
      <c r="G1974" s="175" t="s">
        <v>491</v>
      </c>
      <c r="H1974" s="200"/>
      <c r="I1974" s="201"/>
      <c r="J1974" s="201"/>
      <c r="K1974" s="202"/>
      <c r="L1974" s="202"/>
      <c r="M1974" s="202"/>
      <c r="N1974" s="202"/>
      <c r="O1974" s="202"/>
      <c r="P1974" s="202"/>
      <c r="R1974" s="202"/>
      <c r="S1974" s="190"/>
      <c r="T1974" s="190"/>
      <c r="U1974" s="190"/>
      <c r="V1974" s="190"/>
      <c r="W1974" s="190"/>
      <c r="X1974" s="190"/>
      <c r="Y1974" s="190"/>
      <c r="Z1974" s="190"/>
      <c r="AA1974" s="190"/>
      <c r="AB1974" s="190"/>
      <c r="AC1974" s="190"/>
      <c r="AD1974" s="190"/>
      <c r="AE1974" s="190"/>
      <c r="AF1974" s="190"/>
      <c r="AG1974" s="190"/>
      <c r="AH1974" s="190"/>
      <c r="AI1974" s="190"/>
      <c r="AJ1974" s="190"/>
      <c r="AK1974" s="190"/>
      <c r="AL1974" s="190"/>
      <c r="AM1974" s="190"/>
      <c r="AN1974" s="190"/>
      <c r="AO1974" s="190"/>
      <c r="AP1974" s="190"/>
      <c r="AQ1974" s="190"/>
      <c r="AR1974" s="190"/>
      <c r="AS1974" s="190"/>
      <c r="AT1974" s="190"/>
      <c r="AU1974" s="190"/>
      <c r="AV1974" s="190"/>
      <c r="AW1974" s="190"/>
      <c r="AX1974" s="190"/>
      <c r="AY1974" s="190"/>
      <c r="AZ1974" s="190"/>
      <c r="BA1974" s="190"/>
      <c r="BB1974" s="190"/>
      <c r="BC1974" s="190"/>
      <c r="BD1974" s="190"/>
      <c r="BE1974" s="190"/>
      <c r="BF1974" s="190"/>
      <c r="BG1974" s="190"/>
      <c r="BH1974" s="190"/>
      <c r="BI1974" s="190"/>
      <c r="BJ1974" s="190"/>
      <c r="BK1974" s="190"/>
      <c r="BL1974" s="190"/>
      <c r="BM1974" s="190"/>
      <c r="BN1974" s="190"/>
      <c r="BO1974" s="190"/>
      <c r="BP1974" s="190"/>
      <c r="BQ1974" s="190"/>
      <c r="BR1974" s="190"/>
      <c r="BS1974" s="190"/>
      <c r="BT1974" s="190"/>
      <c r="BU1974" s="190"/>
      <c r="BV1974" s="190"/>
      <c r="BW1974" s="190"/>
      <c r="BX1974" s="190"/>
      <c r="BY1974" s="190"/>
      <c r="BZ1974" s="190"/>
      <c r="CA1974" s="190"/>
      <c r="CB1974" s="190"/>
      <c r="CC1974" s="190"/>
      <c r="CD1974" s="190"/>
      <c r="CE1974" s="190"/>
      <c r="CF1974" s="190"/>
      <c r="CG1974" s="190"/>
      <c r="CH1974" s="190"/>
      <c r="CI1974" s="190"/>
      <c r="CJ1974" s="190"/>
      <c r="CK1974" s="190"/>
      <c r="CL1974" s="190"/>
      <c r="CN1974" s="201"/>
      <c r="CO1974" s="190"/>
      <c r="CP1974" s="190"/>
      <c r="CQ1974" s="190"/>
      <c r="CR1974" s="190"/>
      <c r="CS1974" s="190"/>
      <c r="CT1974" s="190"/>
      <c r="CU1974" s="190"/>
      <c r="CV1974" s="190"/>
      <c r="CW1974" s="190"/>
      <c r="CX1974" s="190"/>
      <c r="CY1974" s="190"/>
      <c r="CZ1974" s="190"/>
      <c r="DA1974" s="190"/>
      <c r="DB1974" s="190"/>
      <c r="DC1974" s="190"/>
      <c r="DD1974" s="190"/>
      <c r="DE1974" s="190"/>
      <c r="DF1974" s="190"/>
      <c r="DG1974" s="190"/>
      <c r="DH1974" s="190"/>
      <c r="DI1974" s="190"/>
      <c r="DJ1974" s="190"/>
      <c r="DK1974" s="190"/>
      <c r="DL1974" s="190"/>
    </row>
    <row r="1975" spans="1:116" x14ac:dyDescent="0.4">
      <c r="A1975" s="174"/>
      <c r="E1975" s="8"/>
      <c r="G1975" s="175" t="s">
        <v>505</v>
      </c>
      <c r="H1975" s="200"/>
      <c r="I1975" s="201"/>
      <c r="J1975" s="201"/>
      <c r="K1975" s="202"/>
      <c r="L1975" s="202"/>
      <c r="M1975" s="202"/>
      <c r="N1975" s="202"/>
      <c r="O1975" s="202"/>
      <c r="P1975" s="202"/>
      <c r="R1975" s="202"/>
      <c r="S1975" s="190"/>
      <c r="T1975" s="190"/>
      <c r="U1975" s="190"/>
      <c r="V1975" s="190"/>
      <c r="W1975" s="190"/>
      <c r="X1975" s="190"/>
      <c r="Y1975" s="190"/>
      <c r="Z1975" s="190"/>
      <c r="AA1975" s="190"/>
      <c r="AB1975" s="190"/>
      <c r="AC1975" s="190"/>
      <c r="AD1975" s="190"/>
      <c r="AE1975" s="190"/>
      <c r="AF1975" s="190"/>
      <c r="AG1975" s="190"/>
      <c r="AH1975" s="190"/>
      <c r="AI1975" s="190"/>
      <c r="AJ1975" s="190"/>
      <c r="AK1975" s="190"/>
      <c r="AL1975" s="190"/>
      <c r="AM1975" s="190"/>
      <c r="AN1975" s="190"/>
      <c r="AO1975" s="190"/>
      <c r="AP1975" s="190"/>
      <c r="AQ1975" s="190"/>
      <c r="AR1975" s="190"/>
      <c r="AS1975" s="190"/>
      <c r="AT1975" s="190"/>
      <c r="AU1975" s="190"/>
      <c r="AV1975" s="190"/>
      <c r="AW1975" s="190"/>
      <c r="AX1975" s="190"/>
      <c r="AY1975" s="190"/>
      <c r="AZ1975" s="190"/>
      <c r="BA1975" s="190"/>
      <c r="BB1975" s="190"/>
      <c r="BC1975" s="190"/>
      <c r="BD1975" s="190"/>
      <c r="BE1975" s="190"/>
      <c r="BF1975" s="190"/>
      <c r="BG1975" s="190"/>
      <c r="BH1975" s="190"/>
      <c r="BI1975" s="190"/>
      <c r="BJ1975" s="190"/>
      <c r="BK1975" s="190"/>
      <c r="BL1975" s="190"/>
      <c r="BM1975" s="190"/>
      <c r="BN1975" s="190"/>
      <c r="BO1975" s="190"/>
      <c r="BP1975" s="190"/>
      <c r="BQ1975" s="190"/>
      <c r="BR1975" s="190"/>
      <c r="BS1975" s="190"/>
      <c r="BT1975" s="190"/>
      <c r="BU1975" s="190"/>
      <c r="BV1975" s="190"/>
      <c r="BW1975" s="190"/>
      <c r="BX1975" s="190"/>
      <c r="BY1975" s="190"/>
      <c r="BZ1975" s="190"/>
      <c r="CA1975" s="190"/>
      <c r="CB1975" s="190"/>
      <c r="CC1975" s="190"/>
      <c r="CD1975" s="190"/>
      <c r="CE1975" s="190"/>
      <c r="CF1975" s="190"/>
      <c r="CG1975" s="190"/>
      <c r="CH1975" s="190"/>
      <c r="CI1975" s="190"/>
      <c r="CJ1975" s="190"/>
      <c r="CK1975" s="190"/>
      <c r="CL1975" s="190"/>
      <c r="CN1975" s="201"/>
      <c r="CO1975" s="190"/>
      <c r="CP1975" s="190"/>
      <c r="CQ1975" s="190"/>
      <c r="CR1975" s="190"/>
      <c r="CS1975" s="190"/>
      <c r="CT1975" s="190"/>
      <c r="CU1975" s="190"/>
      <c r="CV1975" s="190"/>
      <c r="CW1975" s="190"/>
      <c r="CX1975" s="190"/>
      <c r="CY1975" s="190"/>
      <c r="CZ1975" s="190"/>
      <c r="DA1975" s="190"/>
      <c r="DB1975" s="190"/>
      <c r="DC1975" s="190"/>
      <c r="DD1975" s="190"/>
      <c r="DE1975" s="190"/>
      <c r="DF1975" s="190"/>
      <c r="DG1975" s="190"/>
      <c r="DH1975" s="190"/>
      <c r="DI1975" s="190"/>
      <c r="DJ1975" s="190"/>
      <c r="DK1975" s="190"/>
      <c r="DL1975" s="190"/>
    </row>
    <row r="1976" spans="1:116" x14ac:dyDescent="0.4">
      <c r="A1976" s="174"/>
      <c r="E1976" s="8"/>
      <c r="G1976" s="175" t="s">
        <v>463</v>
      </c>
      <c r="H1976" s="200"/>
      <c r="I1976" s="201"/>
      <c r="J1976" s="201"/>
      <c r="K1976" s="202"/>
      <c r="L1976" s="202"/>
      <c r="M1976" s="202"/>
      <c r="N1976" s="202"/>
      <c r="O1976" s="202"/>
      <c r="P1976" s="202"/>
      <c r="R1976" s="202"/>
      <c r="S1976" s="190" t="str">
        <f t="shared" ref="S1976:CD1976" si="3434">S$22</f>
        <v>S$18</v>
      </c>
      <c r="T1976" s="190" t="str">
        <f t="shared" si="3434"/>
        <v>T$18</v>
      </c>
      <c r="U1976" s="190" t="str">
        <f t="shared" si="3434"/>
        <v>U$18</v>
      </c>
      <c r="V1976" s="190" t="str">
        <f t="shared" si="3434"/>
        <v>V$18</v>
      </c>
      <c r="W1976" s="190" t="str">
        <f t="shared" si="3434"/>
        <v>W$18</v>
      </c>
      <c r="X1976" s="190" t="str">
        <f t="shared" si="3434"/>
        <v>X$18</v>
      </c>
      <c r="Y1976" s="190" t="str">
        <f t="shared" si="3434"/>
        <v>Y$18</v>
      </c>
      <c r="Z1976" s="190" t="str">
        <f t="shared" si="3434"/>
        <v>Z$18</v>
      </c>
      <c r="AA1976" s="190" t="str">
        <f t="shared" si="3434"/>
        <v>AA$18</v>
      </c>
      <c r="AB1976" s="190" t="str">
        <f t="shared" si="3434"/>
        <v>AB$18</v>
      </c>
      <c r="AC1976" s="190" t="str">
        <f t="shared" si="3434"/>
        <v>AC$18</v>
      </c>
      <c r="AD1976" s="190" t="str">
        <f t="shared" si="3434"/>
        <v>AD$18</v>
      </c>
      <c r="AE1976" s="190" t="str">
        <f t="shared" si="3434"/>
        <v>AE$18</v>
      </c>
      <c r="AF1976" s="190" t="str">
        <f t="shared" si="3434"/>
        <v>AF$18</v>
      </c>
      <c r="AG1976" s="190" t="str">
        <f t="shared" si="3434"/>
        <v>AG$18</v>
      </c>
      <c r="AH1976" s="190" t="str">
        <f t="shared" si="3434"/>
        <v>AH$18</v>
      </c>
      <c r="AI1976" s="190" t="str">
        <f t="shared" si="3434"/>
        <v>AI$18</v>
      </c>
      <c r="AJ1976" s="190" t="str">
        <f t="shared" si="3434"/>
        <v>AJ$18</v>
      </c>
      <c r="AK1976" s="190" t="str">
        <f t="shared" si="3434"/>
        <v>AK$18</v>
      </c>
      <c r="AL1976" s="190" t="str">
        <f t="shared" si="3434"/>
        <v>AL$18</v>
      </c>
      <c r="AM1976" s="190" t="str">
        <f t="shared" si="3434"/>
        <v>AM$18</v>
      </c>
      <c r="AN1976" s="190" t="str">
        <f t="shared" si="3434"/>
        <v>AN$18</v>
      </c>
      <c r="AO1976" s="190" t="str">
        <f t="shared" si="3434"/>
        <v>AO$18</v>
      </c>
      <c r="AP1976" s="190" t="str">
        <f t="shared" si="3434"/>
        <v>AP$18</v>
      </c>
      <c r="AQ1976" s="190" t="str">
        <f t="shared" si="3434"/>
        <v>AQ$18</v>
      </c>
      <c r="AR1976" s="190" t="str">
        <f t="shared" si="3434"/>
        <v>AR$18</v>
      </c>
      <c r="AS1976" s="190" t="str">
        <f t="shared" si="3434"/>
        <v>AS$18</v>
      </c>
      <c r="AT1976" s="190" t="str">
        <f t="shared" si="3434"/>
        <v>AT$18</v>
      </c>
      <c r="AU1976" s="190" t="str">
        <f t="shared" si="3434"/>
        <v>AU$18</v>
      </c>
      <c r="AV1976" s="190" t="str">
        <f t="shared" si="3434"/>
        <v>AV$18</v>
      </c>
      <c r="AW1976" s="190" t="str">
        <f t="shared" si="3434"/>
        <v>AW$18</v>
      </c>
      <c r="AX1976" s="190" t="str">
        <f t="shared" si="3434"/>
        <v>AX$18</v>
      </c>
      <c r="AY1976" s="190" t="str">
        <f t="shared" si="3434"/>
        <v>AY$18</v>
      </c>
      <c r="AZ1976" s="190" t="str">
        <f t="shared" si="3434"/>
        <v>AZ$18</v>
      </c>
      <c r="BA1976" s="190" t="str">
        <f t="shared" si="3434"/>
        <v>BA$18</v>
      </c>
      <c r="BB1976" s="190" t="str">
        <f t="shared" si="3434"/>
        <v>BB$18</v>
      </c>
      <c r="BC1976" s="190" t="str">
        <f t="shared" si="3434"/>
        <v>BC$18</v>
      </c>
      <c r="BD1976" s="190" t="str">
        <f t="shared" si="3434"/>
        <v>BD$18</v>
      </c>
      <c r="BE1976" s="190" t="str">
        <f t="shared" si="3434"/>
        <v>BE$18</v>
      </c>
      <c r="BF1976" s="190" t="str">
        <f t="shared" si="3434"/>
        <v>BF$18</v>
      </c>
      <c r="BG1976" s="190" t="str">
        <f t="shared" si="3434"/>
        <v>BG$18</v>
      </c>
      <c r="BH1976" s="190" t="str">
        <f t="shared" si="3434"/>
        <v>BH$18</v>
      </c>
      <c r="BI1976" s="190" t="str">
        <f t="shared" si="3434"/>
        <v>BI$18</v>
      </c>
      <c r="BJ1976" s="190" t="str">
        <f t="shared" si="3434"/>
        <v>BJ$18</v>
      </c>
      <c r="BK1976" s="190" t="str">
        <f t="shared" si="3434"/>
        <v>BK$18</v>
      </c>
      <c r="BL1976" s="190" t="str">
        <f t="shared" si="3434"/>
        <v>BL$18</v>
      </c>
      <c r="BM1976" s="190" t="str">
        <f t="shared" si="3434"/>
        <v>BM$18</v>
      </c>
      <c r="BN1976" s="190" t="str">
        <f t="shared" si="3434"/>
        <v>BN$18</v>
      </c>
      <c r="BO1976" s="190" t="str">
        <f t="shared" si="3434"/>
        <v>BO$18</v>
      </c>
      <c r="BP1976" s="190" t="str">
        <f t="shared" si="3434"/>
        <v>BP$18</v>
      </c>
      <c r="BQ1976" s="190" t="str">
        <f t="shared" si="3434"/>
        <v>BQ$18</v>
      </c>
      <c r="BR1976" s="190" t="str">
        <f t="shared" si="3434"/>
        <v>BR$18</v>
      </c>
      <c r="BS1976" s="190" t="str">
        <f t="shared" si="3434"/>
        <v>BS$18</v>
      </c>
      <c r="BT1976" s="190" t="str">
        <f t="shared" si="3434"/>
        <v>BT$18</v>
      </c>
      <c r="BU1976" s="190" t="str">
        <f t="shared" si="3434"/>
        <v>BU$18</v>
      </c>
      <c r="BV1976" s="190" t="str">
        <f t="shared" si="3434"/>
        <v>BV$18</v>
      </c>
      <c r="BW1976" s="190" t="str">
        <f t="shared" si="3434"/>
        <v>BW$18</v>
      </c>
      <c r="BX1976" s="190" t="str">
        <f t="shared" si="3434"/>
        <v>BX$18</v>
      </c>
      <c r="BY1976" s="190" t="str">
        <f t="shared" si="3434"/>
        <v>BY$18</v>
      </c>
      <c r="BZ1976" s="190" t="str">
        <f t="shared" si="3434"/>
        <v>BZ$18</v>
      </c>
      <c r="CA1976" s="190" t="str">
        <f t="shared" si="3434"/>
        <v>CA$18</v>
      </c>
      <c r="CB1976" s="190" t="str">
        <f t="shared" si="3434"/>
        <v>CB$18</v>
      </c>
      <c r="CC1976" s="190" t="str">
        <f t="shared" si="3434"/>
        <v>CC$18</v>
      </c>
      <c r="CD1976" s="190" t="str">
        <f t="shared" si="3434"/>
        <v>CD$18</v>
      </c>
      <c r="CE1976" s="190" t="str">
        <f t="shared" ref="CE1976:CL1976" si="3435">CE$22</f>
        <v>CE$18</v>
      </c>
      <c r="CF1976" s="190" t="str">
        <f t="shared" si="3435"/>
        <v>CF$18</v>
      </c>
      <c r="CG1976" s="190" t="str">
        <f t="shared" si="3435"/>
        <v>CG$18</v>
      </c>
      <c r="CH1976" s="190" t="str">
        <f t="shared" si="3435"/>
        <v>CH$18</v>
      </c>
      <c r="CI1976" s="190" t="str">
        <f t="shared" si="3435"/>
        <v>CI$18</v>
      </c>
      <c r="CJ1976" s="190" t="str">
        <f t="shared" si="3435"/>
        <v>CJ$18</v>
      </c>
      <c r="CK1976" s="190" t="str">
        <f t="shared" si="3435"/>
        <v>CK$18</v>
      </c>
      <c r="CL1976" s="190" t="str">
        <f t="shared" si="3435"/>
        <v>CL$18</v>
      </c>
      <c r="CN1976" s="201"/>
      <c r="CO1976" s="190" t="str">
        <f t="shared" ref="CO1976:DL1976" si="3436">CO$22</f>
        <v>CO$18</v>
      </c>
      <c r="CP1976" s="190" t="str">
        <f t="shared" si="3436"/>
        <v>CP$18</v>
      </c>
      <c r="CQ1976" s="190" t="str">
        <f t="shared" si="3436"/>
        <v>CQ$18</v>
      </c>
      <c r="CR1976" s="190" t="str">
        <f t="shared" si="3436"/>
        <v>CR$18</v>
      </c>
      <c r="CS1976" s="190" t="str">
        <f t="shared" si="3436"/>
        <v>CS$18</v>
      </c>
      <c r="CT1976" s="190" t="str">
        <f t="shared" si="3436"/>
        <v>CT$18</v>
      </c>
      <c r="CU1976" s="190" t="str">
        <f t="shared" si="3436"/>
        <v>CU$18</v>
      </c>
      <c r="CV1976" s="190" t="str">
        <f t="shared" si="3436"/>
        <v>CV$18</v>
      </c>
      <c r="CW1976" s="190" t="str">
        <f t="shared" si="3436"/>
        <v>CW$18</v>
      </c>
      <c r="CX1976" s="190" t="str">
        <f t="shared" si="3436"/>
        <v>CX$18</v>
      </c>
      <c r="CY1976" s="190" t="str">
        <f t="shared" si="3436"/>
        <v>CY$18</v>
      </c>
      <c r="CZ1976" s="190" t="str">
        <f t="shared" si="3436"/>
        <v>CZ$18</v>
      </c>
      <c r="DA1976" s="190" t="str">
        <f t="shared" si="3436"/>
        <v>DA$18</v>
      </c>
      <c r="DB1976" s="190" t="str">
        <f t="shared" si="3436"/>
        <v>DB$18</v>
      </c>
      <c r="DC1976" s="190" t="str">
        <f t="shared" si="3436"/>
        <v>DC$18</v>
      </c>
      <c r="DD1976" s="190" t="str">
        <f t="shared" si="3436"/>
        <v>DD$18</v>
      </c>
      <c r="DE1976" s="190" t="str">
        <f t="shared" si="3436"/>
        <v>DE$18</v>
      </c>
      <c r="DF1976" s="190" t="str">
        <f t="shared" si="3436"/>
        <v>DF$18</v>
      </c>
      <c r="DG1976" s="190" t="str">
        <f t="shared" si="3436"/>
        <v>DG$18</v>
      </c>
      <c r="DH1976" s="190" t="str">
        <f t="shared" si="3436"/>
        <v>DH$18</v>
      </c>
      <c r="DI1976" s="190" t="str">
        <f t="shared" si="3436"/>
        <v>DI$18</v>
      </c>
      <c r="DJ1976" s="190" t="str">
        <f t="shared" si="3436"/>
        <v>DJ$18</v>
      </c>
      <c r="DK1976" s="190" t="str">
        <f t="shared" si="3436"/>
        <v>DK$18</v>
      </c>
      <c r="DL1976" s="190" t="str">
        <f t="shared" si="3436"/>
        <v>DL$18</v>
      </c>
    </row>
    <row r="1977" spans="1:116" x14ac:dyDescent="0.4">
      <c r="A1977" s="174"/>
      <c r="E1977" s="8"/>
      <c r="G1977" s="175" t="s">
        <v>464</v>
      </c>
      <c r="H1977" s="200"/>
      <c r="I1977" s="201"/>
      <c r="J1977" s="201"/>
      <c r="K1977" s="202"/>
      <c r="L1977" s="202"/>
      <c r="M1977" s="202"/>
      <c r="N1977" s="202"/>
      <c r="O1977" s="202"/>
      <c r="P1977" s="202"/>
      <c r="R1977" s="202"/>
      <c r="S1977" s="190" t="str">
        <f t="shared" ref="S1977:CD1977" si="3437">S$23</f>
        <v>S$19</v>
      </c>
      <c r="T1977" s="190" t="str">
        <f t="shared" si="3437"/>
        <v>T$19</v>
      </c>
      <c r="U1977" s="190" t="str">
        <f t="shared" si="3437"/>
        <v>U$19</v>
      </c>
      <c r="V1977" s="190" t="str">
        <f t="shared" si="3437"/>
        <v>V$19</v>
      </c>
      <c r="W1977" s="190" t="str">
        <f t="shared" si="3437"/>
        <v>W$19</v>
      </c>
      <c r="X1977" s="190" t="str">
        <f t="shared" si="3437"/>
        <v>X$19</v>
      </c>
      <c r="Y1977" s="190" t="str">
        <f t="shared" si="3437"/>
        <v>Y$19</v>
      </c>
      <c r="Z1977" s="190" t="str">
        <f t="shared" si="3437"/>
        <v>Z$19</v>
      </c>
      <c r="AA1977" s="190" t="str">
        <f t="shared" si="3437"/>
        <v>AA$19</v>
      </c>
      <c r="AB1977" s="190" t="str">
        <f t="shared" si="3437"/>
        <v>AB$19</v>
      </c>
      <c r="AC1977" s="190" t="str">
        <f t="shared" si="3437"/>
        <v>AC$19</v>
      </c>
      <c r="AD1977" s="190" t="str">
        <f t="shared" si="3437"/>
        <v>AD$19</v>
      </c>
      <c r="AE1977" s="190" t="str">
        <f t="shared" si="3437"/>
        <v>AE$19</v>
      </c>
      <c r="AF1977" s="190" t="str">
        <f t="shared" si="3437"/>
        <v>AF$19</v>
      </c>
      <c r="AG1977" s="190" t="str">
        <f t="shared" si="3437"/>
        <v>AG$19</v>
      </c>
      <c r="AH1977" s="190" t="str">
        <f t="shared" si="3437"/>
        <v>AH$19</v>
      </c>
      <c r="AI1977" s="190" t="str">
        <f t="shared" si="3437"/>
        <v>AI$19</v>
      </c>
      <c r="AJ1977" s="190" t="str">
        <f t="shared" si="3437"/>
        <v>AJ$19</v>
      </c>
      <c r="AK1977" s="190" t="str">
        <f t="shared" si="3437"/>
        <v>AK$19</v>
      </c>
      <c r="AL1977" s="190" t="str">
        <f t="shared" si="3437"/>
        <v>AL$19</v>
      </c>
      <c r="AM1977" s="190" t="str">
        <f t="shared" si="3437"/>
        <v>AM$19</v>
      </c>
      <c r="AN1977" s="190" t="str">
        <f t="shared" si="3437"/>
        <v>AN$19</v>
      </c>
      <c r="AO1977" s="190" t="str">
        <f t="shared" si="3437"/>
        <v>AO$19</v>
      </c>
      <c r="AP1977" s="190" t="str">
        <f t="shared" si="3437"/>
        <v>AP$19</v>
      </c>
      <c r="AQ1977" s="190" t="str">
        <f t="shared" si="3437"/>
        <v>AQ$19</v>
      </c>
      <c r="AR1977" s="190" t="str">
        <f t="shared" si="3437"/>
        <v>AR$19</v>
      </c>
      <c r="AS1977" s="190" t="str">
        <f t="shared" si="3437"/>
        <v>AS$19</v>
      </c>
      <c r="AT1977" s="190" t="str">
        <f t="shared" si="3437"/>
        <v>AT$19</v>
      </c>
      <c r="AU1977" s="190" t="str">
        <f t="shared" si="3437"/>
        <v>AU$19</v>
      </c>
      <c r="AV1977" s="190" t="str">
        <f t="shared" si="3437"/>
        <v>AV$19</v>
      </c>
      <c r="AW1977" s="190" t="str">
        <f t="shared" si="3437"/>
        <v>AW$19</v>
      </c>
      <c r="AX1977" s="190" t="str">
        <f t="shared" si="3437"/>
        <v>AX$19</v>
      </c>
      <c r="AY1977" s="190" t="str">
        <f t="shared" si="3437"/>
        <v>AY$19</v>
      </c>
      <c r="AZ1977" s="190" t="str">
        <f t="shared" si="3437"/>
        <v>AZ$19</v>
      </c>
      <c r="BA1977" s="190" t="str">
        <f t="shared" si="3437"/>
        <v>BA$19</v>
      </c>
      <c r="BB1977" s="190" t="str">
        <f t="shared" si="3437"/>
        <v>BB$19</v>
      </c>
      <c r="BC1977" s="190" t="str">
        <f t="shared" si="3437"/>
        <v>BC$19</v>
      </c>
      <c r="BD1977" s="190" t="str">
        <f t="shared" si="3437"/>
        <v>BD$19</v>
      </c>
      <c r="BE1977" s="190" t="str">
        <f t="shared" si="3437"/>
        <v>BE$19</v>
      </c>
      <c r="BF1977" s="190" t="str">
        <f t="shared" si="3437"/>
        <v>BF$19</v>
      </c>
      <c r="BG1977" s="190" t="str">
        <f t="shared" si="3437"/>
        <v>BG$19</v>
      </c>
      <c r="BH1977" s="190" t="str">
        <f t="shared" si="3437"/>
        <v>BH$19</v>
      </c>
      <c r="BI1977" s="190" t="str">
        <f t="shared" si="3437"/>
        <v>BI$19</v>
      </c>
      <c r="BJ1977" s="190" t="str">
        <f t="shared" si="3437"/>
        <v>BJ$19</v>
      </c>
      <c r="BK1977" s="190" t="str">
        <f t="shared" si="3437"/>
        <v>BK$19</v>
      </c>
      <c r="BL1977" s="190" t="str">
        <f t="shared" si="3437"/>
        <v>BL$19</v>
      </c>
      <c r="BM1977" s="190" t="str">
        <f t="shared" si="3437"/>
        <v>BM$19</v>
      </c>
      <c r="BN1977" s="190" t="str">
        <f t="shared" si="3437"/>
        <v>BN$19</v>
      </c>
      <c r="BO1977" s="190" t="str">
        <f t="shared" si="3437"/>
        <v>BO$19</v>
      </c>
      <c r="BP1977" s="190" t="str">
        <f t="shared" si="3437"/>
        <v>BP$19</v>
      </c>
      <c r="BQ1977" s="190" t="str">
        <f t="shared" si="3437"/>
        <v>BQ$19</v>
      </c>
      <c r="BR1977" s="190" t="str">
        <f t="shared" si="3437"/>
        <v>BR$19</v>
      </c>
      <c r="BS1977" s="190" t="str">
        <f t="shared" si="3437"/>
        <v>BS$19</v>
      </c>
      <c r="BT1977" s="190" t="str">
        <f t="shared" si="3437"/>
        <v>BT$19</v>
      </c>
      <c r="BU1977" s="190" t="str">
        <f t="shared" si="3437"/>
        <v>BU$19</v>
      </c>
      <c r="BV1977" s="190" t="str">
        <f t="shared" si="3437"/>
        <v>BV$19</v>
      </c>
      <c r="BW1977" s="190" t="str">
        <f t="shared" si="3437"/>
        <v>BW$19</v>
      </c>
      <c r="BX1977" s="190" t="str">
        <f t="shared" si="3437"/>
        <v>BX$19</v>
      </c>
      <c r="BY1977" s="190" t="str">
        <f t="shared" si="3437"/>
        <v>BY$19</v>
      </c>
      <c r="BZ1977" s="190" t="str">
        <f t="shared" si="3437"/>
        <v>BZ$19</v>
      </c>
      <c r="CA1977" s="190" t="str">
        <f t="shared" si="3437"/>
        <v>CA$19</v>
      </c>
      <c r="CB1977" s="190" t="str">
        <f t="shared" si="3437"/>
        <v>CB$19</v>
      </c>
      <c r="CC1977" s="190" t="str">
        <f t="shared" si="3437"/>
        <v>CC$19</v>
      </c>
      <c r="CD1977" s="190" t="str">
        <f t="shared" si="3437"/>
        <v>CD$19</v>
      </c>
      <c r="CE1977" s="190" t="str">
        <f t="shared" ref="CE1977:CL1977" si="3438">CE$23</f>
        <v>CE$19</v>
      </c>
      <c r="CF1977" s="190" t="str">
        <f t="shared" si="3438"/>
        <v>CF$19</v>
      </c>
      <c r="CG1977" s="190" t="str">
        <f t="shared" si="3438"/>
        <v>CG$19</v>
      </c>
      <c r="CH1977" s="190" t="str">
        <f t="shared" si="3438"/>
        <v>CH$19</v>
      </c>
      <c r="CI1977" s="190" t="str">
        <f t="shared" si="3438"/>
        <v>CI$19</v>
      </c>
      <c r="CJ1977" s="190" t="str">
        <f t="shared" si="3438"/>
        <v>CJ$19</v>
      </c>
      <c r="CK1977" s="190" t="str">
        <f t="shared" si="3438"/>
        <v>CK$19</v>
      </c>
      <c r="CL1977" s="190" t="str">
        <f t="shared" si="3438"/>
        <v>CL$19</v>
      </c>
      <c r="CN1977" s="201"/>
      <c r="CO1977" s="190" t="str">
        <f t="shared" ref="CO1977:DL1977" si="3439">CO$23</f>
        <v>CO$19</v>
      </c>
      <c r="CP1977" s="190" t="str">
        <f t="shared" si="3439"/>
        <v>CP$19</v>
      </c>
      <c r="CQ1977" s="190" t="str">
        <f t="shared" si="3439"/>
        <v>CQ$19</v>
      </c>
      <c r="CR1977" s="190" t="str">
        <f t="shared" si="3439"/>
        <v>CR$19</v>
      </c>
      <c r="CS1977" s="190" t="str">
        <f t="shared" si="3439"/>
        <v>CS$19</v>
      </c>
      <c r="CT1977" s="190" t="str">
        <f t="shared" si="3439"/>
        <v>CT$19</v>
      </c>
      <c r="CU1977" s="190" t="str">
        <f t="shared" si="3439"/>
        <v>CU$19</v>
      </c>
      <c r="CV1977" s="190" t="str">
        <f t="shared" si="3439"/>
        <v>CV$19</v>
      </c>
      <c r="CW1977" s="190" t="str">
        <f t="shared" si="3439"/>
        <v>CW$19</v>
      </c>
      <c r="CX1977" s="190" t="str">
        <f t="shared" si="3439"/>
        <v>CX$19</v>
      </c>
      <c r="CY1977" s="190" t="str">
        <f t="shared" si="3439"/>
        <v>CY$19</v>
      </c>
      <c r="CZ1977" s="190" t="str">
        <f t="shared" si="3439"/>
        <v>CZ$19</v>
      </c>
      <c r="DA1977" s="190" t="str">
        <f t="shared" si="3439"/>
        <v>DA$19</v>
      </c>
      <c r="DB1977" s="190" t="str">
        <f t="shared" si="3439"/>
        <v>DB$19</v>
      </c>
      <c r="DC1977" s="190" t="str">
        <f t="shared" si="3439"/>
        <v>DC$19</v>
      </c>
      <c r="DD1977" s="190" t="str">
        <f t="shared" si="3439"/>
        <v>DD$19</v>
      </c>
      <c r="DE1977" s="190" t="str">
        <f t="shared" si="3439"/>
        <v>DE$19</v>
      </c>
      <c r="DF1977" s="190" t="str">
        <f t="shared" si="3439"/>
        <v>DF$19</v>
      </c>
      <c r="DG1977" s="190" t="str">
        <f t="shared" si="3439"/>
        <v>DG$19</v>
      </c>
      <c r="DH1977" s="190" t="str">
        <f t="shared" si="3439"/>
        <v>DH$19</v>
      </c>
      <c r="DI1977" s="190" t="str">
        <f t="shared" si="3439"/>
        <v>DI$19</v>
      </c>
      <c r="DJ1977" s="190" t="str">
        <f t="shared" si="3439"/>
        <v>DJ$19</v>
      </c>
      <c r="DK1977" s="190" t="str">
        <f t="shared" si="3439"/>
        <v>DK$19</v>
      </c>
      <c r="DL1977" s="190" t="str">
        <f t="shared" si="3439"/>
        <v>DL$19</v>
      </c>
    </row>
    <row r="1978" spans="1:116" x14ac:dyDescent="0.4">
      <c r="A1978" s="31" t="s">
        <v>218</v>
      </c>
      <c r="B1978" s="31" t="s">
        <v>243</v>
      </c>
      <c r="C1978" s="31"/>
      <c r="D1978" t="s">
        <v>853</v>
      </c>
      <c r="E1978" s="8" t="str">
        <f t="shared" ref="E1978:E2005" si="3440">ROW()&amp;" "&amp;D1978</f>
        <v>1978 DAMORT-S</v>
      </c>
      <c r="F1978" t="s">
        <v>349</v>
      </c>
      <c r="G1978" s="70" t="s">
        <v>286</v>
      </c>
      <c r="H1978" s="48"/>
      <c r="I1978" s="297"/>
      <c r="J1978" s="297"/>
      <c r="K1978" s="48"/>
      <c r="L1978" s="48"/>
      <c r="M1978" s="48"/>
      <c r="N1978" s="48"/>
      <c r="O1978" s="48"/>
      <c r="P1978" s="48"/>
      <c r="R1978" s="70"/>
      <c r="S1978" s="298"/>
      <c r="T1978" s="298"/>
      <c r="U1978" s="298"/>
      <c r="V1978" s="298"/>
      <c r="W1978" s="298"/>
      <c r="X1978" s="298"/>
      <c r="Y1978" s="298"/>
      <c r="Z1978" s="298"/>
      <c r="AA1978" s="298"/>
      <c r="AB1978" s="298"/>
      <c r="AC1978" s="298"/>
      <c r="AD1978" s="298"/>
      <c r="AE1978" s="298"/>
      <c r="AF1978" s="298"/>
      <c r="AG1978" s="298"/>
      <c r="AH1978" s="298"/>
      <c r="AI1978" s="298"/>
      <c r="AJ1978" s="298"/>
      <c r="AK1978" s="298"/>
      <c r="AL1978" s="298"/>
      <c r="AM1978" s="298"/>
      <c r="AN1978" s="298"/>
      <c r="AO1978" s="298"/>
      <c r="AP1978" s="298"/>
      <c r="AQ1978" s="298"/>
      <c r="AR1978" s="298"/>
      <c r="AS1978" s="298"/>
      <c r="AT1978" s="298"/>
      <c r="AU1978" s="298"/>
      <c r="AV1978" s="298"/>
      <c r="AW1978" s="298"/>
      <c r="AX1978" s="298"/>
      <c r="AY1978" s="298"/>
      <c r="AZ1978" s="298"/>
      <c r="BA1978" s="298"/>
      <c r="BB1978" s="298"/>
      <c r="BC1978" s="298"/>
      <c r="BD1978" s="298"/>
      <c r="BE1978" s="298"/>
      <c r="BF1978" s="298"/>
      <c r="BG1978" s="298"/>
      <c r="BH1978" s="298"/>
      <c r="BI1978" s="298"/>
      <c r="BJ1978" s="298"/>
      <c r="BK1978" s="298"/>
      <c r="BL1978" s="298"/>
      <c r="BM1978" s="298"/>
      <c r="BN1978" s="298"/>
      <c r="BO1978" s="298"/>
      <c r="BP1978" s="298"/>
      <c r="BQ1978" s="298"/>
      <c r="BR1978" s="298"/>
      <c r="BS1978" s="298"/>
      <c r="BT1978" s="298"/>
      <c r="BU1978" s="298"/>
      <c r="BV1978" s="298"/>
      <c r="BW1978" s="298"/>
      <c r="BX1978" s="298"/>
      <c r="BY1978" s="298"/>
      <c r="BZ1978" s="298"/>
      <c r="CA1978" s="298"/>
      <c r="CB1978" s="298"/>
      <c r="CC1978" s="298"/>
      <c r="CD1978" s="298"/>
      <c r="CE1978" s="298"/>
      <c r="CF1978" s="298"/>
      <c r="CG1978" s="298"/>
      <c r="CH1978" s="298"/>
      <c r="CI1978" s="298"/>
      <c r="CJ1978" s="298"/>
      <c r="CK1978" s="298"/>
      <c r="CL1978" s="298"/>
      <c r="CN1978" s="297"/>
      <c r="CO1978" s="298"/>
      <c r="CP1978" s="298"/>
      <c r="CQ1978" s="298"/>
      <c r="CR1978" s="298"/>
      <c r="CS1978" s="298"/>
      <c r="CT1978" s="298"/>
      <c r="CU1978" s="298"/>
      <c r="CV1978" s="298"/>
      <c r="CW1978" s="298"/>
      <c r="CX1978" s="298"/>
      <c r="CY1978" s="298"/>
      <c r="CZ1978" s="298"/>
      <c r="DA1978" s="298"/>
      <c r="DB1978" s="298"/>
      <c r="DC1978" s="298"/>
      <c r="DD1978" s="298"/>
      <c r="DE1978" s="298"/>
      <c r="DF1978" s="298"/>
      <c r="DG1978" s="298"/>
      <c r="DH1978" s="298"/>
      <c r="DI1978" s="298"/>
      <c r="DJ1978" s="298"/>
      <c r="DK1978" s="298"/>
      <c r="DL1978" s="298"/>
    </row>
    <row r="1979" spans="1:116" x14ac:dyDescent="0.4">
      <c r="B1979" t="str">
        <f>E1979</f>
        <v>1979 DAMORT-S</v>
      </c>
      <c r="D1979" t="s">
        <v>853</v>
      </c>
      <c r="E1979" s="12" t="str">
        <f t="shared" si="3440"/>
        <v>1979 DAMORT-S</v>
      </c>
      <c r="G1979" s="95" t="str">
        <f>"Assumptions - "&amp;G1978</f>
        <v>Assumptions - Simple amortizing debt:</v>
      </c>
      <c r="I1979"/>
      <c r="J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c r="AY1979"/>
      <c r="AZ1979"/>
      <c r="BA1979"/>
      <c r="BB1979"/>
      <c r="BC1979"/>
      <c r="BD1979"/>
      <c r="BE1979"/>
      <c r="BF1979"/>
      <c r="BG1979"/>
      <c r="BH1979"/>
      <c r="BI1979"/>
      <c r="BJ1979"/>
      <c r="BK1979"/>
      <c r="BL1979"/>
      <c r="BM1979"/>
      <c r="BN1979"/>
      <c r="BO1979"/>
      <c r="BP1979"/>
      <c r="BQ1979"/>
      <c r="BR1979"/>
      <c r="BS1979"/>
      <c r="BT1979"/>
      <c r="BU1979"/>
      <c r="BV1979"/>
      <c r="BW1979"/>
      <c r="BX1979"/>
      <c r="BY1979"/>
      <c r="BZ1979"/>
      <c r="CA1979"/>
      <c r="CB1979"/>
      <c r="CC1979"/>
      <c r="CD1979"/>
      <c r="CE1979"/>
      <c r="CF1979"/>
      <c r="CG1979"/>
      <c r="CH1979"/>
      <c r="CI1979"/>
      <c r="CJ1979"/>
      <c r="CK1979"/>
      <c r="CL1979"/>
      <c r="CN1979"/>
    </row>
    <row r="1980" spans="1:116" x14ac:dyDescent="0.4">
      <c r="A1980" s="31"/>
      <c r="B1980" t="str">
        <f>E1980</f>
        <v>1980 DAMORT-S</v>
      </c>
      <c r="D1980" t="s">
        <v>853</v>
      </c>
      <c r="E1980" s="12" t="str">
        <f t="shared" si="3440"/>
        <v>1980 DAMORT-S</v>
      </c>
      <c r="F1980" s="31"/>
      <c r="G1980" s="159" t="s">
        <v>287</v>
      </c>
      <c r="H1980" s="57">
        <v>36</v>
      </c>
      <c r="I1980" s="31"/>
      <c r="J1980" s="31"/>
      <c r="K1980" s="31"/>
      <c r="L1980" s="31"/>
      <c r="M1980" s="31"/>
      <c r="N1980" s="31"/>
      <c r="O1980" s="31"/>
      <c r="P1980" s="31"/>
      <c r="R1980" s="31"/>
      <c r="S1980" s="73"/>
      <c r="T1980" s="73"/>
      <c r="U1980" s="73"/>
      <c r="V1980" s="73"/>
      <c r="W1980" s="73"/>
      <c r="X1980" s="73"/>
      <c r="Y1980" s="73"/>
      <c r="Z1980" s="73"/>
      <c r="AA1980" s="73"/>
      <c r="AB1980" s="73"/>
      <c r="AC1980" s="73"/>
      <c r="AD1980" s="73"/>
      <c r="AE1980" s="73"/>
      <c r="AF1980" s="73"/>
      <c r="AG1980" s="73"/>
      <c r="AH1980" s="73"/>
      <c r="AI1980" s="73"/>
      <c r="AJ1980" s="73"/>
      <c r="AK1980" s="73"/>
      <c r="AL1980" s="73"/>
      <c r="AM1980" s="73"/>
      <c r="AN1980" s="73"/>
      <c r="AO1980" s="73"/>
      <c r="AP1980" s="73"/>
      <c r="AQ1980" s="73"/>
      <c r="AR1980" s="73"/>
      <c r="AS1980" s="73"/>
      <c r="AT1980" s="73"/>
      <c r="AU1980" s="73"/>
      <c r="AV1980" s="73"/>
      <c r="AW1980" s="73"/>
      <c r="AX1980" s="73"/>
      <c r="AY1980" s="73"/>
      <c r="AZ1980" s="73"/>
      <c r="BA1980" s="73"/>
      <c r="BB1980" s="73"/>
      <c r="BC1980" s="73"/>
      <c r="BD1980" s="73"/>
      <c r="BE1980" s="73"/>
      <c r="BF1980" s="73"/>
      <c r="BG1980" s="73"/>
      <c r="BH1980" s="73"/>
      <c r="BI1980" s="73"/>
      <c r="BJ1980" s="73"/>
      <c r="BK1980" s="73"/>
      <c r="BL1980" s="73"/>
      <c r="BM1980" s="73"/>
      <c r="BN1980" s="73"/>
      <c r="BO1980" s="73"/>
      <c r="BP1980" s="73"/>
      <c r="BQ1980" s="73"/>
      <c r="BR1980" s="73"/>
      <c r="BS1980" s="73"/>
      <c r="BT1980" s="73"/>
      <c r="BU1980" s="73"/>
      <c r="BV1980" s="73"/>
      <c r="BW1980" s="73"/>
      <c r="BX1980" s="73"/>
      <c r="BY1980" s="73"/>
      <c r="BZ1980" s="73"/>
      <c r="CA1980" s="73"/>
      <c r="CB1980" s="73"/>
      <c r="CC1980" s="73"/>
      <c r="CD1980" s="73"/>
      <c r="CE1980" s="73"/>
      <c r="CF1980" s="73"/>
      <c r="CG1980" s="73"/>
      <c r="CH1980" s="73"/>
      <c r="CI1980" s="73"/>
      <c r="CJ1980" s="73"/>
      <c r="CK1980" s="73"/>
      <c r="CL1980" s="73"/>
      <c r="CN1980" s="31"/>
      <c r="CO1980" s="73"/>
      <c r="CP1980" s="73"/>
      <c r="CQ1980" s="73"/>
      <c r="CR1980" s="73"/>
      <c r="CS1980" s="73"/>
      <c r="CT1980" s="73"/>
      <c r="CU1980" s="73"/>
      <c r="CV1980" s="73"/>
      <c r="CW1980" s="73"/>
      <c r="CX1980" s="73"/>
      <c r="CY1980" s="73"/>
      <c r="CZ1980" s="73"/>
      <c r="DA1980" s="73"/>
      <c r="DB1980" s="73"/>
      <c r="DC1980" s="73"/>
      <c r="DD1980" s="73"/>
      <c r="DE1980" s="73"/>
      <c r="DF1980" s="73"/>
      <c r="DG1980" s="73"/>
      <c r="DH1980" s="73"/>
      <c r="DI1980" s="73"/>
      <c r="DJ1980" s="73"/>
      <c r="DK1980" s="73"/>
      <c r="DL1980" s="73"/>
    </row>
    <row r="1981" spans="1:116" x14ac:dyDescent="0.4">
      <c r="A1981" s="31"/>
      <c r="B1981" t="str">
        <f>E1981</f>
        <v>1981 DAMORT-S</v>
      </c>
      <c r="D1981" t="s">
        <v>853</v>
      </c>
      <c r="E1981" s="12" t="str">
        <f t="shared" si="3440"/>
        <v>1981 DAMORT-S</v>
      </c>
      <c r="F1981" s="31"/>
      <c r="G1981" s="159" t="s">
        <v>288</v>
      </c>
      <c r="H1981" s="59">
        <v>0.1</v>
      </c>
      <c r="I1981" s="31"/>
      <c r="J1981" s="31"/>
      <c r="K1981" s="31"/>
      <c r="L1981" s="31"/>
      <c r="M1981" s="31"/>
      <c r="N1981" s="31"/>
      <c r="O1981" s="31"/>
      <c r="P1981" s="31"/>
      <c r="R1981" s="31"/>
      <c r="S1981" s="73"/>
      <c r="T1981" s="73"/>
      <c r="U1981" s="73"/>
      <c r="V1981" s="73"/>
      <c r="W1981" s="73"/>
      <c r="X1981" s="73"/>
      <c r="Y1981" s="73"/>
      <c r="Z1981" s="73"/>
      <c r="AA1981" s="73"/>
      <c r="AB1981" s="73"/>
      <c r="AC1981" s="73"/>
      <c r="AD1981" s="73"/>
      <c r="AE1981" s="73"/>
      <c r="AF1981" s="73"/>
      <c r="AG1981" s="73"/>
      <c r="AH1981" s="73"/>
      <c r="AI1981" s="73"/>
      <c r="AJ1981" s="73"/>
      <c r="AK1981" s="73"/>
      <c r="AL1981" s="73"/>
      <c r="AM1981" s="73"/>
      <c r="AN1981" s="73"/>
      <c r="AO1981" s="73"/>
      <c r="AP1981" s="73"/>
      <c r="AQ1981" s="73"/>
      <c r="AR1981" s="73"/>
      <c r="AS1981" s="73"/>
      <c r="AT1981" s="73"/>
      <c r="AU1981" s="73"/>
      <c r="AV1981" s="73"/>
      <c r="AW1981" s="73"/>
      <c r="AX1981" s="73"/>
      <c r="AY1981" s="73"/>
      <c r="AZ1981" s="73"/>
      <c r="BA1981" s="73"/>
      <c r="BB1981" s="73"/>
      <c r="BC1981" s="73"/>
      <c r="BD1981" s="73"/>
      <c r="BE1981" s="73"/>
      <c r="BF1981" s="73"/>
      <c r="BG1981" s="73"/>
      <c r="BH1981" s="73"/>
      <c r="BI1981" s="73"/>
      <c r="BJ1981" s="73"/>
      <c r="BK1981" s="73"/>
      <c r="BL1981" s="73"/>
      <c r="BM1981" s="73"/>
      <c r="BN1981" s="73"/>
      <c r="BO1981" s="73"/>
      <c r="BP1981" s="73"/>
      <c r="BQ1981" s="73"/>
      <c r="BR1981" s="73"/>
      <c r="BS1981" s="73"/>
      <c r="BT1981" s="73"/>
      <c r="BU1981" s="73"/>
      <c r="BV1981" s="73"/>
      <c r="BW1981" s="73"/>
      <c r="BX1981" s="73"/>
      <c r="BY1981" s="73"/>
      <c r="BZ1981" s="73"/>
      <c r="CA1981" s="73"/>
      <c r="CB1981" s="73"/>
      <c r="CC1981" s="73"/>
      <c r="CD1981" s="73"/>
      <c r="CE1981" s="73"/>
      <c r="CF1981" s="73"/>
      <c r="CG1981" s="73"/>
      <c r="CH1981" s="73"/>
      <c r="CI1981" s="73"/>
      <c r="CJ1981" s="73"/>
      <c r="CK1981" s="73"/>
      <c r="CL1981" s="73"/>
      <c r="CN1981" s="31"/>
      <c r="CO1981" s="73"/>
      <c r="CP1981" s="73"/>
      <c r="CQ1981" s="73"/>
      <c r="CR1981" s="73"/>
      <c r="CS1981" s="73"/>
      <c r="CT1981" s="73"/>
      <c r="CU1981" s="73"/>
      <c r="CV1981" s="73"/>
      <c r="CW1981" s="73"/>
      <c r="CX1981" s="73"/>
      <c r="CY1981" s="73"/>
      <c r="CZ1981" s="73"/>
      <c r="DA1981" s="73"/>
      <c r="DB1981" s="73"/>
      <c r="DC1981" s="73"/>
      <c r="DD1981" s="73"/>
      <c r="DE1981" s="73"/>
      <c r="DF1981" s="73"/>
      <c r="DG1981" s="73"/>
      <c r="DH1981" s="73"/>
      <c r="DI1981" s="73"/>
      <c r="DJ1981" s="73"/>
      <c r="DK1981" s="73"/>
      <c r="DL1981" s="73"/>
    </row>
    <row r="1982" spans="1:116" x14ac:dyDescent="0.4">
      <c r="A1982" s="31"/>
      <c r="B1982" t="str">
        <f>E1982</f>
        <v>1982 DAMORT-S</v>
      </c>
      <c r="D1982" t="s">
        <v>853</v>
      </c>
      <c r="E1982" s="12" t="str">
        <f t="shared" si="3440"/>
        <v>1982 DAMORT-S</v>
      </c>
      <c r="F1982" s="31"/>
      <c r="G1982" s="160" t="s">
        <v>289</v>
      </c>
      <c r="H1982" s="91">
        <v>1000</v>
      </c>
      <c r="I1982" s="31"/>
      <c r="J1982" s="31"/>
      <c r="K1982" s="31"/>
      <c r="L1982" s="31"/>
      <c r="M1982" s="31"/>
      <c r="N1982" s="31"/>
      <c r="O1982" s="31"/>
      <c r="P1982" s="31"/>
      <c r="R1982" s="31"/>
      <c r="S1982" s="73"/>
      <c r="T1982" s="73"/>
      <c r="U1982" s="73"/>
      <c r="V1982" s="73"/>
      <c r="W1982" s="73"/>
      <c r="X1982" s="73"/>
      <c r="Y1982" s="73"/>
      <c r="Z1982" s="73"/>
      <c r="AA1982" s="73"/>
      <c r="AB1982" s="73"/>
      <c r="AC1982" s="73"/>
      <c r="AD1982" s="73"/>
      <c r="AE1982" s="73"/>
      <c r="AF1982" s="73"/>
      <c r="AG1982" s="73"/>
      <c r="AH1982" s="73"/>
      <c r="AI1982" s="73"/>
      <c r="AJ1982" s="73"/>
      <c r="AK1982" s="73"/>
      <c r="AL1982" s="73"/>
      <c r="AM1982" s="73"/>
      <c r="AN1982" s="73"/>
      <c r="AO1982" s="73"/>
      <c r="AP1982" s="73"/>
      <c r="AQ1982" s="73"/>
      <c r="AR1982" s="73"/>
      <c r="AS1982" s="73"/>
      <c r="AT1982" s="73"/>
      <c r="AU1982" s="73"/>
      <c r="AV1982" s="73"/>
      <c r="AW1982" s="73"/>
      <c r="AX1982" s="73"/>
      <c r="AY1982" s="73"/>
      <c r="AZ1982" s="73"/>
      <c r="BA1982" s="73"/>
      <c r="BB1982" s="73"/>
      <c r="BC1982" s="73"/>
      <c r="BD1982" s="73"/>
      <c r="BE1982" s="73"/>
      <c r="BF1982" s="73"/>
      <c r="BG1982" s="73"/>
      <c r="BH1982" s="73"/>
      <c r="BI1982" s="73"/>
      <c r="BJ1982" s="73"/>
      <c r="BK1982" s="73"/>
      <c r="BL1982" s="73"/>
      <c r="BM1982" s="73"/>
      <c r="BN1982" s="73"/>
      <c r="BO1982" s="73"/>
      <c r="BP1982" s="73"/>
      <c r="BQ1982" s="73"/>
      <c r="BR1982" s="73"/>
      <c r="BS1982" s="73"/>
      <c r="BT1982" s="73"/>
      <c r="BU1982" s="73"/>
      <c r="BV1982" s="73"/>
      <c r="BW1982" s="73"/>
      <c r="BX1982" s="73"/>
      <c r="BY1982" s="73"/>
      <c r="BZ1982" s="73"/>
      <c r="CA1982" s="73"/>
      <c r="CB1982" s="73"/>
      <c r="CC1982" s="73"/>
      <c r="CD1982" s="73"/>
      <c r="CE1982" s="73"/>
      <c r="CF1982" s="73"/>
      <c r="CG1982" s="73"/>
      <c r="CH1982" s="73"/>
      <c r="CI1982" s="73"/>
      <c r="CJ1982" s="73"/>
      <c r="CK1982" s="73"/>
      <c r="CL1982" s="73"/>
      <c r="CN1982" s="31"/>
      <c r="CO1982" s="73"/>
      <c r="CP1982" s="73"/>
      <c r="CQ1982" s="73"/>
      <c r="CR1982" s="73"/>
      <c r="CS1982" s="73"/>
      <c r="CT1982" s="73"/>
      <c r="CU1982" s="73"/>
      <c r="CV1982" s="73"/>
      <c r="CW1982" s="73"/>
      <c r="CX1982" s="73"/>
      <c r="CY1982" s="73"/>
      <c r="CZ1982" s="73"/>
      <c r="DA1982" s="73"/>
      <c r="DB1982" s="73"/>
      <c r="DC1982" s="73"/>
      <c r="DD1982" s="73"/>
      <c r="DE1982" s="73"/>
      <c r="DF1982" s="73"/>
      <c r="DG1982" s="73"/>
      <c r="DH1982" s="73"/>
      <c r="DI1982" s="73"/>
      <c r="DJ1982" s="73"/>
      <c r="DK1982" s="73"/>
      <c r="DL1982" s="73"/>
    </row>
    <row r="1983" spans="1:116" x14ac:dyDescent="0.4">
      <c r="A1983" s="31"/>
      <c r="B1983" s="31"/>
      <c r="C1983" s="31"/>
      <c r="D1983" t="s">
        <v>853</v>
      </c>
      <c r="E1983" s="12" t="str">
        <f t="shared" si="3440"/>
        <v>1983 DAMORT-S</v>
      </c>
      <c r="F1983" s="31"/>
      <c r="G1983" s="127"/>
      <c r="H1983" s="31"/>
      <c r="I1983" s="31"/>
      <c r="J1983" s="31"/>
      <c r="K1983" s="31"/>
      <c r="L1983" s="31"/>
      <c r="M1983" s="31"/>
      <c r="N1983" s="31"/>
      <c r="O1983" s="31"/>
      <c r="P1983" s="31"/>
      <c r="R1983" s="31"/>
      <c r="S1983" s="73"/>
      <c r="T1983" s="73"/>
      <c r="U1983" s="73"/>
      <c r="V1983" s="73"/>
      <c r="W1983" s="73"/>
      <c r="X1983" s="73"/>
      <c r="Y1983" s="73"/>
      <c r="Z1983" s="73"/>
      <c r="AA1983" s="73"/>
      <c r="AB1983" s="73"/>
      <c r="AC1983" s="73"/>
      <c r="AD1983" s="73"/>
      <c r="AE1983" s="73"/>
      <c r="AF1983" s="73"/>
      <c r="AG1983" s="73"/>
      <c r="AH1983" s="73"/>
      <c r="AI1983" s="73"/>
      <c r="AJ1983" s="73"/>
      <c r="AK1983" s="73"/>
      <c r="AL1983" s="73"/>
      <c r="AM1983" s="73"/>
      <c r="AN1983" s="73"/>
      <c r="AO1983" s="73"/>
      <c r="AP1983" s="73"/>
      <c r="AQ1983" s="73"/>
      <c r="AR1983" s="73"/>
      <c r="AS1983" s="73"/>
      <c r="AT1983" s="73"/>
      <c r="AU1983" s="73"/>
      <c r="AV1983" s="73"/>
      <c r="AW1983" s="73"/>
      <c r="AX1983" s="73"/>
      <c r="AY1983" s="73"/>
      <c r="AZ1983" s="73"/>
      <c r="BA1983" s="73"/>
      <c r="BB1983" s="73"/>
      <c r="BC1983" s="73"/>
      <c r="BD1983" s="73"/>
      <c r="BE1983" s="73"/>
      <c r="BF1983" s="73"/>
      <c r="BG1983" s="73"/>
      <c r="BH1983" s="73"/>
      <c r="BI1983" s="73"/>
      <c r="BJ1983" s="73"/>
      <c r="BK1983" s="73"/>
      <c r="BL1983" s="73"/>
      <c r="BM1983" s="73"/>
      <c r="BN1983" s="73"/>
      <c r="BO1983" s="73"/>
      <c r="BP1983" s="73"/>
      <c r="BQ1983" s="73"/>
      <c r="BR1983" s="73"/>
      <c r="BS1983" s="73"/>
      <c r="BT1983" s="73"/>
      <c r="BU1983" s="73"/>
      <c r="BV1983" s="73"/>
      <c r="BW1983" s="73"/>
      <c r="BX1983" s="73"/>
      <c r="BY1983" s="73"/>
      <c r="BZ1983" s="73"/>
      <c r="CA1983" s="73"/>
      <c r="CB1983" s="73"/>
      <c r="CC1983" s="73"/>
      <c r="CD1983" s="73"/>
      <c r="CE1983" s="73"/>
      <c r="CF1983" s="73"/>
      <c r="CG1983" s="73"/>
      <c r="CH1983" s="73"/>
      <c r="CI1983" s="73"/>
      <c r="CJ1983" s="73"/>
      <c r="CK1983" s="73"/>
      <c r="CL1983" s="73"/>
      <c r="CN1983" s="31"/>
      <c r="CO1983" s="73"/>
      <c r="CP1983" s="73"/>
      <c r="CQ1983" s="73"/>
      <c r="CR1983" s="73"/>
      <c r="CS1983" s="73"/>
      <c r="CT1983" s="73"/>
      <c r="CU1983" s="73"/>
      <c r="CV1983" s="73"/>
      <c r="CW1983" s="73"/>
      <c r="CX1983" s="73"/>
      <c r="CY1983" s="73"/>
      <c r="CZ1983" s="73"/>
      <c r="DA1983" s="73"/>
      <c r="DB1983" s="73"/>
      <c r="DC1983" s="73"/>
      <c r="DD1983" s="73"/>
      <c r="DE1983" s="73"/>
      <c r="DF1983" s="73"/>
      <c r="DG1983" s="73"/>
      <c r="DH1983" s="73"/>
      <c r="DI1983" s="73"/>
      <c r="DJ1983" s="73"/>
      <c r="DK1983" s="73"/>
      <c r="DL1983" s="73"/>
    </row>
    <row r="1984" spans="1:116" x14ac:dyDescent="0.4">
      <c r="D1984" t="s">
        <v>853</v>
      </c>
      <c r="E1984" t="str">
        <f t="shared" si="3440"/>
        <v>1984 DAMORT-S</v>
      </c>
      <c r="F1984" s="292"/>
      <c r="G1984" s="95" t="s">
        <v>290</v>
      </c>
      <c r="R1984" s="92"/>
      <c r="S1984" s="154"/>
      <c r="T1984" s="154"/>
      <c r="U1984" s="154"/>
      <c r="V1984" s="154"/>
      <c r="W1984" s="154"/>
      <c r="X1984" s="154"/>
      <c r="Y1984" s="154"/>
      <c r="Z1984" s="154"/>
      <c r="AA1984" s="154"/>
      <c r="AB1984" s="154"/>
      <c r="AC1984" s="154"/>
      <c r="AD1984" s="154"/>
      <c r="AE1984" s="154"/>
      <c r="AF1984" s="154"/>
      <c r="AG1984" s="154"/>
      <c r="AH1984" s="154"/>
      <c r="AI1984" s="154"/>
      <c r="AJ1984" s="154"/>
      <c r="AK1984" s="154"/>
      <c r="AL1984" s="154"/>
      <c r="AM1984" s="154"/>
      <c r="AN1984" s="154"/>
      <c r="AO1984" s="154"/>
      <c r="AP1984" s="154"/>
      <c r="AQ1984" s="154"/>
      <c r="AR1984" s="154"/>
      <c r="AS1984" s="154"/>
      <c r="AT1984" s="154"/>
      <c r="AU1984" s="154"/>
      <c r="AV1984" s="154"/>
      <c r="AW1984" s="154"/>
      <c r="AX1984" s="154"/>
      <c r="AY1984" s="154"/>
      <c r="AZ1984" s="154"/>
      <c r="BA1984" s="154"/>
      <c r="BB1984" s="154"/>
      <c r="BC1984" s="154"/>
      <c r="BD1984" s="154"/>
      <c r="BE1984" s="154"/>
      <c r="BF1984" s="154"/>
      <c r="BG1984" s="154"/>
      <c r="BH1984" s="154"/>
      <c r="BI1984" s="154"/>
      <c r="BJ1984" s="154"/>
      <c r="BK1984" s="154"/>
      <c r="BL1984" s="154"/>
      <c r="BM1984" s="154"/>
      <c r="BN1984" s="154"/>
      <c r="BO1984" s="154"/>
      <c r="BP1984" s="154"/>
      <c r="BQ1984" s="154"/>
      <c r="BR1984" s="154"/>
      <c r="BS1984" s="154"/>
      <c r="BT1984" s="154"/>
      <c r="BU1984" s="154"/>
      <c r="BV1984" s="154"/>
      <c r="BW1984" s="154"/>
      <c r="BX1984" s="154"/>
      <c r="BY1984" s="154"/>
      <c r="BZ1984" s="154"/>
      <c r="CA1984" s="154"/>
      <c r="CB1984" s="154"/>
      <c r="CC1984" s="154"/>
      <c r="CD1984" s="154"/>
      <c r="CE1984" s="154"/>
      <c r="CF1984" s="154"/>
      <c r="CG1984" s="154"/>
      <c r="CH1984" s="154"/>
      <c r="CI1984" s="154"/>
      <c r="CJ1984" s="154"/>
      <c r="CK1984" s="154"/>
      <c r="CL1984" s="154"/>
      <c r="CO1984" s="154"/>
      <c r="CP1984" s="154"/>
      <c r="CQ1984" s="154"/>
      <c r="CR1984" s="154"/>
      <c r="CS1984" s="154"/>
      <c r="CT1984" s="154"/>
      <c r="CU1984" s="154"/>
      <c r="CV1984" s="154"/>
      <c r="CW1984" s="154"/>
      <c r="CX1984" s="154"/>
      <c r="CY1984" s="154"/>
      <c r="CZ1984" s="154"/>
      <c r="DA1984" s="154"/>
      <c r="DB1984" s="154"/>
      <c r="DC1984" s="154"/>
      <c r="DD1984" s="154"/>
      <c r="DE1984" s="154"/>
      <c r="DF1984" s="154"/>
      <c r="DG1984" s="154"/>
      <c r="DH1984" s="154"/>
      <c r="DI1984" s="154"/>
      <c r="DJ1984" s="154"/>
      <c r="DK1984" s="154"/>
      <c r="DL1984" s="154"/>
    </row>
    <row r="1985" spans="1:116" x14ac:dyDescent="0.4">
      <c r="D1985" t="s">
        <v>853</v>
      </c>
      <c r="E1985" t="str">
        <f t="shared" si="3440"/>
        <v>1985 DAMORT-S</v>
      </c>
      <c r="F1985" s="292"/>
      <c r="G1985" s="158" t="s">
        <v>289</v>
      </c>
      <c r="K1985" s="24">
        <f>H1982</f>
        <v>1000</v>
      </c>
      <c r="L1985" s="24">
        <f>SUMIF($4:$4,L$2,1983:1983)</f>
        <v>0</v>
      </c>
      <c r="M1985" s="24">
        <f>SUMIF($4:$4,M$2,1983:1983)</f>
        <v>0</v>
      </c>
      <c r="N1985" s="24">
        <f>SUMIF($4:$4,N$2,1983:1983)</f>
        <v>0</v>
      </c>
      <c r="O1985" s="24">
        <f>SUMIF($4:$4,O$2,1983:1983)</f>
        <v>0</v>
      </c>
      <c r="P1985" s="24">
        <f>SUMIF($4:$4,P$2,1983:1983)</f>
        <v>0</v>
      </c>
      <c r="R1985"/>
      <c r="S1985" s="80">
        <f>H1982</f>
        <v>1000</v>
      </c>
      <c r="T1985" s="62">
        <f t="shared" ref="T1985" ca="1" si="3441">S1990</f>
        <v>7808.5350024493</v>
      </c>
      <c r="U1985" s="62">
        <f t="shared" ref="U1985" ca="1" si="3442">T1990</f>
        <v>14447.937486228815</v>
      </c>
      <c r="V1985" s="62">
        <f t="shared" ref="V1985" ca="1" si="3443">U1990</f>
        <v>20916.798013682965</v>
      </c>
      <c r="W1985" s="62">
        <f t="shared" ref="W1985" ca="1" si="3444">V1990</f>
        <v>27203.934740380973</v>
      </c>
      <c r="X1985" s="62">
        <f t="shared" ref="X1985" ca="1" si="3445">W1990</f>
        <v>33327.677296111273</v>
      </c>
      <c r="Y1985" s="62">
        <f t="shared" ref="Y1985" ca="1" si="3446">X1990</f>
        <v>39276.580729449124</v>
      </c>
      <c r="Z1985" s="62">
        <f t="shared" ref="Z1985" ca="1" si="3447">Y1990</f>
        <v>45049.188047707932</v>
      </c>
      <c r="AA1985" s="62">
        <f t="shared" ref="AA1985" ca="1" si="3448">Z1990</f>
        <v>50644.030116595364</v>
      </c>
      <c r="AB1985" s="62">
        <f t="shared" ref="AB1985" ca="1" si="3449">AA1990</f>
        <v>56059.625559033331</v>
      </c>
      <c r="AC1985" s="62">
        <f t="shared" ref="AC1985" ca="1" si="3450">AB1990</f>
        <v>61294.480653134749</v>
      </c>
      <c r="AD1985" s="62">
        <f t="shared" ref="AD1985" ca="1" si="3451">AC1990</f>
        <v>66347.089229330159</v>
      </c>
      <c r="AE1985" s="62">
        <f t="shared" ref="AE1985" ca="1" si="3452">AD1990</f>
        <v>71215.932566636999</v>
      </c>
      <c r="AF1985" s="62">
        <f t="shared" ref="AF1985" ca="1" si="3453">AE1990</f>
        <v>75899.479288064525</v>
      </c>
      <c r="AG1985" s="62">
        <f t="shared" ref="AG1985" ca="1" si="3454">AF1990</f>
        <v>80396.185255147095</v>
      </c>
      <c r="AH1985" s="62">
        <f t="shared" ref="AH1985" ca="1" si="3455">AG1990</f>
        <v>84704.493461598482</v>
      </c>
      <c r="AI1985" s="62">
        <f t="shared" ref="AI1985" ca="1" si="3456">AH1990</f>
        <v>88822.8339260801</v>
      </c>
      <c r="AJ1985" s="62">
        <f t="shared" ref="AJ1985" ca="1" si="3457">AI1990</f>
        <v>92749.62358407554</v>
      </c>
      <c r="AK1985" s="62">
        <f t="shared" ref="AK1985" ca="1" si="3458">AJ1990</f>
        <v>96483.266178864083</v>
      </c>
      <c r="AL1985" s="62">
        <f t="shared" ref="AL1985" ca="1" si="3459">AK1990</f>
        <v>100022.15215158567</v>
      </c>
      <c r="AM1985" s="62">
        <f t="shared" ref="AM1985" ca="1" si="3460">AL1990</f>
        <v>103364.65853038974</v>
      </c>
      <c r="AN1985" s="62">
        <f t="shared" ref="AN1985" ca="1" si="3461">AM1990</f>
        <v>106509.14881866032</v>
      </c>
      <c r="AO1985" s="62">
        <f t="shared" ref="AO1985" ca="1" si="3462">AN1990</f>
        <v>109453.97288230962</v>
      </c>
      <c r="AP1985" s="62">
        <f t="shared" ref="AP1985" ca="1" si="3463">AO1990</f>
        <v>112197.46683613247</v>
      </c>
      <c r="AQ1985" s="62">
        <f t="shared" ref="AQ1985" ca="1" si="3464">AP1990</f>
        <v>114737.95292921364</v>
      </c>
      <c r="AR1985" s="62">
        <f t="shared" ref="AR1985" ca="1" si="3465">AQ1990</f>
        <v>117073.73942938029</v>
      </c>
      <c r="AS1985" s="62">
        <f t="shared" ref="AS1985" ca="1" si="3466">AR1990</f>
        <v>119203.12050669147</v>
      </c>
      <c r="AT1985" s="62">
        <f t="shared" ref="AT1985" ca="1" si="3467">AS1990</f>
        <v>121124.37611595672</v>
      </c>
      <c r="AU1985" s="62">
        <f t="shared" ref="AU1985" ca="1" si="3468">AT1990</f>
        <v>122835.77187827564</v>
      </c>
      <c r="AV1985" s="62">
        <f t="shared" ref="AV1985" ca="1" si="3469">AU1990</f>
        <v>124335.55896159036</v>
      </c>
      <c r="AW1985" s="62">
        <f t="shared" ref="AW1985" ca="1" si="3470">AV1990</f>
        <v>125621.9739602425</v>
      </c>
      <c r="AX1985" s="62">
        <f t="shared" ref="AX1985" ca="1" si="3471">AW1990</f>
        <v>126693.23877352655</v>
      </c>
      <c r="AY1985" s="62">
        <f t="shared" ref="AY1985" ca="1" si="3472">AX1990</f>
        <v>127547.56048323112</v>
      </c>
      <c r="AZ1985" s="62">
        <f t="shared" ref="AZ1985" ca="1" si="3473">AY1990</f>
        <v>128183.13123015969</v>
      </c>
      <c r="BA1985" s="62">
        <f t="shared" ref="BA1985" ca="1" si="3474">AZ1990</f>
        <v>128598.12808962246</v>
      </c>
      <c r="BB1985" s="62">
        <f t="shared" ref="BB1985" ca="1" si="3475">BA1990</f>
        <v>128790.71294589058</v>
      </c>
      <c r="BC1985" s="62">
        <f t="shared" ref="BC1985" ca="1" si="3476">BB1990</f>
        <v>128759.03236560406</v>
      </c>
      <c r="BD1985" s="62">
        <f t="shared" ref="BD1985" ca="1" si="3477">BC1990</f>
        <v>128759.35496767567</v>
      </c>
      <c r="BE1985" s="62">
        <f t="shared" ref="BE1985" ca="1" si="3478">BD1990</f>
        <v>128759.68025809785</v>
      </c>
      <c r="BF1985" s="62">
        <f t="shared" ref="BF1985" ca="1" si="3479">BE1990</f>
        <v>128760.00825927357</v>
      </c>
      <c r="BG1985" s="62">
        <f t="shared" ref="BG1985" ca="1" si="3480">BF1990</f>
        <v>128760.01632192047</v>
      </c>
      <c r="BH1985" s="62">
        <f t="shared" ref="BH1985" ca="1" si="3481">BG1990</f>
        <v>128760.02445175609</v>
      </c>
      <c r="BI1985" s="62">
        <f t="shared" ref="BI1985" ca="1" si="3482">BH1990</f>
        <v>128760.03264934036</v>
      </c>
      <c r="BJ1985" s="62">
        <f t="shared" ref="BJ1985" ca="1" si="3483">BI1990</f>
        <v>128760.0409152378</v>
      </c>
      <c r="BK1985" s="62">
        <f t="shared" ref="BK1985" ca="1" si="3484">BJ1990</f>
        <v>128760.04925001774</v>
      </c>
      <c r="BL1985" s="62">
        <f t="shared" ref="BL1985" ca="1" si="3485">BK1990</f>
        <v>128760.05765425417</v>
      </c>
      <c r="BM1985" s="62">
        <f t="shared" ref="BM1985" ca="1" si="3486">BL1990</f>
        <v>128760.06612852591</v>
      </c>
      <c r="BN1985" s="62">
        <f t="shared" ref="BN1985" ca="1" si="3487">BM1990</f>
        <v>128760.07467341659</v>
      </c>
      <c r="BO1985" s="62">
        <f t="shared" ref="BO1985" ca="1" si="3488">BN1990</f>
        <v>128760.08328951467</v>
      </c>
      <c r="BP1985" s="62">
        <f t="shared" ref="BP1985" ca="1" si="3489">BO1990</f>
        <v>128760.09197741358</v>
      </c>
      <c r="BQ1985" s="62">
        <f t="shared" ref="BQ1985" ca="1" si="3490">BP1990</f>
        <v>128760.10073771163</v>
      </c>
      <c r="BR1985" s="62">
        <f t="shared" ref="BR1985" ca="1" si="3491">BQ1990</f>
        <v>128760.1095710122</v>
      </c>
      <c r="BS1985" s="62">
        <f t="shared" ref="BS1985" ca="1" si="3492">BR1990</f>
        <v>128760.11847792359</v>
      </c>
      <c r="BT1985" s="62">
        <f t="shared" ref="BT1985" ca="1" si="3493">BS1990</f>
        <v>128760.12745905924</v>
      </c>
      <c r="BU1985" s="62">
        <f t="shared" ref="BU1985" ca="1" si="3494">BT1990</f>
        <v>128760.13651503768</v>
      </c>
      <c r="BV1985" s="62">
        <f t="shared" ref="BV1985" ca="1" si="3495">BU1990</f>
        <v>128760.14564648262</v>
      </c>
      <c r="BW1985" s="62">
        <f t="shared" ref="BW1985" ca="1" si="3496">BV1990</f>
        <v>128760.15485402293</v>
      </c>
      <c r="BX1985" s="62">
        <f t="shared" ref="BX1985" ca="1" si="3497">BW1990</f>
        <v>128760.16413829273</v>
      </c>
      <c r="BY1985" s="62">
        <f t="shared" ref="BY1985" ca="1" si="3498">BX1990</f>
        <v>128760.17349993145</v>
      </c>
      <c r="BZ1985" s="62">
        <f t="shared" ref="BZ1985" ca="1" si="3499">BY1990</f>
        <v>128760.18293958384</v>
      </c>
      <c r="CA1985" s="62">
        <f t="shared" ref="CA1985" ca="1" si="3500">BZ1990</f>
        <v>128760.1924579</v>
      </c>
      <c r="CB1985" s="62">
        <f t="shared" ref="CB1985" ca="1" si="3501">CA1990</f>
        <v>128760.20205553545</v>
      </c>
      <c r="CC1985" s="62">
        <f t="shared" ref="CC1985" ca="1" si="3502">CB1990</f>
        <v>128760.2117331512</v>
      </c>
      <c r="CD1985" s="62">
        <f t="shared" ref="CD1985" ca="1" si="3503">CC1990</f>
        <v>128760.22149141374</v>
      </c>
      <c r="CE1985" s="62">
        <f t="shared" ref="CE1985" ca="1" si="3504">CD1990</f>
        <v>128760.23133099514</v>
      </c>
      <c r="CF1985" s="62">
        <f t="shared" ref="CF1985" ca="1" si="3505">CE1990</f>
        <v>128760.24125257308</v>
      </c>
      <c r="CG1985" s="62">
        <f t="shared" ref="CG1985" ca="1" si="3506">CF1990</f>
        <v>128760.25125683082</v>
      </c>
      <c r="CH1985" s="62">
        <f t="shared" ref="CH1985" ca="1" si="3507">CG1990</f>
        <v>128760.26134445737</v>
      </c>
      <c r="CI1985" s="62">
        <f t="shared" ref="CI1985" ca="1" si="3508">CH1990</f>
        <v>128760.27151614746</v>
      </c>
      <c r="CJ1985" s="62">
        <f t="shared" ref="CJ1985" ca="1" si="3509">CI1990</f>
        <v>128760.28177260167</v>
      </c>
      <c r="CK1985" s="62">
        <f t="shared" ref="CK1985" ca="1" si="3510">CJ1990</f>
        <v>128760.29211452628</v>
      </c>
      <c r="CL1985" s="62">
        <f t="shared" ref="CL1985" ca="1" si="3511">CK1990</f>
        <v>128760.30254263361</v>
      </c>
      <c r="CO1985" s="62" t="e">
        <f t="shared" ref="CO1985" ca="1" si="3512">CN1990</f>
        <v>#REF!</v>
      </c>
      <c r="CP1985" s="62" t="e">
        <f t="shared" ref="CP1985" ca="1" si="3513">CO1990</f>
        <v>#REF!</v>
      </c>
      <c r="CQ1985" s="62" t="e">
        <f t="shared" ref="CQ1985" ca="1" si="3514">CP1990</f>
        <v>#REF!</v>
      </c>
      <c r="CR1985" s="62" t="e">
        <f t="shared" ref="CR1985" ca="1" si="3515">CQ1990</f>
        <v>#REF!</v>
      </c>
      <c r="CS1985" s="62" t="e">
        <f t="shared" ref="CS1985" ca="1" si="3516">CR1990</f>
        <v>#REF!</v>
      </c>
      <c r="CT1985" s="62" t="e">
        <f t="shared" ref="CT1985" ca="1" si="3517">CS1990</f>
        <v>#REF!</v>
      </c>
      <c r="CU1985" s="62" t="e">
        <f t="shared" ref="CU1985" ca="1" si="3518">CT1990</f>
        <v>#REF!</v>
      </c>
      <c r="CV1985" s="62" t="e">
        <f t="shared" ref="CV1985" ca="1" si="3519">CU1990</f>
        <v>#REF!</v>
      </c>
      <c r="CW1985" s="62" t="e">
        <f t="shared" ref="CW1985" ca="1" si="3520">CV1990</f>
        <v>#REF!</v>
      </c>
      <c r="CX1985" s="62" t="e">
        <f t="shared" ref="CX1985" ca="1" si="3521">CW1990</f>
        <v>#REF!</v>
      </c>
      <c r="CY1985" s="62" t="e">
        <f t="shared" ref="CY1985" ca="1" si="3522">CX1990</f>
        <v>#REF!</v>
      </c>
      <c r="CZ1985" s="62" t="e">
        <f t="shared" ref="CZ1985" ca="1" si="3523">CY1990</f>
        <v>#REF!</v>
      </c>
      <c r="DA1985" s="62" t="e">
        <f t="shared" ref="DA1985" ca="1" si="3524">CZ1990</f>
        <v>#REF!</v>
      </c>
      <c r="DB1985" s="62" t="e">
        <f t="shared" ref="DB1985" ca="1" si="3525">DA1990</f>
        <v>#REF!</v>
      </c>
      <c r="DC1985" s="62" t="e">
        <f t="shared" ref="DC1985" ca="1" si="3526">DB1990</f>
        <v>#REF!</v>
      </c>
      <c r="DD1985" s="62" t="e">
        <f t="shared" ref="DD1985" ca="1" si="3527">DC1990</f>
        <v>#REF!</v>
      </c>
      <c r="DE1985" s="62" t="e">
        <f t="shared" ref="DE1985" ca="1" si="3528">DD1990</f>
        <v>#REF!</v>
      </c>
      <c r="DF1985" s="62" t="e">
        <f t="shared" ref="DF1985" ca="1" si="3529">DE1990</f>
        <v>#REF!</v>
      </c>
      <c r="DG1985" s="62" t="e">
        <f t="shared" ref="DG1985" ca="1" si="3530">DF1990</f>
        <v>#REF!</v>
      </c>
      <c r="DH1985" s="62" t="e">
        <f t="shared" ref="DH1985" ca="1" si="3531">DG1990</f>
        <v>#REF!</v>
      </c>
      <c r="DI1985" s="62" t="e">
        <f t="shared" ref="DI1985" ca="1" si="3532">DH1990</f>
        <v>#REF!</v>
      </c>
      <c r="DJ1985" s="62" t="e">
        <f t="shared" ref="DJ1985" ca="1" si="3533">DI1990</f>
        <v>#REF!</v>
      </c>
      <c r="DK1985" s="62" t="e">
        <f t="shared" ref="DK1985" ca="1" si="3534">DJ1990</f>
        <v>#REF!</v>
      </c>
      <c r="DL1985" s="62" t="e">
        <f t="shared" ref="DL1985" ca="1" si="3535">DK1990</f>
        <v>#REF!</v>
      </c>
    </row>
    <row r="1986" spans="1:116" x14ac:dyDescent="0.4">
      <c r="B1986" t="str">
        <f>E1986</f>
        <v>1986 DAMORT-S</v>
      </c>
      <c r="C1986" t="s">
        <v>236</v>
      </c>
      <c r="D1986" t="s">
        <v>853</v>
      </c>
      <c r="E1986" t="str">
        <f t="shared" si="3440"/>
        <v>1986 DAMORT-S</v>
      </c>
      <c r="G1986" s="158" t="str">
        <f>"New borrowing - "&amp;SUBSTITUTE(G1978,":","")</f>
        <v>New borrowing - Simple amortizing debt</v>
      </c>
      <c r="K1986" s="24">
        <f t="shared" ref="K1986:P1986" ca="1" si="3536">SUMIF($3:$3,K$2,1986:1986)</f>
        <v>84000</v>
      </c>
      <c r="L1986" s="24">
        <f t="shared" ca="1" si="3536"/>
        <v>84000</v>
      </c>
      <c r="M1986" s="24">
        <f t="shared" ca="1" si="3536"/>
        <v>84000</v>
      </c>
      <c r="N1986" s="24">
        <f t="shared" ca="1" si="3536"/>
        <v>84000</v>
      </c>
      <c r="O1986" s="24">
        <f t="shared" ca="1" si="3536"/>
        <v>84000</v>
      </c>
      <c r="P1986" s="24">
        <f t="shared" ca="1" si="3536"/>
        <v>84000</v>
      </c>
      <c r="R1986"/>
      <c r="S1986" s="147" cm="1">
        <f t="array" aca="1" ref="S1986" ca="1">+S1987*INDIRECT(S1972)</f>
        <v>7000</v>
      </c>
      <c r="T1986" s="147" cm="1">
        <f t="array" aca="1" ref="T1986" ca="1">+T1987*INDIRECT(T1972)</f>
        <v>7000</v>
      </c>
      <c r="U1986" s="147" cm="1">
        <f t="array" aca="1" ref="U1986" ca="1">+U1987*INDIRECT(U1972)</f>
        <v>7000</v>
      </c>
      <c r="V1986" s="147" cm="1">
        <f t="array" aca="1" ref="V1986" ca="1">+V1987*INDIRECT(V1972)</f>
        <v>7000</v>
      </c>
      <c r="W1986" s="147" cm="1">
        <f t="array" aca="1" ref="W1986" ca="1">+W1987*INDIRECT(W1972)</f>
        <v>7000</v>
      </c>
      <c r="X1986" s="147" cm="1">
        <f t="array" aca="1" ref="X1986" ca="1">+X1987*INDIRECT(X1972)</f>
        <v>7000</v>
      </c>
      <c r="Y1986" s="147" cm="1">
        <f t="array" aca="1" ref="Y1986" ca="1">+Y1987*INDIRECT(Y1972)</f>
        <v>7000</v>
      </c>
      <c r="Z1986" s="147" cm="1">
        <f t="array" aca="1" ref="Z1986" ca="1">+Z1987*INDIRECT(Z1972)</f>
        <v>7000</v>
      </c>
      <c r="AA1986" s="147" cm="1">
        <f t="array" aca="1" ref="AA1986" ca="1">+AA1987*INDIRECT(AA1972)</f>
        <v>7000</v>
      </c>
      <c r="AB1986" s="147" cm="1">
        <f t="array" aca="1" ref="AB1986" ca="1">+AB1987*INDIRECT(AB1972)</f>
        <v>7000</v>
      </c>
      <c r="AC1986" s="147" cm="1">
        <f t="array" aca="1" ref="AC1986" ca="1">+AC1987*INDIRECT(AC1972)</f>
        <v>7000</v>
      </c>
      <c r="AD1986" s="147" cm="1">
        <f t="array" aca="1" ref="AD1986" ca="1">+AD1987*INDIRECT(AD1972)</f>
        <v>7000</v>
      </c>
      <c r="AE1986" s="147" cm="1">
        <f t="array" aca="1" ref="AE1986" ca="1">+AE1987*INDIRECT(AE1972)</f>
        <v>7000</v>
      </c>
      <c r="AF1986" s="147" cm="1">
        <f t="array" aca="1" ref="AF1986" ca="1">+AF1987*INDIRECT(AF1972)</f>
        <v>7000</v>
      </c>
      <c r="AG1986" s="147" cm="1">
        <f t="array" aca="1" ref="AG1986" ca="1">+AG1987*INDIRECT(AG1972)</f>
        <v>7000</v>
      </c>
      <c r="AH1986" s="147" cm="1">
        <f t="array" aca="1" ref="AH1986" ca="1">+AH1987*INDIRECT(AH1972)</f>
        <v>7000</v>
      </c>
      <c r="AI1986" s="147" cm="1">
        <f t="array" aca="1" ref="AI1986" ca="1">+AI1987*INDIRECT(AI1972)</f>
        <v>7000</v>
      </c>
      <c r="AJ1986" s="147" cm="1">
        <f t="array" aca="1" ref="AJ1986" ca="1">+AJ1987*INDIRECT(AJ1972)</f>
        <v>7000</v>
      </c>
      <c r="AK1986" s="147" cm="1">
        <f t="array" aca="1" ref="AK1986" ca="1">+AK1987*INDIRECT(AK1972)</f>
        <v>7000</v>
      </c>
      <c r="AL1986" s="147" cm="1">
        <f t="array" aca="1" ref="AL1986" ca="1">+AL1987*INDIRECT(AL1972)</f>
        <v>7000</v>
      </c>
      <c r="AM1986" s="147" cm="1">
        <f t="array" aca="1" ref="AM1986" ca="1">+AM1987*INDIRECT(AM1972)</f>
        <v>7000</v>
      </c>
      <c r="AN1986" s="147" cm="1">
        <f t="array" aca="1" ref="AN1986" ca="1">+AN1987*INDIRECT(AN1972)</f>
        <v>7000</v>
      </c>
      <c r="AO1986" s="147" cm="1">
        <f t="array" aca="1" ref="AO1986" ca="1">+AO1987*INDIRECT(AO1972)</f>
        <v>7000</v>
      </c>
      <c r="AP1986" s="147" cm="1">
        <f t="array" aca="1" ref="AP1986" ca="1">+AP1987*INDIRECT(AP1972)</f>
        <v>7000</v>
      </c>
      <c r="AQ1986" s="147" cm="1">
        <f t="array" aca="1" ref="AQ1986" ca="1">+AQ1987*INDIRECT(AQ1972)</f>
        <v>7000</v>
      </c>
      <c r="AR1986" s="147" cm="1">
        <f t="array" aca="1" ref="AR1986" ca="1">+AR1987*INDIRECT(AR1972)</f>
        <v>7000</v>
      </c>
      <c r="AS1986" s="147" cm="1">
        <f t="array" aca="1" ref="AS1986" ca="1">+AS1987*INDIRECT(AS1972)</f>
        <v>7000</v>
      </c>
      <c r="AT1986" s="147" cm="1">
        <f t="array" aca="1" ref="AT1986" ca="1">+AT1987*INDIRECT(AT1972)</f>
        <v>7000</v>
      </c>
      <c r="AU1986" s="147" cm="1">
        <f t="array" aca="1" ref="AU1986" ca="1">+AU1987*INDIRECT(AU1972)</f>
        <v>7000</v>
      </c>
      <c r="AV1986" s="147" cm="1">
        <f t="array" aca="1" ref="AV1986" ca="1">+AV1987*INDIRECT(AV1972)</f>
        <v>7000</v>
      </c>
      <c r="AW1986" s="147" cm="1">
        <f t="array" aca="1" ref="AW1986" ca="1">+AW1987*INDIRECT(AW1972)</f>
        <v>7000</v>
      </c>
      <c r="AX1986" s="147" cm="1">
        <f t="array" aca="1" ref="AX1986" ca="1">+AX1987*INDIRECT(AX1972)</f>
        <v>7000</v>
      </c>
      <c r="AY1986" s="147" cm="1">
        <f t="array" aca="1" ref="AY1986" ca="1">+AY1987*INDIRECT(AY1972)</f>
        <v>7000</v>
      </c>
      <c r="AZ1986" s="147" cm="1">
        <f t="array" aca="1" ref="AZ1986" ca="1">+AZ1987*INDIRECT(AZ1972)</f>
        <v>7000</v>
      </c>
      <c r="BA1986" s="147" cm="1">
        <f t="array" aca="1" ref="BA1986" ca="1">+BA1987*INDIRECT(BA1972)</f>
        <v>7000</v>
      </c>
      <c r="BB1986" s="147" cm="1">
        <f t="array" aca="1" ref="BB1986" ca="1">+BB1987*INDIRECT(BB1972)</f>
        <v>7000</v>
      </c>
      <c r="BC1986" s="147" cm="1">
        <f t="array" aca="1" ref="BC1986" ca="1">+BC1987*INDIRECT(BC1972)</f>
        <v>7000</v>
      </c>
      <c r="BD1986" s="147" cm="1">
        <f t="array" aca="1" ref="BD1986" ca="1">+BD1987*INDIRECT(BD1972)</f>
        <v>7000</v>
      </c>
      <c r="BE1986" s="147" cm="1">
        <f t="array" aca="1" ref="BE1986" ca="1">+BE1987*INDIRECT(BE1972)</f>
        <v>7000</v>
      </c>
      <c r="BF1986" s="147" cm="1">
        <f t="array" aca="1" ref="BF1986" ca="1">+BF1987*INDIRECT(BF1972)</f>
        <v>7000</v>
      </c>
      <c r="BG1986" s="147" cm="1">
        <f t="array" aca="1" ref="BG1986" ca="1">+BG1987*INDIRECT(BG1972)</f>
        <v>7000</v>
      </c>
      <c r="BH1986" s="147" cm="1">
        <f t="array" aca="1" ref="BH1986" ca="1">+BH1987*INDIRECT(BH1972)</f>
        <v>7000</v>
      </c>
      <c r="BI1986" s="147" cm="1">
        <f t="array" aca="1" ref="BI1986" ca="1">+BI1987*INDIRECT(BI1972)</f>
        <v>7000</v>
      </c>
      <c r="BJ1986" s="147" cm="1">
        <f t="array" aca="1" ref="BJ1986" ca="1">+BJ1987*INDIRECT(BJ1972)</f>
        <v>7000</v>
      </c>
      <c r="BK1986" s="147" cm="1">
        <f t="array" aca="1" ref="BK1986" ca="1">+BK1987*INDIRECT(BK1972)</f>
        <v>7000</v>
      </c>
      <c r="BL1986" s="147" cm="1">
        <f t="array" aca="1" ref="BL1986" ca="1">+BL1987*INDIRECT(BL1972)</f>
        <v>7000</v>
      </c>
      <c r="BM1986" s="147" cm="1">
        <f t="array" aca="1" ref="BM1986" ca="1">+BM1987*INDIRECT(BM1972)</f>
        <v>7000</v>
      </c>
      <c r="BN1986" s="147" cm="1">
        <f t="array" aca="1" ref="BN1986" ca="1">+BN1987*INDIRECT(BN1972)</f>
        <v>7000</v>
      </c>
      <c r="BO1986" s="147" cm="1">
        <f t="array" aca="1" ref="BO1986" ca="1">+BO1987*INDIRECT(BO1972)</f>
        <v>7000</v>
      </c>
      <c r="BP1986" s="147" cm="1">
        <f t="array" aca="1" ref="BP1986" ca="1">+BP1987*INDIRECT(BP1972)</f>
        <v>7000</v>
      </c>
      <c r="BQ1986" s="147" cm="1">
        <f t="array" aca="1" ref="BQ1986" ca="1">+BQ1987*INDIRECT(BQ1972)</f>
        <v>7000</v>
      </c>
      <c r="BR1986" s="147" cm="1">
        <f t="array" aca="1" ref="BR1986" ca="1">+BR1987*INDIRECT(BR1972)</f>
        <v>7000</v>
      </c>
      <c r="BS1986" s="147" cm="1">
        <f t="array" aca="1" ref="BS1986" ca="1">+BS1987*INDIRECT(BS1972)</f>
        <v>7000</v>
      </c>
      <c r="BT1986" s="147" cm="1">
        <f t="array" aca="1" ref="BT1986" ca="1">+BT1987*INDIRECT(BT1972)</f>
        <v>7000</v>
      </c>
      <c r="BU1986" s="147" cm="1">
        <f t="array" aca="1" ref="BU1986" ca="1">+BU1987*INDIRECT(BU1972)</f>
        <v>7000</v>
      </c>
      <c r="BV1986" s="147" cm="1">
        <f t="array" aca="1" ref="BV1986" ca="1">+BV1987*INDIRECT(BV1972)</f>
        <v>7000</v>
      </c>
      <c r="BW1986" s="147" cm="1">
        <f t="array" aca="1" ref="BW1986" ca="1">+BW1987*INDIRECT(BW1972)</f>
        <v>7000</v>
      </c>
      <c r="BX1986" s="147" cm="1">
        <f t="array" aca="1" ref="BX1986" ca="1">+BX1987*INDIRECT(BX1972)</f>
        <v>7000</v>
      </c>
      <c r="BY1986" s="147" cm="1">
        <f t="array" aca="1" ref="BY1986" ca="1">+BY1987*INDIRECT(BY1972)</f>
        <v>7000</v>
      </c>
      <c r="BZ1986" s="147" cm="1">
        <f t="array" aca="1" ref="BZ1986" ca="1">+BZ1987*INDIRECT(BZ1972)</f>
        <v>7000</v>
      </c>
      <c r="CA1986" s="147" cm="1">
        <f t="array" aca="1" ref="CA1986" ca="1">+CA1987*INDIRECT(CA1972)</f>
        <v>7000</v>
      </c>
      <c r="CB1986" s="147" cm="1">
        <f t="array" aca="1" ref="CB1986" ca="1">+CB1987*INDIRECT(CB1972)</f>
        <v>7000</v>
      </c>
      <c r="CC1986" s="147" cm="1">
        <f t="array" aca="1" ref="CC1986" ca="1">+CC1987*INDIRECT(CC1972)</f>
        <v>7000</v>
      </c>
      <c r="CD1986" s="147" cm="1">
        <f t="array" aca="1" ref="CD1986" ca="1">+CD1987*INDIRECT(CD1972)</f>
        <v>7000</v>
      </c>
      <c r="CE1986" s="147" cm="1">
        <f t="array" aca="1" ref="CE1986" ca="1">+CE1987*INDIRECT(CE1972)</f>
        <v>7000</v>
      </c>
      <c r="CF1986" s="147" cm="1">
        <f t="array" aca="1" ref="CF1986" ca="1">+CF1987*INDIRECT(CF1972)</f>
        <v>7000</v>
      </c>
      <c r="CG1986" s="147" cm="1">
        <f t="array" aca="1" ref="CG1986" ca="1">+CG1987*INDIRECT(CG1972)</f>
        <v>7000</v>
      </c>
      <c r="CH1986" s="147" cm="1">
        <f t="array" aca="1" ref="CH1986" ca="1">+CH1987*INDIRECT(CH1972)</f>
        <v>7000</v>
      </c>
      <c r="CI1986" s="147" cm="1">
        <f t="array" aca="1" ref="CI1986" ca="1">+CI1987*INDIRECT(CI1972)</f>
        <v>7000</v>
      </c>
      <c r="CJ1986" s="147" cm="1">
        <f t="array" aca="1" ref="CJ1986" ca="1">+CJ1987*INDIRECT(CJ1972)</f>
        <v>7000</v>
      </c>
      <c r="CK1986" s="147" cm="1">
        <f t="array" aca="1" ref="CK1986" ca="1">+CK1987*INDIRECT(CK1972)</f>
        <v>7000</v>
      </c>
      <c r="CL1986" s="147" cm="1">
        <f t="array" aca="1" ref="CL1986" ca="1">+CL1987*INDIRECT(CL1972)</f>
        <v>7000</v>
      </c>
      <c r="CM1986" s="147" t="e" cm="1">
        <f t="array" aca="1" ref="CM1986" ca="1">+CM1987*INDIRECT(CM1972)</f>
        <v>#REF!</v>
      </c>
      <c r="CN1986" s="147" t="e" cm="1">
        <f t="array" aca="1" ref="CN1986" ca="1">+CN1987*INDIRECT(CN1972)</f>
        <v>#REF!</v>
      </c>
      <c r="CO1986" s="147" cm="1">
        <f t="array" aca="1" ref="CO1986" ca="1">+CO1987*INDIRECT(CO1972)</f>
        <v>0</v>
      </c>
      <c r="CP1986" s="147" cm="1">
        <f t="array" aca="1" ref="CP1986" ca="1">+CP1987*INDIRECT(CP1972)</f>
        <v>0</v>
      </c>
      <c r="CQ1986" s="147" cm="1">
        <f t="array" aca="1" ref="CQ1986" ca="1">+CQ1987*INDIRECT(CQ1972)</f>
        <v>0</v>
      </c>
      <c r="CR1986" s="147" cm="1">
        <f t="array" aca="1" ref="CR1986" ca="1">+CR1987*INDIRECT(CR1972)</f>
        <v>0</v>
      </c>
      <c r="CS1986" s="147" cm="1">
        <f t="array" aca="1" ref="CS1986" ca="1">+CS1987*INDIRECT(CS1972)</f>
        <v>0</v>
      </c>
      <c r="CT1986" s="147" cm="1">
        <f t="array" aca="1" ref="CT1986" ca="1">+CT1987*INDIRECT(CT1972)</f>
        <v>0</v>
      </c>
      <c r="CU1986" s="147" cm="1">
        <f t="array" aca="1" ref="CU1986" ca="1">+CU1987*INDIRECT(CU1972)</f>
        <v>0</v>
      </c>
      <c r="CV1986" s="147" cm="1">
        <f t="array" aca="1" ref="CV1986" ca="1">+CV1987*INDIRECT(CV1972)</f>
        <v>0</v>
      </c>
      <c r="CW1986" s="147" cm="1">
        <f t="array" aca="1" ref="CW1986" ca="1">+CW1987*INDIRECT(CW1972)</f>
        <v>0</v>
      </c>
      <c r="CX1986" s="147" cm="1">
        <f t="array" aca="1" ref="CX1986" ca="1">+CX1987*INDIRECT(CX1972)</f>
        <v>0</v>
      </c>
      <c r="CY1986" s="147" cm="1">
        <f t="array" aca="1" ref="CY1986" ca="1">+CY1987*INDIRECT(CY1972)</f>
        <v>0</v>
      </c>
      <c r="CZ1986" s="147" cm="1">
        <f t="array" aca="1" ref="CZ1986" ca="1">+CZ1987*INDIRECT(CZ1972)</f>
        <v>0</v>
      </c>
      <c r="DA1986" s="147" cm="1">
        <f t="array" aca="1" ref="DA1986" ca="1">+DA1987*INDIRECT(DA1972)</f>
        <v>0</v>
      </c>
      <c r="DB1986" s="147" cm="1">
        <f t="array" aca="1" ref="DB1986" ca="1">+DB1987*INDIRECT(DB1972)</f>
        <v>0</v>
      </c>
      <c r="DC1986" s="147" cm="1">
        <f t="array" aca="1" ref="DC1986" ca="1">+DC1987*INDIRECT(DC1972)</f>
        <v>0</v>
      </c>
      <c r="DD1986" s="147" cm="1">
        <f t="array" aca="1" ref="DD1986" ca="1">+DD1987*INDIRECT(DD1972)</f>
        <v>0</v>
      </c>
      <c r="DE1986" s="147" cm="1">
        <f t="array" aca="1" ref="DE1986" ca="1">+DE1987*INDIRECT(DE1972)</f>
        <v>0</v>
      </c>
      <c r="DF1986" s="147" cm="1">
        <f t="array" aca="1" ref="DF1986" ca="1">+DF1987*INDIRECT(DF1972)</f>
        <v>0</v>
      </c>
      <c r="DG1986" s="147" cm="1">
        <f t="array" aca="1" ref="DG1986" ca="1">+DG1987*INDIRECT(DG1972)</f>
        <v>0</v>
      </c>
      <c r="DH1986" s="147" cm="1">
        <f t="array" aca="1" ref="DH1986" ca="1">+DH1987*INDIRECT(DH1972)</f>
        <v>0</v>
      </c>
      <c r="DI1986" s="147" cm="1">
        <f t="array" aca="1" ref="DI1986" ca="1">+DI1987*INDIRECT(DI1972)</f>
        <v>0</v>
      </c>
      <c r="DJ1986" s="147" cm="1">
        <f t="array" aca="1" ref="DJ1986" ca="1">+DJ1987*INDIRECT(DJ1972)</f>
        <v>0</v>
      </c>
      <c r="DK1986" s="147" cm="1">
        <f t="array" aca="1" ref="DK1986" ca="1">+DK1987*INDIRECT(DK1972)</f>
        <v>0</v>
      </c>
      <c r="DL1986" s="147" cm="1">
        <f t="array" aca="1" ref="DL1986" ca="1">+DL1987*INDIRECT(DL1972)</f>
        <v>0</v>
      </c>
    </row>
    <row r="1987" spans="1:116" x14ac:dyDescent="0.4">
      <c r="D1987" t="s">
        <v>853</v>
      </c>
      <c r="G1987" s="145" t="str">
        <f>"% of "&amp;G1970&amp;" - new borrowing"</f>
        <v>% of (Primary label) - new borrowing</v>
      </c>
      <c r="K1987" s="16">
        <v>0.7</v>
      </c>
      <c r="L1987" s="16">
        <v>0.7</v>
      </c>
      <c r="M1987" s="16">
        <v>0.7</v>
      </c>
      <c r="N1987" s="16">
        <v>0.7</v>
      </c>
      <c r="O1987" s="16">
        <v>0.7</v>
      </c>
      <c r="P1987" s="16">
        <v>0.7</v>
      </c>
      <c r="R1987"/>
      <c r="S1987" s="150" cm="1">
        <f t="array" ref="S1987">IFERROR(INDEX($K:$Q,ROW(),MATCH(S$3,$K$2:$Q$2,0)),0)</f>
        <v>0.7</v>
      </c>
      <c r="T1987" s="150" cm="1">
        <f t="array" ref="T1987">IFERROR(INDEX($K:$Q,ROW(),MATCH(T$3,$K$2:$Q$2,0)),0)</f>
        <v>0.7</v>
      </c>
      <c r="U1987" s="150" cm="1">
        <f t="array" ref="U1987">IFERROR(INDEX($K:$Q,ROW(),MATCH(U$3,$K$2:$Q$2,0)),0)</f>
        <v>0.7</v>
      </c>
      <c r="V1987" s="150" cm="1">
        <f t="array" ref="V1987">IFERROR(INDEX($K:$Q,ROW(),MATCH(V$3,$K$2:$Q$2,0)),0)</f>
        <v>0.7</v>
      </c>
      <c r="W1987" s="150" cm="1">
        <f t="array" ref="W1987">IFERROR(INDEX($K:$Q,ROW(),MATCH(W$3,$K$2:$Q$2,0)),0)</f>
        <v>0.7</v>
      </c>
      <c r="X1987" s="150" cm="1">
        <f t="array" ref="X1987">IFERROR(INDEX($K:$Q,ROW(),MATCH(X$3,$K$2:$Q$2,0)),0)</f>
        <v>0.7</v>
      </c>
      <c r="Y1987" s="150" cm="1">
        <f t="array" ref="Y1987">IFERROR(INDEX($K:$Q,ROW(),MATCH(Y$3,$K$2:$Q$2,0)),0)</f>
        <v>0.7</v>
      </c>
      <c r="Z1987" s="150" cm="1">
        <f t="array" ref="Z1987">IFERROR(INDEX($K:$Q,ROW(),MATCH(Z$3,$K$2:$Q$2,0)),0)</f>
        <v>0.7</v>
      </c>
      <c r="AA1987" s="150" cm="1">
        <f t="array" ref="AA1987">IFERROR(INDEX($K:$Q,ROW(),MATCH(AA$3,$K$2:$Q$2,0)),0)</f>
        <v>0.7</v>
      </c>
      <c r="AB1987" s="150" cm="1">
        <f t="array" ref="AB1987">IFERROR(INDEX($K:$Q,ROW(),MATCH(AB$3,$K$2:$Q$2,0)),0)</f>
        <v>0.7</v>
      </c>
      <c r="AC1987" s="150" cm="1">
        <f t="array" ref="AC1987">IFERROR(INDEX($K:$Q,ROW(),MATCH(AC$3,$K$2:$Q$2,0)),0)</f>
        <v>0.7</v>
      </c>
      <c r="AD1987" s="150" cm="1">
        <f t="array" ref="AD1987">IFERROR(INDEX($K:$Q,ROW(),MATCH(AD$3,$K$2:$Q$2,0)),0)</f>
        <v>0.7</v>
      </c>
      <c r="AE1987" s="150" cm="1">
        <f t="array" ref="AE1987">IFERROR(INDEX($K:$Q,ROW(),MATCH(AE$3,$K$2:$Q$2,0)),0)</f>
        <v>0.7</v>
      </c>
      <c r="AF1987" s="150" cm="1">
        <f t="array" ref="AF1987">IFERROR(INDEX($K:$Q,ROW(),MATCH(AF$3,$K$2:$Q$2,0)),0)</f>
        <v>0.7</v>
      </c>
      <c r="AG1987" s="150" cm="1">
        <f t="array" ref="AG1987">IFERROR(INDEX($K:$Q,ROW(),MATCH(AG$3,$K$2:$Q$2,0)),0)</f>
        <v>0.7</v>
      </c>
      <c r="AH1987" s="150" cm="1">
        <f t="array" ref="AH1987">IFERROR(INDEX($K:$Q,ROW(),MATCH(AH$3,$K$2:$Q$2,0)),0)</f>
        <v>0.7</v>
      </c>
      <c r="AI1987" s="150" cm="1">
        <f t="array" ref="AI1987">IFERROR(INDEX($K:$Q,ROW(),MATCH(AI$3,$K$2:$Q$2,0)),0)</f>
        <v>0.7</v>
      </c>
      <c r="AJ1987" s="150" cm="1">
        <f t="array" ref="AJ1987">IFERROR(INDEX($K:$Q,ROW(),MATCH(AJ$3,$K$2:$Q$2,0)),0)</f>
        <v>0.7</v>
      </c>
      <c r="AK1987" s="150" cm="1">
        <f t="array" ref="AK1987">IFERROR(INDEX($K:$Q,ROW(),MATCH(AK$3,$K$2:$Q$2,0)),0)</f>
        <v>0.7</v>
      </c>
      <c r="AL1987" s="150" cm="1">
        <f t="array" ref="AL1987">IFERROR(INDEX($K:$Q,ROW(),MATCH(AL$3,$K$2:$Q$2,0)),0)</f>
        <v>0.7</v>
      </c>
      <c r="AM1987" s="150" cm="1">
        <f t="array" ref="AM1987">IFERROR(INDEX($K:$Q,ROW(),MATCH(AM$3,$K$2:$Q$2,0)),0)</f>
        <v>0.7</v>
      </c>
      <c r="AN1987" s="150" cm="1">
        <f t="array" ref="AN1987">IFERROR(INDEX($K:$Q,ROW(),MATCH(AN$3,$K$2:$Q$2,0)),0)</f>
        <v>0.7</v>
      </c>
      <c r="AO1987" s="150" cm="1">
        <f t="array" ref="AO1987">IFERROR(INDEX($K:$Q,ROW(),MATCH(AO$3,$K$2:$Q$2,0)),0)</f>
        <v>0.7</v>
      </c>
      <c r="AP1987" s="150" cm="1">
        <f t="array" ref="AP1987">IFERROR(INDEX($K:$Q,ROW(),MATCH(AP$3,$K$2:$Q$2,0)),0)</f>
        <v>0.7</v>
      </c>
      <c r="AQ1987" s="150" cm="1">
        <f t="array" ref="AQ1987">IFERROR(INDEX($K:$Q,ROW(),MATCH(AQ$3,$K$2:$Q$2,0)),0)</f>
        <v>0.7</v>
      </c>
      <c r="AR1987" s="150" cm="1">
        <f t="array" ref="AR1987">IFERROR(INDEX($K:$Q,ROW(),MATCH(AR$3,$K$2:$Q$2,0)),0)</f>
        <v>0.7</v>
      </c>
      <c r="AS1987" s="150" cm="1">
        <f t="array" ref="AS1987">IFERROR(INDEX($K:$Q,ROW(),MATCH(AS$3,$K$2:$Q$2,0)),0)</f>
        <v>0.7</v>
      </c>
      <c r="AT1987" s="150" cm="1">
        <f t="array" ref="AT1987">IFERROR(INDEX($K:$Q,ROW(),MATCH(AT$3,$K$2:$Q$2,0)),0)</f>
        <v>0.7</v>
      </c>
      <c r="AU1987" s="150" cm="1">
        <f t="array" ref="AU1987">IFERROR(INDEX($K:$Q,ROW(),MATCH(AU$3,$K$2:$Q$2,0)),0)</f>
        <v>0.7</v>
      </c>
      <c r="AV1987" s="150" cm="1">
        <f t="array" ref="AV1987">IFERROR(INDEX($K:$Q,ROW(),MATCH(AV$3,$K$2:$Q$2,0)),0)</f>
        <v>0.7</v>
      </c>
      <c r="AW1987" s="150" cm="1">
        <f t="array" ref="AW1987">IFERROR(INDEX($K:$Q,ROW(),MATCH(AW$3,$K$2:$Q$2,0)),0)</f>
        <v>0.7</v>
      </c>
      <c r="AX1987" s="150" cm="1">
        <f t="array" ref="AX1987">IFERROR(INDEX($K:$Q,ROW(),MATCH(AX$3,$K$2:$Q$2,0)),0)</f>
        <v>0.7</v>
      </c>
      <c r="AY1987" s="150" cm="1">
        <f t="array" ref="AY1987">IFERROR(INDEX($K:$Q,ROW(),MATCH(AY$3,$K$2:$Q$2,0)),0)</f>
        <v>0.7</v>
      </c>
      <c r="AZ1987" s="150" cm="1">
        <f t="array" ref="AZ1987">IFERROR(INDEX($K:$Q,ROW(),MATCH(AZ$3,$K$2:$Q$2,0)),0)</f>
        <v>0.7</v>
      </c>
      <c r="BA1987" s="150" cm="1">
        <f t="array" ref="BA1987">IFERROR(INDEX($K:$Q,ROW(),MATCH(BA$3,$K$2:$Q$2,0)),0)</f>
        <v>0.7</v>
      </c>
      <c r="BB1987" s="150" cm="1">
        <f t="array" ref="BB1987">IFERROR(INDEX($K:$Q,ROW(),MATCH(BB$3,$K$2:$Q$2,0)),0)</f>
        <v>0.7</v>
      </c>
      <c r="BC1987" s="150" cm="1">
        <f t="array" ref="BC1987">IFERROR(INDEX($K:$Q,ROW(),MATCH(BC$3,$K$2:$Q$2,0)),0)</f>
        <v>0.7</v>
      </c>
      <c r="BD1987" s="150" cm="1">
        <f t="array" ref="BD1987">IFERROR(INDEX($K:$Q,ROW(),MATCH(BD$3,$K$2:$Q$2,0)),0)</f>
        <v>0.7</v>
      </c>
      <c r="BE1987" s="150" cm="1">
        <f t="array" ref="BE1987">IFERROR(INDEX($K:$Q,ROW(),MATCH(BE$3,$K$2:$Q$2,0)),0)</f>
        <v>0.7</v>
      </c>
      <c r="BF1987" s="150" cm="1">
        <f t="array" ref="BF1987">IFERROR(INDEX($K:$Q,ROW(),MATCH(BF$3,$K$2:$Q$2,0)),0)</f>
        <v>0.7</v>
      </c>
      <c r="BG1987" s="150" cm="1">
        <f t="array" ref="BG1987">IFERROR(INDEX($K:$Q,ROW(),MATCH(BG$3,$K$2:$Q$2,0)),0)</f>
        <v>0.7</v>
      </c>
      <c r="BH1987" s="150" cm="1">
        <f t="array" ref="BH1987">IFERROR(INDEX($K:$Q,ROW(),MATCH(BH$3,$K$2:$Q$2,0)),0)</f>
        <v>0.7</v>
      </c>
      <c r="BI1987" s="150" cm="1">
        <f t="array" ref="BI1987">IFERROR(INDEX($K:$Q,ROW(),MATCH(BI$3,$K$2:$Q$2,0)),0)</f>
        <v>0.7</v>
      </c>
      <c r="BJ1987" s="150" cm="1">
        <f t="array" ref="BJ1987">IFERROR(INDEX($K:$Q,ROW(),MATCH(BJ$3,$K$2:$Q$2,0)),0)</f>
        <v>0.7</v>
      </c>
      <c r="BK1987" s="150" cm="1">
        <f t="array" ref="BK1987">IFERROR(INDEX($K:$Q,ROW(),MATCH(BK$3,$K$2:$Q$2,0)),0)</f>
        <v>0.7</v>
      </c>
      <c r="BL1987" s="150" cm="1">
        <f t="array" ref="BL1987">IFERROR(INDEX($K:$Q,ROW(),MATCH(BL$3,$K$2:$Q$2,0)),0)</f>
        <v>0.7</v>
      </c>
      <c r="BM1987" s="150" cm="1">
        <f t="array" ref="BM1987">IFERROR(INDEX($K:$Q,ROW(),MATCH(BM$3,$K$2:$Q$2,0)),0)</f>
        <v>0.7</v>
      </c>
      <c r="BN1987" s="150" cm="1">
        <f t="array" ref="BN1987">IFERROR(INDEX($K:$Q,ROW(),MATCH(BN$3,$K$2:$Q$2,0)),0)</f>
        <v>0.7</v>
      </c>
      <c r="BO1987" s="150" cm="1">
        <f t="array" ref="BO1987">IFERROR(INDEX($K:$Q,ROW(),MATCH(BO$3,$K$2:$Q$2,0)),0)</f>
        <v>0.7</v>
      </c>
      <c r="BP1987" s="150" cm="1">
        <f t="array" ref="BP1987">IFERROR(INDEX($K:$Q,ROW(),MATCH(BP$3,$K$2:$Q$2,0)),0)</f>
        <v>0.7</v>
      </c>
      <c r="BQ1987" s="150" cm="1">
        <f t="array" ref="BQ1987">IFERROR(INDEX($K:$Q,ROW(),MATCH(BQ$3,$K$2:$Q$2,0)),0)</f>
        <v>0.7</v>
      </c>
      <c r="BR1987" s="150" cm="1">
        <f t="array" ref="BR1987">IFERROR(INDEX($K:$Q,ROW(),MATCH(BR$3,$K$2:$Q$2,0)),0)</f>
        <v>0.7</v>
      </c>
      <c r="BS1987" s="150" cm="1">
        <f t="array" ref="BS1987">IFERROR(INDEX($K:$Q,ROW(),MATCH(BS$3,$K$2:$Q$2,0)),0)</f>
        <v>0.7</v>
      </c>
      <c r="BT1987" s="150" cm="1">
        <f t="array" ref="BT1987">IFERROR(INDEX($K:$Q,ROW(),MATCH(BT$3,$K$2:$Q$2,0)),0)</f>
        <v>0.7</v>
      </c>
      <c r="BU1987" s="150" cm="1">
        <f t="array" ref="BU1987">IFERROR(INDEX($K:$Q,ROW(),MATCH(BU$3,$K$2:$Q$2,0)),0)</f>
        <v>0.7</v>
      </c>
      <c r="BV1987" s="150" cm="1">
        <f t="array" ref="BV1987">IFERROR(INDEX($K:$Q,ROW(),MATCH(BV$3,$K$2:$Q$2,0)),0)</f>
        <v>0.7</v>
      </c>
      <c r="BW1987" s="150" cm="1">
        <f t="array" ref="BW1987">IFERROR(INDEX($K:$Q,ROW(),MATCH(BW$3,$K$2:$Q$2,0)),0)</f>
        <v>0.7</v>
      </c>
      <c r="BX1987" s="150" cm="1">
        <f t="array" ref="BX1987">IFERROR(INDEX($K:$Q,ROW(),MATCH(BX$3,$K$2:$Q$2,0)),0)</f>
        <v>0.7</v>
      </c>
      <c r="BY1987" s="150" cm="1">
        <f t="array" ref="BY1987">IFERROR(INDEX($K:$Q,ROW(),MATCH(BY$3,$K$2:$Q$2,0)),0)</f>
        <v>0.7</v>
      </c>
      <c r="BZ1987" s="150" cm="1">
        <f t="array" ref="BZ1987">IFERROR(INDEX($K:$Q,ROW(),MATCH(BZ$3,$K$2:$Q$2,0)),0)</f>
        <v>0.7</v>
      </c>
      <c r="CA1987" s="150" cm="1">
        <f t="array" ref="CA1987">IFERROR(INDEX($K:$Q,ROW(),MATCH(CA$3,$K$2:$Q$2,0)),0)</f>
        <v>0.7</v>
      </c>
      <c r="CB1987" s="150" cm="1">
        <f t="array" ref="CB1987">IFERROR(INDEX($K:$Q,ROW(),MATCH(CB$3,$K$2:$Q$2,0)),0)</f>
        <v>0.7</v>
      </c>
      <c r="CC1987" s="150" cm="1">
        <f t="array" ref="CC1987">IFERROR(INDEX($K:$Q,ROW(),MATCH(CC$3,$K$2:$Q$2,0)),0)</f>
        <v>0.7</v>
      </c>
      <c r="CD1987" s="150" cm="1">
        <f t="array" ref="CD1987">IFERROR(INDEX($K:$Q,ROW(),MATCH(CD$3,$K$2:$Q$2,0)),0)</f>
        <v>0.7</v>
      </c>
      <c r="CE1987" s="150" cm="1">
        <f t="array" ref="CE1987">IFERROR(INDEX($K:$Q,ROW(),MATCH(CE$3,$K$2:$Q$2,0)),0)</f>
        <v>0.7</v>
      </c>
      <c r="CF1987" s="150" cm="1">
        <f t="array" ref="CF1987">IFERROR(INDEX($K:$Q,ROW(),MATCH(CF$3,$K$2:$Q$2,0)),0)</f>
        <v>0.7</v>
      </c>
      <c r="CG1987" s="150" cm="1">
        <f t="array" ref="CG1987">IFERROR(INDEX($K:$Q,ROW(),MATCH(CG$3,$K$2:$Q$2,0)),0)</f>
        <v>0.7</v>
      </c>
      <c r="CH1987" s="150" cm="1">
        <f t="array" ref="CH1987">IFERROR(INDEX($K:$Q,ROW(),MATCH(CH$3,$K$2:$Q$2,0)),0)</f>
        <v>0.7</v>
      </c>
      <c r="CI1987" s="150" cm="1">
        <f t="array" ref="CI1987">IFERROR(INDEX($K:$Q,ROW(),MATCH(CI$3,$K$2:$Q$2,0)),0)</f>
        <v>0.7</v>
      </c>
      <c r="CJ1987" s="150" cm="1">
        <f t="array" ref="CJ1987">IFERROR(INDEX($K:$Q,ROW(),MATCH(CJ$3,$K$2:$Q$2,0)),0)</f>
        <v>0.7</v>
      </c>
      <c r="CK1987" s="150" cm="1">
        <f t="array" ref="CK1987">IFERROR(INDEX($K:$Q,ROW(),MATCH(CK$3,$K$2:$Q$2,0)),0)</f>
        <v>0.7</v>
      </c>
      <c r="CL1987" s="150" cm="1">
        <f t="array" ref="CL1987">IFERROR(INDEX($K:$Q,ROW(),MATCH(CL$3,$K$2:$Q$2,0)),0)</f>
        <v>0.7</v>
      </c>
      <c r="CM1987" s="150" cm="1">
        <f t="array" ref="CM1987">IFERROR(INDEX($K:$Q,ROW(),MATCH(CM$3,$K$2:$Q$2,0)),0)</f>
        <v>0</v>
      </c>
      <c r="CN1987" s="150" cm="1">
        <f t="array" ref="CN1987">IFERROR(INDEX($K:$Q,ROW(),MATCH(CN$3,$K$2:$Q$2,0)),0)</f>
        <v>0</v>
      </c>
      <c r="CO1987" s="150" cm="1">
        <f t="array" ref="CO1987">IFERROR(INDEX($K:$Q,ROW(),MATCH(CO$3,$K$2:$Q$2,0)),0)</f>
        <v>0</v>
      </c>
      <c r="CP1987" s="150" cm="1">
        <f t="array" ref="CP1987">IFERROR(INDEX($K:$Q,ROW(),MATCH(CP$3,$K$2:$Q$2,0)),0)</f>
        <v>0</v>
      </c>
      <c r="CQ1987" s="150" cm="1">
        <f t="array" ref="CQ1987">IFERROR(INDEX($K:$Q,ROW(),MATCH(CQ$3,$K$2:$Q$2,0)),0)</f>
        <v>0</v>
      </c>
      <c r="CR1987" s="150" cm="1">
        <f t="array" ref="CR1987">IFERROR(INDEX($K:$Q,ROW(),MATCH(CR$3,$K$2:$Q$2,0)),0)</f>
        <v>0</v>
      </c>
      <c r="CS1987" s="150" cm="1">
        <f t="array" ref="CS1987">IFERROR(INDEX($K:$Q,ROW(),MATCH(CS$3,$K$2:$Q$2,0)),0)</f>
        <v>0</v>
      </c>
      <c r="CT1987" s="150" cm="1">
        <f t="array" ref="CT1987">IFERROR(INDEX($K:$Q,ROW(),MATCH(CT$3,$K$2:$Q$2,0)),0)</f>
        <v>0</v>
      </c>
      <c r="CU1987" s="150" cm="1">
        <f t="array" ref="CU1987">IFERROR(INDEX($K:$Q,ROW(),MATCH(CU$3,$K$2:$Q$2,0)),0)</f>
        <v>0</v>
      </c>
      <c r="CV1987" s="150" cm="1">
        <f t="array" ref="CV1987">IFERROR(INDEX($K:$Q,ROW(),MATCH(CV$3,$K$2:$Q$2,0)),0)</f>
        <v>0</v>
      </c>
      <c r="CW1987" s="150" cm="1">
        <f t="array" ref="CW1987">IFERROR(INDEX($K:$Q,ROW(),MATCH(CW$3,$K$2:$Q$2,0)),0)</f>
        <v>0</v>
      </c>
      <c r="CX1987" s="150" cm="1">
        <f t="array" ref="CX1987">IFERROR(INDEX($K:$Q,ROW(),MATCH(CX$3,$K$2:$Q$2,0)),0)</f>
        <v>0</v>
      </c>
      <c r="CY1987" s="150" cm="1">
        <f t="array" ref="CY1987">IFERROR(INDEX($K:$Q,ROW(),MATCH(CY$3,$K$2:$Q$2,0)),0)</f>
        <v>0</v>
      </c>
      <c r="CZ1987" s="150" cm="1">
        <f t="array" ref="CZ1987">IFERROR(INDEX($K:$Q,ROW(),MATCH(CZ$3,$K$2:$Q$2,0)),0)</f>
        <v>0</v>
      </c>
      <c r="DA1987" s="150" cm="1">
        <f t="array" ref="DA1987">IFERROR(INDEX($K:$Q,ROW(),MATCH(DA$3,$K$2:$Q$2,0)),0)</f>
        <v>0</v>
      </c>
      <c r="DB1987" s="150" cm="1">
        <f t="array" ref="DB1987">IFERROR(INDEX($K:$Q,ROW(),MATCH(DB$3,$K$2:$Q$2,0)),0)</f>
        <v>0</v>
      </c>
      <c r="DC1987" s="150" cm="1">
        <f t="array" ref="DC1987">IFERROR(INDEX($K:$Q,ROW(),MATCH(DC$3,$K$2:$Q$2,0)),0)</f>
        <v>0</v>
      </c>
      <c r="DD1987" s="150" cm="1">
        <f t="array" ref="DD1987">IFERROR(INDEX($K:$Q,ROW(),MATCH(DD$3,$K$2:$Q$2,0)),0)</f>
        <v>0</v>
      </c>
      <c r="DE1987" s="150" cm="1">
        <f t="array" ref="DE1987">IFERROR(INDEX($K:$Q,ROW(),MATCH(DE$3,$K$2:$Q$2,0)),0)</f>
        <v>0</v>
      </c>
      <c r="DF1987" s="150" cm="1">
        <f t="array" ref="DF1987">IFERROR(INDEX($K:$Q,ROW(),MATCH(DF$3,$K$2:$Q$2,0)),0)</f>
        <v>0</v>
      </c>
      <c r="DG1987" s="150" cm="1">
        <f t="array" ref="DG1987">IFERROR(INDEX($K:$Q,ROW(),MATCH(DG$3,$K$2:$Q$2,0)),0)</f>
        <v>0</v>
      </c>
      <c r="DH1987" s="150" cm="1">
        <f t="array" ref="DH1987">IFERROR(INDEX($K:$Q,ROW(),MATCH(DH$3,$K$2:$Q$2,0)),0)</f>
        <v>0</v>
      </c>
      <c r="DI1987" s="150" cm="1">
        <f t="array" ref="DI1987">IFERROR(INDEX($K:$Q,ROW(),MATCH(DI$3,$K$2:$Q$2,0)),0)</f>
        <v>0</v>
      </c>
      <c r="DJ1987" s="150" cm="1">
        <f t="array" ref="DJ1987">IFERROR(INDEX($K:$Q,ROW(),MATCH(DJ$3,$K$2:$Q$2,0)),0)</f>
        <v>0</v>
      </c>
      <c r="DK1987" s="150" cm="1">
        <f t="array" ref="DK1987">IFERROR(INDEX($K:$Q,ROW(),MATCH(DK$3,$K$2:$Q$2,0)),0)</f>
        <v>0</v>
      </c>
      <c r="DL1987" s="150" cm="1">
        <f t="array" ref="DL1987">IFERROR(INDEX($K:$Q,ROW(),MATCH(DL$3,$K$2:$Q$2,0)),0)</f>
        <v>0</v>
      </c>
    </row>
    <row r="1988" spans="1:116" x14ac:dyDescent="0.4">
      <c r="B1988" t="str">
        <f>E1988</f>
        <v>1988 DAMORT-S</v>
      </c>
      <c r="C1988" t="s">
        <v>236</v>
      </c>
      <c r="D1988" t="s">
        <v>853</v>
      </c>
      <c r="E1988" t="str">
        <f t="shared" si="3440"/>
        <v>1988 DAMORT-S</v>
      </c>
      <c r="G1988" s="158" t="str">
        <f>"Prepayment - "&amp;SUBSTITUTE(G1978,":","")</f>
        <v>Prepayment - Simple amortizing debt</v>
      </c>
      <c r="K1988" s="24">
        <f>SUMIF($3:$3,K$2,1988:1988)</f>
        <v>-10</v>
      </c>
      <c r="L1988" s="24">
        <f>SUMIF($3:$3,L$2,1988:1988)</f>
        <v>0</v>
      </c>
      <c r="M1988" s="24">
        <f>SUMIF($3:$3,M$2,1988:1988)</f>
        <v>0</v>
      </c>
      <c r="N1988" s="24">
        <f>SUMIF($3:$3,N$2,1988:1988)</f>
        <v>0</v>
      </c>
      <c r="O1988" s="24">
        <f>SUMIF($3:$3,O$2,1988:1988)</f>
        <v>0</v>
      </c>
      <c r="P1988" s="24">
        <f>SUMIF($3:$3,P$2,1988:1988)</f>
        <v>0</v>
      </c>
      <c r="R1988"/>
      <c r="S1988" s="74">
        <v>0</v>
      </c>
      <c r="T1988" s="133">
        <v>0</v>
      </c>
      <c r="U1988" s="133">
        <v>0</v>
      </c>
      <c r="V1988" s="74">
        <v>-10</v>
      </c>
      <c r="W1988" s="74">
        <v>0</v>
      </c>
      <c r="X1988" s="74">
        <v>0</v>
      </c>
      <c r="Y1988" s="74">
        <v>0</v>
      </c>
      <c r="Z1988" s="74">
        <v>0</v>
      </c>
      <c r="AA1988" s="74">
        <v>0</v>
      </c>
      <c r="AB1988" s="74">
        <v>0</v>
      </c>
      <c r="AC1988" s="74">
        <v>0</v>
      </c>
      <c r="AD1988" s="74">
        <v>0</v>
      </c>
      <c r="AE1988" s="74">
        <v>0</v>
      </c>
      <c r="AF1988" s="74">
        <v>0</v>
      </c>
      <c r="AG1988" s="74">
        <v>0</v>
      </c>
      <c r="AH1988" s="74">
        <v>0</v>
      </c>
      <c r="AI1988" s="74">
        <v>0</v>
      </c>
      <c r="AJ1988" s="74">
        <v>0</v>
      </c>
      <c r="AK1988" s="74">
        <v>0</v>
      </c>
      <c r="AL1988" s="74">
        <v>0</v>
      </c>
      <c r="AM1988" s="74">
        <v>0</v>
      </c>
      <c r="AN1988" s="74">
        <v>0</v>
      </c>
      <c r="AO1988" s="74">
        <v>0</v>
      </c>
      <c r="AP1988" s="74">
        <v>0</v>
      </c>
      <c r="AQ1988" s="74">
        <v>0</v>
      </c>
      <c r="AR1988" s="74">
        <v>0</v>
      </c>
      <c r="AS1988" s="74">
        <v>0</v>
      </c>
      <c r="AT1988" s="74">
        <v>0</v>
      </c>
      <c r="AU1988" s="74">
        <v>0</v>
      </c>
      <c r="AV1988" s="74">
        <v>0</v>
      </c>
      <c r="AW1988" s="74">
        <v>0</v>
      </c>
      <c r="AX1988" s="74">
        <v>0</v>
      </c>
      <c r="AY1988" s="74">
        <v>0</v>
      </c>
      <c r="AZ1988" s="74">
        <v>0</v>
      </c>
      <c r="BA1988" s="74">
        <v>0</v>
      </c>
      <c r="BB1988" s="74">
        <v>0</v>
      </c>
      <c r="BC1988" s="74">
        <v>0</v>
      </c>
      <c r="BD1988" s="74">
        <v>0</v>
      </c>
      <c r="BE1988" s="74">
        <v>0</v>
      </c>
      <c r="BF1988" s="74">
        <v>0</v>
      </c>
      <c r="BG1988" s="74">
        <v>0</v>
      </c>
      <c r="BH1988" s="74">
        <v>0</v>
      </c>
      <c r="BI1988" s="74">
        <v>0</v>
      </c>
      <c r="BJ1988" s="74">
        <v>0</v>
      </c>
      <c r="BK1988" s="74">
        <v>0</v>
      </c>
      <c r="BL1988" s="74">
        <v>0</v>
      </c>
      <c r="BM1988" s="74">
        <v>0</v>
      </c>
      <c r="BN1988" s="74">
        <v>0</v>
      </c>
      <c r="BO1988" s="74">
        <v>0</v>
      </c>
      <c r="BP1988" s="74">
        <v>0</v>
      </c>
      <c r="BQ1988" s="74">
        <v>0</v>
      </c>
      <c r="BR1988" s="74">
        <v>0</v>
      </c>
      <c r="BS1988" s="74">
        <v>0</v>
      </c>
      <c r="BT1988" s="74">
        <v>0</v>
      </c>
      <c r="BU1988" s="74">
        <v>0</v>
      </c>
      <c r="BV1988" s="74">
        <v>0</v>
      </c>
      <c r="BW1988" s="74">
        <v>0</v>
      </c>
      <c r="BX1988" s="74">
        <v>0</v>
      </c>
      <c r="BY1988" s="74">
        <v>0</v>
      </c>
      <c r="BZ1988" s="74">
        <v>0</v>
      </c>
      <c r="CA1988" s="74">
        <v>0</v>
      </c>
      <c r="CB1988" s="74">
        <v>0</v>
      </c>
      <c r="CC1988" s="74">
        <v>0</v>
      </c>
      <c r="CD1988" s="74">
        <v>0</v>
      </c>
      <c r="CE1988" s="74">
        <v>0</v>
      </c>
      <c r="CF1988" s="74">
        <v>0</v>
      </c>
      <c r="CG1988" s="74">
        <v>0</v>
      </c>
      <c r="CH1988" s="74">
        <v>0</v>
      </c>
      <c r="CI1988" s="74">
        <v>0</v>
      </c>
      <c r="CJ1988" s="74">
        <v>0</v>
      </c>
      <c r="CK1988" s="74">
        <v>0</v>
      </c>
      <c r="CL1988" s="74">
        <v>0</v>
      </c>
      <c r="CO1988" s="74">
        <v>0</v>
      </c>
      <c r="CP1988" s="74">
        <v>0</v>
      </c>
      <c r="CQ1988" s="74">
        <v>0</v>
      </c>
      <c r="CR1988" s="74">
        <v>0</v>
      </c>
      <c r="CS1988" s="74">
        <v>0</v>
      </c>
      <c r="CT1988" s="74">
        <v>0</v>
      </c>
      <c r="CU1988" s="74">
        <v>0</v>
      </c>
      <c r="CV1988" s="74">
        <v>0</v>
      </c>
      <c r="CW1988" s="74">
        <v>0</v>
      </c>
      <c r="CX1988" s="74">
        <v>0</v>
      </c>
      <c r="CY1988" s="74">
        <v>0</v>
      </c>
      <c r="CZ1988" s="74">
        <v>0</v>
      </c>
      <c r="DA1988" s="74">
        <v>0</v>
      </c>
      <c r="DB1988" s="74">
        <v>0</v>
      </c>
      <c r="DC1988" s="74">
        <v>0</v>
      </c>
      <c r="DD1988" s="74">
        <v>0</v>
      </c>
      <c r="DE1988" s="74">
        <v>0</v>
      </c>
      <c r="DF1988" s="74">
        <v>0</v>
      </c>
      <c r="DG1988" s="74">
        <v>0</v>
      </c>
      <c r="DH1988" s="74">
        <v>0</v>
      </c>
      <c r="DI1988" s="74">
        <v>0</v>
      </c>
      <c r="DJ1988" s="74">
        <v>0</v>
      </c>
      <c r="DK1988" s="74">
        <v>0</v>
      </c>
      <c r="DL1988" s="74">
        <v>0</v>
      </c>
    </row>
    <row r="1989" spans="1:116" x14ac:dyDescent="0.4">
      <c r="C1989" t="s">
        <v>236</v>
      </c>
      <c r="D1989" t="s">
        <v>853</v>
      </c>
      <c r="E1989" t="str">
        <f t="shared" si="3440"/>
        <v>1989 DAMORT-S</v>
      </c>
      <c r="G1989" s="158" t="str">
        <f>"Principal payments - "&amp;SUBSTITUTE(G1978,":","")</f>
        <v>Principal payments - Simple amortizing debt</v>
      </c>
      <c r="K1989" s="138">
        <f ca="1">SUMIF($3:$3,K$2,1989:1989)</f>
        <v>-13774.067433363007</v>
      </c>
      <c r="L1989" s="138">
        <f ca="1">SUMIF($3:$3,L$2,1989:1989)</f>
        <v>-40477.979637423363</v>
      </c>
      <c r="M1989" s="138">
        <f ca="1">SUMIF($3:$3,M$2,1989:1989)</f>
        <v>-69978.920563609572</v>
      </c>
      <c r="N1989" s="138">
        <f ca="1">SUMIF($3:$3,N$2,1989:1989)</f>
        <v>-83998.949076089368</v>
      </c>
      <c r="O1989" s="138">
        <f ca="1">SUMIF($3:$3,O$2,1989:1989)</f>
        <v>-83999.890831614641</v>
      </c>
      <c r="P1989" s="138">
        <f ca="1">SUMIF($3:$3,P$2,1989:1989)</f>
        <v>-83999.879400258156</v>
      </c>
      <c r="R1989"/>
      <c r="S1989" s="62">
        <f t="shared" ref="S1989:CD1989" ca="1" si="3537">S1996-S1992</f>
        <v>-191.46499755069988</v>
      </c>
      <c r="T1989" s="62">
        <f t="shared" ca="1" si="3537"/>
        <v>-360.59751622048481</v>
      </c>
      <c r="U1989" s="62">
        <f t="shared" ca="1" si="3537"/>
        <v>-531.13947254585128</v>
      </c>
      <c r="V1989" s="62">
        <f t="shared" ca="1" si="3537"/>
        <v>-702.86327330199072</v>
      </c>
      <c r="W1989" s="62">
        <f t="shared" ca="1" si="3537"/>
        <v>-876.25744426970323</v>
      </c>
      <c r="X1989" s="62">
        <f t="shared" ca="1" si="3537"/>
        <v>-1051.0965666621464</v>
      </c>
      <c r="Y1989" s="62">
        <f t="shared" ca="1" si="3537"/>
        <v>-1227.3926817411932</v>
      </c>
      <c r="Z1989" s="62">
        <f t="shared" ca="1" si="3537"/>
        <v>-1405.1579311125654</v>
      </c>
      <c r="AA1989" s="62">
        <f t="shared" ca="1" si="3537"/>
        <v>-1584.4045575620328</v>
      </c>
      <c r="AB1989" s="62">
        <f t="shared" ca="1" si="3537"/>
        <v>-1765.1449058985786</v>
      </c>
      <c r="AC1989" s="62">
        <f t="shared" ca="1" si="3537"/>
        <v>-1947.3914238045959</v>
      </c>
      <c r="AD1989" s="62">
        <f t="shared" ca="1" si="3537"/>
        <v>-2131.1566626931631</v>
      </c>
      <c r="AE1989" s="62">
        <f t="shared" ca="1" si="3537"/>
        <v>-2316.4532785724682</v>
      </c>
      <c r="AF1989" s="62">
        <f t="shared" ca="1" si="3537"/>
        <v>-2503.2940329174348</v>
      </c>
      <c r="AG1989" s="62">
        <f t="shared" ca="1" si="3537"/>
        <v>-2691.691793548609</v>
      </c>
      <c r="AH1989" s="62">
        <f t="shared" ca="1" si="3537"/>
        <v>-2881.6595355183763</v>
      </c>
      <c r="AI1989" s="62">
        <f t="shared" ca="1" si="3537"/>
        <v>-3073.2103420045582</v>
      </c>
      <c r="AJ1989" s="62">
        <f t="shared" ca="1" si="3537"/>
        <v>-3266.3574052114591</v>
      </c>
      <c r="AK1989" s="62">
        <f t="shared" ca="1" si="3537"/>
        <v>-3461.1140272784169</v>
      </c>
      <c r="AL1989" s="62">
        <f t="shared" ca="1" si="3537"/>
        <v>-3657.4936211959325</v>
      </c>
      <c r="AM1989" s="62">
        <f t="shared" ca="1" si="3537"/>
        <v>-3855.5097117294276</v>
      </c>
      <c r="AN1989" s="62">
        <f t="shared" ca="1" si="3537"/>
        <v>-4055.1759363507022</v>
      </c>
      <c r="AO1989" s="62">
        <f t="shared" ca="1" si="3537"/>
        <v>-4256.5060461771536</v>
      </c>
      <c r="AP1989" s="62">
        <f t="shared" ca="1" si="3537"/>
        <v>-4459.5139069188253</v>
      </c>
      <c r="AQ1989" s="62">
        <f t="shared" ca="1" si="3537"/>
        <v>-4664.2134998333449</v>
      </c>
      <c r="AR1989" s="62">
        <f t="shared" ca="1" si="3537"/>
        <v>-4870.6189226888182</v>
      </c>
      <c r="AS1989" s="62">
        <f t="shared" ca="1" si="3537"/>
        <v>-5078.7443907347542</v>
      </c>
      <c r="AT1989" s="62">
        <f t="shared" ca="1" si="3537"/>
        <v>-5288.6042376810728</v>
      </c>
      <c r="AU1989" s="62">
        <f t="shared" ca="1" si="3537"/>
        <v>-5500.2129166852774</v>
      </c>
      <c r="AV1989" s="62">
        <f t="shared" ca="1" si="3537"/>
        <v>-5713.5850013478503</v>
      </c>
      <c r="AW1989" s="62">
        <f t="shared" ca="1" si="3537"/>
        <v>-5928.735186715945</v>
      </c>
      <c r="AX1989" s="62">
        <f t="shared" ca="1" si="3537"/>
        <v>-6145.6782902954401</v>
      </c>
      <c r="AY1989" s="62">
        <f t="shared" ca="1" si="3537"/>
        <v>-6364.429253071431</v>
      </c>
      <c r="AZ1989" s="62">
        <f t="shared" ca="1" si="3537"/>
        <v>-6585.003140537222</v>
      </c>
      <c r="BA1989" s="62">
        <f t="shared" ca="1" si="3537"/>
        <v>-6807.4151437318942</v>
      </c>
      <c r="BB1989" s="62">
        <f t="shared" ca="1" si="3537"/>
        <v>-7031.6805802865219</v>
      </c>
      <c r="BC1989" s="62">
        <f t="shared" ca="1" si="3537"/>
        <v>-6999.6773979284044</v>
      </c>
      <c r="BD1989" s="62">
        <f t="shared" ca="1" si="3537"/>
        <v>-6999.6747095778082</v>
      </c>
      <c r="BE1989" s="62">
        <f t="shared" ca="1" si="3537"/>
        <v>-6999.6719988242903</v>
      </c>
      <c r="BF1989" s="62">
        <f t="shared" ca="1" si="3537"/>
        <v>-6999.9919373530975</v>
      </c>
      <c r="BG1989" s="62">
        <f t="shared" ca="1" si="3537"/>
        <v>-6999.9918701643737</v>
      </c>
      <c r="BH1989" s="62">
        <f t="shared" ca="1" si="3537"/>
        <v>-6999.9918024157432</v>
      </c>
      <c r="BI1989" s="62">
        <f t="shared" ca="1" si="3537"/>
        <v>-6999.9917341025412</v>
      </c>
      <c r="BJ1989" s="62">
        <f t="shared" ca="1" si="3537"/>
        <v>-6999.9916652200627</v>
      </c>
      <c r="BK1989" s="62">
        <f t="shared" ca="1" si="3537"/>
        <v>-6999.9915957635631</v>
      </c>
      <c r="BL1989" s="62">
        <f t="shared" ca="1" si="3537"/>
        <v>-6999.9915257282591</v>
      </c>
      <c r="BM1989" s="62">
        <f t="shared" ca="1" si="3537"/>
        <v>-6999.9914551093279</v>
      </c>
      <c r="BN1989" s="62">
        <f t="shared" ca="1" si="3537"/>
        <v>-6999.9913839019064</v>
      </c>
      <c r="BO1989" s="62">
        <f t="shared" ca="1" si="3537"/>
        <v>-6999.9913121010886</v>
      </c>
      <c r="BP1989" s="62">
        <f t="shared" ca="1" si="3537"/>
        <v>-6999.9912397019307</v>
      </c>
      <c r="BQ1989" s="62">
        <f t="shared" ca="1" si="3537"/>
        <v>-6999.9911666994467</v>
      </c>
      <c r="BR1989" s="62">
        <f t="shared" ca="1" si="3537"/>
        <v>-6999.991093088609</v>
      </c>
      <c r="BS1989" s="62">
        <f t="shared" ca="1" si="3537"/>
        <v>-6999.991018864348</v>
      </c>
      <c r="BT1989" s="62">
        <f t="shared" ca="1" si="3537"/>
        <v>-6999.9909440215506</v>
      </c>
      <c r="BU1989" s="62">
        <f t="shared" ca="1" si="3537"/>
        <v>-6999.9908685550636</v>
      </c>
      <c r="BV1989" s="62">
        <f t="shared" ca="1" si="3537"/>
        <v>-6999.9907924596891</v>
      </c>
      <c r="BW1989" s="62">
        <f t="shared" ca="1" si="3537"/>
        <v>-6999.9907157301868</v>
      </c>
      <c r="BX1989" s="62">
        <f t="shared" ca="1" si="3537"/>
        <v>-6999.9906383612715</v>
      </c>
      <c r="BY1989" s="62">
        <f t="shared" ca="1" si="3537"/>
        <v>-6999.9905603476154</v>
      </c>
      <c r="BZ1989" s="62">
        <f t="shared" ca="1" si="3537"/>
        <v>-6999.9904816838452</v>
      </c>
      <c r="CA1989" s="62">
        <f t="shared" ca="1" si="3537"/>
        <v>-6999.990402364544</v>
      </c>
      <c r="CB1989" s="62">
        <f t="shared" ca="1" si="3537"/>
        <v>-6999.9903223842484</v>
      </c>
      <c r="CC1989" s="62">
        <f t="shared" ca="1" si="3537"/>
        <v>-6999.9902417374506</v>
      </c>
      <c r="CD1989" s="62">
        <f t="shared" ca="1" si="3537"/>
        <v>-6999.9901604185961</v>
      </c>
      <c r="CE1989" s="62">
        <f t="shared" ref="CE1989:CL1989" ca="1" si="3538">CE1996-CE1992</f>
        <v>-6999.9900784220845</v>
      </c>
      <c r="CF1989" s="62">
        <f t="shared" ca="1" si="3538"/>
        <v>-6999.9899957422685</v>
      </c>
      <c r="CG1989" s="62">
        <f t="shared" ca="1" si="3538"/>
        <v>-6999.989912373454</v>
      </c>
      <c r="CH1989" s="62">
        <f t="shared" ca="1" si="3538"/>
        <v>-6999.9898283098992</v>
      </c>
      <c r="CI1989" s="62">
        <f t="shared" ca="1" si="3538"/>
        <v>-6999.9897435458151</v>
      </c>
      <c r="CJ1989" s="62">
        <f t="shared" ca="1" si="3538"/>
        <v>-6999.9896580753639</v>
      </c>
      <c r="CK1989" s="62">
        <f t="shared" ca="1" si="3538"/>
        <v>-6999.9895718926582</v>
      </c>
      <c r="CL1989" s="62">
        <f t="shared" ca="1" si="3538"/>
        <v>-6999.9894849917637</v>
      </c>
      <c r="CO1989" s="62" t="e">
        <f t="shared" ref="CO1989:DL1989" ca="1" si="3539">CO1996-CO1992</f>
        <v>#REF!</v>
      </c>
      <c r="CP1989" s="62" t="e">
        <f t="shared" ca="1" si="3539"/>
        <v>#REF!</v>
      </c>
      <c r="CQ1989" s="62" t="e">
        <f t="shared" ca="1" si="3539"/>
        <v>#REF!</v>
      </c>
      <c r="CR1989" s="62" t="e">
        <f t="shared" ca="1" si="3539"/>
        <v>#REF!</v>
      </c>
      <c r="CS1989" s="62" t="e">
        <f t="shared" ca="1" si="3539"/>
        <v>#REF!</v>
      </c>
      <c r="CT1989" s="62" t="e">
        <f t="shared" ca="1" si="3539"/>
        <v>#REF!</v>
      </c>
      <c r="CU1989" s="62" t="e">
        <f t="shared" ca="1" si="3539"/>
        <v>#REF!</v>
      </c>
      <c r="CV1989" s="62" t="e">
        <f t="shared" ca="1" si="3539"/>
        <v>#REF!</v>
      </c>
      <c r="CW1989" s="62" t="e">
        <f t="shared" ca="1" si="3539"/>
        <v>#REF!</v>
      </c>
      <c r="CX1989" s="62" t="e">
        <f t="shared" ca="1" si="3539"/>
        <v>#REF!</v>
      </c>
      <c r="CY1989" s="62" t="e">
        <f t="shared" ca="1" si="3539"/>
        <v>#REF!</v>
      </c>
      <c r="CZ1989" s="62" t="e">
        <f t="shared" ca="1" si="3539"/>
        <v>#REF!</v>
      </c>
      <c r="DA1989" s="62" t="e">
        <f t="shared" ca="1" si="3539"/>
        <v>#REF!</v>
      </c>
      <c r="DB1989" s="62" t="e">
        <f t="shared" ca="1" si="3539"/>
        <v>#REF!</v>
      </c>
      <c r="DC1989" s="62" t="e">
        <f t="shared" ca="1" si="3539"/>
        <v>#REF!</v>
      </c>
      <c r="DD1989" s="62" t="e">
        <f t="shared" ca="1" si="3539"/>
        <v>#REF!</v>
      </c>
      <c r="DE1989" s="62" t="e">
        <f t="shared" ca="1" si="3539"/>
        <v>#REF!</v>
      </c>
      <c r="DF1989" s="62" t="e">
        <f t="shared" ca="1" si="3539"/>
        <v>#REF!</v>
      </c>
      <c r="DG1989" s="62" t="e">
        <f t="shared" ca="1" si="3539"/>
        <v>#REF!</v>
      </c>
      <c r="DH1989" s="62" t="e">
        <f t="shared" ca="1" si="3539"/>
        <v>#REF!</v>
      </c>
      <c r="DI1989" s="62" t="e">
        <f t="shared" ca="1" si="3539"/>
        <v>#REF!</v>
      </c>
      <c r="DJ1989" s="62" t="e">
        <f t="shared" ca="1" si="3539"/>
        <v>#REF!</v>
      </c>
      <c r="DK1989" s="62" t="e">
        <f t="shared" ca="1" si="3539"/>
        <v>#REF!</v>
      </c>
      <c r="DL1989" s="62" t="e">
        <f t="shared" ca="1" si="3539"/>
        <v>#REF!</v>
      </c>
    </row>
    <row r="1990" spans="1:116" x14ac:dyDescent="0.4">
      <c r="A1990" s="98"/>
      <c r="C1990" t="s">
        <v>237</v>
      </c>
      <c r="D1990" t="s">
        <v>853</v>
      </c>
      <c r="E1990" t="str">
        <f t="shared" si="3440"/>
        <v>1990 DAMORT-S</v>
      </c>
      <c r="G1990" s="126" t="str">
        <f>"Debt - "&amp;SUBSTITUTE(G1978,":","")</f>
        <v>Debt - Simple amortizing debt</v>
      </c>
      <c r="I1990" s="74"/>
      <c r="J1990" s="74"/>
      <c r="K1990" s="33">
        <f t="shared" ref="K1990:P1990" ca="1" si="3540">SUMIF($4:$4,K$2,1990:1990)</f>
        <v>71215.932566636999</v>
      </c>
      <c r="L1990" s="33">
        <f t="shared" ca="1" si="3540"/>
        <v>114737.95292921364</v>
      </c>
      <c r="M1990" s="33">
        <f t="shared" ca="1" si="3540"/>
        <v>128759.03236560406</v>
      </c>
      <c r="N1990" s="33">
        <f t="shared" ca="1" si="3540"/>
        <v>128760.08328951467</v>
      </c>
      <c r="O1990" s="33">
        <f t="shared" ca="1" si="3540"/>
        <v>128760.1924579</v>
      </c>
      <c r="P1990" s="33">
        <f t="shared" ca="1" si="3540"/>
        <v>128760.31305764185</v>
      </c>
      <c r="R1990" s="53">
        <f>S1985</f>
        <v>1000</v>
      </c>
      <c r="S1990" s="93">
        <f ca="1">+S1985+S1986+S1988+S1989</f>
        <v>7808.5350024493</v>
      </c>
      <c r="T1990" s="93">
        <f t="shared" ref="T1990:CE1990" ca="1" si="3541">+T1985+T1986+T1988+T1989</f>
        <v>14447.937486228815</v>
      </c>
      <c r="U1990" s="93">
        <f t="shared" ca="1" si="3541"/>
        <v>20916.798013682965</v>
      </c>
      <c r="V1990" s="93">
        <f t="shared" ca="1" si="3541"/>
        <v>27203.934740380973</v>
      </c>
      <c r="W1990" s="93">
        <f t="shared" ca="1" si="3541"/>
        <v>33327.677296111273</v>
      </c>
      <c r="X1990" s="93">
        <f t="shared" ca="1" si="3541"/>
        <v>39276.580729449124</v>
      </c>
      <c r="Y1990" s="93">
        <f t="shared" ca="1" si="3541"/>
        <v>45049.188047707932</v>
      </c>
      <c r="Z1990" s="93">
        <f t="shared" ca="1" si="3541"/>
        <v>50644.030116595364</v>
      </c>
      <c r="AA1990" s="93">
        <f t="shared" ca="1" si="3541"/>
        <v>56059.625559033331</v>
      </c>
      <c r="AB1990" s="93">
        <f t="shared" ca="1" si="3541"/>
        <v>61294.480653134749</v>
      </c>
      <c r="AC1990" s="93">
        <f t="shared" ca="1" si="3541"/>
        <v>66347.089229330159</v>
      </c>
      <c r="AD1990" s="93">
        <f t="shared" ca="1" si="3541"/>
        <v>71215.932566636999</v>
      </c>
      <c r="AE1990" s="93">
        <f t="shared" ca="1" si="3541"/>
        <v>75899.479288064525</v>
      </c>
      <c r="AF1990" s="93">
        <f t="shared" ca="1" si="3541"/>
        <v>80396.185255147095</v>
      </c>
      <c r="AG1990" s="93">
        <f t="shared" ca="1" si="3541"/>
        <v>84704.493461598482</v>
      </c>
      <c r="AH1990" s="93">
        <f t="shared" ca="1" si="3541"/>
        <v>88822.8339260801</v>
      </c>
      <c r="AI1990" s="93">
        <f t="shared" ca="1" si="3541"/>
        <v>92749.62358407554</v>
      </c>
      <c r="AJ1990" s="93">
        <f t="shared" ca="1" si="3541"/>
        <v>96483.266178864083</v>
      </c>
      <c r="AK1990" s="93">
        <f t="shared" ca="1" si="3541"/>
        <v>100022.15215158567</v>
      </c>
      <c r="AL1990" s="93">
        <f t="shared" ca="1" si="3541"/>
        <v>103364.65853038974</v>
      </c>
      <c r="AM1990" s="93">
        <f t="shared" ca="1" si="3541"/>
        <v>106509.14881866032</v>
      </c>
      <c r="AN1990" s="93">
        <f t="shared" ca="1" si="3541"/>
        <v>109453.97288230962</v>
      </c>
      <c r="AO1990" s="93">
        <f t="shared" ca="1" si="3541"/>
        <v>112197.46683613247</v>
      </c>
      <c r="AP1990" s="93">
        <f t="shared" ca="1" si="3541"/>
        <v>114737.95292921364</v>
      </c>
      <c r="AQ1990" s="93">
        <f t="shared" ca="1" si="3541"/>
        <v>117073.73942938029</v>
      </c>
      <c r="AR1990" s="93">
        <f t="shared" ca="1" si="3541"/>
        <v>119203.12050669147</v>
      </c>
      <c r="AS1990" s="93">
        <f t="shared" ca="1" si="3541"/>
        <v>121124.37611595672</v>
      </c>
      <c r="AT1990" s="93">
        <f t="shared" ca="1" si="3541"/>
        <v>122835.77187827564</v>
      </c>
      <c r="AU1990" s="93">
        <f t="shared" ca="1" si="3541"/>
        <v>124335.55896159036</v>
      </c>
      <c r="AV1990" s="93">
        <f t="shared" ca="1" si="3541"/>
        <v>125621.9739602425</v>
      </c>
      <c r="AW1990" s="93">
        <f t="shared" ca="1" si="3541"/>
        <v>126693.23877352655</v>
      </c>
      <c r="AX1990" s="93">
        <f t="shared" ca="1" si="3541"/>
        <v>127547.56048323112</v>
      </c>
      <c r="AY1990" s="93">
        <f t="shared" ca="1" si="3541"/>
        <v>128183.13123015969</v>
      </c>
      <c r="AZ1990" s="93">
        <f t="shared" ca="1" si="3541"/>
        <v>128598.12808962246</v>
      </c>
      <c r="BA1990" s="93">
        <f t="shared" ca="1" si="3541"/>
        <v>128790.71294589058</v>
      </c>
      <c r="BB1990" s="93">
        <f t="shared" ca="1" si="3541"/>
        <v>128759.03236560406</v>
      </c>
      <c r="BC1990" s="93">
        <f t="shared" ca="1" si="3541"/>
        <v>128759.35496767567</v>
      </c>
      <c r="BD1990" s="93">
        <f t="shared" ca="1" si="3541"/>
        <v>128759.68025809785</v>
      </c>
      <c r="BE1990" s="93">
        <f t="shared" ca="1" si="3541"/>
        <v>128760.00825927357</v>
      </c>
      <c r="BF1990" s="93">
        <f t="shared" ca="1" si="3541"/>
        <v>128760.01632192047</v>
      </c>
      <c r="BG1990" s="93">
        <f t="shared" ca="1" si="3541"/>
        <v>128760.02445175609</v>
      </c>
      <c r="BH1990" s="93">
        <f t="shared" ca="1" si="3541"/>
        <v>128760.03264934036</v>
      </c>
      <c r="BI1990" s="93">
        <f t="shared" ca="1" si="3541"/>
        <v>128760.0409152378</v>
      </c>
      <c r="BJ1990" s="93">
        <f t="shared" ca="1" si="3541"/>
        <v>128760.04925001774</v>
      </c>
      <c r="BK1990" s="93">
        <f t="shared" ca="1" si="3541"/>
        <v>128760.05765425417</v>
      </c>
      <c r="BL1990" s="93">
        <f t="shared" ca="1" si="3541"/>
        <v>128760.06612852591</v>
      </c>
      <c r="BM1990" s="93">
        <f t="shared" ca="1" si="3541"/>
        <v>128760.07467341659</v>
      </c>
      <c r="BN1990" s="93">
        <f t="shared" ca="1" si="3541"/>
        <v>128760.08328951467</v>
      </c>
      <c r="BO1990" s="93">
        <f t="shared" ca="1" si="3541"/>
        <v>128760.09197741358</v>
      </c>
      <c r="BP1990" s="93">
        <f t="shared" ca="1" si="3541"/>
        <v>128760.10073771163</v>
      </c>
      <c r="BQ1990" s="93">
        <f t="shared" ca="1" si="3541"/>
        <v>128760.1095710122</v>
      </c>
      <c r="BR1990" s="93">
        <f t="shared" ca="1" si="3541"/>
        <v>128760.11847792359</v>
      </c>
      <c r="BS1990" s="93">
        <f t="shared" ca="1" si="3541"/>
        <v>128760.12745905924</v>
      </c>
      <c r="BT1990" s="93">
        <f t="shared" ca="1" si="3541"/>
        <v>128760.13651503768</v>
      </c>
      <c r="BU1990" s="93">
        <f t="shared" ca="1" si="3541"/>
        <v>128760.14564648262</v>
      </c>
      <c r="BV1990" s="93">
        <f t="shared" ca="1" si="3541"/>
        <v>128760.15485402293</v>
      </c>
      <c r="BW1990" s="93">
        <f t="shared" ca="1" si="3541"/>
        <v>128760.16413829273</v>
      </c>
      <c r="BX1990" s="93">
        <f t="shared" ca="1" si="3541"/>
        <v>128760.17349993145</v>
      </c>
      <c r="BY1990" s="93">
        <f t="shared" ca="1" si="3541"/>
        <v>128760.18293958384</v>
      </c>
      <c r="BZ1990" s="93">
        <f t="shared" ca="1" si="3541"/>
        <v>128760.1924579</v>
      </c>
      <c r="CA1990" s="93">
        <f t="shared" ca="1" si="3541"/>
        <v>128760.20205553545</v>
      </c>
      <c r="CB1990" s="93">
        <f t="shared" ca="1" si="3541"/>
        <v>128760.2117331512</v>
      </c>
      <c r="CC1990" s="93">
        <f t="shared" ca="1" si="3541"/>
        <v>128760.22149141374</v>
      </c>
      <c r="CD1990" s="93">
        <f t="shared" ca="1" si="3541"/>
        <v>128760.23133099514</v>
      </c>
      <c r="CE1990" s="93">
        <f t="shared" ca="1" si="3541"/>
        <v>128760.24125257308</v>
      </c>
      <c r="CF1990" s="93">
        <f t="shared" ref="CF1990:DL1990" ca="1" si="3542">+CF1985+CF1986+CF1988+CF1989</f>
        <v>128760.25125683082</v>
      </c>
      <c r="CG1990" s="93">
        <f t="shared" ca="1" si="3542"/>
        <v>128760.26134445737</v>
      </c>
      <c r="CH1990" s="93">
        <f t="shared" ca="1" si="3542"/>
        <v>128760.27151614746</v>
      </c>
      <c r="CI1990" s="93">
        <f t="shared" ca="1" si="3542"/>
        <v>128760.28177260167</v>
      </c>
      <c r="CJ1990" s="93">
        <f t="shared" ca="1" si="3542"/>
        <v>128760.29211452628</v>
      </c>
      <c r="CK1990" s="93">
        <f t="shared" ca="1" si="3542"/>
        <v>128760.30254263361</v>
      </c>
      <c r="CL1990" s="93">
        <f t="shared" ca="1" si="3542"/>
        <v>128760.31305764185</v>
      </c>
      <c r="CM1990" s="93" t="e">
        <f t="shared" ca="1" si="3542"/>
        <v>#REF!</v>
      </c>
      <c r="CN1990" s="93" t="e">
        <f t="shared" ca="1" si="3542"/>
        <v>#REF!</v>
      </c>
      <c r="CO1990" s="93" t="e">
        <f t="shared" ca="1" si="3542"/>
        <v>#REF!</v>
      </c>
      <c r="CP1990" s="93" t="e">
        <f t="shared" ca="1" si="3542"/>
        <v>#REF!</v>
      </c>
      <c r="CQ1990" s="93" t="e">
        <f t="shared" ca="1" si="3542"/>
        <v>#REF!</v>
      </c>
      <c r="CR1990" s="93" t="e">
        <f t="shared" ca="1" si="3542"/>
        <v>#REF!</v>
      </c>
      <c r="CS1990" s="93" t="e">
        <f t="shared" ca="1" si="3542"/>
        <v>#REF!</v>
      </c>
      <c r="CT1990" s="93" t="e">
        <f t="shared" ca="1" si="3542"/>
        <v>#REF!</v>
      </c>
      <c r="CU1990" s="93" t="e">
        <f t="shared" ca="1" si="3542"/>
        <v>#REF!</v>
      </c>
      <c r="CV1990" s="93" t="e">
        <f t="shared" ca="1" si="3542"/>
        <v>#REF!</v>
      </c>
      <c r="CW1990" s="93" t="e">
        <f t="shared" ca="1" si="3542"/>
        <v>#REF!</v>
      </c>
      <c r="CX1990" s="93" t="e">
        <f t="shared" ca="1" si="3542"/>
        <v>#REF!</v>
      </c>
      <c r="CY1990" s="93" t="e">
        <f t="shared" ca="1" si="3542"/>
        <v>#REF!</v>
      </c>
      <c r="CZ1990" s="93" t="e">
        <f t="shared" ca="1" si="3542"/>
        <v>#REF!</v>
      </c>
      <c r="DA1990" s="93" t="e">
        <f t="shared" ca="1" si="3542"/>
        <v>#REF!</v>
      </c>
      <c r="DB1990" s="93" t="e">
        <f t="shared" ca="1" si="3542"/>
        <v>#REF!</v>
      </c>
      <c r="DC1990" s="93" t="e">
        <f t="shared" ca="1" si="3542"/>
        <v>#REF!</v>
      </c>
      <c r="DD1990" s="93" t="e">
        <f t="shared" ca="1" si="3542"/>
        <v>#REF!</v>
      </c>
      <c r="DE1990" s="93" t="e">
        <f t="shared" ca="1" si="3542"/>
        <v>#REF!</v>
      </c>
      <c r="DF1990" s="93" t="e">
        <f t="shared" ca="1" si="3542"/>
        <v>#REF!</v>
      </c>
      <c r="DG1990" s="93" t="e">
        <f t="shared" ca="1" si="3542"/>
        <v>#REF!</v>
      </c>
      <c r="DH1990" s="93" t="e">
        <f t="shared" ca="1" si="3542"/>
        <v>#REF!</v>
      </c>
      <c r="DI1990" s="93" t="e">
        <f t="shared" ca="1" si="3542"/>
        <v>#REF!</v>
      </c>
      <c r="DJ1990" s="93" t="e">
        <f t="shared" ca="1" si="3542"/>
        <v>#REF!</v>
      </c>
      <c r="DK1990" s="93" t="e">
        <f t="shared" ca="1" si="3542"/>
        <v>#REF!</v>
      </c>
      <c r="DL1990" s="93" t="e">
        <f t="shared" ca="1" si="3542"/>
        <v>#REF!</v>
      </c>
    </row>
    <row r="1991" spans="1:116" x14ac:dyDescent="0.4">
      <c r="A1991" s="98"/>
      <c r="B1991" s="59"/>
      <c r="C1991" s="59"/>
      <c r="D1991" t="s">
        <v>853</v>
      </c>
      <c r="E1991" t="str">
        <f t="shared" si="3440"/>
        <v>1991 DAMORT-S</v>
      </c>
      <c r="G1991" s="125"/>
      <c r="R1991"/>
      <c r="S1991" s="62"/>
      <c r="T1991" s="62"/>
      <c r="U1991" s="62"/>
      <c r="V1991" s="62"/>
      <c r="W1991" s="62"/>
      <c r="X1991" s="62"/>
      <c r="Y1991" s="62"/>
      <c r="Z1991" s="62"/>
      <c r="AA1991" s="62"/>
      <c r="AB1991" s="62"/>
      <c r="AC1991" s="62"/>
      <c r="AD1991" s="62"/>
      <c r="AE1991" s="62"/>
      <c r="AF1991" s="62"/>
      <c r="AG1991" s="62"/>
      <c r="AH1991" s="62"/>
      <c r="AI1991" s="62"/>
      <c r="AJ1991" s="62"/>
      <c r="AK1991" s="62"/>
      <c r="AL1991" s="62"/>
      <c r="AM1991" s="62"/>
      <c r="AN1991" s="62"/>
      <c r="AO1991" s="62"/>
      <c r="AP1991" s="62"/>
      <c r="AQ1991" s="62"/>
      <c r="AR1991" s="62"/>
      <c r="AS1991" s="62"/>
      <c r="AT1991" s="62"/>
      <c r="AU1991" s="62"/>
      <c r="AV1991" s="62"/>
      <c r="AW1991" s="62"/>
      <c r="AX1991" s="62"/>
      <c r="AY1991" s="62"/>
      <c r="AZ1991" s="62"/>
      <c r="BA1991" s="62"/>
      <c r="BB1991" s="62"/>
      <c r="BC1991" s="62"/>
      <c r="BD1991" s="62"/>
      <c r="BE1991" s="62"/>
      <c r="BF1991" s="62"/>
      <c r="BG1991" s="62"/>
      <c r="BH1991" s="62"/>
      <c r="BI1991" s="62"/>
      <c r="BJ1991" s="62"/>
      <c r="BK1991" s="62"/>
      <c r="BL1991" s="62"/>
      <c r="BM1991" s="62"/>
      <c r="BN1991" s="62"/>
      <c r="BO1991" s="62"/>
      <c r="BP1991" s="62"/>
      <c r="BQ1991" s="62"/>
      <c r="BR1991" s="62"/>
      <c r="BS1991" s="62"/>
      <c r="BT1991" s="62"/>
      <c r="BU1991" s="62"/>
      <c r="BV1991" s="62"/>
      <c r="BW1991" s="62"/>
      <c r="BX1991" s="62"/>
      <c r="BY1991" s="62"/>
      <c r="BZ1991" s="62"/>
      <c r="CA1991" s="62"/>
      <c r="CB1991" s="62"/>
      <c r="CC1991" s="62"/>
      <c r="CD1991" s="62"/>
      <c r="CE1991" s="62"/>
      <c r="CF1991" s="62"/>
      <c r="CG1991" s="62"/>
      <c r="CH1991" s="62"/>
      <c r="CI1991" s="62"/>
      <c r="CJ1991" s="62"/>
      <c r="CK1991" s="62"/>
      <c r="CL1991" s="62"/>
      <c r="CO1991" s="62"/>
      <c r="CP1991" s="62"/>
      <c r="CQ1991" s="62"/>
      <c r="CR1991" s="62"/>
      <c r="CS1991" s="62"/>
      <c r="CT1991" s="62"/>
      <c r="CU1991" s="62"/>
      <c r="CV1991" s="62"/>
      <c r="CW1991" s="62"/>
      <c r="CX1991" s="62"/>
      <c r="CY1991" s="62"/>
      <c r="CZ1991" s="62"/>
      <c r="DA1991" s="62"/>
      <c r="DB1991" s="62"/>
      <c r="DC1991" s="62"/>
      <c r="DD1991" s="62"/>
      <c r="DE1991" s="62"/>
      <c r="DF1991" s="62"/>
      <c r="DG1991" s="62"/>
      <c r="DH1991" s="62"/>
      <c r="DI1991" s="62"/>
      <c r="DJ1991" s="62"/>
      <c r="DK1991" s="62"/>
      <c r="DL1991" s="62"/>
    </row>
    <row r="1992" spans="1:116" x14ac:dyDescent="0.4">
      <c r="A1992" s="98"/>
      <c r="B1992" s="57"/>
      <c r="C1992" t="s">
        <v>228</v>
      </c>
      <c r="D1992" t="s">
        <v>853</v>
      </c>
      <c r="E1992" t="str">
        <f t="shared" si="3440"/>
        <v>1992 DAMORT-S</v>
      </c>
      <c r="F1992" s="27"/>
      <c r="G1992" s="126" t="str">
        <f>"Interest expense - "&amp;SUBSTITUTE(G1978,":","")</f>
        <v>Interest expense - Simple amortizing debt</v>
      </c>
      <c r="J1992" s="93">
        <f>SUMIF($5:$5,I$2,1990:1990)</f>
        <v>0</v>
      </c>
      <c r="K1992" s="28">
        <f t="shared" ref="K1992:P1992" ca="1" si="3543">SUMIF($3:$3,K$2,1992:1992)</f>
        <v>-4228.1189739508663</v>
      </c>
      <c r="L1992" s="28">
        <f t="shared" ca="1" si="3543"/>
        <v>-10048.563445662872</v>
      </c>
      <c r="M1992" s="28">
        <f t="shared" ca="1" si="3543"/>
        <v>-13072.947210864844</v>
      </c>
      <c r="N1992" s="28">
        <f t="shared" ca="1" si="3543"/>
        <v>-13576.056982459339</v>
      </c>
      <c r="O1992" s="28">
        <f t="shared" ca="1" si="3543"/>
        <v>-13576.083242549887</v>
      </c>
      <c r="P1992" s="28">
        <f t="shared" ca="1" si="3543"/>
        <v>-13576.094673906382</v>
      </c>
      <c r="R1992" s="27"/>
      <c r="S1992" s="93">
        <f t="shared" ref="S1992:AX1992" ca="1" si="3544">-SUM(S1985:S1988)*$H1981/12</f>
        <v>-66.672499999999999</v>
      </c>
      <c r="T1992" s="93">
        <f t="shared" ca="1" si="3544"/>
        <v>-123.41029168707752</v>
      </c>
      <c r="U1992" s="93">
        <f t="shared" ca="1" si="3544"/>
        <v>-178.73864571857348</v>
      </c>
      <c r="V1992" s="93">
        <f t="shared" ca="1" si="3544"/>
        <v>-232.56248344735806</v>
      </c>
      <c r="W1992" s="93">
        <f t="shared" ca="1" si="3544"/>
        <v>-285.03862283650807</v>
      </c>
      <c r="X1992" s="93">
        <f t="shared" ca="1" si="3544"/>
        <v>-336.06981080092726</v>
      </c>
      <c r="Y1992" s="93">
        <f t="shared" ca="1" si="3544"/>
        <v>-385.64400607874268</v>
      </c>
      <c r="Z1992" s="93">
        <f t="shared" ca="1" si="3544"/>
        <v>-433.7490670642328</v>
      </c>
      <c r="AA1992" s="93">
        <f t="shared" ca="1" si="3544"/>
        <v>-480.37275097162802</v>
      </c>
      <c r="AB1992" s="93">
        <f t="shared" ca="1" si="3544"/>
        <v>-525.50271299194446</v>
      </c>
      <c r="AC1992" s="93">
        <f t="shared" ca="1" si="3544"/>
        <v>-569.12650544278961</v>
      </c>
      <c r="AD1992" s="93">
        <f t="shared" ca="1" si="3544"/>
        <v>-611.23157691108463</v>
      </c>
      <c r="AE1992" s="93">
        <f t="shared" ca="1" si="3544"/>
        <v>-651.8052713886417</v>
      </c>
      <c r="AF1992" s="93">
        <f t="shared" ca="1" si="3544"/>
        <v>-690.83482740053762</v>
      </c>
      <c r="AG1992" s="93">
        <f t="shared" ca="1" si="3544"/>
        <v>-728.30737712622579</v>
      </c>
      <c r="AH1992" s="93">
        <f t="shared" ca="1" si="3544"/>
        <v>-764.20994551332069</v>
      </c>
      <c r="AI1992" s="93">
        <f t="shared" ca="1" si="3544"/>
        <v>-798.52944938400094</v>
      </c>
      <c r="AJ1992" s="93">
        <f t="shared" ca="1" si="3544"/>
        <v>-831.25269653396288</v>
      </c>
      <c r="AK1992" s="93">
        <f t="shared" ca="1" si="3544"/>
        <v>-862.36638482386741</v>
      </c>
      <c r="AL1992" s="93">
        <f t="shared" ca="1" si="3544"/>
        <v>-891.85710126321408</v>
      </c>
      <c r="AM1992" s="93">
        <f t="shared" ca="1" si="3544"/>
        <v>-919.71132108658128</v>
      </c>
      <c r="AN1992" s="93">
        <f t="shared" ca="1" si="3544"/>
        <v>-945.9154068221693</v>
      </c>
      <c r="AO1992" s="93">
        <f t="shared" ca="1" si="3544"/>
        <v>-970.45560735258016</v>
      </c>
      <c r="AP1992" s="93">
        <f t="shared" ca="1" si="3544"/>
        <v>-993.31805696777064</v>
      </c>
      <c r="AQ1992" s="93">
        <f t="shared" ca="1" si="3544"/>
        <v>-1014.4887744101137</v>
      </c>
      <c r="AR1992" s="93">
        <f t="shared" ca="1" si="3544"/>
        <v>-1033.9536619115024</v>
      </c>
      <c r="AS1992" s="93">
        <f t="shared" ca="1" si="3544"/>
        <v>-1051.6985042224289</v>
      </c>
      <c r="AT1992" s="93">
        <f t="shared" ca="1" si="3544"/>
        <v>-1067.7089676329726</v>
      </c>
      <c r="AU1992" s="93">
        <f t="shared" ca="1" si="3544"/>
        <v>-1081.9705989856304</v>
      </c>
      <c r="AV1992" s="93">
        <f t="shared" ca="1" si="3544"/>
        <v>-1094.4688246799196</v>
      </c>
      <c r="AW1992" s="93">
        <f t="shared" ca="1" si="3544"/>
        <v>-1105.1889496686877</v>
      </c>
      <c r="AX1992" s="93">
        <f t="shared" ca="1" si="3544"/>
        <v>-1114.1161564460549</v>
      </c>
      <c r="AY1992" s="93">
        <f t="shared" ref="AY1992:CD1992" ca="1" si="3545">-SUM(AY1985:AY1988)*$H1981/12</f>
        <v>-1121.235504026926</v>
      </c>
      <c r="AZ1992" s="93">
        <f t="shared" ca="1" si="3545"/>
        <v>-1126.5319269179975</v>
      </c>
      <c r="BA1992" s="93">
        <f t="shared" ca="1" si="3545"/>
        <v>-1129.9902340801875</v>
      </c>
      <c r="BB1992" s="93">
        <f t="shared" ca="1" si="3545"/>
        <v>-1131.5951078824216</v>
      </c>
      <c r="BC1992" s="93">
        <f t="shared" ca="1" si="3545"/>
        <v>-1131.3311030467007</v>
      </c>
      <c r="BD1992" s="93">
        <f t="shared" ca="1" si="3545"/>
        <v>-1131.3337913972973</v>
      </c>
      <c r="BE1992" s="93">
        <f t="shared" ca="1" si="3545"/>
        <v>-1131.3365021508155</v>
      </c>
      <c r="BF1992" s="93">
        <f t="shared" ca="1" si="3545"/>
        <v>-1131.3392354939467</v>
      </c>
      <c r="BG1992" s="93">
        <f t="shared" ca="1" si="3545"/>
        <v>-1131.3393026826707</v>
      </c>
      <c r="BH1992" s="93">
        <f t="shared" ca="1" si="3545"/>
        <v>-1131.3393704313009</v>
      </c>
      <c r="BI1992" s="93">
        <f t="shared" ca="1" si="3545"/>
        <v>-1131.339438744503</v>
      </c>
      <c r="BJ1992" s="93">
        <f t="shared" ca="1" si="3545"/>
        <v>-1131.3395076269819</v>
      </c>
      <c r="BK1992" s="93">
        <f t="shared" ca="1" si="3545"/>
        <v>-1131.3395770834813</v>
      </c>
      <c r="BL1992" s="93">
        <f t="shared" ca="1" si="3545"/>
        <v>-1131.339647118785</v>
      </c>
      <c r="BM1992" s="93">
        <f t="shared" ca="1" si="3545"/>
        <v>-1131.3397177377162</v>
      </c>
      <c r="BN1992" s="93">
        <f t="shared" ca="1" si="3545"/>
        <v>-1131.3397889451383</v>
      </c>
      <c r="BO1992" s="93">
        <f t="shared" ca="1" si="3545"/>
        <v>-1131.3398607459558</v>
      </c>
      <c r="BP1992" s="93">
        <f t="shared" ca="1" si="3545"/>
        <v>-1131.3399331451133</v>
      </c>
      <c r="BQ1992" s="93">
        <f t="shared" ca="1" si="3545"/>
        <v>-1131.3400061475973</v>
      </c>
      <c r="BR1992" s="93">
        <f t="shared" ca="1" si="3545"/>
        <v>-1131.3400797584352</v>
      </c>
      <c r="BS1992" s="93">
        <f t="shared" ca="1" si="3545"/>
        <v>-1131.3401539826966</v>
      </c>
      <c r="BT1992" s="93">
        <f t="shared" ca="1" si="3545"/>
        <v>-1131.3402288254938</v>
      </c>
      <c r="BU1992" s="93">
        <f t="shared" ca="1" si="3545"/>
        <v>-1131.3403042919808</v>
      </c>
      <c r="BV1992" s="93">
        <f t="shared" ca="1" si="3545"/>
        <v>-1131.3403803873553</v>
      </c>
      <c r="BW1992" s="93">
        <f t="shared" ca="1" si="3545"/>
        <v>-1131.3404571168578</v>
      </c>
      <c r="BX1992" s="93">
        <f t="shared" ca="1" si="3545"/>
        <v>-1131.3405344857729</v>
      </c>
      <c r="BY1992" s="93">
        <f t="shared" ca="1" si="3545"/>
        <v>-1131.340612499429</v>
      </c>
      <c r="BZ1992" s="93">
        <f t="shared" ca="1" si="3545"/>
        <v>-1131.3406911631989</v>
      </c>
      <c r="CA1992" s="93">
        <f t="shared" ca="1" si="3545"/>
        <v>-1131.3407704825001</v>
      </c>
      <c r="CB1992" s="93">
        <f t="shared" ca="1" si="3545"/>
        <v>-1131.3408504627957</v>
      </c>
      <c r="CC1992" s="93">
        <f t="shared" ca="1" si="3545"/>
        <v>-1131.3409311095936</v>
      </c>
      <c r="CD1992" s="93">
        <f t="shared" ca="1" si="3545"/>
        <v>-1131.341012428448</v>
      </c>
      <c r="CE1992" s="93">
        <f t="shared" ref="CE1992:CL1992" ca="1" si="3546">-SUM(CE1985:CE1988)*$H1981/12</f>
        <v>-1131.3410944249597</v>
      </c>
      <c r="CF1992" s="93">
        <f t="shared" ca="1" si="3546"/>
        <v>-1131.3411771047759</v>
      </c>
      <c r="CG1992" s="93">
        <f t="shared" ca="1" si="3546"/>
        <v>-1131.3412604735902</v>
      </c>
      <c r="CH1992" s="93">
        <f t="shared" ca="1" si="3546"/>
        <v>-1131.341344537145</v>
      </c>
      <c r="CI1992" s="93">
        <f t="shared" ca="1" si="3546"/>
        <v>-1131.341429301229</v>
      </c>
      <c r="CJ1992" s="93">
        <f t="shared" ca="1" si="3546"/>
        <v>-1131.3415147716805</v>
      </c>
      <c r="CK1992" s="93">
        <f t="shared" ca="1" si="3546"/>
        <v>-1131.3416009543857</v>
      </c>
      <c r="CL1992" s="93">
        <f t="shared" ca="1" si="3546"/>
        <v>-1131.3416878552803</v>
      </c>
      <c r="CN1992" s="93">
        <f>SUMIF($5:$5,CN$2,1990:1990)</f>
        <v>0</v>
      </c>
      <c r="CO1992" s="93" t="e">
        <f t="shared" ref="CO1992:CX1992" ca="1" si="3547">-SUM(CO1985:CO1988)*$H1981/CO$5</f>
        <v>#REF!</v>
      </c>
      <c r="CP1992" s="93" t="e">
        <f t="shared" ca="1" si="3547"/>
        <v>#REF!</v>
      </c>
      <c r="CQ1992" s="93" t="e">
        <f t="shared" ca="1" si="3547"/>
        <v>#REF!</v>
      </c>
      <c r="CR1992" s="93" t="e">
        <f t="shared" ca="1" si="3547"/>
        <v>#REF!</v>
      </c>
      <c r="CS1992" s="93" t="e">
        <f t="shared" ca="1" si="3547"/>
        <v>#REF!</v>
      </c>
      <c r="CT1992" s="93" t="e">
        <f t="shared" ca="1" si="3547"/>
        <v>#REF!</v>
      </c>
      <c r="CU1992" s="93" t="e">
        <f t="shared" ca="1" si="3547"/>
        <v>#REF!</v>
      </c>
      <c r="CV1992" s="93" t="e">
        <f t="shared" ca="1" si="3547"/>
        <v>#REF!</v>
      </c>
      <c r="CW1992" s="93" t="e">
        <f t="shared" ca="1" si="3547"/>
        <v>#REF!</v>
      </c>
      <c r="CX1992" s="93" t="e">
        <f t="shared" ca="1" si="3547"/>
        <v>#REF!</v>
      </c>
      <c r="CY1992" s="93" t="e">
        <f ca="1">-SUM(CY1985:CY1988)*$H1981/CL$5</f>
        <v>#REF!</v>
      </c>
      <c r="CZ1992" s="93" t="e">
        <f t="shared" ref="CZ1992:DL1992" ca="1" si="3548">-SUM(CZ1985:CZ1988)*$H1981/CZ$5</f>
        <v>#REF!</v>
      </c>
      <c r="DA1992" s="93" t="e">
        <f t="shared" ca="1" si="3548"/>
        <v>#REF!</v>
      </c>
      <c r="DB1992" s="93" t="e">
        <f t="shared" ca="1" si="3548"/>
        <v>#REF!</v>
      </c>
      <c r="DC1992" s="93" t="e">
        <f t="shared" ca="1" si="3548"/>
        <v>#REF!</v>
      </c>
      <c r="DD1992" s="93" t="e">
        <f t="shared" ca="1" si="3548"/>
        <v>#REF!</v>
      </c>
      <c r="DE1992" s="93" t="e">
        <f t="shared" ca="1" si="3548"/>
        <v>#REF!</v>
      </c>
      <c r="DF1992" s="93" t="e">
        <f t="shared" ca="1" si="3548"/>
        <v>#REF!</v>
      </c>
      <c r="DG1992" s="93" t="e">
        <f t="shared" ca="1" si="3548"/>
        <v>#REF!</v>
      </c>
      <c r="DH1992" s="93" t="e">
        <f t="shared" ca="1" si="3548"/>
        <v>#REF!</v>
      </c>
      <c r="DI1992" s="93" t="e">
        <f t="shared" ca="1" si="3548"/>
        <v>#REF!</v>
      </c>
      <c r="DJ1992" s="93" t="e">
        <f t="shared" ca="1" si="3548"/>
        <v>#REF!</v>
      </c>
      <c r="DK1992" s="93" t="e">
        <f t="shared" ca="1" si="3548"/>
        <v>#REF!</v>
      </c>
      <c r="DL1992" s="93" t="e">
        <f t="shared" ca="1" si="3548"/>
        <v>#REF!</v>
      </c>
    </row>
    <row r="1993" spans="1:116" x14ac:dyDescent="0.4">
      <c r="A1993" s="99"/>
      <c r="B1993" s="57" t="s">
        <v>244</v>
      </c>
      <c r="C1993" s="57"/>
      <c r="D1993" t="s">
        <v>853</v>
      </c>
      <c r="E1993" t="str">
        <f t="shared" si="3440"/>
        <v>1993 DAMORT-S</v>
      </c>
      <c r="G1993" s="125"/>
      <c r="R1993"/>
      <c r="S1993" s="1"/>
      <c r="T1993" s="1"/>
      <c r="U1993" s="1"/>
      <c r="V1993" s="1"/>
      <c r="W1993" s="1"/>
      <c r="X1993" s="1"/>
      <c r="Y1993" s="1"/>
      <c r="Z1993" s="1"/>
      <c r="AA1993" s="1"/>
      <c r="AB1993" s="1"/>
      <c r="AC1993" s="1"/>
      <c r="AD1993" s="1"/>
      <c r="AE1993" s="1"/>
      <c r="AF1993" s="1"/>
      <c r="AG1993" s="1"/>
      <c r="AH1993" s="1"/>
      <c r="AI1993" s="1"/>
      <c r="AJ1993" s="1"/>
      <c r="AK1993" s="1"/>
      <c r="AL1993" s="1"/>
      <c r="AM1993" s="1"/>
      <c r="AN1993" s="1"/>
      <c r="AO1993" s="1"/>
      <c r="AP1993" s="1"/>
      <c r="AQ1993" s="1"/>
      <c r="AR1993" s="1"/>
      <c r="AS1993" s="1"/>
      <c r="AT1993" s="1"/>
      <c r="AU1993" s="1"/>
      <c r="AV1993" s="1"/>
      <c r="AW1993" s="1"/>
      <c r="AX1993" s="1"/>
      <c r="AY1993" s="1"/>
      <c r="AZ1993" s="1"/>
      <c r="BA1993" s="1"/>
      <c r="BB1993" s="1"/>
      <c r="BC1993" s="1"/>
      <c r="BD1993" s="1"/>
      <c r="BE1993" s="1"/>
      <c r="BF1993" s="1"/>
      <c r="BG1993" s="1"/>
      <c r="BH1993" s="1"/>
      <c r="BI1993" s="1"/>
      <c r="BJ1993" s="1"/>
      <c r="BK1993" s="1"/>
      <c r="BL1993" s="1"/>
      <c r="BM1993" s="1"/>
      <c r="BN1993" s="1"/>
      <c r="BO1993" s="1"/>
      <c r="BP1993" s="1"/>
      <c r="BQ1993" s="1"/>
      <c r="BR1993" s="1"/>
      <c r="BS1993" s="1"/>
      <c r="BT1993" s="1"/>
      <c r="BU1993" s="1"/>
      <c r="BV1993" s="1"/>
      <c r="BW1993" s="1"/>
      <c r="BX1993" s="1"/>
      <c r="BY1993" s="1"/>
      <c r="BZ1993" s="1"/>
      <c r="CA1993" s="1"/>
      <c r="CB1993" s="1"/>
      <c r="CC1993" s="1"/>
      <c r="CD1993" s="1"/>
      <c r="CE1993" s="1"/>
      <c r="CF1993" s="1"/>
      <c r="CG1993" s="1"/>
      <c r="CH1993" s="1"/>
      <c r="CI1993" s="1"/>
      <c r="CJ1993" s="1"/>
      <c r="CK1993" s="1"/>
      <c r="CL1993" s="1"/>
      <c r="CO1993" s="1"/>
      <c r="CP1993" s="1"/>
      <c r="CQ1993" s="1"/>
      <c r="CR1993" s="1"/>
      <c r="CS1993" s="1"/>
      <c r="CT1993" s="1"/>
      <c r="CU1993" s="1"/>
      <c r="CV1993" s="1"/>
      <c r="CW1993" s="1"/>
      <c r="CX1993" s="1"/>
      <c r="CY1993" s="1"/>
      <c r="CZ1993" s="1"/>
      <c r="DA1993" s="1"/>
      <c r="DB1993" s="1"/>
      <c r="DC1993" s="1"/>
      <c r="DD1993" s="1"/>
      <c r="DE1993" s="1"/>
      <c r="DF1993" s="1"/>
      <c r="DG1993" s="1"/>
      <c r="DH1993" s="1"/>
      <c r="DI1993" s="1"/>
      <c r="DJ1993" s="1"/>
      <c r="DK1993" s="1"/>
      <c r="DL1993" s="1"/>
    </row>
    <row r="1994" spans="1:116" x14ac:dyDescent="0.4">
      <c r="A1994" s="99"/>
      <c r="B1994" s="57"/>
      <c r="C1994" s="57"/>
      <c r="D1994" t="s">
        <v>853</v>
      </c>
      <c r="E1994" t="str">
        <f t="shared" si="3440"/>
        <v>1994 DAMORT-S</v>
      </c>
      <c r="G1994" s="95" t="s">
        <v>291</v>
      </c>
      <c r="R1994"/>
      <c r="S1994" s="1"/>
      <c r="T1994" s="1"/>
      <c r="U1994" s="1"/>
      <c r="V1994" s="1"/>
      <c r="W1994" s="1"/>
      <c r="X1994" s="1"/>
      <c r="Y1994" s="1"/>
      <c r="Z1994" s="1"/>
      <c r="AA1994" s="1"/>
      <c r="AB1994" s="1"/>
      <c r="AC1994" s="1"/>
      <c r="AD1994" s="1"/>
      <c r="AE1994" s="1"/>
      <c r="AF1994" s="1"/>
      <c r="AG1994" s="1"/>
      <c r="AH1994" s="1"/>
      <c r="AI1994" s="1"/>
      <c r="AJ1994" s="1"/>
      <c r="AK1994" s="1"/>
      <c r="AL1994" s="1"/>
      <c r="AM1994" s="1"/>
      <c r="AN1994" s="1"/>
      <c r="AO1994" s="1"/>
      <c r="AP1994" s="1"/>
      <c r="AQ1994" s="1"/>
      <c r="AR1994" s="1"/>
      <c r="AS1994" s="1"/>
      <c r="AT1994" s="1"/>
      <c r="AU1994" s="1"/>
      <c r="AV1994" s="1"/>
      <c r="AW1994" s="1"/>
      <c r="AX1994" s="1"/>
      <c r="AY1994" s="1"/>
      <c r="AZ1994" s="1"/>
      <c r="BA1994" s="1"/>
      <c r="BB1994" s="1"/>
      <c r="BC1994" s="1"/>
      <c r="BD1994" s="1"/>
      <c r="BE1994" s="1"/>
      <c r="BF1994" s="1"/>
      <c r="BG1994" s="1"/>
      <c r="BH1994" s="1"/>
      <c r="BI1994" s="1"/>
      <c r="BJ1994" s="1"/>
      <c r="BK1994" s="1"/>
      <c r="BL1994" s="1"/>
      <c r="BM1994" s="1"/>
      <c r="BN1994" s="1"/>
      <c r="BO1994" s="1"/>
      <c r="BP1994" s="1"/>
      <c r="BQ1994" s="1"/>
      <c r="BR1994" s="1"/>
      <c r="BS1994" s="1"/>
      <c r="BT1994" s="1"/>
      <c r="BU1994" s="1"/>
      <c r="BV1994" s="1"/>
      <c r="BW1994" s="1"/>
      <c r="BX1994" s="1"/>
      <c r="BY1994" s="1"/>
      <c r="BZ1994" s="1"/>
      <c r="CA1994" s="1"/>
      <c r="CB1994" s="1"/>
      <c r="CC1994" s="1"/>
      <c r="CD1994" s="1"/>
      <c r="CE1994" s="1"/>
      <c r="CF1994" s="1"/>
      <c r="CG1994" s="1"/>
      <c r="CH1994" s="1"/>
      <c r="CI1994" s="1"/>
      <c r="CJ1994" s="1"/>
      <c r="CK1994" s="1"/>
      <c r="CL1994" s="1"/>
      <c r="CO1994" s="1"/>
      <c r="CP1994" s="1"/>
      <c r="CQ1994" s="1"/>
      <c r="CR1994" s="1"/>
      <c r="CS1994" s="1"/>
      <c r="CT1994" s="1"/>
      <c r="CU1994" s="1"/>
      <c r="CV1994" s="1"/>
      <c r="CW1994" s="1"/>
      <c r="CX1994" s="1"/>
      <c r="CY1994" s="1"/>
      <c r="CZ1994" s="1"/>
      <c r="DA1994" s="1"/>
      <c r="DB1994" s="1"/>
      <c r="DC1994" s="1"/>
      <c r="DD1994" s="1"/>
      <c r="DE1994" s="1"/>
      <c r="DF1994" s="1"/>
      <c r="DG1994" s="1"/>
      <c r="DH1994" s="1"/>
      <c r="DI1994" s="1"/>
      <c r="DJ1994" s="1"/>
      <c r="DK1994" s="1"/>
      <c r="DL1994" s="1"/>
    </row>
    <row r="1995" spans="1:116" x14ac:dyDescent="0.4">
      <c r="A1995" s="99"/>
      <c r="B1995" s="57"/>
      <c r="C1995" s="57"/>
      <c r="D1995" t="s">
        <v>853</v>
      </c>
      <c r="E1995" t="str">
        <f t="shared" si="3440"/>
        <v>1995 DAMORT-S</v>
      </c>
      <c r="G1995" s="158" t="s">
        <v>292</v>
      </c>
      <c r="J1995" s="81">
        <f>SUMIF($5:$5,I$2,1993:1993)</f>
        <v>0</v>
      </c>
      <c r="K1995" s="37">
        <f t="shared" ref="K1995:P1995" ca="1" si="3549">SUMIF($3:$3,K$2,1995:1995)</f>
        <v>-2742.3882396042477</v>
      </c>
      <c r="L1995" s="37">
        <f t="shared" ca="1" si="3549"/>
        <v>-2710.4437242823483</v>
      </c>
      <c r="M1995" s="37">
        <f t="shared" ca="1" si="3549"/>
        <v>-2710.4437242823483</v>
      </c>
      <c r="N1995" s="37">
        <f t="shared" ca="1" si="3549"/>
        <v>-2710.4437242823483</v>
      </c>
      <c r="O1995" s="37">
        <f t="shared" ca="1" si="3549"/>
        <v>-2710.4437242823483</v>
      </c>
      <c r="P1995" s="37">
        <f t="shared" ca="1" si="3549"/>
        <v>-2710.4437242823483</v>
      </c>
      <c r="R1995" s="53"/>
      <c r="S1995" s="94">
        <f ca="1">+PMT($H1981/12,$H1980,S1986+S1988+S1985,0)</f>
        <v>-258.13749755069989</v>
      </c>
      <c r="T1995" s="94">
        <f t="shared" ref="T1995:AY1995" ca="1" si="3550">+PMT($H1981/12,$H1980,T1986+T1988,0)</f>
        <v>-225.8703103568624</v>
      </c>
      <c r="U1995" s="94">
        <f t="shared" ca="1" si="3550"/>
        <v>-225.8703103568624</v>
      </c>
      <c r="V1995" s="94">
        <f t="shared" ca="1" si="3550"/>
        <v>-225.54763848492402</v>
      </c>
      <c r="W1995" s="94">
        <f t="shared" ca="1" si="3550"/>
        <v>-225.8703103568624</v>
      </c>
      <c r="X1995" s="94">
        <f t="shared" ca="1" si="3550"/>
        <v>-225.8703103568624</v>
      </c>
      <c r="Y1995" s="94">
        <f t="shared" ca="1" si="3550"/>
        <v>-225.8703103568624</v>
      </c>
      <c r="Z1995" s="94">
        <f t="shared" ca="1" si="3550"/>
        <v>-225.8703103568624</v>
      </c>
      <c r="AA1995" s="94">
        <f t="shared" ca="1" si="3550"/>
        <v>-225.8703103568624</v>
      </c>
      <c r="AB1995" s="94">
        <f t="shared" ca="1" si="3550"/>
        <v>-225.8703103568624</v>
      </c>
      <c r="AC1995" s="94">
        <f t="shared" ca="1" si="3550"/>
        <v>-225.8703103568624</v>
      </c>
      <c r="AD1995" s="94">
        <f t="shared" ca="1" si="3550"/>
        <v>-225.8703103568624</v>
      </c>
      <c r="AE1995" s="94">
        <f t="shared" ca="1" si="3550"/>
        <v>-225.8703103568624</v>
      </c>
      <c r="AF1995" s="94">
        <f t="shared" ca="1" si="3550"/>
        <v>-225.8703103568624</v>
      </c>
      <c r="AG1995" s="94">
        <f t="shared" ca="1" si="3550"/>
        <v>-225.8703103568624</v>
      </c>
      <c r="AH1995" s="94">
        <f t="shared" ca="1" si="3550"/>
        <v>-225.8703103568624</v>
      </c>
      <c r="AI1995" s="94">
        <f t="shared" ca="1" si="3550"/>
        <v>-225.8703103568624</v>
      </c>
      <c r="AJ1995" s="94">
        <f t="shared" ca="1" si="3550"/>
        <v>-225.8703103568624</v>
      </c>
      <c r="AK1995" s="94">
        <f t="shared" ca="1" si="3550"/>
        <v>-225.8703103568624</v>
      </c>
      <c r="AL1995" s="94">
        <f t="shared" ca="1" si="3550"/>
        <v>-225.8703103568624</v>
      </c>
      <c r="AM1995" s="94">
        <f t="shared" ca="1" si="3550"/>
        <v>-225.8703103568624</v>
      </c>
      <c r="AN1995" s="94">
        <f t="shared" ca="1" si="3550"/>
        <v>-225.8703103568624</v>
      </c>
      <c r="AO1995" s="94">
        <f t="shared" ca="1" si="3550"/>
        <v>-225.8703103568624</v>
      </c>
      <c r="AP1995" s="94">
        <f t="shared" ca="1" si="3550"/>
        <v>-225.8703103568624</v>
      </c>
      <c r="AQ1995" s="94">
        <f t="shared" ca="1" si="3550"/>
        <v>-225.8703103568624</v>
      </c>
      <c r="AR1995" s="94">
        <f t="shared" ca="1" si="3550"/>
        <v>-225.8703103568624</v>
      </c>
      <c r="AS1995" s="94">
        <f t="shared" ca="1" si="3550"/>
        <v>-225.8703103568624</v>
      </c>
      <c r="AT1995" s="94">
        <f t="shared" ca="1" si="3550"/>
        <v>-225.8703103568624</v>
      </c>
      <c r="AU1995" s="94">
        <f t="shared" ca="1" si="3550"/>
        <v>-225.8703103568624</v>
      </c>
      <c r="AV1995" s="94">
        <f t="shared" ca="1" si="3550"/>
        <v>-225.8703103568624</v>
      </c>
      <c r="AW1995" s="94">
        <f t="shared" ca="1" si="3550"/>
        <v>-225.8703103568624</v>
      </c>
      <c r="AX1995" s="94">
        <f t="shared" ca="1" si="3550"/>
        <v>-225.8703103568624</v>
      </c>
      <c r="AY1995" s="94">
        <f t="shared" ca="1" si="3550"/>
        <v>-225.8703103568624</v>
      </c>
      <c r="AZ1995" s="94">
        <f t="shared" ref="AZ1995:CE1995" ca="1" si="3551">+PMT($H1981/12,$H1980,AZ1986+AZ1988,0)</f>
        <v>-225.8703103568624</v>
      </c>
      <c r="BA1995" s="94">
        <f t="shared" ca="1" si="3551"/>
        <v>-225.8703103568624</v>
      </c>
      <c r="BB1995" s="94">
        <f t="shared" ca="1" si="3551"/>
        <v>-225.8703103568624</v>
      </c>
      <c r="BC1995" s="94">
        <f t="shared" ca="1" si="3551"/>
        <v>-225.8703103568624</v>
      </c>
      <c r="BD1995" s="94">
        <f t="shared" ca="1" si="3551"/>
        <v>-225.8703103568624</v>
      </c>
      <c r="BE1995" s="94">
        <f t="shared" ca="1" si="3551"/>
        <v>-225.8703103568624</v>
      </c>
      <c r="BF1995" s="94">
        <f t="shared" ca="1" si="3551"/>
        <v>-225.8703103568624</v>
      </c>
      <c r="BG1995" s="94">
        <f t="shared" ca="1" si="3551"/>
        <v>-225.8703103568624</v>
      </c>
      <c r="BH1995" s="94">
        <f t="shared" ca="1" si="3551"/>
        <v>-225.8703103568624</v>
      </c>
      <c r="BI1995" s="94">
        <f t="shared" ca="1" si="3551"/>
        <v>-225.8703103568624</v>
      </c>
      <c r="BJ1995" s="94">
        <f t="shared" ca="1" si="3551"/>
        <v>-225.8703103568624</v>
      </c>
      <c r="BK1995" s="94">
        <f t="shared" ca="1" si="3551"/>
        <v>-225.8703103568624</v>
      </c>
      <c r="BL1995" s="94">
        <f t="shared" ca="1" si="3551"/>
        <v>-225.8703103568624</v>
      </c>
      <c r="BM1995" s="94">
        <f t="shared" ca="1" si="3551"/>
        <v>-225.8703103568624</v>
      </c>
      <c r="BN1995" s="94">
        <f t="shared" ca="1" si="3551"/>
        <v>-225.8703103568624</v>
      </c>
      <c r="BO1995" s="94">
        <f t="shared" ca="1" si="3551"/>
        <v>-225.8703103568624</v>
      </c>
      <c r="BP1995" s="94">
        <f t="shared" ca="1" si="3551"/>
        <v>-225.8703103568624</v>
      </c>
      <c r="BQ1995" s="94">
        <f t="shared" ca="1" si="3551"/>
        <v>-225.8703103568624</v>
      </c>
      <c r="BR1995" s="94">
        <f t="shared" ca="1" si="3551"/>
        <v>-225.8703103568624</v>
      </c>
      <c r="BS1995" s="94">
        <f t="shared" ca="1" si="3551"/>
        <v>-225.8703103568624</v>
      </c>
      <c r="BT1995" s="94">
        <f t="shared" ca="1" si="3551"/>
        <v>-225.8703103568624</v>
      </c>
      <c r="BU1995" s="94">
        <f t="shared" ca="1" si="3551"/>
        <v>-225.8703103568624</v>
      </c>
      <c r="BV1995" s="94">
        <f t="shared" ca="1" si="3551"/>
        <v>-225.8703103568624</v>
      </c>
      <c r="BW1995" s="94">
        <f t="shared" ca="1" si="3551"/>
        <v>-225.8703103568624</v>
      </c>
      <c r="BX1995" s="94">
        <f t="shared" ca="1" si="3551"/>
        <v>-225.8703103568624</v>
      </c>
      <c r="BY1995" s="94">
        <f t="shared" ca="1" si="3551"/>
        <v>-225.8703103568624</v>
      </c>
      <c r="BZ1995" s="94">
        <f t="shared" ca="1" si="3551"/>
        <v>-225.8703103568624</v>
      </c>
      <c r="CA1995" s="94">
        <f t="shared" ca="1" si="3551"/>
        <v>-225.8703103568624</v>
      </c>
      <c r="CB1995" s="94">
        <f t="shared" ca="1" si="3551"/>
        <v>-225.8703103568624</v>
      </c>
      <c r="CC1995" s="94">
        <f t="shared" ca="1" si="3551"/>
        <v>-225.8703103568624</v>
      </c>
      <c r="CD1995" s="94">
        <f t="shared" ca="1" si="3551"/>
        <v>-225.8703103568624</v>
      </c>
      <c r="CE1995" s="94">
        <f t="shared" ca="1" si="3551"/>
        <v>-225.8703103568624</v>
      </c>
      <c r="CF1995" s="94">
        <f t="shared" ref="CF1995:CL1995" ca="1" si="3552">+PMT($H1981/12,$H1980,CF1986+CF1988,0)</f>
        <v>-225.8703103568624</v>
      </c>
      <c r="CG1995" s="94">
        <f t="shared" ca="1" si="3552"/>
        <v>-225.8703103568624</v>
      </c>
      <c r="CH1995" s="94">
        <f t="shared" ca="1" si="3552"/>
        <v>-225.8703103568624</v>
      </c>
      <c r="CI1995" s="94">
        <f t="shared" ca="1" si="3552"/>
        <v>-225.8703103568624</v>
      </c>
      <c r="CJ1995" s="94">
        <f t="shared" ca="1" si="3552"/>
        <v>-225.8703103568624</v>
      </c>
      <c r="CK1995" s="94">
        <f t="shared" ca="1" si="3552"/>
        <v>-225.8703103568624</v>
      </c>
      <c r="CL1995" s="94">
        <f t="shared" ca="1" si="3552"/>
        <v>-225.8703103568624</v>
      </c>
      <c r="CN1995" s="81">
        <f>SUMIF($5:$5,CN$2,1993:1993)</f>
        <v>0</v>
      </c>
      <c r="CO1995" s="94">
        <f t="shared" ref="CO1995:CX1995" ca="1" si="3553">+PMT($H1981/CO$5,$H1980,CO1986+CO1988,0)</f>
        <v>0</v>
      </c>
      <c r="CP1995" s="94">
        <f t="shared" ca="1" si="3553"/>
        <v>0</v>
      </c>
      <c r="CQ1995" s="94">
        <f t="shared" ca="1" si="3553"/>
        <v>0</v>
      </c>
      <c r="CR1995" s="94">
        <f t="shared" ca="1" si="3553"/>
        <v>0</v>
      </c>
      <c r="CS1995" s="94">
        <f t="shared" ca="1" si="3553"/>
        <v>0</v>
      </c>
      <c r="CT1995" s="94">
        <f t="shared" ca="1" si="3553"/>
        <v>0</v>
      </c>
      <c r="CU1995" s="94">
        <f t="shared" ca="1" si="3553"/>
        <v>0</v>
      </c>
      <c r="CV1995" s="94">
        <f t="shared" ca="1" si="3553"/>
        <v>0</v>
      </c>
      <c r="CW1995" s="94">
        <f t="shared" ca="1" si="3553"/>
        <v>0</v>
      </c>
      <c r="CX1995" s="94">
        <f t="shared" ca="1" si="3553"/>
        <v>0</v>
      </c>
      <c r="CY1995" s="94">
        <f ca="1">+PMT($H1981/CL$5,$H1980,CY1986+CY1988,0)</f>
        <v>0</v>
      </c>
      <c r="CZ1995" s="94">
        <f t="shared" ref="CZ1995:DL1995" ca="1" si="3554">+PMT($H1981/CZ$5,$H1980,CZ1986+CZ1988,0)</f>
        <v>0</v>
      </c>
      <c r="DA1995" s="94">
        <f t="shared" ca="1" si="3554"/>
        <v>0</v>
      </c>
      <c r="DB1995" s="94">
        <f t="shared" ca="1" si="3554"/>
        <v>0</v>
      </c>
      <c r="DC1995" s="94">
        <f t="shared" ca="1" si="3554"/>
        <v>0</v>
      </c>
      <c r="DD1995" s="94">
        <f t="shared" ca="1" si="3554"/>
        <v>0</v>
      </c>
      <c r="DE1995" s="94">
        <f t="shared" ca="1" si="3554"/>
        <v>0</v>
      </c>
      <c r="DF1995" s="94">
        <f t="shared" ca="1" si="3554"/>
        <v>0</v>
      </c>
      <c r="DG1995" s="94">
        <f t="shared" ca="1" si="3554"/>
        <v>0</v>
      </c>
      <c r="DH1995" s="94">
        <f t="shared" ca="1" si="3554"/>
        <v>0</v>
      </c>
      <c r="DI1995" s="94">
        <f t="shared" ca="1" si="3554"/>
        <v>0</v>
      </c>
      <c r="DJ1995" s="94">
        <f t="shared" ca="1" si="3554"/>
        <v>0</v>
      </c>
      <c r="DK1995" s="94">
        <f t="shared" ca="1" si="3554"/>
        <v>0</v>
      </c>
      <c r="DL1995" s="94">
        <f t="shared" ca="1" si="3554"/>
        <v>0</v>
      </c>
    </row>
    <row r="1996" spans="1:116" x14ac:dyDescent="0.4">
      <c r="A1996" s="100"/>
      <c r="B1996" s="293"/>
      <c r="C1996" s="293"/>
      <c r="D1996" t="s">
        <v>853</v>
      </c>
      <c r="E1996" t="str">
        <f t="shared" si="3440"/>
        <v>1996 DAMORT-S</v>
      </c>
      <c r="F1996" s="27"/>
      <c r="G1996" s="126" t="s">
        <v>293</v>
      </c>
      <c r="H1996" s="27"/>
      <c r="J1996" s="77">
        <f>SUMIF($5:$5,I$2,1994:1994)</f>
        <v>0</v>
      </c>
      <c r="K1996" s="33">
        <f t="shared" ref="K1996:P1996" si="3555">SUMIF($4:$4,K$2,1994:1994)</f>
        <v>0</v>
      </c>
      <c r="L1996" s="33">
        <f t="shared" si="3555"/>
        <v>0</v>
      </c>
      <c r="M1996" s="33">
        <f t="shared" si="3555"/>
        <v>0</v>
      </c>
      <c r="N1996" s="33">
        <f t="shared" si="3555"/>
        <v>0</v>
      </c>
      <c r="O1996" s="33">
        <f t="shared" si="3555"/>
        <v>0</v>
      </c>
      <c r="P1996" s="33">
        <f t="shared" si="3555"/>
        <v>0</v>
      </c>
      <c r="R1996" s="28"/>
      <c r="S1996" s="93" cm="1">
        <f t="array" aca="1" ref="S1996" ca="1">SUM(INDEX(1993:1993,1,MAX(COLUMN($R:$R),COLUMN()-($H1980-1))):S1995)</f>
        <v>-258.13749755069989</v>
      </c>
      <c r="T1996" s="93" cm="1">
        <f t="array" aca="1" ref="T1996" ca="1">SUM(INDEX(1993:1993,1,MAX(COLUMN($R:$R),COLUMN()-($H1980-1))):T1995)</f>
        <v>-484.00780790756232</v>
      </c>
      <c r="U1996" s="93" cm="1">
        <f t="array" aca="1" ref="U1996" ca="1">SUM(INDEX(1993:1993,1,MAX(COLUMN($R:$R),COLUMN()-($H1980-1))):U1995)</f>
        <v>-709.87811826442476</v>
      </c>
      <c r="V1996" s="93" cm="1">
        <f t="array" aca="1" ref="V1996" ca="1">SUM(INDEX(1993:1993,1,MAX(COLUMN($R:$R),COLUMN()-($H1980-1))):V1995)</f>
        <v>-935.42575674934881</v>
      </c>
      <c r="W1996" s="93" cm="1">
        <f t="array" aca="1" ref="W1996" ca="1">SUM(INDEX(1993:1993,1,MAX(COLUMN($R:$R),COLUMN()-($H1980-1))):W1995)</f>
        <v>-1161.2960671062112</v>
      </c>
      <c r="X1996" s="93" cm="1">
        <f t="array" aca="1" ref="X1996" ca="1">SUM(INDEX(1993:1993,1,MAX(COLUMN($R:$R),COLUMN()-($H1980-1))):X1995)</f>
        <v>-1387.1663774630736</v>
      </c>
      <c r="Y1996" s="93" cm="1">
        <f t="array" aca="1" ref="Y1996" ca="1">SUM(INDEX(1993:1993,1,MAX(COLUMN($R:$R),COLUMN()-($H1980-1))):Y1995)</f>
        <v>-1613.0366878199359</v>
      </c>
      <c r="Z1996" s="93" cm="1">
        <f t="array" aca="1" ref="Z1996" ca="1">SUM(INDEX(1993:1993,1,MAX(COLUMN($R:$R),COLUMN()-($H1980-1))):Z1995)</f>
        <v>-1838.9069981767982</v>
      </c>
      <c r="AA1996" s="93" cm="1">
        <f t="array" aca="1" ref="AA1996" ca="1">SUM(INDEX(1993:1993,1,MAX(COLUMN($R:$R),COLUMN()-($H1980-1))):AA1995)</f>
        <v>-2064.7773085336607</v>
      </c>
      <c r="AB1996" s="93" cm="1">
        <f t="array" aca="1" ref="AB1996" ca="1">SUM(INDEX(1993:1993,1,MAX(COLUMN($R:$R),COLUMN()-($H1980-1))):AB1995)</f>
        <v>-2290.6476188905231</v>
      </c>
      <c r="AC1996" s="93" cm="1">
        <f t="array" aca="1" ref="AC1996" ca="1">SUM(INDEX(1993:1993,1,MAX(COLUMN($R:$R),COLUMN()-($H1980-1))):AC1995)</f>
        <v>-2516.5179292473854</v>
      </c>
      <c r="AD1996" s="93" cm="1">
        <f t="array" aca="1" ref="AD1996" ca="1">SUM(INDEX(1993:1993,1,MAX(COLUMN($R:$R),COLUMN()-($H1980-1))):AD1995)</f>
        <v>-2742.3882396042477</v>
      </c>
      <c r="AE1996" s="93" cm="1">
        <f t="array" aca="1" ref="AE1996" ca="1">SUM(INDEX(1993:1993,1,MAX(COLUMN($R:$R),COLUMN()-($H1980-1))):AE1995)</f>
        <v>-2968.25854996111</v>
      </c>
      <c r="AF1996" s="93" cm="1">
        <f t="array" aca="1" ref="AF1996" ca="1">SUM(INDEX(1993:1993,1,MAX(COLUMN($R:$R),COLUMN()-($H1980-1))):AF1995)</f>
        <v>-3194.1288603179723</v>
      </c>
      <c r="AG1996" s="93" cm="1">
        <f t="array" aca="1" ref="AG1996" ca="1">SUM(INDEX(1993:1993,1,MAX(COLUMN($R:$R),COLUMN()-($H1980-1))):AG1995)</f>
        <v>-3419.9991706748347</v>
      </c>
      <c r="AH1996" s="93" cm="1">
        <f t="array" aca="1" ref="AH1996" ca="1">SUM(INDEX(1993:1993,1,MAX(COLUMN($R:$R),COLUMN()-($H1980-1))):AH1995)</f>
        <v>-3645.869481031697</v>
      </c>
      <c r="AI1996" s="93" cm="1">
        <f t="array" aca="1" ref="AI1996" ca="1">SUM(INDEX(1993:1993,1,MAX(COLUMN($R:$R),COLUMN()-($H1980-1))):AI1995)</f>
        <v>-3871.7397913885593</v>
      </c>
      <c r="AJ1996" s="93" cm="1">
        <f t="array" aca="1" ref="AJ1996" ca="1">SUM(INDEX(1993:1993,1,MAX(COLUMN($R:$R),COLUMN()-($H1980-1))):AJ1995)</f>
        <v>-4097.6101017454221</v>
      </c>
      <c r="AK1996" s="93" cm="1">
        <f t="array" aca="1" ref="AK1996" ca="1">SUM(INDEX(1993:1993,1,MAX(COLUMN($R:$R),COLUMN()-($H1980-1))):AK1995)</f>
        <v>-4323.4804121022844</v>
      </c>
      <c r="AL1996" s="93" cm="1">
        <f t="array" aca="1" ref="AL1996" ca="1">SUM(INDEX(1993:1993,1,MAX(COLUMN($R:$R),COLUMN()-($H1980-1))):AL1995)</f>
        <v>-4549.3507224591467</v>
      </c>
      <c r="AM1996" s="93" cm="1">
        <f t="array" aca="1" ref="AM1996" ca="1">SUM(INDEX(1993:1993,1,MAX(COLUMN($R:$R),COLUMN()-($H1980-1))):AM1995)</f>
        <v>-4775.221032816009</v>
      </c>
      <c r="AN1996" s="93" cm="1">
        <f t="array" aca="1" ref="AN1996" ca="1">SUM(INDEX(1993:1993,1,MAX(COLUMN($R:$R),COLUMN()-($H1980-1))):AN1995)</f>
        <v>-5001.0913431728713</v>
      </c>
      <c r="AO1996" s="93" cm="1">
        <f t="array" aca="1" ref="AO1996" ca="1">SUM(INDEX(1993:1993,1,MAX(COLUMN($R:$R),COLUMN()-($H1980-1))):AO1995)</f>
        <v>-5226.9616535297337</v>
      </c>
      <c r="AP1996" s="93" cm="1">
        <f t="array" aca="1" ref="AP1996" ca="1">SUM(INDEX(1993:1993,1,MAX(COLUMN($R:$R),COLUMN()-($H1980-1))):AP1995)</f>
        <v>-5452.831963886596</v>
      </c>
      <c r="AQ1996" s="93" cm="1">
        <f t="array" aca="1" ref="AQ1996" ca="1">SUM(INDEX(1993:1993,1,MAX(COLUMN($R:$R),COLUMN()-($H1980-1))):AQ1995)</f>
        <v>-5678.7022742434583</v>
      </c>
      <c r="AR1996" s="93" cm="1">
        <f t="array" aca="1" ref="AR1996" ca="1">SUM(INDEX(1993:1993,1,MAX(COLUMN($R:$R),COLUMN()-($H1980-1))):AR1995)</f>
        <v>-5904.5725846003206</v>
      </c>
      <c r="AS1996" s="93" cm="1">
        <f t="array" aca="1" ref="AS1996" ca="1">SUM(INDEX(1993:1993,1,MAX(COLUMN($R:$R),COLUMN()-($H1980-1))):AS1995)</f>
        <v>-6130.4428949571829</v>
      </c>
      <c r="AT1996" s="93" cm="1">
        <f t="array" aca="1" ref="AT1996" ca="1">SUM(INDEX(1993:1993,1,MAX(COLUMN($R:$R),COLUMN()-($H1980-1))):AT1995)</f>
        <v>-6356.3132053140453</v>
      </c>
      <c r="AU1996" s="93" cm="1">
        <f t="array" aca="1" ref="AU1996" ca="1">SUM(INDEX(1993:1993,1,MAX(COLUMN($R:$R),COLUMN()-($H1980-1))):AU1995)</f>
        <v>-6582.1835156709076</v>
      </c>
      <c r="AV1996" s="93" cm="1">
        <f t="array" aca="1" ref="AV1996" ca="1">SUM(INDEX(1993:1993,1,MAX(COLUMN($R:$R),COLUMN()-($H1980-1))):AV1995)</f>
        <v>-6808.0538260277699</v>
      </c>
      <c r="AW1996" s="93" cm="1">
        <f t="array" aca="1" ref="AW1996" ca="1">SUM(INDEX(1993:1993,1,MAX(COLUMN($R:$R),COLUMN()-($H1980-1))):AW1995)</f>
        <v>-7033.9241363846322</v>
      </c>
      <c r="AX1996" s="93" cm="1">
        <f t="array" aca="1" ref="AX1996" ca="1">SUM(INDEX(1993:1993,1,MAX(COLUMN($R:$R),COLUMN()-($H1980-1))):AX1995)</f>
        <v>-7259.7944467414945</v>
      </c>
      <c r="AY1996" s="93" cm="1">
        <f t="array" aca="1" ref="AY1996" ca="1">SUM(INDEX(1993:1993,1,MAX(COLUMN($R:$R),COLUMN()-($H1980-1))):AY1995)</f>
        <v>-7485.6647570983569</v>
      </c>
      <c r="AZ1996" s="93" cm="1">
        <f t="array" aca="1" ref="AZ1996" ca="1">SUM(INDEX(1993:1993,1,MAX(COLUMN($R:$R),COLUMN()-($H1980-1))):AZ1995)</f>
        <v>-7711.5350674552192</v>
      </c>
      <c r="BA1996" s="93" cm="1">
        <f t="array" aca="1" ref="BA1996" ca="1">SUM(INDEX(1993:1993,1,MAX(COLUMN($R:$R),COLUMN()-($H1980-1))):BA1995)</f>
        <v>-7937.4053778120815</v>
      </c>
      <c r="BB1996" s="93" cm="1">
        <f t="array" aca="1" ref="BB1996" ca="1">SUM(INDEX(1993:1993,1,MAX(COLUMN($R:$R),COLUMN()-($H1980-1))):BB1995)</f>
        <v>-8163.2756881689438</v>
      </c>
      <c r="BC1996" s="93" cm="1">
        <f t="array" aca="1" ref="BC1996" ca="1">SUM(INDEX(1993:1993,1,MAX(COLUMN($R:$R),COLUMN()-($H1980-1))):BC1995)</f>
        <v>-8131.0085009751056</v>
      </c>
      <c r="BD1996" s="93" cm="1">
        <f t="array" aca="1" ref="BD1996" ca="1">SUM(INDEX(1993:1993,1,MAX(COLUMN($R:$R),COLUMN()-($H1980-1))):BD1995)</f>
        <v>-8131.0085009751056</v>
      </c>
      <c r="BE1996" s="93" cm="1">
        <f t="array" aca="1" ref="BE1996" ca="1">SUM(INDEX(1993:1993,1,MAX(COLUMN($R:$R),COLUMN()-($H1980-1))):BE1995)</f>
        <v>-8131.0085009751056</v>
      </c>
      <c r="BF1996" s="93" cm="1">
        <f t="array" aca="1" ref="BF1996" ca="1">SUM(INDEX(1993:1993,1,MAX(COLUMN($R:$R),COLUMN()-($H1980-1))):BF1995)</f>
        <v>-8131.3311728470444</v>
      </c>
      <c r="BG1996" s="93" cm="1">
        <f t="array" aca="1" ref="BG1996" ca="1">SUM(INDEX(1993:1993,1,MAX(COLUMN($R:$R),COLUMN()-($H1980-1))):BG1995)</f>
        <v>-8131.3311728470444</v>
      </c>
      <c r="BH1996" s="93" cm="1">
        <f t="array" aca="1" ref="BH1996" ca="1">SUM(INDEX(1993:1993,1,MAX(COLUMN($R:$R),COLUMN()-($H1980-1))):BH1995)</f>
        <v>-8131.3311728470444</v>
      </c>
      <c r="BI1996" s="93" cm="1">
        <f t="array" aca="1" ref="BI1996" ca="1">SUM(INDEX(1993:1993,1,MAX(COLUMN($R:$R),COLUMN()-($H1980-1))):BI1995)</f>
        <v>-8131.3311728470444</v>
      </c>
      <c r="BJ1996" s="93" cm="1">
        <f t="array" aca="1" ref="BJ1996" ca="1">SUM(INDEX(1993:1993,1,MAX(COLUMN($R:$R),COLUMN()-($H1980-1))):BJ1995)</f>
        <v>-8131.3311728470444</v>
      </c>
      <c r="BK1996" s="93" cm="1">
        <f t="array" aca="1" ref="BK1996" ca="1">SUM(INDEX(1993:1993,1,MAX(COLUMN($R:$R),COLUMN()-($H1980-1))):BK1995)</f>
        <v>-8131.3311728470444</v>
      </c>
      <c r="BL1996" s="93" cm="1">
        <f t="array" aca="1" ref="BL1996" ca="1">SUM(INDEX(1993:1993,1,MAX(COLUMN($R:$R),COLUMN()-($H1980-1))):BL1995)</f>
        <v>-8131.3311728470444</v>
      </c>
      <c r="BM1996" s="93" cm="1">
        <f t="array" aca="1" ref="BM1996" ca="1">SUM(INDEX(1993:1993,1,MAX(COLUMN($R:$R),COLUMN()-($H1980-1))):BM1995)</f>
        <v>-8131.3311728470444</v>
      </c>
      <c r="BN1996" s="93" cm="1">
        <f t="array" aca="1" ref="BN1996" ca="1">SUM(INDEX(1993:1993,1,MAX(COLUMN($R:$R),COLUMN()-($H1980-1))):BN1995)</f>
        <v>-8131.3311728470444</v>
      </c>
      <c r="BO1996" s="93" cm="1">
        <f t="array" aca="1" ref="BO1996" ca="1">SUM(INDEX(1993:1993,1,MAX(COLUMN($R:$R),COLUMN()-($H1980-1))):BO1995)</f>
        <v>-8131.3311728470444</v>
      </c>
      <c r="BP1996" s="93" cm="1">
        <f t="array" aca="1" ref="BP1996" ca="1">SUM(INDEX(1993:1993,1,MAX(COLUMN($R:$R),COLUMN()-($H1980-1))):BP1995)</f>
        <v>-8131.3311728470444</v>
      </c>
      <c r="BQ1996" s="93" cm="1">
        <f t="array" aca="1" ref="BQ1996" ca="1">SUM(INDEX(1993:1993,1,MAX(COLUMN($R:$R),COLUMN()-($H1980-1))):BQ1995)</f>
        <v>-8131.3311728470444</v>
      </c>
      <c r="BR1996" s="93" cm="1">
        <f t="array" aca="1" ref="BR1996" ca="1">SUM(INDEX(1993:1993,1,MAX(COLUMN($R:$R),COLUMN()-($H1980-1))):BR1995)</f>
        <v>-8131.3311728470444</v>
      </c>
      <c r="BS1996" s="93" cm="1">
        <f t="array" aca="1" ref="BS1996" ca="1">SUM(INDEX(1993:1993,1,MAX(COLUMN($R:$R),COLUMN()-($H1980-1))):BS1995)</f>
        <v>-8131.3311728470444</v>
      </c>
      <c r="BT1996" s="93" cm="1">
        <f t="array" aca="1" ref="BT1996" ca="1">SUM(INDEX(1993:1993,1,MAX(COLUMN($R:$R),COLUMN()-($H1980-1))):BT1995)</f>
        <v>-8131.3311728470444</v>
      </c>
      <c r="BU1996" s="93" cm="1">
        <f t="array" aca="1" ref="BU1996" ca="1">SUM(INDEX(1993:1993,1,MAX(COLUMN($R:$R),COLUMN()-($H1980-1))):BU1995)</f>
        <v>-8131.3311728470444</v>
      </c>
      <c r="BV1996" s="93" cm="1">
        <f t="array" aca="1" ref="BV1996" ca="1">SUM(INDEX(1993:1993,1,MAX(COLUMN($R:$R),COLUMN()-($H1980-1))):BV1995)</f>
        <v>-8131.3311728470444</v>
      </c>
      <c r="BW1996" s="93" cm="1">
        <f t="array" aca="1" ref="BW1996" ca="1">SUM(INDEX(1993:1993,1,MAX(COLUMN($R:$R),COLUMN()-($H1980-1))):BW1995)</f>
        <v>-8131.3311728470444</v>
      </c>
      <c r="BX1996" s="93" cm="1">
        <f t="array" aca="1" ref="BX1996" ca="1">SUM(INDEX(1993:1993,1,MAX(COLUMN($R:$R),COLUMN()-($H1980-1))):BX1995)</f>
        <v>-8131.3311728470444</v>
      </c>
      <c r="BY1996" s="93" cm="1">
        <f t="array" aca="1" ref="BY1996" ca="1">SUM(INDEX(1993:1993,1,MAX(COLUMN($R:$R),COLUMN()-($H1980-1))):BY1995)</f>
        <v>-8131.3311728470444</v>
      </c>
      <c r="BZ1996" s="93" cm="1">
        <f t="array" aca="1" ref="BZ1996" ca="1">SUM(INDEX(1993:1993,1,MAX(COLUMN($R:$R),COLUMN()-($H1980-1))):BZ1995)</f>
        <v>-8131.3311728470444</v>
      </c>
      <c r="CA1996" s="93" cm="1">
        <f t="array" aca="1" ref="CA1996" ca="1">SUM(INDEX(1993:1993,1,MAX(COLUMN($R:$R),COLUMN()-($H1980-1))):CA1995)</f>
        <v>-8131.3311728470444</v>
      </c>
      <c r="CB1996" s="93" cm="1">
        <f t="array" aca="1" ref="CB1996" ca="1">SUM(INDEX(1993:1993,1,MAX(COLUMN($R:$R),COLUMN()-($H1980-1))):CB1995)</f>
        <v>-8131.3311728470444</v>
      </c>
      <c r="CC1996" s="93" cm="1">
        <f t="array" aca="1" ref="CC1996" ca="1">SUM(INDEX(1993:1993,1,MAX(COLUMN($R:$R),COLUMN()-($H1980-1))):CC1995)</f>
        <v>-8131.3311728470444</v>
      </c>
      <c r="CD1996" s="93" cm="1">
        <f t="array" aca="1" ref="CD1996" ca="1">SUM(INDEX(1993:1993,1,MAX(COLUMN($R:$R),COLUMN()-($H1980-1))):CD1995)</f>
        <v>-8131.3311728470444</v>
      </c>
      <c r="CE1996" s="93" cm="1">
        <f t="array" aca="1" ref="CE1996" ca="1">SUM(INDEX(1993:1993,1,MAX(COLUMN($R:$R),COLUMN()-($H1980-1))):CE1995)</f>
        <v>-8131.3311728470444</v>
      </c>
      <c r="CF1996" s="93" cm="1">
        <f t="array" aca="1" ref="CF1996" ca="1">SUM(INDEX(1993:1993,1,MAX(COLUMN($R:$R),COLUMN()-($H1980-1))):CF1995)</f>
        <v>-8131.3311728470444</v>
      </c>
      <c r="CG1996" s="93" cm="1">
        <f t="array" aca="1" ref="CG1996" ca="1">SUM(INDEX(1993:1993,1,MAX(COLUMN($R:$R),COLUMN()-($H1980-1))):CG1995)</f>
        <v>-8131.3311728470444</v>
      </c>
      <c r="CH1996" s="93" cm="1">
        <f t="array" aca="1" ref="CH1996" ca="1">SUM(INDEX(1993:1993,1,MAX(COLUMN($R:$R),COLUMN()-($H1980-1))):CH1995)</f>
        <v>-8131.3311728470444</v>
      </c>
      <c r="CI1996" s="93" cm="1">
        <f t="array" aca="1" ref="CI1996" ca="1">SUM(INDEX(1993:1993,1,MAX(COLUMN($R:$R),COLUMN()-($H1980-1))):CI1995)</f>
        <v>-8131.3311728470444</v>
      </c>
      <c r="CJ1996" s="93" cm="1">
        <f t="array" aca="1" ref="CJ1996" ca="1">SUM(INDEX(1993:1993,1,MAX(COLUMN($R:$R),COLUMN()-($H1980-1))):CJ1995)</f>
        <v>-8131.3311728470444</v>
      </c>
      <c r="CK1996" s="93" cm="1">
        <f t="array" aca="1" ref="CK1996" ca="1">SUM(INDEX(1993:1993,1,MAX(COLUMN($R:$R),COLUMN()-($H1980-1))):CK1995)</f>
        <v>-8131.3311728470444</v>
      </c>
      <c r="CL1996" s="93" cm="1">
        <f t="array" aca="1" ref="CL1996" ca="1">SUM(INDEX(1993:1993,1,MAX(COLUMN($R:$R),COLUMN()-($H1980-1))):CL1995)</f>
        <v>-8131.3311728470444</v>
      </c>
      <c r="CN1996" s="77">
        <f>SUMIF($5:$5,CN$2,1994:1994)</f>
        <v>0</v>
      </c>
      <c r="CO1996" s="93" cm="1">
        <f t="array" aca="1" ref="CO1996" ca="1">SUM(INDEX(1993:1993,1,MAX(COLUMN($R:$R),COLUMN()-($H1980-1))):CO1995)</f>
        <v>-7453.7202417764574</v>
      </c>
      <c r="CP1996" s="93" cm="1">
        <f t="array" aca="1" ref="CP1996" ca="1">SUM(INDEX(1993:1993,1,MAX(COLUMN($R:$R),COLUMN()-($H1980-1))):CP1995)</f>
        <v>-7227.8499314195951</v>
      </c>
      <c r="CQ1996" s="93" cm="1">
        <f t="array" aca="1" ref="CQ1996" ca="1">SUM(INDEX(1993:1993,1,MAX(COLUMN($R:$R),COLUMN()-($H1980-1))):CQ1995)</f>
        <v>-7001.9796210627328</v>
      </c>
      <c r="CR1996" s="93" cm="1">
        <f t="array" aca="1" ref="CR1996" ca="1">SUM(INDEX(1993:1993,1,MAX(COLUMN($R:$R),COLUMN()-($H1980-1))):CR1995)</f>
        <v>-6776.1093107058705</v>
      </c>
      <c r="CS1996" s="93" cm="1">
        <f t="array" aca="1" ref="CS1996" ca="1">SUM(INDEX(1993:1993,1,MAX(COLUMN($R:$R),COLUMN()-($H1980-1))):CS1995)</f>
        <v>-6550.2390003490082</v>
      </c>
      <c r="CT1996" s="93" cm="1">
        <f t="array" aca="1" ref="CT1996" ca="1">SUM(INDEX(1993:1993,1,MAX(COLUMN($R:$R),COLUMN()-($H1980-1))):CT1995)</f>
        <v>-6324.3686899921458</v>
      </c>
      <c r="CU1996" s="93" cm="1">
        <f t="array" aca="1" ref="CU1996" ca="1">SUM(INDEX(1993:1993,1,MAX(COLUMN($R:$R),COLUMN()-($H1980-1))):CU1995)</f>
        <v>-6098.4983796352835</v>
      </c>
      <c r="CV1996" s="93" cm="1">
        <f t="array" aca="1" ref="CV1996" ca="1">SUM(INDEX(1993:1993,1,MAX(COLUMN($R:$R),COLUMN()-($H1980-1))):CV1995)</f>
        <v>-5872.6280692784212</v>
      </c>
      <c r="CW1996" s="93" cm="1">
        <f t="array" aca="1" ref="CW1996" ca="1">SUM(INDEX(1993:1993,1,MAX(COLUMN($R:$R),COLUMN()-($H1980-1))):CW1995)</f>
        <v>-5646.7577589215589</v>
      </c>
      <c r="CX1996" s="93" cm="1">
        <f t="array" aca="1" ref="CX1996" ca="1">SUM(INDEX(1993:1993,1,MAX(COLUMN($R:$R),COLUMN()-($H1980-1))):CX1995)</f>
        <v>-5420.8874485646966</v>
      </c>
      <c r="CY1996" s="93" cm="1">
        <f t="array" aca="1" ref="CY1996" ca="1">SUM(INDEX(1993:1993,1,MAX(COLUMN($R:$R),COLUMN()-($H1980-1))):CY1995)</f>
        <v>-5195.0171382078343</v>
      </c>
      <c r="CZ1996" s="93" cm="1">
        <f t="array" aca="1" ref="CZ1996" ca="1">SUM(INDEX(1993:1993,1,MAX(COLUMN($R:$R),COLUMN()-($H1980-1))):CZ1995)</f>
        <v>-4969.1468278509719</v>
      </c>
      <c r="DA1996" s="93" cm="1">
        <f t="array" aca="1" ref="DA1996" ca="1">SUM(INDEX(1993:1993,1,MAX(COLUMN($R:$R),COLUMN()-($H1980-1))):DA1995)</f>
        <v>-4743.2765174941096</v>
      </c>
      <c r="DB1996" s="93" cm="1">
        <f t="array" aca="1" ref="DB1996" ca="1">SUM(INDEX(1993:1993,1,MAX(COLUMN($R:$R),COLUMN()-($H1980-1))):DB1995)</f>
        <v>-4517.4062071372473</v>
      </c>
      <c r="DC1996" s="93" cm="1">
        <f t="array" aca="1" ref="DC1996" ca="1">SUM(INDEX(1993:1993,1,MAX(COLUMN($R:$R),COLUMN()-($H1980-1))):DC1995)</f>
        <v>-4291.535896780385</v>
      </c>
      <c r="DD1996" s="93" cm="1">
        <f t="array" aca="1" ref="DD1996" ca="1">SUM(INDEX(1993:1993,1,MAX(COLUMN($R:$R),COLUMN()-($H1980-1))):DD1995)</f>
        <v>-4065.6655864235222</v>
      </c>
      <c r="DE1996" s="93" cm="1">
        <f t="array" aca="1" ref="DE1996" ca="1">SUM(INDEX(1993:1993,1,MAX(COLUMN($R:$R),COLUMN()-($H1980-1))):DE1995)</f>
        <v>-3839.7952760666599</v>
      </c>
      <c r="DF1996" s="93" cm="1">
        <f t="array" aca="1" ref="DF1996" ca="1">SUM(INDEX(1993:1993,1,MAX(COLUMN($R:$R),COLUMN()-($H1980-1))):DF1995)</f>
        <v>-3613.9249657097976</v>
      </c>
      <c r="DG1996" s="93" cm="1">
        <f t="array" aca="1" ref="DG1996" ca="1">SUM(INDEX(1993:1993,1,MAX(COLUMN($R:$R),COLUMN()-($H1980-1))):DG1995)</f>
        <v>-3388.0546553529352</v>
      </c>
      <c r="DH1996" s="93" cm="1">
        <f t="array" aca="1" ref="DH1996" ca="1">SUM(INDEX(1993:1993,1,MAX(COLUMN($R:$R),COLUMN()-($H1980-1))):DH1995)</f>
        <v>-3162.1843449960729</v>
      </c>
      <c r="DI1996" s="93" cm="1">
        <f t="array" aca="1" ref="DI1996" ca="1">SUM(INDEX(1993:1993,1,MAX(COLUMN($R:$R),COLUMN()-($H1980-1))):DI1995)</f>
        <v>-2936.3140346392106</v>
      </c>
      <c r="DJ1996" s="93" cm="1">
        <f t="array" aca="1" ref="DJ1996" ca="1">SUM(INDEX(1993:1993,1,MAX(COLUMN($R:$R),COLUMN()-($H1980-1))):DJ1995)</f>
        <v>-2710.4437242823483</v>
      </c>
      <c r="DK1996" s="93" cm="1">
        <f t="array" aca="1" ref="DK1996" ca="1">SUM(INDEX(1993:1993,1,MAX(COLUMN($R:$R),COLUMN()-($H1980-1))):DK1995)</f>
        <v>-2484.573413925486</v>
      </c>
      <c r="DL1996" s="93" cm="1">
        <f t="array" aca="1" ref="DL1996" ca="1">SUM(INDEX(1993:1993,1,MAX(COLUMN($R:$R),COLUMN()-($H1980-1))):DL1995)</f>
        <v>-2258.7031035686236</v>
      </c>
    </row>
    <row r="1997" spans="1:116" x14ac:dyDescent="0.4">
      <c r="A1997" s="100"/>
      <c r="B1997" s="293"/>
      <c r="C1997" s="293"/>
      <c r="D1997" t="s">
        <v>853</v>
      </c>
      <c r="E1997" t="str">
        <f t="shared" si="3440"/>
        <v>1997 DAMORT-S</v>
      </c>
      <c r="F1997" s="27"/>
      <c r="G1997" s="126"/>
      <c r="H1997" s="27"/>
      <c r="J1997" s="77"/>
      <c r="K1997" s="33"/>
      <c r="L1997" s="33"/>
      <c r="M1997" s="33"/>
      <c r="N1997" s="33"/>
      <c r="O1997" s="33"/>
      <c r="P1997" s="33"/>
      <c r="R1997" s="28"/>
      <c r="S1997" s="93"/>
      <c r="T1997" s="93"/>
      <c r="U1997" s="93"/>
      <c r="V1997" s="93"/>
      <c r="W1997" s="93"/>
      <c r="X1997" s="93"/>
      <c r="Y1997" s="93"/>
      <c r="Z1997" s="93"/>
      <c r="AA1997" s="93"/>
      <c r="AB1997" s="93"/>
      <c r="AC1997" s="93"/>
      <c r="AD1997" s="93"/>
      <c r="AE1997" s="93"/>
      <c r="AF1997" s="93"/>
      <c r="AG1997" s="93"/>
      <c r="AH1997" s="93"/>
      <c r="AI1997" s="93"/>
      <c r="AJ1997" s="93"/>
      <c r="AK1997" s="93"/>
      <c r="AL1997" s="93"/>
      <c r="AM1997" s="93"/>
      <c r="AN1997" s="93"/>
      <c r="AO1997" s="93"/>
      <c r="AP1997" s="93"/>
      <c r="AQ1997" s="93"/>
      <c r="AR1997" s="93"/>
      <c r="AS1997" s="93"/>
      <c r="AT1997" s="93"/>
      <c r="AU1997" s="93"/>
      <c r="AV1997" s="93"/>
      <c r="AW1997" s="93"/>
      <c r="AX1997" s="93"/>
      <c r="AY1997" s="93"/>
      <c r="AZ1997" s="93"/>
      <c r="BA1997" s="93"/>
      <c r="BB1997" s="93"/>
      <c r="BC1997" s="93"/>
      <c r="BD1997" s="93"/>
      <c r="BE1997" s="93"/>
      <c r="BF1997" s="93"/>
      <c r="BG1997" s="93"/>
      <c r="BH1997" s="93"/>
      <c r="BI1997" s="93"/>
      <c r="BJ1997" s="93"/>
      <c r="BK1997" s="93"/>
      <c r="BL1997" s="93"/>
      <c r="BM1997" s="93"/>
      <c r="BN1997" s="93"/>
      <c r="BO1997" s="93"/>
      <c r="BP1997" s="93"/>
      <c r="BQ1997" s="93"/>
      <c r="BR1997" s="93"/>
      <c r="BS1997" s="93"/>
      <c r="BT1997" s="93"/>
      <c r="BU1997" s="93"/>
      <c r="BV1997" s="93"/>
      <c r="BW1997" s="93"/>
      <c r="BX1997" s="93"/>
      <c r="BY1997" s="93"/>
      <c r="BZ1997" s="93"/>
      <c r="CA1997" s="93"/>
      <c r="CB1997" s="93"/>
      <c r="CC1997" s="93"/>
      <c r="CD1997" s="93"/>
      <c r="CE1997" s="93"/>
      <c r="CF1997" s="93"/>
      <c r="CG1997" s="93"/>
      <c r="CH1997" s="93"/>
      <c r="CI1997" s="93"/>
      <c r="CJ1997" s="93"/>
      <c r="CK1997" s="93"/>
      <c r="CL1997" s="93"/>
      <c r="CN1997" s="77"/>
      <c r="CO1997" s="93"/>
      <c r="CP1997" s="93"/>
      <c r="CQ1997" s="93"/>
      <c r="CR1997" s="93"/>
      <c r="CS1997" s="93"/>
      <c r="CT1997" s="93"/>
      <c r="CU1997" s="93"/>
      <c r="CV1997" s="93"/>
      <c r="CW1997" s="93"/>
      <c r="CX1997" s="93"/>
      <c r="CY1997" s="93"/>
      <c r="CZ1997" s="93"/>
      <c r="DA1997" s="93"/>
      <c r="DB1997" s="93"/>
      <c r="DC1997" s="93"/>
      <c r="DD1997" s="93"/>
      <c r="DE1997" s="93"/>
      <c r="DF1997" s="93"/>
      <c r="DG1997" s="93"/>
      <c r="DH1997" s="93"/>
      <c r="DI1997" s="93"/>
      <c r="DJ1997" s="93"/>
      <c r="DK1997" s="93"/>
      <c r="DL1997" s="93"/>
    </row>
    <row r="1998" spans="1:116" x14ac:dyDescent="0.4">
      <c r="B1998" t="s">
        <v>332</v>
      </c>
      <c r="D1998" t="s">
        <v>853</v>
      </c>
      <c r="E1998" s="8" t="str">
        <f t="shared" si="3440"/>
        <v>1998 DAMORT-S</v>
      </c>
      <c r="G1998" s="136" t="str">
        <f>G1970</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1:116" x14ac:dyDescent="0.4">
      <c r="B1999" t="s">
        <v>332</v>
      </c>
      <c r="D1999" t="s">
        <v>853</v>
      </c>
      <c r="E1999" s="8" t="str">
        <f t="shared" si="3440"/>
        <v>1999 DAMORT-S</v>
      </c>
      <c r="G1999" s="136" t="str">
        <f>G1971</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1:116" x14ac:dyDescent="0.4">
      <c r="B2000" t="s">
        <v>332</v>
      </c>
      <c r="D2000" t="s">
        <v>853</v>
      </c>
      <c r="E2000" s="8" t="str">
        <f t="shared" si="3440"/>
        <v>2000 DAMORT-S</v>
      </c>
      <c r="G2000" s="136" t="str">
        <f>G1972</f>
        <v>Primary revenue driver</v>
      </c>
      <c r="K2000" s="53"/>
      <c r="L2000" s="53"/>
      <c r="M2000" s="53"/>
      <c r="N2000" s="53"/>
      <c r="O2000" s="53"/>
      <c r="P2000" s="53"/>
      <c r="R2000" s="24"/>
      <c r="S2000" s="179" t="str">
        <f t="shared" ref="S2000:AX2000" si="3556">S1972</f>
        <v>S$16</v>
      </c>
      <c r="T2000" s="179" t="str">
        <f t="shared" si="3556"/>
        <v>T$16</v>
      </c>
      <c r="U2000" s="179" t="str">
        <f t="shared" si="3556"/>
        <v>U$16</v>
      </c>
      <c r="V2000" s="179" t="str">
        <f t="shared" si="3556"/>
        <v>V$16</v>
      </c>
      <c r="W2000" s="179" t="str">
        <f t="shared" si="3556"/>
        <v>W$16</v>
      </c>
      <c r="X2000" s="179" t="str">
        <f t="shared" si="3556"/>
        <v>X$16</v>
      </c>
      <c r="Y2000" s="179" t="str">
        <f t="shared" si="3556"/>
        <v>Y$16</v>
      </c>
      <c r="Z2000" s="179" t="str">
        <f t="shared" si="3556"/>
        <v>Z$16</v>
      </c>
      <c r="AA2000" s="179" t="str">
        <f t="shared" si="3556"/>
        <v>AA$16</v>
      </c>
      <c r="AB2000" s="179" t="str">
        <f t="shared" si="3556"/>
        <v>AB$16</v>
      </c>
      <c r="AC2000" s="179" t="str">
        <f t="shared" si="3556"/>
        <v>AC$16</v>
      </c>
      <c r="AD2000" s="179" t="str">
        <f t="shared" si="3556"/>
        <v>AD$16</v>
      </c>
      <c r="AE2000" s="179" t="str">
        <f t="shared" si="3556"/>
        <v>AE$16</v>
      </c>
      <c r="AF2000" s="179" t="str">
        <f t="shared" si="3556"/>
        <v>AF$16</v>
      </c>
      <c r="AG2000" s="179" t="str">
        <f t="shared" si="3556"/>
        <v>AG$16</v>
      </c>
      <c r="AH2000" s="179" t="str">
        <f t="shared" si="3556"/>
        <v>AH$16</v>
      </c>
      <c r="AI2000" s="179" t="str">
        <f t="shared" si="3556"/>
        <v>AI$16</v>
      </c>
      <c r="AJ2000" s="179" t="str">
        <f t="shared" si="3556"/>
        <v>AJ$16</v>
      </c>
      <c r="AK2000" s="179" t="str">
        <f t="shared" si="3556"/>
        <v>AK$16</v>
      </c>
      <c r="AL2000" s="179" t="str">
        <f t="shared" si="3556"/>
        <v>AL$16</v>
      </c>
      <c r="AM2000" s="179" t="str">
        <f t="shared" si="3556"/>
        <v>AM$16</v>
      </c>
      <c r="AN2000" s="179" t="str">
        <f t="shared" si="3556"/>
        <v>AN$16</v>
      </c>
      <c r="AO2000" s="179" t="str">
        <f t="shared" si="3556"/>
        <v>AO$16</v>
      </c>
      <c r="AP2000" s="179" t="str">
        <f t="shared" si="3556"/>
        <v>AP$16</v>
      </c>
      <c r="AQ2000" s="179" t="str">
        <f t="shared" si="3556"/>
        <v>AQ$16</v>
      </c>
      <c r="AR2000" s="179" t="str">
        <f t="shared" si="3556"/>
        <v>AR$16</v>
      </c>
      <c r="AS2000" s="179" t="str">
        <f t="shared" si="3556"/>
        <v>AS$16</v>
      </c>
      <c r="AT2000" s="179" t="str">
        <f t="shared" si="3556"/>
        <v>AT$16</v>
      </c>
      <c r="AU2000" s="179" t="str">
        <f t="shared" si="3556"/>
        <v>AU$16</v>
      </c>
      <c r="AV2000" s="179" t="str">
        <f t="shared" si="3556"/>
        <v>AV$16</v>
      </c>
      <c r="AW2000" s="179" t="str">
        <f t="shared" si="3556"/>
        <v>AW$16</v>
      </c>
      <c r="AX2000" s="179" t="str">
        <f t="shared" si="3556"/>
        <v>AX$16</v>
      </c>
      <c r="AY2000" s="179" t="str">
        <f t="shared" ref="AY2000:CD2000" si="3557">AY1972</f>
        <v>AY$16</v>
      </c>
      <c r="AZ2000" s="179" t="str">
        <f t="shared" si="3557"/>
        <v>AZ$16</v>
      </c>
      <c r="BA2000" s="179" t="str">
        <f t="shared" si="3557"/>
        <v>BA$16</v>
      </c>
      <c r="BB2000" s="179" t="str">
        <f t="shared" si="3557"/>
        <v>BB$16</v>
      </c>
      <c r="BC2000" s="179" t="str">
        <f t="shared" si="3557"/>
        <v>BC$16</v>
      </c>
      <c r="BD2000" s="179" t="str">
        <f t="shared" si="3557"/>
        <v>BD$16</v>
      </c>
      <c r="BE2000" s="179" t="str">
        <f t="shared" si="3557"/>
        <v>BE$16</v>
      </c>
      <c r="BF2000" s="179" t="str">
        <f t="shared" si="3557"/>
        <v>BF$16</v>
      </c>
      <c r="BG2000" s="179" t="str">
        <f t="shared" si="3557"/>
        <v>BG$16</v>
      </c>
      <c r="BH2000" s="179" t="str">
        <f t="shared" si="3557"/>
        <v>BH$16</v>
      </c>
      <c r="BI2000" s="179" t="str">
        <f t="shared" si="3557"/>
        <v>BI$16</v>
      </c>
      <c r="BJ2000" s="179" t="str">
        <f t="shared" si="3557"/>
        <v>BJ$16</v>
      </c>
      <c r="BK2000" s="179" t="str">
        <f t="shared" si="3557"/>
        <v>BK$16</v>
      </c>
      <c r="BL2000" s="179" t="str">
        <f t="shared" si="3557"/>
        <v>BL$16</v>
      </c>
      <c r="BM2000" s="179" t="str">
        <f t="shared" si="3557"/>
        <v>BM$16</v>
      </c>
      <c r="BN2000" s="179" t="str">
        <f t="shared" si="3557"/>
        <v>BN$16</v>
      </c>
      <c r="BO2000" s="179" t="str">
        <f t="shared" si="3557"/>
        <v>BO$16</v>
      </c>
      <c r="BP2000" s="179" t="str">
        <f t="shared" si="3557"/>
        <v>BP$16</v>
      </c>
      <c r="BQ2000" s="179" t="str">
        <f t="shared" si="3557"/>
        <v>BQ$16</v>
      </c>
      <c r="BR2000" s="179" t="str">
        <f t="shared" si="3557"/>
        <v>BR$16</v>
      </c>
      <c r="BS2000" s="179" t="str">
        <f t="shared" si="3557"/>
        <v>BS$16</v>
      </c>
      <c r="BT2000" s="179" t="str">
        <f t="shared" si="3557"/>
        <v>BT$16</v>
      </c>
      <c r="BU2000" s="179" t="str">
        <f t="shared" si="3557"/>
        <v>BU$16</v>
      </c>
      <c r="BV2000" s="179" t="str">
        <f t="shared" si="3557"/>
        <v>BV$16</v>
      </c>
      <c r="BW2000" s="179" t="str">
        <f t="shared" si="3557"/>
        <v>BW$16</v>
      </c>
      <c r="BX2000" s="179" t="str">
        <f t="shared" si="3557"/>
        <v>BX$16</v>
      </c>
      <c r="BY2000" s="179" t="str">
        <f t="shared" si="3557"/>
        <v>BY$16</v>
      </c>
      <c r="BZ2000" s="179" t="str">
        <f t="shared" si="3557"/>
        <v>BZ$16</v>
      </c>
      <c r="CA2000" s="179" t="str">
        <f t="shared" si="3557"/>
        <v>CA$16</v>
      </c>
      <c r="CB2000" s="179" t="str">
        <f t="shared" si="3557"/>
        <v>CB$16</v>
      </c>
      <c r="CC2000" s="179" t="str">
        <f t="shared" si="3557"/>
        <v>CC$16</v>
      </c>
      <c r="CD2000" s="179" t="str">
        <f t="shared" si="3557"/>
        <v>CD$16</v>
      </c>
      <c r="CE2000" s="179" t="str">
        <f t="shared" ref="CE2000:CL2000" si="3558">CE1972</f>
        <v>CE$16</v>
      </c>
      <c r="CF2000" s="179" t="str">
        <f t="shared" si="3558"/>
        <v>CF$16</v>
      </c>
      <c r="CG2000" s="179" t="str">
        <f t="shared" si="3558"/>
        <v>CG$16</v>
      </c>
      <c r="CH2000" s="179" t="str">
        <f t="shared" si="3558"/>
        <v>CH$16</v>
      </c>
      <c r="CI2000" s="179" t="str">
        <f t="shared" si="3558"/>
        <v>CI$16</v>
      </c>
      <c r="CJ2000" s="179" t="str">
        <f t="shared" si="3558"/>
        <v>CJ$16</v>
      </c>
      <c r="CK2000" s="179" t="str">
        <f t="shared" si="3558"/>
        <v>CK$16</v>
      </c>
      <c r="CL2000" s="179" t="str">
        <f t="shared" si="3558"/>
        <v>CL$16</v>
      </c>
      <c r="CO2000" s="179" t="str">
        <f t="shared" ref="CO2000:DL2000" si="3559">CO1972</f>
        <v>CO$16</v>
      </c>
      <c r="CP2000" s="179" t="str">
        <f t="shared" si="3559"/>
        <v>CP$16</v>
      </c>
      <c r="CQ2000" s="179" t="str">
        <f t="shared" si="3559"/>
        <v>CQ$16</v>
      </c>
      <c r="CR2000" s="179" t="str">
        <f t="shared" si="3559"/>
        <v>CR$16</v>
      </c>
      <c r="CS2000" s="179" t="str">
        <f t="shared" si="3559"/>
        <v>CS$16</v>
      </c>
      <c r="CT2000" s="179" t="str">
        <f t="shared" si="3559"/>
        <v>CT$16</v>
      </c>
      <c r="CU2000" s="179" t="str">
        <f t="shared" si="3559"/>
        <v>CU$16</v>
      </c>
      <c r="CV2000" s="179" t="str">
        <f t="shared" si="3559"/>
        <v>CV$16</v>
      </c>
      <c r="CW2000" s="179" t="str">
        <f t="shared" si="3559"/>
        <v>CW$16</v>
      </c>
      <c r="CX2000" s="179" t="str">
        <f t="shared" si="3559"/>
        <v>CX$16</v>
      </c>
      <c r="CY2000" s="179" t="str">
        <f t="shared" si="3559"/>
        <v>CY$16</v>
      </c>
      <c r="CZ2000" s="179" t="str">
        <f t="shared" si="3559"/>
        <v>CZ$16</v>
      </c>
      <c r="DA2000" s="179" t="str">
        <f t="shared" si="3559"/>
        <v>DA$16</v>
      </c>
      <c r="DB2000" s="179" t="str">
        <f t="shared" si="3559"/>
        <v>DB$16</v>
      </c>
      <c r="DC2000" s="179" t="str">
        <f t="shared" si="3559"/>
        <v>DC$16</v>
      </c>
      <c r="DD2000" s="179" t="str">
        <f t="shared" si="3559"/>
        <v>DD$16</v>
      </c>
      <c r="DE2000" s="179" t="str">
        <f t="shared" si="3559"/>
        <v>DE$16</v>
      </c>
      <c r="DF2000" s="179" t="str">
        <f t="shared" si="3559"/>
        <v>DF$16</v>
      </c>
      <c r="DG2000" s="179" t="str">
        <f t="shared" si="3559"/>
        <v>DG$16</v>
      </c>
      <c r="DH2000" s="179" t="str">
        <f t="shared" si="3559"/>
        <v>DH$16</v>
      </c>
      <c r="DI2000" s="179" t="str">
        <f t="shared" si="3559"/>
        <v>DI$16</v>
      </c>
      <c r="DJ2000" s="179" t="str">
        <f t="shared" si="3559"/>
        <v>DJ$16</v>
      </c>
      <c r="DK2000" s="179" t="str">
        <f t="shared" si="3559"/>
        <v>DK$16</v>
      </c>
      <c r="DL2000" s="179" t="str">
        <f t="shared" si="3559"/>
        <v>DL$16</v>
      </c>
    </row>
    <row r="2001" spans="1:116" x14ac:dyDescent="0.4">
      <c r="B2001" t="s">
        <v>332</v>
      </c>
      <c r="D2001" t="s">
        <v>853</v>
      </c>
      <c r="E2001" s="8" t="str">
        <f t="shared" si="3440"/>
        <v>2001 DAMORT-S</v>
      </c>
      <c r="G2001" s="136" t="str">
        <f>G1973</f>
        <v>Primary volume driver</v>
      </c>
      <c r="H2001" s="12"/>
      <c r="I2001" s="60"/>
      <c r="J2001" s="60"/>
      <c r="K2001" s="15"/>
      <c r="L2001" s="15"/>
      <c r="M2001" s="15"/>
      <c r="N2001" s="15"/>
      <c r="O2001" s="15"/>
      <c r="P2001" s="15"/>
      <c r="R2001" s="15"/>
      <c r="S2001" s="179" t="str">
        <f t="shared" ref="S2001:AX2001" si="3560">S1973</f>
        <v>S$17</v>
      </c>
      <c r="T2001" s="179" t="str">
        <f t="shared" si="3560"/>
        <v>T$17</v>
      </c>
      <c r="U2001" s="179" t="str">
        <f t="shared" si="3560"/>
        <v>U$17</v>
      </c>
      <c r="V2001" s="179" t="str">
        <f t="shared" si="3560"/>
        <v>V$17</v>
      </c>
      <c r="W2001" s="179" t="str">
        <f t="shared" si="3560"/>
        <v>W$17</v>
      </c>
      <c r="X2001" s="179" t="str">
        <f t="shared" si="3560"/>
        <v>X$17</v>
      </c>
      <c r="Y2001" s="179" t="str">
        <f t="shared" si="3560"/>
        <v>Y$17</v>
      </c>
      <c r="Z2001" s="179" t="str">
        <f t="shared" si="3560"/>
        <v>Z$17</v>
      </c>
      <c r="AA2001" s="179" t="str">
        <f t="shared" si="3560"/>
        <v>AA$17</v>
      </c>
      <c r="AB2001" s="179" t="str">
        <f t="shared" si="3560"/>
        <v>AB$17</v>
      </c>
      <c r="AC2001" s="179" t="str">
        <f t="shared" si="3560"/>
        <v>AC$17</v>
      </c>
      <c r="AD2001" s="179" t="str">
        <f t="shared" si="3560"/>
        <v>AD$17</v>
      </c>
      <c r="AE2001" s="179" t="str">
        <f t="shared" si="3560"/>
        <v>AE$17</v>
      </c>
      <c r="AF2001" s="179" t="str">
        <f t="shared" si="3560"/>
        <v>AF$17</v>
      </c>
      <c r="AG2001" s="179" t="str">
        <f t="shared" si="3560"/>
        <v>AG$17</v>
      </c>
      <c r="AH2001" s="179" t="str">
        <f t="shared" si="3560"/>
        <v>AH$17</v>
      </c>
      <c r="AI2001" s="179" t="str">
        <f t="shared" si="3560"/>
        <v>AI$17</v>
      </c>
      <c r="AJ2001" s="179" t="str">
        <f t="shared" si="3560"/>
        <v>AJ$17</v>
      </c>
      <c r="AK2001" s="179" t="str">
        <f t="shared" si="3560"/>
        <v>AK$17</v>
      </c>
      <c r="AL2001" s="179" t="str">
        <f t="shared" si="3560"/>
        <v>AL$17</v>
      </c>
      <c r="AM2001" s="179" t="str">
        <f t="shared" si="3560"/>
        <v>AM$17</v>
      </c>
      <c r="AN2001" s="179" t="str">
        <f t="shared" si="3560"/>
        <v>AN$17</v>
      </c>
      <c r="AO2001" s="179" t="str">
        <f t="shared" si="3560"/>
        <v>AO$17</v>
      </c>
      <c r="AP2001" s="179" t="str">
        <f t="shared" si="3560"/>
        <v>AP$17</v>
      </c>
      <c r="AQ2001" s="179" t="str">
        <f t="shared" si="3560"/>
        <v>AQ$17</v>
      </c>
      <c r="AR2001" s="179" t="str">
        <f t="shared" si="3560"/>
        <v>AR$17</v>
      </c>
      <c r="AS2001" s="179" t="str">
        <f t="shared" si="3560"/>
        <v>AS$17</v>
      </c>
      <c r="AT2001" s="179" t="str">
        <f t="shared" si="3560"/>
        <v>AT$17</v>
      </c>
      <c r="AU2001" s="179" t="str">
        <f t="shared" si="3560"/>
        <v>AU$17</v>
      </c>
      <c r="AV2001" s="179" t="str">
        <f t="shared" si="3560"/>
        <v>AV$17</v>
      </c>
      <c r="AW2001" s="179" t="str">
        <f t="shared" si="3560"/>
        <v>AW$17</v>
      </c>
      <c r="AX2001" s="179" t="str">
        <f t="shared" si="3560"/>
        <v>AX$17</v>
      </c>
      <c r="AY2001" s="179" t="str">
        <f t="shared" ref="AY2001:CD2001" si="3561">AY1973</f>
        <v>AY$17</v>
      </c>
      <c r="AZ2001" s="179" t="str">
        <f t="shared" si="3561"/>
        <v>AZ$17</v>
      </c>
      <c r="BA2001" s="179" t="str">
        <f t="shared" si="3561"/>
        <v>BA$17</v>
      </c>
      <c r="BB2001" s="179" t="str">
        <f t="shared" si="3561"/>
        <v>BB$17</v>
      </c>
      <c r="BC2001" s="179" t="str">
        <f t="shared" si="3561"/>
        <v>BC$17</v>
      </c>
      <c r="BD2001" s="179" t="str">
        <f t="shared" si="3561"/>
        <v>BD$17</v>
      </c>
      <c r="BE2001" s="179" t="str">
        <f t="shared" si="3561"/>
        <v>BE$17</v>
      </c>
      <c r="BF2001" s="179" t="str">
        <f t="shared" si="3561"/>
        <v>BF$17</v>
      </c>
      <c r="BG2001" s="179" t="str">
        <f t="shared" si="3561"/>
        <v>BG$17</v>
      </c>
      <c r="BH2001" s="179" t="str">
        <f t="shared" si="3561"/>
        <v>BH$17</v>
      </c>
      <c r="BI2001" s="179" t="str">
        <f t="shared" si="3561"/>
        <v>BI$17</v>
      </c>
      <c r="BJ2001" s="179" t="str">
        <f t="shared" si="3561"/>
        <v>BJ$17</v>
      </c>
      <c r="BK2001" s="179" t="str">
        <f t="shared" si="3561"/>
        <v>BK$17</v>
      </c>
      <c r="BL2001" s="179" t="str">
        <f t="shared" si="3561"/>
        <v>BL$17</v>
      </c>
      <c r="BM2001" s="179" t="str">
        <f t="shared" si="3561"/>
        <v>BM$17</v>
      </c>
      <c r="BN2001" s="179" t="str">
        <f t="shared" si="3561"/>
        <v>BN$17</v>
      </c>
      <c r="BO2001" s="179" t="str">
        <f t="shared" si="3561"/>
        <v>BO$17</v>
      </c>
      <c r="BP2001" s="179" t="str">
        <f t="shared" si="3561"/>
        <v>BP$17</v>
      </c>
      <c r="BQ2001" s="179" t="str">
        <f t="shared" si="3561"/>
        <v>BQ$17</v>
      </c>
      <c r="BR2001" s="179" t="str">
        <f t="shared" si="3561"/>
        <v>BR$17</v>
      </c>
      <c r="BS2001" s="179" t="str">
        <f t="shared" si="3561"/>
        <v>BS$17</v>
      </c>
      <c r="BT2001" s="179" t="str">
        <f t="shared" si="3561"/>
        <v>BT$17</v>
      </c>
      <c r="BU2001" s="179" t="str">
        <f t="shared" si="3561"/>
        <v>BU$17</v>
      </c>
      <c r="BV2001" s="179" t="str">
        <f t="shared" si="3561"/>
        <v>BV$17</v>
      </c>
      <c r="BW2001" s="179" t="str">
        <f t="shared" si="3561"/>
        <v>BW$17</v>
      </c>
      <c r="BX2001" s="179" t="str">
        <f t="shared" si="3561"/>
        <v>BX$17</v>
      </c>
      <c r="BY2001" s="179" t="str">
        <f t="shared" si="3561"/>
        <v>BY$17</v>
      </c>
      <c r="BZ2001" s="179" t="str">
        <f t="shared" si="3561"/>
        <v>BZ$17</v>
      </c>
      <c r="CA2001" s="179" t="str">
        <f t="shared" si="3561"/>
        <v>CA$17</v>
      </c>
      <c r="CB2001" s="179" t="str">
        <f t="shared" si="3561"/>
        <v>CB$17</v>
      </c>
      <c r="CC2001" s="179" t="str">
        <f t="shared" si="3561"/>
        <v>CC$17</v>
      </c>
      <c r="CD2001" s="179" t="str">
        <f t="shared" si="3561"/>
        <v>CD$17</v>
      </c>
      <c r="CE2001" s="179" t="str">
        <f t="shared" ref="CE2001:CL2001" si="3562">CE1973</f>
        <v>CE$17</v>
      </c>
      <c r="CF2001" s="179" t="str">
        <f t="shared" si="3562"/>
        <v>CF$17</v>
      </c>
      <c r="CG2001" s="179" t="str">
        <f t="shared" si="3562"/>
        <v>CG$17</v>
      </c>
      <c r="CH2001" s="179" t="str">
        <f t="shared" si="3562"/>
        <v>CH$17</v>
      </c>
      <c r="CI2001" s="179" t="str">
        <f t="shared" si="3562"/>
        <v>CI$17</v>
      </c>
      <c r="CJ2001" s="179" t="str">
        <f t="shared" si="3562"/>
        <v>CJ$17</v>
      </c>
      <c r="CK2001" s="179" t="str">
        <f t="shared" si="3562"/>
        <v>CK$17</v>
      </c>
      <c r="CL2001" s="179" t="str">
        <f t="shared" si="3562"/>
        <v>CL$17</v>
      </c>
      <c r="CN2001" s="60"/>
      <c r="CO2001" s="179" t="str">
        <f t="shared" ref="CO2001:DL2001" si="3563">CO1973</f>
        <v>CO$17</v>
      </c>
      <c r="CP2001" s="179" t="str">
        <f t="shared" si="3563"/>
        <v>CP$17</v>
      </c>
      <c r="CQ2001" s="179" t="str">
        <f t="shared" si="3563"/>
        <v>CQ$17</v>
      </c>
      <c r="CR2001" s="179" t="str">
        <f t="shared" si="3563"/>
        <v>CR$17</v>
      </c>
      <c r="CS2001" s="179" t="str">
        <f t="shared" si="3563"/>
        <v>CS$17</v>
      </c>
      <c r="CT2001" s="179" t="str">
        <f t="shared" si="3563"/>
        <v>CT$17</v>
      </c>
      <c r="CU2001" s="179" t="str">
        <f t="shared" si="3563"/>
        <v>CU$17</v>
      </c>
      <c r="CV2001" s="179" t="str">
        <f t="shared" si="3563"/>
        <v>CV$17</v>
      </c>
      <c r="CW2001" s="179" t="str">
        <f t="shared" si="3563"/>
        <v>CW$17</v>
      </c>
      <c r="CX2001" s="179" t="str">
        <f t="shared" si="3563"/>
        <v>CX$17</v>
      </c>
      <c r="CY2001" s="179" t="str">
        <f t="shared" si="3563"/>
        <v>CY$17</v>
      </c>
      <c r="CZ2001" s="179" t="str">
        <f t="shared" si="3563"/>
        <v>CZ$17</v>
      </c>
      <c r="DA2001" s="179" t="str">
        <f t="shared" si="3563"/>
        <v>DA$17</v>
      </c>
      <c r="DB2001" s="179" t="str">
        <f t="shared" si="3563"/>
        <v>DB$17</v>
      </c>
      <c r="DC2001" s="179" t="str">
        <f t="shared" si="3563"/>
        <v>DC$17</v>
      </c>
      <c r="DD2001" s="179" t="str">
        <f t="shared" si="3563"/>
        <v>DD$17</v>
      </c>
      <c r="DE2001" s="179" t="str">
        <f t="shared" si="3563"/>
        <v>DE$17</v>
      </c>
      <c r="DF2001" s="179" t="str">
        <f t="shared" si="3563"/>
        <v>DF$17</v>
      </c>
      <c r="DG2001" s="179" t="str">
        <f t="shared" si="3563"/>
        <v>DG$17</v>
      </c>
      <c r="DH2001" s="179" t="str">
        <f t="shared" si="3563"/>
        <v>DH$17</v>
      </c>
      <c r="DI2001" s="179" t="str">
        <f t="shared" si="3563"/>
        <v>DI$17</v>
      </c>
      <c r="DJ2001" s="179" t="str">
        <f t="shared" si="3563"/>
        <v>DJ$17</v>
      </c>
      <c r="DK2001" s="179" t="str">
        <f t="shared" si="3563"/>
        <v>DK$17</v>
      </c>
      <c r="DL2001" s="179" t="str">
        <f t="shared" si="3563"/>
        <v>DL$17</v>
      </c>
    </row>
    <row r="2002" spans="1:116" x14ac:dyDescent="0.4">
      <c r="B2002" t="s">
        <v>332</v>
      </c>
      <c r="D2002" t="s">
        <v>853</v>
      </c>
      <c r="E2002" s="8" t="str">
        <f t="shared" si="3440"/>
        <v>2002 DAMORT-S</v>
      </c>
      <c r="G2002" s="191" t="str">
        <f>G1978</f>
        <v>Simple amortizing debt:</v>
      </c>
      <c r="H2002" s="12"/>
      <c r="I2002" s="60"/>
      <c r="J2002" s="60"/>
      <c r="K2002" s="15"/>
      <c r="L2002" s="15"/>
      <c r="M2002" s="15"/>
      <c r="N2002" s="15"/>
      <c r="O2002" s="15"/>
      <c r="P2002" s="15"/>
      <c r="R2002" s="15"/>
      <c r="S2002" s="179">
        <f t="shared" ref="S2002:AX2002" si="3564">S1974</f>
        <v>0</v>
      </c>
      <c r="T2002" s="179">
        <f t="shared" si="3564"/>
        <v>0</v>
      </c>
      <c r="U2002" s="179">
        <f t="shared" si="3564"/>
        <v>0</v>
      </c>
      <c r="V2002" s="179">
        <f t="shared" si="3564"/>
        <v>0</v>
      </c>
      <c r="W2002" s="179">
        <f t="shared" si="3564"/>
        <v>0</v>
      </c>
      <c r="X2002" s="179">
        <f t="shared" si="3564"/>
        <v>0</v>
      </c>
      <c r="Y2002" s="179">
        <f t="shared" si="3564"/>
        <v>0</v>
      </c>
      <c r="Z2002" s="179">
        <f t="shared" si="3564"/>
        <v>0</v>
      </c>
      <c r="AA2002" s="179">
        <f t="shared" si="3564"/>
        <v>0</v>
      </c>
      <c r="AB2002" s="179">
        <f t="shared" si="3564"/>
        <v>0</v>
      </c>
      <c r="AC2002" s="179">
        <f t="shared" si="3564"/>
        <v>0</v>
      </c>
      <c r="AD2002" s="179">
        <f t="shared" si="3564"/>
        <v>0</v>
      </c>
      <c r="AE2002" s="179">
        <f t="shared" si="3564"/>
        <v>0</v>
      </c>
      <c r="AF2002" s="179">
        <f t="shared" si="3564"/>
        <v>0</v>
      </c>
      <c r="AG2002" s="179">
        <f t="shared" si="3564"/>
        <v>0</v>
      </c>
      <c r="AH2002" s="179">
        <f t="shared" si="3564"/>
        <v>0</v>
      </c>
      <c r="AI2002" s="179">
        <f t="shared" si="3564"/>
        <v>0</v>
      </c>
      <c r="AJ2002" s="179">
        <f t="shared" si="3564"/>
        <v>0</v>
      </c>
      <c r="AK2002" s="179">
        <f t="shared" si="3564"/>
        <v>0</v>
      </c>
      <c r="AL2002" s="179">
        <f t="shared" si="3564"/>
        <v>0</v>
      </c>
      <c r="AM2002" s="179">
        <f t="shared" si="3564"/>
        <v>0</v>
      </c>
      <c r="AN2002" s="179">
        <f t="shared" si="3564"/>
        <v>0</v>
      </c>
      <c r="AO2002" s="179">
        <f t="shared" si="3564"/>
        <v>0</v>
      </c>
      <c r="AP2002" s="179">
        <f t="shared" si="3564"/>
        <v>0</v>
      </c>
      <c r="AQ2002" s="179">
        <f t="shared" si="3564"/>
        <v>0</v>
      </c>
      <c r="AR2002" s="179">
        <f t="shared" si="3564"/>
        <v>0</v>
      </c>
      <c r="AS2002" s="179">
        <f t="shared" si="3564"/>
        <v>0</v>
      </c>
      <c r="AT2002" s="179">
        <f t="shared" si="3564"/>
        <v>0</v>
      </c>
      <c r="AU2002" s="179">
        <f t="shared" si="3564"/>
        <v>0</v>
      </c>
      <c r="AV2002" s="179">
        <f t="shared" si="3564"/>
        <v>0</v>
      </c>
      <c r="AW2002" s="179">
        <f t="shared" si="3564"/>
        <v>0</v>
      </c>
      <c r="AX2002" s="179">
        <f t="shared" si="3564"/>
        <v>0</v>
      </c>
      <c r="AY2002" s="179">
        <f t="shared" ref="AY2002:CD2002" si="3565">AY1974</f>
        <v>0</v>
      </c>
      <c r="AZ2002" s="179">
        <f t="shared" si="3565"/>
        <v>0</v>
      </c>
      <c r="BA2002" s="179">
        <f t="shared" si="3565"/>
        <v>0</v>
      </c>
      <c r="BB2002" s="179">
        <f t="shared" si="3565"/>
        <v>0</v>
      </c>
      <c r="BC2002" s="179">
        <f t="shared" si="3565"/>
        <v>0</v>
      </c>
      <c r="BD2002" s="179">
        <f t="shared" si="3565"/>
        <v>0</v>
      </c>
      <c r="BE2002" s="179">
        <f t="shared" si="3565"/>
        <v>0</v>
      </c>
      <c r="BF2002" s="179">
        <f t="shared" si="3565"/>
        <v>0</v>
      </c>
      <c r="BG2002" s="179">
        <f t="shared" si="3565"/>
        <v>0</v>
      </c>
      <c r="BH2002" s="179">
        <f t="shared" si="3565"/>
        <v>0</v>
      </c>
      <c r="BI2002" s="179">
        <f t="shared" si="3565"/>
        <v>0</v>
      </c>
      <c r="BJ2002" s="179">
        <f t="shared" si="3565"/>
        <v>0</v>
      </c>
      <c r="BK2002" s="179">
        <f t="shared" si="3565"/>
        <v>0</v>
      </c>
      <c r="BL2002" s="179">
        <f t="shared" si="3565"/>
        <v>0</v>
      </c>
      <c r="BM2002" s="179">
        <f t="shared" si="3565"/>
        <v>0</v>
      </c>
      <c r="BN2002" s="179">
        <f t="shared" si="3565"/>
        <v>0</v>
      </c>
      <c r="BO2002" s="179">
        <f t="shared" si="3565"/>
        <v>0</v>
      </c>
      <c r="BP2002" s="179">
        <f t="shared" si="3565"/>
        <v>0</v>
      </c>
      <c r="BQ2002" s="179">
        <f t="shared" si="3565"/>
        <v>0</v>
      </c>
      <c r="BR2002" s="179">
        <f t="shared" si="3565"/>
        <v>0</v>
      </c>
      <c r="BS2002" s="179">
        <f t="shared" si="3565"/>
        <v>0</v>
      </c>
      <c r="BT2002" s="179">
        <f t="shared" si="3565"/>
        <v>0</v>
      </c>
      <c r="BU2002" s="179">
        <f t="shared" si="3565"/>
        <v>0</v>
      </c>
      <c r="BV2002" s="179">
        <f t="shared" si="3565"/>
        <v>0</v>
      </c>
      <c r="BW2002" s="179">
        <f t="shared" si="3565"/>
        <v>0</v>
      </c>
      <c r="BX2002" s="179">
        <f t="shared" si="3565"/>
        <v>0</v>
      </c>
      <c r="BY2002" s="179">
        <f t="shared" si="3565"/>
        <v>0</v>
      </c>
      <c r="BZ2002" s="179">
        <f t="shared" si="3565"/>
        <v>0</v>
      </c>
      <c r="CA2002" s="179">
        <f t="shared" si="3565"/>
        <v>0</v>
      </c>
      <c r="CB2002" s="179">
        <f t="shared" si="3565"/>
        <v>0</v>
      </c>
      <c r="CC2002" s="179">
        <f t="shared" si="3565"/>
        <v>0</v>
      </c>
      <c r="CD2002" s="179">
        <f t="shared" si="3565"/>
        <v>0</v>
      </c>
      <c r="CE2002" s="179">
        <f t="shared" ref="CE2002:CL2002" si="3566">CE1974</f>
        <v>0</v>
      </c>
      <c r="CF2002" s="179">
        <f t="shared" si="3566"/>
        <v>0</v>
      </c>
      <c r="CG2002" s="179">
        <f t="shared" si="3566"/>
        <v>0</v>
      </c>
      <c r="CH2002" s="179">
        <f t="shared" si="3566"/>
        <v>0</v>
      </c>
      <c r="CI2002" s="179">
        <f t="shared" si="3566"/>
        <v>0</v>
      </c>
      <c r="CJ2002" s="179">
        <f t="shared" si="3566"/>
        <v>0</v>
      </c>
      <c r="CK2002" s="179">
        <f t="shared" si="3566"/>
        <v>0</v>
      </c>
      <c r="CL2002" s="179">
        <f t="shared" si="3566"/>
        <v>0</v>
      </c>
      <c r="CN2002" s="60"/>
      <c r="CO2002" s="179">
        <f t="shared" ref="CO2002:DL2002" si="3567">CO1974</f>
        <v>0</v>
      </c>
      <c r="CP2002" s="179">
        <f t="shared" si="3567"/>
        <v>0</v>
      </c>
      <c r="CQ2002" s="179">
        <f t="shared" si="3567"/>
        <v>0</v>
      </c>
      <c r="CR2002" s="179">
        <f t="shared" si="3567"/>
        <v>0</v>
      </c>
      <c r="CS2002" s="179">
        <f t="shared" si="3567"/>
        <v>0</v>
      </c>
      <c r="CT2002" s="179">
        <f t="shared" si="3567"/>
        <v>0</v>
      </c>
      <c r="CU2002" s="179">
        <f t="shared" si="3567"/>
        <v>0</v>
      </c>
      <c r="CV2002" s="179">
        <f t="shared" si="3567"/>
        <v>0</v>
      </c>
      <c r="CW2002" s="179">
        <f t="shared" si="3567"/>
        <v>0</v>
      </c>
      <c r="CX2002" s="179">
        <f t="shared" si="3567"/>
        <v>0</v>
      </c>
      <c r="CY2002" s="179">
        <f t="shared" si="3567"/>
        <v>0</v>
      </c>
      <c r="CZ2002" s="179">
        <f t="shared" si="3567"/>
        <v>0</v>
      </c>
      <c r="DA2002" s="179">
        <f t="shared" si="3567"/>
        <v>0</v>
      </c>
      <c r="DB2002" s="179">
        <f t="shared" si="3567"/>
        <v>0</v>
      </c>
      <c r="DC2002" s="179">
        <f t="shared" si="3567"/>
        <v>0</v>
      </c>
      <c r="DD2002" s="179">
        <f t="shared" si="3567"/>
        <v>0</v>
      </c>
      <c r="DE2002" s="179">
        <f t="shared" si="3567"/>
        <v>0</v>
      </c>
      <c r="DF2002" s="179">
        <f t="shared" si="3567"/>
        <v>0</v>
      </c>
      <c r="DG2002" s="179">
        <f t="shared" si="3567"/>
        <v>0</v>
      </c>
      <c r="DH2002" s="179">
        <f t="shared" si="3567"/>
        <v>0</v>
      </c>
      <c r="DI2002" s="179">
        <f t="shared" si="3567"/>
        <v>0</v>
      </c>
      <c r="DJ2002" s="179">
        <f t="shared" si="3567"/>
        <v>0</v>
      </c>
      <c r="DK2002" s="179">
        <f t="shared" si="3567"/>
        <v>0</v>
      </c>
      <c r="DL2002" s="179">
        <f t="shared" si="3567"/>
        <v>0</v>
      </c>
    </row>
    <row r="2003" spans="1:116" x14ac:dyDescent="0.4">
      <c r="B2003" t="s">
        <v>332</v>
      </c>
      <c r="D2003" t="s">
        <v>853</v>
      </c>
      <c r="E2003" s="8" t="str">
        <f t="shared" si="3440"/>
        <v>2003 DAMORT-S</v>
      </c>
      <c r="G2003" s="241" t="str">
        <f>IFERROR(SUBSTITUTE(TRIM(MID(G1978,SEARCH("-",G1978)+1,LEN(G1978))),":",""),"no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853</v>
      </c>
      <c r="E2004" s="8" t="str">
        <f t="shared" si="3440"/>
        <v>2004 DAMORT-S</v>
      </c>
      <c r="G2004" s="191" t="str">
        <f>G1976</f>
        <v>Secondary revenue driver</v>
      </c>
      <c r="H2004" s="90"/>
      <c r="I2004" s="213"/>
      <c r="J2004" s="213"/>
      <c r="K2004" s="214"/>
      <c r="L2004" s="214"/>
      <c r="M2004" s="214"/>
      <c r="N2004" s="214"/>
      <c r="O2004" s="214"/>
      <c r="P2004" s="214"/>
      <c r="R2004" s="214"/>
      <c r="S2004" s="4" t="str">
        <f t="shared" ref="S2004:CD2004" si="3568">ADDRESS(ROW(S1990),COLUMN(S1990),2)</f>
        <v>S$1990</v>
      </c>
      <c r="T2004" s="4" t="str">
        <f t="shared" si="3568"/>
        <v>T$1990</v>
      </c>
      <c r="U2004" s="4" t="str">
        <f t="shared" si="3568"/>
        <v>U$1990</v>
      </c>
      <c r="V2004" s="4" t="str">
        <f t="shared" si="3568"/>
        <v>V$1990</v>
      </c>
      <c r="W2004" s="4" t="str">
        <f t="shared" si="3568"/>
        <v>W$1990</v>
      </c>
      <c r="X2004" s="4" t="str">
        <f t="shared" si="3568"/>
        <v>X$1990</v>
      </c>
      <c r="Y2004" s="4" t="str">
        <f t="shared" si="3568"/>
        <v>Y$1990</v>
      </c>
      <c r="Z2004" s="4" t="str">
        <f t="shared" si="3568"/>
        <v>Z$1990</v>
      </c>
      <c r="AA2004" s="4" t="str">
        <f t="shared" si="3568"/>
        <v>AA$1990</v>
      </c>
      <c r="AB2004" s="4" t="str">
        <f t="shared" si="3568"/>
        <v>AB$1990</v>
      </c>
      <c r="AC2004" s="4" t="str">
        <f t="shared" si="3568"/>
        <v>AC$1990</v>
      </c>
      <c r="AD2004" s="4" t="str">
        <f t="shared" si="3568"/>
        <v>AD$1990</v>
      </c>
      <c r="AE2004" s="4" t="str">
        <f t="shared" si="3568"/>
        <v>AE$1990</v>
      </c>
      <c r="AF2004" s="4" t="str">
        <f t="shared" si="3568"/>
        <v>AF$1990</v>
      </c>
      <c r="AG2004" s="4" t="str">
        <f t="shared" si="3568"/>
        <v>AG$1990</v>
      </c>
      <c r="AH2004" s="4" t="str">
        <f t="shared" si="3568"/>
        <v>AH$1990</v>
      </c>
      <c r="AI2004" s="4" t="str">
        <f t="shared" si="3568"/>
        <v>AI$1990</v>
      </c>
      <c r="AJ2004" s="4" t="str">
        <f t="shared" si="3568"/>
        <v>AJ$1990</v>
      </c>
      <c r="AK2004" s="4" t="str">
        <f t="shared" si="3568"/>
        <v>AK$1990</v>
      </c>
      <c r="AL2004" s="4" t="str">
        <f t="shared" si="3568"/>
        <v>AL$1990</v>
      </c>
      <c r="AM2004" s="4" t="str">
        <f t="shared" si="3568"/>
        <v>AM$1990</v>
      </c>
      <c r="AN2004" s="4" t="str">
        <f t="shared" si="3568"/>
        <v>AN$1990</v>
      </c>
      <c r="AO2004" s="4" t="str">
        <f t="shared" si="3568"/>
        <v>AO$1990</v>
      </c>
      <c r="AP2004" s="4" t="str">
        <f t="shared" si="3568"/>
        <v>AP$1990</v>
      </c>
      <c r="AQ2004" s="4" t="str">
        <f t="shared" si="3568"/>
        <v>AQ$1990</v>
      </c>
      <c r="AR2004" s="4" t="str">
        <f t="shared" si="3568"/>
        <v>AR$1990</v>
      </c>
      <c r="AS2004" s="4" t="str">
        <f t="shared" si="3568"/>
        <v>AS$1990</v>
      </c>
      <c r="AT2004" s="4" t="str">
        <f t="shared" si="3568"/>
        <v>AT$1990</v>
      </c>
      <c r="AU2004" s="4" t="str">
        <f t="shared" si="3568"/>
        <v>AU$1990</v>
      </c>
      <c r="AV2004" s="4" t="str">
        <f t="shared" si="3568"/>
        <v>AV$1990</v>
      </c>
      <c r="AW2004" s="4" t="str">
        <f t="shared" si="3568"/>
        <v>AW$1990</v>
      </c>
      <c r="AX2004" s="4" t="str">
        <f t="shared" si="3568"/>
        <v>AX$1990</v>
      </c>
      <c r="AY2004" s="4" t="str">
        <f t="shared" si="3568"/>
        <v>AY$1990</v>
      </c>
      <c r="AZ2004" s="4" t="str">
        <f t="shared" si="3568"/>
        <v>AZ$1990</v>
      </c>
      <c r="BA2004" s="4" t="str">
        <f t="shared" si="3568"/>
        <v>BA$1990</v>
      </c>
      <c r="BB2004" s="4" t="str">
        <f t="shared" si="3568"/>
        <v>BB$1990</v>
      </c>
      <c r="BC2004" s="4" t="str">
        <f t="shared" si="3568"/>
        <v>BC$1990</v>
      </c>
      <c r="BD2004" s="4" t="str">
        <f t="shared" si="3568"/>
        <v>BD$1990</v>
      </c>
      <c r="BE2004" s="4" t="str">
        <f t="shared" si="3568"/>
        <v>BE$1990</v>
      </c>
      <c r="BF2004" s="4" t="str">
        <f t="shared" si="3568"/>
        <v>BF$1990</v>
      </c>
      <c r="BG2004" s="4" t="str">
        <f t="shared" si="3568"/>
        <v>BG$1990</v>
      </c>
      <c r="BH2004" s="4" t="str">
        <f t="shared" si="3568"/>
        <v>BH$1990</v>
      </c>
      <c r="BI2004" s="4" t="str">
        <f t="shared" si="3568"/>
        <v>BI$1990</v>
      </c>
      <c r="BJ2004" s="4" t="str">
        <f t="shared" si="3568"/>
        <v>BJ$1990</v>
      </c>
      <c r="BK2004" s="4" t="str">
        <f t="shared" si="3568"/>
        <v>BK$1990</v>
      </c>
      <c r="BL2004" s="4" t="str">
        <f t="shared" si="3568"/>
        <v>BL$1990</v>
      </c>
      <c r="BM2004" s="4" t="str">
        <f t="shared" si="3568"/>
        <v>BM$1990</v>
      </c>
      <c r="BN2004" s="4" t="str">
        <f t="shared" si="3568"/>
        <v>BN$1990</v>
      </c>
      <c r="BO2004" s="4" t="str">
        <f t="shared" si="3568"/>
        <v>BO$1990</v>
      </c>
      <c r="BP2004" s="4" t="str">
        <f t="shared" si="3568"/>
        <v>BP$1990</v>
      </c>
      <c r="BQ2004" s="4" t="str">
        <f t="shared" si="3568"/>
        <v>BQ$1990</v>
      </c>
      <c r="BR2004" s="4" t="str">
        <f t="shared" si="3568"/>
        <v>BR$1990</v>
      </c>
      <c r="BS2004" s="4" t="str">
        <f t="shared" si="3568"/>
        <v>BS$1990</v>
      </c>
      <c r="BT2004" s="4" t="str">
        <f t="shared" si="3568"/>
        <v>BT$1990</v>
      </c>
      <c r="BU2004" s="4" t="str">
        <f t="shared" si="3568"/>
        <v>BU$1990</v>
      </c>
      <c r="BV2004" s="4" t="str">
        <f t="shared" si="3568"/>
        <v>BV$1990</v>
      </c>
      <c r="BW2004" s="4" t="str">
        <f t="shared" si="3568"/>
        <v>BW$1990</v>
      </c>
      <c r="BX2004" s="4" t="str">
        <f t="shared" si="3568"/>
        <v>BX$1990</v>
      </c>
      <c r="BY2004" s="4" t="str">
        <f t="shared" si="3568"/>
        <v>BY$1990</v>
      </c>
      <c r="BZ2004" s="4" t="str">
        <f t="shared" si="3568"/>
        <v>BZ$1990</v>
      </c>
      <c r="CA2004" s="4" t="str">
        <f t="shared" si="3568"/>
        <v>CA$1990</v>
      </c>
      <c r="CB2004" s="4" t="str">
        <f t="shared" si="3568"/>
        <v>CB$1990</v>
      </c>
      <c r="CC2004" s="4" t="str">
        <f t="shared" si="3568"/>
        <v>CC$1990</v>
      </c>
      <c r="CD2004" s="4" t="str">
        <f t="shared" si="3568"/>
        <v>CD$1990</v>
      </c>
      <c r="CE2004" s="4" t="str">
        <f t="shared" ref="CE2004:CL2004" si="3569">ADDRESS(ROW(CE1990),COLUMN(CE1990),2)</f>
        <v>CE$1990</v>
      </c>
      <c r="CF2004" s="4" t="str">
        <f t="shared" si="3569"/>
        <v>CF$1990</v>
      </c>
      <c r="CG2004" s="4" t="str">
        <f t="shared" si="3569"/>
        <v>CG$1990</v>
      </c>
      <c r="CH2004" s="4" t="str">
        <f t="shared" si="3569"/>
        <v>CH$1990</v>
      </c>
      <c r="CI2004" s="4" t="str">
        <f t="shared" si="3569"/>
        <v>CI$1990</v>
      </c>
      <c r="CJ2004" s="4" t="str">
        <f t="shared" si="3569"/>
        <v>CJ$1990</v>
      </c>
      <c r="CK2004" s="4" t="str">
        <f t="shared" si="3569"/>
        <v>CK$1990</v>
      </c>
      <c r="CL2004" s="4" t="str">
        <f t="shared" si="3569"/>
        <v>CL$1990</v>
      </c>
      <c r="CN2004" s="213"/>
      <c r="CO2004" s="4" t="str">
        <f t="shared" ref="CO2004:DL2004" si="3570">ADDRESS(ROW(CO1990),COLUMN(CO1990),2)</f>
        <v>CO$1990</v>
      </c>
      <c r="CP2004" s="4" t="str">
        <f t="shared" si="3570"/>
        <v>CP$1990</v>
      </c>
      <c r="CQ2004" s="4" t="str">
        <f t="shared" si="3570"/>
        <v>CQ$1990</v>
      </c>
      <c r="CR2004" s="4" t="str">
        <f t="shared" si="3570"/>
        <v>CR$1990</v>
      </c>
      <c r="CS2004" s="4" t="str">
        <f t="shared" si="3570"/>
        <v>CS$1990</v>
      </c>
      <c r="CT2004" s="4" t="str">
        <f t="shared" si="3570"/>
        <v>CT$1990</v>
      </c>
      <c r="CU2004" s="4" t="str">
        <f t="shared" si="3570"/>
        <v>CU$1990</v>
      </c>
      <c r="CV2004" s="4" t="str">
        <f t="shared" si="3570"/>
        <v>CV$1990</v>
      </c>
      <c r="CW2004" s="4" t="str">
        <f t="shared" si="3570"/>
        <v>CW$1990</v>
      </c>
      <c r="CX2004" s="4" t="str">
        <f t="shared" si="3570"/>
        <v>CX$1990</v>
      </c>
      <c r="CY2004" s="4" t="str">
        <f t="shared" si="3570"/>
        <v>CY$1990</v>
      </c>
      <c r="CZ2004" s="4" t="str">
        <f t="shared" si="3570"/>
        <v>CZ$1990</v>
      </c>
      <c r="DA2004" s="4" t="str">
        <f t="shared" si="3570"/>
        <v>DA$1990</v>
      </c>
      <c r="DB2004" s="4" t="str">
        <f t="shared" si="3570"/>
        <v>DB$1990</v>
      </c>
      <c r="DC2004" s="4" t="str">
        <f t="shared" si="3570"/>
        <v>DC$1990</v>
      </c>
      <c r="DD2004" s="4" t="str">
        <f t="shared" si="3570"/>
        <v>DD$1990</v>
      </c>
      <c r="DE2004" s="4" t="str">
        <f t="shared" si="3570"/>
        <v>DE$1990</v>
      </c>
      <c r="DF2004" s="4" t="str">
        <f t="shared" si="3570"/>
        <v>DF$1990</v>
      </c>
      <c r="DG2004" s="4" t="str">
        <f t="shared" si="3570"/>
        <v>DG$1990</v>
      </c>
      <c r="DH2004" s="4" t="str">
        <f t="shared" si="3570"/>
        <v>DH$1990</v>
      </c>
      <c r="DI2004" s="4" t="str">
        <f t="shared" si="3570"/>
        <v>DI$1990</v>
      </c>
      <c r="DJ2004" s="4" t="str">
        <f t="shared" si="3570"/>
        <v>DJ$1990</v>
      </c>
      <c r="DK2004" s="4" t="str">
        <f t="shared" si="3570"/>
        <v>DK$1990</v>
      </c>
      <c r="DL2004" s="4" t="str">
        <f t="shared" si="3570"/>
        <v>DL$1990</v>
      </c>
    </row>
    <row r="2005" spans="1:116" x14ac:dyDescent="0.4">
      <c r="B2005" t="s">
        <v>332</v>
      </c>
      <c r="D2005" t="s">
        <v>853</v>
      </c>
      <c r="E2005" s="8" t="str">
        <f t="shared" si="3440"/>
        <v>2005 DAMORT-S</v>
      </c>
      <c r="G2005" s="136" t="str">
        <f>G1977</f>
        <v>Secondary volume driver</v>
      </c>
      <c r="H2005" s="12"/>
      <c r="I2005" s="60"/>
      <c r="J2005" s="60"/>
      <c r="K2005" s="15"/>
      <c r="L2005" s="15"/>
      <c r="M2005" s="15"/>
      <c r="N2005" s="15"/>
      <c r="O2005" s="15"/>
      <c r="P2005" s="15"/>
      <c r="R2005" s="15"/>
      <c r="S2005" s="179" t="str">
        <f t="shared" ref="S2005:AX2005" si="3571">S1977</f>
        <v>S$19</v>
      </c>
      <c r="T2005" s="179" t="str">
        <f t="shared" si="3571"/>
        <v>T$19</v>
      </c>
      <c r="U2005" s="179" t="str">
        <f t="shared" si="3571"/>
        <v>U$19</v>
      </c>
      <c r="V2005" s="179" t="str">
        <f t="shared" si="3571"/>
        <v>V$19</v>
      </c>
      <c r="W2005" s="179" t="str">
        <f t="shared" si="3571"/>
        <v>W$19</v>
      </c>
      <c r="X2005" s="179" t="str">
        <f t="shared" si="3571"/>
        <v>X$19</v>
      </c>
      <c r="Y2005" s="179" t="str">
        <f t="shared" si="3571"/>
        <v>Y$19</v>
      </c>
      <c r="Z2005" s="179" t="str">
        <f t="shared" si="3571"/>
        <v>Z$19</v>
      </c>
      <c r="AA2005" s="179" t="str">
        <f t="shared" si="3571"/>
        <v>AA$19</v>
      </c>
      <c r="AB2005" s="179" t="str">
        <f t="shared" si="3571"/>
        <v>AB$19</v>
      </c>
      <c r="AC2005" s="179" t="str">
        <f t="shared" si="3571"/>
        <v>AC$19</v>
      </c>
      <c r="AD2005" s="179" t="str">
        <f t="shared" si="3571"/>
        <v>AD$19</v>
      </c>
      <c r="AE2005" s="179" t="str">
        <f t="shared" si="3571"/>
        <v>AE$19</v>
      </c>
      <c r="AF2005" s="179" t="str">
        <f t="shared" si="3571"/>
        <v>AF$19</v>
      </c>
      <c r="AG2005" s="179" t="str">
        <f t="shared" si="3571"/>
        <v>AG$19</v>
      </c>
      <c r="AH2005" s="179" t="str">
        <f t="shared" si="3571"/>
        <v>AH$19</v>
      </c>
      <c r="AI2005" s="179" t="str">
        <f t="shared" si="3571"/>
        <v>AI$19</v>
      </c>
      <c r="AJ2005" s="179" t="str">
        <f t="shared" si="3571"/>
        <v>AJ$19</v>
      </c>
      <c r="AK2005" s="179" t="str">
        <f t="shared" si="3571"/>
        <v>AK$19</v>
      </c>
      <c r="AL2005" s="179" t="str">
        <f t="shared" si="3571"/>
        <v>AL$19</v>
      </c>
      <c r="AM2005" s="179" t="str">
        <f t="shared" si="3571"/>
        <v>AM$19</v>
      </c>
      <c r="AN2005" s="179" t="str">
        <f t="shared" si="3571"/>
        <v>AN$19</v>
      </c>
      <c r="AO2005" s="179" t="str">
        <f t="shared" si="3571"/>
        <v>AO$19</v>
      </c>
      <c r="AP2005" s="179" t="str">
        <f t="shared" si="3571"/>
        <v>AP$19</v>
      </c>
      <c r="AQ2005" s="179" t="str">
        <f t="shared" si="3571"/>
        <v>AQ$19</v>
      </c>
      <c r="AR2005" s="179" t="str">
        <f t="shared" si="3571"/>
        <v>AR$19</v>
      </c>
      <c r="AS2005" s="179" t="str">
        <f t="shared" si="3571"/>
        <v>AS$19</v>
      </c>
      <c r="AT2005" s="179" t="str">
        <f t="shared" si="3571"/>
        <v>AT$19</v>
      </c>
      <c r="AU2005" s="179" t="str">
        <f t="shared" si="3571"/>
        <v>AU$19</v>
      </c>
      <c r="AV2005" s="179" t="str">
        <f t="shared" si="3571"/>
        <v>AV$19</v>
      </c>
      <c r="AW2005" s="179" t="str">
        <f t="shared" si="3571"/>
        <v>AW$19</v>
      </c>
      <c r="AX2005" s="179" t="str">
        <f t="shared" si="3571"/>
        <v>AX$19</v>
      </c>
      <c r="AY2005" s="179" t="str">
        <f t="shared" ref="AY2005:CD2005" si="3572">AY1977</f>
        <v>AY$19</v>
      </c>
      <c r="AZ2005" s="179" t="str">
        <f t="shared" si="3572"/>
        <v>AZ$19</v>
      </c>
      <c r="BA2005" s="179" t="str">
        <f t="shared" si="3572"/>
        <v>BA$19</v>
      </c>
      <c r="BB2005" s="179" t="str">
        <f t="shared" si="3572"/>
        <v>BB$19</v>
      </c>
      <c r="BC2005" s="179" t="str">
        <f t="shared" si="3572"/>
        <v>BC$19</v>
      </c>
      <c r="BD2005" s="179" t="str">
        <f t="shared" si="3572"/>
        <v>BD$19</v>
      </c>
      <c r="BE2005" s="179" t="str">
        <f t="shared" si="3572"/>
        <v>BE$19</v>
      </c>
      <c r="BF2005" s="179" t="str">
        <f t="shared" si="3572"/>
        <v>BF$19</v>
      </c>
      <c r="BG2005" s="179" t="str">
        <f t="shared" si="3572"/>
        <v>BG$19</v>
      </c>
      <c r="BH2005" s="179" t="str">
        <f t="shared" si="3572"/>
        <v>BH$19</v>
      </c>
      <c r="BI2005" s="179" t="str">
        <f t="shared" si="3572"/>
        <v>BI$19</v>
      </c>
      <c r="BJ2005" s="179" t="str">
        <f t="shared" si="3572"/>
        <v>BJ$19</v>
      </c>
      <c r="BK2005" s="179" t="str">
        <f t="shared" si="3572"/>
        <v>BK$19</v>
      </c>
      <c r="BL2005" s="179" t="str">
        <f t="shared" si="3572"/>
        <v>BL$19</v>
      </c>
      <c r="BM2005" s="179" t="str">
        <f t="shared" si="3572"/>
        <v>BM$19</v>
      </c>
      <c r="BN2005" s="179" t="str">
        <f t="shared" si="3572"/>
        <v>BN$19</v>
      </c>
      <c r="BO2005" s="179" t="str">
        <f t="shared" si="3572"/>
        <v>BO$19</v>
      </c>
      <c r="BP2005" s="179" t="str">
        <f t="shared" si="3572"/>
        <v>BP$19</v>
      </c>
      <c r="BQ2005" s="179" t="str">
        <f t="shared" si="3572"/>
        <v>BQ$19</v>
      </c>
      <c r="BR2005" s="179" t="str">
        <f t="shared" si="3572"/>
        <v>BR$19</v>
      </c>
      <c r="BS2005" s="179" t="str">
        <f t="shared" si="3572"/>
        <v>BS$19</v>
      </c>
      <c r="BT2005" s="179" t="str">
        <f t="shared" si="3572"/>
        <v>BT$19</v>
      </c>
      <c r="BU2005" s="179" t="str">
        <f t="shared" si="3572"/>
        <v>BU$19</v>
      </c>
      <c r="BV2005" s="179" t="str">
        <f t="shared" si="3572"/>
        <v>BV$19</v>
      </c>
      <c r="BW2005" s="179" t="str">
        <f t="shared" si="3572"/>
        <v>BW$19</v>
      </c>
      <c r="BX2005" s="179" t="str">
        <f t="shared" si="3572"/>
        <v>BX$19</v>
      </c>
      <c r="BY2005" s="179" t="str">
        <f t="shared" si="3572"/>
        <v>BY$19</v>
      </c>
      <c r="BZ2005" s="179" t="str">
        <f t="shared" si="3572"/>
        <v>BZ$19</v>
      </c>
      <c r="CA2005" s="179" t="str">
        <f t="shared" si="3572"/>
        <v>CA$19</v>
      </c>
      <c r="CB2005" s="179" t="str">
        <f t="shared" si="3572"/>
        <v>CB$19</v>
      </c>
      <c r="CC2005" s="179" t="str">
        <f t="shared" si="3572"/>
        <v>CC$19</v>
      </c>
      <c r="CD2005" s="179" t="str">
        <f t="shared" si="3572"/>
        <v>CD$19</v>
      </c>
      <c r="CE2005" s="179" t="str">
        <f t="shared" ref="CE2005:CL2005" si="3573">CE1977</f>
        <v>CE$19</v>
      </c>
      <c r="CF2005" s="179" t="str">
        <f t="shared" si="3573"/>
        <v>CF$19</v>
      </c>
      <c r="CG2005" s="179" t="str">
        <f t="shared" si="3573"/>
        <v>CG$19</v>
      </c>
      <c r="CH2005" s="179" t="str">
        <f t="shared" si="3573"/>
        <v>CH$19</v>
      </c>
      <c r="CI2005" s="179" t="str">
        <f t="shared" si="3573"/>
        <v>CI$19</v>
      </c>
      <c r="CJ2005" s="179" t="str">
        <f t="shared" si="3573"/>
        <v>CJ$19</v>
      </c>
      <c r="CK2005" s="179" t="str">
        <f t="shared" si="3573"/>
        <v>CK$19</v>
      </c>
      <c r="CL2005" s="179" t="str">
        <f t="shared" si="3573"/>
        <v>CL$19</v>
      </c>
      <c r="CN2005" s="60"/>
      <c r="CO2005" s="179" t="str">
        <f t="shared" ref="CO2005:DL2005" si="3574">CO1977</f>
        <v>CO$19</v>
      </c>
      <c r="CP2005" s="179" t="str">
        <f t="shared" si="3574"/>
        <v>CP$19</v>
      </c>
      <c r="CQ2005" s="179" t="str">
        <f t="shared" si="3574"/>
        <v>CQ$19</v>
      </c>
      <c r="CR2005" s="179" t="str">
        <f t="shared" si="3574"/>
        <v>CR$19</v>
      </c>
      <c r="CS2005" s="179" t="str">
        <f t="shared" si="3574"/>
        <v>CS$19</v>
      </c>
      <c r="CT2005" s="179" t="str">
        <f t="shared" si="3574"/>
        <v>CT$19</v>
      </c>
      <c r="CU2005" s="179" t="str">
        <f t="shared" si="3574"/>
        <v>CU$19</v>
      </c>
      <c r="CV2005" s="179" t="str">
        <f t="shared" si="3574"/>
        <v>CV$19</v>
      </c>
      <c r="CW2005" s="179" t="str">
        <f t="shared" si="3574"/>
        <v>CW$19</v>
      </c>
      <c r="CX2005" s="179" t="str">
        <f t="shared" si="3574"/>
        <v>CX$19</v>
      </c>
      <c r="CY2005" s="179" t="str">
        <f t="shared" si="3574"/>
        <v>CY$19</v>
      </c>
      <c r="CZ2005" s="179" t="str">
        <f t="shared" si="3574"/>
        <v>CZ$19</v>
      </c>
      <c r="DA2005" s="179" t="str">
        <f t="shared" si="3574"/>
        <v>DA$19</v>
      </c>
      <c r="DB2005" s="179" t="str">
        <f t="shared" si="3574"/>
        <v>DB$19</v>
      </c>
      <c r="DC2005" s="179" t="str">
        <f t="shared" si="3574"/>
        <v>DC$19</v>
      </c>
      <c r="DD2005" s="179" t="str">
        <f t="shared" si="3574"/>
        <v>DD$19</v>
      </c>
      <c r="DE2005" s="179" t="str">
        <f t="shared" si="3574"/>
        <v>DE$19</v>
      </c>
      <c r="DF2005" s="179" t="str">
        <f t="shared" si="3574"/>
        <v>DF$19</v>
      </c>
      <c r="DG2005" s="179" t="str">
        <f t="shared" si="3574"/>
        <v>DG$19</v>
      </c>
      <c r="DH2005" s="179" t="str">
        <f t="shared" si="3574"/>
        <v>DH$19</v>
      </c>
      <c r="DI2005" s="179" t="str">
        <f t="shared" si="3574"/>
        <v>DI$19</v>
      </c>
      <c r="DJ2005" s="179" t="str">
        <f t="shared" si="3574"/>
        <v>DJ$19</v>
      </c>
      <c r="DK2005" s="179" t="str">
        <f t="shared" si="3574"/>
        <v>DK$19</v>
      </c>
      <c r="DL2005" s="179" t="str">
        <f t="shared" si="3574"/>
        <v>DL$19</v>
      </c>
    </row>
    <row r="2007" spans="1:116" s="164" customFormat="1" x14ac:dyDescent="0.4">
      <c r="A2007" s="206" t="s">
        <v>537</v>
      </c>
      <c r="B2007" s="27" t="s">
        <v>537</v>
      </c>
      <c r="C2007" s="27" t="s">
        <v>537</v>
      </c>
      <c r="D2007" s="27" t="s">
        <v>537</v>
      </c>
      <c r="E2007" s="27" t="s">
        <v>537</v>
      </c>
      <c r="F2007" s="27" t="s">
        <v>537</v>
      </c>
      <c r="G2007" s="206" t="s">
        <v>537</v>
      </c>
      <c r="H2007" s="206" t="s">
        <v>537</v>
      </c>
      <c r="I2007" s="206" t="s">
        <v>537</v>
      </c>
      <c r="J2007" s="206"/>
      <c r="K2007" s="206" t="s">
        <v>537</v>
      </c>
      <c r="L2007" s="206" t="s">
        <v>537</v>
      </c>
      <c r="M2007" s="206" t="s">
        <v>537</v>
      </c>
      <c r="N2007" s="206" t="s">
        <v>537</v>
      </c>
      <c r="O2007" s="206" t="s">
        <v>537</v>
      </c>
      <c r="P2007" s="206" t="s">
        <v>537</v>
      </c>
      <c r="Q2007"/>
      <c r="R2007" s="204"/>
      <c r="S2007" s="204"/>
      <c r="T2007" s="204"/>
      <c r="U2007" s="204"/>
      <c r="V2007" s="204"/>
      <c r="W2007" s="204"/>
      <c r="X2007" s="204"/>
      <c r="Y2007" s="204"/>
      <c r="Z2007" s="204"/>
      <c r="AA2007" s="204"/>
      <c r="AB2007" s="204"/>
      <c r="AC2007" s="204"/>
      <c r="AD2007" s="204"/>
      <c r="AE2007" s="204"/>
      <c r="AF2007" s="204"/>
      <c r="AG2007" s="204"/>
      <c r="AH2007" s="204"/>
      <c r="AI2007" s="204"/>
      <c r="AJ2007" s="204"/>
      <c r="AK2007" s="204"/>
      <c r="AL2007" s="204"/>
      <c r="AM2007" s="204"/>
      <c r="AN2007" s="204"/>
      <c r="AO2007" s="204"/>
      <c r="AP2007" s="204"/>
      <c r="AQ2007" s="204"/>
      <c r="AR2007" s="204"/>
      <c r="AS2007" s="204"/>
      <c r="AT2007" s="204"/>
      <c r="AU2007" s="204"/>
      <c r="AV2007" s="204"/>
      <c r="AW2007" s="204"/>
      <c r="AX2007" s="204"/>
      <c r="AY2007" s="204"/>
      <c r="AZ2007" s="204"/>
      <c r="BA2007" s="204"/>
      <c r="BB2007" s="204"/>
      <c r="BC2007" s="204"/>
      <c r="BD2007" s="204"/>
      <c r="BE2007" s="204"/>
      <c r="BF2007" s="204"/>
      <c r="BG2007" s="204"/>
      <c r="BH2007" s="204"/>
      <c r="BI2007" s="204"/>
      <c r="BJ2007" s="204"/>
      <c r="BK2007" s="204"/>
      <c r="BL2007" s="204"/>
      <c r="BM2007" s="204"/>
      <c r="BN2007" s="204"/>
      <c r="BO2007" s="204"/>
      <c r="BP2007" s="204"/>
      <c r="BQ2007" s="204"/>
      <c r="BR2007" s="204"/>
      <c r="BS2007" s="204"/>
      <c r="BT2007" s="204"/>
      <c r="BU2007" s="204"/>
      <c r="BV2007" s="204"/>
      <c r="BW2007" s="204"/>
      <c r="BX2007" s="204"/>
      <c r="BY2007" s="204"/>
      <c r="BZ2007" s="204"/>
      <c r="CA2007" s="204"/>
      <c r="CB2007" s="204"/>
      <c r="CC2007" s="204"/>
      <c r="CD2007" s="204"/>
      <c r="CE2007" s="204"/>
      <c r="CF2007" s="204"/>
      <c r="CG2007" s="204"/>
      <c r="CH2007" s="204"/>
      <c r="CI2007" s="204"/>
      <c r="CJ2007" s="204"/>
      <c r="CK2007" s="204"/>
      <c r="CL2007" s="204"/>
      <c r="CM2007"/>
      <c r="CN2007" s="206" t="s">
        <v>537</v>
      </c>
    </row>
    <row r="2008" spans="1:116" x14ac:dyDescent="0.4">
      <c r="A2008" s="174"/>
      <c r="E2008" s="8"/>
      <c r="G2008" s="175" t="s">
        <v>490</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492</v>
      </c>
      <c r="H2009" s="174"/>
      <c r="I2009" s="176"/>
      <c r="J2009" s="176"/>
      <c r="K2009" s="197"/>
      <c r="L2009" s="197"/>
      <c r="M2009" s="197"/>
      <c r="N2009" s="197"/>
      <c r="O2009" s="197"/>
      <c r="P2009" s="197"/>
      <c r="R2009" s="198"/>
      <c r="S2009" s="174"/>
      <c r="T2009" s="174"/>
      <c r="U2009" s="174"/>
      <c r="V2009" s="174"/>
      <c r="W2009" s="174"/>
      <c r="X2009" s="174"/>
      <c r="Y2009" s="174"/>
      <c r="Z2009" s="174"/>
      <c r="AA2009" s="174"/>
      <c r="AB2009" s="174"/>
      <c r="AC2009" s="174"/>
      <c r="AD2009" s="174"/>
      <c r="AE2009" s="174"/>
      <c r="AF2009" s="174"/>
      <c r="AG2009" s="174"/>
      <c r="AH2009" s="174"/>
      <c r="AI2009" s="174"/>
      <c r="AJ2009" s="174"/>
      <c r="AK2009" s="174"/>
      <c r="AL2009" s="174"/>
      <c r="AM2009" s="174"/>
      <c r="AN2009" s="174"/>
      <c r="AO2009" s="174"/>
      <c r="AP2009" s="174"/>
      <c r="AQ2009" s="174"/>
      <c r="AR2009" s="174"/>
      <c r="AS2009" s="174"/>
      <c r="AT2009" s="174"/>
      <c r="AU2009" s="174"/>
      <c r="AV2009" s="174"/>
      <c r="AW2009" s="174"/>
      <c r="AX2009" s="174"/>
      <c r="AY2009" s="174"/>
      <c r="AZ2009" s="174"/>
      <c r="BA2009" s="174"/>
      <c r="BB2009" s="174"/>
      <c r="BC2009" s="174"/>
      <c r="BD2009" s="174"/>
      <c r="BE2009" s="174"/>
      <c r="BF2009" s="174"/>
      <c r="BG2009" s="174"/>
      <c r="BH2009" s="174"/>
      <c r="BI2009" s="174"/>
      <c r="BJ2009" s="174"/>
      <c r="BK2009" s="174"/>
      <c r="BL2009" s="174"/>
      <c r="BM2009" s="174"/>
      <c r="BN2009" s="174"/>
      <c r="BO2009" s="174"/>
      <c r="BP2009" s="174"/>
      <c r="BQ2009" s="174"/>
      <c r="BR2009" s="174"/>
      <c r="BS2009" s="174"/>
      <c r="BT2009" s="174"/>
      <c r="BU2009" s="174"/>
      <c r="BV2009" s="174"/>
      <c r="BW2009" s="174"/>
      <c r="BX2009" s="174"/>
      <c r="BY2009" s="174"/>
      <c r="BZ2009" s="174"/>
      <c r="CA2009" s="174"/>
      <c r="CB2009" s="174"/>
      <c r="CC2009" s="174"/>
      <c r="CD2009" s="174"/>
      <c r="CE2009" s="174"/>
      <c r="CF2009" s="174"/>
      <c r="CG2009" s="174"/>
      <c r="CH2009" s="174"/>
      <c r="CI2009" s="174"/>
      <c r="CJ2009" s="174"/>
      <c r="CK2009" s="174"/>
      <c r="CL2009" s="174"/>
      <c r="CN2009" s="176"/>
      <c r="CO2009" s="174"/>
      <c r="CP2009" s="174"/>
      <c r="CQ2009" s="174"/>
      <c r="CR2009" s="174"/>
      <c r="CS2009" s="174"/>
      <c r="CT2009" s="174"/>
      <c r="CU2009" s="174"/>
      <c r="CV2009" s="174"/>
      <c r="CW2009" s="174"/>
      <c r="CX2009" s="174"/>
      <c r="CY2009" s="174"/>
      <c r="CZ2009" s="174"/>
      <c r="DA2009" s="174"/>
      <c r="DB2009" s="174"/>
      <c r="DC2009" s="174"/>
      <c r="DD2009" s="174"/>
      <c r="DE2009" s="174"/>
      <c r="DF2009" s="174"/>
      <c r="DG2009" s="174"/>
      <c r="DH2009" s="174"/>
      <c r="DI2009" s="174"/>
      <c r="DJ2009" s="174"/>
      <c r="DK2009" s="174"/>
      <c r="DL2009" s="174"/>
    </row>
    <row r="2010" spans="1:116" x14ac:dyDescent="0.4">
      <c r="A2010" s="174"/>
      <c r="E2010" s="8"/>
      <c r="G2010" s="175" t="s">
        <v>461</v>
      </c>
      <c r="H2010" s="174"/>
      <c r="I2010" s="176"/>
      <c r="J2010" s="176"/>
      <c r="K2010" s="197"/>
      <c r="L2010" s="197"/>
      <c r="M2010" s="197"/>
      <c r="N2010" s="197"/>
      <c r="O2010" s="197"/>
      <c r="P2010" s="197"/>
      <c r="R2010" s="198"/>
      <c r="S2010" s="199" t="str">
        <f t="shared" ref="S2010:AX2010" si="3575">S$20</f>
        <v>S$16</v>
      </c>
      <c r="T2010" s="199" t="str">
        <f t="shared" si="3575"/>
        <v>T$16</v>
      </c>
      <c r="U2010" s="199" t="str">
        <f t="shared" si="3575"/>
        <v>U$16</v>
      </c>
      <c r="V2010" s="199" t="str">
        <f t="shared" si="3575"/>
        <v>V$16</v>
      </c>
      <c r="W2010" s="199" t="str">
        <f t="shared" si="3575"/>
        <v>W$16</v>
      </c>
      <c r="X2010" s="199" t="str">
        <f t="shared" si="3575"/>
        <v>X$16</v>
      </c>
      <c r="Y2010" s="199" t="str">
        <f t="shared" si="3575"/>
        <v>Y$16</v>
      </c>
      <c r="Z2010" s="199" t="str">
        <f t="shared" si="3575"/>
        <v>Z$16</v>
      </c>
      <c r="AA2010" s="199" t="str">
        <f t="shared" si="3575"/>
        <v>AA$16</v>
      </c>
      <c r="AB2010" s="199" t="str">
        <f t="shared" si="3575"/>
        <v>AB$16</v>
      </c>
      <c r="AC2010" s="199" t="str">
        <f t="shared" si="3575"/>
        <v>AC$16</v>
      </c>
      <c r="AD2010" s="199" t="str">
        <f t="shared" si="3575"/>
        <v>AD$16</v>
      </c>
      <c r="AE2010" s="199" t="str">
        <f t="shared" si="3575"/>
        <v>AE$16</v>
      </c>
      <c r="AF2010" s="199" t="str">
        <f t="shared" si="3575"/>
        <v>AF$16</v>
      </c>
      <c r="AG2010" s="199" t="str">
        <f t="shared" si="3575"/>
        <v>AG$16</v>
      </c>
      <c r="AH2010" s="199" t="str">
        <f t="shared" si="3575"/>
        <v>AH$16</v>
      </c>
      <c r="AI2010" s="199" t="str">
        <f t="shared" si="3575"/>
        <v>AI$16</v>
      </c>
      <c r="AJ2010" s="199" t="str">
        <f t="shared" si="3575"/>
        <v>AJ$16</v>
      </c>
      <c r="AK2010" s="199" t="str">
        <f t="shared" si="3575"/>
        <v>AK$16</v>
      </c>
      <c r="AL2010" s="199" t="str">
        <f t="shared" si="3575"/>
        <v>AL$16</v>
      </c>
      <c r="AM2010" s="199" t="str">
        <f t="shared" si="3575"/>
        <v>AM$16</v>
      </c>
      <c r="AN2010" s="199" t="str">
        <f t="shared" si="3575"/>
        <v>AN$16</v>
      </c>
      <c r="AO2010" s="199" t="str">
        <f t="shared" si="3575"/>
        <v>AO$16</v>
      </c>
      <c r="AP2010" s="199" t="str">
        <f t="shared" si="3575"/>
        <v>AP$16</v>
      </c>
      <c r="AQ2010" s="199" t="str">
        <f t="shared" si="3575"/>
        <v>AQ$16</v>
      </c>
      <c r="AR2010" s="199" t="str">
        <f t="shared" si="3575"/>
        <v>AR$16</v>
      </c>
      <c r="AS2010" s="199" t="str">
        <f t="shared" si="3575"/>
        <v>AS$16</v>
      </c>
      <c r="AT2010" s="199" t="str">
        <f t="shared" si="3575"/>
        <v>AT$16</v>
      </c>
      <c r="AU2010" s="199" t="str">
        <f t="shared" si="3575"/>
        <v>AU$16</v>
      </c>
      <c r="AV2010" s="199" t="str">
        <f t="shared" si="3575"/>
        <v>AV$16</v>
      </c>
      <c r="AW2010" s="199" t="str">
        <f t="shared" si="3575"/>
        <v>AW$16</v>
      </c>
      <c r="AX2010" s="199" t="str">
        <f t="shared" si="3575"/>
        <v>AX$16</v>
      </c>
      <c r="AY2010" s="199" t="str">
        <f t="shared" ref="AY2010:CD2010" si="3576">AY$20</f>
        <v>AY$16</v>
      </c>
      <c r="AZ2010" s="199" t="str">
        <f t="shared" si="3576"/>
        <v>AZ$16</v>
      </c>
      <c r="BA2010" s="199" t="str">
        <f t="shared" si="3576"/>
        <v>BA$16</v>
      </c>
      <c r="BB2010" s="199" t="str">
        <f t="shared" si="3576"/>
        <v>BB$16</v>
      </c>
      <c r="BC2010" s="199" t="str">
        <f t="shared" si="3576"/>
        <v>BC$16</v>
      </c>
      <c r="BD2010" s="199" t="str">
        <f t="shared" si="3576"/>
        <v>BD$16</v>
      </c>
      <c r="BE2010" s="199" t="str">
        <f t="shared" si="3576"/>
        <v>BE$16</v>
      </c>
      <c r="BF2010" s="199" t="str">
        <f t="shared" si="3576"/>
        <v>BF$16</v>
      </c>
      <c r="BG2010" s="199" t="str">
        <f t="shared" si="3576"/>
        <v>BG$16</v>
      </c>
      <c r="BH2010" s="199" t="str">
        <f t="shared" si="3576"/>
        <v>BH$16</v>
      </c>
      <c r="BI2010" s="199" t="str">
        <f t="shared" si="3576"/>
        <v>BI$16</v>
      </c>
      <c r="BJ2010" s="199" t="str">
        <f t="shared" si="3576"/>
        <v>BJ$16</v>
      </c>
      <c r="BK2010" s="199" t="str">
        <f t="shared" si="3576"/>
        <v>BK$16</v>
      </c>
      <c r="BL2010" s="199" t="str">
        <f t="shared" si="3576"/>
        <v>BL$16</v>
      </c>
      <c r="BM2010" s="199" t="str">
        <f t="shared" si="3576"/>
        <v>BM$16</v>
      </c>
      <c r="BN2010" s="199" t="str">
        <f t="shared" si="3576"/>
        <v>BN$16</v>
      </c>
      <c r="BO2010" s="199" t="str">
        <f t="shared" si="3576"/>
        <v>BO$16</v>
      </c>
      <c r="BP2010" s="199" t="str">
        <f t="shared" si="3576"/>
        <v>BP$16</v>
      </c>
      <c r="BQ2010" s="199" t="str">
        <f t="shared" si="3576"/>
        <v>BQ$16</v>
      </c>
      <c r="BR2010" s="199" t="str">
        <f t="shared" si="3576"/>
        <v>BR$16</v>
      </c>
      <c r="BS2010" s="199" t="str">
        <f t="shared" si="3576"/>
        <v>BS$16</v>
      </c>
      <c r="BT2010" s="199" t="str">
        <f t="shared" si="3576"/>
        <v>BT$16</v>
      </c>
      <c r="BU2010" s="199" t="str">
        <f t="shared" si="3576"/>
        <v>BU$16</v>
      </c>
      <c r="BV2010" s="199" t="str">
        <f t="shared" si="3576"/>
        <v>BV$16</v>
      </c>
      <c r="BW2010" s="199" t="str">
        <f t="shared" si="3576"/>
        <v>BW$16</v>
      </c>
      <c r="BX2010" s="199" t="str">
        <f t="shared" si="3576"/>
        <v>BX$16</v>
      </c>
      <c r="BY2010" s="199" t="str">
        <f t="shared" si="3576"/>
        <v>BY$16</v>
      </c>
      <c r="BZ2010" s="199" t="str">
        <f t="shared" si="3576"/>
        <v>BZ$16</v>
      </c>
      <c r="CA2010" s="199" t="str">
        <f t="shared" si="3576"/>
        <v>CA$16</v>
      </c>
      <c r="CB2010" s="199" t="str">
        <f t="shared" si="3576"/>
        <v>CB$16</v>
      </c>
      <c r="CC2010" s="199" t="str">
        <f t="shared" si="3576"/>
        <v>CC$16</v>
      </c>
      <c r="CD2010" s="199" t="str">
        <f t="shared" si="3576"/>
        <v>CD$16</v>
      </c>
      <c r="CE2010" s="199" t="str">
        <f t="shared" ref="CE2010:CL2010" si="3577">CE$20</f>
        <v>CE$16</v>
      </c>
      <c r="CF2010" s="199" t="str">
        <f t="shared" si="3577"/>
        <v>CF$16</v>
      </c>
      <c r="CG2010" s="199" t="str">
        <f t="shared" si="3577"/>
        <v>CG$16</v>
      </c>
      <c r="CH2010" s="199" t="str">
        <f t="shared" si="3577"/>
        <v>CH$16</v>
      </c>
      <c r="CI2010" s="199" t="str">
        <f t="shared" si="3577"/>
        <v>CI$16</v>
      </c>
      <c r="CJ2010" s="199" t="str">
        <f t="shared" si="3577"/>
        <v>CJ$16</v>
      </c>
      <c r="CK2010" s="199" t="str">
        <f t="shared" si="3577"/>
        <v>CK$16</v>
      </c>
      <c r="CL2010" s="199" t="str">
        <f t="shared" si="3577"/>
        <v>CL$16</v>
      </c>
      <c r="CN2010" s="176"/>
      <c r="CO2010" s="199" t="str">
        <f t="shared" ref="CO2010:DL2010" si="3578">CO$20</f>
        <v>CO$16</v>
      </c>
      <c r="CP2010" s="199" t="str">
        <f t="shared" si="3578"/>
        <v>CP$16</v>
      </c>
      <c r="CQ2010" s="199" t="str">
        <f t="shared" si="3578"/>
        <v>CQ$16</v>
      </c>
      <c r="CR2010" s="199" t="str">
        <f t="shared" si="3578"/>
        <v>CR$16</v>
      </c>
      <c r="CS2010" s="199" t="str">
        <f t="shared" si="3578"/>
        <v>CS$16</v>
      </c>
      <c r="CT2010" s="199" t="str">
        <f t="shared" si="3578"/>
        <v>CT$16</v>
      </c>
      <c r="CU2010" s="199" t="str">
        <f t="shared" si="3578"/>
        <v>CU$16</v>
      </c>
      <c r="CV2010" s="199" t="str">
        <f t="shared" si="3578"/>
        <v>CV$16</v>
      </c>
      <c r="CW2010" s="199" t="str">
        <f t="shared" si="3578"/>
        <v>CW$16</v>
      </c>
      <c r="CX2010" s="199" t="str">
        <f t="shared" si="3578"/>
        <v>CX$16</v>
      </c>
      <c r="CY2010" s="199" t="str">
        <f t="shared" si="3578"/>
        <v>CY$16</v>
      </c>
      <c r="CZ2010" s="199" t="str">
        <f t="shared" si="3578"/>
        <v>CZ$16</v>
      </c>
      <c r="DA2010" s="199" t="str">
        <f t="shared" si="3578"/>
        <v>DA$16</v>
      </c>
      <c r="DB2010" s="199" t="str">
        <f t="shared" si="3578"/>
        <v>DB$16</v>
      </c>
      <c r="DC2010" s="199" t="str">
        <f t="shared" si="3578"/>
        <v>DC$16</v>
      </c>
      <c r="DD2010" s="199" t="str">
        <f t="shared" si="3578"/>
        <v>DD$16</v>
      </c>
      <c r="DE2010" s="199" t="str">
        <f t="shared" si="3578"/>
        <v>DE$16</v>
      </c>
      <c r="DF2010" s="199" t="str">
        <f t="shared" si="3578"/>
        <v>DF$16</v>
      </c>
      <c r="DG2010" s="199" t="str">
        <f t="shared" si="3578"/>
        <v>DG$16</v>
      </c>
      <c r="DH2010" s="199" t="str">
        <f t="shared" si="3578"/>
        <v>DH$16</v>
      </c>
      <c r="DI2010" s="199" t="str">
        <f t="shared" si="3578"/>
        <v>DI$16</v>
      </c>
      <c r="DJ2010" s="199" t="str">
        <f t="shared" si="3578"/>
        <v>DJ$16</v>
      </c>
      <c r="DK2010" s="199" t="str">
        <f t="shared" si="3578"/>
        <v>DK$16</v>
      </c>
      <c r="DL2010" s="199" t="str">
        <f t="shared" si="3578"/>
        <v>DL$16</v>
      </c>
    </row>
    <row r="2011" spans="1:116" x14ac:dyDescent="0.4">
      <c r="A2011" s="174"/>
      <c r="E2011" s="8"/>
      <c r="G2011" s="175" t="s">
        <v>462</v>
      </c>
      <c r="H2011" s="200"/>
      <c r="I2011" s="201"/>
      <c r="J2011" s="201"/>
      <c r="K2011" s="202"/>
      <c r="L2011" s="202"/>
      <c r="M2011" s="202"/>
      <c r="N2011" s="202"/>
      <c r="O2011" s="202"/>
      <c r="P2011" s="202"/>
      <c r="R2011" s="202"/>
      <c r="S2011" s="199" t="str">
        <f t="shared" ref="S2011:AX2011" si="3579">S$21</f>
        <v>S$17</v>
      </c>
      <c r="T2011" s="199" t="str">
        <f t="shared" si="3579"/>
        <v>T$17</v>
      </c>
      <c r="U2011" s="199" t="str">
        <f t="shared" si="3579"/>
        <v>U$17</v>
      </c>
      <c r="V2011" s="199" t="str">
        <f t="shared" si="3579"/>
        <v>V$17</v>
      </c>
      <c r="W2011" s="199" t="str">
        <f t="shared" si="3579"/>
        <v>W$17</v>
      </c>
      <c r="X2011" s="199" t="str">
        <f t="shared" si="3579"/>
        <v>X$17</v>
      </c>
      <c r="Y2011" s="199" t="str">
        <f t="shared" si="3579"/>
        <v>Y$17</v>
      </c>
      <c r="Z2011" s="199" t="str">
        <f t="shared" si="3579"/>
        <v>Z$17</v>
      </c>
      <c r="AA2011" s="199" t="str">
        <f t="shared" si="3579"/>
        <v>AA$17</v>
      </c>
      <c r="AB2011" s="199" t="str">
        <f t="shared" si="3579"/>
        <v>AB$17</v>
      </c>
      <c r="AC2011" s="199" t="str">
        <f t="shared" si="3579"/>
        <v>AC$17</v>
      </c>
      <c r="AD2011" s="199" t="str">
        <f t="shared" si="3579"/>
        <v>AD$17</v>
      </c>
      <c r="AE2011" s="199" t="str">
        <f t="shared" si="3579"/>
        <v>AE$17</v>
      </c>
      <c r="AF2011" s="199" t="str">
        <f t="shared" si="3579"/>
        <v>AF$17</v>
      </c>
      <c r="AG2011" s="199" t="str">
        <f t="shared" si="3579"/>
        <v>AG$17</v>
      </c>
      <c r="AH2011" s="199" t="str">
        <f t="shared" si="3579"/>
        <v>AH$17</v>
      </c>
      <c r="AI2011" s="199" t="str">
        <f t="shared" si="3579"/>
        <v>AI$17</v>
      </c>
      <c r="AJ2011" s="199" t="str">
        <f t="shared" si="3579"/>
        <v>AJ$17</v>
      </c>
      <c r="AK2011" s="199" t="str">
        <f t="shared" si="3579"/>
        <v>AK$17</v>
      </c>
      <c r="AL2011" s="199" t="str">
        <f t="shared" si="3579"/>
        <v>AL$17</v>
      </c>
      <c r="AM2011" s="199" t="str">
        <f t="shared" si="3579"/>
        <v>AM$17</v>
      </c>
      <c r="AN2011" s="199" t="str">
        <f t="shared" si="3579"/>
        <v>AN$17</v>
      </c>
      <c r="AO2011" s="199" t="str">
        <f t="shared" si="3579"/>
        <v>AO$17</v>
      </c>
      <c r="AP2011" s="199" t="str">
        <f t="shared" si="3579"/>
        <v>AP$17</v>
      </c>
      <c r="AQ2011" s="199" t="str">
        <f t="shared" si="3579"/>
        <v>AQ$17</v>
      </c>
      <c r="AR2011" s="199" t="str">
        <f t="shared" si="3579"/>
        <v>AR$17</v>
      </c>
      <c r="AS2011" s="199" t="str">
        <f t="shared" si="3579"/>
        <v>AS$17</v>
      </c>
      <c r="AT2011" s="199" t="str">
        <f t="shared" si="3579"/>
        <v>AT$17</v>
      </c>
      <c r="AU2011" s="199" t="str">
        <f t="shared" si="3579"/>
        <v>AU$17</v>
      </c>
      <c r="AV2011" s="199" t="str">
        <f t="shared" si="3579"/>
        <v>AV$17</v>
      </c>
      <c r="AW2011" s="199" t="str">
        <f t="shared" si="3579"/>
        <v>AW$17</v>
      </c>
      <c r="AX2011" s="199" t="str">
        <f t="shared" si="3579"/>
        <v>AX$17</v>
      </c>
      <c r="AY2011" s="199" t="str">
        <f t="shared" ref="AY2011:CD2011" si="3580">AY$21</f>
        <v>AY$17</v>
      </c>
      <c r="AZ2011" s="199" t="str">
        <f t="shared" si="3580"/>
        <v>AZ$17</v>
      </c>
      <c r="BA2011" s="199" t="str">
        <f t="shared" si="3580"/>
        <v>BA$17</v>
      </c>
      <c r="BB2011" s="199" t="str">
        <f t="shared" si="3580"/>
        <v>BB$17</v>
      </c>
      <c r="BC2011" s="199" t="str">
        <f t="shared" si="3580"/>
        <v>BC$17</v>
      </c>
      <c r="BD2011" s="199" t="str">
        <f t="shared" si="3580"/>
        <v>BD$17</v>
      </c>
      <c r="BE2011" s="199" t="str">
        <f t="shared" si="3580"/>
        <v>BE$17</v>
      </c>
      <c r="BF2011" s="199" t="str">
        <f t="shared" si="3580"/>
        <v>BF$17</v>
      </c>
      <c r="BG2011" s="199" t="str">
        <f t="shared" si="3580"/>
        <v>BG$17</v>
      </c>
      <c r="BH2011" s="199" t="str">
        <f t="shared" si="3580"/>
        <v>BH$17</v>
      </c>
      <c r="BI2011" s="199" t="str">
        <f t="shared" si="3580"/>
        <v>BI$17</v>
      </c>
      <c r="BJ2011" s="199" t="str">
        <f t="shared" si="3580"/>
        <v>BJ$17</v>
      </c>
      <c r="BK2011" s="199" t="str">
        <f t="shared" si="3580"/>
        <v>BK$17</v>
      </c>
      <c r="BL2011" s="199" t="str">
        <f t="shared" si="3580"/>
        <v>BL$17</v>
      </c>
      <c r="BM2011" s="199" t="str">
        <f t="shared" si="3580"/>
        <v>BM$17</v>
      </c>
      <c r="BN2011" s="199" t="str">
        <f t="shared" si="3580"/>
        <v>BN$17</v>
      </c>
      <c r="BO2011" s="199" t="str">
        <f t="shared" si="3580"/>
        <v>BO$17</v>
      </c>
      <c r="BP2011" s="199" t="str">
        <f t="shared" si="3580"/>
        <v>BP$17</v>
      </c>
      <c r="BQ2011" s="199" t="str">
        <f t="shared" si="3580"/>
        <v>BQ$17</v>
      </c>
      <c r="BR2011" s="199" t="str">
        <f t="shared" si="3580"/>
        <v>BR$17</v>
      </c>
      <c r="BS2011" s="199" t="str">
        <f t="shared" si="3580"/>
        <v>BS$17</v>
      </c>
      <c r="BT2011" s="199" t="str">
        <f t="shared" si="3580"/>
        <v>BT$17</v>
      </c>
      <c r="BU2011" s="199" t="str">
        <f t="shared" si="3580"/>
        <v>BU$17</v>
      </c>
      <c r="BV2011" s="199" t="str">
        <f t="shared" si="3580"/>
        <v>BV$17</v>
      </c>
      <c r="BW2011" s="199" t="str">
        <f t="shared" si="3580"/>
        <v>BW$17</v>
      </c>
      <c r="BX2011" s="199" t="str">
        <f t="shared" si="3580"/>
        <v>BX$17</v>
      </c>
      <c r="BY2011" s="199" t="str">
        <f t="shared" si="3580"/>
        <v>BY$17</v>
      </c>
      <c r="BZ2011" s="199" t="str">
        <f t="shared" si="3580"/>
        <v>BZ$17</v>
      </c>
      <c r="CA2011" s="199" t="str">
        <f t="shared" si="3580"/>
        <v>CA$17</v>
      </c>
      <c r="CB2011" s="199" t="str">
        <f t="shared" si="3580"/>
        <v>CB$17</v>
      </c>
      <c r="CC2011" s="199" t="str">
        <f t="shared" si="3580"/>
        <v>CC$17</v>
      </c>
      <c r="CD2011" s="199" t="str">
        <f t="shared" si="3580"/>
        <v>CD$17</v>
      </c>
      <c r="CE2011" s="199" t="str">
        <f t="shared" ref="CE2011:CL2011" si="3581">CE$21</f>
        <v>CE$17</v>
      </c>
      <c r="CF2011" s="199" t="str">
        <f t="shared" si="3581"/>
        <v>CF$17</v>
      </c>
      <c r="CG2011" s="199" t="str">
        <f t="shared" si="3581"/>
        <v>CG$17</v>
      </c>
      <c r="CH2011" s="199" t="str">
        <f t="shared" si="3581"/>
        <v>CH$17</v>
      </c>
      <c r="CI2011" s="199" t="str">
        <f t="shared" si="3581"/>
        <v>CI$17</v>
      </c>
      <c r="CJ2011" s="199" t="str">
        <f t="shared" si="3581"/>
        <v>CJ$17</v>
      </c>
      <c r="CK2011" s="199" t="str">
        <f t="shared" si="3581"/>
        <v>CK$17</v>
      </c>
      <c r="CL2011" s="199" t="str">
        <f t="shared" si="3581"/>
        <v>CL$17</v>
      </c>
      <c r="CN2011" s="201"/>
      <c r="CO2011" s="199" t="str">
        <f t="shared" ref="CO2011:DL2011" si="3582">CO$21</f>
        <v>CO$17</v>
      </c>
      <c r="CP2011" s="199" t="str">
        <f t="shared" si="3582"/>
        <v>CP$17</v>
      </c>
      <c r="CQ2011" s="199" t="str">
        <f t="shared" si="3582"/>
        <v>CQ$17</v>
      </c>
      <c r="CR2011" s="199" t="str">
        <f t="shared" si="3582"/>
        <v>CR$17</v>
      </c>
      <c r="CS2011" s="199" t="str">
        <f t="shared" si="3582"/>
        <v>CS$17</v>
      </c>
      <c r="CT2011" s="199" t="str">
        <f t="shared" si="3582"/>
        <v>CT$17</v>
      </c>
      <c r="CU2011" s="199" t="str">
        <f t="shared" si="3582"/>
        <v>CU$17</v>
      </c>
      <c r="CV2011" s="199" t="str">
        <f t="shared" si="3582"/>
        <v>CV$17</v>
      </c>
      <c r="CW2011" s="199" t="str">
        <f t="shared" si="3582"/>
        <v>CW$17</v>
      </c>
      <c r="CX2011" s="199" t="str">
        <f t="shared" si="3582"/>
        <v>CX$17</v>
      </c>
      <c r="CY2011" s="199" t="str">
        <f t="shared" si="3582"/>
        <v>CY$17</v>
      </c>
      <c r="CZ2011" s="199" t="str">
        <f t="shared" si="3582"/>
        <v>CZ$17</v>
      </c>
      <c r="DA2011" s="199" t="str">
        <f t="shared" si="3582"/>
        <v>DA$17</v>
      </c>
      <c r="DB2011" s="199" t="str">
        <f t="shared" si="3582"/>
        <v>DB$17</v>
      </c>
      <c r="DC2011" s="199" t="str">
        <f t="shared" si="3582"/>
        <v>DC$17</v>
      </c>
      <c r="DD2011" s="199" t="str">
        <f t="shared" si="3582"/>
        <v>DD$17</v>
      </c>
      <c r="DE2011" s="199" t="str">
        <f t="shared" si="3582"/>
        <v>DE$17</v>
      </c>
      <c r="DF2011" s="199" t="str">
        <f t="shared" si="3582"/>
        <v>DF$17</v>
      </c>
      <c r="DG2011" s="199" t="str">
        <f t="shared" si="3582"/>
        <v>DG$17</v>
      </c>
      <c r="DH2011" s="199" t="str">
        <f t="shared" si="3582"/>
        <v>DH$17</v>
      </c>
      <c r="DI2011" s="199" t="str">
        <f t="shared" si="3582"/>
        <v>DI$17</v>
      </c>
      <c r="DJ2011" s="199" t="str">
        <f t="shared" si="3582"/>
        <v>DJ$17</v>
      </c>
      <c r="DK2011" s="199" t="str">
        <f t="shared" si="3582"/>
        <v>DK$17</v>
      </c>
      <c r="DL2011" s="199" t="str">
        <f t="shared" si="3582"/>
        <v>DL$17</v>
      </c>
    </row>
    <row r="2012" spans="1:116" x14ac:dyDescent="0.4">
      <c r="A2012" s="174"/>
      <c r="E2012" s="8"/>
      <c r="G2012" s="175" t="s">
        <v>491</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505</v>
      </c>
      <c r="H2013" s="200"/>
      <c r="I2013" s="201"/>
      <c r="J2013" s="201"/>
      <c r="K2013" s="202"/>
      <c r="L2013" s="202"/>
      <c r="M2013" s="202"/>
      <c r="N2013" s="202"/>
      <c r="O2013" s="202"/>
      <c r="P2013" s="202"/>
      <c r="R2013" s="202"/>
      <c r="S2013" s="190"/>
      <c r="T2013" s="190"/>
      <c r="U2013" s="190"/>
      <c r="V2013" s="190"/>
      <c r="W2013" s="190"/>
      <c r="X2013" s="190"/>
      <c r="Y2013" s="190"/>
      <c r="Z2013" s="190"/>
      <c r="AA2013" s="190"/>
      <c r="AB2013" s="190"/>
      <c r="AC2013" s="190"/>
      <c r="AD2013" s="190"/>
      <c r="AE2013" s="190"/>
      <c r="AF2013" s="190"/>
      <c r="AG2013" s="190"/>
      <c r="AH2013" s="190"/>
      <c r="AI2013" s="190"/>
      <c r="AJ2013" s="190"/>
      <c r="AK2013" s="190"/>
      <c r="AL2013" s="190"/>
      <c r="AM2013" s="190"/>
      <c r="AN2013" s="190"/>
      <c r="AO2013" s="190"/>
      <c r="AP2013" s="190"/>
      <c r="AQ2013" s="190"/>
      <c r="AR2013" s="190"/>
      <c r="AS2013" s="190"/>
      <c r="AT2013" s="190"/>
      <c r="AU2013" s="190"/>
      <c r="AV2013" s="190"/>
      <c r="AW2013" s="190"/>
      <c r="AX2013" s="190"/>
      <c r="AY2013" s="190"/>
      <c r="AZ2013" s="190"/>
      <c r="BA2013" s="190"/>
      <c r="BB2013" s="190"/>
      <c r="BC2013" s="190"/>
      <c r="BD2013" s="190"/>
      <c r="BE2013" s="190"/>
      <c r="BF2013" s="190"/>
      <c r="BG2013" s="190"/>
      <c r="BH2013" s="190"/>
      <c r="BI2013" s="190"/>
      <c r="BJ2013" s="190"/>
      <c r="BK2013" s="190"/>
      <c r="BL2013" s="190"/>
      <c r="BM2013" s="190"/>
      <c r="BN2013" s="190"/>
      <c r="BO2013" s="190"/>
      <c r="BP2013" s="190"/>
      <c r="BQ2013" s="190"/>
      <c r="BR2013" s="190"/>
      <c r="BS2013" s="190"/>
      <c r="BT2013" s="190"/>
      <c r="BU2013" s="190"/>
      <c r="BV2013" s="190"/>
      <c r="BW2013" s="190"/>
      <c r="BX2013" s="190"/>
      <c r="BY2013" s="190"/>
      <c r="BZ2013" s="190"/>
      <c r="CA2013" s="190"/>
      <c r="CB2013" s="190"/>
      <c r="CC2013" s="190"/>
      <c r="CD2013" s="190"/>
      <c r="CE2013" s="190"/>
      <c r="CF2013" s="190"/>
      <c r="CG2013" s="190"/>
      <c r="CH2013" s="190"/>
      <c r="CI2013" s="190"/>
      <c r="CJ2013" s="190"/>
      <c r="CK2013" s="190"/>
      <c r="CL2013" s="190"/>
      <c r="CN2013" s="201"/>
      <c r="CO2013" s="190"/>
      <c r="CP2013" s="190"/>
      <c r="CQ2013" s="190"/>
      <c r="CR2013" s="190"/>
      <c r="CS2013" s="190"/>
      <c r="CT2013" s="190"/>
      <c r="CU2013" s="190"/>
      <c r="CV2013" s="190"/>
      <c r="CW2013" s="190"/>
      <c r="CX2013" s="190"/>
      <c r="CY2013" s="190"/>
      <c r="CZ2013" s="190"/>
      <c r="DA2013" s="190"/>
      <c r="DB2013" s="190"/>
      <c r="DC2013" s="190"/>
      <c r="DD2013" s="190"/>
      <c r="DE2013" s="190"/>
      <c r="DF2013" s="190"/>
      <c r="DG2013" s="190"/>
      <c r="DH2013" s="190"/>
      <c r="DI2013" s="190"/>
      <c r="DJ2013" s="190"/>
      <c r="DK2013" s="190"/>
      <c r="DL2013" s="190"/>
    </row>
    <row r="2014" spans="1:116" x14ac:dyDescent="0.4">
      <c r="A2014" s="174"/>
      <c r="E2014" s="8"/>
      <c r="G2014" s="175" t="s">
        <v>463</v>
      </c>
      <c r="H2014" s="200"/>
      <c r="I2014" s="201"/>
      <c r="J2014" s="201"/>
      <c r="K2014" s="202"/>
      <c r="L2014" s="202"/>
      <c r="M2014" s="202"/>
      <c r="N2014" s="202"/>
      <c r="O2014" s="202"/>
      <c r="P2014" s="202"/>
      <c r="R2014" s="202"/>
      <c r="S2014" s="190" t="str">
        <f t="shared" ref="S2014:AX2014" si="3583">S$22</f>
        <v>S$18</v>
      </c>
      <c r="T2014" s="190" t="str">
        <f t="shared" si="3583"/>
        <v>T$18</v>
      </c>
      <c r="U2014" s="190" t="str">
        <f t="shared" si="3583"/>
        <v>U$18</v>
      </c>
      <c r="V2014" s="190" t="str">
        <f t="shared" si="3583"/>
        <v>V$18</v>
      </c>
      <c r="W2014" s="190" t="str">
        <f t="shared" si="3583"/>
        <v>W$18</v>
      </c>
      <c r="X2014" s="190" t="str">
        <f t="shared" si="3583"/>
        <v>X$18</v>
      </c>
      <c r="Y2014" s="190" t="str">
        <f t="shared" si="3583"/>
        <v>Y$18</v>
      </c>
      <c r="Z2014" s="190" t="str">
        <f t="shared" si="3583"/>
        <v>Z$18</v>
      </c>
      <c r="AA2014" s="190" t="str">
        <f t="shared" si="3583"/>
        <v>AA$18</v>
      </c>
      <c r="AB2014" s="190" t="str">
        <f t="shared" si="3583"/>
        <v>AB$18</v>
      </c>
      <c r="AC2014" s="190" t="str">
        <f t="shared" si="3583"/>
        <v>AC$18</v>
      </c>
      <c r="AD2014" s="190" t="str">
        <f t="shared" si="3583"/>
        <v>AD$18</v>
      </c>
      <c r="AE2014" s="190" t="str">
        <f t="shared" si="3583"/>
        <v>AE$18</v>
      </c>
      <c r="AF2014" s="190" t="str">
        <f t="shared" si="3583"/>
        <v>AF$18</v>
      </c>
      <c r="AG2014" s="190" t="str">
        <f t="shared" si="3583"/>
        <v>AG$18</v>
      </c>
      <c r="AH2014" s="190" t="str">
        <f t="shared" si="3583"/>
        <v>AH$18</v>
      </c>
      <c r="AI2014" s="190" t="str">
        <f t="shared" si="3583"/>
        <v>AI$18</v>
      </c>
      <c r="AJ2014" s="190" t="str">
        <f t="shared" si="3583"/>
        <v>AJ$18</v>
      </c>
      <c r="AK2014" s="190" t="str">
        <f t="shared" si="3583"/>
        <v>AK$18</v>
      </c>
      <c r="AL2014" s="190" t="str">
        <f t="shared" si="3583"/>
        <v>AL$18</v>
      </c>
      <c r="AM2014" s="190" t="str">
        <f t="shared" si="3583"/>
        <v>AM$18</v>
      </c>
      <c r="AN2014" s="190" t="str">
        <f t="shared" si="3583"/>
        <v>AN$18</v>
      </c>
      <c r="AO2014" s="190" t="str">
        <f t="shared" si="3583"/>
        <v>AO$18</v>
      </c>
      <c r="AP2014" s="190" t="str">
        <f t="shared" si="3583"/>
        <v>AP$18</v>
      </c>
      <c r="AQ2014" s="190" t="str">
        <f t="shared" si="3583"/>
        <v>AQ$18</v>
      </c>
      <c r="AR2014" s="190" t="str">
        <f t="shared" si="3583"/>
        <v>AR$18</v>
      </c>
      <c r="AS2014" s="190" t="str">
        <f t="shared" si="3583"/>
        <v>AS$18</v>
      </c>
      <c r="AT2014" s="190" t="str">
        <f t="shared" si="3583"/>
        <v>AT$18</v>
      </c>
      <c r="AU2014" s="190" t="str">
        <f t="shared" si="3583"/>
        <v>AU$18</v>
      </c>
      <c r="AV2014" s="190" t="str">
        <f t="shared" si="3583"/>
        <v>AV$18</v>
      </c>
      <c r="AW2014" s="190" t="str">
        <f t="shared" si="3583"/>
        <v>AW$18</v>
      </c>
      <c r="AX2014" s="190" t="str">
        <f t="shared" si="3583"/>
        <v>AX$18</v>
      </c>
      <c r="AY2014" s="190" t="str">
        <f t="shared" ref="AY2014:CD2014" si="3584">AY$22</f>
        <v>AY$18</v>
      </c>
      <c r="AZ2014" s="190" t="str">
        <f t="shared" si="3584"/>
        <v>AZ$18</v>
      </c>
      <c r="BA2014" s="190" t="str">
        <f t="shared" si="3584"/>
        <v>BA$18</v>
      </c>
      <c r="BB2014" s="190" t="str">
        <f t="shared" si="3584"/>
        <v>BB$18</v>
      </c>
      <c r="BC2014" s="190" t="str">
        <f t="shared" si="3584"/>
        <v>BC$18</v>
      </c>
      <c r="BD2014" s="190" t="str">
        <f t="shared" si="3584"/>
        <v>BD$18</v>
      </c>
      <c r="BE2014" s="190" t="str">
        <f t="shared" si="3584"/>
        <v>BE$18</v>
      </c>
      <c r="BF2014" s="190" t="str">
        <f t="shared" si="3584"/>
        <v>BF$18</v>
      </c>
      <c r="BG2014" s="190" t="str">
        <f t="shared" si="3584"/>
        <v>BG$18</v>
      </c>
      <c r="BH2014" s="190" t="str">
        <f t="shared" si="3584"/>
        <v>BH$18</v>
      </c>
      <c r="BI2014" s="190" t="str">
        <f t="shared" si="3584"/>
        <v>BI$18</v>
      </c>
      <c r="BJ2014" s="190" t="str">
        <f t="shared" si="3584"/>
        <v>BJ$18</v>
      </c>
      <c r="BK2014" s="190" t="str">
        <f t="shared" si="3584"/>
        <v>BK$18</v>
      </c>
      <c r="BL2014" s="190" t="str">
        <f t="shared" si="3584"/>
        <v>BL$18</v>
      </c>
      <c r="BM2014" s="190" t="str">
        <f t="shared" si="3584"/>
        <v>BM$18</v>
      </c>
      <c r="BN2014" s="190" t="str">
        <f t="shared" si="3584"/>
        <v>BN$18</v>
      </c>
      <c r="BO2014" s="190" t="str">
        <f t="shared" si="3584"/>
        <v>BO$18</v>
      </c>
      <c r="BP2014" s="190" t="str">
        <f t="shared" si="3584"/>
        <v>BP$18</v>
      </c>
      <c r="BQ2014" s="190" t="str">
        <f t="shared" si="3584"/>
        <v>BQ$18</v>
      </c>
      <c r="BR2014" s="190" t="str">
        <f t="shared" si="3584"/>
        <v>BR$18</v>
      </c>
      <c r="BS2014" s="190" t="str">
        <f t="shared" si="3584"/>
        <v>BS$18</v>
      </c>
      <c r="BT2014" s="190" t="str">
        <f t="shared" si="3584"/>
        <v>BT$18</v>
      </c>
      <c r="BU2014" s="190" t="str">
        <f t="shared" si="3584"/>
        <v>BU$18</v>
      </c>
      <c r="BV2014" s="190" t="str">
        <f t="shared" si="3584"/>
        <v>BV$18</v>
      </c>
      <c r="BW2014" s="190" t="str">
        <f t="shared" si="3584"/>
        <v>BW$18</v>
      </c>
      <c r="BX2014" s="190" t="str">
        <f t="shared" si="3584"/>
        <v>BX$18</v>
      </c>
      <c r="BY2014" s="190" t="str">
        <f t="shared" si="3584"/>
        <v>BY$18</v>
      </c>
      <c r="BZ2014" s="190" t="str">
        <f t="shared" si="3584"/>
        <v>BZ$18</v>
      </c>
      <c r="CA2014" s="190" t="str">
        <f t="shared" si="3584"/>
        <v>CA$18</v>
      </c>
      <c r="CB2014" s="190" t="str">
        <f t="shared" si="3584"/>
        <v>CB$18</v>
      </c>
      <c r="CC2014" s="190" t="str">
        <f t="shared" si="3584"/>
        <v>CC$18</v>
      </c>
      <c r="CD2014" s="190" t="str">
        <f t="shared" si="3584"/>
        <v>CD$18</v>
      </c>
      <c r="CE2014" s="190" t="str">
        <f t="shared" ref="CE2014:CL2014" si="3585">CE$22</f>
        <v>CE$18</v>
      </c>
      <c r="CF2014" s="190" t="str">
        <f t="shared" si="3585"/>
        <v>CF$18</v>
      </c>
      <c r="CG2014" s="190" t="str">
        <f t="shared" si="3585"/>
        <v>CG$18</v>
      </c>
      <c r="CH2014" s="190" t="str">
        <f t="shared" si="3585"/>
        <v>CH$18</v>
      </c>
      <c r="CI2014" s="190" t="str">
        <f t="shared" si="3585"/>
        <v>CI$18</v>
      </c>
      <c r="CJ2014" s="190" t="str">
        <f t="shared" si="3585"/>
        <v>CJ$18</v>
      </c>
      <c r="CK2014" s="190" t="str">
        <f t="shared" si="3585"/>
        <v>CK$18</v>
      </c>
      <c r="CL2014" s="190" t="str">
        <f t="shared" si="3585"/>
        <v>CL$18</v>
      </c>
      <c r="CN2014" s="201"/>
      <c r="CO2014" s="190" t="str">
        <f t="shared" ref="CO2014:DL2014" si="3586">CO$22</f>
        <v>CO$18</v>
      </c>
      <c r="CP2014" s="190" t="str">
        <f t="shared" si="3586"/>
        <v>CP$18</v>
      </c>
      <c r="CQ2014" s="190" t="str">
        <f t="shared" si="3586"/>
        <v>CQ$18</v>
      </c>
      <c r="CR2014" s="190" t="str">
        <f t="shared" si="3586"/>
        <v>CR$18</v>
      </c>
      <c r="CS2014" s="190" t="str">
        <f t="shared" si="3586"/>
        <v>CS$18</v>
      </c>
      <c r="CT2014" s="190" t="str">
        <f t="shared" si="3586"/>
        <v>CT$18</v>
      </c>
      <c r="CU2014" s="190" t="str">
        <f t="shared" si="3586"/>
        <v>CU$18</v>
      </c>
      <c r="CV2014" s="190" t="str">
        <f t="shared" si="3586"/>
        <v>CV$18</v>
      </c>
      <c r="CW2014" s="190" t="str">
        <f t="shared" si="3586"/>
        <v>CW$18</v>
      </c>
      <c r="CX2014" s="190" t="str">
        <f t="shared" si="3586"/>
        <v>CX$18</v>
      </c>
      <c r="CY2014" s="190" t="str">
        <f t="shared" si="3586"/>
        <v>CY$18</v>
      </c>
      <c r="CZ2014" s="190" t="str">
        <f t="shared" si="3586"/>
        <v>CZ$18</v>
      </c>
      <c r="DA2014" s="190" t="str">
        <f t="shared" si="3586"/>
        <v>DA$18</v>
      </c>
      <c r="DB2014" s="190" t="str">
        <f t="shared" si="3586"/>
        <v>DB$18</v>
      </c>
      <c r="DC2014" s="190" t="str">
        <f t="shared" si="3586"/>
        <v>DC$18</v>
      </c>
      <c r="DD2014" s="190" t="str">
        <f t="shared" si="3586"/>
        <v>DD$18</v>
      </c>
      <c r="DE2014" s="190" t="str">
        <f t="shared" si="3586"/>
        <v>DE$18</v>
      </c>
      <c r="DF2014" s="190" t="str">
        <f t="shared" si="3586"/>
        <v>DF$18</v>
      </c>
      <c r="DG2014" s="190" t="str">
        <f t="shared" si="3586"/>
        <v>DG$18</v>
      </c>
      <c r="DH2014" s="190" t="str">
        <f t="shared" si="3586"/>
        <v>DH$18</v>
      </c>
      <c r="DI2014" s="190" t="str">
        <f t="shared" si="3586"/>
        <v>DI$18</v>
      </c>
      <c r="DJ2014" s="190" t="str">
        <f t="shared" si="3586"/>
        <v>DJ$18</v>
      </c>
      <c r="DK2014" s="190" t="str">
        <f t="shared" si="3586"/>
        <v>DK$18</v>
      </c>
      <c r="DL2014" s="190" t="str">
        <f t="shared" si="3586"/>
        <v>DL$18</v>
      </c>
    </row>
    <row r="2015" spans="1:116" x14ac:dyDescent="0.4">
      <c r="A2015" s="174"/>
      <c r="E2015" s="8"/>
      <c r="G2015" s="175" t="s">
        <v>464</v>
      </c>
      <c r="H2015" s="200"/>
      <c r="I2015" s="201"/>
      <c r="J2015" s="201"/>
      <c r="K2015" s="202"/>
      <c r="L2015" s="202"/>
      <c r="M2015" s="202"/>
      <c r="N2015" s="202"/>
      <c r="O2015" s="202"/>
      <c r="P2015" s="202"/>
      <c r="R2015" s="202"/>
      <c r="S2015" s="190" t="str">
        <f t="shared" ref="S2015:AX2015" si="3587">S$23</f>
        <v>S$19</v>
      </c>
      <c r="T2015" s="190" t="str">
        <f t="shared" si="3587"/>
        <v>T$19</v>
      </c>
      <c r="U2015" s="190" t="str">
        <f t="shared" si="3587"/>
        <v>U$19</v>
      </c>
      <c r="V2015" s="190" t="str">
        <f t="shared" si="3587"/>
        <v>V$19</v>
      </c>
      <c r="W2015" s="190" t="str">
        <f t="shared" si="3587"/>
        <v>W$19</v>
      </c>
      <c r="X2015" s="190" t="str">
        <f t="shared" si="3587"/>
        <v>X$19</v>
      </c>
      <c r="Y2015" s="190" t="str">
        <f t="shared" si="3587"/>
        <v>Y$19</v>
      </c>
      <c r="Z2015" s="190" t="str">
        <f t="shared" si="3587"/>
        <v>Z$19</v>
      </c>
      <c r="AA2015" s="190" t="str">
        <f t="shared" si="3587"/>
        <v>AA$19</v>
      </c>
      <c r="AB2015" s="190" t="str">
        <f t="shared" si="3587"/>
        <v>AB$19</v>
      </c>
      <c r="AC2015" s="190" t="str">
        <f t="shared" si="3587"/>
        <v>AC$19</v>
      </c>
      <c r="AD2015" s="190" t="str">
        <f t="shared" si="3587"/>
        <v>AD$19</v>
      </c>
      <c r="AE2015" s="190" t="str">
        <f t="shared" si="3587"/>
        <v>AE$19</v>
      </c>
      <c r="AF2015" s="190" t="str">
        <f t="shared" si="3587"/>
        <v>AF$19</v>
      </c>
      <c r="AG2015" s="190" t="str">
        <f t="shared" si="3587"/>
        <v>AG$19</v>
      </c>
      <c r="AH2015" s="190" t="str">
        <f t="shared" si="3587"/>
        <v>AH$19</v>
      </c>
      <c r="AI2015" s="190" t="str">
        <f t="shared" si="3587"/>
        <v>AI$19</v>
      </c>
      <c r="AJ2015" s="190" t="str">
        <f t="shared" si="3587"/>
        <v>AJ$19</v>
      </c>
      <c r="AK2015" s="190" t="str">
        <f t="shared" si="3587"/>
        <v>AK$19</v>
      </c>
      <c r="AL2015" s="190" t="str">
        <f t="shared" si="3587"/>
        <v>AL$19</v>
      </c>
      <c r="AM2015" s="190" t="str">
        <f t="shared" si="3587"/>
        <v>AM$19</v>
      </c>
      <c r="AN2015" s="190" t="str">
        <f t="shared" si="3587"/>
        <v>AN$19</v>
      </c>
      <c r="AO2015" s="190" t="str">
        <f t="shared" si="3587"/>
        <v>AO$19</v>
      </c>
      <c r="AP2015" s="190" t="str">
        <f t="shared" si="3587"/>
        <v>AP$19</v>
      </c>
      <c r="AQ2015" s="190" t="str">
        <f t="shared" si="3587"/>
        <v>AQ$19</v>
      </c>
      <c r="AR2015" s="190" t="str">
        <f t="shared" si="3587"/>
        <v>AR$19</v>
      </c>
      <c r="AS2015" s="190" t="str">
        <f t="shared" si="3587"/>
        <v>AS$19</v>
      </c>
      <c r="AT2015" s="190" t="str">
        <f t="shared" si="3587"/>
        <v>AT$19</v>
      </c>
      <c r="AU2015" s="190" t="str">
        <f t="shared" si="3587"/>
        <v>AU$19</v>
      </c>
      <c r="AV2015" s="190" t="str">
        <f t="shared" si="3587"/>
        <v>AV$19</v>
      </c>
      <c r="AW2015" s="190" t="str">
        <f t="shared" si="3587"/>
        <v>AW$19</v>
      </c>
      <c r="AX2015" s="190" t="str">
        <f t="shared" si="3587"/>
        <v>AX$19</v>
      </c>
      <c r="AY2015" s="190" t="str">
        <f t="shared" ref="AY2015:CD2015" si="3588">AY$23</f>
        <v>AY$19</v>
      </c>
      <c r="AZ2015" s="190" t="str">
        <f t="shared" si="3588"/>
        <v>AZ$19</v>
      </c>
      <c r="BA2015" s="190" t="str">
        <f t="shared" si="3588"/>
        <v>BA$19</v>
      </c>
      <c r="BB2015" s="190" t="str">
        <f t="shared" si="3588"/>
        <v>BB$19</v>
      </c>
      <c r="BC2015" s="190" t="str">
        <f t="shared" si="3588"/>
        <v>BC$19</v>
      </c>
      <c r="BD2015" s="190" t="str">
        <f t="shared" si="3588"/>
        <v>BD$19</v>
      </c>
      <c r="BE2015" s="190" t="str">
        <f t="shared" si="3588"/>
        <v>BE$19</v>
      </c>
      <c r="BF2015" s="190" t="str">
        <f t="shared" si="3588"/>
        <v>BF$19</v>
      </c>
      <c r="BG2015" s="190" t="str">
        <f t="shared" si="3588"/>
        <v>BG$19</v>
      </c>
      <c r="BH2015" s="190" t="str">
        <f t="shared" si="3588"/>
        <v>BH$19</v>
      </c>
      <c r="BI2015" s="190" t="str">
        <f t="shared" si="3588"/>
        <v>BI$19</v>
      </c>
      <c r="BJ2015" s="190" t="str">
        <f t="shared" si="3588"/>
        <v>BJ$19</v>
      </c>
      <c r="BK2015" s="190" t="str">
        <f t="shared" si="3588"/>
        <v>BK$19</v>
      </c>
      <c r="BL2015" s="190" t="str">
        <f t="shared" si="3588"/>
        <v>BL$19</v>
      </c>
      <c r="BM2015" s="190" t="str">
        <f t="shared" si="3588"/>
        <v>BM$19</v>
      </c>
      <c r="BN2015" s="190" t="str">
        <f t="shared" si="3588"/>
        <v>BN$19</v>
      </c>
      <c r="BO2015" s="190" t="str">
        <f t="shared" si="3588"/>
        <v>BO$19</v>
      </c>
      <c r="BP2015" s="190" t="str">
        <f t="shared" si="3588"/>
        <v>BP$19</v>
      </c>
      <c r="BQ2015" s="190" t="str">
        <f t="shared" si="3588"/>
        <v>BQ$19</v>
      </c>
      <c r="BR2015" s="190" t="str">
        <f t="shared" si="3588"/>
        <v>BR$19</v>
      </c>
      <c r="BS2015" s="190" t="str">
        <f t="shared" si="3588"/>
        <v>BS$19</v>
      </c>
      <c r="BT2015" s="190" t="str">
        <f t="shared" si="3588"/>
        <v>BT$19</v>
      </c>
      <c r="BU2015" s="190" t="str">
        <f t="shared" si="3588"/>
        <v>BU$19</v>
      </c>
      <c r="BV2015" s="190" t="str">
        <f t="shared" si="3588"/>
        <v>BV$19</v>
      </c>
      <c r="BW2015" s="190" t="str">
        <f t="shared" si="3588"/>
        <v>BW$19</v>
      </c>
      <c r="BX2015" s="190" t="str">
        <f t="shared" si="3588"/>
        <v>BX$19</v>
      </c>
      <c r="BY2015" s="190" t="str">
        <f t="shared" si="3588"/>
        <v>BY$19</v>
      </c>
      <c r="BZ2015" s="190" t="str">
        <f t="shared" si="3588"/>
        <v>BZ$19</v>
      </c>
      <c r="CA2015" s="190" t="str">
        <f t="shared" si="3588"/>
        <v>CA$19</v>
      </c>
      <c r="CB2015" s="190" t="str">
        <f t="shared" si="3588"/>
        <v>CB$19</v>
      </c>
      <c r="CC2015" s="190" t="str">
        <f t="shared" si="3588"/>
        <v>CC$19</v>
      </c>
      <c r="CD2015" s="190" t="str">
        <f t="shared" si="3588"/>
        <v>CD$19</v>
      </c>
      <c r="CE2015" s="190" t="str">
        <f t="shared" ref="CE2015:CL2015" si="3589">CE$23</f>
        <v>CE$19</v>
      </c>
      <c r="CF2015" s="190" t="str">
        <f t="shared" si="3589"/>
        <v>CF$19</v>
      </c>
      <c r="CG2015" s="190" t="str">
        <f t="shared" si="3589"/>
        <v>CG$19</v>
      </c>
      <c r="CH2015" s="190" t="str">
        <f t="shared" si="3589"/>
        <v>CH$19</v>
      </c>
      <c r="CI2015" s="190" t="str">
        <f t="shared" si="3589"/>
        <v>CI$19</v>
      </c>
      <c r="CJ2015" s="190" t="str">
        <f t="shared" si="3589"/>
        <v>CJ$19</v>
      </c>
      <c r="CK2015" s="190" t="str">
        <f t="shared" si="3589"/>
        <v>CK$19</v>
      </c>
      <c r="CL2015" s="190" t="str">
        <f t="shared" si="3589"/>
        <v>CL$19</v>
      </c>
      <c r="CN2015" s="201"/>
      <c r="CO2015" s="190" t="str">
        <f t="shared" ref="CO2015:DL2015" si="3590">CO$23</f>
        <v>CO$19</v>
      </c>
      <c r="CP2015" s="190" t="str">
        <f t="shared" si="3590"/>
        <v>CP$19</v>
      </c>
      <c r="CQ2015" s="190" t="str">
        <f t="shared" si="3590"/>
        <v>CQ$19</v>
      </c>
      <c r="CR2015" s="190" t="str">
        <f t="shared" si="3590"/>
        <v>CR$19</v>
      </c>
      <c r="CS2015" s="190" t="str">
        <f t="shared" si="3590"/>
        <v>CS$19</v>
      </c>
      <c r="CT2015" s="190" t="str">
        <f t="shared" si="3590"/>
        <v>CT$19</v>
      </c>
      <c r="CU2015" s="190" t="str">
        <f t="shared" si="3590"/>
        <v>CU$19</v>
      </c>
      <c r="CV2015" s="190" t="str">
        <f t="shared" si="3590"/>
        <v>CV$19</v>
      </c>
      <c r="CW2015" s="190" t="str">
        <f t="shared" si="3590"/>
        <v>CW$19</v>
      </c>
      <c r="CX2015" s="190" t="str">
        <f t="shared" si="3590"/>
        <v>CX$19</v>
      </c>
      <c r="CY2015" s="190" t="str">
        <f t="shared" si="3590"/>
        <v>CY$19</v>
      </c>
      <c r="CZ2015" s="190" t="str">
        <f t="shared" si="3590"/>
        <v>CZ$19</v>
      </c>
      <c r="DA2015" s="190" t="str">
        <f t="shared" si="3590"/>
        <v>DA$19</v>
      </c>
      <c r="DB2015" s="190" t="str">
        <f t="shared" si="3590"/>
        <v>DB$19</v>
      </c>
      <c r="DC2015" s="190" t="str">
        <f t="shared" si="3590"/>
        <v>DC$19</v>
      </c>
      <c r="DD2015" s="190" t="str">
        <f t="shared" si="3590"/>
        <v>DD$19</v>
      </c>
      <c r="DE2015" s="190" t="str">
        <f t="shared" si="3590"/>
        <v>DE$19</v>
      </c>
      <c r="DF2015" s="190" t="str">
        <f t="shared" si="3590"/>
        <v>DF$19</v>
      </c>
      <c r="DG2015" s="190" t="str">
        <f t="shared" si="3590"/>
        <v>DG$19</v>
      </c>
      <c r="DH2015" s="190" t="str">
        <f t="shared" si="3590"/>
        <v>DH$19</v>
      </c>
      <c r="DI2015" s="190" t="str">
        <f t="shared" si="3590"/>
        <v>DI$19</v>
      </c>
      <c r="DJ2015" s="190" t="str">
        <f t="shared" si="3590"/>
        <v>DJ$19</v>
      </c>
      <c r="DK2015" s="190" t="str">
        <f t="shared" si="3590"/>
        <v>DK$19</v>
      </c>
      <c r="DL2015" s="190" t="str">
        <f t="shared" si="3590"/>
        <v>DL$19</v>
      </c>
    </row>
    <row r="2016" spans="1:116" x14ac:dyDescent="0.4">
      <c r="A2016" s="31" t="s">
        <v>218</v>
      </c>
      <c r="B2016" s="31" t="s">
        <v>243</v>
      </c>
      <c r="C2016" s="31"/>
      <c r="D2016" t="s">
        <v>529</v>
      </c>
      <c r="E2016" s="8" t="str">
        <f t="shared" ref="E2016:E2025" si="3591">ROW()&amp;" "&amp;D2016</f>
        <v>2016 FCCA-F</v>
      </c>
      <c r="F2016" t="s">
        <v>530</v>
      </c>
      <c r="G2016" s="70" t="s">
        <v>531</v>
      </c>
      <c r="H2016" s="48"/>
      <c r="I2016" s="297"/>
      <c r="J2016" s="297"/>
      <c r="K2016" s="48"/>
      <c r="L2016" s="48"/>
      <c r="M2016" s="48"/>
      <c r="N2016" s="48"/>
      <c r="O2016" s="48"/>
      <c r="P2016" s="48"/>
      <c r="R2016" s="70"/>
      <c r="S2016" s="298"/>
      <c r="T2016" s="298"/>
      <c r="U2016" s="298"/>
      <c r="V2016" s="298"/>
      <c r="W2016" s="298"/>
      <c r="X2016" s="298"/>
      <c r="Y2016" s="298"/>
      <c r="Z2016" s="298"/>
      <c r="AA2016" s="298"/>
      <c r="AB2016" s="298"/>
      <c r="AC2016" s="298"/>
      <c r="AD2016" s="298"/>
      <c r="AE2016" s="298"/>
      <c r="AF2016" s="298"/>
      <c r="AG2016" s="298"/>
      <c r="AH2016" s="298"/>
      <c r="AI2016" s="298"/>
      <c r="AJ2016" s="298"/>
      <c r="AK2016" s="298"/>
      <c r="AL2016" s="298"/>
      <c r="AM2016" s="298"/>
      <c r="AN2016" s="298"/>
      <c r="AO2016" s="298"/>
      <c r="AP2016" s="298"/>
      <c r="AQ2016" s="298"/>
      <c r="AR2016" s="298"/>
      <c r="AS2016" s="298"/>
      <c r="AT2016" s="298"/>
      <c r="AU2016" s="298"/>
      <c r="AV2016" s="298"/>
      <c r="AW2016" s="298"/>
      <c r="AX2016" s="298"/>
      <c r="AY2016" s="298"/>
      <c r="AZ2016" s="298"/>
      <c r="BA2016" s="298"/>
      <c r="BB2016" s="298"/>
      <c r="BC2016" s="298"/>
      <c r="BD2016" s="298"/>
      <c r="BE2016" s="298"/>
      <c r="BF2016" s="298"/>
      <c r="BG2016" s="298"/>
      <c r="BH2016" s="298"/>
      <c r="BI2016" s="298"/>
      <c r="BJ2016" s="298"/>
      <c r="BK2016" s="298"/>
      <c r="BL2016" s="298"/>
      <c r="BM2016" s="298"/>
      <c r="BN2016" s="298"/>
      <c r="BO2016" s="298"/>
      <c r="BP2016" s="298"/>
      <c r="BQ2016" s="298"/>
      <c r="BR2016" s="298"/>
      <c r="BS2016" s="298"/>
      <c r="BT2016" s="298"/>
      <c r="BU2016" s="298"/>
      <c r="BV2016" s="298"/>
      <c r="BW2016" s="298"/>
      <c r="BX2016" s="298"/>
      <c r="BY2016" s="298"/>
      <c r="BZ2016" s="298"/>
      <c r="CA2016" s="298"/>
      <c r="CB2016" s="298"/>
      <c r="CC2016" s="298"/>
      <c r="CD2016" s="298"/>
      <c r="CE2016" s="298"/>
      <c r="CF2016" s="298"/>
      <c r="CG2016" s="298"/>
      <c r="CH2016" s="298"/>
      <c r="CI2016" s="298"/>
      <c r="CJ2016" s="298"/>
      <c r="CK2016" s="298"/>
      <c r="CL2016" s="298"/>
      <c r="CN2016" s="297"/>
      <c r="CO2016" s="298"/>
      <c r="CP2016" s="298"/>
      <c r="CQ2016" s="298"/>
      <c r="CR2016" s="298"/>
      <c r="CS2016" s="298"/>
      <c r="CT2016" s="298"/>
      <c r="CU2016" s="298"/>
      <c r="CV2016" s="298"/>
      <c r="CW2016" s="298"/>
      <c r="CX2016" s="298"/>
      <c r="CY2016" s="298"/>
      <c r="CZ2016" s="298"/>
      <c r="DA2016" s="298"/>
      <c r="DB2016" s="298"/>
      <c r="DC2016" s="298"/>
      <c r="DD2016" s="298"/>
      <c r="DE2016" s="298"/>
      <c r="DF2016" s="298"/>
      <c r="DG2016" s="298"/>
      <c r="DH2016" s="298"/>
      <c r="DI2016" s="298"/>
      <c r="DJ2016" s="298"/>
      <c r="DK2016" s="298"/>
      <c r="DL2016" s="298"/>
    </row>
    <row r="2017" spans="1:116" x14ac:dyDescent="0.4">
      <c r="B2017" t="str">
        <f>E2017</f>
        <v>2017 FCCA-F</v>
      </c>
      <c r="C2017" t="s">
        <v>224</v>
      </c>
      <c r="D2017" t="s">
        <v>529</v>
      </c>
      <c r="E2017" s="8" t="str">
        <f t="shared" si="3591"/>
        <v>2017 FCCA-F</v>
      </c>
      <c r="G2017" s="125" t="str">
        <f>"Current asset - "&amp;(SUBSTITUTE(G2016,":",""))</f>
        <v>Current asset - Fixed constant current asset</v>
      </c>
      <c r="J2017" s="74">
        <v>1000</v>
      </c>
      <c r="K2017" s="53">
        <f t="shared" ref="K2017:P2017" si="3592">SUMIF($4:$4,K$2,2017:2017)</f>
        <v>1000</v>
      </c>
      <c r="L2017" s="53">
        <f t="shared" si="3592"/>
        <v>1000</v>
      </c>
      <c r="M2017" s="53">
        <f t="shared" si="3592"/>
        <v>1000</v>
      </c>
      <c r="N2017" s="53">
        <f t="shared" si="3592"/>
        <v>1000</v>
      </c>
      <c r="O2017" s="53">
        <f t="shared" si="3592"/>
        <v>1000</v>
      </c>
      <c r="P2017" s="53">
        <f t="shared" si="3592"/>
        <v>1000</v>
      </c>
      <c r="R2017" s="24">
        <f>$J2017</f>
        <v>1000</v>
      </c>
      <c r="S2017" s="80">
        <f>R2017</f>
        <v>1000</v>
      </c>
      <c r="T2017" s="80">
        <f t="shared" ref="T2017:CE2017" si="3593">S2017</f>
        <v>1000</v>
      </c>
      <c r="U2017" s="80">
        <f t="shared" si="3593"/>
        <v>1000</v>
      </c>
      <c r="V2017" s="80">
        <f t="shared" si="3593"/>
        <v>1000</v>
      </c>
      <c r="W2017" s="80">
        <f t="shared" si="3593"/>
        <v>1000</v>
      </c>
      <c r="X2017" s="80">
        <f t="shared" si="3593"/>
        <v>1000</v>
      </c>
      <c r="Y2017" s="80">
        <f t="shared" si="3593"/>
        <v>1000</v>
      </c>
      <c r="Z2017" s="80">
        <f t="shared" si="3593"/>
        <v>1000</v>
      </c>
      <c r="AA2017" s="80">
        <f t="shared" si="3593"/>
        <v>1000</v>
      </c>
      <c r="AB2017" s="80">
        <f t="shared" si="3593"/>
        <v>1000</v>
      </c>
      <c r="AC2017" s="80">
        <f t="shared" si="3593"/>
        <v>1000</v>
      </c>
      <c r="AD2017" s="80">
        <f t="shared" si="3593"/>
        <v>1000</v>
      </c>
      <c r="AE2017" s="80">
        <f t="shared" si="3593"/>
        <v>1000</v>
      </c>
      <c r="AF2017" s="80">
        <f t="shared" si="3593"/>
        <v>1000</v>
      </c>
      <c r="AG2017" s="80">
        <f t="shared" si="3593"/>
        <v>1000</v>
      </c>
      <c r="AH2017" s="80">
        <f t="shared" si="3593"/>
        <v>1000</v>
      </c>
      <c r="AI2017" s="80">
        <f t="shared" si="3593"/>
        <v>1000</v>
      </c>
      <c r="AJ2017" s="80">
        <f t="shared" si="3593"/>
        <v>1000</v>
      </c>
      <c r="AK2017" s="80">
        <f t="shared" si="3593"/>
        <v>1000</v>
      </c>
      <c r="AL2017" s="80">
        <f t="shared" si="3593"/>
        <v>1000</v>
      </c>
      <c r="AM2017" s="80">
        <f t="shared" si="3593"/>
        <v>1000</v>
      </c>
      <c r="AN2017" s="80">
        <f t="shared" si="3593"/>
        <v>1000</v>
      </c>
      <c r="AO2017" s="80">
        <f t="shared" si="3593"/>
        <v>1000</v>
      </c>
      <c r="AP2017" s="80">
        <f t="shared" si="3593"/>
        <v>1000</v>
      </c>
      <c r="AQ2017" s="80">
        <f t="shared" si="3593"/>
        <v>1000</v>
      </c>
      <c r="AR2017" s="80">
        <f t="shared" si="3593"/>
        <v>1000</v>
      </c>
      <c r="AS2017" s="80">
        <f t="shared" si="3593"/>
        <v>1000</v>
      </c>
      <c r="AT2017" s="80">
        <f t="shared" si="3593"/>
        <v>1000</v>
      </c>
      <c r="AU2017" s="80">
        <f t="shared" si="3593"/>
        <v>1000</v>
      </c>
      <c r="AV2017" s="80">
        <f t="shared" si="3593"/>
        <v>1000</v>
      </c>
      <c r="AW2017" s="80">
        <f t="shared" si="3593"/>
        <v>1000</v>
      </c>
      <c r="AX2017" s="80">
        <f t="shared" si="3593"/>
        <v>1000</v>
      </c>
      <c r="AY2017" s="80">
        <f t="shared" si="3593"/>
        <v>1000</v>
      </c>
      <c r="AZ2017" s="80">
        <f t="shared" si="3593"/>
        <v>1000</v>
      </c>
      <c r="BA2017" s="80">
        <f t="shared" si="3593"/>
        <v>1000</v>
      </c>
      <c r="BB2017" s="80">
        <f t="shared" si="3593"/>
        <v>1000</v>
      </c>
      <c r="BC2017" s="80">
        <f t="shared" si="3593"/>
        <v>1000</v>
      </c>
      <c r="BD2017" s="80">
        <f t="shared" si="3593"/>
        <v>1000</v>
      </c>
      <c r="BE2017" s="80">
        <f t="shared" si="3593"/>
        <v>1000</v>
      </c>
      <c r="BF2017" s="80">
        <f t="shared" si="3593"/>
        <v>1000</v>
      </c>
      <c r="BG2017" s="80">
        <f t="shared" si="3593"/>
        <v>1000</v>
      </c>
      <c r="BH2017" s="80">
        <f t="shared" si="3593"/>
        <v>1000</v>
      </c>
      <c r="BI2017" s="80">
        <f t="shared" si="3593"/>
        <v>1000</v>
      </c>
      <c r="BJ2017" s="80">
        <f t="shared" si="3593"/>
        <v>1000</v>
      </c>
      <c r="BK2017" s="80">
        <f t="shared" si="3593"/>
        <v>1000</v>
      </c>
      <c r="BL2017" s="80">
        <f t="shared" si="3593"/>
        <v>1000</v>
      </c>
      <c r="BM2017" s="80">
        <f t="shared" si="3593"/>
        <v>1000</v>
      </c>
      <c r="BN2017" s="80">
        <f t="shared" si="3593"/>
        <v>1000</v>
      </c>
      <c r="BO2017" s="80">
        <f t="shared" si="3593"/>
        <v>1000</v>
      </c>
      <c r="BP2017" s="80">
        <f t="shared" si="3593"/>
        <v>1000</v>
      </c>
      <c r="BQ2017" s="80">
        <f t="shared" si="3593"/>
        <v>1000</v>
      </c>
      <c r="BR2017" s="80">
        <f t="shared" si="3593"/>
        <v>1000</v>
      </c>
      <c r="BS2017" s="80">
        <f t="shared" si="3593"/>
        <v>1000</v>
      </c>
      <c r="BT2017" s="80">
        <f t="shared" si="3593"/>
        <v>1000</v>
      </c>
      <c r="BU2017" s="80">
        <f t="shared" si="3593"/>
        <v>1000</v>
      </c>
      <c r="BV2017" s="80">
        <f t="shared" si="3593"/>
        <v>1000</v>
      </c>
      <c r="BW2017" s="80">
        <f t="shared" si="3593"/>
        <v>1000</v>
      </c>
      <c r="BX2017" s="80">
        <f t="shared" si="3593"/>
        <v>1000</v>
      </c>
      <c r="BY2017" s="80">
        <f t="shared" si="3593"/>
        <v>1000</v>
      </c>
      <c r="BZ2017" s="80">
        <f t="shared" si="3593"/>
        <v>1000</v>
      </c>
      <c r="CA2017" s="80">
        <f t="shared" si="3593"/>
        <v>1000</v>
      </c>
      <c r="CB2017" s="80">
        <f t="shared" si="3593"/>
        <v>1000</v>
      </c>
      <c r="CC2017" s="80">
        <f t="shared" si="3593"/>
        <v>1000</v>
      </c>
      <c r="CD2017" s="80">
        <f t="shared" si="3593"/>
        <v>1000</v>
      </c>
      <c r="CE2017" s="80">
        <f t="shared" si="3593"/>
        <v>1000</v>
      </c>
      <c r="CF2017" s="80">
        <f t="shared" ref="CF2017:CL2017" si="3594">CE2017</f>
        <v>1000</v>
      </c>
      <c r="CG2017" s="80">
        <f t="shared" si="3594"/>
        <v>1000</v>
      </c>
      <c r="CH2017" s="80">
        <f t="shared" si="3594"/>
        <v>1000</v>
      </c>
      <c r="CI2017" s="80">
        <f t="shared" si="3594"/>
        <v>1000</v>
      </c>
      <c r="CJ2017" s="80">
        <f t="shared" si="3594"/>
        <v>1000</v>
      </c>
      <c r="CK2017" s="80">
        <f t="shared" si="3594"/>
        <v>1000</v>
      </c>
      <c r="CL2017" s="80">
        <f t="shared" si="3594"/>
        <v>1000</v>
      </c>
      <c r="CN2017" s="74">
        <f>J2017</f>
        <v>1000</v>
      </c>
      <c r="CO2017" s="80">
        <f t="shared" ref="CO2017" si="3595">CN2017</f>
        <v>1000</v>
      </c>
      <c r="CP2017" s="80">
        <f t="shared" ref="CP2017" si="3596">CO2017</f>
        <v>1000</v>
      </c>
      <c r="CQ2017" s="80">
        <f t="shared" ref="CQ2017" si="3597">CP2017</f>
        <v>1000</v>
      </c>
      <c r="CR2017" s="80">
        <f t="shared" ref="CR2017" si="3598">CQ2017</f>
        <v>1000</v>
      </c>
      <c r="CS2017" s="80">
        <f t="shared" ref="CS2017" si="3599">CR2017</f>
        <v>1000</v>
      </c>
      <c r="CT2017" s="80">
        <f t="shared" ref="CT2017" si="3600">CS2017</f>
        <v>1000</v>
      </c>
      <c r="CU2017" s="80">
        <f t="shared" ref="CU2017" si="3601">CT2017</f>
        <v>1000</v>
      </c>
      <c r="CV2017" s="80">
        <f t="shared" ref="CV2017" si="3602">CU2017</f>
        <v>1000</v>
      </c>
      <c r="CW2017" s="80">
        <f t="shared" ref="CW2017" si="3603">CV2017</f>
        <v>1000</v>
      </c>
      <c r="CX2017" s="80">
        <f t="shared" ref="CX2017" si="3604">CW2017</f>
        <v>1000</v>
      </c>
      <c r="CY2017" s="80">
        <f t="shared" ref="CY2017" si="3605">CX2017</f>
        <v>1000</v>
      </c>
      <c r="CZ2017" s="80">
        <f t="shared" ref="CZ2017" si="3606">CY2017</f>
        <v>1000</v>
      </c>
      <c r="DA2017" s="80">
        <f t="shared" ref="DA2017" si="3607">CZ2017</f>
        <v>1000</v>
      </c>
      <c r="DB2017" s="80">
        <f t="shared" ref="DB2017" si="3608">DA2017</f>
        <v>1000</v>
      </c>
      <c r="DC2017" s="80">
        <f t="shared" ref="DC2017" si="3609">DB2017</f>
        <v>1000</v>
      </c>
      <c r="DD2017" s="80">
        <f t="shared" ref="DD2017" si="3610">DC2017</f>
        <v>1000</v>
      </c>
      <c r="DE2017" s="80">
        <f t="shared" ref="DE2017" si="3611">DD2017</f>
        <v>1000</v>
      </c>
      <c r="DF2017" s="80">
        <f t="shared" ref="DF2017" si="3612">DE2017</f>
        <v>1000</v>
      </c>
      <c r="DG2017" s="80">
        <f t="shared" ref="DG2017" si="3613">DF2017</f>
        <v>1000</v>
      </c>
      <c r="DH2017" s="80">
        <f t="shared" ref="DH2017" si="3614">DG2017</f>
        <v>1000</v>
      </c>
      <c r="DI2017" s="80">
        <f t="shared" ref="DI2017" si="3615">DH2017</f>
        <v>1000</v>
      </c>
      <c r="DJ2017" s="80">
        <f t="shared" ref="DJ2017" si="3616">DI2017</f>
        <v>1000</v>
      </c>
      <c r="DK2017" s="80">
        <f t="shared" ref="DK2017:DL2017" si="3617">DJ2017</f>
        <v>1000</v>
      </c>
      <c r="DL2017" s="80">
        <f t="shared" si="3617"/>
        <v>1000</v>
      </c>
    </row>
    <row r="2018" spans="1:116" x14ac:dyDescent="0.4">
      <c r="D2018" t="s">
        <v>529</v>
      </c>
      <c r="E2018" s="8" t="str">
        <f t="shared" si="3591"/>
        <v>2018 FCCA-F</v>
      </c>
      <c r="G2018" s="126"/>
      <c r="H2018" s="27"/>
      <c r="I2018" s="77"/>
      <c r="J2018" s="77"/>
      <c r="K2018" s="28"/>
      <c r="L2018" s="28"/>
      <c r="M2018" s="28"/>
      <c r="N2018" s="28"/>
      <c r="O2018" s="28"/>
      <c r="P2018" s="28"/>
      <c r="R2018" s="33"/>
      <c r="S2018" s="77"/>
      <c r="T2018" s="77"/>
      <c r="U2018" s="77"/>
      <c r="V2018" s="77"/>
      <c r="W2018" s="77"/>
      <c r="X2018" s="77"/>
      <c r="Y2018" s="77"/>
      <c r="Z2018" s="77"/>
      <c r="AA2018" s="77"/>
      <c r="AB2018" s="77"/>
      <c r="AC2018" s="77"/>
      <c r="AD2018" s="77"/>
      <c r="AE2018" s="77"/>
      <c r="AF2018" s="77"/>
      <c r="AG2018" s="77"/>
      <c r="AH2018" s="77"/>
      <c r="AI2018" s="77"/>
      <c r="AJ2018" s="77"/>
      <c r="AK2018" s="77"/>
      <c r="AL2018" s="77"/>
      <c r="AM2018" s="77"/>
      <c r="AN2018" s="77"/>
      <c r="AO2018" s="77"/>
      <c r="AP2018" s="77"/>
      <c r="AQ2018" s="77"/>
      <c r="AR2018" s="77"/>
      <c r="AS2018" s="77"/>
      <c r="AT2018" s="77"/>
      <c r="AU2018" s="77"/>
      <c r="AV2018" s="77"/>
      <c r="AW2018" s="77"/>
      <c r="AX2018" s="77"/>
      <c r="AY2018" s="77"/>
      <c r="AZ2018" s="77"/>
      <c r="BA2018" s="77"/>
      <c r="BB2018" s="77"/>
      <c r="BC2018" s="77"/>
      <c r="BD2018" s="77"/>
      <c r="BE2018" s="77"/>
      <c r="BF2018" s="77"/>
      <c r="BG2018" s="77"/>
      <c r="BH2018" s="77"/>
      <c r="BI2018" s="77"/>
      <c r="BJ2018" s="77"/>
      <c r="BK2018" s="77"/>
      <c r="BL2018" s="77"/>
      <c r="BM2018" s="77"/>
      <c r="BN2018" s="77"/>
      <c r="BO2018" s="77"/>
      <c r="BP2018" s="77"/>
      <c r="BQ2018" s="77"/>
      <c r="BR2018" s="77"/>
      <c r="BS2018" s="77"/>
      <c r="BT2018" s="77"/>
      <c r="BU2018" s="77"/>
      <c r="BV2018" s="77"/>
      <c r="BW2018" s="77"/>
      <c r="BX2018" s="77"/>
      <c r="BY2018" s="77"/>
      <c r="BZ2018" s="77"/>
      <c r="CA2018" s="77"/>
      <c r="CB2018" s="77"/>
      <c r="CC2018" s="77"/>
      <c r="CD2018" s="77"/>
      <c r="CE2018" s="77"/>
      <c r="CF2018" s="77"/>
      <c r="CG2018" s="77"/>
      <c r="CH2018" s="77"/>
      <c r="CI2018" s="77"/>
      <c r="CJ2018" s="77"/>
      <c r="CK2018" s="77"/>
      <c r="CL2018" s="77"/>
      <c r="CN2018" s="77"/>
      <c r="CO2018" s="77"/>
      <c r="CP2018" s="77"/>
      <c r="CQ2018" s="77"/>
      <c r="CR2018" s="77"/>
      <c r="CS2018" s="77"/>
      <c r="CT2018" s="77"/>
      <c r="CU2018" s="77"/>
      <c r="CV2018" s="77"/>
      <c r="CW2018" s="77"/>
      <c r="CX2018" s="77"/>
      <c r="CY2018" s="77"/>
      <c r="CZ2018" s="77"/>
      <c r="DA2018" s="77"/>
      <c r="DB2018" s="77"/>
      <c r="DC2018" s="77"/>
      <c r="DD2018" s="77"/>
      <c r="DE2018" s="77"/>
      <c r="DF2018" s="77"/>
      <c r="DG2018" s="77"/>
      <c r="DH2018" s="77"/>
      <c r="DI2018" s="77"/>
      <c r="DJ2018" s="77"/>
      <c r="DK2018" s="77"/>
      <c r="DL2018" s="77"/>
    </row>
    <row r="2019" spans="1:116" x14ac:dyDescent="0.4">
      <c r="C2019" t="s">
        <v>234</v>
      </c>
      <c r="D2019" t="s">
        <v>529</v>
      </c>
      <c r="E2019" s="8" t="str">
        <f t="shared" si="3591"/>
        <v>2019 FCCA-F</v>
      </c>
      <c r="G2019" s="125" t="str">
        <f>"Change in "&amp;G2017</f>
        <v>Change in Current asset - Fixed constant current asset</v>
      </c>
      <c r="I2019" s="74"/>
      <c r="J2019" s="74"/>
      <c r="K2019" s="53">
        <f t="shared" ref="K2019:P2019" si="3618">SUMIF($3:$3,K$2,2019:2019)</f>
        <v>0</v>
      </c>
      <c r="L2019" s="53">
        <f t="shared" si="3618"/>
        <v>0</v>
      </c>
      <c r="M2019" s="53">
        <f t="shared" si="3618"/>
        <v>0</v>
      </c>
      <c r="N2019" s="53">
        <f t="shared" si="3618"/>
        <v>0</v>
      </c>
      <c r="O2019" s="53">
        <f t="shared" si="3618"/>
        <v>0</v>
      </c>
      <c r="P2019" s="53">
        <f t="shared" si="3618"/>
        <v>0</v>
      </c>
      <c r="R2019" s="24"/>
      <c r="S2019" s="80">
        <f>R2017-S2017</f>
        <v>0</v>
      </c>
      <c r="T2019" s="80">
        <f t="shared" ref="T2019:CE2019" si="3619">S2017-T2017</f>
        <v>0</v>
      </c>
      <c r="U2019" s="80">
        <f t="shared" si="3619"/>
        <v>0</v>
      </c>
      <c r="V2019" s="80">
        <f t="shared" si="3619"/>
        <v>0</v>
      </c>
      <c r="W2019" s="80">
        <f t="shared" si="3619"/>
        <v>0</v>
      </c>
      <c r="X2019" s="80">
        <f t="shared" si="3619"/>
        <v>0</v>
      </c>
      <c r="Y2019" s="80">
        <f t="shared" si="3619"/>
        <v>0</v>
      </c>
      <c r="Z2019" s="80">
        <f t="shared" si="3619"/>
        <v>0</v>
      </c>
      <c r="AA2019" s="80">
        <f t="shared" si="3619"/>
        <v>0</v>
      </c>
      <c r="AB2019" s="80">
        <f t="shared" si="3619"/>
        <v>0</v>
      </c>
      <c r="AC2019" s="80">
        <f t="shared" si="3619"/>
        <v>0</v>
      </c>
      <c r="AD2019" s="80">
        <f t="shared" si="3619"/>
        <v>0</v>
      </c>
      <c r="AE2019" s="80">
        <f t="shared" si="3619"/>
        <v>0</v>
      </c>
      <c r="AF2019" s="80">
        <f t="shared" si="3619"/>
        <v>0</v>
      </c>
      <c r="AG2019" s="80">
        <f t="shared" si="3619"/>
        <v>0</v>
      </c>
      <c r="AH2019" s="80">
        <f t="shared" si="3619"/>
        <v>0</v>
      </c>
      <c r="AI2019" s="80">
        <f t="shared" si="3619"/>
        <v>0</v>
      </c>
      <c r="AJ2019" s="80">
        <f t="shared" si="3619"/>
        <v>0</v>
      </c>
      <c r="AK2019" s="80">
        <f t="shared" si="3619"/>
        <v>0</v>
      </c>
      <c r="AL2019" s="80">
        <f t="shared" si="3619"/>
        <v>0</v>
      </c>
      <c r="AM2019" s="80">
        <f t="shared" si="3619"/>
        <v>0</v>
      </c>
      <c r="AN2019" s="80">
        <f t="shared" si="3619"/>
        <v>0</v>
      </c>
      <c r="AO2019" s="80">
        <f t="shared" si="3619"/>
        <v>0</v>
      </c>
      <c r="AP2019" s="80">
        <f t="shared" si="3619"/>
        <v>0</v>
      </c>
      <c r="AQ2019" s="80">
        <f t="shared" si="3619"/>
        <v>0</v>
      </c>
      <c r="AR2019" s="80">
        <f t="shared" si="3619"/>
        <v>0</v>
      </c>
      <c r="AS2019" s="80">
        <f t="shared" si="3619"/>
        <v>0</v>
      </c>
      <c r="AT2019" s="80">
        <f t="shared" si="3619"/>
        <v>0</v>
      </c>
      <c r="AU2019" s="80">
        <f t="shared" si="3619"/>
        <v>0</v>
      </c>
      <c r="AV2019" s="80">
        <f t="shared" si="3619"/>
        <v>0</v>
      </c>
      <c r="AW2019" s="80">
        <f t="shared" si="3619"/>
        <v>0</v>
      </c>
      <c r="AX2019" s="80">
        <f t="shared" si="3619"/>
        <v>0</v>
      </c>
      <c r="AY2019" s="80">
        <f t="shared" si="3619"/>
        <v>0</v>
      </c>
      <c r="AZ2019" s="80">
        <f t="shared" si="3619"/>
        <v>0</v>
      </c>
      <c r="BA2019" s="80">
        <f t="shared" si="3619"/>
        <v>0</v>
      </c>
      <c r="BB2019" s="80">
        <f t="shared" si="3619"/>
        <v>0</v>
      </c>
      <c r="BC2019" s="80">
        <f t="shared" si="3619"/>
        <v>0</v>
      </c>
      <c r="BD2019" s="80">
        <f t="shared" si="3619"/>
        <v>0</v>
      </c>
      <c r="BE2019" s="80">
        <f t="shared" si="3619"/>
        <v>0</v>
      </c>
      <c r="BF2019" s="80">
        <f t="shared" si="3619"/>
        <v>0</v>
      </c>
      <c r="BG2019" s="80">
        <f t="shared" si="3619"/>
        <v>0</v>
      </c>
      <c r="BH2019" s="80">
        <f t="shared" si="3619"/>
        <v>0</v>
      </c>
      <c r="BI2019" s="80">
        <f t="shared" si="3619"/>
        <v>0</v>
      </c>
      <c r="BJ2019" s="80">
        <f t="shared" si="3619"/>
        <v>0</v>
      </c>
      <c r="BK2019" s="80">
        <f t="shared" si="3619"/>
        <v>0</v>
      </c>
      <c r="BL2019" s="80">
        <f t="shared" si="3619"/>
        <v>0</v>
      </c>
      <c r="BM2019" s="80">
        <f t="shared" si="3619"/>
        <v>0</v>
      </c>
      <c r="BN2019" s="80">
        <f t="shared" si="3619"/>
        <v>0</v>
      </c>
      <c r="BO2019" s="80">
        <f t="shared" si="3619"/>
        <v>0</v>
      </c>
      <c r="BP2019" s="80">
        <f t="shared" si="3619"/>
        <v>0</v>
      </c>
      <c r="BQ2019" s="80">
        <f t="shared" si="3619"/>
        <v>0</v>
      </c>
      <c r="BR2019" s="80">
        <f t="shared" si="3619"/>
        <v>0</v>
      </c>
      <c r="BS2019" s="80">
        <f t="shared" si="3619"/>
        <v>0</v>
      </c>
      <c r="BT2019" s="80">
        <f t="shared" si="3619"/>
        <v>0</v>
      </c>
      <c r="BU2019" s="80">
        <f t="shared" si="3619"/>
        <v>0</v>
      </c>
      <c r="BV2019" s="80">
        <f t="shared" si="3619"/>
        <v>0</v>
      </c>
      <c r="BW2019" s="80">
        <f t="shared" si="3619"/>
        <v>0</v>
      </c>
      <c r="BX2019" s="80">
        <f t="shared" si="3619"/>
        <v>0</v>
      </c>
      <c r="BY2019" s="80">
        <f t="shared" si="3619"/>
        <v>0</v>
      </c>
      <c r="BZ2019" s="80">
        <f t="shared" si="3619"/>
        <v>0</v>
      </c>
      <c r="CA2019" s="80">
        <f t="shared" si="3619"/>
        <v>0</v>
      </c>
      <c r="CB2019" s="80">
        <f t="shared" si="3619"/>
        <v>0</v>
      </c>
      <c r="CC2019" s="80">
        <f t="shared" si="3619"/>
        <v>0</v>
      </c>
      <c r="CD2019" s="80">
        <f t="shared" si="3619"/>
        <v>0</v>
      </c>
      <c r="CE2019" s="80">
        <f t="shared" si="3619"/>
        <v>0</v>
      </c>
      <c r="CF2019" s="80">
        <f t="shared" ref="CF2019:CL2019" si="3620">CE2017-CF2017</f>
        <v>0</v>
      </c>
      <c r="CG2019" s="80">
        <f t="shared" si="3620"/>
        <v>0</v>
      </c>
      <c r="CH2019" s="80">
        <f t="shared" si="3620"/>
        <v>0</v>
      </c>
      <c r="CI2019" s="80">
        <f t="shared" si="3620"/>
        <v>0</v>
      </c>
      <c r="CJ2019" s="80">
        <f t="shared" si="3620"/>
        <v>0</v>
      </c>
      <c r="CK2019" s="80">
        <f t="shared" si="3620"/>
        <v>0</v>
      </c>
      <c r="CL2019" s="80">
        <f t="shared" si="3620"/>
        <v>0</v>
      </c>
      <c r="CN2019" s="74"/>
      <c r="CO2019" s="80">
        <f t="shared" ref="CO2019" si="3621">CN2017-CO2017</f>
        <v>0</v>
      </c>
      <c r="CP2019" s="80">
        <f t="shared" ref="CP2019" si="3622">CO2017-CP2017</f>
        <v>0</v>
      </c>
      <c r="CQ2019" s="80">
        <f t="shared" ref="CQ2019" si="3623">CP2017-CQ2017</f>
        <v>0</v>
      </c>
      <c r="CR2019" s="80">
        <f t="shared" ref="CR2019" si="3624">CQ2017-CR2017</f>
        <v>0</v>
      </c>
      <c r="CS2019" s="80">
        <f t="shared" ref="CS2019" si="3625">CR2017-CS2017</f>
        <v>0</v>
      </c>
      <c r="CT2019" s="80">
        <f t="shared" ref="CT2019" si="3626">CS2017-CT2017</f>
        <v>0</v>
      </c>
      <c r="CU2019" s="80">
        <f t="shared" ref="CU2019" si="3627">CT2017-CU2017</f>
        <v>0</v>
      </c>
      <c r="CV2019" s="80">
        <f t="shared" ref="CV2019" si="3628">CU2017-CV2017</f>
        <v>0</v>
      </c>
      <c r="CW2019" s="80">
        <f t="shared" ref="CW2019" si="3629">CV2017-CW2017</f>
        <v>0</v>
      </c>
      <c r="CX2019" s="80">
        <f t="shared" ref="CX2019" si="3630">CW2017-CX2017</f>
        <v>0</v>
      </c>
      <c r="CY2019" s="80">
        <f t="shared" ref="CY2019" si="3631">CX2017-CY2017</f>
        <v>0</v>
      </c>
      <c r="CZ2019" s="80">
        <f t="shared" ref="CZ2019" si="3632">CY2017-CZ2017</f>
        <v>0</v>
      </c>
      <c r="DA2019" s="80">
        <f t="shared" ref="DA2019" si="3633">CZ2017-DA2017</f>
        <v>0</v>
      </c>
      <c r="DB2019" s="80">
        <f t="shared" ref="DB2019" si="3634">DA2017-DB2017</f>
        <v>0</v>
      </c>
      <c r="DC2019" s="80">
        <f t="shared" ref="DC2019" si="3635">DB2017-DC2017</f>
        <v>0</v>
      </c>
      <c r="DD2019" s="80">
        <f t="shared" ref="DD2019" si="3636">DC2017-DD2017</f>
        <v>0</v>
      </c>
      <c r="DE2019" s="80">
        <f t="shared" ref="DE2019" si="3637">DD2017-DE2017</f>
        <v>0</v>
      </c>
      <c r="DF2019" s="80">
        <f t="shared" ref="DF2019" si="3638">DE2017-DF2017</f>
        <v>0</v>
      </c>
      <c r="DG2019" s="80">
        <f t="shared" ref="DG2019" si="3639">DF2017-DG2017</f>
        <v>0</v>
      </c>
      <c r="DH2019" s="80">
        <f t="shared" ref="DH2019" si="3640">DG2017-DH2017</f>
        <v>0</v>
      </c>
      <c r="DI2019" s="80">
        <f t="shared" ref="DI2019" si="3641">DH2017-DI2017</f>
        <v>0</v>
      </c>
      <c r="DJ2019" s="80">
        <f t="shared" ref="DJ2019" si="3642">DI2017-DJ2017</f>
        <v>0</v>
      </c>
      <c r="DK2019" s="80">
        <f t="shared" ref="DK2019:DL2019" si="3643">DJ2017-DK2017</f>
        <v>0</v>
      </c>
      <c r="DL2019" s="80">
        <f t="shared" si="3643"/>
        <v>0</v>
      </c>
    </row>
    <row r="2020" spans="1:116" x14ac:dyDescent="0.4">
      <c r="D2020" t="s">
        <v>529</v>
      </c>
      <c r="E2020" s="8" t="str">
        <f t="shared" ref="E2020" si="3644">ROW()&amp;" "&amp;D2020</f>
        <v>2020 FCCA-F</v>
      </c>
      <c r="G2020" s="125"/>
      <c r="I2020" s="74"/>
      <c r="J2020" s="74"/>
      <c r="K2020" s="53"/>
      <c r="L2020" s="53"/>
      <c r="M2020" s="53"/>
      <c r="N2020" s="53"/>
      <c r="O2020" s="53"/>
      <c r="P2020" s="53"/>
      <c r="R2020" s="24"/>
      <c r="S2020" s="80"/>
      <c r="T2020" s="80"/>
      <c r="U2020" s="80"/>
      <c r="V2020" s="80"/>
      <c r="W2020" s="80"/>
      <c r="X2020" s="80"/>
      <c r="Y2020" s="80"/>
      <c r="Z2020" s="80"/>
      <c r="AA2020" s="80"/>
      <c r="AB2020" s="80"/>
      <c r="AC2020" s="80"/>
      <c r="AD2020" s="80"/>
      <c r="AE2020" s="80"/>
      <c r="AF2020" s="80"/>
      <c r="AG2020" s="80"/>
      <c r="AH2020" s="80"/>
      <c r="AI2020" s="80"/>
      <c r="AJ2020" s="80"/>
      <c r="AK2020" s="80"/>
      <c r="AL2020" s="80"/>
      <c r="AM2020" s="80"/>
      <c r="AN2020" s="80"/>
      <c r="AO2020" s="80"/>
      <c r="AP2020" s="80"/>
      <c r="AQ2020" s="80"/>
      <c r="AR2020" s="80"/>
      <c r="AS2020" s="80"/>
      <c r="AT2020" s="80"/>
      <c r="AU2020" s="80"/>
      <c r="AV2020" s="80"/>
      <c r="AW2020" s="80"/>
      <c r="AX2020" s="80"/>
      <c r="AY2020" s="80"/>
      <c r="AZ2020" s="80"/>
      <c r="BA2020" s="80"/>
      <c r="BB2020" s="80"/>
      <c r="BC2020" s="80"/>
      <c r="BD2020" s="80"/>
      <c r="BE2020" s="80"/>
      <c r="BF2020" s="80"/>
      <c r="BG2020" s="80"/>
      <c r="BH2020" s="80"/>
      <c r="BI2020" s="80"/>
      <c r="BJ2020" s="80"/>
      <c r="BK2020" s="80"/>
      <c r="BL2020" s="80"/>
      <c r="BM2020" s="80"/>
      <c r="BN2020" s="80"/>
      <c r="BO2020" s="80"/>
      <c r="BP2020" s="80"/>
      <c r="BQ2020" s="80"/>
      <c r="BR2020" s="80"/>
      <c r="BS2020" s="80"/>
      <c r="BT2020" s="80"/>
      <c r="BU2020" s="80"/>
      <c r="BV2020" s="80"/>
      <c r="BW2020" s="80"/>
      <c r="BX2020" s="80"/>
      <c r="BY2020" s="80"/>
      <c r="BZ2020" s="80"/>
      <c r="CA2020" s="80"/>
      <c r="CB2020" s="80"/>
      <c r="CC2020" s="80"/>
      <c r="CD2020" s="80"/>
      <c r="CE2020" s="80"/>
      <c r="CF2020" s="80"/>
      <c r="CG2020" s="80"/>
      <c r="CH2020" s="80"/>
      <c r="CI2020" s="80"/>
      <c r="CJ2020" s="80"/>
      <c r="CK2020" s="80"/>
      <c r="CL2020" s="80"/>
      <c r="CN2020" s="74"/>
      <c r="CO2020" s="80"/>
      <c r="CP2020" s="80"/>
      <c r="CQ2020" s="80"/>
      <c r="CR2020" s="80"/>
      <c r="CS2020" s="80"/>
      <c r="CT2020" s="80"/>
      <c r="CU2020" s="80"/>
      <c r="CV2020" s="80"/>
      <c r="CW2020" s="80"/>
      <c r="CX2020" s="80"/>
      <c r="CY2020" s="80"/>
      <c r="CZ2020" s="80"/>
      <c r="DA2020" s="80"/>
      <c r="DB2020" s="80"/>
      <c r="DC2020" s="80"/>
      <c r="DD2020" s="80"/>
      <c r="DE2020" s="80"/>
      <c r="DF2020" s="80"/>
      <c r="DG2020" s="80"/>
      <c r="DH2020" s="80"/>
      <c r="DI2020" s="80"/>
      <c r="DJ2020" s="80"/>
      <c r="DK2020" s="80"/>
      <c r="DL2020" s="80"/>
    </row>
    <row r="2021" spans="1:116" x14ac:dyDescent="0.4">
      <c r="B2021" t="s">
        <v>332</v>
      </c>
      <c r="D2021" t="s">
        <v>529</v>
      </c>
      <c r="E2021" s="8" t="str">
        <f t="shared" si="3591"/>
        <v>2021 FCCA-F</v>
      </c>
      <c r="G2021" s="136" t="str">
        <f>G2008</f>
        <v>(Primary label)</v>
      </c>
      <c r="H2021" s="27"/>
      <c r="I2021" s="78"/>
      <c r="J2021" s="78"/>
      <c r="K2021" s="33"/>
      <c r="L2021" s="33"/>
      <c r="M2021" s="33"/>
      <c r="N2021" s="33"/>
      <c r="O2021" s="33"/>
      <c r="P2021" s="33"/>
      <c r="R2021" s="33"/>
      <c r="S2021" s="77"/>
      <c r="T2021" s="77"/>
      <c r="U2021" s="77"/>
      <c r="V2021" s="77"/>
      <c r="W2021" s="77"/>
      <c r="X2021" s="77"/>
      <c r="Y2021" s="77"/>
      <c r="Z2021" s="77"/>
      <c r="AA2021" s="77"/>
      <c r="AB2021" s="77"/>
      <c r="AC2021" s="77"/>
      <c r="AD2021" s="77"/>
      <c r="AE2021" s="77"/>
      <c r="AF2021" s="77"/>
      <c r="AG2021" s="77"/>
      <c r="AH2021" s="77"/>
      <c r="AI2021" s="77"/>
      <c r="AJ2021" s="77"/>
      <c r="AK2021" s="77"/>
      <c r="AL2021" s="77"/>
      <c r="AM2021" s="77"/>
      <c r="AN2021" s="77"/>
      <c r="AO2021" s="77"/>
      <c r="AP2021" s="77"/>
      <c r="AQ2021" s="77"/>
      <c r="AR2021" s="77"/>
      <c r="AS2021" s="77"/>
      <c r="AT2021" s="77"/>
      <c r="AU2021" s="77"/>
      <c r="AV2021" s="77"/>
      <c r="AW2021" s="77"/>
      <c r="AX2021" s="77"/>
      <c r="AY2021" s="77"/>
      <c r="AZ2021" s="77"/>
      <c r="BA2021" s="77"/>
      <c r="BB2021" s="77"/>
      <c r="BC2021" s="77"/>
      <c r="BD2021" s="77"/>
      <c r="BE2021" s="77"/>
      <c r="BF2021" s="77"/>
      <c r="BG2021" s="77"/>
      <c r="BH2021" s="77"/>
      <c r="BI2021" s="77"/>
      <c r="BJ2021" s="77"/>
      <c r="BK2021" s="77"/>
      <c r="BL2021" s="77"/>
      <c r="BM2021" s="77"/>
      <c r="BN2021" s="77"/>
      <c r="BO2021" s="77"/>
      <c r="BP2021" s="77"/>
      <c r="BQ2021" s="77"/>
      <c r="BR2021" s="77"/>
      <c r="BS2021" s="77"/>
      <c r="BT2021" s="77"/>
      <c r="BU2021" s="77"/>
      <c r="BV2021" s="77"/>
      <c r="BW2021" s="77"/>
      <c r="BX2021" s="77"/>
      <c r="BY2021" s="77"/>
      <c r="BZ2021" s="77"/>
      <c r="CA2021" s="77"/>
      <c r="CB2021" s="77"/>
      <c r="CC2021" s="77"/>
      <c r="CD2021" s="77"/>
      <c r="CE2021" s="77"/>
      <c r="CF2021" s="77"/>
      <c r="CG2021" s="77"/>
      <c r="CH2021" s="77"/>
      <c r="CI2021" s="77"/>
      <c r="CJ2021" s="77"/>
      <c r="CK2021" s="77"/>
      <c r="CL2021" s="77"/>
      <c r="CN2021" s="78"/>
      <c r="CO2021" s="77"/>
      <c r="CP2021" s="77"/>
      <c r="CQ2021" s="77"/>
      <c r="CR2021" s="77"/>
      <c r="CS2021" s="77"/>
      <c r="CT2021" s="77"/>
      <c r="CU2021" s="77"/>
      <c r="CV2021" s="77"/>
      <c r="CW2021" s="77"/>
      <c r="CX2021" s="77"/>
      <c r="CY2021" s="77"/>
      <c r="CZ2021" s="77"/>
      <c r="DA2021" s="77"/>
      <c r="DB2021" s="77"/>
      <c r="DC2021" s="77"/>
      <c r="DD2021" s="77"/>
      <c r="DE2021" s="77"/>
      <c r="DF2021" s="77"/>
      <c r="DG2021" s="77"/>
      <c r="DH2021" s="77"/>
      <c r="DI2021" s="77"/>
      <c r="DJ2021" s="77"/>
      <c r="DK2021" s="77"/>
      <c r="DL2021" s="77"/>
    </row>
    <row r="2022" spans="1:116" x14ac:dyDescent="0.4">
      <c r="B2022" t="s">
        <v>332</v>
      </c>
      <c r="D2022" t="s">
        <v>529</v>
      </c>
      <c r="E2022" s="8" t="str">
        <f t="shared" si="3591"/>
        <v>2022 FCCA-F</v>
      </c>
      <c r="G2022" s="136" t="str">
        <f>G2009</f>
        <v>primary unit</v>
      </c>
      <c r="H2022" s="27"/>
      <c r="I2022" s="78"/>
      <c r="J2022" s="78"/>
      <c r="K2022" s="33"/>
      <c r="L2022" s="33"/>
      <c r="M2022" s="33"/>
      <c r="N2022" s="33"/>
      <c r="O2022" s="33"/>
      <c r="P2022" s="33"/>
      <c r="R2022" s="33"/>
      <c r="S2022" s="77"/>
      <c r="T2022" s="77"/>
      <c r="U2022" s="77"/>
      <c r="V2022" s="77"/>
      <c r="W2022" s="77"/>
      <c r="X2022" s="77"/>
      <c r="Y2022" s="77"/>
      <c r="Z2022" s="77"/>
      <c r="AA2022" s="77"/>
      <c r="AB2022" s="77"/>
      <c r="AC2022" s="77"/>
      <c r="AD2022" s="77"/>
      <c r="AE2022" s="77"/>
      <c r="AF2022" s="77"/>
      <c r="AG2022" s="77"/>
      <c r="AH2022" s="77"/>
      <c r="AI2022" s="77"/>
      <c r="AJ2022" s="77"/>
      <c r="AK2022" s="77"/>
      <c r="AL2022" s="77"/>
      <c r="AM2022" s="77"/>
      <c r="AN2022" s="77"/>
      <c r="AO2022" s="77"/>
      <c r="AP2022" s="77"/>
      <c r="AQ2022" s="77"/>
      <c r="AR2022" s="77"/>
      <c r="AS2022" s="77"/>
      <c r="AT2022" s="77"/>
      <c r="AU2022" s="77"/>
      <c r="AV2022" s="77"/>
      <c r="AW2022" s="77"/>
      <c r="AX2022" s="77"/>
      <c r="AY2022" s="77"/>
      <c r="AZ2022" s="77"/>
      <c r="BA2022" s="77"/>
      <c r="BB2022" s="77"/>
      <c r="BC2022" s="77"/>
      <c r="BD2022" s="77"/>
      <c r="BE2022" s="77"/>
      <c r="BF2022" s="77"/>
      <c r="BG2022" s="77"/>
      <c r="BH2022" s="77"/>
      <c r="BI2022" s="77"/>
      <c r="BJ2022" s="77"/>
      <c r="BK2022" s="77"/>
      <c r="BL2022" s="77"/>
      <c r="BM2022" s="77"/>
      <c r="BN2022" s="77"/>
      <c r="BO2022" s="77"/>
      <c r="BP2022" s="77"/>
      <c r="BQ2022" s="77"/>
      <c r="BR2022" s="77"/>
      <c r="BS2022" s="77"/>
      <c r="BT2022" s="77"/>
      <c r="BU2022" s="77"/>
      <c r="BV2022" s="77"/>
      <c r="BW2022" s="77"/>
      <c r="BX2022" s="77"/>
      <c r="BY2022" s="77"/>
      <c r="BZ2022" s="77"/>
      <c r="CA2022" s="77"/>
      <c r="CB2022" s="77"/>
      <c r="CC2022" s="77"/>
      <c r="CD2022" s="77"/>
      <c r="CE2022" s="77"/>
      <c r="CF2022" s="77"/>
      <c r="CG2022" s="77"/>
      <c r="CH2022" s="77"/>
      <c r="CI2022" s="77"/>
      <c r="CJ2022" s="77"/>
      <c r="CK2022" s="77"/>
      <c r="CL2022" s="77"/>
      <c r="CN2022" s="78"/>
      <c r="CO2022" s="77"/>
      <c r="CP2022" s="77"/>
      <c r="CQ2022" s="77"/>
      <c r="CR2022" s="77"/>
      <c r="CS2022" s="77"/>
      <c r="CT2022" s="77"/>
      <c r="CU2022" s="77"/>
      <c r="CV2022" s="77"/>
      <c r="CW2022" s="77"/>
      <c r="CX2022" s="77"/>
      <c r="CY2022" s="77"/>
      <c r="CZ2022" s="77"/>
      <c r="DA2022" s="77"/>
      <c r="DB2022" s="77"/>
      <c r="DC2022" s="77"/>
      <c r="DD2022" s="77"/>
      <c r="DE2022" s="77"/>
      <c r="DF2022" s="77"/>
      <c r="DG2022" s="77"/>
      <c r="DH2022" s="77"/>
      <c r="DI2022" s="77"/>
      <c r="DJ2022" s="77"/>
      <c r="DK2022" s="77"/>
      <c r="DL2022" s="77"/>
    </row>
    <row r="2023" spans="1:116" x14ac:dyDescent="0.4">
      <c r="B2023" t="s">
        <v>332</v>
      </c>
      <c r="D2023" t="s">
        <v>529</v>
      </c>
      <c r="E2023" s="8" t="str">
        <f t="shared" si="3591"/>
        <v>2023 FCCA-F</v>
      </c>
      <c r="G2023" s="136" t="str">
        <f>G2010</f>
        <v>Primary revenue driver</v>
      </c>
      <c r="K2023" s="53"/>
      <c r="L2023" s="53"/>
      <c r="M2023" s="53"/>
      <c r="N2023" s="53"/>
      <c r="O2023" s="53"/>
      <c r="P2023" s="53"/>
      <c r="R2023" s="24"/>
      <c r="S2023" s="179" t="str">
        <f t="shared" ref="S2023:AX2023" si="3645">S2010</f>
        <v>S$16</v>
      </c>
      <c r="T2023" s="179" t="str">
        <f t="shared" si="3645"/>
        <v>T$16</v>
      </c>
      <c r="U2023" s="179" t="str">
        <f t="shared" si="3645"/>
        <v>U$16</v>
      </c>
      <c r="V2023" s="179" t="str">
        <f t="shared" si="3645"/>
        <v>V$16</v>
      </c>
      <c r="W2023" s="179" t="str">
        <f t="shared" si="3645"/>
        <v>W$16</v>
      </c>
      <c r="X2023" s="179" t="str">
        <f t="shared" si="3645"/>
        <v>X$16</v>
      </c>
      <c r="Y2023" s="179" t="str">
        <f t="shared" si="3645"/>
        <v>Y$16</v>
      </c>
      <c r="Z2023" s="179" t="str">
        <f t="shared" si="3645"/>
        <v>Z$16</v>
      </c>
      <c r="AA2023" s="179" t="str">
        <f t="shared" si="3645"/>
        <v>AA$16</v>
      </c>
      <c r="AB2023" s="179" t="str">
        <f t="shared" si="3645"/>
        <v>AB$16</v>
      </c>
      <c r="AC2023" s="179" t="str">
        <f t="shared" si="3645"/>
        <v>AC$16</v>
      </c>
      <c r="AD2023" s="179" t="str">
        <f t="shared" si="3645"/>
        <v>AD$16</v>
      </c>
      <c r="AE2023" s="179" t="str">
        <f t="shared" si="3645"/>
        <v>AE$16</v>
      </c>
      <c r="AF2023" s="179" t="str">
        <f t="shared" si="3645"/>
        <v>AF$16</v>
      </c>
      <c r="AG2023" s="179" t="str">
        <f t="shared" si="3645"/>
        <v>AG$16</v>
      </c>
      <c r="AH2023" s="179" t="str">
        <f t="shared" si="3645"/>
        <v>AH$16</v>
      </c>
      <c r="AI2023" s="179" t="str">
        <f t="shared" si="3645"/>
        <v>AI$16</v>
      </c>
      <c r="AJ2023" s="179" t="str">
        <f t="shared" si="3645"/>
        <v>AJ$16</v>
      </c>
      <c r="AK2023" s="179" t="str">
        <f t="shared" si="3645"/>
        <v>AK$16</v>
      </c>
      <c r="AL2023" s="179" t="str">
        <f t="shared" si="3645"/>
        <v>AL$16</v>
      </c>
      <c r="AM2023" s="179" t="str">
        <f t="shared" si="3645"/>
        <v>AM$16</v>
      </c>
      <c r="AN2023" s="179" t="str">
        <f t="shared" si="3645"/>
        <v>AN$16</v>
      </c>
      <c r="AO2023" s="179" t="str">
        <f t="shared" si="3645"/>
        <v>AO$16</v>
      </c>
      <c r="AP2023" s="179" t="str">
        <f t="shared" si="3645"/>
        <v>AP$16</v>
      </c>
      <c r="AQ2023" s="179" t="str">
        <f t="shared" si="3645"/>
        <v>AQ$16</v>
      </c>
      <c r="AR2023" s="179" t="str">
        <f t="shared" si="3645"/>
        <v>AR$16</v>
      </c>
      <c r="AS2023" s="179" t="str">
        <f t="shared" si="3645"/>
        <v>AS$16</v>
      </c>
      <c r="AT2023" s="179" t="str">
        <f t="shared" si="3645"/>
        <v>AT$16</v>
      </c>
      <c r="AU2023" s="179" t="str">
        <f t="shared" si="3645"/>
        <v>AU$16</v>
      </c>
      <c r="AV2023" s="179" t="str">
        <f t="shared" si="3645"/>
        <v>AV$16</v>
      </c>
      <c r="AW2023" s="179" t="str">
        <f t="shared" si="3645"/>
        <v>AW$16</v>
      </c>
      <c r="AX2023" s="179" t="str">
        <f t="shared" si="3645"/>
        <v>AX$16</v>
      </c>
      <c r="AY2023" s="179" t="str">
        <f t="shared" ref="AY2023:CD2023" si="3646">AY2010</f>
        <v>AY$16</v>
      </c>
      <c r="AZ2023" s="179" t="str">
        <f t="shared" si="3646"/>
        <v>AZ$16</v>
      </c>
      <c r="BA2023" s="179" t="str">
        <f t="shared" si="3646"/>
        <v>BA$16</v>
      </c>
      <c r="BB2023" s="179" t="str">
        <f t="shared" si="3646"/>
        <v>BB$16</v>
      </c>
      <c r="BC2023" s="179" t="str">
        <f t="shared" si="3646"/>
        <v>BC$16</v>
      </c>
      <c r="BD2023" s="179" t="str">
        <f t="shared" si="3646"/>
        <v>BD$16</v>
      </c>
      <c r="BE2023" s="179" t="str">
        <f t="shared" si="3646"/>
        <v>BE$16</v>
      </c>
      <c r="BF2023" s="179" t="str">
        <f t="shared" si="3646"/>
        <v>BF$16</v>
      </c>
      <c r="BG2023" s="179" t="str">
        <f t="shared" si="3646"/>
        <v>BG$16</v>
      </c>
      <c r="BH2023" s="179" t="str">
        <f t="shared" si="3646"/>
        <v>BH$16</v>
      </c>
      <c r="BI2023" s="179" t="str">
        <f t="shared" si="3646"/>
        <v>BI$16</v>
      </c>
      <c r="BJ2023" s="179" t="str">
        <f t="shared" si="3646"/>
        <v>BJ$16</v>
      </c>
      <c r="BK2023" s="179" t="str">
        <f t="shared" si="3646"/>
        <v>BK$16</v>
      </c>
      <c r="BL2023" s="179" t="str">
        <f t="shared" si="3646"/>
        <v>BL$16</v>
      </c>
      <c r="BM2023" s="179" t="str">
        <f t="shared" si="3646"/>
        <v>BM$16</v>
      </c>
      <c r="BN2023" s="179" t="str">
        <f t="shared" si="3646"/>
        <v>BN$16</v>
      </c>
      <c r="BO2023" s="179" t="str">
        <f t="shared" si="3646"/>
        <v>BO$16</v>
      </c>
      <c r="BP2023" s="179" t="str">
        <f t="shared" si="3646"/>
        <v>BP$16</v>
      </c>
      <c r="BQ2023" s="179" t="str">
        <f t="shared" si="3646"/>
        <v>BQ$16</v>
      </c>
      <c r="BR2023" s="179" t="str">
        <f t="shared" si="3646"/>
        <v>BR$16</v>
      </c>
      <c r="BS2023" s="179" t="str">
        <f t="shared" si="3646"/>
        <v>BS$16</v>
      </c>
      <c r="BT2023" s="179" t="str">
        <f t="shared" si="3646"/>
        <v>BT$16</v>
      </c>
      <c r="BU2023" s="179" t="str">
        <f t="shared" si="3646"/>
        <v>BU$16</v>
      </c>
      <c r="BV2023" s="179" t="str">
        <f t="shared" si="3646"/>
        <v>BV$16</v>
      </c>
      <c r="BW2023" s="179" t="str">
        <f t="shared" si="3646"/>
        <v>BW$16</v>
      </c>
      <c r="BX2023" s="179" t="str">
        <f t="shared" si="3646"/>
        <v>BX$16</v>
      </c>
      <c r="BY2023" s="179" t="str">
        <f t="shared" si="3646"/>
        <v>BY$16</v>
      </c>
      <c r="BZ2023" s="179" t="str">
        <f t="shared" si="3646"/>
        <v>BZ$16</v>
      </c>
      <c r="CA2023" s="179" t="str">
        <f t="shared" si="3646"/>
        <v>CA$16</v>
      </c>
      <c r="CB2023" s="179" t="str">
        <f t="shared" si="3646"/>
        <v>CB$16</v>
      </c>
      <c r="CC2023" s="179" t="str">
        <f t="shared" si="3646"/>
        <v>CC$16</v>
      </c>
      <c r="CD2023" s="179" t="str">
        <f t="shared" si="3646"/>
        <v>CD$16</v>
      </c>
      <c r="CE2023" s="179" t="str">
        <f t="shared" ref="CE2023:CL2023" si="3647">CE2010</f>
        <v>CE$16</v>
      </c>
      <c r="CF2023" s="179" t="str">
        <f t="shared" si="3647"/>
        <v>CF$16</v>
      </c>
      <c r="CG2023" s="179" t="str">
        <f t="shared" si="3647"/>
        <v>CG$16</v>
      </c>
      <c r="CH2023" s="179" t="str">
        <f t="shared" si="3647"/>
        <v>CH$16</v>
      </c>
      <c r="CI2023" s="179" t="str">
        <f t="shared" si="3647"/>
        <v>CI$16</v>
      </c>
      <c r="CJ2023" s="179" t="str">
        <f t="shared" si="3647"/>
        <v>CJ$16</v>
      </c>
      <c r="CK2023" s="179" t="str">
        <f t="shared" si="3647"/>
        <v>CK$16</v>
      </c>
      <c r="CL2023" s="179" t="str">
        <f t="shared" si="3647"/>
        <v>CL$16</v>
      </c>
      <c r="CO2023" s="179" t="str">
        <f t="shared" ref="CO2023:DL2023" si="3648">CO2010</f>
        <v>CO$16</v>
      </c>
      <c r="CP2023" s="179" t="str">
        <f t="shared" si="3648"/>
        <v>CP$16</v>
      </c>
      <c r="CQ2023" s="179" t="str">
        <f t="shared" si="3648"/>
        <v>CQ$16</v>
      </c>
      <c r="CR2023" s="179" t="str">
        <f t="shared" si="3648"/>
        <v>CR$16</v>
      </c>
      <c r="CS2023" s="179" t="str">
        <f t="shared" si="3648"/>
        <v>CS$16</v>
      </c>
      <c r="CT2023" s="179" t="str">
        <f t="shared" si="3648"/>
        <v>CT$16</v>
      </c>
      <c r="CU2023" s="179" t="str">
        <f t="shared" si="3648"/>
        <v>CU$16</v>
      </c>
      <c r="CV2023" s="179" t="str">
        <f t="shared" si="3648"/>
        <v>CV$16</v>
      </c>
      <c r="CW2023" s="179" t="str">
        <f t="shared" si="3648"/>
        <v>CW$16</v>
      </c>
      <c r="CX2023" s="179" t="str">
        <f t="shared" si="3648"/>
        <v>CX$16</v>
      </c>
      <c r="CY2023" s="179" t="str">
        <f t="shared" si="3648"/>
        <v>CY$16</v>
      </c>
      <c r="CZ2023" s="179" t="str">
        <f t="shared" si="3648"/>
        <v>CZ$16</v>
      </c>
      <c r="DA2023" s="179" t="str">
        <f t="shared" si="3648"/>
        <v>DA$16</v>
      </c>
      <c r="DB2023" s="179" t="str">
        <f t="shared" si="3648"/>
        <v>DB$16</v>
      </c>
      <c r="DC2023" s="179" t="str">
        <f t="shared" si="3648"/>
        <v>DC$16</v>
      </c>
      <c r="DD2023" s="179" t="str">
        <f t="shared" si="3648"/>
        <v>DD$16</v>
      </c>
      <c r="DE2023" s="179" t="str">
        <f t="shared" si="3648"/>
        <v>DE$16</v>
      </c>
      <c r="DF2023" s="179" t="str">
        <f t="shared" si="3648"/>
        <v>DF$16</v>
      </c>
      <c r="DG2023" s="179" t="str">
        <f t="shared" si="3648"/>
        <v>DG$16</v>
      </c>
      <c r="DH2023" s="179" t="str">
        <f t="shared" si="3648"/>
        <v>DH$16</v>
      </c>
      <c r="DI2023" s="179" t="str">
        <f t="shared" si="3648"/>
        <v>DI$16</v>
      </c>
      <c r="DJ2023" s="179" t="str">
        <f t="shared" si="3648"/>
        <v>DJ$16</v>
      </c>
      <c r="DK2023" s="179" t="str">
        <f t="shared" si="3648"/>
        <v>DK$16</v>
      </c>
      <c r="DL2023" s="179" t="str">
        <f t="shared" si="3648"/>
        <v>DL$16</v>
      </c>
    </row>
    <row r="2024" spans="1:116" x14ac:dyDescent="0.4">
      <c r="B2024" t="s">
        <v>332</v>
      </c>
      <c r="D2024" t="s">
        <v>529</v>
      </c>
      <c r="E2024" s="8" t="str">
        <f t="shared" si="3591"/>
        <v>2024 FCCA-F</v>
      </c>
      <c r="G2024" s="136" t="str">
        <f>G2011</f>
        <v>Primary volume driver</v>
      </c>
      <c r="H2024" s="12"/>
      <c r="I2024" s="60"/>
      <c r="J2024" s="60"/>
      <c r="K2024" s="15"/>
      <c r="L2024" s="15"/>
      <c r="M2024" s="15"/>
      <c r="N2024" s="15"/>
      <c r="O2024" s="15"/>
      <c r="P2024" s="15"/>
      <c r="R2024" s="15"/>
      <c r="S2024" s="179" t="str">
        <f t="shared" ref="S2024:AX2024" si="3649">S2011</f>
        <v>S$17</v>
      </c>
      <c r="T2024" s="179" t="str">
        <f t="shared" si="3649"/>
        <v>T$17</v>
      </c>
      <c r="U2024" s="179" t="str">
        <f t="shared" si="3649"/>
        <v>U$17</v>
      </c>
      <c r="V2024" s="179" t="str">
        <f t="shared" si="3649"/>
        <v>V$17</v>
      </c>
      <c r="W2024" s="179" t="str">
        <f t="shared" si="3649"/>
        <v>W$17</v>
      </c>
      <c r="X2024" s="179" t="str">
        <f t="shared" si="3649"/>
        <v>X$17</v>
      </c>
      <c r="Y2024" s="179" t="str">
        <f t="shared" si="3649"/>
        <v>Y$17</v>
      </c>
      <c r="Z2024" s="179" t="str">
        <f t="shared" si="3649"/>
        <v>Z$17</v>
      </c>
      <c r="AA2024" s="179" t="str">
        <f t="shared" si="3649"/>
        <v>AA$17</v>
      </c>
      <c r="AB2024" s="179" t="str">
        <f t="shared" si="3649"/>
        <v>AB$17</v>
      </c>
      <c r="AC2024" s="179" t="str">
        <f t="shared" si="3649"/>
        <v>AC$17</v>
      </c>
      <c r="AD2024" s="179" t="str">
        <f t="shared" si="3649"/>
        <v>AD$17</v>
      </c>
      <c r="AE2024" s="179" t="str">
        <f t="shared" si="3649"/>
        <v>AE$17</v>
      </c>
      <c r="AF2024" s="179" t="str">
        <f t="shared" si="3649"/>
        <v>AF$17</v>
      </c>
      <c r="AG2024" s="179" t="str">
        <f t="shared" si="3649"/>
        <v>AG$17</v>
      </c>
      <c r="AH2024" s="179" t="str">
        <f t="shared" si="3649"/>
        <v>AH$17</v>
      </c>
      <c r="AI2024" s="179" t="str">
        <f t="shared" si="3649"/>
        <v>AI$17</v>
      </c>
      <c r="AJ2024" s="179" t="str">
        <f t="shared" si="3649"/>
        <v>AJ$17</v>
      </c>
      <c r="AK2024" s="179" t="str">
        <f t="shared" si="3649"/>
        <v>AK$17</v>
      </c>
      <c r="AL2024" s="179" t="str">
        <f t="shared" si="3649"/>
        <v>AL$17</v>
      </c>
      <c r="AM2024" s="179" t="str">
        <f t="shared" si="3649"/>
        <v>AM$17</v>
      </c>
      <c r="AN2024" s="179" t="str">
        <f t="shared" si="3649"/>
        <v>AN$17</v>
      </c>
      <c r="AO2024" s="179" t="str">
        <f t="shared" si="3649"/>
        <v>AO$17</v>
      </c>
      <c r="AP2024" s="179" t="str">
        <f t="shared" si="3649"/>
        <v>AP$17</v>
      </c>
      <c r="AQ2024" s="179" t="str">
        <f t="shared" si="3649"/>
        <v>AQ$17</v>
      </c>
      <c r="AR2024" s="179" t="str">
        <f t="shared" si="3649"/>
        <v>AR$17</v>
      </c>
      <c r="AS2024" s="179" t="str">
        <f t="shared" si="3649"/>
        <v>AS$17</v>
      </c>
      <c r="AT2024" s="179" t="str">
        <f t="shared" si="3649"/>
        <v>AT$17</v>
      </c>
      <c r="AU2024" s="179" t="str">
        <f t="shared" si="3649"/>
        <v>AU$17</v>
      </c>
      <c r="AV2024" s="179" t="str">
        <f t="shared" si="3649"/>
        <v>AV$17</v>
      </c>
      <c r="AW2024" s="179" t="str">
        <f t="shared" si="3649"/>
        <v>AW$17</v>
      </c>
      <c r="AX2024" s="179" t="str">
        <f t="shared" si="3649"/>
        <v>AX$17</v>
      </c>
      <c r="AY2024" s="179" t="str">
        <f t="shared" ref="AY2024:CD2024" si="3650">AY2011</f>
        <v>AY$17</v>
      </c>
      <c r="AZ2024" s="179" t="str">
        <f t="shared" si="3650"/>
        <v>AZ$17</v>
      </c>
      <c r="BA2024" s="179" t="str">
        <f t="shared" si="3650"/>
        <v>BA$17</v>
      </c>
      <c r="BB2024" s="179" t="str">
        <f t="shared" si="3650"/>
        <v>BB$17</v>
      </c>
      <c r="BC2024" s="179" t="str">
        <f t="shared" si="3650"/>
        <v>BC$17</v>
      </c>
      <c r="BD2024" s="179" t="str">
        <f t="shared" si="3650"/>
        <v>BD$17</v>
      </c>
      <c r="BE2024" s="179" t="str">
        <f t="shared" si="3650"/>
        <v>BE$17</v>
      </c>
      <c r="BF2024" s="179" t="str">
        <f t="shared" si="3650"/>
        <v>BF$17</v>
      </c>
      <c r="BG2024" s="179" t="str">
        <f t="shared" si="3650"/>
        <v>BG$17</v>
      </c>
      <c r="BH2024" s="179" t="str">
        <f t="shared" si="3650"/>
        <v>BH$17</v>
      </c>
      <c r="BI2024" s="179" t="str">
        <f t="shared" si="3650"/>
        <v>BI$17</v>
      </c>
      <c r="BJ2024" s="179" t="str">
        <f t="shared" si="3650"/>
        <v>BJ$17</v>
      </c>
      <c r="BK2024" s="179" t="str">
        <f t="shared" si="3650"/>
        <v>BK$17</v>
      </c>
      <c r="BL2024" s="179" t="str">
        <f t="shared" si="3650"/>
        <v>BL$17</v>
      </c>
      <c r="BM2024" s="179" t="str">
        <f t="shared" si="3650"/>
        <v>BM$17</v>
      </c>
      <c r="BN2024" s="179" t="str">
        <f t="shared" si="3650"/>
        <v>BN$17</v>
      </c>
      <c r="BO2024" s="179" t="str">
        <f t="shared" si="3650"/>
        <v>BO$17</v>
      </c>
      <c r="BP2024" s="179" t="str">
        <f t="shared" si="3650"/>
        <v>BP$17</v>
      </c>
      <c r="BQ2024" s="179" t="str">
        <f t="shared" si="3650"/>
        <v>BQ$17</v>
      </c>
      <c r="BR2024" s="179" t="str">
        <f t="shared" si="3650"/>
        <v>BR$17</v>
      </c>
      <c r="BS2024" s="179" t="str">
        <f t="shared" si="3650"/>
        <v>BS$17</v>
      </c>
      <c r="BT2024" s="179" t="str">
        <f t="shared" si="3650"/>
        <v>BT$17</v>
      </c>
      <c r="BU2024" s="179" t="str">
        <f t="shared" si="3650"/>
        <v>BU$17</v>
      </c>
      <c r="BV2024" s="179" t="str">
        <f t="shared" si="3650"/>
        <v>BV$17</v>
      </c>
      <c r="BW2024" s="179" t="str">
        <f t="shared" si="3650"/>
        <v>BW$17</v>
      </c>
      <c r="BX2024" s="179" t="str">
        <f t="shared" si="3650"/>
        <v>BX$17</v>
      </c>
      <c r="BY2024" s="179" t="str">
        <f t="shared" si="3650"/>
        <v>BY$17</v>
      </c>
      <c r="BZ2024" s="179" t="str">
        <f t="shared" si="3650"/>
        <v>BZ$17</v>
      </c>
      <c r="CA2024" s="179" t="str">
        <f t="shared" si="3650"/>
        <v>CA$17</v>
      </c>
      <c r="CB2024" s="179" t="str">
        <f t="shared" si="3650"/>
        <v>CB$17</v>
      </c>
      <c r="CC2024" s="179" t="str">
        <f t="shared" si="3650"/>
        <v>CC$17</v>
      </c>
      <c r="CD2024" s="179" t="str">
        <f t="shared" si="3650"/>
        <v>CD$17</v>
      </c>
      <c r="CE2024" s="179" t="str">
        <f t="shared" ref="CE2024:CL2024" si="3651">CE2011</f>
        <v>CE$17</v>
      </c>
      <c r="CF2024" s="179" t="str">
        <f t="shared" si="3651"/>
        <v>CF$17</v>
      </c>
      <c r="CG2024" s="179" t="str">
        <f t="shared" si="3651"/>
        <v>CG$17</v>
      </c>
      <c r="CH2024" s="179" t="str">
        <f t="shared" si="3651"/>
        <v>CH$17</v>
      </c>
      <c r="CI2024" s="179" t="str">
        <f t="shared" si="3651"/>
        <v>CI$17</v>
      </c>
      <c r="CJ2024" s="179" t="str">
        <f t="shared" si="3651"/>
        <v>CJ$17</v>
      </c>
      <c r="CK2024" s="179" t="str">
        <f t="shared" si="3651"/>
        <v>CK$17</v>
      </c>
      <c r="CL2024" s="179" t="str">
        <f t="shared" si="3651"/>
        <v>CL$17</v>
      </c>
      <c r="CN2024" s="60"/>
      <c r="CO2024" s="179" t="str">
        <f t="shared" ref="CO2024:DL2024" si="3652">CO2011</f>
        <v>CO$17</v>
      </c>
      <c r="CP2024" s="179" t="str">
        <f t="shared" si="3652"/>
        <v>CP$17</v>
      </c>
      <c r="CQ2024" s="179" t="str">
        <f t="shared" si="3652"/>
        <v>CQ$17</v>
      </c>
      <c r="CR2024" s="179" t="str">
        <f t="shared" si="3652"/>
        <v>CR$17</v>
      </c>
      <c r="CS2024" s="179" t="str">
        <f t="shared" si="3652"/>
        <v>CS$17</v>
      </c>
      <c r="CT2024" s="179" t="str">
        <f t="shared" si="3652"/>
        <v>CT$17</v>
      </c>
      <c r="CU2024" s="179" t="str">
        <f t="shared" si="3652"/>
        <v>CU$17</v>
      </c>
      <c r="CV2024" s="179" t="str">
        <f t="shared" si="3652"/>
        <v>CV$17</v>
      </c>
      <c r="CW2024" s="179" t="str">
        <f t="shared" si="3652"/>
        <v>CW$17</v>
      </c>
      <c r="CX2024" s="179" t="str">
        <f t="shared" si="3652"/>
        <v>CX$17</v>
      </c>
      <c r="CY2024" s="179" t="str">
        <f t="shared" si="3652"/>
        <v>CY$17</v>
      </c>
      <c r="CZ2024" s="179" t="str">
        <f t="shared" si="3652"/>
        <v>CZ$17</v>
      </c>
      <c r="DA2024" s="179" t="str">
        <f t="shared" si="3652"/>
        <v>DA$17</v>
      </c>
      <c r="DB2024" s="179" t="str">
        <f t="shared" si="3652"/>
        <v>DB$17</v>
      </c>
      <c r="DC2024" s="179" t="str">
        <f t="shared" si="3652"/>
        <v>DC$17</v>
      </c>
      <c r="DD2024" s="179" t="str">
        <f t="shared" si="3652"/>
        <v>DD$17</v>
      </c>
      <c r="DE2024" s="179" t="str">
        <f t="shared" si="3652"/>
        <v>DE$17</v>
      </c>
      <c r="DF2024" s="179" t="str">
        <f t="shared" si="3652"/>
        <v>DF$17</v>
      </c>
      <c r="DG2024" s="179" t="str">
        <f t="shared" si="3652"/>
        <v>DG$17</v>
      </c>
      <c r="DH2024" s="179" t="str">
        <f t="shared" si="3652"/>
        <v>DH$17</v>
      </c>
      <c r="DI2024" s="179" t="str">
        <f t="shared" si="3652"/>
        <v>DI$17</v>
      </c>
      <c r="DJ2024" s="179" t="str">
        <f t="shared" si="3652"/>
        <v>DJ$17</v>
      </c>
      <c r="DK2024" s="179" t="str">
        <f t="shared" si="3652"/>
        <v>DK$17</v>
      </c>
      <c r="DL2024" s="179" t="str">
        <f t="shared" si="3652"/>
        <v>DL$17</v>
      </c>
    </row>
    <row r="2025" spans="1:116" x14ac:dyDescent="0.4">
      <c r="B2025" t="s">
        <v>332</v>
      </c>
      <c r="D2025" t="s">
        <v>529</v>
      </c>
      <c r="E2025" s="8" t="str">
        <f t="shared" si="3591"/>
        <v>2025 FCCA-F</v>
      </c>
      <c r="G2025" s="191" t="str">
        <f>G2016</f>
        <v>Fixed constant current asset:</v>
      </c>
      <c r="H2025" s="12"/>
      <c r="I2025" s="60"/>
      <c r="J2025" s="60"/>
      <c r="K2025" s="15"/>
      <c r="L2025" s="15"/>
      <c r="M2025" s="15"/>
      <c r="N2025" s="15"/>
      <c r="O2025" s="15"/>
      <c r="P2025" s="15"/>
      <c r="R2025" s="15"/>
      <c r="S2025" s="179">
        <f t="shared" ref="S2025:AX2025" si="3653">S2012</f>
        <v>0</v>
      </c>
      <c r="T2025" s="179">
        <f t="shared" si="3653"/>
        <v>0</v>
      </c>
      <c r="U2025" s="179">
        <f t="shared" si="3653"/>
        <v>0</v>
      </c>
      <c r="V2025" s="179">
        <f t="shared" si="3653"/>
        <v>0</v>
      </c>
      <c r="W2025" s="179">
        <f t="shared" si="3653"/>
        <v>0</v>
      </c>
      <c r="X2025" s="179">
        <f t="shared" si="3653"/>
        <v>0</v>
      </c>
      <c r="Y2025" s="179">
        <f t="shared" si="3653"/>
        <v>0</v>
      </c>
      <c r="Z2025" s="179">
        <f t="shared" si="3653"/>
        <v>0</v>
      </c>
      <c r="AA2025" s="179">
        <f t="shared" si="3653"/>
        <v>0</v>
      </c>
      <c r="AB2025" s="179">
        <f t="shared" si="3653"/>
        <v>0</v>
      </c>
      <c r="AC2025" s="179">
        <f t="shared" si="3653"/>
        <v>0</v>
      </c>
      <c r="AD2025" s="179">
        <f t="shared" si="3653"/>
        <v>0</v>
      </c>
      <c r="AE2025" s="179">
        <f t="shared" si="3653"/>
        <v>0</v>
      </c>
      <c r="AF2025" s="179">
        <f t="shared" si="3653"/>
        <v>0</v>
      </c>
      <c r="AG2025" s="179">
        <f t="shared" si="3653"/>
        <v>0</v>
      </c>
      <c r="AH2025" s="179">
        <f t="shared" si="3653"/>
        <v>0</v>
      </c>
      <c r="AI2025" s="179">
        <f t="shared" si="3653"/>
        <v>0</v>
      </c>
      <c r="AJ2025" s="179">
        <f t="shared" si="3653"/>
        <v>0</v>
      </c>
      <c r="AK2025" s="179">
        <f t="shared" si="3653"/>
        <v>0</v>
      </c>
      <c r="AL2025" s="179">
        <f t="shared" si="3653"/>
        <v>0</v>
      </c>
      <c r="AM2025" s="179">
        <f t="shared" si="3653"/>
        <v>0</v>
      </c>
      <c r="AN2025" s="179">
        <f t="shared" si="3653"/>
        <v>0</v>
      </c>
      <c r="AO2025" s="179">
        <f t="shared" si="3653"/>
        <v>0</v>
      </c>
      <c r="AP2025" s="179">
        <f t="shared" si="3653"/>
        <v>0</v>
      </c>
      <c r="AQ2025" s="179">
        <f t="shared" si="3653"/>
        <v>0</v>
      </c>
      <c r="AR2025" s="179">
        <f t="shared" si="3653"/>
        <v>0</v>
      </c>
      <c r="AS2025" s="179">
        <f t="shared" si="3653"/>
        <v>0</v>
      </c>
      <c r="AT2025" s="179">
        <f t="shared" si="3653"/>
        <v>0</v>
      </c>
      <c r="AU2025" s="179">
        <f t="shared" si="3653"/>
        <v>0</v>
      </c>
      <c r="AV2025" s="179">
        <f t="shared" si="3653"/>
        <v>0</v>
      </c>
      <c r="AW2025" s="179">
        <f t="shared" si="3653"/>
        <v>0</v>
      </c>
      <c r="AX2025" s="179">
        <f t="shared" si="3653"/>
        <v>0</v>
      </c>
      <c r="AY2025" s="179">
        <f t="shared" ref="AY2025:CD2025" si="3654">AY2012</f>
        <v>0</v>
      </c>
      <c r="AZ2025" s="179">
        <f t="shared" si="3654"/>
        <v>0</v>
      </c>
      <c r="BA2025" s="179">
        <f t="shared" si="3654"/>
        <v>0</v>
      </c>
      <c r="BB2025" s="179">
        <f t="shared" si="3654"/>
        <v>0</v>
      </c>
      <c r="BC2025" s="179">
        <f t="shared" si="3654"/>
        <v>0</v>
      </c>
      <c r="BD2025" s="179">
        <f t="shared" si="3654"/>
        <v>0</v>
      </c>
      <c r="BE2025" s="179">
        <f t="shared" si="3654"/>
        <v>0</v>
      </c>
      <c r="BF2025" s="179">
        <f t="shared" si="3654"/>
        <v>0</v>
      </c>
      <c r="BG2025" s="179">
        <f t="shared" si="3654"/>
        <v>0</v>
      </c>
      <c r="BH2025" s="179">
        <f t="shared" si="3654"/>
        <v>0</v>
      </c>
      <c r="BI2025" s="179">
        <f t="shared" si="3654"/>
        <v>0</v>
      </c>
      <c r="BJ2025" s="179">
        <f t="shared" si="3654"/>
        <v>0</v>
      </c>
      <c r="BK2025" s="179">
        <f t="shared" si="3654"/>
        <v>0</v>
      </c>
      <c r="BL2025" s="179">
        <f t="shared" si="3654"/>
        <v>0</v>
      </c>
      <c r="BM2025" s="179">
        <f t="shared" si="3654"/>
        <v>0</v>
      </c>
      <c r="BN2025" s="179">
        <f t="shared" si="3654"/>
        <v>0</v>
      </c>
      <c r="BO2025" s="179">
        <f t="shared" si="3654"/>
        <v>0</v>
      </c>
      <c r="BP2025" s="179">
        <f t="shared" si="3654"/>
        <v>0</v>
      </c>
      <c r="BQ2025" s="179">
        <f t="shared" si="3654"/>
        <v>0</v>
      </c>
      <c r="BR2025" s="179">
        <f t="shared" si="3654"/>
        <v>0</v>
      </c>
      <c r="BS2025" s="179">
        <f t="shared" si="3654"/>
        <v>0</v>
      </c>
      <c r="BT2025" s="179">
        <f t="shared" si="3654"/>
        <v>0</v>
      </c>
      <c r="BU2025" s="179">
        <f t="shared" si="3654"/>
        <v>0</v>
      </c>
      <c r="BV2025" s="179">
        <f t="shared" si="3654"/>
        <v>0</v>
      </c>
      <c r="BW2025" s="179">
        <f t="shared" si="3654"/>
        <v>0</v>
      </c>
      <c r="BX2025" s="179">
        <f t="shared" si="3654"/>
        <v>0</v>
      </c>
      <c r="BY2025" s="179">
        <f t="shared" si="3654"/>
        <v>0</v>
      </c>
      <c r="BZ2025" s="179">
        <f t="shared" si="3654"/>
        <v>0</v>
      </c>
      <c r="CA2025" s="179">
        <f t="shared" si="3654"/>
        <v>0</v>
      </c>
      <c r="CB2025" s="179">
        <f t="shared" si="3654"/>
        <v>0</v>
      </c>
      <c r="CC2025" s="179">
        <f t="shared" si="3654"/>
        <v>0</v>
      </c>
      <c r="CD2025" s="179">
        <f t="shared" si="3654"/>
        <v>0</v>
      </c>
      <c r="CE2025" s="179">
        <f t="shared" ref="CE2025:CL2025" si="3655">CE2012</f>
        <v>0</v>
      </c>
      <c r="CF2025" s="179">
        <f t="shared" si="3655"/>
        <v>0</v>
      </c>
      <c r="CG2025" s="179">
        <f t="shared" si="3655"/>
        <v>0</v>
      </c>
      <c r="CH2025" s="179">
        <f t="shared" si="3655"/>
        <v>0</v>
      </c>
      <c r="CI2025" s="179">
        <f t="shared" si="3655"/>
        <v>0</v>
      </c>
      <c r="CJ2025" s="179">
        <f t="shared" si="3655"/>
        <v>0</v>
      </c>
      <c r="CK2025" s="179">
        <f t="shared" si="3655"/>
        <v>0</v>
      </c>
      <c r="CL2025" s="179">
        <f t="shared" si="3655"/>
        <v>0</v>
      </c>
      <c r="CN2025" s="60"/>
      <c r="CO2025" s="179">
        <f t="shared" ref="CO2025:DL2025" si="3656">CO2012</f>
        <v>0</v>
      </c>
      <c r="CP2025" s="179">
        <f t="shared" si="3656"/>
        <v>0</v>
      </c>
      <c r="CQ2025" s="179">
        <f t="shared" si="3656"/>
        <v>0</v>
      </c>
      <c r="CR2025" s="179">
        <f t="shared" si="3656"/>
        <v>0</v>
      </c>
      <c r="CS2025" s="179">
        <f t="shared" si="3656"/>
        <v>0</v>
      </c>
      <c r="CT2025" s="179">
        <f t="shared" si="3656"/>
        <v>0</v>
      </c>
      <c r="CU2025" s="179">
        <f t="shared" si="3656"/>
        <v>0</v>
      </c>
      <c r="CV2025" s="179">
        <f t="shared" si="3656"/>
        <v>0</v>
      </c>
      <c r="CW2025" s="179">
        <f t="shared" si="3656"/>
        <v>0</v>
      </c>
      <c r="CX2025" s="179">
        <f t="shared" si="3656"/>
        <v>0</v>
      </c>
      <c r="CY2025" s="179">
        <f t="shared" si="3656"/>
        <v>0</v>
      </c>
      <c r="CZ2025" s="179">
        <f t="shared" si="3656"/>
        <v>0</v>
      </c>
      <c r="DA2025" s="179">
        <f t="shared" si="3656"/>
        <v>0</v>
      </c>
      <c r="DB2025" s="179">
        <f t="shared" si="3656"/>
        <v>0</v>
      </c>
      <c r="DC2025" s="179">
        <f t="shared" si="3656"/>
        <v>0</v>
      </c>
      <c r="DD2025" s="179">
        <f t="shared" si="3656"/>
        <v>0</v>
      </c>
      <c r="DE2025" s="179">
        <f t="shared" si="3656"/>
        <v>0</v>
      </c>
      <c r="DF2025" s="179">
        <f t="shared" si="3656"/>
        <v>0</v>
      </c>
      <c r="DG2025" s="179">
        <f t="shared" si="3656"/>
        <v>0</v>
      </c>
      <c r="DH2025" s="179">
        <f t="shared" si="3656"/>
        <v>0</v>
      </c>
      <c r="DI2025" s="179">
        <f t="shared" si="3656"/>
        <v>0</v>
      </c>
      <c r="DJ2025" s="179">
        <f t="shared" si="3656"/>
        <v>0</v>
      </c>
      <c r="DK2025" s="179">
        <f t="shared" si="3656"/>
        <v>0</v>
      </c>
      <c r="DL2025" s="179">
        <f t="shared" si="3656"/>
        <v>0</v>
      </c>
    </row>
    <row r="2026" spans="1:116" x14ac:dyDescent="0.4">
      <c r="B2026" t="s">
        <v>332</v>
      </c>
      <c r="D2026" t="s">
        <v>529</v>
      </c>
      <c r="E2026" s="8" t="str">
        <f t="shared" ref="E2026" si="3657">ROW()&amp;" "&amp;D2026</f>
        <v>2026 FCCA-F</v>
      </c>
      <c r="G2026" s="241" t="str">
        <f>IFERROR(SUBSTITUTE(TRIM(MID(G2016, SEARCH("-", G2016) + 1, LEN(G2016))),":",""),"no unit")</f>
        <v>no unit</v>
      </c>
      <c r="H2026" s="12"/>
      <c r="I2026" s="60"/>
      <c r="J2026" s="60"/>
      <c r="K2026" s="15"/>
      <c r="L2026" s="15"/>
      <c r="M2026" s="15"/>
      <c r="N2026" s="15"/>
      <c r="O2026" s="15"/>
      <c r="P2026" s="15"/>
      <c r="R2026" s="15"/>
      <c r="S2026" s="179"/>
      <c r="T2026" s="179"/>
      <c r="U2026" s="179"/>
      <c r="V2026" s="179"/>
      <c r="W2026" s="179"/>
      <c r="X2026" s="179"/>
      <c r="Y2026" s="179"/>
      <c r="Z2026" s="179"/>
      <c r="AA2026" s="179"/>
      <c r="AB2026" s="179"/>
      <c r="AC2026" s="179"/>
      <c r="AD2026" s="179"/>
      <c r="AE2026" s="179"/>
      <c r="AF2026" s="179"/>
      <c r="AG2026" s="179"/>
      <c r="AH2026" s="179"/>
      <c r="AI2026" s="179"/>
      <c r="AJ2026" s="179"/>
      <c r="AK2026" s="179"/>
      <c r="AL2026" s="179"/>
      <c r="AM2026" s="179"/>
      <c r="AN2026" s="179"/>
      <c r="AO2026" s="179"/>
      <c r="AP2026" s="179"/>
      <c r="AQ2026" s="179"/>
      <c r="AR2026" s="179"/>
      <c r="AS2026" s="179"/>
      <c r="AT2026" s="179"/>
      <c r="AU2026" s="179"/>
      <c r="AV2026" s="179"/>
      <c r="AW2026" s="179"/>
      <c r="AX2026" s="179"/>
      <c r="AY2026" s="179"/>
      <c r="AZ2026" s="179"/>
      <c r="BA2026" s="179"/>
      <c r="BB2026" s="179"/>
      <c r="BC2026" s="179"/>
      <c r="BD2026" s="179"/>
      <c r="BE2026" s="179"/>
      <c r="BF2026" s="179"/>
      <c r="BG2026" s="179"/>
      <c r="BH2026" s="179"/>
      <c r="BI2026" s="179"/>
      <c r="BJ2026" s="179"/>
      <c r="BK2026" s="179"/>
      <c r="BL2026" s="179"/>
      <c r="BM2026" s="179"/>
      <c r="BN2026" s="179"/>
      <c r="BO2026" s="179"/>
      <c r="BP2026" s="179"/>
      <c r="BQ2026" s="179"/>
      <c r="BR2026" s="179"/>
      <c r="BS2026" s="179"/>
      <c r="BT2026" s="179"/>
      <c r="BU2026" s="179"/>
      <c r="BV2026" s="179"/>
      <c r="BW2026" s="179"/>
      <c r="BX2026" s="179"/>
      <c r="BY2026" s="179"/>
      <c r="BZ2026" s="179"/>
      <c r="CA2026" s="179"/>
      <c r="CB2026" s="179"/>
      <c r="CC2026" s="179"/>
      <c r="CD2026" s="179"/>
      <c r="CE2026" s="179"/>
      <c r="CF2026" s="179"/>
      <c r="CG2026" s="179"/>
      <c r="CH2026" s="179"/>
      <c r="CI2026" s="179"/>
      <c r="CJ2026" s="179"/>
      <c r="CK2026" s="179"/>
      <c r="CL2026" s="179"/>
      <c r="CN2026" s="60"/>
      <c r="CO2026" s="179"/>
      <c r="CP2026" s="179"/>
      <c r="CQ2026" s="179"/>
      <c r="CR2026" s="179"/>
      <c r="CS2026" s="179"/>
      <c r="CT2026" s="179"/>
      <c r="CU2026" s="179"/>
      <c r="CV2026" s="179"/>
      <c r="CW2026" s="179"/>
      <c r="CX2026" s="179"/>
      <c r="CY2026" s="179"/>
      <c r="CZ2026" s="179"/>
      <c r="DA2026" s="179"/>
      <c r="DB2026" s="179"/>
      <c r="DC2026" s="179"/>
      <c r="DD2026" s="179"/>
      <c r="DE2026" s="179"/>
      <c r="DF2026" s="179"/>
      <c r="DG2026" s="179"/>
      <c r="DH2026" s="179"/>
      <c r="DI2026" s="179"/>
      <c r="DJ2026" s="179"/>
      <c r="DK2026" s="179"/>
      <c r="DL2026" s="179"/>
    </row>
    <row r="2027" spans="1:116" x14ac:dyDescent="0.4">
      <c r="B2027" t="s">
        <v>332</v>
      </c>
      <c r="D2027" t="s">
        <v>529</v>
      </c>
      <c r="E2027" s="8" t="str">
        <f>ROW()&amp;" "&amp;D2027</f>
        <v>2027 FCCA-F</v>
      </c>
      <c r="G2027" s="136" t="str">
        <f>G2014</f>
        <v>Secondary revenue driver</v>
      </c>
      <c r="H2027" s="12"/>
      <c r="I2027" s="60"/>
      <c r="J2027" s="60"/>
      <c r="K2027" s="15"/>
      <c r="L2027" s="15"/>
      <c r="M2027" s="15"/>
      <c r="N2027" s="15"/>
      <c r="O2027" s="15"/>
      <c r="P2027" s="15"/>
      <c r="R2027" s="15"/>
      <c r="S2027" s="4" t="str">
        <f t="shared" ref="S2027:AX2027" si="3658">ADDRESS(ROW(S2017),COLUMN(S2017),2)</f>
        <v>S$2017</v>
      </c>
      <c r="T2027" s="4" t="str">
        <f t="shared" si="3658"/>
        <v>T$2017</v>
      </c>
      <c r="U2027" s="4" t="str">
        <f t="shared" si="3658"/>
        <v>U$2017</v>
      </c>
      <c r="V2027" s="4" t="str">
        <f t="shared" si="3658"/>
        <v>V$2017</v>
      </c>
      <c r="W2027" s="4" t="str">
        <f t="shared" si="3658"/>
        <v>W$2017</v>
      </c>
      <c r="X2027" s="4" t="str">
        <f t="shared" si="3658"/>
        <v>X$2017</v>
      </c>
      <c r="Y2027" s="4" t="str">
        <f t="shared" si="3658"/>
        <v>Y$2017</v>
      </c>
      <c r="Z2027" s="4" t="str">
        <f t="shared" si="3658"/>
        <v>Z$2017</v>
      </c>
      <c r="AA2027" s="4" t="str">
        <f t="shared" si="3658"/>
        <v>AA$2017</v>
      </c>
      <c r="AB2027" s="4" t="str">
        <f t="shared" si="3658"/>
        <v>AB$2017</v>
      </c>
      <c r="AC2027" s="4" t="str">
        <f t="shared" si="3658"/>
        <v>AC$2017</v>
      </c>
      <c r="AD2027" s="4" t="str">
        <f t="shared" si="3658"/>
        <v>AD$2017</v>
      </c>
      <c r="AE2027" s="4" t="str">
        <f t="shared" si="3658"/>
        <v>AE$2017</v>
      </c>
      <c r="AF2027" s="4" t="str">
        <f t="shared" si="3658"/>
        <v>AF$2017</v>
      </c>
      <c r="AG2027" s="4" t="str">
        <f t="shared" si="3658"/>
        <v>AG$2017</v>
      </c>
      <c r="AH2027" s="4" t="str">
        <f t="shared" si="3658"/>
        <v>AH$2017</v>
      </c>
      <c r="AI2027" s="4" t="str">
        <f t="shared" si="3658"/>
        <v>AI$2017</v>
      </c>
      <c r="AJ2027" s="4" t="str">
        <f t="shared" si="3658"/>
        <v>AJ$2017</v>
      </c>
      <c r="AK2027" s="4" t="str">
        <f t="shared" si="3658"/>
        <v>AK$2017</v>
      </c>
      <c r="AL2027" s="4" t="str">
        <f t="shared" si="3658"/>
        <v>AL$2017</v>
      </c>
      <c r="AM2027" s="4" t="str">
        <f t="shared" si="3658"/>
        <v>AM$2017</v>
      </c>
      <c r="AN2027" s="4" t="str">
        <f t="shared" si="3658"/>
        <v>AN$2017</v>
      </c>
      <c r="AO2027" s="4" t="str">
        <f t="shared" si="3658"/>
        <v>AO$2017</v>
      </c>
      <c r="AP2027" s="4" t="str">
        <f t="shared" si="3658"/>
        <v>AP$2017</v>
      </c>
      <c r="AQ2027" s="4" t="str">
        <f t="shared" si="3658"/>
        <v>AQ$2017</v>
      </c>
      <c r="AR2027" s="4" t="str">
        <f t="shared" si="3658"/>
        <v>AR$2017</v>
      </c>
      <c r="AS2027" s="4" t="str">
        <f t="shared" si="3658"/>
        <v>AS$2017</v>
      </c>
      <c r="AT2027" s="4" t="str">
        <f t="shared" si="3658"/>
        <v>AT$2017</v>
      </c>
      <c r="AU2027" s="4" t="str">
        <f t="shared" si="3658"/>
        <v>AU$2017</v>
      </c>
      <c r="AV2027" s="4" t="str">
        <f t="shared" si="3658"/>
        <v>AV$2017</v>
      </c>
      <c r="AW2027" s="4" t="str">
        <f t="shared" si="3658"/>
        <v>AW$2017</v>
      </c>
      <c r="AX2027" s="4" t="str">
        <f t="shared" si="3658"/>
        <v>AX$2017</v>
      </c>
      <c r="AY2027" s="4" t="str">
        <f t="shared" ref="AY2027:CD2027" si="3659">ADDRESS(ROW(AY2017),COLUMN(AY2017),2)</f>
        <v>AY$2017</v>
      </c>
      <c r="AZ2027" s="4" t="str">
        <f t="shared" si="3659"/>
        <v>AZ$2017</v>
      </c>
      <c r="BA2027" s="4" t="str">
        <f t="shared" si="3659"/>
        <v>BA$2017</v>
      </c>
      <c r="BB2027" s="4" t="str">
        <f t="shared" si="3659"/>
        <v>BB$2017</v>
      </c>
      <c r="BC2027" s="4" t="str">
        <f t="shared" si="3659"/>
        <v>BC$2017</v>
      </c>
      <c r="BD2027" s="4" t="str">
        <f t="shared" si="3659"/>
        <v>BD$2017</v>
      </c>
      <c r="BE2027" s="4" t="str">
        <f t="shared" si="3659"/>
        <v>BE$2017</v>
      </c>
      <c r="BF2027" s="4" t="str">
        <f t="shared" si="3659"/>
        <v>BF$2017</v>
      </c>
      <c r="BG2027" s="4" t="str">
        <f t="shared" si="3659"/>
        <v>BG$2017</v>
      </c>
      <c r="BH2027" s="4" t="str">
        <f t="shared" si="3659"/>
        <v>BH$2017</v>
      </c>
      <c r="BI2027" s="4" t="str">
        <f t="shared" si="3659"/>
        <v>BI$2017</v>
      </c>
      <c r="BJ2027" s="4" t="str">
        <f t="shared" si="3659"/>
        <v>BJ$2017</v>
      </c>
      <c r="BK2027" s="4" t="str">
        <f t="shared" si="3659"/>
        <v>BK$2017</v>
      </c>
      <c r="BL2027" s="4" t="str">
        <f t="shared" si="3659"/>
        <v>BL$2017</v>
      </c>
      <c r="BM2027" s="4" t="str">
        <f t="shared" si="3659"/>
        <v>BM$2017</v>
      </c>
      <c r="BN2027" s="4" t="str">
        <f t="shared" si="3659"/>
        <v>BN$2017</v>
      </c>
      <c r="BO2027" s="4" t="str">
        <f t="shared" si="3659"/>
        <v>BO$2017</v>
      </c>
      <c r="BP2027" s="4" t="str">
        <f t="shared" si="3659"/>
        <v>BP$2017</v>
      </c>
      <c r="BQ2027" s="4" t="str">
        <f t="shared" si="3659"/>
        <v>BQ$2017</v>
      </c>
      <c r="BR2027" s="4" t="str">
        <f t="shared" si="3659"/>
        <v>BR$2017</v>
      </c>
      <c r="BS2027" s="4" t="str">
        <f t="shared" si="3659"/>
        <v>BS$2017</v>
      </c>
      <c r="BT2027" s="4" t="str">
        <f t="shared" si="3659"/>
        <v>BT$2017</v>
      </c>
      <c r="BU2027" s="4" t="str">
        <f t="shared" si="3659"/>
        <v>BU$2017</v>
      </c>
      <c r="BV2027" s="4" t="str">
        <f t="shared" si="3659"/>
        <v>BV$2017</v>
      </c>
      <c r="BW2027" s="4" t="str">
        <f t="shared" si="3659"/>
        <v>BW$2017</v>
      </c>
      <c r="BX2027" s="4" t="str">
        <f t="shared" si="3659"/>
        <v>BX$2017</v>
      </c>
      <c r="BY2027" s="4" t="str">
        <f t="shared" si="3659"/>
        <v>BY$2017</v>
      </c>
      <c r="BZ2027" s="4" t="str">
        <f t="shared" si="3659"/>
        <v>BZ$2017</v>
      </c>
      <c r="CA2027" s="4" t="str">
        <f t="shared" si="3659"/>
        <v>CA$2017</v>
      </c>
      <c r="CB2027" s="4" t="str">
        <f t="shared" si="3659"/>
        <v>CB$2017</v>
      </c>
      <c r="CC2027" s="4" t="str">
        <f t="shared" si="3659"/>
        <v>CC$2017</v>
      </c>
      <c r="CD2027" s="4" t="str">
        <f t="shared" si="3659"/>
        <v>CD$2017</v>
      </c>
      <c r="CE2027" s="4" t="str">
        <f t="shared" ref="CE2027:CL2027" si="3660">ADDRESS(ROW(CE2017),COLUMN(CE2017),2)</f>
        <v>CE$2017</v>
      </c>
      <c r="CF2027" s="4" t="str">
        <f t="shared" si="3660"/>
        <v>CF$2017</v>
      </c>
      <c r="CG2027" s="4" t="str">
        <f t="shared" si="3660"/>
        <v>CG$2017</v>
      </c>
      <c r="CH2027" s="4" t="str">
        <f t="shared" si="3660"/>
        <v>CH$2017</v>
      </c>
      <c r="CI2027" s="4" t="str">
        <f t="shared" si="3660"/>
        <v>CI$2017</v>
      </c>
      <c r="CJ2027" s="4" t="str">
        <f t="shared" si="3660"/>
        <v>CJ$2017</v>
      </c>
      <c r="CK2027" s="4" t="str">
        <f t="shared" si="3660"/>
        <v>CK$2017</v>
      </c>
      <c r="CL2027" s="4" t="str">
        <f t="shared" si="3660"/>
        <v>CL$2017</v>
      </c>
      <c r="CN2027" s="60"/>
      <c r="CO2027" s="4" t="str">
        <f t="shared" ref="CO2027:DL2027" si="3661">ADDRESS(ROW(CO2017),COLUMN(CO2017),2)</f>
        <v>CO$2017</v>
      </c>
      <c r="CP2027" s="4" t="str">
        <f t="shared" si="3661"/>
        <v>CP$2017</v>
      </c>
      <c r="CQ2027" s="4" t="str">
        <f t="shared" si="3661"/>
        <v>CQ$2017</v>
      </c>
      <c r="CR2027" s="4" t="str">
        <f t="shared" si="3661"/>
        <v>CR$2017</v>
      </c>
      <c r="CS2027" s="4" t="str">
        <f t="shared" si="3661"/>
        <v>CS$2017</v>
      </c>
      <c r="CT2027" s="4" t="str">
        <f t="shared" si="3661"/>
        <v>CT$2017</v>
      </c>
      <c r="CU2027" s="4" t="str">
        <f t="shared" si="3661"/>
        <v>CU$2017</v>
      </c>
      <c r="CV2027" s="4" t="str">
        <f t="shared" si="3661"/>
        <v>CV$2017</v>
      </c>
      <c r="CW2027" s="4" t="str">
        <f t="shared" si="3661"/>
        <v>CW$2017</v>
      </c>
      <c r="CX2027" s="4" t="str">
        <f t="shared" si="3661"/>
        <v>CX$2017</v>
      </c>
      <c r="CY2027" s="4" t="str">
        <f t="shared" si="3661"/>
        <v>CY$2017</v>
      </c>
      <c r="CZ2027" s="4" t="str">
        <f t="shared" si="3661"/>
        <v>CZ$2017</v>
      </c>
      <c r="DA2027" s="4" t="str">
        <f t="shared" si="3661"/>
        <v>DA$2017</v>
      </c>
      <c r="DB2027" s="4" t="str">
        <f t="shared" si="3661"/>
        <v>DB$2017</v>
      </c>
      <c r="DC2027" s="4" t="str">
        <f t="shared" si="3661"/>
        <v>DC$2017</v>
      </c>
      <c r="DD2027" s="4" t="str">
        <f t="shared" si="3661"/>
        <v>DD$2017</v>
      </c>
      <c r="DE2027" s="4" t="str">
        <f t="shared" si="3661"/>
        <v>DE$2017</v>
      </c>
      <c r="DF2027" s="4" t="str">
        <f t="shared" si="3661"/>
        <v>DF$2017</v>
      </c>
      <c r="DG2027" s="4" t="str">
        <f t="shared" si="3661"/>
        <v>DG$2017</v>
      </c>
      <c r="DH2027" s="4" t="str">
        <f t="shared" si="3661"/>
        <v>DH$2017</v>
      </c>
      <c r="DI2027" s="4" t="str">
        <f t="shared" si="3661"/>
        <v>DI$2017</v>
      </c>
      <c r="DJ2027" s="4" t="str">
        <f t="shared" si="3661"/>
        <v>DJ$2017</v>
      </c>
      <c r="DK2027" s="4" t="str">
        <f t="shared" si="3661"/>
        <v>DK$2017</v>
      </c>
      <c r="DL2027" s="4" t="str">
        <f t="shared" si="3661"/>
        <v>DL$2017</v>
      </c>
    </row>
    <row r="2028" spans="1:116" x14ac:dyDescent="0.4">
      <c r="B2028" t="s">
        <v>332</v>
      </c>
      <c r="D2028" t="s">
        <v>529</v>
      </c>
      <c r="E2028" s="8" t="str">
        <f>ROW()&amp;" "&amp;D2028</f>
        <v>2028 FCCA-F</v>
      </c>
      <c r="G2028" s="136" t="str">
        <f>G2015</f>
        <v>Secondary volume driver</v>
      </c>
      <c r="H2028" s="12"/>
      <c r="I2028" s="60"/>
      <c r="J2028" s="60"/>
      <c r="K2028" s="15"/>
      <c r="L2028" s="15"/>
      <c r="M2028" s="15"/>
      <c r="N2028" s="15"/>
      <c r="O2028" s="15"/>
      <c r="P2028" s="15"/>
      <c r="R2028" s="15"/>
      <c r="S2028" s="179" t="str">
        <f t="shared" ref="S2028:AX2028" si="3662">S2015</f>
        <v>S$19</v>
      </c>
      <c r="T2028" s="179" t="str">
        <f t="shared" si="3662"/>
        <v>T$19</v>
      </c>
      <c r="U2028" s="179" t="str">
        <f t="shared" si="3662"/>
        <v>U$19</v>
      </c>
      <c r="V2028" s="179" t="str">
        <f t="shared" si="3662"/>
        <v>V$19</v>
      </c>
      <c r="W2028" s="179" t="str">
        <f t="shared" si="3662"/>
        <v>W$19</v>
      </c>
      <c r="X2028" s="179" t="str">
        <f t="shared" si="3662"/>
        <v>X$19</v>
      </c>
      <c r="Y2028" s="179" t="str">
        <f t="shared" si="3662"/>
        <v>Y$19</v>
      </c>
      <c r="Z2028" s="179" t="str">
        <f t="shared" si="3662"/>
        <v>Z$19</v>
      </c>
      <c r="AA2028" s="179" t="str">
        <f t="shared" si="3662"/>
        <v>AA$19</v>
      </c>
      <c r="AB2028" s="179" t="str">
        <f t="shared" si="3662"/>
        <v>AB$19</v>
      </c>
      <c r="AC2028" s="179" t="str">
        <f t="shared" si="3662"/>
        <v>AC$19</v>
      </c>
      <c r="AD2028" s="179" t="str">
        <f t="shared" si="3662"/>
        <v>AD$19</v>
      </c>
      <c r="AE2028" s="179" t="str">
        <f t="shared" si="3662"/>
        <v>AE$19</v>
      </c>
      <c r="AF2028" s="179" t="str">
        <f t="shared" si="3662"/>
        <v>AF$19</v>
      </c>
      <c r="AG2028" s="179" t="str">
        <f t="shared" si="3662"/>
        <v>AG$19</v>
      </c>
      <c r="AH2028" s="179" t="str">
        <f t="shared" si="3662"/>
        <v>AH$19</v>
      </c>
      <c r="AI2028" s="179" t="str">
        <f t="shared" si="3662"/>
        <v>AI$19</v>
      </c>
      <c r="AJ2028" s="179" t="str">
        <f t="shared" si="3662"/>
        <v>AJ$19</v>
      </c>
      <c r="AK2028" s="179" t="str">
        <f t="shared" si="3662"/>
        <v>AK$19</v>
      </c>
      <c r="AL2028" s="179" t="str">
        <f t="shared" si="3662"/>
        <v>AL$19</v>
      </c>
      <c r="AM2028" s="179" t="str">
        <f t="shared" si="3662"/>
        <v>AM$19</v>
      </c>
      <c r="AN2028" s="179" t="str">
        <f t="shared" si="3662"/>
        <v>AN$19</v>
      </c>
      <c r="AO2028" s="179" t="str">
        <f t="shared" si="3662"/>
        <v>AO$19</v>
      </c>
      <c r="AP2028" s="179" t="str">
        <f t="shared" si="3662"/>
        <v>AP$19</v>
      </c>
      <c r="AQ2028" s="179" t="str">
        <f t="shared" si="3662"/>
        <v>AQ$19</v>
      </c>
      <c r="AR2028" s="179" t="str">
        <f t="shared" si="3662"/>
        <v>AR$19</v>
      </c>
      <c r="AS2028" s="179" t="str">
        <f t="shared" si="3662"/>
        <v>AS$19</v>
      </c>
      <c r="AT2028" s="179" t="str">
        <f t="shared" si="3662"/>
        <v>AT$19</v>
      </c>
      <c r="AU2028" s="179" t="str">
        <f t="shared" si="3662"/>
        <v>AU$19</v>
      </c>
      <c r="AV2028" s="179" t="str">
        <f t="shared" si="3662"/>
        <v>AV$19</v>
      </c>
      <c r="AW2028" s="179" t="str">
        <f t="shared" si="3662"/>
        <v>AW$19</v>
      </c>
      <c r="AX2028" s="179" t="str">
        <f t="shared" si="3662"/>
        <v>AX$19</v>
      </c>
      <c r="AY2028" s="179" t="str">
        <f t="shared" ref="AY2028:CD2028" si="3663">AY2015</f>
        <v>AY$19</v>
      </c>
      <c r="AZ2028" s="179" t="str">
        <f t="shared" si="3663"/>
        <v>AZ$19</v>
      </c>
      <c r="BA2028" s="179" t="str">
        <f t="shared" si="3663"/>
        <v>BA$19</v>
      </c>
      <c r="BB2028" s="179" t="str">
        <f t="shared" si="3663"/>
        <v>BB$19</v>
      </c>
      <c r="BC2028" s="179" t="str">
        <f t="shared" si="3663"/>
        <v>BC$19</v>
      </c>
      <c r="BD2028" s="179" t="str">
        <f t="shared" si="3663"/>
        <v>BD$19</v>
      </c>
      <c r="BE2028" s="179" t="str">
        <f t="shared" si="3663"/>
        <v>BE$19</v>
      </c>
      <c r="BF2028" s="179" t="str">
        <f t="shared" si="3663"/>
        <v>BF$19</v>
      </c>
      <c r="BG2028" s="179" t="str">
        <f t="shared" si="3663"/>
        <v>BG$19</v>
      </c>
      <c r="BH2028" s="179" t="str">
        <f t="shared" si="3663"/>
        <v>BH$19</v>
      </c>
      <c r="BI2028" s="179" t="str">
        <f t="shared" si="3663"/>
        <v>BI$19</v>
      </c>
      <c r="BJ2028" s="179" t="str">
        <f t="shared" si="3663"/>
        <v>BJ$19</v>
      </c>
      <c r="BK2028" s="179" t="str">
        <f t="shared" si="3663"/>
        <v>BK$19</v>
      </c>
      <c r="BL2028" s="179" t="str">
        <f t="shared" si="3663"/>
        <v>BL$19</v>
      </c>
      <c r="BM2028" s="179" t="str">
        <f t="shared" si="3663"/>
        <v>BM$19</v>
      </c>
      <c r="BN2028" s="179" t="str">
        <f t="shared" si="3663"/>
        <v>BN$19</v>
      </c>
      <c r="BO2028" s="179" t="str">
        <f t="shared" si="3663"/>
        <v>BO$19</v>
      </c>
      <c r="BP2028" s="179" t="str">
        <f t="shared" si="3663"/>
        <v>BP$19</v>
      </c>
      <c r="BQ2028" s="179" t="str">
        <f t="shared" si="3663"/>
        <v>BQ$19</v>
      </c>
      <c r="BR2028" s="179" t="str">
        <f t="shared" si="3663"/>
        <v>BR$19</v>
      </c>
      <c r="BS2028" s="179" t="str">
        <f t="shared" si="3663"/>
        <v>BS$19</v>
      </c>
      <c r="BT2028" s="179" t="str">
        <f t="shared" si="3663"/>
        <v>BT$19</v>
      </c>
      <c r="BU2028" s="179" t="str">
        <f t="shared" si="3663"/>
        <v>BU$19</v>
      </c>
      <c r="BV2028" s="179" t="str">
        <f t="shared" si="3663"/>
        <v>BV$19</v>
      </c>
      <c r="BW2028" s="179" t="str">
        <f t="shared" si="3663"/>
        <v>BW$19</v>
      </c>
      <c r="BX2028" s="179" t="str">
        <f t="shared" si="3663"/>
        <v>BX$19</v>
      </c>
      <c r="BY2028" s="179" t="str">
        <f t="shared" si="3663"/>
        <v>BY$19</v>
      </c>
      <c r="BZ2028" s="179" t="str">
        <f t="shared" si="3663"/>
        <v>BZ$19</v>
      </c>
      <c r="CA2028" s="179" t="str">
        <f t="shared" si="3663"/>
        <v>CA$19</v>
      </c>
      <c r="CB2028" s="179" t="str">
        <f t="shared" si="3663"/>
        <v>CB$19</v>
      </c>
      <c r="CC2028" s="179" t="str">
        <f t="shared" si="3663"/>
        <v>CC$19</v>
      </c>
      <c r="CD2028" s="179" t="str">
        <f t="shared" si="3663"/>
        <v>CD$19</v>
      </c>
      <c r="CE2028" s="179" t="str">
        <f t="shared" ref="CE2028:CL2028" si="3664">CE2015</f>
        <v>CE$19</v>
      </c>
      <c r="CF2028" s="179" t="str">
        <f t="shared" si="3664"/>
        <v>CF$19</v>
      </c>
      <c r="CG2028" s="179" t="str">
        <f t="shared" si="3664"/>
        <v>CG$19</v>
      </c>
      <c r="CH2028" s="179" t="str">
        <f t="shared" si="3664"/>
        <v>CH$19</v>
      </c>
      <c r="CI2028" s="179" t="str">
        <f t="shared" si="3664"/>
        <v>CI$19</v>
      </c>
      <c r="CJ2028" s="179" t="str">
        <f t="shared" si="3664"/>
        <v>CJ$19</v>
      </c>
      <c r="CK2028" s="179" t="str">
        <f t="shared" si="3664"/>
        <v>CK$19</v>
      </c>
      <c r="CL2028" s="179" t="str">
        <f t="shared" si="3664"/>
        <v>CL$19</v>
      </c>
      <c r="CN2028" s="60"/>
      <c r="CO2028" s="179" t="str">
        <f t="shared" ref="CO2028:DL2028" si="3665">CO2015</f>
        <v>CO$19</v>
      </c>
      <c r="CP2028" s="179" t="str">
        <f t="shared" si="3665"/>
        <v>CP$19</v>
      </c>
      <c r="CQ2028" s="179" t="str">
        <f t="shared" si="3665"/>
        <v>CQ$19</v>
      </c>
      <c r="CR2028" s="179" t="str">
        <f t="shared" si="3665"/>
        <v>CR$19</v>
      </c>
      <c r="CS2028" s="179" t="str">
        <f t="shared" si="3665"/>
        <v>CS$19</v>
      </c>
      <c r="CT2028" s="179" t="str">
        <f t="shared" si="3665"/>
        <v>CT$19</v>
      </c>
      <c r="CU2028" s="179" t="str">
        <f t="shared" si="3665"/>
        <v>CU$19</v>
      </c>
      <c r="CV2028" s="179" t="str">
        <f t="shared" si="3665"/>
        <v>CV$19</v>
      </c>
      <c r="CW2028" s="179" t="str">
        <f t="shared" si="3665"/>
        <v>CW$19</v>
      </c>
      <c r="CX2028" s="179" t="str">
        <f t="shared" si="3665"/>
        <v>CX$19</v>
      </c>
      <c r="CY2028" s="179" t="str">
        <f t="shared" si="3665"/>
        <v>CY$19</v>
      </c>
      <c r="CZ2028" s="179" t="str">
        <f t="shared" si="3665"/>
        <v>CZ$19</v>
      </c>
      <c r="DA2028" s="179" t="str">
        <f t="shared" si="3665"/>
        <v>DA$19</v>
      </c>
      <c r="DB2028" s="179" t="str">
        <f t="shared" si="3665"/>
        <v>DB$19</v>
      </c>
      <c r="DC2028" s="179" t="str">
        <f t="shared" si="3665"/>
        <v>DC$19</v>
      </c>
      <c r="DD2028" s="179" t="str">
        <f t="shared" si="3665"/>
        <v>DD$19</v>
      </c>
      <c r="DE2028" s="179" t="str">
        <f t="shared" si="3665"/>
        <v>DE$19</v>
      </c>
      <c r="DF2028" s="179" t="str">
        <f t="shared" si="3665"/>
        <v>DF$19</v>
      </c>
      <c r="DG2028" s="179" t="str">
        <f t="shared" si="3665"/>
        <v>DG$19</v>
      </c>
      <c r="DH2028" s="179" t="str">
        <f t="shared" si="3665"/>
        <v>DH$19</v>
      </c>
      <c r="DI2028" s="179" t="str">
        <f t="shared" si="3665"/>
        <v>DI$19</v>
      </c>
      <c r="DJ2028" s="179" t="str">
        <f t="shared" si="3665"/>
        <v>DJ$19</v>
      </c>
      <c r="DK2028" s="179" t="str">
        <f t="shared" si="3665"/>
        <v>DK$19</v>
      </c>
      <c r="DL2028" s="179" t="str">
        <f t="shared" si="3665"/>
        <v>DL$19</v>
      </c>
    </row>
    <row r="2029" spans="1:116" x14ac:dyDescent="0.4">
      <c r="E2029" s="8"/>
      <c r="G2029" s="136"/>
      <c r="H2029" s="12"/>
      <c r="I2029" s="60"/>
      <c r="J2029" s="60"/>
      <c r="K2029" s="15"/>
      <c r="L2029" s="15"/>
      <c r="M2029" s="15"/>
      <c r="N2029" s="15"/>
      <c r="O2029" s="15"/>
      <c r="P2029" s="15"/>
      <c r="R2029" s="15"/>
      <c r="S2029" s="179"/>
      <c r="T2029" s="179"/>
      <c r="U2029" s="179"/>
      <c r="V2029" s="179"/>
      <c r="W2029" s="179"/>
      <c r="X2029" s="179"/>
      <c r="Y2029" s="179"/>
      <c r="Z2029" s="179"/>
      <c r="AA2029" s="179"/>
      <c r="AB2029" s="179"/>
      <c r="AC2029" s="179"/>
      <c r="AD2029" s="179"/>
      <c r="AE2029" s="179"/>
      <c r="AF2029" s="179"/>
      <c r="AG2029" s="179"/>
      <c r="AH2029" s="179"/>
      <c r="AI2029" s="179"/>
      <c r="AJ2029" s="179"/>
      <c r="AK2029" s="179"/>
      <c r="AL2029" s="179"/>
      <c r="AM2029" s="179"/>
      <c r="AN2029" s="179"/>
      <c r="AO2029" s="179"/>
      <c r="AP2029" s="179"/>
      <c r="AQ2029" s="179"/>
      <c r="AR2029" s="179"/>
      <c r="AS2029" s="179"/>
      <c r="AT2029" s="179"/>
      <c r="AU2029" s="179"/>
      <c r="AV2029" s="179"/>
      <c r="AW2029" s="179"/>
      <c r="AX2029" s="179"/>
      <c r="AY2029" s="179"/>
      <c r="AZ2029" s="179"/>
      <c r="BA2029" s="179"/>
      <c r="BB2029" s="179"/>
      <c r="BC2029" s="179"/>
      <c r="BD2029" s="179"/>
      <c r="BE2029" s="179"/>
      <c r="BF2029" s="179"/>
      <c r="BG2029" s="179"/>
      <c r="BH2029" s="179"/>
      <c r="BI2029" s="179"/>
      <c r="BJ2029" s="179"/>
      <c r="BK2029" s="179"/>
      <c r="BL2029" s="179"/>
      <c r="BM2029" s="179"/>
      <c r="BN2029" s="179"/>
      <c r="BO2029" s="179"/>
      <c r="BP2029" s="179"/>
      <c r="BQ2029" s="179"/>
      <c r="BR2029" s="179"/>
      <c r="BS2029" s="179"/>
      <c r="BT2029" s="179"/>
      <c r="BU2029" s="179"/>
      <c r="BV2029" s="179"/>
      <c r="BW2029" s="179"/>
      <c r="BX2029" s="179"/>
      <c r="BY2029" s="179"/>
      <c r="BZ2029" s="179"/>
      <c r="CA2029" s="179"/>
      <c r="CB2029" s="179"/>
      <c r="CC2029" s="179"/>
      <c r="CD2029" s="179"/>
      <c r="CE2029" s="179"/>
      <c r="CF2029" s="179"/>
      <c r="CG2029" s="179"/>
      <c r="CH2029" s="179"/>
      <c r="CI2029" s="179"/>
      <c r="CJ2029" s="179"/>
      <c r="CK2029" s="179"/>
      <c r="CL2029" s="179"/>
      <c r="CN2029" s="60"/>
      <c r="CO2029" s="179"/>
      <c r="CP2029" s="179"/>
      <c r="CQ2029" s="179"/>
      <c r="CR2029" s="179"/>
      <c r="CS2029" s="179"/>
      <c r="CT2029" s="179"/>
      <c r="CU2029" s="179"/>
      <c r="CV2029" s="179"/>
      <c r="CW2029" s="179"/>
      <c r="CX2029" s="179"/>
      <c r="CY2029" s="179"/>
      <c r="CZ2029" s="179"/>
      <c r="DA2029" s="179"/>
      <c r="DB2029" s="179"/>
      <c r="DC2029" s="179"/>
      <c r="DD2029" s="179"/>
      <c r="DE2029" s="179"/>
      <c r="DF2029" s="179"/>
      <c r="DG2029" s="179"/>
      <c r="DH2029" s="179"/>
      <c r="DI2029" s="179"/>
      <c r="DJ2029" s="179"/>
      <c r="DK2029" s="179"/>
      <c r="DL2029" s="179"/>
    </row>
    <row r="2030" spans="1:116" x14ac:dyDescent="0.4">
      <c r="A2030" s="174"/>
      <c r="E2030" s="8"/>
      <c r="G2030" s="175" t="s">
        <v>490</v>
      </c>
      <c r="H2030" s="174"/>
      <c r="I2030" s="176"/>
      <c r="J2030" s="176"/>
      <c r="K2030" s="197"/>
      <c r="L2030" s="197"/>
      <c r="M2030" s="197"/>
      <c r="N2030" s="197"/>
      <c r="O2030" s="197"/>
      <c r="P2030" s="197"/>
      <c r="R2030" s="198"/>
      <c r="S2030" s="174"/>
      <c r="T2030" s="174"/>
      <c r="U2030" s="174"/>
      <c r="V2030" s="174"/>
      <c r="W2030" s="174"/>
      <c r="X2030" s="174"/>
      <c r="Y2030" s="174"/>
      <c r="Z2030" s="174"/>
      <c r="AA2030" s="174"/>
      <c r="AB2030" s="174"/>
      <c r="AC2030" s="174"/>
      <c r="AD2030" s="174"/>
      <c r="AE2030" s="174"/>
      <c r="AF2030" s="174"/>
      <c r="AG2030" s="174"/>
      <c r="AH2030" s="174"/>
      <c r="AI2030" s="174"/>
      <c r="AJ2030" s="174"/>
      <c r="AK2030" s="174"/>
      <c r="AL2030" s="174"/>
      <c r="AM2030" s="174"/>
      <c r="AN2030" s="174"/>
      <c r="AO2030" s="174"/>
      <c r="AP2030" s="174"/>
      <c r="AQ2030" s="174"/>
      <c r="AR2030" s="174"/>
      <c r="AS2030" s="174"/>
      <c r="AT2030" s="174"/>
      <c r="AU2030" s="174"/>
      <c r="AV2030" s="174"/>
      <c r="AW2030" s="174"/>
      <c r="AX2030" s="174"/>
      <c r="AY2030" s="174"/>
      <c r="AZ2030" s="174"/>
      <c r="BA2030" s="174"/>
      <c r="BB2030" s="174"/>
      <c r="BC2030" s="174"/>
      <c r="BD2030" s="174"/>
      <c r="BE2030" s="174"/>
      <c r="BF2030" s="174"/>
      <c r="BG2030" s="174"/>
      <c r="BH2030" s="174"/>
      <c r="BI2030" s="174"/>
      <c r="BJ2030" s="174"/>
      <c r="BK2030" s="174"/>
      <c r="BL2030" s="174"/>
      <c r="BM2030" s="174"/>
      <c r="BN2030" s="174"/>
      <c r="BO2030" s="174"/>
      <c r="BP2030" s="174"/>
      <c r="BQ2030" s="174"/>
      <c r="BR2030" s="174"/>
      <c r="BS2030" s="174"/>
      <c r="BT2030" s="174"/>
      <c r="BU2030" s="174"/>
      <c r="BV2030" s="174"/>
      <c r="BW2030" s="174"/>
      <c r="BX2030" s="174"/>
      <c r="BY2030" s="174"/>
      <c r="BZ2030" s="174"/>
      <c r="CA2030" s="174"/>
      <c r="CB2030" s="174"/>
      <c r="CC2030" s="174"/>
      <c r="CD2030" s="174"/>
      <c r="CE2030" s="174"/>
      <c r="CF2030" s="174"/>
      <c r="CG2030" s="174"/>
      <c r="CH2030" s="174"/>
      <c r="CI2030" s="174"/>
      <c r="CJ2030" s="174"/>
      <c r="CK2030" s="174"/>
      <c r="CL2030" s="174"/>
      <c r="CN2030" s="176"/>
      <c r="CO2030" s="174"/>
      <c r="CP2030" s="174"/>
      <c r="CQ2030" s="174"/>
      <c r="CR2030" s="174"/>
      <c r="CS2030" s="174"/>
      <c r="CT2030" s="174"/>
      <c r="CU2030" s="174"/>
      <c r="CV2030" s="174"/>
      <c r="CW2030" s="174"/>
      <c r="CX2030" s="174"/>
      <c r="CY2030" s="174"/>
      <c r="CZ2030" s="174"/>
      <c r="DA2030" s="174"/>
      <c r="DB2030" s="174"/>
      <c r="DC2030" s="174"/>
      <c r="DD2030" s="174"/>
      <c r="DE2030" s="174"/>
      <c r="DF2030" s="174"/>
      <c r="DG2030" s="174"/>
      <c r="DH2030" s="174"/>
      <c r="DI2030" s="174"/>
      <c r="DJ2030" s="174"/>
      <c r="DK2030" s="174"/>
      <c r="DL2030" s="174"/>
    </row>
    <row r="2031" spans="1:116" x14ac:dyDescent="0.4">
      <c r="A2031" s="174"/>
      <c r="E2031" s="8"/>
      <c r="G2031" s="175" t="s">
        <v>492</v>
      </c>
      <c r="H2031" s="174"/>
      <c r="I2031" s="176"/>
      <c r="J2031" s="176"/>
      <c r="K2031" s="197"/>
      <c r="L2031" s="197"/>
      <c r="M2031" s="197"/>
      <c r="N2031" s="197"/>
      <c r="O2031" s="197"/>
      <c r="P2031" s="197"/>
      <c r="R2031" s="198"/>
      <c r="S2031" s="174"/>
      <c r="T2031" s="174"/>
      <c r="U2031" s="174"/>
      <c r="V2031" s="174"/>
      <c r="W2031" s="174"/>
      <c r="X2031" s="174"/>
      <c r="Y2031" s="174"/>
      <c r="Z2031" s="174"/>
      <c r="AA2031" s="174"/>
      <c r="AB2031" s="174"/>
      <c r="AC2031" s="174"/>
      <c r="AD2031" s="174"/>
      <c r="AE2031" s="174"/>
      <c r="AF2031" s="174"/>
      <c r="AG2031" s="174"/>
      <c r="AH2031" s="174"/>
      <c r="AI2031" s="174"/>
      <c r="AJ2031" s="174"/>
      <c r="AK2031" s="174"/>
      <c r="AL2031" s="174"/>
      <c r="AM2031" s="174"/>
      <c r="AN2031" s="174"/>
      <c r="AO2031" s="174"/>
      <c r="AP2031" s="174"/>
      <c r="AQ2031" s="174"/>
      <c r="AR2031" s="174"/>
      <c r="AS2031" s="174"/>
      <c r="AT2031" s="174"/>
      <c r="AU2031" s="174"/>
      <c r="AV2031" s="174"/>
      <c r="AW2031" s="174"/>
      <c r="AX2031" s="174"/>
      <c r="AY2031" s="174"/>
      <c r="AZ2031" s="174"/>
      <c r="BA2031" s="174"/>
      <c r="BB2031" s="174"/>
      <c r="BC2031" s="174"/>
      <c r="BD2031" s="174"/>
      <c r="BE2031" s="174"/>
      <c r="BF2031" s="174"/>
      <c r="BG2031" s="174"/>
      <c r="BH2031" s="174"/>
      <c r="BI2031" s="174"/>
      <c r="BJ2031" s="174"/>
      <c r="BK2031" s="174"/>
      <c r="BL2031" s="174"/>
      <c r="BM2031" s="174"/>
      <c r="BN2031" s="174"/>
      <c r="BO2031" s="174"/>
      <c r="BP2031" s="174"/>
      <c r="BQ2031" s="174"/>
      <c r="BR2031" s="174"/>
      <c r="BS2031" s="174"/>
      <c r="BT2031" s="174"/>
      <c r="BU2031" s="174"/>
      <c r="BV2031" s="174"/>
      <c r="BW2031" s="174"/>
      <c r="BX2031" s="174"/>
      <c r="BY2031" s="174"/>
      <c r="BZ2031" s="174"/>
      <c r="CA2031" s="174"/>
      <c r="CB2031" s="174"/>
      <c r="CC2031" s="174"/>
      <c r="CD2031" s="174"/>
      <c r="CE2031" s="174"/>
      <c r="CF2031" s="174"/>
      <c r="CG2031" s="174"/>
      <c r="CH2031" s="174"/>
      <c r="CI2031" s="174"/>
      <c r="CJ2031" s="174"/>
      <c r="CK2031" s="174"/>
      <c r="CL2031" s="174"/>
      <c r="CN2031" s="176"/>
      <c r="CO2031" s="174"/>
      <c r="CP2031" s="174"/>
      <c r="CQ2031" s="174"/>
      <c r="CR2031" s="174"/>
      <c r="CS2031" s="174"/>
      <c r="CT2031" s="174"/>
      <c r="CU2031" s="174"/>
      <c r="CV2031" s="174"/>
      <c r="CW2031" s="174"/>
      <c r="CX2031" s="174"/>
      <c r="CY2031" s="174"/>
      <c r="CZ2031" s="174"/>
      <c r="DA2031" s="174"/>
      <c r="DB2031" s="174"/>
      <c r="DC2031" s="174"/>
      <c r="DD2031" s="174"/>
      <c r="DE2031" s="174"/>
      <c r="DF2031" s="174"/>
      <c r="DG2031" s="174"/>
      <c r="DH2031" s="174"/>
      <c r="DI2031" s="174"/>
      <c r="DJ2031" s="174"/>
      <c r="DK2031" s="174"/>
      <c r="DL2031" s="174"/>
    </row>
    <row r="2032" spans="1:116" x14ac:dyDescent="0.4">
      <c r="A2032" s="174"/>
      <c r="E2032" s="8"/>
      <c r="G2032" s="175" t="s">
        <v>461</v>
      </c>
      <c r="H2032" s="174"/>
      <c r="I2032" s="176"/>
      <c r="J2032" s="176"/>
      <c r="K2032" s="197"/>
      <c r="L2032" s="197"/>
      <c r="M2032" s="197"/>
      <c r="N2032" s="197"/>
      <c r="O2032" s="197"/>
      <c r="P2032" s="197"/>
      <c r="R2032" s="198"/>
      <c r="S2032" s="199" t="str">
        <f t="shared" ref="S2032:CD2032" si="3666">S$20</f>
        <v>S$16</v>
      </c>
      <c r="T2032" s="199" t="str">
        <f t="shared" si="3666"/>
        <v>T$16</v>
      </c>
      <c r="U2032" s="199" t="str">
        <f t="shared" si="3666"/>
        <v>U$16</v>
      </c>
      <c r="V2032" s="199" t="str">
        <f t="shared" si="3666"/>
        <v>V$16</v>
      </c>
      <c r="W2032" s="199" t="str">
        <f t="shared" si="3666"/>
        <v>W$16</v>
      </c>
      <c r="X2032" s="199" t="str">
        <f t="shared" si="3666"/>
        <v>X$16</v>
      </c>
      <c r="Y2032" s="199" t="str">
        <f t="shared" si="3666"/>
        <v>Y$16</v>
      </c>
      <c r="Z2032" s="199" t="str">
        <f t="shared" si="3666"/>
        <v>Z$16</v>
      </c>
      <c r="AA2032" s="199" t="str">
        <f t="shared" si="3666"/>
        <v>AA$16</v>
      </c>
      <c r="AB2032" s="199" t="str">
        <f t="shared" si="3666"/>
        <v>AB$16</v>
      </c>
      <c r="AC2032" s="199" t="str">
        <f t="shared" si="3666"/>
        <v>AC$16</v>
      </c>
      <c r="AD2032" s="199" t="str">
        <f t="shared" si="3666"/>
        <v>AD$16</v>
      </c>
      <c r="AE2032" s="199" t="str">
        <f t="shared" si="3666"/>
        <v>AE$16</v>
      </c>
      <c r="AF2032" s="199" t="str">
        <f t="shared" si="3666"/>
        <v>AF$16</v>
      </c>
      <c r="AG2032" s="199" t="str">
        <f t="shared" si="3666"/>
        <v>AG$16</v>
      </c>
      <c r="AH2032" s="199" t="str">
        <f t="shared" si="3666"/>
        <v>AH$16</v>
      </c>
      <c r="AI2032" s="199" t="str">
        <f t="shared" si="3666"/>
        <v>AI$16</v>
      </c>
      <c r="AJ2032" s="199" t="str">
        <f t="shared" si="3666"/>
        <v>AJ$16</v>
      </c>
      <c r="AK2032" s="199" t="str">
        <f t="shared" si="3666"/>
        <v>AK$16</v>
      </c>
      <c r="AL2032" s="199" t="str">
        <f t="shared" si="3666"/>
        <v>AL$16</v>
      </c>
      <c r="AM2032" s="199" t="str">
        <f t="shared" si="3666"/>
        <v>AM$16</v>
      </c>
      <c r="AN2032" s="199" t="str">
        <f t="shared" si="3666"/>
        <v>AN$16</v>
      </c>
      <c r="AO2032" s="199" t="str">
        <f t="shared" si="3666"/>
        <v>AO$16</v>
      </c>
      <c r="AP2032" s="199" t="str">
        <f t="shared" si="3666"/>
        <v>AP$16</v>
      </c>
      <c r="AQ2032" s="199" t="str">
        <f t="shared" si="3666"/>
        <v>AQ$16</v>
      </c>
      <c r="AR2032" s="199" t="str">
        <f t="shared" si="3666"/>
        <v>AR$16</v>
      </c>
      <c r="AS2032" s="199" t="str">
        <f t="shared" si="3666"/>
        <v>AS$16</v>
      </c>
      <c r="AT2032" s="199" t="str">
        <f t="shared" si="3666"/>
        <v>AT$16</v>
      </c>
      <c r="AU2032" s="199" t="str">
        <f t="shared" si="3666"/>
        <v>AU$16</v>
      </c>
      <c r="AV2032" s="199" t="str">
        <f t="shared" si="3666"/>
        <v>AV$16</v>
      </c>
      <c r="AW2032" s="199" t="str">
        <f t="shared" si="3666"/>
        <v>AW$16</v>
      </c>
      <c r="AX2032" s="199" t="str">
        <f t="shared" si="3666"/>
        <v>AX$16</v>
      </c>
      <c r="AY2032" s="199" t="str">
        <f t="shared" si="3666"/>
        <v>AY$16</v>
      </c>
      <c r="AZ2032" s="199" t="str">
        <f t="shared" si="3666"/>
        <v>AZ$16</v>
      </c>
      <c r="BA2032" s="199" t="str">
        <f t="shared" si="3666"/>
        <v>BA$16</v>
      </c>
      <c r="BB2032" s="199" t="str">
        <f t="shared" si="3666"/>
        <v>BB$16</v>
      </c>
      <c r="BC2032" s="199" t="str">
        <f t="shared" si="3666"/>
        <v>BC$16</v>
      </c>
      <c r="BD2032" s="199" t="str">
        <f t="shared" si="3666"/>
        <v>BD$16</v>
      </c>
      <c r="BE2032" s="199" t="str">
        <f t="shared" si="3666"/>
        <v>BE$16</v>
      </c>
      <c r="BF2032" s="199" t="str">
        <f t="shared" si="3666"/>
        <v>BF$16</v>
      </c>
      <c r="BG2032" s="199" t="str">
        <f t="shared" si="3666"/>
        <v>BG$16</v>
      </c>
      <c r="BH2032" s="199" t="str">
        <f t="shared" si="3666"/>
        <v>BH$16</v>
      </c>
      <c r="BI2032" s="199" t="str">
        <f t="shared" si="3666"/>
        <v>BI$16</v>
      </c>
      <c r="BJ2032" s="199" t="str">
        <f t="shared" si="3666"/>
        <v>BJ$16</v>
      </c>
      <c r="BK2032" s="199" t="str">
        <f t="shared" si="3666"/>
        <v>BK$16</v>
      </c>
      <c r="BL2032" s="199" t="str">
        <f t="shared" si="3666"/>
        <v>BL$16</v>
      </c>
      <c r="BM2032" s="199" t="str">
        <f t="shared" si="3666"/>
        <v>BM$16</v>
      </c>
      <c r="BN2032" s="199" t="str">
        <f t="shared" si="3666"/>
        <v>BN$16</v>
      </c>
      <c r="BO2032" s="199" t="str">
        <f t="shared" si="3666"/>
        <v>BO$16</v>
      </c>
      <c r="BP2032" s="199" t="str">
        <f t="shared" si="3666"/>
        <v>BP$16</v>
      </c>
      <c r="BQ2032" s="199" t="str">
        <f t="shared" si="3666"/>
        <v>BQ$16</v>
      </c>
      <c r="BR2032" s="199" t="str">
        <f t="shared" si="3666"/>
        <v>BR$16</v>
      </c>
      <c r="BS2032" s="199" t="str">
        <f t="shared" si="3666"/>
        <v>BS$16</v>
      </c>
      <c r="BT2032" s="199" t="str">
        <f t="shared" si="3666"/>
        <v>BT$16</v>
      </c>
      <c r="BU2032" s="199" t="str">
        <f t="shared" si="3666"/>
        <v>BU$16</v>
      </c>
      <c r="BV2032" s="199" t="str">
        <f t="shared" si="3666"/>
        <v>BV$16</v>
      </c>
      <c r="BW2032" s="199" t="str">
        <f t="shared" si="3666"/>
        <v>BW$16</v>
      </c>
      <c r="BX2032" s="199" t="str">
        <f t="shared" si="3666"/>
        <v>BX$16</v>
      </c>
      <c r="BY2032" s="199" t="str">
        <f t="shared" si="3666"/>
        <v>BY$16</v>
      </c>
      <c r="BZ2032" s="199" t="str">
        <f t="shared" si="3666"/>
        <v>BZ$16</v>
      </c>
      <c r="CA2032" s="199" t="str">
        <f t="shared" si="3666"/>
        <v>CA$16</v>
      </c>
      <c r="CB2032" s="199" t="str">
        <f t="shared" si="3666"/>
        <v>CB$16</v>
      </c>
      <c r="CC2032" s="199" t="str">
        <f t="shared" si="3666"/>
        <v>CC$16</v>
      </c>
      <c r="CD2032" s="199" t="str">
        <f t="shared" si="3666"/>
        <v>CD$16</v>
      </c>
      <c r="CE2032" s="199" t="str">
        <f t="shared" ref="CE2032:CL2032" si="3667">CE$20</f>
        <v>CE$16</v>
      </c>
      <c r="CF2032" s="199" t="str">
        <f t="shared" si="3667"/>
        <v>CF$16</v>
      </c>
      <c r="CG2032" s="199" t="str">
        <f t="shared" si="3667"/>
        <v>CG$16</v>
      </c>
      <c r="CH2032" s="199" t="str">
        <f t="shared" si="3667"/>
        <v>CH$16</v>
      </c>
      <c r="CI2032" s="199" t="str">
        <f t="shared" si="3667"/>
        <v>CI$16</v>
      </c>
      <c r="CJ2032" s="199" t="str">
        <f t="shared" si="3667"/>
        <v>CJ$16</v>
      </c>
      <c r="CK2032" s="199" t="str">
        <f t="shared" si="3667"/>
        <v>CK$16</v>
      </c>
      <c r="CL2032" s="199" t="str">
        <f t="shared" si="3667"/>
        <v>CL$16</v>
      </c>
      <c r="CN2032" s="176"/>
      <c r="CO2032" s="199" t="str">
        <f t="shared" ref="CO2032:DL2032" si="3668">CO$20</f>
        <v>CO$16</v>
      </c>
      <c r="CP2032" s="199" t="str">
        <f t="shared" si="3668"/>
        <v>CP$16</v>
      </c>
      <c r="CQ2032" s="199" t="str">
        <f t="shared" si="3668"/>
        <v>CQ$16</v>
      </c>
      <c r="CR2032" s="199" t="str">
        <f t="shared" si="3668"/>
        <v>CR$16</v>
      </c>
      <c r="CS2032" s="199" t="str">
        <f t="shared" si="3668"/>
        <v>CS$16</v>
      </c>
      <c r="CT2032" s="199" t="str">
        <f t="shared" si="3668"/>
        <v>CT$16</v>
      </c>
      <c r="CU2032" s="199" t="str">
        <f t="shared" si="3668"/>
        <v>CU$16</v>
      </c>
      <c r="CV2032" s="199" t="str">
        <f t="shared" si="3668"/>
        <v>CV$16</v>
      </c>
      <c r="CW2032" s="199" t="str">
        <f t="shared" si="3668"/>
        <v>CW$16</v>
      </c>
      <c r="CX2032" s="199" t="str">
        <f t="shared" si="3668"/>
        <v>CX$16</v>
      </c>
      <c r="CY2032" s="199" t="str">
        <f t="shared" si="3668"/>
        <v>CY$16</v>
      </c>
      <c r="CZ2032" s="199" t="str">
        <f t="shared" si="3668"/>
        <v>CZ$16</v>
      </c>
      <c r="DA2032" s="199" t="str">
        <f t="shared" si="3668"/>
        <v>DA$16</v>
      </c>
      <c r="DB2032" s="199" t="str">
        <f t="shared" si="3668"/>
        <v>DB$16</v>
      </c>
      <c r="DC2032" s="199" t="str">
        <f t="shared" si="3668"/>
        <v>DC$16</v>
      </c>
      <c r="DD2032" s="199" t="str">
        <f t="shared" si="3668"/>
        <v>DD$16</v>
      </c>
      <c r="DE2032" s="199" t="str">
        <f t="shared" si="3668"/>
        <v>DE$16</v>
      </c>
      <c r="DF2032" s="199" t="str">
        <f t="shared" si="3668"/>
        <v>DF$16</v>
      </c>
      <c r="DG2032" s="199" t="str">
        <f t="shared" si="3668"/>
        <v>DG$16</v>
      </c>
      <c r="DH2032" s="199" t="str">
        <f t="shared" si="3668"/>
        <v>DH$16</v>
      </c>
      <c r="DI2032" s="199" t="str">
        <f t="shared" si="3668"/>
        <v>DI$16</v>
      </c>
      <c r="DJ2032" s="199" t="str">
        <f t="shared" si="3668"/>
        <v>DJ$16</v>
      </c>
      <c r="DK2032" s="199" t="str">
        <f t="shared" si="3668"/>
        <v>DK$16</v>
      </c>
      <c r="DL2032" s="199" t="str">
        <f t="shared" si="3668"/>
        <v>DL$16</v>
      </c>
    </row>
    <row r="2033" spans="1:116" x14ac:dyDescent="0.4">
      <c r="A2033" s="174"/>
      <c r="E2033" s="8"/>
      <c r="G2033" s="175" t="s">
        <v>462</v>
      </c>
      <c r="H2033" s="200"/>
      <c r="I2033" s="201"/>
      <c r="J2033" s="201"/>
      <c r="K2033" s="202"/>
      <c r="L2033" s="202"/>
      <c r="M2033" s="202"/>
      <c r="N2033" s="202"/>
      <c r="O2033" s="202"/>
      <c r="P2033" s="202"/>
      <c r="R2033" s="202"/>
      <c r="S2033" s="199" t="str">
        <f t="shared" ref="S2033:CD2033" si="3669">S$21</f>
        <v>S$17</v>
      </c>
      <c r="T2033" s="199" t="str">
        <f t="shared" si="3669"/>
        <v>T$17</v>
      </c>
      <c r="U2033" s="199" t="str">
        <f t="shared" si="3669"/>
        <v>U$17</v>
      </c>
      <c r="V2033" s="199" t="str">
        <f t="shared" si="3669"/>
        <v>V$17</v>
      </c>
      <c r="W2033" s="199" t="str">
        <f t="shared" si="3669"/>
        <v>W$17</v>
      </c>
      <c r="X2033" s="199" t="str">
        <f t="shared" si="3669"/>
        <v>X$17</v>
      </c>
      <c r="Y2033" s="199" t="str">
        <f t="shared" si="3669"/>
        <v>Y$17</v>
      </c>
      <c r="Z2033" s="199" t="str">
        <f t="shared" si="3669"/>
        <v>Z$17</v>
      </c>
      <c r="AA2033" s="199" t="str">
        <f t="shared" si="3669"/>
        <v>AA$17</v>
      </c>
      <c r="AB2033" s="199" t="str">
        <f t="shared" si="3669"/>
        <v>AB$17</v>
      </c>
      <c r="AC2033" s="199" t="str">
        <f t="shared" si="3669"/>
        <v>AC$17</v>
      </c>
      <c r="AD2033" s="199" t="str">
        <f t="shared" si="3669"/>
        <v>AD$17</v>
      </c>
      <c r="AE2033" s="199" t="str">
        <f t="shared" si="3669"/>
        <v>AE$17</v>
      </c>
      <c r="AF2033" s="199" t="str">
        <f t="shared" si="3669"/>
        <v>AF$17</v>
      </c>
      <c r="AG2033" s="199" t="str">
        <f t="shared" si="3669"/>
        <v>AG$17</v>
      </c>
      <c r="AH2033" s="199" t="str">
        <f t="shared" si="3669"/>
        <v>AH$17</v>
      </c>
      <c r="AI2033" s="199" t="str">
        <f t="shared" si="3669"/>
        <v>AI$17</v>
      </c>
      <c r="AJ2033" s="199" t="str">
        <f t="shared" si="3669"/>
        <v>AJ$17</v>
      </c>
      <c r="AK2033" s="199" t="str">
        <f t="shared" si="3669"/>
        <v>AK$17</v>
      </c>
      <c r="AL2033" s="199" t="str">
        <f t="shared" si="3669"/>
        <v>AL$17</v>
      </c>
      <c r="AM2033" s="199" t="str">
        <f t="shared" si="3669"/>
        <v>AM$17</v>
      </c>
      <c r="AN2033" s="199" t="str">
        <f t="shared" si="3669"/>
        <v>AN$17</v>
      </c>
      <c r="AO2033" s="199" t="str">
        <f t="shared" si="3669"/>
        <v>AO$17</v>
      </c>
      <c r="AP2033" s="199" t="str">
        <f t="shared" si="3669"/>
        <v>AP$17</v>
      </c>
      <c r="AQ2033" s="199" t="str">
        <f t="shared" si="3669"/>
        <v>AQ$17</v>
      </c>
      <c r="AR2033" s="199" t="str">
        <f t="shared" si="3669"/>
        <v>AR$17</v>
      </c>
      <c r="AS2033" s="199" t="str">
        <f t="shared" si="3669"/>
        <v>AS$17</v>
      </c>
      <c r="AT2033" s="199" t="str">
        <f t="shared" si="3669"/>
        <v>AT$17</v>
      </c>
      <c r="AU2033" s="199" t="str">
        <f t="shared" si="3669"/>
        <v>AU$17</v>
      </c>
      <c r="AV2033" s="199" t="str">
        <f t="shared" si="3669"/>
        <v>AV$17</v>
      </c>
      <c r="AW2033" s="199" t="str">
        <f t="shared" si="3669"/>
        <v>AW$17</v>
      </c>
      <c r="AX2033" s="199" t="str">
        <f t="shared" si="3669"/>
        <v>AX$17</v>
      </c>
      <c r="AY2033" s="199" t="str">
        <f t="shared" si="3669"/>
        <v>AY$17</v>
      </c>
      <c r="AZ2033" s="199" t="str">
        <f t="shared" si="3669"/>
        <v>AZ$17</v>
      </c>
      <c r="BA2033" s="199" t="str">
        <f t="shared" si="3669"/>
        <v>BA$17</v>
      </c>
      <c r="BB2033" s="199" t="str">
        <f t="shared" si="3669"/>
        <v>BB$17</v>
      </c>
      <c r="BC2033" s="199" t="str">
        <f t="shared" si="3669"/>
        <v>BC$17</v>
      </c>
      <c r="BD2033" s="199" t="str">
        <f t="shared" si="3669"/>
        <v>BD$17</v>
      </c>
      <c r="BE2033" s="199" t="str">
        <f t="shared" si="3669"/>
        <v>BE$17</v>
      </c>
      <c r="BF2033" s="199" t="str">
        <f t="shared" si="3669"/>
        <v>BF$17</v>
      </c>
      <c r="BG2033" s="199" t="str">
        <f t="shared" si="3669"/>
        <v>BG$17</v>
      </c>
      <c r="BH2033" s="199" t="str">
        <f t="shared" si="3669"/>
        <v>BH$17</v>
      </c>
      <c r="BI2033" s="199" t="str">
        <f t="shared" si="3669"/>
        <v>BI$17</v>
      </c>
      <c r="BJ2033" s="199" t="str">
        <f t="shared" si="3669"/>
        <v>BJ$17</v>
      </c>
      <c r="BK2033" s="199" t="str">
        <f t="shared" si="3669"/>
        <v>BK$17</v>
      </c>
      <c r="BL2033" s="199" t="str">
        <f t="shared" si="3669"/>
        <v>BL$17</v>
      </c>
      <c r="BM2033" s="199" t="str">
        <f t="shared" si="3669"/>
        <v>BM$17</v>
      </c>
      <c r="BN2033" s="199" t="str">
        <f t="shared" si="3669"/>
        <v>BN$17</v>
      </c>
      <c r="BO2033" s="199" t="str">
        <f t="shared" si="3669"/>
        <v>BO$17</v>
      </c>
      <c r="BP2033" s="199" t="str">
        <f t="shared" si="3669"/>
        <v>BP$17</v>
      </c>
      <c r="BQ2033" s="199" t="str">
        <f t="shared" si="3669"/>
        <v>BQ$17</v>
      </c>
      <c r="BR2033" s="199" t="str">
        <f t="shared" si="3669"/>
        <v>BR$17</v>
      </c>
      <c r="BS2033" s="199" t="str">
        <f t="shared" si="3669"/>
        <v>BS$17</v>
      </c>
      <c r="BT2033" s="199" t="str">
        <f t="shared" si="3669"/>
        <v>BT$17</v>
      </c>
      <c r="BU2033" s="199" t="str">
        <f t="shared" si="3669"/>
        <v>BU$17</v>
      </c>
      <c r="BV2033" s="199" t="str">
        <f t="shared" si="3669"/>
        <v>BV$17</v>
      </c>
      <c r="BW2033" s="199" t="str">
        <f t="shared" si="3669"/>
        <v>BW$17</v>
      </c>
      <c r="BX2033" s="199" t="str">
        <f t="shared" si="3669"/>
        <v>BX$17</v>
      </c>
      <c r="BY2033" s="199" t="str">
        <f t="shared" si="3669"/>
        <v>BY$17</v>
      </c>
      <c r="BZ2033" s="199" t="str">
        <f t="shared" si="3669"/>
        <v>BZ$17</v>
      </c>
      <c r="CA2033" s="199" t="str">
        <f t="shared" si="3669"/>
        <v>CA$17</v>
      </c>
      <c r="CB2033" s="199" t="str">
        <f t="shared" si="3669"/>
        <v>CB$17</v>
      </c>
      <c r="CC2033" s="199" t="str">
        <f t="shared" si="3669"/>
        <v>CC$17</v>
      </c>
      <c r="CD2033" s="199" t="str">
        <f t="shared" si="3669"/>
        <v>CD$17</v>
      </c>
      <c r="CE2033" s="199" t="str">
        <f t="shared" ref="CE2033:CL2033" si="3670">CE$21</f>
        <v>CE$17</v>
      </c>
      <c r="CF2033" s="199" t="str">
        <f t="shared" si="3670"/>
        <v>CF$17</v>
      </c>
      <c r="CG2033" s="199" t="str">
        <f t="shared" si="3670"/>
        <v>CG$17</v>
      </c>
      <c r="CH2033" s="199" t="str">
        <f t="shared" si="3670"/>
        <v>CH$17</v>
      </c>
      <c r="CI2033" s="199" t="str">
        <f t="shared" si="3670"/>
        <v>CI$17</v>
      </c>
      <c r="CJ2033" s="199" t="str">
        <f t="shared" si="3670"/>
        <v>CJ$17</v>
      </c>
      <c r="CK2033" s="199" t="str">
        <f t="shared" si="3670"/>
        <v>CK$17</v>
      </c>
      <c r="CL2033" s="199" t="str">
        <f t="shared" si="3670"/>
        <v>CL$17</v>
      </c>
      <c r="CN2033" s="201"/>
      <c r="CO2033" s="199" t="str">
        <f t="shared" ref="CO2033:DL2033" si="3671">CO$21</f>
        <v>CO$17</v>
      </c>
      <c r="CP2033" s="199" t="str">
        <f t="shared" si="3671"/>
        <v>CP$17</v>
      </c>
      <c r="CQ2033" s="199" t="str">
        <f t="shared" si="3671"/>
        <v>CQ$17</v>
      </c>
      <c r="CR2033" s="199" t="str">
        <f t="shared" si="3671"/>
        <v>CR$17</v>
      </c>
      <c r="CS2033" s="199" t="str">
        <f t="shared" si="3671"/>
        <v>CS$17</v>
      </c>
      <c r="CT2033" s="199" t="str">
        <f t="shared" si="3671"/>
        <v>CT$17</v>
      </c>
      <c r="CU2033" s="199" t="str">
        <f t="shared" si="3671"/>
        <v>CU$17</v>
      </c>
      <c r="CV2033" s="199" t="str">
        <f t="shared" si="3671"/>
        <v>CV$17</v>
      </c>
      <c r="CW2033" s="199" t="str">
        <f t="shared" si="3671"/>
        <v>CW$17</v>
      </c>
      <c r="CX2033" s="199" t="str">
        <f t="shared" si="3671"/>
        <v>CX$17</v>
      </c>
      <c r="CY2033" s="199" t="str">
        <f t="shared" si="3671"/>
        <v>CY$17</v>
      </c>
      <c r="CZ2033" s="199" t="str">
        <f t="shared" si="3671"/>
        <v>CZ$17</v>
      </c>
      <c r="DA2033" s="199" t="str">
        <f t="shared" si="3671"/>
        <v>DA$17</v>
      </c>
      <c r="DB2033" s="199" t="str">
        <f t="shared" si="3671"/>
        <v>DB$17</v>
      </c>
      <c r="DC2033" s="199" t="str">
        <f t="shared" si="3671"/>
        <v>DC$17</v>
      </c>
      <c r="DD2033" s="199" t="str">
        <f t="shared" si="3671"/>
        <v>DD$17</v>
      </c>
      <c r="DE2033" s="199" t="str">
        <f t="shared" si="3671"/>
        <v>DE$17</v>
      </c>
      <c r="DF2033" s="199" t="str">
        <f t="shared" si="3671"/>
        <v>DF$17</v>
      </c>
      <c r="DG2033" s="199" t="str">
        <f t="shared" si="3671"/>
        <v>DG$17</v>
      </c>
      <c r="DH2033" s="199" t="str">
        <f t="shared" si="3671"/>
        <v>DH$17</v>
      </c>
      <c r="DI2033" s="199" t="str">
        <f t="shared" si="3671"/>
        <v>DI$17</v>
      </c>
      <c r="DJ2033" s="199" t="str">
        <f t="shared" si="3671"/>
        <v>DJ$17</v>
      </c>
      <c r="DK2033" s="199" t="str">
        <f t="shared" si="3671"/>
        <v>DK$17</v>
      </c>
      <c r="DL2033" s="199" t="str">
        <f t="shared" si="3671"/>
        <v>DL$17</v>
      </c>
    </row>
    <row r="2034" spans="1:116" x14ac:dyDescent="0.4">
      <c r="A2034" s="174"/>
      <c r="E2034" s="8"/>
      <c r="G2034" s="175" t="s">
        <v>491</v>
      </c>
      <c r="H2034" s="200"/>
      <c r="I2034" s="201"/>
      <c r="J2034" s="201"/>
      <c r="K2034" s="202"/>
      <c r="L2034" s="202"/>
      <c r="M2034" s="202"/>
      <c r="N2034" s="202"/>
      <c r="O2034" s="202"/>
      <c r="P2034" s="202"/>
      <c r="R2034" s="202"/>
      <c r="S2034" s="190"/>
      <c r="T2034" s="190"/>
      <c r="U2034" s="190"/>
      <c r="V2034" s="190"/>
      <c r="W2034" s="190"/>
      <c r="X2034" s="190"/>
      <c r="Y2034" s="190"/>
      <c r="Z2034" s="190"/>
      <c r="AA2034" s="190"/>
      <c r="AB2034" s="190"/>
      <c r="AC2034" s="190"/>
      <c r="AD2034" s="190"/>
      <c r="AE2034" s="190"/>
      <c r="AF2034" s="190"/>
      <c r="AG2034" s="190"/>
      <c r="AH2034" s="190"/>
      <c r="AI2034" s="190"/>
      <c r="AJ2034" s="190"/>
      <c r="AK2034" s="190"/>
      <c r="AL2034" s="190"/>
      <c r="AM2034" s="190"/>
      <c r="AN2034" s="190"/>
      <c r="AO2034" s="190"/>
      <c r="AP2034" s="190"/>
      <c r="AQ2034" s="190"/>
      <c r="AR2034" s="190"/>
      <c r="AS2034" s="190"/>
      <c r="AT2034" s="190"/>
      <c r="AU2034" s="190"/>
      <c r="AV2034" s="190"/>
      <c r="AW2034" s="190"/>
      <c r="AX2034" s="190"/>
      <c r="AY2034" s="190"/>
      <c r="AZ2034" s="190"/>
      <c r="BA2034" s="190"/>
      <c r="BB2034" s="190"/>
      <c r="BC2034" s="190"/>
      <c r="BD2034" s="190"/>
      <c r="BE2034" s="190"/>
      <c r="BF2034" s="190"/>
      <c r="BG2034" s="190"/>
      <c r="BH2034" s="190"/>
      <c r="BI2034" s="190"/>
      <c r="BJ2034" s="190"/>
      <c r="BK2034" s="190"/>
      <c r="BL2034" s="190"/>
      <c r="BM2034" s="190"/>
      <c r="BN2034" s="190"/>
      <c r="BO2034" s="190"/>
      <c r="BP2034" s="190"/>
      <c r="BQ2034" s="190"/>
      <c r="BR2034" s="190"/>
      <c r="BS2034" s="190"/>
      <c r="BT2034" s="190"/>
      <c r="BU2034" s="190"/>
      <c r="BV2034" s="190"/>
      <c r="BW2034" s="190"/>
      <c r="BX2034" s="190"/>
      <c r="BY2034" s="190"/>
      <c r="BZ2034" s="190"/>
      <c r="CA2034" s="190"/>
      <c r="CB2034" s="190"/>
      <c r="CC2034" s="190"/>
      <c r="CD2034" s="190"/>
      <c r="CE2034" s="190"/>
      <c r="CF2034" s="190"/>
      <c r="CG2034" s="190"/>
      <c r="CH2034" s="190"/>
      <c r="CI2034" s="190"/>
      <c r="CJ2034" s="190"/>
      <c r="CK2034" s="190"/>
      <c r="CL2034" s="190"/>
      <c r="CN2034" s="201"/>
      <c r="CO2034" s="190"/>
      <c r="CP2034" s="190"/>
      <c r="CQ2034" s="190"/>
      <c r="CR2034" s="190"/>
      <c r="CS2034" s="190"/>
      <c r="CT2034" s="190"/>
      <c r="CU2034" s="190"/>
      <c r="CV2034" s="190"/>
      <c r="CW2034" s="190"/>
      <c r="CX2034" s="190"/>
      <c r="CY2034" s="190"/>
      <c r="CZ2034" s="190"/>
      <c r="DA2034" s="190"/>
      <c r="DB2034" s="190"/>
      <c r="DC2034" s="190"/>
      <c r="DD2034" s="190"/>
      <c r="DE2034" s="190"/>
      <c r="DF2034" s="190"/>
      <c r="DG2034" s="190"/>
      <c r="DH2034" s="190"/>
      <c r="DI2034" s="190"/>
      <c r="DJ2034" s="190"/>
      <c r="DK2034" s="190"/>
      <c r="DL2034" s="190"/>
    </row>
    <row r="2035" spans="1:116" x14ac:dyDescent="0.4">
      <c r="A2035" s="174"/>
      <c r="E2035" s="8"/>
      <c r="G2035" s="175" t="s">
        <v>505</v>
      </c>
      <c r="H2035" s="200"/>
      <c r="I2035" s="201"/>
      <c r="J2035" s="201"/>
      <c r="K2035" s="202"/>
      <c r="L2035" s="202"/>
      <c r="M2035" s="202"/>
      <c r="N2035" s="202"/>
      <c r="O2035" s="202"/>
      <c r="P2035" s="202"/>
      <c r="R2035" s="202"/>
      <c r="S2035" s="190"/>
      <c r="T2035" s="190"/>
      <c r="U2035" s="190"/>
      <c r="V2035" s="190"/>
      <c r="W2035" s="190"/>
      <c r="X2035" s="190"/>
      <c r="Y2035" s="190"/>
      <c r="Z2035" s="190"/>
      <c r="AA2035" s="190"/>
      <c r="AB2035" s="190"/>
      <c r="AC2035" s="190"/>
      <c r="AD2035" s="190"/>
      <c r="AE2035" s="190"/>
      <c r="AF2035" s="190"/>
      <c r="AG2035" s="190"/>
      <c r="AH2035" s="190"/>
      <c r="AI2035" s="190"/>
      <c r="AJ2035" s="190"/>
      <c r="AK2035" s="190"/>
      <c r="AL2035" s="190"/>
      <c r="AM2035" s="190"/>
      <c r="AN2035" s="190"/>
      <c r="AO2035" s="190"/>
      <c r="AP2035" s="190"/>
      <c r="AQ2035" s="190"/>
      <c r="AR2035" s="190"/>
      <c r="AS2035" s="190"/>
      <c r="AT2035" s="190"/>
      <c r="AU2035" s="190"/>
      <c r="AV2035" s="190"/>
      <c r="AW2035" s="190"/>
      <c r="AX2035" s="190"/>
      <c r="AY2035" s="190"/>
      <c r="AZ2035" s="190"/>
      <c r="BA2035" s="190"/>
      <c r="BB2035" s="190"/>
      <c r="BC2035" s="190"/>
      <c r="BD2035" s="190"/>
      <c r="BE2035" s="190"/>
      <c r="BF2035" s="190"/>
      <c r="BG2035" s="190"/>
      <c r="BH2035" s="190"/>
      <c r="BI2035" s="190"/>
      <c r="BJ2035" s="190"/>
      <c r="BK2035" s="190"/>
      <c r="BL2035" s="190"/>
      <c r="BM2035" s="190"/>
      <c r="BN2035" s="190"/>
      <c r="BO2035" s="190"/>
      <c r="BP2035" s="190"/>
      <c r="BQ2035" s="190"/>
      <c r="BR2035" s="190"/>
      <c r="BS2035" s="190"/>
      <c r="BT2035" s="190"/>
      <c r="BU2035" s="190"/>
      <c r="BV2035" s="190"/>
      <c r="BW2035" s="190"/>
      <c r="BX2035" s="190"/>
      <c r="BY2035" s="190"/>
      <c r="BZ2035" s="190"/>
      <c r="CA2035" s="190"/>
      <c r="CB2035" s="190"/>
      <c r="CC2035" s="190"/>
      <c r="CD2035" s="190"/>
      <c r="CE2035" s="190"/>
      <c r="CF2035" s="190"/>
      <c r="CG2035" s="190"/>
      <c r="CH2035" s="190"/>
      <c r="CI2035" s="190"/>
      <c r="CJ2035" s="190"/>
      <c r="CK2035" s="190"/>
      <c r="CL2035" s="190"/>
      <c r="CN2035" s="201"/>
      <c r="CO2035" s="190"/>
      <c r="CP2035" s="190"/>
      <c r="CQ2035" s="190"/>
      <c r="CR2035" s="190"/>
      <c r="CS2035" s="190"/>
      <c r="CT2035" s="190"/>
      <c r="CU2035" s="190"/>
      <c r="CV2035" s="190"/>
      <c r="CW2035" s="190"/>
      <c r="CX2035" s="190"/>
      <c r="CY2035" s="190"/>
      <c r="CZ2035" s="190"/>
      <c r="DA2035" s="190"/>
      <c r="DB2035" s="190"/>
      <c r="DC2035" s="190"/>
      <c r="DD2035" s="190"/>
      <c r="DE2035" s="190"/>
      <c r="DF2035" s="190"/>
      <c r="DG2035" s="190"/>
      <c r="DH2035" s="190"/>
      <c r="DI2035" s="190"/>
      <c r="DJ2035" s="190"/>
      <c r="DK2035" s="190"/>
      <c r="DL2035" s="190"/>
    </row>
    <row r="2036" spans="1:116" x14ac:dyDescent="0.4">
      <c r="A2036" s="174"/>
      <c r="E2036" s="8"/>
      <c r="G2036" s="175" t="s">
        <v>463</v>
      </c>
      <c r="H2036" s="200"/>
      <c r="I2036" s="201"/>
      <c r="J2036" s="201"/>
      <c r="K2036" s="202"/>
      <c r="L2036" s="202"/>
      <c r="M2036" s="202"/>
      <c r="N2036" s="202"/>
      <c r="O2036" s="202"/>
      <c r="P2036" s="202"/>
      <c r="R2036" s="202"/>
      <c r="S2036" s="190" t="str">
        <f t="shared" ref="S2036:CD2036" si="3672">S$22</f>
        <v>S$18</v>
      </c>
      <c r="T2036" s="190" t="str">
        <f t="shared" si="3672"/>
        <v>T$18</v>
      </c>
      <c r="U2036" s="190" t="str">
        <f t="shared" si="3672"/>
        <v>U$18</v>
      </c>
      <c r="V2036" s="190" t="str">
        <f t="shared" si="3672"/>
        <v>V$18</v>
      </c>
      <c r="W2036" s="190" t="str">
        <f t="shared" si="3672"/>
        <v>W$18</v>
      </c>
      <c r="X2036" s="190" t="str">
        <f t="shared" si="3672"/>
        <v>X$18</v>
      </c>
      <c r="Y2036" s="190" t="str">
        <f t="shared" si="3672"/>
        <v>Y$18</v>
      </c>
      <c r="Z2036" s="190" t="str">
        <f t="shared" si="3672"/>
        <v>Z$18</v>
      </c>
      <c r="AA2036" s="190" t="str">
        <f t="shared" si="3672"/>
        <v>AA$18</v>
      </c>
      <c r="AB2036" s="190" t="str">
        <f t="shared" si="3672"/>
        <v>AB$18</v>
      </c>
      <c r="AC2036" s="190" t="str">
        <f t="shared" si="3672"/>
        <v>AC$18</v>
      </c>
      <c r="AD2036" s="190" t="str">
        <f t="shared" si="3672"/>
        <v>AD$18</v>
      </c>
      <c r="AE2036" s="190" t="str">
        <f t="shared" si="3672"/>
        <v>AE$18</v>
      </c>
      <c r="AF2036" s="190" t="str">
        <f t="shared" si="3672"/>
        <v>AF$18</v>
      </c>
      <c r="AG2036" s="190" t="str">
        <f t="shared" si="3672"/>
        <v>AG$18</v>
      </c>
      <c r="AH2036" s="190" t="str">
        <f t="shared" si="3672"/>
        <v>AH$18</v>
      </c>
      <c r="AI2036" s="190" t="str">
        <f t="shared" si="3672"/>
        <v>AI$18</v>
      </c>
      <c r="AJ2036" s="190" t="str">
        <f t="shared" si="3672"/>
        <v>AJ$18</v>
      </c>
      <c r="AK2036" s="190" t="str">
        <f t="shared" si="3672"/>
        <v>AK$18</v>
      </c>
      <c r="AL2036" s="190" t="str">
        <f t="shared" si="3672"/>
        <v>AL$18</v>
      </c>
      <c r="AM2036" s="190" t="str">
        <f t="shared" si="3672"/>
        <v>AM$18</v>
      </c>
      <c r="AN2036" s="190" t="str">
        <f t="shared" si="3672"/>
        <v>AN$18</v>
      </c>
      <c r="AO2036" s="190" t="str">
        <f t="shared" si="3672"/>
        <v>AO$18</v>
      </c>
      <c r="AP2036" s="190" t="str">
        <f t="shared" si="3672"/>
        <v>AP$18</v>
      </c>
      <c r="AQ2036" s="190" t="str">
        <f t="shared" si="3672"/>
        <v>AQ$18</v>
      </c>
      <c r="AR2036" s="190" t="str">
        <f t="shared" si="3672"/>
        <v>AR$18</v>
      </c>
      <c r="AS2036" s="190" t="str">
        <f t="shared" si="3672"/>
        <v>AS$18</v>
      </c>
      <c r="AT2036" s="190" t="str">
        <f t="shared" si="3672"/>
        <v>AT$18</v>
      </c>
      <c r="AU2036" s="190" t="str">
        <f t="shared" si="3672"/>
        <v>AU$18</v>
      </c>
      <c r="AV2036" s="190" t="str">
        <f t="shared" si="3672"/>
        <v>AV$18</v>
      </c>
      <c r="AW2036" s="190" t="str">
        <f t="shared" si="3672"/>
        <v>AW$18</v>
      </c>
      <c r="AX2036" s="190" t="str">
        <f t="shared" si="3672"/>
        <v>AX$18</v>
      </c>
      <c r="AY2036" s="190" t="str">
        <f t="shared" si="3672"/>
        <v>AY$18</v>
      </c>
      <c r="AZ2036" s="190" t="str">
        <f t="shared" si="3672"/>
        <v>AZ$18</v>
      </c>
      <c r="BA2036" s="190" t="str">
        <f t="shared" si="3672"/>
        <v>BA$18</v>
      </c>
      <c r="BB2036" s="190" t="str">
        <f t="shared" si="3672"/>
        <v>BB$18</v>
      </c>
      <c r="BC2036" s="190" t="str">
        <f t="shared" si="3672"/>
        <v>BC$18</v>
      </c>
      <c r="BD2036" s="190" t="str">
        <f t="shared" si="3672"/>
        <v>BD$18</v>
      </c>
      <c r="BE2036" s="190" t="str">
        <f t="shared" si="3672"/>
        <v>BE$18</v>
      </c>
      <c r="BF2036" s="190" t="str">
        <f t="shared" si="3672"/>
        <v>BF$18</v>
      </c>
      <c r="BG2036" s="190" t="str">
        <f t="shared" si="3672"/>
        <v>BG$18</v>
      </c>
      <c r="BH2036" s="190" t="str">
        <f t="shared" si="3672"/>
        <v>BH$18</v>
      </c>
      <c r="BI2036" s="190" t="str">
        <f t="shared" si="3672"/>
        <v>BI$18</v>
      </c>
      <c r="BJ2036" s="190" t="str">
        <f t="shared" si="3672"/>
        <v>BJ$18</v>
      </c>
      <c r="BK2036" s="190" t="str">
        <f t="shared" si="3672"/>
        <v>BK$18</v>
      </c>
      <c r="BL2036" s="190" t="str">
        <f t="shared" si="3672"/>
        <v>BL$18</v>
      </c>
      <c r="BM2036" s="190" t="str">
        <f t="shared" si="3672"/>
        <v>BM$18</v>
      </c>
      <c r="BN2036" s="190" t="str">
        <f t="shared" si="3672"/>
        <v>BN$18</v>
      </c>
      <c r="BO2036" s="190" t="str">
        <f t="shared" si="3672"/>
        <v>BO$18</v>
      </c>
      <c r="BP2036" s="190" t="str">
        <f t="shared" si="3672"/>
        <v>BP$18</v>
      </c>
      <c r="BQ2036" s="190" t="str">
        <f t="shared" si="3672"/>
        <v>BQ$18</v>
      </c>
      <c r="BR2036" s="190" t="str">
        <f t="shared" si="3672"/>
        <v>BR$18</v>
      </c>
      <c r="BS2036" s="190" t="str">
        <f t="shared" si="3672"/>
        <v>BS$18</v>
      </c>
      <c r="BT2036" s="190" t="str">
        <f t="shared" si="3672"/>
        <v>BT$18</v>
      </c>
      <c r="BU2036" s="190" t="str">
        <f t="shared" si="3672"/>
        <v>BU$18</v>
      </c>
      <c r="BV2036" s="190" t="str">
        <f t="shared" si="3672"/>
        <v>BV$18</v>
      </c>
      <c r="BW2036" s="190" t="str">
        <f t="shared" si="3672"/>
        <v>BW$18</v>
      </c>
      <c r="BX2036" s="190" t="str">
        <f t="shared" si="3672"/>
        <v>BX$18</v>
      </c>
      <c r="BY2036" s="190" t="str">
        <f t="shared" si="3672"/>
        <v>BY$18</v>
      </c>
      <c r="BZ2036" s="190" t="str">
        <f t="shared" si="3672"/>
        <v>BZ$18</v>
      </c>
      <c r="CA2036" s="190" t="str">
        <f t="shared" si="3672"/>
        <v>CA$18</v>
      </c>
      <c r="CB2036" s="190" t="str">
        <f t="shared" si="3672"/>
        <v>CB$18</v>
      </c>
      <c r="CC2036" s="190" t="str">
        <f t="shared" si="3672"/>
        <v>CC$18</v>
      </c>
      <c r="CD2036" s="190" t="str">
        <f t="shared" si="3672"/>
        <v>CD$18</v>
      </c>
      <c r="CE2036" s="190" t="str">
        <f t="shared" ref="CE2036:CL2036" si="3673">CE$22</f>
        <v>CE$18</v>
      </c>
      <c r="CF2036" s="190" t="str">
        <f t="shared" si="3673"/>
        <v>CF$18</v>
      </c>
      <c r="CG2036" s="190" t="str">
        <f t="shared" si="3673"/>
        <v>CG$18</v>
      </c>
      <c r="CH2036" s="190" t="str">
        <f t="shared" si="3673"/>
        <v>CH$18</v>
      </c>
      <c r="CI2036" s="190" t="str">
        <f t="shared" si="3673"/>
        <v>CI$18</v>
      </c>
      <c r="CJ2036" s="190" t="str">
        <f t="shared" si="3673"/>
        <v>CJ$18</v>
      </c>
      <c r="CK2036" s="190" t="str">
        <f t="shared" si="3673"/>
        <v>CK$18</v>
      </c>
      <c r="CL2036" s="190" t="str">
        <f t="shared" si="3673"/>
        <v>CL$18</v>
      </c>
      <c r="CN2036" s="201"/>
      <c r="CO2036" s="190" t="str">
        <f t="shared" ref="CO2036:DL2036" si="3674">CO$22</f>
        <v>CO$18</v>
      </c>
      <c r="CP2036" s="190" t="str">
        <f t="shared" si="3674"/>
        <v>CP$18</v>
      </c>
      <c r="CQ2036" s="190" t="str">
        <f t="shared" si="3674"/>
        <v>CQ$18</v>
      </c>
      <c r="CR2036" s="190" t="str">
        <f t="shared" si="3674"/>
        <v>CR$18</v>
      </c>
      <c r="CS2036" s="190" t="str">
        <f t="shared" si="3674"/>
        <v>CS$18</v>
      </c>
      <c r="CT2036" s="190" t="str">
        <f t="shared" si="3674"/>
        <v>CT$18</v>
      </c>
      <c r="CU2036" s="190" t="str">
        <f t="shared" si="3674"/>
        <v>CU$18</v>
      </c>
      <c r="CV2036" s="190" t="str">
        <f t="shared" si="3674"/>
        <v>CV$18</v>
      </c>
      <c r="CW2036" s="190" t="str">
        <f t="shared" si="3674"/>
        <v>CW$18</v>
      </c>
      <c r="CX2036" s="190" t="str">
        <f t="shared" si="3674"/>
        <v>CX$18</v>
      </c>
      <c r="CY2036" s="190" t="str">
        <f t="shared" si="3674"/>
        <v>CY$18</v>
      </c>
      <c r="CZ2036" s="190" t="str">
        <f t="shared" si="3674"/>
        <v>CZ$18</v>
      </c>
      <c r="DA2036" s="190" t="str">
        <f t="shared" si="3674"/>
        <v>DA$18</v>
      </c>
      <c r="DB2036" s="190" t="str">
        <f t="shared" si="3674"/>
        <v>DB$18</v>
      </c>
      <c r="DC2036" s="190" t="str">
        <f t="shared" si="3674"/>
        <v>DC$18</v>
      </c>
      <c r="DD2036" s="190" t="str">
        <f t="shared" si="3674"/>
        <v>DD$18</v>
      </c>
      <c r="DE2036" s="190" t="str">
        <f t="shared" si="3674"/>
        <v>DE$18</v>
      </c>
      <c r="DF2036" s="190" t="str">
        <f t="shared" si="3674"/>
        <v>DF$18</v>
      </c>
      <c r="DG2036" s="190" t="str">
        <f t="shared" si="3674"/>
        <v>DG$18</v>
      </c>
      <c r="DH2036" s="190" t="str">
        <f t="shared" si="3674"/>
        <v>DH$18</v>
      </c>
      <c r="DI2036" s="190" t="str">
        <f t="shared" si="3674"/>
        <v>DI$18</v>
      </c>
      <c r="DJ2036" s="190" t="str">
        <f t="shared" si="3674"/>
        <v>DJ$18</v>
      </c>
      <c r="DK2036" s="190" t="str">
        <f t="shared" si="3674"/>
        <v>DK$18</v>
      </c>
      <c r="DL2036" s="190" t="str">
        <f t="shared" si="3674"/>
        <v>DL$18</v>
      </c>
    </row>
    <row r="2037" spans="1:116" x14ac:dyDescent="0.4">
      <c r="A2037" s="174"/>
      <c r="E2037" s="8"/>
      <c r="G2037" s="175" t="s">
        <v>464</v>
      </c>
      <c r="H2037" s="200"/>
      <c r="I2037" s="201"/>
      <c r="J2037" s="201"/>
      <c r="K2037" s="202"/>
      <c r="L2037" s="202"/>
      <c r="M2037" s="202"/>
      <c r="N2037" s="202"/>
      <c r="O2037" s="202"/>
      <c r="P2037" s="202"/>
      <c r="R2037" s="202"/>
      <c r="S2037" s="190" t="str">
        <f t="shared" ref="S2037:CD2037" si="3675">S$23</f>
        <v>S$19</v>
      </c>
      <c r="T2037" s="190" t="str">
        <f t="shared" si="3675"/>
        <v>T$19</v>
      </c>
      <c r="U2037" s="190" t="str">
        <f t="shared" si="3675"/>
        <v>U$19</v>
      </c>
      <c r="V2037" s="190" t="str">
        <f t="shared" si="3675"/>
        <v>V$19</v>
      </c>
      <c r="W2037" s="190" t="str">
        <f t="shared" si="3675"/>
        <v>W$19</v>
      </c>
      <c r="X2037" s="190" t="str">
        <f t="shared" si="3675"/>
        <v>X$19</v>
      </c>
      <c r="Y2037" s="190" t="str">
        <f t="shared" si="3675"/>
        <v>Y$19</v>
      </c>
      <c r="Z2037" s="190" t="str">
        <f t="shared" si="3675"/>
        <v>Z$19</v>
      </c>
      <c r="AA2037" s="190" t="str">
        <f t="shared" si="3675"/>
        <v>AA$19</v>
      </c>
      <c r="AB2037" s="190" t="str">
        <f t="shared" si="3675"/>
        <v>AB$19</v>
      </c>
      <c r="AC2037" s="190" t="str">
        <f t="shared" si="3675"/>
        <v>AC$19</v>
      </c>
      <c r="AD2037" s="190" t="str">
        <f t="shared" si="3675"/>
        <v>AD$19</v>
      </c>
      <c r="AE2037" s="190" t="str">
        <f t="shared" si="3675"/>
        <v>AE$19</v>
      </c>
      <c r="AF2037" s="190" t="str">
        <f t="shared" si="3675"/>
        <v>AF$19</v>
      </c>
      <c r="AG2037" s="190" t="str">
        <f t="shared" si="3675"/>
        <v>AG$19</v>
      </c>
      <c r="AH2037" s="190" t="str">
        <f t="shared" si="3675"/>
        <v>AH$19</v>
      </c>
      <c r="AI2037" s="190" t="str">
        <f t="shared" si="3675"/>
        <v>AI$19</v>
      </c>
      <c r="AJ2037" s="190" t="str">
        <f t="shared" si="3675"/>
        <v>AJ$19</v>
      </c>
      <c r="AK2037" s="190" t="str">
        <f t="shared" si="3675"/>
        <v>AK$19</v>
      </c>
      <c r="AL2037" s="190" t="str">
        <f t="shared" si="3675"/>
        <v>AL$19</v>
      </c>
      <c r="AM2037" s="190" t="str">
        <f t="shared" si="3675"/>
        <v>AM$19</v>
      </c>
      <c r="AN2037" s="190" t="str">
        <f t="shared" si="3675"/>
        <v>AN$19</v>
      </c>
      <c r="AO2037" s="190" t="str">
        <f t="shared" si="3675"/>
        <v>AO$19</v>
      </c>
      <c r="AP2037" s="190" t="str">
        <f t="shared" si="3675"/>
        <v>AP$19</v>
      </c>
      <c r="AQ2037" s="190" t="str">
        <f t="shared" si="3675"/>
        <v>AQ$19</v>
      </c>
      <c r="AR2037" s="190" t="str">
        <f t="shared" si="3675"/>
        <v>AR$19</v>
      </c>
      <c r="AS2037" s="190" t="str">
        <f t="shared" si="3675"/>
        <v>AS$19</v>
      </c>
      <c r="AT2037" s="190" t="str">
        <f t="shared" si="3675"/>
        <v>AT$19</v>
      </c>
      <c r="AU2037" s="190" t="str">
        <f t="shared" si="3675"/>
        <v>AU$19</v>
      </c>
      <c r="AV2037" s="190" t="str">
        <f t="shared" si="3675"/>
        <v>AV$19</v>
      </c>
      <c r="AW2037" s="190" t="str">
        <f t="shared" si="3675"/>
        <v>AW$19</v>
      </c>
      <c r="AX2037" s="190" t="str">
        <f t="shared" si="3675"/>
        <v>AX$19</v>
      </c>
      <c r="AY2037" s="190" t="str">
        <f t="shared" si="3675"/>
        <v>AY$19</v>
      </c>
      <c r="AZ2037" s="190" t="str">
        <f t="shared" si="3675"/>
        <v>AZ$19</v>
      </c>
      <c r="BA2037" s="190" t="str">
        <f t="shared" si="3675"/>
        <v>BA$19</v>
      </c>
      <c r="BB2037" s="190" t="str">
        <f t="shared" si="3675"/>
        <v>BB$19</v>
      </c>
      <c r="BC2037" s="190" t="str">
        <f t="shared" si="3675"/>
        <v>BC$19</v>
      </c>
      <c r="BD2037" s="190" t="str">
        <f t="shared" si="3675"/>
        <v>BD$19</v>
      </c>
      <c r="BE2037" s="190" t="str">
        <f t="shared" si="3675"/>
        <v>BE$19</v>
      </c>
      <c r="BF2037" s="190" t="str">
        <f t="shared" si="3675"/>
        <v>BF$19</v>
      </c>
      <c r="BG2037" s="190" t="str">
        <f t="shared" si="3675"/>
        <v>BG$19</v>
      </c>
      <c r="BH2037" s="190" t="str">
        <f t="shared" si="3675"/>
        <v>BH$19</v>
      </c>
      <c r="BI2037" s="190" t="str">
        <f t="shared" si="3675"/>
        <v>BI$19</v>
      </c>
      <c r="BJ2037" s="190" t="str">
        <f t="shared" si="3675"/>
        <v>BJ$19</v>
      </c>
      <c r="BK2037" s="190" t="str">
        <f t="shared" si="3675"/>
        <v>BK$19</v>
      </c>
      <c r="BL2037" s="190" t="str">
        <f t="shared" si="3675"/>
        <v>BL$19</v>
      </c>
      <c r="BM2037" s="190" t="str">
        <f t="shared" si="3675"/>
        <v>BM$19</v>
      </c>
      <c r="BN2037" s="190" t="str">
        <f t="shared" si="3675"/>
        <v>BN$19</v>
      </c>
      <c r="BO2037" s="190" t="str">
        <f t="shared" si="3675"/>
        <v>BO$19</v>
      </c>
      <c r="BP2037" s="190" t="str">
        <f t="shared" si="3675"/>
        <v>BP$19</v>
      </c>
      <c r="BQ2037" s="190" t="str">
        <f t="shared" si="3675"/>
        <v>BQ$19</v>
      </c>
      <c r="BR2037" s="190" t="str">
        <f t="shared" si="3675"/>
        <v>BR$19</v>
      </c>
      <c r="BS2037" s="190" t="str">
        <f t="shared" si="3675"/>
        <v>BS$19</v>
      </c>
      <c r="BT2037" s="190" t="str">
        <f t="shared" si="3675"/>
        <v>BT$19</v>
      </c>
      <c r="BU2037" s="190" t="str">
        <f t="shared" si="3675"/>
        <v>BU$19</v>
      </c>
      <c r="BV2037" s="190" t="str">
        <f t="shared" si="3675"/>
        <v>BV$19</v>
      </c>
      <c r="BW2037" s="190" t="str">
        <f t="shared" si="3675"/>
        <v>BW$19</v>
      </c>
      <c r="BX2037" s="190" t="str">
        <f t="shared" si="3675"/>
        <v>BX$19</v>
      </c>
      <c r="BY2037" s="190" t="str">
        <f t="shared" si="3675"/>
        <v>BY$19</v>
      </c>
      <c r="BZ2037" s="190" t="str">
        <f t="shared" si="3675"/>
        <v>BZ$19</v>
      </c>
      <c r="CA2037" s="190" t="str">
        <f t="shared" si="3675"/>
        <v>CA$19</v>
      </c>
      <c r="CB2037" s="190" t="str">
        <f t="shared" si="3675"/>
        <v>CB$19</v>
      </c>
      <c r="CC2037" s="190" t="str">
        <f t="shared" si="3675"/>
        <v>CC$19</v>
      </c>
      <c r="CD2037" s="190" t="str">
        <f t="shared" si="3675"/>
        <v>CD$19</v>
      </c>
      <c r="CE2037" s="190" t="str">
        <f t="shared" ref="CE2037:CL2037" si="3676">CE$23</f>
        <v>CE$19</v>
      </c>
      <c r="CF2037" s="190" t="str">
        <f t="shared" si="3676"/>
        <v>CF$19</v>
      </c>
      <c r="CG2037" s="190" t="str">
        <f t="shared" si="3676"/>
        <v>CG$19</v>
      </c>
      <c r="CH2037" s="190" t="str">
        <f t="shared" si="3676"/>
        <v>CH$19</v>
      </c>
      <c r="CI2037" s="190" t="str">
        <f t="shared" si="3676"/>
        <v>CI$19</v>
      </c>
      <c r="CJ2037" s="190" t="str">
        <f t="shared" si="3676"/>
        <v>CJ$19</v>
      </c>
      <c r="CK2037" s="190" t="str">
        <f t="shared" si="3676"/>
        <v>CK$19</v>
      </c>
      <c r="CL2037" s="190" t="str">
        <f t="shared" si="3676"/>
        <v>CL$19</v>
      </c>
      <c r="CN2037" s="201"/>
      <c r="CO2037" s="190" t="str">
        <f t="shared" ref="CO2037:DL2037" si="3677">CO$23</f>
        <v>CO$19</v>
      </c>
      <c r="CP2037" s="190" t="str">
        <f t="shared" si="3677"/>
        <v>CP$19</v>
      </c>
      <c r="CQ2037" s="190" t="str">
        <f t="shared" si="3677"/>
        <v>CQ$19</v>
      </c>
      <c r="CR2037" s="190" t="str">
        <f t="shared" si="3677"/>
        <v>CR$19</v>
      </c>
      <c r="CS2037" s="190" t="str">
        <f t="shared" si="3677"/>
        <v>CS$19</v>
      </c>
      <c r="CT2037" s="190" t="str">
        <f t="shared" si="3677"/>
        <v>CT$19</v>
      </c>
      <c r="CU2037" s="190" t="str">
        <f t="shared" si="3677"/>
        <v>CU$19</v>
      </c>
      <c r="CV2037" s="190" t="str">
        <f t="shared" si="3677"/>
        <v>CV$19</v>
      </c>
      <c r="CW2037" s="190" t="str">
        <f t="shared" si="3677"/>
        <v>CW$19</v>
      </c>
      <c r="CX2037" s="190" t="str">
        <f t="shared" si="3677"/>
        <v>CX$19</v>
      </c>
      <c r="CY2037" s="190" t="str">
        <f t="shared" si="3677"/>
        <v>CY$19</v>
      </c>
      <c r="CZ2037" s="190" t="str">
        <f t="shared" si="3677"/>
        <v>CZ$19</v>
      </c>
      <c r="DA2037" s="190" t="str">
        <f t="shared" si="3677"/>
        <v>DA$19</v>
      </c>
      <c r="DB2037" s="190" t="str">
        <f t="shared" si="3677"/>
        <v>DB$19</v>
      </c>
      <c r="DC2037" s="190" t="str">
        <f t="shared" si="3677"/>
        <v>DC$19</v>
      </c>
      <c r="DD2037" s="190" t="str">
        <f t="shared" si="3677"/>
        <v>DD$19</v>
      </c>
      <c r="DE2037" s="190" t="str">
        <f t="shared" si="3677"/>
        <v>DE$19</v>
      </c>
      <c r="DF2037" s="190" t="str">
        <f t="shared" si="3677"/>
        <v>DF$19</v>
      </c>
      <c r="DG2037" s="190" t="str">
        <f t="shared" si="3677"/>
        <v>DG$19</v>
      </c>
      <c r="DH2037" s="190" t="str">
        <f t="shared" si="3677"/>
        <v>DH$19</v>
      </c>
      <c r="DI2037" s="190" t="str">
        <f t="shared" si="3677"/>
        <v>DI$19</v>
      </c>
      <c r="DJ2037" s="190" t="str">
        <f t="shared" si="3677"/>
        <v>DJ$19</v>
      </c>
      <c r="DK2037" s="190" t="str">
        <f t="shared" si="3677"/>
        <v>DK$19</v>
      </c>
      <c r="DL2037" s="190" t="str">
        <f t="shared" si="3677"/>
        <v>DL$19</v>
      </c>
    </row>
    <row r="2038" spans="1:116" x14ac:dyDescent="0.4">
      <c r="A2038" s="31" t="s">
        <v>218</v>
      </c>
      <c r="B2038" s="31" t="s">
        <v>243</v>
      </c>
      <c r="C2038" s="31"/>
      <c r="D2038" t="s">
        <v>528</v>
      </c>
      <c r="E2038" s="8" t="str">
        <f t="shared" ref="E2038:E2039" si="3678">ROW()&amp;" "&amp;D2038</f>
        <v>2038 FCCL-F</v>
      </c>
      <c r="F2038" t="s">
        <v>526</v>
      </c>
      <c r="G2038" s="70" t="s">
        <v>527</v>
      </c>
      <c r="H2038" s="48"/>
      <c r="I2038" s="297"/>
      <c r="J2038" s="297"/>
      <c r="K2038" s="48"/>
      <c r="L2038" s="48"/>
      <c r="M2038" s="48"/>
      <c r="N2038" s="48"/>
      <c r="O2038" s="48"/>
      <c r="P2038" s="48"/>
      <c r="R2038" s="70"/>
      <c r="S2038" s="298"/>
      <c r="T2038" s="298"/>
      <c r="U2038" s="298"/>
      <c r="V2038" s="298"/>
      <c r="W2038" s="298"/>
      <c r="X2038" s="298"/>
      <c r="Y2038" s="298"/>
      <c r="Z2038" s="298"/>
      <c r="AA2038" s="298"/>
      <c r="AB2038" s="298"/>
      <c r="AC2038" s="298"/>
      <c r="AD2038" s="298"/>
      <c r="AE2038" s="298"/>
      <c r="AF2038" s="298"/>
      <c r="AG2038" s="298"/>
      <c r="AH2038" s="298"/>
      <c r="AI2038" s="298"/>
      <c r="AJ2038" s="298"/>
      <c r="AK2038" s="298"/>
      <c r="AL2038" s="298"/>
      <c r="AM2038" s="298"/>
      <c r="AN2038" s="298"/>
      <c r="AO2038" s="298"/>
      <c r="AP2038" s="298"/>
      <c r="AQ2038" s="298"/>
      <c r="AR2038" s="298"/>
      <c r="AS2038" s="298"/>
      <c r="AT2038" s="298"/>
      <c r="AU2038" s="298"/>
      <c r="AV2038" s="298"/>
      <c r="AW2038" s="298"/>
      <c r="AX2038" s="298"/>
      <c r="AY2038" s="298"/>
      <c r="AZ2038" s="298"/>
      <c r="BA2038" s="298"/>
      <c r="BB2038" s="298"/>
      <c r="BC2038" s="298"/>
      <c r="BD2038" s="298"/>
      <c r="BE2038" s="298"/>
      <c r="BF2038" s="298"/>
      <c r="BG2038" s="298"/>
      <c r="BH2038" s="298"/>
      <c r="BI2038" s="298"/>
      <c r="BJ2038" s="298"/>
      <c r="BK2038" s="298"/>
      <c r="BL2038" s="298"/>
      <c r="BM2038" s="298"/>
      <c r="BN2038" s="298"/>
      <c r="BO2038" s="298"/>
      <c r="BP2038" s="298"/>
      <c r="BQ2038" s="298"/>
      <c r="BR2038" s="298"/>
      <c r="BS2038" s="298"/>
      <c r="BT2038" s="298"/>
      <c r="BU2038" s="298"/>
      <c r="BV2038" s="298"/>
      <c r="BW2038" s="298"/>
      <c r="BX2038" s="298"/>
      <c r="BY2038" s="298"/>
      <c r="BZ2038" s="298"/>
      <c r="CA2038" s="298"/>
      <c r="CB2038" s="298"/>
      <c r="CC2038" s="298"/>
      <c r="CD2038" s="298"/>
      <c r="CE2038" s="298"/>
      <c r="CF2038" s="298"/>
      <c r="CG2038" s="298"/>
      <c r="CH2038" s="298"/>
      <c r="CI2038" s="298"/>
      <c r="CJ2038" s="298"/>
      <c r="CK2038" s="298"/>
      <c r="CL2038" s="298"/>
      <c r="CN2038" s="297"/>
      <c r="CO2038" s="298"/>
      <c r="CP2038" s="298"/>
      <c r="CQ2038" s="298"/>
      <c r="CR2038" s="298"/>
      <c r="CS2038" s="298"/>
      <c r="CT2038" s="298"/>
      <c r="CU2038" s="298"/>
      <c r="CV2038" s="298"/>
      <c r="CW2038" s="298"/>
      <c r="CX2038" s="298"/>
      <c r="CY2038" s="298"/>
      <c r="CZ2038" s="298"/>
      <c r="DA2038" s="298"/>
      <c r="DB2038" s="298"/>
      <c r="DC2038" s="298"/>
      <c r="DD2038" s="298"/>
      <c r="DE2038" s="298"/>
      <c r="DF2038" s="298"/>
      <c r="DG2038" s="298"/>
      <c r="DH2038" s="298"/>
      <c r="DI2038" s="298"/>
      <c r="DJ2038" s="298"/>
      <c r="DK2038" s="298"/>
      <c r="DL2038" s="298"/>
    </row>
    <row r="2039" spans="1:116" x14ac:dyDescent="0.4">
      <c r="B2039" t="str">
        <f>E2039</f>
        <v>2039 FCCL-F</v>
      </c>
      <c r="C2039" t="s">
        <v>232</v>
      </c>
      <c r="D2039" t="s">
        <v>528</v>
      </c>
      <c r="E2039" s="8" t="str">
        <f t="shared" si="3678"/>
        <v>2039 FCCL-F</v>
      </c>
      <c r="G2039" s="125" t="str">
        <f>"Current liability - "&amp;(SUBSTITUTE(G2038,":",""))</f>
        <v>Current liability - Fixed constant current liability</v>
      </c>
      <c r="J2039" s="74">
        <v>1000</v>
      </c>
      <c r="K2039" s="53">
        <f t="shared" ref="K2039:P2039" si="3679">SUMIF($4:$4,K$2,2039:2039)</f>
        <v>1000</v>
      </c>
      <c r="L2039" s="53">
        <f t="shared" si="3679"/>
        <v>1000</v>
      </c>
      <c r="M2039" s="53">
        <f t="shared" si="3679"/>
        <v>1000</v>
      </c>
      <c r="N2039" s="53">
        <f t="shared" si="3679"/>
        <v>1000</v>
      </c>
      <c r="O2039" s="53">
        <f t="shared" si="3679"/>
        <v>1000</v>
      </c>
      <c r="P2039" s="53">
        <f t="shared" si="3679"/>
        <v>1000</v>
      </c>
      <c r="R2039" s="24">
        <f>$J2039</f>
        <v>1000</v>
      </c>
      <c r="S2039" s="80">
        <f>R2039</f>
        <v>1000</v>
      </c>
      <c r="T2039" s="80">
        <f t="shared" ref="T2039" si="3680">S2039</f>
        <v>1000</v>
      </c>
      <c r="U2039" s="80">
        <f t="shared" ref="U2039" si="3681">T2039</f>
        <v>1000</v>
      </c>
      <c r="V2039" s="80">
        <f t="shared" ref="V2039" si="3682">U2039</f>
        <v>1000</v>
      </c>
      <c r="W2039" s="80">
        <f t="shared" ref="W2039" si="3683">V2039</f>
        <v>1000</v>
      </c>
      <c r="X2039" s="80">
        <f t="shared" ref="X2039" si="3684">W2039</f>
        <v>1000</v>
      </c>
      <c r="Y2039" s="80">
        <f t="shared" ref="Y2039" si="3685">X2039</f>
        <v>1000</v>
      </c>
      <c r="Z2039" s="80">
        <f t="shared" ref="Z2039" si="3686">Y2039</f>
        <v>1000</v>
      </c>
      <c r="AA2039" s="80">
        <f t="shared" ref="AA2039" si="3687">Z2039</f>
        <v>1000</v>
      </c>
      <c r="AB2039" s="80">
        <f t="shared" ref="AB2039" si="3688">AA2039</f>
        <v>1000</v>
      </c>
      <c r="AC2039" s="80">
        <f t="shared" ref="AC2039" si="3689">AB2039</f>
        <v>1000</v>
      </c>
      <c r="AD2039" s="80">
        <f t="shared" ref="AD2039" si="3690">AC2039</f>
        <v>1000</v>
      </c>
      <c r="AE2039" s="80">
        <f t="shared" ref="AE2039" si="3691">AD2039</f>
        <v>1000</v>
      </c>
      <c r="AF2039" s="80">
        <f t="shared" ref="AF2039" si="3692">AE2039</f>
        <v>1000</v>
      </c>
      <c r="AG2039" s="80">
        <f t="shared" ref="AG2039" si="3693">AF2039</f>
        <v>1000</v>
      </c>
      <c r="AH2039" s="80">
        <f t="shared" ref="AH2039" si="3694">AG2039</f>
        <v>1000</v>
      </c>
      <c r="AI2039" s="80">
        <f t="shared" ref="AI2039" si="3695">AH2039</f>
        <v>1000</v>
      </c>
      <c r="AJ2039" s="80">
        <f t="shared" ref="AJ2039" si="3696">AI2039</f>
        <v>1000</v>
      </c>
      <c r="AK2039" s="80">
        <f t="shared" ref="AK2039" si="3697">AJ2039</f>
        <v>1000</v>
      </c>
      <c r="AL2039" s="80">
        <f t="shared" ref="AL2039" si="3698">AK2039</f>
        <v>1000</v>
      </c>
      <c r="AM2039" s="80">
        <f t="shared" ref="AM2039" si="3699">AL2039</f>
        <v>1000</v>
      </c>
      <c r="AN2039" s="80">
        <f t="shared" ref="AN2039" si="3700">AM2039</f>
        <v>1000</v>
      </c>
      <c r="AO2039" s="80">
        <f t="shared" ref="AO2039" si="3701">AN2039</f>
        <v>1000</v>
      </c>
      <c r="AP2039" s="80">
        <f t="shared" ref="AP2039" si="3702">AO2039</f>
        <v>1000</v>
      </c>
      <c r="AQ2039" s="80">
        <f t="shared" ref="AQ2039" si="3703">AP2039</f>
        <v>1000</v>
      </c>
      <c r="AR2039" s="80">
        <f t="shared" ref="AR2039" si="3704">AQ2039</f>
        <v>1000</v>
      </c>
      <c r="AS2039" s="80">
        <f t="shared" ref="AS2039" si="3705">AR2039</f>
        <v>1000</v>
      </c>
      <c r="AT2039" s="80">
        <f t="shared" ref="AT2039" si="3706">AS2039</f>
        <v>1000</v>
      </c>
      <c r="AU2039" s="80">
        <f t="shared" ref="AU2039" si="3707">AT2039</f>
        <v>1000</v>
      </c>
      <c r="AV2039" s="80">
        <f t="shared" ref="AV2039" si="3708">AU2039</f>
        <v>1000</v>
      </c>
      <c r="AW2039" s="80">
        <f t="shared" ref="AW2039" si="3709">AV2039</f>
        <v>1000</v>
      </c>
      <c r="AX2039" s="80">
        <f t="shared" ref="AX2039" si="3710">AW2039</f>
        <v>1000</v>
      </c>
      <c r="AY2039" s="80">
        <f t="shared" ref="AY2039" si="3711">AX2039</f>
        <v>1000</v>
      </c>
      <c r="AZ2039" s="80">
        <f t="shared" ref="AZ2039" si="3712">AY2039</f>
        <v>1000</v>
      </c>
      <c r="BA2039" s="80">
        <f t="shared" ref="BA2039" si="3713">AZ2039</f>
        <v>1000</v>
      </c>
      <c r="BB2039" s="80">
        <f t="shared" ref="BB2039" si="3714">BA2039</f>
        <v>1000</v>
      </c>
      <c r="BC2039" s="80">
        <f t="shared" ref="BC2039" si="3715">BB2039</f>
        <v>1000</v>
      </c>
      <c r="BD2039" s="80">
        <f t="shared" ref="BD2039" si="3716">BC2039</f>
        <v>1000</v>
      </c>
      <c r="BE2039" s="80">
        <f t="shared" ref="BE2039" si="3717">BD2039</f>
        <v>1000</v>
      </c>
      <c r="BF2039" s="80">
        <f t="shared" ref="BF2039" si="3718">BE2039</f>
        <v>1000</v>
      </c>
      <c r="BG2039" s="80">
        <f t="shared" ref="BG2039" si="3719">BF2039</f>
        <v>1000</v>
      </c>
      <c r="BH2039" s="80">
        <f t="shared" ref="BH2039" si="3720">BG2039</f>
        <v>1000</v>
      </c>
      <c r="BI2039" s="80">
        <f t="shared" ref="BI2039" si="3721">BH2039</f>
        <v>1000</v>
      </c>
      <c r="BJ2039" s="80">
        <f t="shared" ref="BJ2039" si="3722">BI2039</f>
        <v>1000</v>
      </c>
      <c r="BK2039" s="80">
        <f t="shared" ref="BK2039" si="3723">BJ2039</f>
        <v>1000</v>
      </c>
      <c r="BL2039" s="80">
        <f t="shared" ref="BL2039" si="3724">BK2039</f>
        <v>1000</v>
      </c>
      <c r="BM2039" s="80">
        <f t="shared" ref="BM2039" si="3725">BL2039</f>
        <v>1000</v>
      </c>
      <c r="BN2039" s="80">
        <f t="shared" ref="BN2039" si="3726">BM2039</f>
        <v>1000</v>
      </c>
      <c r="BO2039" s="80">
        <f t="shared" ref="BO2039" si="3727">BN2039</f>
        <v>1000</v>
      </c>
      <c r="BP2039" s="80">
        <f t="shared" ref="BP2039" si="3728">BO2039</f>
        <v>1000</v>
      </c>
      <c r="BQ2039" s="80">
        <f t="shared" ref="BQ2039" si="3729">BP2039</f>
        <v>1000</v>
      </c>
      <c r="BR2039" s="80">
        <f t="shared" ref="BR2039" si="3730">BQ2039</f>
        <v>1000</v>
      </c>
      <c r="BS2039" s="80">
        <f t="shared" ref="BS2039" si="3731">BR2039</f>
        <v>1000</v>
      </c>
      <c r="BT2039" s="80">
        <f t="shared" ref="BT2039" si="3732">BS2039</f>
        <v>1000</v>
      </c>
      <c r="BU2039" s="80">
        <f t="shared" ref="BU2039" si="3733">BT2039</f>
        <v>1000</v>
      </c>
      <c r="BV2039" s="80">
        <f t="shared" ref="BV2039" si="3734">BU2039</f>
        <v>1000</v>
      </c>
      <c r="BW2039" s="80">
        <f t="shared" ref="BW2039" si="3735">BV2039</f>
        <v>1000</v>
      </c>
      <c r="BX2039" s="80">
        <f t="shared" ref="BX2039" si="3736">BW2039</f>
        <v>1000</v>
      </c>
      <c r="BY2039" s="80">
        <f t="shared" ref="BY2039" si="3737">BX2039</f>
        <v>1000</v>
      </c>
      <c r="BZ2039" s="80">
        <f t="shared" ref="BZ2039" si="3738">BY2039</f>
        <v>1000</v>
      </c>
      <c r="CA2039" s="80">
        <f t="shared" ref="CA2039" si="3739">BZ2039</f>
        <v>1000</v>
      </c>
      <c r="CB2039" s="80">
        <f t="shared" ref="CB2039" si="3740">CA2039</f>
        <v>1000</v>
      </c>
      <c r="CC2039" s="80">
        <f t="shared" ref="CC2039" si="3741">CB2039</f>
        <v>1000</v>
      </c>
      <c r="CD2039" s="80">
        <f t="shared" ref="CD2039" si="3742">CC2039</f>
        <v>1000</v>
      </c>
      <c r="CE2039" s="80">
        <f t="shared" ref="CE2039" si="3743">CD2039</f>
        <v>1000</v>
      </c>
      <c r="CF2039" s="80">
        <f t="shared" ref="CF2039" si="3744">CE2039</f>
        <v>1000</v>
      </c>
      <c r="CG2039" s="80">
        <f t="shared" ref="CG2039" si="3745">CF2039</f>
        <v>1000</v>
      </c>
      <c r="CH2039" s="80">
        <f t="shared" ref="CH2039" si="3746">CG2039</f>
        <v>1000</v>
      </c>
      <c r="CI2039" s="80">
        <f t="shared" ref="CI2039" si="3747">CH2039</f>
        <v>1000</v>
      </c>
      <c r="CJ2039" s="80">
        <f t="shared" ref="CJ2039" si="3748">CI2039</f>
        <v>1000</v>
      </c>
      <c r="CK2039" s="80">
        <f t="shared" ref="CK2039" si="3749">CJ2039</f>
        <v>1000</v>
      </c>
      <c r="CL2039" s="80">
        <f t="shared" ref="CL2039" si="3750">CK2039</f>
        <v>1000</v>
      </c>
      <c r="CN2039" s="74">
        <f>J2039</f>
        <v>1000</v>
      </c>
      <c r="CO2039" s="80">
        <f t="shared" ref="CO2039" si="3751">CN2039</f>
        <v>1000</v>
      </c>
      <c r="CP2039" s="80">
        <f t="shared" ref="CP2039" si="3752">CO2039</f>
        <v>1000</v>
      </c>
      <c r="CQ2039" s="80">
        <f t="shared" ref="CQ2039" si="3753">CP2039</f>
        <v>1000</v>
      </c>
      <c r="CR2039" s="80">
        <f t="shared" ref="CR2039" si="3754">CQ2039</f>
        <v>1000</v>
      </c>
      <c r="CS2039" s="80">
        <f t="shared" ref="CS2039" si="3755">CR2039</f>
        <v>1000</v>
      </c>
      <c r="CT2039" s="80">
        <f t="shared" ref="CT2039" si="3756">CS2039</f>
        <v>1000</v>
      </c>
      <c r="CU2039" s="80">
        <f t="shared" ref="CU2039" si="3757">CT2039</f>
        <v>1000</v>
      </c>
      <c r="CV2039" s="80">
        <f t="shared" ref="CV2039" si="3758">CU2039</f>
        <v>1000</v>
      </c>
      <c r="CW2039" s="80">
        <f t="shared" ref="CW2039" si="3759">CV2039</f>
        <v>1000</v>
      </c>
      <c r="CX2039" s="80">
        <f t="shared" ref="CX2039" si="3760">CW2039</f>
        <v>1000</v>
      </c>
      <c r="CY2039" s="80">
        <f t="shared" ref="CY2039" si="3761">CX2039</f>
        <v>1000</v>
      </c>
      <c r="CZ2039" s="80">
        <f t="shared" ref="CZ2039" si="3762">CY2039</f>
        <v>1000</v>
      </c>
      <c r="DA2039" s="80">
        <f t="shared" ref="DA2039" si="3763">CZ2039</f>
        <v>1000</v>
      </c>
      <c r="DB2039" s="80">
        <f t="shared" ref="DB2039" si="3764">DA2039</f>
        <v>1000</v>
      </c>
      <c r="DC2039" s="80">
        <f t="shared" ref="DC2039" si="3765">DB2039</f>
        <v>1000</v>
      </c>
      <c r="DD2039" s="80">
        <f t="shared" ref="DD2039" si="3766">DC2039</f>
        <v>1000</v>
      </c>
      <c r="DE2039" s="80">
        <f t="shared" ref="DE2039" si="3767">DD2039</f>
        <v>1000</v>
      </c>
      <c r="DF2039" s="80">
        <f t="shared" ref="DF2039" si="3768">DE2039</f>
        <v>1000</v>
      </c>
      <c r="DG2039" s="80">
        <f t="shared" ref="DG2039" si="3769">DF2039</f>
        <v>1000</v>
      </c>
      <c r="DH2039" s="80">
        <f t="shared" ref="DH2039" si="3770">DG2039</f>
        <v>1000</v>
      </c>
      <c r="DI2039" s="80">
        <f t="shared" ref="DI2039" si="3771">DH2039</f>
        <v>1000</v>
      </c>
      <c r="DJ2039" s="80">
        <f t="shared" ref="DJ2039" si="3772">DI2039</f>
        <v>1000</v>
      </c>
      <c r="DK2039" s="80">
        <f t="shared" ref="DK2039:DL2039" si="3773">DJ2039</f>
        <v>1000</v>
      </c>
      <c r="DL2039" s="80">
        <f t="shared" si="3773"/>
        <v>1000</v>
      </c>
    </row>
    <row r="2040" spans="1:116" x14ac:dyDescent="0.4">
      <c r="D2040" t="s">
        <v>528</v>
      </c>
      <c r="E2040" s="8" t="str">
        <f>ROW()&amp;" "&amp;D2040</f>
        <v>2040 FCCL-F</v>
      </c>
      <c r="G2040" s="126"/>
      <c r="H2040" s="27"/>
      <c r="I2040" s="77"/>
      <c r="J2040" s="77"/>
      <c r="K2040" s="28"/>
      <c r="L2040" s="28"/>
      <c r="M2040" s="28"/>
      <c r="N2040" s="28"/>
      <c r="O2040" s="28"/>
      <c r="P2040" s="28"/>
      <c r="R2040" s="33"/>
      <c r="S2040" s="77"/>
      <c r="T2040" s="77"/>
      <c r="U2040" s="77"/>
      <c r="V2040" s="77"/>
      <c r="W2040" s="77"/>
      <c r="X2040" s="77"/>
      <c r="Y2040" s="77"/>
      <c r="Z2040" s="77"/>
      <c r="AA2040" s="77"/>
      <c r="AB2040" s="77"/>
      <c r="AC2040" s="77"/>
      <c r="AD2040" s="77"/>
      <c r="AE2040" s="77"/>
      <c r="AF2040" s="77"/>
      <c r="AG2040" s="77"/>
      <c r="AH2040" s="77"/>
      <c r="AI2040" s="77"/>
      <c r="AJ2040" s="77"/>
      <c r="AK2040" s="77"/>
      <c r="AL2040" s="77"/>
      <c r="AM2040" s="77"/>
      <c r="AN2040" s="77"/>
      <c r="AO2040" s="77"/>
      <c r="AP2040" s="77"/>
      <c r="AQ2040" s="77"/>
      <c r="AR2040" s="77"/>
      <c r="AS2040" s="77"/>
      <c r="AT2040" s="77"/>
      <c r="AU2040" s="77"/>
      <c r="AV2040" s="77"/>
      <c r="AW2040" s="77"/>
      <c r="AX2040" s="77"/>
      <c r="AY2040" s="77"/>
      <c r="AZ2040" s="77"/>
      <c r="BA2040" s="77"/>
      <c r="BB2040" s="77"/>
      <c r="BC2040" s="77"/>
      <c r="BD2040" s="77"/>
      <c r="BE2040" s="77"/>
      <c r="BF2040" s="77"/>
      <c r="BG2040" s="77"/>
      <c r="BH2040" s="77"/>
      <c r="BI2040" s="77"/>
      <c r="BJ2040" s="77"/>
      <c r="BK2040" s="77"/>
      <c r="BL2040" s="77"/>
      <c r="BM2040" s="77"/>
      <c r="BN2040" s="77"/>
      <c r="BO2040" s="77"/>
      <c r="BP2040" s="77"/>
      <c r="BQ2040" s="77"/>
      <c r="BR2040" s="77"/>
      <c r="BS2040" s="77"/>
      <c r="BT2040" s="77"/>
      <c r="BU2040" s="77"/>
      <c r="BV2040" s="77"/>
      <c r="BW2040" s="77"/>
      <c r="BX2040" s="77"/>
      <c r="BY2040" s="77"/>
      <c r="BZ2040" s="77"/>
      <c r="CA2040" s="77"/>
      <c r="CB2040" s="77"/>
      <c r="CC2040" s="77"/>
      <c r="CD2040" s="77"/>
      <c r="CE2040" s="77"/>
      <c r="CF2040" s="77"/>
      <c r="CG2040" s="77"/>
      <c r="CH2040" s="77"/>
      <c r="CI2040" s="77"/>
      <c r="CJ2040" s="77"/>
      <c r="CK2040" s="77"/>
      <c r="CL2040" s="77"/>
      <c r="CN2040" s="77"/>
      <c r="CO2040" s="77"/>
      <c r="CP2040" s="77"/>
      <c r="CQ2040" s="77"/>
      <c r="CR2040" s="77"/>
      <c r="CS2040" s="77"/>
      <c r="CT2040" s="77"/>
      <c r="CU2040" s="77"/>
      <c r="CV2040" s="77"/>
      <c r="CW2040" s="77"/>
      <c r="CX2040" s="77"/>
      <c r="CY2040" s="77"/>
      <c r="CZ2040" s="77"/>
      <c r="DA2040" s="77"/>
      <c r="DB2040" s="77"/>
      <c r="DC2040" s="77"/>
      <c r="DD2040" s="77"/>
      <c r="DE2040" s="77"/>
      <c r="DF2040" s="77"/>
      <c r="DG2040" s="77"/>
      <c r="DH2040" s="77"/>
      <c r="DI2040" s="77"/>
      <c r="DJ2040" s="77"/>
      <c r="DK2040" s="77"/>
      <c r="DL2040" s="77"/>
    </row>
    <row r="2041" spans="1:116" x14ac:dyDescent="0.4">
      <c r="C2041" t="s">
        <v>234</v>
      </c>
      <c r="D2041" t="s">
        <v>528</v>
      </c>
      <c r="E2041" s="8" t="str">
        <f>ROW()&amp;" "&amp;D2041</f>
        <v>2041 FCCL-F</v>
      </c>
      <c r="G2041" s="125" t="str">
        <f>"Change in "&amp;G2039</f>
        <v>Change in Current liability - Fixed constant current liability</v>
      </c>
      <c r="I2041" s="74"/>
      <c r="J2041" s="74"/>
      <c r="K2041" s="53">
        <f t="shared" ref="K2041:P2041" si="3774">SUMIF($3:$3,K$2,2041:2041)</f>
        <v>0</v>
      </c>
      <c r="L2041" s="53">
        <f t="shared" si="3774"/>
        <v>0</v>
      </c>
      <c r="M2041" s="53">
        <f t="shared" si="3774"/>
        <v>0</v>
      </c>
      <c r="N2041" s="53">
        <f t="shared" si="3774"/>
        <v>0</v>
      </c>
      <c r="O2041" s="53">
        <f t="shared" si="3774"/>
        <v>0</v>
      </c>
      <c r="P2041" s="53">
        <f t="shared" si="3774"/>
        <v>0</v>
      </c>
      <c r="R2041" s="24"/>
      <c r="S2041" s="80">
        <f>S2039-R2039</f>
        <v>0</v>
      </c>
      <c r="T2041" s="80">
        <f t="shared" ref="T2041:CE2041" si="3775">T2039-S2039</f>
        <v>0</v>
      </c>
      <c r="U2041" s="80">
        <f t="shared" si="3775"/>
        <v>0</v>
      </c>
      <c r="V2041" s="80">
        <f t="shared" si="3775"/>
        <v>0</v>
      </c>
      <c r="W2041" s="80">
        <f t="shared" si="3775"/>
        <v>0</v>
      </c>
      <c r="X2041" s="80">
        <f t="shared" si="3775"/>
        <v>0</v>
      </c>
      <c r="Y2041" s="80">
        <f t="shared" si="3775"/>
        <v>0</v>
      </c>
      <c r="Z2041" s="80">
        <f t="shared" si="3775"/>
        <v>0</v>
      </c>
      <c r="AA2041" s="80">
        <f t="shared" si="3775"/>
        <v>0</v>
      </c>
      <c r="AB2041" s="80">
        <f t="shared" si="3775"/>
        <v>0</v>
      </c>
      <c r="AC2041" s="80">
        <f t="shared" si="3775"/>
        <v>0</v>
      </c>
      <c r="AD2041" s="80">
        <f t="shared" si="3775"/>
        <v>0</v>
      </c>
      <c r="AE2041" s="80">
        <f t="shared" si="3775"/>
        <v>0</v>
      </c>
      <c r="AF2041" s="80">
        <f t="shared" si="3775"/>
        <v>0</v>
      </c>
      <c r="AG2041" s="80">
        <f t="shared" si="3775"/>
        <v>0</v>
      </c>
      <c r="AH2041" s="80">
        <f t="shared" si="3775"/>
        <v>0</v>
      </c>
      <c r="AI2041" s="80">
        <f t="shared" si="3775"/>
        <v>0</v>
      </c>
      <c r="AJ2041" s="80">
        <f t="shared" si="3775"/>
        <v>0</v>
      </c>
      <c r="AK2041" s="80">
        <f t="shared" si="3775"/>
        <v>0</v>
      </c>
      <c r="AL2041" s="80">
        <f t="shared" si="3775"/>
        <v>0</v>
      </c>
      <c r="AM2041" s="80">
        <f t="shared" si="3775"/>
        <v>0</v>
      </c>
      <c r="AN2041" s="80">
        <f t="shared" si="3775"/>
        <v>0</v>
      </c>
      <c r="AO2041" s="80">
        <f t="shared" si="3775"/>
        <v>0</v>
      </c>
      <c r="AP2041" s="80">
        <f t="shared" si="3775"/>
        <v>0</v>
      </c>
      <c r="AQ2041" s="80">
        <f t="shared" si="3775"/>
        <v>0</v>
      </c>
      <c r="AR2041" s="80">
        <f t="shared" si="3775"/>
        <v>0</v>
      </c>
      <c r="AS2041" s="80">
        <f t="shared" si="3775"/>
        <v>0</v>
      </c>
      <c r="AT2041" s="80">
        <f t="shared" si="3775"/>
        <v>0</v>
      </c>
      <c r="AU2041" s="80">
        <f t="shared" si="3775"/>
        <v>0</v>
      </c>
      <c r="AV2041" s="80">
        <f t="shared" si="3775"/>
        <v>0</v>
      </c>
      <c r="AW2041" s="80">
        <f t="shared" si="3775"/>
        <v>0</v>
      </c>
      <c r="AX2041" s="80">
        <f t="shared" si="3775"/>
        <v>0</v>
      </c>
      <c r="AY2041" s="80">
        <f t="shared" si="3775"/>
        <v>0</v>
      </c>
      <c r="AZ2041" s="80">
        <f t="shared" si="3775"/>
        <v>0</v>
      </c>
      <c r="BA2041" s="80">
        <f t="shared" si="3775"/>
        <v>0</v>
      </c>
      <c r="BB2041" s="80">
        <f t="shared" si="3775"/>
        <v>0</v>
      </c>
      <c r="BC2041" s="80">
        <f t="shared" si="3775"/>
        <v>0</v>
      </c>
      <c r="BD2041" s="80">
        <f t="shared" si="3775"/>
        <v>0</v>
      </c>
      <c r="BE2041" s="80">
        <f t="shared" si="3775"/>
        <v>0</v>
      </c>
      <c r="BF2041" s="80">
        <f t="shared" si="3775"/>
        <v>0</v>
      </c>
      <c r="BG2041" s="80">
        <f t="shared" si="3775"/>
        <v>0</v>
      </c>
      <c r="BH2041" s="80">
        <f t="shared" si="3775"/>
        <v>0</v>
      </c>
      <c r="BI2041" s="80">
        <f t="shared" si="3775"/>
        <v>0</v>
      </c>
      <c r="BJ2041" s="80">
        <f t="shared" si="3775"/>
        <v>0</v>
      </c>
      <c r="BK2041" s="80">
        <f t="shared" si="3775"/>
        <v>0</v>
      </c>
      <c r="BL2041" s="80">
        <f t="shared" si="3775"/>
        <v>0</v>
      </c>
      <c r="BM2041" s="80">
        <f t="shared" si="3775"/>
        <v>0</v>
      </c>
      <c r="BN2041" s="80">
        <f t="shared" si="3775"/>
        <v>0</v>
      </c>
      <c r="BO2041" s="80">
        <f t="shared" si="3775"/>
        <v>0</v>
      </c>
      <c r="BP2041" s="80">
        <f t="shared" si="3775"/>
        <v>0</v>
      </c>
      <c r="BQ2041" s="80">
        <f t="shared" si="3775"/>
        <v>0</v>
      </c>
      <c r="BR2041" s="80">
        <f t="shared" si="3775"/>
        <v>0</v>
      </c>
      <c r="BS2041" s="80">
        <f t="shared" si="3775"/>
        <v>0</v>
      </c>
      <c r="BT2041" s="80">
        <f t="shared" si="3775"/>
        <v>0</v>
      </c>
      <c r="BU2041" s="80">
        <f t="shared" si="3775"/>
        <v>0</v>
      </c>
      <c r="BV2041" s="80">
        <f t="shared" si="3775"/>
        <v>0</v>
      </c>
      <c r="BW2041" s="80">
        <f t="shared" si="3775"/>
        <v>0</v>
      </c>
      <c r="BX2041" s="80">
        <f t="shared" si="3775"/>
        <v>0</v>
      </c>
      <c r="BY2041" s="80">
        <f t="shared" si="3775"/>
        <v>0</v>
      </c>
      <c r="BZ2041" s="80">
        <f t="shared" si="3775"/>
        <v>0</v>
      </c>
      <c r="CA2041" s="80">
        <f t="shared" si="3775"/>
        <v>0</v>
      </c>
      <c r="CB2041" s="80">
        <f t="shared" si="3775"/>
        <v>0</v>
      </c>
      <c r="CC2041" s="80">
        <f t="shared" si="3775"/>
        <v>0</v>
      </c>
      <c r="CD2041" s="80">
        <f t="shared" si="3775"/>
        <v>0</v>
      </c>
      <c r="CE2041" s="80">
        <f t="shared" si="3775"/>
        <v>0</v>
      </c>
      <c r="CF2041" s="80">
        <f t="shared" ref="CF2041:CL2041" si="3776">CF2039-CE2039</f>
        <v>0</v>
      </c>
      <c r="CG2041" s="80">
        <f t="shared" si="3776"/>
        <v>0</v>
      </c>
      <c r="CH2041" s="80">
        <f t="shared" si="3776"/>
        <v>0</v>
      </c>
      <c r="CI2041" s="80">
        <f t="shared" si="3776"/>
        <v>0</v>
      </c>
      <c r="CJ2041" s="80">
        <f t="shared" si="3776"/>
        <v>0</v>
      </c>
      <c r="CK2041" s="80">
        <f t="shared" si="3776"/>
        <v>0</v>
      </c>
      <c r="CL2041" s="80">
        <f t="shared" si="3776"/>
        <v>0</v>
      </c>
      <c r="CN2041" s="74"/>
      <c r="CO2041" s="80">
        <f t="shared" ref="CO2041" si="3777">CN2039-CO2039</f>
        <v>0</v>
      </c>
      <c r="CP2041" s="80">
        <f t="shared" ref="CP2041" si="3778">CO2039-CP2039</f>
        <v>0</v>
      </c>
      <c r="CQ2041" s="80">
        <f t="shared" ref="CQ2041" si="3779">CP2039-CQ2039</f>
        <v>0</v>
      </c>
      <c r="CR2041" s="80">
        <f t="shared" ref="CR2041" si="3780">CQ2039-CR2039</f>
        <v>0</v>
      </c>
      <c r="CS2041" s="80">
        <f t="shared" ref="CS2041" si="3781">CR2039-CS2039</f>
        <v>0</v>
      </c>
      <c r="CT2041" s="80">
        <f t="shared" ref="CT2041" si="3782">CS2039-CT2039</f>
        <v>0</v>
      </c>
      <c r="CU2041" s="80">
        <f t="shared" ref="CU2041" si="3783">CT2039-CU2039</f>
        <v>0</v>
      </c>
      <c r="CV2041" s="80">
        <f t="shared" ref="CV2041" si="3784">CU2039-CV2039</f>
        <v>0</v>
      </c>
      <c r="CW2041" s="80">
        <f t="shared" ref="CW2041" si="3785">CV2039-CW2039</f>
        <v>0</v>
      </c>
      <c r="CX2041" s="80">
        <f t="shared" ref="CX2041" si="3786">CW2039-CX2039</f>
        <v>0</v>
      </c>
      <c r="CY2041" s="80">
        <f t="shared" ref="CY2041" si="3787">CX2039-CY2039</f>
        <v>0</v>
      </c>
      <c r="CZ2041" s="80">
        <f t="shared" ref="CZ2041" si="3788">CY2039-CZ2039</f>
        <v>0</v>
      </c>
      <c r="DA2041" s="80">
        <f t="shared" ref="DA2041" si="3789">CZ2039-DA2039</f>
        <v>0</v>
      </c>
      <c r="DB2041" s="80">
        <f t="shared" ref="DB2041" si="3790">DA2039-DB2039</f>
        <v>0</v>
      </c>
      <c r="DC2041" s="80">
        <f t="shared" ref="DC2041" si="3791">DB2039-DC2039</f>
        <v>0</v>
      </c>
      <c r="DD2041" s="80">
        <f t="shared" ref="DD2041" si="3792">DC2039-DD2039</f>
        <v>0</v>
      </c>
      <c r="DE2041" s="80">
        <f t="shared" ref="DE2041" si="3793">DD2039-DE2039</f>
        <v>0</v>
      </c>
      <c r="DF2041" s="80">
        <f t="shared" ref="DF2041" si="3794">DE2039-DF2039</f>
        <v>0</v>
      </c>
      <c r="DG2041" s="80">
        <f t="shared" ref="DG2041" si="3795">DF2039-DG2039</f>
        <v>0</v>
      </c>
      <c r="DH2041" s="80">
        <f t="shared" ref="DH2041" si="3796">DG2039-DH2039</f>
        <v>0</v>
      </c>
      <c r="DI2041" s="80">
        <f t="shared" ref="DI2041" si="3797">DH2039-DI2039</f>
        <v>0</v>
      </c>
      <c r="DJ2041" s="80">
        <f t="shared" ref="DJ2041" si="3798">DI2039-DJ2039</f>
        <v>0</v>
      </c>
      <c r="DK2041" s="80">
        <f t="shared" ref="DK2041:DL2041" si="3799">DJ2039-DK2039</f>
        <v>0</v>
      </c>
      <c r="DL2041" s="80">
        <f t="shared" si="3799"/>
        <v>0</v>
      </c>
    </row>
    <row r="2042" spans="1:116" x14ac:dyDescent="0.4">
      <c r="D2042" t="s">
        <v>528</v>
      </c>
      <c r="E2042" s="8" t="str">
        <f>ROW()&amp;" "&amp;D2042</f>
        <v>2042 FCCL-F</v>
      </c>
      <c r="G2042" s="125"/>
      <c r="I2042" s="74"/>
      <c r="J2042" s="74"/>
      <c r="K2042" s="53"/>
      <c r="L2042" s="53"/>
      <c r="M2042" s="53"/>
      <c r="N2042" s="53"/>
      <c r="O2042" s="53"/>
      <c r="P2042" s="53"/>
      <c r="R2042" s="24"/>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74"/>
      <c r="CO2042" s="80"/>
      <c r="CP2042" s="80"/>
      <c r="CQ2042" s="80"/>
      <c r="CR2042" s="80"/>
      <c r="CS2042" s="80"/>
      <c r="CT2042" s="80"/>
      <c r="CU2042" s="80"/>
      <c r="CV2042" s="80"/>
      <c r="CW2042" s="80"/>
      <c r="CX2042" s="80"/>
      <c r="CY2042" s="80"/>
      <c r="CZ2042" s="80"/>
      <c r="DA2042" s="80"/>
      <c r="DB2042" s="80"/>
      <c r="DC2042" s="80"/>
      <c r="DD2042" s="80"/>
      <c r="DE2042" s="80"/>
      <c r="DF2042" s="80"/>
      <c r="DG2042" s="80"/>
      <c r="DH2042" s="80"/>
      <c r="DI2042" s="80"/>
      <c r="DJ2042" s="80"/>
      <c r="DK2042" s="80"/>
      <c r="DL2042" s="80"/>
    </row>
    <row r="2043" spans="1:116" x14ac:dyDescent="0.4">
      <c r="B2043" t="s">
        <v>332</v>
      </c>
      <c r="D2043" t="s">
        <v>528</v>
      </c>
      <c r="E2043" s="8" t="str">
        <f t="shared" ref="E2043" si="3800">ROW()&amp;" "&amp;D2043</f>
        <v>2043 FCCL-F</v>
      </c>
      <c r="G2043" s="136" t="str">
        <f>G2030</f>
        <v>(Primary label)</v>
      </c>
      <c r="H2043" s="27"/>
      <c r="I2043" s="78"/>
      <c r="J2043" s="78"/>
      <c r="K2043" s="33"/>
      <c r="L2043" s="33"/>
      <c r="M2043" s="33"/>
      <c r="N2043" s="33"/>
      <c r="O2043" s="33"/>
      <c r="P2043" s="33"/>
      <c r="R2043" s="33"/>
      <c r="S2043" s="77"/>
      <c r="T2043" s="77"/>
      <c r="U2043" s="77"/>
      <c r="V2043" s="77"/>
      <c r="W2043" s="77"/>
      <c r="X2043" s="77"/>
      <c r="Y2043" s="77"/>
      <c r="Z2043" s="77"/>
      <c r="AA2043" s="77"/>
      <c r="AB2043" s="77"/>
      <c r="AC2043" s="77"/>
      <c r="AD2043" s="77"/>
      <c r="AE2043" s="77"/>
      <c r="AF2043" s="77"/>
      <c r="AG2043" s="77"/>
      <c r="AH2043" s="77"/>
      <c r="AI2043" s="77"/>
      <c r="AJ2043" s="77"/>
      <c r="AK2043" s="77"/>
      <c r="AL2043" s="77"/>
      <c r="AM2043" s="77"/>
      <c r="AN2043" s="77"/>
      <c r="AO2043" s="77"/>
      <c r="AP2043" s="77"/>
      <c r="AQ2043" s="77"/>
      <c r="AR2043" s="77"/>
      <c r="AS2043" s="77"/>
      <c r="AT2043" s="77"/>
      <c r="AU2043" s="77"/>
      <c r="AV2043" s="77"/>
      <c r="AW2043" s="77"/>
      <c r="AX2043" s="77"/>
      <c r="AY2043" s="77"/>
      <c r="AZ2043" s="77"/>
      <c r="BA2043" s="77"/>
      <c r="BB2043" s="77"/>
      <c r="BC2043" s="77"/>
      <c r="BD2043" s="77"/>
      <c r="BE2043" s="77"/>
      <c r="BF2043" s="77"/>
      <c r="BG2043" s="77"/>
      <c r="BH2043" s="77"/>
      <c r="BI2043" s="77"/>
      <c r="BJ2043" s="77"/>
      <c r="BK2043" s="77"/>
      <c r="BL2043" s="77"/>
      <c r="BM2043" s="77"/>
      <c r="BN2043" s="77"/>
      <c r="BO2043" s="77"/>
      <c r="BP2043" s="77"/>
      <c r="BQ2043" s="77"/>
      <c r="BR2043" s="77"/>
      <c r="BS2043" s="77"/>
      <c r="BT2043" s="77"/>
      <c r="BU2043" s="77"/>
      <c r="BV2043" s="77"/>
      <c r="BW2043" s="77"/>
      <c r="BX2043" s="77"/>
      <c r="BY2043" s="77"/>
      <c r="BZ2043" s="77"/>
      <c r="CA2043" s="77"/>
      <c r="CB2043" s="77"/>
      <c r="CC2043" s="77"/>
      <c r="CD2043" s="77"/>
      <c r="CE2043" s="77"/>
      <c r="CF2043" s="77"/>
      <c r="CG2043" s="77"/>
      <c r="CH2043" s="77"/>
      <c r="CI2043" s="77"/>
      <c r="CJ2043" s="77"/>
      <c r="CK2043" s="77"/>
      <c r="CL2043" s="77"/>
      <c r="CN2043" s="78"/>
      <c r="CO2043" s="77"/>
      <c r="CP2043" s="77"/>
      <c r="CQ2043" s="77"/>
      <c r="CR2043" s="77"/>
      <c r="CS2043" s="77"/>
      <c r="CT2043" s="77"/>
      <c r="CU2043" s="77"/>
      <c r="CV2043" s="77"/>
      <c r="CW2043" s="77"/>
      <c r="CX2043" s="77"/>
      <c r="CY2043" s="77"/>
      <c r="CZ2043" s="77"/>
      <c r="DA2043" s="77"/>
      <c r="DB2043" s="77"/>
      <c r="DC2043" s="77"/>
      <c r="DD2043" s="77"/>
      <c r="DE2043" s="77"/>
      <c r="DF2043" s="77"/>
      <c r="DG2043" s="77"/>
      <c r="DH2043" s="77"/>
      <c r="DI2043" s="77"/>
      <c r="DJ2043" s="77"/>
      <c r="DK2043" s="77"/>
      <c r="DL2043" s="77"/>
    </row>
    <row r="2044" spans="1:116" x14ac:dyDescent="0.4">
      <c r="B2044" t="s">
        <v>332</v>
      </c>
      <c r="D2044" t="s">
        <v>528</v>
      </c>
      <c r="E2044" s="8" t="str">
        <f>ROW()&amp;" "&amp;D2044</f>
        <v>2044 FCCL-F</v>
      </c>
      <c r="G2044" s="136" t="str">
        <f>G2031</f>
        <v>primary unit</v>
      </c>
      <c r="H2044" s="27"/>
      <c r="I2044" s="78"/>
      <c r="J2044" s="78"/>
      <c r="K2044" s="33"/>
      <c r="L2044" s="33"/>
      <c r="M2044" s="33"/>
      <c r="N2044" s="33"/>
      <c r="O2044" s="33"/>
      <c r="P2044" s="33"/>
      <c r="R2044" s="33"/>
      <c r="S2044" s="77"/>
      <c r="T2044" s="77"/>
      <c r="U2044" s="77"/>
      <c r="V2044" s="77"/>
      <c r="W2044" s="77"/>
      <c r="X2044" s="77"/>
      <c r="Y2044" s="77"/>
      <c r="Z2044" s="77"/>
      <c r="AA2044" s="77"/>
      <c r="AB2044" s="77"/>
      <c r="AC2044" s="77"/>
      <c r="AD2044" s="77"/>
      <c r="AE2044" s="77"/>
      <c r="AF2044" s="77"/>
      <c r="AG2044" s="77"/>
      <c r="AH2044" s="77"/>
      <c r="AI2044" s="77"/>
      <c r="AJ2044" s="77"/>
      <c r="AK2044" s="77"/>
      <c r="AL2044" s="77"/>
      <c r="AM2044" s="77"/>
      <c r="AN2044" s="77"/>
      <c r="AO2044" s="77"/>
      <c r="AP2044" s="77"/>
      <c r="AQ2044" s="77"/>
      <c r="AR2044" s="77"/>
      <c r="AS2044" s="77"/>
      <c r="AT2044" s="77"/>
      <c r="AU2044" s="77"/>
      <c r="AV2044" s="77"/>
      <c r="AW2044" s="77"/>
      <c r="AX2044" s="77"/>
      <c r="AY2044" s="77"/>
      <c r="AZ2044" s="77"/>
      <c r="BA2044" s="77"/>
      <c r="BB2044" s="77"/>
      <c r="BC2044" s="77"/>
      <c r="BD2044" s="77"/>
      <c r="BE2044" s="77"/>
      <c r="BF2044" s="77"/>
      <c r="BG2044" s="77"/>
      <c r="BH2044" s="77"/>
      <c r="BI2044" s="77"/>
      <c r="BJ2044" s="77"/>
      <c r="BK2044" s="77"/>
      <c r="BL2044" s="77"/>
      <c r="BM2044" s="77"/>
      <c r="BN2044" s="77"/>
      <c r="BO2044" s="77"/>
      <c r="BP2044" s="77"/>
      <c r="BQ2044" s="77"/>
      <c r="BR2044" s="77"/>
      <c r="BS2044" s="77"/>
      <c r="BT2044" s="77"/>
      <c r="BU2044" s="77"/>
      <c r="BV2044" s="77"/>
      <c r="BW2044" s="77"/>
      <c r="BX2044" s="77"/>
      <c r="BY2044" s="77"/>
      <c r="BZ2044" s="77"/>
      <c r="CA2044" s="77"/>
      <c r="CB2044" s="77"/>
      <c r="CC2044" s="77"/>
      <c r="CD2044" s="77"/>
      <c r="CE2044" s="77"/>
      <c r="CF2044" s="77"/>
      <c r="CG2044" s="77"/>
      <c r="CH2044" s="77"/>
      <c r="CI2044" s="77"/>
      <c r="CJ2044" s="77"/>
      <c r="CK2044" s="77"/>
      <c r="CL2044" s="77"/>
      <c r="CN2044" s="78"/>
      <c r="CO2044" s="77"/>
      <c r="CP2044" s="77"/>
      <c r="CQ2044" s="77"/>
      <c r="CR2044" s="77"/>
      <c r="CS2044" s="77"/>
      <c r="CT2044" s="77"/>
      <c r="CU2044" s="77"/>
      <c r="CV2044" s="77"/>
      <c r="CW2044" s="77"/>
      <c r="CX2044" s="77"/>
      <c r="CY2044" s="77"/>
      <c r="CZ2044" s="77"/>
      <c r="DA2044" s="77"/>
      <c r="DB2044" s="77"/>
      <c r="DC2044" s="77"/>
      <c r="DD2044" s="77"/>
      <c r="DE2044" s="77"/>
      <c r="DF2044" s="77"/>
      <c r="DG2044" s="77"/>
      <c r="DH2044" s="77"/>
      <c r="DI2044" s="77"/>
      <c r="DJ2044" s="77"/>
      <c r="DK2044" s="77"/>
      <c r="DL2044" s="77"/>
    </row>
    <row r="2045" spans="1:116" x14ac:dyDescent="0.4">
      <c r="B2045" t="s">
        <v>332</v>
      </c>
      <c r="D2045" t="s">
        <v>528</v>
      </c>
      <c r="E2045" s="8" t="str">
        <f t="shared" ref="E2045:E2050" si="3801">ROW()&amp;" "&amp;D2045</f>
        <v>2045 FCCL-F</v>
      </c>
      <c r="G2045" s="136" t="str">
        <f>G2032</f>
        <v>Primary revenue driver</v>
      </c>
      <c r="K2045" s="53"/>
      <c r="L2045" s="53"/>
      <c r="M2045" s="53"/>
      <c r="N2045" s="53"/>
      <c r="O2045" s="53"/>
      <c r="P2045" s="53"/>
      <c r="R2045" s="24"/>
      <c r="S2045" s="179" t="str">
        <f t="shared" ref="S2045:AX2045" si="3802">S2032</f>
        <v>S$16</v>
      </c>
      <c r="T2045" s="179" t="str">
        <f t="shared" si="3802"/>
        <v>T$16</v>
      </c>
      <c r="U2045" s="179" t="str">
        <f t="shared" si="3802"/>
        <v>U$16</v>
      </c>
      <c r="V2045" s="179" t="str">
        <f t="shared" si="3802"/>
        <v>V$16</v>
      </c>
      <c r="W2045" s="179" t="str">
        <f t="shared" si="3802"/>
        <v>W$16</v>
      </c>
      <c r="X2045" s="179" t="str">
        <f t="shared" si="3802"/>
        <v>X$16</v>
      </c>
      <c r="Y2045" s="179" t="str">
        <f t="shared" si="3802"/>
        <v>Y$16</v>
      </c>
      <c r="Z2045" s="179" t="str">
        <f t="shared" si="3802"/>
        <v>Z$16</v>
      </c>
      <c r="AA2045" s="179" t="str">
        <f t="shared" si="3802"/>
        <v>AA$16</v>
      </c>
      <c r="AB2045" s="179" t="str">
        <f t="shared" si="3802"/>
        <v>AB$16</v>
      </c>
      <c r="AC2045" s="179" t="str">
        <f t="shared" si="3802"/>
        <v>AC$16</v>
      </c>
      <c r="AD2045" s="179" t="str">
        <f t="shared" si="3802"/>
        <v>AD$16</v>
      </c>
      <c r="AE2045" s="179" t="str">
        <f t="shared" si="3802"/>
        <v>AE$16</v>
      </c>
      <c r="AF2045" s="179" t="str">
        <f t="shared" si="3802"/>
        <v>AF$16</v>
      </c>
      <c r="AG2045" s="179" t="str">
        <f t="shared" si="3802"/>
        <v>AG$16</v>
      </c>
      <c r="AH2045" s="179" t="str">
        <f t="shared" si="3802"/>
        <v>AH$16</v>
      </c>
      <c r="AI2045" s="179" t="str">
        <f t="shared" si="3802"/>
        <v>AI$16</v>
      </c>
      <c r="AJ2045" s="179" t="str">
        <f t="shared" si="3802"/>
        <v>AJ$16</v>
      </c>
      <c r="AK2045" s="179" t="str">
        <f t="shared" si="3802"/>
        <v>AK$16</v>
      </c>
      <c r="AL2045" s="179" t="str">
        <f t="shared" si="3802"/>
        <v>AL$16</v>
      </c>
      <c r="AM2045" s="179" t="str">
        <f t="shared" si="3802"/>
        <v>AM$16</v>
      </c>
      <c r="AN2045" s="179" t="str">
        <f t="shared" si="3802"/>
        <v>AN$16</v>
      </c>
      <c r="AO2045" s="179" t="str">
        <f t="shared" si="3802"/>
        <v>AO$16</v>
      </c>
      <c r="AP2045" s="179" t="str">
        <f t="shared" si="3802"/>
        <v>AP$16</v>
      </c>
      <c r="AQ2045" s="179" t="str">
        <f t="shared" si="3802"/>
        <v>AQ$16</v>
      </c>
      <c r="AR2045" s="179" t="str">
        <f t="shared" si="3802"/>
        <v>AR$16</v>
      </c>
      <c r="AS2045" s="179" t="str">
        <f t="shared" si="3802"/>
        <v>AS$16</v>
      </c>
      <c r="AT2045" s="179" t="str">
        <f t="shared" si="3802"/>
        <v>AT$16</v>
      </c>
      <c r="AU2045" s="179" t="str">
        <f t="shared" si="3802"/>
        <v>AU$16</v>
      </c>
      <c r="AV2045" s="179" t="str">
        <f t="shared" si="3802"/>
        <v>AV$16</v>
      </c>
      <c r="AW2045" s="179" t="str">
        <f t="shared" si="3802"/>
        <v>AW$16</v>
      </c>
      <c r="AX2045" s="179" t="str">
        <f t="shared" si="3802"/>
        <v>AX$16</v>
      </c>
      <c r="AY2045" s="179" t="str">
        <f t="shared" ref="AY2045:CD2045" si="3803">AY2032</f>
        <v>AY$16</v>
      </c>
      <c r="AZ2045" s="179" t="str">
        <f t="shared" si="3803"/>
        <v>AZ$16</v>
      </c>
      <c r="BA2045" s="179" t="str">
        <f t="shared" si="3803"/>
        <v>BA$16</v>
      </c>
      <c r="BB2045" s="179" t="str">
        <f t="shared" si="3803"/>
        <v>BB$16</v>
      </c>
      <c r="BC2045" s="179" t="str">
        <f t="shared" si="3803"/>
        <v>BC$16</v>
      </c>
      <c r="BD2045" s="179" t="str">
        <f t="shared" si="3803"/>
        <v>BD$16</v>
      </c>
      <c r="BE2045" s="179" t="str">
        <f t="shared" si="3803"/>
        <v>BE$16</v>
      </c>
      <c r="BF2045" s="179" t="str">
        <f t="shared" si="3803"/>
        <v>BF$16</v>
      </c>
      <c r="BG2045" s="179" t="str">
        <f t="shared" si="3803"/>
        <v>BG$16</v>
      </c>
      <c r="BH2045" s="179" t="str">
        <f t="shared" si="3803"/>
        <v>BH$16</v>
      </c>
      <c r="BI2045" s="179" t="str">
        <f t="shared" si="3803"/>
        <v>BI$16</v>
      </c>
      <c r="BJ2045" s="179" t="str">
        <f t="shared" si="3803"/>
        <v>BJ$16</v>
      </c>
      <c r="BK2045" s="179" t="str">
        <f t="shared" si="3803"/>
        <v>BK$16</v>
      </c>
      <c r="BL2045" s="179" t="str">
        <f t="shared" si="3803"/>
        <v>BL$16</v>
      </c>
      <c r="BM2045" s="179" t="str">
        <f t="shared" si="3803"/>
        <v>BM$16</v>
      </c>
      <c r="BN2045" s="179" t="str">
        <f t="shared" si="3803"/>
        <v>BN$16</v>
      </c>
      <c r="BO2045" s="179" t="str">
        <f t="shared" si="3803"/>
        <v>BO$16</v>
      </c>
      <c r="BP2045" s="179" t="str">
        <f t="shared" si="3803"/>
        <v>BP$16</v>
      </c>
      <c r="BQ2045" s="179" t="str">
        <f t="shared" si="3803"/>
        <v>BQ$16</v>
      </c>
      <c r="BR2045" s="179" t="str">
        <f t="shared" si="3803"/>
        <v>BR$16</v>
      </c>
      <c r="BS2045" s="179" t="str">
        <f t="shared" si="3803"/>
        <v>BS$16</v>
      </c>
      <c r="BT2045" s="179" t="str">
        <f t="shared" si="3803"/>
        <v>BT$16</v>
      </c>
      <c r="BU2045" s="179" t="str">
        <f t="shared" si="3803"/>
        <v>BU$16</v>
      </c>
      <c r="BV2045" s="179" t="str">
        <f t="shared" si="3803"/>
        <v>BV$16</v>
      </c>
      <c r="BW2045" s="179" t="str">
        <f t="shared" si="3803"/>
        <v>BW$16</v>
      </c>
      <c r="BX2045" s="179" t="str">
        <f t="shared" si="3803"/>
        <v>BX$16</v>
      </c>
      <c r="BY2045" s="179" t="str">
        <f t="shared" si="3803"/>
        <v>BY$16</v>
      </c>
      <c r="BZ2045" s="179" t="str">
        <f t="shared" si="3803"/>
        <v>BZ$16</v>
      </c>
      <c r="CA2045" s="179" t="str">
        <f t="shared" si="3803"/>
        <v>CA$16</v>
      </c>
      <c r="CB2045" s="179" t="str">
        <f t="shared" si="3803"/>
        <v>CB$16</v>
      </c>
      <c r="CC2045" s="179" t="str">
        <f t="shared" si="3803"/>
        <v>CC$16</v>
      </c>
      <c r="CD2045" s="179" t="str">
        <f t="shared" si="3803"/>
        <v>CD$16</v>
      </c>
      <c r="CE2045" s="179" t="str">
        <f t="shared" ref="CE2045:CL2045" si="3804">CE2032</f>
        <v>CE$16</v>
      </c>
      <c r="CF2045" s="179" t="str">
        <f t="shared" si="3804"/>
        <v>CF$16</v>
      </c>
      <c r="CG2045" s="179" t="str">
        <f t="shared" si="3804"/>
        <v>CG$16</v>
      </c>
      <c r="CH2045" s="179" t="str">
        <f t="shared" si="3804"/>
        <v>CH$16</v>
      </c>
      <c r="CI2045" s="179" t="str">
        <f t="shared" si="3804"/>
        <v>CI$16</v>
      </c>
      <c r="CJ2045" s="179" t="str">
        <f t="shared" si="3804"/>
        <v>CJ$16</v>
      </c>
      <c r="CK2045" s="179" t="str">
        <f t="shared" si="3804"/>
        <v>CK$16</v>
      </c>
      <c r="CL2045" s="179" t="str">
        <f t="shared" si="3804"/>
        <v>CL$16</v>
      </c>
      <c r="CO2045" s="179" t="str">
        <f t="shared" ref="CO2045:DL2045" si="3805">CO2032</f>
        <v>CO$16</v>
      </c>
      <c r="CP2045" s="179" t="str">
        <f t="shared" si="3805"/>
        <v>CP$16</v>
      </c>
      <c r="CQ2045" s="179" t="str">
        <f t="shared" si="3805"/>
        <v>CQ$16</v>
      </c>
      <c r="CR2045" s="179" t="str">
        <f t="shared" si="3805"/>
        <v>CR$16</v>
      </c>
      <c r="CS2045" s="179" t="str">
        <f t="shared" si="3805"/>
        <v>CS$16</v>
      </c>
      <c r="CT2045" s="179" t="str">
        <f t="shared" si="3805"/>
        <v>CT$16</v>
      </c>
      <c r="CU2045" s="179" t="str">
        <f t="shared" si="3805"/>
        <v>CU$16</v>
      </c>
      <c r="CV2045" s="179" t="str">
        <f t="shared" si="3805"/>
        <v>CV$16</v>
      </c>
      <c r="CW2045" s="179" t="str">
        <f t="shared" si="3805"/>
        <v>CW$16</v>
      </c>
      <c r="CX2045" s="179" t="str">
        <f t="shared" si="3805"/>
        <v>CX$16</v>
      </c>
      <c r="CY2045" s="179" t="str">
        <f t="shared" si="3805"/>
        <v>CY$16</v>
      </c>
      <c r="CZ2045" s="179" t="str">
        <f t="shared" si="3805"/>
        <v>CZ$16</v>
      </c>
      <c r="DA2045" s="179" t="str">
        <f t="shared" si="3805"/>
        <v>DA$16</v>
      </c>
      <c r="DB2045" s="179" t="str">
        <f t="shared" si="3805"/>
        <v>DB$16</v>
      </c>
      <c r="DC2045" s="179" t="str">
        <f t="shared" si="3805"/>
        <v>DC$16</v>
      </c>
      <c r="DD2045" s="179" t="str">
        <f t="shared" si="3805"/>
        <v>DD$16</v>
      </c>
      <c r="DE2045" s="179" t="str">
        <f t="shared" si="3805"/>
        <v>DE$16</v>
      </c>
      <c r="DF2045" s="179" t="str">
        <f t="shared" si="3805"/>
        <v>DF$16</v>
      </c>
      <c r="DG2045" s="179" t="str">
        <f t="shared" si="3805"/>
        <v>DG$16</v>
      </c>
      <c r="DH2045" s="179" t="str">
        <f t="shared" si="3805"/>
        <v>DH$16</v>
      </c>
      <c r="DI2045" s="179" t="str">
        <f t="shared" si="3805"/>
        <v>DI$16</v>
      </c>
      <c r="DJ2045" s="179" t="str">
        <f t="shared" si="3805"/>
        <v>DJ$16</v>
      </c>
      <c r="DK2045" s="179" t="str">
        <f t="shared" si="3805"/>
        <v>DK$16</v>
      </c>
      <c r="DL2045" s="179" t="str">
        <f t="shared" si="3805"/>
        <v>DL$16</v>
      </c>
    </row>
    <row r="2046" spans="1:116" x14ac:dyDescent="0.4">
      <c r="B2046" t="s">
        <v>332</v>
      </c>
      <c r="D2046" t="s">
        <v>528</v>
      </c>
      <c r="E2046" s="8" t="str">
        <f t="shared" si="3801"/>
        <v>2046 FCCL-F</v>
      </c>
      <c r="G2046" s="136" t="str">
        <f>G2033</f>
        <v>Primary volume driver</v>
      </c>
      <c r="H2046" s="12"/>
      <c r="I2046" s="60"/>
      <c r="J2046" s="60"/>
      <c r="K2046" s="15"/>
      <c r="L2046" s="15"/>
      <c r="M2046" s="15"/>
      <c r="N2046" s="15"/>
      <c r="O2046" s="15"/>
      <c r="P2046" s="15"/>
      <c r="R2046" s="15"/>
      <c r="S2046" s="179" t="str">
        <f t="shared" ref="S2046:AX2046" si="3806">S2033</f>
        <v>S$17</v>
      </c>
      <c r="T2046" s="179" t="str">
        <f t="shared" si="3806"/>
        <v>T$17</v>
      </c>
      <c r="U2046" s="179" t="str">
        <f t="shared" si="3806"/>
        <v>U$17</v>
      </c>
      <c r="V2046" s="179" t="str">
        <f t="shared" si="3806"/>
        <v>V$17</v>
      </c>
      <c r="W2046" s="179" t="str">
        <f t="shared" si="3806"/>
        <v>W$17</v>
      </c>
      <c r="X2046" s="179" t="str">
        <f t="shared" si="3806"/>
        <v>X$17</v>
      </c>
      <c r="Y2046" s="179" t="str">
        <f t="shared" si="3806"/>
        <v>Y$17</v>
      </c>
      <c r="Z2046" s="179" t="str">
        <f t="shared" si="3806"/>
        <v>Z$17</v>
      </c>
      <c r="AA2046" s="179" t="str">
        <f t="shared" si="3806"/>
        <v>AA$17</v>
      </c>
      <c r="AB2046" s="179" t="str">
        <f t="shared" si="3806"/>
        <v>AB$17</v>
      </c>
      <c r="AC2046" s="179" t="str">
        <f t="shared" si="3806"/>
        <v>AC$17</v>
      </c>
      <c r="AD2046" s="179" t="str">
        <f t="shared" si="3806"/>
        <v>AD$17</v>
      </c>
      <c r="AE2046" s="179" t="str">
        <f t="shared" si="3806"/>
        <v>AE$17</v>
      </c>
      <c r="AF2046" s="179" t="str">
        <f t="shared" si="3806"/>
        <v>AF$17</v>
      </c>
      <c r="AG2046" s="179" t="str">
        <f t="shared" si="3806"/>
        <v>AG$17</v>
      </c>
      <c r="AH2046" s="179" t="str">
        <f t="shared" si="3806"/>
        <v>AH$17</v>
      </c>
      <c r="AI2046" s="179" t="str">
        <f t="shared" si="3806"/>
        <v>AI$17</v>
      </c>
      <c r="AJ2046" s="179" t="str">
        <f t="shared" si="3806"/>
        <v>AJ$17</v>
      </c>
      <c r="AK2046" s="179" t="str">
        <f t="shared" si="3806"/>
        <v>AK$17</v>
      </c>
      <c r="AL2046" s="179" t="str">
        <f t="shared" si="3806"/>
        <v>AL$17</v>
      </c>
      <c r="AM2046" s="179" t="str">
        <f t="shared" si="3806"/>
        <v>AM$17</v>
      </c>
      <c r="AN2046" s="179" t="str">
        <f t="shared" si="3806"/>
        <v>AN$17</v>
      </c>
      <c r="AO2046" s="179" t="str">
        <f t="shared" si="3806"/>
        <v>AO$17</v>
      </c>
      <c r="AP2046" s="179" t="str">
        <f t="shared" si="3806"/>
        <v>AP$17</v>
      </c>
      <c r="AQ2046" s="179" t="str">
        <f t="shared" si="3806"/>
        <v>AQ$17</v>
      </c>
      <c r="AR2046" s="179" t="str">
        <f t="shared" si="3806"/>
        <v>AR$17</v>
      </c>
      <c r="AS2046" s="179" t="str">
        <f t="shared" si="3806"/>
        <v>AS$17</v>
      </c>
      <c r="AT2046" s="179" t="str">
        <f t="shared" si="3806"/>
        <v>AT$17</v>
      </c>
      <c r="AU2046" s="179" t="str">
        <f t="shared" si="3806"/>
        <v>AU$17</v>
      </c>
      <c r="AV2046" s="179" t="str">
        <f t="shared" si="3806"/>
        <v>AV$17</v>
      </c>
      <c r="AW2046" s="179" t="str">
        <f t="shared" si="3806"/>
        <v>AW$17</v>
      </c>
      <c r="AX2046" s="179" t="str">
        <f t="shared" si="3806"/>
        <v>AX$17</v>
      </c>
      <c r="AY2046" s="179" t="str">
        <f t="shared" ref="AY2046:CD2046" si="3807">AY2033</f>
        <v>AY$17</v>
      </c>
      <c r="AZ2046" s="179" t="str">
        <f t="shared" si="3807"/>
        <v>AZ$17</v>
      </c>
      <c r="BA2046" s="179" t="str">
        <f t="shared" si="3807"/>
        <v>BA$17</v>
      </c>
      <c r="BB2046" s="179" t="str">
        <f t="shared" si="3807"/>
        <v>BB$17</v>
      </c>
      <c r="BC2046" s="179" t="str">
        <f t="shared" si="3807"/>
        <v>BC$17</v>
      </c>
      <c r="BD2046" s="179" t="str">
        <f t="shared" si="3807"/>
        <v>BD$17</v>
      </c>
      <c r="BE2046" s="179" t="str">
        <f t="shared" si="3807"/>
        <v>BE$17</v>
      </c>
      <c r="BF2046" s="179" t="str">
        <f t="shared" si="3807"/>
        <v>BF$17</v>
      </c>
      <c r="BG2046" s="179" t="str">
        <f t="shared" si="3807"/>
        <v>BG$17</v>
      </c>
      <c r="BH2046" s="179" t="str">
        <f t="shared" si="3807"/>
        <v>BH$17</v>
      </c>
      <c r="BI2046" s="179" t="str">
        <f t="shared" si="3807"/>
        <v>BI$17</v>
      </c>
      <c r="BJ2046" s="179" t="str">
        <f t="shared" si="3807"/>
        <v>BJ$17</v>
      </c>
      <c r="BK2046" s="179" t="str">
        <f t="shared" si="3807"/>
        <v>BK$17</v>
      </c>
      <c r="BL2046" s="179" t="str">
        <f t="shared" si="3807"/>
        <v>BL$17</v>
      </c>
      <c r="BM2046" s="179" t="str">
        <f t="shared" si="3807"/>
        <v>BM$17</v>
      </c>
      <c r="BN2046" s="179" t="str">
        <f t="shared" si="3807"/>
        <v>BN$17</v>
      </c>
      <c r="BO2046" s="179" t="str">
        <f t="shared" si="3807"/>
        <v>BO$17</v>
      </c>
      <c r="BP2046" s="179" t="str">
        <f t="shared" si="3807"/>
        <v>BP$17</v>
      </c>
      <c r="BQ2046" s="179" t="str">
        <f t="shared" si="3807"/>
        <v>BQ$17</v>
      </c>
      <c r="BR2046" s="179" t="str">
        <f t="shared" si="3807"/>
        <v>BR$17</v>
      </c>
      <c r="BS2046" s="179" t="str">
        <f t="shared" si="3807"/>
        <v>BS$17</v>
      </c>
      <c r="BT2046" s="179" t="str">
        <f t="shared" si="3807"/>
        <v>BT$17</v>
      </c>
      <c r="BU2046" s="179" t="str">
        <f t="shared" si="3807"/>
        <v>BU$17</v>
      </c>
      <c r="BV2046" s="179" t="str">
        <f t="shared" si="3807"/>
        <v>BV$17</v>
      </c>
      <c r="BW2046" s="179" t="str">
        <f t="shared" si="3807"/>
        <v>BW$17</v>
      </c>
      <c r="BX2046" s="179" t="str">
        <f t="shared" si="3807"/>
        <v>BX$17</v>
      </c>
      <c r="BY2046" s="179" t="str">
        <f t="shared" si="3807"/>
        <v>BY$17</v>
      </c>
      <c r="BZ2046" s="179" t="str">
        <f t="shared" si="3807"/>
        <v>BZ$17</v>
      </c>
      <c r="CA2046" s="179" t="str">
        <f t="shared" si="3807"/>
        <v>CA$17</v>
      </c>
      <c r="CB2046" s="179" t="str">
        <f t="shared" si="3807"/>
        <v>CB$17</v>
      </c>
      <c r="CC2046" s="179" t="str">
        <f t="shared" si="3807"/>
        <v>CC$17</v>
      </c>
      <c r="CD2046" s="179" t="str">
        <f t="shared" si="3807"/>
        <v>CD$17</v>
      </c>
      <c r="CE2046" s="179" t="str">
        <f t="shared" ref="CE2046:CL2046" si="3808">CE2033</f>
        <v>CE$17</v>
      </c>
      <c r="CF2046" s="179" t="str">
        <f t="shared" si="3808"/>
        <v>CF$17</v>
      </c>
      <c r="CG2046" s="179" t="str">
        <f t="shared" si="3808"/>
        <v>CG$17</v>
      </c>
      <c r="CH2046" s="179" t="str">
        <f t="shared" si="3808"/>
        <v>CH$17</v>
      </c>
      <c r="CI2046" s="179" t="str">
        <f t="shared" si="3808"/>
        <v>CI$17</v>
      </c>
      <c r="CJ2046" s="179" t="str">
        <f t="shared" si="3808"/>
        <v>CJ$17</v>
      </c>
      <c r="CK2046" s="179" t="str">
        <f t="shared" si="3808"/>
        <v>CK$17</v>
      </c>
      <c r="CL2046" s="179" t="str">
        <f t="shared" si="3808"/>
        <v>CL$17</v>
      </c>
      <c r="CN2046" s="60"/>
      <c r="CO2046" s="179" t="str">
        <f t="shared" ref="CO2046:DL2046" si="3809">CO2033</f>
        <v>CO$17</v>
      </c>
      <c r="CP2046" s="179" t="str">
        <f t="shared" si="3809"/>
        <v>CP$17</v>
      </c>
      <c r="CQ2046" s="179" t="str">
        <f t="shared" si="3809"/>
        <v>CQ$17</v>
      </c>
      <c r="CR2046" s="179" t="str">
        <f t="shared" si="3809"/>
        <v>CR$17</v>
      </c>
      <c r="CS2046" s="179" t="str">
        <f t="shared" si="3809"/>
        <v>CS$17</v>
      </c>
      <c r="CT2046" s="179" t="str">
        <f t="shared" si="3809"/>
        <v>CT$17</v>
      </c>
      <c r="CU2046" s="179" t="str">
        <f t="shared" si="3809"/>
        <v>CU$17</v>
      </c>
      <c r="CV2046" s="179" t="str">
        <f t="shared" si="3809"/>
        <v>CV$17</v>
      </c>
      <c r="CW2046" s="179" t="str">
        <f t="shared" si="3809"/>
        <v>CW$17</v>
      </c>
      <c r="CX2046" s="179" t="str">
        <f t="shared" si="3809"/>
        <v>CX$17</v>
      </c>
      <c r="CY2046" s="179" t="str">
        <f t="shared" si="3809"/>
        <v>CY$17</v>
      </c>
      <c r="CZ2046" s="179" t="str">
        <f t="shared" si="3809"/>
        <v>CZ$17</v>
      </c>
      <c r="DA2046" s="179" t="str">
        <f t="shared" si="3809"/>
        <v>DA$17</v>
      </c>
      <c r="DB2046" s="179" t="str">
        <f t="shared" si="3809"/>
        <v>DB$17</v>
      </c>
      <c r="DC2046" s="179" t="str">
        <f t="shared" si="3809"/>
        <v>DC$17</v>
      </c>
      <c r="DD2046" s="179" t="str">
        <f t="shared" si="3809"/>
        <v>DD$17</v>
      </c>
      <c r="DE2046" s="179" t="str">
        <f t="shared" si="3809"/>
        <v>DE$17</v>
      </c>
      <c r="DF2046" s="179" t="str">
        <f t="shared" si="3809"/>
        <v>DF$17</v>
      </c>
      <c r="DG2046" s="179" t="str">
        <f t="shared" si="3809"/>
        <v>DG$17</v>
      </c>
      <c r="DH2046" s="179" t="str">
        <f t="shared" si="3809"/>
        <v>DH$17</v>
      </c>
      <c r="DI2046" s="179" t="str">
        <f t="shared" si="3809"/>
        <v>DI$17</v>
      </c>
      <c r="DJ2046" s="179" t="str">
        <f t="shared" si="3809"/>
        <v>DJ$17</v>
      </c>
      <c r="DK2046" s="179" t="str">
        <f t="shared" si="3809"/>
        <v>DK$17</v>
      </c>
      <c r="DL2046" s="179" t="str">
        <f t="shared" si="3809"/>
        <v>DL$17</v>
      </c>
    </row>
    <row r="2047" spans="1:116" x14ac:dyDescent="0.4">
      <c r="B2047" t="s">
        <v>332</v>
      </c>
      <c r="D2047" t="s">
        <v>528</v>
      </c>
      <c r="E2047" s="8" t="str">
        <f t="shared" si="3801"/>
        <v>2047 FCCL-F</v>
      </c>
      <c r="G2047" s="191" t="str">
        <f>G2038</f>
        <v>Fixed constant current liability:</v>
      </c>
      <c r="H2047" s="12"/>
      <c r="I2047" s="60"/>
      <c r="J2047" s="60"/>
      <c r="K2047" s="15"/>
      <c r="L2047" s="15"/>
      <c r="M2047" s="15"/>
      <c r="N2047" s="15"/>
      <c r="O2047" s="15"/>
      <c r="P2047" s="15"/>
      <c r="R2047" s="15"/>
      <c r="S2047" s="179">
        <f t="shared" ref="S2047:AX2047" si="3810">S2034</f>
        <v>0</v>
      </c>
      <c r="T2047" s="179">
        <f t="shared" si="3810"/>
        <v>0</v>
      </c>
      <c r="U2047" s="179">
        <f t="shared" si="3810"/>
        <v>0</v>
      </c>
      <c r="V2047" s="179">
        <f t="shared" si="3810"/>
        <v>0</v>
      </c>
      <c r="W2047" s="179">
        <f t="shared" si="3810"/>
        <v>0</v>
      </c>
      <c r="X2047" s="179">
        <f t="shared" si="3810"/>
        <v>0</v>
      </c>
      <c r="Y2047" s="179">
        <f t="shared" si="3810"/>
        <v>0</v>
      </c>
      <c r="Z2047" s="179">
        <f t="shared" si="3810"/>
        <v>0</v>
      </c>
      <c r="AA2047" s="179">
        <f t="shared" si="3810"/>
        <v>0</v>
      </c>
      <c r="AB2047" s="179">
        <f t="shared" si="3810"/>
        <v>0</v>
      </c>
      <c r="AC2047" s="179">
        <f t="shared" si="3810"/>
        <v>0</v>
      </c>
      <c r="AD2047" s="179">
        <f t="shared" si="3810"/>
        <v>0</v>
      </c>
      <c r="AE2047" s="179">
        <f t="shared" si="3810"/>
        <v>0</v>
      </c>
      <c r="AF2047" s="179">
        <f t="shared" si="3810"/>
        <v>0</v>
      </c>
      <c r="AG2047" s="179">
        <f t="shared" si="3810"/>
        <v>0</v>
      </c>
      <c r="AH2047" s="179">
        <f t="shared" si="3810"/>
        <v>0</v>
      </c>
      <c r="AI2047" s="179">
        <f t="shared" si="3810"/>
        <v>0</v>
      </c>
      <c r="AJ2047" s="179">
        <f t="shared" si="3810"/>
        <v>0</v>
      </c>
      <c r="AK2047" s="179">
        <f t="shared" si="3810"/>
        <v>0</v>
      </c>
      <c r="AL2047" s="179">
        <f t="shared" si="3810"/>
        <v>0</v>
      </c>
      <c r="AM2047" s="179">
        <f t="shared" si="3810"/>
        <v>0</v>
      </c>
      <c r="AN2047" s="179">
        <f t="shared" si="3810"/>
        <v>0</v>
      </c>
      <c r="AO2047" s="179">
        <f t="shared" si="3810"/>
        <v>0</v>
      </c>
      <c r="AP2047" s="179">
        <f t="shared" si="3810"/>
        <v>0</v>
      </c>
      <c r="AQ2047" s="179">
        <f t="shared" si="3810"/>
        <v>0</v>
      </c>
      <c r="AR2047" s="179">
        <f t="shared" si="3810"/>
        <v>0</v>
      </c>
      <c r="AS2047" s="179">
        <f t="shared" si="3810"/>
        <v>0</v>
      </c>
      <c r="AT2047" s="179">
        <f t="shared" si="3810"/>
        <v>0</v>
      </c>
      <c r="AU2047" s="179">
        <f t="shared" si="3810"/>
        <v>0</v>
      </c>
      <c r="AV2047" s="179">
        <f t="shared" si="3810"/>
        <v>0</v>
      </c>
      <c r="AW2047" s="179">
        <f t="shared" si="3810"/>
        <v>0</v>
      </c>
      <c r="AX2047" s="179">
        <f t="shared" si="3810"/>
        <v>0</v>
      </c>
      <c r="AY2047" s="179">
        <f t="shared" ref="AY2047:CD2047" si="3811">AY2034</f>
        <v>0</v>
      </c>
      <c r="AZ2047" s="179">
        <f t="shared" si="3811"/>
        <v>0</v>
      </c>
      <c r="BA2047" s="179">
        <f t="shared" si="3811"/>
        <v>0</v>
      </c>
      <c r="BB2047" s="179">
        <f t="shared" si="3811"/>
        <v>0</v>
      </c>
      <c r="BC2047" s="179">
        <f t="shared" si="3811"/>
        <v>0</v>
      </c>
      <c r="BD2047" s="179">
        <f t="shared" si="3811"/>
        <v>0</v>
      </c>
      <c r="BE2047" s="179">
        <f t="shared" si="3811"/>
        <v>0</v>
      </c>
      <c r="BF2047" s="179">
        <f t="shared" si="3811"/>
        <v>0</v>
      </c>
      <c r="BG2047" s="179">
        <f t="shared" si="3811"/>
        <v>0</v>
      </c>
      <c r="BH2047" s="179">
        <f t="shared" si="3811"/>
        <v>0</v>
      </c>
      <c r="BI2047" s="179">
        <f t="shared" si="3811"/>
        <v>0</v>
      </c>
      <c r="BJ2047" s="179">
        <f t="shared" si="3811"/>
        <v>0</v>
      </c>
      <c r="BK2047" s="179">
        <f t="shared" si="3811"/>
        <v>0</v>
      </c>
      <c r="BL2047" s="179">
        <f t="shared" si="3811"/>
        <v>0</v>
      </c>
      <c r="BM2047" s="179">
        <f t="shared" si="3811"/>
        <v>0</v>
      </c>
      <c r="BN2047" s="179">
        <f t="shared" si="3811"/>
        <v>0</v>
      </c>
      <c r="BO2047" s="179">
        <f t="shared" si="3811"/>
        <v>0</v>
      </c>
      <c r="BP2047" s="179">
        <f t="shared" si="3811"/>
        <v>0</v>
      </c>
      <c r="BQ2047" s="179">
        <f t="shared" si="3811"/>
        <v>0</v>
      </c>
      <c r="BR2047" s="179">
        <f t="shared" si="3811"/>
        <v>0</v>
      </c>
      <c r="BS2047" s="179">
        <f t="shared" si="3811"/>
        <v>0</v>
      </c>
      <c r="BT2047" s="179">
        <f t="shared" si="3811"/>
        <v>0</v>
      </c>
      <c r="BU2047" s="179">
        <f t="shared" si="3811"/>
        <v>0</v>
      </c>
      <c r="BV2047" s="179">
        <f t="shared" si="3811"/>
        <v>0</v>
      </c>
      <c r="BW2047" s="179">
        <f t="shared" si="3811"/>
        <v>0</v>
      </c>
      <c r="BX2047" s="179">
        <f t="shared" si="3811"/>
        <v>0</v>
      </c>
      <c r="BY2047" s="179">
        <f t="shared" si="3811"/>
        <v>0</v>
      </c>
      <c r="BZ2047" s="179">
        <f t="shared" si="3811"/>
        <v>0</v>
      </c>
      <c r="CA2047" s="179">
        <f t="shared" si="3811"/>
        <v>0</v>
      </c>
      <c r="CB2047" s="179">
        <f t="shared" si="3811"/>
        <v>0</v>
      </c>
      <c r="CC2047" s="179">
        <f t="shared" si="3811"/>
        <v>0</v>
      </c>
      <c r="CD2047" s="179">
        <f t="shared" si="3811"/>
        <v>0</v>
      </c>
      <c r="CE2047" s="179">
        <f t="shared" ref="CE2047:CL2047" si="3812">CE2034</f>
        <v>0</v>
      </c>
      <c r="CF2047" s="179">
        <f t="shared" si="3812"/>
        <v>0</v>
      </c>
      <c r="CG2047" s="179">
        <f t="shared" si="3812"/>
        <v>0</v>
      </c>
      <c r="CH2047" s="179">
        <f t="shared" si="3812"/>
        <v>0</v>
      </c>
      <c r="CI2047" s="179">
        <f t="shared" si="3812"/>
        <v>0</v>
      </c>
      <c r="CJ2047" s="179">
        <f t="shared" si="3812"/>
        <v>0</v>
      </c>
      <c r="CK2047" s="179">
        <f t="shared" si="3812"/>
        <v>0</v>
      </c>
      <c r="CL2047" s="179">
        <f t="shared" si="3812"/>
        <v>0</v>
      </c>
      <c r="CN2047" s="60"/>
      <c r="CO2047" s="179">
        <f t="shared" ref="CO2047:DL2047" si="3813">CO2034</f>
        <v>0</v>
      </c>
      <c r="CP2047" s="179">
        <f t="shared" si="3813"/>
        <v>0</v>
      </c>
      <c r="CQ2047" s="179">
        <f t="shared" si="3813"/>
        <v>0</v>
      </c>
      <c r="CR2047" s="179">
        <f t="shared" si="3813"/>
        <v>0</v>
      </c>
      <c r="CS2047" s="179">
        <f t="shared" si="3813"/>
        <v>0</v>
      </c>
      <c r="CT2047" s="179">
        <f t="shared" si="3813"/>
        <v>0</v>
      </c>
      <c r="CU2047" s="179">
        <f t="shared" si="3813"/>
        <v>0</v>
      </c>
      <c r="CV2047" s="179">
        <f t="shared" si="3813"/>
        <v>0</v>
      </c>
      <c r="CW2047" s="179">
        <f t="shared" si="3813"/>
        <v>0</v>
      </c>
      <c r="CX2047" s="179">
        <f t="shared" si="3813"/>
        <v>0</v>
      </c>
      <c r="CY2047" s="179">
        <f t="shared" si="3813"/>
        <v>0</v>
      </c>
      <c r="CZ2047" s="179">
        <f t="shared" si="3813"/>
        <v>0</v>
      </c>
      <c r="DA2047" s="179">
        <f t="shared" si="3813"/>
        <v>0</v>
      </c>
      <c r="DB2047" s="179">
        <f t="shared" si="3813"/>
        <v>0</v>
      </c>
      <c r="DC2047" s="179">
        <f t="shared" si="3813"/>
        <v>0</v>
      </c>
      <c r="DD2047" s="179">
        <f t="shared" si="3813"/>
        <v>0</v>
      </c>
      <c r="DE2047" s="179">
        <f t="shared" si="3813"/>
        <v>0</v>
      </c>
      <c r="DF2047" s="179">
        <f t="shared" si="3813"/>
        <v>0</v>
      </c>
      <c r="DG2047" s="179">
        <f t="shared" si="3813"/>
        <v>0</v>
      </c>
      <c r="DH2047" s="179">
        <f t="shared" si="3813"/>
        <v>0</v>
      </c>
      <c r="DI2047" s="179">
        <f t="shared" si="3813"/>
        <v>0</v>
      </c>
      <c r="DJ2047" s="179">
        <f t="shared" si="3813"/>
        <v>0</v>
      </c>
      <c r="DK2047" s="179">
        <f t="shared" si="3813"/>
        <v>0</v>
      </c>
      <c r="DL2047" s="179">
        <f t="shared" si="3813"/>
        <v>0</v>
      </c>
    </row>
    <row r="2048" spans="1:116" x14ac:dyDescent="0.4">
      <c r="B2048" t="s">
        <v>332</v>
      </c>
      <c r="D2048" t="s">
        <v>528</v>
      </c>
      <c r="E2048" s="8" t="str">
        <f t="shared" si="3801"/>
        <v>2048 FCCL-F</v>
      </c>
      <c r="G2048" s="241" t="str">
        <f>IFERROR(SUBSTITUTE(TRIM(MID(G2038, SEARCH("-", G2038) + 1, LEN(G2038))),":",""),"no unit")</f>
        <v>no unit</v>
      </c>
      <c r="H2048" s="12"/>
      <c r="I2048" s="60"/>
      <c r="J2048" s="60"/>
      <c r="K2048" s="15"/>
      <c r="L2048" s="15"/>
      <c r="M2048" s="15"/>
      <c r="N2048" s="15"/>
      <c r="O2048" s="15"/>
      <c r="P2048" s="15"/>
      <c r="R2048" s="15"/>
      <c r="S2048" s="179"/>
      <c r="T2048" s="179"/>
      <c r="U2048" s="179"/>
      <c r="V2048" s="179"/>
      <c r="W2048" s="179"/>
      <c r="X2048" s="179"/>
      <c r="Y2048" s="179"/>
      <c r="Z2048" s="179"/>
      <c r="AA2048" s="179"/>
      <c r="AB2048" s="179"/>
      <c r="AC2048" s="179"/>
      <c r="AD2048" s="179"/>
      <c r="AE2048" s="179"/>
      <c r="AF2048" s="179"/>
      <c r="AG2048" s="179"/>
      <c r="AH2048" s="179"/>
      <c r="AI2048" s="179"/>
      <c r="AJ2048" s="179"/>
      <c r="AK2048" s="179"/>
      <c r="AL2048" s="179"/>
      <c r="AM2048" s="179"/>
      <c r="AN2048" s="179"/>
      <c r="AO2048" s="179"/>
      <c r="AP2048" s="179"/>
      <c r="AQ2048" s="179"/>
      <c r="AR2048" s="179"/>
      <c r="AS2048" s="179"/>
      <c r="AT2048" s="179"/>
      <c r="AU2048" s="179"/>
      <c r="AV2048" s="179"/>
      <c r="AW2048" s="179"/>
      <c r="AX2048" s="179"/>
      <c r="AY2048" s="179"/>
      <c r="AZ2048" s="179"/>
      <c r="BA2048" s="179"/>
      <c r="BB2048" s="179"/>
      <c r="BC2048" s="179"/>
      <c r="BD2048" s="179"/>
      <c r="BE2048" s="179"/>
      <c r="BF2048" s="179"/>
      <c r="BG2048" s="179"/>
      <c r="BH2048" s="179"/>
      <c r="BI2048" s="179"/>
      <c r="BJ2048" s="179"/>
      <c r="BK2048" s="179"/>
      <c r="BL2048" s="179"/>
      <c r="BM2048" s="179"/>
      <c r="BN2048" s="179"/>
      <c r="BO2048" s="179"/>
      <c r="BP2048" s="179"/>
      <c r="BQ2048" s="179"/>
      <c r="BR2048" s="179"/>
      <c r="BS2048" s="179"/>
      <c r="BT2048" s="179"/>
      <c r="BU2048" s="179"/>
      <c r="BV2048" s="179"/>
      <c r="BW2048" s="179"/>
      <c r="BX2048" s="179"/>
      <c r="BY2048" s="179"/>
      <c r="BZ2048" s="179"/>
      <c r="CA2048" s="179"/>
      <c r="CB2048" s="179"/>
      <c r="CC2048" s="179"/>
      <c r="CD2048" s="179"/>
      <c r="CE2048" s="179"/>
      <c r="CF2048" s="179"/>
      <c r="CG2048" s="179"/>
      <c r="CH2048" s="179"/>
      <c r="CI2048" s="179"/>
      <c r="CJ2048" s="179"/>
      <c r="CK2048" s="179"/>
      <c r="CL2048" s="179"/>
      <c r="CN2048" s="60"/>
      <c r="CO2048" s="179"/>
      <c r="CP2048" s="179"/>
      <c r="CQ2048" s="179"/>
      <c r="CR2048" s="179"/>
      <c r="CS2048" s="179"/>
      <c r="CT2048" s="179"/>
      <c r="CU2048" s="179"/>
      <c r="CV2048" s="179"/>
      <c r="CW2048" s="179"/>
      <c r="CX2048" s="179"/>
      <c r="CY2048" s="179"/>
      <c r="CZ2048" s="179"/>
      <c r="DA2048" s="179"/>
      <c r="DB2048" s="179"/>
      <c r="DC2048" s="179"/>
      <c r="DD2048" s="179"/>
      <c r="DE2048" s="179"/>
      <c r="DF2048" s="179"/>
      <c r="DG2048" s="179"/>
      <c r="DH2048" s="179"/>
      <c r="DI2048" s="179"/>
      <c r="DJ2048" s="179"/>
      <c r="DK2048" s="179"/>
      <c r="DL2048" s="179"/>
    </row>
    <row r="2049" spans="1:116" x14ac:dyDescent="0.4">
      <c r="B2049" t="s">
        <v>332</v>
      </c>
      <c r="D2049" t="s">
        <v>528</v>
      </c>
      <c r="E2049" s="8" t="str">
        <f t="shared" si="3801"/>
        <v>2049 FCCL-F</v>
      </c>
      <c r="G2049" s="136" t="str">
        <f>G2036</f>
        <v>Secondary revenue driver</v>
      </c>
      <c r="H2049" s="12"/>
      <c r="I2049" s="60"/>
      <c r="J2049" s="60"/>
      <c r="K2049" s="15"/>
      <c r="L2049" s="15"/>
      <c r="M2049" s="15"/>
      <c r="N2049" s="15"/>
      <c r="O2049" s="15"/>
      <c r="P2049" s="15"/>
      <c r="R2049" s="15"/>
      <c r="S2049" s="4" t="str">
        <f t="shared" ref="S2049:AX2049" si="3814">ADDRESS(ROW(S2039),COLUMN(S2039),2)</f>
        <v>S$2039</v>
      </c>
      <c r="T2049" s="4" t="str">
        <f t="shared" si="3814"/>
        <v>T$2039</v>
      </c>
      <c r="U2049" s="4" t="str">
        <f t="shared" si="3814"/>
        <v>U$2039</v>
      </c>
      <c r="V2049" s="4" t="str">
        <f t="shared" si="3814"/>
        <v>V$2039</v>
      </c>
      <c r="W2049" s="4" t="str">
        <f t="shared" si="3814"/>
        <v>W$2039</v>
      </c>
      <c r="X2049" s="4" t="str">
        <f t="shared" si="3814"/>
        <v>X$2039</v>
      </c>
      <c r="Y2049" s="4" t="str">
        <f t="shared" si="3814"/>
        <v>Y$2039</v>
      </c>
      <c r="Z2049" s="4" t="str">
        <f t="shared" si="3814"/>
        <v>Z$2039</v>
      </c>
      <c r="AA2049" s="4" t="str">
        <f t="shared" si="3814"/>
        <v>AA$2039</v>
      </c>
      <c r="AB2049" s="4" t="str">
        <f t="shared" si="3814"/>
        <v>AB$2039</v>
      </c>
      <c r="AC2049" s="4" t="str">
        <f t="shared" si="3814"/>
        <v>AC$2039</v>
      </c>
      <c r="AD2049" s="4" t="str">
        <f t="shared" si="3814"/>
        <v>AD$2039</v>
      </c>
      <c r="AE2049" s="4" t="str">
        <f t="shared" si="3814"/>
        <v>AE$2039</v>
      </c>
      <c r="AF2049" s="4" t="str">
        <f t="shared" si="3814"/>
        <v>AF$2039</v>
      </c>
      <c r="AG2049" s="4" t="str">
        <f t="shared" si="3814"/>
        <v>AG$2039</v>
      </c>
      <c r="AH2049" s="4" t="str">
        <f t="shared" si="3814"/>
        <v>AH$2039</v>
      </c>
      <c r="AI2049" s="4" t="str">
        <f t="shared" si="3814"/>
        <v>AI$2039</v>
      </c>
      <c r="AJ2049" s="4" t="str">
        <f t="shared" si="3814"/>
        <v>AJ$2039</v>
      </c>
      <c r="AK2049" s="4" t="str">
        <f t="shared" si="3814"/>
        <v>AK$2039</v>
      </c>
      <c r="AL2049" s="4" t="str">
        <f t="shared" si="3814"/>
        <v>AL$2039</v>
      </c>
      <c r="AM2049" s="4" t="str">
        <f t="shared" si="3814"/>
        <v>AM$2039</v>
      </c>
      <c r="AN2049" s="4" t="str">
        <f t="shared" si="3814"/>
        <v>AN$2039</v>
      </c>
      <c r="AO2049" s="4" t="str">
        <f t="shared" si="3814"/>
        <v>AO$2039</v>
      </c>
      <c r="AP2049" s="4" t="str">
        <f t="shared" si="3814"/>
        <v>AP$2039</v>
      </c>
      <c r="AQ2049" s="4" t="str">
        <f t="shared" si="3814"/>
        <v>AQ$2039</v>
      </c>
      <c r="AR2049" s="4" t="str">
        <f t="shared" si="3814"/>
        <v>AR$2039</v>
      </c>
      <c r="AS2049" s="4" t="str">
        <f t="shared" si="3814"/>
        <v>AS$2039</v>
      </c>
      <c r="AT2049" s="4" t="str">
        <f t="shared" si="3814"/>
        <v>AT$2039</v>
      </c>
      <c r="AU2049" s="4" t="str">
        <f t="shared" si="3814"/>
        <v>AU$2039</v>
      </c>
      <c r="AV2049" s="4" t="str">
        <f t="shared" si="3814"/>
        <v>AV$2039</v>
      </c>
      <c r="AW2049" s="4" t="str">
        <f t="shared" si="3814"/>
        <v>AW$2039</v>
      </c>
      <c r="AX2049" s="4" t="str">
        <f t="shared" si="3814"/>
        <v>AX$2039</v>
      </c>
      <c r="AY2049" s="4" t="str">
        <f t="shared" ref="AY2049:CD2049" si="3815">ADDRESS(ROW(AY2039),COLUMN(AY2039),2)</f>
        <v>AY$2039</v>
      </c>
      <c r="AZ2049" s="4" t="str">
        <f t="shared" si="3815"/>
        <v>AZ$2039</v>
      </c>
      <c r="BA2049" s="4" t="str">
        <f t="shared" si="3815"/>
        <v>BA$2039</v>
      </c>
      <c r="BB2049" s="4" t="str">
        <f t="shared" si="3815"/>
        <v>BB$2039</v>
      </c>
      <c r="BC2049" s="4" t="str">
        <f t="shared" si="3815"/>
        <v>BC$2039</v>
      </c>
      <c r="BD2049" s="4" t="str">
        <f t="shared" si="3815"/>
        <v>BD$2039</v>
      </c>
      <c r="BE2049" s="4" t="str">
        <f t="shared" si="3815"/>
        <v>BE$2039</v>
      </c>
      <c r="BF2049" s="4" t="str">
        <f t="shared" si="3815"/>
        <v>BF$2039</v>
      </c>
      <c r="BG2049" s="4" t="str">
        <f t="shared" si="3815"/>
        <v>BG$2039</v>
      </c>
      <c r="BH2049" s="4" t="str">
        <f t="shared" si="3815"/>
        <v>BH$2039</v>
      </c>
      <c r="BI2049" s="4" t="str">
        <f t="shared" si="3815"/>
        <v>BI$2039</v>
      </c>
      <c r="BJ2049" s="4" t="str">
        <f t="shared" si="3815"/>
        <v>BJ$2039</v>
      </c>
      <c r="BK2049" s="4" t="str">
        <f t="shared" si="3815"/>
        <v>BK$2039</v>
      </c>
      <c r="BL2049" s="4" t="str">
        <f t="shared" si="3815"/>
        <v>BL$2039</v>
      </c>
      <c r="BM2049" s="4" t="str">
        <f t="shared" si="3815"/>
        <v>BM$2039</v>
      </c>
      <c r="BN2049" s="4" t="str">
        <f t="shared" si="3815"/>
        <v>BN$2039</v>
      </c>
      <c r="BO2049" s="4" t="str">
        <f t="shared" si="3815"/>
        <v>BO$2039</v>
      </c>
      <c r="BP2049" s="4" t="str">
        <f t="shared" si="3815"/>
        <v>BP$2039</v>
      </c>
      <c r="BQ2049" s="4" t="str">
        <f t="shared" si="3815"/>
        <v>BQ$2039</v>
      </c>
      <c r="BR2049" s="4" t="str">
        <f t="shared" si="3815"/>
        <v>BR$2039</v>
      </c>
      <c r="BS2049" s="4" t="str">
        <f t="shared" si="3815"/>
        <v>BS$2039</v>
      </c>
      <c r="BT2049" s="4" t="str">
        <f t="shared" si="3815"/>
        <v>BT$2039</v>
      </c>
      <c r="BU2049" s="4" t="str">
        <f t="shared" si="3815"/>
        <v>BU$2039</v>
      </c>
      <c r="BV2049" s="4" t="str">
        <f t="shared" si="3815"/>
        <v>BV$2039</v>
      </c>
      <c r="BW2049" s="4" t="str">
        <f t="shared" si="3815"/>
        <v>BW$2039</v>
      </c>
      <c r="BX2049" s="4" t="str">
        <f t="shared" si="3815"/>
        <v>BX$2039</v>
      </c>
      <c r="BY2049" s="4" t="str">
        <f t="shared" si="3815"/>
        <v>BY$2039</v>
      </c>
      <c r="BZ2049" s="4" t="str">
        <f t="shared" si="3815"/>
        <v>BZ$2039</v>
      </c>
      <c r="CA2049" s="4" t="str">
        <f t="shared" si="3815"/>
        <v>CA$2039</v>
      </c>
      <c r="CB2049" s="4" t="str">
        <f t="shared" si="3815"/>
        <v>CB$2039</v>
      </c>
      <c r="CC2049" s="4" t="str">
        <f t="shared" si="3815"/>
        <v>CC$2039</v>
      </c>
      <c r="CD2049" s="4" t="str">
        <f t="shared" si="3815"/>
        <v>CD$2039</v>
      </c>
      <c r="CE2049" s="4" t="str">
        <f t="shared" ref="CE2049:CL2049" si="3816">ADDRESS(ROW(CE2039),COLUMN(CE2039),2)</f>
        <v>CE$2039</v>
      </c>
      <c r="CF2049" s="4" t="str">
        <f t="shared" si="3816"/>
        <v>CF$2039</v>
      </c>
      <c r="CG2049" s="4" t="str">
        <f t="shared" si="3816"/>
        <v>CG$2039</v>
      </c>
      <c r="CH2049" s="4" t="str">
        <f t="shared" si="3816"/>
        <v>CH$2039</v>
      </c>
      <c r="CI2049" s="4" t="str">
        <f t="shared" si="3816"/>
        <v>CI$2039</v>
      </c>
      <c r="CJ2049" s="4" t="str">
        <f t="shared" si="3816"/>
        <v>CJ$2039</v>
      </c>
      <c r="CK2049" s="4" t="str">
        <f t="shared" si="3816"/>
        <v>CK$2039</v>
      </c>
      <c r="CL2049" s="4" t="str">
        <f t="shared" si="3816"/>
        <v>CL$2039</v>
      </c>
      <c r="CN2049" s="60"/>
      <c r="CO2049" s="4" t="str">
        <f t="shared" ref="CO2049:DL2049" si="3817">ADDRESS(ROW(CO2039),COLUMN(CO2039),2)</f>
        <v>CO$2039</v>
      </c>
      <c r="CP2049" s="4" t="str">
        <f t="shared" si="3817"/>
        <v>CP$2039</v>
      </c>
      <c r="CQ2049" s="4" t="str">
        <f t="shared" si="3817"/>
        <v>CQ$2039</v>
      </c>
      <c r="CR2049" s="4" t="str">
        <f t="shared" si="3817"/>
        <v>CR$2039</v>
      </c>
      <c r="CS2049" s="4" t="str">
        <f t="shared" si="3817"/>
        <v>CS$2039</v>
      </c>
      <c r="CT2049" s="4" t="str">
        <f t="shared" si="3817"/>
        <v>CT$2039</v>
      </c>
      <c r="CU2049" s="4" t="str">
        <f t="shared" si="3817"/>
        <v>CU$2039</v>
      </c>
      <c r="CV2049" s="4" t="str">
        <f t="shared" si="3817"/>
        <v>CV$2039</v>
      </c>
      <c r="CW2049" s="4" t="str">
        <f t="shared" si="3817"/>
        <v>CW$2039</v>
      </c>
      <c r="CX2049" s="4" t="str">
        <f t="shared" si="3817"/>
        <v>CX$2039</v>
      </c>
      <c r="CY2049" s="4" t="str">
        <f t="shared" si="3817"/>
        <v>CY$2039</v>
      </c>
      <c r="CZ2049" s="4" t="str">
        <f t="shared" si="3817"/>
        <v>CZ$2039</v>
      </c>
      <c r="DA2049" s="4" t="str">
        <f t="shared" si="3817"/>
        <v>DA$2039</v>
      </c>
      <c r="DB2049" s="4" t="str">
        <f t="shared" si="3817"/>
        <v>DB$2039</v>
      </c>
      <c r="DC2049" s="4" t="str">
        <f t="shared" si="3817"/>
        <v>DC$2039</v>
      </c>
      <c r="DD2049" s="4" t="str">
        <f t="shared" si="3817"/>
        <v>DD$2039</v>
      </c>
      <c r="DE2049" s="4" t="str">
        <f t="shared" si="3817"/>
        <v>DE$2039</v>
      </c>
      <c r="DF2049" s="4" t="str">
        <f t="shared" si="3817"/>
        <v>DF$2039</v>
      </c>
      <c r="DG2049" s="4" t="str">
        <f t="shared" si="3817"/>
        <v>DG$2039</v>
      </c>
      <c r="DH2049" s="4" t="str">
        <f t="shared" si="3817"/>
        <v>DH$2039</v>
      </c>
      <c r="DI2049" s="4" t="str">
        <f t="shared" si="3817"/>
        <v>DI$2039</v>
      </c>
      <c r="DJ2049" s="4" t="str">
        <f t="shared" si="3817"/>
        <v>DJ$2039</v>
      </c>
      <c r="DK2049" s="4" t="str">
        <f t="shared" si="3817"/>
        <v>DK$2039</v>
      </c>
      <c r="DL2049" s="4" t="str">
        <f t="shared" si="3817"/>
        <v>DL$2039</v>
      </c>
    </row>
    <row r="2050" spans="1:116" x14ac:dyDescent="0.4">
      <c r="B2050" t="s">
        <v>332</v>
      </c>
      <c r="D2050" t="s">
        <v>528</v>
      </c>
      <c r="E2050" s="8" t="str">
        <f t="shared" si="3801"/>
        <v>2050 FCCL-F</v>
      </c>
      <c r="G2050" s="136" t="str">
        <f>G2037</f>
        <v>Secondary volume driver</v>
      </c>
      <c r="H2050" s="12"/>
      <c r="I2050" s="60"/>
      <c r="J2050" s="60"/>
      <c r="K2050" s="15"/>
      <c r="L2050" s="15"/>
      <c r="M2050" s="15"/>
      <c r="N2050" s="15"/>
      <c r="O2050" s="15"/>
      <c r="P2050" s="15"/>
      <c r="R2050" s="15"/>
      <c r="S2050" s="179" t="str">
        <f t="shared" ref="S2050:AX2050" si="3818">S2037</f>
        <v>S$19</v>
      </c>
      <c r="T2050" s="179" t="str">
        <f t="shared" si="3818"/>
        <v>T$19</v>
      </c>
      <c r="U2050" s="179" t="str">
        <f t="shared" si="3818"/>
        <v>U$19</v>
      </c>
      <c r="V2050" s="179" t="str">
        <f t="shared" si="3818"/>
        <v>V$19</v>
      </c>
      <c r="W2050" s="179" t="str">
        <f t="shared" si="3818"/>
        <v>W$19</v>
      </c>
      <c r="X2050" s="179" t="str">
        <f t="shared" si="3818"/>
        <v>X$19</v>
      </c>
      <c r="Y2050" s="179" t="str">
        <f t="shared" si="3818"/>
        <v>Y$19</v>
      </c>
      <c r="Z2050" s="179" t="str">
        <f t="shared" si="3818"/>
        <v>Z$19</v>
      </c>
      <c r="AA2050" s="179" t="str">
        <f t="shared" si="3818"/>
        <v>AA$19</v>
      </c>
      <c r="AB2050" s="179" t="str">
        <f t="shared" si="3818"/>
        <v>AB$19</v>
      </c>
      <c r="AC2050" s="179" t="str">
        <f t="shared" si="3818"/>
        <v>AC$19</v>
      </c>
      <c r="AD2050" s="179" t="str">
        <f t="shared" si="3818"/>
        <v>AD$19</v>
      </c>
      <c r="AE2050" s="179" t="str">
        <f t="shared" si="3818"/>
        <v>AE$19</v>
      </c>
      <c r="AF2050" s="179" t="str">
        <f t="shared" si="3818"/>
        <v>AF$19</v>
      </c>
      <c r="AG2050" s="179" t="str">
        <f t="shared" si="3818"/>
        <v>AG$19</v>
      </c>
      <c r="AH2050" s="179" t="str">
        <f t="shared" si="3818"/>
        <v>AH$19</v>
      </c>
      <c r="AI2050" s="179" t="str">
        <f t="shared" si="3818"/>
        <v>AI$19</v>
      </c>
      <c r="AJ2050" s="179" t="str">
        <f t="shared" si="3818"/>
        <v>AJ$19</v>
      </c>
      <c r="AK2050" s="179" t="str">
        <f t="shared" si="3818"/>
        <v>AK$19</v>
      </c>
      <c r="AL2050" s="179" t="str">
        <f t="shared" si="3818"/>
        <v>AL$19</v>
      </c>
      <c r="AM2050" s="179" t="str">
        <f t="shared" si="3818"/>
        <v>AM$19</v>
      </c>
      <c r="AN2050" s="179" t="str">
        <f t="shared" si="3818"/>
        <v>AN$19</v>
      </c>
      <c r="AO2050" s="179" t="str">
        <f t="shared" si="3818"/>
        <v>AO$19</v>
      </c>
      <c r="AP2050" s="179" t="str">
        <f t="shared" si="3818"/>
        <v>AP$19</v>
      </c>
      <c r="AQ2050" s="179" t="str">
        <f t="shared" si="3818"/>
        <v>AQ$19</v>
      </c>
      <c r="AR2050" s="179" t="str">
        <f t="shared" si="3818"/>
        <v>AR$19</v>
      </c>
      <c r="AS2050" s="179" t="str">
        <f t="shared" si="3818"/>
        <v>AS$19</v>
      </c>
      <c r="AT2050" s="179" t="str">
        <f t="shared" si="3818"/>
        <v>AT$19</v>
      </c>
      <c r="AU2050" s="179" t="str">
        <f t="shared" si="3818"/>
        <v>AU$19</v>
      </c>
      <c r="AV2050" s="179" t="str">
        <f t="shared" si="3818"/>
        <v>AV$19</v>
      </c>
      <c r="AW2050" s="179" t="str">
        <f t="shared" si="3818"/>
        <v>AW$19</v>
      </c>
      <c r="AX2050" s="179" t="str">
        <f t="shared" si="3818"/>
        <v>AX$19</v>
      </c>
      <c r="AY2050" s="179" t="str">
        <f t="shared" ref="AY2050:CD2050" si="3819">AY2037</f>
        <v>AY$19</v>
      </c>
      <c r="AZ2050" s="179" t="str">
        <f t="shared" si="3819"/>
        <v>AZ$19</v>
      </c>
      <c r="BA2050" s="179" t="str">
        <f t="shared" si="3819"/>
        <v>BA$19</v>
      </c>
      <c r="BB2050" s="179" t="str">
        <f t="shared" si="3819"/>
        <v>BB$19</v>
      </c>
      <c r="BC2050" s="179" t="str">
        <f t="shared" si="3819"/>
        <v>BC$19</v>
      </c>
      <c r="BD2050" s="179" t="str">
        <f t="shared" si="3819"/>
        <v>BD$19</v>
      </c>
      <c r="BE2050" s="179" t="str">
        <f t="shared" si="3819"/>
        <v>BE$19</v>
      </c>
      <c r="BF2050" s="179" t="str">
        <f t="shared" si="3819"/>
        <v>BF$19</v>
      </c>
      <c r="BG2050" s="179" t="str">
        <f t="shared" si="3819"/>
        <v>BG$19</v>
      </c>
      <c r="BH2050" s="179" t="str">
        <f t="shared" si="3819"/>
        <v>BH$19</v>
      </c>
      <c r="BI2050" s="179" t="str">
        <f t="shared" si="3819"/>
        <v>BI$19</v>
      </c>
      <c r="BJ2050" s="179" t="str">
        <f t="shared" si="3819"/>
        <v>BJ$19</v>
      </c>
      <c r="BK2050" s="179" t="str">
        <f t="shared" si="3819"/>
        <v>BK$19</v>
      </c>
      <c r="BL2050" s="179" t="str">
        <f t="shared" si="3819"/>
        <v>BL$19</v>
      </c>
      <c r="BM2050" s="179" t="str">
        <f t="shared" si="3819"/>
        <v>BM$19</v>
      </c>
      <c r="BN2050" s="179" t="str">
        <f t="shared" si="3819"/>
        <v>BN$19</v>
      </c>
      <c r="BO2050" s="179" t="str">
        <f t="shared" si="3819"/>
        <v>BO$19</v>
      </c>
      <c r="BP2050" s="179" t="str">
        <f t="shared" si="3819"/>
        <v>BP$19</v>
      </c>
      <c r="BQ2050" s="179" t="str">
        <f t="shared" si="3819"/>
        <v>BQ$19</v>
      </c>
      <c r="BR2050" s="179" t="str">
        <f t="shared" si="3819"/>
        <v>BR$19</v>
      </c>
      <c r="BS2050" s="179" t="str">
        <f t="shared" si="3819"/>
        <v>BS$19</v>
      </c>
      <c r="BT2050" s="179" t="str">
        <f t="shared" si="3819"/>
        <v>BT$19</v>
      </c>
      <c r="BU2050" s="179" t="str">
        <f t="shared" si="3819"/>
        <v>BU$19</v>
      </c>
      <c r="BV2050" s="179" t="str">
        <f t="shared" si="3819"/>
        <v>BV$19</v>
      </c>
      <c r="BW2050" s="179" t="str">
        <f t="shared" si="3819"/>
        <v>BW$19</v>
      </c>
      <c r="BX2050" s="179" t="str">
        <f t="shared" si="3819"/>
        <v>BX$19</v>
      </c>
      <c r="BY2050" s="179" t="str">
        <f t="shared" si="3819"/>
        <v>BY$19</v>
      </c>
      <c r="BZ2050" s="179" t="str">
        <f t="shared" si="3819"/>
        <v>BZ$19</v>
      </c>
      <c r="CA2050" s="179" t="str">
        <f t="shared" si="3819"/>
        <v>CA$19</v>
      </c>
      <c r="CB2050" s="179" t="str">
        <f t="shared" si="3819"/>
        <v>CB$19</v>
      </c>
      <c r="CC2050" s="179" t="str">
        <f t="shared" si="3819"/>
        <v>CC$19</v>
      </c>
      <c r="CD2050" s="179" t="str">
        <f t="shared" si="3819"/>
        <v>CD$19</v>
      </c>
      <c r="CE2050" s="179" t="str">
        <f t="shared" ref="CE2050:CL2050" si="3820">CE2037</f>
        <v>CE$19</v>
      </c>
      <c r="CF2050" s="179" t="str">
        <f t="shared" si="3820"/>
        <v>CF$19</v>
      </c>
      <c r="CG2050" s="179" t="str">
        <f t="shared" si="3820"/>
        <v>CG$19</v>
      </c>
      <c r="CH2050" s="179" t="str">
        <f t="shared" si="3820"/>
        <v>CH$19</v>
      </c>
      <c r="CI2050" s="179" t="str">
        <f t="shared" si="3820"/>
        <v>CI$19</v>
      </c>
      <c r="CJ2050" s="179" t="str">
        <f t="shared" si="3820"/>
        <v>CJ$19</v>
      </c>
      <c r="CK2050" s="179" t="str">
        <f t="shared" si="3820"/>
        <v>CK$19</v>
      </c>
      <c r="CL2050" s="179" t="str">
        <f t="shared" si="3820"/>
        <v>CL$19</v>
      </c>
      <c r="CN2050" s="60"/>
      <c r="CO2050" s="179" t="str">
        <f t="shared" ref="CO2050:DL2050" si="3821">CO2037</f>
        <v>CO$19</v>
      </c>
      <c r="CP2050" s="179" t="str">
        <f t="shared" si="3821"/>
        <v>CP$19</v>
      </c>
      <c r="CQ2050" s="179" t="str">
        <f t="shared" si="3821"/>
        <v>CQ$19</v>
      </c>
      <c r="CR2050" s="179" t="str">
        <f t="shared" si="3821"/>
        <v>CR$19</v>
      </c>
      <c r="CS2050" s="179" t="str">
        <f t="shared" si="3821"/>
        <v>CS$19</v>
      </c>
      <c r="CT2050" s="179" t="str">
        <f t="shared" si="3821"/>
        <v>CT$19</v>
      </c>
      <c r="CU2050" s="179" t="str">
        <f t="shared" si="3821"/>
        <v>CU$19</v>
      </c>
      <c r="CV2050" s="179" t="str">
        <f t="shared" si="3821"/>
        <v>CV$19</v>
      </c>
      <c r="CW2050" s="179" t="str">
        <f t="shared" si="3821"/>
        <v>CW$19</v>
      </c>
      <c r="CX2050" s="179" t="str">
        <f t="shared" si="3821"/>
        <v>CX$19</v>
      </c>
      <c r="CY2050" s="179" t="str">
        <f t="shared" si="3821"/>
        <v>CY$19</v>
      </c>
      <c r="CZ2050" s="179" t="str">
        <f t="shared" si="3821"/>
        <v>CZ$19</v>
      </c>
      <c r="DA2050" s="179" t="str">
        <f t="shared" si="3821"/>
        <v>DA$19</v>
      </c>
      <c r="DB2050" s="179" t="str">
        <f t="shared" si="3821"/>
        <v>DB$19</v>
      </c>
      <c r="DC2050" s="179" t="str">
        <f t="shared" si="3821"/>
        <v>DC$19</v>
      </c>
      <c r="DD2050" s="179" t="str">
        <f t="shared" si="3821"/>
        <v>DD$19</v>
      </c>
      <c r="DE2050" s="179" t="str">
        <f t="shared" si="3821"/>
        <v>DE$19</v>
      </c>
      <c r="DF2050" s="179" t="str">
        <f t="shared" si="3821"/>
        <v>DF$19</v>
      </c>
      <c r="DG2050" s="179" t="str">
        <f t="shared" si="3821"/>
        <v>DG$19</v>
      </c>
      <c r="DH2050" s="179" t="str">
        <f t="shared" si="3821"/>
        <v>DH$19</v>
      </c>
      <c r="DI2050" s="179" t="str">
        <f t="shared" si="3821"/>
        <v>DI$19</v>
      </c>
      <c r="DJ2050" s="179" t="str">
        <f t="shared" si="3821"/>
        <v>DJ$19</v>
      </c>
      <c r="DK2050" s="179" t="str">
        <f t="shared" si="3821"/>
        <v>DK$19</v>
      </c>
      <c r="DL2050" s="179" t="str">
        <f t="shared" si="3821"/>
        <v>DL$19</v>
      </c>
    </row>
    <row r="2051" spans="1:116" x14ac:dyDescent="0.4">
      <c r="E2051" s="8"/>
      <c r="G2051" s="136"/>
      <c r="H2051" s="12"/>
      <c r="I2051" s="60"/>
      <c r="J2051" s="60"/>
      <c r="K2051" s="15"/>
      <c r="L2051" s="15"/>
      <c r="M2051" s="15"/>
      <c r="N2051" s="15"/>
      <c r="O2051" s="15"/>
      <c r="P2051" s="15"/>
      <c r="R2051" s="15"/>
      <c r="S2051" s="179"/>
      <c r="T2051" s="179"/>
      <c r="U2051" s="179"/>
      <c r="V2051" s="179"/>
      <c r="W2051" s="179"/>
      <c r="X2051" s="179"/>
      <c r="Y2051" s="179"/>
      <c r="Z2051" s="179"/>
      <c r="AA2051" s="179"/>
      <c r="AB2051" s="179"/>
      <c r="AC2051" s="179"/>
      <c r="AD2051" s="179"/>
      <c r="AE2051" s="179"/>
      <c r="AF2051" s="179"/>
      <c r="AG2051" s="179"/>
      <c r="AH2051" s="179"/>
      <c r="AI2051" s="179"/>
      <c r="AJ2051" s="179"/>
      <c r="AK2051" s="179"/>
      <c r="AL2051" s="179"/>
      <c r="AM2051" s="179"/>
      <c r="AN2051" s="179"/>
      <c r="AO2051" s="179"/>
      <c r="AP2051" s="179"/>
      <c r="AQ2051" s="179"/>
      <c r="AR2051" s="179"/>
      <c r="AS2051" s="179"/>
      <c r="AT2051" s="179"/>
      <c r="AU2051" s="179"/>
      <c r="AV2051" s="179"/>
      <c r="AW2051" s="179"/>
      <c r="AX2051" s="179"/>
      <c r="AY2051" s="179"/>
      <c r="AZ2051" s="179"/>
      <c r="BA2051" s="179"/>
      <c r="BB2051" s="179"/>
      <c r="BC2051" s="179"/>
      <c r="BD2051" s="179"/>
      <c r="BE2051" s="179"/>
      <c r="BF2051" s="179"/>
      <c r="BG2051" s="179"/>
      <c r="BH2051" s="179"/>
      <c r="BI2051" s="179"/>
      <c r="BJ2051" s="179"/>
      <c r="BK2051" s="179"/>
      <c r="BL2051" s="179"/>
      <c r="BM2051" s="179"/>
      <c r="BN2051" s="179"/>
      <c r="BO2051" s="179"/>
      <c r="BP2051" s="179"/>
      <c r="BQ2051" s="179"/>
      <c r="BR2051" s="179"/>
      <c r="BS2051" s="179"/>
      <c r="BT2051" s="179"/>
      <c r="BU2051" s="179"/>
      <c r="BV2051" s="179"/>
      <c r="BW2051" s="179"/>
      <c r="BX2051" s="179"/>
      <c r="BY2051" s="179"/>
      <c r="BZ2051" s="179"/>
      <c r="CA2051" s="179"/>
      <c r="CB2051" s="179"/>
      <c r="CC2051" s="179"/>
      <c r="CD2051" s="179"/>
      <c r="CE2051" s="179"/>
      <c r="CF2051" s="179"/>
      <c r="CG2051" s="179"/>
      <c r="CH2051" s="179"/>
      <c r="CI2051" s="179"/>
      <c r="CJ2051" s="179"/>
      <c r="CK2051" s="179"/>
      <c r="CL2051" s="179"/>
      <c r="CN2051" s="60"/>
      <c r="CO2051" s="179"/>
      <c r="CP2051" s="179"/>
      <c r="CQ2051" s="179"/>
      <c r="CR2051" s="179"/>
      <c r="CS2051" s="179"/>
      <c r="CT2051" s="179"/>
      <c r="CU2051" s="179"/>
      <c r="CV2051" s="179"/>
      <c r="CW2051" s="179"/>
      <c r="CX2051" s="179"/>
      <c r="CY2051" s="179"/>
      <c r="CZ2051" s="179"/>
      <c r="DA2051" s="179"/>
      <c r="DB2051" s="179"/>
      <c r="DC2051" s="179"/>
      <c r="DD2051" s="179"/>
      <c r="DE2051" s="179"/>
      <c r="DF2051" s="179"/>
      <c r="DG2051" s="179"/>
      <c r="DH2051" s="179"/>
      <c r="DI2051" s="179"/>
      <c r="DJ2051" s="179"/>
      <c r="DK2051" s="179"/>
      <c r="DL2051" s="179"/>
    </row>
    <row r="2052" spans="1:116" x14ac:dyDescent="0.4">
      <c r="A2052" s="174"/>
      <c r="E2052" s="8"/>
      <c r="G2052" s="175" t="s">
        <v>490</v>
      </c>
      <c r="H2052" s="174"/>
      <c r="I2052" s="176"/>
      <c r="J2052" s="176"/>
      <c r="K2052" s="197"/>
      <c r="L2052" s="197"/>
      <c r="M2052" s="197"/>
      <c r="N2052" s="197"/>
      <c r="O2052" s="197"/>
      <c r="P2052" s="197"/>
      <c r="R2052" s="198"/>
      <c r="S2052" s="174"/>
      <c r="T2052" s="174"/>
      <c r="U2052" s="174"/>
      <c r="V2052" s="174"/>
      <c r="W2052" s="174"/>
      <c r="X2052" s="174"/>
      <c r="Y2052" s="174"/>
      <c r="Z2052" s="174"/>
      <c r="AA2052" s="174"/>
      <c r="AB2052" s="174"/>
      <c r="AC2052" s="174"/>
      <c r="AD2052" s="174"/>
      <c r="AE2052" s="174"/>
      <c r="AF2052" s="174"/>
      <c r="AG2052" s="174"/>
      <c r="AH2052" s="174"/>
      <c r="AI2052" s="174"/>
      <c r="AJ2052" s="174"/>
      <c r="AK2052" s="174"/>
      <c r="AL2052" s="174"/>
      <c r="AM2052" s="174"/>
      <c r="AN2052" s="174"/>
      <c r="AO2052" s="174"/>
      <c r="AP2052" s="174"/>
      <c r="AQ2052" s="174"/>
      <c r="AR2052" s="174"/>
      <c r="AS2052" s="174"/>
      <c r="AT2052" s="174"/>
      <c r="AU2052" s="174"/>
      <c r="AV2052" s="174"/>
      <c r="AW2052" s="174"/>
      <c r="AX2052" s="174"/>
      <c r="AY2052" s="174"/>
      <c r="AZ2052" s="174"/>
      <c r="BA2052" s="174"/>
      <c r="BB2052" s="174"/>
      <c r="BC2052" s="174"/>
      <c r="BD2052" s="174"/>
      <c r="BE2052" s="174"/>
      <c r="BF2052" s="174"/>
      <c r="BG2052" s="174"/>
      <c r="BH2052" s="174"/>
      <c r="BI2052" s="174"/>
      <c r="BJ2052" s="174"/>
      <c r="BK2052" s="174"/>
      <c r="BL2052" s="174"/>
      <c r="BM2052" s="174"/>
      <c r="BN2052" s="174"/>
      <c r="BO2052" s="174"/>
      <c r="BP2052" s="174"/>
      <c r="BQ2052" s="174"/>
      <c r="BR2052" s="174"/>
      <c r="BS2052" s="174"/>
      <c r="BT2052" s="174"/>
      <c r="BU2052" s="174"/>
      <c r="BV2052" s="174"/>
      <c r="BW2052" s="174"/>
      <c r="BX2052" s="174"/>
      <c r="BY2052" s="174"/>
      <c r="BZ2052" s="174"/>
      <c r="CA2052" s="174"/>
      <c r="CB2052" s="174"/>
      <c r="CC2052" s="174"/>
      <c r="CD2052" s="174"/>
      <c r="CE2052" s="174"/>
      <c r="CF2052" s="174"/>
      <c r="CG2052" s="174"/>
      <c r="CH2052" s="174"/>
      <c r="CI2052" s="174"/>
      <c r="CJ2052" s="174"/>
      <c r="CK2052" s="174"/>
      <c r="CL2052" s="174"/>
      <c r="CN2052" s="176"/>
      <c r="CO2052" s="174"/>
      <c r="CP2052" s="174"/>
      <c r="CQ2052" s="174"/>
      <c r="CR2052" s="174"/>
      <c r="CS2052" s="174"/>
      <c r="CT2052" s="174"/>
      <c r="CU2052" s="174"/>
      <c r="CV2052" s="174"/>
      <c r="CW2052" s="174"/>
      <c r="CX2052" s="174"/>
      <c r="CY2052" s="174"/>
      <c r="CZ2052" s="174"/>
      <c r="DA2052" s="174"/>
      <c r="DB2052" s="174"/>
      <c r="DC2052" s="174"/>
      <c r="DD2052" s="174"/>
      <c r="DE2052" s="174"/>
      <c r="DF2052" s="174"/>
      <c r="DG2052" s="174"/>
      <c r="DH2052" s="174"/>
      <c r="DI2052" s="174"/>
      <c r="DJ2052" s="174"/>
      <c r="DK2052" s="174"/>
      <c r="DL2052" s="174"/>
    </row>
    <row r="2053" spans="1:116" x14ac:dyDescent="0.4">
      <c r="A2053" s="174"/>
      <c r="E2053" s="8"/>
      <c r="G2053" s="175" t="s">
        <v>492</v>
      </c>
      <c r="H2053" s="174"/>
      <c r="I2053" s="176"/>
      <c r="J2053" s="176"/>
      <c r="K2053" s="197"/>
      <c r="L2053" s="197"/>
      <c r="M2053" s="197"/>
      <c r="N2053" s="197"/>
      <c r="O2053" s="197"/>
      <c r="P2053" s="197"/>
      <c r="R2053" s="198"/>
      <c r="S2053" s="174"/>
      <c r="T2053" s="174"/>
      <c r="U2053" s="174"/>
      <c r="V2053" s="174"/>
      <c r="W2053" s="174"/>
      <c r="X2053" s="174"/>
      <c r="Y2053" s="174"/>
      <c r="Z2053" s="174"/>
      <c r="AA2053" s="174"/>
      <c r="AB2053" s="174"/>
      <c r="AC2053" s="174"/>
      <c r="AD2053" s="174"/>
      <c r="AE2053" s="174"/>
      <c r="AF2053" s="174"/>
      <c r="AG2053" s="174"/>
      <c r="AH2053" s="174"/>
      <c r="AI2053" s="174"/>
      <c r="AJ2053" s="174"/>
      <c r="AK2053" s="174"/>
      <c r="AL2053" s="174"/>
      <c r="AM2053" s="174"/>
      <c r="AN2053" s="174"/>
      <c r="AO2053" s="174"/>
      <c r="AP2053" s="174"/>
      <c r="AQ2053" s="174"/>
      <c r="AR2053" s="174"/>
      <c r="AS2053" s="174"/>
      <c r="AT2053" s="174"/>
      <c r="AU2053" s="174"/>
      <c r="AV2053" s="174"/>
      <c r="AW2053" s="174"/>
      <c r="AX2053" s="174"/>
      <c r="AY2053" s="174"/>
      <c r="AZ2053" s="174"/>
      <c r="BA2053" s="174"/>
      <c r="BB2053" s="174"/>
      <c r="BC2053" s="174"/>
      <c r="BD2053" s="174"/>
      <c r="BE2053" s="174"/>
      <c r="BF2053" s="174"/>
      <c r="BG2053" s="174"/>
      <c r="BH2053" s="174"/>
      <c r="BI2053" s="174"/>
      <c r="BJ2053" s="174"/>
      <c r="BK2053" s="174"/>
      <c r="BL2053" s="174"/>
      <c r="BM2053" s="174"/>
      <c r="BN2053" s="174"/>
      <c r="BO2053" s="174"/>
      <c r="BP2053" s="174"/>
      <c r="BQ2053" s="174"/>
      <c r="BR2053" s="174"/>
      <c r="BS2053" s="174"/>
      <c r="BT2053" s="174"/>
      <c r="BU2053" s="174"/>
      <c r="BV2053" s="174"/>
      <c r="BW2053" s="174"/>
      <c r="BX2053" s="174"/>
      <c r="BY2053" s="174"/>
      <c r="BZ2053" s="174"/>
      <c r="CA2053" s="174"/>
      <c r="CB2053" s="174"/>
      <c r="CC2053" s="174"/>
      <c r="CD2053" s="174"/>
      <c r="CE2053" s="174"/>
      <c r="CF2053" s="174"/>
      <c r="CG2053" s="174"/>
      <c r="CH2053" s="174"/>
      <c r="CI2053" s="174"/>
      <c r="CJ2053" s="174"/>
      <c r="CK2053" s="174"/>
      <c r="CL2053" s="174"/>
      <c r="CN2053" s="176"/>
      <c r="CO2053" s="174"/>
      <c r="CP2053" s="174"/>
      <c r="CQ2053" s="174"/>
      <c r="CR2053" s="174"/>
      <c r="CS2053" s="174"/>
      <c r="CT2053" s="174"/>
      <c r="CU2053" s="174"/>
      <c r="CV2053" s="174"/>
      <c r="CW2053" s="174"/>
      <c r="CX2053" s="174"/>
      <c r="CY2053" s="174"/>
      <c r="CZ2053" s="174"/>
      <c r="DA2053" s="174"/>
      <c r="DB2053" s="174"/>
      <c r="DC2053" s="174"/>
      <c r="DD2053" s="174"/>
      <c r="DE2053" s="174"/>
      <c r="DF2053" s="174"/>
      <c r="DG2053" s="174"/>
      <c r="DH2053" s="174"/>
      <c r="DI2053" s="174"/>
      <c r="DJ2053" s="174"/>
      <c r="DK2053" s="174"/>
      <c r="DL2053" s="174"/>
    </row>
    <row r="2054" spans="1:116" x14ac:dyDescent="0.4">
      <c r="A2054" s="174"/>
      <c r="E2054" s="8"/>
      <c r="G2054" s="175" t="s">
        <v>461</v>
      </c>
      <c r="H2054" s="174"/>
      <c r="I2054" s="176"/>
      <c r="J2054" s="176"/>
      <c r="K2054" s="197"/>
      <c r="L2054" s="197"/>
      <c r="M2054" s="197"/>
      <c r="N2054" s="197"/>
      <c r="O2054" s="197"/>
      <c r="P2054" s="197"/>
      <c r="R2054" s="198"/>
      <c r="S2054" s="199" t="str">
        <f t="shared" ref="S2054:CD2054" si="3822">S$20</f>
        <v>S$16</v>
      </c>
      <c r="T2054" s="199" t="str">
        <f t="shared" si="3822"/>
        <v>T$16</v>
      </c>
      <c r="U2054" s="199" t="str">
        <f t="shared" si="3822"/>
        <v>U$16</v>
      </c>
      <c r="V2054" s="199" t="str">
        <f t="shared" si="3822"/>
        <v>V$16</v>
      </c>
      <c r="W2054" s="199" t="str">
        <f t="shared" si="3822"/>
        <v>W$16</v>
      </c>
      <c r="X2054" s="199" t="str">
        <f t="shared" si="3822"/>
        <v>X$16</v>
      </c>
      <c r="Y2054" s="199" t="str">
        <f t="shared" si="3822"/>
        <v>Y$16</v>
      </c>
      <c r="Z2054" s="199" t="str">
        <f t="shared" si="3822"/>
        <v>Z$16</v>
      </c>
      <c r="AA2054" s="199" t="str">
        <f t="shared" si="3822"/>
        <v>AA$16</v>
      </c>
      <c r="AB2054" s="199" t="str">
        <f t="shared" si="3822"/>
        <v>AB$16</v>
      </c>
      <c r="AC2054" s="199" t="str">
        <f t="shared" si="3822"/>
        <v>AC$16</v>
      </c>
      <c r="AD2054" s="199" t="str">
        <f t="shared" si="3822"/>
        <v>AD$16</v>
      </c>
      <c r="AE2054" s="199" t="str">
        <f t="shared" si="3822"/>
        <v>AE$16</v>
      </c>
      <c r="AF2054" s="199" t="str">
        <f t="shared" si="3822"/>
        <v>AF$16</v>
      </c>
      <c r="AG2054" s="199" t="str">
        <f t="shared" si="3822"/>
        <v>AG$16</v>
      </c>
      <c r="AH2054" s="199" t="str">
        <f t="shared" si="3822"/>
        <v>AH$16</v>
      </c>
      <c r="AI2054" s="199" t="str">
        <f t="shared" si="3822"/>
        <v>AI$16</v>
      </c>
      <c r="AJ2054" s="199" t="str">
        <f t="shared" si="3822"/>
        <v>AJ$16</v>
      </c>
      <c r="AK2054" s="199" t="str">
        <f t="shared" si="3822"/>
        <v>AK$16</v>
      </c>
      <c r="AL2054" s="199" t="str">
        <f t="shared" si="3822"/>
        <v>AL$16</v>
      </c>
      <c r="AM2054" s="199" t="str">
        <f t="shared" si="3822"/>
        <v>AM$16</v>
      </c>
      <c r="AN2054" s="199" t="str">
        <f t="shared" si="3822"/>
        <v>AN$16</v>
      </c>
      <c r="AO2054" s="199" t="str">
        <f t="shared" si="3822"/>
        <v>AO$16</v>
      </c>
      <c r="AP2054" s="199" t="str">
        <f t="shared" si="3822"/>
        <v>AP$16</v>
      </c>
      <c r="AQ2054" s="199" t="str">
        <f t="shared" si="3822"/>
        <v>AQ$16</v>
      </c>
      <c r="AR2054" s="199" t="str">
        <f t="shared" si="3822"/>
        <v>AR$16</v>
      </c>
      <c r="AS2054" s="199" t="str">
        <f t="shared" si="3822"/>
        <v>AS$16</v>
      </c>
      <c r="AT2054" s="199" t="str">
        <f t="shared" si="3822"/>
        <v>AT$16</v>
      </c>
      <c r="AU2054" s="199" t="str">
        <f t="shared" si="3822"/>
        <v>AU$16</v>
      </c>
      <c r="AV2054" s="199" t="str">
        <f t="shared" si="3822"/>
        <v>AV$16</v>
      </c>
      <c r="AW2054" s="199" t="str">
        <f t="shared" si="3822"/>
        <v>AW$16</v>
      </c>
      <c r="AX2054" s="199" t="str">
        <f t="shared" si="3822"/>
        <v>AX$16</v>
      </c>
      <c r="AY2054" s="199" t="str">
        <f t="shared" si="3822"/>
        <v>AY$16</v>
      </c>
      <c r="AZ2054" s="199" t="str">
        <f t="shared" si="3822"/>
        <v>AZ$16</v>
      </c>
      <c r="BA2054" s="199" t="str">
        <f t="shared" si="3822"/>
        <v>BA$16</v>
      </c>
      <c r="BB2054" s="199" t="str">
        <f t="shared" si="3822"/>
        <v>BB$16</v>
      </c>
      <c r="BC2054" s="199" t="str">
        <f t="shared" si="3822"/>
        <v>BC$16</v>
      </c>
      <c r="BD2054" s="199" t="str">
        <f t="shared" si="3822"/>
        <v>BD$16</v>
      </c>
      <c r="BE2054" s="199" t="str">
        <f t="shared" si="3822"/>
        <v>BE$16</v>
      </c>
      <c r="BF2054" s="199" t="str">
        <f t="shared" si="3822"/>
        <v>BF$16</v>
      </c>
      <c r="BG2054" s="199" t="str">
        <f t="shared" si="3822"/>
        <v>BG$16</v>
      </c>
      <c r="BH2054" s="199" t="str">
        <f t="shared" si="3822"/>
        <v>BH$16</v>
      </c>
      <c r="BI2054" s="199" t="str">
        <f t="shared" si="3822"/>
        <v>BI$16</v>
      </c>
      <c r="BJ2054" s="199" t="str">
        <f t="shared" si="3822"/>
        <v>BJ$16</v>
      </c>
      <c r="BK2054" s="199" t="str">
        <f t="shared" si="3822"/>
        <v>BK$16</v>
      </c>
      <c r="BL2054" s="199" t="str">
        <f t="shared" si="3822"/>
        <v>BL$16</v>
      </c>
      <c r="BM2054" s="199" t="str">
        <f t="shared" si="3822"/>
        <v>BM$16</v>
      </c>
      <c r="BN2054" s="199" t="str">
        <f t="shared" si="3822"/>
        <v>BN$16</v>
      </c>
      <c r="BO2054" s="199" t="str">
        <f t="shared" si="3822"/>
        <v>BO$16</v>
      </c>
      <c r="BP2054" s="199" t="str">
        <f t="shared" si="3822"/>
        <v>BP$16</v>
      </c>
      <c r="BQ2054" s="199" t="str">
        <f t="shared" si="3822"/>
        <v>BQ$16</v>
      </c>
      <c r="BR2054" s="199" t="str">
        <f t="shared" si="3822"/>
        <v>BR$16</v>
      </c>
      <c r="BS2054" s="199" t="str">
        <f t="shared" si="3822"/>
        <v>BS$16</v>
      </c>
      <c r="BT2054" s="199" t="str">
        <f t="shared" si="3822"/>
        <v>BT$16</v>
      </c>
      <c r="BU2054" s="199" t="str">
        <f t="shared" si="3822"/>
        <v>BU$16</v>
      </c>
      <c r="BV2054" s="199" t="str">
        <f t="shared" si="3822"/>
        <v>BV$16</v>
      </c>
      <c r="BW2054" s="199" t="str">
        <f t="shared" si="3822"/>
        <v>BW$16</v>
      </c>
      <c r="BX2054" s="199" t="str">
        <f t="shared" si="3822"/>
        <v>BX$16</v>
      </c>
      <c r="BY2054" s="199" t="str">
        <f t="shared" si="3822"/>
        <v>BY$16</v>
      </c>
      <c r="BZ2054" s="199" t="str">
        <f t="shared" si="3822"/>
        <v>BZ$16</v>
      </c>
      <c r="CA2054" s="199" t="str">
        <f t="shared" si="3822"/>
        <v>CA$16</v>
      </c>
      <c r="CB2054" s="199" t="str">
        <f t="shared" si="3822"/>
        <v>CB$16</v>
      </c>
      <c r="CC2054" s="199" t="str">
        <f t="shared" si="3822"/>
        <v>CC$16</v>
      </c>
      <c r="CD2054" s="199" t="str">
        <f t="shared" si="3822"/>
        <v>CD$16</v>
      </c>
      <c r="CE2054" s="199" t="str">
        <f t="shared" ref="CE2054:CL2054" si="3823">CE$20</f>
        <v>CE$16</v>
      </c>
      <c r="CF2054" s="199" t="str">
        <f t="shared" si="3823"/>
        <v>CF$16</v>
      </c>
      <c r="CG2054" s="199" t="str">
        <f t="shared" si="3823"/>
        <v>CG$16</v>
      </c>
      <c r="CH2054" s="199" t="str">
        <f t="shared" si="3823"/>
        <v>CH$16</v>
      </c>
      <c r="CI2054" s="199" t="str">
        <f t="shared" si="3823"/>
        <v>CI$16</v>
      </c>
      <c r="CJ2054" s="199" t="str">
        <f t="shared" si="3823"/>
        <v>CJ$16</v>
      </c>
      <c r="CK2054" s="199" t="str">
        <f t="shared" si="3823"/>
        <v>CK$16</v>
      </c>
      <c r="CL2054" s="199" t="str">
        <f t="shared" si="3823"/>
        <v>CL$16</v>
      </c>
      <c r="CN2054" s="176"/>
      <c r="CO2054" s="199" t="str">
        <f t="shared" ref="CO2054:DL2054" si="3824">CO$20</f>
        <v>CO$16</v>
      </c>
      <c r="CP2054" s="199" t="str">
        <f t="shared" si="3824"/>
        <v>CP$16</v>
      </c>
      <c r="CQ2054" s="199" t="str">
        <f t="shared" si="3824"/>
        <v>CQ$16</v>
      </c>
      <c r="CR2054" s="199" t="str">
        <f t="shared" si="3824"/>
        <v>CR$16</v>
      </c>
      <c r="CS2054" s="199" t="str">
        <f t="shared" si="3824"/>
        <v>CS$16</v>
      </c>
      <c r="CT2054" s="199" t="str">
        <f t="shared" si="3824"/>
        <v>CT$16</v>
      </c>
      <c r="CU2054" s="199" t="str">
        <f t="shared" si="3824"/>
        <v>CU$16</v>
      </c>
      <c r="CV2054" s="199" t="str">
        <f t="shared" si="3824"/>
        <v>CV$16</v>
      </c>
      <c r="CW2054" s="199" t="str">
        <f t="shared" si="3824"/>
        <v>CW$16</v>
      </c>
      <c r="CX2054" s="199" t="str">
        <f t="shared" si="3824"/>
        <v>CX$16</v>
      </c>
      <c r="CY2054" s="199" t="str">
        <f t="shared" si="3824"/>
        <v>CY$16</v>
      </c>
      <c r="CZ2054" s="199" t="str">
        <f t="shared" si="3824"/>
        <v>CZ$16</v>
      </c>
      <c r="DA2054" s="199" t="str">
        <f t="shared" si="3824"/>
        <v>DA$16</v>
      </c>
      <c r="DB2054" s="199" t="str">
        <f t="shared" si="3824"/>
        <v>DB$16</v>
      </c>
      <c r="DC2054" s="199" t="str">
        <f t="shared" si="3824"/>
        <v>DC$16</v>
      </c>
      <c r="DD2054" s="199" t="str">
        <f t="shared" si="3824"/>
        <v>DD$16</v>
      </c>
      <c r="DE2054" s="199" t="str">
        <f t="shared" si="3824"/>
        <v>DE$16</v>
      </c>
      <c r="DF2054" s="199" t="str">
        <f t="shared" si="3824"/>
        <v>DF$16</v>
      </c>
      <c r="DG2054" s="199" t="str">
        <f t="shared" si="3824"/>
        <v>DG$16</v>
      </c>
      <c r="DH2054" s="199" t="str">
        <f t="shared" si="3824"/>
        <v>DH$16</v>
      </c>
      <c r="DI2054" s="199" t="str">
        <f t="shared" si="3824"/>
        <v>DI$16</v>
      </c>
      <c r="DJ2054" s="199" t="str">
        <f t="shared" si="3824"/>
        <v>DJ$16</v>
      </c>
      <c r="DK2054" s="199" t="str">
        <f t="shared" si="3824"/>
        <v>DK$16</v>
      </c>
      <c r="DL2054" s="199" t="str">
        <f t="shared" si="3824"/>
        <v>DL$16</v>
      </c>
    </row>
    <row r="2055" spans="1:116" x14ac:dyDescent="0.4">
      <c r="A2055" s="174"/>
      <c r="E2055" s="8"/>
      <c r="G2055" s="175" t="s">
        <v>462</v>
      </c>
      <c r="H2055" s="200"/>
      <c r="I2055" s="201"/>
      <c r="J2055" s="201"/>
      <c r="K2055" s="202"/>
      <c r="L2055" s="202"/>
      <c r="M2055" s="202"/>
      <c r="N2055" s="202"/>
      <c r="O2055" s="202"/>
      <c r="P2055" s="202"/>
      <c r="R2055" s="202"/>
      <c r="S2055" s="199" t="str">
        <f t="shared" ref="S2055:CD2055" si="3825">S$21</f>
        <v>S$17</v>
      </c>
      <c r="T2055" s="199" t="str">
        <f t="shared" si="3825"/>
        <v>T$17</v>
      </c>
      <c r="U2055" s="199" t="str">
        <f t="shared" si="3825"/>
        <v>U$17</v>
      </c>
      <c r="V2055" s="199" t="str">
        <f t="shared" si="3825"/>
        <v>V$17</v>
      </c>
      <c r="W2055" s="199" t="str">
        <f t="shared" si="3825"/>
        <v>W$17</v>
      </c>
      <c r="X2055" s="199" t="str">
        <f t="shared" si="3825"/>
        <v>X$17</v>
      </c>
      <c r="Y2055" s="199" t="str">
        <f t="shared" si="3825"/>
        <v>Y$17</v>
      </c>
      <c r="Z2055" s="199" t="str">
        <f t="shared" si="3825"/>
        <v>Z$17</v>
      </c>
      <c r="AA2055" s="199" t="str">
        <f t="shared" si="3825"/>
        <v>AA$17</v>
      </c>
      <c r="AB2055" s="199" t="str">
        <f t="shared" si="3825"/>
        <v>AB$17</v>
      </c>
      <c r="AC2055" s="199" t="str">
        <f t="shared" si="3825"/>
        <v>AC$17</v>
      </c>
      <c r="AD2055" s="199" t="str">
        <f t="shared" si="3825"/>
        <v>AD$17</v>
      </c>
      <c r="AE2055" s="199" t="str">
        <f t="shared" si="3825"/>
        <v>AE$17</v>
      </c>
      <c r="AF2055" s="199" t="str">
        <f t="shared" si="3825"/>
        <v>AF$17</v>
      </c>
      <c r="AG2055" s="199" t="str">
        <f t="shared" si="3825"/>
        <v>AG$17</v>
      </c>
      <c r="AH2055" s="199" t="str">
        <f t="shared" si="3825"/>
        <v>AH$17</v>
      </c>
      <c r="AI2055" s="199" t="str">
        <f t="shared" si="3825"/>
        <v>AI$17</v>
      </c>
      <c r="AJ2055" s="199" t="str">
        <f t="shared" si="3825"/>
        <v>AJ$17</v>
      </c>
      <c r="AK2055" s="199" t="str">
        <f t="shared" si="3825"/>
        <v>AK$17</v>
      </c>
      <c r="AL2055" s="199" t="str">
        <f t="shared" si="3825"/>
        <v>AL$17</v>
      </c>
      <c r="AM2055" s="199" t="str">
        <f t="shared" si="3825"/>
        <v>AM$17</v>
      </c>
      <c r="AN2055" s="199" t="str">
        <f t="shared" si="3825"/>
        <v>AN$17</v>
      </c>
      <c r="AO2055" s="199" t="str">
        <f t="shared" si="3825"/>
        <v>AO$17</v>
      </c>
      <c r="AP2055" s="199" t="str">
        <f t="shared" si="3825"/>
        <v>AP$17</v>
      </c>
      <c r="AQ2055" s="199" t="str">
        <f t="shared" si="3825"/>
        <v>AQ$17</v>
      </c>
      <c r="AR2055" s="199" t="str">
        <f t="shared" si="3825"/>
        <v>AR$17</v>
      </c>
      <c r="AS2055" s="199" t="str">
        <f t="shared" si="3825"/>
        <v>AS$17</v>
      </c>
      <c r="AT2055" s="199" t="str">
        <f t="shared" si="3825"/>
        <v>AT$17</v>
      </c>
      <c r="AU2055" s="199" t="str">
        <f t="shared" si="3825"/>
        <v>AU$17</v>
      </c>
      <c r="AV2055" s="199" t="str">
        <f t="shared" si="3825"/>
        <v>AV$17</v>
      </c>
      <c r="AW2055" s="199" t="str">
        <f t="shared" si="3825"/>
        <v>AW$17</v>
      </c>
      <c r="AX2055" s="199" t="str">
        <f t="shared" si="3825"/>
        <v>AX$17</v>
      </c>
      <c r="AY2055" s="199" t="str">
        <f t="shared" si="3825"/>
        <v>AY$17</v>
      </c>
      <c r="AZ2055" s="199" t="str">
        <f t="shared" si="3825"/>
        <v>AZ$17</v>
      </c>
      <c r="BA2055" s="199" t="str">
        <f t="shared" si="3825"/>
        <v>BA$17</v>
      </c>
      <c r="BB2055" s="199" t="str">
        <f t="shared" si="3825"/>
        <v>BB$17</v>
      </c>
      <c r="BC2055" s="199" t="str">
        <f t="shared" si="3825"/>
        <v>BC$17</v>
      </c>
      <c r="BD2055" s="199" t="str">
        <f t="shared" si="3825"/>
        <v>BD$17</v>
      </c>
      <c r="BE2055" s="199" t="str">
        <f t="shared" si="3825"/>
        <v>BE$17</v>
      </c>
      <c r="BF2055" s="199" t="str">
        <f t="shared" si="3825"/>
        <v>BF$17</v>
      </c>
      <c r="BG2055" s="199" t="str">
        <f t="shared" si="3825"/>
        <v>BG$17</v>
      </c>
      <c r="BH2055" s="199" t="str">
        <f t="shared" si="3825"/>
        <v>BH$17</v>
      </c>
      <c r="BI2055" s="199" t="str">
        <f t="shared" si="3825"/>
        <v>BI$17</v>
      </c>
      <c r="BJ2055" s="199" t="str">
        <f t="shared" si="3825"/>
        <v>BJ$17</v>
      </c>
      <c r="BK2055" s="199" t="str">
        <f t="shared" si="3825"/>
        <v>BK$17</v>
      </c>
      <c r="BL2055" s="199" t="str">
        <f t="shared" si="3825"/>
        <v>BL$17</v>
      </c>
      <c r="BM2055" s="199" t="str">
        <f t="shared" si="3825"/>
        <v>BM$17</v>
      </c>
      <c r="BN2055" s="199" t="str">
        <f t="shared" si="3825"/>
        <v>BN$17</v>
      </c>
      <c r="BO2055" s="199" t="str">
        <f t="shared" si="3825"/>
        <v>BO$17</v>
      </c>
      <c r="BP2055" s="199" t="str">
        <f t="shared" si="3825"/>
        <v>BP$17</v>
      </c>
      <c r="BQ2055" s="199" t="str">
        <f t="shared" si="3825"/>
        <v>BQ$17</v>
      </c>
      <c r="BR2055" s="199" t="str">
        <f t="shared" si="3825"/>
        <v>BR$17</v>
      </c>
      <c r="BS2055" s="199" t="str">
        <f t="shared" si="3825"/>
        <v>BS$17</v>
      </c>
      <c r="BT2055" s="199" t="str">
        <f t="shared" si="3825"/>
        <v>BT$17</v>
      </c>
      <c r="BU2055" s="199" t="str">
        <f t="shared" si="3825"/>
        <v>BU$17</v>
      </c>
      <c r="BV2055" s="199" t="str">
        <f t="shared" si="3825"/>
        <v>BV$17</v>
      </c>
      <c r="BW2055" s="199" t="str">
        <f t="shared" si="3825"/>
        <v>BW$17</v>
      </c>
      <c r="BX2055" s="199" t="str">
        <f t="shared" si="3825"/>
        <v>BX$17</v>
      </c>
      <c r="BY2055" s="199" t="str">
        <f t="shared" si="3825"/>
        <v>BY$17</v>
      </c>
      <c r="BZ2055" s="199" t="str">
        <f t="shared" si="3825"/>
        <v>BZ$17</v>
      </c>
      <c r="CA2055" s="199" t="str">
        <f t="shared" si="3825"/>
        <v>CA$17</v>
      </c>
      <c r="CB2055" s="199" t="str">
        <f t="shared" si="3825"/>
        <v>CB$17</v>
      </c>
      <c r="CC2055" s="199" t="str">
        <f t="shared" si="3825"/>
        <v>CC$17</v>
      </c>
      <c r="CD2055" s="199" t="str">
        <f t="shared" si="3825"/>
        <v>CD$17</v>
      </c>
      <c r="CE2055" s="199" t="str">
        <f t="shared" ref="CE2055:CL2055" si="3826">CE$21</f>
        <v>CE$17</v>
      </c>
      <c r="CF2055" s="199" t="str">
        <f t="shared" si="3826"/>
        <v>CF$17</v>
      </c>
      <c r="CG2055" s="199" t="str">
        <f t="shared" si="3826"/>
        <v>CG$17</v>
      </c>
      <c r="CH2055" s="199" t="str">
        <f t="shared" si="3826"/>
        <v>CH$17</v>
      </c>
      <c r="CI2055" s="199" t="str">
        <f t="shared" si="3826"/>
        <v>CI$17</v>
      </c>
      <c r="CJ2055" s="199" t="str">
        <f t="shared" si="3826"/>
        <v>CJ$17</v>
      </c>
      <c r="CK2055" s="199" t="str">
        <f t="shared" si="3826"/>
        <v>CK$17</v>
      </c>
      <c r="CL2055" s="199" t="str">
        <f t="shared" si="3826"/>
        <v>CL$17</v>
      </c>
      <c r="CN2055" s="201"/>
      <c r="CO2055" s="199" t="str">
        <f t="shared" ref="CO2055:DL2055" si="3827">CO$21</f>
        <v>CO$17</v>
      </c>
      <c r="CP2055" s="199" t="str">
        <f t="shared" si="3827"/>
        <v>CP$17</v>
      </c>
      <c r="CQ2055" s="199" t="str">
        <f t="shared" si="3827"/>
        <v>CQ$17</v>
      </c>
      <c r="CR2055" s="199" t="str">
        <f t="shared" si="3827"/>
        <v>CR$17</v>
      </c>
      <c r="CS2055" s="199" t="str">
        <f t="shared" si="3827"/>
        <v>CS$17</v>
      </c>
      <c r="CT2055" s="199" t="str">
        <f t="shared" si="3827"/>
        <v>CT$17</v>
      </c>
      <c r="CU2055" s="199" t="str">
        <f t="shared" si="3827"/>
        <v>CU$17</v>
      </c>
      <c r="CV2055" s="199" t="str">
        <f t="shared" si="3827"/>
        <v>CV$17</v>
      </c>
      <c r="CW2055" s="199" t="str">
        <f t="shared" si="3827"/>
        <v>CW$17</v>
      </c>
      <c r="CX2055" s="199" t="str">
        <f t="shared" si="3827"/>
        <v>CX$17</v>
      </c>
      <c r="CY2055" s="199" t="str">
        <f t="shared" si="3827"/>
        <v>CY$17</v>
      </c>
      <c r="CZ2055" s="199" t="str">
        <f t="shared" si="3827"/>
        <v>CZ$17</v>
      </c>
      <c r="DA2055" s="199" t="str">
        <f t="shared" si="3827"/>
        <v>DA$17</v>
      </c>
      <c r="DB2055" s="199" t="str">
        <f t="shared" si="3827"/>
        <v>DB$17</v>
      </c>
      <c r="DC2055" s="199" t="str">
        <f t="shared" si="3827"/>
        <v>DC$17</v>
      </c>
      <c r="DD2055" s="199" t="str">
        <f t="shared" si="3827"/>
        <v>DD$17</v>
      </c>
      <c r="DE2055" s="199" t="str">
        <f t="shared" si="3827"/>
        <v>DE$17</v>
      </c>
      <c r="DF2055" s="199" t="str">
        <f t="shared" si="3827"/>
        <v>DF$17</v>
      </c>
      <c r="DG2055" s="199" t="str">
        <f t="shared" si="3827"/>
        <v>DG$17</v>
      </c>
      <c r="DH2055" s="199" t="str">
        <f t="shared" si="3827"/>
        <v>DH$17</v>
      </c>
      <c r="DI2055" s="199" t="str">
        <f t="shared" si="3827"/>
        <v>DI$17</v>
      </c>
      <c r="DJ2055" s="199" t="str">
        <f t="shared" si="3827"/>
        <v>DJ$17</v>
      </c>
      <c r="DK2055" s="199" t="str">
        <f t="shared" si="3827"/>
        <v>DK$17</v>
      </c>
      <c r="DL2055" s="199" t="str">
        <f t="shared" si="3827"/>
        <v>DL$17</v>
      </c>
    </row>
    <row r="2056" spans="1:116" x14ac:dyDescent="0.4">
      <c r="A2056" s="174"/>
      <c r="E2056" s="8"/>
      <c r="G2056" s="175" t="s">
        <v>491</v>
      </c>
      <c r="H2056" s="200"/>
      <c r="I2056" s="201"/>
      <c r="J2056" s="201"/>
      <c r="K2056" s="202"/>
      <c r="L2056" s="202"/>
      <c r="M2056" s="202"/>
      <c r="N2056" s="202"/>
      <c r="O2056" s="202"/>
      <c r="P2056" s="202"/>
      <c r="R2056" s="202"/>
      <c r="S2056" s="190"/>
      <c r="T2056" s="190"/>
      <c r="U2056" s="190"/>
      <c r="V2056" s="190"/>
      <c r="W2056" s="190"/>
      <c r="X2056" s="190"/>
      <c r="Y2056" s="190"/>
      <c r="Z2056" s="190"/>
      <c r="AA2056" s="190"/>
      <c r="AB2056" s="190"/>
      <c r="AC2056" s="190"/>
      <c r="AD2056" s="190"/>
      <c r="AE2056" s="190"/>
      <c r="AF2056" s="190"/>
      <c r="AG2056" s="190"/>
      <c r="AH2056" s="190"/>
      <c r="AI2056" s="190"/>
      <c r="AJ2056" s="190"/>
      <c r="AK2056" s="190"/>
      <c r="AL2056" s="190"/>
      <c r="AM2056" s="190"/>
      <c r="AN2056" s="190"/>
      <c r="AO2056" s="190"/>
      <c r="AP2056" s="190"/>
      <c r="AQ2056" s="190"/>
      <c r="AR2056" s="190"/>
      <c r="AS2056" s="190"/>
      <c r="AT2056" s="190"/>
      <c r="AU2056" s="190"/>
      <c r="AV2056" s="190"/>
      <c r="AW2056" s="190"/>
      <c r="AX2056" s="190"/>
      <c r="AY2056" s="190"/>
      <c r="AZ2056" s="190"/>
      <c r="BA2056" s="190"/>
      <c r="BB2056" s="190"/>
      <c r="BC2056" s="190"/>
      <c r="BD2056" s="190"/>
      <c r="BE2056" s="190"/>
      <c r="BF2056" s="190"/>
      <c r="BG2056" s="190"/>
      <c r="BH2056" s="190"/>
      <c r="BI2056" s="190"/>
      <c r="BJ2056" s="190"/>
      <c r="BK2056" s="190"/>
      <c r="BL2056" s="190"/>
      <c r="BM2056" s="190"/>
      <c r="BN2056" s="190"/>
      <c r="BO2056" s="190"/>
      <c r="BP2056" s="190"/>
      <c r="BQ2056" s="190"/>
      <c r="BR2056" s="190"/>
      <c r="BS2056" s="190"/>
      <c r="BT2056" s="190"/>
      <c r="BU2056" s="190"/>
      <c r="BV2056" s="190"/>
      <c r="BW2056" s="190"/>
      <c r="BX2056" s="190"/>
      <c r="BY2056" s="190"/>
      <c r="BZ2056" s="190"/>
      <c r="CA2056" s="190"/>
      <c r="CB2056" s="190"/>
      <c r="CC2056" s="190"/>
      <c r="CD2056" s="190"/>
      <c r="CE2056" s="190"/>
      <c r="CF2056" s="190"/>
      <c r="CG2056" s="190"/>
      <c r="CH2056" s="190"/>
      <c r="CI2056" s="190"/>
      <c r="CJ2056" s="190"/>
      <c r="CK2056" s="190"/>
      <c r="CL2056" s="190"/>
      <c r="CN2056" s="201"/>
      <c r="CO2056" s="190"/>
      <c r="CP2056" s="190"/>
      <c r="CQ2056" s="190"/>
      <c r="CR2056" s="190"/>
      <c r="CS2056" s="190"/>
      <c r="CT2056" s="190"/>
      <c r="CU2056" s="190"/>
      <c r="CV2056" s="190"/>
      <c r="CW2056" s="190"/>
      <c r="CX2056" s="190"/>
      <c r="CY2056" s="190"/>
      <c r="CZ2056" s="190"/>
      <c r="DA2056" s="190"/>
      <c r="DB2056" s="190"/>
      <c r="DC2056" s="190"/>
      <c r="DD2056" s="190"/>
      <c r="DE2056" s="190"/>
      <c r="DF2056" s="190"/>
      <c r="DG2056" s="190"/>
      <c r="DH2056" s="190"/>
      <c r="DI2056" s="190"/>
      <c r="DJ2056" s="190"/>
      <c r="DK2056" s="190"/>
      <c r="DL2056" s="190"/>
    </row>
    <row r="2057" spans="1:116" x14ac:dyDescent="0.4">
      <c r="A2057" s="174"/>
      <c r="E2057" s="8"/>
      <c r="G2057" s="175" t="s">
        <v>505</v>
      </c>
      <c r="H2057" s="200"/>
      <c r="I2057" s="201"/>
      <c r="J2057" s="201"/>
      <c r="K2057" s="202"/>
      <c r="L2057" s="202"/>
      <c r="M2057" s="202"/>
      <c r="N2057" s="202"/>
      <c r="O2057" s="202"/>
      <c r="P2057" s="202"/>
      <c r="R2057" s="202"/>
      <c r="S2057" s="190"/>
      <c r="T2057" s="190"/>
      <c r="U2057" s="190"/>
      <c r="V2057" s="190"/>
      <c r="W2057" s="190"/>
      <c r="X2057" s="190"/>
      <c r="Y2057" s="190"/>
      <c r="Z2057" s="190"/>
      <c r="AA2057" s="190"/>
      <c r="AB2057" s="190"/>
      <c r="AC2057" s="190"/>
      <c r="AD2057" s="190"/>
      <c r="AE2057" s="190"/>
      <c r="AF2057" s="190"/>
      <c r="AG2057" s="190"/>
      <c r="AH2057" s="190"/>
      <c r="AI2057" s="190"/>
      <c r="AJ2057" s="190"/>
      <c r="AK2057" s="190"/>
      <c r="AL2057" s="190"/>
      <c r="AM2057" s="190"/>
      <c r="AN2057" s="190"/>
      <c r="AO2057" s="190"/>
      <c r="AP2057" s="190"/>
      <c r="AQ2057" s="190"/>
      <c r="AR2057" s="190"/>
      <c r="AS2057" s="190"/>
      <c r="AT2057" s="190"/>
      <c r="AU2057" s="190"/>
      <c r="AV2057" s="190"/>
      <c r="AW2057" s="190"/>
      <c r="AX2057" s="190"/>
      <c r="AY2057" s="190"/>
      <c r="AZ2057" s="190"/>
      <c r="BA2057" s="190"/>
      <c r="BB2057" s="190"/>
      <c r="BC2057" s="190"/>
      <c r="BD2057" s="190"/>
      <c r="BE2057" s="190"/>
      <c r="BF2057" s="190"/>
      <c r="BG2057" s="190"/>
      <c r="BH2057" s="190"/>
      <c r="BI2057" s="190"/>
      <c r="BJ2057" s="190"/>
      <c r="BK2057" s="190"/>
      <c r="BL2057" s="190"/>
      <c r="BM2057" s="190"/>
      <c r="BN2057" s="190"/>
      <c r="BO2057" s="190"/>
      <c r="BP2057" s="190"/>
      <c r="BQ2057" s="190"/>
      <c r="BR2057" s="190"/>
      <c r="BS2057" s="190"/>
      <c r="BT2057" s="190"/>
      <c r="BU2057" s="190"/>
      <c r="BV2057" s="190"/>
      <c r="BW2057" s="190"/>
      <c r="BX2057" s="190"/>
      <c r="BY2057" s="190"/>
      <c r="BZ2057" s="190"/>
      <c r="CA2057" s="190"/>
      <c r="CB2057" s="190"/>
      <c r="CC2057" s="190"/>
      <c r="CD2057" s="190"/>
      <c r="CE2057" s="190"/>
      <c r="CF2057" s="190"/>
      <c r="CG2057" s="190"/>
      <c r="CH2057" s="190"/>
      <c r="CI2057" s="190"/>
      <c r="CJ2057" s="190"/>
      <c r="CK2057" s="190"/>
      <c r="CL2057" s="190"/>
      <c r="CN2057" s="201"/>
      <c r="CO2057" s="190"/>
      <c r="CP2057" s="190"/>
      <c r="CQ2057" s="190"/>
      <c r="CR2057" s="190"/>
      <c r="CS2057" s="190"/>
      <c r="CT2057" s="190"/>
      <c r="CU2057" s="190"/>
      <c r="CV2057" s="190"/>
      <c r="CW2057" s="190"/>
      <c r="CX2057" s="190"/>
      <c r="CY2057" s="190"/>
      <c r="CZ2057" s="190"/>
      <c r="DA2057" s="190"/>
      <c r="DB2057" s="190"/>
      <c r="DC2057" s="190"/>
      <c r="DD2057" s="190"/>
      <c r="DE2057" s="190"/>
      <c r="DF2057" s="190"/>
      <c r="DG2057" s="190"/>
      <c r="DH2057" s="190"/>
      <c r="DI2057" s="190"/>
      <c r="DJ2057" s="190"/>
      <c r="DK2057" s="190"/>
      <c r="DL2057" s="190"/>
    </row>
    <row r="2058" spans="1:116" x14ac:dyDescent="0.4">
      <c r="A2058" s="174"/>
      <c r="E2058" s="8"/>
      <c r="G2058" s="175" t="s">
        <v>463</v>
      </c>
      <c r="H2058" s="200"/>
      <c r="I2058" s="201"/>
      <c r="J2058" s="201"/>
      <c r="K2058" s="202"/>
      <c r="L2058" s="202"/>
      <c r="M2058" s="202"/>
      <c r="N2058" s="202"/>
      <c r="O2058" s="202"/>
      <c r="P2058" s="202"/>
      <c r="R2058" s="202"/>
      <c r="S2058" s="190" t="str">
        <f t="shared" ref="S2058:CD2058" si="3828">S$22</f>
        <v>S$18</v>
      </c>
      <c r="T2058" s="190" t="str">
        <f t="shared" si="3828"/>
        <v>T$18</v>
      </c>
      <c r="U2058" s="190" t="str">
        <f t="shared" si="3828"/>
        <v>U$18</v>
      </c>
      <c r="V2058" s="190" t="str">
        <f t="shared" si="3828"/>
        <v>V$18</v>
      </c>
      <c r="W2058" s="190" t="str">
        <f t="shared" si="3828"/>
        <v>W$18</v>
      </c>
      <c r="X2058" s="190" t="str">
        <f t="shared" si="3828"/>
        <v>X$18</v>
      </c>
      <c r="Y2058" s="190" t="str">
        <f t="shared" si="3828"/>
        <v>Y$18</v>
      </c>
      <c r="Z2058" s="190" t="str">
        <f t="shared" si="3828"/>
        <v>Z$18</v>
      </c>
      <c r="AA2058" s="190" t="str">
        <f t="shared" si="3828"/>
        <v>AA$18</v>
      </c>
      <c r="AB2058" s="190" t="str">
        <f t="shared" si="3828"/>
        <v>AB$18</v>
      </c>
      <c r="AC2058" s="190" t="str">
        <f t="shared" si="3828"/>
        <v>AC$18</v>
      </c>
      <c r="AD2058" s="190" t="str">
        <f t="shared" si="3828"/>
        <v>AD$18</v>
      </c>
      <c r="AE2058" s="190" t="str">
        <f t="shared" si="3828"/>
        <v>AE$18</v>
      </c>
      <c r="AF2058" s="190" t="str">
        <f t="shared" si="3828"/>
        <v>AF$18</v>
      </c>
      <c r="AG2058" s="190" t="str">
        <f t="shared" si="3828"/>
        <v>AG$18</v>
      </c>
      <c r="AH2058" s="190" t="str">
        <f t="shared" si="3828"/>
        <v>AH$18</v>
      </c>
      <c r="AI2058" s="190" t="str">
        <f t="shared" si="3828"/>
        <v>AI$18</v>
      </c>
      <c r="AJ2058" s="190" t="str">
        <f t="shared" si="3828"/>
        <v>AJ$18</v>
      </c>
      <c r="AK2058" s="190" t="str">
        <f t="shared" si="3828"/>
        <v>AK$18</v>
      </c>
      <c r="AL2058" s="190" t="str">
        <f t="shared" si="3828"/>
        <v>AL$18</v>
      </c>
      <c r="AM2058" s="190" t="str">
        <f t="shared" si="3828"/>
        <v>AM$18</v>
      </c>
      <c r="AN2058" s="190" t="str">
        <f t="shared" si="3828"/>
        <v>AN$18</v>
      </c>
      <c r="AO2058" s="190" t="str">
        <f t="shared" si="3828"/>
        <v>AO$18</v>
      </c>
      <c r="AP2058" s="190" t="str">
        <f t="shared" si="3828"/>
        <v>AP$18</v>
      </c>
      <c r="AQ2058" s="190" t="str">
        <f t="shared" si="3828"/>
        <v>AQ$18</v>
      </c>
      <c r="AR2058" s="190" t="str">
        <f t="shared" si="3828"/>
        <v>AR$18</v>
      </c>
      <c r="AS2058" s="190" t="str">
        <f t="shared" si="3828"/>
        <v>AS$18</v>
      </c>
      <c r="AT2058" s="190" t="str">
        <f t="shared" si="3828"/>
        <v>AT$18</v>
      </c>
      <c r="AU2058" s="190" t="str">
        <f t="shared" si="3828"/>
        <v>AU$18</v>
      </c>
      <c r="AV2058" s="190" t="str">
        <f t="shared" si="3828"/>
        <v>AV$18</v>
      </c>
      <c r="AW2058" s="190" t="str">
        <f t="shared" si="3828"/>
        <v>AW$18</v>
      </c>
      <c r="AX2058" s="190" t="str">
        <f t="shared" si="3828"/>
        <v>AX$18</v>
      </c>
      <c r="AY2058" s="190" t="str">
        <f t="shared" si="3828"/>
        <v>AY$18</v>
      </c>
      <c r="AZ2058" s="190" t="str">
        <f t="shared" si="3828"/>
        <v>AZ$18</v>
      </c>
      <c r="BA2058" s="190" t="str">
        <f t="shared" si="3828"/>
        <v>BA$18</v>
      </c>
      <c r="BB2058" s="190" t="str">
        <f t="shared" si="3828"/>
        <v>BB$18</v>
      </c>
      <c r="BC2058" s="190" t="str">
        <f t="shared" si="3828"/>
        <v>BC$18</v>
      </c>
      <c r="BD2058" s="190" t="str">
        <f t="shared" si="3828"/>
        <v>BD$18</v>
      </c>
      <c r="BE2058" s="190" t="str">
        <f t="shared" si="3828"/>
        <v>BE$18</v>
      </c>
      <c r="BF2058" s="190" t="str">
        <f t="shared" si="3828"/>
        <v>BF$18</v>
      </c>
      <c r="BG2058" s="190" t="str">
        <f t="shared" si="3828"/>
        <v>BG$18</v>
      </c>
      <c r="BH2058" s="190" t="str">
        <f t="shared" si="3828"/>
        <v>BH$18</v>
      </c>
      <c r="BI2058" s="190" t="str">
        <f t="shared" si="3828"/>
        <v>BI$18</v>
      </c>
      <c r="BJ2058" s="190" t="str">
        <f t="shared" si="3828"/>
        <v>BJ$18</v>
      </c>
      <c r="BK2058" s="190" t="str">
        <f t="shared" si="3828"/>
        <v>BK$18</v>
      </c>
      <c r="BL2058" s="190" t="str">
        <f t="shared" si="3828"/>
        <v>BL$18</v>
      </c>
      <c r="BM2058" s="190" t="str">
        <f t="shared" si="3828"/>
        <v>BM$18</v>
      </c>
      <c r="BN2058" s="190" t="str">
        <f t="shared" si="3828"/>
        <v>BN$18</v>
      </c>
      <c r="BO2058" s="190" t="str">
        <f t="shared" si="3828"/>
        <v>BO$18</v>
      </c>
      <c r="BP2058" s="190" t="str">
        <f t="shared" si="3828"/>
        <v>BP$18</v>
      </c>
      <c r="BQ2058" s="190" t="str">
        <f t="shared" si="3828"/>
        <v>BQ$18</v>
      </c>
      <c r="BR2058" s="190" t="str">
        <f t="shared" si="3828"/>
        <v>BR$18</v>
      </c>
      <c r="BS2058" s="190" t="str">
        <f t="shared" si="3828"/>
        <v>BS$18</v>
      </c>
      <c r="BT2058" s="190" t="str">
        <f t="shared" si="3828"/>
        <v>BT$18</v>
      </c>
      <c r="BU2058" s="190" t="str">
        <f t="shared" si="3828"/>
        <v>BU$18</v>
      </c>
      <c r="BV2058" s="190" t="str">
        <f t="shared" si="3828"/>
        <v>BV$18</v>
      </c>
      <c r="BW2058" s="190" t="str">
        <f t="shared" si="3828"/>
        <v>BW$18</v>
      </c>
      <c r="BX2058" s="190" t="str">
        <f t="shared" si="3828"/>
        <v>BX$18</v>
      </c>
      <c r="BY2058" s="190" t="str">
        <f t="shared" si="3828"/>
        <v>BY$18</v>
      </c>
      <c r="BZ2058" s="190" t="str">
        <f t="shared" si="3828"/>
        <v>BZ$18</v>
      </c>
      <c r="CA2058" s="190" t="str">
        <f t="shared" si="3828"/>
        <v>CA$18</v>
      </c>
      <c r="CB2058" s="190" t="str">
        <f t="shared" si="3828"/>
        <v>CB$18</v>
      </c>
      <c r="CC2058" s="190" t="str">
        <f t="shared" si="3828"/>
        <v>CC$18</v>
      </c>
      <c r="CD2058" s="190" t="str">
        <f t="shared" si="3828"/>
        <v>CD$18</v>
      </c>
      <c r="CE2058" s="190" t="str">
        <f t="shared" ref="CE2058:CL2058" si="3829">CE$22</f>
        <v>CE$18</v>
      </c>
      <c r="CF2058" s="190" t="str">
        <f t="shared" si="3829"/>
        <v>CF$18</v>
      </c>
      <c r="CG2058" s="190" t="str">
        <f t="shared" si="3829"/>
        <v>CG$18</v>
      </c>
      <c r="CH2058" s="190" t="str">
        <f t="shared" si="3829"/>
        <v>CH$18</v>
      </c>
      <c r="CI2058" s="190" t="str">
        <f t="shared" si="3829"/>
        <v>CI$18</v>
      </c>
      <c r="CJ2058" s="190" t="str">
        <f t="shared" si="3829"/>
        <v>CJ$18</v>
      </c>
      <c r="CK2058" s="190" t="str">
        <f t="shared" si="3829"/>
        <v>CK$18</v>
      </c>
      <c r="CL2058" s="190" t="str">
        <f t="shared" si="3829"/>
        <v>CL$18</v>
      </c>
      <c r="CN2058" s="201"/>
      <c r="CO2058" s="190" t="str">
        <f t="shared" ref="CO2058:DL2058" si="3830">CO$22</f>
        <v>CO$18</v>
      </c>
      <c r="CP2058" s="190" t="str">
        <f t="shared" si="3830"/>
        <v>CP$18</v>
      </c>
      <c r="CQ2058" s="190" t="str">
        <f t="shared" si="3830"/>
        <v>CQ$18</v>
      </c>
      <c r="CR2058" s="190" t="str">
        <f t="shared" si="3830"/>
        <v>CR$18</v>
      </c>
      <c r="CS2058" s="190" t="str">
        <f t="shared" si="3830"/>
        <v>CS$18</v>
      </c>
      <c r="CT2058" s="190" t="str">
        <f t="shared" si="3830"/>
        <v>CT$18</v>
      </c>
      <c r="CU2058" s="190" t="str">
        <f t="shared" si="3830"/>
        <v>CU$18</v>
      </c>
      <c r="CV2058" s="190" t="str">
        <f t="shared" si="3830"/>
        <v>CV$18</v>
      </c>
      <c r="CW2058" s="190" t="str">
        <f t="shared" si="3830"/>
        <v>CW$18</v>
      </c>
      <c r="CX2058" s="190" t="str">
        <f t="shared" si="3830"/>
        <v>CX$18</v>
      </c>
      <c r="CY2058" s="190" t="str">
        <f t="shared" si="3830"/>
        <v>CY$18</v>
      </c>
      <c r="CZ2058" s="190" t="str">
        <f t="shared" si="3830"/>
        <v>CZ$18</v>
      </c>
      <c r="DA2058" s="190" t="str">
        <f t="shared" si="3830"/>
        <v>DA$18</v>
      </c>
      <c r="DB2058" s="190" t="str">
        <f t="shared" si="3830"/>
        <v>DB$18</v>
      </c>
      <c r="DC2058" s="190" t="str">
        <f t="shared" si="3830"/>
        <v>DC$18</v>
      </c>
      <c r="DD2058" s="190" t="str">
        <f t="shared" si="3830"/>
        <v>DD$18</v>
      </c>
      <c r="DE2058" s="190" t="str">
        <f t="shared" si="3830"/>
        <v>DE$18</v>
      </c>
      <c r="DF2058" s="190" t="str">
        <f t="shared" si="3830"/>
        <v>DF$18</v>
      </c>
      <c r="DG2058" s="190" t="str">
        <f t="shared" si="3830"/>
        <v>DG$18</v>
      </c>
      <c r="DH2058" s="190" t="str">
        <f t="shared" si="3830"/>
        <v>DH$18</v>
      </c>
      <c r="DI2058" s="190" t="str">
        <f t="shared" si="3830"/>
        <v>DI$18</v>
      </c>
      <c r="DJ2058" s="190" t="str">
        <f t="shared" si="3830"/>
        <v>DJ$18</v>
      </c>
      <c r="DK2058" s="190" t="str">
        <f t="shared" si="3830"/>
        <v>DK$18</v>
      </c>
      <c r="DL2058" s="190" t="str">
        <f t="shared" si="3830"/>
        <v>DL$18</v>
      </c>
    </row>
    <row r="2059" spans="1:116" x14ac:dyDescent="0.4">
      <c r="A2059" s="174"/>
      <c r="E2059" s="8"/>
      <c r="G2059" s="175" t="s">
        <v>464</v>
      </c>
      <c r="H2059" s="200"/>
      <c r="I2059" s="201"/>
      <c r="J2059" s="201"/>
      <c r="K2059" s="202"/>
      <c r="L2059" s="202"/>
      <c r="M2059" s="202"/>
      <c r="N2059" s="202"/>
      <c r="O2059" s="202"/>
      <c r="P2059" s="202"/>
      <c r="R2059" s="202"/>
      <c r="S2059" s="190" t="str">
        <f t="shared" ref="S2059:CD2059" si="3831">S$23</f>
        <v>S$19</v>
      </c>
      <c r="T2059" s="190" t="str">
        <f t="shared" si="3831"/>
        <v>T$19</v>
      </c>
      <c r="U2059" s="190" t="str">
        <f t="shared" si="3831"/>
        <v>U$19</v>
      </c>
      <c r="V2059" s="190" t="str">
        <f t="shared" si="3831"/>
        <v>V$19</v>
      </c>
      <c r="W2059" s="190" t="str">
        <f t="shared" si="3831"/>
        <v>W$19</v>
      </c>
      <c r="X2059" s="190" t="str">
        <f t="shared" si="3831"/>
        <v>X$19</v>
      </c>
      <c r="Y2059" s="190" t="str">
        <f t="shared" si="3831"/>
        <v>Y$19</v>
      </c>
      <c r="Z2059" s="190" t="str">
        <f t="shared" si="3831"/>
        <v>Z$19</v>
      </c>
      <c r="AA2059" s="190" t="str">
        <f t="shared" si="3831"/>
        <v>AA$19</v>
      </c>
      <c r="AB2059" s="190" t="str">
        <f t="shared" si="3831"/>
        <v>AB$19</v>
      </c>
      <c r="AC2059" s="190" t="str">
        <f t="shared" si="3831"/>
        <v>AC$19</v>
      </c>
      <c r="AD2059" s="190" t="str">
        <f t="shared" si="3831"/>
        <v>AD$19</v>
      </c>
      <c r="AE2059" s="190" t="str">
        <f t="shared" si="3831"/>
        <v>AE$19</v>
      </c>
      <c r="AF2059" s="190" t="str">
        <f t="shared" si="3831"/>
        <v>AF$19</v>
      </c>
      <c r="AG2059" s="190" t="str">
        <f t="shared" si="3831"/>
        <v>AG$19</v>
      </c>
      <c r="AH2059" s="190" t="str">
        <f t="shared" si="3831"/>
        <v>AH$19</v>
      </c>
      <c r="AI2059" s="190" t="str">
        <f t="shared" si="3831"/>
        <v>AI$19</v>
      </c>
      <c r="AJ2059" s="190" t="str">
        <f t="shared" si="3831"/>
        <v>AJ$19</v>
      </c>
      <c r="AK2059" s="190" t="str">
        <f t="shared" si="3831"/>
        <v>AK$19</v>
      </c>
      <c r="AL2059" s="190" t="str">
        <f t="shared" si="3831"/>
        <v>AL$19</v>
      </c>
      <c r="AM2059" s="190" t="str">
        <f t="shared" si="3831"/>
        <v>AM$19</v>
      </c>
      <c r="AN2059" s="190" t="str">
        <f t="shared" si="3831"/>
        <v>AN$19</v>
      </c>
      <c r="AO2059" s="190" t="str">
        <f t="shared" si="3831"/>
        <v>AO$19</v>
      </c>
      <c r="AP2059" s="190" t="str">
        <f t="shared" si="3831"/>
        <v>AP$19</v>
      </c>
      <c r="AQ2059" s="190" t="str">
        <f t="shared" si="3831"/>
        <v>AQ$19</v>
      </c>
      <c r="AR2059" s="190" t="str">
        <f t="shared" si="3831"/>
        <v>AR$19</v>
      </c>
      <c r="AS2059" s="190" t="str">
        <f t="shared" si="3831"/>
        <v>AS$19</v>
      </c>
      <c r="AT2059" s="190" t="str">
        <f t="shared" si="3831"/>
        <v>AT$19</v>
      </c>
      <c r="AU2059" s="190" t="str">
        <f t="shared" si="3831"/>
        <v>AU$19</v>
      </c>
      <c r="AV2059" s="190" t="str">
        <f t="shared" si="3831"/>
        <v>AV$19</v>
      </c>
      <c r="AW2059" s="190" t="str">
        <f t="shared" si="3831"/>
        <v>AW$19</v>
      </c>
      <c r="AX2059" s="190" t="str">
        <f t="shared" si="3831"/>
        <v>AX$19</v>
      </c>
      <c r="AY2059" s="190" t="str">
        <f t="shared" si="3831"/>
        <v>AY$19</v>
      </c>
      <c r="AZ2059" s="190" t="str">
        <f t="shared" si="3831"/>
        <v>AZ$19</v>
      </c>
      <c r="BA2059" s="190" t="str">
        <f t="shared" si="3831"/>
        <v>BA$19</v>
      </c>
      <c r="BB2059" s="190" t="str">
        <f t="shared" si="3831"/>
        <v>BB$19</v>
      </c>
      <c r="BC2059" s="190" t="str">
        <f t="shared" si="3831"/>
        <v>BC$19</v>
      </c>
      <c r="BD2059" s="190" t="str">
        <f t="shared" si="3831"/>
        <v>BD$19</v>
      </c>
      <c r="BE2059" s="190" t="str">
        <f t="shared" si="3831"/>
        <v>BE$19</v>
      </c>
      <c r="BF2059" s="190" t="str">
        <f t="shared" si="3831"/>
        <v>BF$19</v>
      </c>
      <c r="BG2059" s="190" t="str">
        <f t="shared" si="3831"/>
        <v>BG$19</v>
      </c>
      <c r="BH2059" s="190" t="str">
        <f t="shared" si="3831"/>
        <v>BH$19</v>
      </c>
      <c r="BI2059" s="190" t="str">
        <f t="shared" si="3831"/>
        <v>BI$19</v>
      </c>
      <c r="BJ2059" s="190" t="str">
        <f t="shared" si="3831"/>
        <v>BJ$19</v>
      </c>
      <c r="BK2059" s="190" t="str">
        <f t="shared" si="3831"/>
        <v>BK$19</v>
      </c>
      <c r="BL2059" s="190" t="str">
        <f t="shared" si="3831"/>
        <v>BL$19</v>
      </c>
      <c r="BM2059" s="190" t="str">
        <f t="shared" si="3831"/>
        <v>BM$19</v>
      </c>
      <c r="BN2059" s="190" t="str">
        <f t="shared" si="3831"/>
        <v>BN$19</v>
      </c>
      <c r="BO2059" s="190" t="str">
        <f t="shared" si="3831"/>
        <v>BO$19</v>
      </c>
      <c r="BP2059" s="190" t="str">
        <f t="shared" si="3831"/>
        <v>BP$19</v>
      </c>
      <c r="BQ2059" s="190" t="str">
        <f t="shared" si="3831"/>
        <v>BQ$19</v>
      </c>
      <c r="BR2059" s="190" t="str">
        <f t="shared" si="3831"/>
        <v>BR$19</v>
      </c>
      <c r="BS2059" s="190" t="str">
        <f t="shared" si="3831"/>
        <v>BS$19</v>
      </c>
      <c r="BT2059" s="190" t="str">
        <f t="shared" si="3831"/>
        <v>BT$19</v>
      </c>
      <c r="BU2059" s="190" t="str">
        <f t="shared" si="3831"/>
        <v>BU$19</v>
      </c>
      <c r="BV2059" s="190" t="str">
        <f t="shared" si="3831"/>
        <v>BV$19</v>
      </c>
      <c r="BW2059" s="190" t="str">
        <f t="shared" si="3831"/>
        <v>BW$19</v>
      </c>
      <c r="BX2059" s="190" t="str">
        <f t="shared" si="3831"/>
        <v>BX$19</v>
      </c>
      <c r="BY2059" s="190" t="str">
        <f t="shared" si="3831"/>
        <v>BY$19</v>
      </c>
      <c r="BZ2059" s="190" t="str">
        <f t="shared" si="3831"/>
        <v>BZ$19</v>
      </c>
      <c r="CA2059" s="190" t="str">
        <f t="shared" si="3831"/>
        <v>CA$19</v>
      </c>
      <c r="CB2059" s="190" t="str">
        <f t="shared" si="3831"/>
        <v>CB$19</v>
      </c>
      <c r="CC2059" s="190" t="str">
        <f t="shared" si="3831"/>
        <v>CC$19</v>
      </c>
      <c r="CD2059" s="190" t="str">
        <f t="shared" si="3831"/>
        <v>CD$19</v>
      </c>
      <c r="CE2059" s="190" t="str">
        <f t="shared" ref="CE2059:CL2059" si="3832">CE$23</f>
        <v>CE$19</v>
      </c>
      <c r="CF2059" s="190" t="str">
        <f t="shared" si="3832"/>
        <v>CF$19</v>
      </c>
      <c r="CG2059" s="190" t="str">
        <f t="shared" si="3832"/>
        <v>CG$19</v>
      </c>
      <c r="CH2059" s="190" t="str">
        <f t="shared" si="3832"/>
        <v>CH$19</v>
      </c>
      <c r="CI2059" s="190" t="str">
        <f t="shared" si="3832"/>
        <v>CI$19</v>
      </c>
      <c r="CJ2059" s="190" t="str">
        <f t="shared" si="3832"/>
        <v>CJ$19</v>
      </c>
      <c r="CK2059" s="190" t="str">
        <f t="shared" si="3832"/>
        <v>CK$19</v>
      </c>
      <c r="CL2059" s="190" t="str">
        <f t="shared" si="3832"/>
        <v>CL$19</v>
      </c>
      <c r="CN2059" s="201"/>
      <c r="CO2059" s="190" t="str">
        <f t="shared" ref="CO2059:DL2059" si="3833">CO$23</f>
        <v>CO$19</v>
      </c>
      <c r="CP2059" s="190" t="str">
        <f t="shared" si="3833"/>
        <v>CP$19</v>
      </c>
      <c r="CQ2059" s="190" t="str">
        <f t="shared" si="3833"/>
        <v>CQ$19</v>
      </c>
      <c r="CR2059" s="190" t="str">
        <f t="shared" si="3833"/>
        <v>CR$19</v>
      </c>
      <c r="CS2059" s="190" t="str">
        <f t="shared" si="3833"/>
        <v>CS$19</v>
      </c>
      <c r="CT2059" s="190" t="str">
        <f t="shared" si="3833"/>
        <v>CT$19</v>
      </c>
      <c r="CU2059" s="190" t="str">
        <f t="shared" si="3833"/>
        <v>CU$19</v>
      </c>
      <c r="CV2059" s="190" t="str">
        <f t="shared" si="3833"/>
        <v>CV$19</v>
      </c>
      <c r="CW2059" s="190" t="str">
        <f t="shared" si="3833"/>
        <v>CW$19</v>
      </c>
      <c r="CX2059" s="190" t="str">
        <f t="shared" si="3833"/>
        <v>CX$19</v>
      </c>
      <c r="CY2059" s="190" t="str">
        <f t="shared" si="3833"/>
        <v>CY$19</v>
      </c>
      <c r="CZ2059" s="190" t="str">
        <f t="shared" si="3833"/>
        <v>CZ$19</v>
      </c>
      <c r="DA2059" s="190" t="str">
        <f t="shared" si="3833"/>
        <v>DA$19</v>
      </c>
      <c r="DB2059" s="190" t="str">
        <f t="shared" si="3833"/>
        <v>DB$19</v>
      </c>
      <c r="DC2059" s="190" t="str">
        <f t="shared" si="3833"/>
        <v>DC$19</v>
      </c>
      <c r="DD2059" s="190" t="str">
        <f t="shared" si="3833"/>
        <v>DD$19</v>
      </c>
      <c r="DE2059" s="190" t="str">
        <f t="shared" si="3833"/>
        <v>DE$19</v>
      </c>
      <c r="DF2059" s="190" t="str">
        <f t="shared" si="3833"/>
        <v>DF$19</v>
      </c>
      <c r="DG2059" s="190" t="str">
        <f t="shared" si="3833"/>
        <v>DG$19</v>
      </c>
      <c r="DH2059" s="190" t="str">
        <f t="shared" si="3833"/>
        <v>DH$19</v>
      </c>
      <c r="DI2059" s="190" t="str">
        <f t="shared" si="3833"/>
        <v>DI$19</v>
      </c>
      <c r="DJ2059" s="190" t="str">
        <f t="shared" si="3833"/>
        <v>DJ$19</v>
      </c>
      <c r="DK2059" s="190" t="str">
        <f t="shared" si="3833"/>
        <v>DK$19</v>
      </c>
      <c r="DL2059" s="190" t="str">
        <f t="shared" si="3833"/>
        <v>DL$19</v>
      </c>
    </row>
    <row r="2060" spans="1:116" x14ac:dyDescent="0.4">
      <c r="A2060" s="31" t="s">
        <v>218</v>
      </c>
      <c r="B2060" s="31" t="s">
        <v>243</v>
      </c>
      <c r="C2060" s="31"/>
      <c r="D2060" t="s">
        <v>532</v>
      </c>
      <c r="E2060" s="8" t="str">
        <f t="shared" ref="E2060:E2061" si="3834">ROW()&amp;" "&amp;D2060</f>
        <v>2060 FCLTA-F</v>
      </c>
      <c r="F2060" t="s">
        <v>536</v>
      </c>
      <c r="G2060" s="70" t="s">
        <v>531</v>
      </c>
      <c r="H2060" s="48"/>
      <c r="I2060" s="297"/>
      <c r="J2060" s="297"/>
      <c r="K2060" s="48"/>
      <c r="L2060" s="48"/>
      <c r="M2060" s="48"/>
      <c r="N2060" s="48"/>
      <c r="O2060" s="48"/>
      <c r="P2060" s="48"/>
      <c r="R2060" s="70"/>
      <c r="S2060" s="298"/>
      <c r="T2060" s="298"/>
      <c r="U2060" s="298"/>
      <c r="V2060" s="298"/>
      <c r="W2060" s="298"/>
      <c r="X2060" s="298"/>
      <c r="Y2060" s="298"/>
      <c r="Z2060" s="298"/>
      <c r="AA2060" s="298"/>
      <c r="AB2060" s="298"/>
      <c r="AC2060" s="298"/>
      <c r="AD2060" s="298"/>
      <c r="AE2060" s="298"/>
      <c r="AF2060" s="298"/>
      <c r="AG2060" s="298"/>
      <c r="AH2060" s="298"/>
      <c r="AI2060" s="298"/>
      <c r="AJ2060" s="298"/>
      <c r="AK2060" s="298"/>
      <c r="AL2060" s="298"/>
      <c r="AM2060" s="298"/>
      <c r="AN2060" s="298"/>
      <c r="AO2060" s="298"/>
      <c r="AP2060" s="298"/>
      <c r="AQ2060" s="298"/>
      <c r="AR2060" s="298"/>
      <c r="AS2060" s="298"/>
      <c r="AT2060" s="298"/>
      <c r="AU2060" s="298"/>
      <c r="AV2060" s="298"/>
      <c r="AW2060" s="298"/>
      <c r="AX2060" s="298"/>
      <c r="AY2060" s="298"/>
      <c r="AZ2060" s="298"/>
      <c r="BA2060" s="298"/>
      <c r="BB2060" s="298"/>
      <c r="BC2060" s="298"/>
      <c r="BD2060" s="298"/>
      <c r="BE2060" s="298"/>
      <c r="BF2060" s="298"/>
      <c r="BG2060" s="298"/>
      <c r="BH2060" s="298"/>
      <c r="BI2060" s="298"/>
      <c r="BJ2060" s="298"/>
      <c r="BK2060" s="298"/>
      <c r="BL2060" s="298"/>
      <c r="BM2060" s="298"/>
      <c r="BN2060" s="298"/>
      <c r="BO2060" s="298"/>
      <c r="BP2060" s="298"/>
      <c r="BQ2060" s="298"/>
      <c r="BR2060" s="298"/>
      <c r="BS2060" s="298"/>
      <c r="BT2060" s="298"/>
      <c r="BU2060" s="298"/>
      <c r="BV2060" s="298"/>
      <c r="BW2060" s="298"/>
      <c r="BX2060" s="298"/>
      <c r="BY2060" s="298"/>
      <c r="BZ2060" s="298"/>
      <c r="CA2060" s="298"/>
      <c r="CB2060" s="298"/>
      <c r="CC2060" s="298"/>
      <c r="CD2060" s="298"/>
      <c r="CE2060" s="298"/>
      <c r="CF2060" s="298"/>
      <c r="CG2060" s="298"/>
      <c r="CH2060" s="298"/>
      <c r="CI2060" s="298"/>
      <c r="CJ2060" s="298"/>
      <c r="CK2060" s="298"/>
      <c r="CL2060" s="298"/>
      <c r="CN2060" s="297"/>
      <c r="CO2060" s="298"/>
      <c r="CP2060" s="298"/>
      <c r="CQ2060" s="298"/>
      <c r="CR2060" s="298"/>
      <c r="CS2060" s="298"/>
      <c r="CT2060" s="298"/>
      <c r="CU2060" s="298"/>
      <c r="CV2060" s="298"/>
      <c r="CW2060" s="298"/>
      <c r="CX2060" s="298"/>
      <c r="CY2060" s="298"/>
      <c r="CZ2060" s="298"/>
      <c r="DA2060" s="298"/>
      <c r="DB2060" s="298"/>
      <c r="DC2060" s="298"/>
      <c r="DD2060" s="298"/>
      <c r="DE2060" s="298"/>
      <c r="DF2060" s="298"/>
      <c r="DG2060" s="298"/>
      <c r="DH2060" s="298"/>
      <c r="DI2060" s="298"/>
      <c r="DJ2060" s="298"/>
      <c r="DK2060" s="298"/>
      <c r="DL2060" s="298"/>
    </row>
    <row r="2061" spans="1:116" x14ac:dyDescent="0.4">
      <c r="B2061" t="str">
        <f>E2061</f>
        <v>2061 FCLTA-F</v>
      </c>
      <c r="C2061" t="s">
        <v>240</v>
      </c>
      <c r="D2061" t="s">
        <v>532</v>
      </c>
      <c r="E2061" s="8" t="str">
        <f t="shared" si="3834"/>
        <v>2061 FCLTA-F</v>
      </c>
      <c r="G2061" s="125" t="str">
        <f>"Net fixed asset - "&amp;(SUBSTITUTE(G2060,":",""))</f>
        <v>Net fixed asset - Fixed constant current asset</v>
      </c>
      <c r="J2061" s="74">
        <v>1000</v>
      </c>
      <c r="K2061" s="53">
        <f t="shared" ref="K2061:P2061" si="3835">SUMIF($4:$4,K$2,2061:2061)</f>
        <v>1000</v>
      </c>
      <c r="L2061" s="53">
        <f t="shared" si="3835"/>
        <v>1000</v>
      </c>
      <c r="M2061" s="53">
        <f t="shared" si="3835"/>
        <v>1000</v>
      </c>
      <c r="N2061" s="53">
        <f t="shared" si="3835"/>
        <v>1000</v>
      </c>
      <c r="O2061" s="53">
        <f t="shared" si="3835"/>
        <v>1000</v>
      </c>
      <c r="P2061" s="53">
        <f t="shared" si="3835"/>
        <v>1000</v>
      </c>
      <c r="R2061" s="24">
        <f>$J2061</f>
        <v>1000</v>
      </c>
      <c r="S2061" s="80">
        <f>R2061</f>
        <v>1000</v>
      </c>
      <c r="T2061" s="80">
        <f t="shared" ref="T2061" si="3836">S2061</f>
        <v>1000</v>
      </c>
      <c r="U2061" s="80">
        <f t="shared" ref="U2061" si="3837">T2061</f>
        <v>1000</v>
      </c>
      <c r="V2061" s="80">
        <f t="shared" ref="V2061" si="3838">U2061</f>
        <v>1000</v>
      </c>
      <c r="W2061" s="80">
        <f t="shared" ref="W2061" si="3839">V2061</f>
        <v>1000</v>
      </c>
      <c r="X2061" s="80">
        <f t="shared" ref="X2061" si="3840">W2061</f>
        <v>1000</v>
      </c>
      <c r="Y2061" s="80">
        <f t="shared" ref="Y2061" si="3841">X2061</f>
        <v>1000</v>
      </c>
      <c r="Z2061" s="80">
        <f t="shared" ref="Z2061" si="3842">Y2061</f>
        <v>1000</v>
      </c>
      <c r="AA2061" s="80">
        <f t="shared" ref="AA2061" si="3843">Z2061</f>
        <v>1000</v>
      </c>
      <c r="AB2061" s="80">
        <f t="shared" ref="AB2061" si="3844">AA2061</f>
        <v>1000</v>
      </c>
      <c r="AC2061" s="80">
        <f t="shared" ref="AC2061" si="3845">AB2061</f>
        <v>1000</v>
      </c>
      <c r="AD2061" s="80">
        <f t="shared" ref="AD2061" si="3846">AC2061</f>
        <v>1000</v>
      </c>
      <c r="AE2061" s="80">
        <f t="shared" ref="AE2061" si="3847">AD2061</f>
        <v>1000</v>
      </c>
      <c r="AF2061" s="80">
        <f t="shared" ref="AF2061" si="3848">AE2061</f>
        <v>1000</v>
      </c>
      <c r="AG2061" s="80">
        <f t="shared" ref="AG2061" si="3849">AF2061</f>
        <v>1000</v>
      </c>
      <c r="AH2061" s="80">
        <f t="shared" ref="AH2061" si="3850">AG2061</f>
        <v>1000</v>
      </c>
      <c r="AI2061" s="80">
        <f t="shared" ref="AI2061" si="3851">AH2061</f>
        <v>1000</v>
      </c>
      <c r="AJ2061" s="80">
        <f t="shared" ref="AJ2061" si="3852">AI2061</f>
        <v>1000</v>
      </c>
      <c r="AK2061" s="80">
        <f t="shared" ref="AK2061" si="3853">AJ2061</f>
        <v>1000</v>
      </c>
      <c r="AL2061" s="80">
        <f t="shared" ref="AL2061" si="3854">AK2061</f>
        <v>1000</v>
      </c>
      <c r="AM2061" s="80">
        <f t="shared" ref="AM2061" si="3855">AL2061</f>
        <v>1000</v>
      </c>
      <c r="AN2061" s="80">
        <f t="shared" ref="AN2061" si="3856">AM2061</f>
        <v>1000</v>
      </c>
      <c r="AO2061" s="80">
        <f t="shared" ref="AO2061" si="3857">AN2061</f>
        <v>1000</v>
      </c>
      <c r="AP2061" s="80">
        <f t="shared" ref="AP2061" si="3858">AO2061</f>
        <v>1000</v>
      </c>
      <c r="AQ2061" s="80">
        <f t="shared" ref="AQ2061" si="3859">AP2061</f>
        <v>1000</v>
      </c>
      <c r="AR2061" s="80">
        <f t="shared" ref="AR2061" si="3860">AQ2061</f>
        <v>1000</v>
      </c>
      <c r="AS2061" s="80">
        <f t="shared" ref="AS2061" si="3861">AR2061</f>
        <v>1000</v>
      </c>
      <c r="AT2061" s="80">
        <f t="shared" ref="AT2061" si="3862">AS2061</f>
        <v>1000</v>
      </c>
      <c r="AU2061" s="80">
        <f t="shared" ref="AU2061" si="3863">AT2061</f>
        <v>1000</v>
      </c>
      <c r="AV2061" s="80">
        <f t="shared" ref="AV2061" si="3864">AU2061</f>
        <v>1000</v>
      </c>
      <c r="AW2061" s="80">
        <f t="shared" ref="AW2061" si="3865">AV2061</f>
        <v>1000</v>
      </c>
      <c r="AX2061" s="80">
        <f t="shared" ref="AX2061" si="3866">AW2061</f>
        <v>1000</v>
      </c>
      <c r="AY2061" s="80">
        <f t="shared" ref="AY2061" si="3867">AX2061</f>
        <v>1000</v>
      </c>
      <c r="AZ2061" s="80">
        <f t="shared" ref="AZ2061" si="3868">AY2061</f>
        <v>1000</v>
      </c>
      <c r="BA2061" s="80">
        <f t="shared" ref="BA2061" si="3869">AZ2061</f>
        <v>1000</v>
      </c>
      <c r="BB2061" s="80">
        <f t="shared" ref="BB2061" si="3870">BA2061</f>
        <v>1000</v>
      </c>
      <c r="BC2061" s="80">
        <f t="shared" ref="BC2061" si="3871">BB2061</f>
        <v>1000</v>
      </c>
      <c r="BD2061" s="80">
        <f t="shared" ref="BD2061" si="3872">BC2061</f>
        <v>1000</v>
      </c>
      <c r="BE2061" s="80">
        <f t="shared" ref="BE2061" si="3873">BD2061</f>
        <v>1000</v>
      </c>
      <c r="BF2061" s="80">
        <f t="shared" ref="BF2061" si="3874">BE2061</f>
        <v>1000</v>
      </c>
      <c r="BG2061" s="80">
        <f t="shared" ref="BG2061" si="3875">BF2061</f>
        <v>1000</v>
      </c>
      <c r="BH2061" s="80">
        <f t="shared" ref="BH2061" si="3876">BG2061</f>
        <v>1000</v>
      </c>
      <c r="BI2061" s="80">
        <f t="shared" ref="BI2061" si="3877">BH2061</f>
        <v>1000</v>
      </c>
      <c r="BJ2061" s="80">
        <f t="shared" ref="BJ2061" si="3878">BI2061</f>
        <v>1000</v>
      </c>
      <c r="BK2061" s="80">
        <f t="shared" ref="BK2061" si="3879">BJ2061</f>
        <v>1000</v>
      </c>
      <c r="BL2061" s="80">
        <f t="shared" ref="BL2061" si="3880">BK2061</f>
        <v>1000</v>
      </c>
      <c r="BM2061" s="80">
        <f t="shared" ref="BM2061" si="3881">BL2061</f>
        <v>1000</v>
      </c>
      <c r="BN2061" s="80">
        <f t="shared" ref="BN2061" si="3882">BM2061</f>
        <v>1000</v>
      </c>
      <c r="BO2061" s="80">
        <f t="shared" ref="BO2061" si="3883">BN2061</f>
        <v>1000</v>
      </c>
      <c r="BP2061" s="80">
        <f t="shared" ref="BP2061" si="3884">BO2061</f>
        <v>1000</v>
      </c>
      <c r="BQ2061" s="80">
        <f t="shared" ref="BQ2061" si="3885">BP2061</f>
        <v>1000</v>
      </c>
      <c r="BR2061" s="80">
        <f t="shared" ref="BR2061" si="3886">BQ2061</f>
        <v>1000</v>
      </c>
      <c r="BS2061" s="80">
        <f t="shared" ref="BS2061" si="3887">BR2061</f>
        <v>1000</v>
      </c>
      <c r="BT2061" s="80">
        <f t="shared" ref="BT2061" si="3888">BS2061</f>
        <v>1000</v>
      </c>
      <c r="BU2061" s="80">
        <f t="shared" ref="BU2061" si="3889">BT2061</f>
        <v>1000</v>
      </c>
      <c r="BV2061" s="80">
        <f t="shared" ref="BV2061" si="3890">BU2061</f>
        <v>1000</v>
      </c>
      <c r="BW2061" s="80">
        <f t="shared" ref="BW2061" si="3891">BV2061</f>
        <v>1000</v>
      </c>
      <c r="BX2061" s="80">
        <f t="shared" ref="BX2061" si="3892">BW2061</f>
        <v>1000</v>
      </c>
      <c r="BY2061" s="80">
        <f t="shared" ref="BY2061" si="3893">BX2061</f>
        <v>1000</v>
      </c>
      <c r="BZ2061" s="80">
        <f t="shared" ref="BZ2061" si="3894">BY2061</f>
        <v>1000</v>
      </c>
      <c r="CA2061" s="80">
        <f t="shared" ref="CA2061" si="3895">BZ2061</f>
        <v>1000</v>
      </c>
      <c r="CB2061" s="80">
        <f t="shared" ref="CB2061" si="3896">CA2061</f>
        <v>1000</v>
      </c>
      <c r="CC2061" s="80">
        <f t="shared" ref="CC2061" si="3897">CB2061</f>
        <v>1000</v>
      </c>
      <c r="CD2061" s="80">
        <f t="shared" ref="CD2061" si="3898">CC2061</f>
        <v>1000</v>
      </c>
      <c r="CE2061" s="80">
        <f t="shared" ref="CE2061" si="3899">CD2061</f>
        <v>1000</v>
      </c>
      <c r="CF2061" s="80">
        <f t="shared" ref="CF2061" si="3900">CE2061</f>
        <v>1000</v>
      </c>
      <c r="CG2061" s="80">
        <f t="shared" ref="CG2061" si="3901">CF2061</f>
        <v>1000</v>
      </c>
      <c r="CH2061" s="80">
        <f t="shared" ref="CH2061" si="3902">CG2061</f>
        <v>1000</v>
      </c>
      <c r="CI2061" s="80">
        <f t="shared" ref="CI2061" si="3903">CH2061</f>
        <v>1000</v>
      </c>
      <c r="CJ2061" s="80">
        <f t="shared" ref="CJ2061" si="3904">CI2061</f>
        <v>1000</v>
      </c>
      <c r="CK2061" s="80">
        <f t="shared" ref="CK2061" si="3905">CJ2061</f>
        <v>1000</v>
      </c>
      <c r="CL2061" s="80">
        <f t="shared" ref="CL2061" si="3906">CK2061</f>
        <v>1000</v>
      </c>
      <c r="CN2061" s="74">
        <f>J2061</f>
        <v>1000</v>
      </c>
      <c r="CO2061" s="80">
        <f t="shared" ref="CO2061" si="3907">CN2061</f>
        <v>1000</v>
      </c>
      <c r="CP2061" s="80">
        <f t="shared" ref="CP2061" si="3908">CO2061</f>
        <v>1000</v>
      </c>
      <c r="CQ2061" s="80">
        <f t="shared" ref="CQ2061" si="3909">CP2061</f>
        <v>1000</v>
      </c>
      <c r="CR2061" s="80">
        <f t="shared" ref="CR2061" si="3910">CQ2061</f>
        <v>1000</v>
      </c>
      <c r="CS2061" s="80">
        <f t="shared" ref="CS2061" si="3911">CR2061</f>
        <v>1000</v>
      </c>
      <c r="CT2061" s="80">
        <f t="shared" ref="CT2061" si="3912">CS2061</f>
        <v>1000</v>
      </c>
      <c r="CU2061" s="80">
        <f t="shared" ref="CU2061" si="3913">CT2061</f>
        <v>1000</v>
      </c>
      <c r="CV2061" s="80">
        <f t="shared" ref="CV2061" si="3914">CU2061</f>
        <v>1000</v>
      </c>
      <c r="CW2061" s="80">
        <f t="shared" ref="CW2061" si="3915">CV2061</f>
        <v>1000</v>
      </c>
      <c r="CX2061" s="80">
        <f t="shared" ref="CX2061" si="3916">CW2061</f>
        <v>1000</v>
      </c>
      <c r="CY2061" s="80">
        <f t="shared" ref="CY2061" si="3917">CX2061</f>
        <v>1000</v>
      </c>
      <c r="CZ2061" s="80">
        <f t="shared" ref="CZ2061" si="3918">CY2061</f>
        <v>1000</v>
      </c>
      <c r="DA2061" s="80">
        <f t="shared" ref="DA2061" si="3919">CZ2061</f>
        <v>1000</v>
      </c>
      <c r="DB2061" s="80">
        <f t="shared" ref="DB2061" si="3920">DA2061</f>
        <v>1000</v>
      </c>
      <c r="DC2061" s="80">
        <f t="shared" ref="DC2061" si="3921">DB2061</f>
        <v>1000</v>
      </c>
      <c r="DD2061" s="80">
        <f t="shared" ref="DD2061" si="3922">DC2061</f>
        <v>1000</v>
      </c>
      <c r="DE2061" s="80">
        <f t="shared" ref="DE2061" si="3923">DD2061</f>
        <v>1000</v>
      </c>
      <c r="DF2061" s="80">
        <f t="shared" ref="DF2061" si="3924">DE2061</f>
        <v>1000</v>
      </c>
      <c r="DG2061" s="80">
        <f t="shared" ref="DG2061" si="3925">DF2061</f>
        <v>1000</v>
      </c>
      <c r="DH2061" s="80">
        <f t="shared" ref="DH2061" si="3926">DG2061</f>
        <v>1000</v>
      </c>
      <c r="DI2061" s="80">
        <f t="shared" ref="DI2061" si="3927">DH2061</f>
        <v>1000</v>
      </c>
      <c r="DJ2061" s="80">
        <f t="shared" ref="DJ2061" si="3928">DI2061</f>
        <v>1000</v>
      </c>
      <c r="DK2061" s="80">
        <f t="shared" ref="DK2061:DL2061" si="3929">DJ2061</f>
        <v>1000</v>
      </c>
      <c r="DL2061" s="80">
        <f t="shared" si="3929"/>
        <v>1000</v>
      </c>
    </row>
    <row r="2062" spans="1:116" x14ac:dyDescent="0.4">
      <c r="D2062" t="s">
        <v>532</v>
      </c>
      <c r="E2062" s="8" t="str">
        <f>ROW()&amp;" "&amp;D2062</f>
        <v>2062 FCLTA-F</v>
      </c>
      <c r="G2062" s="126"/>
      <c r="H2062" s="27"/>
      <c r="I2062" s="77"/>
      <c r="J2062" s="77"/>
      <c r="K2062" s="28"/>
      <c r="L2062" s="28"/>
      <c r="M2062" s="28"/>
      <c r="N2062" s="28"/>
      <c r="O2062" s="28"/>
      <c r="P2062" s="28"/>
      <c r="R2062" s="33"/>
      <c r="S2062" s="77"/>
      <c r="T2062" s="77"/>
      <c r="U2062" s="77"/>
      <c r="V2062" s="77"/>
      <c r="W2062" s="77"/>
      <c r="X2062" s="77"/>
      <c r="Y2062" s="77"/>
      <c r="Z2062" s="77"/>
      <c r="AA2062" s="77"/>
      <c r="AB2062" s="77"/>
      <c r="AC2062" s="77"/>
      <c r="AD2062" s="77"/>
      <c r="AE2062" s="77"/>
      <c r="AF2062" s="77"/>
      <c r="AG2062" s="77"/>
      <c r="AH2062" s="77"/>
      <c r="AI2062" s="77"/>
      <c r="AJ2062" s="77"/>
      <c r="AK2062" s="77"/>
      <c r="AL2062" s="77"/>
      <c r="AM2062" s="77"/>
      <c r="AN2062" s="77"/>
      <c r="AO2062" s="77"/>
      <c r="AP2062" s="77"/>
      <c r="AQ2062" s="77"/>
      <c r="AR2062" s="77"/>
      <c r="AS2062" s="77"/>
      <c r="AT2062" s="77"/>
      <c r="AU2062" s="77"/>
      <c r="AV2062" s="77"/>
      <c r="AW2062" s="77"/>
      <c r="AX2062" s="77"/>
      <c r="AY2062" s="77"/>
      <c r="AZ2062" s="77"/>
      <c r="BA2062" s="77"/>
      <c r="BB2062" s="77"/>
      <c r="BC2062" s="77"/>
      <c r="BD2062" s="77"/>
      <c r="BE2062" s="77"/>
      <c r="BF2062" s="77"/>
      <c r="BG2062" s="77"/>
      <c r="BH2062" s="77"/>
      <c r="BI2062" s="77"/>
      <c r="BJ2062" s="77"/>
      <c r="BK2062" s="77"/>
      <c r="BL2062" s="77"/>
      <c r="BM2062" s="77"/>
      <c r="BN2062" s="77"/>
      <c r="BO2062" s="77"/>
      <c r="BP2062" s="77"/>
      <c r="BQ2062" s="77"/>
      <c r="BR2062" s="77"/>
      <c r="BS2062" s="77"/>
      <c r="BT2062" s="77"/>
      <c r="BU2062" s="77"/>
      <c r="BV2062" s="77"/>
      <c r="BW2062" s="77"/>
      <c r="BX2062" s="77"/>
      <c r="BY2062" s="77"/>
      <c r="BZ2062" s="77"/>
      <c r="CA2062" s="77"/>
      <c r="CB2062" s="77"/>
      <c r="CC2062" s="77"/>
      <c r="CD2062" s="77"/>
      <c r="CE2062" s="77"/>
      <c r="CF2062" s="77"/>
      <c r="CG2062" s="77"/>
      <c r="CH2062" s="77"/>
      <c r="CI2062" s="77"/>
      <c r="CJ2062" s="77"/>
      <c r="CK2062" s="77"/>
      <c r="CL2062" s="77"/>
      <c r="CN2062" s="77"/>
      <c r="CO2062" s="77"/>
      <c r="CP2062" s="77"/>
      <c r="CQ2062" s="77"/>
      <c r="CR2062" s="77"/>
      <c r="CS2062" s="77"/>
      <c r="CT2062" s="77"/>
      <c r="CU2062" s="77"/>
      <c r="CV2062" s="77"/>
      <c r="CW2062" s="77"/>
      <c r="CX2062" s="77"/>
      <c r="CY2062" s="77"/>
      <c r="CZ2062" s="77"/>
      <c r="DA2062" s="77"/>
      <c r="DB2062" s="77"/>
      <c r="DC2062" s="77"/>
      <c r="DD2062" s="77"/>
      <c r="DE2062" s="77"/>
      <c r="DF2062" s="77"/>
      <c r="DG2062" s="77"/>
      <c r="DH2062" s="77"/>
      <c r="DI2062" s="77"/>
      <c r="DJ2062" s="77"/>
      <c r="DK2062" s="77"/>
      <c r="DL2062" s="77"/>
    </row>
    <row r="2063" spans="1:116" x14ac:dyDescent="0.4">
      <c r="C2063" t="s">
        <v>235</v>
      </c>
      <c r="D2063" t="s">
        <v>532</v>
      </c>
      <c r="E2063" s="8" t="str">
        <f>ROW()&amp;" "&amp;D2063</f>
        <v>2063 FCLTA-F</v>
      </c>
      <c r="G2063" s="125" t="str">
        <f>"Sale/(purchase) of "&amp;G2061</f>
        <v>Sale/(purchase) of Net fixed asset - Fixed constant current asset</v>
      </c>
      <c r="I2063" s="74"/>
      <c r="J2063" s="74"/>
      <c r="K2063" s="53">
        <f t="shared" ref="K2063:P2063" si="3930">SUMIF($3:$3,K$2,2063:2063)</f>
        <v>0</v>
      </c>
      <c r="L2063" s="53">
        <f t="shared" si="3930"/>
        <v>0</v>
      </c>
      <c r="M2063" s="53">
        <f t="shared" si="3930"/>
        <v>0</v>
      </c>
      <c r="N2063" s="53">
        <f t="shared" si="3930"/>
        <v>0</v>
      </c>
      <c r="O2063" s="53">
        <f t="shared" si="3930"/>
        <v>0</v>
      </c>
      <c r="P2063" s="53">
        <f t="shared" si="3930"/>
        <v>0</v>
      </c>
      <c r="R2063" s="24"/>
      <c r="S2063" s="80">
        <f>R2061-S2061</f>
        <v>0</v>
      </c>
      <c r="T2063" s="80">
        <f t="shared" ref="T2063" si="3931">S2061-T2061</f>
        <v>0</v>
      </c>
      <c r="U2063" s="80">
        <f t="shared" ref="U2063" si="3932">T2061-U2061</f>
        <v>0</v>
      </c>
      <c r="V2063" s="80">
        <f t="shared" ref="V2063" si="3933">U2061-V2061</f>
        <v>0</v>
      </c>
      <c r="W2063" s="80">
        <f t="shared" ref="W2063" si="3934">V2061-W2061</f>
        <v>0</v>
      </c>
      <c r="X2063" s="80">
        <f t="shared" ref="X2063" si="3935">W2061-X2061</f>
        <v>0</v>
      </c>
      <c r="Y2063" s="80">
        <f t="shared" ref="Y2063" si="3936">X2061-Y2061</f>
        <v>0</v>
      </c>
      <c r="Z2063" s="80">
        <f t="shared" ref="Z2063" si="3937">Y2061-Z2061</f>
        <v>0</v>
      </c>
      <c r="AA2063" s="80">
        <f t="shared" ref="AA2063" si="3938">Z2061-AA2061</f>
        <v>0</v>
      </c>
      <c r="AB2063" s="80">
        <f t="shared" ref="AB2063" si="3939">AA2061-AB2061</f>
        <v>0</v>
      </c>
      <c r="AC2063" s="80">
        <f t="shared" ref="AC2063" si="3940">AB2061-AC2061</f>
        <v>0</v>
      </c>
      <c r="AD2063" s="80">
        <f t="shared" ref="AD2063" si="3941">AC2061-AD2061</f>
        <v>0</v>
      </c>
      <c r="AE2063" s="80">
        <f t="shared" ref="AE2063" si="3942">AD2061-AE2061</f>
        <v>0</v>
      </c>
      <c r="AF2063" s="80">
        <f t="shared" ref="AF2063" si="3943">AE2061-AF2061</f>
        <v>0</v>
      </c>
      <c r="AG2063" s="80">
        <f t="shared" ref="AG2063" si="3944">AF2061-AG2061</f>
        <v>0</v>
      </c>
      <c r="AH2063" s="80">
        <f t="shared" ref="AH2063" si="3945">AG2061-AH2061</f>
        <v>0</v>
      </c>
      <c r="AI2063" s="80">
        <f t="shared" ref="AI2063" si="3946">AH2061-AI2061</f>
        <v>0</v>
      </c>
      <c r="AJ2063" s="80">
        <f t="shared" ref="AJ2063" si="3947">AI2061-AJ2061</f>
        <v>0</v>
      </c>
      <c r="AK2063" s="80">
        <f t="shared" ref="AK2063" si="3948">AJ2061-AK2061</f>
        <v>0</v>
      </c>
      <c r="AL2063" s="80">
        <f t="shared" ref="AL2063" si="3949">AK2061-AL2061</f>
        <v>0</v>
      </c>
      <c r="AM2063" s="80">
        <f t="shared" ref="AM2063" si="3950">AL2061-AM2061</f>
        <v>0</v>
      </c>
      <c r="AN2063" s="80">
        <f t="shared" ref="AN2063" si="3951">AM2061-AN2061</f>
        <v>0</v>
      </c>
      <c r="AO2063" s="80">
        <f t="shared" ref="AO2063" si="3952">AN2061-AO2061</f>
        <v>0</v>
      </c>
      <c r="AP2063" s="80">
        <f t="shared" ref="AP2063" si="3953">AO2061-AP2061</f>
        <v>0</v>
      </c>
      <c r="AQ2063" s="80">
        <f t="shared" ref="AQ2063" si="3954">AP2061-AQ2061</f>
        <v>0</v>
      </c>
      <c r="AR2063" s="80">
        <f t="shared" ref="AR2063" si="3955">AQ2061-AR2061</f>
        <v>0</v>
      </c>
      <c r="AS2063" s="80">
        <f t="shared" ref="AS2063" si="3956">AR2061-AS2061</f>
        <v>0</v>
      </c>
      <c r="AT2063" s="80">
        <f t="shared" ref="AT2063" si="3957">AS2061-AT2061</f>
        <v>0</v>
      </c>
      <c r="AU2063" s="80">
        <f t="shared" ref="AU2063" si="3958">AT2061-AU2061</f>
        <v>0</v>
      </c>
      <c r="AV2063" s="80">
        <f t="shared" ref="AV2063" si="3959">AU2061-AV2061</f>
        <v>0</v>
      </c>
      <c r="AW2063" s="80">
        <f t="shared" ref="AW2063" si="3960">AV2061-AW2061</f>
        <v>0</v>
      </c>
      <c r="AX2063" s="80">
        <f t="shared" ref="AX2063" si="3961">AW2061-AX2061</f>
        <v>0</v>
      </c>
      <c r="AY2063" s="80">
        <f t="shared" ref="AY2063" si="3962">AX2061-AY2061</f>
        <v>0</v>
      </c>
      <c r="AZ2063" s="80">
        <f t="shared" ref="AZ2063" si="3963">AY2061-AZ2061</f>
        <v>0</v>
      </c>
      <c r="BA2063" s="80">
        <f t="shared" ref="BA2063" si="3964">AZ2061-BA2061</f>
        <v>0</v>
      </c>
      <c r="BB2063" s="80">
        <f t="shared" ref="BB2063" si="3965">BA2061-BB2061</f>
        <v>0</v>
      </c>
      <c r="BC2063" s="80">
        <f t="shared" ref="BC2063" si="3966">BB2061-BC2061</f>
        <v>0</v>
      </c>
      <c r="BD2063" s="80">
        <f t="shared" ref="BD2063" si="3967">BC2061-BD2061</f>
        <v>0</v>
      </c>
      <c r="BE2063" s="80">
        <f t="shared" ref="BE2063" si="3968">BD2061-BE2061</f>
        <v>0</v>
      </c>
      <c r="BF2063" s="80">
        <f t="shared" ref="BF2063" si="3969">BE2061-BF2061</f>
        <v>0</v>
      </c>
      <c r="BG2063" s="80">
        <f t="shared" ref="BG2063" si="3970">BF2061-BG2061</f>
        <v>0</v>
      </c>
      <c r="BH2063" s="80">
        <f t="shared" ref="BH2063" si="3971">BG2061-BH2061</f>
        <v>0</v>
      </c>
      <c r="BI2063" s="80">
        <f t="shared" ref="BI2063" si="3972">BH2061-BI2061</f>
        <v>0</v>
      </c>
      <c r="BJ2063" s="80">
        <f t="shared" ref="BJ2063" si="3973">BI2061-BJ2061</f>
        <v>0</v>
      </c>
      <c r="BK2063" s="80">
        <f t="shared" ref="BK2063" si="3974">BJ2061-BK2061</f>
        <v>0</v>
      </c>
      <c r="BL2063" s="80">
        <f t="shared" ref="BL2063" si="3975">BK2061-BL2061</f>
        <v>0</v>
      </c>
      <c r="BM2063" s="80">
        <f t="shared" ref="BM2063" si="3976">BL2061-BM2061</f>
        <v>0</v>
      </c>
      <c r="BN2063" s="80">
        <f t="shared" ref="BN2063" si="3977">BM2061-BN2061</f>
        <v>0</v>
      </c>
      <c r="BO2063" s="80">
        <f t="shared" ref="BO2063" si="3978">BN2061-BO2061</f>
        <v>0</v>
      </c>
      <c r="BP2063" s="80">
        <f t="shared" ref="BP2063" si="3979">BO2061-BP2061</f>
        <v>0</v>
      </c>
      <c r="BQ2063" s="80">
        <f t="shared" ref="BQ2063" si="3980">BP2061-BQ2061</f>
        <v>0</v>
      </c>
      <c r="BR2063" s="80">
        <f t="shared" ref="BR2063" si="3981">BQ2061-BR2061</f>
        <v>0</v>
      </c>
      <c r="BS2063" s="80">
        <f t="shared" ref="BS2063" si="3982">BR2061-BS2061</f>
        <v>0</v>
      </c>
      <c r="BT2063" s="80">
        <f t="shared" ref="BT2063" si="3983">BS2061-BT2061</f>
        <v>0</v>
      </c>
      <c r="BU2063" s="80">
        <f t="shared" ref="BU2063" si="3984">BT2061-BU2061</f>
        <v>0</v>
      </c>
      <c r="BV2063" s="80">
        <f t="shared" ref="BV2063" si="3985">BU2061-BV2061</f>
        <v>0</v>
      </c>
      <c r="BW2063" s="80">
        <f t="shared" ref="BW2063" si="3986">BV2061-BW2061</f>
        <v>0</v>
      </c>
      <c r="BX2063" s="80">
        <f t="shared" ref="BX2063" si="3987">BW2061-BX2061</f>
        <v>0</v>
      </c>
      <c r="BY2063" s="80">
        <f t="shared" ref="BY2063" si="3988">BX2061-BY2061</f>
        <v>0</v>
      </c>
      <c r="BZ2063" s="80">
        <f t="shared" ref="BZ2063" si="3989">BY2061-BZ2061</f>
        <v>0</v>
      </c>
      <c r="CA2063" s="80">
        <f t="shared" ref="CA2063" si="3990">BZ2061-CA2061</f>
        <v>0</v>
      </c>
      <c r="CB2063" s="80">
        <f t="shared" ref="CB2063" si="3991">CA2061-CB2061</f>
        <v>0</v>
      </c>
      <c r="CC2063" s="80">
        <f t="shared" ref="CC2063" si="3992">CB2061-CC2061</f>
        <v>0</v>
      </c>
      <c r="CD2063" s="80">
        <f t="shared" ref="CD2063" si="3993">CC2061-CD2061</f>
        <v>0</v>
      </c>
      <c r="CE2063" s="80">
        <f t="shared" ref="CE2063" si="3994">CD2061-CE2061</f>
        <v>0</v>
      </c>
      <c r="CF2063" s="80">
        <f t="shared" ref="CF2063" si="3995">CE2061-CF2061</f>
        <v>0</v>
      </c>
      <c r="CG2063" s="80">
        <f t="shared" ref="CG2063" si="3996">CF2061-CG2061</f>
        <v>0</v>
      </c>
      <c r="CH2063" s="80">
        <f t="shared" ref="CH2063" si="3997">CG2061-CH2061</f>
        <v>0</v>
      </c>
      <c r="CI2063" s="80">
        <f t="shared" ref="CI2063" si="3998">CH2061-CI2061</f>
        <v>0</v>
      </c>
      <c r="CJ2063" s="80">
        <f t="shared" ref="CJ2063" si="3999">CI2061-CJ2061</f>
        <v>0</v>
      </c>
      <c r="CK2063" s="80">
        <f t="shared" ref="CK2063" si="4000">CJ2061-CK2061</f>
        <v>0</v>
      </c>
      <c r="CL2063" s="80">
        <f t="shared" ref="CL2063" si="4001">CK2061-CL2061</f>
        <v>0</v>
      </c>
      <c r="CN2063" s="74"/>
      <c r="CO2063" s="80">
        <f t="shared" ref="CO2063" si="4002">CN2061-CO2061</f>
        <v>0</v>
      </c>
      <c r="CP2063" s="80">
        <f t="shared" ref="CP2063" si="4003">CO2061-CP2061</f>
        <v>0</v>
      </c>
      <c r="CQ2063" s="80">
        <f t="shared" ref="CQ2063" si="4004">CP2061-CQ2061</f>
        <v>0</v>
      </c>
      <c r="CR2063" s="80">
        <f t="shared" ref="CR2063" si="4005">CQ2061-CR2061</f>
        <v>0</v>
      </c>
      <c r="CS2063" s="80">
        <f t="shared" ref="CS2063" si="4006">CR2061-CS2061</f>
        <v>0</v>
      </c>
      <c r="CT2063" s="80">
        <f t="shared" ref="CT2063" si="4007">CS2061-CT2061</f>
        <v>0</v>
      </c>
      <c r="CU2063" s="80">
        <f t="shared" ref="CU2063" si="4008">CT2061-CU2061</f>
        <v>0</v>
      </c>
      <c r="CV2063" s="80">
        <f t="shared" ref="CV2063" si="4009">CU2061-CV2061</f>
        <v>0</v>
      </c>
      <c r="CW2063" s="80">
        <f t="shared" ref="CW2063" si="4010">CV2061-CW2061</f>
        <v>0</v>
      </c>
      <c r="CX2063" s="80">
        <f t="shared" ref="CX2063" si="4011">CW2061-CX2061</f>
        <v>0</v>
      </c>
      <c r="CY2063" s="80">
        <f t="shared" ref="CY2063" si="4012">CX2061-CY2061</f>
        <v>0</v>
      </c>
      <c r="CZ2063" s="80">
        <f t="shared" ref="CZ2063" si="4013">CY2061-CZ2061</f>
        <v>0</v>
      </c>
      <c r="DA2063" s="80">
        <f t="shared" ref="DA2063" si="4014">CZ2061-DA2061</f>
        <v>0</v>
      </c>
      <c r="DB2063" s="80">
        <f t="shared" ref="DB2063" si="4015">DA2061-DB2061</f>
        <v>0</v>
      </c>
      <c r="DC2063" s="80">
        <f t="shared" ref="DC2063" si="4016">DB2061-DC2061</f>
        <v>0</v>
      </c>
      <c r="DD2063" s="80">
        <f t="shared" ref="DD2063" si="4017">DC2061-DD2061</f>
        <v>0</v>
      </c>
      <c r="DE2063" s="80">
        <f t="shared" ref="DE2063" si="4018">DD2061-DE2061</f>
        <v>0</v>
      </c>
      <c r="DF2063" s="80">
        <f t="shared" ref="DF2063" si="4019">DE2061-DF2061</f>
        <v>0</v>
      </c>
      <c r="DG2063" s="80">
        <f t="shared" ref="DG2063" si="4020">DF2061-DG2061</f>
        <v>0</v>
      </c>
      <c r="DH2063" s="80">
        <f t="shared" ref="DH2063" si="4021">DG2061-DH2061</f>
        <v>0</v>
      </c>
      <c r="DI2063" s="80">
        <f t="shared" ref="DI2063" si="4022">DH2061-DI2061</f>
        <v>0</v>
      </c>
      <c r="DJ2063" s="80">
        <f t="shared" ref="DJ2063" si="4023">DI2061-DJ2061</f>
        <v>0</v>
      </c>
      <c r="DK2063" s="80">
        <f t="shared" ref="DK2063:DL2063" si="4024">DJ2061-DK2061</f>
        <v>0</v>
      </c>
      <c r="DL2063" s="80">
        <f t="shared" si="4024"/>
        <v>0</v>
      </c>
    </row>
    <row r="2064" spans="1:116" x14ac:dyDescent="0.4">
      <c r="B2064" t="s">
        <v>332</v>
      </c>
      <c r="D2064" t="s">
        <v>532</v>
      </c>
      <c r="E2064" s="8" t="str">
        <f t="shared" ref="E2064" si="4025">ROW()&amp;" "&amp;D2064</f>
        <v>2064 FCLTA-F</v>
      </c>
      <c r="G2064" s="136" t="str">
        <f>G2052</f>
        <v>(Primary label)</v>
      </c>
      <c r="H2064" s="27"/>
      <c r="I2064" s="78"/>
      <c r="J2064" s="78"/>
      <c r="K2064" s="33"/>
      <c r="L2064" s="33"/>
      <c r="M2064" s="33"/>
      <c r="N2064" s="33"/>
      <c r="O2064" s="33"/>
      <c r="P2064" s="33"/>
      <c r="R2064" s="33"/>
      <c r="S2064" s="77"/>
      <c r="T2064" s="77"/>
      <c r="U2064" s="77"/>
      <c r="V2064" s="77"/>
      <c r="W2064" s="77"/>
      <c r="X2064" s="77"/>
      <c r="Y2064" s="77"/>
      <c r="Z2064" s="77"/>
      <c r="AA2064" s="77"/>
      <c r="AB2064" s="77"/>
      <c r="AC2064" s="77"/>
      <c r="AD2064" s="77"/>
      <c r="AE2064" s="77"/>
      <c r="AF2064" s="77"/>
      <c r="AG2064" s="77"/>
      <c r="AH2064" s="77"/>
      <c r="AI2064" s="77"/>
      <c r="AJ2064" s="77"/>
      <c r="AK2064" s="77"/>
      <c r="AL2064" s="77"/>
      <c r="AM2064" s="77"/>
      <c r="AN2064" s="77"/>
      <c r="AO2064" s="77"/>
      <c r="AP2064" s="77"/>
      <c r="AQ2064" s="77"/>
      <c r="AR2064" s="77"/>
      <c r="AS2064" s="77"/>
      <c r="AT2064" s="77"/>
      <c r="AU2064" s="77"/>
      <c r="AV2064" s="77"/>
      <c r="AW2064" s="77"/>
      <c r="AX2064" s="77"/>
      <c r="AY2064" s="77"/>
      <c r="AZ2064" s="77"/>
      <c r="BA2064" s="77"/>
      <c r="BB2064" s="77"/>
      <c r="BC2064" s="77"/>
      <c r="BD2064" s="77"/>
      <c r="BE2064" s="77"/>
      <c r="BF2064" s="77"/>
      <c r="BG2064" s="77"/>
      <c r="BH2064" s="77"/>
      <c r="BI2064" s="77"/>
      <c r="BJ2064" s="77"/>
      <c r="BK2064" s="77"/>
      <c r="BL2064" s="77"/>
      <c r="BM2064" s="77"/>
      <c r="BN2064" s="77"/>
      <c r="BO2064" s="77"/>
      <c r="BP2064" s="77"/>
      <c r="BQ2064" s="77"/>
      <c r="BR2064" s="77"/>
      <c r="BS2064" s="77"/>
      <c r="BT2064" s="77"/>
      <c r="BU2064" s="77"/>
      <c r="BV2064" s="77"/>
      <c r="BW2064" s="77"/>
      <c r="BX2064" s="77"/>
      <c r="BY2064" s="77"/>
      <c r="BZ2064" s="77"/>
      <c r="CA2064" s="77"/>
      <c r="CB2064" s="77"/>
      <c r="CC2064" s="77"/>
      <c r="CD2064" s="77"/>
      <c r="CE2064" s="77"/>
      <c r="CF2064" s="77"/>
      <c r="CG2064" s="77"/>
      <c r="CH2064" s="77"/>
      <c r="CI2064" s="77"/>
      <c r="CJ2064" s="77"/>
      <c r="CK2064" s="77"/>
      <c r="CL2064" s="77"/>
      <c r="CN2064" s="78"/>
      <c r="CO2064" s="77"/>
      <c r="CP2064" s="77"/>
      <c r="CQ2064" s="77"/>
      <c r="CR2064" s="77"/>
      <c r="CS2064" s="77"/>
      <c r="CT2064" s="77"/>
      <c r="CU2064" s="77"/>
      <c r="CV2064" s="77"/>
      <c r="CW2064" s="77"/>
      <c r="CX2064" s="77"/>
      <c r="CY2064" s="77"/>
      <c r="CZ2064" s="77"/>
      <c r="DA2064" s="77"/>
      <c r="DB2064" s="77"/>
      <c r="DC2064" s="77"/>
      <c r="DD2064" s="77"/>
      <c r="DE2064" s="77"/>
      <c r="DF2064" s="77"/>
      <c r="DG2064" s="77"/>
      <c r="DH2064" s="77"/>
      <c r="DI2064" s="77"/>
      <c r="DJ2064" s="77"/>
      <c r="DK2064" s="77"/>
      <c r="DL2064" s="77"/>
    </row>
    <row r="2065" spans="1:116" x14ac:dyDescent="0.4">
      <c r="B2065" t="s">
        <v>332</v>
      </c>
      <c r="D2065" t="s">
        <v>532</v>
      </c>
      <c r="E2065" s="8" t="str">
        <f>ROW()&amp;" "&amp;D2065</f>
        <v>2065 FCLTA-F</v>
      </c>
      <c r="G2065" s="136" t="str">
        <f>G2053</f>
        <v>primary unit</v>
      </c>
      <c r="H2065" s="27"/>
      <c r="I2065" s="78"/>
      <c r="J2065" s="78"/>
      <c r="K2065" s="33"/>
      <c r="L2065" s="33"/>
      <c r="M2065" s="33"/>
      <c r="N2065" s="33"/>
      <c r="O2065" s="33"/>
      <c r="P2065" s="33"/>
      <c r="R2065" s="33"/>
      <c r="S2065" s="77"/>
      <c r="T2065" s="77"/>
      <c r="U2065" s="77"/>
      <c r="V2065" s="77"/>
      <c r="W2065" s="77"/>
      <c r="X2065" s="77"/>
      <c r="Y2065" s="77"/>
      <c r="Z2065" s="77"/>
      <c r="AA2065" s="77"/>
      <c r="AB2065" s="77"/>
      <c r="AC2065" s="77"/>
      <c r="AD2065" s="77"/>
      <c r="AE2065" s="77"/>
      <c r="AF2065" s="77"/>
      <c r="AG2065" s="77"/>
      <c r="AH2065" s="77"/>
      <c r="AI2065" s="77"/>
      <c r="AJ2065" s="77"/>
      <c r="AK2065" s="77"/>
      <c r="AL2065" s="77"/>
      <c r="AM2065" s="77"/>
      <c r="AN2065" s="77"/>
      <c r="AO2065" s="77"/>
      <c r="AP2065" s="77"/>
      <c r="AQ2065" s="77"/>
      <c r="AR2065" s="77"/>
      <c r="AS2065" s="77"/>
      <c r="AT2065" s="77"/>
      <c r="AU2065" s="77"/>
      <c r="AV2065" s="77"/>
      <c r="AW2065" s="77"/>
      <c r="AX2065" s="77"/>
      <c r="AY2065" s="77"/>
      <c r="AZ2065" s="77"/>
      <c r="BA2065" s="77"/>
      <c r="BB2065" s="77"/>
      <c r="BC2065" s="77"/>
      <c r="BD2065" s="77"/>
      <c r="BE2065" s="77"/>
      <c r="BF2065" s="77"/>
      <c r="BG2065" s="77"/>
      <c r="BH2065" s="77"/>
      <c r="BI2065" s="77"/>
      <c r="BJ2065" s="77"/>
      <c r="BK2065" s="77"/>
      <c r="BL2065" s="77"/>
      <c r="BM2065" s="77"/>
      <c r="BN2065" s="77"/>
      <c r="BO2065" s="77"/>
      <c r="BP2065" s="77"/>
      <c r="BQ2065" s="77"/>
      <c r="BR2065" s="77"/>
      <c r="BS2065" s="77"/>
      <c r="BT2065" s="77"/>
      <c r="BU2065" s="77"/>
      <c r="BV2065" s="77"/>
      <c r="BW2065" s="77"/>
      <c r="BX2065" s="77"/>
      <c r="BY2065" s="77"/>
      <c r="BZ2065" s="77"/>
      <c r="CA2065" s="77"/>
      <c r="CB2065" s="77"/>
      <c r="CC2065" s="77"/>
      <c r="CD2065" s="77"/>
      <c r="CE2065" s="77"/>
      <c r="CF2065" s="77"/>
      <c r="CG2065" s="77"/>
      <c r="CH2065" s="77"/>
      <c r="CI2065" s="77"/>
      <c r="CJ2065" s="77"/>
      <c r="CK2065" s="77"/>
      <c r="CL2065" s="77"/>
      <c r="CN2065" s="78"/>
      <c r="CO2065" s="77"/>
      <c r="CP2065" s="77"/>
      <c r="CQ2065" s="77"/>
      <c r="CR2065" s="77"/>
      <c r="CS2065" s="77"/>
      <c r="CT2065" s="77"/>
      <c r="CU2065" s="77"/>
      <c r="CV2065" s="77"/>
      <c r="CW2065" s="77"/>
      <c r="CX2065" s="77"/>
      <c r="CY2065" s="77"/>
      <c r="CZ2065" s="77"/>
      <c r="DA2065" s="77"/>
      <c r="DB2065" s="77"/>
      <c r="DC2065" s="77"/>
      <c r="DD2065" s="77"/>
      <c r="DE2065" s="77"/>
      <c r="DF2065" s="77"/>
      <c r="DG2065" s="77"/>
      <c r="DH2065" s="77"/>
      <c r="DI2065" s="77"/>
      <c r="DJ2065" s="77"/>
      <c r="DK2065" s="77"/>
      <c r="DL2065" s="77"/>
    </row>
    <row r="2066" spans="1:116" x14ac:dyDescent="0.4">
      <c r="B2066" t="s">
        <v>332</v>
      </c>
      <c r="D2066" t="s">
        <v>532</v>
      </c>
      <c r="E2066" s="8" t="str">
        <f t="shared" ref="E2066:E2071" si="4026">ROW()&amp;" "&amp;D2066</f>
        <v>2066 FCLTA-F</v>
      </c>
      <c r="G2066" s="136" t="str">
        <f>G2054</f>
        <v>Primary revenue driver</v>
      </c>
      <c r="K2066" s="53"/>
      <c r="L2066" s="53"/>
      <c r="M2066" s="53"/>
      <c r="N2066" s="53"/>
      <c r="O2066" s="53"/>
      <c r="P2066" s="53"/>
      <c r="R2066" s="24"/>
      <c r="S2066" s="179" t="str">
        <f t="shared" ref="S2066:AX2066" si="4027">S2054</f>
        <v>S$16</v>
      </c>
      <c r="T2066" s="179" t="str">
        <f t="shared" si="4027"/>
        <v>T$16</v>
      </c>
      <c r="U2066" s="179" t="str">
        <f t="shared" si="4027"/>
        <v>U$16</v>
      </c>
      <c r="V2066" s="179" t="str">
        <f t="shared" si="4027"/>
        <v>V$16</v>
      </c>
      <c r="W2066" s="179" t="str">
        <f t="shared" si="4027"/>
        <v>W$16</v>
      </c>
      <c r="X2066" s="179" t="str">
        <f t="shared" si="4027"/>
        <v>X$16</v>
      </c>
      <c r="Y2066" s="179" t="str">
        <f t="shared" si="4027"/>
        <v>Y$16</v>
      </c>
      <c r="Z2066" s="179" t="str">
        <f t="shared" si="4027"/>
        <v>Z$16</v>
      </c>
      <c r="AA2066" s="179" t="str">
        <f t="shared" si="4027"/>
        <v>AA$16</v>
      </c>
      <c r="AB2066" s="179" t="str">
        <f t="shared" si="4027"/>
        <v>AB$16</v>
      </c>
      <c r="AC2066" s="179" t="str">
        <f t="shared" si="4027"/>
        <v>AC$16</v>
      </c>
      <c r="AD2066" s="179" t="str">
        <f t="shared" si="4027"/>
        <v>AD$16</v>
      </c>
      <c r="AE2066" s="179" t="str">
        <f t="shared" si="4027"/>
        <v>AE$16</v>
      </c>
      <c r="AF2066" s="179" t="str">
        <f t="shared" si="4027"/>
        <v>AF$16</v>
      </c>
      <c r="AG2066" s="179" t="str">
        <f t="shared" si="4027"/>
        <v>AG$16</v>
      </c>
      <c r="AH2066" s="179" t="str">
        <f t="shared" si="4027"/>
        <v>AH$16</v>
      </c>
      <c r="AI2066" s="179" t="str">
        <f t="shared" si="4027"/>
        <v>AI$16</v>
      </c>
      <c r="AJ2066" s="179" t="str">
        <f t="shared" si="4027"/>
        <v>AJ$16</v>
      </c>
      <c r="AK2066" s="179" t="str">
        <f t="shared" si="4027"/>
        <v>AK$16</v>
      </c>
      <c r="AL2066" s="179" t="str">
        <f t="shared" si="4027"/>
        <v>AL$16</v>
      </c>
      <c r="AM2066" s="179" t="str">
        <f t="shared" si="4027"/>
        <v>AM$16</v>
      </c>
      <c r="AN2066" s="179" t="str">
        <f t="shared" si="4027"/>
        <v>AN$16</v>
      </c>
      <c r="AO2066" s="179" t="str">
        <f t="shared" si="4027"/>
        <v>AO$16</v>
      </c>
      <c r="AP2066" s="179" t="str">
        <f t="shared" si="4027"/>
        <v>AP$16</v>
      </c>
      <c r="AQ2066" s="179" t="str">
        <f t="shared" si="4027"/>
        <v>AQ$16</v>
      </c>
      <c r="AR2066" s="179" t="str">
        <f t="shared" si="4027"/>
        <v>AR$16</v>
      </c>
      <c r="AS2066" s="179" t="str">
        <f t="shared" si="4027"/>
        <v>AS$16</v>
      </c>
      <c r="AT2066" s="179" t="str">
        <f t="shared" si="4027"/>
        <v>AT$16</v>
      </c>
      <c r="AU2066" s="179" t="str">
        <f t="shared" si="4027"/>
        <v>AU$16</v>
      </c>
      <c r="AV2066" s="179" t="str">
        <f t="shared" si="4027"/>
        <v>AV$16</v>
      </c>
      <c r="AW2066" s="179" t="str">
        <f t="shared" si="4027"/>
        <v>AW$16</v>
      </c>
      <c r="AX2066" s="179" t="str">
        <f t="shared" si="4027"/>
        <v>AX$16</v>
      </c>
      <c r="AY2066" s="179" t="str">
        <f t="shared" ref="AY2066:CD2066" si="4028">AY2054</f>
        <v>AY$16</v>
      </c>
      <c r="AZ2066" s="179" t="str">
        <f t="shared" si="4028"/>
        <v>AZ$16</v>
      </c>
      <c r="BA2066" s="179" t="str">
        <f t="shared" si="4028"/>
        <v>BA$16</v>
      </c>
      <c r="BB2066" s="179" t="str">
        <f t="shared" si="4028"/>
        <v>BB$16</v>
      </c>
      <c r="BC2066" s="179" t="str">
        <f t="shared" si="4028"/>
        <v>BC$16</v>
      </c>
      <c r="BD2066" s="179" t="str">
        <f t="shared" si="4028"/>
        <v>BD$16</v>
      </c>
      <c r="BE2066" s="179" t="str">
        <f t="shared" si="4028"/>
        <v>BE$16</v>
      </c>
      <c r="BF2066" s="179" t="str">
        <f t="shared" si="4028"/>
        <v>BF$16</v>
      </c>
      <c r="BG2066" s="179" t="str">
        <f t="shared" si="4028"/>
        <v>BG$16</v>
      </c>
      <c r="BH2066" s="179" t="str">
        <f t="shared" si="4028"/>
        <v>BH$16</v>
      </c>
      <c r="BI2066" s="179" t="str">
        <f t="shared" si="4028"/>
        <v>BI$16</v>
      </c>
      <c r="BJ2066" s="179" t="str">
        <f t="shared" si="4028"/>
        <v>BJ$16</v>
      </c>
      <c r="BK2066" s="179" t="str">
        <f t="shared" si="4028"/>
        <v>BK$16</v>
      </c>
      <c r="BL2066" s="179" t="str">
        <f t="shared" si="4028"/>
        <v>BL$16</v>
      </c>
      <c r="BM2066" s="179" t="str">
        <f t="shared" si="4028"/>
        <v>BM$16</v>
      </c>
      <c r="BN2066" s="179" t="str">
        <f t="shared" si="4028"/>
        <v>BN$16</v>
      </c>
      <c r="BO2066" s="179" t="str">
        <f t="shared" si="4028"/>
        <v>BO$16</v>
      </c>
      <c r="BP2066" s="179" t="str">
        <f t="shared" si="4028"/>
        <v>BP$16</v>
      </c>
      <c r="BQ2066" s="179" t="str">
        <f t="shared" si="4028"/>
        <v>BQ$16</v>
      </c>
      <c r="BR2066" s="179" t="str">
        <f t="shared" si="4028"/>
        <v>BR$16</v>
      </c>
      <c r="BS2066" s="179" t="str">
        <f t="shared" si="4028"/>
        <v>BS$16</v>
      </c>
      <c r="BT2066" s="179" t="str">
        <f t="shared" si="4028"/>
        <v>BT$16</v>
      </c>
      <c r="BU2066" s="179" t="str">
        <f t="shared" si="4028"/>
        <v>BU$16</v>
      </c>
      <c r="BV2066" s="179" t="str">
        <f t="shared" si="4028"/>
        <v>BV$16</v>
      </c>
      <c r="BW2066" s="179" t="str">
        <f t="shared" si="4028"/>
        <v>BW$16</v>
      </c>
      <c r="BX2066" s="179" t="str">
        <f t="shared" si="4028"/>
        <v>BX$16</v>
      </c>
      <c r="BY2066" s="179" t="str">
        <f t="shared" si="4028"/>
        <v>BY$16</v>
      </c>
      <c r="BZ2066" s="179" t="str">
        <f t="shared" si="4028"/>
        <v>BZ$16</v>
      </c>
      <c r="CA2066" s="179" t="str">
        <f t="shared" si="4028"/>
        <v>CA$16</v>
      </c>
      <c r="CB2066" s="179" t="str">
        <f t="shared" si="4028"/>
        <v>CB$16</v>
      </c>
      <c r="CC2066" s="179" t="str">
        <f t="shared" si="4028"/>
        <v>CC$16</v>
      </c>
      <c r="CD2066" s="179" t="str">
        <f t="shared" si="4028"/>
        <v>CD$16</v>
      </c>
      <c r="CE2066" s="179" t="str">
        <f t="shared" ref="CE2066:CL2066" si="4029">CE2054</f>
        <v>CE$16</v>
      </c>
      <c r="CF2066" s="179" t="str">
        <f t="shared" si="4029"/>
        <v>CF$16</v>
      </c>
      <c r="CG2066" s="179" t="str">
        <f t="shared" si="4029"/>
        <v>CG$16</v>
      </c>
      <c r="CH2066" s="179" t="str">
        <f t="shared" si="4029"/>
        <v>CH$16</v>
      </c>
      <c r="CI2066" s="179" t="str">
        <f t="shared" si="4029"/>
        <v>CI$16</v>
      </c>
      <c r="CJ2066" s="179" t="str">
        <f t="shared" si="4029"/>
        <v>CJ$16</v>
      </c>
      <c r="CK2066" s="179" t="str">
        <f t="shared" si="4029"/>
        <v>CK$16</v>
      </c>
      <c r="CL2066" s="179" t="str">
        <f t="shared" si="4029"/>
        <v>CL$16</v>
      </c>
      <c r="CO2066" s="179" t="str">
        <f t="shared" ref="CO2066:DL2066" si="4030">CO2054</f>
        <v>CO$16</v>
      </c>
      <c r="CP2066" s="179" t="str">
        <f t="shared" si="4030"/>
        <v>CP$16</v>
      </c>
      <c r="CQ2066" s="179" t="str">
        <f t="shared" si="4030"/>
        <v>CQ$16</v>
      </c>
      <c r="CR2066" s="179" t="str">
        <f t="shared" si="4030"/>
        <v>CR$16</v>
      </c>
      <c r="CS2066" s="179" t="str">
        <f t="shared" si="4030"/>
        <v>CS$16</v>
      </c>
      <c r="CT2066" s="179" t="str">
        <f t="shared" si="4030"/>
        <v>CT$16</v>
      </c>
      <c r="CU2066" s="179" t="str">
        <f t="shared" si="4030"/>
        <v>CU$16</v>
      </c>
      <c r="CV2066" s="179" t="str">
        <f t="shared" si="4030"/>
        <v>CV$16</v>
      </c>
      <c r="CW2066" s="179" t="str">
        <f t="shared" si="4030"/>
        <v>CW$16</v>
      </c>
      <c r="CX2066" s="179" t="str">
        <f t="shared" si="4030"/>
        <v>CX$16</v>
      </c>
      <c r="CY2066" s="179" t="str">
        <f t="shared" si="4030"/>
        <v>CY$16</v>
      </c>
      <c r="CZ2066" s="179" t="str">
        <f t="shared" si="4030"/>
        <v>CZ$16</v>
      </c>
      <c r="DA2066" s="179" t="str">
        <f t="shared" si="4030"/>
        <v>DA$16</v>
      </c>
      <c r="DB2066" s="179" t="str">
        <f t="shared" si="4030"/>
        <v>DB$16</v>
      </c>
      <c r="DC2066" s="179" t="str">
        <f t="shared" si="4030"/>
        <v>DC$16</v>
      </c>
      <c r="DD2066" s="179" t="str">
        <f t="shared" si="4030"/>
        <v>DD$16</v>
      </c>
      <c r="DE2066" s="179" t="str">
        <f t="shared" si="4030"/>
        <v>DE$16</v>
      </c>
      <c r="DF2066" s="179" t="str">
        <f t="shared" si="4030"/>
        <v>DF$16</v>
      </c>
      <c r="DG2066" s="179" t="str">
        <f t="shared" si="4030"/>
        <v>DG$16</v>
      </c>
      <c r="DH2066" s="179" t="str">
        <f t="shared" si="4030"/>
        <v>DH$16</v>
      </c>
      <c r="DI2066" s="179" t="str">
        <f t="shared" si="4030"/>
        <v>DI$16</v>
      </c>
      <c r="DJ2066" s="179" t="str">
        <f t="shared" si="4030"/>
        <v>DJ$16</v>
      </c>
      <c r="DK2066" s="179" t="str">
        <f t="shared" si="4030"/>
        <v>DK$16</v>
      </c>
      <c r="DL2066" s="179" t="str">
        <f t="shared" si="4030"/>
        <v>DL$16</v>
      </c>
    </row>
    <row r="2067" spans="1:116" x14ac:dyDescent="0.4">
      <c r="B2067" t="s">
        <v>332</v>
      </c>
      <c r="D2067" t="s">
        <v>532</v>
      </c>
      <c r="E2067" s="8" t="str">
        <f t="shared" si="4026"/>
        <v>2067 FCLTA-F</v>
      </c>
      <c r="G2067" s="136" t="str">
        <f>G2055</f>
        <v>Primary volume driver</v>
      </c>
      <c r="H2067" s="12"/>
      <c r="I2067" s="60"/>
      <c r="J2067" s="60"/>
      <c r="K2067" s="15"/>
      <c r="L2067" s="15"/>
      <c r="M2067" s="15"/>
      <c r="N2067" s="15"/>
      <c r="O2067" s="15"/>
      <c r="P2067" s="15"/>
      <c r="R2067" s="15"/>
      <c r="S2067" s="179" t="str">
        <f t="shared" ref="S2067:AX2067" si="4031">S2055</f>
        <v>S$17</v>
      </c>
      <c r="T2067" s="179" t="str">
        <f t="shared" si="4031"/>
        <v>T$17</v>
      </c>
      <c r="U2067" s="179" t="str">
        <f t="shared" si="4031"/>
        <v>U$17</v>
      </c>
      <c r="V2067" s="179" t="str">
        <f t="shared" si="4031"/>
        <v>V$17</v>
      </c>
      <c r="W2067" s="179" t="str">
        <f t="shared" si="4031"/>
        <v>W$17</v>
      </c>
      <c r="X2067" s="179" t="str">
        <f t="shared" si="4031"/>
        <v>X$17</v>
      </c>
      <c r="Y2067" s="179" t="str">
        <f t="shared" si="4031"/>
        <v>Y$17</v>
      </c>
      <c r="Z2067" s="179" t="str">
        <f t="shared" si="4031"/>
        <v>Z$17</v>
      </c>
      <c r="AA2067" s="179" t="str">
        <f t="shared" si="4031"/>
        <v>AA$17</v>
      </c>
      <c r="AB2067" s="179" t="str">
        <f t="shared" si="4031"/>
        <v>AB$17</v>
      </c>
      <c r="AC2067" s="179" t="str">
        <f t="shared" si="4031"/>
        <v>AC$17</v>
      </c>
      <c r="AD2067" s="179" t="str">
        <f t="shared" si="4031"/>
        <v>AD$17</v>
      </c>
      <c r="AE2067" s="179" t="str">
        <f t="shared" si="4031"/>
        <v>AE$17</v>
      </c>
      <c r="AF2067" s="179" t="str">
        <f t="shared" si="4031"/>
        <v>AF$17</v>
      </c>
      <c r="AG2067" s="179" t="str">
        <f t="shared" si="4031"/>
        <v>AG$17</v>
      </c>
      <c r="AH2067" s="179" t="str">
        <f t="shared" si="4031"/>
        <v>AH$17</v>
      </c>
      <c r="AI2067" s="179" t="str">
        <f t="shared" si="4031"/>
        <v>AI$17</v>
      </c>
      <c r="AJ2067" s="179" t="str">
        <f t="shared" si="4031"/>
        <v>AJ$17</v>
      </c>
      <c r="AK2067" s="179" t="str">
        <f t="shared" si="4031"/>
        <v>AK$17</v>
      </c>
      <c r="AL2067" s="179" t="str">
        <f t="shared" si="4031"/>
        <v>AL$17</v>
      </c>
      <c r="AM2067" s="179" t="str">
        <f t="shared" si="4031"/>
        <v>AM$17</v>
      </c>
      <c r="AN2067" s="179" t="str">
        <f t="shared" si="4031"/>
        <v>AN$17</v>
      </c>
      <c r="AO2067" s="179" t="str">
        <f t="shared" si="4031"/>
        <v>AO$17</v>
      </c>
      <c r="AP2067" s="179" t="str">
        <f t="shared" si="4031"/>
        <v>AP$17</v>
      </c>
      <c r="AQ2067" s="179" t="str">
        <f t="shared" si="4031"/>
        <v>AQ$17</v>
      </c>
      <c r="AR2067" s="179" t="str">
        <f t="shared" si="4031"/>
        <v>AR$17</v>
      </c>
      <c r="AS2067" s="179" t="str">
        <f t="shared" si="4031"/>
        <v>AS$17</v>
      </c>
      <c r="AT2067" s="179" t="str">
        <f t="shared" si="4031"/>
        <v>AT$17</v>
      </c>
      <c r="AU2067" s="179" t="str">
        <f t="shared" si="4031"/>
        <v>AU$17</v>
      </c>
      <c r="AV2067" s="179" t="str">
        <f t="shared" si="4031"/>
        <v>AV$17</v>
      </c>
      <c r="AW2067" s="179" t="str">
        <f t="shared" si="4031"/>
        <v>AW$17</v>
      </c>
      <c r="AX2067" s="179" t="str">
        <f t="shared" si="4031"/>
        <v>AX$17</v>
      </c>
      <c r="AY2067" s="179" t="str">
        <f t="shared" ref="AY2067:CD2067" si="4032">AY2055</f>
        <v>AY$17</v>
      </c>
      <c r="AZ2067" s="179" t="str">
        <f t="shared" si="4032"/>
        <v>AZ$17</v>
      </c>
      <c r="BA2067" s="179" t="str">
        <f t="shared" si="4032"/>
        <v>BA$17</v>
      </c>
      <c r="BB2067" s="179" t="str">
        <f t="shared" si="4032"/>
        <v>BB$17</v>
      </c>
      <c r="BC2067" s="179" t="str">
        <f t="shared" si="4032"/>
        <v>BC$17</v>
      </c>
      <c r="BD2067" s="179" t="str">
        <f t="shared" si="4032"/>
        <v>BD$17</v>
      </c>
      <c r="BE2067" s="179" t="str">
        <f t="shared" si="4032"/>
        <v>BE$17</v>
      </c>
      <c r="BF2067" s="179" t="str">
        <f t="shared" si="4032"/>
        <v>BF$17</v>
      </c>
      <c r="BG2067" s="179" t="str">
        <f t="shared" si="4032"/>
        <v>BG$17</v>
      </c>
      <c r="BH2067" s="179" t="str">
        <f t="shared" si="4032"/>
        <v>BH$17</v>
      </c>
      <c r="BI2067" s="179" t="str">
        <f t="shared" si="4032"/>
        <v>BI$17</v>
      </c>
      <c r="BJ2067" s="179" t="str">
        <f t="shared" si="4032"/>
        <v>BJ$17</v>
      </c>
      <c r="BK2067" s="179" t="str">
        <f t="shared" si="4032"/>
        <v>BK$17</v>
      </c>
      <c r="BL2067" s="179" t="str">
        <f t="shared" si="4032"/>
        <v>BL$17</v>
      </c>
      <c r="BM2067" s="179" t="str">
        <f t="shared" si="4032"/>
        <v>BM$17</v>
      </c>
      <c r="BN2067" s="179" t="str">
        <f t="shared" si="4032"/>
        <v>BN$17</v>
      </c>
      <c r="BO2067" s="179" t="str">
        <f t="shared" si="4032"/>
        <v>BO$17</v>
      </c>
      <c r="BP2067" s="179" t="str">
        <f t="shared" si="4032"/>
        <v>BP$17</v>
      </c>
      <c r="BQ2067" s="179" t="str">
        <f t="shared" si="4032"/>
        <v>BQ$17</v>
      </c>
      <c r="BR2067" s="179" t="str">
        <f t="shared" si="4032"/>
        <v>BR$17</v>
      </c>
      <c r="BS2067" s="179" t="str">
        <f t="shared" si="4032"/>
        <v>BS$17</v>
      </c>
      <c r="BT2067" s="179" t="str">
        <f t="shared" si="4032"/>
        <v>BT$17</v>
      </c>
      <c r="BU2067" s="179" t="str">
        <f t="shared" si="4032"/>
        <v>BU$17</v>
      </c>
      <c r="BV2067" s="179" t="str">
        <f t="shared" si="4032"/>
        <v>BV$17</v>
      </c>
      <c r="BW2067" s="179" t="str">
        <f t="shared" si="4032"/>
        <v>BW$17</v>
      </c>
      <c r="BX2067" s="179" t="str">
        <f t="shared" si="4032"/>
        <v>BX$17</v>
      </c>
      <c r="BY2067" s="179" t="str">
        <f t="shared" si="4032"/>
        <v>BY$17</v>
      </c>
      <c r="BZ2067" s="179" t="str">
        <f t="shared" si="4032"/>
        <v>BZ$17</v>
      </c>
      <c r="CA2067" s="179" t="str">
        <f t="shared" si="4032"/>
        <v>CA$17</v>
      </c>
      <c r="CB2067" s="179" t="str">
        <f t="shared" si="4032"/>
        <v>CB$17</v>
      </c>
      <c r="CC2067" s="179" t="str">
        <f t="shared" si="4032"/>
        <v>CC$17</v>
      </c>
      <c r="CD2067" s="179" t="str">
        <f t="shared" si="4032"/>
        <v>CD$17</v>
      </c>
      <c r="CE2067" s="179" t="str">
        <f t="shared" ref="CE2067:CL2067" si="4033">CE2055</f>
        <v>CE$17</v>
      </c>
      <c r="CF2067" s="179" t="str">
        <f t="shared" si="4033"/>
        <v>CF$17</v>
      </c>
      <c r="CG2067" s="179" t="str">
        <f t="shared" si="4033"/>
        <v>CG$17</v>
      </c>
      <c r="CH2067" s="179" t="str">
        <f t="shared" si="4033"/>
        <v>CH$17</v>
      </c>
      <c r="CI2067" s="179" t="str">
        <f t="shared" si="4033"/>
        <v>CI$17</v>
      </c>
      <c r="CJ2067" s="179" t="str">
        <f t="shared" si="4033"/>
        <v>CJ$17</v>
      </c>
      <c r="CK2067" s="179" t="str">
        <f t="shared" si="4033"/>
        <v>CK$17</v>
      </c>
      <c r="CL2067" s="179" t="str">
        <f t="shared" si="4033"/>
        <v>CL$17</v>
      </c>
      <c r="CN2067" s="60"/>
      <c r="CO2067" s="179" t="str">
        <f t="shared" ref="CO2067:DL2067" si="4034">CO2055</f>
        <v>CO$17</v>
      </c>
      <c r="CP2067" s="179" t="str">
        <f t="shared" si="4034"/>
        <v>CP$17</v>
      </c>
      <c r="CQ2067" s="179" t="str">
        <f t="shared" si="4034"/>
        <v>CQ$17</v>
      </c>
      <c r="CR2067" s="179" t="str">
        <f t="shared" si="4034"/>
        <v>CR$17</v>
      </c>
      <c r="CS2067" s="179" t="str">
        <f t="shared" si="4034"/>
        <v>CS$17</v>
      </c>
      <c r="CT2067" s="179" t="str">
        <f t="shared" si="4034"/>
        <v>CT$17</v>
      </c>
      <c r="CU2067" s="179" t="str">
        <f t="shared" si="4034"/>
        <v>CU$17</v>
      </c>
      <c r="CV2067" s="179" t="str">
        <f t="shared" si="4034"/>
        <v>CV$17</v>
      </c>
      <c r="CW2067" s="179" t="str">
        <f t="shared" si="4034"/>
        <v>CW$17</v>
      </c>
      <c r="CX2067" s="179" t="str">
        <f t="shared" si="4034"/>
        <v>CX$17</v>
      </c>
      <c r="CY2067" s="179" t="str">
        <f t="shared" si="4034"/>
        <v>CY$17</v>
      </c>
      <c r="CZ2067" s="179" t="str">
        <f t="shared" si="4034"/>
        <v>CZ$17</v>
      </c>
      <c r="DA2067" s="179" t="str">
        <f t="shared" si="4034"/>
        <v>DA$17</v>
      </c>
      <c r="DB2067" s="179" t="str">
        <f t="shared" si="4034"/>
        <v>DB$17</v>
      </c>
      <c r="DC2067" s="179" t="str">
        <f t="shared" si="4034"/>
        <v>DC$17</v>
      </c>
      <c r="DD2067" s="179" t="str">
        <f t="shared" si="4034"/>
        <v>DD$17</v>
      </c>
      <c r="DE2067" s="179" t="str">
        <f t="shared" si="4034"/>
        <v>DE$17</v>
      </c>
      <c r="DF2067" s="179" t="str">
        <f t="shared" si="4034"/>
        <v>DF$17</v>
      </c>
      <c r="DG2067" s="179" t="str">
        <f t="shared" si="4034"/>
        <v>DG$17</v>
      </c>
      <c r="DH2067" s="179" t="str">
        <f t="shared" si="4034"/>
        <v>DH$17</v>
      </c>
      <c r="DI2067" s="179" t="str">
        <f t="shared" si="4034"/>
        <v>DI$17</v>
      </c>
      <c r="DJ2067" s="179" t="str">
        <f t="shared" si="4034"/>
        <v>DJ$17</v>
      </c>
      <c r="DK2067" s="179" t="str">
        <f t="shared" si="4034"/>
        <v>DK$17</v>
      </c>
      <c r="DL2067" s="179" t="str">
        <f t="shared" si="4034"/>
        <v>DL$17</v>
      </c>
    </row>
    <row r="2068" spans="1:116" x14ac:dyDescent="0.4">
      <c r="B2068" t="s">
        <v>332</v>
      </c>
      <c r="D2068" t="s">
        <v>532</v>
      </c>
      <c r="E2068" s="8" t="str">
        <f t="shared" si="4026"/>
        <v>2068 FCLTA-F</v>
      </c>
      <c r="G2068" s="191" t="str">
        <f>G2060</f>
        <v>Fixed constant current asset:</v>
      </c>
      <c r="H2068" s="12"/>
      <c r="I2068" s="60"/>
      <c r="J2068" s="60"/>
      <c r="K2068" s="15"/>
      <c r="L2068" s="15"/>
      <c r="M2068" s="15"/>
      <c r="N2068" s="15"/>
      <c r="O2068" s="15"/>
      <c r="P2068" s="15"/>
      <c r="R2068" s="15"/>
      <c r="S2068" s="179">
        <f t="shared" ref="S2068:AX2068" si="4035">S2056</f>
        <v>0</v>
      </c>
      <c r="T2068" s="179">
        <f t="shared" si="4035"/>
        <v>0</v>
      </c>
      <c r="U2068" s="179">
        <f t="shared" si="4035"/>
        <v>0</v>
      </c>
      <c r="V2068" s="179">
        <f t="shared" si="4035"/>
        <v>0</v>
      </c>
      <c r="W2068" s="179">
        <f t="shared" si="4035"/>
        <v>0</v>
      </c>
      <c r="X2068" s="179">
        <f t="shared" si="4035"/>
        <v>0</v>
      </c>
      <c r="Y2068" s="179">
        <f t="shared" si="4035"/>
        <v>0</v>
      </c>
      <c r="Z2068" s="179">
        <f t="shared" si="4035"/>
        <v>0</v>
      </c>
      <c r="AA2068" s="179">
        <f t="shared" si="4035"/>
        <v>0</v>
      </c>
      <c r="AB2068" s="179">
        <f t="shared" si="4035"/>
        <v>0</v>
      </c>
      <c r="AC2068" s="179">
        <f t="shared" si="4035"/>
        <v>0</v>
      </c>
      <c r="AD2068" s="179">
        <f t="shared" si="4035"/>
        <v>0</v>
      </c>
      <c r="AE2068" s="179">
        <f t="shared" si="4035"/>
        <v>0</v>
      </c>
      <c r="AF2068" s="179">
        <f t="shared" si="4035"/>
        <v>0</v>
      </c>
      <c r="AG2068" s="179">
        <f t="shared" si="4035"/>
        <v>0</v>
      </c>
      <c r="AH2068" s="179">
        <f t="shared" si="4035"/>
        <v>0</v>
      </c>
      <c r="AI2068" s="179">
        <f t="shared" si="4035"/>
        <v>0</v>
      </c>
      <c r="AJ2068" s="179">
        <f t="shared" si="4035"/>
        <v>0</v>
      </c>
      <c r="AK2068" s="179">
        <f t="shared" si="4035"/>
        <v>0</v>
      </c>
      <c r="AL2068" s="179">
        <f t="shared" si="4035"/>
        <v>0</v>
      </c>
      <c r="AM2068" s="179">
        <f t="shared" si="4035"/>
        <v>0</v>
      </c>
      <c r="AN2068" s="179">
        <f t="shared" si="4035"/>
        <v>0</v>
      </c>
      <c r="AO2068" s="179">
        <f t="shared" si="4035"/>
        <v>0</v>
      </c>
      <c r="AP2068" s="179">
        <f t="shared" si="4035"/>
        <v>0</v>
      </c>
      <c r="AQ2068" s="179">
        <f t="shared" si="4035"/>
        <v>0</v>
      </c>
      <c r="AR2068" s="179">
        <f t="shared" si="4035"/>
        <v>0</v>
      </c>
      <c r="AS2068" s="179">
        <f t="shared" si="4035"/>
        <v>0</v>
      </c>
      <c r="AT2068" s="179">
        <f t="shared" si="4035"/>
        <v>0</v>
      </c>
      <c r="AU2068" s="179">
        <f t="shared" si="4035"/>
        <v>0</v>
      </c>
      <c r="AV2068" s="179">
        <f t="shared" si="4035"/>
        <v>0</v>
      </c>
      <c r="AW2068" s="179">
        <f t="shared" si="4035"/>
        <v>0</v>
      </c>
      <c r="AX2068" s="179">
        <f t="shared" si="4035"/>
        <v>0</v>
      </c>
      <c r="AY2068" s="179">
        <f t="shared" ref="AY2068:CD2068" si="4036">AY2056</f>
        <v>0</v>
      </c>
      <c r="AZ2068" s="179">
        <f t="shared" si="4036"/>
        <v>0</v>
      </c>
      <c r="BA2068" s="179">
        <f t="shared" si="4036"/>
        <v>0</v>
      </c>
      <c r="BB2068" s="179">
        <f t="shared" si="4036"/>
        <v>0</v>
      </c>
      <c r="BC2068" s="179">
        <f t="shared" si="4036"/>
        <v>0</v>
      </c>
      <c r="BD2068" s="179">
        <f t="shared" si="4036"/>
        <v>0</v>
      </c>
      <c r="BE2068" s="179">
        <f t="shared" si="4036"/>
        <v>0</v>
      </c>
      <c r="BF2068" s="179">
        <f t="shared" si="4036"/>
        <v>0</v>
      </c>
      <c r="BG2068" s="179">
        <f t="shared" si="4036"/>
        <v>0</v>
      </c>
      <c r="BH2068" s="179">
        <f t="shared" si="4036"/>
        <v>0</v>
      </c>
      <c r="BI2068" s="179">
        <f t="shared" si="4036"/>
        <v>0</v>
      </c>
      <c r="BJ2068" s="179">
        <f t="shared" si="4036"/>
        <v>0</v>
      </c>
      <c r="BK2068" s="179">
        <f t="shared" si="4036"/>
        <v>0</v>
      </c>
      <c r="BL2068" s="179">
        <f t="shared" si="4036"/>
        <v>0</v>
      </c>
      <c r="BM2068" s="179">
        <f t="shared" si="4036"/>
        <v>0</v>
      </c>
      <c r="BN2068" s="179">
        <f t="shared" si="4036"/>
        <v>0</v>
      </c>
      <c r="BO2068" s="179">
        <f t="shared" si="4036"/>
        <v>0</v>
      </c>
      <c r="BP2068" s="179">
        <f t="shared" si="4036"/>
        <v>0</v>
      </c>
      <c r="BQ2068" s="179">
        <f t="shared" si="4036"/>
        <v>0</v>
      </c>
      <c r="BR2068" s="179">
        <f t="shared" si="4036"/>
        <v>0</v>
      </c>
      <c r="BS2068" s="179">
        <f t="shared" si="4036"/>
        <v>0</v>
      </c>
      <c r="BT2068" s="179">
        <f t="shared" si="4036"/>
        <v>0</v>
      </c>
      <c r="BU2068" s="179">
        <f t="shared" si="4036"/>
        <v>0</v>
      </c>
      <c r="BV2068" s="179">
        <f t="shared" si="4036"/>
        <v>0</v>
      </c>
      <c r="BW2068" s="179">
        <f t="shared" si="4036"/>
        <v>0</v>
      </c>
      <c r="BX2068" s="179">
        <f t="shared" si="4036"/>
        <v>0</v>
      </c>
      <c r="BY2068" s="179">
        <f t="shared" si="4036"/>
        <v>0</v>
      </c>
      <c r="BZ2068" s="179">
        <f t="shared" si="4036"/>
        <v>0</v>
      </c>
      <c r="CA2068" s="179">
        <f t="shared" si="4036"/>
        <v>0</v>
      </c>
      <c r="CB2068" s="179">
        <f t="shared" si="4036"/>
        <v>0</v>
      </c>
      <c r="CC2068" s="179">
        <f t="shared" si="4036"/>
        <v>0</v>
      </c>
      <c r="CD2068" s="179">
        <f t="shared" si="4036"/>
        <v>0</v>
      </c>
      <c r="CE2068" s="179">
        <f t="shared" ref="CE2068:CL2068" si="4037">CE2056</f>
        <v>0</v>
      </c>
      <c r="CF2068" s="179">
        <f t="shared" si="4037"/>
        <v>0</v>
      </c>
      <c r="CG2068" s="179">
        <f t="shared" si="4037"/>
        <v>0</v>
      </c>
      <c r="CH2068" s="179">
        <f t="shared" si="4037"/>
        <v>0</v>
      </c>
      <c r="CI2068" s="179">
        <f t="shared" si="4037"/>
        <v>0</v>
      </c>
      <c r="CJ2068" s="179">
        <f t="shared" si="4037"/>
        <v>0</v>
      </c>
      <c r="CK2068" s="179">
        <f t="shared" si="4037"/>
        <v>0</v>
      </c>
      <c r="CL2068" s="179">
        <f t="shared" si="4037"/>
        <v>0</v>
      </c>
      <c r="CN2068" s="60"/>
      <c r="CO2068" s="179">
        <f t="shared" ref="CO2068:DL2068" si="4038">CO2056</f>
        <v>0</v>
      </c>
      <c r="CP2068" s="179">
        <f t="shared" si="4038"/>
        <v>0</v>
      </c>
      <c r="CQ2068" s="179">
        <f t="shared" si="4038"/>
        <v>0</v>
      </c>
      <c r="CR2068" s="179">
        <f t="shared" si="4038"/>
        <v>0</v>
      </c>
      <c r="CS2068" s="179">
        <f t="shared" si="4038"/>
        <v>0</v>
      </c>
      <c r="CT2068" s="179">
        <f t="shared" si="4038"/>
        <v>0</v>
      </c>
      <c r="CU2068" s="179">
        <f t="shared" si="4038"/>
        <v>0</v>
      </c>
      <c r="CV2068" s="179">
        <f t="shared" si="4038"/>
        <v>0</v>
      </c>
      <c r="CW2068" s="179">
        <f t="shared" si="4038"/>
        <v>0</v>
      </c>
      <c r="CX2068" s="179">
        <f t="shared" si="4038"/>
        <v>0</v>
      </c>
      <c r="CY2068" s="179">
        <f t="shared" si="4038"/>
        <v>0</v>
      </c>
      <c r="CZ2068" s="179">
        <f t="shared" si="4038"/>
        <v>0</v>
      </c>
      <c r="DA2068" s="179">
        <f t="shared" si="4038"/>
        <v>0</v>
      </c>
      <c r="DB2068" s="179">
        <f t="shared" si="4038"/>
        <v>0</v>
      </c>
      <c r="DC2068" s="179">
        <f t="shared" si="4038"/>
        <v>0</v>
      </c>
      <c r="DD2068" s="179">
        <f t="shared" si="4038"/>
        <v>0</v>
      </c>
      <c r="DE2068" s="179">
        <f t="shared" si="4038"/>
        <v>0</v>
      </c>
      <c r="DF2068" s="179">
        <f t="shared" si="4038"/>
        <v>0</v>
      </c>
      <c r="DG2068" s="179">
        <f t="shared" si="4038"/>
        <v>0</v>
      </c>
      <c r="DH2068" s="179">
        <f t="shared" si="4038"/>
        <v>0</v>
      </c>
      <c r="DI2068" s="179">
        <f t="shared" si="4038"/>
        <v>0</v>
      </c>
      <c r="DJ2068" s="179">
        <f t="shared" si="4038"/>
        <v>0</v>
      </c>
      <c r="DK2068" s="179">
        <f t="shared" si="4038"/>
        <v>0</v>
      </c>
      <c r="DL2068" s="179">
        <f t="shared" si="4038"/>
        <v>0</v>
      </c>
    </row>
    <row r="2069" spans="1:116" x14ac:dyDescent="0.4">
      <c r="B2069" t="s">
        <v>332</v>
      </c>
      <c r="D2069" t="s">
        <v>532</v>
      </c>
      <c r="E2069" s="8" t="str">
        <f t="shared" si="4026"/>
        <v>2069 FCLTA-F</v>
      </c>
      <c r="G2069" s="241" t="str">
        <f>IFERROR(SUBSTITUTE(TRIM(MID(G2060, SEARCH("-", G2060) + 1, LEN(G2060))),":",""),"no unit")</f>
        <v>no unit</v>
      </c>
      <c r="H2069" s="12"/>
      <c r="I2069" s="60"/>
      <c r="J2069" s="60"/>
      <c r="K2069" s="15"/>
      <c r="L2069" s="15"/>
      <c r="M2069" s="15"/>
      <c r="N2069" s="15"/>
      <c r="O2069" s="15"/>
      <c r="P2069" s="15"/>
      <c r="R2069" s="15"/>
      <c r="S2069" s="179"/>
      <c r="T2069" s="179"/>
      <c r="U2069" s="179"/>
      <c r="V2069" s="179"/>
      <c r="W2069" s="179"/>
      <c r="X2069" s="179"/>
      <c r="Y2069" s="179"/>
      <c r="Z2069" s="179"/>
      <c r="AA2069" s="179"/>
      <c r="AB2069" s="179"/>
      <c r="AC2069" s="179"/>
      <c r="AD2069" s="179"/>
      <c r="AE2069" s="179"/>
      <c r="AF2069" s="179"/>
      <c r="AG2069" s="179"/>
      <c r="AH2069" s="179"/>
      <c r="AI2069" s="179"/>
      <c r="AJ2069" s="179"/>
      <c r="AK2069" s="179"/>
      <c r="AL2069" s="179"/>
      <c r="AM2069" s="179"/>
      <c r="AN2069" s="179"/>
      <c r="AO2069" s="179"/>
      <c r="AP2069" s="179"/>
      <c r="AQ2069" s="179"/>
      <c r="AR2069" s="179"/>
      <c r="AS2069" s="179"/>
      <c r="AT2069" s="179"/>
      <c r="AU2069" s="179"/>
      <c r="AV2069" s="179"/>
      <c r="AW2069" s="179"/>
      <c r="AX2069" s="179"/>
      <c r="AY2069" s="179"/>
      <c r="AZ2069" s="179"/>
      <c r="BA2069" s="179"/>
      <c r="BB2069" s="179"/>
      <c r="BC2069" s="179"/>
      <c r="BD2069" s="179"/>
      <c r="BE2069" s="179"/>
      <c r="BF2069" s="179"/>
      <c r="BG2069" s="179"/>
      <c r="BH2069" s="179"/>
      <c r="BI2069" s="179"/>
      <c r="BJ2069" s="179"/>
      <c r="BK2069" s="179"/>
      <c r="BL2069" s="179"/>
      <c r="BM2069" s="179"/>
      <c r="BN2069" s="179"/>
      <c r="BO2069" s="179"/>
      <c r="BP2069" s="179"/>
      <c r="BQ2069" s="179"/>
      <c r="BR2069" s="179"/>
      <c r="BS2069" s="179"/>
      <c r="BT2069" s="179"/>
      <c r="BU2069" s="179"/>
      <c r="BV2069" s="179"/>
      <c r="BW2069" s="179"/>
      <c r="BX2069" s="179"/>
      <c r="BY2069" s="179"/>
      <c r="BZ2069" s="179"/>
      <c r="CA2069" s="179"/>
      <c r="CB2069" s="179"/>
      <c r="CC2069" s="179"/>
      <c r="CD2069" s="179"/>
      <c r="CE2069" s="179"/>
      <c r="CF2069" s="179"/>
      <c r="CG2069" s="179"/>
      <c r="CH2069" s="179"/>
      <c r="CI2069" s="179"/>
      <c r="CJ2069" s="179"/>
      <c r="CK2069" s="179"/>
      <c r="CL2069" s="179"/>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B2070" t="s">
        <v>332</v>
      </c>
      <c r="D2070" t="s">
        <v>532</v>
      </c>
      <c r="E2070" s="8" t="str">
        <f t="shared" si="4026"/>
        <v>2070 FCLTA-F</v>
      </c>
      <c r="G2070" s="136" t="str">
        <f>G2058</f>
        <v>Secondary revenue driver</v>
      </c>
      <c r="H2070" s="12"/>
      <c r="I2070" s="60"/>
      <c r="J2070" s="60"/>
      <c r="K2070" s="15"/>
      <c r="L2070" s="15"/>
      <c r="M2070" s="15"/>
      <c r="N2070" s="15"/>
      <c r="O2070" s="15"/>
      <c r="P2070" s="15"/>
      <c r="R2070" s="15"/>
      <c r="S2070" s="4" t="str">
        <f t="shared" ref="S2070:AX2070" si="4039">ADDRESS(ROW(S2061),COLUMN(S2061),2)</f>
        <v>S$2061</v>
      </c>
      <c r="T2070" s="4" t="str">
        <f t="shared" si="4039"/>
        <v>T$2061</v>
      </c>
      <c r="U2070" s="4" t="str">
        <f t="shared" si="4039"/>
        <v>U$2061</v>
      </c>
      <c r="V2070" s="4" t="str">
        <f t="shared" si="4039"/>
        <v>V$2061</v>
      </c>
      <c r="W2070" s="4" t="str">
        <f t="shared" si="4039"/>
        <v>W$2061</v>
      </c>
      <c r="X2070" s="4" t="str">
        <f t="shared" si="4039"/>
        <v>X$2061</v>
      </c>
      <c r="Y2070" s="4" t="str">
        <f t="shared" si="4039"/>
        <v>Y$2061</v>
      </c>
      <c r="Z2070" s="4" t="str">
        <f t="shared" si="4039"/>
        <v>Z$2061</v>
      </c>
      <c r="AA2070" s="4" t="str">
        <f t="shared" si="4039"/>
        <v>AA$2061</v>
      </c>
      <c r="AB2070" s="4" t="str">
        <f t="shared" si="4039"/>
        <v>AB$2061</v>
      </c>
      <c r="AC2070" s="4" t="str">
        <f t="shared" si="4039"/>
        <v>AC$2061</v>
      </c>
      <c r="AD2070" s="4" t="str">
        <f t="shared" si="4039"/>
        <v>AD$2061</v>
      </c>
      <c r="AE2070" s="4" t="str">
        <f t="shared" si="4039"/>
        <v>AE$2061</v>
      </c>
      <c r="AF2070" s="4" t="str">
        <f t="shared" si="4039"/>
        <v>AF$2061</v>
      </c>
      <c r="AG2070" s="4" t="str">
        <f t="shared" si="4039"/>
        <v>AG$2061</v>
      </c>
      <c r="AH2070" s="4" t="str">
        <f t="shared" si="4039"/>
        <v>AH$2061</v>
      </c>
      <c r="AI2070" s="4" t="str">
        <f t="shared" si="4039"/>
        <v>AI$2061</v>
      </c>
      <c r="AJ2070" s="4" t="str">
        <f t="shared" si="4039"/>
        <v>AJ$2061</v>
      </c>
      <c r="AK2070" s="4" t="str">
        <f t="shared" si="4039"/>
        <v>AK$2061</v>
      </c>
      <c r="AL2070" s="4" t="str">
        <f t="shared" si="4039"/>
        <v>AL$2061</v>
      </c>
      <c r="AM2070" s="4" t="str">
        <f t="shared" si="4039"/>
        <v>AM$2061</v>
      </c>
      <c r="AN2070" s="4" t="str">
        <f t="shared" si="4039"/>
        <v>AN$2061</v>
      </c>
      <c r="AO2070" s="4" t="str">
        <f t="shared" si="4039"/>
        <v>AO$2061</v>
      </c>
      <c r="AP2070" s="4" t="str">
        <f t="shared" si="4039"/>
        <v>AP$2061</v>
      </c>
      <c r="AQ2070" s="4" t="str">
        <f t="shared" si="4039"/>
        <v>AQ$2061</v>
      </c>
      <c r="AR2070" s="4" t="str">
        <f t="shared" si="4039"/>
        <v>AR$2061</v>
      </c>
      <c r="AS2070" s="4" t="str">
        <f t="shared" si="4039"/>
        <v>AS$2061</v>
      </c>
      <c r="AT2070" s="4" t="str">
        <f t="shared" si="4039"/>
        <v>AT$2061</v>
      </c>
      <c r="AU2070" s="4" t="str">
        <f t="shared" si="4039"/>
        <v>AU$2061</v>
      </c>
      <c r="AV2070" s="4" t="str">
        <f t="shared" si="4039"/>
        <v>AV$2061</v>
      </c>
      <c r="AW2070" s="4" t="str">
        <f t="shared" si="4039"/>
        <v>AW$2061</v>
      </c>
      <c r="AX2070" s="4" t="str">
        <f t="shared" si="4039"/>
        <v>AX$2061</v>
      </c>
      <c r="AY2070" s="4" t="str">
        <f t="shared" ref="AY2070:CD2070" si="4040">ADDRESS(ROW(AY2061),COLUMN(AY2061),2)</f>
        <v>AY$2061</v>
      </c>
      <c r="AZ2070" s="4" t="str">
        <f t="shared" si="4040"/>
        <v>AZ$2061</v>
      </c>
      <c r="BA2070" s="4" t="str">
        <f t="shared" si="4040"/>
        <v>BA$2061</v>
      </c>
      <c r="BB2070" s="4" t="str">
        <f t="shared" si="4040"/>
        <v>BB$2061</v>
      </c>
      <c r="BC2070" s="4" t="str">
        <f t="shared" si="4040"/>
        <v>BC$2061</v>
      </c>
      <c r="BD2070" s="4" t="str">
        <f t="shared" si="4040"/>
        <v>BD$2061</v>
      </c>
      <c r="BE2070" s="4" t="str">
        <f t="shared" si="4040"/>
        <v>BE$2061</v>
      </c>
      <c r="BF2070" s="4" t="str">
        <f t="shared" si="4040"/>
        <v>BF$2061</v>
      </c>
      <c r="BG2070" s="4" t="str">
        <f t="shared" si="4040"/>
        <v>BG$2061</v>
      </c>
      <c r="BH2070" s="4" t="str">
        <f t="shared" si="4040"/>
        <v>BH$2061</v>
      </c>
      <c r="BI2070" s="4" t="str">
        <f t="shared" si="4040"/>
        <v>BI$2061</v>
      </c>
      <c r="BJ2070" s="4" t="str">
        <f t="shared" si="4040"/>
        <v>BJ$2061</v>
      </c>
      <c r="BK2070" s="4" t="str">
        <f t="shared" si="4040"/>
        <v>BK$2061</v>
      </c>
      <c r="BL2070" s="4" t="str">
        <f t="shared" si="4040"/>
        <v>BL$2061</v>
      </c>
      <c r="BM2070" s="4" t="str">
        <f t="shared" si="4040"/>
        <v>BM$2061</v>
      </c>
      <c r="BN2070" s="4" t="str">
        <f t="shared" si="4040"/>
        <v>BN$2061</v>
      </c>
      <c r="BO2070" s="4" t="str">
        <f t="shared" si="4040"/>
        <v>BO$2061</v>
      </c>
      <c r="BP2070" s="4" t="str">
        <f t="shared" si="4040"/>
        <v>BP$2061</v>
      </c>
      <c r="BQ2070" s="4" t="str">
        <f t="shared" si="4040"/>
        <v>BQ$2061</v>
      </c>
      <c r="BR2070" s="4" t="str">
        <f t="shared" si="4040"/>
        <v>BR$2061</v>
      </c>
      <c r="BS2070" s="4" t="str">
        <f t="shared" si="4040"/>
        <v>BS$2061</v>
      </c>
      <c r="BT2070" s="4" t="str">
        <f t="shared" si="4040"/>
        <v>BT$2061</v>
      </c>
      <c r="BU2070" s="4" t="str">
        <f t="shared" si="4040"/>
        <v>BU$2061</v>
      </c>
      <c r="BV2070" s="4" t="str">
        <f t="shared" si="4040"/>
        <v>BV$2061</v>
      </c>
      <c r="BW2070" s="4" t="str">
        <f t="shared" si="4040"/>
        <v>BW$2061</v>
      </c>
      <c r="BX2070" s="4" t="str">
        <f t="shared" si="4040"/>
        <v>BX$2061</v>
      </c>
      <c r="BY2070" s="4" t="str">
        <f t="shared" si="4040"/>
        <v>BY$2061</v>
      </c>
      <c r="BZ2070" s="4" t="str">
        <f t="shared" si="4040"/>
        <v>BZ$2061</v>
      </c>
      <c r="CA2070" s="4" t="str">
        <f t="shared" si="4040"/>
        <v>CA$2061</v>
      </c>
      <c r="CB2070" s="4" t="str">
        <f t="shared" si="4040"/>
        <v>CB$2061</v>
      </c>
      <c r="CC2070" s="4" t="str">
        <f t="shared" si="4040"/>
        <v>CC$2061</v>
      </c>
      <c r="CD2070" s="4" t="str">
        <f t="shared" si="4040"/>
        <v>CD$2061</v>
      </c>
      <c r="CE2070" s="4" t="str">
        <f t="shared" ref="CE2070:CL2070" si="4041">ADDRESS(ROW(CE2061),COLUMN(CE2061),2)</f>
        <v>CE$2061</v>
      </c>
      <c r="CF2070" s="4" t="str">
        <f t="shared" si="4041"/>
        <v>CF$2061</v>
      </c>
      <c r="CG2070" s="4" t="str">
        <f t="shared" si="4041"/>
        <v>CG$2061</v>
      </c>
      <c r="CH2070" s="4" t="str">
        <f t="shared" si="4041"/>
        <v>CH$2061</v>
      </c>
      <c r="CI2070" s="4" t="str">
        <f t="shared" si="4041"/>
        <v>CI$2061</v>
      </c>
      <c r="CJ2070" s="4" t="str">
        <f t="shared" si="4041"/>
        <v>CJ$2061</v>
      </c>
      <c r="CK2070" s="4" t="str">
        <f t="shared" si="4041"/>
        <v>CK$2061</v>
      </c>
      <c r="CL2070" s="4" t="str">
        <f t="shared" si="4041"/>
        <v>CL$2061</v>
      </c>
      <c r="CN2070" s="60"/>
      <c r="CO2070" s="4" t="str">
        <f t="shared" ref="CO2070:DL2070" si="4042">ADDRESS(ROW(CO2061),COLUMN(CO2061),2)</f>
        <v>CO$2061</v>
      </c>
      <c r="CP2070" s="4" t="str">
        <f t="shared" si="4042"/>
        <v>CP$2061</v>
      </c>
      <c r="CQ2070" s="4" t="str">
        <f t="shared" si="4042"/>
        <v>CQ$2061</v>
      </c>
      <c r="CR2070" s="4" t="str">
        <f t="shared" si="4042"/>
        <v>CR$2061</v>
      </c>
      <c r="CS2070" s="4" t="str">
        <f t="shared" si="4042"/>
        <v>CS$2061</v>
      </c>
      <c r="CT2070" s="4" t="str">
        <f t="shared" si="4042"/>
        <v>CT$2061</v>
      </c>
      <c r="CU2070" s="4" t="str">
        <f t="shared" si="4042"/>
        <v>CU$2061</v>
      </c>
      <c r="CV2070" s="4" t="str">
        <f t="shared" si="4042"/>
        <v>CV$2061</v>
      </c>
      <c r="CW2070" s="4" t="str">
        <f t="shared" si="4042"/>
        <v>CW$2061</v>
      </c>
      <c r="CX2070" s="4" t="str">
        <f t="shared" si="4042"/>
        <v>CX$2061</v>
      </c>
      <c r="CY2070" s="4" t="str">
        <f t="shared" si="4042"/>
        <v>CY$2061</v>
      </c>
      <c r="CZ2070" s="4" t="str">
        <f t="shared" si="4042"/>
        <v>CZ$2061</v>
      </c>
      <c r="DA2070" s="4" t="str">
        <f t="shared" si="4042"/>
        <v>DA$2061</v>
      </c>
      <c r="DB2070" s="4" t="str">
        <f t="shared" si="4042"/>
        <v>DB$2061</v>
      </c>
      <c r="DC2070" s="4" t="str">
        <f t="shared" si="4042"/>
        <v>DC$2061</v>
      </c>
      <c r="DD2070" s="4" t="str">
        <f t="shared" si="4042"/>
        <v>DD$2061</v>
      </c>
      <c r="DE2070" s="4" t="str">
        <f t="shared" si="4042"/>
        <v>DE$2061</v>
      </c>
      <c r="DF2070" s="4" t="str">
        <f t="shared" si="4042"/>
        <v>DF$2061</v>
      </c>
      <c r="DG2070" s="4" t="str">
        <f t="shared" si="4042"/>
        <v>DG$2061</v>
      </c>
      <c r="DH2070" s="4" t="str">
        <f t="shared" si="4042"/>
        <v>DH$2061</v>
      </c>
      <c r="DI2070" s="4" t="str">
        <f t="shared" si="4042"/>
        <v>DI$2061</v>
      </c>
      <c r="DJ2070" s="4" t="str">
        <f t="shared" si="4042"/>
        <v>DJ$2061</v>
      </c>
      <c r="DK2070" s="4" t="str">
        <f t="shared" si="4042"/>
        <v>DK$2061</v>
      </c>
      <c r="DL2070" s="4" t="str">
        <f t="shared" si="4042"/>
        <v>DL$2061</v>
      </c>
    </row>
    <row r="2071" spans="1:116" x14ac:dyDescent="0.4">
      <c r="B2071" t="s">
        <v>332</v>
      </c>
      <c r="D2071" t="s">
        <v>532</v>
      </c>
      <c r="E2071" s="8" t="str">
        <f t="shared" si="4026"/>
        <v>2071 FCLTA-F</v>
      </c>
      <c r="G2071" s="136" t="str">
        <f>G2059</f>
        <v>Secondary volume driver</v>
      </c>
      <c r="H2071" s="12"/>
      <c r="I2071" s="60"/>
      <c r="J2071" s="60"/>
      <c r="K2071" s="15"/>
      <c r="L2071" s="15"/>
      <c r="M2071" s="15"/>
      <c r="N2071" s="15"/>
      <c r="O2071" s="15"/>
      <c r="P2071" s="15"/>
      <c r="R2071" s="15"/>
      <c r="S2071" s="179" t="str">
        <f t="shared" ref="S2071:AX2071" si="4043">S2059</f>
        <v>S$19</v>
      </c>
      <c r="T2071" s="179" t="str">
        <f t="shared" si="4043"/>
        <v>T$19</v>
      </c>
      <c r="U2071" s="179" t="str">
        <f t="shared" si="4043"/>
        <v>U$19</v>
      </c>
      <c r="V2071" s="179" t="str">
        <f t="shared" si="4043"/>
        <v>V$19</v>
      </c>
      <c r="W2071" s="179" t="str">
        <f t="shared" si="4043"/>
        <v>W$19</v>
      </c>
      <c r="X2071" s="179" t="str">
        <f t="shared" si="4043"/>
        <v>X$19</v>
      </c>
      <c r="Y2071" s="179" t="str">
        <f t="shared" si="4043"/>
        <v>Y$19</v>
      </c>
      <c r="Z2071" s="179" t="str">
        <f t="shared" si="4043"/>
        <v>Z$19</v>
      </c>
      <c r="AA2071" s="179" t="str">
        <f t="shared" si="4043"/>
        <v>AA$19</v>
      </c>
      <c r="AB2071" s="179" t="str">
        <f t="shared" si="4043"/>
        <v>AB$19</v>
      </c>
      <c r="AC2071" s="179" t="str">
        <f t="shared" si="4043"/>
        <v>AC$19</v>
      </c>
      <c r="AD2071" s="179" t="str">
        <f t="shared" si="4043"/>
        <v>AD$19</v>
      </c>
      <c r="AE2071" s="179" t="str">
        <f t="shared" si="4043"/>
        <v>AE$19</v>
      </c>
      <c r="AF2071" s="179" t="str">
        <f t="shared" si="4043"/>
        <v>AF$19</v>
      </c>
      <c r="AG2071" s="179" t="str">
        <f t="shared" si="4043"/>
        <v>AG$19</v>
      </c>
      <c r="AH2071" s="179" t="str">
        <f t="shared" si="4043"/>
        <v>AH$19</v>
      </c>
      <c r="AI2071" s="179" t="str">
        <f t="shared" si="4043"/>
        <v>AI$19</v>
      </c>
      <c r="AJ2071" s="179" t="str">
        <f t="shared" si="4043"/>
        <v>AJ$19</v>
      </c>
      <c r="AK2071" s="179" t="str">
        <f t="shared" si="4043"/>
        <v>AK$19</v>
      </c>
      <c r="AL2071" s="179" t="str">
        <f t="shared" si="4043"/>
        <v>AL$19</v>
      </c>
      <c r="AM2071" s="179" t="str">
        <f t="shared" si="4043"/>
        <v>AM$19</v>
      </c>
      <c r="AN2071" s="179" t="str">
        <f t="shared" si="4043"/>
        <v>AN$19</v>
      </c>
      <c r="AO2071" s="179" t="str">
        <f t="shared" si="4043"/>
        <v>AO$19</v>
      </c>
      <c r="AP2071" s="179" t="str">
        <f t="shared" si="4043"/>
        <v>AP$19</v>
      </c>
      <c r="AQ2071" s="179" t="str">
        <f t="shared" si="4043"/>
        <v>AQ$19</v>
      </c>
      <c r="AR2071" s="179" t="str">
        <f t="shared" si="4043"/>
        <v>AR$19</v>
      </c>
      <c r="AS2071" s="179" t="str">
        <f t="shared" si="4043"/>
        <v>AS$19</v>
      </c>
      <c r="AT2071" s="179" t="str">
        <f t="shared" si="4043"/>
        <v>AT$19</v>
      </c>
      <c r="AU2071" s="179" t="str">
        <f t="shared" si="4043"/>
        <v>AU$19</v>
      </c>
      <c r="AV2071" s="179" t="str">
        <f t="shared" si="4043"/>
        <v>AV$19</v>
      </c>
      <c r="AW2071" s="179" t="str">
        <f t="shared" si="4043"/>
        <v>AW$19</v>
      </c>
      <c r="AX2071" s="179" t="str">
        <f t="shared" si="4043"/>
        <v>AX$19</v>
      </c>
      <c r="AY2071" s="179" t="str">
        <f t="shared" ref="AY2071:CD2071" si="4044">AY2059</f>
        <v>AY$19</v>
      </c>
      <c r="AZ2071" s="179" t="str">
        <f t="shared" si="4044"/>
        <v>AZ$19</v>
      </c>
      <c r="BA2071" s="179" t="str">
        <f t="shared" si="4044"/>
        <v>BA$19</v>
      </c>
      <c r="BB2071" s="179" t="str">
        <f t="shared" si="4044"/>
        <v>BB$19</v>
      </c>
      <c r="BC2071" s="179" t="str">
        <f t="shared" si="4044"/>
        <v>BC$19</v>
      </c>
      <c r="BD2071" s="179" t="str">
        <f t="shared" si="4044"/>
        <v>BD$19</v>
      </c>
      <c r="BE2071" s="179" t="str">
        <f t="shared" si="4044"/>
        <v>BE$19</v>
      </c>
      <c r="BF2071" s="179" t="str">
        <f t="shared" si="4044"/>
        <v>BF$19</v>
      </c>
      <c r="BG2071" s="179" t="str">
        <f t="shared" si="4044"/>
        <v>BG$19</v>
      </c>
      <c r="BH2071" s="179" t="str">
        <f t="shared" si="4044"/>
        <v>BH$19</v>
      </c>
      <c r="BI2071" s="179" t="str">
        <f t="shared" si="4044"/>
        <v>BI$19</v>
      </c>
      <c r="BJ2071" s="179" t="str">
        <f t="shared" si="4044"/>
        <v>BJ$19</v>
      </c>
      <c r="BK2071" s="179" t="str">
        <f t="shared" si="4044"/>
        <v>BK$19</v>
      </c>
      <c r="BL2071" s="179" t="str">
        <f t="shared" si="4044"/>
        <v>BL$19</v>
      </c>
      <c r="BM2071" s="179" t="str">
        <f t="shared" si="4044"/>
        <v>BM$19</v>
      </c>
      <c r="BN2071" s="179" t="str">
        <f t="shared" si="4044"/>
        <v>BN$19</v>
      </c>
      <c r="BO2071" s="179" t="str">
        <f t="shared" si="4044"/>
        <v>BO$19</v>
      </c>
      <c r="BP2071" s="179" t="str">
        <f t="shared" si="4044"/>
        <v>BP$19</v>
      </c>
      <c r="BQ2071" s="179" t="str">
        <f t="shared" si="4044"/>
        <v>BQ$19</v>
      </c>
      <c r="BR2071" s="179" t="str">
        <f t="shared" si="4044"/>
        <v>BR$19</v>
      </c>
      <c r="BS2071" s="179" t="str">
        <f t="shared" si="4044"/>
        <v>BS$19</v>
      </c>
      <c r="BT2071" s="179" t="str">
        <f t="shared" si="4044"/>
        <v>BT$19</v>
      </c>
      <c r="BU2071" s="179" t="str">
        <f t="shared" si="4044"/>
        <v>BU$19</v>
      </c>
      <c r="BV2071" s="179" t="str">
        <f t="shared" si="4044"/>
        <v>BV$19</v>
      </c>
      <c r="BW2071" s="179" t="str">
        <f t="shared" si="4044"/>
        <v>BW$19</v>
      </c>
      <c r="BX2071" s="179" t="str">
        <f t="shared" si="4044"/>
        <v>BX$19</v>
      </c>
      <c r="BY2071" s="179" t="str">
        <f t="shared" si="4044"/>
        <v>BY$19</v>
      </c>
      <c r="BZ2071" s="179" t="str">
        <f t="shared" si="4044"/>
        <v>BZ$19</v>
      </c>
      <c r="CA2071" s="179" t="str">
        <f t="shared" si="4044"/>
        <v>CA$19</v>
      </c>
      <c r="CB2071" s="179" t="str">
        <f t="shared" si="4044"/>
        <v>CB$19</v>
      </c>
      <c r="CC2071" s="179" t="str">
        <f t="shared" si="4044"/>
        <v>CC$19</v>
      </c>
      <c r="CD2071" s="179" t="str">
        <f t="shared" si="4044"/>
        <v>CD$19</v>
      </c>
      <c r="CE2071" s="179" t="str">
        <f t="shared" ref="CE2071:CL2071" si="4045">CE2059</f>
        <v>CE$19</v>
      </c>
      <c r="CF2071" s="179" t="str">
        <f t="shared" si="4045"/>
        <v>CF$19</v>
      </c>
      <c r="CG2071" s="179" t="str">
        <f t="shared" si="4045"/>
        <v>CG$19</v>
      </c>
      <c r="CH2071" s="179" t="str">
        <f t="shared" si="4045"/>
        <v>CH$19</v>
      </c>
      <c r="CI2071" s="179" t="str">
        <f t="shared" si="4045"/>
        <v>CI$19</v>
      </c>
      <c r="CJ2071" s="179" t="str">
        <f t="shared" si="4045"/>
        <v>CJ$19</v>
      </c>
      <c r="CK2071" s="179" t="str">
        <f t="shared" si="4045"/>
        <v>CK$19</v>
      </c>
      <c r="CL2071" s="179" t="str">
        <f t="shared" si="4045"/>
        <v>CL$19</v>
      </c>
      <c r="CN2071" s="60"/>
      <c r="CO2071" s="179" t="str">
        <f t="shared" ref="CO2071:DL2071" si="4046">CO2059</f>
        <v>CO$19</v>
      </c>
      <c r="CP2071" s="179" t="str">
        <f t="shared" si="4046"/>
        <v>CP$19</v>
      </c>
      <c r="CQ2071" s="179" t="str">
        <f t="shared" si="4046"/>
        <v>CQ$19</v>
      </c>
      <c r="CR2071" s="179" t="str">
        <f t="shared" si="4046"/>
        <v>CR$19</v>
      </c>
      <c r="CS2071" s="179" t="str">
        <f t="shared" si="4046"/>
        <v>CS$19</v>
      </c>
      <c r="CT2071" s="179" t="str">
        <f t="shared" si="4046"/>
        <v>CT$19</v>
      </c>
      <c r="CU2071" s="179" t="str">
        <f t="shared" si="4046"/>
        <v>CU$19</v>
      </c>
      <c r="CV2071" s="179" t="str">
        <f t="shared" si="4046"/>
        <v>CV$19</v>
      </c>
      <c r="CW2071" s="179" t="str">
        <f t="shared" si="4046"/>
        <v>CW$19</v>
      </c>
      <c r="CX2071" s="179" t="str">
        <f t="shared" si="4046"/>
        <v>CX$19</v>
      </c>
      <c r="CY2071" s="179" t="str">
        <f t="shared" si="4046"/>
        <v>CY$19</v>
      </c>
      <c r="CZ2071" s="179" t="str">
        <f t="shared" si="4046"/>
        <v>CZ$19</v>
      </c>
      <c r="DA2071" s="179" t="str">
        <f t="shared" si="4046"/>
        <v>DA$19</v>
      </c>
      <c r="DB2071" s="179" t="str">
        <f t="shared" si="4046"/>
        <v>DB$19</v>
      </c>
      <c r="DC2071" s="179" t="str">
        <f t="shared" si="4046"/>
        <v>DC$19</v>
      </c>
      <c r="DD2071" s="179" t="str">
        <f t="shared" si="4046"/>
        <v>DD$19</v>
      </c>
      <c r="DE2071" s="179" t="str">
        <f t="shared" si="4046"/>
        <v>DE$19</v>
      </c>
      <c r="DF2071" s="179" t="str">
        <f t="shared" si="4046"/>
        <v>DF$19</v>
      </c>
      <c r="DG2071" s="179" t="str">
        <f t="shared" si="4046"/>
        <v>DG$19</v>
      </c>
      <c r="DH2071" s="179" t="str">
        <f t="shared" si="4046"/>
        <v>DH$19</v>
      </c>
      <c r="DI2071" s="179" t="str">
        <f t="shared" si="4046"/>
        <v>DI$19</v>
      </c>
      <c r="DJ2071" s="179" t="str">
        <f t="shared" si="4046"/>
        <v>DJ$19</v>
      </c>
      <c r="DK2071" s="179" t="str">
        <f t="shared" si="4046"/>
        <v>DK$19</v>
      </c>
      <c r="DL2071" s="179" t="str">
        <f t="shared" si="4046"/>
        <v>DL$19</v>
      </c>
    </row>
    <row r="2072" spans="1:116" x14ac:dyDescent="0.4">
      <c r="E2072" s="8"/>
      <c r="G2072" s="136"/>
      <c r="H2072" s="12"/>
      <c r="I2072" s="60"/>
      <c r="J2072" s="60"/>
      <c r="K2072" s="15"/>
      <c r="L2072" s="15"/>
      <c r="M2072" s="15"/>
      <c r="N2072" s="15"/>
      <c r="O2072" s="15"/>
      <c r="P2072" s="15"/>
      <c r="R2072" s="15"/>
      <c r="S2072" s="179"/>
      <c r="T2072" s="179"/>
      <c r="U2072" s="179"/>
      <c r="V2072" s="179"/>
      <c r="W2072" s="179"/>
      <c r="X2072" s="179"/>
      <c r="Y2072" s="179"/>
      <c r="Z2072" s="179"/>
      <c r="AA2072" s="179"/>
      <c r="AB2072" s="179"/>
      <c r="AC2072" s="179"/>
      <c r="AD2072" s="179"/>
      <c r="AE2072" s="179"/>
      <c r="AF2072" s="179"/>
      <c r="AG2072" s="179"/>
      <c r="AH2072" s="179"/>
      <c r="AI2072" s="179"/>
      <c r="AJ2072" s="179"/>
      <c r="AK2072" s="179"/>
      <c r="AL2072" s="179"/>
      <c r="AM2072" s="179"/>
      <c r="AN2072" s="179"/>
      <c r="AO2072" s="179"/>
      <c r="AP2072" s="179"/>
      <c r="AQ2072" s="179"/>
      <c r="AR2072" s="179"/>
      <c r="AS2072" s="179"/>
      <c r="AT2072" s="179"/>
      <c r="AU2072" s="179"/>
      <c r="AV2072" s="179"/>
      <c r="AW2072" s="179"/>
      <c r="AX2072" s="179"/>
      <c r="AY2072" s="179"/>
      <c r="AZ2072" s="179"/>
      <c r="BA2072" s="179"/>
      <c r="BB2072" s="179"/>
      <c r="BC2072" s="179"/>
      <c r="BD2072" s="179"/>
      <c r="BE2072" s="179"/>
      <c r="BF2072" s="179"/>
      <c r="BG2072" s="179"/>
      <c r="BH2072" s="179"/>
      <c r="BI2072" s="179"/>
      <c r="BJ2072" s="179"/>
      <c r="BK2072" s="179"/>
      <c r="BL2072" s="179"/>
      <c r="BM2072" s="179"/>
      <c r="BN2072" s="179"/>
      <c r="BO2072" s="179"/>
      <c r="BP2072" s="179"/>
      <c r="BQ2072" s="179"/>
      <c r="BR2072" s="179"/>
      <c r="BS2072" s="179"/>
      <c r="BT2072" s="179"/>
      <c r="BU2072" s="179"/>
      <c r="BV2072" s="179"/>
      <c r="BW2072" s="179"/>
      <c r="BX2072" s="179"/>
      <c r="BY2072" s="179"/>
      <c r="BZ2072" s="179"/>
      <c r="CA2072" s="179"/>
      <c r="CB2072" s="179"/>
      <c r="CC2072" s="179"/>
      <c r="CD2072" s="179"/>
      <c r="CE2072" s="179"/>
      <c r="CF2072" s="179"/>
      <c r="CG2072" s="179"/>
      <c r="CH2072" s="179"/>
      <c r="CI2072" s="179"/>
      <c r="CJ2072" s="179"/>
      <c r="CK2072" s="179"/>
      <c r="CL2072" s="179"/>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A2073" s="174"/>
      <c r="E2073" s="8"/>
      <c r="G2073" s="175" t="s">
        <v>490</v>
      </c>
      <c r="H2073" s="174"/>
      <c r="I2073" s="176"/>
      <c r="J2073" s="176"/>
      <c r="K2073" s="197"/>
      <c r="L2073" s="197"/>
      <c r="M2073" s="197"/>
      <c r="N2073" s="197"/>
      <c r="O2073" s="197"/>
      <c r="P2073" s="197"/>
      <c r="R2073" s="198"/>
      <c r="S2073" s="174"/>
      <c r="T2073" s="174"/>
      <c r="U2073" s="174"/>
      <c r="V2073" s="174"/>
      <c r="W2073" s="174"/>
      <c r="X2073" s="174"/>
      <c r="Y2073" s="174"/>
      <c r="Z2073" s="174"/>
      <c r="AA2073" s="174"/>
      <c r="AB2073" s="174"/>
      <c r="AC2073" s="174"/>
      <c r="AD2073" s="174"/>
      <c r="AE2073" s="174"/>
      <c r="AF2073" s="174"/>
      <c r="AG2073" s="174"/>
      <c r="AH2073" s="174"/>
      <c r="AI2073" s="174"/>
      <c r="AJ2073" s="174"/>
      <c r="AK2073" s="174"/>
      <c r="AL2073" s="174"/>
      <c r="AM2073" s="174"/>
      <c r="AN2073" s="174"/>
      <c r="AO2073" s="174"/>
      <c r="AP2073" s="174"/>
      <c r="AQ2073" s="174"/>
      <c r="AR2073" s="174"/>
      <c r="AS2073" s="174"/>
      <c r="AT2073" s="174"/>
      <c r="AU2073" s="174"/>
      <c r="AV2073" s="174"/>
      <c r="AW2073" s="174"/>
      <c r="AX2073" s="174"/>
      <c r="AY2073" s="174"/>
      <c r="AZ2073" s="174"/>
      <c r="BA2073" s="174"/>
      <c r="BB2073" s="174"/>
      <c r="BC2073" s="174"/>
      <c r="BD2073" s="174"/>
      <c r="BE2073" s="174"/>
      <c r="BF2073" s="174"/>
      <c r="BG2073" s="174"/>
      <c r="BH2073" s="174"/>
      <c r="BI2073" s="174"/>
      <c r="BJ2073" s="174"/>
      <c r="BK2073" s="174"/>
      <c r="BL2073" s="174"/>
      <c r="BM2073" s="174"/>
      <c r="BN2073" s="174"/>
      <c r="BO2073" s="174"/>
      <c r="BP2073" s="174"/>
      <c r="BQ2073" s="174"/>
      <c r="BR2073" s="174"/>
      <c r="BS2073" s="174"/>
      <c r="BT2073" s="174"/>
      <c r="BU2073" s="174"/>
      <c r="BV2073" s="174"/>
      <c r="BW2073" s="174"/>
      <c r="BX2073" s="174"/>
      <c r="BY2073" s="174"/>
      <c r="BZ2073" s="174"/>
      <c r="CA2073" s="174"/>
      <c r="CB2073" s="174"/>
      <c r="CC2073" s="174"/>
      <c r="CD2073" s="174"/>
      <c r="CE2073" s="174"/>
      <c r="CF2073" s="174"/>
      <c r="CG2073" s="174"/>
      <c r="CH2073" s="174"/>
      <c r="CI2073" s="174"/>
      <c r="CJ2073" s="174"/>
      <c r="CK2073" s="174"/>
      <c r="CL2073" s="174"/>
      <c r="CN2073" s="176"/>
      <c r="CO2073" s="174"/>
      <c r="CP2073" s="174"/>
      <c r="CQ2073" s="174"/>
      <c r="CR2073" s="174"/>
      <c r="CS2073" s="174"/>
      <c r="CT2073" s="174"/>
      <c r="CU2073" s="174"/>
      <c r="CV2073" s="174"/>
      <c r="CW2073" s="174"/>
      <c r="CX2073" s="174"/>
      <c r="CY2073" s="174"/>
      <c r="CZ2073" s="174"/>
      <c r="DA2073" s="174"/>
      <c r="DB2073" s="174"/>
      <c r="DC2073" s="174"/>
      <c r="DD2073" s="174"/>
      <c r="DE2073" s="174"/>
      <c r="DF2073" s="174"/>
      <c r="DG2073" s="174"/>
      <c r="DH2073" s="174"/>
      <c r="DI2073" s="174"/>
      <c r="DJ2073" s="174"/>
      <c r="DK2073" s="174"/>
      <c r="DL2073" s="174"/>
    </row>
    <row r="2074" spans="1:116" x14ac:dyDescent="0.4">
      <c r="A2074" s="174"/>
      <c r="E2074" s="8"/>
      <c r="G2074" s="175" t="s">
        <v>492</v>
      </c>
      <c r="H2074" s="174"/>
      <c r="I2074" s="176"/>
      <c r="J2074" s="176"/>
      <c r="K2074" s="197"/>
      <c r="L2074" s="197"/>
      <c r="M2074" s="197"/>
      <c r="N2074" s="197"/>
      <c r="O2074" s="197"/>
      <c r="P2074" s="197"/>
      <c r="R2074" s="198"/>
      <c r="S2074" s="174"/>
      <c r="T2074" s="174"/>
      <c r="U2074" s="174"/>
      <c r="V2074" s="174"/>
      <c r="W2074" s="174"/>
      <c r="X2074" s="174"/>
      <c r="Y2074" s="174"/>
      <c r="Z2074" s="174"/>
      <c r="AA2074" s="174"/>
      <c r="AB2074" s="174"/>
      <c r="AC2074" s="174"/>
      <c r="AD2074" s="174"/>
      <c r="AE2074" s="174"/>
      <c r="AF2074" s="174"/>
      <c r="AG2074" s="174"/>
      <c r="AH2074" s="174"/>
      <c r="AI2074" s="174"/>
      <c r="AJ2074" s="174"/>
      <c r="AK2074" s="174"/>
      <c r="AL2074" s="174"/>
      <c r="AM2074" s="174"/>
      <c r="AN2074" s="174"/>
      <c r="AO2074" s="174"/>
      <c r="AP2074" s="174"/>
      <c r="AQ2074" s="174"/>
      <c r="AR2074" s="174"/>
      <c r="AS2074" s="174"/>
      <c r="AT2074" s="174"/>
      <c r="AU2074" s="174"/>
      <c r="AV2074" s="174"/>
      <c r="AW2074" s="174"/>
      <c r="AX2074" s="174"/>
      <c r="AY2074" s="174"/>
      <c r="AZ2074" s="174"/>
      <c r="BA2074" s="174"/>
      <c r="BB2074" s="174"/>
      <c r="BC2074" s="174"/>
      <c r="BD2074" s="174"/>
      <c r="BE2074" s="174"/>
      <c r="BF2074" s="174"/>
      <c r="BG2074" s="174"/>
      <c r="BH2074" s="174"/>
      <c r="BI2074" s="174"/>
      <c r="BJ2074" s="174"/>
      <c r="BK2074" s="174"/>
      <c r="BL2074" s="174"/>
      <c r="BM2074" s="174"/>
      <c r="BN2074" s="174"/>
      <c r="BO2074" s="174"/>
      <c r="BP2074" s="174"/>
      <c r="BQ2074" s="174"/>
      <c r="BR2074" s="174"/>
      <c r="BS2074" s="174"/>
      <c r="BT2074" s="174"/>
      <c r="BU2074" s="174"/>
      <c r="BV2074" s="174"/>
      <c r="BW2074" s="174"/>
      <c r="BX2074" s="174"/>
      <c r="BY2074" s="174"/>
      <c r="BZ2074" s="174"/>
      <c r="CA2074" s="174"/>
      <c r="CB2074" s="174"/>
      <c r="CC2074" s="174"/>
      <c r="CD2074" s="174"/>
      <c r="CE2074" s="174"/>
      <c r="CF2074" s="174"/>
      <c r="CG2074" s="174"/>
      <c r="CH2074" s="174"/>
      <c r="CI2074" s="174"/>
      <c r="CJ2074" s="174"/>
      <c r="CK2074" s="174"/>
      <c r="CL2074" s="174"/>
      <c r="CN2074" s="176"/>
      <c r="CO2074" s="174"/>
      <c r="CP2074" s="174"/>
      <c r="CQ2074" s="174"/>
      <c r="CR2074" s="174"/>
      <c r="CS2074" s="174"/>
      <c r="CT2074" s="174"/>
      <c r="CU2074" s="174"/>
      <c r="CV2074" s="174"/>
      <c r="CW2074" s="174"/>
      <c r="CX2074" s="174"/>
      <c r="CY2074" s="174"/>
      <c r="CZ2074" s="174"/>
      <c r="DA2074" s="174"/>
      <c r="DB2074" s="174"/>
      <c r="DC2074" s="174"/>
      <c r="DD2074" s="174"/>
      <c r="DE2074" s="174"/>
      <c r="DF2074" s="174"/>
      <c r="DG2074" s="174"/>
      <c r="DH2074" s="174"/>
      <c r="DI2074" s="174"/>
      <c r="DJ2074" s="174"/>
      <c r="DK2074" s="174"/>
      <c r="DL2074" s="174"/>
    </row>
    <row r="2075" spans="1:116" x14ac:dyDescent="0.4">
      <c r="A2075" s="174"/>
      <c r="E2075" s="8"/>
      <c r="G2075" s="175" t="s">
        <v>461</v>
      </c>
      <c r="H2075" s="174"/>
      <c r="I2075" s="176"/>
      <c r="J2075" s="176"/>
      <c r="K2075" s="197"/>
      <c r="L2075" s="197"/>
      <c r="M2075" s="197"/>
      <c r="N2075" s="197"/>
      <c r="O2075" s="197"/>
      <c r="P2075" s="197"/>
      <c r="R2075" s="198"/>
      <c r="S2075" s="199" t="str">
        <f t="shared" ref="S2075:CD2075" si="4047">S$20</f>
        <v>S$16</v>
      </c>
      <c r="T2075" s="199" t="str">
        <f t="shared" si="4047"/>
        <v>T$16</v>
      </c>
      <c r="U2075" s="199" t="str">
        <f t="shared" si="4047"/>
        <v>U$16</v>
      </c>
      <c r="V2075" s="199" t="str">
        <f t="shared" si="4047"/>
        <v>V$16</v>
      </c>
      <c r="W2075" s="199" t="str">
        <f t="shared" si="4047"/>
        <v>W$16</v>
      </c>
      <c r="X2075" s="199" t="str">
        <f t="shared" si="4047"/>
        <v>X$16</v>
      </c>
      <c r="Y2075" s="199" t="str">
        <f t="shared" si="4047"/>
        <v>Y$16</v>
      </c>
      <c r="Z2075" s="199" t="str">
        <f t="shared" si="4047"/>
        <v>Z$16</v>
      </c>
      <c r="AA2075" s="199" t="str">
        <f t="shared" si="4047"/>
        <v>AA$16</v>
      </c>
      <c r="AB2075" s="199" t="str">
        <f t="shared" si="4047"/>
        <v>AB$16</v>
      </c>
      <c r="AC2075" s="199" t="str">
        <f t="shared" si="4047"/>
        <v>AC$16</v>
      </c>
      <c r="AD2075" s="199" t="str">
        <f t="shared" si="4047"/>
        <v>AD$16</v>
      </c>
      <c r="AE2075" s="199" t="str">
        <f t="shared" si="4047"/>
        <v>AE$16</v>
      </c>
      <c r="AF2075" s="199" t="str">
        <f t="shared" si="4047"/>
        <v>AF$16</v>
      </c>
      <c r="AG2075" s="199" t="str">
        <f t="shared" si="4047"/>
        <v>AG$16</v>
      </c>
      <c r="AH2075" s="199" t="str">
        <f t="shared" si="4047"/>
        <v>AH$16</v>
      </c>
      <c r="AI2075" s="199" t="str">
        <f t="shared" si="4047"/>
        <v>AI$16</v>
      </c>
      <c r="AJ2075" s="199" t="str">
        <f t="shared" si="4047"/>
        <v>AJ$16</v>
      </c>
      <c r="AK2075" s="199" t="str">
        <f t="shared" si="4047"/>
        <v>AK$16</v>
      </c>
      <c r="AL2075" s="199" t="str">
        <f t="shared" si="4047"/>
        <v>AL$16</v>
      </c>
      <c r="AM2075" s="199" t="str">
        <f t="shared" si="4047"/>
        <v>AM$16</v>
      </c>
      <c r="AN2075" s="199" t="str">
        <f t="shared" si="4047"/>
        <v>AN$16</v>
      </c>
      <c r="AO2075" s="199" t="str">
        <f t="shared" si="4047"/>
        <v>AO$16</v>
      </c>
      <c r="AP2075" s="199" t="str">
        <f t="shared" si="4047"/>
        <v>AP$16</v>
      </c>
      <c r="AQ2075" s="199" t="str">
        <f t="shared" si="4047"/>
        <v>AQ$16</v>
      </c>
      <c r="AR2075" s="199" t="str">
        <f t="shared" si="4047"/>
        <v>AR$16</v>
      </c>
      <c r="AS2075" s="199" t="str">
        <f t="shared" si="4047"/>
        <v>AS$16</v>
      </c>
      <c r="AT2075" s="199" t="str">
        <f t="shared" si="4047"/>
        <v>AT$16</v>
      </c>
      <c r="AU2075" s="199" t="str">
        <f t="shared" si="4047"/>
        <v>AU$16</v>
      </c>
      <c r="AV2075" s="199" t="str">
        <f t="shared" si="4047"/>
        <v>AV$16</v>
      </c>
      <c r="AW2075" s="199" t="str">
        <f t="shared" si="4047"/>
        <v>AW$16</v>
      </c>
      <c r="AX2075" s="199" t="str">
        <f t="shared" si="4047"/>
        <v>AX$16</v>
      </c>
      <c r="AY2075" s="199" t="str">
        <f t="shared" si="4047"/>
        <v>AY$16</v>
      </c>
      <c r="AZ2075" s="199" t="str">
        <f t="shared" si="4047"/>
        <v>AZ$16</v>
      </c>
      <c r="BA2075" s="199" t="str">
        <f t="shared" si="4047"/>
        <v>BA$16</v>
      </c>
      <c r="BB2075" s="199" t="str">
        <f t="shared" si="4047"/>
        <v>BB$16</v>
      </c>
      <c r="BC2075" s="199" t="str">
        <f t="shared" si="4047"/>
        <v>BC$16</v>
      </c>
      <c r="BD2075" s="199" t="str">
        <f t="shared" si="4047"/>
        <v>BD$16</v>
      </c>
      <c r="BE2075" s="199" t="str">
        <f t="shared" si="4047"/>
        <v>BE$16</v>
      </c>
      <c r="BF2075" s="199" t="str">
        <f t="shared" si="4047"/>
        <v>BF$16</v>
      </c>
      <c r="BG2075" s="199" t="str">
        <f t="shared" si="4047"/>
        <v>BG$16</v>
      </c>
      <c r="BH2075" s="199" t="str">
        <f t="shared" si="4047"/>
        <v>BH$16</v>
      </c>
      <c r="BI2075" s="199" t="str">
        <f t="shared" si="4047"/>
        <v>BI$16</v>
      </c>
      <c r="BJ2075" s="199" t="str">
        <f t="shared" si="4047"/>
        <v>BJ$16</v>
      </c>
      <c r="BK2075" s="199" t="str">
        <f t="shared" si="4047"/>
        <v>BK$16</v>
      </c>
      <c r="BL2075" s="199" t="str">
        <f t="shared" si="4047"/>
        <v>BL$16</v>
      </c>
      <c r="BM2075" s="199" t="str">
        <f t="shared" si="4047"/>
        <v>BM$16</v>
      </c>
      <c r="BN2075" s="199" t="str">
        <f t="shared" si="4047"/>
        <v>BN$16</v>
      </c>
      <c r="BO2075" s="199" t="str">
        <f t="shared" si="4047"/>
        <v>BO$16</v>
      </c>
      <c r="BP2075" s="199" t="str">
        <f t="shared" si="4047"/>
        <v>BP$16</v>
      </c>
      <c r="BQ2075" s="199" t="str">
        <f t="shared" si="4047"/>
        <v>BQ$16</v>
      </c>
      <c r="BR2075" s="199" t="str">
        <f t="shared" si="4047"/>
        <v>BR$16</v>
      </c>
      <c r="BS2075" s="199" t="str">
        <f t="shared" si="4047"/>
        <v>BS$16</v>
      </c>
      <c r="BT2075" s="199" t="str">
        <f t="shared" si="4047"/>
        <v>BT$16</v>
      </c>
      <c r="BU2075" s="199" t="str">
        <f t="shared" si="4047"/>
        <v>BU$16</v>
      </c>
      <c r="BV2075" s="199" t="str">
        <f t="shared" si="4047"/>
        <v>BV$16</v>
      </c>
      <c r="BW2075" s="199" t="str">
        <f t="shared" si="4047"/>
        <v>BW$16</v>
      </c>
      <c r="BX2075" s="199" t="str">
        <f t="shared" si="4047"/>
        <v>BX$16</v>
      </c>
      <c r="BY2075" s="199" t="str">
        <f t="shared" si="4047"/>
        <v>BY$16</v>
      </c>
      <c r="BZ2075" s="199" t="str">
        <f t="shared" si="4047"/>
        <v>BZ$16</v>
      </c>
      <c r="CA2075" s="199" t="str">
        <f t="shared" si="4047"/>
        <v>CA$16</v>
      </c>
      <c r="CB2075" s="199" t="str">
        <f t="shared" si="4047"/>
        <v>CB$16</v>
      </c>
      <c r="CC2075" s="199" t="str">
        <f t="shared" si="4047"/>
        <v>CC$16</v>
      </c>
      <c r="CD2075" s="199" t="str">
        <f t="shared" si="4047"/>
        <v>CD$16</v>
      </c>
      <c r="CE2075" s="199" t="str">
        <f t="shared" ref="CE2075:CL2075" si="4048">CE$20</f>
        <v>CE$16</v>
      </c>
      <c r="CF2075" s="199" t="str">
        <f t="shared" si="4048"/>
        <v>CF$16</v>
      </c>
      <c r="CG2075" s="199" t="str">
        <f t="shared" si="4048"/>
        <v>CG$16</v>
      </c>
      <c r="CH2075" s="199" t="str">
        <f t="shared" si="4048"/>
        <v>CH$16</v>
      </c>
      <c r="CI2075" s="199" t="str">
        <f t="shared" si="4048"/>
        <v>CI$16</v>
      </c>
      <c r="CJ2075" s="199" t="str">
        <f t="shared" si="4048"/>
        <v>CJ$16</v>
      </c>
      <c r="CK2075" s="199" t="str">
        <f t="shared" si="4048"/>
        <v>CK$16</v>
      </c>
      <c r="CL2075" s="199" t="str">
        <f t="shared" si="4048"/>
        <v>CL$16</v>
      </c>
      <c r="CN2075" s="176"/>
      <c r="CO2075" s="199" t="str">
        <f t="shared" ref="CO2075:DL2075" si="4049">CO$20</f>
        <v>CO$16</v>
      </c>
      <c r="CP2075" s="199" t="str">
        <f t="shared" si="4049"/>
        <v>CP$16</v>
      </c>
      <c r="CQ2075" s="199" t="str">
        <f t="shared" si="4049"/>
        <v>CQ$16</v>
      </c>
      <c r="CR2075" s="199" t="str">
        <f t="shared" si="4049"/>
        <v>CR$16</v>
      </c>
      <c r="CS2075" s="199" t="str">
        <f t="shared" si="4049"/>
        <v>CS$16</v>
      </c>
      <c r="CT2075" s="199" t="str">
        <f t="shared" si="4049"/>
        <v>CT$16</v>
      </c>
      <c r="CU2075" s="199" t="str">
        <f t="shared" si="4049"/>
        <v>CU$16</v>
      </c>
      <c r="CV2075" s="199" t="str">
        <f t="shared" si="4049"/>
        <v>CV$16</v>
      </c>
      <c r="CW2075" s="199" t="str">
        <f t="shared" si="4049"/>
        <v>CW$16</v>
      </c>
      <c r="CX2075" s="199" t="str">
        <f t="shared" si="4049"/>
        <v>CX$16</v>
      </c>
      <c r="CY2075" s="199" t="str">
        <f t="shared" si="4049"/>
        <v>CY$16</v>
      </c>
      <c r="CZ2075" s="199" t="str">
        <f t="shared" si="4049"/>
        <v>CZ$16</v>
      </c>
      <c r="DA2075" s="199" t="str">
        <f t="shared" si="4049"/>
        <v>DA$16</v>
      </c>
      <c r="DB2075" s="199" t="str">
        <f t="shared" si="4049"/>
        <v>DB$16</v>
      </c>
      <c r="DC2075" s="199" t="str">
        <f t="shared" si="4049"/>
        <v>DC$16</v>
      </c>
      <c r="DD2075" s="199" t="str">
        <f t="shared" si="4049"/>
        <v>DD$16</v>
      </c>
      <c r="DE2075" s="199" t="str">
        <f t="shared" si="4049"/>
        <v>DE$16</v>
      </c>
      <c r="DF2075" s="199" t="str">
        <f t="shared" si="4049"/>
        <v>DF$16</v>
      </c>
      <c r="DG2075" s="199" t="str">
        <f t="shared" si="4049"/>
        <v>DG$16</v>
      </c>
      <c r="DH2075" s="199" t="str">
        <f t="shared" si="4049"/>
        <v>DH$16</v>
      </c>
      <c r="DI2075" s="199" t="str">
        <f t="shared" si="4049"/>
        <v>DI$16</v>
      </c>
      <c r="DJ2075" s="199" t="str">
        <f t="shared" si="4049"/>
        <v>DJ$16</v>
      </c>
      <c r="DK2075" s="199" t="str">
        <f t="shared" si="4049"/>
        <v>DK$16</v>
      </c>
      <c r="DL2075" s="199" t="str">
        <f t="shared" si="4049"/>
        <v>DL$16</v>
      </c>
    </row>
    <row r="2076" spans="1:116" x14ac:dyDescent="0.4">
      <c r="A2076" s="174"/>
      <c r="E2076" s="8"/>
      <c r="G2076" s="175" t="s">
        <v>462</v>
      </c>
      <c r="H2076" s="200"/>
      <c r="I2076" s="201"/>
      <c r="J2076" s="201"/>
      <c r="K2076" s="202"/>
      <c r="L2076" s="202"/>
      <c r="M2076" s="202"/>
      <c r="N2076" s="202"/>
      <c r="O2076" s="202"/>
      <c r="P2076" s="202"/>
      <c r="R2076" s="202"/>
      <c r="S2076" s="199" t="str">
        <f t="shared" ref="S2076:CD2076" si="4050">S$21</f>
        <v>S$17</v>
      </c>
      <c r="T2076" s="199" t="str">
        <f t="shared" si="4050"/>
        <v>T$17</v>
      </c>
      <c r="U2076" s="199" t="str">
        <f t="shared" si="4050"/>
        <v>U$17</v>
      </c>
      <c r="V2076" s="199" t="str">
        <f t="shared" si="4050"/>
        <v>V$17</v>
      </c>
      <c r="W2076" s="199" t="str">
        <f t="shared" si="4050"/>
        <v>W$17</v>
      </c>
      <c r="X2076" s="199" t="str">
        <f t="shared" si="4050"/>
        <v>X$17</v>
      </c>
      <c r="Y2076" s="199" t="str">
        <f t="shared" si="4050"/>
        <v>Y$17</v>
      </c>
      <c r="Z2076" s="199" t="str">
        <f t="shared" si="4050"/>
        <v>Z$17</v>
      </c>
      <c r="AA2076" s="199" t="str">
        <f t="shared" si="4050"/>
        <v>AA$17</v>
      </c>
      <c r="AB2076" s="199" t="str">
        <f t="shared" si="4050"/>
        <v>AB$17</v>
      </c>
      <c r="AC2076" s="199" t="str">
        <f t="shared" si="4050"/>
        <v>AC$17</v>
      </c>
      <c r="AD2076" s="199" t="str">
        <f t="shared" si="4050"/>
        <v>AD$17</v>
      </c>
      <c r="AE2076" s="199" t="str">
        <f t="shared" si="4050"/>
        <v>AE$17</v>
      </c>
      <c r="AF2076" s="199" t="str">
        <f t="shared" si="4050"/>
        <v>AF$17</v>
      </c>
      <c r="AG2076" s="199" t="str">
        <f t="shared" si="4050"/>
        <v>AG$17</v>
      </c>
      <c r="AH2076" s="199" t="str">
        <f t="shared" si="4050"/>
        <v>AH$17</v>
      </c>
      <c r="AI2076" s="199" t="str">
        <f t="shared" si="4050"/>
        <v>AI$17</v>
      </c>
      <c r="AJ2076" s="199" t="str">
        <f t="shared" si="4050"/>
        <v>AJ$17</v>
      </c>
      <c r="AK2076" s="199" t="str">
        <f t="shared" si="4050"/>
        <v>AK$17</v>
      </c>
      <c r="AL2076" s="199" t="str">
        <f t="shared" si="4050"/>
        <v>AL$17</v>
      </c>
      <c r="AM2076" s="199" t="str">
        <f t="shared" si="4050"/>
        <v>AM$17</v>
      </c>
      <c r="AN2076" s="199" t="str">
        <f t="shared" si="4050"/>
        <v>AN$17</v>
      </c>
      <c r="AO2076" s="199" t="str">
        <f t="shared" si="4050"/>
        <v>AO$17</v>
      </c>
      <c r="AP2076" s="199" t="str">
        <f t="shared" si="4050"/>
        <v>AP$17</v>
      </c>
      <c r="AQ2076" s="199" t="str">
        <f t="shared" si="4050"/>
        <v>AQ$17</v>
      </c>
      <c r="AR2076" s="199" t="str">
        <f t="shared" si="4050"/>
        <v>AR$17</v>
      </c>
      <c r="AS2076" s="199" t="str">
        <f t="shared" si="4050"/>
        <v>AS$17</v>
      </c>
      <c r="AT2076" s="199" t="str">
        <f t="shared" si="4050"/>
        <v>AT$17</v>
      </c>
      <c r="AU2076" s="199" t="str">
        <f t="shared" si="4050"/>
        <v>AU$17</v>
      </c>
      <c r="AV2076" s="199" t="str">
        <f t="shared" si="4050"/>
        <v>AV$17</v>
      </c>
      <c r="AW2076" s="199" t="str">
        <f t="shared" si="4050"/>
        <v>AW$17</v>
      </c>
      <c r="AX2076" s="199" t="str">
        <f t="shared" si="4050"/>
        <v>AX$17</v>
      </c>
      <c r="AY2076" s="199" t="str">
        <f t="shared" si="4050"/>
        <v>AY$17</v>
      </c>
      <c r="AZ2076" s="199" t="str">
        <f t="shared" si="4050"/>
        <v>AZ$17</v>
      </c>
      <c r="BA2076" s="199" t="str">
        <f t="shared" si="4050"/>
        <v>BA$17</v>
      </c>
      <c r="BB2076" s="199" t="str">
        <f t="shared" si="4050"/>
        <v>BB$17</v>
      </c>
      <c r="BC2076" s="199" t="str">
        <f t="shared" si="4050"/>
        <v>BC$17</v>
      </c>
      <c r="BD2076" s="199" t="str">
        <f t="shared" si="4050"/>
        <v>BD$17</v>
      </c>
      <c r="BE2076" s="199" t="str">
        <f t="shared" si="4050"/>
        <v>BE$17</v>
      </c>
      <c r="BF2076" s="199" t="str">
        <f t="shared" si="4050"/>
        <v>BF$17</v>
      </c>
      <c r="BG2076" s="199" t="str">
        <f t="shared" si="4050"/>
        <v>BG$17</v>
      </c>
      <c r="BH2076" s="199" t="str">
        <f t="shared" si="4050"/>
        <v>BH$17</v>
      </c>
      <c r="BI2076" s="199" t="str">
        <f t="shared" si="4050"/>
        <v>BI$17</v>
      </c>
      <c r="BJ2076" s="199" t="str">
        <f t="shared" si="4050"/>
        <v>BJ$17</v>
      </c>
      <c r="BK2076" s="199" t="str">
        <f t="shared" si="4050"/>
        <v>BK$17</v>
      </c>
      <c r="BL2076" s="199" t="str">
        <f t="shared" si="4050"/>
        <v>BL$17</v>
      </c>
      <c r="BM2076" s="199" t="str">
        <f t="shared" si="4050"/>
        <v>BM$17</v>
      </c>
      <c r="BN2076" s="199" t="str">
        <f t="shared" si="4050"/>
        <v>BN$17</v>
      </c>
      <c r="BO2076" s="199" t="str">
        <f t="shared" si="4050"/>
        <v>BO$17</v>
      </c>
      <c r="BP2076" s="199" t="str">
        <f t="shared" si="4050"/>
        <v>BP$17</v>
      </c>
      <c r="BQ2076" s="199" t="str">
        <f t="shared" si="4050"/>
        <v>BQ$17</v>
      </c>
      <c r="BR2076" s="199" t="str">
        <f t="shared" si="4050"/>
        <v>BR$17</v>
      </c>
      <c r="BS2076" s="199" t="str">
        <f t="shared" si="4050"/>
        <v>BS$17</v>
      </c>
      <c r="BT2076" s="199" t="str">
        <f t="shared" si="4050"/>
        <v>BT$17</v>
      </c>
      <c r="BU2076" s="199" t="str">
        <f t="shared" si="4050"/>
        <v>BU$17</v>
      </c>
      <c r="BV2076" s="199" t="str">
        <f t="shared" si="4050"/>
        <v>BV$17</v>
      </c>
      <c r="BW2076" s="199" t="str">
        <f t="shared" si="4050"/>
        <v>BW$17</v>
      </c>
      <c r="BX2076" s="199" t="str">
        <f t="shared" si="4050"/>
        <v>BX$17</v>
      </c>
      <c r="BY2076" s="199" t="str">
        <f t="shared" si="4050"/>
        <v>BY$17</v>
      </c>
      <c r="BZ2076" s="199" t="str">
        <f t="shared" si="4050"/>
        <v>BZ$17</v>
      </c>
      <c r="CA2076" s="199" t="str">
        <f t="shared" si="4050"/>
        <v>CA$17</v>
      </c>
      <c r="CB2076" s="199" t="str">
        <f t="shared" si="4050"/>
        <v>CB$17</v>
      </c>
      <c r="CC2076" s="199" t="str">
        <f t="shared" si="4050"/>
        <v>CC$17</v>
      </c>
      <c r="CD2076" s="199" t="str">
        <f t="shared" si="4050"/>
        <v>CD$17</v>
      </c>
      <c r="CE2076" s="199" t="str">
        <f t="shared" ref="CE2076:CL2076" si="4051">CE$21</f>
        <v>CE$17</v>
      </c>
      <c r="CF2076" s="199" t="str">
        <f t="shared" si="4051"/>
        <v>CF$17</v>
      </c>
      <c r="CG2076" s="199" t="str">
        <f t="shared" si="4051"/>
        <v>CG$17</v>
      </c>
      <c r="CH2076" s="199" t="str">
        <f t="shared" si="4051"/>
        <v>CH$17</v>
      </c>
      <c r="CI2076" s="199" t="str">
        <f t="shared" si="4051"/>
        <v>CI$17</v>
      </c>
      <c r="CJ2076" s="199" t="str">
        <f t="shared" si="4051"/>
        <v>CJ$17</v>
      </c>
      <c r="CK2076" s="199" t="str">
        <f t="shared" si="4051"/>
        <v>CK$17</v>
      </c>
      <c r="CL2076" s="199" t="str">
        <f t="shared" si="4051"/>
        <v>CL$17</v>
      </c>
      <c r="CN2076" s="201"/>
      <c r="CO2076" s="199" t="str">
        <f t="shared" ref="CO2076:DL2076" si="4052">CO$21</f>
        <v>CO$17</v>
      </c>
      <c r="CP2076" s="199" t="str">
        <f t="shared" si="4052"/>
        <v>CP$17</v>
      </c>
      <c r="CQ2076" s="199" t="str">
        <f t="shared" si="4052"/>
        <v>CQ$17</v>
      </c>
      <c r="CR2076" s="199" t="str">
        <f t="shared" si="4052"/>
        <v>CR$17</v>
      </c>
      <c r="CS2076" s="199" t="str">
        <f t="shared" si="4052"/>
        <v>CS$17</v>
      </c>
      <c r="CT2076" s="199" t="str">
        <f t="shared" si="4052"/>
        <v>CT$17</v>
      </c>
      <c r="CU2076" s="199" t="str">
        <f t="shared" si="4052"/>
        <v>CU$17</v>
      </c>
      <c r="CV2076" s="199" t="str">
        <f t="shared" si="4052"/>
        <v>CV$17</v>
      </c>
      <c r="CW2076" s="199" t="str">
        <f t="shared" si="4052"/>
        <v>CW$17</v>
      </c>
      <c r="CX2076" s="199" t="str">
        <f t="shared" si="4052"/>
        <v>CX$17</v>
      </c>
      <c r="CY2076" s="199" t="str">
        <f t="shared" si="4052"/>
        <v>CY$17</v>
      </c>
      <c r="CZ2076" s="199" t="str">
        <f t="shared" si="4052"/>
        <v>CZ$17</v>
      </c>
      <c r="DA2076" s="199" t="str">
        <f t="shared" si="4052"/>
        <v>DA$17</v>
      </c>
      <c r="DB2076" s="199" t="str">
        <f t="shared" si="4052"/>
        <v>DB$17</v>
      </c>
      <c r="DC2076" s="199" t="str">
        <f t="shared" si="4052"/>
        <v>DC$17</v>
      </c>
      <c r="DD2076" s="199" t="str">
        <f t="shared" si="4052"/>
        <v>DD$17</v>
      </c>
      <c r="DE2076" s="199" t="str">
        <f t="shared" si="4052"/>
        <v>DE$17</v>
      </c>
      <c r="DF2076" s="199" t="str">
        <f t="shared" si="4052"/>
        <v>DF$17</v>
      </c>
      <c r="DG2076" s="199" t="str">
        <f t="shared" si="4052"/>
        <v>DG$17</v>
      </c>
      <c r="DH2076" s="199" t="str">
        <f t="shared" si="4052"/>
        <v>DH$17</v>
      </c>
      <c r="DI2076" s="199" t="str">
        <f t="shared" si="4052"/>
        <v>DI$17</v>
      </c>
      <c r="DJ2076" s="199" t="str">
        <f t="shared" si="4052"/>
        <v>DJ$17</v>
      </c>
      <c r="DK2076" s="199" t="str">
        <f t="shared" si="4052"/>
        <v>DK$17</v>
      </c>
      <c r="DL2076" s="199" t="str">
        <f t="shared" si="4052"/>
        <v>DL$17</v>
      </c>
    </row>
    <row r="2077" spans="1:116" x14ac:dyDescent="0.4">
      <c r="A2077" s="174"/>
      <c r="E2077" s="8"/>
      <c r="G2077" s="175" t="s">
        <v>491</v>
      </c>
      <c r="H2077" s="200"/>
      <c r="I2077" s="201"/>
      <c r="J2077" s="201"/>
      <c r="K2077" s="202"/>
      <c r="L2077" s="202"/>
      <c r="M2077" s="202"/>
      <c r="N2077" s="202"/>
      <c r="O2077" s="202"/>
      <c r="P2077" s="202"/>
      <c r="R2077" s="202"/>
      <c r="S2077" s="190"/>
      <c r="T2077" s="190"/>
      <c r="U2077" s="190"/>
      <c r="V2077" s="190"/>
      <c r="W2077" s="190"/>
      <c r="X2077" s="190"/>
      <c r="Y2077" s="190"/>
      <c r="Z2077" s="190"/>
      <c r="AA2077" s="190"/>
      <c r="AB2077" s="190"/>
      <c r="AC2077" s="190"/>
      <c r="AD2077" s="190"/>
      <c r="AE2077" s="190"/>
      <c r="AF2077" s="190"/>
      <c r="AG2077" s="190"/>
      <c r="AH2077" s="190"/>
      <c r="AI2077" s="190"/>
      <c r="AJ2077" s="190"/>
      <c r="AK2077" s="190"/>
      <c r="AL2077" s="190"/>
      <c r="AM2077" s="190"/>
      <c r="AN2077" s="190"/>
      <c r="AO2077" s="190"/>
      <c r="AP2077" s="190"/>
      <c r="AQ2077" s="190"/>
      <c r="AR2077" s="190"/>
      <c r="AS2077" s="190"/>
      <c r="AT2077" s="190"/>
      <c r="AU2077" s="190"/>
      <c r="AV2077" s="190"/>
      <c r="AW2077" s="190"/>
      <c r="AX2077" s="190"/>
      <c r="AY2077" s="190"/>
      <c r="AZ2077" s="190"/>
      <c r="BA2077" s="190"/>
      <c r="BB2077" s="190"/>
      <c r="BC2077" s="190"/>
      <c r="BD2077" s="190"/>
      <c r="BE2077" s="190"/>
      <c r="BF2077" s="190"/>
      <c r="BG2077" s="190"/>
      <c r="BH2077" s="190"/>
      <c r="BI2077" s="190"/>
      <c r="BJ2077" s="190"/>
      <c r="BK2077" s="190"/>
      <c r="BL2077" s="190"/>
      <c r="BM2077" s="190"/>
      <c r="BN2077" s="190"/>
      <c r="BO2077" s="190"/>
      <c r="BP2077" s="190"/>
      <c r="BQ2077" s="190"/>
      <c r="BR2077" s="190"/>
      <c r="BS2077" s="190"/>
      <c r="BT2077" s="190"/>
      <c r="BU2077" s="190"/>
      <c r="BV2077" s="190"/>
      <c r="BW2077" s="190"/>
      <c r="BX2077" s="190"/>
      <c r="BY2077" s="190"/>
      <c r="BZ2077" s="190"/>
      <c r="CA2077" s="190"/>
      <c r="CB2077" s="190"/>
      <c r="CC2077" s="190"/>
      <c r="CD2077" s="190"/>
      <c r="CE2077" s="190"/>
      <c r="CF2077" s="190"/>
      <c r="CG2077" s="190"/>
      <c r="CH2077" s="190"/>
      <c r="CI2077" s="190"/>
      <c r="CJ2077" s="190"/>
      <c r="CK2077" s="190"/>
      <c r="CL2077" s="190"/>
      <c r="CN2077" s="201"/>
      <c r="CO2077" s="190"/>
      <c r="CP2077" s="190"/>
      <c r="CQ2077" s="190"/>
      <c r="CR2077" s="190"/>
      <c r="CS2077" s="190"/>
      <c r="CT2077" s="190"/>
      <c r="CU2077" s="190"/>
      <c r="CV2077" s="190"/>
      <c r="CW2077" s="190"/>
      <c r="CX2077" s="190"/>
      <c r="CY2077" s="190"/>
      <c r="CZ2077" s="190"/>
      <c r="DA2077" s="190"/>
      <c r="DB2077" s="190"/>
      <c r="DC2077" s="190"/>
      <c r="DD2077" s="190"/>
      <c r="DE2077" s="190"/>
      <c r="DF2077" s="190"/>
      <c r="DG2077" s="190"/>
      <c r="DH2077" s="190"/>
      <c r="DI2077" s="190"/>
      <c r="DJ2077" s="190"/>
      <c r="DK2077" s="190"/>
      <c r="DL2077" s="190"/>
    </row>
    <row r="2078" spans="1:116" x14ac:dyDescent="0.4">
      <c r="A2078" s="174"/>
      <c r="E2078" s="8"/>
      <c r="G2078" s="175" t="s">
        <v>505</v>
      </c>
      <c r="H2078" s="200"/>
      <c r="I2078" s="201"/>
      <c r="J2078" s="201"/>
      <c r="K2078" s="202"/>
      <c r="L2078" s="202"/>
      <c r="M2078" s="202"/>
      <c r="N2078" s="202"/>
      <c r="O2078" s="202"/>
      <c r="P2078" s="202"/>
      <c r="R2078" s="202"/>
      <c r="S2078" s="190"/>
      <c r="T2078" s="190"/>
      <c r="U2078" s="190"/>
      <c r="V2078" s="190"/>
      <c r="W2078" s="190"/>
      <c r="X2078" s="190"/>
      <c r="Y2078" s="190"/>
      <c r="Z2078" s="190"/>
      <c r="AA2078" s="190"/>
      <c r="AB2078" s="190"/>
      <c r="AC2078" s="190"/>
      <c r="AD2078" s="190"/>
      <c r="AE2078" s="190"/>
      <c r="AF2078" s="190"/>
      <c r="AG2078" s="190"/>
      <c r="AH2078" s="190"/>
      <c r="AI2078" s="190"/>
      <c r="AJ2078" s="190"/>
      <c r="AK2078" s="190"/>
      <c r="AL2078" s="190"/>
      <c r="AM2078" s="190"/>
      <c r="AN2078" s="190"/>
      <c r="AO2078" s="190"/>
      <c r="AP2078" s="190"/>
      <c r="AQ2078" s="190"/>
      <c r="AR2078" s="190"/>
      <c r="AS2078" s="190"/>
      <c r="AT2078" s="190"/>
      <c r="AU2078" s="190"/>
      <c r="AV2078" s="190"/>
      <c r="AW2078" s="190"/>
      <c r="AX2078" s="190"/>
      <c r="AY2078" s="190"/>
      <c r="AZ2078" s="190"/>
      <c r="BA2078" s="190"/>
      <c r="BB2078" s="190"/>
      <c r="BC2078" s="190"/>
      <c r="BD2078" s="190"/>
      <c r="BE2078" s="190"/>
      <c r="BF2078" s="190"/>
      <c r="BG2078" s="190"/>
      <c r="BH2078" s="190"/>
      <c r="BI2078" s="190"/>
      <c r="BJ2078" s="190"/>
      <c r="BK2078" s="190"/>
      <c r="BL2078" s="190"/>
      <c r="BM2078" s="190"/>
      <c r="BN2078" s="190"/>
      <c r="BO2078" s="190"/>
      <c r="BP2078" s="190"/>
      <c r="BQ2078" s="190"/>
      <c r="BR2078" s="190"/>
      <c r="BS2078" s="190"/>
      <c r="BT2078" s="190"/>
      <c r="BU2078" s="190"/>
      <c r="BV2078" s="190"/>
      <c r="BW2078" s="190"/>
      <c r="BX2078" s="190"/>
      <c r="BY2078" s="190"/>
      <c r="BZ2078" s="190"/>
      <c r="CA2078" s="190"/>
      <c r="CB2078" s="190"/>
      <c r="CC2078" s="190"/>
      <c r="CD2078" s="190"/>
      <c r="CE2078" s="190"/>
      <c r="CF2078" s="190"/>
      <c r="CG2078" s="190"/>
      <c r="CH2078" s="190"/>
      <c r="CI2078" s="190"/>
      <c r="CJ2078" s="190"/>
      <c r="CK2078" s="190"/>
      <c r="CL2078" s="190"/>
      <c r="CN2078" s="201"/>
      <c r="CO2078" s="190"/>
      <c r="CP2078" s="190"/>
      <c r="CQ2078" s="190"/>
      <c r="CR2078" s="190"/>
      <c r="CS2078" s="190"/>
      <c r="CT2078" s="190"/>
      <c r="CU2078" s="190"/>
      <c r="CV2078" s="190"/>
      <c r="CW2078" s="190"/>
      <c r="CX2078" s="190"/>
      <c r="CY2078" s="190"/>
      <c r="CZ2078" s="190"/>
      <c r="DA2078" s="190"/>
      <c r="DB2078" s="190"/>
      <c r="DC2078" s="190"/>
      <c r="DD2078" s="190"/>
      <c r="DE2078" s="190"/>
      <c r="DF2078" s="190"/>
      <c r="DG2078" s="190"/>
      <c r="DH2078" s="190"/>
      <c r="DI2078" s="190"/>
      <c r="DJ2078" s="190"/>
      <c r="DK2078" s="190"/>
      <c r="DL2078" s="190"/>
    </row>
    <row r="2079" spans="1:116" x14ac:dyDescent="0.4">
      <c r="A2079" s="174"/>
      <c r="E2079" s="8"/>
      <c r="G2079" s="175" t="s">
        <v>463</v>
      </c>
      <c r="H2079" s="200"/>
      <c r="I2079" s="201"/>
      <c r="J2079" s="201"/>
      <c r="K2079" s="202"/>
      <c r="L2079" s="202"/>
      <c r="M2079" s="202"/>
      <c r="N2079" s="202"/>
      <c r="O2079" s="202"/>
      <c r="P2079" s="202"/>
      <c r="R2079" s="202"/>
      <c r="S2079" s="190" t="str">
        <f t="shared" ref="S2079:CD2079" si="4053">S$22</f>
        <v>S$18</v>
      </c>
      <c r="T2079" s="190" t="str">
        <f t="shared" si="4053"/>
        <v>T$18</v>
      </c>
      <c r="U2079" s="190" t="str">
        <f t="shared" si="4053"/>
        <v>U$18</v>
      </c>
      <c r="V2079" s="190" t="str">
        <f t="shared" si="4053"/>
        <v>V$18</v>
      </c>
      <c r="W2079" s="190" t="str">
        <f t="shared" si="4053"/>
        <v>W$18</v>
      </c>
      <c r="X2079" s="190" t="str">
        <f t="shared" si="4053"/>
        <v>X$18</v>
      </c>
      <c r="Y2079" s="190" t="str">
        <f t="shared" si="4053"/>
        <v>Y$18</v>
      </c>
      <c r="Z2079" s="190" t="str">
        <f t="shared" si="4053"/>
        <v>Z$18</v>
      </c>
      <c r="AA2079" s="190" t="str">
        <f t="shared" si="4053"/>
        <v>AA$18</v>
      </c>
      <c r="AB2079" s="190" t="str">
        <f t="shared" si="4053"/>
        <v>AB$18</v>
      </c>
      <c r="AC2079" s="190" t="str">
        <f t="shared" si="4053"/>
        <v>AC$18</v>
      </c>
      <c r="AD2079" s="190" t="str">
        <f t="shared" si="4053"/>
        <v>AD$18</v>
      </c>
      <c r="AE2079" s="190" t="str">
        <f t="shared" si="4053"/>
        <v>AE$18</v>
      </c>
      <c r="AF2079" s="190" t="str">
        <f t="shared" si="4053"/>
        <v>AF$18</v>
      </c>
      <c r="AG2079" s="190" t="str">
        <f t="shared" si="4053"/>
        <v>AG$18</v>
      </c>
      <c r="AH2079" s="190" t="str">
        <f t="shared" si="4053"/>
        <v>AH$18</v>
      </c>
      <c r="AI2079" s="190" t="str">
        <f t="shared" si="4053"/>
        <v>AI$18</v>
      </c>
      <c r="AJ2079" s="190" t="str">
        <f t="shared" si="4053"/>
        <v>AJ$18</v>
      </c>
      <c r="AK2079" s="190" t="str">
        <f t="shared" si="4053"/>
        <v>AK$18</v>
      </c>
      <c r="AL2079" s="190" t="str">
        <f t="shared" si="4053"/>
        <v>AL$18</v>
      </c>
      <c r="AM2079" s="190" t="str">
        <f t="shared" si="4053"/>
        <v>AM$18</v>
      </c>
      <c r="AN2079" s="190" t="str">
        <f t="shared" si="4053"/>
        <v>AN$18</v>
      </c>
      <c r="AO2079" s="190" t="str">
        <f t="shared" si="4053"/>
        <v>AO$18</v>
      </c>
      <c r="AP2079" s="190" t="str">
        <f t="shared" si="4053"/>
        <v>AP$18</v>
      </c>
      <c r="AQ2079" s="190" t="str">
        <f t="shared" si="4053"/>
        <v>AQ$18</v>
      </c>
      <c r="AR2079" s="190" t="str">
        <f t="shared" si="4053"/>
        <v>AR$18</v>
      </c>
      <c r="AS2079" s="190" t="str">
        <f t="shared" si="4053"/>
        <v>AS$18</v>
      </c>
      <c r="AT2079" s="190" t="str">
        <f t="shared" si="4053"/>
        <v>AT$18</v>
      </c>
      <c r="AU2079" s="190" t="str">
        <f t="shared" si="4053"/>
        <v>AU$18</v>
      </c>
      <c r="AV2079" s="190" t="str">
        <f t="shared" si="4053"/>
        <v>AV$18</v>
      </c>
      <c r="AW2079" s="190" t="str">
        <f t="shared" si="4053"/>
        <v>AW$18</v>
      </c>
      <c r="AX2079" s="190" t="str">
        <f t="shared" si="4053"/>
        <v>AX$18</v>
      </c>
      <c r="AY2079" s="190" t="str">
        <f t="shared" si="4053"/>
        <v>AY$18</v>
      </c>
      <c r="AZ2079" s="190" t="str">
        <f t="shared" si="4053"/>
        <v>AZ$18</v>
      </c>
      <c r="BA2079" s="190" t="str">
        <f t="shared" si="4053"/>
        <v>BA$18</v>
      </c>
      <c r="BB2079" s="190" t="str">
        <f t="shared" si="4053"/>
        <v>BB$18</v>
      </c>
      <c r="BC2079" s="190" t="str">
        <f t="shared" si="4053"/>
        <v>BC$18</v>
      </c>
      <c r="BD2079" s="190" t="str">
        <f t="shared" si="4053"/>
        <v>BD$18</v>
      </c>
      <c r="BE2079" s="190" t="str">
        <f t="shared" si="4053"/>
        <v>BE$18</v>
      </c>
      <c r="BF2079" s="190" t="str">
        <f t="shared" si="4053"/>
        <v>BF$18</v>
      </c>
      <c r="BG2079" s="190" t="str">
        <f t="shared" si="4053"/>
        <v>BG$18</v>
      </c>
      <c r="BH2079" s="190" t="str">
        <f t="shared" si="4053"/>
        <v>BH$18</v>
      </c>
      <c r="BI2079" s="190" t="str">
        <f t="shared" si="4053"/>
        <v>BI$18</v>
      </c>
      <c r="BJ2079" s="190" t="str">
        <f t="shared" si="4053"/>
        <v>BJ$18</v>
      </c>
      <c r="BK2079" s="190" t="str">
        <f t="shared" si="4053"/>
        <v>BK$18</v>
      </c>
      <c r="BL2079" s="190" t="str">
        <f t="shared" si="4053"/>
        <v>BL$18</v>
      </c>
      <c r="BM2079" s="190" t="str">
        <f t="shared" si="4053"/>
        <v>BM$18</v>
      </c>
      <c r="BN2079" s="190" t="str">
        <f t="shared" si="4053"/>
        <v>BN$18</v>
      </c>
      <c r="BO2079" s="190" t="str">
        <f t="shared" si="4053"/>
        <v>BO$18</v>
      </c>
      <c r="BP2079" s="190" t="str">
        <f t="shared" si="4053"/>
        <v>BP$18</v>
      </c>
      <c r="BQ2079" s="190" t="str">
        <f t="shared" si="4053"/>
        <v>BQ$18</v>
      </c>
      <c r="BR2079" s="190" t="str">
        <f t="shared" si="4053"/>
        <v>BR$18</v>
      </c>
      <c r="BS2079" s="190" t="str">
        <f t="shared" si="4053"/>
        <v>BS$18</v>
      </c>
      <c r="BT2079" s="190" t="str">
        <f t="shared" si="4053"/>
        <v>BT$18</v>
      </c>
      <c r="BU2079" s="190" t="str">
        <f t="shared" si="4053"/>
        <v>BU$18</v>
      </c>
      <c r="BV2079" s="190" t="str">
        <f t="shared" si="4053"/>
        <v>BV$18</v>
      </c>
      <c r="BW2079" s="190" t="str">
        <f t="shared" si="4053"/>
        <v>BW$18</v>
      </c>
      <c r="BX2079" s="190" t="str">
        <f t="shared" si="4053"/>
        <v>BX$18</v>
      </c>
      <c r="BY2079" s="190" t="str">
        <f t="shared" si="4053"/>
        <v>BY$18</v>
      </c>
      <c r="BZ2079" s="190" t="str">
        <f t="shared" si="4053"/>
        <v>BZ$18</v>
      </c>
      <c r="CA2079" s="190" t="str">
        <f t="shared" si="4053"/>
        <v>CA$18</v>
      </c>
      <c r="CB2079" s="190" t="str">
        <f t="shared" si="4053"/>
        <v>CB$18</v>
      </c>
      <c r="CC2079" s="190" t="str">
        <f t="shared" si="4053"/>
        <v>CC$18</v>
      </c>
      <c r="CD2079" s="190" t="str">
        <f t="shared" si="4053"/>
        <v>CD$18</v>
      </c>
      <c r="CE2079" s="190" t="str">
        <f t="shared" ref="CE2079:CL2079" si="4054">CE$22</f>
        <v>CE$18</v>
      </c>
      <c r="CF2079" s="190" t="str">
        <f t="shared" si="4054"/>
        <v>CF$18</v>
      </c>
      <c r="CG2079" s="190" t="str">
        <f t="shared" si="4054"/>
        <v>CG$18</v>
      </c>
      <c r="CH2079" s="190" t="str">
        <f t="shared" si="4054"/>
        <v>CH$18</v>
      </c>
      <c r="CI2079" s="190" t="str">
        <f t="shared" si="4054"/>
        <v>CI$18</v>
      </c>
      <c r="CJ2079" s="190" t="str">
        <f t="shared" si="4054"/>
        <v>CJ$18</v>
      </c>
      <c r="CK2079" s="190" t="str">
        <f t="shared" si="4054"/>
        <v>CK$18</v>
      </c>
      <c r="CL2079" s="190" t="str">
        <f t="shared" si="4054"/>
        <v>CL$18</v>
      </c>
      <c r="CN2079" s="201"/>
      <c r="CO2079" s="190" t="str">
        <f t="shared" ref="CO2079:DL2079" si="4055">CO$22</f>
        <v>CO$18</v>
      </c>
      <c r="CP2079" s="190" t="str">
        <f t="shared" si="4055"/>
        <v>CP$18</v>
      </c>
      <c r="CQ2079" s="190" t="str">
        <f t="shared" si="4055"/>
        <v>CQ$18</v>
      </c>
      <c r="CR2079" s="190" t="str">
        <f t="shared" si="4055"/>
        <v>CR$18</v>
      </c>
      <c r="CS2079" s="190" t="str">
        <f t="shared" si="4055"/>
        <v>CS$18</v>
      </c>
      <c r="CT2079" s="190" t="str">
        <f t="shared" si="4055"/>
        <v>CT$18</v>
      </c>
      <c r="CU2079" s="190" t="str">
        <f t="shared" si="4055"/>
        <v>CU$18</v>
      </c>
      <c r="CV2079" s="190" t="str">
        <f t="shared" si="4055"/>
        <v>CV$18</v>
      </c>
      <c r="CW2079" s="190" t="str">
        <f t="shared" si="4055"/>
        <v>CW$18</v>
      </c>
      <c r="CX2079" s="190" t="str">
        <f t="shared" si="4055"/>
        <v>CX$18</v>
      </c>
      <c r="CY2079" s="190" t="str">
        <f t="shared" si="4055"/>
        <v>CY$18</v>
      </c>
      <c r="CZ2079" s="190" t="str">
        <f t="shared" si="4055"/>
        <v>CZ$18</v>
      </c>
      <c r="DA2079" s="190" t="str">
        <f t="shared" si="4055"/>
        <v>DA$18</v>
      </c>
      <c r="DB2079" s="190" t="str">
        <f t="shared" si="4055"/>
        <v>DB$18</v>
      </c>
      <c r="DC2079" s="190" t="str">
        <f t="shared" si="4055"/>
        <v>DC$18</v>
      </c>
      <c r="DD2079" s="190" t="str">
        <f t="shared" si="4055"/>
        <v>DD$18</v>
      </c>
      <c r="DE2079" s="190" t="str">
        <f t="shared" si="4055"/>
        <v>DE$18</v>
      </c>
      <c r="DF2079" s="190" t="str">
        <f t="shared" si="4055"/>
        <v>DF$18</v>
      </c>
      <c r="DG2079" s="190" t="str">
        <f t="shared" si="4055"/>
        <v>DG$18</v>
      </c>
      <c r="DH2079" s="190" t="str">
        <f t="shared" si="4055"/>
        <v>DH$18</v>
      </c>
      <c r="DI2079" s="190" t="str">
        <f t="shared" si="4055"/>
        <v>DI$18</v>
      </c>
      <c r="DJ2079" s="190" t="str">
        <f t="shared" si="4055"/>
        <v>DJ$18</v>
      </c>
      <c r="DK2079" s="190" t="str">
        <f t="shared" si="4055"/>
        <v>DK$18</v>
      </c>
      <c r="DL2079" s="190" t="str">
        <f t="shared" si="4055"/>
        <v>DL$18</v>
      </c>
    </row>
    <row r="2080" spans="1:116" x14ac:dyDescent="0.4">
      <c r="A2080" s="174"/>
      <c r="E2080" s="8"/>
      <c r="G2080" s="175" t="s">
        <v>464</v>
      </c>
      <c r="H2080" s="200"/>
      <c r="I2080" s="201"/>
      <c r="J2080" s="201"/>
      <c r="K2080" s="202"/>
      <c r="L2080" s="202"/>
      <c r="M2080" s="202"/>
      <c r="N2080" s="202"/>
      <c r="O2080" s="202"/>
      <c r="P2080" s="202"/>
      <c r="R2080" s="202"/>
      <c r="S2080" s="190" t="str">
        <f t="shared" ref="S2080:CD2080" si="4056">S$23</f>
        <v>S$19</v>
      </c>
      <c r="T2080" s="190" t="str">
        <f t="shared" si="4056"/>
        <v>T$19</v>
      </c>
      <c r="U2080" s="190" t="str">
        <f t="shared" si="4056"/>
        <v>U$19</v>
      </c>
      <c r="V2080" s="190" t="str">
        <f t="shared" si="4056"/>
        <v>V$19</v>
      </c>
      <c r="W2080" s="190" t="str">
        <f t="shared" si="4056"/>
        <v>W$19</v>
      </c>
      <c r="X2080" s="190" t="str">
        <f t="shared" si="4056"/>
        <v>X$19</v>
      </c>
      <c r="Y2080" s="190" t="str">
        <f t="shared" si="4056"/>
        <v>Y$19</v>
      </c>
      <c r="Z2080" s="190" t="str">
        <f t="shared" si="4056"/>
        <v>Z$19</v>
      </c>
      <c r="AA2080" s="190" t="str">
        <f t="shared" si="4056"/>
        <v>AA$19</v>
      </c>
      <c r="AB2080" s="190" t="str">
        <f t="shared" si="4056"/>
        <v>AB$19</v>
      </c>
      <c r="AC2080" s="190" t="str">
        <f t="shared" si="4056"/>
        <v>AC$19</v>
      </c>
      <c r="AD2080" s="190" t="str">
        <f t="shared" si="4056"/>
        <v>AD$19</v>
      </c>
      <c r="AE2080" s="190" t="str">
        <f t="shared" si="4056"/>
        <v>AE$19</v>
      </c>
      <c r="AF2080" s="190" t="str">
        <f t="shared" si="4056"/>
        <v>AF$19</v>
      </c>
      <c r="AG2080" s="190" t="str">
        <f t="shared" si="4056"/>
        <v>AG$19</v>
      </c>
      <c r="AH2080" s="190" t="str">
        <f t="shared" si="4056"/>
        <v>AH$19</v>
      </c>
      <c r="AI2080" s="190" t="str">
        <f t="shared" si="4056"/>
        <v>AI$19</v>
      </c>
      <c r="AJ2080" s="190" t="str">
        <f t="shared" si="4056"/>
        <v>AJ$19</v>
      </c>
      <c r="AK2080" s="190" t="str">
        <f t="shared" si="4056"/>
        <v>AK$19</v>
      </c>
      <c r="AL2080" s="190" t="str">
        <f t="shared" si="4056"/>
        <v>AL$19</v>
      </c>
      <c r="AM2080" s="190" t="str">
        <f t="shared" si="4056"/>
        <v>AM$19</v>
      </c>
      <c r="AN2080" s="190" t="str">
        <f t="shared" si="4056"/>
        <v>AN$19</v>
      </c>
      <c r="AO2080" s="190" t="str">
        <f t="shared" si="4056"/>
        <v>AO$19</v>
      </c>
      <c r="AP2080" s="190" t="str">
        <f t="shared" si="4056"/>
        <v>AP$19</v>
      </c>
      <c r="AQ2080" s="190" t="str">
        <f t="shared" si="4056"/>
        <v>AQ$19</v>
      </c>
      <c r="AR2080" s="190" t="str">
        <f t="shared" si="4056"/>
        <v>AR$19</v>
      </c>
      <c r="AS2080" s="190" t="str">
        <f t="shared" si="4056"/>
        <v>AS$19</v>
      </c>
      <c r="AT2080" s="190" t="str">
        <f t="shared" si="4056"/>
        <v>AT$19</v>
      </c>
      <c r="AU2080" s="190" t="str">
        <f t="shared" si="4056"/>
        <v>AU$19</v>
      </c>
      <c r="AV2080" s="190" t="str">
        <f t="shared" si="4056"/>
        <v>AV$19</v>
      </c>
      <c r="AW2080" s="190" t="str">
        <f t="shared" si="4056"/>
        <v>AW$19</v>
      </c>
      <c r="AX2080" s="190" t="str">
        <f t="shared" si="4056"/>
        <v>AX$19</v>
      </c>
      <c r="AY2080" s="190" t="str">
        <f t="shared" si="4056"/>
        <v>AY$19</v>
      </c>
      <c r="AZ2080" s="190" t="str">
        <f t="shared" si="4056"/>
        <v>AZ$19</v>
      </c>
      <c r="BA2080" s="190" t="str">
        <f t="shared" si="4056"/>
        <v>BA$19</v>
      </c>
      <c r="BB2080" s="190" t="str">
        <f t="shared" si="4056"/>
        <v>BB$19</v>
      </c>
      <c r="BC2080" s="190" t="str">
        <f t="shared" si="4056"/>
        <v>BC$19</v>
      </c>
      <c r="BD2080" s="190" t="str">
        <f t="shared" si="4056"/>
        <v>BD$19</v>
      </c>
      <c r="BE2080" s="190" t="str">
        <f t="shared" si="4056"/>
        <v>BE$19</v>
      </c>
      <c r="BF2080" s="190" t="str">
        <f t="shared" si="4056"/>
        <v>BF$19</v>
      </c>
      <c r="BG2080" s="190" t="str">
        <f t="shared" si="4056"/>
        <v>BG$19</v>
      </c>
      <c r="BH2080" s="190" t="str">
        <f t="shared" si="4056"/>
        <v>BH$19</v>
      </c>
      <c r="BI2080" s="190" t="str">
        <f t="shared" si="4056"/>
        <v>BI$19</v>
      </c>
      <c r="BJ2080" s="190" t="str">
        <f t="shared" si="4056"/>
        <v>BJ$19</v>
      </c>
      <c r="BK2080" s="190" t="str">
        <f t="shared" si="4056"/>
        <v>BK$19</v>
      </c>
      <c r="BL2080" s="190" t="str">
        <f t="shared" si="4056"/>
        <v>BL$19</v>
      </c>
      <c r="BM2080" s="190" t="str">
        <f t="shared" si="4056"/>
        <v>BM$19</v>
      </c>
      <c r="BN2080" s="190" t="str">
        <f t="shared" si="4056"/>
        <v>BN$19</v>
      </c>
      <c r="BO2080" s="190" t="str">
        <f t="shared" si="4056"/>
        <v>BO$19</v>
      </c>
      <c r="BP2080" s="190" t="str">
        <f t="shared" si="4056"/>
        <v>BP$19</v>
      </c>
      <c r="BQ2080" s="190" t="str">
        <f t="shared" si="4056"/>
        <v>BQ$19</v>
      </c>
      <c r="BR2080" s="190" t="str">
        <f t="shared" si="4056"/>
        <v>BR$19</v>
      </c>
      <c r="BS2080" s="190" t="str">
        <f t="shared" si="4056"/>
        <v>BS$19</v>
      </c>
      <c r="BT2080" s="190" t="str">
        <f t="shared" si="4056"/>
        <v>BT$19</v>
      </c>
      <c r="BU2080" s="190" t="str">
        <f t="shared" si="4056"/>
        <v>BU$19</v>
      </c>
      <c r="BV2080" s="190" t="str">
        <f t="shared" si="4056"/>
        <v>BV$19</v>
      </c>
      <c r="BW2080" s="190" t="str">
        <f t="shared" si="4056"/>
        <v>BW$19</v>
      </c>
      <c r="BX2080" s="190" t="str">
        <f t="shared" si="4056"/>
        <v>BX$19</v>
      </c>
      <c r="BY2080" s="190" t="str">
        <f t="shared" si="4056"/>
        <v>BY$19</v>
      </c>
      <c r="BZ2080" s="190" t="str">
        <f t="shared" si="4056"/>
        <v>BZ$19</v>
      </c>
      <c r="CA2080" s="190" t="str">
        <f t="shared" si="4056"/>
        <v>CA$19</v>
      </c>
      <c r="CB2080" s="190" t="str">
        <f t="shared" si="4056"/>
        <v>CB$19</v>
      </c>
      <c r="CC2080" s="190" t="str">
        <f t="shared" si="4056"/>
        <v>CC$19</v>
      </c>
      <c r="CD2080" s="190" t="str">
        <f t="shared" si="4056"/>
        <v>CD$19</v>
      </c>
      <c r="CE2080" s="190" t="str">
        <f t="shared" ref="CE2080:CL2080" si="4057">CE$23</f>
        <v>CE$19</v>
      </c>
      <c r="CF2080" s="190" t="str">
        <f t="shared" si="4057"/>
        <v>CF$19</v>
      </c>
      <c r="CG2080" s="190" t="str">
        <f t="shared" si="4057"/>
        <v>CG$19</v>
      </c>
      <c r="CH2080" s="190" t="str">
        <f t="shared" si="4057"/>
        <v>CH$19</v>
      </c>
      <c r="CI2080" s="190" t="str">
        <f t="shared" si="4057"/>
        <v>CI$19</v>
      </c>
      <c r="CJ2080" s="190" t="str">
        <f t="shared" si="4057"/>
        <v>CJ$19</v>
      </c>
      <c r="CK2080" s="190" t="str">
        <f t="shared" si="4057"/>
        <v>CK$19</v>
      </c>
      <c r="CL2080" s="190" t="str">
        <f t="shared" si="4057"/>
        <v>CL$19</v>
      </c>
      <c r="CN2080" s="201"/>
      <c r="CO2080" s="190" t="str">
        <f t="shared" ref="CO2080:DL2080" si="4058">CO$23</f>
        <v>CO$19</v>
      </c>
      <c r="CP2080" s="190" t="str">
        <f t="shared" si="4058"/>
        <v>CP$19</v>
      </c>
      <c r="CQ2080" s="190" t="str">
        <f t="shared" si="4058"/>
        <v>CQ$19</v>
      </c>
      <c r="CR2080" s="190" t="str">
        <f t="shared" si="4058"/>
        <v>CR$19</v>
      </c>
      <c r="CS2080" s="190" t="str">
        <f t="shared" si="4058"/>
        <v>CS$19</v>
      </c>
      <c r="CT2080" s="190" t="str">
        <f t="shared" si="4058"/>
        <v>CT$19</v>
      </c>
      <c r="CU2080" s="190" t="str">
        <f t="shared" si="4058"/>
        <v>CU$19</v>
      </c>
      <c r="CV2080" s="190" t="str">
        <f t="shared" si="4058"/>
        <v>CV$19</v>
      </c>
      <c r="CW2080" s="190" t="str">
        <f t="shared" si="4058"/>
        <v>CW$19</v>
      </c>
      <c r="CX2080" s="190" t="str">
        <f t="shared" si="4058"/>
        <v>CX$19</v>
      </c>
      <c r="CY2080" s="190" t="str">
        <f t="shared" si="4058"/>
        <v>CY$19</v>
      </c>
      <c r="CZ2080" s="190" t="str">
        <f t="shared" si="4058"/>
        <v>CZ$19</v>
      </c>
      <c r="DA2080" s="190" t="str">
        <f t="shared" si="4058"/>
        <v>DA$19</v>
      </c>
      <c r="DB2080" s="190" t="str">
        <f t="shared" si="4058"/>
        <v>DB$19</v>
      </c>
      <c r="DC2080" s="190" t="str">
        <f t="shared" si="4058"/>
        <v>DC$19</v>
      </c>
      <c r="DD2080" s="190" t="str">
        <f t="shared" si="4058"/>
        <v>DD$19</v>
      </c>
      <c r="DE2080" s="190" t="str">
        <f t="shared" si="4058"/>
        <v>DE$19</v>
      </c>
      <c r="DF2080" s="190" t="str">
        <f t="shared" si="4058"/>
        <v>DF$19</v>
      </c>
      <c r="DG2080" s="190" t="str">
        <f t="shared" si="4058"/>
        <v>DG$19</v>
      </c>
      <c r="DH2080" s="190" t="str">
        <f t="shared" si="4058"/>
        <v>DH$19</v>
      </c>
      <c r="DI2080" s="190" t="str">
        <f t="shared" si="4058"/>
        <v>DI$19</v>
      </c>
      <c r="DJ2080" s="190" t="str">
        <f t="shared" si="4058"/>
        <v>DJ$19</v>
      </c>
      <c r="DK2080" s="190" t="str">
        <f t="shared" si="4058"/>
        <v>DK$19</v>
      </c>
      <c r="DL2080" s="190" t="str">
        <f t="shared" si="4058"/>
        <v>DL$19</v>
      </c>
    </row>
    <row r="2081" spans="1:116" x14ac:dyDescent="0.4">
      <c r="A2081" s="31" t="s">
        <v>218</v>
      </c>
      <c r="B2081" s="31" t="s">
        <v>243</v>
      </c>
      <c r="C2081" s="31"/>
      <c r="D2081" t="s">
        <v>533</v>
      </c>
      <c r="E2081" s="8" t="str">
        <f t="shared" ref="E2081:E2082" si="4059">ROW()&amp;" "&amp;D2081</f>
        <v>2081 FCLTL-F</v>
      </c>
      <c r="F2081" t="s">
        <v>535</v>
      </c>
      <c r="G2081" s="70" t="s">
        <v>534</v>
      </c>
      <c r="H2081" s="48"/>
      <c r="I2081" s="297"/>
      <c r="J2081" s="297"/>
      <c r="K2081" s="48"/>
      <c r="L2081" s="48"/>
      <c r="M2081" s="48"/>
      <c r="N2081" s="48"/>
      <c r="O2081" s="48"/>
      <c r="P2081" s="48"/>
      <c r="R2081" s="70"/>
      <c r="S2081" s="298"/>
      <c r="T2081" s="298"/>
      <c r="U2081" s="298"/>
      <c r="V2081" s="298"/>
      <c r="W2081" s="298"/>
      <c r="X2081" s="298"/>
      <c r="Y2081" s="298"/>
      <c r="Z2081" s="298"/>
      <c r="AA2081" s="298"/>
      <c r="AB2081" s="298"/>
      <c r="AC2081" s="298"/>
      <c r="AD2081" s="298"/>
      <c r="AE2081" s="298"/>
      <c r="AF2081" s="298"/>
      <c r="AG2081" s="298"/>
      <c r="AH2081" s="298"/>
      <c r="AI2081" s="298"/>
      <c r="AJ2081" s="298"/>
      <c r="AK2081" s="298"/>
      <c r="AL2081" s="298"/>
      <c r="AM2081" s="298"/>
      <c r="AN2081" s="298"/>
      <c r="AO2081" s="298"/>
      <c r="AP2081" s="298"/>
      <c r="AQ2081" s="298"/>
      <c r="AR2081" s="298"/>
      <c r="AS2081" s="298"/>
      <c r="AT2081" s="298"/>
      <c r="AU2081" s="298"/>
      <c r="AV2081" s="298"/>
      <c r="AW2081" s="298"/>
      <c r="AX2081" s="298"/>
      <c r="AY2081" s="298"/>
      <c r="AZ2081" s="298"/>
      <c r="BA2081" s="298"/>
      <c r="BB2081" s="298"/>
      <c r="BC2081" s="298"/>
      <c r="BD2081" s="298"/>
      <c r="BE2081" s="298"/>
      <c r="BF2081" s="298"/>
      <c r="BG2081" s="298"/>
      <c r="BH2081" s="298"/>
      <c r="BI2081" s="298"/>
      <c r="BJ2081" s="298"/>
      <c r="BK2081" s="298"/>
      <c r="BL2081" s="298"/>
      <c r="BM2081" s="298"/>
      <c r="BN2081" s="298"/>
      <c r="BO2081" s="298"/>
      <c r="BP2081" s="298"/>
      <c r="BQ2081" s="298"/>
      <c r="BR2081" s="298"/>
      <c r="BS2081" s="298"/>
      <c r="BT2081" s="298"/>
      <c r="BU2081" s="298"/>
      <c r="BV2081" s="298"/>
      <c r="BW2081" s="298"/>
      <c r="BX2081" s="298"/>
      <c r="BY2081" s="298"/>
      <c r="BZ2081" s="298"/>
      <c r="CA2081" s="298"/>
      <c r="CB2081" s="298"/>
      <c r="CC2081" s="298"/>
      <c r="CD2081" s="298"/>
      <c r="CE2081" s="298"/>
      <c r="CF2081" s="298"/>
      <c r="CG2081" s="298"/>
      <c r="CH2081" s="298"/>
      <c r="CI2081" s="298"/>
      <c r="CJ2081" s="298"/>
      <c r="CK2081" s="298"/>
      <c r="CL2081" s="298"/>
      <c r="CN2081" s="297"/>
      <c r="CO2081" s="298"/>
      <c r="CP2081" s="298"/>
      <c r="CQ2081" s="298"/>
      <c r="CR2081" s="298"/>
      <c r="CS2081" s="298"/>
      <c r="CT2081" s="298"/>
      <c r="CU2081" s="298"/>
      <c r="CV2081" s="298"/>
      <c r="CW2081" s="298"/>
      <c r="CX2081" s="298"/>
      <c r="CY2081" s="298"/>
      <c r="CZ2081" s="298"/>
      <c r="DA2081" s="298"/>
      <c r="DB2081" s="298"/>
      <c r="DC2081" s="298"/>
      <c r="DD2081" s="298"/>
      <c r="DE2081" s="298"/>
      <c r="DF2081" s="298"/>
      <c r="DG2081" s="298"/>
      <c r="DH2081" s="298"/>
      <c r="DI2081" s="298"/>
      <c r="DJ2081" s="298"/>
      <c r="DK2081" s="298"/>
      <c r="DL2081" s="298"/>
    </row>
    <row r="2082" spans="1:116" x14ac:dyDescent="0.4">
      <c r="B2082" t="str">
        <f>E2082</f>
        <v>2082 FCLTL-F</v>
      </c>
      <c r="C2082" t="s">
        <v>237</v>
      </c>
      <c r="D2082" t="s">
        <v>533</v>
      </c>
      <c r="E2082" s="8" t="str">
        <f t="shared" si="4059"/>
        <v>2082 FCLTL-F</v>
      </c>
      <c r="G2082" s="125" t="str">
        <f>"Long-term libaility - "&amp;(SUBSTITUTE(G2081,":",""))</f>
        <v>Long-term libaility - Fixed constant long-term liability</v>
      </c>
      <c r="J2082" s="74">
        <v>1000</v>
      </c>
      <c r="K2082" s="53">
        <f t="shared" ref="K2082:P2082" si="4060">SUMIF($4:$4,K$2,2082:2082)</f>
        <v>1000</v>
      </c>
      <c r="L2082" s="53">
        <f t="shared" si="4060"/>
        <v>1000</v>
      </c>
      <c r="M2082" s="53">
        <f t="shared" si="4060"/>
        <v>1000</v>
      </c>
      <c r="N2082" s="53">
        <f t="shared" si="4060"/>
        <v>1000</v>
      </c>
      <c r="O2082" s="53">
        <f t="shared" si="4060"/>
        <v>1000</v>
      </c>
      <c r="P2082" s="53">
        <f t="shared" si="4060"/>
        <v>1000</v>
      </c>
      <c r="R2082" s="24">
        <f>$J2082</f>
        <v>1000</v>
      </c>
      <c r="S2082" s="80">
        <f>R2082</f>
        <v>1000</v>
      </c>
      <c r="T2082" s="80">
        <f t="shared" ref="T2082" si="4061">S2082</f>
        <v>1000</v>
      </c>
      <c r="U2082" s="80">
        <f t="shared" ref="U2082" si="4062">T2082</f>
        <v>1000</v>
      </c>
      <c r="V2082" s="80">
        <f t="shared" ref="V2082" si="4063">U2082</f>
        <v>1000</v>
      </c>
      <c r="W2082" s="80">
        <f t="shared" ref="W2082" si="4064">V2082</f>
        <v>1000</v>
      </c>
      <c r="X2082" s="80">
        <f t="shared" ref="X2082" si="4065">W2082</f>
        <v>1000</v>
      </c>
      <c r="Y2082" s="80">
        <f t="shared" ref="Y2082" si="4066">X2082</f>
        <v>1000</v>
      </c>
      <c r="Z2082" s="80">
        <f t="shared" ref="Z2082" si="4067">Y2082</f>
        <v>1000</v>
      </c>
      <c r="AA2082" s="80">
        <f t="shared" ref="AA2082" si="4068">Z2082</f>
        <v>1000</v>
      </c>
      <c r="AB2082" s="80">
        <f t="shared" ref="AB2082" si="4069">AA2082</f>
        <v>1000</v>
      </c>
      <c r="AC2082" s="80">
        <f t="shared" ref="AC2082" si="4070">AB2082</f>
        <v>1000</v>
      </c>
      <c r="AD2082" s="80">
        <f t="shared" ref="AD2082" si="4071">AC2082</f>
        <v>1000</v>
      </c>
      <c r="AE2082" s="80">
        <f t="shared" ref="AE2082" si="4072">AD2082</f>
        <v>1000</v>
      </c>
      <c r="AF2082" s="80">
        <f t="shared" ref="AF2082" si="4073">AE2082</f>
        <v>1000</v>
      </c>
      <c r="AG2082" s="80">
        <f t="shared" ref="AG2082" si="4074">AF2082</f>
        <v>1000</v>
      </c>
      <c r="AH2082" s="80">
        <f t="shared" ref="AH2082" si="4075">AG2082</f>
        <v>1000</v>
      </c>
      <c r="AI2082" s="80">
        <f t="shared" ref="AI2082" si="4076">AH2082</f>
        <v>1000</v>
      </c>
      <c r="AJ2082" s="80">
        <f t="shared" ref="AJ2082" si="4077">AI2082</f>
        <v>1000</v>
      </c>
      <c r="AK2082" s="80">
        <f t="shared" ref="AK2082" si="4078">AJ2082</f>
        <v>1000</v>
      </c>
      <c r="AL2082" s="80">
        <f t="shared" ref="AL2082" si="4079">AK2082</f>
        <v>1000</v>
      </c>
      <c r="AM2082" s="80">
        <f t="shared" ref="AM2082" si="4080">AL2082</f>
        <v>1000</v>
      </c>
      <c r="AN2082" s="80">
        <f t="shared" ref="AN2082" si="4081">AM2082</f>
        <v>1000</v>
      </c>
      <c r="AO2082" s="80">
        <f t="shared" ref="AO2082" si="4082">AN2082</f>
        <v>1000</v>
      </c>
      <c r="AP2082" s="80">
        <f t="shared" ref="AP2082" si="4083">AO2082</f>
        <v>1000</v>
      </c>
      <c r="AQ2082" s="80">
        <f t="shared" ref="AQ2082" si="4084">AP2082</f>
        <v>1000</v>
      </c>
      <c r="AR2082" s="80">
        <f t="shared" ref="AR2082" si="4085">AQ2082</f>
        <v>1000</v>
      </c>
      <c r="AS2082" s="80">
        <f t="shared" ref="AS2082" si="4086">AR2082</f>
        <v>1000</v>
      </c>
      <c r="AT2082" s="80">
        <f t="shared" ref="AT2082" si="4087">AS2082</f>
        <v>1000</v>
      </c>
      <c r="AU2082" s="80">
        <f t="shared" ref="AU2082" si="4088">AT2082</f>
        <v>1000</v>
      </c>
      <c r="AV2082" s="80">
        <f t="shared" ref="AV2082" si="4089">AU2082</f>
        <v>1000</v>
      </c>
      <c r="AW2082" s="80">
        <f t="shared" ref="AW2082" si="4090">AV2082</f>
        <v>1000</v>
      </c>
      <c r="AX2082" s="80">
        <f t="shared" ref="AX2082" si="4091">AW2082</f>
        <v>1000</v>
      </c>
      <c r="AY2082" s="80">
        <f t="shared" ref="AY2082" si="4092">AX2082</f>
        <v>1000</v>
      </c>
      <c r="AZ2082" s="80">
        <f t="shared" ref="AZ2082" si="4093">AY2082</f>
        <v>1000</v>
      </c>
      <c r="BA2082" s="80">
        <f t="shared" ref="BA2082" si="4094">AZ2082</f>
        <v>1000</v>
      </c>
      <c r="BB2082" s="80">
        <f t="shared" ref="BB2082" si="4095">BA2082</f>
        <v>1000</v>
      </c>
      <c r="BC2082" s="80">
        <f t="shared" ref="BC2082" si="4096">BB2082</f>
        <v>1000</v>
      </c>
      <c r="BD2082" s="80">
        <f t="shared" ref="BD2082" si="4097">BC2082</f>
        <v>1000</v>
      </c>
      <c r="BE2082" s="80">
        <f t="shared" ref="BE2082" si="4098">BD2082</f>
        <v>1000</v>
      </c>
      <c r="BF2082" s="80">
        <f t="shared" ref="BF2082" si="4099">BE2082</f>
        <v>1000</v>
      </c>
      <c r="BG2082" s="80">
        <f t="shared" ref="BG2082" si="4100">BF2082</f>
        <v>1000</v>
      </c>
      <c r="BH2082" s="80">
        <f t="shared" ref="BH2082" si="4101">BG2082</f>
        <v>1000</v>
      </c>
      <c r="BI2082" s="80">
        <f t="shared" ref="BI2082" si="4102">BH2082</f>
        <v>1000</v>
      </c>
      <c r="BJ2082" s="80">
        <f t="shared" ref="BJ2082" si="4103">BI2082</f>
        <v>1000</v>
      </c>
      <c r="BK2082" s="80">
        <f t="shared" ref="BK2082" si="4104">BJ2082</f>
        <v>1000</v>
      </c>
      <c r="BL2082" s="80">
        <f t="shared" ref="BL2082" si="4105">BK2082</f>
        <v>1000</v>
      </c>
      <c r="BM2082" s="80">
        <f t="shared" ref="BM2082" si="4106">BL2082</f>
        <v>1000</v>
      </c>
      <c r="BN2082" s="80">
        <f t="shared" ref="BN2082" si="4107">BM2082</f>
        <v>1000</v>
      </c>
      <c r="BO2082" s="80">
        <f t="shared" ref="BO2082" si="4108">BN2082</f>
        <v>1000</v>
      </c>
      <c r="BP2082" s="80">
        <f t="shared" ref="BP2082" si="4109">BO2082</f>
        <v>1000</v>
      </c>
      <c r="BQ2082" s="80">
        <f t="shared" ref="BQ2082" si="4110">BP2082</f>
        <v>1000</v>
      </c>
      <c r="BR2082" s="80">
        <f t="shared" ref="BR2082" si="4111">BQ2082</f>
        <v>1000</v>
      </c>
      <c r="BS2082" s="80">
        <f t="shared" ref="BS2082" si="4112">BR2082</f>
        <v>1000</v>
      </c>
      <c r="BT2082" s="80">
        <f t="shared" ref="BT2082" si="4113">BS2082</f>
        <v>1000</v>
      </c>
      <c r="BU2082" s="80">
        <f t="shared" ref="BU2082" si="4114">BT2082</f>
        <v>1000</v>
      </c>
      <c r="BV2082" s="80">
        <f t="shared" ref="BV2082" si="4115">BU2082</f>
        <v>1000</v>
      </c>
      <c r="BW2082" s="80">
        <f t="shared" ref="BW2082" si="4116">BV2082</f>
        <v>1000</v>
      </c>
      <c r="BX2082" s="80">
        <f t="shared" ref="BX2082" si="4117">BW2082</f>
        <v>1000</v>
      </c>
      <c r="BY2082" s="80">
        <f t="shared" ref="BY2082" si="4118">BX2082</f>
        <v>1000</v>
      </c>
      <c r="BZ2082" s="80">
        <f t="shared" ref="BZ2082" si="4119">BY2082</f>
        <v>1000</v>
      </c>
      <c r="CA2082" s="80">
        <f t="shared" ref="CA2082" si="4120">BZ2082</f>
        <v>1000</v>
      </c>
      <c r="CB2082" s="80">
        <f t="shared" ref="CB2082" si="4121">CA2082</f>
        <v>1000</v>
      </c>
      <c r="CC2082" s="80">
        <f t="shared" ref="CC2082" si="4122">CB2082</f>
        <v>1000</v>
      </c>
      <c r="CD2082" s="80">
        <f t="shared" ref="CD2082" si="4123">CC2082</f>
        <v>1000</v>
      </c>
      <c r="CE2082" s="80">
        <f t="shared" ref="CE2082" si="4124">CD2082</f>
        <v>1000</v>
      </c>
      <c r="CF2082" s="80">
        <f t="shared" ref="CF2082" si="4125">CE2082</f>
        <v>1000</v>
      </c>
      <c r="CG2082" s="80">
        <f t="shared" ref="CG2082" si="4126">CF2082</f>
        <v>1000</v>
      </c>
      <c r="CH2082" s="80">
        <f t="shared" ref="CH2082" si="4127">CG2082</f>
        <v>1000</v>
      </c>
      <c r="CI2082" s="80">
        <f t="shared" ref="CI2082" si="4128">CH2082</f>
        <v>1000</v>
      </c>
      <c r="CJ2082" s="80">
        <f t="shared" ref="CJ2082" si="4129">CI2082</f>
        <v>1000</v>
      </c>
      <c r="CK2082" s="80">
        <f t="shared" ref="CK2082" si="4130">CJ2082</f>
        <v>1000</v>
      </c>
      <c r="CL2082" s="80">
        <f t="shared" ref="CL2082" si="4131">CK2082</f>
        <v>1000</v>
      </c>
      <c r="CN2082" s="74">
        <v>1000</v>
      </c>
      <c r="CO2082" s="80">
        <f t="shared" ref="CO2082" si="4132">CN2082</f>
        <v>1000</v>
      </c>
      <c r="CP2082" s="80">
        <f t="shared" ref="CP2082" si="4133">CO2082</f>
        <v>1000</v>
      </c>
      <c r="CQ2082" s="80">
        <f t="shared" ref="CQ2082" si="4134">CP2082</f>
        <v>1000</v>
      </c>
      <c r="CR2082" s="80">
        <f t="shared" ref="CR2082" si="4135">CQ2082</f>
        <v>1000</v>
      </c>
      <c r="CS2082" s="80">
        <f t="shared" ref="CS2082" si="4136">CR2082</f>
        <v>1000</v>
      </c>
      <c r="CT2082" s="80">
        <f t="shared" ref="CT2082" si="4137">CS2082</f>
        <v>1000</v>
      </c>
      <c r="CU2082" s="80">
        <f t="shared" ref="CU2082" si="4138">CT2082</f>
        <v>1000</v>
      </c>
      <c r="CV2082" s="80">
        <f t="shared" ref="CV2082" si="4139">CU2082</f>
        <v>1000</v>
      </c>
      <c r="CW2082" s="80">
        <f t="shared" ref="CW2082" si="4140">CV2082</f>
        <v>1000</v>
      </c>
      <c r="CX2082" s="80">
        <f t="shared" ref="CX2082" si="4141">CW2082</f>
        <v>1000</v>
      </c>
      <c r="CY2082" s="80">
        <f t="shared" ref="CY2082" si="4142">CX2082</f>
        <v>1000</v>
      </c>
      <c r="CZ2082" s="80">
        <f t="shared" ref="CZ2082" si="4143">CY2082</f>
        <v>1000</v>
      </c>
      <c r="DA2082" s="80">
        <f t="shared" ref="DA2082" si="4144">CZ2082</f>
        <v>1000</v>
      </c>
      <c r="DB2082" s="80">
        <f t="shared" ref="DB2082" si="4145">DA2082</f>
        <v>1000</v>
      </c>
      <c r="DC2082" s="80">
        <f t="shared" ref="DC2082" si="4146">DB2082</f>
        <v>1000</v>
      </c>
      <c r="DD2082" s="80">
        <f t="shared" ref="DD2082" si="4147">DC2082</f>
        <v>1000</v>
      </c>
      <c r="DE2082" s="80">
        <f t="shared" ref="DE2082" si="4148">DD2082</f>
        <v>1000</v>
      </c>
      <c r="DF2082" s="80">
        <f t="shared" ref="DF2082" si="4149">DE2082</f>
        <v>1000</v>
      </c>
      <c r="DG2082" s="80">
        <f t="shared" ref="DG2082" si="4150">DF2082</f>
        <v>1000</v>
      </c>
      <c r="DH2082" s="80">
        <f t="shared" ref="DH2082" si="4151">DG2082</f>
        <v>1000</v>
      </c>
      <c r="DI2082" s="80">
        <f t="shared" ref="DI2082" si="4152">DH2082</f>
        <v>1000</v>
      </c>
      <c r="DJ2082" s="80">
        <f t="shared" ref="DJ2082" si="4153">DI2082</f>
        <v>1000</v>
      </c>
      <c r="DK2082" s="80">
        <f t="shared" ref="DK2082:DL2082" si="4154">DJ2082</f>
        <v>1000</v>
      </c>
      <c r="DL2082" s="80">
        <f t="shared" si="4154"/>
        <v>1000</v>
      </c>
    </row>
    <row r="2083" spans="1:116" x14ac:dyDescent="0.4">
      <c r="D2083" t="s">
        <v>533</v>
      </c>
      <c r="E2083" s="8" t="str">
        <f>ROW()&amp;" "&amp;D2083</f>
        <v>2083 FCLTL-F</v>
      </c>
      <c r="G2083" s="126"/>
      <c r="H2083" s="27"/>
      <c r="I2083" s="77"/>
      <c r="J2083" s="77"/>
      <c r="K2083" s="28"/>
      <c r="L2083" s="28"/>
      <c r="M2083" s="28"/>
      <c r="N2083" s="28"/>
      <c r="O2083" s="28"/>
      <c r="P2083" s="28"/>
      <c r="R2083" s="33"/>
      <c r="S2083" s="77"/>
      <c r="T2083" s="77"/>
      <c r="U2083" s="77"/>
      <c r="V2083" s="77"/>
      <c r="W2083" s="77"/>
      <c r="X2083" s="77"/>
      <c r="Y2083" s="77"/>
      <c r="Z2083" s="77"/>
      <c r="AA2083" s="77"/>
      <c r="AB2083" s="77"/>
      <c r="AC2083" s="77"/>
      <c r="AD2083" s="77"/>
      <c r="AE2083" s="77"/>
      <c r="AF2083" s="77"/>
      <c r="AG2083" s="77"/>
      <c r="AH2083" s="77"/>
      <c r="AI2083" s="77"/>
      <c r="AJ2083" s="77"/>
      <c r="AK2083" s="77"/>
      <c r="AL2083" s="77"/>
      <c r="AM2083" s="77"/>
      <c r="AN2083" s="77"/>
      <c r="AO2083" s="77"/>
      <c r="AP2083" s="77"/>
      <c r="AQ2083" s="77"/>
      <c r="AR2083" s="77"/>
      <c r="AS2083" s="77"/>
      <c r="AT2083" s="77"/>
      <c r="AU2083" s="77"/>
      <c r="AV2083" s="77"/>
      <c r="AW2083" s="77"/>
      <c r="AX2083" s="77"/>
      <c r="AY2083" s="77"/>
      <c r="AZ2083" s="77"/>
      <c r="BA2083" s="77"/>
      <c r="BB2083" s="77"/>
      <c r="BC2083" s="77"/>
      <c r="BD2083" s="77"/>
      <c r="BE2083" s="77"/>
      <c r="BF2083" s="77"/>
      <c r="BG2083" s="77"/>
      <c r="BH2083" s="77"/>
      <c r="BI2083" s="77"/>
      <c r="BJ2083" s="77"/>
      <c r="BK2083" s="77"/>
      <c r="BL2083" s="77"/>
      <c r="BM2083" s="77"/>
      <c r="BN2083" s="77"/>
      <c r="BO2083" s="77"/>
      <c r="BP2083" s="77"/>
      <c r="BQ2083" s="77"/>
      <c r="BR2083" s="77"/>
      <c r="BS2083" s="77"/>
      <c r="BT2083" s="77"/>
      <c r="BU2083" s="77"/>
      <c r="BV2083" s="77"/>
      <c r="BW2083" s="77"/>
      <c r="BX2083" s="77"/>
      <c r="BY2083" s="77"/>
      <c r="BZ2083" s="77"/>
      <c r="CA2083" s="77"/>
      <c r="CB2083" s="77"/>
      <c r="CC2083" s="77"/>
      <c r="CD2083" s="77"/>
      <c r="CE2083" s="77"/>
      <c r="CF2083" s="77"/>
      <c r="CG2083" s="77"/>
      <c r="CH2083" s="77"/>
      <c r="CI2083" s="77"/>
      <c r="CJ2083" s="77"/>
      <c r="CK2083" s="77"/>
      <c r="CL2083" s="77"/>
      <c r="CN2083" s="77"/>
      <c r="CO2083" s="77"/>
      <c r="CP2083" s="77"/>
      <c r="CQ2083" s="77"/>
      <c r="CR2083" s="77"/>
      <c r="CS2083" s="77"/>
      <c r="CT2083" s="77"/>
      <c r="CU2083" s="77"/>
      <c r="CV2083" s="77"/>
      <c r="CW2083" s="77"/>
      <c r="CX2083" s="77"/>
      <c r="CY2083" s="77"/>
      <c r="CZ2083" s="77"/>
      <c r="DA2083" s="77"/>
      <c r="DB2083" s="77"/>
      <c r="DC2083" s="77"/>
      <c r="DD2083" s="77"/>
      <c r="DE2083" s="77"/>
      <c r="DF2083" s="77"/>
      <c r="DG2083" s="77"/>
      <c r="DH2083" s="77"/>
      <c r="DI2083" s="77"/>
      <c r="DJ2083" s="77"/>
      <c r="DK2083" s="77"/>
      <c r="DL2083" s="77"/>
    </row>
    <row r="2084" spans="1:116" x14ac:dyDescent="0.4">
      <c r="C2084" t="s">
        <v>236</v>
      </c>
      <c r="D2084" t="s">
        <v>533</v>
      </c>
      <c r="E2084" s="8" t="str">
        <f>ROW()&amp;" "&amp;D2084</f>
        <v>2084 FCLTL-F</v>
      </c>
      <c r="G2084" s="125" t="str">
        <f>"Net proceeds/(repayment) of "&amp;SUBSTITUTE(G2082,":","")</f>
        <v>Net proceeds/(repayment) of Long-term libaility - Fixed constant long-term liability</v>
      </c>
      <c r="I2084" s="74"/>
      <c r="J2084" s="74"/>
      <c r="K2084" s="53">
        <f t="shared" ref="K2084:P2084" si="4155">SUMIF($3:$3,K$2,2084:2084)</f>
        <v>0</v>
      </c>
      <c r="L2084" s="53">
        <f t="shared" si="4155"/>
        <v>0</v>
      </c>
      <c r="M2084" s="53">
        <f t="shared" si="4155"/>
        <v>0</v>
      </c>
      <c r="N2084" s="53">
        <f t="shared" si="4155"/>
        <v>0</v>
      </c>
      <c r="O2084" s="53">
        <f t="shared" si="4155"/>
        <v>0</v>
      </c>
      <c r="P2084" s="53">
        <f t="shared" si="4155"/>
        <v>0</v>
      </c>
      <c r="R2084" s="24"/>
      <c r="S2084" s="80">
        <f>S2082-R2082</f>
        <v>0</v>
      </c>
      <c r="T2084" s="80">
        <f t="shared" ref="T2084:CE2084" si="4156">T2082-S2082</f>
        <v>0</v>
      </c>
      <c r="U2084" s="80">
        <f t="shared" si="4156"/>
        <v>0</v>
      </c>
      <c r="V2084" s="80">
        <f t="shared" si="4156"/>
        <v>0</v>
      </c>
      <c r="W2084" s="80">
        <f t="shared" si="4156"/>
        <v>0</v>
      </c>
      <c r="X2084" s="80">
        <f t="shared" si="4156"/>
        <v>0</v>
      </c>
      <c r="Y2084" s="80">
        <f t="shared" si="4156"/>
        <v>0</v>
      </c>
      <c r="Z2084" s="80">
        <f t="shared" si="4156"/>
        <v>0</v>
      </c>
      <c r="AA2084" s="80">
        <f t="shared" si="4156"/>
        <v>0</v>
      </c>
      <c r="AB2084" s="80">
        <f t="shared" si="4156"/>
        <v>0</v>
      </c>
      <c r="AC2084" s="80">
        <f t="shared" si="4156"/>
        <v>0</v>
      </c>
      <c r="AD2084" s="80">
        <f t="shared" si="4156"/>
        <v>0</v>
      </c>
      <c r="AE2084" s="80">
        <f t="shared" si="4156"/>
        <v>0</v>
      </c>
      <c r="AF2084" s="80">
        <f t="shared" si="4156"/>
        <v>0</v>
      </c>
      <c r="AG2084" s="80">
        <f t="shared" si="4156"/>
        <v>0</v>
      </c>
      <c r="AH2084" s="80">
        <f t="shared" si="4156"/>
        <v>0</v>
      </c>
      <c r="AI2084" s="80">
        <f t="shared" si="4156"/>
        <v>0</v>
      </c>
      <c r="AJ2084" s="80">
        <f t="shared" si="4156"/>
        <v>0</v>
      </c>
      <c r="AK2084" s="80">
        <f t="shared" si="4156"/>
        <v>0</v>
      </c>
      <c r="AL2084" s="80">
        <f t="shared" si="4156"/>
        <v>0</v>
      </c>
      <c r="AM2084" s="80">
        <f t="shared" si="4156"/>
        <v>0</v>
      </c>
      <c r="AN2084" s="80">
        <f t="shared" si="4156"/>
        <v>0</v>
      </c>
      <c r="AO2084" s="80">
        <f t="shared" si="4156"/>
        <v>0</v>
      </c>
      <c r="AP2084" s="80">
        <f t="shared" si="4156"/>
        <v>0</v>
      </c>
      <c r="AQ2084" s="80">
        <f t="shared" si="4156"/>
        <v>0</v>
      </c>
      <c r="AR2084" s="80">
        <f t="shared" si="4156"/>
        <v>0</v>
      </c>
      <c r="AS2084" s="80">
        <f t="shared" si="4156"/>
        <v>0</v>
      </c>
      <c r="AT2084" s="80">
        <f t="shared" si="4156"/>
        <v>0</v>
      </c>
      <c r="AU2084" s="80">
        <f t="shared" si="4156"/>
        <v>0</v>
      </c>
      <c r="AV2084" s="80">
        <f t="shared" si="4156"/>
        <v>0</v>
      </c>
      <c r="AW2084" s="80">
        <f t="shared" si="4156"/>
        <v>0</v>
      </c>
      <c r="AX2084" s="80">
        <f t="shared" si="4156"/>
        <v>0</v>
      </c>
      <c r="AY2084" s="80">
        <f t="shared" si="4156"/>
        <v>0</v>
      </c>
      <c r="AZ2084" s="80">
        <f t="shared" si="4156"/>
        <v>0</v>
      </c>
      <c r="BA2084" s="80">
        <f t="shared" si="4156"/>
        <v>0</v>
      </c>
      <c r="BB2084" s="80">
        <f t="shared" si="4156"/>
        <v>0</v>
      </c>
      <c r="BC2084" s="80">
        <f t="shared" si="4156"/>
        <v>0</v>
      </c>
      <c r="BD2084" s="80">
        <f t="shared" si="4156"/>
        <v>0</v>
      </c>
      <c r="BE2084" s="80">
        <f t="shared" si="4156"/>
        <v>0</v>
      </c>
      <c r="BF2084" s="80">
        <f t="shared" si="4156"/>
        <v>0</v>
      </c>
      <c r="BG2084" s="80">
        <f t="shared" si="4156"/>
        <v>0</v>
      </c>
      <c r="BH2084" s="80">
        <f t="shared" si="4156"/>
        <v>0</v>
      </c>
      <c r="BI2084" s="80">
        <f t="shared" si="4156"/>
        <v>0</v>
      </c>
      <c r="BJ2084" s="80">
        <f t="shared" si="4156"/>
        <v>0</v>
      </c>
      <c r="BK2084" s="80">
        <f t="shared" si="4156"/>
        <v>0</v>
      </c>
      <c r="BL2084" s="80">
        <f t="shared" si="4156"/>
        <v>0</v>
      </c>
      <c r="BM2084" s="80">
        <f t="shared" si="4156"/>
        <v>0</v>
      </c>
      <c r="BN2084" s="80">
        <f t="shared" si="4156"/>
        <v>0</v>
      </c>
      <c r="BO2084" s="80">
        <f t="shared" si="4156"/>
        <v>0</v>
      </c>
      <c r="BP2084" s="80">
        <f t="shared" si="4156"/>
        <v>0</v>
      </c>
      <c r="BQ2084" s="80">
        <f t="shared" si="4156"/>
        <v>0</v>
      </c>
      <c r="BR2084" s="80">
        <f t="shared" si="4156"/>
        <v>0</v>
      </c>
      <c r="BS2084" s="80">
        <f t="shared" si="4156"/>
        <v>0</v>
      </c>
      <c r="BT2084" s="80">
        <f t="shared" si="4156"/>
        <v>0</v>
      </c>
      <c r="BU2084" s="80">
        <f t="shared" si="4156"/>
        <v>0</v>
      </c>
      <c r="BV2084" s="80">
        <f t="shared" si="4156"/>
        <v>0</v>
      </c>
      <c r="BW2084" s="80">
        <f t="shared" si="4156"/>
        <v>0</v>
      </c>
      <c r="BX2084" s="80">
        <f t="shared" si="4156"/>
        <v>0</v>
      </c>
      <c r="BY2084" s="80">
        <f t="shared" si="4156"/>
        <v>0</v>
      </c>
      <c r="BZ2084" s="80">
        <f t="shared" si="4156"/>
        <v>0</v>
      </c>
      <c r="CA2084" s="80">
        <f t="shared" si="4156"/>
        <v>0</v>
      </c>
      <c r="CB2084" s="80">
        <f t="shared" si="4156"/>
        <v>0</v>
      </c>
      <c r="CC2084" s="80">
        <f t="shared" si="4156"/>
        <v>0</v>
      </c>
      <c r="CD2084" s="80">
        <f t="shared" si="4156"/>
        <v>0</v>
      </c>
      <c r="CE2084" s="80">
        <f t="shared" si="4156"/>
        <v>0</v>
      </c>
      <c r="CF2084" s="80">
        <f t="shared" ref="CF2084:CL2084" si="4157">CF2082-CE2082</f>
        <v>0</v>
      </c>
      <c r="CG2084" s="80">
        <f t="shared" si="4157"/>
        <v>0</v>
      </c>
      <c r="CH2084" s="80">
        <f t="shared" si="4157"/>
        <v>0</v>
      </c>
      <c r="CI2084" s="80">
        <f t="shared" si="4157"/>
        <v>0</v>
      </c>
      <c r="CJ2084" s="80">
        <f t="shared" si="4157"/>
        <v>0</v>
      </c>
      <c r="CK2084" s="80">
        <f t="shared" si="4157"/>
        <v>0</v>
      </c>
      <c r="CL2084" s="80">
        <f t="shared" si="4157"/>
        <v>0</v>
      </c>
      <c r="CN2084" s="74"/>
      <c r="CO2084" s="80">
        <f t="shared" ref="CO2084" si="4158">CN2082-CO2082</f>
        <v>0</v>
      </c>
      <c r="CP2084" s="80">
        <f t="shared" ref="CP2084" si="4159">CO2082-CP2082</f>
        <v>0</v>
      </c>
      <c r="CQ2084" s="80">
        <f t="shared" ref="CQ2084" si="4160">CP2082-CQ2082</f>
        <v>0</v>
      </c>
      <c r="CR2084" s="80">
        <f t="shared" ref="CR2084" si="4161">CQ2082-CR2082</f>
        <v>0</v>
      </c>
      <c r="CS2084" s="80">
        <f t="shared" ref="CS2084" si="4162">CR2082-CS2082</f>
        <v>0</v>
      </c>
      <c r="CT2084" s="80">
        <f t="shared" ref="CT2084" si="4163">CS2082-CT2082</f>
        <v>0</v>
      </c>
      <c r="CU2084" s="80">
        <f t="shared" ref="CU2084" si="4164">CT2082-CU2082</f>
        <v>0</v>
      </c>
      <c r="CV2084" s="80">
        <f t="shared" ref="CV2084" si="4165">CU2082-CV2082</f>
        <v>0</v>
      </c>
      <c r="CW2084" s="80">
        <f t="shared" ref="CW2084" si="4166">CV2082-CW2082</f>
        <v>0</v>
      </c>
      <c r="CX2084" s="80">
        <f t="shared" ref="CX2084" si="4167">CW2082-CX2082</f>
        <v>0</v>
      </c>
      <c r="CY2084" s="80">
        <f t="shared" ref="CY2084" si="4168">CX2082-CY2082</f>
        <v>0</v>
      </c>
      <c r="CZ2084" s="80">
        <f t="shared" ref="CZ2084" si="4169">CY2082-CZ2082</f>
        <v>0</v>
      </c>
      <c r="DA2084" s="80">
        <f t="shared" ref="DA2084" si="4170">CZ2082-DA2082</f>
        <v>0</v>
      </c>
      <c r="DB2084" s="80">
        <f t="shared" ref="DB2084" si="4171">DA2082-DB2082</f>
        <v>0</v>
      </c>
      <c r="DC2084" s="80">
        <f t="shared" ref="DC2084" si="4172">DB2082-DC2082</f>
        <v>0</v>
      </c>
      <c r="DD2084" s="80">
        <f t="shared" ref="DD2084" si="4173">DC2082-DD2082</f>
        <v>0</v>
      </c>
      <c r="DE2084" s="80">
        <f t="shared" ref="DE2084" si="4174">DD2082-DE2082</f>
        <v>0</v>
      </c>
      <c r="DF2084" s="80">
        <f t="shared" ref="DF2084" si="4175">DE2082-DF2082</f>
        <v>0</v>
      </c>
      <c r="DG2084" s="80">
        <f t="shared" ref="DG2084" si="4176">DF2082-DG2082</f>
        <v>0</v>
      </c>
      <c r="DH2084" s="80">
        <f t="shared" ref="DH2084" si="4177">DG2082-DH2082</f>
        <v>0</v>
      </c>
      <c r="DI2084" s="80">
        <f t="shared" ref="DI2084" si="4178">DH2082-DI2082</f>
        <v>0</v>
      </c>
      <c r="DJ2084" s="80">
        <f t="shared" ref="DJ2084" si="4179">DI2082-DJ2082</f>
        <v>0</v>
      </c>
      <c r="DK2084" s="80">
        <f t="shared" ref="DK2084:DL2084" si="4180">DJ2082-DK2082</f>
        <v>0</v>
      </c>
      <c r="DL2084" s="80">
        <f t="shared" si="4180"/>
        <v>0</v>
      </c>
    </row>
    <row r="2085" spans="1:116" x14ac:dyDescent="0.4">
      <c r="D2085" t="s">
        <v>533</v>
      </c>
      <c r="E2085" s="8" t="str">
        <f>ROW()&amp;" "&amp;D2085</f>
        <v>2085 FCLTL-F</v>
      </c>
      <c r="G2085" s="125"/>
      <c r="I2085" s="74"/>
      <c r="J2085" s="74"/>
      <c r="K2085" s="53"/>
      <c r="L2085" s="53"/>
      <c r="M2085" s="53"/>
      <c r="N2085" s="53"/>
      <c r="O2085" s="53"/>
      <c r="P2085" s="53"/>
      <c r="R2085" s="24"/>
      <c r="S2085" s="80"/>
      <c r="T2085" s="80"/>
      <c r="U2085" s="80"/>
      <c r="V2085" s="80"/>
      <c r="W2085" s="80"/>
      <c r="X2085" s="80"/>
      <c r="Y2085" s="80"/>
      <c r="Z2085" s="80"/>
      <c r="AA2085" s="80"/>
      <c r="AB2085" s="80"/>
      <c r="AC2085" s="80"/>
      <c r="AD2085" s="80"/>
      <c r="AE2085" s="80"/>
      <c r="AF2085" s="80"/>
      <c r="AG2085" s="80"/>
      <c r="AH2085" s="80"/>
      <c r="AI2085" s="80"/>
      <c r="AJ2085" s="80"/>
      <c r="AK2085" s="80"/>
      <c r="AL2085" s="80"/>
      <c r="AM2085" s="80"/>
      <c r="AN2085" s="80"/>
      <c r="AO2085" s="80"/>
      <c r="AP2085" s="80"/>
      <c r="AQ2085" s="80"/>
      <c r="AR2085" s="80"/>
      <c r="AS2085" s="80"/>
      <c r="AT2085" s="80"/>
      <c r="AU2085" s="80"/>
      <c r="AV2085" s="80"/>
      <c r="AW2085" s="80"/>
      <c r="AX2085" s="80"/>
      <c r="AY2085" s="80"/>
      <c r="AZ2085" s="80"/>
      <c r="BA2085" s="80"/>
      <c r="BB2085" s="80"/>
      <c r="BC2085" s="80"/>
      <c r="BD2085" s="80"/>
      <c r="BE2085" s="80"/>
      <c r="BF2085" s="80"/>
      <c r="BG2085" s="80"/>
      <c r="BH2085" s="80"/>
      <c r="BI2085" s="80"/>
      <c r="BJ2085" s="80"/>
      <c r="BK2085" s="80"/>
      <c r="BL2085" s="80"/>
      <c r="BM2085" s="80"/>
      <c r="BN2085" s="80"/>
      <c r="BO2085" s="80"/>
      <c r="BP2085" s="80"/>
      <c r="BQ2085" s="80"/>
      <c r="BR2085" s="80"/>
      <c r="BS2085" s="80"/>
      <c r="BT2085" s="80"/>
      <c r="BU2085" s="80"/>
      <c r="BV2085" s="80"/>
      <c r="BW2085" s="80"/>
      <c r="BX2085" s="80"/>
      <c r="BY2085" s="80"/>
      <c r="BZ2085" s="80"/>
      <c r="CA2085" s="80"/>
      <c r="CB2085" s="80"/>
      <c r="CC2085" s="80"/>
      <c r="CD2085" s="80"/>
      <c r="CE2085" s="80"/>
      <c r="CF2085" s="80"/>
      <c r="CG2085" s="80"/>
      <c r="CH2085" s="80"/>
      <c r="CI2085" s="80"/>
      <c r="CJ2085" s="80"/>
      <c r="CK2085" s="80"/>
      <c r="CL2085" s="80"/>
      <c r="CN2085" s="74"/>
      <c r="CO2085" s="80"/>
      <c r="CP2085" s="80"/>
      <c r="CQ2085" s="80"/>
      <c r="CR2085" s="80"/>
      <c r="CS2085" s="80"/>
      <c r="CT2085" s="80"/>
      <c r="CU2085" s="80"/>
      <c r="CV2085" s="80"/>
      <c r="CW2085" s="80"/>
      <c r="CX2085" s="80"/>
      <c r="CY2085" s="80"/>
      <c r="CZ2085" s="80"/>
      <c r="DA2085" s="80"/>
      <c r="DB2085" s="80"/>
      <c r="DC2085" s="80"/>
      <c r="DD2085" s="80"/>
      <c r="DE2085" s="80"/>
      <c r="DF2085" s="80"/>
      <c r="DG2085" s="80"/>
      <c r="DH2085" s="80"/>
      <c r="DI2085" s="80"/>
      <c r="DJ2085" s="80"/>
      <c r="DK2085" s="80"/>
      <c r="DL2085" s="80"/>
    </row>
    <row r="2086" spans="1:116" x14ac:dyDescent="0.4">
      <c r="B2086" t="s">
        <v>332</v>
      </c>
      <c r="D2086" t="s">
        <v>533</v>
      </c>
      <c r="E2086" s="8" t="str">
        <f t="shared" ref="E2086" si="4181">ROW()&amp;" "&amp;D2086</f>
        <v>2086 FCLTL-F</v>
      </c>
      <c r="G2086" s="136" t="str">
        <f>G2073</f>
        <v>(Primary label)</v>
      </c>
      <c r="H2086" s="27"/>
      <c r="I2086" s="78"/>
      <c r="J2086" s="78"/>
      <c r="K2086" s="33"/>
      <c r="L2086" s="33"/>
      <c r="M2086" s="33"/>
      <c r="N2086" s="33"/>
      <c r="O2086" s="33"/>
      <c r="P2086" s="33"/>
      <c r="R2086" s="33"/>
      <c r="S2086" s="77"/>
      <c r="T2086" s="77"/>
      <c r="U2086" s="77"/>
      <c r="V2086" s="77"/>
      <c r="W2086" s="77"/>
      <c r="X2086" s="77"/>
      <c r="Y2086" s="77"/>
      <c r="Z2086" s="77"/>
      <c r="AA2086" s="77"/>
      <c r="AB2086" s="77"/>
      <c r="AC2086" s="77"/>
      <c r="AD2086" s="77"/>
      <c r="AE2086" s="77"/>
      <c r="AF2086" s="77"/>
      <c r="AG2086" s="77"/>
      <c r="AH2086" s="77"/>
      <c r="AI2086" s="77"/>
      <c r="AJ2086" s="77"/>
      <c r="AK2086" s="77"/>
      <c r="AL2086" s="77"/>
      <c r="AM2086" s="77"/>
      <c r="AN2086" s="77"/>
      <c r="AO2086" s="77"/>
      <c r="AP2086" s="77"/>
      <c r="AQ2086" s="77"/>
      <c r="AR2086" s="77"/>
      <c r="AS2086" s="77"/>
      <c r="AT2086" s="77"/>
      <c r="AU2086" s="77"/>
      <c r="AV2086" s="77"/>
      <c r="AW2086" s="77"/>
      <c r="AX2086" s="77"/>
      <c r="AY2086" s="77"/>
      <c r="AZ2086" s="77"/>
      <c r="BA2086" s="77"/>
      <c r="BB2086" s="77"/>
      <c r="BC2086" s="77"/>
      <c r="BD2086" s="77"/>
      <c r="BE2086" s="77"/>
      <c r="BF2086" s="77"/>
      <c r="BG2086" s="77"/>
      <c r="BH2086" s="77"/>
      <c r="BI2086" s="77"/>
      <c r="BJ2086" s="77"/>
      <c r="BK2086" s="77"/>
      <c r="BL2086" s="77"/>
      <c r="BM2086" s="77"/>
      <c r="BN2086" s="77"/>
      <c r="BO2086" s="77"/>
      <c r="BP2086" s="77"/>
      <c r="BQ2086" s="77"/>
      <c r="BR2086" s="77"/>
      <c r="BS2086" s="77"/>
      <c r="BT2086" s="77"/>
      <c r="BU2086" s="77"/>
      <c r="BV2086" s="77"/>
      <c r="BW2086" s="77"/>
      <c r="BX2086" s="77"/>
      <c r="BY2086" s="77"/>
      <c r="BZ2086" s="77"/>
      <c r="CA2086" s="77"/>
      <c r="CB2086" s="77"/>
      <c r="CC2086" s="77"/>
      <c r="CD2086" s="77"/>
      <c r="CE2086" s="77"/>
      <c r="CF2086" s="77"/>
      <c r="CG2086" s="77"/>
      <c r="CH2086" s="77"/>
      <c r="CI2086" s="77"/>
      <c r="CJ2086" s="77"/>
      <c r="CK2086" s="77"/>
      <c r="CL2086" s="77"/>
      <c r="CN2086" s="78"/>
      <c r="CO2086" s="77"/>
      <c r="CP2086" s="77"/>
      <c r="CQ2086" s="77"/>
      <c r="CR2086" s="77"/>
      <c r="CS2086" s="77"/>
      <c r="CT2086" s="77"/>
      <c r="CU2086" s="77"/>
      <c r="CV2086" s="77"/>
      <c r="CW2086" s="77"/>
      <c r="CX2086" s="77"/>
      <c r="CY2086" s="77"/>
      <c r="CZ2086" s="77"/>
      <c r="DA2086" s="77"/>
      <c r="DB2086" s="77"/>
      <c r="DC2086" s="77"/>
      <c r="DD2086" s="77"/>
      <c r="DE2086" s="77"/>
      <c r="DF2086" s="77"/>
      <c r="DG2086" s="77"/>
      <c r="DH2086" s="77"/>
      <c r="DI2086" s="77"/>
      <c r="DJ2086" s="77"/>
      <c r="DK2086" s="77"/>
      <c r="DL2086" s="77"/>
    </row>
    <row r="2087" spans="1:116" x14ac:dyDescent="0.4">
      <c r="B2087" t="s">
        <v>332</v>
      </c>
      <c r="D2087" t="s">
        <v>533</v>
      </c>
      <c r="E2087" s="8" t="str">
        <f>ROW()&amp;" "&amp;D2087</f>
        <v>2087 FCLTL-F</v>
      </c>
      <c r="G2087" s="136" t="str">
        <f>G2074</f>
        <v>primary unit</v>
      </c>
      <c r="H2087" s="27"/>
      <c r="I2087" s="78"/>
      <c r="J2087" s="78"/>
      <c r="K2087" s="33"/>
      <c r="L2087" s="33"/>
      <c r="M2087" s="33"/>
      <c r="N2087" s="33"/>
      <c r="O2087" s="33"/>
      <c r="P2087" s="33"/>
      <c r="R2087" s="33"/>
      <c r="S2087" s="77"/>
      <c r="T2087" s="77"/>
      <c r="U2087" s="77"/>
      <c r="V2087" s="77"/>
      <c r="W2087" s="77"/>
      <c r="X2087" s="77"/>
      <c r="Y2087" s="77"/>
      <c r="Z2087" s="77"/>
      <c r="AA2087" s="77"/>
      <c r="AB2087" s="77"/>
      <c r="AC2087" s="77"/>
      <c r="AD2087" s="77"/>
      <c r="AE2087" s="77"/>
      <c r="AF2087" s="77"/>
      <c r="AG2087" s="77"/>
      <c r="AH2087" s="77"/>
      <c r="AI2087" s="77"/>
      <c r="AJ2087" s="77"/>
      <c r="AK2087" s="77"/>
      <c r="AL2087" s="77"/>
      <c r="AM2087" s="77"/>
      <c r="AN2087" s="77"/>
      <c r="AO2087" s="77"/>
      <c r="AP2087" s="77"/>
      <c r="AQ2087" s="77"/>
      <c r="AR2087" s="77"/>
      <c r="AS2087" s="77"/>
      <c r="AT2087" s="77"/>
      <c r="AU2087" s="77"/>
      <c r="AV2087" s="77"/>
      <c r="AW2087" s="77"/>
      <c r="AX2087" s="77"/>
      <c r="AY2087" s="77"/>
      <c r="AZ2087" s="77"/>
      <c r="BA2087" s="77"/>
      <c r="BB2087" s="77"/>
      <c r="BC2087" s="77"/>
      <c r="BD2087" s="77"/>
      <c r="BE2087" s="77"/>
      <c r="BF2087" s="77"/>
      <c r="BG2087" s="77"/>
      <c r="BH2087" s="77"/>
      <c r="BI2087" s="77"/>
      <c r="BJ2087" s="77"/>
      <c r="BK2087" s="77"/>
      <c r="BL2087" s="77"/>
      <c r="BM2087" s="77"/>
      <c r="BN2087" s="77"/>
      <c r="BO2087" s="77"/>
      <c r="BP2087" s="77"/>
      <c r="BQ2087" s="77"/>
      <c r="BR2087" s="77"/>
      <c r="BS2087" s="77"/>
      <c r="BT2087" s="77"/>
      <c r="BU2087" s="77"/>
      <c r="BV2087" s="77"/>
      <c r="BW2087" s="77"/>
      <c r="BX2087" s="77"/>
      <c r="BY2087" s="77"/>
      <c r="BZ2087" s="77"/>
      <c r="CA2087" s="77"/>
      <c r="CB2087" s="77"/>
      <c r="CC2087" s="77"/>
      <c r="CD2087" s="77"/>
      <c r="CE2087" s="77"/>
      <c r="CF2087" s="77"/>
      <c r="CG2087" s="77"/>
      <c r="CH2087" s="77"/>
      <c r="CI2087" s="77"/>
      <c r="CJ2087" s="77"/>
      <c r="CK2087" s="77"/>
      <c r="CL2087" s="77"/>
      <c r="CN2087" s="78"/>
      <c r="CO2087" s="77"/>
      <c r="CP2087" s="77"/>
      <c r="CQ2087" s="77"/>
      <c r="CR2087" s="77"/>
      <c r="CS2087" s="77"/>
      <c r="CT2087" s="77"/>
      <c r="CU2087" s="77"/>
      <c r="CV2087" s="77"/>
      <c r="CW2087" s="77"/>
      <c r="CX2087" s="77"/>
      <c r="CY2087" s="77"/>
      <c r="CZ2087" s="77"/>
      <c r="DA2087" s="77"/>
      <c r="DB2087" s="77"/>
      <c r="DC2087" s="77"/>
      <c r="DD2087" s="77"/>
      <c r="DE2087" s="77"/>
      <c r="DF2087" s="77"/>
      <c r="DG2087" s="77"/>
      <c r="DH2087" s="77"/>
      <c r="DI2087" s="77"/>
      <c r="DJ2087" s="77"/>
      <c r="DK2087" s="77"/>
      <c r="DL2087" s="77"/>
    </row>
    <row r="2088" spans="1:116" x14ac:dyDescent="0.4">
      <c r="B2088" t="s">
        <v>332</v>
      </c>
      <c r="D2088" t="s">
        <v>533</v>
      </c>
      <c r="E2088" s="8" t="str">
        <f t="shared" ref="E2088:E2093" si="4182">ROW()&amp;" "&amp;D2088</f>
        <v>2088 FCLTL-F</v>
      </c>
      <c r="G2088" s="136" t="str">
        <f>G2075</f>
        <v>Primary revenue driver</v>
      </c>
      <c r="K2088" s="53"/>
      <c r="L2088" s="53"/>
      <c r="M2088" s="53"/>
      <c r="N2088" s="53"/>
      <c r="O2088" s="53"/>
      <c r="P2088" s="53"/>
      <c r="R2088" s="24"/>
      <c r="S2088" s="179" t="str">
        <f t="shared" ref="S2088:AX2088" si="4183">S2075</f>
        <v>S$16</v>
      </c>
      <c r="T2088" s="179" t="str">
        <f t="shared" si="4183"/>
        <v>T$16</v>
      </c>
      <c r="U2088" s="179" t="str">
        <f t="shared" si="4183"/>
        <v>U$16</v>
      </c>
      <c r="V2088" s="179" t="str">
        <f t="shared" si="4183"/>
        <v>V$16</v>
      </c>
      <c r="W2088" s="179" t="str">
        <f t="shared" si="4183"/>
        <v>W$16</v>
      </c>
      <c r="X2088" s="179" t="str">
        <f t="shared" si="4183"/>
        <v>X$16</v>
      </c>
      <c r="Y2088" s="179" t="str">
        <f t="shared" si="4183"/>
        <v>Y$16</v>
      </c>
      <c r="Z2088" s="179" t="str">
        <f t="shared" si="4183"/>
        <v>Z$16</v>
      </c>
      <c r="AA2088" s="179" t="str">
        <f t="shared" si="4183"/>
        <v>AA$16</v>
      </c>
      <c r="AB2088" s="179" t="str">
        <f t="shared" si="4183"/>
        <v>AB$16</v>
      </c>
      <c r="AC2088" s="179" t="str">
        <f t="shared" si="4183"/>
        <v>AC$16</v>
      </c>
      <c r="AD2088" s="179" t="str">
        <f t="shared" si="4183"/>
        <v>AD$16</v>
      </c>
      <c r="AE2088" s="179" t="str">
        <f t="shared" si="4183"/>
        <v>AE$16</v>
      </c>
      <c r="AF2088" s="179" t="str">
        <f t="shared" si="4183"/>
        <v>AF$16</v>
      </c>
      <c r="AG2088" s="179" t="str">
        <f t="shared" si="4183"/>
        <v>AG$16</v>
      </c>
      <c r="AH2088" s="179" t="str">
        <f t="shared" si="4183"/>
        <v>AH$16</v>
      </c>
      <c r="AI2088" s="179" t="str">
        <f t="shared" si="4183"/>
        <v>AI$16</v>
      </c>
      <c r="AJ2088" s="179" t="str">
        <f t="shared" si="4183"/>
        <v>AJ$16</v>
      </c>
      <c r="AK2088" s="179" t="str">
        <f t="shared" si="4183"/>
        <v>AK$16</v>
      </c>
      <c r="AL2088" s="179" t="str">
        <f t="shared" si="4183"/>
        <v>AL$16</v>
      </c>
      <c r="AM2088" s="179" t="str">
        <f t="shared" si="4183"/>
        <v>AM$16</v>
      </c>
      <c r="AN2088" s="179" t="str">
        <f t="shared" si="4183"/>
        <v>AN$16</v>
      </c>
      <c r="AO2088" s="179" t="str">
        <f t="shared" si="4183"/>
        <v>AO$16</v>
      </c>
      <c r="AP2088" s="179" t="str">
        <f t="shared" si="4183"/>
        <v>AP$16</v>
      </c>
      <c r="AQ2088" s="179" t="str">
        <f t="shared" si="4183"/>
        <v>AQ$16</v>
      </c>
      <c r="AR2088" s="179" t="str">
        <f t="shared" si="4183"/>
        <v>AR$16</v>
      </c>
      <c r="AS2088" s="179" t="str">
        <f t="shared" si="4183"/>
        <v>AS$16</v>
      </c>
      <c r="AT2088" s="179" t="str">
        <f t="shared" si="4183"/>
        <v>AT$16</v>
      </c>
      <c r="AU2088" s="179" t="str">
        <f t="shared" si="4183"/>
        <v>AU$16</v>
      </c>
      <c r="AV2088" s="179" t="str">
        <f t="shared" si="4183"/>
        <v>AV$16</v>
      </c>
      <c r="AW2088" s="179" t="str">
        <f t="shared" si="4183"/>
        <v>AW$16</v>
      </c>
      <c r="AX2088" s="179" t="str">
        <f t="shared" si="4183"/>
        <v>AX$16</v>
      </c>
      <c r="AY2088" s="179" t="str">
        <f t="shared" ref="AY2088:CD2088" si="4184">AY2075</f>
        <v>AY$16</v>
      </c>
      <c r="AZ2088" s="179" t="str">
        <f t="shared" si="4184"/>
        <v>AZ$16</v>
      </c>
      <c r="BA2088" s="179" t="str">
        <f t="shared" si="4184"/>
        <v>BA$16</v>
      </c>
      <c r="BB2088" s="179" t="str">
        <f t="shared" si="4184"/>
        <v>BB$16</v>
      </c>
      <c r="BC2088" s="179" t="str">
        <f t="shared" si="4184"/>
        <v>BC$16</v>
      </c>
      <c r="BD2088" s="179" t="str">
        <f t="shared" si="4184"/>
        <v>BD$16</v>
      </c>
      <c r="BE2088" s="179" t="str">
        <f t="shared" si="4184"/>
        <v>BE$16</v>
      </c>
      <c r="BF2088" s="179" t="str">
        <f t="shared" si="4184"/>
        <v>BF$16</v>
      </c>
      <c r="BG2088" s="179" t="str">
        <f t="shared" si="4184"/>
        <v>BG$16</v>
      </c>
      <c r="BH2088" s="179" t="str">
        <f t="shared" si="4184"/>
        <v>BH$16</v>
      </c>
      <c r="BI2088" s="179" t="str">
        <f t="shared" si="4184"/>
        <v>BI$16</v>
      </c>
      <c r="BJ2088" s="179" t="str">
        <f t="shared" si="4184"/>
        <v>BJ$16</v>
      </c>
      <c r="BK2088" s="179" t="str">
        <f t="shared" si="4184"/>
        <v>BK$16</v>
      </c>
      <c r="BL2088" s="179" t="str">
        <f t="shared" si="4184"/>
        <v>BL$16</v>
      </c>
      <c r="BM2088" s="179" t="str">
        <f t="shared" si="4184"/>
        <v>BM$16</v>
      </c>
      <c r="BN2088" s="179" t="str">
        <f t="shared" si="4184"/>
        <v>BN$16</v>
      </c>
      <c r="BO2088" s="179" t="str">
        <f t="shared" si="4184"/>
        <v>BO$16</v>
      </c>
      <c r="BP2088" s="179" t="str">
        <f t="shared" si="4184"/>
        <v>BP$16</v>
      </c>
      <c r="BQ2088" s="179" t="str">
        <f t="shared" si="4184"/>
        <v>BQ$16</v>
      </c>
      <c r="BR2088" s="179" t="str">
        <f t="shared" si="4184"/>
        <v>BR$16</v>
      </c>
      <c r="BS2088" s="179" t="str">
        <f t="shared" si="4184"/>
        <v>BS$16</v>
      </c>
      <c r="BT2088" s="179" t="str">
        <f t="shared" si="4184"/>
        <v>BT$16</v>
      </c>
      <c r="BU2088" s="179" t="str">
        <f t="shared" si="4184"/>
        <v>BU$16</v>
      </c>
      <c r="BV2088" s="179" t="str">
        <f t="shared" si="4184"/>
        <v>BV$16</v>
      </c>
      <c r="BW2088" s="179" t="str">
        <f t="shared" si="4184"/>
        <v>BW$16</v>
      </c>
      <c r="BX2088" s="179" t="str">
        <f t="shared" si="4184"/>
        <v>BX$16</v>
      </c>
      <c r="BY2088" s="179" t="str">
        <f t="shared" si="4184"/>
        <v>BY$16</v>
      </c>
      <c r="BZ2088" s="179" t="str">
        <f t="shared" si="4184"/>
        <v>BZ$16</v>
      </c>
      <c r="CA2088" s="179" t="str">
        <f t="shared" si="4184"/>
        <v>CA$16</v>
      </c>
      <c r="CB2088" s="179" t="str">
        <f t="shared" si="4184"/>
        <v>CB$16</v>
      </c>
      <c r="CC2088" s="179" t="str">
        <f t="shared" si="4184"/>
        <v>CC$16</v>
      </c>
      <c r="CD2088" s="179" t="str">
        <f t="shared" si="4184"/>
        <v>CD$16</v>
      </c>
      <c r="CE2088" s="179" t="str">
        <f t="shared" ref="CE2088:CL2088" si="4185">CE2075</f>
        <v>CE$16</v>
      </c>
      <c r="CF2088" s="179" t="str">
        <f t="shared" si="4185"/>
        <v>CF$16</v>
      </c>
      <c r="CG2088" s="179" t="str">
        <f t="shared" si="4185"/>
        <v>CG$16</v>
      </c>
      <c r="CH2088" s="179" t="str">
        <f t="shared" si="4185"/>
        <v>CH$16</v>
      </c>
      <c r="CI2088" s="179" t="str">
        <f t="shared" si="4185"/>
        <v>CI$16</v>
      </c>
      <c r="CJ2088" s="179" t="str">
        <f t="shared" si="4185"/>
        <v>CJ$16</v>
      </c>
      <c r="CK2088" s="179" t="str">
        <f t="shared" si="4185"/>
        <v>CK$16</v>
      </c>
      <c r="CL2088" s="179" t="str">
        <f t="shared" si="4185"/>
        <v>CL$16</v>
      </c>
      <c r="CO2088" s="179" t="str">
        <f t="shared" ref="CO2088:DL2088" si="4186">CO2075</f>
        <v>CO$16</v>
      </c>
      <c r="CP2088" s="179" t="str">
        <f t="shared" si="4186"/>
        <v>CP$16</v>
      </c>
      <c r="CQ2088" s="179" t="str">
        <f t="shared" si="4186"/>
        <v>CQ$16</v>
      </c>
      <c r="CR2088" s="179" t="str">
        <f t="shared" si="4186"/>
        <v>CR$16</v>
      </c>
      <c r="CS2088" s="179" t="str">
        <f t="shared" si="4186"/>
        <v>CS$16</v>
      </c>
      <c r="CT2088" s="179" t="str">
        <f t="shared" si="4186"/>
        <v>CT$16</v>
      </c>
      <c r="CU2088" s="179" t="str">
        <f t="shared" si="4186"/>
        <v>CU$16</v>
      </c>
      <c r="CV2088" s="179" t="str">
        <f t="shared" si="4186"/>
        <v>CV$16</v>
      </c>
      <c r="CW2088" s="179" t="str">
        <f t="shared" si="4186"/>
        <v>CW$16</v>
      </c>
      <c r="CX2088" s="179" t="str">
        <f t="shared" si="4186"/>
        <v>CX$16</v>
      </c>
      <c r="CY2088" s="179" t="str">
        <f t="shared" si="4186"/>
        <v>CY$16</v>
      </c>
      <c r="CZ2088" s="179" t="str">
        <f t="shared" si="4186"/>
        <v>CZ$16</v>
      </c>
      <c r="DA2088" s="179" t="str">
        <f t="shared" si="4186"/>
        <v>DA$16</v>
      </c>
      <c r="DB2088" s="179" t="str">
        <f t="shared" si="4186"/>
        <v>DB$16</v>
      </c>
      <c r="DC2088" s="179" t="str">
        <f t="shared" si="4186"/>
        <v>DC$16</v>
      </c>
      <c r="DD2088" s="179" t="str">
        <f t="shared" si="4186"/>
        <v>DD$16</v>
      </c>
      <c r="DE2088" s="179" t="str">
        <f t="shared" si="4186"/>
        <v>DE$16</v>
      </c>
      <c r="DF2088" s="179" t="str">
        <f t="shared" si="4186"/>
        <v>DF$16</v>
      </c>
      <c r="DG2088" s="179" t="str">
        <f t="shared" si="4186"/>
        <v>DG$16</v>
      </c>
      <c r="DH2088" s="179" t="str">
        <f t="shared" si="4186"/>
        <v>DH$16</v>
      </c>
      <c r="DI2088" s="179" t="str">
        <f t="shared" si="4186"/>
        <v>DI$16</v>
      </c>
      <c r="DJ2088" s="179" t="str">
        <f t="shared" si="4186"/>
        <v>DJ$16</v>
      </c>
      <c r="DK2088" s="179" t="str">
        <f t="shared" si="4186"/>
        <v>DK$16</v>
      </c>
      <c r="DL2088" s="179" t="str">
        <f t="shared" si="4186"/>
        <v>DL$16</v>
      </c>
    </row>
    <row r="2089" spans="1:116" x14ac:dyDescent="0.4">
      <c r="B2089" t="s">
        <v>332</v>
      </c>
      <c r="D2089" t="s">
        <v>533</v>
      </c>
      <c r="E2089" s="8" t="str">
        <f t="shared" si="4182"/>
        <v>2089 FCLTL-F</v>
      </c>
      <c r="G2089" s="136" t="str">
        <f>G2076</f>
        <v>Primary volume driver</v>
      </c>
      <c r="H2089" s="12"/>
      <c r="I2089" s="60"/>
      <c r="J2089" s="60"/>
      <c r="K2089" s="15"/>
      <c r="L2089" s="15"/>
      <c r="M2089" s="15"/>
      <c r="N2089" s="15"/>
      <c r="O2089" s="15"/>
      <c r="P2089" s="15"/>
      <c r="R2089" s="15"/>
      <c r="S2089" s="179" t="str">
        <f t="shared" ref="S2089:AX2089" si="4187">S2076</f>
        <v>S$17</v>
      </c>
      <c r="T2089" s="179" t="str">
        <f t="shared" si="4187"/>
        <v>T$17</v>
      </c>
      <c r="U2089" s="179" t="str">
        <f t="shared" si="4187"/>
        <v>U$17</v>
      </c>
      <c r="V2089" s="179" t="str">
        <f t="shared" si="4187"/>
        <v>V$17</v>
      </c>
      <c r="W2089" s="179" t="str">
        <f t="shared" si="4187"/>
        <v>W$17</v>
      </c>
      <c r="X2089" s="179" t="str">
        <f t="shared" si="4187"/>
        <v>X$17</v>
      </c>
      <c r="Y2089" s="179" t="str">
        <f t="shared" si="4187"/>
        <v>Y$17</v>
      </c>
      <c r="Z2089" s="179" t="str">
        <f t="shared" si="4187"/>
        <v>Z$17</v>
      </c>
      <c r="AA2089" s="179" t="str">
        <f t="shared" si="4187"/>
        <v>AA$17</v>
      </c>
      <c r="AB2089" s="179" t="str">
        <f t="shared" si="4187"/>
        <v>AB$17</v>
      </c>
      <c r="AC2089" s="179" t="str">
        <f t="shared" si="4187"/>
        <v>AC$17</v>
      </c>
      <c r="AD2089" s="179" t="str">
        <f t="shared" si="4187"/>
        <v>AD$17</v>
      </c>
      <c r="AE2089" s="179" t="str">
        <f t="shared" si="4187"/>
        <v>AE$17</v>
      </c>
      <c r="AF2089" s="179" t="str">
        <f t="shared" si="4187"/>
        <v>AF$17</v>
      </c>
      <c r="AG2089" s="179" t="str">
        <f t="shared" si="4187"/>
        <v>AG$17</v>
      </c>
      <c r="AH2089" s="179" t="str">
        <f t="shared" si="4187"/>
        <v>AH$17</v>
      </c>
      <c r="AI2089" s="179" t="str">
        <f t="shared" si="4187"/>
        <v>AI$17</v>
      </c>
      <c r="AJ2089" s="179" t="str">
        <f t="shared" si="4187"/>
        <v>AJ$17</v>
      </c>
      <c r="AK2089" s="179" t="str">
        <f t="shared" si="4187"/>
        <v>AK$17</v>
      </c>
      <c r="AL2089" s="179" t="str">
        <f t="shared" si="4187"/>
        <v>AL$17</v>
      </c>
      <c r="AM2089" s="179" t="str">
        <f t="shared" si="4187"/>
        <v>AM$17</v>
      </c>
      <c r="AN2089" s="179" t="str">
        <f t="shared" si="4187"/>
        <v>AN$17</v>
      </c>
      <c r="AO2089" s="179" t="str">
        <f t="shared" si="4187"/>
        <v>AO$17</v>
      </c>
      <c r="AP2089" s="179" t="str">
        <f t="shared" si="4187"/>
        <v>AP$17</v>
      </c>
      <c r="AQ2089" s="179" t="str">
        <f t="shared" si="4187"/>
        <v>AQ$17</v>
      </c>
      <c r="AR2089" s="179" t="str">
        <f t="shared" si="4187"/>
        <v>AR$17</v>
      </c>
      <c r="AS2089" s="179" t="str">
        <f t="shared" si="4187"/>
        <v>AS$17</v>
      </c>
      <c r="AT2089" s="179" t="str">
        <f t="shared" si="4187"/>
        <v>AT$17</v>
      </c>
      <c r="AU2089" s="179" t="str">
        <f t="shared" si="4187"/>
        <v>AU$17</v>
      </c>
      <c r="AV2089" s="179" t="str">
        <f t="shared" si="4187"/>
        <v>AV$17</v>
      </c>
      <c r="AW2089" s="179" t="str">
        <f t="shared" si="4187"/>
        <v>AW$17</v>
      </c>
      <c r="AX2089" s="179" t="str">
        <f t="shared" si="4187"/>
        <v>AX$17</v>
      </c>
      <c r="AY2089" s="179" t="str">
        <f t="shared" ref="AY2089:CD2089" si="4188">AY2076</f>
        <v>AY$17</v>
      </c>
      <c r="AZ2089" s="179" t="str">
        <f t="shared" si="4188"/>
        <v>AZ$17</v>
      </c>
      <c r="BA2089" s="179" t="str">
        <f t="shared" si="4188"/>
        <v>BA$17</v>
      </c>
      <c r="BB2089" s="179" t="str">
        <f t="shared" si="4188"/>
        <v>BB$17</v>
      </c>
      <c r="BC2089" s="179" t="str">
        <f t="shared" si="4188"/>
        <v>BC$17</v>
      </c>
      <c r="BD2089" s="179" t="str">
        <f t="shared" si="4188"/>
        <v>BD$17</v>
      </c>
      <c r="BE2089" s="179" t="str">
        <f t="shared" si="4188"/>
        <v>BE$17</v>
      </c>
      <c r="BF2089" s="179" t="str">
        <f t="shared" si="4188"/>
        <v>BF$17</v>
      </c>
      <c r="BG2089" s="179" t="str">
        <f t="shared" si="4188"/>
        <v>BG$17</v>
      </c>
      <c r="BH2089" s="179" t="str">
        <f t="shared" si="4188"/>
        <v>BH$17</v>
      </c>
      <c r="BI2089" s="179" t="str">
        <f t="shared" si="4188"/>
        <v>BI$17</v>
      </c>
      <c r="BJ2089" s="179" t="str">
        <f t="shared" si="4188"/>
        <v>BJ$17</v>
      </c>
      <c r="BK2089" s="179" t="str">
        <f t="shared" si="4188"/>
        <v>BK$17</v>
      </c>
      <c r="BL2089" s="179" t="str">
        <f t="shared" si="4188"/>
        <v>BL$17</v>
      </c>
      <c r="BM2089" s="179" t="str">
        <f t="shared" si="4188"/>
        <v>BM$17</v>
      </c>
      <c r="BN2089" s="179" t="str">
        <f t="shared" si="4188"/>
        <v>BN$17</v>
      </c>
      <c r="BO2089" s="179" t="str">
        <f t="shared" si="4188"/>
        <v>BO$17</v>
      </c>
      <c r="BP2089" s="179" t="str">
        <f t="shared" si="4188"/>
        <v>BP$17</v>
      </c>
      <c r="BQ2089" s="179" t="str">
        <f t="shared" si="4188"/>
        <v>BQ$17</v>
      </c>
      <c r="BR2089" s="179" t="str">
        <f t="shared" si="4188"/>
        <v>BR$17</v>
      </c>
      <c r="BS2089" s="179" t="str">
        <f t="shared" si="4188"/>
        <v>BS$17</v>
      </c>
      <c r="BT2089" s="179" t="str">
        <f t="shared" si="4188"/>
        <v>BT$17</v>
      </c>
      <c r="BU2089" s="179" t="str">
        <f t="shared" si="4188"/>
        <v>BU$17</v>
      </c>
      <c r="BV2089" s="179" t="str">
        <f t="shared" si="4188"/>
        <v>BV$17</v>
      </c>
      <c r="BW2089" s="179" t="str">
        <f t="shared" si="4188"/>
        <v>BW$17</v>
      </c>
      <c r="BX2089" s="179" t="str">
        <f t="shared" si="4188"/>
        <v>BX$17</v>
      </c>
      <c r="BY2089" s="179" t="str">
        <f t="shared" si="4188"/>
        <v>BY$17</v>
      </c>
      <c r="BZ2089" s="179" t="str">
        <f t="shared" si="4188"/>
        <v>BZ$17</v>
      </c>
      <c r="CA2089" s="179" t="str">
        <f t="shared" si="4188"/>
        <v>CA$17</v>
      </c>
      <c r="CB2089" s="179" t="str">
        <f t="shared" si="4188"/>
        <v>CB$17</v>
      </c>
      <c r="CC2089" s="179" t="str">
        <f t="shared" si="4188"/>
        <v>CC$17</v>
      </c>
      <c r="CD2089" s="179" t="str">
        <f t="shared" si="4188"/>
        <v>CD$17</v>
      </c>
      <c r="CE2089" s="179" t="str">
        <f t="shared" ref="CE2089:CL2089" si="4189">CE2076</f>
        <v>CE$17</v>
      </c>
      <c r="CF2089" s="179" t="str">
        <f t="shared" si="4189"/>
        <v>CF$17</v>
      </c>
      <c r="CG2089" s="179" t="str">
        <f t="shared" si="4189"/>
        <v>CG$17</v>
      </c>
      <c r="CH2089" s="179" t="str">
        <f t="shared" si="4189"/>
        <v>CH$17</v>
      </c>
      <c r="CI2089" s="179" t="str">
        <f t="shared" si="4189"/>
        <v>CI$17</v>
      </c>
      <c r="CJ2089" s="179" t="str">
        <f t="shared" si="4189"/>
        <v>CJ$17</v>
      </c>
      <c r="CK2089" s="179" t="str">
        <f t="shared" si="4189"/>
        <v>CK$17</v>
      </c>
      <c r="CL2089" s="179" t="str">
        <f t="shared" si="4189"/>
        <v>CL$17</v>
      </c>
      <c r="CN2089" s="60"/>
      <c r="CO2089" s="179" t="str">
        <f t="shared" ref="CO2089:DL2089" si="4190">CO2076</f>
        <v>CO$17</v>
      </c>
      <c r="CP2089" s="179" t="str">
        <f t="shared" si="4190"/>
        <v>CP$17</v>
      </c>
      <c r="CQ2089" s="179" t="str">
        <f t="shared" si="4190"/>
        <v>CQ$17</v>
      </c>
      <c r="CR2089" s="179" t="str">
        <f t="shared" si="4190"/>
        <v>CR$17</v>
      </c>
      <c r="CS2089" s="179" t="str">
        <f t="shared" si="4190"/>
        <v>CS$17</v>
      </c>
      <c r="CT2089" s="179" t="str">
        <f t="shared" si="4190"/>
        <v>CT$17</v>
      </c>
      <c r="CU2089" s="179" t="str">
        <f t="shared" si="4190"/>
        <v>CU$17</v>
      </c>
      <c r="CV2089" s="179" t="str">
        <f t="shared" si="4190"/>
        <v>CV$17</v>
      </c>
      <c r="CW2089" s="179" t="str">
        <f t="shared" si="4190"/>
        <v>CW$17</v>
      </c>
      <c r="CX2089" s="179" t="str">
        <f t="shared" si="4190"/>
        <v>CX$17</v>
      </c>
      <c r="CY2089" s="179" t="str">
        <f t="shared" si="4190"/>
        <v>CY$17</v>
      </c>
      <c r="CZ2089" s="179" t="str">
        <f t="shared" si="4190"/>
        <v>CZ$17</v>
      </c>
      <c r="DA2089" s="179" t="str">
        <f t="shared" si="4190"/>
        <v>DA$17</v>
      </c>
      <c r="DB2089" s="179" t="str">
        <f t="shared" si="4190"/>
        <v>DB$17</v>
      </c>
      <c r="DC2089" s="179" t="str">
        <f t="shared" si="4190"/>
        <v>DC$17</v>
      </c>
      <c r="DD2089" s="179" t="str">
        <f t="shared" si="4190"/>
        <v>DD$17</v>
      </c>
      <c r="DE2089" s="179" t="str">
        <f t="shared" si="4190"/>
        <v>DE$17</v>
      </c>
      <c r="DF2089" s="179" t="str">
        <f t="shared" si="4190"/>
        <v>DF$17</v>
      </c>
      <c r="DG2089" s="179" t="str">
        <f t="shared" si="4190"/>
        <v>DG$17</v>
      </c>
      <c r="DH2089" s="179" t="str">
        <f t="shared" si="4190"/>
        <v>DH$17</v>
      </c>
      <c r="DI2089" s="179" t="str">
        <f t="shared" si="4190"/>
        <v>DI$17</v>
      </c>
      <c r="DJ2089" s="179" t="str">
        <f t="shared" si="4190"/>
        <v>DJ$17</v>
      </c>
      <c r="DK2089" s="179" t="str">
        <f t="shared" si="4190"/>
        <v>DK$17</v>
      </c>
      <c r="DL2089" s="179" t="str">
        <f t="shared" si="4190"/>
        <v>DL$17</v>
      </c>
    </row>
    <row r="2090" spans="1:116" x14ac:dyDescent="0.4">
      <c r="B2090" t="s">
        <v>332</v>
      </c>
      <c r="D2090" t="s">
        <v>533</v>
      </c>
      <c r="E2090" s="8" t="str">
        <f t="shared" si="4182"/>
        <v>2090 FCLTL-F</v>
      </c>
      <c r="G2090" s="191" t="str">
        <f>G2081</f>
        <v>Fixed constant long-term liability:</v>
      </c>
      <c r="H2090" s="12"/>
      <c r="I2090" s="60"/>
      <c r="J2090" s="60"/>
      <c r="K2090" s="15"/>
      <c r="L2090" s="15"/>
      <c r="M2090" s="15"/>
      <c r="N2090" s="15"/>
      <c r="O2090" s="15"/>
      <c r="P2090" s="15"/>
      <c r="R2090" s="15"/>
      <c r="S2090" s="179">
        <f t="shared" ref="S2090:AX2090" si="4191">S2077</f>
        <v>0</v>
      </c>
      <c r="T2090" s="179">
        <f t="shared" si="4191"/>
        <v>0</v>
      </c>
      <c r="U2090" s="179">
        <f t="shared" si="4191"/>
        <v>0</v>
      </c>
      <c r="V2090" s="179">
        <f t="shared" si="4191"/>
        <v>0</v>
      </c>
      <c r="W2090" s="179">
        <f t="shared" si="4191"/>
        <v>0</v>
      </c>
      <c r="X2090" s="179">
        <f t="shared" si="4191"/>
        <v>0</v>
      </c>
      <c r="Y2090" s="179">
        <f t="shared" si="4191"/>
        <v>0</v>
      </c>
      <c r="Z2090" s="179">
        <f t="shared" si="4191"/>
        <v>0</v>
      </c>
      <c r="AA2090" s="179">
        <f t="shared" si="4191"/>
        <v>0</v>
      </c>
      <c r="AB2090" s="179">
        <f t="shared" si="4191"/>
        <v>0</v>
      </c>
      <c r="AC2090" s="179">
        <f t="shared" si="4191"/>
        <v>0</v>
      </c>
      <c r="AD2090" s="179">
        <f t="shared" si="4191"/>
        <v>0</v>
      </c>
      <c r="AE2090" s="179">
        <f t="shared" si="4191"/>
        <v>0</v>
      </c>
      <c r="AF2090" s="179">
        <f t="shared" si="4191"/>
        <v>0</v>
      </c>
      <c r="AG2090" s="179">
        <f t="shared" si="4191"/>
        <v>0</v>
      </c>
      <c r="AH2090" s="179">
        <f t="shared" si="4191"/>
        <v>0</v>
      </c>
      <c r="AI2090" s="179">
        <f t="shared" si="4191"/>
        <v>0</v>
      </c>
      <c r="AJ2090" s="179">
        <f t="shared" si="4191"/>
        <v>0</v>
      </c>
      <c r="AK2090" s="179">
        <f t="shared" si="4191"/>
        <v>0</v>
      </c>
      <c r="AL2090" s="179">
        <f t="shared" si="4191"/>
        <v>0</v>
      </c>
      <c r="AM2090" s="179">
        <f t="shared" si="4191"/>
        <v>0</v>
      </c>
      <c r="AN2090" s="179">
        <f t="shared" si="4191"/>
        <v>0</v>
      </c>
      <c r="AO2090" s="179">
        <f t="shared" si="4191"/>
        <v>0</v>
      </c>
      <c r="AP2090" s="179">
        <f t="shared" si="4191"/>
        <v>0</v>
      </c>
      <c r="AQ2090" s="179">
        <f t="shared" si="4191"/>
        <v>0</v>
      </c>
      <c r="AR2090" s="179">
        <f t="shared" si="4191"/>
        <v>0</v>
      </c>
      <c r="AS2090" s="179">
        <f t="shared" si="4191"/>
        <v>0</v>
      </c>
      <c r="AT2090" s="179">
        <f t="shared" si="4191"/>
        <v>0</v>
      </c>
      <c r="AU2090" s="179">
        <f t="shared" si="4191"/>
        <v>0</v>
      </c>
      <c r="AV2090" s="179">
        <f t="shared" si="4191"/>
        <v>0</v>
      </c>
      <c r="AW2090" s="179">
        <f t="shared" si="4191"/>
        <v>0</v>
      </c>
      <c r="AX2090" s="179">
        <f t="shared" si="4191"/>
        <v>0</v>
      </c>
      <c r="AY2090" s="179">
        <f t="shared" ref="AY2090:CD2090" si="4192">AY2077</f>
        <v>0</v>
      </c>
      <c r="AZ2090" s="179">
        <f t="shared" si="4192"/>
        <v>0</v>
      </c>
      <c r="BA2090" s="179">
        <f t="shared" si="4192"/>
        <v>0</v>
      </c>
      <c r="BB2090" s="179">
        <f t="shared" si="4192"/>
        <v>0</v>
      </c>
      <c r="BC2090" s="179">
        <f t="shared" si="4192"/>
        <v>0</v>
      </c>
      <c r="BD2090" s="179">
        <f t="shared" si="4192"/>
        <v>0</v>
      </c>
      <c r="BE2090" s="179">
        <f t="shared" si="4192"/>
        <v>0</v>
      </c>
      <c r="BF2090" s="179">
        <f t="shared" si="4192"/>
        <v>0</v>
      </c>
      <c r="BG2090" s="179">
        <f t="shared" si="4192"/>
        <v>0</v>
      </c>
      <c r="BH2090" s="179">
        <f t="shared" si="4192"/>
        <v>0</v>
      </c>
      <c r="BI2090" s="179">
        <f t="shared" si="4192"/>
        <v>0</v>
      </c>
      <c r="BJ2090" s="179">
        <f t="shared" si="4192"/>
        <v>0</v>
      </c>
      <c r="BK2090" s="179">
        <f t="shared" si="4192"/>
        <v>0</v>
      </c>
      <c r="BL2090" s="179">
        <f t="shared" si="4192"/>
        <v>0</v>
      </c>
      <c r="BM2090" s="179">
        <f t="shared" si="4192"/>
        <v>0</v>
      </c>
      <c r="BN2090" s="179">
        <f t="shared" si="4192"/>
        <v>0</v>
      </c>
      <c r="BO2090" s="179">
        <f t="shared" si="4192"/>
        <v>0</v>
      </c>
      <c r="BP2090" s="179">
        <f t="shared" si="4192"/>
        <v>0</v>
      </c>
      <c r="BQ2090" s="179">
        <f t="shared" si="4192"/>
        <v>0</v>
      </c>
      <c r="BR2090" s="179">
        <f t="shared" si="4192"/>
        <v>0</v>
      </c>
      <c r="BS2090" s="179">
        <f t="shared" si="4192"/>
        <v>0</v>
      </c>
      <c r="BT2090" s="179">
        <f t="shared" si="4192"/>
        <v>0</v>
      </c>
      <c r="BU2090" s="179">
        <f t="shared" si="4192"/>
        <v>0</v>
      </c>
      <c r="BV2090" s="179">
        <f t="shared" si="4192"/>
        <v>0</v>
      </c>
      <c r="BW2090" s="179">
        <f t="shared" si="4192"/>
        <v>0</v>
      </c>
      <c r="BX2090" s="179">
        <f t="shared" si="4192"/>
        <v>0</v>
      </c>
      <c r="BY2090" s="179">
        <f t="shared" si="4192"/>
        <v>0</v>
      </c>
      <c r="BZ2090" s="179">
        <f t="shared" si="4192"/>
        <v>0</v>
      </c>
      <c r="CA2090" s="179">
        <f t="shared" si="4192"/>
        <v>0</v>
      </c>
      <c r="CB2090" s="179">
        <f t="shared" si="4192"/>
        <v>0</v>
      </c>
      <c r="CC2090" s="179">
        <f t="shared" si="4192"/>
        <v>0</v>
      </c>
      <c r="CD2090" s="179">
        <f t="shared" si="4192"/>
        <v>0</v>
      </c>
      <c r="CE2090" s="179">
        <f t="shared" ref="CE2090:CL2090" si="4193">CE2077</f>
        <v>0</v>
      </c>
      <c r="CF2090" s="179">
        <f t="shared" si="4193"/>
        <v>0</v>
      </c>
      <c r="CG2090" s="179">
        <f t="shared" si="4193"/>
        <v>0</v>
      </c>
      <c r="CH2090" s="179">
        <f t="shared" si="4193"/>
        <v>0</v>
      </c>
      <c r="CI2090" s="179">
        <f t="shared" si="4193"/>
        <v>0</v>
      </c>
      <c r="CJ2090" s="179">
        <f t="shared" si="4193"/>
        <v>0</v>
      </c>
      <c r="CK2090" s="179">
        <f t="shared" si="4193"/>
        <v>0</v>
      </c>
      <c r="CL2090" s="179">
        <f t="shared" si="4193"/>
        <v>0</v>
      </c>
      <c r="CN2090" s="60"/>
      <c r="CO2090" s="179">
        <f t="shared" ref="CO2090:DL2090" si="4194">CO2077</f>
        <v>0</v>
      </c>
      <c r="CP2090" s="179">
        <f t="shared" si="4194"/>
        <v>0</v>
      </c>
      <c r="CQ2090" s="179">
        <f t="shared" si="4194"/>
        <v>0</v>
      </c>
      <c r="CR2090" s="179">
        <f t="shared" si="4194"/>
        <v>0</v>
      </c>
      <c r="CS2090" s="179">
        <f t="shared" si="4194"/>
        <v>0</v>
      </c>
      <c r="CT2090" s="179">
        <f t="shared" si="4194"/>
        <v>0</v>
      </c>
      <c r="CU2090" s="179">
        <f t="shared" si="4194"/>
        <v>0</v>
      </c>
      <c r="CV2090" s="179">
        <f t="shared" si="4194"/>
        <v>0</v>
      </c>
      <c r="CW2090" s="179">
        <f t="shared" si="4194"/>
        <v>0</v>
      </c>
      <c r="CX2090" s="179">
        <f t="shared" si="4194"/>
        <v>0</v>
      </c>
      <c r="CY2090" s="179">
        <f t="shared" si="4194"/>
        <v>0</v>
      </c>
      <c r="CZ2090" s="179">
        <f t="shared" si="4194"/>
        <v>0</v>
      </c>
      <c r="DA2090" s="179">
        <f t="shared" si="4194"/>
        <v>0</v>
      </c>
      <c r="DB2090" s="179">
        <f t="shared" si="4194"/>
        <v>0</v>
      </c>
      <c r="DC2090" s="179">
        <f t="shared" si="4194"/>
        <v>0</v>
      </c>
      <c r="DD2090" s="179">
        <f t="shared" si="4194"/>
        <v>0</v>
      </c>
      <c r="DE2090" s="179">
        <f t="shared" si="4194"/>
        <v>0</v>
      </c>
      <c r="DF2090" s="179">
        <f t="shared" si="4194"/>
        <v>0</v>
      </c>
      <c r="DG2090" s="179">
        <f t="shared" si="4194"/>
        <v>0</v>
      </c>
      <c r="DH2090" s="179">
        <f t="shared" si="4194"/>
        <v>0</v>
      </c>
      <c r="DI2090" s="179">
        <f t="shared" si="4194"/>
        <v>0</v>
      </c>
      <c r="DJ2090" s="179">
        <f t="shared" si="4194"/>
        <v>0</v>
      </c>
      <c r="DK2090" s="179">
        <f t="shared" si="4194"/>
        <v>0</v>
      </c>
      <c r="DL2090" s="179">
        <f t="shared" si="4194"/>
        <v>0</v>
      </c>
    </row>
    <row r="2091" spans="1:116" x14ac:dyDescent="0.4">
      <c r="B2091" t="s">
        <v>332</v>
      </c>
      <c r="D2091" t="s">
        <v>533</v>
      </c>
      <c r="E2091" s="8" t="str">
        <f t="shared" si="4182"/>
        <v>2091 FCLTL-F</v>
      </c>
      <c r="G2091" s="241" t="str">
        <f>IFERROR(SUBSTITUTE(TRIM(MID(G2081, SEARCH("-", G2081) + 1, LEN(G2081))),":",""),"no unit")</f>
        <v>term liability</v>
      </c>
      <c r="H2091" s="12"/>
      <c r="I2091" s="60"/>
      <c r="J2091" s="60"/>
      <c r="K2091" s="15"/>
      <c r="L2091" s="15"/>
      <c r="M2091" s="15"/>
      <c r="N2091" s="15"/>
      <c r="O2091" s="15"/>
      <c r="P2091" s="15"/>
      <c r="R2091" s="15"/>
      <c r="S2091" s="179"/>
      <c r="T2091" s="179"/>
      <c r="U2091" s="179"/>
      <c r="V2091" s="179"/>
      <c r="W2091" s="179"/>
      <c r="X2091" s="179"/>
      <c r="Y2091" s="179"/>
      <c r="Z2091" s="179"/>
      <c r="AA2091" s="179"/>
      <c r="AB2091" s="179"/>
      <c r="AC2091" s="179"/>
      <c r="AD2091" s="179"/>
      <c r="AE2091" s="179"/>
      <c r="AF2091" s="179"/>
      <c r="AG2091" s="179"/>
      <c r="AH2091" s="179"/>
      <c r="AI2091" s="179"/>
      <c r="AJ2091" s="179"/>
      <c r="AK2091" s="179"/>
      <c r="AL2091" s="179"/>
      <c r="AM2091" s="179"/>
      <c r="AN2091" s="179"/>
      <c r="AO2091" s="179"/>
      <c r="AP2091" s="179"/>
      <c r="AQ2091" s="179"/>
      <c r="AR2091" s="179"/>
      <c r="AS2091" s="179"/>
      <c r="AT2091" s="179"/>
      <c r="AU2091" s="179"/>
      <c r="AV2091" s="179"/>
      <c r="AW2091" s="179"/>
      <c r="AX2091" s="179"/>
      <c r="AY2091" s="179"/>
      <c r="AZ2091" s="179"/>
      <c r="BA2091" s="179"/>
      <c r="BB2091" s="179"/>
      <c r="BC2091" s="179"/>
      <c r="BD2091" s="179"/>
      <c r="BE2091" s="179"/>
      <c r="BF2091" s="179"/>
      <c r="BG2091" s="179"/>
      <c r="BH2091" s="179"/>
      <c r="BI2091" s="179"/>
      <c r="BJ2091" s="179"/>
      <c r="BK2091" s="179"/>
      <c r="BL2091" s="179"/>
      <c r="BM2091" s="179"/>
      <c r="BN2091" s="179"/>
      <c r="BO2091" s="179"/>
      <c r="BP2091" s="179"/>
      <c r="BQ2091" s="179"/>
      <c r="BR2091" s="179"/>
      <c r="BS2091" s="179"/>
      <c r="BT2091" s="179"/>
      <c r="BU2091" s="179"/>
      <c r="BV2091" s="179"/>
      <c r="BW2091" s="179"/>
      <c r="BX2091" s="179"/>
      <c r="BY2091" s="179"/>
      <c r="BZ2091" s="179"/>
      <c r="CA2091" s="179"/>
      <c r="CB2091" s="179"/>
      <c r="CC2091" s="179"/>
      <c r="CD2091" s="179"/>
      <c r="CE2091" s="179"/>
      <c r="CF2091" s="179"/>
      <c r="CG2091" s="179"/>
      <c r="CH2091" s="179"/>
      <c r="CI2091" s="179"/>
      <c r="CJ2091" s="179"/>
      <c r="CK2091" s="179"/>
      <c r="CL2091" s="179"/>
      <c r="CN2091" s="60"/>
      <c r="CO2091" s="179"/>
      <c r="CP2091" s="179"/>
      <c r="CQ2091" s="179"/>
      <c r="CR2091" s="179"/>
      <c r="CS2091" s="179"/>
      <c r="CT2091" s="179"/>
      <c r="CU2091" s="179"/>
      <c r="CV2091" s="179"/>
      <c r="CW2091" s="179"/>
      <c r="CX2091" s="179"/>
      <c r="CY2091" s="179"/>
      <c r="CZ2091" s="179"/>
      <c r="DA2091" s="179"/>
      <c r="DB2091" s="179"/>
      <c r="DC2091" s="179"/>
      <c r="DD2091" s="179"/>
      <c r="DE2091" s="179"/>
      <c r="DF2091" s="179"/>
      <c r="DG2091" s="179"/>
      <c r="DH2091" s="179"/>
      <c r="DI2091" s="179"/>
      <c r="DJ2091" s="179"/>
      <c r="DK2091" s="179"/>
      <c r="DL2091" s="179"/>
    </row>
    <row r="2092" spans="1:116" x14ac:dyDescent="0.4">
      <c r="B2092" t="s">
        <v>332</v>
      </c>
      <c r="D2092" t="s">
        <v>533</v>
      </c>
      <c r="E2092" s="8" t="str">
        <f t="shared" si="4182"/>
        <v>2092 FCLTL-F</v>
      </c>
      <c r="G2092" s="136" t="str">
        <f>G2079</f>
        <v>Secondary revenue driver</v>
      </c>
      <c r="H2092" s="12"/>
      <c r="I2092" s="60"/>
      <c r="J2092" s="60"/>
      <c r="K2092" s="15"/>
      <c r="L2092" s="15"/>
      <c r="M2092" s="15"/>
      <c r="N2092" s="15"/>
      <c r="O2092" s="15"/>
      <c r="P2092" s="15"/>
      <c r="R2092" s="15"/>
      <c r="S2092" s="4" t="str">
        <f t="shared" ref="S2092:AX2092" si="4195">ADDRESS(ROW(S2082),COLUMN(S2082),2)</f>
        <v>S$2082</v>
      </c>
      <c r="T2092" s="4" t="str">
        <f t="shared" si="4195"/>
        <v>T$2082</v>
      </c>
      <c r="U2092" s="4" t="str">
        <f t="shared" si="4195"/>
        <v>U$2082</v>
      </c>
      <c r="V2092" s="4" t="str">
        <f t="shared" si="4195"/>
        <v>V$2082</v>
      </c>
      <c r="W2092" s="4" t="str">
        <f t="shared" si="4195"/>
        <v>W$2082</v>
      </c>
      <c r="X2092" s="4" t="str">
        <f t="shared" si="4195"/>
        <v>X$2082</v>
      </c>
      <c r="Y2092" s="4" t="str">
        <f t="shared" si="4195"/>
        <v>Y$2082</v>
      </c>
      <c r="Z2092" s="4" t="str">
        <f t="shared" si="4195"/>
        <v>Z$2082</v>
      </c>
      <c r="AA2092" s="4" t="str">
        <f t="shared" si="4195"/>
        <v>AA$2082</v>
      </c>
      <c r="AB2092" s="4" t="str">
        <f t="shared" si="4195"/>
        <v>AB$2082</v>
      </c>
      <c r="AC2092" s="4" t="str">
        <f t="shared" si="4195"/>
        <v>AC$2082</v>
      </c>
      <c r="AD2092" s="4" t="str">
        <f t="shared" si="4195"/>
        <v>AD$2082</v>
      </c>
      <c r="AE2092" s="4" t="str">
        <f t="shared" si="4195"/>
        <v>AE$2082</v>
      </c>
      <c r="AF2092" s="4" t="str">
        <f t="shared" si="4195"/>
        <v>AF$2082</v>
      </c>
      <c r="AG2092" s="4" t="str">
        <f t="shared" si="4195"/>
        <v>AG$2082</v>
      </c>
      <c r="AH2092" s="4" t="str">
        <f t="shared" si="4195"/>
        <v>AH$2082</v>
      </c>
      <c r="AI2092" s="4" t="str">
        <f t="shared" si="4195"/>
        <v>AI$2082</v>
      </c>
      <c r="AJ2092" s="4" t="str">
        <f t="shared" si="4195"/>
        <v>AJ$2082</v>
      </c>
      <c r="AK2092" s="4" t="str">
        <f t="shared" si="4195"/>
        <v>AK$2082</v>
      </c>
      <c r="AL2092" s="4" t="str">
        <f t="shared" si="4195"/>
        <v>AL$2082</v>
      </c>
      <c r="AM2092" s="4" t="str">
        <f t="shared" si="4195"/>
        <v>AM$2082</v>
      </c>
      <c r="AN2092" s="4" t="str">
        <f t="shared" si="4195"/>
        <v>AN$2082</v>
      </c>
      <c r="AO2092" s="4" t="str">
        <f t="shared" si="4195"/>
        <v>AO$2082</v>
      </c>
      <c r="AP2092" s="4" t="str">
        <f t="shared" si="4195"/>
        <v>AP$2082</v>
      </c>
      <c r="AQ2092" s="4" t="str">
        <f t="shared" si="4195"/>
        <v>AQ$2082</v>
      </c>
      <c r="AR2092" s="4" t="str">
        <f t="shared" si="4195"/>
        <v>AR$2082</v>
      </c>
      <c r="AS2092" s="4" t="str">
        <f t="shared" si="4195"/>
        <v>AS$2082</v>
      </c>
      <c r="AT2092" s="4" t="str">
        <f t="shared" si="4195"/>
        <v>AT$2082</v>
      </c>
      <c r="AU2092" s="4" t="str">
        <f t="shared" si="4195"/>
        <v>AU$2082</v>
      </c>
      <c r="AV2092" s="4" t="str">
        <f t="shared" si="4195"/>
        <v>AV$2082</v>
      </c>
      <c r="AW2092" s="4" t="str">
        <f t="shared" si="4195"/>
        <v>AW$2082</v>
      </c>
      <c r="AX2092" s="4" t="str">
        <f t="shared" si="4195"/>
        <v>AX$2082</v>
      </c>
      <c r="AY2092" s="4" t="str">
        <f t="shared" ref="AY2092:CD2092" si="4196">ADDRESS(ROW(AY2082),COLUMN(AY2082),2)</f>
        <v>AY$2082</v>
      </c>
      <c r="AZ2092" s="4" t="str">
        <f t="shared" si="4196"/>
        <v>AZ$2082</v>
      </c>
      <c r="BA2092" s="4" t="str">
        <f t="shared" si="4196"/>
        <v>BA$2082</v>
      </c>
      <c r="BB2092" s="4" t="str">
        <f t="shared" si="4196"/>
        <v>BB$2082</v>
      </c>
      <c r="BC2092" s="4" t="str">
        <f t="shared" si="4196"/>
        <v>BC$2082</v>
      </c>
      <c r="BD2092" s="4" t="str">
        <f t="shared" si="4196"/>
        <v>BD$2082</v>
      </c>
      <c r="BE2092" s="4" t="str">
        <f t="shared" si="4196"/>
        <v>BE$2082</v>
      </c>
      <c r="BF2092" s="4" t="str">
        <f t="shared" si="4196"/>
        <v>BF$2082</v>
      </c>
      <c r="BG2092" s="4" t="str">
        <f t="shared" si="4196"/>
        <v>BG$2082</v>
      </c>
      <c r="BH2092" s="4" t="str">
        <f t="shared" si="4196"/>
        <v>BH$2082</v>
      </c>
      <c r="BI2092" s="4" t="str">
        <f t="shared" si="4196"/>
        <v>BI$2082</v>
      </c>
      <c r="BJ2092" s="4" t="str">
        <f t="shared" si="4196"/>
        <v>BJ$2082</v>
      </c>
      <c r="BK2092" s="4" t="str">
        <f t="shared" si="4196"/>
        <v>BK$2082</v>
      </c>
      <c r="BL2092" s="4" t="str">
        <f t="shared" si="4196"/>
        <v>BL$2082</v>
      </c>
      <c r="BM2092" s="4" t="str">
        <f t="shared" si="4196"/>
        <v>BM$2082</v>
      </c>
      <c r="BN2092" s="4" t="str">
        <f t="shared" si="4196"/>
        <v>BN$2082</v>
      </c>
      <c r="BO2092" s="4" t="str">
        <f t="shared" si="4196"/>
        <v>BO$2082</v>
      </c>
      <c r="BP2092" s="4" t="str">
        <f t="shared" si="4196"/>
        <v>BP$2082</v>
      </c>
      <c r="BQ2092" s="4" t="str">
        <f t="shared" si="4196"/>
        <v>BQ$2082</v>
      </c>
      <c r="BR2092" s="4" t="str">
        <f t="shared" si="4196"/>
        <v>BR$2082</v>
      </c>
      <c r="BS2092" s="4" t="str">
        <f t="shared" si="4196"/>
        <v>BS$2082</v>
      </c>
      <c r="BT2092" s="4" t="str">
        <f t="shared" si="4196"/>
        <v>BT$2082</v>
      </c>
      <c r="BU2092" s="4" t="str">
        <f t="shared" si="4196"/>
        <v>BU$2082</v>
      </c>
      <c r="BV2092" s="4" t="str">
        <f t="shared" si="4196"/>
        <v>BV$2082</v>
      </c>
      <c r="BW2092" s="4" t="str">
        <f t="shared" si="4196"/>
        <v>BW$2082</v>
      </c>
      <c r="BX2092" s="4" t="str">
        <f t="shared" si="4196"/>
        <v>BX$2082</v>
      </c>
      <c r="BY2092" s="4" t="str">
        <f t="shared" si="4196"/>
        <v>BY$2082</v>
      </c>
      <c r="BZ2092" s="4" t="str">
        <f t="shared" si="4196"/>
        <v>BZ$2082</v>
      </c>
      <c r="CA2092" s="4" t="str">
        <f t="shared" si="4196"/>
        <v>CA$2082</v>
      </c>
      <c r="CB2092" s="4" t="str">
        <f t="shared" si="4196"/>
        <v>CB$2082</v>
      </c>
      <c r="CC2092" s="4" t="str">
        <f t="shared" si="4196"/>
        <v>CC$2082</v>
      </c>
      <c r="CD2092" s="4" t="str">
        <f t="shared" si="4196"/>
        <v>CD$2082</v>
      </c>
      <c r="CE2092" s="4" t="str">
        <f t="shared" ref="CE2092:CL2092" si="4197">ADDRESS(ROW(CE2082),COLUMN(CE2082),2)</f>
        <v>CE$2082</v>
      </c>
      <c r="CF2092" s="4" t="str">
        <f t="shared" si="4197"/>
        <v>CF$2082</v>
      </c>
      <c r="CG2092" s="4" t="str">
        <f t="shared" si="4197"/>
        <v>CG$2082</v>
      </c>
      <c r="CH2092" s="4" t="str">
        <f t="shared" si="4197"/>
        <v>CH$2082</v>
      </c>
      <c r="CI2092" s="4" t="str">
        <f t="shared" si="4197"/>
        <v>CI$2082</v>
      </c>
      <c r="CJ2092" s="4" t="str">
        <f t="shared" si="4197"/>
        <v>CJ$2082</v>
      </c>
      <c r="CK2092" s="4" t="str">
        <f t="shared" si="4197"/>
        <v>CK$2082</v>
      </c>
      <c r="CL2092" s="4" t="str">
        <f t="shared" si="4197"/>
        <v>CL$2082</v>
      </c>
      <c r="CN2092" s="60"/>
      <c r="CO2092" s="4" t="str">
        <f t="shared" ref="CO2092:DL2092" si="4198">ADDRESS(ROW(CO2082),COLUMN(CO2082),2)</f>
        <v>CO$2082</v>
      </c>
      <c r="CP2092" s="4" t="str">
        <f t="shared" si="4198"/>
        <v>CP$2082</v>
      </c>
      <c r="CQ2092" s="4" t="str">
        <f t="shared" si="4198"/>
        <v>CQ$2082</v>
      </c>
      <c r="CR2092" s="4" t="str">
        <f t="shared" si="4198"/>
        <v>CR$2082</v>
      </c>
      <c r="CS2092" s="4" t="str">
        <f t="shared" si="4198"/>
        <v>CS$2082</v>
      </c>
      <c r="CT2092" s="4" t="str">
        <f t="shared" si="4198"/>
        <v>CT$2082</v>
      </c>
      <c r="CU2092" s="4" t="str">
        <f t="shared" si="4198"/>
        <v>CU$2082</v>
      </c>
      <c r="CV2092" s="4" t="str">
        <f t="shared" si="4198"/>
        <v>CV$2082</v>
      </c>
      <c r="CW2092" s="4" t="str">
        <f t="shared" si="4198"/>
        <v>CW$2082</v>
      </c>
      <c r="CX2092" s="4" t="str">
        <f t="shared" si="4198"/>
        <v>CX$2082</v>
      </c>
      <c r="CY2092" s="4" t="str">
        <f t="shared" si="4198"/>
        <v>CY$2082</v>
      </c>
      <c r="CZ2092" s="4" t="str">
        <f t="shared" si="4198"/>
        <v>CZ$2082</v>
      </c>
      <c r="DA2092" s="4" t="str">
        <f t="shared" si="4198"/>
        <v>DA$2082</v>
      </c>
      <c r="DB2092" s="4" t="str">
        <f t="shared" si="4198"/>
        <v>DB$2082</v>
      </c>
      <c r="DC2092" s="4" t="str">
        <f t="shared" si="4198"/>
        <v>DC$2082</v>
      </c>
      <c r="DD2092" s="4" t="str">
        <f t="shared" si="4198"/>
        <v>DD$2082</v>
      </c>
      <c r="DE2092" s="4" t="str">
        <f t="shared" si="4198"/>
        <v>DE$2082</v>
      </c>
      <c r="DF2092" s="4" t="str">
        <f t="shared" si="4198"/>
        <v>DF$2082</v>
      </c>
      <c r="DG2092" s="4" t="str">
        <f t="shared" si="4198"/>
        <v>DG$2082</v>
      </c>
      <c r="DH2092" s="4" t="str">
        <f t="shared" si="4198"/>
        <v>DH$2082</v>
      </c>
      <c r="DI2092" s="4" t="str">
        <f t="shared" si="4198"/>
        <v>DI$2082</v>
      </c>
      <c r="DJ2092" s="4" t="str">
        <f t="shared" si="4198"/>
        <v>DJ$2082</v>
      </c>
      <c r="DK2092" s="4" t="str">
        <f t="shared" si="4198"/>
        <v>DK$2082</v>
      </c>
      <c r="DL2092" s="4" t="str">
        <f t="shared" si="4198"/>
        <v>DL$2082</v>
      </c>
    </row>
    <row r="2093" spans="1:116" x14ac:dyDescent="0.4">
      <c r="B2093" t="s">
        <v>332</v>
      </c>
      <c r="D2093" t="s">
        <v>533</v>
      </c>
      <c r="E2093" s="8" t="str">
        <f t="shared" si="4182"/>
        <v>2093 FCLTL-F</v>
      </c>
      <c r="G2093" s="136" t="str">
        <f>G2080</f>
        <v>Secondary volume driver</v>
      </c>
      <c r="H2093" s="12"/>
      <c r="I2093" s="60"/>
      <c r="J2093" s="60"/>
      <c r="K2093" s="15"/>
      <c r="L2093" s="15"/>
      <c r="M2093" s="15"/>
      <c r="N2093" s="15"/>
      <c r="O2093" s="15"/>
      <c r="P2093" s="15"/>
      <c r="R2093" s="15"/>
      <c r="S2093" s="179" t="str">
        <f t="shared" ref="S2093:AX2093" si="4199">S2080</f>
        <v>S$19</v>
      </c>
      <c r="T2093" s="179" t="str">
        <f t="shared" si="4199"/>
        <v>T$19</v>
      </c>
      <c r="U2093" s="179" t="str">
        <f t="shared" si="4199"/>
        <v>U$19</v>
      </c>
      <c r="V2093" s="179" t="str">
        <f t="shared" si="4199"/>
        <v>V$19</v>
      </c>
      <c r="W2093" s="179" t="str">
        <f t="shared" si="4199"/>
        <v>W$19</v>
      </c>
      <c r="X2093" s="179" t="str">
        <f t="shared" si="4199"/>
        <v>X$19</v>
      </c>
      <c r="Y2093" s="179" t="str">
        <f t="shared" si="4199"/>
        <v>Y$19</v>
      </c>
      <c r="Z2093" s="179" t="str">
        <f t="shared" si="4199"/>
        <v>Z$19</v>
      </c>
      <c r="AA2093" s="179" t="str">
        <f t="shared" si="4199"/>
        <v>AA$19</v>
      </c>
      <c r="AB2093" s="179" t="str">
        <f t="shared" si="4199"/>
        <v>AB$19</v>
      </c>
      <c r="AC2093" s="179" t="str">
        <f t="shared" si="4199"/>
        <v>AC$19</v>
      </c>
      <c r="AD2093" s="179" t="str">
        <f t="shared" si="4199"/>
        <v>AD$19</v>
      </c>
      <c r="AE2093" s="179" t="str">
        <f t="shared" si="4199"/>
        <v>AE$19</v>
      </c>
      <c r="AF2093" s="179" t="str">
        <f t="shared" si="4199"/>
        <v>AF$19</v>
      </c>
      <c r="AG2093" s="179" t="str">
        <f t="shared" si="4199"/>
        <v>AG$19</v>
      </c>
      <c r="AH2093" s="179" t="str">
        <f t="shared" si="4199"/>
        <v>AH$19</v>
      </c>
      <c r="AI2093" s="179" t="str">
        <f t="shared" si="4199"/>
        <v>AI$19</v>
      </c>
      <c r="AJ2093" s="179" t="str">
        <f t="shared" si="4199"/>
        <v>AJ$19</v>
      </c>
      <c r="AK2093" s="179" t="str">
        <f t="shared" si="4199"/>
        <v>AK$19</v>
      </c>
      <c r="AL2093" s="179" t="str">
        <f t="shared" si="4199"/>
        <v>AL$19</v>
      </c>
      <c r="AM2093" s="179" t="str">
        <f t="shared" si="4199"/>
        <v>AM$19</v>
      </c>
      <c r="AN2093" s="179" t="str">
        <f t="shared" si="4199"/>
        <v>AN$19</v>
      </c>
      <c r="AO2093" s="179" t="str">
        <f t="shared" si="4199"/>
        <v>AO$19</v>
      </c>
      <c r="AP2093" s="179" t="str">
        <f t="shared" si="4199"/>
        <v>AP$19</v>
      </c>
      <c r="AQ2093" s="179" t="str">
        <f t="shared" si="4199"/>
        <v>AQ$19</v>
      </c>
      <c r="AR2093" s="179" t="str">
        <f t="shared" si="4199"/>
        <v>AR$19</v>
      </c>
      <c r="AS2093" s="179" t="str">
        <f t="shared" si="4199"/>
        <v>AS$19</v>
      </c>
      <c r="AT2093" s="179" t="str">
        <f t="shared" si="4199"/>
        <v>AT$19</v>
      </c>
      <c r="AU2093" s="179" t="str">
        <f t="shared" si="4199"/>
        <v>AU$19</v>
      </c>
      <c r="AV2093" s="179" t="str">
        <f t="shared" si="4199"/>
        <v>AV$19</v>
      </c>
      <c r="AW2093" s="179" t="str">
        <f t="shared" si="4199"/>
        <v>AW$19</v>
      </c>
      <c r="AX2093" s="179" t="str">
        <f t="shared" si="4199"/>
        <v>AX$19</v>
      </c>
      <c r="AY2093" s="179" t="str">
        <f t="shared" ref="AY2093:CD2093" si="4200">AY2080</f>
        <v>AY$19</v>
      </c>
      <c r="AZ2093" s="179" t="str">
        <f t="shared" si="4200"/>
        <v>AZ$19</v>
      </c>
      <c r="BA2093" s="179" t="str">
        <f t="shared" si="4200"/>
        <v>BA$19</v>
      </c>
      <c r="BB2093" s="179" t="str">
        <f t="shared" si="4200"/>
        <v>BB$19</v>
      </c>
      <c r="BC2093" s="179" t="str">
        <f t="shared" si="4200"/>
        <v>BC$19</v>
      </c>
      <c r="BD2093" s="179" t="str">
        <f t="shared" si="4200"/>
        <v>BD$19</v>
      </c>
      <c r="BE2093" s="179" t="str">
        <f t="shared" si="4200"/>
        <v>BE$19</v>
      </c>
      <c r="BF2093" s="179" t="str">
        <f t="shared" si="4200"/>
        <v>BF$19</v>
      </c>
      <c r="BG2093" s="179" t="str">
        <f t="shared" si="4200"/>
        <v>BG$19</v>
      </c>
      <c r="BH2093" s="179" t="str">
        <f t="shared" si="4200"/>
        <v>BH$19</v>
      </c>
      <c r="BI2093" s="179" t="str">
        <f t="shared" si="4200"/>
        <v>BI$19</v>
      </c>
      <c r="BJ2093" s="179" t="str">
        <f t="shared" si="4200"/>
        <v>BJ$19</v>
      </c>
      <c r="BK2093" s="179" t="str">
        <f t="shared" si="4200"/>
        <v>BK$19</v>
      </c>
      <c r="BL2093" s="179" t="str">
        <f t="shared" si="4200"/>
        <v>BL$19</v>
      </c>
      <c r="BM2093" s="179" t="str">
        <f t="shared" si="4200"/>
        <v>BM$19</v>
      </c>
      <c r="BN2093" s="179" t="str">
        <f t="shared" si="4200"/>
        <v>BN$19</v>
      </c>
      <c r="BO2093" s="179" t="str">
        <f t="shared" si="4200"/>
        <v>BO$19</v>
      </c>
      <c r="BP2093" s="179" t="str">
        <f t="shared" si="4200"/>
        <v>BP$19</v>
      </c>
      <c r="BQ2093" s="179" t="str">
        <f t="shared" si="4200"/>
        <v>BQ$19</v>
      </c>
      <c r="BR2093" s="179" t="str">
        <f t="shared" si="4200"/>
        <v>BR$19</v>
      </c>
      <c r="BS2093" s="179" t="str">
        <f t="shared" si="4200"/>
        <v>BS$19</v>
      </c>
      <c r="BT2093" s="179" t="str">
        <f t="shared" si="4200"/>
        <v>BT$19</v>
      </c>
      <c r="BU2093" s="179" t="str">
        <f t="shared" si="4200"/>
        <v>BU$19</v>
      </c>
      <c r="BV2093" s="179" t="str">
        <f t="shared" si="4200"/>
        <v>BV$19</v>
      </c>
      <c r="BW2093" s="179" t="str">
        <f t="shared" si="4200"/>
        <v>BW$19</v>
      </c>
      <c r="BX2093" s="179" t="str">
        <f t="shared" si="4200"/>
        <v>BX$19</v>
      </c>
      <c r="BY2093" s="179" t="str">
        <f t="shared" si="4200"/>
        <v>BY$19</v>
      </c>
      <c r="BZ2093" s="179" t="str">
        <f t="shared" si="4200"/>
        <v>BZ$19</v>
      </c>
      <c r="CA2093" s="179" t="str">
        <f t="shared" si="4200"/>
        <v>CA$19</v>
      </c>
      <c r="CB2093" s="179" t="str">
        <f t="shared" si="4200"/>
        <v>CB$19</v>
      </c>
      <c r="CC2093" s="179" t="str">
        <f t="shared" si="4200"/>
        <v>CC$19</v>
      </c>
      <c r="CD2093" s="179" t="str">
        <f t="shared" si="4200"/>
        <v>CD$19</v>
      </c>
      <c r="CE2093" s="179" t="str">
        <f t="shared" ref="CE2093:CL2093" si="4201">CE2080</f>
        <v>CE$19</v>
      </c>
      <c r="CF2093" s="179" t="str">
        <f t="shared" si="4201"/>
        <v>CF$19</v>
      </c>
      <c r="CG2093" s="179" t="str">
        <f t="shared" si="4201"/>
        <v>CG$19</v>
      </c>
      <c r="CH2093" s="179" t="str">
        <f t="shared" si="4201"/>
        <v>CH$19</v>
      </c>
      <c r="CI2093" s="179" t="str">
        <f t="shared" si="4201"/>
        <v>CI$19</v>
      </c>
      <c r="CJ2093" s="179" t="str">
        <f t="shared" si="4201"/>
        <v>CJ$19</v>
      </c>
      <c r="CK2093" s="179" t="str">
        <f t="shared" si="4201"/>
        <v>CK$19</v>
      </c>
      <c r="CL2093" s="179" t="str">
        <f t="shared" si="4201"/>
        <v>CL$19</v>
      </c>
      <c r="CN2093" s="60"/>
      <c r="CO2093" s="179" t="str">
        <f t="shared" ref="CO2093:DL2093" si="4202">CO2080</f>
        <v>CO$19</v>
      </c>
      <c r="CP2093" s="179" t="str">
        <f t="shared" si="4202"/>
        <v>CP$19</v>
      </c>
      <c r="CQ2093" s="179" t="str">
        <f t="shared" si="4202"/>
        <v>CQ$19</v>
      </c>
      <c r="CR2093" s="179" t="str">
        <f t="shared" si="4202"/>
        <v>CR$19</v>
      </c>
      <c r="CS2093" s="179" t="str">
        <f t="shared" si="4202"/>
        <v>CS$19</v>
      </c>
      <c r="CT2093" s="179" t="str">
        <f t="shared" si="4202"/>
        <v>CT$19</v>
      </c>
      <c r="CU2093" s="179" t="str">
        <f t="shared" si="4202"/>
        <v>CU$19</v>
      </c>
      <c r="CV2093" s="179" t="str">
        <f t="shared" si="4202"/>
        <v>CV$19</v>
      </c>
      <c r="CW2093" s="179" t="str">
        <f t="shared" si="4202"/>
        <v>CW$19</v>
      </c>
      <c r="CX2093" s="179" t="str">
        <f t="shared" si="4202"/>
        <v>CX$19</v>
      </c>
      <c r="CY2093" s="179" t="str">
        <f t="shared" si="4202"/>
        <v>CY$19</v>
      </c>
      <c r="CZ2093" s="179" t="str">
        <f t="shared" si="4202"/>
        <v>CZ$19</v>
      </c>
      <c r="DA2093" s="179" t="str">
        <f t="shared" si="4202"/>
        <v>DA$19</v>
      </c>
      <c r="DB2093" s="179" t="str">
        <f t="shared" si="4202"/>
        <v>DB$19</v>
      </c>
      <c r="DC2093" s="179" t="str">
        <f t="shared" si="4202"/>
        <v>DC$19</v>
      </c>
      <c r="DD2093" s="179" t="str">
        <f t="shared" si="4202"/>
        <v>DD$19</v>
      </c>
      <c r="DE2093" s="179" t="str">
        <f t="shared" si="4202"/>
        <v>DE$19</v>
      </c>
      <c r="DF2093" s="179" t="str">
        <f t="shared" si="4202"/>
        <v>DF$19</v>
      </c>
      <c r="DG2093" s="179" t="str">
        <f t="shared" si="4202"/>
        <v>DG$19</v>
      </c>
      <c r="DH2093" s="179" t="str">
        <f t="shared" si="4202"/>
        <v>DH$19</v>
      </c>
      <c r="DI2093" s="179" t="str">
        <f t="shared" si="4202"/>
        <v>DI$19</v>
      </c>
      <c r="DJ2093" s="179" t="str">
        <f t="shared" si="4202"/>
        <v>DJ$19</v>
      </c>
      <c r="DK2093" s="179" t="str">
        <f t="shared" si="4202"/>
        <v>DK$19</v>
      </c>
      <c r="DL2093" s="179" t="str">
        <f t="shared" si="4202"/>
        <v>DL$19</v>
      </c>
    </row>
    <row r="2094" spans="1:116" x14ac:dyDescent="0.4">
      <c r="A2094" s="27"/>
      <c r="B2094" s="27"/>
      <c r="C2094" s="27"/>
      <c r="D2094" s="27"/>
      <c r="E2094" s="27"/>
      <c r="F2094" s="27"/>
      <c r="G2094" s="27"/>
      <c r="H2094" s="27"/>
      <c r="I2094" s="27"/>
      <c r="J2094" s="27"/>
      <c r="K2094" s="27"/>
      <c r="L2094" s="27"/>
      <c r="M2094" s="27"/>
      <c r="N2094" s="27"/>
      <c r="O2094" s="27"/>
      <c r="P2094" s="27"/>
      <c r="CN2094" s="27"/>
    </row>
    <row r="2095" spans="1:116" x14ac:dyDescent="0.4">
      <c r="A2095" s="174"/>
      <c r="E2095" s="8"/>
      <c r="G2095" s="175" t="s">
        <v>490</v>
      </c>
      <c r="H2095" s="174"/>
      <c r="I2095" s="176"/>
      <c r="J2095" s="176"/>
      <c r="K2095" s="197"/>
      <c r="L2095" s="197"/>
      <c r="M2095" s="197"/>
      <c r="N2095" s="197"/>
      <c r="O2095" s="197"/>
      <c r="P2095" s="197"/>
      <c r="R2095" s="198"/>
      <c r="S2095" s="174"/>
      <c r="T2095" s="174"/>
      <c r="U2095" s="174"/>
      <c r="V2095" s="174"/>
      <c r="W2095" s="174"/>
      <c r="X2095" s="174"/>
      <c r="Y2095" s="174"/>
      <c r="Z2095" s="174"/>
      <c r="AA2095" s="174"/>
      <c r="AB2095" s="174"/>
      <c r="AC2095" s="174"/>
      <c r="AD2095" s="174"/>
      <c r="AE2095" s="174"/>
      <c r="AF2095" s="174"/>
      <c r="AG2095" s="174"/>
      <c r="AH2095" s="174"/>
      <c r="AI2095" s="174"/>
      <c r="AJ2095" s="174"/>
      <c r="AK2095" s="174"/>
      <c r="AL2095" s="174"/>
      <c r="AM2095" s="174"/>
      <c r="AN2095" s="174"/>
      <c r="AO2095" s="174"/>
      <c r="AP2095" s="174"/>
      <c r="AQ2095" s="174"/>
      <c r="AR2095" s="174"/>
      <c r="AS2095" s="174"/>
      <c r="AT2095" s="174"/>
      <c r="AU2095" s="174"/>
      <c r="AV2095" s="174"/>
      <c r="AW2095" s="174"/>
      <c r="AX2095" s="174"/>
      <c r="AY2095" s="174"/>
      <c r="AZ2095" s="174"/>
      <c r="BA2095" s="174"/>
      <c r="BB2095" s="174"/>
      <c r="BC2095" s="174"/>
      <c r="BD2095" s="174"/>
      <c r="BE2095" s="174"/>
      <c r="BF2095" s="174"/>
      <c r="BG2095" s="174"/>
      <c r="BH2095" s="174"/>
      <c r="BI2095" s="174"/>
      <c r="BJ2095" s="174"/>
      <c r="BK2095" s="174"/>
      <c r="BL2095" s="174"/>
      <c r="BM2095" s="174"/>
      <c r="BN2095" s="174"/>
      <c r="BO2095" s="174"/>
      <c r="BP2095" s="174"/>
      <c r="BQ2095" s="174"/>
      <c r="BR2095" s="174"/>
      <c r="BS2095" s="174"/>
      <c r="BT2095" s="174"/>
      <c r="BU2095" s="174"/>
      <c r="BV2095" s="174"/>
      <c r="BW2095" s="174"/>
      <c r="BX2095" s="174"/>
      <c r="BY2095" s="174"/>
      <c r="BZ2095" s="174"/>
      <c r="CA2095" s="174"/>
      <c r="CB2095" s="174"/>
      <c r="CC2095" s="174"/>
      <c r="CD2095" s="174"/>
      <c r="CE2095" s="174"/>
      <c r="CF2095" s="174"/>
      <c r="CG2095" s="174"/>
      <c r="CH2095" s="174"/>
      <c r="CI2095" s="174"/>
      <c r="CJ2095" s="174"/>
      <c r="CK2095" s="174"/>
      <c r="CL2095" s="174"/>
      <c r="CN2095" s="176"/>
      <c r="CO2095" s="174"/>
      <c r="CP2095" s="174"/>
      <c r="CQ2095" s="174"/>
      <c r="CR2095" s="174"/>
      <c r="CS2095" s="174"/>
      <c r="CT2095" s="174"/>
      <c r="CU2095" s="174"/>
      <c r="CV2095" s="174"/>
      <c r="CW2095" s="174"/>
      <c r="CX2095" s="174"/>
      <c r="CY2095" s="174"/>
      <c r="CZ2095" s="174"/>
      <c r="DA2095" s="174"/>
      <c r="DB2095" s="174"/>
      <c r="DC2095" s="174"/>
      <c r="DD2095" s="174"/>
      <c r="DE2095" s="174"/>
      <c r="DF2095" s="174"/>
      <c r="DG2095" s="174"/>
      <c r="DH2095" s="174"/>
      <c r="DI2095" s="174"/>
      <c r="DJ2095" s="174"/>
      <c r="DK2095" s="174"/>
      <c r="DL2095" s="174"/>
    </row>
    <row r="2096" spans="1:116" x14ac:dyDescent="0.4">
      <c r="A2096" s="174"/>
      <c r="E2096" s="8"/>
      <c r="G2096" s="175" t="s">
        <v>492</v>
      </c>
      <c r="H2096" s="174"/>
      <c r="I2096" s="176"/>
      <c r="J2096" s="176"/>
      <c r="K2096" s="197"/>
      <c r="L2096" s="197"/>
      <c r="M2096" s="197"/>
      <c r="N2096" s="197"/>
      <c r="O2096" s="197"/>
      <c r="P2096" s="197"/>
      <c r="R2096" s="198"/>
      <c r="S2096" s="174"/>
      <c r="T2096" s="174"/>
      <c r="U2096" s="174"/>
      <c r="V2096" s="174"/>
      <c r="W2096" s="174"/>
      <c r="X2096" s="174"/>
      <c r="Y2096" s="174"/>
      <c r="Z2096" s="174"/>
      <c r="AA2096" s="174"/>
      <c r="AB2096" s="174"/>
      <c r="AC2096" s="174"/>
      <c r="AD2096" s="174"/>
      <c r="AE2096" s="174"/>
      <c r="AF2096" s="174"/>
      <c r="AG2096" s="174"/>
      <c r="AH2096" s="174"/>
      <c r="AI2096" s="174"/>
      <c r="AJ2096" s="174"/>
      <c r="AK2096" s="174"/>
      <c r="AL2096" s="174"/>
      <c r="AM2096" s="174"/>
      <c r="AN2096" s="174"/>
      <c r="AO2096" s="174"/>
      <c r="AP2096" s="174"/>
      <c r="AQ2096" s="174"/>
      <c r="AR2096" s="174"/>
      <c r="AS2096" s="174"/>
      <c r="AT2096" s="174"/>
      <c r="AU2096" s="174"/>
      <c r="AV2096" s="174"/>
      <c r="AW2096" s="174"/>
      <c r="AX2096" s="174"/>
      <c r="AY2096" s="174"/>
      <c r="AZ2096" s="174"/>
      <c r="BA2096" s="174"/>
      <c r="BB2096" s="174"/>
      <c r="BC2096" s="174"/>
      <c r="BD2096" s="174"/>
      <c r="BE2096" s="174"/>
      <c r="BF2096" s="174"/>
      <c r="BG2096" s="174"/>
      <c r="BH2096" s="174"/>
      <c r="BI2096" s="174"/>
      <c r="BJ2096" s="174"/>
      <c r="BK2096" s="174"/>
      <c r="BL2096" s="174"/>
      <c r="BM2096" s="174"/>
      <c r="BN2096" s="174"/>
      <c r="BO2096" s="174"/>
      <c r="BP2096" s="174"/>
      <c r="BQ2096" s="174"/>
      <c r="BR2096" s="174"/>
      <c r="BS2096" s="174"/>
      <c r="BT2096" s="174"/>
      <c r="BU2096" s="174"/>
      <c r="BV2096" s="174"/>
      <c r="BW2096" s="174"/>
      <c r="BX2096" s="174"/>
      <c r="BY2096" s="174"/>
      <c r="BZ2096" s="174"/>
      <c r="CA2096" s="174"/>
      <c r="CB2096" s="174"/>
      <c r="CC2096" s="174"/>
      <c r="CD2096" s="174"/>
      <c r="CE2096" s="174"/>
      <c r="CF2096" s="174"/>
      <c r="CG2096" s="174"/>
      <c r="CH2096" s="174"/>
      <c r="CI2096" s="174"/>
      <c r="CJ2096" s="174"/>
      <c r="CK2096" s="174"/>
      <c r="CL2096" s="174"/>
      <c r="CN2096" s="176"/>
      <c r="CO2096" s="174"/>
      <c r="CP2096" s="174"/>
      <c r="CQ2096" s="174"/>
      <c r="CR2096" s="174"/>
      <c r="CS2096" s="174"/>
      <c r="CT2096" s="174"/>
      <c r="CU2096" s="174"/>
      <c r="CV2096" s="174"/>
      <c r="CW2096" s="174"/>
      <c r="CX2096" s="174"/>
      <c r="CY2096" s="174"/>
      <c r="CZ2096" s="174"/>
      <c r="DA2096" s="174"/>
      <c r="DB2096" s="174"/>
      <c r="DC2096" s="174"/>
      <c r="DD2096" s="174"/>
      <c r="DE2096" s="174"/>
      <c r="DF2096" s="174"/>
      <c r="DG2096" s="174"/>
      <c r="DH2096" s="174"/>
      <c r="DI2096" s="174"/>
      <c r="DJ2096" s="174"/>
      <c r="DK2096" s="174"/>
      <c r="DL2096" s="174"/>
    </row>
    <row r="2097" spans="1:116" x14ac:dyDescent="0.4">
      <c r="A2097" s="174"/>
      <c r="E2097" s="8"/>
      <c r="G2097" s="175" t="s">
        <v>461</v>
      </c>
      <c r="H2097" s="174"/>
      <c r="I2097" s="176"/>
      <c r="J2097" s="176"/>
      <c r="K2097" s="197"/>
      <c r="L2097" s="197"/>
      <c r="M2097" s="197"/>
      <c r="N2097" s="197"/>
      <c r="O2097" s="197"/>
      <c r="P2097" s="197"/>
      <c r="R2097" s="198"/>
      <c r="S2097" s="199" t="str">
        <f t="shared" ref="S2097:AX2097" si="4203">S$20</f>
        <v>S$16</v>
      </c>
      <c r="T2097" s="199" t="str">
        <f t="shared" si="4203"/>
        <v>T$16</v>
      </c>
      <c r="U2097" s="199" t="str">
        <f t="shared" si="4203"/>
        <v>U$16</v>
      </c>
      <c r="V2097" s="199" t="str">
        <f t="shared" si="4203"/>
        <v>V$16</v>
      </c>
      <c r="W2097" s="199" t="str">
        <f t="shared" si="4203"/>
        <v>W$16</v>
      </c>
      <c r="X2097" s="199" t="str">
        <f t="shared" si="4203"/>
        <v>X$16</v>
      </c>
      <c r="Y2097" s="199" t="str">
        <f t="shared" si="4203"/>
        <v>Y$16</v>
      </c>
      <c r="Z2097" s="199" t="str">
        <f t="shared" si="4203"/>
        <v>Z$16</v>
      </c>
      <c r="AA2097" s="199" t="str">
        <f t="shared" si="4203"/>
        <v>AA$16</v>
      </c>
      <c r="AB2097" s="199" t="str">
        <f t="shared" si="4203"/>
        <v>AB$16</v>
      </c>
      <c r="AC2097" s="199" t="str">
        <f t="shared" si="4203"/>
        <v>AC$16</v>
      </c>
      <c r="AD2097" s="199" t="str">
        <f t="shared" si="4203"/>
        <v>AD$16</v>
      </c>
      <c r="AE2097" s="199" t="str">
        <f t="shared" si="4203"/>
        <v>AE$16</v>
      </c>
      <c r="AF2097" s="199" t="str">
        <f t="shared" si="4203"/>
        <v>AF$16</v>
      </c>
      <c r="AG2097" s="199" t="str">
        <f t="shared" si="4203"/>
        <v>AG$16</v>
      </c>
      <c r="AH2097" s="199" t="str">
        <f t="shared" si="4203"/>
        <v>AH$16</v>
      </c>
      <c r="AI2097" s="199" t="str">
        <f t="shared" si="4203"/>
        <v>AI$16</v>
      </c>
      <c r="AJ2097" s="199" t="str">
        <f t="shared" si="4203"/>
        <v>AJ$16</v>
      </c>
      <c r="AK2097" s="199" t="str">
        <f t="shared" si="4203"/>
        <v>AK$16</v>
      </c>
      <c r="AL2097" s="199" t="str">
        <f t="shared" si="4203"/>
        <v>AL$16</v>
      </c>
      <c r="AM2097" s="199" t="str">
        <f t="shared" si="4203"/>
        <v>AM$16</v>
      </c>
      <c r="AN2097" s="199" t="str">
        <f t="shared" si="4203"/>
        <v>AN$16</v>
      </c>
      <c r="AO2097" s="199" t="str">
        <f t="shared" si="4203"/>
        <v>AO$16</v>
      </c>
      <c r="AP2097" s="199" t="str">
        <f t="shared" si="4203"/>
        <v>AP$16</v>
      </c>
      <c r="AQ2097" s="199" t="str">
        <f t="shared" si="4203"/>
        <v>AQ$16</v>
      </c>
      <c r="AR2097" s="199" t="str">
        <f t="shared" si="4203"/>
        <v>AR$16</v>
      </c>
      <c r="AS2097" s="199" t="str">
        <f t="shared" si="4203"/>
        <v>AS$16</v>
      </c>
      <c r="AT2097" s="199" t="str">
        <f t="shared" si="4203"/>
        <v>AT$16</v>
      </c>
      <c r="AU2097" s="199" t="str">
        <f t="shared" si="4203"/>
        <v>AU$16</v>
      </c>
      <c r="AV2097" s="199" t="str">
        <f t="shared" si="4203"/>
        <v>AV$16</v>
      </c>
      <c r="AW2097" s="199" t="str">
        <f t="shared" si="4203"/>
        <v>AW$16</v>
      </c>
      <c r="AX2097" s="199" t="str">
        <f t="shared" si="4203"/>
        <v>AX$16</v>
      </c>
      <c r="AY2097" s="199" t="str">
        <f t="shared" ref="AY2097:CD2097" si="4204">AY$20</f>
        <v>AY$16</v>
      </c>
      <c r="AZ2097" s="199" t="str">
        <f t="shared" si="4204"/>
        <v>AZ$16</v>
      </c>
      <c r="BA2097" s="199" t="str">
        <f t="shared" si="4204"/>
        <v>BA$16</v>
      </c>
      <c r="BB2097" s="199" t="str">
        <f t="shared" si="4204"/>
        <v>BB$16</v>
      </c>
      <c r="BC2097" s="199" t="str">
        <f t="shared" si="4204"/>
        <v>BC$16</v>
      </c>
      <c r="BD2097" s="199" t="str">
        <f t="shared" si="4204"/>
        <v>BD$16</v>
      </c>
      <c r="BE2097" s="199" t="str">
        <f t="shared" si="4204"/>
        <v>BE$16</v>
      </c>
      <c r="BF2097" s="199" t="str">
        <f t="shared" si="4204"/>
        <v>BF$16</v>
      </c>
      <c r="BG2097" s="199" t="str">
        <f t="shared" si="4204"/>
        <v>BG$16</v>
      </c>
      <c r="BH2097" s="199" t="str">
        <f t="shared" si="4204"/>
        <v>BH$16</v>
      </c>
      <c r="BI2097" s="199" t="str">
        <f t="shared" si="4204"/>
        <v>BI$16</v>
      </c>
      <c r="BJ2097" s="199" t="str">
        <f t="shared" si="4204"/>
        <v>BJ$16</v>
      </c>
      <c r="BK2097" s="199" t="str">
        <f t="shared" si="4204"/>
        <v>BK$16</v>
      </c>
      <c r="BL2097" s="199" t="str">
        <f t="shared" si="4204"/>
        <v>BL$16</v>
      </c>
      <c r="BM2097" s="199" t="str">
        <f t="shared" si="4204"/>
        <v>BM$16</v>
      </c>
      <c r="BN2097" s="199" t="str">
        <f t="shared" si="4204"/>
        <v>BN$16</v>
      </c>
      <c r="BO2097" s="199" t="str">
        <f t="shared" si="4204"/>
        <v>BO$16</v>
      </c>
      <c r="BP2097" s="199" t="str">
        <f t="shared" si="4204"/>
        <v>BP$16</v>
      </c>
      <c r="BQ2097" s="199" t="str">
        <f t="shared" si="4204"/>
        <v>BQ$16</v>
      </c>
      <c r="BR2097" s="199" t="str">
        <f t="shared" si="4204"/>
        <v>BR$16</v>
      </c>
      <c r="BS2097" s="199" t="str">
        <f t="shared" si="4204"/>
        <v>BS$16</v>
      </c>
      <c r="BT2097" s="199" t="str">
        <f t="shared" si="4204"/>
        <v>BT$16</v>
      </c>
      <c r="BU2097" s="199" t="str">
        <f t="shared" si="4204"/>
        <v>BU$16</v>
      </c>
      <c r="BV2097" s="199" t="str">
        <f t="shared" si="4204"/>
        <v>BV$16</v>
      </c>
      <c r="BW2097" s="199" t="str">
        <f t="shared" si="4204"/>
        <v>BW$16</v>
      </c>
      <c r="BX2097" s="199" t="str">
        <f t="shared" si="4204"/>
        <v>BX$16</v>
      </c>
      <c r="BY2097" s="199" t="str">
        <f t="shared" si="4204"/>
        <v>BY$16</v>
      </c>
      <c r="BZ2097" s="199" t="str">
        <f t="shared" si="4204"/>
        <v>BZ$16</v>
      </c>
      <c r="CA2097" s="199" t="str">
        <f t="shared" si="4204"/>
        <v>CA$16</v>
      </c>
      <c r="CB2097" s="199" t="str">
        <f t="shared" si="4204"/>
        <v>CB$16</v>
      </c>
      <c r="CC2097" s="199" t="str">
        <f t="shared" si="4204"/>
        <v>CC$16</v>
      </c>
      <c r="CD2097" s="199" t="str">
        <f t="shared" si="4204"/>
        <v>CD$16</v>
      </c>
      <c r="CE2097" s="199" t="str">
        <f t="shared" ref="CE2097:CL2097" si="4205">CE$20</f>
        <v>CE$16</v>
      </c>
      <c r="CF2097" s="199" t="str">
        <f t="shared" si="4205"/>
        <v>CF$16</v>
      </c>
      <c r="CG2097" s="199" t="str">
        <f t="shared" si="4205"/>
        <v>CG$16</v>
      </c>
      <c r="CH2097" s="199" t="str">
        <f t="shared" si="4205"/>
        <v>CH$16</v>
      </c>
      <c r="CI2097" s="199" t="str">
        <f t="shared" si="4205"/>
        <v>CI$16</v>
      </c>
      <c r="CJ2097" s="199" t="str">
        <f t="shared" si="4205"/>
        <v>CJ$16</v>
      </c>
      <c r="CK2097" s="199" t="str">
        <f t="shared" si="4205"/>
        <v>CK$16</v>
      </c>
      <c r="CL2097" s="199" t="str">
        <f t="shared" si="4205"/>
        <v>CL$16</v>
      </c>
      <c r="CN2097" s="176"/>
      <c r="CO2097" s="199" t="str">
        <f t="shared" ref="CO2097:DL2097" si="4206">CO$20</f>
        <v>CO$16</v>
      </c>
      <c r="CP2097" s="199" t="str">
        <f t="shared" si="4206"/>
        <v>CP$16</v>
      </c>
      <c r="CQ2097" s="199" t="str">
        <f t="shared" si="4206"/>
        <v>CQ$16</v>
      </c>
      <c r="CR2097" s="199" t="str">
        <f t="shared" si="4206"/>
        <v>CR$16</v>
      </c>
      <c r="CS2097" s="199" t="str">
        <f t="shared" si="4206"/>
        <v>CS$16</v>
      </c>
      <c r="CT2097" s="199" t="str">
        <f t="shared" si="4206"/>
        <v>CT$16</v>
      </c>
      <c r="CU2097" s="199" t="str">
        <f t="shared" si="4206"/>
        <v>CU$16</v>
      </c>
      <c r="CV2097" s="199" t="str">
        <f t="shared" si="4206"/>
        <v>CV$16</v>
      </c>
      <c r="CW2097" s="199" t="str">
        <f t="shared" si="4206"/>
        <v>CW$16</v>
      </c>
      <c r="CX2097" s="199" t="str">
        <f t="shared" si="4206"/>
        <v>CX$16</v>
      </c>
      <c r="CY2097" s="199" t="str">
        <f t="shared" si="4206"/>
        <v>CY$16</v>
      </c>
      <c r="CZ2097" s="199" t="str">
        <f t="shared" si="4206"/>
        <v>CZ$16</v>
      </c>
      <c r="DA2097" s="199" t="str">
        <f t="shared" si="4206"/>
        <v>DA$16</v>
      </c>
      <c r="DB2097" s="199" t="str">
        <f t="shared" si="4206"/>
        <v>DB$16</v>
      </c>
      <c r="DC2097" s="199" t="str">
        <f t="shared" si="4206"/>
        <v>DC$16</v>
      </c>
      <c r="DD2097" s="199" t="str">
        <f t="shared" si="4206"/>
        <v>DD$16</v>
      </c>
      <c r="DE2097" s="199" t="str">
        <f t="shared" si="4206"/>
        <v>DE$16</v>
      </c>
      <c r="DF2097" s="199" t="str">
        <f t="shared" si="4206"/>
        <v>DF$16</v>
      </c>
      <c r="DG2097" s="199" t="str">
        <f t="shared" si="4206"/>
        <v>DG$16</v>
      </c>
      <c r="DH2097" s="199" t="str">
        <f t="shared" si="4206"/>
        <v>DH$16</v>
      </c>
      <c r="DI2097" s="199" t="str">
        <f t="shared" si="4206"/>
        <v>DI$16</v>
      </c>
      <c r="DJ2097" s="199" t="str">
        <f t="shared" si="4206"/>
        <v>DJ$16</v>
      </c>
      <c r="DK2097" s="199" t="str">
        <f t="shared" si="4206"/>
        <v>DK$16</v>
      </c>
      <c r="DL2097" s="199" t="str">
        <f t="shared" si="4206"/>
        <v>DL$16</v>
      </c>
    </row>
    <row r="2098" spans="1:116" x14ac:dyDescent="0.4">
      <c r="A2098" s="174"/>
      <c r="E2098" s="8"/>
      <c r="G2098" s="175" t="s">
        <v>462</v>
      </c>
      <c r="H2098" s="200"/>
      <c r="I2098" s="201"/>
      <c r="J2098" s="201"/>
      <c r="K2098" s="202"/>
      <c r="L2098" s="202"/>
      <c r="M2098" s="202"/>
      <c r="N2098" s="202"/>
      <c r="O2098" s="202"/>
      <c r="P2098" s="202"/>
      <c r="R2098" s="202"/>
      <c r="S2098" s="199" t="str">
        <f t="shared" ref="S2098:AX2098" si="4207">S$21</f>
        <v>S$17</v>
      </c>
      <c r="T2098" s="199" t="str">
        <f t="shared" si="4207"/>
        <v>T$17</v>
      </c>
      <c r="U2098" s="199" t="str">
        <f t="shared" si="4207"/>
        <v>U$17</v>
      </c>
      <c r="V2098" s="199" t="str">
        <f t="shared" si="4207"/>
        <v>V$17</v>
      </c>
      <c r="W2098" s="199" t="str">
        <f t="shared" si="4207"/>
        <v>W$17</v>
      </c>
      <c r="X2098" s="199" t="str">
        <f t="shared" si="4207"/>
        <v>X$17</v>
      </c>
      <c r="Y2098" s="199" t="str">
        <f t="shared" si="4207"/>
        <v>Y$17</v>
      </c>
      <c r="Z2098" s="199" t="str">
        <f t="shared" si="4207"/>
        <v>Z$17</v>
      </c>
      <c r="AA2098" s="199" t="str">
        <f t="shared" si="4207"/>
        <v>AA$17</v>
      </c>
      <c r="AB2098" s="199" t="str">
        <f t="shared" si="4207"/>
        <v>AB$17</v>
      </c>
      <c r="AC2098" s="199" t="str">
        <f t="shared" si="4207"/>
        <v>AC$17</v>
      </c>
      <c r="AD2098" s="199" t="str">
        <f t="shared" si="4207"/>
        <v>AD$17</v>
      </c>
      <c r="AE2098" s="199" t="str">
        <f t="shared" si="4207"/>
        <v>AE$17</v>
      </c>
      <c r="AF2098" s="199" t="str">
        <f t="shared" si="4207"/>
        <v>AF$17</v>
      </c>
      <c r="AG2098" s="199" t="str">
        <f t="shared" si="4207"/>
        <v>AG$17</v>
      </c>
      <c r="AH2098" s="199" t="str">
        <f t="shared" si="4207"/>
        <v>AH$17</v>
      </c>
      <c r="AI2098" s="199" t="str">
        <f t="shared" si="4207"/>
        <v>AI$17</v>
      </c>
      <c r="AJ2098" s="199" t="str">
        <f t="shared" si="4207"/>
        <v>AJ$17</v>
      </c>
      <c r="AK2098" s="199" t="str">
        <f t="shared" si="4207"/>
        <v>AK$17</v>
      </c>
      <c r="AL2098" s="199" t="str">
        <f t="shared" si="4207"/>
        <v>AL$17</v>
      </c>
      <c r="AM2098" s="199" t="str">
        <f t="shared" si="4207"/>
        <v>AM$17</v>
      </c>
      <c r="AN2098" s="199" t="str">
        <f t="shared" si="4207"/>
        <v>AN$17</v>
      </c>
      <c r="AO2098" s="199" t="str">
        <f t="shared" si="4207"/>
        <v>AO$17</v>
      </c>
      <c r="AP2098" s="199" t="str">
        <f t="shared" si="4207"/>
        <v>AP$17</v>
      </c>
      <c r="AQ2098" s="199" t="str">
        <f t="shared" si="4207"/>
        <v>AQ$17</v>
      </c>
      <c r="AR2098" s="199" t="str">
        <f t="shared" si="4207"/>
        <v>AR$17</v>
      </c>
      <c r="AS2098" s="199" t="str">
        <f t="shared" si="4207"/>
        <v>AS$17</v>
      </c>
      <c r="AT2098" s="199" t="str">
        <f t="shared" si="4207"/>
        <v>AT$17</v>
      </c>
      <c r="AU2098" s="199" t="str">
        <f t="shared" si="4207"/>
        <v>AU$17</v>
      </c>
      <c r="AV2098" s="199" t="str">
        <f t="shared" si="4207"/>
        <v>AV$17</v>
      </c>
      <c r="AW2098" s="199" t="str">
        <f t="shared" si="4207"/>
        <v>AW$17</v>
      </c>
      <c r="AX2098" s="199" t="str">
        <f t="shared" si="4207"/>
        <v>AX$17</v>
      </c>
      <c r="AY2098" s="199" t="str">
        <f t="shared" ref="AY2098:CD2098" si="4208">AY$21</f>
        <v>AY$17</v>
      </c>
      <c r="AZ2098" s="199" t="str">
        <f t="shared" si="4208"/>
        <v>AZ$17</v>
      </c>
      <c r="BA2098" s="199" t="str">
        <f t="shared" si="4208"/>
        <v>BA$17</v>
      </c>
      <c r="BB2098" s="199" t="str">
        <f t="shared" si="4208"/>
        <v>BB$17</v>
      </c>
      <c r="BC2098" s="199" t="str">
        <f t="shared" si="4208"/>
        <v>BC$17</v>
      </c>
      <c r="BD2098" s="199" t="str">
        <f t="shared" si="4208"/>
        <v>BD$17</v>
      </c>
      <c r="BE2098" s="199" t="str">
        <f t="shared" si="4208"/>
        <v>BE$17</v>
      </c>
      <c r="BF2098" s="199" t="str">
        <f t="shared" si="4208"/>
        <v>BF$17</v>
      </c>
      <c r="BG2098" s="199" t="str">
        <f t="shared" si="4208"/>
        <v>BG$17</v>
      </c>
      <c r="BH2098" s="199" t="str">
        <f t="shared" si="4208"/>
        <v>BH$17</v>
      </c>
      <c r="BI2098" s="199" t="str">
        <f t="shared" si="4208"/>
        <v>BI$17</v>
      </c>
      <c r="BJ2098" s="199" t="str">
        <f t="shared" si="4208"/>
        <v>BJ$17</v>
      </c>
      <c r="BK2098" s="199" t="str">
        <f t="shared" si="4208"/>
        <v>BK$17</v>
      </c>
      <c r="BL2098" s="199" t="str">
        <f t="shared" si="4208"/>
        <v>BL$17</v>
      </c>
      <c r="BM2098" s="199" t="str">
        <f t="shared" si="4208"/>
        <v>BM$17</v>
      </c>
      <c r="BN2098" s="199" t="str">
        <f t="shared" si="4208"/>
        <v>BN$17</v>
      </c>
      <c r="BO2098" s="199" t="str">
        <f t="shared" si="4208"/>
        <v>BO$17</v>
      </c>
      <c r="BP2098" s="199" t="str">
        <f t="shared" si="4208"/>
        <v>BP$17</v>
      </c>
      <c r="BQ2098" s="199" t="str">
        <f t="shared" si="4208"/>
        <v>BQ$17</v>
      </c>
      <c r="BR2098" s="199" t="str">
        <f t="shared" si="4208"/>
        <v>BR$17</v>
      </c>
      <c r="BS2098" s="199" t="str">
        <f t="shared" si="4208"/>
        <v>BS$17</v>
      </c>
      <c r="BT2098" s="199" t="str">
        <f t="shared" si="4208"/>
        <v>BT$17</v>
      </c>
      <c r="BU2098" s="199" t="str">
        <f t="shared" si="4208"/>
        <v>BU$17</v>
      </c>
      <c r="BV2098" s="199" t="str">
        <f t="shared" si="4208"/>
        <v>BV$17</v>
      </c>
      <c r="BW2098" s="199" t="str">
        <f t="shared" si="4208"/>
        <v>BW$17</v>
      </c>
      <c r="BX2098" s="199" t="str">
        <f t="shared" si="4208"/>
        <v>BX$17</v>
      </c>
      <c r="BY2098" s="199" t="str">
        <f t="shared" si="4208"/>
        <v>BY$17</v>
      </c>
      <c r="BZ2098" s="199" t="str">
        <f t="shared" si="4208"/>
        <v>BZ$17</v>
      </c>
      <c r="CA2098" s="199" t="str">
        <f t="shared" si="4208"/>
        <v>CA$17</v>
      </c>
      <c r="CB2098" s="199" t="str">
        <f t="shared" si="4208"/>
        <v>CB$17</v>
      </c>
      <c r="CC2098" s="199" t="str">
        <f t="shared" si="4208"/>
        <v>CC$17</v>
      </c>
      <c r="CD2098" s="199" t="str">
        <f t="shared" si="4208"/>
        <v>CD$17</v>
      </c>
      <c r="CE2098" s="199" t="str">
        <f t="shared" ref="CE2098:CL2098" si="4209">CE$21</f>
        <v>CE$17</v>
      </c>
      <c r="CF2098" s="199" t="str">
        <f t="shared" si="4209"/>
        <v>CF$17</v>
      </c>
      <c r="CG2098" s="199" t="str">
        <f t="shared" si="4209"/>
        <v>CG$17</v>
      </c>
      <c r="CH2098" s="199" t="str">
        <f t="shared" si="4209"/>
        <v>CH$17</v>
      </c>
      <c r="CI2098" s="199" t="str">
        <f t="shared" si="4209"/>
        <v>CI$17</v>
      </c>
      <c r="CJ2098" s="199" t="str">
        <f t="shared" si="4209"/>
        <v>CJ$17</v>
      </c>
      <c r="CK2098" s="199" t="str">
        <f t="shared" si="4209"/>
        <v>CK$17</v>
      </c>
      <c r="CL2098" s="199" t="str">
        <f t="shared" si="4209"/>
        <v>CL$17</v>
      </c>
      <c r="CN2098" s="201"/>
      <c r="CO2098" s="199" t="str">
        <f t="shared" ref="CO2098:DL2098" si="4210">CO$21</f>
        <v>CO$17</v>
      </c>
      <c r="CP2098" s="199" t="str">
        <f t="shared" si="4210"/>
        <v>CP$17</v>
      </c>
      <c r="CQ2098" s="199" t="str">
        <f t="shared" si="4210"/>
        <v>CQ$17</v>
      </c>
      <c r="CR2098" s="199" t="str">
        <f t="shared" si="4210"/>
        <v>CR$17</v>
      </c>
      <c r="CS2098" s="199" t="str">
        <f t="shared" si="4210"/>
        <v>CS$17</v>
      </c>
      <c r="CT2098" s="199" t="str">
        <f t="shared" si="4210"/>
        <v>CT$17</v>
      </c>
      <c r="CU2098" s="199" t="str">
        <f t="shared" si="4210"/>
        <v>CU$17</v>
      </c>
      <c r="CV2098" s="199" t="str">
        <f t="shared" si="4210"/>
        <v>CV$17</v>
      </c>
      <c r="CW2098" s="199" t="str">
        <f t="shared" si="4210"/>
        <v>CW$17</v>
      </c>
      <c r="CX2098" s="199" t="str">
        <f t="shared" si="4210"/>
        <v>CX$17</v>
      </c>
      <c r="CY2098" s="199" t="str">
        <f t="shared" si="4210"/>
        <v>CY$17</v>
      </c>
      <c r="CZ2098" s="199" t="str">
        <f t="shared" si="4210"/>
        <v>CZ$17</v>
      </c>
      <c r="DA2098" s="199" t="str">
        <f t="shared" si="4210"/>
        <v>DA$17</v>
      </c>
      <c r="DB2098" s="199" t="str">
        <f t="shared" si="4210"/>
        <v>DB$17</v>
      </c>
      <c r="DC2098" s="199" t="str">
        <f t="shared" si="4210"/>
        <v>DC$17</v>
      </c>
      <c r="DD2098" s="199" t="str">
        <f t="shared" si="4210"/>
        <v>DD$17</v>
      </c>
      <c r="DE2098" s="199" t="str">
        <f t="shared" si="4210"/>
        <v>DE$17</v>
      </c>
      <c r="DF2098" s="199" t="str">
        <f t="shared" si="4210"/>
        <v>DF$17</v>
      </c>
      <c r="DG2098" s="199" t="str">
        <f t="shared" si="4210"/>
        <v>DG$17</v>
      </c>
      <c r="DH2098" s="199" t="str">
        <f t="shared" si="4210"/>
        <v>DH$17</v>
      </c>
      <c r="DI2098" s="199" t="str">
        <f t="shared" si="4210"/>
        <v>DI$17</v>
      </c>
      <c r="DJ2098" s="199" t="str">
        <f t="shared" si="4210"/>
        <v>DJ$17</v>
      </c>
      <c r="DK2098" s="199" t="str">
        <f t="shared" si="4210"/>
        <v>DK$17</v>
      </c>
      <c r="DL2098" s="199" t="str">
        <f t="shared" si="4210"/>
        <v>DL$17</v>
      </c>
    </row>
    <row r="2099" spans="1:116" x14ac:dyDescent="0.4">
      <c r="A2099" s="174"/>
      <c r="E2099" s="8"/>
      <c r="G2099" s="175" t="s">
        <v>491</v>
      </c>
      <c r="H2099" s="200"/>
      <c r="I2099" s="201"/>
      <c r="J2099" s="201"/>
      <c r="K2099" s="202"/>
      <c r="L2099" s="202"/>
      <c r="M2099" s="202"/>
      <c r="N2099" s="202"/>
      <c r="O2099" s="202"/>
      <c r="P2099" s="202"/>
      <c r="R2099" s="202"/>
      <c r="S2099" s="190"/>
      <c r="T2099" s="190"/>
      <c r="U2099" s="190"/>
      <c r="V2099" s="190"/>
      <c r="W2099" s="190"/>
      <c r="X2099" s="190"/>
      <c r="Y2099" s="190"/>
      <c r="Z2099" s="190"/>
      <c r="AA2099" s="190"/>
      <c r="AB2099" s="190"/>
      <c r="AC2099" s="190"/>
      <c r="AD2099" s="190"/>
      <c r="AE2099" s="190"/>
      <c r="AF2099" s="190"/>
      <c r="AG2099" s="190"/>
      <c r="AH2099" s="190"/>
      <c r="AI2099" s="190"/>
      <c r="AJ2099" s="190"/>
      <c r="AK2099" s="190"/>
      <c r="AL2099" s="190"/>
      <c r="AM2099" s="190"/>
      <c r="AN2099" s="190"/>
      <c r="AO2099" s="190"/>
      <c r="AP2099" s="190"/>
      <c r="AQ2099" s="190"/>
      <c r="AR2099" s="190"/>
      <c r="AS2099" s="190"/>
      <c r="AT2099" s="190"/>
      <c r="AU2099" s="190"/>
      <c r="AV2099" s="190"/>
      <c r="AW2099" s="190"/>
      <c r="AX2099" s="190"/>
      <c r="AY2099" s="190"/>
      <c r="AZ2099" s="190"/>
      <c r="BA2099" s="190"/>
      <c r="BB2099" s="190"/>
      <c r="BC2099" s="190"/>
      <c r="BD2099" s="190"/>
      <c r="BE2099" s="190"/>
      <c r="BF2099" s="190"/>
      <c r="BG2099" s="190"/>
      <c r="BH2099" s="190"/>
      <c r="BI2099" s="190"/>
      <c r="BJ2099" s="190"/>
      <c r="BK2099" s="190"/>
      <c r="BL2099" s="190"/>
      <c r="BM2099" s="190"/>
      <c r="BN2099" s="190"/>
      <c r="BO2099" s="190"/>
      <c r="BP2099" s="190"/>
      <c r="BQ2099" s="190"/>
      <c r="BR2099" s="190"/>
      <c r="BS2099" s="190"/>
      <c r="BT2099" s="190"/>
      <c r="BU2099" s="190"/>
      <c r="BV2099" s="190"/>
      <c r="BW2099" s="190"/>
      <c r="BX2099" s="190"/>
      <c r="BY2099" s="190"/>
      <c r="BZ2099" s="190"/>
      <c r="CA2099" s="190"/>
      <c r="CB2099" s="190"/>
      <c r="CC2099" s="190"/>
      <c r="CD2099" s="190"/>
      <c r="CE2099" s="190"/>
      <c r="CF2099" s="190"/>
      <c r="CG2099" s="190"/>
      <c r="CH2099" s="190"/>
      <c r="CI2099" s="190"/>
      <c r="CJ2099" s="190"/>
      <c r="CK2099" s="190"/>
      <c r="CL2099" s="190"/>
      <c r="CN2099" s="201"/>
      <c r="CO2099" s="190"/>
      <c r="CP2099" s="190"/>
      <c r="CQ2099" s="190"/>
      <c r="CR2099" s="190"/>
      <c r="CS2099" s="190"/>
      <c r="CT2099" s="190"/>
      <c r="CU2099" s="190"/>
      <c r="CV2099" s="190"/>
      <c r="CW2099" s="190"/>
      <c r="CX2099" s="190"/>
      <c r="CY2099" s="190"/>
      <c r="CZ2099" s="190"/>
      <c r="DA2099" s="190"/>
      <c r="DB2099" s="190"/>
      <c r="DC2099" s="190"/>
      <c r="DD2099" s="190"/>
      <c r="DE2099" s="190"/>
      <c r="DF2099" s="190"/>
      <c r="DG2099" s="190"/>
      <c r="DH2099" s="190"/>
      <c r="DI2099" s="190"/>
      <c r="DJ2099" s="190"/>
      <c r="DK2099" s="190"/>
      <c r="DL2099" s="190"/>
    </row>
    <row r="2100" spans="1:116" x14ac:dyDescent="0.4">
      <c r="A2100" s="174"/>
      <c r="E2100" s="8"/>
      <c r="G2100" s="175" t="s">
        <v>505</v>
      </c>
      <c r="H2100" s="200"/>
      <c r="I2100" s="201"/>
      <c r="J2100" s="201"/>
      <c r="K2100" s="202"/>
      <c r="L2100" s="202"/>
      <c r="M2100" s="202"/>
      <c r="N2100" s="202"/>
      <c r="O2100" s="202"/>
      <c r="P2100" s="202"/>
      <c r="R2100" s="202"/>
      <c r="S2100" s="190"/>
      <c r="T2100" s="190"/>
      <c r="U2100" s="190"/>
      <c r="V2100" s="190"/>
      <c r="W2100" s="190"/>
      <c r="X2100" s="190"/>
      <c r="Y2100" s="190"/>
      <c r="Z2100" s="190"/>
      <c r="AA2100" s="190"/>
      <c r="AB2100" s="190"/>
      <c r="AC2100" s="190"/>
      <c r="AD2100" s="190"/>
      <c r="AE2100" s="190"/>
      <c r="AF2100" s="190"/>
      <c r="AG2100" s="190"/>
      <c r="AH2100" s="190"/>
      <c r="AI2100" s="190"/>
      <c r="AJ2100" s="190"/>
      <c r="AK2100" s="190"/>
      <c r="AL2100" s="190"/>
      <c r="AM2100" s="190"/>
      <c r="AN2100" s="190"/>
      <c r="AO2100" s="190"/>
      <c r="AP2100" s="190"/>
      <c r="AQ2100" s="190"/>
      <c r="AR2100" s="190"/>
      <c r="AS2100" s="190"/>
      <c r="AT2100" s="190"/>
      <c r="AU2100" s="190"/>
      <c r="AV2100" s="190"/>
      <c r="AW2100" s="190"/>
      <c r="AX2100" s="190"/>
      <c r="AY2100" s="190"/>
      <c r="AZ2100" s="190"/>
      <c r="BA2100" s="190"/>
      <c r="BB2100" s="190"/>
      <c r="BC2100" s="190"/>
      <c r="BD2100" s="190"/>
      <c r="BE2100" s="190"/>
      <c r="BF2100" s="190"/>
      <c r="BG2100" s="190"/>
      <c r="BH2100" s="190"/>
      <c r="BI2100" s="190"/>
      <c r="BJ2100" s="190"/>
      <c r="BK2100" s="190"/>
      <c r="BL2100" s="190"/>
      <c r="BM2100" s="190"/>
      <c r="BN2100" s="190"/>
      <c r="BO2100" s="190"/>
      <c r="BP2100" s="190"/>
      <c r="BQ2100" s="190"/>
      <c r="BR2100" s="190"/>
      <c r="BS2100" s="190"/>
      <c r="BT2100" s="190"/>
      <c r="BU2100" s="190"/>
      <c r="BV2100" s="190"/>
      <c r="BW2100" s="190"/>
      <c r="BX2100" s="190"/>
      <c r="BY2100" s="190"/>
      <c r="BZ2100" s="190"/>
      <c r="CA2100" s="190"/>
      <c r="CB2100" s="190"/>
      <c r="CC2100" s="190"/>
      <c r="CD2100" s="190"/>
      <c r="CE2100" s="190"/>
      <c r="CF2100" s="190"/>
      <c r="CG2100" s="190"/>
      <c r="CH2100" s="190"/>
      <c r="CI2100" s="190"/>
      <c r="CJ2100" s="190"/>
      <c r="CK2100" s="190"/>
      <c r="CL2100" s="190"/>
      <c r="CN2100" s="201"/>
      <c r="CO2100" s="190"/>
      <c r="CP2100" s="190"/>
      <c r="CQ2100" s="190"/>
      <c r="CR2100" s="190"/>
      <c r="CS2100" s="190"/>
      <c r="CT2100" s="190"/>
      <c r="CU2100" s="190"/>
      <c r="CV2100" s="190"/>
      <c r="CW2100" s="190"/>
      <c r="CX2100" s="190"/>
      <c r="CY2100" s="190"/>
      <c r="CZ2100" s="190"/>
      <c r="DA2100" s="190"/>
      <c r="DB2100" s="190"/>
      <c r="DC2100" s="190"/>
      <c r="DD2100" s="190"/>
      <c r="DE2100" s="190"/>
      <c r="DF2100" s="190"/>
      <c r="DG2100" s="190"/>
      <c r="DH2100" s="190"/>
      <c r="DI2100" s="190"/>
      <c r="DJ2100" s="190"/>
      <c r="DK2100" s="190"/>
      <c r="DL2100" s="190"/>
    </row>
    <row r="2101" spans="1:116" x14ac:dyDescent="0.4">
      <c r="A2101" s="174"/>
      <c r="E2101" s="8"/>
      <c r="G2101" s="175" t="s">
        <v>463</v>
      </c>
      <c r="H2101" s="200"/>
      <c r="I2101" s="201"/>
      <c r="J2101" s="201"/>
      <c r="K2101" s="202"/>
      <c r="L2101" s="202"/>
      <c r="M2101" s="202"/>
      <c r="N2101" s="202"/>
      <c r="O2101" s="202"/>
      <c r="P2101" s="202"/>
      <c r="R2101" s="202"/>
      <c r="S2101" s="190" t="str">
        <f t="shared" ref="S2101:AX2101" si="4211">S$22</f>
        <v>S$18</v>
      </c>
      <c r="T2101" s="190" t="str">
        <f t="shared" si="4211"/>
        <v>T$18</v>
      </c>
      <c r="U2101" s="190" t="str">
        <f t="shared" si="4211"/>
        <v>U$18</v>
      </c>
      <c r="V2101" s="190" t="str">
        <f t="shared" si="4211"/>
        <v>V$18</v>
      </c>
      <c r="W2101" s="190" t="str">
        <f t="shared" si="4211"/>
        <v>W$18</v>
      </c>
      <c r="X2101" s="190" t="str">
        <f t="shared" si="4211"/>
        <v>X$18</v>
      </c>
      <c r="Y2101" s="190" t="str">
        <f t="shared" si="4211"/>
        <v>Y$18</v>
      </c>
      <c r="Z2101" s="190" t="str">
        <f t="shared" si="4211"/>
        <v>Z$18</v>
      </c>
      <c r="AA2101" s="190" t="str">
        <f t="shared" si="4211"/>
        <v>AA$18</v>
      </c>
      <c r="AB2101" s="190" t="str">
        <f t="shared" si="4211"/>
        <v>AB$18</v>
      </c>
      <c r="AC2101" s="190" t="str">
        <f t="shared" si="4211"/>
        <v>AC$18</v>
      </c>
      <c r="AD2101" s="190" t="str">
        <f t="shared" si="4211"/>
        <v>AD$18</v>
      </c>
      <c r="AE2101" s="190" t="str">
        <f t="shared" si="4211"/>
        <v>AE$18</v>
      </c>
      <c r="AF2101" s="190" t="str">
        <f t="shared" si="4211"/>
        <v>AF$18</v>
      </c>
      <c r="AG2101" s="190" t="str">
        <f t="shared" si="4211"/>
        <v>AG$18</v>
      </c>
      <c r="AH2101" s="190" t="str">
        <f t="shared" si="4211"/>
        <v>AH$18</v>
      </c>
      <c r="AI2101" s="190" t="str">
        <f t="shared" si="4211"/>
        <v>AI$18</v>
      </c>
      <c r="AJ2101" s="190" t="str">
        <f t="shared" si="4211"/>
        <v>AJ$18</v>
      </c>
      <c r="AK2101" s="190" t="str">
        <f t="shared" si="4211"/>
        <v>AK$18</v>
      </c>
      <c r="AL2101" s="190" t="str">
        <f t="shared" si="4211"/>
        <v>AL$18</v>
      </c>
      <c r="AM2101" s="190" t="str">
        <f t="shared" si="4211"/>
        <v>AM$18</v>
      </c>
      <c r="AN2101" s="190" t="str">
        <f t="shared" si="4211"/>
        <v>AN$18</v>
      </c>
      <c r="AO2101" s="190" t="str">
        <f t="shared" si="4211"/>
        <v>AO$18</v>
      </c>
      <c r="AP2101" s="190" t="str">
        <f t="shared" si="4211"/>
        <v>AP$18</v>
      </c>
      <c r="AQ2101" s="190" t="str">
        <f t="shared" si="4211"/>
        <v>AQ$18</v>
      </c>
      <c r="AR2101" s="190" t="str">
        <f t="shared" si="4211"/>
        <v>AR$18</v>
      </c>
      <c r="AS2101" s="190" t="str">
        <f t="shared" si="4211"/>
        <v>AS$18</v>
      </c>
      <c r="AT2101" s="190" t="str">
        <f t="shared" si="4211"/>
        <v>AT$18</v>
      </c>
      <c r="AU2101" s="190" t="str">
        <f t="shared" si="4211"/>
        <v>AU$18</v>
      </c>
      <c r="AV2101" s="190" t="str">
        <f t="shared" si="4211"/>
        <v>AV$18</v>
      </c>
      <c r="AW2101" s="190" t="str">
        <f t="shared" si="4211"/>
        <v>AW$18</v>
      </c>
      <c r="AX2101" s="190" t="str">
        <f t="shared" si="4211"/>
        <v>AX$18</v>
      </c>
      <c r="AY2101" s="190" t="str">
        <f t="shared" ref="AY2101:CD2101" si="4212">AY$22</f>
        <v>AY$18</v>
      </c>
      <c r="AZ2101" s="190" t="str">
        <f t="shared" si="4212"/>
        <v>AZ$18</v>
      </c>
      <c r="BA2101" s="190" t="str">
        <f t="shared" si="4212"/>
        <v>BA$18</v>
      </c>
      <c r="BB2101" s="190" t="str">
        <f t="shared" si="4212"/>
        <v>BB$18</v>
      </c>
      <c r="BC2101" s="190" t="str">
        <f t="shared" si="4212"/>
        <v>BC$18</v>
      </c>
      <c r="BD2101" s="190" t="str">
        <f t="shared" si="4212"/>
        <v>BD$18</v>
      </c>
      <c r="BE2101" s="190" t="str">
        <f t="shared" si="4212"/>
        <v>BE$18</v>
      </c>
      <c r="BF2101" s="190" t="str">
        <f t="shared" si="4212"/>
        <v>BF$18</v>
      </c>
      <c r="BG2101" s="190" t="str">
        <f t="shared" si="4212"/>
        <v>BG$18</v>
      </c>
      <c r="BH2101" s="190" t="str">
        <f t="shared" si="4212"/>
        <v>BH$18</v>
      </c>
      <c r="BI2101" s="190" t="str">
        <f t="shared" si="4212"/>
        <v>BI$18</v>
      </c>
      <c r="BJ2101" s="190" t="str">
        <f t="shared" si="4212"/>
        <v>BJ$18</v>
      </c>
      <c r="BK2101" s="190" t="str">
        <f t="shared" si="4212"/>
        <v>BK$18</v>
      </c>
      <c r="BL2101" s="190" t="str">
        <f t="shared" si="4212"/>
        <v>BL$18</v>
      </c>
      <c r="BM2101" s="190" t="str">
        <f t="shared" si="4212"/>
        <v>BM$18</v>
      </c>
      <c r="BN2101" s="190" t="str">
        <f t="shared" si="4212"/>
        <v>BN$18</v>
      </c>
      <c r="BO2101" s="190" t="str">
        <f t="shared" si="4212"/>
        <v>BO$18</v>
      </c>
      <c r="BP2101" s="190" t="str">
        <f t="shared" si="4212"/>
        <v>BP$18</v>
      </c>
      <c r="BQ2101" s="190" t="str">
        <f t="shared" si="4212"/>
        <v>BQ$18</v>
      </c>
      <c r="BR2101" s="190" t="str">
        <f t="shared" si="4212"/>
        <v>BR$18</v>
      </c>
      <c r="BS2101" s="190" t="str">
        <f t="shared" si="4212"/>
        <v>BS$18</v>
      </c>
      <c r="BT2101" s="190" t="str">
        <f t="shared" si="4212"/>
        <v>BT$18</v>
      </c>
      <c r="BU2101" s="190" t="str">
        <f t="shared" si="4212"/>
        <v>BU$18</v>
      </c>
      <c r="BV2101" s="190" t="str">
        <f t="shared" si="4212"/>
        <v>BV$18</v>
      </c>
      <c r="BW2101" s="190" t="str">
        <f t="shared" si="4212"/>
        <v>BW$18</v>
      </c>
      <c r="BX2101" s="190" t="str">
        <f t="shared" si="4212"/>
        <v>BX$18</v>
      </c>
      <c r="BY2101" s="190" t="str">
        <f t="shared" si="4212"/>
        <v>BY$18</v>
      </c>
      <c r="BZ2101" s="190" t="str">
        <f t="shared" si="4212"/>
        <v>BZ$18</v>
      </c>
      <c r="CA2101" s="190" t="str">
        <f t="shared" si="4212"/>
        <v>CA$18</v>
      </c>
      <c r="CB2101" s="190" t="str">
        <f t="shared" si="4212"/>
        <v>CB$18</v>
      </c>
      <c r="CC2101" s="190" t="str">
        <f t="shared" si="4212"/>
        <v>CC$18</v>
      </c>
      <c r="CD2101" s="190" t="str">
        <f t="shared" si="4212"/>
        <v>CD$18</v>
      </c>
      <c r="CE2101" s="190" t="str">
        <f t="shared" ref="CE2101:CL2101" si="4213">CE$22</f>
        <v>CE$18</v>
      </c>
      <c r="CF2101" s="190" t="str">
        <f t="shared" si="4213"/>
        <v>CF$18</v>
      </c>
      <c r="CG2101" s="190" t="str">
        <f t="shared" si="4213"/>
        <v>CG$18</v>
      </c>
      <c r="CH2101" s="190" t="str">
        <f t="shared" si="4213"/>
        <v>CH$18</v>
      </c>
      <c r="CI2101" s="190" t="str">
        <f t="shared" si="4213"/>
        <v>CI$18</v>
      </c>
      <c r="CJ2101" s="190" t="str">
        <f t="shared" si="4213"/>
        <v>CJ$18</v>
      </c>
      <c r="CK2101" s="190" t="str">
        <f t="shared" si="4213"/>
        <v>CK$18</v>
      </c>
      <c r="CL2101" s="190" t="str">
        <f t="shared" si="4213"/>
        <v>CL$18</v>
      </c>
      <c r="CN2101" s="201"/>
      <c r="CO2101" s="190" t="str">
        <f t="shared" ref="CO2101:DL2101" si="4214">CO$22</f>
        <v>CO$18</v>
      </c>
      <c r="CP2101" s="190" t="str">
        <f t="shared" si="4214"/>
        <v>CP$18</v>
      </c>
      <c r="CQ2101" s="190" t="str">
        <f t="shared" si="4214"/>
        <v>CQ$18</v>
      </c>
      <c r="CR2101" s="190" t="str">
        <f t="shared" si="4214"/>
        <v>CR$18</v>
      </c>
      <c r="CS2101" s="190" t="str">
        <f t="shared" si="4214"/>
        <v>CS$18</v>
      </c>
      <c r="CT2101" s="190" t="str">
        <f t="shared" si="4214"/>
        <v>CT$18</v>
      </c>
      <c r="CU2101" s="190" t="str">
        <f t="shared" si="4214"/>
        <v>CU$18</v>
      </c>
      <c r="CV2101" s="190" t="str">
        <f t="shared" si="4214"/>
        <v>CV$18</v>
      </c>
      <c r="CW2101" s="190" t="str">
        <f t="shared" si="4214"/>
        <v>CW$18</v>
      </c>
      <c r="CX2101" s="190" t="str">
        <f t="shared" si="4214"/>
        <v>CX$18</v>
      </c>
      <c r="CY2101" s="190" t="str">
        <f t="shared" si="4214"/>
        <v>CY$18</v>
      </c>
      <c r="CZ2101" s="190" t="str">
        <f t="shared" si="4214"/>
        <v>CZ$18</v>
      </c>
      <c r="DA2101" s="190" t="str">
        <f t="shared" si="4214"/>
        <v>DA$18</v>
      </c>
      <c r="DB2101" s="190" t="str">
        <f t="shared" si="4214"/>
        <v>DB$18</v>
      </c>
      <c r="DC2101" s="190" t="str">
        <f t="shared" si="4214"/>
        <v>DC$18</v>
      </c>
      <c r="DD2101" s="190" t="str">
        <f t="shared" si="4214"/>
        <v>DD$18</v>
      </c>
      <c r="DE2101" s="190" t="str">
        <f t="shared" si="4214"/>
        <v>DE$18</v>
      </c>
      <c r="DF2101" s="190" t="str">
        <f t="shared" si="4214"/>
        <v>DF$18</v>
      </c>
      <c r="DG2101" s="190" t="str">
        <f t="shared" si="4214"/>
        <v>DG$18</v>
      </c>
      <c r="DH2101" s="190" t="str">
        <f t="shared" si="4214"/>
        <v>DH$18</v>
      </c>
      <c r="DI2101" s="190" t="str">
        <f t="shared" si="4214"/>
        <v>DI$18</v>
      </c>
      <c r="DJ2101" s="190" t="str">
        <f t="shared" si="4214"/>
        <v>DJ$18</v>
      </c>
      <c r="DK2101" s="190" t="str">
        <f t="shared" si="4214"/>
        <v>DK$18</v>
      </c>
      <c r="DL2101" s="190" t="str">
        <f t="shared" si="4214"/>
        <v>DL$18</v>
      </c>
    </row>
    <row r="2102" spans="1:116" x14ac:dyDescent="0.4">
      <c r="A2102" s="174"/>
      <c r="E2102" s="8"/>
      <c r="G2102" s="175" t="s">
        <v>464</v>
      </c>
      <c r="H2102" s="200"/>
      <c r="I2102" s="201"/>
      <c r="J2102" s="201"/>
      <c r="K2102" s="202"/>
      <c r="L2102" s="202"/>
      <c r="M2102" s="202"/>
      <c r="N2102" s="202"/>
      <c r="O2102" s="202"/>
      <c r="P2102" s="202"/>
      <c r="R2102" s="202"/>
      <c r="S2102" s="190" t="str">
        <f t="shared" ref="S2102:AX2102" si="4215">S$23</f>
        <v>S$19</v>
      </c>
      <c r="T2102" s="190" t="str">
        <f t="shared" si="4215"/>
        <v>T$19</v>
      </c>
      <c r="U2102" s="190" t="str">
        <f t="shared" si="4215"/>
        <v>U$19</v>
      </c>
      <c r="V2102" s="190" t="str">
        <f t="shared" si="4215"/>
        <v>V$19</v>
      </c>
      <c r="W2102" s="190" t="str">
        <f t="shared" si="4215"/>
        <v>W$19</v>
      </c>
      <c r="X2102" s="190" t="str">
        <f t="shared" si="4215"/>
        <v>X$19</v>
      </c>
      <c r="Y2102" s="190" t="str">
        <f t="shared" si="4215"/>
        <v>Y$19</v>
      </c>
      <c r="Z2102" s="190" t="str">
        <f t="shared" si="4215"/>
        <v>Z$19</v>
      </c>
      <c r="AA2102" s="190" t="str">
        <f t="shared" si="4215"/>
        <v>AA$19</v>
      </c>
      <c r="AB2102" s="190" t="str">
        <f t="shared" si="4215"/>
        <v>AB$19</v>
      </c>
      <c r="AC2102" s="190" t="str">
        <f t="shared" si="4215"/>
        <v>AC$19</v>
      </c>
      <c r="AD2102" s="190" t="str">
        <f t="shared" si="4215"/>
        <v>AD$19</v>
      </c>
      <c r="AE2102" s="190" t="str">
        <f t="shared" si="4215"/>
        <v>AE$19</v>
      </c>
      <c r="AF2102" s="190" t="str">
        <f t="shared" si="4215"/>
        <v>AF$19</v>
      </c>
      <c r="AG2102" s="190" t="str">
        <f t="shared" si="4215"/>
        <v>AG$19</v>
      </c>
      <c r="AH2102" s="190" t="str">
        <f t="shared" si="4215"/>
        <v>AH$19</v>
      </c>
      <c r="AI2102" s="190" t="str">
        <f t="shared" si="4215"/>
        <v>AI$19</v>
      </c>
      <c r="AJ2102" s="190" t="str">
        <f t="shared" si="4215"/>
        <v>AJ$19</v>
      </c>
      <c r="AK2102" s="190" t="str">
        <f t="shared" si="4215"/>
        <v>AK$19</v>
      </c>
      <c r="AL2102" s="190" t="str">
        <f t="shared" si="4215"/>
        <v>AL$19</v>
      </c>
      <c r="AM2102" s="190" t="str">
        <f t="shared" si="4215"/>
        <v>AM$19</v>
      </c>
      <c r="AN2102" s="190" t="str">
        <f t="shared" si="4215"/>
        <v>AN$19</v>
      </c>
      <c r="AO2102" s="190" t="str">
        <f t="shared" si="4215"/>
        <v>AO$19</v>
      </c>
      <c r="AP2102" s="190" t="str">
        <f t="shared" si="4215"/>
        <v>AP$19</v>
      </c>
      <c r="AQ2102" s="190" t="str">
        <f t="shared" si="4215"/>
        <v>AQ$19</v>
      </c>
      <c r="AR2102" s="190" t="str">
        <f t="shared" si="4215"/>
        <v>AR$19</v>
      </c>
      <c r="AS2102" s="190" t="str">
        <f t="shared" si="4215"/>
        <v>AS$19</v>
      </c>
      <c r="AT2102" s="190" t="str">
        <f t="shared" si="4215"/>
        <v>AT$19</v>
      </c>
      <c r="AU2102" s="190" t="str">
        <f t="shared" si="4215"/>
        <v>AU$19</v>
      </c>
      <c r="AV2102" s="190" t="str">
        <f t="shared" si="4215"/>
        <v>AV$19</v>
      </c>
      <c r="AW2102" s="190" t="str">
        <f t="shared" si="4215"/>
        <v>AW$19</v>
      </c>
      <c r="AX2102" s="190" t="str">
        <f t="shared" si="4215"/>
        <v>AX$19</v>
      </c>
      <c r="AY2102" s="190" t="str">
        <f t="shared" ref="AY2102:CD2102" si="4216">AY$23</f>
        <v>AY$19</v>
      </c>
      <c r="AZ2102" s="190" t="str">
        <f t="shared" si="4216"/>
        <v>AZ$19</v>
      </c>
      <c r="BA2102" s="190" t="str">
        <f t="shared" si="4216"/>
        <v>BA$19</v>
      </c>
      <c r="BB2102" s="190" t="str">
        <f t="shared" si="4216"/>
        <v>BB$19</v>
      </c>
      <c r="BC2102" s="190" t="str">
        <f t="shared" si="4216"/>
        <v>BC$19</v>
      </c>
      <c r="BD2102" s="190" t="str">
        <f t="shared" si="4216"/>
        <v>BD$19</v>
      </c>
      <c r="BE2102" s="190" t="str">
        <f t="shared" si="4216"/>
        <v>BE$19</v>
      </c>
      <c r="BF2102" s="190" t="str">
        <f t="shared" si="4216"/>
        <v>BF$19</v>
      </c>
      <c r="BG2102" s="190" t="str">
        <f t="shared" si="4216"/>
        <v>BG$19</v>
      </c>
      <c r="BH2102" s="190" t="str">
        <f t="shared" si="4216"/>
        <v>BH$19</v>
      </c>
      <c r="BI2102" s="190" t="str">
        <f t="shared" si="4216"/>
        <v>BI$19</v>
      </c>
      <c r="BJ2102" s="190" t="str">
        <f t="shared" si="4216"/>
        <v>BJ$19</v>
      </c>
      <c r="BK2102" s="190" t="str">
        <f t="shared" si="4216"/>
        <v>BK$19</v>
      </c>
      <c r="BL2102" s="190" t="str">
        <f t="shared" si="4216"/>
        <v>BL$19</v>
      </c>
      <c r="BM2102" s="190" t="str">
        <f t="shared" si="4216"/>
        <v>BM$19</v>
      </c>
      <c r="BN2102" s="190" t="str">
        <f t="shared" si="4216"/>
        <v>BN$19</v>
      </c>
      <c r="BO2102" s="190" t="str">
        <f t="shared" si="4216"/>
        <v>BO$19</v>
      </c>
      <c r="BP2102" s="190" t="str">
        <f t="shared" si="4216"/>
        <v>BP$19</v>
      </c>
      <c r="BQ2102" s="190" t="str">
        <f t="shared" si="4216"/>
        <v>BQ$19</v>
      </c>
      <c r="BR2102" s="190" t="str">
        <f t="shared" si="4216"/>
        <v>BR$19</v>
      </c>
      <c r="BS2102" s="190" t="str">
        <f t="shared" si="4216"/>
        <v>BS$19</v>
      </c>
      <c r="BT2102" s="190" t="str">
        <f t="shared" si="4216"/>
        <v>BT$19</v>
      </c>
      <c r="BU2102" s="190" t="str">
        <f t="shared" si="4216"/>
        <v>BU$19</v>
      </c>
      <c r="BV2102" s="190" t="str">
        <f t="shared" si="4216"/>
        <v>BV$19</v>
      </c>
      <c r="BW2102" s="190" t="str">
        <f t="shared" si="4216"/>
        <v>BW$19</v>
      </c>
      <c r="BX2102" s="190" t="str">
        <f t="shared" si="4216"/>
        <v>BX$19</v>
      </c>
      <c r="BY2102" s="190" t="str">
        <f t="shared" si="4216"/>
        <v>BY$19</v>
      </c>
      <c r="BZ2102" s="190" t="str">
        <f t="shared" si="4216"/>
        <v>BZ$19</v>
      </c>
      <c r="CA2102" s="190" t="str">
        <f t="shared" si="4216"/>
        <v>CA$19</v>
      </c>
      <c r="CB2102" s="190" t="str">
        <f t="shared" si="4216"/>
        <v>CB$19</v>
      </c>
      <c r="CC2102" s="190" t="str">
        <f t="shared" si="4216"/>
        <v>CC$19</v>
      </c>
      <c r="CD2102" s="190" t="str">
        <f t="shared" si="4216"/>
        <v>CD$19</v>
      </c>
      <c r="CE2102" s="190" t="str">
        <f t="shared" ref="CE2102:CL2102" si="4217">CE$23</f>
        <v>CE$19</v>
      </c>
      <c r="CF2102" s="190" t="str">
        <f t="shared" si="4217"/>
        <v>CF$19</v>
      </c>
      <c r="CG2102" s="190" t="str">
        <f t="shared" si="4217"/>
        <v>CG$19</v>
      </c>
      <c r="CH2102" s="190" t="str">
        <f t="shared" si="4217"/>
        <v>CH$19</v>
      </c>
      <c r="CI2102" s="190" t="str">
        <f t="shared" si="4217"/>
        <v>CI$19</v>
      </c>
      <c r="CJ2102" s="190" t="str">
        <f t="shared" si="4217"/>
        <v>CJ$19</v>
      </c>
      <c r="CK2102" s="190" t="str">
        <f t="shared" si="4217"/>
        <v>CK$19</v>
      </c>
      <c r="CL2102" s="190" t="str">
        <f t="shared" si="4217"/>
        <v>CL$19</v>
      </c>
      <c r="CN2102" s="201"/>
      <c r="CO2102" s="190" t="str">
        <f t="shared" ref="CO2102:DL2102" si="4218">CO$23</f>
        <v>CO$19</v>
      </c>
      <c r="CP2102" s="190" t="str">
        <f t="shared" si="4218"/>
        <v>CP$19</v>
      </c>
      <c r="CQ2102" s="190" t="str">
        <f t="shared" si="4218"/>
        <v>CQ$19</v>
      </c>
      <c r="CR2102" s="190" t="str">
        <f t="shared" si="4218"/>
        <v>CR$19</v>
      </c>
      <c r="CS2102" s="190" t="str">
        <f t="shared" si="4218"/>
        <v>CS$19</v>
      </c>
      <c r="CT2102" s="190" t="str">
        <f t="shared" si="4218"/>
        <v>CT$19</v>
      </c>
      <c r="CU2102" s="190" t="str">
        <f t="shared" si="4218"/>
        <v>CU$19</v>
      </c>
      <c r="CV2102" s="190" t="str">
        <f t="shared" si="4218"/>
        <v>CV$19</v>
      </c>
      <c r="CW2102" s="190" t="str">
        <f t="shared" si="4218"/>
        <v>CW$19</v>
      </c>
      <c r="CX2102" s="190" t="str">
        <f t="shared" si="4218"/>
        <v>CX$19</v>
      </c>
      <c r="CY2102" s="190" t="str">
        <f t="shared" si="4218"/>
        <v>CY$19</v>
      </c>
      <c r="CZ2102" s="190" t="str">
        <f t="shared" si="4218"/>
        <v>CZ$19</v>
      </c>
      <c r="DA2102" s="190" t="str">
        <f t="shared" si="4218"/>
        <v>DA$19</v>
      </c>
      <c r="DB2102" s="190" t="str">
        <f t="shared" si="4218"/>
        <v>DB$19</v>
      </c>
      <c r="DC2102" s="190" t="str">
        <f t="shared" si="4218"/>
        <v>DC$19</v>
      </c>
      <c r="DD2102" s="190" t="str">
        <f t="shared" si="4218"/>
        <v>DD$19</v>
      </c>
      <c r="DE2102" s="190" t="str">
        <f t="shared" si="4218"/>
        <v>DE$19</v>
      </c>
      <c r="DF2102" s="190" t="str">
        <f t="shared" si="4218"/>
        <v>DF$19</v>
      </c>
      <c r="DG2102" s="190" t="str">
        <f t="shared" si="4218"/>
        <v>DG$19</v>
      </c>
      <c r="DH2102" s="190" t="str">
        <f t="shared" si="4218"/>
        <v>DH$19</v>
      </c>
      <c r="DI2102" s="190" t="str">
        <f t="shared" si="4218"/>
        <v>DI$19</v>
      </c>
      <c r="DJ2102" s="190" t="str">
        <f t="shared" si="4218"/>
        <v>DJ$19</v>
      </c>
      <c r="DK2102" s="190" t="str">
        <f t="shared" si="4218"/>
        <v>DK$19</v>
      </c>
      <c r="DL2102" s="190" t="str">
        <f t="shared" si="4218"/>
        <v>DL$19</v>
      </c>
    </row>
    <row r="2103" spans="1:116" x14ac:dyDescent="0.4">
      <c r="A2103" s="31" t="s">
        <v>218</v>
      </c>
      <c r="B2103" s="31" t="s">
        <v>243</v>
      </c>
      <c r="C2103" s="31"/>
      <c r="D2103" t="s">
        <v>426</v>
      </c>
      <c r="E2103" s="8" t="str">
        <f t="shared" ref="E2103:E2129" si="4219">ROW()&amp;" "&amp;D2103</f>
        <v>2103 DAMORT-F</v>
      </c>
      <c r="F2103" t="s">
        <v>349</v>
      </c>
      <c r="G2103" s="70" t="s">
        <v>286</v>
      </c>
      <c r="H2103" s="48"/>
      <c r="I2103" s="297"/>
      <c r="J2103" s="297"/>
      <c r="K2103" s="48"/>
      <c r="L2103" s="48"/>
      <c r="M2103" s="48"/>
      <c r="N2103" s="48"/>
      <c r="O2103" s="48"/>
      <c r="P2103" s="48"/>
      <c r="R2103" s="70"/>
      <c r="S2103" s="298"/>
      <c r="T2103" s="298"/>
      <c r="U2103" s="298"/>
      <c r="V2103" s="298"/>
      <c r="W2103" s="298"/>
      <c r="X2103" s="298"/>
      <c r="Y2103" s="298"/>
      <c r="Z2103" s="298"/>
      <c r="AA2103" s="298"/>
      <c r="AB2103" s="298"/>
      <c r="AC2103" s="298"/>
      <c r="AD2103" s="298"/>
      <c r="AE2103" s="298"/>
      <c r="AF2103" s="298"/>
      <c r="AG2103" s="298"/>
      <c r="AH2103" s="298"/>
      <c r="AI2103" s="298"/>
      <c r="AJ2103" s="298"/>
      <c r="AK2103" s="298"/>
      <c r="AL2103" s="298"/>
      <c r="AM2103" s="298"/>
      <c r="AN2103" s="298"/>
      <c r="AO2103" s="298"/>
      <c r="AP2103" s="298"/>
      <c r="AQ2103" s="298"/>
      <c r="AR2103" s="298"/>
      <c r="AS2103" s="298"/>
      <c r="AT2103" s="298"/>
      <c r="AU2103" s="298"/>
      <c r="AV2103" s="298"/>
      <c r="AW2103" s="298"/>
      <c r="AX2103" s="298"/>
      <c r="AY2103" s="298"/>
      <c r="AZ2103" s="298"/>
      <c r="BA2103" s="298"/>
      <c r="BB2103" s="298"/>
      <c r="BC2103" s="298"/>
      <c r="BD2103" s="298"/>
      <c r="BE2103" s="298"/>
      <c r="BF2103" s="298"/>
      <c r="BG2103" s="298"/>
      <c r="BH2103" s="298"/>
      <c r="BI2103" s="298"/>
      <c r="BJ2103" s="298"/>
      <c r="BK2103" s="298"/>
      <c r="BL2103" s="298"/>
      <c r="BM2103" s="298"/>
      <c r="BN2103" s="298"/>
      <c r="BO2103" s="298"/>
      <c r="BP2103" s="298"/>
      <c r="BQ2103" s="298"/>
      <c r="BR2103" s="298"/>
      <c r="BS2103" s="298"/>
      <c r="BT2103" s="298"/>
      <c r="BU2103" s="298"/>
      <c r="BV2103" s="298"/>
      <c r="BW2103" s="298"/>
      <c r="BX2103" s="298"/>
      <c r="BY2103" s="298"/>
      <c r="BZ2103" s="298"/>
      <c r="CA2103" s="298"/>
      <c r="CB2103" s="298"/>
      <c r="CC2103" s="298"/>
      <c r="CD2103" s="298"/>
      <c r="CE2103" s="298"/>
      <c r="CF2103" s="298"/>
      <c r="CG2103" s="298"/>
      <c r="CH2103" s="298"/>
      <c r="CI2103" s="298"/>
      <c r="CJ2103" s="298"/>
      <c r="CK2103" s="298"/>
      <c r="CL2103" s="298"/>
      <c r="CN2103" s="297"/>
      <c r="CO2103" s="298"/>
      <c r="CP2103" s="298"/>
      <c r="CQ2103" s="298"/>
      <c r="CR2103" s="298"/>
      <c r="CS2103" s="298"/>
      <c r="CT2103" s="298"/>
      <c r="CU2103" s="298"/>
      <c r="CV2103" s="298"/>
      <c r="CW2103" s="298"/>
      <c r="CX2103" s="298"/>
      <c r="CY2103" s="298"/>
      <c r="CZ2103" s="298"/>
      <c r="DA2103" s="298"/>
      <c r="DB2103" s="298"/>
      <c r="DC2103" s="298"/>
      <c r="DD2103" s="298"/>
      <c r="DE2103" s="298"/>
      <c r="DF2103" s="298"/>
      <c r="DG2103" s="298"/>
      <c r="DH2103" s="298"/>
      <c r="DI2103" s="298"/>
      <c r="DJ2103" s="298"/>
      <c r="DK2103" s="298"/>
      <c r="DL2103" s="298"/>
    </row>
    <row r="2104" spans="1:116" x14ac:dyDescent="0.4">
      <c r="B2104" t="str">
        <f>E2104</f>
        <v>2104 DAMORT-F</v>
      </c>
      <c r="D2104" t="s">
        <v>426</v>
      </c>
      <c r="E2104" s="12" t="str">
        <f t="shared" ref="E2104" si="4220">ROW()&amp;" "&amp;D2104</f>
        <v>2104 DAMORT-F</v>
      </c>
      <c r="G2104" s="95" t="str">
        <f>"Assumptions - "&amp;G2103</f>
        <v>Assumptions - Simple amortizing debt:</v>
      </c>
      <c r="I2104"/>
      <c r="J2104"/>
      <c r="R2104"/>
      <c r="S2104"/>
      <c r="T2104"/>
      <c r="U2104"/>
      <c r="V2104"/>
      <c r="W2104"/>
      <c r="X2104"/>
      <c r="Y2104"/>
      <c r="Z2104"/>
      <c r="AA2104"/>
      <c r="AB2104"/>
      <c r="AC2104"/>
      <c r="AD2104"/>
      <c r="AE2104"/>
      <c r="AF2104"/>
      <c r="AG2104"/>
      <c r="AH2104"/>
      <c r="AI2104"/>
      <c r="AJ2104"/>
      <c r="AK2104"/>
      <c r="AL2104"/>
      <c r="AM2104"/>
      <c r="AN2104"/>
      <c r="AO2104"/>
      <c r="AP2104"/>
      <c r="AQ2104"/>
      <c r="AR2104"/>
      <c r="AS2104"/>
      <c r="AT2104"/>
      <c r="AU2104"/>
      <c r="AV2104"/>
      <c r="AW2104"/>
      <c r="AX2104"/>
      <c r="AY2104"/>
      <c r="AZ2104"/>
      <c r="BA2104"/>
      <c r="BB2104"/>
      <c r="BC2104"/>
      <c r="BD2104"/>
      <c r="BE2104"/>
      <c r="BF2104"/>
      <c r="BG2104"/>
      <c r="BH2104"/>
      <c r="BI2104"/>
      <c r="BJ2104"/>
      <c r="BK2104"/>
      <c r="BL2104"/>
      <c r="BM2104"/>
      <c r="BN2104"/>
      <c r="BO2104"/>
      <c r="BP2104"/>
      <c r="BQ2104"/>
      <c r="BR2104"/>
      <c r="BS2104"/>
      <c r="BT2104"/>
      <c r="BU2104"/>
      <c r="BV2104"/>
      <c r="BW2104"/>
      <c r="BX2104"/>
      <c r="BY2104"/>
      <c r="BZ2104"/>
      <c r="CA2104"/>
      <c r="CB2104"/>
      <c r="CC2104"/>
      <c r="CD2104"/>
      <c r="CE2104"/>
      <c r="CF2104"/>
      <c r="CG2104"/>
      <c r="CH2104"/>
      <c r="CI2104"/>
      <c r="CJ2104"/>
      <c r="CK2104"/>
      <c r="CL2104"/>
      <c r="CN2104"/>
    </row>
    <row r="2105" spans="1:116" x14ac:dyDescent="0.4">
      <c r="A2105" s="31"/>
      <c r="B2105" t="str">
        <f>E2105</f>
        <v>2105 DAMORT-F</v>
      </c>
      <c r="D2105" t="s">
        <v>426</v>
      </c>
      <c r="E2105" s="12" t="str">
        <f t="shared" si="4219"/>
        <v>2105 DAMORT-F</v>
      </c>
      <c r="F2105" s="31"/>
      <c r="G2105" s="159" t="s">
        <v>287</v>
      </c>
      <c r="H2105" s="57">
        <v>36</v>
      </c>
      <c r="I2105" s="31"/>
      <c r="J2105" s="31"/>
      <c r="K2105" s="31"/>
      <c r="L2105" s="31"/>
      <c r="M2105" s="31"/>
      <c r="N2105" s="31"/>
      <c r="O2105" s="31"/>
      <c r="P2105" s="31"/>
      <c r="R2105" s="31"/>
      <c r="S2105" s="73"/>
      <c r="T2105" s="73"/>
      <c r="U2105" s="73"/>
      <c r="V2105" s="73"/>
      <c r="W2105" s="73"/>
      <c r="X2105" s="73"/>
      <c r="Y2105" s="73"/>
      <c r="Z2105" s="73"/>
      <c r="AA2105" s="73"/>
      <c r="AB2105" s="73"/>
      <c r="AC2105" s="73"/>
      <c r="AD2105" s="73"/>
      <c r="AE2105" s="73"/>
      <c r="AF2105" s="73"/>
      <c r="AG2105" s="73"/>
      <c r="AH2105" s="73"/>
      <c r="AI2105" s="73"/>
      <c r="AJ2105" s="73"/>
      <c r="AK2105" s="73"/>
      <c r="AL2105" s="73"/>
      <c r="AM2105" s="73"/>
      <c r="AN2105" s="73"/>
      <c r="AO2105" s="73"/>
      <c r="AP2105" s="73"/>
      <c r="AQ2105" s="73"/>
      <c r="AR2105" s="73"/>
      <c r="AS2105" s="73"/>
      <c r="AT2105" s="73"/>
      <c r="AU2105" s="73"/>
      <c r="AV2105" s="73"/>
      <c r="AW2105" s="73"/>
      <c r="AX2105" s="73"/>
      <c r="AY2105" s="73"/>
      <c r="AZ2105" s="73"/>
      <c r="BA2105" s="73"/>
      <c r="BB2105" s="73"/>
      <c r="BC2105" s="73"/>
      <c r="BD2105" s="73"/>
      <c r="BE2105" s="73"/>
      <c r="BF2105" s="73"/>
      <c r="BG2105" s="73"/>
      <c r="BH2105" s="73"/>
      <c r="BI2105" s="73"/>
      <c r="BJ2105" s="73"/>
      <c r="BK2105" s="73"/>
      <c r="BL2105" s="73"/>
      <c r="BM2105" s="73"/>
      <c r="BN2105" s="73"/>
      <c r="BO2105" s="73"/>
      <c r="BP2105" s="73"/>
      <c r="BQ2105" s="73"/>
      <c r="BR2105" s="73"/>
      <c r="BS2105" s="73"/>
      <c r="BT2105" s="73"/>
      <c r="BU2105" s="73"/>
      <c r="BV2105" s="73"/>
      <c r="BW2105" s="73"/>
      <c r="BX2105" s="73"/>
      <c r="BY2105" s="73"/>
      <c r="BZ2105" s="73"/>
      <c r="CA2105" s="73"/>
      <c r="CB2105" s="73"/>
      <c r="CC2105" s="73"/>
      <c r="CD2105" s="73"/>
      <c r="CE2105" s="73"/>
      <c r="CF2105" s="73"/>
      <c r="CG2105" s="73"/>
      <c r="CH2105" s="73"/>
      <c r="CI2105" s="73"/>
      <c r="CJ2105" s="73"/>
      <c r="CK2105" s="73"/>
      <c r="CL2105" s="73"/>
      <c r="CN2105" s="31"/>
      <c r="CO2105" s="73"/>
      <c r="CP2105" s="73"/>
      <c r="CQ2105" s="73"/>
      <c r="CR2105" s="73"/>
      <c r="CS2105" s="73"/>
      <c r="CT2105" s="73"/>
      <c r="CU2105" s="73"/>
      <c r="CV2105" s="73"/>
      <c r="CW2105" s="73"/>
      <c r="CX2105" s="73"/>
      <c r="CY2105" s="73"/>
      <c r="CZ2105" s="73"/>
      <c r="DA2105" s="73"/>
      <c r="DB2105" s="73"/>
      <c r="DC2105" s="73"/>
      <c r="DD2105" s="73"/>
      <c r="DE2105" s="73"/>
      <c r="DF2105" s="73"/>
      <c r="DG2105" s="73"/>
      <c r="DH2105" s="73"/>
      <c r="DI2105" s="73"/>
      <c r="DJ2105" s="73"/>
      <c r="DK2105" s="73"/>
      <c r="DL2105" s="73"/>
    </row>
    <row r="2106" spans="1:116" x14ac:dyDescent="0.4">
      <c r="A2106" s="31"/>
      <c r="B2106" t="str">
        <f>E2106</f>
        <v>2106 DAMORT-F</v>
      </c>
      <c r="D2106" t="s">
        <v>426</v>
      </c>
      <c r="E2106" s="12" t="str">
        <f t="shared" si="4219"/>
        <v>2106 DAMORT-F</v>
      </c>
      <c r="F2106" s="31"/>
      <c r="G2106" s="159" t="s">
        <v>288</v>
      </c>
      <c r="H2106" s="59">
        <v>0.1</v>
      </c>
      <c r="I2106" s="31"/>
      <c r="J2106" s="31"/>
      <c r="K2106" s="31"/>
      <c r="L2106" s="31"/>
      <c r="M2106" s="31"/>
      <c r="N2106" s="31"/>
      <c r="O2106" s="31"/>
      <c r="P2106" s="31"/>
      <c r="R2106" s="31"/>
      <c r="S2106" s="73"/>
      <c r="T2106" s="73"/>
      <c r="U2106" s="73"/>
      <c r="V2106" s="73"/>
      <c r="W2106" s="73"/>
      <c r="X2106" s="73"/>
      <c r="Y2106" s="73"/>
      <c r="Z2106" s="73"/>
      <c r="AA2106" s="73"/>
      <c r="AB2106" s="73"/>
      <c r="AC2106" s="73"/>
      <c r="AD2106" s="73"/>
      <c r="AE2106" s="73"/>
      <c r="AF2106" s="73"/>
      <c r="AG2106" s="73"/>
      <c r="AH2106" s="73"/>
      <c r="AI2106" s="73"/>
      <c r="AJ2106" s="73"/>
      <c r="AK2106" s="73"/>
      <c r="AL2106" s="73"/>
      <c r="AM2106" s="73"/>
      <c r="AN2106" s="73"/>
      <c r="AO2106" s="73"/>
      <c r="AP2106" s="73"/>
      <c r="AQ2106" s="73"/>
      <c r="AR2106" s="73"/>
      <c r="AS2106" s="73"/>
      <c r="AT2106" s="73"/>
      <c r="AU2106" s="73"/>
      <c r="AV2106" s="73"/>
      <c r="AW2106" s="73"/>
      <c r="AX2106" s="73"/>
      <c r="AY2106" s="73"/>
      <c r="AZ2106" s="73"/>
      <c r="BA2106" s="73"/>
      <c r="BB2106" s="73"/>
      <c r="BC2106" s="73"/>
      <c r="BD2106" s="73"/>
      <c r="BE2106" s="73"/>
      <c r="BF2106" s="73"/>
      <c r="BG2106" s="73"/>
      <c r="BH2106" s="73"/>
      <c r="BI2106" s="73"/>
      <c r="BJ2106" s="73"/>
      <c r="BK2106" s="73"/>
      <c r="BL2106" s="73"/>
      <c r="BM2106" s="73"/>
      <c r="BN2106" s="73"/>
      <c r="BO2106" s="73"/>
      <c r="BP2106" s="73"/>
      <c r="BQ2106" s="73"/>
      <c r="BR2106" s="73"/>
      <c r="BS2106" s="73"/>
      <c r="BT2106" s="73"/>
      <c r="BU2106" s="73"/>
      <c r="BV2106" s="73"/>
      <c r="BW2106" s="73"/>
      <c r="BX2106" s="73"/>
      <c r="BY2106" s="73"/>
      <c r="BZ2106" s="73"/>
      <c r="CA2106" s="73"/>
      <c r="CB2106" s="73"/>
      <c r="CC2106" s="73"/>
      <c r="CD2106" s="73"/>
      <c r="CE2106" s="73"/>
      <c r="CF2106" s="73"/>
      <c r="CG2106" s="73"/>
      <c r="CH2106" s="73"/>
      <c r="CI2106" s="73"/>
      <c r="CJ2106" s="73"/>
      <c r="CK2106" s="73"/>
      <c r="CL2106" s="73"/>
      <c r="CN2106" s="31"/>
      <c r="CO2106" s="73"/>
      <c r="CP2106" s="73"/>
      <c r="CQ2106" s="73"/>
      <c r="CR2106" s="73"/>
      <c r="CS2106" s="73"/>
      <c r="CT2106" s="73"/>
      <c r="CU2106" s="73"/>
      <c r="CV2106" s="73"/>
      <c r="CW2106" s="73"/>
      <c r="CX2106" s="73"/>
      <c r="CY2106" s="73"/>
      <c r="CZ2106" s="73"/>
      <c r="DA2106" s="73"/>
      <c r="DB2106" s="73"/>
      <c r="DC2106" s="73"/>
      <c r="DD2106" s="73"/>
      <c r="DE2106" s="73"/>
      <c r="DF2106" s="73"/>
      <c r="DG2106" s="73"/>
      <c r="DH2106" s="73"/>
      <c r="DI2106" s="73"/>
      <c r="DJ2106" s="73"/>
      <c r="DK2106" s="73"/>
      <c r="DL2106" s="73"/>
    </row>
    <row r="2107" spans="1:116" x14ac:dyDescent="0.4">
      <c r="A2107" s="31"/>
      <c r="B2107" t="str">
        <f>E2107</f>
        <v>2107 DAMORT-F</v>
      </c>
      <c r="D2107" t="s">
        <v>426</v>
      </c>
      <c r="E2107" s="12" t="str">
        <f t="shared" si="4219"/>
        <v>2107 DAMORT-F</v>
      </c>
      <c r="F2107" s="31"/>
      <c r="G2107" s="160" t="s">
        <v>289</v>
      </c>
      <c r="H2107" s="91">
        <v>1000</v>
      </c>
      <c r="I2107" s="31"/>
      <c r="J2107" s="31"/>
      <c r="K2107" s="31"/>
      <c r="L2107" s="31"/>
      <c r="M2107" s="31"/>
      <c r="N2107" s="31"/>
      <c r="O2107" s="31"/>
      <c r="P2107" s="31"/>
      <c r="R2107" s="31"/>
      <c r="S2107" s="73"/>
      <c r="T2107" s="73"/>
      <c r="U2107" s="73"/>
      <c r="V2107" s="73"/>
      <c r="W2107" s="73"/>
      <c r="X2107" s="73"/>
      <c r="Y2107" s="73"/>
      <c r="Z2107" s="73"/>
      <c r="AA2107" s="73"/>
      <c r="AB2107" s="73"/>
      <c r="AC2107" s="73"/>
      <c r="AD2107" s="73"/>
      <c r="AE2107" s="73"/>
      <c r="AF2107" s="73"/>
      <c r="AG2107" s="73"/>
      <c r="AH2107" s="73"/>
      <c r="AI2107" s="73"/>
      <c r="AJ2107" s="73"/>
      <c r="AK2107" s="73"/>
      <c r="AL2107" s="73"/>
      <c r="AM2107" s="73"/>
      <c r="AN2107" s="73"/>
      <c r="AO2107" s="73"/>
      <c r="AP2107" s="73"/>
      <c r="AQ2107" s="73"/>
      <c r="AR2107" s="73"/>
      <c r="AS2107" s="73"/>
      <c r="AT2107" s="73"/>
      <c r="AU2107" s="73"/>
      <c r="AV2107" s="73"/>
      <c r="AW2107" s="73"/>
      <c r="AX2107" s="73"/>
      <c r="AY2107" s="73"/>
      <c r="AZ2107" s="73"/>
      <c r="BA2107" s="73"/>
      <c r="BB2107" s="73"/>
      <c r="BC2107" s="73"/>
      <c r="BD2107" s="73"/>
      <c r="BE2107" s="73"/>
      <c r="BF2107" s="73"/>
      <c r="BG2107" s="73"/>
      <c r="BH2107" s="73"/>
      <c r="BI2107" s="73"/>
      <c r="BJ2107" s="73"/>
      <c r="BK2107" s="73"/>
      <c r="BL2107" s="73"/>
      <c r="BM2107" s="73"/>
      <c r="BN2107" s="73"/>
      <c r="BO2107" s="73"/>
      <c r="BP2107" s="73"/>
      <c r="BQ2107" s="73"/>
      <c r="BR2107" s="73"/>
      <c r="BS2107" s="73"/>
      <c r="BT2107" s="73"/>
      <c r="BU2107" s="73"/>
      <c r="BV2107" s="73"/>
      <c r="BW2107" s="73"/>
      <c r="BX2107" s="73"/>
      <c r="BY2107" s="73"/>
      <c r="BZ2107" s="73"/>
      <c r="CA2107" s="73"/>
      <c r="CB2107" s="73"/>
      <c r="CC2107" s="73"/>
      <c r="CD2107" s="73"/>
      <c r="CE2107" s="73"/>
      <c r="CF2107" s="73"/>
      <c r="CG2107" s="73"/>
      <c r="CH2107" s="73"/>
      <c r="CI2107" s="73"/>
      <c r="CJ2107" s="73"/>
      <c r="CK2107" s="73"/>
      <c r="CL2107" s="73"/>
      <c r="CN2107" s="31"/>
      <c r="CO2107" s="73"/>
      <c r="CP2107" s="73"/>
      <c r="CQ2107" s="73"/>
      <c r="CR2107" s="73"/>
      <c r="CS2107" s="73"/>
      <c r="CT2107" s="73"/>
      <c r="CU2107" s="73"/>
      <c r="CV2107" s="73"/>
      <c r="CW2107" s="73"/>
      <c r="CX2107" s="73"/>
      <c r="CY2107" s="73"/>
      <c r="CZ2107" s="73"/>
      <c r="DA2107" s="73"/>
      <c r="DB2107" s="73"/>
      <c r="DC2107" s="73"/>
      <c r="DD2107" s="73"/>
      <c r="DE2107" s="73"/>
      <c r="DF2107" s="73"/>
      <c r="DG2107" s="73"/>
      <c r="DH2107" s="73"/>
      <c r="DI2107" s="73"/>
      <c r="DJ2107" s="73"/>
      <c r="DK2107" s="73"/>
      <c r="DL2107" s="73"/>
    </row>
    <row r="2108" spans="1:116" x14ac:dyDescent="0.4">
      <c r="A2108" s="31"/>
      <c r="B2108" s="31"/>
      <c r="C2108" s="31"/>
      <c r="D2108" t="s">
        <v>426</v>
      </c>
      <c r="E2108" s="12" t="str">
        <f t="shared" si="4219"/>
        <v>2108 DAMORT-F</v>
      </c>
      <c r="F2108" s="31"/>
      <c r="G2108" s="127"/>
      <c r="H2108" s="31"/>
      <c r="I2108" s="31"/>
      <c r="J2108" s="31"/>
      <c r="K2108" s="31"/>
      <c r="L2108" s="31"/>
      <c r="M2108" s="31"/>
      <c r="N2108" s="31"/>
      <c r="O2108" s="31"/>
      <c r="P2108" s="31"/>
      <c r="R2108" s="31"/>
      <c r="S2108" s="73"/>
      <c r="T2108" s="73"/>
      <c r="U2108" s="73"/>
      <c r="V2108" s="73"/>
      <c r="W2108" s="73"/>
      <c r="X2108" s="73"/>
      <c r="Y2108" s="73"/>
      <c r="Z2108" s="73"/>
      <c r="AA2108" s="73"/>
      <c r="AB2108" s="73"/>
      <c r="AC2108" s="73"/>
      <c r="AD2108" s="73"/>
      <c r="AE2108" s="73"/>
      <c r="AF2108" s="73"/>
      <c r="AG2108" s="73"/>
      <c r="AH2108" s="73"/>
      <c r="AI2108" s="73"/>
      <c r="AJ2108" s="73"/>
      <c r="AK2108" s="73"/>
      <c r="AL2108" s="73"/>
      <c r="AM2108" s="73"/>
      <c r="AN2108" s="73"/>
      <c r="AO2108" s="73"/>
      <c r="AP2108" s="73"/>
      <c r="AQ2108" s="73"/>
      <c r="AR2108" s="73"/>
      <c r="AS2108" s="73"/>
      <c r="AT2108" s="73"/>
      <c r="AU2108" s="73"/>
      <c r="AV2108" s="73"/>
      <c r="AW2108" s="73"/>
      <c r="AX2108" s="73"/>
      <c r="AY2108" s="73"/>
      <c r="AZ2108" s="73"/>
      <c r="BA2108" s="73"/>
      <c r="BB2108" s="73"/>
      <c r="BC2108" s="73"/>
      <c r="BD2108" s="73"/>
      <c r="BE2108" s="73"/>
      <c r="BF2108" s="73"/>
      <c r="BG2108" s="73"/>
      <c r="BH2108" s="73"/>
      <c r="BI2108" s="73"/>
      <c r="BJ2108" s="73"/>
      <c r="BK2108" s="73"/>
      <c r="BL2108" s="73"/>
      <c r="BM2108" s="73"/>
      <c r="BN2108" s="73"/>
      <c r="BO2108" s="73"/>
      <c r="BP2108" s="73"/>
      <c r="BQ2108" s="73"/>
      <c r="BR2108" s="73"/>
      <c r="BS2108" s="73"/>
      <c r="BT2108" s="73"/>
      <c r="BU2108" s="73"/>
      <c r="BV2108" s="73"/>
      <c r="BW2108" s="73"/>
      <c r="BX2108" s="73"/>
      <c r="BY2108" s="73"/>
      <c r="BZ2108" s="73"/>
      <c r="CA2108" s="73"/>
      <c r="CB2108" s="73"/>
      <c r="CC2108" s="73"/>
      <c r="CD2108" s="73"/>
      <c r="CE2108" s="73"/>
      <c r="CF2108" s="73"/>
      <c r="CG2108" s="73"/>
      <c r="CH2108" s="73"/>
      <c r="CI2108" s="73"/>
      <c r="CJ2108" s="73"/>
      <c r="CK2108" s="73"/>
      <c r="CL2108" s="73"/>
      <c r="CN2108" s="31"/>
      <c r="CO2108" s="73"/>
      <c r="CP2108" s="73"/>
      <c r="CQ2108" s="73"/>
      <c r="CR2108" s="73"/>
      <c r="CS2108" s="73"/>
      <c r="CT2108" s="73"/>
      <c r="CU2108" s="73"/>
      <c r="CV2108" s="73"/>
      <c r="CW2108" s="73"/>
      <c r="CX2108" s="73"/>
      <c r="CY2108" s="73"/>
      <c r="CZ2108" s="73"/>
      <c r="DA2108" s="73"/>
      <c r="DB2108" s="73"/>
      <c r="DC2108" s="73"/>
      <c r="DD2108" s="73"/>
      <c r="DE2108" s="73"/>
      <c r="DF2108" s="73"/>
      <c r="DG2108" s="73"/>
      <c r="DH2108" s="73"/>
      <c r="DI2108" s="73"/>
      <c r="DJ2108" s="73"/>
      <c r="DK2108" s="73"/>
      <c r="DL2108" s="73"/>
    </row>
    <row r="2109" spans="1:116" x14ac:dyDescent="0.4">
      <c r="D2109" t="s">
        <v>426</v>
      </c>
      <c r="E2109" t="str">
        <f t="shared" si="4219"/>
        <v>2109 DAMORT-F</v>
      </c>
      <c r="F2109" s="292"/>
      <c r="G2109" s="95" t="s">
        <v>290</v>
      </c>
      <c r="R2109" s="92"/>
      <c r="S2109" s="154"/>
      <c r="T2109" s="154"/>
      <c r="U2109" s="154"/>
      <c r="V2109" s="154"/>
      <c r="W2109" s="154"/>
      <c r="X2109" s="154"/>
      <c r="Y2109" s="154"/>
      <c r="Z2109" s="154"/>
      <c r="AA2109" s="154"/>
      <c r="AB2109" s="154"/>
      <c r="AC2109" s="154"/>
      <c r="AD2109" s="154"/>
      <c r="AE2109" s="154"/>
      <c r="AF2109" s="154"/>
      <c r="AG2109" s="154"/>
      <c r="AH2109" s="154"/>
      <c r="AI2109" s="154"/>
      <c r="AJ2109" s="154"/>
      <c r="AK2109" s="154"/>
      <c r="AL2109" s="154"/>
      <c r="AM2109" s="154"/>
      <c r="AN2109" s="154"/>
      <c r="AO2109" s="154"/>
      <c r="AP2109" s="154"/>
      <c r="AQ2109" s="154"/>
      <c r="AR2109" s="154"/>
      <c r="AS2109" s="154"/>
      <c r="AT2109" s="154"/>
      <c r="AU2109" s="154"/>
      <c r="AV2109" s="154"/>
      <c r="AW2109" s="154"/>
      <c r="AX2109" s="154"/>
      <c r="AY2109" s="154"/>
      <c r="AZ2109" s="154"/>
      <c r="BA2109" s="154"/>
      <c r="BB2109" s="154"/>
      <c r="BC2109" s="154"/>
      <c r="BD2109" s="154"/>
      <c r="BE2109" s="154"/>
      <c r="BF2109" s="154"/>
      <c r="BG2109" s="154"/>
      <c r="BH2109" s="154"/>
      <c r="BI2109" s="154"/>
      <c r="BJ2109" s="154"/>
      <c r="BK2109" s="154"/>
      <c r="BL2109" s="154"/>
      <c r="BM2109" s="154"/>
      <c r="BN2109" s="154"/>
      <c r="BO2109" s="154"/>
      <c r="BP2109" s="154"/>
      <c r="BQ2109" s="154"/>
      <c r="BR2109" s="154"/>
      <c r="BS2109" s="154"/>
      <c r="BT2109" s="154"/>
      <c r="BU2109" s="154"/>
      <c r="BV2109" s="154"/>
      <c r="BW2109" s="154"/>
      <c r="BX2109" s="154"/>
      <c r="BY2109" s="154"/>
      <c r="BZ2109" s="154"/>
      <c r="CA2109" s="154"/>
      <c r="CB2109" s="154"/>
      <c r="CC2109" s="154"/>
      <c r="CD2109" s="154"/>
      <c r="CE2109" s="154"/>
      <c r="CF2109" s="154"/>
      <c r="CG2109" s="154"/>
      <c r="CH2109" s="154"/>
      <c r="CI2109" s="154"/>
      <c r="CJ2109" s="154"/>
      <c r="CK2109" s="154"/>
      <c r="CL2109" s="154"/>
      <c r="CO2109" s="154"/>
      <c r="CP2109" s="154"/>
      <c r="CQ2109" s="154"/>
      <c r="CR2109" s="154"/>
      <c r="CS2109" s="154"/>
      <c r="CT2109" s="154"/>
      <c r="CU2109" s="154"/>
      <c r="CV2109" s="154"/>
      <c r="CW2109" s="154"/>
      <c r="CX2109" s="154"/>
      <c r="CY2109" s="154"/>
      <c r="CZ2109" s="154"/>
      <c r="DA2109" s="154"/>
      <c r="DB2109" s="154"/>
      <c r="DC2109" s="154"/>
      <c r="DD2109" s="154"/>
      <c r="DE2109" s="154"/>
      <c r="DF2109" s="154"/>
      <c r="DG2109" s="154"/>
      <c r="DH2109" s="154"/>
      <c r="DI2109" s="154"/>
      <c r="DJ2109" s="154"/>
      <c r="DK2109" s="154"/>
      <c r="DL2109" s="154"/>
    </row>
    <row r="2110" spans="1:116" x14ac:dyDescent="0.4">
      <c r="D2110" t="s">
        <v>426</v>
      </c>
      <c r="E2110" t="str">
        <f t="shared" si="4219"/>
        <v>2110 DAMORT-F</v>
      </c>
      <c r="F2110" s="292"/>
      <c r="G2110" s="158" t="s">
        <v>289</v>
      </c>
      <c r="K2110" s="24">
        <f>H2107</f>
        <v>1000</v>
      </c>
      <c r="L2110" s="24">
        <f>SUMIF($4:$4,L$2,2108:2108)</f>
        <v>0</v>
      </c>
      <c r="M2110" s="24">
        <f>SUMIF($4:$4,M$2,2108:2108)</f>
        <v>0</v>
      </c>
      <c r="N2110" s="24">
        <f>SUMIF($4:$4,N$2,2108:2108)</f>
        <v>0</v>
      </c>
      <c r="O2110" s="24">
        <f>SUMIF($4:$4,O$2,2108:2108)</f>
        <v>0</v>
      </c>
      <c r="P2110" s="24">
        <f>SUMIF($4:$4,P$2,2108:2108)</f>
        <v>0</v>
      </c>
      <c r="R2110"/>
      <c r="S2110" s="80">
        <f>H2107</f>
        <v>1000</v>
      </c>
      <c r="T2110" s="62">
        <f t="shared" ref="T2110:AY2110" si="4221">S2114</f>
        <v>1789.4546012557425</v>
      </c>
      <c r="U2110" s="62">
        <f t="shared" si="4221"/>
        <v>2558.5986681937516</v>
      </c>
      <c r="V2110" s="62">
        <f t="shared" si="4221"/>
        <v>3307.2629463613794</v>
      </c>
      <c r="W2110" s="62">
        <f t="shared" si="4221"/>
        <v>4025.5161093908109</v>
      </c>
      <c r="X2110" s="62">
        <f t="shared" si="4221"/>
        <v>4732.9487261172899</v>
      </c>
      <c r="Y2110" s="62">
        <f t="shared" si="4221"/>
        <v>5419.3872919882915</v>
      </c>
      <c r="Z2110" s="62">
        <f t="shared" si="4221"/>
        <v>6084.6568565800208</v>
      </c>
      <c r="AA2110" s="62">
        <f t="shared" si="4221"/>
        <v>6728.5810115484828</v>
      </c>
      <c r="AB2110" s="62">
        <f t="shared" si="4221"/>
        <v>7350.981878480151</v>
      </c>
      <c r="AC2110" s="62">
        <f t="shared" si="4221"/>
        <v>7951.6800966413848</v>
      </c>
      <c r="AD2110" s="62">
        <f t="shared" si="4221"/>
        <v>8530.4948106257652</v>
      </c>
      <c r="AE2110" s="62">
        <f t="shared" si="4221"/>
        <v>9087.2436578984834</v>
      </c>
      <c r="AF2110" s="62">
        <f t="shared" si="4221"/>
        <v>8808.3543011206966</v>
      </c>
      <c r="AG2110" s="62">
        <f t="shared" si="4221"/>
        <v>8527.1408663697621</v>
      </c>
      <c r="AH2110" s="62">
        <f t="shared" si="4221"/>
        <v>8243.5839863292367</v>
      </c>
      <c r="AI2110" s="62">
        <f t="shared" si="4221"/>
        <v>7957.6641322883734</v>
      </c>
      <c r="AJ2110" s="62">
        <f t="shared" si="4221"/>
        <v>7669.3616127971691</v>
      </c>
      <c r="AK2110" s="62">
        <f t="shared" si="4221"/>
        <v>7378.6565723102049</v>
      </c>
      <c r="AL2110" s="62">
        <f t="shared" si="4221"/>
        <v>7085.5289898191822</v>
      </c>
      <c r="AM2110" s="62">
        <f t="shared" si="4221"/>
        <v>6789.9586774740683</v>
      </c>
      <c r="AN2110" s="62">
        <f t="shared" si="4221"/>
        <v>6491.9252791927447</v>
      </c>
      <c r="AO2110" s="62">
        <f t="shared" si="4221"/>
        <v>6191.4082692590764</v>
      </c>
      <c r="AP2110" s="62">
        <f t="shared" si="4221"/>
        <v>5888.3869509092947</v>
      </c>
      <c r="AQ2110" s="62">
        <f t="shared" si="4221"/>
        <v>5582.8404549065981</v>
      </c>
      <c r="AR2110" s="62">
        <f t="shared" si="4221"/>
        <v>5274.7477381038789</v>
      </c>
      <c r="AS2110" s="62">
        <f t="shared" si="4221"/>
        <v>4964.0875819944704</v>
      </c>
      <c r="AT2110" s="62">
        <f t="shared" si="4221"/>
        <v>4650.8385912508165</v>
      </c>
      <c r="AU2110" s="62">
        <f t="shared" si="4221"/>
        <v>4334.9791922509658</v>
      </c>
      <c r="AV2110" s="62">
        <f t="shared" si="4221"/>
        <v>4016.4876315927831</v>
      </c>
      <c r="AW2110" s="62">
        <f t="shared" si="4221"/>
        <v>3695.3419745957822</v>
      </c>
      <c r="AX2110" s="62">
        <f t="shared" si="4221"/>
        <v>3371.5201037904731</v>
      </c>
      <c r="AY2110" s="62">
        <f t="shared" si="4221"/>
        <v>3044.9997173951197</v>
      </c>
      <c r="AZ2110" s="62">
        <f t="shared" ref="AZ2110:CE2110" si="4222">AY2114</f>
        <v>2715.7583277798049</v>
      </c>
      <c r="BA2110" s="62">
        <f t="shared" si="4222"/>
        <v>2383.7732599176957</v>
      </c>
      <c r="BB2110" s="62">
        <f t="shared" si="4222"/>
        <v>2049.0216498234022</v>
      </c>
      <c r="BC2110" s="62">
        <f t="shared" si="4222"/>
        <v>1711.480442978323</v>
      </c>
      <c r="BD2110" s="62">
        <f t="shared" si="4222"/>
        <v>1430.2829025982371</v>
      </c>
      <c r="BE2110" s="62">
        <f t="shared" si="4222"/>
        <v>1173.6313720431817</v>
      </c>
      <c r="BF2110" s="62">
        <f t="shared" si="4222"/>
        <v>941.730401395032</v>
      </c>
      <c r="BG2110" s="62">
        <f t="shared" si="4222"/>
        <v>734.4635734477406</v>
      </c>
      <c r="BH2110" s="62">
        <f t="shared" si="4222"/>
        <v>552.358844595753</v>
      </c>
      <c r="BI2110" s="62">
        <f t="shared" si="4222"/>
        <v>395.62589899819682</v>
      </c>
      <c r="BJ2110" s="62">
        <f t="shared" si="4222"/>
        <v>264.47616818219228</v>
      </c>
      <c r="BK2110" s="62">
        <f t="shared" si="4222"/>
        <v>159.12284560425226</v>
      </c>
      <c r="BL2110" s="62">
        <f t="shared" si="4222"/>
        <v>79.780901333027316</v>
      </c>
      <c r="BM2110" s="62">
        <f t="shared" si="4222"/>
        <v>26.667096854406736</v>
      </c>
      <c r="BN2110" s="62">
        <f t="shared" si="4222"/>
        <v>-4.4444448121794267E-12</v>
      </c>
      <c r="BO2110" s="62">
        <f t="shared" si="4222"/>
        <v>-4.4814818522809217E-12</v>
      </c>
      <c r="BP2110" s="62">
        <f t="shared" si="4222"/>
        <v>-4.5188275343832624E-12</v>
      </c>
      <c r="BQ2110" s="62">
        <f t="shared" si="4222"/>
        <v>-4.5564844305031233E-12</v>
      </c>
      <c r="BR2110" s="62">
        <f t="shared" si="4222"/>
        <v>-4.5944551340906497E-12</v>
      </c>
      <c r="BS2110" s="62">
        <f t="shared" si="4222"/>
        <v>-4.632742260208072E-12</v>
      </c>
      <c r="BT2110" s="62">
        <f t="shared" si="4222"/>
        <v>-4.6713484457098057E-12</v>
      </c>
      <c r="BU2110" s="62">
        <f t="shared" si="4222"/>
        <v>-4.710276349424054E-12</v>
      </c>
      <c r="BV2110" s="62">
        <f t="shared" si="4222"/>
        <v>-4.7495286523359208E-12</v>
      </c>
      <c r="BW2110" s="62">
        <f t="shared" si="4222"/>
        <v>-4.7891080577720534E-12</v>
      </c>
      <c r="BX2110" s="62">
        <f t="shared" si="4222"/>
        <v>-4.8290172915868203E-12</v>
      </c>
      <c r="BY2110" s="62">
        <f t="shared" si="4222"/>
        <v>-4.869259102350044E-12</v>
      </c>
      <c r="BZ2110" s="62">
        <f t="shared" si="4222"/>
        <v>-4.9098362615362945E-12</v>
      </c>
      <c r="CA2110" s="62">
        <f t="shared" si="4222"/>
        <v>-4.9507515637157634E-12</v>
      </c>
      <c r="CB2110" s="62">
        <f t="shared" si="4222"/>
        <v>-4.9920078267467278E-12</v>
      </c>
      <c r="CC2110" s="62">
        <f t="shared" si="4222"/>
        <v>-5.0336078919696171E-12</v>
      </c>
      <c r="CD2110" s="62">
        <f t="shared" si="4222"/>
        <v>-5.0755546244026976E-12</v>
      </c>
      <c r="CE2110" s="62">
        <f t="shared" si="4222"/>
        <v>-5.117850912939387E-12</v>
      </c>
      <c r="CF2110" s="62">
        <f t="shared" ref="CF2110:CL2110" si="4223">CE2114</f>
        <v>-5.1604996705472156E-12</v>
      </c>
      <c r="CG2110" s="62">
        <f t="shared" si="4223"/>
        <v>-5.203503834468442E-12</v>
      </c>
      <c r="CH2110" s="62">
        <f t="shared" si="4223"/>
        <v>-5.2468663664223456E-12</v>
      </c>
      <c r="CI2110" s="62">
        <f t="shared" si="4223"/>
        <v>-5.2905902528091984E-12</v>
      </c>
      <c r="CJ2110" s="62">
        <f t="shared" si="4223"/>
        <v>-5.334678504915942E-12</v>
      </c>
      <c r="CK2110" s="62">
        <f t="shared" si="4223"/>
        <v>-5.3791341591235747E-12</v>
      </c>
      <c r="CL2110" s="62">
        <f t="shared" si="4223"/>
        <v>-5.4239602771162713E-12</v>
      </c>
      <c r="CO2110" s="62">
        <f t="shared" ref="CO2110:DK2110" si="4224">CN2114</f>
        <v>0</v>
      </c>
      <c r="CP2110" s="62">
        <f t="shared" si="4224"/>
        <v>0</v>
      </c>
      <c r="CQ2110" s="62">
        <f t="shared" si="4224"/>
        <v>0</v>
      </c>
      <c r="CR2110" s="62">
        <f t="shared" si="4224"/>
        <v>0</v>
      </c>
      <c r="CS2110" s="62">
        <f t="shared" si="4224"/>
        <v>0</v>
      </c>
      <c r="CT2110" s="62">
        <f t="shared" si="4224"/>
        <v>0</v>
      </c>
      <c r="CU2110" s="62">
        <f t="shared" si="4224"/>
        <v>0</v>
      </c>
      <c r="CV2110" s="62">
        <f t="shared" si="4224"/>
        <v>0</v>
      </c>
      <c r="CW2110" s="62">
        <f t="shared" si="4224"/>
        <v>0</v>
      </c>
      <c r="CX2110" s="62">
        <f t="shared" si="4224"/>
        <v>0</v>
      </c>
      <c r="CY2110" s="62">
        <f t="shared" si="4224"/>
        <v>0</v>
      </c>
      <c r="CZ2110" s="62">
        <f t="shared" si="4224"/>
        <v>0</v>
      </c>
      <c r="DA2110" s="62">
        <f t="shared" si="4224"/>
        <v>0</v>
      </c>
      <c r="DB2110" s="62">
        <f t="shared" si="4224"/>
        <v>0</v>
      </c>
      <c r="DC2110" s="62">
        <f t="shared" si="4224"/>
        <v>0</v>
      </c>
      <c r="DD2110" s="62">
        <f t="shared" si="4224"/>
        <v>0</v>
      </c>
      <c r="DE2110" s="62">
        <f t="shared" si="4224"/>
        <v>0</v>
      </c>
      <c r="DF2110" s="62">
        <f t="shared" si="4224"/>
        <v>0</v>
      </c>
      <c r="DG2110" s="62">
        <f t="shared" si="4224"/>
        <v>0</v>
      </c>
      <c r="DH2110" s="62">
        <f t="shared" si="4224"/>
        <v>0</v>
      </c>
      <c r="DI2110" s="62">
        <f t="shared" si="4224"/>
        <v>0</v>
      </c>
      <c r="DJ2110" s="62">
        <f t="shared" si="4224"/>
        <v>0</v>
      </c>
      <c r="DK2110" s="62">
        <f t="shared" si="4224"/>
        <v>0</v>
      </c>
      <c r="DL2110" s="62">
        <f t="shared" ref="DL2110" si="4225">DK2114</f>
        <v>0</v>
      </c>
    </row>
    <row r="2111" spans="1:116" x14ac:dyDescent="0.4">
      <c r="B2111" t="str">
        <f>E2111</f>
        <v>2111 DAMORT-F</v>
      </c>
      <c r="C2111" t="s">
        <v>236</v>
      </c>
      <c r="D2111" t="s">
        <v>426</v>
      </c>
      <c r="E2111" t="str">
        <f t="shared" si="4219"/>
        <v>2111 DAMORT-F</v>
      </c>
      <c r="G2111" s="158" t="str">
        <f>"New borrowing - "&amp;SUBSTITUTE(G2103,":","")</f>
        <v>New borrowing - Simple amortizing debt</v>
      </c>
      <c r="K2111" s="23">
        <v>10000</v>
      </c>
      <c r="L2111" s="23">
        <v>0</v>
      </c>
      <c r="M2111" s="23">
        <v>0</v>
      </c>
      <c r="N2111" s="23">
        <v>0</v>
      </c>
      <c r="O2111" s="23">
        <v>0</v>
      </c>
      <c r="P2111" s="23">
        <v>0</v>
      </c>
      <c r="R2111"/>
      <c r="S2111" s="147" cm="1">
        <f t="array" ref="S2111">IFERROR(INDEX($K:$Q,ROW(),MATCH(S$3,$K$2:$Q$2,0))/12,0)</f>
        <v>833.33333333333337</v>
      </c>
      <c r="T2111" s="147" cm="1">
        <f t="array" ref="T2111">IFERROR(INDEX($K:$Q,ROW(),MATCH(T$3,$K$2:$Q$2,0))/12,0)</f>
        <v>833.33333333333337</v>
      </c>
      <c r="U2111" s="147" cm="1">
        <f t="array" ref="U2111">IFERROR(INDEX($K:$Q,ROW(),MATCH(U$3,$K$2:$Q$2,0))/12,0)</f>
        <v>833.33333333333337</v>
      </c>
      <c r="V2111" s="147" cm="1">
        <f t="array" ref="V2111">IFERROR(INDEX($K:$Q,ROW(),MATCH(V$3,$K$2:$Q$2,0))/12,0)</f>
        <v>833.33333333333337</v>
      </c>
      <c r="W2111" s="147" cm="1">
        <f t="array" ref="W2111">IFERROR(INDEX($K:$Q,ROW(),MATCH(W$3,$K$2:$Q$2,0))/12,0)</f>
        <v>833.33333333333337</v>
      </c>
      <c r="X2111" s="147" cm="1">
        <f t="array" ref="X2111">IFERROR(INDEX($K:$Q,ROW(),MATCH(X$3,$K$2:$Q$2,0))/12,0)</f>
        <v>833.33333333333337</v>
      </c>
      <c r="Y2111" s="147" cm="1">
        <f t="array" ref="Y2111">IFERROR(INDEX($K:$Q,ROW(),MATCH(Y$3,$K$2:$Q$2,0))/12,0)</f>
        <v>833.33333333333337</v>
      </c>
      <c r="Z2111" s="147" cm="1">
        <f t="array" ref="Z2111">IFERROR(INDEX($K:$Q,ROW(),MATCH(Z$3,$K$2:$Q$2,0))/12,0)</f>
        <v>833.33333333333337</v>
      </c>
      <c r="AA2111" s="147" cm="1">
        <f t="array" ref="AA2111">IFERROR(INDEX($K:$Q,ROW(),MATCH(AA$3,$K$2:$Q$2,0))/12,0)</f>
        <v>833.33333333333337</v>
      </c>
      <c r="AB2111" s="147" cm="1">
        <f t="array" ref="AB2111">IFERROR(INDEX($K:$Q,ROW(),MATCH(AB$3,$K$2:$Q$2,0))/12,0)</f>
        <v>833.33333333333337</v>
      </c>
      <c r="AC2111" s="147" cm="1">
        <f t="array" ref="AC2111">IFERROR(INDEX($K:$Q,ROW(),MATCH(AC$3,$K$2:$Q$2,0))/12,0)</f>
        <v>833.33333333333337</v>
      </c>
      <c r="AD2111" s="147" cm="1">
        <f t="array" ref="AD2111">IFERROR(INDEX($K:$Q,ROW(),MATCH(AD$3,$K$2:$Q$2,0))/12,0)</f>
        <v>833.33333333333337</v>
      </c>
      <c r="AE2111" s="147" cm="1">
        <f t="array" ref="AE2111">IFERROR(INDEX($K:$Q,ROW(),MATCH(AE$3,$K$2:$Q$2,0))/12,0)</f>
        <v>0</v>
      </c>
      <c r="AF2111" s="147" cm="1">
        <f t="array" ref="AF2111">IFERROR(INDEX($K:$Q,ROW(),MATCH(AF$3,$K$2:$Q$2,0))/12,0)</f>
        <v>0</v>
      </c>
      <c r="AG2111" s="147" cm="1">
        <f t="array" ref="AG2111">IFERROR(INDEX($K:$Q,ROW(),MATCH(AG$3,$K$2:$Q$2,0))/12,0)</f>
        <v>0</v>
      </c>
      <c r="AH2111" s="147" cm="1">
        <f t="array" ref="AH2111">IFERROR(INDEX($K:$Q,ROW(),MATCH(AH$3,$K$2:$Q$2,0))/12,0)</f>
        <v>0</v>
      </c>
      <c r="AI2111" s="147" cm="1">
        <f t="array" ref="AI2111">IFERROR(INDEX($K:$Q,ROW(),MATCH(AI$3,$K$2:$Q$2,0))/12,0)</f>
        <v>0</v>
      </c>
      <c r="AJ2111" s="147" cm="1">
        <f t="array" ref="AJ2111">IFERROR(INDEX($K:$Q,ROW(),MATCH(AJ$3,$K$2:$Q$2,0))/12,0)</f>
        <v>0</v>
      </c>
      <c r="AK2111" s="147" cm="1">
        <f t="array" ref="AK2111">IFERROR(INDEX($K:$Q,ROW(),MATCH(AK$3,$K$2:$Q$2,0))/12,0)</f>
        <v>0</v>
      </c>
      <c r="AL2111" s="147" cm="1">
        <f t="array" ref="AL2111">IFERROR(INDEX($K:$Q,ROW(),MATCH(AL$3,$K$2:$Q$2,0))/12,0)</f>
        <v>0</v>
      </c>
      <c r="AM2111" s="147" cm="1">
        <f t="array" ref="AM2111">IFERROR(INDEX($K:$Q,ROW(),MATCH(AM$3,$K$2:$Q$2,0))/12,0)</f>
        <v>0</v>
      </c>
      <c r="AN2111" s="147" cm="1">
        <f t="array" ref="AN2111">IFERROR(INDEX($K:$Q,ROW(),MATCH(AN$3,$K$2:$Q$2,0))/12,0)</f>
        <v>0</v>
      </c>
      <c r="AO2111" s="147" cm="1">
        <f t="array" ref="AO2111">IFERROR(INDEX($K:$Q,ROW(),MATCH(AO$3,$K$2:$Q$2,0))/12,0)</f>
        <v>0</v>
      </c>
      <c r="AP2111" s="147" cm="1">
        <f t="array" ref="AP2111">IFERROR(INDEX($K:$Q,ROW(),MATCH(AP$3,$K$2:$Q$2,0))/12,0)</f>
        <v>0</v>
      </c>
      <c r="AQ2111" s="147" cm="1">
        <f t="array" ref="AQ2111">IFERROR(INDEX($K:$Q,ROW(),MATCH(AQ$3,$K$2:$Q$2,0))/12,0)</f>
        <v>0</v>
      </c>
      <c r="AR2111" s="147" cm="1">
        <f t="array" ref="AR2111">IFERROR(INDEX($K:$Q,ROW(),MATCH(AR$3,$K$2:$Q$2,0))/12,0)</f>
        <v>0</v>
      </c>
      <c r="AS2111" s="147" cm="1">
        <f t="array" ref="AS2111">IFERROR(INDEX($K:$Q,ROW(),MATCH(AS$3,$K$2:$Q$2,0))/12,0)</f>
        <v>0</v>
      </c>
      <c r="AT2111" s="147" cm="1">
        <f t="array" ref="AT2111">IFERROR(INDEX($K:$Q,ROW(),MATCH(AT$3,$K$2:$Q$2,0))/12,0)</f>
        <v>0</v>
      </c>
      <c r="AU2111" s="147" cm="1">
        <f t="array" ref="AU2111">IFERROR(INDEX($K:$Q,ROW(),MATCH(AU$3,$K$2:$Q$2,0))/12,0)</f>
        <v>0</v>
      </c>
      <c r="AV2111" s="147" cm="1">
        <f t="array" ref="AV2111">IFERROR(INDEX($K:$Q,ROW(),MATCH(AV$3,$K$2:$Q$2,0))/12,0)</f>
        <v>0</v>
      </c>
      <c r="AW2111" s="147" cm="1">
        <f t="array" ref="AW2111">IFERROR(INDEX($K:$Q,ROW(),MATCH(AW$3,$K$2:$Q$2,0))/12,0)</f>
        <v>0</v>
      </c>
      <c r="AX2111" s="147" cm="1">
        <f t="array" ref="AX2111">IFERROR(INDEX($K:$Q,ROW(),MATCH(AX$3,$K$2:$Q$2,0))/12,0)</f>
        <v>0</v>
      </c>
      <c r="AY2111" s="147" cm="1">
        <f t="array" ref="AY2111">IFERROR(INDEX($K:$Q,ROW(),MATCH(AY$3,$K$2:$Q$2,0))/12,0)</f>
        <v>0</v>
      </c>
      <c r="AZ2111" s="147" cm="1">
        <f t="array" ref="AZ2111">IFERROR(INDEX($K:$Q,ROW(),MATCH(AZ$3,$K$2:$Q$2,0))/12,0)</f>
        <v>0</v>
      </c>
      <c r="BA2111" s="147" cm="1">
        <f t="array" ref="BA2111">IFERROR(INDEX($K:$Q,ROW(),MATCH(BA$3,$K$2:$Q$2,0))/12,0)</f>
        <v>0</v>
      </c>
      <c r="BB2111" s="147" cm="1">
        <f t="array" ref="BB2111">IFERROR(INDEX($K:$Q,ROW(),MATCH(BB$3,$K$2:$Q$2,0))/12,0)</f>
        <v>0</v>
      </c>
      <c r="BC2111" s="147" cm="1">
        <f t="array" ref="BC2111">IFERROR(INDEX($K:$Q,ROW(),MATCH(BC$3,$K$2:$Q$2,0))/12,0)</f>
        <v>0</v>
      </c>
      <c r="BD2111" s="147" cm="1">
        <f t="array" ref="BD2111">IFERROR(INDEX($K:$Q,ROW(),MATCH(BD$3,$K$2:$Q$2,0))/12,0)</f>
        <v>0</v>
      </c>
      <c r="BE2111" s="147" cm="1">
        <f t="array" ref="BE2111">IFERROR(INDEX($K:$Q,ROW(),MATCH(BE$3,$K$2:$Q$2,0))/12,0)</f>
        <v>0</v>
      </c>
      <c r="BF2111" s="147" cm="1">
        <f t="array" ref="BF2111">IFERROR(INDEX($K:$Q,ROW(),MATCH(BF$3,$K$2:$Q$2,0))/12,0)</f>
        <v>0</v>
      </c>
      <c r="BG2111" s="147" cm="1">
        <f t="array" ref="BG2111">IFERROR(INDEX($K:$Q,ROW(),MATCH(BG$3,$K$2:$Q$2,0))/12,0)</f>
        <v>0</v>
      </c>
      <c r="BH2111" s="147" cm="1">
        <f t="array" ref="BH2111">IFERROR(INDEX($K:$Q,ROW(),MATCH(BH$3,$K$2:$Q$2,0))/12,0)</f>
        <v>0</v>
      </c>
      <c r="BI2111" s="147" cm="1">
        <f t="array" ref="BI2111">IFERROR(INDEX($K:$Q,ROW(),MATCH(BI$3,$K$2:$Q$2,0))/12,0)</f>
        <v>0</v>
      </c>
      <c r="BJ2111" s="147" cm="1">
        <f t="array" ref="BJ2111">IFERROR(INDEX($K:$Q,ROW(),MATCH(BJ$3,$K$2:$Q$2,0))/12,0)</f>
        <v>0</v>
      </c>
      <c r="BK2111" s="147" cm="1">
        <f t="array" ref="BK2111">IFERROR(INDEX($K:$Q,ROW(),MATCH(BK$3,$K$2:$Q$2,0))/12,0)</f>
        <v>0</v>
      </c>
      <c r="BL2111" s="147" cm="1">
        <f t="array" ref="BL2111">IFERROR(INDEX($K:$Q,ROW(),MATCH(BL$3,$K$2:$Q$2,0))/12,0)</f>
        <v>0</v>
      </c>
      <c r="BM2111" s="147" cm="1">
        <f t="array" ref="BM2111">IFERROR(INDEX($K:$Q,ROW(),MATCH(BM$3,$K$2:$Q$2,0))/12,0)</f>
        <v>0</v>
      </c>
      <c r="BN2111" s="147" cm="1">
        <f t="array" ref="BN2111">IFERROR(INDEX($K:$Q,ROW(),MATCH(BN$3,$K$2:$Q$2,0))/12,0)</f>
        <v>0</v>
      </c>
      <c r="BO2111" s="147" cm="1">
        <f t="array" ref="BO2111">IFERROR(INDEX($K:$Q,ROW(),MATCH(BO$3,$K$2:$Q$2,0))/12,0)</f>
        <v>0</v>
      </c>
      <c r="BP2111" s="147" cm="1">
        <f t="array" ref="BP2111">IFERROR(INDEX($K:$Q,ROW(),MATCH(BP$3,$K$2:$Q$2,0))/12,0)</f>
        <v>0</v>
      </c>
      <c r="BQ2111" s="147" cm="1">
        <f t="array" ref="BQ2111">IFERROR(INDEX($K:$Q,ROW(),MATCH(BQ$3,$K$2:$Q$2,0))/12,0)</f>
        <v>0</v>
      </c>
      <c r="BR2111" s="147" cm="1">
        <f t="array" ref="BR2111">IFERROR(INDEX($K:$Q,ROW(),MATCH(BR$3,$K$2:$Q$2,0))/12,0)</f>
        <v>0</v>
      </c>
      <c r="BS2111" s="147" cm="1">
        <f t="array" ref="BS2111">IFERROR(INDEX($K:$Q,ROW(),MATCH(BS$3,$K$2:$Q$2,0))/12,0)</f>
        <v>0</v>
      </c>
      <c r="BT2111" s="147" cm="1">
        <f t="array" ref="BT2111">IFERROR(INDEX($K:$Q,ROW(),MATCH(BT$3,$K$2:$Q$2,0))/12,0)</f>
        <v>0</v>
      </c>
      <c r="BU2111" s="147" cm="1">
        <f t="array" ref="BU2111">IFERROR(INDEX($K:$Q,ROW(),MATCH(BU$3,$K$2:$Q$2,0))/12,0)</f>
        <v>0</v>
      </c>
      <c r="BV2111" s="147" cm="1">
        <f t="array" ref="BV2111">IFERROR(INDEX($K:$Q,ROW(),MATCH(BV$3,$K$2:$Q$2,0))/12,0)</f>
        <v>0</v>
      </c>
      <c r="BW2111" s="147" cm="1">
        <f t="array" ref="BW2111">IFERROR(INDEX($K:$Q,ROW(),MATCH(BW$3,$K$2:$Q$2,0))/12,0)</f>
        <v>0</v>
      </c>
      <c r="BX2111" s="147" cm="1">
        <f t="array" ref="BX2111">IFERROR(INDEX($K:$Q,ROW(),MATCH(BX$3,$K$2:$Q$2,0))/12,0)</f>
        <v>0</v>
      </c>
      <c r="BY2111" s="147" cm="1">
        <f t="array" ref="BY2111">IFERROR(INDEX($K:$Q,ROW(),MATCH(BY$3,$K$2:$Q$2,0))/12,0)</f>
        <v>0</v>
      </c>
      <c r="BZ2111" s="147" cm="1">
        <f t="array" ref="BZ2111">IFERROR(INDEX($K:$Q,ROW(),MATCH(BZ$3,$K$2:$Q$2,0))/12,0)</f>
        <v>0</v>
      </c>
      <c r="CA2111" s="147" cm="1">
        <f t="array" ref="CA2111">IFERROR(INDEX($K:$Q,ROW(),MATCH(CA$3,$K$2:$Q$2,0))/12,0)</f>
        <v>0</v>
      </c>
      <c r="CB2111" s="147" cm="1">
        <f t="array" ref="CB2111">IFERROR(INDEX($K:$Q,ROW(),MATCH(CB$3,$K$2:$Q$2,0))/12,0)</f>
        <v>0</v>
      </c>
      <c r="CC2111" s="147" cm="1">
        <f t="array" ref="CC2111">IFERROR(INDEX($K:$Q,ROW(),MATCH(CC$3,$K$2:$Q$2,0))/12,0)</f>
        <v>0</v>
      </c>
      <c r="CD2111" s="147" cm="1">
        <f t="array" ref="CD2111">IFERROR(INDEX($K:$Q,ROW(),MATCH(CD$3,$K$2:$Q$2,0))/12,0)</f>
        <v>0</v>
      </c>
      <c r="CE2111" s="147" cm="1">
        <f t="array" ref="CE2111">IFERROR(INDEX($K:$Q,ROW(),MATCH(CE$3,$K$2:$Q$2,0))/12,0)</f>
        <v>0</v>
      </c>
      <c r="CF2111" s="147" cm="1">
        <f t="array" ref="CF2111">IFERROR(INDEX($K:$Q,ROW(),MATCH(CF$3,$K$2:$Q$2,0))/12,0)</f>
        <v>0</v>
      </c>
      <c r="CG2111" s="147" cm="1">
        <f t="array" ref="CG2111">IFERROR(INDEX($K:$Q,ROW(),MATCH(CG$3,$K$2:$Q$2,0))/12,0)</f>
        <v>0</v>
      </c>
      <c r="CH2111" s="147" cm="1">
        <f t="array" ref="CH2111">IFERROR(INDEX($K:$Q,ROW(),MATCH(CH$3,$K$2:$Q$2,0))/12,0)</f>
        <v>0</v>
      </c>
      <c r="CI2111" s="147" cm="1">
        <f t="array" ref="CI2111">IFERROR(INDEX($K:$Q,ROW(),MATCH(CI$3,$K$2:$Q$2,0))/12,0)</f>
        <v>0</v>
      </c>
      <c r="CJ2111" s="147" cm="1">
        <f t="array" ref="CJ2111">IFERROR(INDEX($K:$Q,ROW(),MATCH(CJ$3,$K$2:$Q$2,0))/12,0)</f>
        <v>0</v>
      </c>
      <c r="CK2111" s="147" cm="1">
        <f t="array" ref="CK2111">IFERROR(INDEX($K:$Q,ROW(),MATCH(CK$3,$K$2:$Q$2,0))/12,0)</f>
        <v>0</v>
      </c>
      <c r="CL2111" s="147" cm="1">
        <f t="array" ref="CL2111">IFERROR(INDEX($K:$Q,ROW(),MATCH(CL$3,$K$2:$Q$2,0))/12,0)</f>
        <v>0</v>
      </c>
      <c r="CO2111" s="147" cm="1">
        <f t="array" ref="CO2111">IFERROR(INDEX($K:$Q,ROW(),MATCH(CO$3,$K$2:$Q$2,0))/CO$5,0)</f>
        <v>0</v>
      </c>
      <c r="CP2111" s="147" cm="1">
        <f t="array" ref="CP2111">IFERROR(INDEX($K:$Q,ROW(),MATCH(CP$3,$K$2:$Q$2,0))/CP$5,0)</f>
        <v>0</v>
      </c>
      <c r="CQ2111" s="147" cm="1">
        <f t="array" ref="CQ2111">IFERROR(INDEX($K:$Q,ROW(),MATCH(CQ$3,$K$2:$Q$2,0))/CQ$5,0)</f>
        <v>0</v>
      </c>
      <c r="CR2111" s="147" cm="1">
        <f t="array" ref="CR2111">IFERROR(INDEX($K:$Q,ROW(),MATCH(CR$3,$K$2:$Q$2,0))/CR$5,0)</f>
        <v>0</v>
      </c>
      <c r="CS2111" s="147" cm="1">
        <f t="array" ref="CS2111">IFERROR(INDEX($K:$Q,ROW(),MATCH(CS$3,$K$2:$Q$2,0))/CS$5,0)</f>
        <v>0</v>
      </c>
      <c r="CT2111" s="147" cm="1">
        <f t="array" ref="CT2111">IFERROR(INDEX($K:$Q,ROW(),MATCH(CT$3,$K$2:$Q$2,0))/CT$5,0)</f>
        <v>0</v>
      </c>
      <c r="CU2111" s="147" cm="1">
        <f t="array" ref="CU2111">IFERROR(INDEX($K:$Q,ROW(),MATCH(CU$3,$K$2:$Q$2,0))/CU$5,0)</f>
        <v>0</v>
      </c>
      <c r="CV2111" s="147" cm="1">
        <f t="array" ref="CV2111">IFERROR(INDEX($K:$Q,ROW(),MATCH(CV$3,$K$2:$Q$2,0))/CV$5,0)</f>
        <v>0</v>
      </c>
      <c r="CW2111" s="147" cm="1">
        <f t="array" ref="CW2111">IFERROR(INDEX($K:$Q,ROW(),MATCH(CW$3,$K$2:$Q$2,0))/CW$5,0)</f>
        <v>0</v>
      </c>
      <c r="CX2111" s="147" cm="1">
        <f t="array" ref="CX2111">IFERROR(INDEX($K:$Q,ROW(),MATCH(CX$3,$K$2:$Q$2,0))/CX$5,0)</f>
        <v>0</v>
      </c>
      <c r="CY2111" s="147" cm="1">
        <f t="array" ref="CY2111">IFERROR(INDEX($K:$Q,ROW(),MATCH(CY$3,$K$2:$Q$2,0))/CL$5,0)</f>
        <v>0</v>
      </c>
      <c r="CZ2111" s="147" cm="1">
        <f t="array" ref="CZ2111">IFERROR(INDEX($K:$Q,ROW(),MATCH(CZ$3,$K$2:$Q$2,0))/CZ$5,0)</f>
        <v>0</v>
      </c>
      <c r="DA2111" s="147" cm="1">
        <f t="array" ref="DA2111">IFERROR(INDEX($K:$Q,ROW(),MATCH(DA$3,$K$2:$Q$2,0))/DA$5,0)</f>
        <v>0</v>
      </c>
      <c r="DB2111" s="147" cm="1">
        <f t="array" ref="DB2111">IFERROR(INDEX($K:$Q,ROW(),MATCH(DB$3,$K$2:$Q$2,0))/DB$5,0)</f>
        <v>0</v>
      </c>
      <c r="DC2111" s="147" cm="1">
        <f t="array" ref="DC2111">IFERROR(INDEX($K:$Q,ROW(),MATCH(DC$3,$K$2:$Q$2,0))/DC$5,0)</f>
        <v>0</v>
      </c>
      <c r="DD2111" s="147" cm="1">
        <f t="array" ref="DD2111">IFERROR(INDEX($K:$Q,ROW(),MATCH(DD$3,$K$2:$Q$2,0))/DD$5,0)</f>
        <v>0</v>
      </c>
      <c r="DE2111" s="147" cm="1">
        <f t="array" ref="DE2111">IFERROR(INDEX($K:$Q,ROW(),MATCH(DE$3,$K$2:$Q$2,0))/DE$5,0)</f>
        <v>0</v>
      </c>
      <c r="DF2111" s="147" cm="1">
        <f t="array" ref="DF2111">IFERROR(INDEX($K:$Q,ROW(),MATCH(DF$3,$K$2:$Q$2,0))/DF$5,0)</f>
        <v>0</v>
      </c>
      <c r="DG2111" s="147" cm="1">
        <f t="array" ref="DG2111">IFERROR(INDEX($K:$Q,ROW(),MATCH(DG$3,$K$2:$Q$2,0))/DG$5,0)</f>
        <v>0</v>
      </c>
      <c r="DH2111" s="147" cm="1">
        <f t="array" ref="DH2111">IFERROR(INDEX($K:$Q,ROW(),MATCH(DH$3,$K$2:$Q$2,0))/DH$5,0)</f>
        <v>0</v>
      </c>
      <c r="DI2111" s="147" cm="1">
        <f t="array" ref="DI2111">IFERROR(INDEX($K:$Q,ROW(),MATCH(DI$3,$K$2:$Q$2,0))/DI$5,0)</f>
        <v>0</v>
      </c>
      <c r="DJ2111" s="147" cm="1">
        <f t="array" ref="DJ2111">IFERROR(INDEX($K:$Q,ROW(),MATCH(DJ$3,$K$2:$Q$2,0))/DJ$5,0)</f>
        <v>0</v>
      </c>
      <c r="DK2111" s="147" cm="1">
        <f t="array" ref="DK2111">IFERROR(INDEX($K:$Q,ROW(),MATCH(DK$3,$K$2:$Q$2,0))/DK$5,0)</f>
        <v>0</v>
      </c>
      <c r="DL2111" s="147" cm="1">
        <f t="array" ref="DL2111">IFERROR(INDEX($K:$Q,ROW(),MATCH(DL$3,$K$2:$Q$2,0))/DL$5,0)</f>
        <v>0</v>
      </c>
    </row>
    <row r="2112" spans="1:116" x14ac:dyDescent="0.4">
      <c r="B2112" t="str">
        <f>E2112</f>
        <v>2112 DAMORT-F</v>
      </c>
      <c r="C2112" t="s">
        <v>236</v>
      </c>
      <c r="D2112" t="s">
        <v>426</v>
      </c>
      <c r="E2112" t="str">
        <f t="shared" si="4219"/>
        <v>2112 DAMORT-F</v>
      </c>
      <c r="G2112" s="158" t="str">
        <f>"Prepayment - "&amp;SUBSTITUTE(G2103,":","")</f>
        <v>Prepayment - Simple amortizing debt</v>
      </c>
      <c r="K2112" s="24">
        <f>SUMIF($3:$3,K$2,2112:2112)</f>
        <v>-10</v>
      </c>
      <c r="L2112" s="24">
        <f>SUMIF($3:$3,L$2,2112:2112)</f>
        <v>0</v>
      </c>
      <c r="M2112" s="24">
        <f>SUMIF($3:$3,M$2,2112:2112)</f>
        <v>0</v>
      </c>
      <c r="N2112" s="24">
        <f>SUMIF($3:$3,N$2,2112:2112)</f>
        <v>0</v>
      </c>
      <c r="O2112" s="24">
        <f>SUMIF($3:$3,O$2,2112:2112)</f>
        <v>0</v>
      </c>
      <c r="P2112" s="24">
        <f>SUMIF($3:$3,P$2,2112:2112)</f>
        <v>0</v>
      </c>
      <c r="R2112"/>
      <c r="S2112" s="74">
        <v>0</v>
      </c>
      <c r="T2112" s="133">
        <v>0</v>
      </c>
      <c r="U2112" s="133">
        <v>0</v>
      </c>
      <c r="V2112" s="74">
        <v>-10</v>
      </c>
      <c r="W2112" s="74">
        <v>0</v>
      </c>
      <c r="X2112" s="74">
        <v>0</v>
      </c>
      <c r="Y2112" s="74">
        <v>0</v>
      </c>
      <c r="Z2112" s="74">
        <v>0</v>
      </c>
      <c r="AA2112" s="74">
        <v>0</v>
      </c>
      <c r="AB2112" s="74">
        <v>0</v>
      </c>
      <c r="AC2112" s="74">
        <v>0</v>
      </c>
      <c r="AD2112" s="74">
        <v>0</v>
      </c>
      <c r="AE2112" s="74">
        <v>0</v>
      </c>
      <c r="AF2112" s="74">
        <v>0</v>
      </c>
      <c r="AG2112" s="74">
        <v>0</v>
      </c>
      <c r="AH2112" s="74">
        <v>0</v>
      </c>
      <c r="AI2112" s="74">
        <v>0</v>
      </c>
      <c r="AJ2112" s="74">
        <v>0</v>
      </c>
      <c r="AK2112" s="74">
        <v>0</v>
      </c>
      <c r="AL2112" s="74">
        <v>0</v>
      </c>
      <c r="AM2112" s="74">
        <v>0</v>
      </c>
      <c r="AN2112" s="74">
        <v>0</v>
      </c>
      <c r="AO2112" s="74">
        <v>0</v>
      </c>
      <c r="AP2112" s="74">
        <v>0</v>
      </c>
      <c r="AQ2112" s="74">
        <v>0</v>
      </c>
      <c r="AR2112" s="74">
        <v>0</v>
      </c>
      <c r="AS2112" s="74">
        <v>0</v>
      </c>
      <c r="AT2112" s="74">
        <v>0</v>
      </c>
      <c r="AU2112" s="74">
        <v>0</v>
      </c>
      <c r="AV2112" s="74">
        <v>0</v>
      </c>
      <c r="AW2112" s="74">
        <v>0</v>
      </c>
      <c r="AX2112" s="74">
        <v>0</v>
      </c>
      <c r="AY2112" s="74">
        <v>0</v>
      </c>
      <c r="AZ2112" s="74">
        <v>0</v>
      </c>
      <c r="BA2112" s="74">
        <v>0</v>
      </c>
      <c r="BB2112" s="74">
        <v>0</v>
      </c>
      <c r="BC2112" s="74">
        <v>0</v>
      </c>
      <c r="BD2112" s="74">
        <v>0</v>
      </c>
      <c r="BE2112" s="74">
        <v>0</v>
      </c>
      <c r="BF2112" s="74">
        <v>0</v>
      </c>
      <c r="BG2112" s="74">
        <v>0</v>
      </c>
      <c r="BH2112" s="74">
        <v>0</v>
      </c>
      <c r="BI2112" s="74">
        <v>0</v>
      </c>
      <c r="BJ2112" s="74">
        <v>0</v>
      </c>
      <c r="BK2112" s="74">
        <v>0</v>
      </c>
      <c r="BL2112" s="74">
        <v>0</v>
      </c>
      <c r="BM2112" s="74">
        <v>0</v>
      </c>
      <c r="BN2112" s="74">
        <v>0</v>
      </c>
      <c r="BO2112" s="74">
        <v>0</v>
      </c>
      <c r="BP2112" s="74">
        <v>0</v>
      </c>
      <c r="BQ2112" s="74">
        <v>0</v>
      </c>
      <c r="BR2112" s="74">
        <v>0</v>
      </c>
      <c r="BS2112" s="74">
        <v>0</v>
      </c>
      <c r="BT2112" s="74">
        <v>0</v>
      </c>
      <c r="BU2112" s="74">
        <v>0</v>
      </c>
      <c r="BV2112" s="74">
        <v>0</v>
      </c>
      <c r="BW2112" s="74">
        <v>0</v>
      </c>
      <c r="BX2112" s="74">
        <v>0</v>
      </c>
      <c r="BY2112" s="74">
        <v>0</v>
      </c>
      <c r="BZ2112" s="74">
        <v>0</v>
      </c>
      <c r="CA2112" s="74">
        <v>0</v>
      </c>
      <c r="CB2112" s="74">
        <v>0</v>
      </c>
      <c r="CC2112" s="74">
        <v>0</v>
      </c>
      <c r="CD2112" s="74">
        <v>0</v>
      </c>
      <c r="CE2112" s="74">
        <v>0</v>
      </c>
      <c r="CF2112" s="74">
        <v>0</v>
      </c>
      <c r="CG2112" s="74">
        <v>0</v>
      </c>
      <c r="CH2112" s="74">
        <v>0</v>
      </c>
      <c r="CI2112" s="74">
        <v>0</v>
      </c>
      <c r="CJ2112" s="74">
        <v>0</v>
      </c>
      <c r="CK2112" s="74">
        <v>0</v>
      </c>
      <c r="CL2112" s="74">
        <v>0</v>
      </c>
      <c r="CO2112" s="74">
        <v>0</v>
      </c>
      <c r="CP2112" s="74">
        <v>0</v>
      </c>
      <c r="CQ2112" s="74">
        <v>0</v>
      </c>
      <c r="CR2112" s="74">
        <v>0</v>
      </c>
      <c r="CS2112" s="74">
        <v>0</v>
      </c>
      <c r="CT2112" s="74">
        <v>0</v>
      </c>
      <c r="CU2112" s="74">
        <v>0</v>
      </c>
      <c r="CV2112" s="74">
        <v>0</v>
      </c>
      <c r="CW2112" s="74">
        <v>0</v>
      </c>
      <c r="CX2112" s="74">
        <v>0</v>
      </c>
      <c r="CY2112" s="74">
        <v>0</v>
      </c>
      <c r="CZ2112" s="74">
        <v>0</v>
      </c>
      <c r="DA2112" s="74">
        <v>0</v>
      </c>
      <c r="DB2112" s="74">
        <v>0</v>
      </c>
      <c r="DC2112" s="74">
        <v>0</v>
      </c>
      <c r="DD2112" s="74">
        <v>0</v>
      </c>
      <c r="DE2112" s="74">
        <v>0</v>
      </c>
      <c r="DF2112" s="74">
        <v>0</v>
      </c>
      <c r="DG2112" s="74">
        <v>0</v>
      </c>
      <c r="DH2112" s="74">
        <v>0</v>
      </c>
      <c r="DI2112" s="74">
        <v>0</v>
      </c>
      <c r="DJ2112" s="74">
        <v>0</v>
      </c>
      <c r="DK2112" s="74">
        <v>0</v>
      </c>
      <c r="DL2112" s="74">
        <v>0</v>
      </c>
    </row>
    <row r="2113" spans="1:116" x14ac:dyDescent="0.4">
      <c r="C2113" t="s">
        <v>236</v>
      </c>
      <c r="D2113" t="s">
        <v>426</v>
      </c>
      <c r="E2113" t="str">
        <f t="shared" si="4219"/>
        <v>2113 DAMORT-F</v>
      </c>
      <c r="G2113" s="158" t="str">
        <f>"Principal payments - "&amp;SUBSTITUTE(G2103,":","")</f>
        <v>Principal payments - Simple amortizing debt</v>
      </c>
      <c r="K2113" s="138">
        <f>SUMIF($3:$3,K$2,2113:2113)</f>
        <v>-1902.7563421015157</v>
      </c>
      <c r="L2113" s="138">
        <f>SUMIF($3:$3,L$2,2113:2113)</f>
        <v>-3504.4032029918862</v>
      </c>
      <c r="M2113" s="138">
        <f>SUMIF($3:$3,M$2,2113:2113)</f>
        <v>-3871.3600119282742</v>
      </c>
      <c r="N2113" s="138">
        <f>SUMIF($3:$3,N$2,2113:2113)</f>
        <v>-1711.4804429783276</v>
      </c>
      <c r="O2113" s="138">
        <f>SUMIF($3:$3,O$2,2113:2113)</f>
        <v>-4.692697114348419E-13</v>
      </c>
      <c r="P2113" s="138">
        <f>SUMIF($3:$3,P$2,2113:2113)</f>
        <v>-5.1840838237647649E-13</v>
      </c>
      <c r="R2113"/>
      <c r="S2113" s="62">
        <f t="shared" ref="S2113:AX2113" si="4226">S2120-S2116</f>
        <v>-43.878732077590954</v>
      </c>
      <c r="T2113" s="62">
        <f t="shared" si="4226"/>
        <v>-64.189266395324324</v>
      </c>
      <c r="U2113" s="62">
        <f t="shared" si="4226"/>
        <v>-84.669055165705487</v>
      </c>
      <c r="V2113" s="62">
        <f t="shared" si="4226"/>
        <v>-105.08017030390145</v>
      </c>
      <c r="W2113" s="62">
        <f t="shared" si="4226"/>
        <v>-125.90071660685408</v>
      </c>
      <c r="X2113" s="62">
        <f t="shared" si="4226"/>
        <v>-146.89476746233134</v>
      </c>
      <c r="Y2113" s="62">
        <f t="shared" si="4226"/>
        <v>-168.06376874160424</v>
      </c>
      <c r="Z2113" s="62">
        <f t="shared" si="4226"/>
        <v>-189.40917836487108</v>
      </c>
      <c r="AA2113" s="62">
        <f t="shared" si="4226"/>
        <v>-210.93246640166515</v>
      </c>
      <c r="AB2113" s="62">
        <f t="shared" si="4226"/>
        <v>-232.63511517209918</v>
      </c>
      <c r="AC2113" s="62">
        <f t="shared" si="4226"/>
        <v>-254.51861934895345</v>
      </c>
      <c r="AD2113" s="62">
        <f t="shared" si="4226"/>
        <v>-276.58448606061489</v>
      </c>
      <c r="AE2113" s="62">
        <f t="shared" si="4226"/>
        <v>-278.8893567777867</v>
      </c>
      <c r="AF2113" s="62">
        <f t="shared" si="4226"/>
        <v>-281.21343475093488</v>
      </c>
      <c r="AG2113" s="62">
        <f t="shared" si="4226"/>
        <v>-283.55688004052604</v>
      </c>
      <c r="AH2113" s="62">
        <f t="shared" si="4226"/>
        <v>-285.91985404086375</v>
      </c>
      <c r="AI2113" s="62">
        <f t="shared" si="4226"/>
        <v>-288.30251949120429</v>
      </c>
      <c r="AJ2113" s="62">
        <f t="shared" si="4226"/>
        <v>-290.70504048696432</v>
      </c>
      <c r="AK2113" s="62">
        <f t="shared" si="4226"/>
        <v>-293.12758249102234</v>
      </c>
      <c r="AL2113" s="62">
        <f t="shared" si="4226"/>
        <v>-295.57031234511419</v>
      </c>
      <c r="AM2113" s="62">
        <f t="shared" si="4226"/>
        <v>-298.03339828132346</v>
      </c>
      <c r="AN2113" s="62">
        <f t="shared" si="4226"/>
        <v>-300.51700993366785</v>
      </c>
      <c r="AO2113" s="62">
        <f t="shared" si="4226"/>
        <v>-303.02131834978172</v>
      </c>
      <c r="AP2113" s="62">
        <f t="shared" si="4226"/>
        <v>-305.54649600269659</v>
      </c>
      <c r="AQ2113" s="62">
        <f t="shared" si="4226"/>
        <v>-308.09271680271905</v>
      </c>
      <c r="AR2113" s="62">
        <f t="shared" si="4226"/>
        <v>-310.66015610940838</v>
      </c>
      <c r="AS2113" s="62">
        <f t="shared" si="4226"/>
        <v>-313.24899074365345</v>
      </c>
      <c r="AT2113" s="62">
        <f t="shared" si="4226"/>
        <v>-315.85939899985055</v>
      </c>
      <c r="AU2113" s="62">
        <f t="shared" si="4226"/>
        <v>-318.49156065818266</v>
      </c>
      <c r="AV2113" s="62">
        <f t="shared" si="4226"/>
        <v>-321.14565699700086</v>
      </c>
      <c r="AW2113" s="62">
        <f t="shared" si="4226"/>
        <v>-323.82187080530917</v>
      </c>
      <c r="AX2113" s="62">
        <f t="shared" si="4226"/>
        <v>-326.52038639535346</v>
      </c>
      <c r="AY2113" s="62">
        <f t="shared" ref="AY2113:CD2113" si="4227">AY2120-AY2116</f>
        <v>-329.24138961531474</v>
      </c>
      <c r="AZ2113" s="62">
        <f t="shared" si="4227"/>
        <v>-331.98506786210902</v>
      </c>
      <c r="BA2113" s="62">
        <f t="shared" si="4227"/>
        <v>-334.75161009429326</v>
      </c>
      <c r="BB2113" s="62">
        <f t="shared" si="4227"/>
        <v>-337.54120684507905</v>
      </c>
      <c r="BC2113" s="62">
        <f t="shared" si="4227"/>
        <v>-281.19754038008597</v>
      </c>
      <c r="BD2113" s="62">
        <f t="shared" si="4227"/>
        <v>-256.65153055505544</v>
      </c>
      <c r="BE2113" s="62">
        <f t="shared" si="4227"/>
        <v>-231.90097064814967</v>
      </c>
      <c r="BF2113" s="62">
        <f t="shared" si="4227"/>
        <v>-207.26682794729138</v>
      </c>
      <c r="BG2113" s="62">
        <f t="shared" si="4227"/>
        <v>-182.10472885198755</v>
      </c>
      <c r="BH2113" s="62">
        <f t="shared" si="4227"/>
        <v>-156.73294559755618</v>
      </c>
      <c r="BI2113" s="62">
        <f t="shared" si="4227"/>
        <v>-131.14973081600456</v>
      </c>
      <c r="BJ2113" s="62">
        <f t="shared" si="4227"/>
        <v>-105.35332257794002</v>
      </c>
      <c r="BK2113" s="62">
        <f t="shared" si="4227"/>
        <v>-79.341944271224946</v>
      </c>
      <c r="BL2113" s="62">
        <f t="shared" si="4227"/>
        <v>-53.11380447862058</v>
      </c>
      <c r="BM2113" s="62">
        <f t="shared" si="4227"/>
        <v>-26.667096854411181</v>
      </c>
      <c r="BN2113" s="62">
        <f t="shared" si="4227"/>
        <v>-3.7037040101495225E-14</v>
      </c>
      <c r="BO2113" s="62">
        <f t="shared" si="4227"/>
        <v>-3.7345682102341015E-14</v>
      </c>
      <c r="BP2113" s="62">
        <f t="shared" si="4227"/>
        <v>-3.7656896119860521E-14</v>
      </c>
      <c r="BQ2113" s="62">
        <f t="shared" si="4227"/>
        <v>-3.7970703587526027E-14</v>
      </c>
      <c r="BR2113" s="62">
        <f t="shared" si="4227"/>
        <v>-3.8287126117422085E-14</v>
      </c>
      <c r="BS2113" s="62">
        <f t="shared" si="4227"/>
        <v>-3.8606185501733936E-14</v>
      </c>
      <c r="BT2113" s="62">
        <f t="shared" si="4227"/>
        <v>-3.8927903714248387E-14</v>
      </c>
      <c r="BU2113" s="62">
        <f t="shared" si="4227"/>
        <v>-3.925230291186712E-14</v>
      </c>
      <c r="BV2113" s="62">
        <f t="shared" si="4227"/>
        <v>-3.9579405436132669E-14</v>
      </c>
      <c r="BW2113" s="62">
        <f t="shared" si="4227"/>
        <v>-3.9909233814767113E-14</v>
      </c>
      <c r="BX2113" s="62">
        <f t="shared" si="4227"/>
        <v>-4.0241810763223503E-14</v>
      </c>
      <c r="BY2113" s="62">
        <f t="shared" si="4227"/>
        <v>-4.0577159186250365E-14</v>
      </c>
      <c r="BZ2113" s="62">
        <f t="shared" si="4227"/>
        <v>-4.0915302179469123E-14</v>
      </c>
      <c r="CA2113" s="62">
        <f t="shared" si="4227"/>
        <v>-4.1256263030964693E-14</v>
      </c>
      <c r="CB2113" s="62">
        <f t="shared" si="4227"/>
        <v>-4.16000652228894E-14</v>
      </c>
      <c r="CC2113" s="62">
        <f t="shared" si="4227"/>
        <v>-4.1946732433080146E-14</v>
      </c>
      <c r="CD2113" s="62">
        <f t="shared" si="4227"/>
        <v>-4.2296288536689147E-14</v>
      </c>
      <c r="CE2113" s="62">
        <f t="shared" ref="CE2113:CL2113" si="4228">CE2120-CE2116</f>
        <v>-4.2648757607828223E-14</v>
      </c>
      <c r="CF2113" s="62">
        <f t="shared" si="4228"/>
        <v>-4.30041639212268E-14</v>
      </c>
      <c r="CG2113" s="62">
        <f t="shared" si="4228"/>
        <v>-4.3362531953903686E-14</v>
      </c>
      <c r="CH2113" s="62">
        <f t="shared" si="4228"/>
        <v>-4.3723886386852879E-14</v>
      </c>
      <c r="CI2113" s="62">
        <f t="shared" si="4228"/>
        <v>-4.4088252106743316E-14</v>
      </c>
      <c r="CJ2113" s="62">
        <f t="shared" si="4228"/>
        <v>-4.4455654207632848E-14</v>
      </c>
      <c r="CK2113" s="62">
        <f t="shared" si="4228"/>
        <v>-4.4826117992696456E-14</v>
      </c>
      <c r="CL2113" s="62">
        <f t="shared" si="4228"/>
        <v>-4.5199668975968926E-14</v>
      </c>
      <c r="CO2113" s="62">
        <f t="shared" ref="CO2113:DK2113" si="4229">CO2120-CO2116</f>
        <v>0</v>
      </c>
      <c r="CP2113" s="62">
        <f t="shared" si="4229"/>
        <v>0</v>
      </c>
      <c r="CQ2113" s="62">
        <f t="shared" si="4229"/>
        <v>0</v>
      </c>
      <c r="CR2113" s="62">
        <f t="shared" si="4229"/>
        <v>0</v>
      </c>
      <c r="CS2113" s="62">
        <f t="shared" si="4229"/>
        <v>0</v>
      </c>
      <c r="CT2113" s="62">
        <f t="shared" si="4229"/>
        <v>0</v>
      </c>
      <c r="CU2113" s="62">
        <f t="shared" si="4229"/>
        <v>0</v>
      </c>
      <c r="CV2113" s="62">
        <f t="shared" si="4229"/>
        <v>0</v>
      </c>
      <c r="CW2113" s="62">
        <f t="shared" si="4229"/>
        <v>0</v>
      </c>
      <c r="CX2113" s="62">
        <f t="shared" si="4229"/>
        <v>0</v>
      </c>
      <c r="CY2113" s="62">
        <f t="shared" si="4229"/>
        <v>0</v>
      </c>
      <c r="CZ2113" s="62">
        <f t="shared" si="4229"/>
        <v>0</v>
      </c>
      <c r="DA2113" s="62">
        <f t="shared" si="4229"/>
        <v>0</v>
      </c>
      <c r="DB2113" s="62">
        <f t="shared" si="4229"/>
        <v>0</v>
      </c>
      <c r="DC2113" s="62">
        <f t="shared" si="4229"/>
        <v>0</v>
      </c>
      <c r="DD2113" s="62">
        <f t="shared" si="4229"/>
        <v>0</v>
      </c>
      <c r="DE2113" s="62">
        <f t="shared" si="4229"/>
        <v>0</v>
      </c>
      <c r="DF2113" s="62">
        <f t="shared" si="4229"/>
        <v>0</v>
      </c>
      <c r="DG2113" s="62">
        <f t="shared" si="4229"/>
        <v>0</v>
      </c>
      <c r="DH2113" s="62">
        <f t="shared" si="4229"/>
        <v>0</v>
      </c>
      <c r="DI2113" s="62">
        <f t="shared" si="4229"/>
        <v>0</v>
      </c>
      <c r="DJ2113" s="62">
        <f t="shared" si="4229"/>
        <v>0</v>
      </c>
      <c r="DK2113" s="62">
        <f t="shared" si="4229"/>
        <v>0</v>
      </c>
      <c r="DL2113" s="62">
        <f t="shared" ref="DL2113" si="4230">DL2120-DL2116</f>
        <v>0</v>
      </c>
    </row>
    <row r="2114" spans="1:116" x14ac:dyDescent="0.4">
      <c r="A2114" s="98"/>
      <c r="C2114" t="s">
        <v>237</v>
      </c>
      <c r="D2114" t="s">
        <v>426</v>
      </c>
      <c r="E2114" t="str">
        <f t="shared" si="4219"/>
        <v>2114 DAMORT-F</v>
      </c>
      <c r="G2114" s="126" t="str">
        <f>"Debt - "&amp;SUBSTITUTE(G2103,":","")</f>
        <v>Debt - Simple amortizing debt</v>
      </c>
      <c r="I2114" s="74"/>
      <c r="J2114" s="74"/>
      <c r="K2114" s="33">
        <f t="shared" ref="K2114:P2114" si="4231">SUMIF($4:$4,K$2,2114:2114)</f>
        <v>9087.2436578984834</v>
      </c>
      <c r="L2114" s="33">
        <f t="shared" si="4231"/>
        <v>5582.8404549065981</v>
      </c>
      <c r="M2114" s="33">
        <f t="shared" si="4231"/>
        <v>1711.480442978323</v>
      </c>
      <c r="N2114" s="33">
        <f t="shared" si="4231"/>
        <v>-4.4814818522809217E-12</v>
      </c>
      <c r="O2114" s="33">
        <f t="shared" si="4231"/>
        <v>-4.9507515637157634E-12</v>
      </c>
      <c r="P2114" s="33">
        <f t="shared" si="4231"/>
        <v>-5.4691599460922401E-12</v>
      </c>
      <c r="R2114" s="53">
        <f>S2110</f>
        <v>1000</v>
      </c>
      <c r="S2114" s="93">
        <f t="shared" ref="S2114:AX2114" si="4232">SUM(S2110:S2113)</f>
        <v>1789.4546012557425</v>
      </c>
      <c r="T2114" s="93">
        <f t="shared" si="4232"/>
        <v>2558.5986681937516</v>
      </c>
      <c r="U2114" s="93">
        <f t="shared" si="4232"/>
        <v>3307.2629463613794</v>
      </c>
      <c r="V2114" s="93">
        <f t="shared" si="4232"/>
        <v>4025.5161093908109</v>
      </c>
      <c r="W2114" s="93">
        <f t="shared" si="4232"/>
        <v>4732.9487261172899</v>
      </c>
      <c r="X2114" s="93">
        <f t="shared" si="4232"/>
        <v>5419.3872919882915</v>
      </c>
      <c r="Y2114" s="93">
        <f t="shared" si="4232"/>
        <v>6084.6568565800208</v>
      </c>
      <c r="Z2114" s="93">
        <f t="shared" si="4232"/>
        <v>6728.5810115484828</v>
      </c>
      <c r="AA2114" s="93">
        <f t="shared" si="4232"/>
        <v>7350.981878480151</v>
      </c>
      <c r="AB2114" s="93">
        <f t="shared" si="4232"/>
        <v>7951.6800966413848</v>
      </c>
      <c r="AC2114" s="93">
        <f t="shared" si="4232"/>
        <v>8530.4948106257652</v>
      </c>
      <c r="AD2114" s="93">
        <f t="shared" si="4232"/>
        <v>9087.2436578984834</v>
      </c>
      <c r="AE2114" s="93">
        <f t="shared" si="4232"/>
        <v>8808.3543011206966</v>
      </c>
      <c r="AF2114" s="93">
        <f t="shared" si="4232"/>
        <v>8527.1408663697621</v>
      </c>
      <c r="AG2114" s="93">
        <f t="shared" si="4232"/>
        <v>8243.5839863292367</v>
      </c>
      <c r="AH2114" s="93">
        <f t="shared" si="4232"/>
        <v>7957.6641322883734</v>
      </c>
      <c r="AI2114" s="93">
        <f t="shared" si="4232"/>
        <v>7669.3616127971691</v>
      </c>
      <c r="AJ2114" s="93">
        <f t="shared" si="4232"/>
        <v>7378.6565723102049</v>
      </c>
      <c r="AK2114" s="93">
        <f t="shared" si="4232"/>
        <v>7085.5289898191822</v>
      </c>
      <c r="AL2114" s="93">
        <f t="shared" si="4232"/>
        <v>6789.9586774740683</v>
      </c>
      <c r="AM2114" s="93">
        <f t="shared" si="4232"/>
        <v>6491.9252791927447</v>
      </c>
      <c r="AN2114" s="93">
        <f t="shared" si="4232"/>
        <v>6191.4082692590764</v>
      </c>
      <c r="AO2114" s="93">
        <f t="shared" si="4232"/>
        <v>5888.3869509092947</v>
      </c>
      <c r="AP2114" s="93">
        <f t="shared" si="4232"/>
        <v>5582.8404549065981</v>
      </c>
      <c r="AQ2114" s="93">
        <f t="shared" si="4232"/>
        <v>5274.7477381038789</v>
      </c>
      <c r="AR2114" s="93">
        <f t="shared" si="4232"/>
        <v>4964.0875819944704</v>
      </c>
      <c r="AS2114" s="93">
        <f t="shared" si="4232"/>
        <v>4650.8385912508165</v>
      </c>
      <c r="AT2114" s="93">
        <f t="shared" si="4232"/>
        <v>4334.9791922509658</v>
      </c>
      <c r="AU2114" s="93">
        <f t="shared" si="4232"/>
        <v>4016.4876315927831</v>
      </c>
      <c r="AV2114" s="93">
        <f t="shared" si="4232"/>
        <v>3695.3419745957822</v>
      </c>
      <c r="AW2114" s="93">
        <f t="shared" si="4232"/>
        <v>3371.5201037904731</v>
      </c>
      <c r="AX2114" s="93">
        <f t="shared" si="4232"/>
        <v>3044.9997173951197</v>
      </c>
      <c r="AY2114" s="93">
        <f t="shared" ref="AY2114:CD2114" si="4233">SUM(AY2110:AY2113)</f>
        <v>2715.7583277798049</v>
      </c>
      <c r="AZ2114" s="93">
        <f t="shared" si="4233"/>
        <v>2383.7732599176957</v>
      </c>
      <c r="BA2114" s="93">
        <f t="shared" si="4233"/>
        <v>2049.0216498234022</v>
      </c>
      <c r="BB2114" s="93">
        <f t="shared" si="4233"/>
        <v>1711.480442978323</v>
      </c>
      <c r="BC2114" s="93">
        <f t="shared" si="4233"/>
        <v>1430.2829025982371</v>
      </c>
      <c r="BD2114" s="93">
        <f t="shared" si="4233"/>
        <v>1173.6313720431817</v>
      </c>
      <c r="BE2114" s="93">
        <f t="shared" si="4233"/>
        <v>941.730401395032</v>
      </c>
      <c r="BF2114" s="93">
        <f t="shared" si="4233"/>
        <v>734.4635734477406</v>
      </c>
      <c r="BG2114" s="93">
        <f t="shared" si="4233"/>
        <v>552.358844595753</v>
      </c>
      <c r="BH2114" s="93">
        <f t="shared" si="4233"/>
        <v>395.62589899819682</v>
      </c>
      <c r="BI2114" s="93">
        <f t="shared" si="4233"/>
        <v>264.47616818219228</v>
      </c>
      <c r="BJ2114" s="93">
        <f t="shared" si="4233"/>
        <v>159.12284560425226</v>
      </c>
      <c r="BK2114" s="93">
        <f t="shared" si="4233"/>
        <v>79.780901333027316</v>
      </c>
      <c r="BL2114" s="93">
        <f t="shared" si="4233"/>
        <v>26.667096854406736</v>
      </c>
      <c r="BM2114" s="93">
        <f t="shared" si="4233"/>
        <v>-4.4444448121794267E-12</v>
      </c>
      <c r="BN2114" s="93">
        <f t="shared" si="4233"/>
        <v>-4.4814818522809217E-12</v>
      </c>
      <c r="BO2114" s="93">
        <f t="shared" si="4233"/>
        <v>-4.5188275343832624E-12</v>
      </c>
      <c r="BP2114" s="93">
        <f t="shared" si="4233"/>
        <v>-4.5564844305031233E-12</v>
      </c>
      <c r="BQ2114" s="93">
        <f t="shared" si="4233"/>
        <v>-4.5944551340906497E-12</v>
      </c>
      <c r="BR2114" s="93">
        <f t="shared" si="4233"/>
        <v>-4.632742260208072E-12</v>
      </c>
      <c r="BS2114" s="93">
        <f t="shared" si="4233"/>
        <v>-4.6713484457098057E-12</v>
      </c>
      <c r="BT2114" s="93">
        <f t="shared" si="4233"/>
        <v>-4.710276349424054E-12</v>
      </c>
      <c r="BU2114" s="93">
        <f t="shared" si="4233"/>
        <v>-4.7495286523359208E-12</v>
      </c>
      <c r="BV2114" s="93">
        <f t="shared" si="4233"/>
        <v>-4.7891080577720534E-12</v>
      </c>
      <c r="BW2114" s="93">
        <f t="shared" si="4233"/>
        <v>-4.8290172915868203E-12</v>
      </c>
      <c r="BX2114" s="93">
        <f t="shared" si="4233"/>
        <v>-4.869259102350044E-12</v>
      </c>
      <c r="BY2114" s="93">
        <f t="shared" si="4233"/>
        <v>-4.9098362615362945E-12</v>
      </c>
      <c r="BZ2114" s="93">
        <f t="shared" si="4233"/>
        <v>-4.9507515637157634E-12</v>
      </c>
      <c r="CA2114" s="93">
        <f t="shared" si="4233"/>
        <v>-4.9920078267467278E-12</v>
      </c>
      <c r="CB2114" s="93">
        <f t="shared" si="4233"/>
        <v>-5.0336078919696171E-12</v>
      </c>
      <c r="CC2114" s="93">
        <f t="shared" si="4233"/>
        <v>-5.0755546244026976E-12</v>
      </c>
      <c r="CD2114" s="93">
        <f t="shared" si="4233"/>
        <v>-5.117850912939387E-12</v>
      </c>
      <c r="CE2114" s="93">
        <f t="shared" ref="CE2114:CL2114" si="4234">SUM(CE2110:CE2113)</f>
        <v>-5.1604996705472156E-12</v>
      </c>
      <c r="CF2114" s="93">
        <f t="shared" si="4234"/>
        <v>-5.203503834468442E-12</v>
      </c>
      <c r="CG2114" s="93">
        <f t="shared" si="4234"/>
        <v>-5.2468663664223456E-12</v>
      </c>
      <c r="CH2114" s="93">
        <f t="shared" si="4234"/>
        <v>-5.2905902528091984E-12</v>
      </c>
      <c r="CI2114" s="93">
        <f t="shared" si="4234"/>
        <v>-5.334678504915942E-12</v>
      </c>
      <c r="CJ2114" s="93">
        <f t="shared" si="4234"/>
        <v>-5.3791341591235747E-12</v>
      </c>
      <c r="CK2114" s="93">
        <f t="shared" si="4234"/>
        <v>-5.4239602771162713E-12</v>
      </c>
      <c r="CL2114" s="93">
        <f t="shared" si="4234"/>
        <v>-5.4691599460922401E-12</v>
      </c>
      <c r="CN2114" s="74"/>
      <c r="CO2114" s="93">
        <f t="shared" ref="CO2114:DL2114" si="4235">SUM(CO2110:CO2113)</f>
        <v>0</v>
      </c>
      <c r="CP2114" s="93">
        <f t="shared" si="4235"/>
        <v>0</v>
      </c>
      <c r="CQ2114" s="93">
        <f t="shared" si="4235"/>
        <v>0</v>
      </c>
      <c r="CR2114" s="93">
        <f t="shared" si="4235"/>
        <v>0</v>
      </c>
      <c r="CS2114" s="93">
        <f t="shared" si="4235"/>
        <v>0</v>
      </c>
      <c r="CT2114" s="93">
        <f t="shared" si="4235"/>
        <v>0</v>
      </c>
      <c r="CU2114" s="93">
        <f t="shared" si="4235"/>
        <v>0</v>
      </c>
      <c r="CV2114" s="93">
        <f t="shared" si="4235"/>
        <v>0</v>
      </c>
      <c r="CW2114" s="93">
        <f t="shared" si="4235"/>
        <v>0</v>
      </c>
      <c r="CX2114" s="93">
        <f t="shared" si="4235"/>
        <v>0</v>
      </c>
      <c r="CY2114" s="93">
        <f t="shared" si="4235"/>
        <v>0</v>
      </c>
      <c r="CZ2114" s="93">
        <f t="shared" si="4235"/>
        <v>0</v>
      </c>
      <c r="DA2114" s="93">
        <f t="shared" si="4235"/>
        <v>0</v>
      </c>
      <c r="DB2114" s="93">
        <f t="shared" si="4235"/>
        <v>0</v>
      </c>
      <c r="DC2114" s="93">
        <f t="shared" si="4235"/>
        <v>0</v>
      </c>
      <c r="DD2114" s="93">
        <f t="shared" si="4235"/>
        <v>0</v>
      </c>
      <c r="DE2114" s="93">
        <f t="shared" si="4235"/>
        <v>0</v>
      </c>
      <c r="DF2114" s="93">
        <f t="shared" si="4235"/>
        <v>0</v>
      </c>
      <c r="DG2114" s="93">
        <f t="shared" si="4235"/>
        <v>0</v>
      </c>
      <c r="DH2114" s="93">
        <f t="shared" si="4235"/>
        <v>0</v>
      </c>
      <c r="DI2114" s="93">
        <f t="shared" si="4235"/>
        <v>0</v>
      </c>
      <c r="DJ2114" s="93">
        <f t="shared" si="4235"/>
        <v>0</v>
      </c>
      <c r="DK2114" s="93">
        <f t="shared" si="4235"/>
        <v>0</v>
      </c>
      <c r="DL2114" s="93">
        <f t="shared" si="4235"/>
        <v>0</v>
      </c>
    </row>
    <row r="2115" spans="1:116" x14ac:dyDescent="0.4">
      <c r="A2115" s="98"/>
      <c r="B2115" s="59"/>
      <c r="C2115" s="59"/>
      <c r="D2115" t="s">
        <v>426</v>
      </c>
      <c r="E2115" t="str">
        <f t="shared" si="4219"/>
        <v>2115 DAMORT-F</v>
      </c>
      <c r="G2115" s="125"/>
      <c r="R2115"/>
      <c r="S2115" s="62"/>
      <c r="T2115" s="62"/>
      <c r="U2115" s="62"/>
      <c r="V2115" s="62"/>
      <c r="W2115" s="62"/>
      <c r="X2115" s="62"/>
      <c r="Y2115" s="62"/>
      <c r="Z2115" s="62"/>
      <c r="AA2115" s="62"/>
      <c r="AB2115" s="62"/>
      <c r="AC2115" s="62"/>
      <c r="AD2115" s="62"/>
      <c r="AE2115" s="62"/>
      <c r="AF2115" s="62"/>
      <c r="AG2115" s="62"/>
      <c r="AH2115" s="62"/>
      <c r="AI2115" s="62"/>
      <c r="AJ2115" s="62"/>
      <c r="AK2115" s="62"/>
      <c r="AL2115" s="62"/>
      <c r="AM2115" s="62"/>
      <c r="AN2115" s="62"/>
      <c r="AO2115" s="62"/>
      <c r="AP2115" s="62"/>
      <c r="AQ2115" s="62"/>
      <c r="AR2115" s="62"/>
      <c r="AS2115" s="62"/>
      <c r="AT2115" s="62"/>
      <c r="AU2115" s="62"/>
      <c r="AV2115" s="62"/>
      <c r="AW2115" s="62"/>
      <c r="AX2115" s="62"/>
      <c r="AY2115" s="62"/>
      <c r="AZ2115" s="62"/>
      <c r="BA2115" s="62"/>
      <c r="BB2115" s="62"/>
      <c r="BC2115" s="62"/>
      <c r="BD2115" s="62"/>
      <c r="BE2115" s="62"/>
      <c r="BF2115" s="62"/>
      <c r="BG2115" s="62"/>
      <c r="BH2115" s="62"/>
      <c r="BI2115" s="62"/>
      <c r="BJ2115" s="62"/>
      <c r="BK2115" s="62"/>
      <c r="BL2115" s="62"/>
      <c r="BM2115" s="62"/>
      <c r="BN2115" s="62"/>
      <c r="BO2115" s="62"/>
      <c r="BP2115" s="62"/>
      <c r="BQ2115" s="62"/>
      <c r="BR2115" s="62"/>
      <c r="BS2115" s="62"/>
      <c r="BT2115" s="62"/>
      <c r="BU2115" s="62"/>
      <c r="BV2115" s="62"/>
      <c r="BW2115" s="62"/>
      <c r="BX2115" s="62"/>
      <c r="BY2115" s="62"/>
      <c r="BZ2115" s="62"/>
      <c r="CA2115" s="62"/>
      <c r="CB2115" s="62"/>
      <c r="CC2115" s="62"/>
      <c r="CD2115" s="62"/>
      <c r="CE2115" s="62"/>
      <c r="CF2115" s="62"/>
      <c r="CG2115" s="62"/>
      <c r="CH2115" s="62"/>
      <c r="CI2115" s="62"/>
      <c r="CJ2115" s="62"/>
      <c r="CK2115" s="62"/>
      <c r="CL2115" s="62"/>
      <c r="CO2115" s="62"/>
      <c r="CP2115" s="62"/>
      <c r="CQ2115" s="62"/>
      <c r="CR2115" s="62"/>
      <c r="CS2115" s="62"/>
      <c r="CT2115" s="62"/>
      <c r="CU2115" s="62"/>
      <c r="CV2115" s="62"/>
      <c r="CW2115" s="62"/>
      <c r="CX2115" s="62"/>
      <c r="CY2115" s="62"/>
      <c r="CZ2115" s="62"/>
      <c r="DA2115" s="62"/>
      <c r="DB2115" s="62"/>
      <c r="DC2115" s="62"/>
      <c r="DD2115" s="62"/>
      <c r="DE2115" s="62"/>
      <c r="DF2115" s="62"/>
      <c r="DG2115" s="62"/>
      <c r="DH2115" s="62"/>
      <c r="DI2115" s="62"/>
      <c r="DJ2115" s="62"/>
      <c r="DK2115" s="62"/>
      <c r="DL2115" s="62"/>
    </row>
    <row r="2116" spans="1:116" x14ac:dyDescent="0.4">
      <c r="A2116" s="98"/>
      <c r="B2116" s="57"/>
      <c r="C2116" t="s">
        <v>228</v>
      </c>
      <c r="D2116" t="s">
        <v>426</v>
      </c>
      <c r="E2116" t="str">
        <f t="shared" si="4219"/>
        <v>2116 DAMORT-F</v>
      </c>
      <c r="F2116" s="27"/>
      <c r="G2116" s="126" t="str">
        <f>"Interest expense - "&amp;SUBSTITUTE(G2103,":","")</f>
        <v>Interest expense - Simple amortizing debt</v>
      </c>
      <c r="J2116" s="93">
        <f>SUMIF($5:$5,I$2,2114:2114)</f>
        <v>0</v>
      </c>
      <c r="K2116" s="28">
        <f t="shared" ref="K2116:P2116" si="4236">SUMIF($3:$3,K$2,2116:2116)</f>
        <v>-578.91302497652555</v>
      </c>
      <c r="L2116" s="28">
        <f t="shared" si="4236"/>
        <v>-750.99344413140238</v>
      </c>
      <c r="M2116" s="28">
        <f t="shared" si="4236"/>
        <v>-384.03663519501487</v>
      </c>
      <c r="N2116" s="28">
        <f t="shared" si="4236"/>
        <v>-62.246837066919504</v>
      </c>
      <c r="O2116" s="28">
        <f t="shared" si="4236"/>
        <v>4.692697114348419E-13</v>
      </c>
      <c r="P2116" s="28">
        <f t="shared" si="4236"/>
        <v>5.1840838237647649E-13</v>
      </c>
      <c r="R2116" s="27"/>
      <c r="S2116" s="93">
        <f t="shared" ref="S2116:AX2116" si="4237">-SUM(S2110:S2112)*$H2106/12</f>
        <v>-15.27777777777778</v>
      </c>
      <c r="T2116" s="93">
        <f t="shared" si="4237"/>
        <v>-21.856566121575636</v>
      </c>
      <c r="U2116" s="93">
        <f t="shared" si="4237"/>
        <v>-28.266100012725712</v>
      </c>
      <c r="V2116" s="93">
        <f t="shared" si="4237"/>
        <v>-34.421635664122604</v>
      </c>
      <c r="W2116" s="93">
        <f t="shared" si="4237"/>
        <v>-40.4904120227012</v>
      </c>
      <c r="X2116" s="93">
        <f t="shared" si="4237"/>
        <v>-46.385683828755191</v>
      </c>
      <c r="Y2116" s="93">
        <f t="shared" si="4237"/>
        <v>-52.106005211013546</v>
      </c>
      <c r="Z2116" s="93">
        <f t="shared" si="4237"/>
        <v>-57.649918249277952</v>
      </c>
      <c r="AA2116" s="93">
        <f t="shared" si="4237"/>
        <v>-63.015952874015134</v>
      </c>
      <c r="AB2116" s="93">
        <f t="shared" si="4237"/>
        <v>-68.20262676511237</v>
      </c>
      <c r="AC2116" s="93">
        <f t="shared" si="4237"/>
        <v>-73.208445249789335</v>
      </c>
      <c r="AD2116" s="93">
        <f t="shared" si="4237"/>
        <v>-78.03190119965916</v>
      </c>
      <c r="AE2116" s="93">
        <f t="shared" si="4237"/>
        <v>-75.727030482487365</v>
      </c>
      <c r="AF2116" s="93">
        <f t="shared" si="4237"/>
        <v>-73.402952509339144</v>
      </c>
      <c r="AG2116" s="93">
        <f t="shared" si="4237"/>
        <v>-71.059507219748028</v>
      </c>
      <c r="AH2116" s="93">
        <f t="shared" si="4237"/>
        <v>-68.696533219410313</v>
      </c>
      <c r="AI2116" s="93">
        <f t="shared" si="4237"/>
        <v>-66.313867769069773</v>
      </c>
      <c r="AJ2116" s="93">
        <f t="shared" si="4237"/>
        <v>-63.911346773309752</v>
      </c>
      <c r="AK2116" s="93">
        <f t="shared" si="4237"/>
        <v>-61.488804769251715</v>
      </c>
      <c r="AL2116" s="93">
        <f t="shared" si="4237"/>
        <v>-59.046074915159856</v>
      </c>
      <c r="AM2116" s="93">
        <f t="shared" si="4237"/>
        <v>-56.582988978950574</v>
      </c>
      <c r="AN2116" s="93">
        <f t="shared" si="4237"/>
        <v>-54.099377326606209</v>
      </c>
      <c r="AO2116" s="93">
        <f t="shared" si="4237"/>
        <v>-51.595068910492309</v>
      </c>
      <c r="AP2116" s="93">
        <f t="shared" si="4237"/>
        <v>-49.06989125757746</v>
      </c>
      <c r="AQ2116" s="93">
        <f t="shared" si="4237"/>
        <v>-46.523670457554992</v>
      </c>
      <c r="AR2116" s="93">
        <f t="shared" si="4237"/>
        <v>-43.956231150865655</v>
      </c>
      <c r="AS2116" s="93">
        <f t="shared" si="4237"/>
        <v>-41.367396516620587</v>
      </c>
      <c r="AT2116" s="93">
        <f t="shared" si="4237"/>
        <v>-38.756988260423476</v>
      </c>
      <c r="AU2116" s="93">
        <f t="shared" si="4237"/>
        <v>-36.124826602091382</v>
      </c>
      <c r="AV2116" s="93">
        <f t="shared" si="4237"/>
        <v>-33.470730263273197</v>
      </c>
      <c r="AW2116" s="93">
        <f t="shared" si="4237"/>
        <v>-30.794516454964853</v>
      </c>
      <c r="AX2116" s="93">
        <f t="shared" si="4237"/>
        <v>-28.096000864920612</v>
      </c>
      <c r="AY2116" s="93">
        <f t="shared" ref="AY2116:CD2116" si="4238">-SUM(AY2110:AY2112)*$H2106/12</f>
        <v>-25.374997644959333</v>
      </c>
      <c r="AZ2116" s="93">
        <f t="shared" si="4238"/>
        <v>-22.631319398165044</v>
      </c>
      <c r="BA2116" s="93">
        <f t="shared" si="4238"/>
        <v>-19.864777165980797</v>
      </c>
      <c r="BB2116" s="93">
        <f t="shared" si="4238"/>
        <v>-17.075180415195018</v>
      </c>
      <c r="BC2116" s="93">
        <f t="shared" si="4238"/>
        <v>-14.262337024819359</v>
      </c>
      <c r="BD2116" s="93">
        <f t="shared" si="4238"/>
        <v>-11.919024188318643</v>
      </c>
      <c r="BE2116" s="93">
        <f t="shared" si="4238"/>
        <v>-9.7802614336931821</v>
      </c>
      <c r="BF2116" s="93">
        <f t="shared" si="4238"/>
        <v>-7.8477533449586003</v>
      </c>
      <c r="BG2116" s="93">
        <f t="shared" si="4238"/>
        <v>-6.1205297787311714</v>
      </c>
      <c r="BH2116" s="93">
        <f t="shared" si="4238"/>
        <v>-4.6029903716312752</v>
      </c>
      <c r="BI2116" s="93">
        <f t="shared" si="4238"/>
        <v>-3.2968824916516404</v>
      </c>
      <c r="BJ2116" s="93">
        <f t="shared" si="4238"/>
        <v>-2.2039680681849361</v>
      </c>
      <c r="BK2116" s="93">
        <f t="shared" si="4238"/>
        <v>-1.3260237133687689</v>
      </c>
      <c r="BL2116" s="93">
        <f t="shared" si="4238"/>
        <v>-0.6648408444418944</v>
      </c>
      <c r="BM2116" s="93">
        <f t="shared" si="4238"/>
        <v>-0.22222580712005616</v>
      </c>
      <c r="BN2116" s="93">
        <f t="shared" si="4238"/>
        <v>3.7037040101495225E-14</v>
      </c>
      <c r="BO2116" s="93">
        <f t="shared" si="4238"/>
        <v>3.7345682102341015E-14</v>
      </c>
      <c r="BP2116" s="93">
        <f t="shared" si="4238"/>
        <v>3.7656896119860521E-14</v>
      </c>
      <c r="BQ2116" s="93">
        <f t="shared" si="4238"/>
        <v>3.7970703587526027E-14</v>
      </c>
      <c r="BR2116" s="93">
        <f t="shared" si="4238"/>
        <v>3.8287126117422085E-14</v>
      </c>
      <c r="BS2116" s="93">
        <f t="shared" si="4238"/>
        <v>3.8606185501733936E-14</v>
      </c>
      <c r="BT2116" s="93">
        <f t="shared" si="4238"/>
        <v>3.8927903714248387E-14</v>
      </c>
      <c r="BU2116" s="93">
        <f t="shared" si="4238"/>
        <v>3.925230291186712E-14</v>
      </c>
      <c r="BV2116" s="93">
        <f t="shared" si="4238"/>
        <v>3.9579405436132669E-14</v>
      </c>
      <c r="BW2116" s="93">
        <f t="shared" si="4238"/>
        <v>3.9909233814767113E-14</v>
      </c>
      <c r="BX2116" s="93">
        <f t="shared" si="4238"/>
        <v>4.0241810763223503E-14</v>
      </c>
      <c r="BY2116" s="93">
        <f t="shared" si="4238"/>
        <v>4.0577159186250365E-14</v>
      </c>
      <c r="BZ2116" s="93">
        <f t="shared" si="4238"/>
        <v>4.0915302179469123E-14</v>
      </c>
      <c r="CA2116" s="93">
        <f t="shared" si="4238"/>
        <v>4.1256263030964693E-14</v>
      </c>
      <c r="CB2116" s="93">
        <f t="shared" si="4238"/>
        <v>4.16000652228894E-14</v>
      </c>
      <c r="CC2116" s="93">
        <f t="shared" si="4238"/>
        <v>4.1946732433080146E-14</v>
      </c>
      <c r="CD2116" s="93">
        <f t="shared" si="4238"/>
        <v>4.2296288536689147E-14</v>
      </c>
      <c r="CE2116" s="93">
        <f t="shared" ref="CE2116:CL2116" si="4239">-SUM(CE2110:CE2112)*$H2106/12</f>
        <v>4.2648757607828223E-14</v>
      </c>
      <c r="CF2116" s="93">
        <f t="shared" si="4239"/>
        <v>4.30041639212268E-14</v>
      </c>
      <c r="CG2116" s="93">
        <f t="shared" si="4239"/>
        <v>4.3362531953903686E-14</v>
      </c>
      <c r="CH2116" s="93">
        <f t="shared" si="4239"/>
        <v>4.3723886386852879E-14</v>
      </c>
      <c r="CI2116" s="93">
        <f t="shared" si="4239"/>
        <v>4.4088252106743316E-14</v>
      </c>
      <c r="CJ2116" s="93">
        <f t="shared" si="4239"/>
        <v>4.4455654207632848E-14</v>
      </c>
      <c r="CK2116" s="93">
        <f t="shared" si="4239"/>
        <v>4.4826117992696456E-14</v>
      </c>
      <c r="CL2116" s="93">
        <f t="shared" si="4239"/>
        <v>4.5199668975968926E-14</v>
      </c>
      <c r="CN2116" s="93">
        <f>SUMIF($5:$5,CN$2,2114:2114)</f>
        <v>0</v>
      </c>
      <c r="CO2116" s="93">
        <f t="shared" ref="CO2116:CX2116" si="4240">-SUM(CO2110:CO2112)*$H2106/CO$5</f>
        <v>0</v>
      </c>
      <c r="CP2116" s="93">
        <f t="shared" si="4240"/>
        <v>0</v>
      </c>
      <c r="CQ2116" s="93">
        <f t="shared" si="4240"/>
        <v>0</v>
      </c>
      <c r="CR2116" s="93">
        <f t="shared" si="4240"/>
        <v>0</v>
      </c>
      <c r="CS2116" s="93">
        <f t="shared" si="4240"/>
        <v>0</v>
      </c>
      <c r="CT2116" s="93">
        <f t="shared" si="4240"/>
        <v>0</v>
      </c>
      <c r="CU2116" s="93">
        <f t="shared" si="4240"/>
        <v>0</v>
      </c>
      <c r="CV2116" s="93">
        <f t="shared" si="4240"/>
        <v>0</v>
      </c>
      <c r="CW2116" s="93">
        <f t="shared" si="4240"/>
        <v>0</v>
      </c>
      <c r="CX2116" s="93">
        <f t="shared" si="4240"/>
        <v>0</v>
      </c>
      <c r="CY2116" s="93">
        <f>-SUM(CY2110:CY2112)*$H2106/CL$5</f>
        <v>0</v>
      </c>
      <c r="CZ2116" s="93">
        <f t="shared" ref="CZ2116:DL2116" si="4241">-SUM(CZ2110:CZ2112)*$H2106/CZ$5</f>
        <v>0</v>
      </c>
      <c r="DA2116" s="93">
        <f t="shared" si="4241"/>
        <v>0</v>
      </c>
      <c r="DB2116" s="93">
        <f t="shared" si="4241"/>
        <v>0</v>
      </c>
      <c r="DC2116" s="93">
        <f t="shared" si="4241"/>
        <v>0</v>
      </c>
      <c r="DD2116" s="93">
        <f t="shared" si="4241"/>
        <v>0</v>
      </c>
      <c r="DE2116" s="93">
        <f t="shared" si="4241"/>
        <v>0</v>
      </c>
      <c r="DF2116" s="93">
        <f t="shared" si="4241"/>
        <v>0</v>
      </c>
      <c r="DG2116" s="93">
        <f t="shared" si="4241"/>
        <v>0</v>
      </c>
      <c r="DH2116" s="93">
        <f t="shared" si="4241"/>
        <v>0</v>
      </c>
      <c r="DI2116" s="93">
        <f t="shared" si="4241"/>
        <v>0</v>
      </c>
      <c r="DJ2116" s="93">
        <f t="shared" si="4241"/>
        <v>0</v>
      </c>
      <c r="DK2116" s="93">
        <f t="shared" si="4241"/>
        <v>0</v>
      </c>
      <c r="DL2116" s="93">
        <f t="shared" si="4241"/>
        <v>0</v>
      </c>
    </row>
    <row r="2117" spans="1:116" x14ac:dyDescent="0.4">
      <c r="A2117" s="99"/>
      <c r="B2117" s="57" t="s">
        <v>244</v>
      </c>
      <c r="C2117" s="57"/>
      <c r="D2117" t="s">
        <v>426</v>
      </c>
      <c r="E2117" t="str">
        <f t="shared" si="4219"/>
        <v>2117 DAMORT-F</v>
      </c>
      <c r="G2117" s="125"/>
      <c r="R2117"/>
      <c r="S2117" s="1"/>
      <c r="T2117" s="1"/>
      <c r="U2117" s="1"/>
      <c r="V2117" s="1"/>
      <c r="W2117" s="1"/>
      <c r="X2117" s="1"/>
      <c r="Y2117" s="1"/>
      <c r="Z2117" s="1"/>
      <c r="AA2117" s="1"/>
      <c r="AB2117" s="1"/>
      <c r="AC2117" s="1"/>
      <c r="AD2117" s="1"/>
      <c r="AE2117" s="1"/>
      <c r="AF2117" s="1"/>
      <c r="AG2117" s="1"/>
      <c r="AH2117" s="1"/>
      <c r="AI2117" s="1"/>
      <c r="AJ2117" s="1"/>
      <c r="AK2117" s="1"/>
      <c r="AL2117" s="1"/>
      <c r="AM2117" s="1"/>
      <c r="AN2117" s="1"/>
      <c r="AO2117" s="1"/>
      <c r="AP2117" s="1"/>
      <c r="AQ2117" s="1"/>
      <c r="AR2117" s="1"/>
      <c r="AS2117" s="1"/>
      <c r="AT2117" s="1"/>
      <c r="AU2117" s="1"/>
      <c r="AV2117" s="1"/>
      <c r="AW2117" s="1"/>
      <c r="AX2117" s="1"/>
      <c r="AY2117" s="1"/>
      <c r="AZ2117" s="1"/>
      <c r="BA2117" s="1"/>
      <c r="BB2117" s="1"/>
      <c r="BC2117" s="1"/>
      <c r="BD2117" s="1"/>
      <c r="BE2117" s="1"/>
      <c r="BF2117" s="1"/>
      <c r="BG2117" s="1"/>
      <c r="BH2117" s="1"/>
      <c r="BI2117" s="1"/>
      <c r="BJ2117" s="1"/>
      <c r="BK2117" s="1"/>
      <c r="BL2117" s="1"/>
      <c r="BM2117" s="1"/>
      <c r="BN2117" s="1"/>
      <c r="BO2117" s="1"/>
      <c r="BP2117" s="1"/>
      <c r="BQ2117" s="1"/>
      <c r="BR2117" s="1"/>
      <c r="BS2117" s="1"/>
      <c r="BT2117" s="1"/>
      <c r="BU2117" s="1"/>
      <c r="BV2117" s="1"/>
      <c r="BW2117" s="1"/>
      <c r="BX2117" s="1"/>
      <c r="BY2117" s="1"/>
      <c r="BZ2117" s="1"/>
      <c r="CA2117" s="1"/>
      <c r="CB2117" s="1"/>
      <c r="CC2117" s="1"/>
      <c r="CD2117" s="1"/>
      <c r="CE2117" s="1"/>
      <c r="CF2117" s="1"/>
      <c r="CG2117" s="1"/>
      <c r="CH2117" s="1"/>
      <c r="CI2117" s="1"/>
      <c r="CJ2117" s="1"/>
      <c r="CK2117" s="1"/>
      <c r="CL2117" s="1"/>
      <c r="CO2117" s="1"/>
      <c r="CP2117" s="1"/>
      <c r="CQ2117" s="1"/>
      <c r="CR2117" s="1"/>
      <c r="CS2117" s="1"/>
      <c r="CT2117" s="1"/>
      <c r="CU2117" s="1"/>
      <c r="CV2117" s="1"/>
      <c r="CW2117" s="1"/>
      <c r="CX2117" s="1"/>
      <c r="CY2117" s="1"/>
      <c r="CZ2117" s="1"/>
      <c r="DA2117" s="1"/>
      <c r="DB2117" s="1"/>
      <c r="DC2117" s="1"/>
      <c r="DD2117" s="1"/>
      <c r="DE2117" s="1"/>
      <c r="DF2117" s="1"/>
      <c r="DG2117" s="1"/>
      <c r="DH2117" s="1"/>
      <c r="DI2117" s="1"/>
      <c r="DJ2117" s="1"/>
      <c r="DK2117" s="1"/>
      <c r="DL2117" s="1"/>
    </row>
    <row r="2118" spans="1:116" x14ac:dyDescent="0.4">
      <c r="A2118" s="99"/>
      <c r="B2118" s="57"/>
      <c r="C2118" s="57"/>
      <c r="D2118" t="s">
        <v>426</v>
      </c>
      <c r="E2118" t="str">
        <f t="shared" si="4219"/>
        <v>2118 DAMORT-F</v>
      </c>
      <c r="G2118" s="95" t="s">
        <v>291</v>
      </c>
      <c r="R2118"/>
      <c r="S2118" s="1"/>
      <c r="T2118" s="1"/>
      <c r="U2118" s="1"/>
      <c r="V2118" s="1"/>
      <c r="W2118" s="1"/>
      <c r="X2118" s="1"/>
      <c r="Y2118" s="1"/>
      <c r="Z2118" s="1"/>
      <c r="AA2118" s="1"/>
      <c r="AB2118" s="1"/>
      <c r="AC2118" s="1"/>
      <c r="AD2118" s="1"/>
      <c r="AE2118" s="1"/>
      <c r="AF2118" s="1"/>
      <c r="AG2118" s="1"/>
      <c r="AH2118" s="1"/>
      <c r="AI2118" s="1"/>
      <c r="AJ2118" s="1"/>
      <c r="AK2118" s="1"/>
      <c r="AL2118" s="1"/>
      <c r="AM2118" s="1"/>
      <c r="AN2118" s="1"/>
      <c r="AO2118" s="1"/>
      <c r="AP2118" s="1"/>
      <c r="AQ2118" s="1"/>
      <c r="AR2118" s="1"/>
      <c r="AS2118" s="1"/>
      <c r="AT2118" s="1"/>
      <c r="AU2118" s="1"/>
      <c r="AV2118" s="1"/>
      <c r="AW2118" s="1"/>
      <c r="AX2118" s="1"/>
      <c r="AY2118" s="1"/>
      <c r="AZ2118" s="1"/>
      <c r="BA2118" s="1"/>
      <c r="BB2118" s="1"/>
      <c r="BC2118" s="1"/>
      <c r="BD2118" s="1"/>
      <c r="BE2118" s="1"/>
      <c r="BF2118" s="1"/>
      <c r="BG2118" s="1"/>
      <c r="BH2118" s="1"/>
      <c r="BI2118" s="1"/>
      <c r="BJ2118" s="1"/>
      <c r="BK2118" s="1"/>
      <c r="BL2118" s="1"/>
      <c r="BM2118" s="1"/>
      <c r="BN2118" s="1"/>
      <c r="BO2118" s="1"/>
      <c r="BP2118" s="1"/>
      <c r="BQ2118" s="1"/>
      <c r="BR2118" s="1"/>
      <c r="BS2118" s="1"/>
      <c r="BT2118" s="1"/>
      <c r="BU2118" s="1"/>
      <c r="BV2118" s="1"/>
      <c r="BW2118" s="1"/>
      <c r="BX2118" s="1"/>
      <c r="BY2118" s="1"/>
      <c r="BZ2118" s="1"/>
      <c r="CA2118" s="1"/>
      <c r="CB2118" s="1"/>
      <c r="CC2118" s="1"/>
      <c r="CD2118" s="1"/>
      <c r="CE2118" s="1"/>
      <c r="CF2118" s="1"/>
      <c r="CG2118" s="1"/>
      <c r="CH2118" s="1"/>
      <c r="CI2118" s="1"/>
      <c r="CJ2118" s="1"/>
      <c r="CK2118" s="1"/>
      <c r="CL2118" s="1"/>
      <c r="CO2118" s="1"/>
      <c r="CP2118" s="1"/>
      <c r="CQ2118" s="1"/>
      <c r="CR2118" s="1"/>
      <c r="CS2118" s="1"/>
      <c r="CT2118" s="1"/>
      <c r="CU2118" s="1"/>
      <c r="CV2118" s="1"/>
      <c r="CW2118" s="1"/>
      <c r="CX2118" s="1"/>
      <c r="CY2118" s="1"/>
      <c r="CZ2118" s="1"/>
      <c r="DA2118" s="1"/>
      <c r="DB2118" s="1"/>
      <c r="DC2118" s="1"/>
      <c r="DD2118" s="1"/>
      <c r="DE2118" s="1"/>
      <c r="DF2118" s="1"/>
      <c r="DG2118" s="1"/>
      <c r="DH2118" s="1"/>
      <c r="DI2118" s="1"/>
      <c r="DJ2118" s="1"/>
      <c r="DK2118" s="1"/>
      <c r="DL2118" s="1"/>
    </row>
    <row r="2119" spans="1:116" x14ac:dyDescent="0.4">
      <c r="A2119" s="99"/>
      <c r="B2119" s="57"/>
      <c r="C2119" s="57"/>
      <c r="D2119" t="s">
        <v>426</v>
      </c>
      <c r="E2119" t="str">
        <f t="shared" si="4219"/>
        <v>2119 DAMORT-F</v>
      </c>
      <c r="G2119" s="158" t="s">
        <v>292</v>
      </c>
      <c r="J2119" s="81">
        <f>SUMIF($5:$5,I$2,2117:2117)</f>
        <v>0</v>
      </c>
      <c r="K2119" s="37">
        <f t="shared" ref="K2119:P2119" si="4242">SUMIF($3:$3,K$2,2119:2119)</f>
        <v>-354.61638726027405</v>
      </c>
      <c r="L2119" s="37">
        <f t="shared" si="4242"/>
        <v>0</v>
      </c>
      <c r="M2119" s="37">
        <f t="shared" si="4242"/>
        <v>0</v>
      </c>
      <c r="N2119" s="37">
        <f t="shared" si="4242"/>
        <v>0</v>
      </c>
      <c r="O2119" s="37">
        <f t="shared" si="4242"/>
        <v>0</v>
      </c>
      <c r="P2119" s="37">
        <f t="shared" si="4242"/>
        <v>0</v>
      </c>
      <c r="R2119" s="53"/>
      <c r="S2119" s="94">
        <f>+PMT($H2106/12,$H2105,S2111+S2112+S2110,0)</f>
        <v>-59.156509855368732</v>
      </c>
      <c r="T2119" s="94">
        <f t="shared" ref="T2119:AY2119" si="4243">+PMT($H2106/12,$H2105,T2111+T2112,0)</f>
        <v>-26.889322661531239</v>
      </c>
      <c r="U2119" s="94">
        <f t="shared" si="4243"/>
        <v>-26.889322661531239</v>
      </c>
      <c r="V2119" s="94">
        <f t="shared" si="4243"/>
        <v>-26.566650789592863</v>
      </c>
      <c r="W2119" s="94">
        <f t="shared" si="4243"/>
        <v>-26.889322661531239</v>
      </c>
      <c r="X2119" s="94">
        <f t="shared" si="4243"/>
        <v>-26.889322661531239</v>
      </c>
      <c r="Y2119" s="94">
        <f t="shared" si="4243"/>
        <v>-26.889322661531239</v>
      </c>
      <c r="Z2119" s="94">
        <f t="shared" si="4243"/>
        <v>-26.889322661531239</v>
      </c>
      <c r="AA2119" s="94">
        <f t="shared" si="4243"/>
        <v>-26.889322661531239</v>
      </c>
      <c r="AB2119" s="94">
        <f t="shared" si="4243"/>
        <v>-26.889322661531239</v>
      </c>
      <c r="AC2119" s="94">
        <f t="shared" si="4243"/>
        <v>-26.889322661531239</v>
      </c>
      <c r="AD2119" s="94">
        <f t="shared" si="4243"/>
        <v>-26.889322661531239</v>
      </c>
      <c r="AE2119" s="94">
        <f t="shared" si="4243"/>
        <v>0</v>
      </c>
      <c r="AF2119" s="94">
        <f t="shared" si="4243"/>
        <v>0</v>
      </c>
      <c r="AG2119" s="94">
        <f t="shared" si="4243"/>
        <v>0</v>
      </c>
      <c r="AH2119" s="94">
        <f t="shared" si="4243"/>
        <v>0</v>
      </c>
      <c r="AI2119" s="94">
        <f t="shared" si="4243"/>
        <v>0</v>
      </c>
      <c r="AJ2119" s="94">
        <f t="shared" si="4243"/>
        <v>0</v>
      </c>
      <c r="AK2119" s="94">
        <f t="shared" si="4243"/>
        <v>0</v>
      </c>
      <c r="AL2119" s="94">
        <f t="shared" si="4243"/>
        <v>0</v>
      </c>
      <c r="AM2119" s="94">
        <f t="shared" si="4243"/>
        <v>0</v>
      </c>
      <c r="AN2119" s="94">
        <f t="shared" si="4243"/>
        <v>0</v>
      </c>
      <c r="AO2119" s="94">
        <f t="shared" si="4243"/>
        <v>0</v>
      </c>
      <c r="AP2119" s="94">
        <f t="shared" si="4243"/>
        <v>0</v>
      </c>
      <c r="AQ2119" s="94">
        <f t="shared" si="4243"/>
        <v>0</v>
      </c>
      <c r="AR2119" s="94">
        <f t="shared" si="4243"/>
        <v>0</v>
      </c>
      <c r="AS2119" s="94">
        <f t="shared" si="4243"/>
        <v>0</v>
      </c>
      <c r="AT2119" s="94">
        <f t="shared" si="4243"/>
        <v>0</v>
      </c>
      <c r="AU2119" s="94">
        <f t="shared" si="4243"/>
        <v>0</v>
      </c>
      <c r="AV2119" s="94">
        <f t="shared" si="4243"/>
        <v>0</v>
      </c>
      <c r="AW2119" s="94">
        <f t="shared" si="4243"/>
        <v>0</v>
      </c>
      <c r="AX2119" s="94">
        <f t="shared" si="4243"/>
        <v>0</v>
      </c>
      <c r="AY2119" s="94">
        <f t="shared" si="4243"/>
        <v>0</v>
      </c>
      <c r="AZ2119" s="94">
        <f t="shared" ref="AZ2119:CE2119" si="4244">+PMT($H2106/12,$H2105,AZ2111+AZ2112,0)</f>
        <v>0</v>
      </c>
      <c r="BA2119" s="94">
        <f t="shared" si="4244"/>
        <v>0</v>
      </c>
      <c r="BB2119" s="94">
        <f t="shared" si="4244"/>
        <v>0</v>
      </c>
      <c r="BC2119" s="94">
        <f t="shared" si="4244"/>
        <v>0</v>
      </c>
      <c r="BD2119" s="94">
        <f t="shared" si="4244"/>
        <v>0</v>
      </c>
      <c r="BE2119" s="94">
        <f t="shared" si="4244"/>
        <v>0</v>
      </c>
      <c r="BF2119" s="94">
        <f t="shared" si="4244"/>
        <v>0</v>
      </c>
      <c r="BG2119" s="94">
        <f t="shared" si="4244"/>
        <v>0</v>
      </c>
      <c r="BH2119" s="94">
        <f t="shared" si="4244"/>
        <v>0</v>
      </c>
      <c r="BI2119" s="94">
        <f t="shared" si="4244"/>
        <v>0</v>
      </c>
      <c r="BJ2119" s="94">
        <f t="shared" si="4244"/>
        <v>0</v>
      </c>
      <c r="BK2119" s="94">
        <f t="shared" si="4244"/>
        <v>0</v>
      </c>
      <c r="BL2119" s="94">
        <f t="shared" si="4244"/>
        <v>0</v>
      </c>
      <c r="BM2119" s="94">
        <f t="shared" si="4244"/>
        <v>0</v>
      </c>
      <c r="BN2119" s="94">
        <f t="shared" si="4244"/>
        <v>0</v>
      </c>
      <c r="BO2119" s="94">
        <f t="shared" si="4244"/>
        <v>0</v>
      </c>
      <c r="BP2119" s="94">
        <f t="shared" si="4244"/>
        <v>0</v>
      </c>
      <c r="BQ2119" s="94">
        <f t="shared" si="4244"/>
        <v>0</v>
      </c>
      <c r="BR2119" s="94">
        <f t="shared" si="4244"/>
        <v>0</v>
      </c>
      <c r="BS2119" s="94">
        <f t="shared" si="4244"/>
        <v>0</v>
      </c>
      <c r="BT2119" s="94">
        <f t="shared" si="4244"/>
        <v>0</v>
      </c>
      <c r="BU2119" s="94">
        <f t="shared" si="4244"/>
        <v>0</v>
      </c>
      <c r="BV2119" s="94">
        <f t="shared" si="4244"/>
        <v>0</v>
      </c>
      <c r="BW2119" s="94">
        <f t="shared" si="4244"/>
        <v>0</v>
      </c>
      <c r="BX2119" s="94">
        <f t="shared" si="4244"/>
        <v>0</v>
      </c>
      <c r="BY2119" s="94">
        <f t="shared" si="4244"/>
        <v>0</v>
      </c>
      <c r="BZ2119" s="94">
        <f t="shared" si="4244"/>
        <v>0</v>
      </c>
      <c r="CA2119" s="94">
        <f t="shared" si="4244"/>
        <v>0</v>
      </c>
      <c r="CB2119" s="94">
        <f t="shared" si="4244"/>
        <v>0</v>
      </c>
      <c r="CC2119" s="94">
        <f t="shared" si="4244"/>
        <v>0</v>
      </c>
      <c r="CD2119" s="94">
        <f t="shared" si="4244"/>
        <v>0</v>
      </c>
      <c r="CE2119" s="94">
        <f t="shared" si="4244"/>
        <v>0</v>
      </c>
      <c r="CF2119" s="94">
        <f t="shared" ref="CF2119:CL2119" si="4245">+PMT($H2106/12,$H2105,CF2111+CF2112,0)</f>
        <v>0</v>
      </c>
      <c r="CG2119" s="94">
        <f t="shared" si="4245"/>
        <v>0</v>
      </c>
      <c r="CH2119" s="94">
        <f t="shared" si="4245"/>
        <v>0</v>
      </c>
      <c r="CI2119" s="94">
        <f t="shared" si="4245"/>
        <v>0</v>
      </c>
      <c r="CJ2119" s="94">
        <f t="shared" si="4245"/>
        <v>0</v>
      </c>
      <c r="CK2119" s="94">
        <f t="shared" si="4245"/>
        <v>0</v>
      </c>
      <c r="CL2119" s="94">
        <f t="shared" si="4245"/>
        <v>0</v>
      </c>
      <c r="CN2119" s="81">
        <f>SUMIF($5:$5,CN$2,2117:2117)</f>
        <v>0</v>
      </c>
      <c r="CO2119" s="94">
        <f t="shared" ref="CO2119:CX2119" si="4246">+PMT($H2106/CO$5,$H2105,CO2111+CO2112,0)</f>
        <v>0</v>
      </c>
      <c r="CP2119" s="94">
        <f t="shared" si="4246"/>
        <v>0</v>
      </c>
      <c r="CQ2119" s="94">
        <f t="shared" si="4246"/>
        <v>0</v>
      </c>
      <c r="CR2119" s="94">
        <f t="shared" si="4246"/>
        <v>0</v>
      </c>
      <c r="CS2119" s="94">
        <f t="shared" si="4246"/>
        <v>0</v>
      </c>
      <c r="CT2119" s="94">
        <f t="shared" si="4246"/>
        <v>0</v>
      </c>
      <c r="CU2119" s="94">
        <f t="shared" si="4246"/>
        <v>0</v>
      </c>
      <c r="CV2119" s="94">
        <f t="shared" si="4246"/>
        <v>0</v>
      </c>
      <c r="CW2119" s="94">
        <f t="shared" si="4246"/>
        <v>0</v>
      </c>
      <c r="CX2119" s="94">
        <f t="shared" si="4246"/>
        <v>0</v>
      </c>
      <c r="CY2119" s="94">
        <f>+PMT($H2106/CL$5,$H2105,CY2111+CY2112,0)</f>
        <v>0</v>
      </c>
      <c r="CZ2119" s="94">
        <f t="shared" ref="CZ2119:DL2119" si="4247">+PMT($H2106/CZ$5,$H2105,CZ2111+CZ2112,0)</f>
        <v>0</v>
      </c>
      <c r="DA2119" s="94">
        <f t="shared" si="4247"/>
        <v>0</v>
      </c>
      <c r="DB2119" s="94">
        <f t="shared" si="4247"/>
        <v>0</v>
      </c>
      <c r="DC2119" s="94">
        <f t="shared" si="4247"/>
        <v>0</v>
      </c>
      <c r="DD2119" s="94">
        <f t="shared" si="4247"/>
        <v>0</v>
      </c>
      <c r="DE2119" s="94">
        <f t="shared" si="4247"/>
        <v>0</v>
      </c>
      <c r="DF2119" s="94">
        <f t="shared" si="4247"/>
        <v>0</v>
      </c>
      <c r="DG2119" s="94">
        <f t="shared" si="4247"/>
        <v>0</v>
      </c>
      <c r="DH2119" s="94">
        <f t="shared" si="4247"/>
        <v>0</v>
      </c>
      <c r="DI2119" s="94">
        <f t="shared" si="4247"/>
        <v>0</v>
      </c>
      <c r="DJ2119" s="94">
        <f t="shared" si="4247"/>
        <v>0</v>
      </c>
      <c r="DK2119" s="94">
        <f t="shared" si="4247"/>
        <v>0</v>
      </c>
      <c r="DL2119" s="94">
        <f t="shared" si="4247"/>
        <v>0</v>
      </c>
    </row>
    <row r="2120" spans="1:116" x14ac:dyDescent="0.4">
      <c r="A2120" s="100"/>
      <c r="B2120" s="293"/>
      <c r="C2120" s="293"/>
      <c r="D2120" t="s">
        <v>426</v>
      </c>
      <c r="E2120" t="str">
        <f t="shared" si="4219"/>
        <v>2120 DAMORT-F</v>
      </c>
      <c r="F2120" s="27"/>
      <c r="G2120" s="126" t="s">
        <v>293</v>
      </c>
      <c r="H2120" s="27"/>
      <c r="J2120" s="77">
        <f>SUMIF($5:$5,I$2,2118:2118)</f>
        <v>0</v>
      </c>
      <c r="K2120" s="33">
        <f t="shared" ref="K2120:P2120" si="4248">SUMIF($4:$4,K$2,2118:2118)</f>
        <v>0</v>
      </c>
      <c r="L2120" s="33">
        <f t="shared" si="4248"/>
        <v>0</v>
      </c>
      <c r="M2120" s="33">
        <f t="shared" si="4248"/>
        <v>0</v>
      </c>
      <c r="N2120" s="33">
        <f t="shared" si="4248"/>
        <v>0</v>
      </c>
      <c r="O2120" s="33">
        <f t="shared" si="4248"/>
        <v>0</v>
      </c>
      <c r="P2120" s="33">
        <f t="shared" si="4248"/>
        <v>0</v>
      </c>
      <c r="R2120" s="28"/>
      <c r="S2120" s="93" cm="1">
        <f t="array" ref="S2120">SUM(INDEX(2117:2117,1,MAX(COLUMN($R:$R),COLUMN()-($H2105-1))):S2119)</f>
        <v>-59.156509855368732</v>
      </c>
      <c r="T2120" s="93" cm="1">
        <f t="array" ref="T2120">SUM(INDEX(2117:2117,1,MAX(COLUMN($R:$R),COLUMN()-($H2105-1))):T2119)</f>
        <v>-86.045832516899964</v>
      </c>
      <c r="U2120" s="93" cm="1">
        <f t="array" ref="U2120">SUM(INDEX(2117:2117,1,MAX(COLUMN($R:$R),COLUMN()-($H2105-1))):U2119)</f>
        <v>-112.9351551784312</v>
      </c>
      <c r="V2120" s="93" cm="1">
        <f t="array" ref="V2120">SUM(INDEX(2117:2117,1,MAX(COLUMN($R:$R),COLUMN()-($H2105-1))):V2119)</f>
        <v>-139.50180596802406</v>
      </c>
      <c r="W2120" s="93" cm="1">
        <f t="array" ref="W2120">SUM(INDEX(2117:2117,1,MAX(COLUMN($R:$R),COLUMN()-($H2105-1))):W2119)</f>
        <v>-166.39112862955528</v>
      </c>
      <c r="X2120" s="93" cm="1">
        <f t="array" ref="X2120">SUM(INDEX(2117:2117,1,MAX(COLUMN($R:$R),COLUMN()-($H2105-1))):X2119)</f>
        <v>-193.28045129108654</v>
      </c>
      <c r="Y2120" s="93" cm="1">
        <f t="array" ref="Y2120">SUM(INDEX(2117:2117,1,MAX(COLUMN($R:$R),COLUMN()-($H2105-1))):Y2119)</f>
        <v>-220.16977395261779</v>
      </c>
      <c r="Z2120" s="93" cm="1">
        <f t="array" ref="Z2120">SUM(INDEX(2117:2117,1,MAX(COLUMN($R:$R),COLUMN()-($H2105-1))):Z2119)</f>
        <v>-247.05909661414904</v>
      </c>
      <c r="AA2120" s="93" cm="1">
        <f t="array" ref="AA2120">SUM(INDEX(2117:2117,1,MAX(COLUMN($R:$R),COLUMN()-($H2105-1))):AA2119)</f>
        <v>-273.94841927568029</v>
      </c>
      <c r="AB2120" s="93" cm="1">
        <f t="array" ref="AB2120">SUM(INDEX(2117:2117,1,MAX(COLUMN($R:$R),COLUMN()-($H2105-1))):AB2119)</f>
        <v>-300.83774193721155</v>
      </c>
      <c r="AC2120" s="93" cm="1">
        <f t="array" ref="AC2120">SUM(INDEX(2117:2117,1,MAX(COLUMN($R:$R),COLUMN()-($H2105-1))):AC2119)</f>
        <v>-327.7270645987428</v>
      </c>
      <c r="AD2120" s="93" cm="1">
        <f t="array" ref="AD2120">SUM(INDEX(2117:2117,1,MAX(COLUMN($R:$R),COLUMN()-($H2105-1))):AD2119)</f>
        <v>-354.61638726027405</v>
      </c>
      <c r="AE2120" s="93" cm="1">
        <f t="array" ref="AE2120">SUM(INDEX(2117:2117,1,MAX(COLUMN($R:$R),COLUMN()-($H2105-1))):AE2119)</f>
        <v>-354.61638726027405</v>
      </c>
      <c r="AF2120" s="93" cm="1">
        <f t="array" ref="AF2120">SUM(INDEX(2117:2117,1,MAX(COLUMN($R:$R),COLUMN()-($H2105-1))):AF2119)</f>
        <v>-354.61638726027405</v>
      </c>
      <c r="AG2120" s="93" cm="1">
        <f t="array" ref="AG2120">SUM(INDEX(2117:2117,1,MAX(COLUMN($R:$R),COLUMN()-($H2105-1))):AG2119)</f>
        <v>-354.61638726027405</v>
      </c>
      <c r="AH2120" s="93" cm="1">
        <f t="array" ref="AH2120">SUM(INDEX(2117:2117,1,MAX(COLUMN($R:$R),COLUMN()-($H2105-1))):AH2119)</f>
        <v>-354.61638726027405</v>
      </c>
      <c r="AI2120" s="93" cm="1">
        <f t="array" ref="AI2120">SUM(INDEX(2117:2117,1,MAX(COLUMN($R:$R),COLUMN()-($H2105-1))):AI2119)</f>
        <v>-354.61638726027405</v>
      </c>
      <c r="AJ2120" s="93" cm="1">
        <f t="array" ref="AJ2120">SUM(INDEX(2117:2117,1,MAX(COLUMN($R:$R),COLUMN()-($H2105-1))):AJ2119)</f>
        <v>-354.61638726027405</v>
      </c>
      <c r="AK2120" s="93" cm="1">
        <f t="array" ref="AK2120">SUM(INDEX(2117:2117,1,MAX(COLUMN($R:$R),COLUMN()-($H2105-1))):AK2119)</f>
        <v>-354.61638726027405</v>
      </c>
      <c r="AL2120" s="93" cm="1">
        <f t="array" ref="AL2120">SUM(INDEX(2117:2117,1,MAX(COLUMN($R:$R),COLUMN()-($H2105-1))):AL2119)</f>
        <v>-354.61638726027405</v>
      </c>
      <c r="AM2120" s="93" cm="1">
        <f t="array" ref="AM2120">SUM(INDEX(2117:2117,1,MAX(COLUMN($R:$R),COLUMN()-($H2105-1))):AM2119)</f>
        <v>-354.61638726027405</v>
      </c>
      <c r="AN2120" s="93" cm="1">
        <f t="array" ref="AN2120">SUM(INDEX(2117:2117,1,MAX(COLUMN($R:$R),COLUMN()-($H2105-1))):AN2119)</f>
        <v>-354.61638726027405</v>
      </c>
      <c r="AO2120" s="93" cm="1">
        <f t="array" ref="AO2120">SUM(INDEX(2117:2117,1,MAX(COLUMN($R:$R),COLUMN()-($H2105-1))):AO2119)</f>
        <v>-354.61638726027405</v>
      </c>
      <c r="AP2120" s="93" cm="1">
        <f t="array" ref="AP2120">SUM(INDEX(2117:2117,1,MAX(COLUMN($R:$R),COLUMN()-($H2105-1))):AP2119)</f>
        <v>-354.61638726027405</v>
      </c>
      <c r="AQ2120" s="93" cm="1">
        <f t="array" ref="AQ2120">SUM(INDEX(2117:2117,1,MAX(COLUMN($R:$R),COLUMN()-($H2105-1))):AQ2119)</f>
        <v>-354.61638726027405</v>
      </c>
      <c r="AR2120" s="93" cm="1">
        <f t="array" ref="AR2120">SUM(INDEX(2117:2117,1,MAX(COLUMN($R:$R),COLUMN()-($H2105-1))):AR2119)</f>
        <v>-354.61638726027405</v>
      </c>
      <c r="AS2120" s="93" cm="1">
        <f t="array" ref="AS2120">SUM(INDEX(2117:2117,1,MAX(COLUMN($R:$R),COLUMN()-($H2105-1))):AS2119)</f>
        <v>-354.61638726027405</v>
      </c>
      <c r="AT2120" s="93" cm="1">
        <f t="array" ref="AT2120">SUM(INDEX(2117:2117,1,MAX(COLUMN($R:$R),COLUMN()-($H2105-1))):AT2119)</f>
        <v>-354.61638726027405</v>
      </c>
      <c r="AU2120" s="93" cm="1">
        <f t="array" ref="AU2120">SUM(INDEX(2117:2117,1,MAX(COLUMN($R:$R),COLUMN()-($H2105-1))):AU2119)</f>
        <v>-354.61638726027405</v>
      </c>
      <c r="AV2120" s="93" cm="1">
        <f t="array" ref="AV2120">SUM(INDEX(2117:2117,1,MAX(COLUMN($R:$R),COLUMN()-($H2105-1))):AV2119)</f>
        <v>-354.61638726027405</v>
      </c>
      <c r="AW2120" s="93" cm="1">
        <f t="array" ref="AW2120">SUM(INDEX(2117:2117,1,MAX(COLUMN($R:$R),COLUMN()-($H2105-1))):AW2119)</f>
        <v>-354.61638726027405</v>
      </c>
      <c r="AX2120" s="93" cm="1">
        <f t="array" ref="AX2120">SUM(INDEX(2117:2117,1,MAX(COLUMN($R:$R),COLUMN()-($H2105-1))):AX2119)</f>
        <v>-354.61638726027405</v>
      </c>
      <c r="AY2120" s="93" cm="1">
        <f t="array" ref="AY2120">SUM(INDEX(2117:2117,1,MAX(COLUMN($R:$R),COLUMN()-($H2105-1))):AY2119)</f>
        <v>-354.61638726027405</v>
      </c>
      <c r="AZ2120" s="93" cm="1">
        <f t="array" ref="AZ2120">SUM(INDEX(2117:2117,1,MAX(COLUMN($R:$R),COLUMN()-($H2105-1))):AZ2119)</f>
        <v>-354.61638726027405</v>
      </c>
      <c r="BA2120" s="93" cm="1">
        <f t="array" ref="BA2120">SUM(INDEX(2117:2117,1,MAX(COLUMN($R:$R),COLUMN()-($H2105-1))):BA2119)</f>
        <v>-354.61638726027405</v>
      </c>
      <c r="BB2120" s="93" cm="1">
        <f t="array" ref="BB2120">SUM(INDEX(2117:2117,1,MAX(COLUMN($R:$R),COLUMN()-($H2105-1))):BB2119)</f>
        <v>-354.61638726027405</v>
      </c>
      <c r="BC2120" s="93" cm="1">
        <f t="array" ref="BC2120">SUM(INDEX(2117:2117,1,MAX(COLUMN($R:$R),COLUMN()-($H2105-1))):BC2119)</f>
        <v>-295.45987740490534</v>
      </c>
      <c r="BD2120" s="93" cm="1">
        <f t="array" ref="BD2120">SUM(INDEX(2117:2117,1,MAX(COLUMN($R:$R),COLUMN()-($H2105-1))):BD2119)</f>
        <v>-268.57055474337409</v>
      </c>
      <c r="BE2120" s="93" cm="1">
        <f t="array" ref="BE2120">SUM(INDEX(2117:2117,1,MAX(COLUMN($R:$R),COLUMN()-($H2105-1))):BE2119)</f>
        <v>-241.68123208184284</v>
      </c>
      <c r="BF2120" s="93" cm="1">
        <f t="array" ref="BF2120">SUM(INDEX(2117:2117,1,MAX(COLUMN($R:$R),COLUMN()-($H2105-1))):BF2119)</f>
        <v>-215.11458129224997</v>
      </c>
      <c r="BG2120" s="93" cm="1">
        <f t="array" ref="BG2120">SUM(INDEX(2117:2117,1,MAX(COLUMN($R:$R),COLUMN()-($H2105-1))):BG2119)</f>
        <v>-188.22525863071871</v>
      </c>
      <c r="BH2120" s="93" cm="1">
        <f t="array" ref="BH2120">SUM(INDEX(2117:2117,1,MAX(COLUMN($R:$R),COLUMN()-($H2105-1))):BH2119)</f>
        <v>-161.33593596918746</v>
      </c>
      <c r="BI2120" s="93" cm="1">
        <f t="array" ref="BI2120">SUM(INDEX(2117:2117,1,MAX(COLUMN($R:$R),COLUMN()-($H2105-1))):BI2119)</f>
        <v>-134.44661330765621</v>
      </c>
      <c r="BJ2120" s="93" cm="1">
        <f t="array" ref="BJ2120">SUM(INDEX(2117:2117,1,MAX(COLUMN($R:$R),COLUMN()-($H2105-1))):BJ2119)</f>
        <v>-107.55729064612495</v>
      </c>
      <c r="BK2120" s="93" cm="1">
        <f t="array" ref="BK2120">SUM(INDEX(2117:2117,1,MAX(COLUMN($R:$R),COLUMN()-($H2105-1))):BK2119)</f>
        <v>-80.667967984593716</v>
      </c>
      <c r="BL2120" s="93" cm="1">
        <f t="array" ref="BL2120">SUM(INDEX(2117:2117,1,MAX(COLUMN($R:$R),COLUMN()-($H2105-1))):BL2119)</f>
        <v>-53.778645323062477</v>
      </c>
      <c r="BM2120" s="93" cm="1">
        <f t="array" ref="BM2120">SUM(INDEX(2117:2117,1,MAX(COLUMN($R:$R),COLUMN()-($H2105-1))):BM2119)</f>
        <v>-26.889322661531239</v>
      </c>
      <c r="BN2120" s="93" cm="1">
        <f t="array" ref="BN2120">SUM(INDEX(2117:2117,1,MAX(COLUMN($R:$R),COLUMN()-($H2105-1))):BN2119)</f>
        <v>0</v>
      </c>
      <c r="BO2120" s="93" cm="1">
        <f t="array" ref="BO2120">SUM(INDEX(2117:2117,1,MAX(COLUMN($R:$R),COLUMN()-($H2105-1))):BO2119)</f>
        <v>0</v>
      </c>
      <c r="BP2120" s="93" cm="1">
        <f t="array" ref="BP2120">SUM(INDEX(2117:2117,1,MAX(COLUMN($R:$R),COLUMN()-($H2105-1))):BP2119)</f>
        <v>0</v>
      </c>
      <c r="BQ2120" s="93" cm="1">
        <f t="array" ref="BQ2120">SUM(INDEX(2117:2117,1,MAX(COLUMN($R:$R),COLUMN()-($H2105-1))):BQ2119)</f>
        <v>0</v>
      </c>
      <c r="BR2120" s="93" cm="1">
        <f t="array" ref="BR2120">SUM(INDEX(2117:2117,1,MAX(COLUMN($R:$R),COLUMN()-($H2105-1))):BR2119)</f>
        <v>0</v>
      </c>
      <c r="BS2120" s="93" cm="1">
        <f t="array" ref="BS2120">SUM(INDEX(2117:2117,1,MAX(COLUMN($R:$R),COLUMN()-($H2105-1))):BS2119)</f>
        <v>0</v>
      </c>
      <c r="BT2120" s="93" cm="1">
        <f t="array" ref="BT2120">SUM(INDEX(2117:2117,1,MAX(COLUMN($R:$R),COLUMN()-($H2105-1))):BT2119)</f>
        <v>0</v>
      </c>
      <c r="BU2120" s="93" cm="1">
        <f t="array" ref="BU2120">SUM(INDEX(2117:2117,1,MAX(COLUMN($R:$R),COLUMN()-($H2105-1))):BU2119)</f>
        <v>0</v>
      </c>
      <c r="BV2120" s="93" cm="1">
        <f t="array" ref="BV2120">SUM(INDEX(2117:2117,1,MAX(COLUMN($R:$R),COLUMN()-($H2105-1))):BV2119)</f>
        <v>0</v>
      </c>
      <c r="BW2120" s="93" cm="1">
        <f t="array" ref="BW2120">SUM(INDEX(2117:2117,1,MAX(COLUMN($R:$R),COLUMN()-($H2105-1))):BW2119)</f>
        <v>0</v>
      </c>
      <c r="BX2120" s="93" cm="1">
        <f t="array" ref="BX2120">SUM(INDEX(2117:2117,1,MAX(COLUMN($R:$R),COLUMN()-($H2105-1))):BX2119)</f>
        <v>0</v>
      </c>
      <c r="BY2120" s="93" cm="1">
        <f t="array" ref="BY2120">SUM(INDEX(2117:2117,1,MAX(COLUMN($R:$R),COLUMN()-($H2105-1))):BY2119)</f>
        <v>0</v>
      </c>
      <c r="BZ2120" s="93" cm="1">
        <f t="array" ref="BZ2120">SUM(INDEX(2117:2117,1,MAX(COLUMN($R:$R),COLUMN()-($H2105-1))):BZ2119)</f>
        <v>0</v>
      </c>
      <c r="CA2120" s="93" cm="1">
        <f t="array" ref="CA2120">SUM(INDEX(2117:2117,1,MAX(COLUMN($R:$R),COLUMN()-($H2105-1))):CA2119)</f>
        <v>0</v>
      </c>
      <c r="CB2120" s="93" cm="1">
        <f t="array" ref="CB2120">SUM(INDEX(2117:2117,1,MAX(COLUMN($R:$R),COLUMN()-($H2105-1))):CB2119)</f>
        <v>0</v>
      </c>
      <c r="CC2120" s="93" cm="1">
        <f t="array" ref="CC2120">SUM(INDEX(2117:2117,1,MAX(COLUMN($R:$R),COLUMN()-($H2105-1))):CC2119)</f>
        <v>0</v>
      </c>
      <c r="CD2120" s="93" cm="1">
        <f t="array" ref="CD2120">SUM(INDEX(2117:2117,1,MAX(COLUMN($R:$R),COLUMN()-($H2105-1))):CD2119)</f>
        <v>0</v>
      </c>
      <c r="CE2120" s="93" cm="1">
        <f t="array" ref="CE2120">SUM(INDEX(2117:2117,1,MAX(COLUMN($R:$R),COLUMN()-($H2105-1))):CE2119)</f>
        <v>0</v>
      </c>
      <c r="CF2120" s="93" cm="1">
        <f t="array" ref="CF2120">SUM(INDEX(2117:2117,1,MAX(COLUMN($R:$R),COLUMN()-($H2105-1))):CF2119)</f>
        <v>0</v>
      </c>
      <c r="CG2120" s="93" cm="1">
        <f t="array" ref="CG2120">SUM(INDEX(2117:2117,1,MAX(COLUMN($R:$R),COLUMN()-($H2105-1))):CG2119)</f>
        <v>0</v>
      </c>
      <c r="CH2120" s="93" cm="1">
        <f t="array" ref="CH2120">SUM(INDEX(2117:2117,1,MAX(COLUMN($R:$R),COLUMN()-($H2105-1))):CH2119)</f>
        <v>0</v>
      </c>
      <c r="CI2120" s="93" cm="1">
        <f t="array" ref="CI2120">SUM(INDEX(2117:2117,1,MAX(COLUMN($R:$R),COLUMN()-($H2105-1))):CI2119)</f>
        <v>0</v>
      </c>
      <c r="CJ2120" s="93" cm="1">
        <f t="array" ref="CJ2120">SUM(INDEX(2117:2117,1,MAX(COLUMN($R:$R),COLUMN()-($H2105-1))):CJ2119)</f>
        <v>0</v>
      </c>
      <c r="CK2120" s="93" cm="1">
        <f t="array" ref="CK2120">SUM(INDEX(2117:2117,1,MAX(COLUMN($R:$R),COLUMN()-($H2105-1))):CK2119)</f>
        <v>0</v>
      </c>
      <c r="CL2120" s="93" cm="1">
        <f t="array" ref="CL2120">SUM(INDEX(2117:2117,1,MAX(COLUMN($R:$R),COLUMN()-($H2105-1))):CL2119)</f>
        <v>0</v>
      </c>
      <c r="CN2120" s="77">
        <f>SUMIF($5:$5,CN$2,2118:2118)</f>
        <v>0</v>
      </c>
      <c r="CO2120" s="93" cm="1">
        <f t="array" ref="CO2120">SUM(INDEX(2117:2117,1,MAX(COLUMN($R:$R),COLUMN()-($H2105-1))):CO2119)</f>
        <v>0</v>
      </c>
      <c r="CP2120" s="93" cm="1">
        <f t="array" ref="CP2120">SUM(INDEX(2117:2117,1,MAX(COLUMN($R:$R),COLUMN()-($H2105-1))):CP2119)</f>
        <v>0</v>
      </c>
      <c r="CQ2120" s="93" cm="1">
        <f t="array" ref="CQ2120">SUM(INDEX(2117:2117,1,MAX(COLUMN($R:$R),COLUMN()-($H2105-1))):CQ2119)</f>
        <v>0</v>
      </c>
      <c r="CR2120" s="93" cm="1">
        <f t="array" ref="CR2120">SUM(INDEX(2117:2117,1,MAX(COLUMN($R:$R),COLUMN()-($H2105-1))):CR2119)</f>
        <v>0</v>
      </c>
      <c r="CS2120" s="93" cm="1">
        <f t="array" ref="CS2120">SUM(INDEX(2117:2117,1,MAX(COLUMN($R:$R),COLUMN()-($H2105-1))):CS2119)</f>
        <v>0</v>
      </c>
      <c r="CT2120" s="93" cm="1">
        <f t="array" ref="CT2120">SUM(INDEX(2117:2117,1,MAX(COLUMN($R:$R),COLUMN()-($H2105-1))):CT2119)</f>
        <v>0</v>
      </c>
      <c r="CU2120" s="93" cm="1">
        <f t="array" ref="CU2120">SUM(INDEX(2117:2117,1,MAX(COLUMN($R:$R),COLUMN()-($H2105-1))):CU2119)</f>
        <v>0</v>
      </c>
      <c r="CV2120" s="93" cm="1">
        <f t="array" ref="CV2120">SUM(INDEX(2117:2117,1,MAX(COLUMN($R:$R),COLUMN()-($H2105-1))):CV2119)</f>
        <v>0</v>
      </c>
      <c r="CW2120" s="93" cm="1">
        <f t="array" ref="CW2120">SUM(INDEX(2117:2117,1,MAX(COLUMN($R:$R),COLUMN()-($H2105-1))):CW2119)</f>
        <v>0</v>
      </c>
      <c r="CX2120" s="93" cm="1">
        <f t="array" ref="CX2120">SUM(INDEX(2117:2117,1,MAX(COLUMN($R:$R),COLUMN()-($H2105-1))):CX2119)</f>
        <v>0</v>
      </c>
      <c r="CY2120" s="93" cm="1">
        <f t="array" ref="CY2120">SUM(INDEX(2117:2117,1,MAX(COLUMN($R:$R),COLUMN()-($H2105-1))):CY2119)</f>
        <v>0</v>
      </c>
      <c r="CZ2120" s="93" cm="1">
        <f t="array" ref="CZ2120">SUM(INDEX(2117:2117,1,MAX(COLUMN($R:$R),COLUMN()-($H2105-1))):CZ2119)</f>
        <v>0</v>
      </c>
      <c r="DA2120" s="93" cm="1">
        <f t="array" ref="DA2120">SUM(INDEX(2117:2117,1,MAX(COLUMN($R:$R),COLUMN()-($H2105-1))):DA2119)</f>
        <v>0</v>
      </c>
      <c r="DB2120" s="93" cm="1">
        <f t="array" ref="DB2120">SUM(INDEX(2117:2117,1,MAX(COLUMN($R:$R),COLUMN()-($H2105-1))):DB2119)</f>
        <v>0</v>
      </c>
      <c r="DC2120" s="93" cm="1">
        <f t="array" ref="DC2120">SUM(INDEX(2117:2117,1,MAX(COLUMN($R:$R),COLUMN()-($H2105-1))):DC2119)</f>
        <v>0</v>
      </c>
      <c r="DD2120" s="93" cm="1">
        <f t="array" ref="DD2120">SUM(INDEX(2117:2117,1,MAX(COLUMN($R:$R),COLUMN()-($H2105-1))):DD2119)</f>
        <v>0</v>
      </c>
      <c r="DE2120" s="93" cm="1">
        <f t="array" ref="DE2120">SUM(INDEX(2117:2117,1,MAX(COLUMN($R:$R),COLUMN()-($H2105-1))):DE2119)</f>
        <v>0</v>
      </c>
      <c r="DF2120" s="93" cm="1">
        <f t="array" ref="DF2120">SUM(INDEX(2117:2117,1,MAX(COLUMN($R:$R),COLUMN()-($H2105-1))):DF2119)</f>
        <v>0</v>
      </c>
      <c r="DG2120" s="93" cm="1">
        <f t="array" ref="DG2120">SUM(INDEX(2117:2117,1,MAX(COLUMN($R:$R),COLUMN()-($H2105-1))):DG2119)</f>
        <v>0</v>
      </c>
      <c r="DH2120" s="93" cm="1">
        <f t="array" ref="DH2120">SUM(INDEX(2117:2117,1,MAX(COLUMN($R:$R),COLUMN()-($H2105-1))):DH2119)</f>
        <v>0</v>
      </c>
      <c r="DI2120" s="93" cm="1">
        <f t="array" ref="DI2120">SUM(INDEX(2117:2117,1,MAX(COLUMN($R:$R),COLUMN()-($H2105-1))):DI2119)</f>
        <v>0</v>
      </c>
      <c r="DJ2120" s="93" cm="1">
        <f t="array" ref="DJ2120">SUM(INDEX(2117:2117,1,MAX(COLUMN($R:$R),COLUMN()-($H2105-1))):DJ2119)</f>
        <v>0</v>
      </c>
      <c r="DK2120" s="93" cm="1">
        <f t="array" ref="DK2120">SUM(INDEX(2117:2117,1,MAX(COLUMN($R:$R),COLUMN()-($H2105-1))):DK2119)</f>
        <v>0</v>
      </c>
      <c r="DL2120" s="93" cm="1">
        <f t="array" ref="DL2120">SUM(INDEX(2117:2117,1,MAX(COLUMN($R:$R),COLUMN()-($H2105-1))):DL2119)</f>
        <v>0</v>
      </c>
    </row>
    <row r="2121" spans="1:116" x14ac:dyDescent="0.4">
      <c r="A2121" s="100"/>
      <c r="B2121" s="293"/>
      <c r="C2121" s="293"/>
      <c r="D2121" t="s">
        <v>426</v>
      </c>
      <c r="E2121" t="str">
        <f t="shared" ref="E2121" si="4249">ROW()&amp;" "&amp;D2121</f>
        <v>2121 DAMORT-F</v>
      </c>
      <c r="F2121" s="27"/>
      <c r="G2121" s="126"/>
      <c r="H2121" s="27"/>
      <c r="J2121" s="77"/>
      <c r="K2121" s="33"/>
      <c r="L2121" s="33"/>
      <c r="M2121" s="33"/>
      <c r="N2121" s="33"/>
      <c r="O2121" s="33"/>
      <c r="P2121" s="33"/>
      <c r="R2121" s="28"/>
      <c r="S2121" s="93"/>
      <c r="T2121" s="93"/>
      <c r="U2121" s="93"/>
      <c r="V2121" s="93"/>
      <c r="W2121" s="93"/>
      <c r="X2121" s="93"/>
      <c r="Y2121" s="93"/>
      <c r="Z2121" s="93"/>
      <c r="AA2121" s="93"/>
      <c r="AB2121" s="93"/>
      <c r="AC2121" s="93"/>
      <c r="AD2121" s="93"/>
      <c r="AE2121" s="93"/>
      <c r="AF2121" s="93"/>
      <c r="AG2121" s="93"/>
      <c r="AH2121" s="93"/>
      <c r="AI2121" s="93"/>
      <c r="AJ2121" s="93"/>
      <c r="AK2121" s="93"/>
      <c r="AL2121" s="93"/>
      <c r="AM2121" s="93"/>
      <c r="AN2121" s="93"/>
      <c r="AO2121" s="93"/>
      <c r="AP2121" s="93"/>
      <c r="AQ2121" s="93"/>
      <c r="AR2121" s="93"/>
      <c r="AS2121" s="93"/>
      <c r="AT2121" s="93"/>
      <c r="AU2121" s="93"/>
      <c r="AV2121" s="93"/>
      <c r="AW2121" s="93"/>
      <c r="AX2121" s="93"/>
      <c r="AY2121" s="93"/>
      <c r="AZ2121" s="93"/>
      <c r="BA2121" s="93"/>
      <c r="BB2121" s="93"/>
      <c r="BC2121" s="93"/>
      <c r="BD2121" s="93"/>
      <c r="BE2121" s="93"/>
      <c r="BF2121" s="93"/>
      <c r="BG2121" s="93"/>
      <c r="BH2121" s="93"/>
      <c r="BI2121" s="93"/>
      <c r="BJ2121" s="93"/>
      <c r="BK2121" s="93"/>
      <c r="BL2121" s="93"/>
      <c r="BM2121" s="93"/>
      <c r="BN2121" s="93"/>
      <c r="BO2121" s="93"/>
      <c r="BP2121" s="93"/>
      <c r="BQ2121" s="93"/>
      <c r="BR2121" s="93"/>
      <c r="BS2121" s="93"/>
      <c r="BT2121" s="93"/>
      <c r="BU2121" s="93"/>
      <c r="BV2121" s="93"/>
      <c r="BW2121" s="93"/>
      <c r="BX2121" s="93"/>
      <c r="BY2121" s="93"/>
      <c r="BZ2121" s="93"/>
      <c r="CA2121" s="93"/>
      <c r="CB2121" s="93"/>
      <c r="CC2121" s="93"/>
      <c r="CD2121" s="93"/>
      <c r="CE2121" s="93"/>
      <c r="CF2121" s="93"/>
      <c r="CG2121" s="93"/>
      <c r="CH2121" s="93"/>
      <c r="CI2121" s="93"/>
      <c r="CJ2121" s="93"/>
      <c r="CK2121" s="93"/>
      <c r="CL2121" s="93"/>
      <c r="CN2121" s="77"/>
      <c r="CO2121" s="93"/>
      <c r="CP2121" s="93"/>
      <c r="CQ2121" s="93"/>
      <c r="CR2121" s="93"/>
      <c r="CS2121" s="93"/>
      <c r="CT2121" s="93"/>
      <c r="CU2121" s="93"/>
      <c r="CV2121" s="93"/>
      <c r="CW2121" s="93"/>
      <c r="CX2121" s="93"/>
      <c r="CY2121" s="93"/>
      <c r="CZ2121" s="93"/>
      <c r="DA2121" s="93"/>
      <c r="DB2121" s="93"/>
      <c r="DC2121" s="93"/>
      <c r="DD2121" s="93"/>
      <c r="DE2121" s="93"/>
      <c r="DF2121" s="93"/>
      <c r="DG2121" s="93"/>
      <c r="DH2121" s="93"/>
      <c r="DI2121" s="93"/>
      <c r="DJ2121" s="93"/>
      <c r="DK2121" s="93"/>
      <c r="DL2121" s="93"/>
    </row>
    <row r="2122" spans="1:116" x14ac:dyDescent="0.4">
      <c r="B2122" t="s">
        <v>332</v>
      </c>
      <c r="D2122" t="s">
        <v>426</v>
      </c>
      <c r="E2122" s="8" t="str">
        <f t="shared" si="4219"/>
        <v>2122 DAMORT-F</v>
      </c>
      <c r="G2122" s="136" t="str">
        <f>G2095</f>
        <v>(Primary label)</v>
      </c>
      <c r="H2122" s="27"/>
      <c r="I2122" s="78"/>
      <c r="J2122" s="78"/>
      <c r="K2122" s="33"/>
      <c r="L2122" s="33"/>
      <c r="M2122" s="33"/>
      <c r="N2122" s="33"/>
      <c r="O2122" s="33"/>
      <c r="P2122" s="33"/>
      <c r="R2122" s="33"/>
      <c r="S2122" s="77"/>
      <c r="T2122" s="77"/>
      <c r="U2122" s="77"/>
      <c r="V2122" s="77"/>
      <c r="W2122" s="77"/>
      <c r="X2122" s="77"/>
      <c r="Y2122" s="77"/>
      <c r="Z2122" s="77"/>
      <c r="AA2122" s="77"/>
      <c r="AB2122" s="77"/>
      <c r="AC2122" s="77"/>
      <c r="AD2122" s="77"/>
      <c r="AE2122" s="77"/>
      <c r="AF2122" s="77"/>
      <c r="AG2122" s="77"/>
      <c r="AH2122" s="77"/>
      <c r="AI2122" s="77"/>
      <c r="AJ2122" s="77"/>
      <c r="AK2122" s="77"/>
      <c r="AL2122" s="77"/>
      <c r="AM2122" s="77"/>
      <c r="AN2122" s="77"/>
      <c r="AO2122" s="77"/>
      <c r="AP2122" s="77"/>
      <c r="AQ2122" s="77"/>
      <c r="AR2122" s="77"/>
      <c r="AS2122" s="77"/>
      <c r="AT2122" s="77"/>
      <c r="AU2122" s="77"/>
      <c r="AV2122" s="77"/>
      <c r="AW2122" s="77"/>
      <c r="AX2122" s="77"/>
      <c r="AY2122" s="77"/>
      <c r="AZ2122" s="77"/>
      <c r="BA2122" s="77"/>
      <c r="BB2122" s="77"/>
      <c r="BC2122" s="77"/>
      <c r="BD2122" s="77"/>
      <c r="BE2122" s="77"/>
      <c r="BF2122" s="77"/>
      <c r="BG2122" s="77"/>
      <c r="BH2122" s="77"/>
      <c r="BI2122" s="77"/>
      <c r="BJ2122" s="77"/>
      <c r="BK2122" s="77"/>
      <c r="BL2122" s="77"/>
      <c r="BM2122" s="77"/>
      <c r="BN2122" s="77"/>
      <c r="BO2122" s="77"/>
      <c r="BP2122" s="77"/>
      <c r="BQ2122" s="77"/>
      <c r="BR2122" s="77"/>
      <c r="BS2122" s="77"/>
      <c r="BT2122" s="77"/>
      <c r="BU2122" s="77"/>
      <c r="BV2122" s="77"/>
      <c r="BW2122" s="77"/>
      <c r="BX2122" s="77"/>
      <c r="BY2122" s="77"/>
      <c r="BZ2122" s="77"/>
      <c r="CA2122" s="77"/>
      <c r="CB2122" s="77"/>
      <c r="CC2122" s="77"/>
      <c r="CD2122" s="77"/>
      <c r="CE2122" s="77"/>
      <c r="CF2122" s="77"/>
      <c r="CG2122" s="77"/>
      <c r="CH2122" s="77"/>
      <c r="CI2122" s="77"/>
      <c r="CJ2122" s="77"/>
      <c r="CK2122" s="77"/>
      <c r="CL2122" s="77"/>
      <c r="CN2122" s="78"/>
      <c r="CO2122" s="77"/>
      <c r="CP2122" s="77"/>
      <c r="CQ2122" s="77"/>
      <c r="CR2122" s="77"/>
      <c r="CS2122" s="77"/>
      <c r="CT2122" s="77"/>
      <c r="CU2122" s="77"/>
      <c r="CV2122" s="77"/>
      <c r="CW2122" s="77"/>
      <c r="CX2122" s="77"/>
      <c r="CY2122" s="77"/>
      <c r="CZ2122" s="77"/>
      <c r="DA2122" s="77"/>
      <c r="DB2122" s="77"/>
      <c r="DC2122" s="77"/>
      <c r="DD2122" s="77"/>
      <c r="DE2122" s="77"/>
      <c r="DF2122" s="77"/>
      <c r="DG2122" s="77"/>
      <c r="DH2122" s="77"/>
      <c r="DI2122" s="77"/>
      <c r="DJ2122" s="77"/>
      <c r="DK2122" s="77"/>
      <c r="DL2122" s="77"/>
    </row>
    <row r="2123" spans="1:116" x14ac:dyDescent="0.4">
      <c r="B2123" t="s">
        <v>332</v>
      </c>
      <c r="D2123" t="s">
        <v>426</v>
      </c>
      <c r="E2123" s="8" t="str">
        <f t="shared" si="4219"/>
        <v>2123 DAMORT-F</v>
      </c>
      <c r="G2123" s="136" t="str">
        <f>G2096</f>
        <v>primary unit</v>
      </c>
      <c r="H2123" s="27"/>
      <c r="I2123" s="78"/>
      <c r="J2123" s="78"/>
      <c r="K2123" s="33"/>
      <c r="L2123" s="33"/>
      <c r="M2123" s="33"/>
      <c r="N2123" s="33"/>
      <c r="O2123" s="33"/>
      <c r="P2123" s="33"/>
      <c r="R2123" s="33"/>
      <c r="S2123" s="77"/>
      <c r="T2123" s="77"/>
      <c r="U2123" s="77"/>
      <c r="V2123" s="77"/>
      <c r="W2123" s="77"/>
      <c r="X2123" s="77"/>
      <c r="Y2123" s="77"/>
      <c r="Z2123" s="77"/>
      <c r="AA2123" s="77"/>
      <c r="AB2123" s="77"/>
      <c r="AC2123" s="77"/>
      <c r="AD2123" s="77"/>
      <c r="AE2123" s="77"/>
      <c r="AF2123" s="77"/>
      <c r="AG2123" s="77"/>
      <c r="AH2123" s="77"/>
      <c r="AI2123" s="77"/>
      <c r="AJ2123" s="77"/>
      <c r="AK2123" s="77"/>
      <c r="AL2123" s="77"/>
      <c r="AM2123" s="77"/>
      <c r="AN2123" s="77"/>
      <c r="AO2123" s="77"/>
      <c r="AP2123" s="77"/>
      <c r="AQ2123" s="77"/>
      <c r="AR2123" s="77"/>
      <c r="AS2123" s="77"/>
      <c r="AT2123" s="77"/>
      <c r="AU2123" s="77"/>
      <c r="AV2123" s="77"/>
      <c r="AW2123" s="77"/>
      <c r="AX2123" s="77"/>
      <c r="AY2123" s="77"/>
      <c r="AZ2123" s="77"/>
      <c r="BA2123" s="77"/>
      <c r="BB2123" s="77"/>
      <c r="BC2123" s="77"/>
      <c r="BD2123" s="77"/>
      <c r="BE2123" s="77"/>
      <c r="BF2123" s="77"/>
      <c r="BG2123" s="77"/>
      <c r="BH2123" s="77"/>
      <c r="BI2123" s="77"/>
      <c r="BJ2123" s="77"/>
      <c r="BK2123" s="77"/>
      <c r="BL2123" s="77"/>
      <c r="BM2123" s="77"/>
      <c r="BN2123" s="77"/>
      <c r="BO2123" s="77"/>
      <c r="BP2123" s="77"/>
      <c r="BQ2123" s="77"/>
      <c r="BR2123" s="77"/>
      <c r="BS2123" s="77"/>
      <c r="BT2123" s="77"/>
      <c r="BU2123" s="77"/>
      <c r="BV2123" s="77"/>
      <c r="BW2123" s="77"/>
      <c r="BX2123" s="77"/>
      <c r="BY2123" s="77"/>
      <c r="BZ2123" s="77"/>
      <c r="CA2123" s="77"/>
      <c r="CB2123" s="77"/>
      <c r="CC2123" s="77"/>
      <c r="CD2123" s="77"/>
      <c r="CE2123" s="77"/>
      <c r="CF2123" s="77"/>
      <c r="CG2123" s="77"/>
      <c r="CH2123" s="77"/>
      <c r="CI2123" s="77"/>
      <c r="CJ2123" s="77"/>
      <c r="CK2123" s="77"/>
      <c r="CL2123" s="77"/>
      <c r="CN2123" s="78"/>
      <c r="CO2123" s="77"/>
      <c r="CP2123" s="77"/>
      <c r="CQ2123" s="77"/>
      <c r="CR2123" s="77"/>
      <c r="CS2123" s="77"/>
      <c r="CT2123" s="77"/>
      <c r="CU2123" s="77"/>
      <c r="CV2123" s="77"/>
      <c r="CW2123" s="77"/>
      <c r="CX2123" s="77"/>
      <c r="CY2123" s="77"/>
      <c r="CZ2123" s="77"/>
      <c r="DA2123" s="77"/>
      <c r="DB2123" s="77"/>
      <c r="DC2123" s="77"/>
      <c r="DD2123" s="77"/>
      <c r="DE2123" s="77"/>
      <c r="DF2123" s="77"/>
      <c r="DG2123" s="77"/>
      <c r="DH2123" s="77"/>
      <c r="DI2123" s="77"/>
      <c r="DJ2123" s="77"/>
      <c r="DK2123" s="77"/>
      <c r="DL2123" s="77"/>
    </row>
    <row r="2124" spans="1:116" x14ac:dyDescent="0.4">
      <c r="B2124" t="s">
        <v>332</v>
      </c>
      <c r="D2124" t="s">
        <v>426</v>
      </c>
      <c r="E2124" s="8" t="str">
        <f t="shared" si="4219"/>
        <v>2124 DAMORT-F</v>
      </c>
      <c r="G2124" s="136" t="str">
        <f>G2097</f>
        <v>Primary revenue driver</v>
      </c>
      <c r="K2124" s="53"/>
      <c r="L2124" s="53"/>
      <c r="M2124" s="53"/>
      <c r="N2124" s="53"/>
      <c r="O2124" s="53"/>
      <c r="P2124" s="53"/>
      <c r="R2124" s="24"/>
      <c r="S2124" s="179" t="str">
        <f t="shared" ref="S2124:AX2124" si="4250">S2097</f>
        <v>S$16</v>
      </c>
      <c r="T2124" s="179" t="str">
        <f t="shared" si="4250"/>
        <v>T$16</v>
      </c>
      <c r="U2124" s="179" t="str">
        <f t="shared" si="4250"/>
        <v>U$16</v>
      </c>
      <c r="V2124" s="179" t="str">
        <f t="shared" si="4250"/>
        <v>V$16</v>
      </c>
      <c r="W2124" s="179" t="str">
        <f t="shared" si="4250"/>
        <v>W$16</v>
      </c>
      <c r="X2124" s="179" t="str">
        <f t="shared" si="4250"/>
        <v>X$16</v>
      </c>
      <c r="Y2124" s="179" t="str">
        <f t="shared" si="4250"/>
        <v>Y$16</v>
      </c>
      <c r="Z2124" s="179" t="str">
        <f t="shared" si="4250"/>
        <v>Z$16</v>
      </c>
      <c r="AA2124" s="179" t="str">
        <f t="shared" si="4250"/>
        <v>AA$16</v>
      </c>
      <c r="AB2124" s="179" t="str">
        <f t="shared" si="4250"/>
        <v>AB$16</v>
      </c>
      <c r="AC2124" s="179" t="str">
        <f t="shared" si="4250"/>
        <v>AC$16</v>
      </c>
      <c r="AD2124" s="179" t="str">
        <f t="shared" si="4250"/>
        <v>AD$16</v>
      </c>
      <c r="AE2124" s="179" t="str">
        <f t="shared" si="4250"/>
        <v>AE$16</v>
      </c>
      <c r="AF2124" s="179" t="str">
        <f t="shared" si="4250"/>
        <v>AF$16</v>
      </c>
      <c r="AG2124" s="179" t="str">
        <f t="shared" si="4250"/>
        <v>AG$16</v>
      </c>
      <c r="AH2124" s="179" t="str">
        <f t="shared" si="4250"/>
        <v>AH$16</v>
      </c>
      <c r="AI2124" s="179" t="str">
        <f t="shared" si="4250"/>
        <v>AI$16</v>
      </c>
      <c r="AJ2124" s="179" t="str">
        <f t="shared" si="4250"/>
        <v>AJ$16</v>
      </c>
      <c r="AK2124" s="179" t="str">
        <f t="shared" si="4250"/>
        <v>AK$16</v>
      </c>
      <c r="AL2124" s="179" t="str">
        <f t="shared" si="4250"/>
        <v>AL$16</v>
      </c>
      <c r="AM2124" s="179" t="str">
        <f t="shared" si="4250"/>
        <v>AM$16</v>
      </c>
      <c r="AN2124" s="179" t="str">
        <f t="shared" si="4250"/>
        <v>AN$16</v>
      </c>
      <c r="AO2124" s="179" t="str">
        <f t="shared" si="4250"/>
        <v>AO$16</v>
      </c>
      <c r="AP2124" s="179" t="str">
        <f t="shared" si="4250"/>
        <v>AP$16</v>
      </c>
      <c r="AQ2124" s="179" t="str">
        <f t="shared" si="4250"/>
        <v>AQ$16</v>
      </c>
      <c r="AR2124" s="179" t="str">
        <f t="shared" si="4250"/>
        <v>AR$16</v>
      </c>
      <c r="AS2124" s="179" t="str">
        <f t="shared" si="4250"/>
        <v>AS$16</v>
      </c>
      <c r="AT2124" s="179" t="str">
        <f t="shared" si="4250"/>
        <v>AT$16</v>
      </c>
      <c r="AU2124" s="179" t="str">
        <f t="shared" si="4250"/>
        <v>AU$16</v>
      </c>
      <c r="AV2124" s="179" t="str">
        <f t="shared" si="4250"/>
        <v>AV$16</v>
      </c>
      <c r="AW2124" s="179" t="str">
        <f t="shared" si="4250"/>
        <v>AW$16</v>
      </c>
      <c r="AX2124" s="179" t="str">
        <f t="shared" si="4250"/>
        <v>AX$16</v>
      </c>
      <c r="AY2124" s="179" t="str">
        <f t="shared" ref="AY2124:CD2124" si="4251">AY2097</f>
        <v>AY$16</v>
      </c>
      <c r="AZ2124" s="179" t="str">
        <f t="shared" si="4251"/>
        <v>AZ$16</v>
      </c>
      <c r="BA2124" s="179" t="str">
        <f t="shared" si="4251"/>
        <v>BA$16</v>
      </c>
      <c r="BB2124" s="179" t="str">
        <f t="shared" si="4251"/>
        <v>BB$16</v>
      </c>
      <c r="BC2124" s="179" t="str">
        <f t="shared" si="4251"/>
        <v>BC$16</v>
      </c>
      <c r="BD2124" s="179" t="str">
        <f t="shared" si="4251"/>
        <v>BD$16</v>
      </c>
      <c r="BE2124" s="179" t="str">
        <f t="shared" si="4251"/>
        <v>BE$16</v>
      </c>
      <c r="BF2124" s="179" t="str">
        <f t="shared" si="4251"/>
        <v>BF$16</v>
      </c>
      <c r="BG2124" s="179" t="str">
        <f t="shared" si="4251"/>
        <v>BG$16</v>
      </c>
      <c r="BH2124" s="179" t="str">
        <f t="shared" si="4251"/>
        <v>BH$16</v>
      </c>
      <c r="BI2124" s="179" t="str">
        <f t="shared" si="4251"/>
        <v>BI$16</v>
      </c>
      <c r="BJ2124" s="179" t="str">
        <f t="shared" si="4251"/>
        <v>BJ$16</v>
      </c>
      <c r="BK2124" s="179" t="str">
        <f t="shared" si="4251"/>
        <v>BK$16</v>
      </c>
      <c r="BL2124" s="179" t="str">
        <f t="shared" si="4251"/>
        <v>BL$16</v>
      </c>
      <c r="BM2124" s="179" t="str">
        <f t="shared" si="4251"/>
        <v>BM$16</v>
      </c>
      <c r="BN2124" s="179" t="str">
        <f t="shared" si="4251"/>
        <v>BN$16</v>
      </c>
      <c r="BO2124" s="179" t="str">
        <f t="shared" si="4251"/>
        <v>BO$16</v>
      </c>
      <c r="BP2124" s="179" t="str">
        <f t="shared" si="4251"/>
        <v>BP$16</v>
      </c>
      <c r="BQ2124" s="179" t="str">
        <f t="shared" si="4251"/>
        <v>BQ$16</v>
      </c>
      <c r="BR2124" s="179" t="str">
        <f t="shared" si="4251"/>
        <v>BR$16</v>
      </c>
      <c r="BS2124" s="179" t="str">
        <f t="shared" si="4251"/>
        <v>BS$16</v>
      </c>
      <c r="BT2124" s="179" t="str">
        <f t="shared" si="4251"/>
        <v>BT$16</v>
      </c>
      <c r="BU2124" s="179" t="str">
        <f t="shared" si="4251"/>
        <v>BU$16</v>
      </c>
      <c r="BV2124" s="179" t="str">
        <f t="shared" si="4251"/>
        <v>BV$16</v>
      </c>
      <c r="BW2124" s="179" t="str">
        <f t="shared" si="4251"/>
        <v>BW$16</v>
      </c>
      <c r="BX2124" s="179" t="str">
        <f t="shared" si="4251"/>
        <v>BX$16</v>
      </c>
      <c r="BY2124" s="179" t="str">
        <f t="shared" si="4251"/>
        <v>BY$16</v>
      </c>
      <c r="BZ2124" s="179" t="str">
        <f t="shared" si="4251"/>
        <v>BZ$16</v>
      </c>
      <c r="CA2124" s="179" t="str">
        <f t="shared" si="4251"/>
        <v>CA$16</v>
      </c>
      <c r="CB2124" s="179" t="str">
        <f t="shared" si="4251"/>
        <v>CB$16</v>
      </c>
      <c r="CC2124" s="179" t="str">
        <f t="shared" si="4251"/>
        <v>CC$16</v>
      </c>
      <c r="CD2124" s="179" t="str">
        <f t="shared" si="4251"/>
        <v>CD$16</v>
      </c>
      <c r="CE2124" s="179" t="str">
        <f t="shared" ref="CE2124:CL2124" si="4252">CE2097</f>
        <v>CE$16</v>
      </c>
      <c r="CF2124" s="179" t="str">
        <f t="shared" si="4252"/>
        <v>CF$16</v>
      </c>
      <c r="CG2124" s="179" t="str">
        <f t="shared" si="4252"/>
        <v>CG$16</v>
      </c>
      <c r="CH2124" s="179" t="str">
        <f t="shared" si="4252"/>
        <v>CH$16</v>
      </c>
      <c r="CI2124" s="179" t="str">
        <f t="shared" si="4252"/>
        <v>CI$16</v>
      </c>
      <c r="CJ2124" s="179" t="str">
        <f t="shared" si="4252"/>
        <v>CJ$16</v>
      </c>
      <c r="CK2124" s="179" t="str">
        <f t="shared" si="4252"/>
        <v>CK$16</v>
      </c>
      <c r="CL2124" s="179" t="str">
        <f t="shared" si="4252"/>
        <v>CL$16</v>
      </c>
      <c r="CO2124" s="179" t="str">
        <f t="shared" ref="CO2124:DL2124" si="4253">CO2097</f>
        <v>CO$16</v>
      </c>
      <c r="CP2124" s="179" t="str">
        <f t="shared" si="4253"/>
        <v>CP$16</v>
      </c>
      <c r="CQ2124" s="179" t="str">
        <f t="shared" si="4253"/>
        <v>CQ$16</v>
      </c>
      <c r="CR2124" s="179" t="str">
        <f t="shared" si="4253"/>
        <v>CR$16</v>
      </c>
      <c r="CS2124" s="179" t="str">
        <f t="shared" si="4253"/>
        <v>CS$16</v>
      </c>
      <c r="CT2124" s="179" t="str">
        <f t="shared" si="4253"/>
        <v>CT$16</v>
      </c>
      <c r="CU2124" s="179" t="str">
        <f t="shared" si="4253"/>
        <v>CU$16</v>
      </c>
      <c r="CV2124" s="179" t="str">
        <f t="shared" si="4253"/>
        <v>CV$16</v>
      </c>
      <c r="CW2124" s="179" t="str">
        <f t="shared" si="4253"/>
        <v>CW$16</v>
      </c>
      <c r="CX2124" s="179" t="str">
        <f t="shared" si="4253"/>
        <v>CX$16</v>
      </c>
      <c r="CY2124" s="179" t="str">
        <f t="shared" si="4253"/>
        <v>CY$16</v>
      </c>
      <c r="CZ2124" s="179" t="str">
        <f t="shared" si="4253"/>
        <v>CZ$16</v>
      </c>
      <c r="DA2124" s="179" t="str">
        <f t="shared" si="4253"/>
        <v>DA$16</v>
      </c>
      <c r="DB2124" s="179" t="str">
        <f t="shared" si="4253"/>
        <v>DB$16</v>
      </c>
      <c r="DC2124" s="179" t="str">
        <f t="shared" si="4253"/>
        <v>DC$16</v>
      </c>
      <c r="DD2124" s="179" t="str">
        <f t="shared" si="4253"/>
        <v>DD$16</v>
      </c>
      <c r="DE2124" s="179" t="str">
        <f t="shared" si="4253"/>
        <v>DE$16</v>
      </c>
      <c r="DF2124" s="179" t="str">
        <f t="shared" si="4253"/>
        <v>DF$16</v>
      </c>
      <c r="DG2124" s="179" t="str">
        <f t="shared" si="4253"/>
        <v>DG$16</v>
      </c>
      <c r="DH2124" s="179" t="str">
        <f t="shared" si="4253"/>
        <v>DH$16</v>
      </c>
      <c r="DI2124" s="179" t="str">
        <f t="shared" si="4253"/>
        <v>DI$16</v>
      </c>
      <c r="DJ2124" s="179" t="str">
        <f t="shared" si="4253"/>
        <v>DJ$16</v>
      </c>
      <c r="DK2124" s="179" t="str">
        <f t="shared" si="4253"/>
        <v>DK$16</v>
      </c>
      <c r="DL2124" s="179" t="str">
        <f t="shared" si="4253"/>
        <v>DL$16</v>
      </c>
    </row>
    <row r="2125" spans="1:116" x14ac:dyDescent="0.4">
      <c r="B2125" t="s">
        <v>332</v>
      </c>
      <c r="D2125" t="s">
        <v>426</v>
      </c>
      <c r="E2125" s="8" t="str">
        <f t="shared" si="4219"/>
        <v>2125 DAMORT-F</v>
      </c>
      <c r="G2125" s="136" t="str">
        <f>G2098</f>
        <v>Primary volume driver</v>
      </c>
      <c r="H2125" s="12"/>
      <c r="I2125" s="60"/>
      <c r="J2125" s="60"/>
      <c r="K2125" s="15"/>
      <c r="L2125" s="15"/>
      <c r="M2125" s="15"/>
      <c r="N2125" s="15"/>
      <c r="O2125" s="15"/>
      <c r="P2125" s="15"/>
      <c r="R2125" s="15"/>
      <c r="S2125" s="179" t="str">
        <f t="shared" ref="S2125:AX2125" si="4254">S2098</f>
        <v>S$17</v>
      </c>
      <c r="T2125" s="179" t="str">
        <f t="shared" si="4254"/>
        <v>T$17</v>
      </c>
      <c r="U2125" s="179" t="str">
        <f t="shared" si="4254"/>
        <v>U$17</v>
      </c>
      <c r="V2125" s="179" t="str">
        <f t="shared" si="4254"/>
        <v>V$17</v>
      </c>
      <c r="W2125" s="179" t="str">
        <f t="shared" si="4254"/>
        <v>W$17</v>
      </c>
      <c r="X2125" s="179" t="str">
        <f t="shared" si="4254"/>
        <v>X$17</v>
      </c>
      <c r="Y2125" s="179" t="str">
        <f t="shared" si="4254"/>
        <v>Y$17</v>
      </c>
      <c r="Z2125" s="179" t="str">
        <f t="shared" si="4254"/>
        <v>Z$17</v>
      </c>
      <c r="AA2125" s="179" t="str">
        <f t="shared" si="4254"/>
        <v>AA$17</v>
      </c>
      <c r="AB2125" s="179" t="str">
        <f t="shared" si="4254"/>
        <v>AB$17</v>
      </c>
      <c r="AC2125" s="179" t="str">
        <f t="shared" si="4254"/>
        <v>AC$17</v>
      </c>
      <c r="AD2125" s="179" t="str">
        <f t="shared" si="4254"/>
        <v>AD$17</v>
      </c>
      <c r="AE2125" s="179" t="str">
        <f t="shared" si="4254"/>
        <v>AE$17</v>
      </c>
      <c r="AF2125" s="179" t="str">
        <f t="shared" si="4254"/>
        <v>AF$17</v>
      </c>
      <c r="AG2125" s="179" t="str">
        <f t="shared" si="4254"/>
        <v>AG$17</v>
      </c>
      <c r="AH2125" s="179" t="str">
        <f t="shared" si="4254"/>
        <v>AH$17</v>
      </c>
      <c r="AI2125" s="179" t="str">
        <f t="shared" si="4254"/>
        <v>AI$17</v>
      </c>
      <c r="AJ2125" s="179" t="str">
        <f t="shared" si="4254"/>
        <v>AJ$17</v>
      </c>
      <c r="AK2125" s="179" t="str">
        <f t="shared" si="4254"/>
        <v>AK$17</v>
      </c>
      <c r="AL2125" s="179" t="str">
        <f t="shared" si="4254"/>
        <v>AL$17</v>
      </c>
      <c r="AM2125" s="179" t="str">
        <f t="shared" si="4254"/>
        <v>AM$17</v>
      </c>
      <c r="AN2125" s="179" t="str">
        <f t="shared" si="4254"/>
        <v>AN$17</v>
      </c>
      <c r="AO2125" s="179" t="str">
        <f t="shared" si="4254"/>
        <v>AO$17</v>
      </c>
      <c r="AP2125" s="179" t="str">
        <f t="shared" si="4254"/>
        <v>AP$17</v>
      </c>
      <c r="AQ2125" s="179" t="str">
        <f t="shared" si="4254"/>
        <v>AQ$17</v>
      </c>
      <c r="AR2125" s="179" t="str">
        <f t="shared" si="4254"/>
        <v>AR$17</v>
      </c>
      <c r="AS2125" s="179" t="str">
        <f t="shared" si="4254"/>
        <v>AS$17</v>
      </c>
      <c r="AT2125" s="179" t="str">
        <f t="shared" si="4254"/>
        <v>AT$17</v>
      </c>
      <c r="AU2125" s="179" t="str">
        <f t="shared" si="4254"/>
        <v>AU$17</v>
      </c>
      <c r="AV2125" s="179" t="str">
        <f t="shared" si="4254"/>
        <v>AV$17</v>
      </c>
      <c r="AW2125" s="179" t="str">
        <f t="shared" si="4254"/>
        <v>AW$17</v>
      </c>
      <c r="AX2125" s="179" t="str">
        <f t="shared" si="4254"/>
        <v>AX$17</v>
      </c>
      <c r="AY2125" s="179" t="str">
        <f t="shared" ref="AY2125:CD2125" si="4255">AY2098</f>
        <v>AY$17</v>
      </c>
      <c r="AZ2125" s="179" t="str">
        <f t="shared" si="4255"/>
        <v>AZ$17</v>
      </c>
      <c r="BA2125" s="179" t="str">
        <f t="shared" si="4255"/>
        <v>BA$17</v>
      </c>
      <c r="BB2125" s="179" t="str">
        <f t="shared" si="4255"/>
        <v>BB$17</v>
      </c>
      <c r="BC2125" s="179" t="str">
        <f t="shared" si="4255"/>
        <v>BC$17</v>
      </c>
      <c r="BD2125" s="179" t="str">
        <f t="shared" si="4255"/>
        <v>BD$17</v>
      </c>
      <c r="BE2125" s="179" t="str">
        <f t="shared" si="4255"/>
        <v>BE$17</v>
      </c>
      <c r="BF2125" s="179" t="str">
        <f t="shared" si="4255"/>
        <v>BF$17</v>
      </c>
      <c r="BG2125" s="179" t="str">
        <f t="shared" si="4255"/>
        <v>BG$17</v>
      </c>
      <c r="BH2125" s="179" t="str">
        <f t="shared" si="4255"/>
        <v>BH$17</v>
      </c>
      <c r="BI2125" s="179" t="str">
        <f t="shared" si="4255"/>
        <v>BI$17</v>
      </c>
      <c r="BJ2125" s="179" t="str">
        <f t="shared" si="4255"/>
        <v>BJ$17</v>
      </c>
      <c r="BK2125" s="179" t="str">
        <f t="shared" si="4255"/>
        <v>BK$17</v>
      </c>
      <c r="BL2125" s="179" t="str">
        <f t="shared" si="4255"/>
        <v>BL$17</v>
      </c>
      <c r="BM2125" s="179" t="str">
        <f t="shared" si="4255"/>
        <v>BM$17</v>
      </c>
      <c r="BN2125" s="179" t="str">
        <f t="shared" si="4255"/>
        <v>BN$17</v>
      </c>
      <c r="BO2125" s="179" t="str">
        <f t="shared" si="4255"/>
        <v>BO$17</v>
      </c>
      <c r="BP2125" s="179" t="str">
        <f t="shared" si="4255"/>
        <v>BP$17</v>
      </c>
      <c r="BQ2125" s="179" t="str">
        <f t="shared" si="4255"/>
        <v>BQ$17</v>
      </c>
      <c r="BR2125" s="179" t="str">
        <f t="shared" si="4255"/>
        <v>BR$17</v>
      </c>
      <c r="BS2125" s="179" t="str">
        <f t="shared" si="4255"/>
        <v>BS$17</v>
      </c>
      <c r="BT2125" s="179" t="str">
        <f t="shared" si="4255"/>
        <v>BT$17</v>
      </c>
      <c r="BU2125" s="179" t="str">
        <f t="shared" si="4255"/>
        <v>BU$17</v>
      </c>
      <c r="BV2125" s="179" t="str">
        <f t="shared" si="4255"/>
        <v>BV$17</v>
      </c>
      <c r="BW2125" s="179" t="str">
        <f t="shared" si="4255"/>
        <v>BW$17</v>
      </c>
      <c r="BX2125" s="179" t="str">
        <f t="shared" si="4255"/>
        <v>BX$17</v>
      </c>
      <c r="BY2125" s="179" t="str">
        <f t="shared" si="4255"/>
        <v>BY$17</v>
      </c>
      <c r="BZ2125" s="179" t="str">
        <f t="shared" si="4255"/>
        <v>BZ$17</v>
      </c>
      <c r="CA2125" s="179" t="str">
        <f t="shared" si="4255"/>
        <v>CA$17</v>
      </c>
      <c r="CB2125" s="179" t="str">
        <f t="shared" si="4255"/>
        <v>CB$17</v>
      </c>
      <c r="CC2125" s="179" t="str">
        <f t="shared" si="4255"/>
        <v>CC$17</v>
      </c>
      <c r="CD2125" s="179" t="str">
        <f t="shared" si="4255"/>
        <v>CD$17</v>
      </c>
      <c r="CE2125" s="179" t="str">
        <f t="shared" ref="CE2125:CL2125" si="4256">CE2098</f>
        <v>CE$17</v>
      </c>
      <c r="CF2125" s="179" t="str">
        <f t="shared" si="4256"/>
        <v>CF$17</v>
      </c>
      <c r="CG2125" s="179" t="str">
        <f t="shared" si="4256"/>
        <v>CG$17</v>
      </c>
      <c r="CH2125" s="179" t="str">
        <f t="shared" si="4256"/>
        <v>CH$17</v>
      </c>
      <c r="CI2125" s="179" t="str">
        <f t="shared" si="4256"/>
        <v>CI$17</v>
      </c>
      <c r="CJ2125" s="179" t="str">
        <f t="shared" si="4256"/>
        <v>CJ$17</v>
      </c>
      <c r="CK2125" s="179" t="str">
        <f t="shared" si="4256"/>
        <v>CK$17</v>
      </c>
      <c r="CL2125" s="179" t="str">
        <f t="shared" si="4256"/>
        <v>CL$17</v>
      </c>
      <c r="CN2125" s="60"/>
      <c r="CO2125" s="179" t="str">
        <f t="shared" ref="CO2125:DL2125" si="4257">CO2098</f>
        <v>CO$17</v>
      </c>
      <c r="CP2125" s="179" t="str">
        <f t="shared" si="4257"/>
        <v>CP$17</v>
      </c>
      <c r="CQ2125" s="179" t="str">
        <f t="shared" si="4257"/>
        <v>CQ$17</v>
      </c>
      <c r="CR2125" s="179" t="str">
        <f t="shared" si="4257"/>
        <v>CR$17</v>
      </c>
      <c r="CS2125" s="179" t="str">
        <f t="shared" si="4257"/>
        <v>CS$17</v>
      </c>
      <c r="CT2125" s="179" t="str">
        <f t="shared" si="4257"/>
        <v>CT$17</v>
      </c>
      <c r="CU2125" s="179" t="str">
        <f t="shared" si="4257"/>
        <v>CU$17</v>
      </c>
      <c r="CV2125" s="179" t="str">
        <f t="shared" si="4257"/>
        <v>CV$17</v>
      </c>
      <c r="CW2125" s="179" t="str">
        <f t="shared" si="4257"/>
        <v>CW$17</v>
      </c>
      <c r="CX2125" s="179" t="str">
        <f t="shared" si="4257"/>
        <v>CX$17</v>
      </c>
      <c r="CY2125" s="179" t="str">
        <f t="shared" si="4257"/>
        <v>CY$17</v>
      </c>
      <c r="CZ2125" s="179" t="str">
        <f t="shared" si="4257"/>
        <v>CZ$17</v>
      </c>
      <c r="DA2125" s="179" t="str">
        <f t="shared" si="4257"/>
        <v>DA$17</v>
      </c>
      <c r="DB2125" s="179" t="str">
        <f t="shared" si="4257"/>
        <v>DB$17</v>
      </c>
      <c r="DC2125" s="179" t="str">
        <f t="shared" si="4257"/>
        <v>DC$17</v>
      </c>
      <c r="DD2125" s="179" t="str">
        <f t="shared" si="4257"/>
        <v>DD$17</v>
      </c>
      <c r="DE2125" s="179" t="str">
        <f t="shared" si="4257"/>
        <v>DE$17</v>
      </c>
      <c r="DF2125" s="179" t="str">
        <f t="shared" si="4257"/>
        <v>DF$17</v>
      </c>
      <c r="DG2125" s="179" t="str">
        <f t="shared" si="4257"/>
        <v>DG$17</v>
      </c>
      <c r="DH2125" s="179" t="str">
        <f t="shared" si="4257"/>
        <v>DH$17</v>
      </c>
      <c r="DI2125" s="179" t="str">
        <f t="shared" si="4257"/>
        <v>DI$17</v>
      </c>
      <c r="DJ2125" s="179" t="str">
        <f t="shared" si="4257"/>
        <v>DJ$17</v>
      </c>
      <c r="DK2125" s="179" t="str">
        <f t="shared" si="4257"/>
        <v>DK$17</v>
      </c>
      <c r="DL2125" s="179" t="str">
        <f t="shared" si="4257"/>
        <v>DL$17</v>
      </c>
    </row>
    <row r="2126" spans="1:116" x14ac:dyDescent="0.4">
      <c r="B2126" t="s">
        <v>332</v>
      </c>
      <c r="D2126" t="s">
        <v>426</v>
      </c>
      <c r="E2126" s="8" t="str">
        <f t="shared" si="4219"/>
        <v>2126 DAMORT-F</v>
      </c>
      <c r="G2126" s="191" t="str">
        <f>G2103</f>
        <v>Simple amortizing debt:</v>
      </c>
      <c r="H2126" s="12"/>
      <c r="I2126" s="60"/>
      <c r="J2126" s="60"/>
      <c r="K2126" s="15"/>
      <c r="L2126" s="15"/>
      <c r="M2126" s="15"/>
      <c r="N2126" s="15"/>
      <c r="O2126" s="15"/>
      <c r="P2126" s="15"/>
      <c r="R2126" s="15"/>
      <c r="S2126" s="179">
        <f t="shared" ref="S2126:AX2126" si="4258">S2099</f>
        <v>0</v>
      </c>
      <c r="T2126" s="179">
        <f t="shared" si="4258"/>
        <v>0</v>
      </c>
      <c r="U2126" s="179">
        <f t="shared" si="4258"/>
        <v>0</v>
      </c>
      <c r="V2126" s="179">
        <f t="shared" si="4258"/>
        <v>0</v>
      </c>
      <c r="W2126" s="179">
        <f t="shared" si="4258"/>
        <v>0</v>
      </c>
      <c r="X2126" s="179">
        <f t="shared" si="4258"/>
        <v>0</v>
      </c>
      <c r="Y2126" s="179">
        <f t="shared" si="4258"/>
        <v>0</v>
      </c>
      <c r="Z2126" s="179">
        <f t="shared" si="4258"/>
        <v>0</v>
      </c>
      <c r="AA2126" s="179">
        <f t="shared" si="4258"/>
        <v>0</v>
      </c>
      <c r="AB2126" s="179">
        <f t="shared" si="4258"/>
        <v>0</v>
      </c>
      <c r="AC2126" s="179">
        <f t="shared" si="4258"/>
        <v>0</v>
      </c>
      <c r="AD2126" s="179">
        <f t="shared" si="4258"/>
        <v>0</v>
      </c>
      <c r="AE2126" s="179">
        <f t="shared" si="4258"/>
        <v>0</v>
      </c>
      <c r="AF2126" s="179">
        <f t="shared" si="4258"/>
        <v>0</v>
      </c>
      <c r="AG2126" s="179">
        <f t="shared" si="4258"/>
        <v>0</v>
      </c>
      <c r="AH2126" s="179">
        <f t="shared" si="4258"/>
        <v>0</v>
      </c>
      <c r="AI2126" s="179">
        <f t="shared" si="4258"/>
        <v>0</v>
      </c>
      <c r="AJ2126" s="179">
        <f t="shared" si="4258"/>
        <v>0</v>
      </c>
      <c r="AK2126" s="179">
        <f t="shared" si="4258"/>
        <v>0</v>
      </c>
      <c r="AL2126" s="179">
        <f t="shared" si="4258"/>
        <v>0</v>
      </c>
      <c r="AM2126" s="179">
        <f t="shared" si="4258"/>
        <v>0</v>
      </c>
      <c r="AN2126" s="179">
        <f t="shared" si="4258"/>
        <v>0</v>
      </c>
      <c r="AO2126" s="179">
        <f t="shared" si="4258"/>
        <v>0</v>
      </c>
      <c r="AP2126" s="179">
        <f t="shared" si="4258"/>
        <v>0</v>
      </c>
      <c r="AQ2126" s="179">
        <f t="shared" si="4258"/>
        <v>0</v>
      </c>
      <c r="AR2126" s="179">
        <f t="shared" si="4258"/>
        <v>0</v>
      </c>
      <c r="AS2126" s="179">
        <f t="shared" si="4258"/>
        <v>0</v>
      </c>
      <c r="AT2126" s="179">
        <f t="shared" si="4258"/>
        <v>0</v>
      </c>
      <c r="AU2126" s="179">
        <f t="shared" si="4258"/>
        <v>0</v>
      </c>
      <c r="AV2126" s="179">
        <f t="shared" si="4258"/>
        <v>0</v>
      </c>
      <c r="AW2126" s="179">
        <f t="shared" si="4258"/>
        <v>0</v>
      </c>
      <c r="AX2126" s="179">
        <f t="shared" si="4258"/>
        <v>0</v>
      </c>
      <c r="AY2126" s="179">
        <f t="shared" ref="AY2126:CD2126" si="4259">AY2099</f>
        <v>0</v>
      </c>
      <c r="AZ2126" s="179">
        <f t="shared" si="4259"/>
        <v>0</v>
      </c>
      <c r="BA2126" s="179">
        <f t="shared" si="4259"/>
        <v>0</v>
      </c>
      <c r="BB2126" s="179">
        <f t="shared" si="4259"/>
        <v>0</v>
      </c>
      <c r="BC2126" s="179">
        <f t="shared" si="4259"/>
        <v>0</v>
      </c>
      <c r="BD2126" s="179">
        <f t="shared" si="4259"/>
        <v>0</v>
      </c>
      <c r="BE2126" s="179">
        <f t="shared" si="4259"/>
        <v>0</v>
      </c>
      <c r="BF2126" s="179">
        <f t="shared" si="4259"/>
        <v>0</v>
      </c>
      <c r="BG2126" s="179">
        <f t="shared" si="4259"/>
        <v>0</v>
      </c>
      <c r="BH2126" s="179">
        <f t="shared" si="4259"/>
        <v>0</v>
      </c>
      <c r="BI2126" s="179">
        <f t="shared" si="4259"/>
        <v>0</v>
      </c>
      <c r="BJ2126" s="179">
        <f t="shared" si="4259"/>
        <v>0</v>
      </c>
      <c r="BK2126" s="179">
        <f t="shared" si="4259"/>
        <v>0</v>
      </c>
      <c r="BL2126" s="179">
        <f t="shared" si="4259"/>
        <v>0</v>
      </c>
      <c r="BM2126" s="179">
        <f t="shared" si="4259"/>
        <v>0</v>
      </c>
      <c r="BN2126" s="179">
        <f t="shared" si="4259"/>
        <v>0</v>
      </c>
      <c r="BO2126" s="179">
        <f t="shared" si="4259"/>
        <v>0</v>
      </c>
      <c r="BP2126" s="179">
        <f t="shared" si="4259"/>
        <v>0</v>
      </c>
      <c r="BQ2126" s="179">
        <f t="shared" si="4259"/>
        <v>0</v>
      </c>
      <c r="BR2126" s="179">
        <f t="shared" si="4259"/>
        <v>0</v>
      </c>
      <c r="BS2126" s="179">
        <f t="shared" si="4259"/>
        <v>0</v>
      </c>
      <c r="BT2126" s="179">
        <f t="shared" si="4259"/>
        <v>0</v>
      </c>
      <c r="BU2126" s="179">
        <f t="shared" si="4259"/>
        <v>0</v>
      </c>
      <c r="BV2126" s="179">
        <f t="shared" si="4259"/>
        <v>0</v>
      </c>
      <c r="BW2126" s="179">
        <f t="shared" si="4259"/>
        <v>0</v>
      </c>
      <c r="BX2126" s="179">
        <f t="shared" si="4259"/>
        <v>0</v>
      </c>
      <c r="BY2126" s="179">
        <f t="shared" si="4259"/>
        <v>0</v>
      </c>
      <c r="BZ2126" s="179">
        <f t="shared" si="4259"/>
        <v>0</v>
      </c>
      <c r="CA2126" s="179">
        <f t="shared" si="4259"/>
        <v>0</v>
      </c>
      <c r="CB2126" s="179">
        <f t="shared" si="4259"/>
        <v>0</v>
      </c>
      <c r="CC2126" s="179">
        <f t="shared" si="4259"/>
        <v>0</v>
      </c>
      <c r="CD2126" s="179">
        <f t="shared" si="4259"/>
        <v>0</v>
      </c>
      <c r="CE2126" s="179">
        <f t="shared" ref="CE2126:CL2126" si="4260">CE2099</f>
        <v>0</v>
      </c>
      <c r="CF2126" s="179">
        <f t="shared" si="4260"/>
        <v>0</v>
      </c>
      <c r="CG2126" s="179">
        <f t="shared" si="4260"/>
        <v>0</v>
      </c>
      <c r="CH2126" s="179">
        <f t="shared" si="4260"/>
        <v>0</v>
      </c>
      <c r="CI2126" s="179">
        <f t="shared" si="4260"/>
        <v>0</v>
      </c>
      <c r="CJ2126" s="179">
        <f t="shared" si="4260"/>
        <v>0</v>
      </c>
      <c r="CK2126" s="179">
        <f t="shared" si="4260"/>
        <v>0</v>
      </c>
      <c r="CL2126" s="179">
        <f t="shared" si="4260"/>
        <v>0</v>
      </c>
      <c r="CN2126" s="60"/>
      <c r="CO2126" s="179">
        <f t="shared" ref="CO2126:DL2126" si="4261">CO2099</f>
        <v>0</v>
      </c>
      <c r="CP2126" s="179">
        <f t="shared" si="4261"/>
        <v>0</v>
      </c>
      <c r="CQ2126" s="179">
        <f t="shared" si="4261"/>
        <v>0</v>
      </c>
      <c r="CR2126" s="179">
        <f t="shared" si="4261"/>
        <v>0</v>
      </c>
      <c r="CS2126" s="179">
        <f t="shared" si="4261"/>
        <v>0</v>
      </c>
      <c r="CT2126" s="179">
        <f t="shared" si="4261"/>
        <v>0</v>
      </c>
      <c r="CU2126" s="179">
        <f t="shared" si="4261"/>
        <v>0</v>
      </c>
      <c r="CV2126" s="179">
        <f t="shared" si="4261"/>
        <v>0</v>
      </c>
      <c r="CW2126" s="179">
        <f t="shared" si="4261"/>
        <v>0</v>
      </c>
      <c r="CX2126" s="179">
        <f t="shared" si="4261"/>
        <v>0</v>
      </c>
      <c r="CY2126" s="179">
        <f t="shared" si="4261"/>
        <v>0</v>
      </c>
      <c r="CZ2126" s="179">
        <f t="shared" si="4261"/>
        <v>0</v>
      </c>
      <c r="DA2126" s="179">
        <f t="shared" si="4261"/>
        <v>0</v>
      </c>
      <c r="DB2126" s="179">
        <f t="shared" si="4261"/>
        <v>0</v>
      </c>
      <c r="DC2126" s="179">
        <f t="shared" si="4261"/>
        <v>0</v>
      </c>
      <c r="DD2126" s="179">
        <f t="shared" si="4261"/>
        <v>0</v>
      </c>
      <c r="DE2126" s="179">
        <f t="shared" si="4261"/>
        <v>0</v>
      </c>
      <c r="DF2126" s="179">
        <f t="shared" si="4261"/>
        <v>0</v>
      </c>
      <c r="DG2126" s="179">
        <f t="shared" si="4261"/>
        <v>0</v>
      </c>
      <c r="DH2126" s="179">
        <f t="shared" si="4261"/>
        <v>0</v>
      </c>
      <c r="DI2126" s="179">
        <f t="shared" si="4261"/>
        <v>0</v>
      </c>
      <c r="DJ2126" s="179">
        <f t="shared" si="4261"/>
        <v>0</v>
      </c>
      <c r="DK2126" s="179">
        <f t="shared" si="4261"/>
        <v>0</v>
      </c>
      <c r="DL2126" s="179">
        <f t="shared" si="4261"/>
        <v>0</v>
      </c>
    </row>
    <row r="2127" spans="1:116" x14ac:dyDescent="0.4">
      <c r="B2127" t="s">
        <v>332</v>
      </c>
      <c r="D2127" t="s">
        <v>426</v>
      </c>
      <c r="E2127" s="8" t="str">
        <f t="shared" si="4219"/>
        <v>2127 DAMORT-F</v>
      </c>
      <c r="G2127" s="241" t="str">
        <f>IFERROR(SUBSTITUTE(TRIM(MID(G2103,SEARCH("-",G2103)+1,LEN(G2103))),":",""),"no unit")</f>
        <v>no unit</v>
      </c>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A2128" s="3"/>
      <c r="B2128" t="s">
        <v>332</v>
      </c>
      <c r="D2128" t="s">
        <v>426</v>
      </c>
      <c r="E2128" s="8" t="str">
        <f t="shared" si="4219"/>
        <v>2128 DAMORT-F</v>
      </c>
      <c r="G2128" s="191" t="str">
        <f>G2101</f>
        <v>Secondary revenue driver</v>
      </c>
      <c r="H2128" s="90"/>
      <c r="I2128" s="213"/>
      <c r="J2128" s="213"/>
      <c r="K2128" s="214"/>
      <c r="L2128" s="214"/>
      <c r="M2128" s="214"/>
      <c r="N2128" s="214"/>
      <c r="O2128" s="214"/>
      <c r="P2128" s="214"/>
      <c r="R2128" s="214"/>
      <c r="S2128" s="4" t="str">
        <f t="shared" ref="S2128:AX2128" si="4262">ADDRESS(ROW(S2114),COLUMN(S2114),2)</f>
        <v>S$2114</v>
      </c>
      <c r="T2128" s="4" t="str">
        <f t="shared" si="4262"/>
        <v>T$2114</v>
      </c>
      <c r="U2128" s="4" t="str">
        <f t="shared" si="4262"/>
        <v>U$2114</v>
      </c>
      <c r="V2128" s="4" t="str">
        <f t="shared" si="4262"/>
        <v>V$2114</v>
      </c>
      <c r="W2128" s="4" t="str">
        <f t="shared" si="4262"/>
        <v>W$2114</v>
      </c>
      <c r="X2128" s="4" t="str">
        <f t="shared" si="4262"/>
        <v>X$2114</v>
      </c>
      <c r="Y2128" s="4" t="str">
        <f t="shared" si="4262"/>
        <v>Y$2114</v>
      </c>
      <c r="Z2128" s="4" t="str">
        <f t="shared" si="4262"/>
        <v>Z$2114</v>
      </c>
      <c r="AA2128" s="4" t="str">
        <f t="shared" si="4262"/>
        <v>AA$2114</v>
      </c>
      <c r="AB2128" s="4" t="str">
        <f t="shared" si="4262"/>
        <v>AB$2114</v>
      </c>
      <c r="AC2128" s="4" t="str">
        <f t="shared" si="4262"/>
        <v>AC$2114</v>
      </c>
      <c r="AD2128" s="4" t="str">
        <f t="shared" si="4262"/>
        <v>AD$2114</v>
      </c>
      <c r="AE2128" s="4" t="str">
        <f t="shared" si="4262"/>
        <v>AE$2114</v>
      </c>
      <c r="AF2128" s="4" t="str">
        <f t="shared" si="4262"/>
        <v>AF$2114</v>
      </c>
      <c r="AG2128" s="4" t="str">
        <f t="shared" si="4262"/>
        <v>AG$2114</v>
      </c>
      <c r="AH2128" s="4" t="str">
        <f t="shared" si="4262"/>
        <v>AH$2114</v>
      </c>
      <c r="AI2128" s="4" t="str">
        <f t="shared" si="4262"/>
        <v>AI$2114</v>
      </c>
      <c r="AJ2128" s="4" t="str">
        <f t="shared" si="4262"/>
        <v>AJ$2114</v>
      </c>
      <c r="AK2128" s="4" t="str">
        <f t="shared" si="4262"/>
        <v>AK$2114</v>
      </c>
      <c r="AL2128" s="4" t="str">
        <f t="shared" si="4262"/>
        <v>AL$2114</v>
      </c>
      <c r="AM2128" s="4" t="str">
        <f t="shared" si="4262"/>
        <v>AM$2114</v>
      </c>
      <c r="AN2128" s="4" t="str">
        <f t="shared" si="4262"/>
        <v>AN$2114</v>
      </c>
      <c r="AO2128" s="4" t="str">
        <f t="shared" si="4262"/>
        <v>AO$2114</v>
      </c>
      <c r="AP2128" s="4" t="str">
        <f t="shared" si="4262"/>
        <v>AP$2114</v>
      </c>
      <c r="AQ2128" s="4" t="str">
        <f t="shared" si="4262"/>
        <v>AQ$2114</v>
      </c>
      <c r="AR2128" s="4" t="str">
        <f t="shared" si="4262"/>
        <v>AR$2114</v>
      </c>
      <c r="AS2128" s="4" t="str">
        <f t="shared" si="4262"/>
        <v>AS$2114</v>
      </c>
      <c r="AT2128" s="4" t="str">
        <f t="shared" si="4262"/>
        <v>AT$2114</v>
      </c>
      <c r="AU2128" s="4" t="str">
        <f t="shared" si="4262"/>
        <v>AU$2114</v>
      </c>
      <c r="AV2128" s="4" t="str">
        <f t="shared" si="4262"/>
        <v>AV$2114</v>
      </c>
      <c r="AW2128" s="4" t="str">
        <f t="shared" si="4262"/>
        <v>AW$2114</v>
      </c>
      <c r="AX2128" s="4" t="str">
        <f t="shared" si="4262"/>
        <v>AX$2114</v>
      </c>
      <c r="AY2128" s="4" t="str">
        <f t="shared" ref="AY2128:CD2128" si="4263">ADDRESS(ROW(AY2114),COLUMN(AY2114),2)</f>
        <v>AY$2114</v>
      </c>
      <c r="AZ2128" s="4" t="str">
        <f t="shared" si="4263"/>
        <v>AZ$2114</v>
      </c>
      <c r="BA2128" s="4" t="str">
        <f t="shared" si="4263"/>
        <v>BA$2114</v>
      </c>
      <c r="BB2128" s="4" t="str">
        <f t="shared" si="4263"/>
        <v>BB$2114</v>
      </c>
      <c r="BC2128" s="4" t="str">
        <f t="shared" si="4263"/>
        <v>BC$2114</v>
      </c>
      <c r="BD2128" s="4" t="str">
        <f t="shared" si="4263"/>
        <v>BD$2114</v>
      </c>
      <c r="BE2128" s="4" t="str">
        <f t="shared" si="4263"/>
        <v>BE$2114</v>
      </c>
      <c r="BF2128" s="4" t="str">
        <f t="shared" si="4263"/>
        <v>BF$2114</v>
      </c>
      <c r="BG2128" s="4" t="str">
        <f t="shared" si="4263"/>
        <v>BG$2114</v>
      </c>
      <c r="BH2128" s="4" t="str">
        <f t="shared" si="4263"/>
        <v>BH$2114</v>
      </c>
      <c r="BI2128" s="4" t="str">
        <f t="shared" si="4263"/>
        <v>BI$2114</v>
      </c>
      <c r="BJ2128" s="4" t="str">
        <f t="shared" si="4263"/>
        <v>BJ$2114</v>
      </c>
      <c r="BK2128" s="4" t="str">
        <f t="shared" si="4263"/>
        <v>BK$2114</v>
      </c>
      <c r="BL2128" s="4" t="str">
        <f t="shared" si="4263"/>
        <v>BL$2114</v>
      </c>
      <c r="BM2128" s="4" t="str">
        <f t="shared" si="4263"/>
        <v>BM$2114</v>
      </c>
      <c r="BN2128" s="4" t="str">
        <f t="shared" si="4263"/>
        <v>BN$2114</v>
      </c>
      <c r="BO2128" s="4" t="str">
        <f t="shared" si="4263"/>
        <v>BO$2114</v>
      </c>
      <c r="BP2128" s="4" t="str">
        <f t="shared" si="4263"/>
        <v>BP$2114</v>
      </c>
      <c r="BQ2128" s="4" t="str">
        <f t="shared" si="4263"/>
        <v>BQ$2114</v>
      </c>
      <c r="BR2128" s="4" t="str">
        <f t="shared" si="4263"/>
        <v>BR$2114</v>
      </c>
      <c r="BS2128" s="4" t="str">
        <f t="shared" si="4263"/>
        <v>BS$2114</v>
      </c>
      <c r="BT2128" s="4" t="str">
        <f t="shared" si="4263"/>
        <v>BT$2114</v>
      </c>
      <c r="BU2128" s="4" t="str">
        <f t="shared" si="4263"/>
        <v>BU$2114</v>
      </c>
      <c r="BV2128" s="4" t="str">
        <f t="shared" si="4263"/>
        <v>BV$2114</v>
      </c>
      <c r="BW2128" s="4" t="str">
        <f t="shared" si="4263"/>
        <v>BW$2114</v>
      </c>
      <c r="BX2128" s="4" t="str">
        <f t="shared" si="4263"/>
        <v>BX$2114</v>
      </c>
      <c r="BY2128" s="4" t="str">
        <f t="shared" si="4263"/>
        <v>BY$2114</v>
      </c>
      <c r="BZ2128" s="4" t="str">
        <f t="shared" si="4263"/>
        <v>BZ$2114</v>
      </c>
      <c r="CA2128" s="4" t="str">
        <f t="shared" si="4263"/>
        <v>CA$2114</v>
      </c>
      <c r="CB2128" s="4" t="str">
        <f t="shared" si="4263"/>
        <v>CB$2114</v>
      </c>
      <c r="CC2128" s="4" t="str">
        <f t="shared" si="4263"/>
        <v>CC$2114</v>
      </c>
      <c r="CD2128" s="4" t="str">
        <f t="shared" si="4263"/>
        <v>CD$2114</v>
      </c>
      <c r="CE2128" s="4" t="str">
        <f t="shared" ref="CE2128:CL2128" si="4264">ADDRESS(ROW(CE2114),COLUMN(CE2114),2)</f>
        <v>CE$2114</v>
      </c>
      <c r="CF2128" s="4" t="str">
        <f t="shared" si="4264"/>
        <v>CF$2114</v>
      </c>
      <c r="CG2128" s="4" t="str">
        <f t="shared" si="4264"/>
        <v>CG$2114</v>
      </c>
      <c r="CH2128" s="4" t="str">
        <f t="shared" si="4264"/>
        <v>CH$2114</v>
      </c>
      <c r="CI2128" s="4" t="str">
        <f t="shared" si="4264"/>
        <v>CI$2114</v>
      </c>
      <c r="CJ2128" s="4" t="str">
        <f t="shared" si="4264"/>
        <v>CJ$2114</v>
      </c>
      <c r="CK2128" s="4" t="str">
        <f t="shared" si="4264"/>
        <v>CK$2114</v>
      </c>
      <c r="CL2128" s="4" t="str">
        <f t="shared" si="4264"/>
        <v>CL$2114</v>
      </c>
      <c r="CN2128" s="213"/>
      <c r="CO2128" s="4" t="str">
        <f t="shared" ref="CO2128:DL2128" si="4265">ADDRESS(ROW(CO2114),COLUMN(CO2114),2)</f>
        <v>CO$2114</v>
      </c>
      <c r="CP2128" s="4" t="str">
        <f t="shared" si="4265"/>
        <v>CP$2114</v>
      </c>
      <c r="CQ2128" s="4" t="str">
        <f t="shared" si="4265"/>
        <v>CQ$2114</v>
      </c>
      <c r="CR2128" s="4" t="str">
        <f t="shared" si="4265"/>
        <v>CR$2114</v>
      </c>
      <c r="CS2128" s="4" t="str">
        <f t="shared" si="4265"/>
        <v>CS$2114</v>
      </c>
      <c r="CT2128" s="4" t="str">
        <f t="shared" si="4265"/>
        <v>CT$2114</v>
      </c>
      <c r="CU2128" s="4" t="str">
        <f t="shared" si="4265"/>
        <v>CU$2114</v>
      </c>
      <c r="CV2128" s="4" t="str">
        <f t="shared" si="4265"/>
        <v>CV$2114</v>
      </c>
      <c r="CW2128" s="4" t="str">
        <f t="shared" si="4265"/>
        <v>CW$2114</v>
      </c>
      <c r="CX2128" s="4" t="str">
        <f t="shared" si="4265"/>
        <v>CX$2114</v>
      </c>
      <c r="CY2128" s="4" t="str">
        <f t="shared" si="4265"/>
        <v>CY$2114</v>
      </c>
      <c r="CZ2128" s="4" t="str">
        <f t="shared" si="4265"/>
        <v>CZ$2114</v>
      </c>
      <c r="DA2128" s="4" t="str">
        <f t="shared" si="4265"/>
        <v>DA$2114</v>
      </c>
      <c r="DB2128" s="4" t="str">
        <f t="shared" si="4265"/>
        <v>DB$2114</v>
      </c>
      <c r="DC2128" s="4" t="str">
        <f t="shared" si="4265"/>
        <v>DC$2114</v>
      </c>
      <c r="DD2128" s="4" t="str">
        <f t="shared" si="4265"/>
        <v>DD$2114</v>
      </c>
      <c r="DE2128" s="4" t="str">
        <f t="shared" si="4265"/>
        <v>DE$2114</v>
      </c>
      <c r="DF2128" s="4" t="str">
        <f t="shared" si="4265"/>
        <v>DF$2114</v>
      </c>
      <c r="DG2128" s="4" t="str">
        <f t="shared" si="4265"/>
        <v>DG$2114</v>
      </c>
      <c r="DH2128" s="4" t="str">
        <f t="shared" si="4265"/>
        <v>DH$2114</v>
      </c>
      <c r="DI2128" s="4" t="str">
        <f t="shared" si="4265"/>
        <v>DI$2114</v>
      </c>
      <c r="DJ2128" s="4" t="str">
        <f t="shared" si="4265"/>
        <v>DJ$2114</v>
      </c>
      <c r="DK2128" s="4" t="str">
        <f t="shared" si="4265"/>
        <v>DK$2114</v>
      </c>
      <c r="DL2128" s="4" t="str">
        <f t="shared" si="4265"/>
        <v>DL$2114</v>
      </c>
    </row>
    <row r="2129" spans="1:116" x14ac:dyDescent="0.4">
      <c r="B2129" t="s">
        <v>332</v>
      </c>
      <c r="D2129" t="s">
        <v>426</v>
      </c>
      <c r="E2129" s="8" t="str">
        <f t="shared" si="4219"/>
        <v>2129 DAMORT-F</v>
      </c>
      <c r="G2129" s="136" t="str">
        <f>G2102</f>
        <v>Secondary volume driver</v>
      </c>
      <c r="H2129" s="12"/>
      <c r="I2129" s="60"/>
      <c r="J2129" s="60"/>
      <c r="K2129" s="15"/>
      <c r="L2129" s="15"/>
      <c r="M2129" s="15"/>
      <c r="N2129" s="15"/>
      <c r="O2129" s="15"/>
      <c r="P2129" s="15"/>
      <c r="R2129" s="15"/>
      <c r="S2129" s="179" t="str">
        <f t="shared" ref="S2129:AX2129" si="4266">S2102</f>
        <v>S$19</v>
      </c>
      <c r="T2129" s="179" t="str">
        <f t="shared" si="4266"/>
        <v>T$19</v>
      </c>
      <c r="U2129" s="179" t="str">
        <f t="shared" si="4266"/>
        <v>U$19</v>
      </c>
      <c r="V2129" s="179" t="str">
        <f t="shared" si="4266"/>
        <v>V$19</v>
      </c>
      <c r="W2129" s="179" t="str">
        <f t="shared" si="4266"/>
        <v>W$19</v>
      </c>
      <c r="X2129" s="179" t="str">
        <f t="shared" si="4266"/>
        <v>X$19</v>
      </c>
      <c r="Y2129" s="179" t="str">
        <f t="shared" si="4266"/>
        <v>Y$19</v>
      </c>
      <c r="Z2129" s="179" t="str">
        <f t="shared" si="4266"/>
        <v>Z$19</v>
      </c>
      <c r="AA2129" s="179" t="str">
        <f t="shared" si="4266"/>
        <v>AA$19</v>
      </c>
      <c r="AB2129" s="179" t="str">
        <f t="shared" si="4266"/>
        <v>AB$19</v>
      </c>
      <c r="AC2129" s="179" t="str">
        <f t="shared" si="4266"/>
        <v>AC$19</v>
      </c>
      <c r="AD2129" s="179" t="str">
        <f t="shared" si="4266"/>
        <v>AD$19</v>
      </c>
      <c r="AE2129" s="179" t="str">
        <f t="shared" si="4266"/>
        <v>AE$19</v>
      </c>
      <c r="AF2129" s="179" t="str">
        <f t="shared" si="4266"/>
        <v>AF$19</v>
      </c>
      <c r="AG2129" s="179" t="str">
        <f t="shared" si="4266"/>
        <v>AG$19</v>
      </c>
      <c r="AH2129" s="179" t="str">
        <f t="shared" si="4266"/>
        <v>AH$19</v>
      </c>
      <c r="AI2129" s="179" t="str">
        <f t="shared" si="4266"/>
        <v>AI$19</v>
      </c>
      <c r="AJ2129" s="179" t="str">
        <f t="shared" si="4266"/>
        <v>AJ$19</v>
      </c>
      <c r="AK2129" s="179" t="str">
        <f t="shared" si="4266"/>
        <v>AK$19</v>
      </c>
      <c r="AL2129" s="179" t="str">
        <f t="shared" si="4266"/>
        <v>AL$19</v>
      </c>
      <c r="AM2129" s="179" t="str">
        <f t="shared" si="4266"/>
        <v>AM$19</v>
      </c>
      <c r="AN2129" s="179" t="str">
        <f t="shared" si="4266"/>
        <v>AN$19</v>
      </c>
      <c r="AO2129" s="179" t="str">
        <f t="shared" si="4266"/>
        <v>AO$19</v>
      </c>
      <c r="AP2129" s="179" t="str">
        <f t="shared" si="4266"/>
        <v>AP$19</v>
      </c>
      <c r="AQ2129" s="179" t="str">
        <f t="shared" si="4266"/>
        <v>AQ$19</v>
      </c>
      <c r="AR2129" s="179" t="str">
        <f t="shared" si="4266"/>
        <v>AR$19</v>
      </c>
      <c r="AS2129" s="179" t="str">
        <f t="shared" si="4266"/>
        <v>AS$19</v>
      </c>
      <c r="AT2129" s="179" t="str">
        <f t="shared" si="4266"/>
        <v>AT$19</v>
      </c>
      <c r="AU2129" s="179" t="str">
        <f t="shared" si="4266"/>
        <v>AU$19</v>
      </c>
      <c r="AV2129" s="179" t="str">
        <f t="shared" si="4266"/>
        <v>AV$19</v>
      </c>
      <c r="AW2129" s="179" t="str">
        <f t="shared" si="4266"/>
        <v>AW$19</v>
      </c>
      <c r="AX2129" s="179" t="str">
        <f t="shared" si="4266"/>
        <v>AX$19</v>
      </c>
      <c r="AY2129" s="179" t="str">
        <f t="shared" ref="AY2129:CD2129" si="4267">AY2102</f>
        <v>AY$19</v>
      </c>
      <c r="AZ2129" s="179" t="str">
        <f t="shared" si="4267"/>
        <v>AZ$19</v>
      </c>
      <c r="BA2129" s="179" t="str">
        <f t="shared" si="4267"/>
        <v>BA$19</v>
      </c>
      <c r="BB2129" s="179" t="str">
        <f t="shared" si="4267"/>
        <v>BB$19</v>
      </c>
      <c r="BC2129" s="179" t="str">
        <f t="shared" si="4267"/>
        <v>BC$19</v>
      </c>
      <c r="BD2129" s="179" t="str">
        <f t="shared" si="4267"/>
        <v>BD$19</v>
      </c>
      <c r="BE2129" s="179" t="str">
        <f t="shared" si="4267"/>
        <v>BE$19</v>
      </c>
      <c r="BF2129" s="179" t="str">
        <f t="shared" si="4267"/>
        <v>BF$19</v>
      </c>
      <c r="BG2129" s="179" t="str">
        <f t="shared" si="4267"/>
        <v>BG$19</v>
      </c>
      <c r="BH2129" s="179" t="str">
        <f t="shared" si="4267"/>
        <v>BH$19</v>
      </c>
      <c r="BI2129" s="179" t="str">
        <f t="shared" si="4267"/>
        <v>BI$19</v>
      </c>
      <c r="BJ2129" s="179" t="str">
        <f t="shared" si="4267"/>
        <v>BJ$19</v>
      </c>
      <c r="BK2129" s="179" t="str">
        <f t="shared" si="4267"/>
        <v>BK$19</v>
      </c>
      <c r="BL2129" s="179" t="str">
        <f t="shared" si="4267"/>
        <v>BL$19</v>
      </c>
      <c r="BM2129" s="179" t="str">
        <f t="shared" si="4267"/>
        <v>BM$19</v>
      </c>
      <c r="BN2129" s="179" t="str">
        <f t="shared" si="4267"/>
        <v>BN$19</v>
      </c>
      <c r="BO2129" s="179" t="str">
        <f t="shared" si="4267"/>
        <v>BO$19</v>
      </c>
      <c r="BP2129" s="179" t="str">
        <f t="shared" si="4267"/>
        <v>BP$19</v>
      </c>
      <c r="BQ2129" s="179" t="str">
        <f t="shared" si="4267"/>
        <v>BQ$19</v>
      </c>
      <c r="BR2129" s="179" t="str">
        <f t="shared" si="4267"/>
        <v>BR$19</v>
      </c>
      <c r="BS2129" s="179" t="str">
        <f t="shared" si="4267"/>
        <v>BS$19</v>
      </c>
      <c r="BT2129" s="179" t="str">
        <f t="shared" si="4267"/>
        <v>BT$19</v>
      </c>
      <c r="BU2129" s="179" t="str">
        <f t="shared" si="4267"/>
        <v>BU$19</v>
      </c>
      <c r="BV2129" s="179" t="str">
        <f t="shared" si="4267"/>
        <v>BV$19</v>
      </c>
      <c r="BW2129" s="179" t="str">
        <f t="shared" si="4267"/>
        <v>BW$19</v>
      </c>
      <c r="BX2129" s="179" t="str">
        <f t="shared" si="4267"/>
        <v>BX$19</v>
      </c>
      <c r="BY2129" s="179" t="str">
        <f t="shared" si="4267"/>
        <v>BY$19</v>
      </c>
      <c r="BZ2129" s="179" t="str">
        <f t="shared" si="4267"/>
        <v>BZ$19</v>
      </c>
      <c r="CA2129" s="179" t="str">
        <f t="shared" si="4267"/>
        <v>CA$19</v>
      </c>
      <c r="CB2129" s="179" t="str">
        <f t="shared" si="4267"/>
        <v>CB$19</v>
      </c>
      <c r="CC2129" s="179" t="str">
        <f t="shared" si="4267"/>
        <v>CC$19</v>
      </c>
      <c r="CD2129" s="179" t="str">
        <f t="shared" si="4267"/>
        <v>CD$19</v>
      </c>
      <c r="CE2129" s="179" t="str">
        <f t="shared" ref="CE2129:CL2129" si="4268">CE2102</f>
        <v>CE$19</v>
      </c>
      <c r="CF2129" s="179" t="str">
        <f t="shared" si="4268"/>
        <v>CF$19</v>
      </c>
      <c r="CG2129" s="179" t="str">
        <f t="shared" si="4268"/>
        <v>CG$19</v>
      </c>
      <c r="CH2129" s="179" t="str">
        <f t="shared" si="4268"/>
        <v>CH$19</v>
      </c>
      <c r="CI2129" s="179" t="str">
        <f t="shared" si="4268"/>
        <v>CI$19</v>
      </c>
      <c r="CJ2129" s="179" t="str">
        <f t="shared" si="4268"/>
        <v>CJ$19</v>
      </c>
      <c r="CK2129" s="179" t="str">
        <f t="shared" si="4268"/>
        <v>CK$19</v>
      </c>
      <c r="CL2129" s="179" t="str">
        <f t="shared" si="4268"/>
        <v>CL$19</v>
      </c>
      <c r="CN2129" s="60"/>
      <c r="CO2129" s="179" t="str">
        <f t="shared" ref="CO2129:DL2129" si="4269">CO2102</f>
        <v>CO$19</v>
      </c>
      <c r="CP2129" s="179" t="str">
        <f t="shared" si="4269"/>
        <v>CP$19</v>
      </c>
      <c r="CQ2129" s="179" t="str">
        <f t="shared" si="4269"/>
        <v>CQ$19</v>
      </c>
      <c r="CR2129" s="179" t="str">
        <f t="shared" si="4269"/>
        <v>CR$19</v>
      </c>
      <c r="CS2129" s="179" t="str">
        <f t="shared" si="4269"/>
        <v>CS$19</v>
      </c>
      <c r="CT2129" s="179" t="str">
        <f t="shared" si="4269"/>
        <v>CT$19</v>
      </c>
      <c r="CU2129" s="179" t="str">
        <f t="shared" si="4269"/>
        <v>CU$19</v>
      </c>
      <c r="CV2129" s="179" t="str">
        <f t="shared" si="4269"/>
        <v>CV$19</v>
      </c>
      <c r="CW2129" s="179" t="str">
        <f t="shared" si="4269"/>
        <v>CW$19</v>
      </c>
      <c r="CX2129" s="179" t="str">
        <f t="shared" si="4269"/>
        <v>CX$19</v>
      </c>
      <c r="CY2129" s="179" t="str">
        <f t="shared" si="4269"/>
        <v>CY$19</v>
      </c>
      <c r="CZ2129" s="179" t="str">
        <f t="shared" si="4269"/>
        <v>CZ$19</v>
      </c>
      <c r="DA2129" s="179" t="str">
        <f t="shared" si="4269"/>
        <v>DA$19</v>
      </c>
      <c r="DB2129" s="179" t="str">
        <f t="shared" si="4269"/>
        <v>DB$19</v>
      </c>
      <c r="DC2129" s="179" t="str">
        <f t="shared" si="4269"/>
        <v>DC$19</v>
      </c>
      <c r="DD2129" s="179" t="str">
        <f t="shared" si="4269"/>
        <v>DD$19</v>
      </c>
      <c r="DE2129" s="179" t="str">
        <f t="shared" si="4269"/>
        <v>DE$19</v>
      </c>
      <c r="DF2129" s="179" t="str">
        <f t="shared" si="4269"/>
        <v>DF$19</v>
      </c>
      <c r="DG2129" s="179" t="str">
        <f t="shared" si="4269"/>
        <v>DG$19</v>
      </c>
      <c r="DH2129" s="179" t="str">
        <f t="shared" si="4269"/>
        <v>DH$19</v>
      </c>
      <c r="DI2129" s="179" t="str">
        <f t="shared" si="4269"/>
        <v>DI$19</v>
      </c>
      <c r="DJ2129" s="179" t="str">
        <f t="shared" si="4269"/>
        <v>DJ$19</v>
      </c>
      <c r="DK2129" s="179" t="str">
        <f t="shared" si="4269"/>
        <v>DK$19</v>
      </c>
      <c r="DL2129" s="179" t="str">
        <f t="shared" si="4269"/>
        <v>DL$19</v>
      </c>
    </row>
    <row r="2130" spans="1:116" x14ac:dyDescent="0.4">
      <c r="E2130" s="8"/>
      <c r="H2130" s="12"/>
      <c r="I2130" s="60"/>
      <c r="J2130" s="60"/>
      <c r="K2130" s="15"/>
      <c r="L2130" s="15"/>
      <c r="M2130" s="15"/>
      <c r="N2130" s="15"/>
      <c r="O2130" s="15"/>
      <c r="P2130" s="15"/>
      <c r="R2130" s="15"/>
      <c r="S2130" s="76"/>
      <c r="T2130" s="76"/>
      <c r="U2130" s="76"/>
      <c r="V2130" s="76"/>
      <c r="W2130" s="76"/>
      <c r="X2130" s="76"/>
      <c r="Y2130" s="76"/>
      <c r="Z2130" s="76"/>
      <c r="AA2130" s="76"/>
      <c r="AB2130" s="76"/>
      <c r="AC2130" s="76"/>
      <c r="AD2130" s="76"/>
      <c r="AE2130" s="76"/>
      <c r="AF2130" s="76"/>
      <c r="AG2130" s="76"/>
      <c r="AH2130" s="76"/>
      <c r="AI2130" s="76"/>
      <c r="AJ2130" s="76"/>
      <c r="AK2130" s="76"/>
      <c r="AL2130" s="76"/>
      <c r="AM2130" s="76"/>
      <c r="AN2130" s="76"/>
      <c r="AO2130" s="76"/>
      <c r="AP2130" s="76"/>
      <c r="AQ2130" s="76"/>
      <c r="AR2130" s="76"/>
      <c r="AS2130" s="76"/>
      <c r="AT2130" s="76"/>
      <c r="AU2130" s="76"/>
      <c r="AV2130" s="76"/>
      <c r="AW2130" s="76"/>
      <c r="AX2130" s="76"/>
      <c r="AY2130" s="76"/>
      <c r="AZ2130" s="76"/>
      <c r="BA2130" s="76"/>
      <c r="BB2130" s="76"/>
      <c r="BC2130" s="76"/>
      <c r="BD2130" s="76"/>
      <c r="BE2130" s="76"/>
      <c r="BF2130" s="76"/>
      <c r="BG2130" s="76"/>
      <c r="BH2130" s="76"/>
      <c r="BI2130" s="76"/>
      <c r="BJ2130" s="76"/>
      <c r="BK2130" s="76"/>
      <c r="BL2130" s="76"/>
      <c r="BM2130" s="76"/>
      <c r="BN2130" s="76"/>
      <c r="BO2130" s="76"/>
      <c r="BP2130" s="76"/>
      <c r="BQ2130" s="76"/>
      <c r="BR2130" s="76"/>
      <c r="BS2130" s="76"/>
      <c r="BT2130" s="76"/>
      <c r="BU2130" s="76"/>
      <c r="BV2130" s="76"/>
      <c r="BW2130" s="76"/>
      <c r="BX2130" s="76"/>
      <c r="BY2130" s="76"/>
      <c r="BZ2130" s="76"/>
      <c r="CA2130" s="76"/>
      <c r="CB2130" s="76"/>
      <c r="CC2130" s="76"/>
      <c r="CD2130" s="76"/>
      <c r="CE2130" s="76"/>
      <c r="CF2130" s="76"/>
      <c r="CG2130" s="76"/>
      <c r="CH2130" s="76"/>
      <c r="CI2130" s="76"/>
      <c r="CJ2130" s="76"/>
      <c r="CK2130" s="76"/>
      <c r="CL2130" s="76"/>
      <c r="CN2130" s="60"/>
      <c r="CO2130" s="76"/>
      <c r="CP2130" s="76"/>
      <c r="CQ2130" s="76"/>
      <c r="CR2130" s="76"/>
      <c r="CS2130" s="76"/>
      <c r="CT2130" s="76"/>
      <c r="CU2130" s="76"/>
      <c r="CV2130" s="76"/>
      <c r="CW2130" s="76"/>
      <c r="CX2130" s="76"/>
      <c r="CY2130" s="76"/>
      <c r="CZ2130" s="76"/>
      <c r="DA2130" s="76"/>
      <c r="DB2130" s="76"/>
      <c r="DC2130" s="76"/>
      <c r="DD2130" s="76"/>
      <c r="DE2130" s="76"/>
      <c r="DF2130" s="76"/>
      <c r="DG2130" s="76"/>
      <c r="DH2130" s="76"/>
      <c r="DI2130" s="76"/>
      <c r="DJ2130" s="76"/>
      <c r="DK2130" s="76"/>
      <c r="DL2130" s="76"/>
    </row>
    <row r="2131" spans="1:116" x14ac:dyDescent="0.4">
      <c r="A2131" s="174"/>
      <c r="E2131" s="8"/>
      <c r="G2131" s="175" t="s">
        <v>490</v>
      </c>
      <c r="H2131" s="174"/>
      <c r="I2131" s="176"/>
      <c r="J2131" s="176"/>
      <c r="K2131" s="197"/>
      <c r="L2131" s="197"/>
      <c r="M2131" s="197"/>
      <c r="N2131" s="197"/>
      <c r="O2131" s="197"/>
      <c r="P2131" s="197"/>
      <c r="R2131" s="198"/>
      <c r="S2131" s="174"/>
      <c r="T2131" s="174"/>
      <c r="U2131" s="174"/>
      <c r="V2131" s="174"/>
      <c r="W2131" s="174"/>
      <c r="X2131" s="174"/>
      <c r="Y2131" s="174"/>
      <c r="Z2131" s="174"/>
      <c r="AA2131" s="174"/>
      <c r="AB2131" s="174"/>
      <c r="AC2131" s="174"/>
      <c r="AD2131" s="174"/>
      <c r="AE2131" s="174"/>
      <c r="AF2131" s="174"/>
      <c r="AG2131" s="174"/>
      <c r="AH2131" s="174"/>
      <c r="AI2131" s="174"/>
      <c r="AJ2131" s="174"/>
      <c r="AK2131" s="174"/>
      <c r="AL2131" s="174"/>
      <c r="AM2131" s="174"/>
      <c r="AN2131" s="174"/>
      <c r="AO2131" s="174"/>
      <c r="AP2131" s="174"/>
      <c r="AQ2131" s="174"/>
      <c r="AR2131" s="174"/>
      <c r="AS2131" s="174"/>
      <c r="AT2131" s="174"/>
      <c r="AU2131" s="174"/>
      <c r="AV2131" s="174"/>
      <c r="AW2131" s="174"/>
      <c r="AX2131" s="174"/>
      <c r="AY2131" s="174"/>
      <c r="AZ2131" s="174"/>
      <c r="BA2131" s="174"/>
      <c r="BB2131" s="174"/>
      <c r="BC2131" s="174"/>
      <c r="BD2131" s="174"/>
      <c r="BE2131" s="174"/>
      <c r="BF2131" s="174"/>
      <c r="BG2131" s="174"/>
      <c r="BH2131" s="174"/>
      <c r="BI2131" s="174"/>
      <c r="BJ2131" s="174"/>
      <c r="BK2131" s="174"/>
      <c r="BL2131" s="174"/>
      <c r="BM2131" s="174"/>
      <c r="BN2131" s="174"/>
      <c r="BO2131" s="174"/>
      <c r="BP2131" s="174"/>
      <c r="BQ2131" s="174"/>
      <c r="BR2131" s="174"/>
      <c r="BS2131" s="174"/>
      <c r="BT2131" s="174"/>
      <c r="BU2131" s="174"/>
      <c r="BV2131" s="174"/>
      <c r="BW2131" s="174"/>
      <c r="BX2131" s="174"/>
      <c r="BY2131" s="174"/>
      <c r="BZ2131" s="174"/>
      <c r="CA2131" s="174"/>
      <c r="CB2131" s="174"/>
      <c r="CC2131" s="174"/>
      <c r="CD2131" s="174"/>
      <c r="CE2131" s="174"/>
      <c r="CF2131" s="174"/>
      <c r="CG2131" s="174"/>
      <c r="CH2131" s="174"/>
      <c r="CI2131" s="174"/>
      <c r="CJ2131" s="174"/>
      <c r="CK2131" s="174"/>
      <c r="CL2131" s="174"/>
      <c r="CN2131" s="176"/>
      <c r="CO2131" s="174"/>
      <c r="CP2131" s="174"/>
      <c r="CQ2131" s="174"/>
      <c r="CR2131" s="174"/>
      <c r="CS2131" s="174"/>
      <c r="CT2131" s="174"/>
      <c r="CU2131" s="174"/>
      <c r="CV2131" s="174"/>
      <c r="CW2131" s="174"/>
      <c r="CX2131" s="174"/>
      <c r="CY2131" s="174"/>
      <c r="CZ2131" s="174"/>
      <c r="DA2131" s="174"/>
      <c r="DB2131" s="174"/>
      <c r="DC2131" s="174"/>
      <c r="DD2131" s="174"/>
      <c r="DE2131" s="174"/>
      <c r="DF2131" s="174"/>
      <c r="DG2131" s="174"/>
      <c r="DH2131" s="174"/>
      <c r="DI2131" s="174"/>
      <c r="DJ2131" s="174"/>
      <c r="DK2131" s="174"/>
      <c r="DL2131" s="174"/>
    </row>
    <row r="2132" spans="1:116" x14ac:dyDescent="0.4">
      <c r="A2132" s="174"/>
      <c r="E2132" s="8"/>
      <c r="G2132" s="175" t="s">
        <v>492</v>
      </c>
      <c r="H2132" s="174"/>
      <c r="I2132" s="176"/>
      <c r="J2132" s="176"/>
      <c r="K2132" s="197"/>
      <c r="L2132" s="197"/>
      <c r="M2132" s="197"/>
      <c r="N2132" s="197"/>
      <c r="O2132" s="197"/>
      <c r="P2132" s="197"/>
      <c r="R2132" s="198"/>
      <c r="S2132" s="174"/>
      <c r="T2132" s="174"/>
      <c r="U2132" s="174"/>
      <c r="V2132" s="174"/>
      <c r="W2132" s="174"/>
      <c r="X2132" s="174"/>
      <c r="Y2132" s="174"/>
      <c r="Z2132" s="174"/>
      <c r="AA2132" s="174"/>
      <c r="AB2132" s="174"/>
      <c r="AC2132" s="174"/>
      <c r="AD2132" s="174"/>
      <c r="AE2132" s="174"/>
      <c r="AF2132" s="174"/>
      <c r="AG2132" s="174"/>
      <c r="AH2132" s="174"/>
      <c r="AI2132" s="174"/>
      <c r="AJ2132" s="174"/>
      <c r="AK2132" s="174"/>
      <c r="AL2132" s="174"/>
      <c r="AM2132" s="174"/>
      <c r="AN2132" s="174"/>
      <c r="AO2132" s="174"/>
      <c r="AP2132" s="174"/>
      <c r="AQ2132" s="174"/>
      <c r="AR2132" s="174"/>
      <c r="AS2132" s="174"/>
      <c r="AT2132" s="174"/>
      <c r="AU2132" s="174"/>
      <c r="AV2132" s="174"/>
      <c r="AW2132" s="174"/>
      <c r="AX2132" s="174"/>
      <c r="AY2132" s="174"/>
      <c r="AZ2132" s="174"/>
      <c r="BA2132" s="174"/>
      <c r="BB2132" s="174"/>
      <c r="BC2132" s="174"/>
      <c r="BD2132" s="174"/>
      <c r="BE2132" s="174"/>
      <c r="BF2132" s="174"/>
      <c r="BG2132" s="174"/>
      <c r="BH2132" s="174"/>
      <c r="BI2132" s="174"/>
      <c r="BJ2132" s="174"/>
      <c r="BK2132" s="174"/>
      <c r="BL2132" s="174"/>
      <c r="BM2132" s="174"/>
      <c r="BN2132" s="174"/>
      <c r="BO2132" s="174"/>
      <c r="BP2132" s="174"/>
      <c r="BQ2132" s="174"/>
      <c r="BR2132" s="174"/>
      <c r="BS2132" s="174"/>
      <c r="BT2132" s="174"/>
      <c r="BU2132" s="174"/>
      <c r="BV2132" s="174"/>
      <c r="BW2132" s="174"/>
      <c r="BX2132" s="174"/>
      <c r="BY2132" s="174"/>
      <c r="BZ2132" s="174"/>
      <c r="CA2132" s="174"/>
      <c r="CB2132" s="174"/>
      <c r="CC2132" s="174"/>
      <c r="CD2132" s="174"/>
      <c r="CE2132" s="174"/>
      <c r="CF2132" s="174"/>
      <c r="CG2132" s="174"/>
      <c r="CH2132" s="174"/>
      <c r="CI2132" s="174"/>
      <c r="CJ2132" s="174"/>
      <c r="CK2132" s="174"/>
      <c r="CL2132" s="174"/>
      <c r="CN2132" s="176"/>
      <c r="CO2132" s="174"/>
      <c r="CP2132" s="174"/>
      <c r="CQ2132" s="174"/>
      <c r="CR2132" s="174"/>
      <c r="CS2132" s="174"/>
      <c r="CT2132" s="174"/>
      <c r="CU2132" s="174"/>
      <c r="CV2132" s="174"/>
      <c r="CW2132" s="174"/>
      <c r="CX2132" s="174"/>
      <c r="CY2132" s="174"/>
      <c r="CZ2132" s="174"/>
      <c r="DA2132" s="174"/>
      <c r="DB2132" s="174"/>
      <c r="DC2132" s="174"/>
      <c r="DD2132" s="174"/>
      <c r="DE2132" s="174"/>
      <c r="DF2132" s="174"/>
      <c r="DG2132" s="174"/>
      <c r="DH2132" s="174"/>
      <c r="DI2132" s="174"/>
      <c r="DJ2132" s="174"/>
      <c r="DK2132" s="174"/>
      <c r="DL2132" s="174"/>
    </row>
    <row r="2133" spans="1:116" x14ac:dyDescent="0.4">
      <c r="A2133" s="174"/>
      <c r="E2133" s="8"/>
      <c r="G2133" s="175" t="s">
        <v>461</v>
      </c>
      <c r="H2133" s="174"/>
      <c r="I2133" s="176"/>
      <c r="J2133" s="176"/>
      <c r="K2133" s="197"/>
      <c r="L2133" s="197"/>
      <c r="M2133" s="197"/>
      <c r="N2133" s="197"/>
      <c r="O2133" s="197"/>
      <c r="P2133" s="197"/>
      <c r="R2133" s="198"/>
      <c r="S2133" s="199" t="str">
        <f t="shared" ref="S2133:AX2133" si="4270">S$20</f>
        <v>S$16</v>
      </c>
      <c r="T2133" s="199" t="str">
        <f t="shared" si="4270"/>
        <v>T$16</v>
      </c>
      <c r="U2133" s="199" t="str">
        <f t="shared" si="4270"/>
        <v>U$16</v>
      </c>
      <c r="V2133" s="199" t="str">
        <f t="shared" si="4270"/>
        <v>V$16</v>
      </c>
      <c r="W2133" s="199" t="str">
        <f t="shared" si="4270"/>
        <v>W$16</v>
      </c>
      <c r="X2133" s="199" t="str">
        <f t="shared" si="4270"/>
        <v>X$16</v>
      </c>
      <c r="Y2133" s="199" t="str">
        <f t="shared" si="4270"/>
        <v>Y$16</v>
      </c>
      <c r="Z2133" s="199" t="str">
        <f t="shared" si="4270"/>
        <v>Z$16</v>
      </c>
      <c r="AA2133" s="199" t="str">
        <f t="shared" si="4270"/>
        <v>AA$16</v>
      </c>
      <c r="AB2133" s="199" t="str">
        <f t="shared" si="4270"/>
        <v>AB$16</v>
      </c>
      <c r="AC2133" s="199" t="str">
        <f t="shared" si="4270"/>
        <v>AC$16</v>
      </c>
      <c r="AD2133" s="199" t="str">
        <f t="shared" si="4270"/>
        <v>AD$16</v>
      </c>
      <c r="AE2133" s="199" t="str">
        <f t="shared" si="4270"/>
        <v>AE$16</v>
      </c>
      <c r="AF2133" s="199" t="str">
        <f t="shared" si="4270"/>
        <v>AF$16</v>
      </c>
      <c r="AG2133" s="199" t="str">
        <f t="shared" si="4270"/>
        <v>AG$16</v>
      </c>
      <c r="AH2133" s="199" t="str">
        <f t="shared" si="4270"/>
        <v>AH$16</v>
      </c>
      <c r="AI2133" s="199" t="str">
        <f t="shared" si="4270"/>
        <v>AI$16</v>
      </c>
      <c r="AJ2133" s="199" t="str">
        <f t="shared" si="4270"/>
        <v>AJ$16</v>
      </c>
      <c r="AK2133" s="199" t="str">
        <f t="shared" si="4270"/>
        <v>AK$16</v>
      </c>
      <c r="AL2133" s="199" t="str">
        <f t="shared" si="4270"/>
        <v>AL$16</v>
      </c>
      <c r="AM2133" s="199" t="str">
        <f t="shared" si="4270"/>
        <v>AM$16</v>
      </c>
      <c r="AN2133" s="199" t="str">
        <f t="shared" si="4270"/>
        <v>AN$16</v>
      </c>
      <c r="AO2133" s="199" t="str">
        <f t="shared" si="4270"/>
        <v>AO$16</v>
      </c>
      <c r="AP2133" s="199" t="str">
        <f t="shared" si="4270"/>
        <v>AP$16</v>
      </c>
      <c r="AQ2133" s="199" t="str">
        <f t="shared" si="4270"/>
        <v>AQ$16</v>
      </c>
      <c r="AR2133" s="199" t="str">
        <f t="shared" si="4270"/>
        <v>AR$16</v>
      </c>
      <c r="AS2133" s="199" t="str">
        <f t="shared" si="4270"/>
        <v>AS$16</v>
      </c>
      <c r="AT2133" s="199" t="str">
        <f t="shared" si="4270"/>
        <v>AT$16</v>
      </c>
      <c r="AU2133" s="199" t="str">
        <f t="shared" si="4270"/>
        <v>AU$16</v>
      </c>
      <c r="AV2133" s="199" t="str">
        <f t="shared" si="4270"/>
        <v>AV$16</v>
      </c>
      <c r="AW2133" s="199" t="str">
        <f t="shared" si="4270"/>
        <v>AW$16</v>
      </c>
      <c r="AX2133" s="199" t="str">
        <f t="shared" si="4270"/>
        <v>AX$16</v>
      </c>
      <c r="AY2133" s="199" t="str">
        <f t="shared" ref="AY2133:CD2133" si="4271">AY$20</f>
        <v>AY$16</v>
      </c>
      <c r="AZ2133" s="199" t="str">
        <f t="shared" si="4271"/>
        <v>AZ$16</v>
      </c>
      <c r="BA2133" s="199" t="str">
        <f t="shared" si="4271"/>
        <v>BA$16</v>
      </c>
      <c r="BB2133" s="199" t="str">
        <f t="shared" si="4271"/>
        <v>BB$16</v>
      </c>
      <c r="BC2133" s="199" t="str">
        <f t="shared" si="4271"/>
        <v>BC$16</v>
      </c>
      <c r="BD2133" s="199" t="str">
        <f t="shared" si="4271"/>
        <v>BD$16</v>
      </c>
      <c r="BE2133" s="199" t="str">
        <f t="shared" si="4271"/>
        <v>BE$16</v>
      </c>
      <c r="BF2133" s="199" t="str">
        <f t="shared" si="4271"/>
        <v>BF$16</v>
      </c>
      <c r="BG2133" s="199" t="str">
        <f t="shared" si="4271"/>
        <v>BG$16</v>
      </c>
      <c r="BH2133" s="199" t="str">
        <f t="shared" si="4271"/>
        <v>BH$16</v>
      </c>
      <c r="BI2133" s="199" t="str">
        <f t="shared" si="4271"/>
        <v>BI$16</v>
      </c>
      <c r="BJ2133" s="199" t="str">
        <f t="shared" si="4271"/>
        <v>BJ$16</v>
      </c>
      <c r="BK2133" s="199" t="str">
        <f t="shared" si="4271"/>
        <v>BK$16</v>
      </c>
      <c r="BL2133" s="199" t="str">
        <f t="shared" si="4271"/>
        <v>BL$16</v>
      </c>
      <c r="BM2133" s="199" t="str">
        <f t="shared" si="4271"/>
        <v>BM$16</v>
      </c>
      <c r="BN2133" s="199" t="str">
        <f t="shared" si="4271"/>
        <v>BN$16</v>
      </c>
      <c r="BO2133" s="199" t="str">
        <f t="shared" si="4271"/>
        <v>BO$16</v>
      </c>
      <c r="BP2133" s="199" t="str">
        <f t="shared" si="4271"/>
        <v>BP$16</v>
      </c>
      <c r="BQ2133" s="199" t="str">
        <f t="shared" si="4271"/>
        <v>BQ$16</v>
      </c>
      <c r="BR2133" s="199" t="str">
        <f t="shared" si="4271"/>
        <v>BR$16</v>
      </c>
      <c r="BS2133" s="199" t="str">
        <f t="shared" si="4271"/>
        <v>BS$16</v>
      </c>
      <c r="BT2133" s="199" t="str">
        <f t="shared" si="4271"/>
        <v>BT$16</v>
      </c>
      <c r="BU2133" s="199" t="str">
        <f t="shared" si="4271"/>
        <v>BU$16</v>
      </c>
      <c r="BV2133" s="199" t="str">
        <f t="shared" si="4271"/>
        <v>BV$16</v>
      </c>
      <c r="BW2133" s="199" t="str">
        <f t="shared" si="4271"/>
        <v>BW$16</v>
      </c>
      <c r="BX2133" s="199" t="str">
        <f t="shared" si="4271"/>
        <v>BX$16</v>
      </c>
      <c r="BY2133" s="199" t="str">
        <f t="shared" si="4271"/>
        <v>BY$16</v>
      </c>
      <c r="BZ2133" s="199" t="str">
        <f t="shared" si="4271"/>
        <v>BZ$16</v>
      </c>
      <c r="CA2133" s="199" t="str">
        <f t="shared" si="4271"/>
        <v>CA$16</v>
      </c>
      <c r="CB2133" s="199" t="str">
        <f t="shared" si="4271"/>
        <v>CB$16</v>
      </c>
      <c r="CC2133" s="199" t="str">
        <f t="shared" si="4271"/>
        <v>CC$16</v>
      </c>
      <c r="CD2133" s="199" t="str">
        <f t="shared" si="4271"/>
        <v>CD$16</v>
      </c>
      <c r="CE2133" s="199" t="str">
        <f t="shared" ref="CE2133:CL2133" si="4272">CE$20</f>
        <v>CE$16</v>
      </c>
      <c r="CF2133" s="199" t="str">
        <f t="shared" si="4272"/>
        <v>CF$16</v>
      </c>
      <c r="CG2133" s="199" t="str">
        <f t="shared" si="4272"/>
        <v>CG$16</v>
      </c>
      <c r="CH2133" s="199" t="str">
        <f t="shared" si="4272"/>
        <v>CH$16</v>
      </c>
      <c r="CI2133" s="199" t="str">
        <f t="shared" si="4272"/>
        <v>CI$16</v>
      </c>
      <c r="CJ2133" s="199" t="str">
        <f t="shared" si="4272"/>
        <v>CJ$16</v>
      </c>
      <c r="CK2133" s="199" t="str">
        <f t="shared" si="4272"/>
        <v>CK$16</v>
      </c>
      <c r="CL2133" s="199" t="str">
        <f t="shared" si="4272"/>
        <v>CL$16</v>
      </c>
      <c r="CN2133" s="176"/>
      <c r="CO2133" s="199" t="str">
        <f t="shared" ref="CO2133:DL2133" si="4273">CO$20</f>
        <v>CO$16</v>
      </c>
      <c r="CP2133" s="199" t="str">
        <f t="shared" si="4273"/>
        <v>CP$16</v>
      </c>
      <c r="CQ2133" s="199" t="str">
        <f t="shared" si="4273"/>
        <v>CQ$16</v>
      </c>
      <c r="CR2133" s="199" t="str">
        <f t="shared" si="4273"/>
        <v>CR$16</v>
      </c>
      <c r="CS2133" s="199" t="str">
        <f t="shared" si="4273"/>
        <v>CS$16</v>
      </c>
      <c r="CT2133" s="199" t="str">
        <f t="shared" si="4273"/>
        <v>CT$16</v>
      </c>
      <c r="CU2133" s="199" t="str">
        <f t="shared" si="4273"/>
        <v>CU$16</v>
      </c>
      <c r="CV2133" s="199" t="str">
        <f t="shared" si="4273"/>
        <v>CV$16</v>
      </c>
      <c r="CW2133" s="199" t="str">
        <f t="shared" si="4273"/>
        <v>CW$16</v>
      </c>
      <c r="CX2133" s="199" t="str">
        <f t="shared" si="4273"/>
        <v>CX$16</v>
      </c>
      <c r="CY2133" s="199" t="str">
        <f t="shared" si="4273"/>
        <v>CY$16</v>
      </c>
      <c r="CZ2133" s="199" t="str">
        <f t="shared" si="4273"/>
        <v>CZ$16</v>
      </c>
      <c r="DA2133" s="199" t="str">
        <f t="shared" si="4273"/>
        <v>DA$16</v>
      </c>
      <c r="DB2133" s="199" t="str">
        <f t="shared" si="4273"/>
        <v>DB$16</v>
      </c>
      <c r="DC2133" s="199" t="str">
        <f t="shared" si="4273"/>
        <v>DC$16</v>
      </c>
      <c r="DD2133" s="199" t="str">
        <f t="shared" si="4273"/>
        <v>DD$16</v>
      </c>
      <c r="DE2133" s="199" t="str">
        <f t="shared" si="4273"/>
        <v>DE$16</v>
      </c>
      <c r="DF2133" s="199" t="str">
        <f t="shared" si="4273"/>
        <v>DF$16</v>
      </c>
      <c r="DG2133" s="199" t="str">
        <f t="shared" si="4273"/>
        <v>DG$16</v>
      </c>
      <c r="DH2133" s="199" t="str">
        <f t="shared" si="4273"/>
        <v>DH$16</v>
      </c>
      <c r="DI2133" s="199" t="str">
        <f t="shared" si="4273"/>
        <v>DI$16</v>
      </c>
      <c r="DJ2133" s="199" t="str">
        <f t="shared" si="4273"/>
        <v>DJ$16</v>
      </c>
      <c r="DK2133" s="199" t="str">
        <f t="shared" si="4273"/>
        <v>DK$16</v>
      </c>
      <c r="DL2133" s="199" t="str">
        <f t="shared" si="4273"/>
        <v>DL$16</v>
      </c>
    </row>
    <row r="2134" spans="1:116" x14ac:dyDescent="0.4">
      <c r="A2134" s="174"/>
      <c r="E2134" s="8"/>
      <c r="G2134" s="175" t="s">
        <v>462</v>
      </c>
      <c r="H2134" s="200"/>
      <c r="I2134" s="201"/>
      <c r="J2134" s="201"/>
      <c r="K2134" s="202"/>
      <c r="L2134" s="202"/>
      <c r="M2134" s="202"/>
      <c r="N2134" s="202"/>
      <c r="O2134" s="202"/>
      <c r="P2134" s="202"/>
      <c r="R2134" s="202"/>
      <c r="S2134" s="199" t="str">
        <f t="shared" ref="S2134:AX2134" si="4274">S$21</f>
        <v>S$17</v>
      </c>
      <c r="T2134" s="199" t="str">
        <f t="shared" si="4274"/>
        <v>T$17</v>
      </c>
      <c r="U2134" s="199" t="str">
        <f t="shared" si="4274"/>
        <v>U$17</v>
      </c>
      <c r="V2134" s="199" t="str">
        <f t="shared" si="4274"/>
        <v>V$17</v>
      </c>
      <c r="W2134" s="199" t="str">
        <f t="shared" si="4274"/>
        <v>W$17</v>
      </c>
      <c r="X2134" s="199" t="str">
        <f t="shared" si="4274"/>
        <v>X$17</v>
      </c>
      <c r="Y2134" s="199" t="str">
        <f t="shared" si="4274"/>
        <v>Y$17</v>
      </c>
      <c r="Z2134" s="199" t="str">
        <f t="shared" si="4274"/>
        <v>Z$17</v>
      </c>
      <c r="AA2134" s="199" t="str">
        <f t="shared" si="4274"/>
        <v>AA$17</v>
      </c>
      <c r="AB2134" s="199" t="str">
        <f t="shared" si="4274"/>
        <v>AB$17</v>
      </c>
      <c r="AC2134" s="199" t="str">
        <f t="shared" si="4274"/>
        <v>AC$17</v>
      </c>
      <c r="AD2134" s="199" t="str">
        <f t="shared" si="4274"/>
        <v>AD$17</v>
      </c>
      <c r="AE2134" s="199" t="str">
        <f t="shared" si="4274"/>
        <v>AE$17</v>
      </c>
      <c r="AF2134" s="199" t="str">
        <f t="shared" si="4274"/>
        <v>AF$17</v>
      </c>
      <c r="AG2134" s="199" t="str">
        <f t="shared" si="4274"/>
        <v>AG$17</v>
      </c>
      <c r="AH2134" s="199" t="str">
        <f t="shared" si="4274"/>
        <v>AH$17</v>
      </c>
      <c r="AI2134" s="199" t="str">
        <f t="shared" si="4274"/>
        <v>AI$17</v>
      </c>
      <c r="AJ2134" s="199" t="str">
        <f t="shared" si="4274"/>
        <v>AJ$17</v>
      </c>
      <c r="AK2134" s="199" t="str">
        <f t="shared" si="4274"/>
        <v>AK$17</v>
      </c>
      <c r="AL2134" s="199" t="str">
        <f t="shared" si="4274"/>
        <v>AL$17</v>
      </c>
      <c r="AM2134" s="199" t="str">
        <f t="shared" si="4274"/>
        <v>AM$17</v>
      </c>
      <c r="AN2134" s="199" t="str">
        <f t="shared" si="4274"/>
        <v>AN$17</v>
      </c>
      <c r="AO2134" s="199" t="str">
        <f t="shared" si="4274"/>
        <v>AO$17</v>
      </c>
      <c r="AP2134" s="199" t="str">
        <f t="shared" si="4274"/>
        <v>AP$17</v>
      </c>
      <c r="AQ2134" s="199" t="str">
        <f t="shared" si="4274"/>
        <v>AQ$17</v>
      </c>
      <c r="AR2134" s="199" t="str">
        <f t="shared" si="4274"/>
        <v>AR$17</v>
      </c>
      <c r="AS2134" s="199" t="str">
        <f t="shared" si="4274"/>
        <v>AS$17</v>
      </c>
      <c r="AT2134" s="199" t="str">
        <f t="shared" si="4274"/>
        <v>AT$17</v>
      </c>
      <c r="AU2134" s="199" t="str">
        <f t="shared" si="4274"/>
        <v>AU$17</v>
      </c>
      <c r="AV2134" s="199" t="str">
        <f t="shared" si="4274"/>
        <v>AV$17</v>
      </c>
      <c r="AW2134" s="199" t="str">
        <f t="shared" si="4274"/>
        <v>AW$17</v>
      </c>
      <c r="AX2134" s="199" t="str">
        <f t="shared" si="4274"/>
        <v>AX$17</v>
      </c>
      <c r="AY2134" s="199" t="str">
        <f t="shared" ref="AY2134:CD2134" si="4275">AY$21</f>
        <v>AY$17</v>
      </c>
      <c r="AZ2134" s="199" t="str">
        <f t="shared" si="4275"/>
        <v>AZ$17</v>
      </c>
      <c r="BA2134" s="199" t="str">
        <f t="shared" si="4275"/>
        <v>BA$17</v>
      </c>
      <c r="BB2134" s="199" t="str">
        <f t="shared" si="4275"/>
        <v>BB$17</v>
      </c>
      <c r="BC2134" s="199" t="str">
        <f t="shared" si="4275"/>
        <v>BC$17</v>
      </c>
      <c r="BD2134" s="199" t="str">
        <f t="shared" si="4275"/>
        <v>BD$17</v>
      </c>
      <c r="BE2134" s="199" t="str">
        <f t="shared" si="4275"/>
        <v>BE$17</v>
      </c>
      <c r="BF2134" s="199" t="str">
        <f t="shared" si="4275"/>
        <v>BF$17</v>
      </c>
      <c r="BG2134" s="199" t="str">
        <f t="shared" si="4275"/>
        <v>BG$17</v>
      </c>
      <c r="BH2134" s="199" t="str">
        <f t="shared" si="4275"/>
        <v>BH$17</v>
      </c>
      <c r="BI2134" s="199" t="str">
        <f t="shared" si="4275"/>
        <v>BI$17</v>
      </c>
      <c r="BJ2134" s="199" t="str">
        <f t="shared" si="4275"/>
        <v>BJ$17</v>
      </c>
      <c r="BK2134" s="199" t="str">
        <f t="shared" si="4275"/>
        <v>BK$17</v>
      </c>
      <c r="BL2134" s="199" t="str">
        <f t="shared" si="4275"/>
        <v>BL$17</v>
      </c>
      <c r="BM2134" s="199" t="str">
        <f t="shared" si="4275"/>
        <v>BM$17</v>
      </c>
      <c r="BN2134" s="199" t="str">
        <f t="shared" si="4275"/>
        <v>BN$17</v>
      </c>
      <c r="BO2134" s="199" t="str">
        <f t="shared" si="4275"/>
        <v>BO$17</v>
      </c>
      <c r="BP2134" s="199" t="str">
        <f t="shared" si="4275"/>
        <v>BP$17</v>
      </c>
      <c r="BQ2134" s="199" t="str">
        <f t="shared" si="4275"/>
        <v>BQ$17</v>
      </c>
      <c r="BR2134" s="199" t="str">
        <f t="shared" si="4275"/>
        <v>BR$17</v>
      </c>
      <c r="BS2134" s="199" t="str">
        <f t="shared" si="4275"/>
        <v>BS$17</v>
      </c>
      <c r="BT2134" s="199" t="str">
        <f t="shared" si="4275"/>
        <v>BT$17</v>
      </c>
      <c r="BU2134" s="199" t="str">
        <f t="shared" si="4275"/>
        <v>BU$17</v>
      </c>
      <c r="BV2134" s="199" t="str">
        <f t="shared" si="4275"/>
        <v>BV$17</v>
      </c>
      <c r="BW2134" s="199" t="str">
        <f t="shared" si="4275"/>
        <v>BW$17</v>
      </c>
      <c r="BX2134" s="199" t="str">
        <f t="shared" si="4275"/>
        <v>BX$17</v>
      </c>
      <c r="BY2134" s="199" t="str">
        <f t="shared" si="4275"/>
        <v>BY$17</v>
      </c>
      <c r="BZ2134" s="199" t="str">
        <f t="shared" si="4275"/>
        <v>BZ$17</v>
      </c>
      <c r="CA2134" s="199" t="str">
        <f t="shared" si="4275"/>
        <v>CA$17</v>
      </c>
      <c r="CB2134" s="199" t="str">
        <f t="shared" si="4275"/>
        <v>CB$17</v>
      </c>
      <c r="CC2134" s="199" t="str">
        <f t="shared" si="4275"/>
        <v>CC$17</v>
      </c>
      <c r="CD2134" s="199" t="str">
        <f t="shared" si="4275"/>
        <v>CD$17</v>
      </c>
      <c r="CE2134" s="199" t="str">
        <f t="shared" ref="CE2134:CL2134" si="4276">CE$21</f>
        <v>CE$17</v>
      </c>
      <c r="CF2134" s="199" t="str">
        <f t="shared" si="4276"/>
        <v>CF$17</v>
      </c>
      <c r="CG2134" s="199" t="str">
        <f t="shared" si="4276"/>
        <v>CG$17</v>
      </c>
      <c r="CH2134" s="199" t="str">
        <f t="shared" si="4276"/>
        <v>CH$17</v>
      </c>
      <c r="CI2134" s="199" t="str">
        <f t="shared" si="4276"/>
        <v>CI$17</v>
      </c>
      <c r="CJ2134" s="199" t="str">
        <f t="shared" si="4276"/>
        <v>CJ$17</v>
      </c>
      <c r="CK2134" s="199" t="str">
        <f t="shared" si="4276"/>
        <v>CK$17</v>
      </c>
      <c r="CL2134" s="199" t="str">
        <f t="shared" si="4276"/>
        <v>CL$17</v>
      </c>
      <c r="CN2134" s="201"/>
      <c r="CO2134" s="199" t="str">
        <f t="shared" ref="CO2134:DL2134" si="4277">CO$21</f>
        <v>CO$17</v>
      </c>
      <c r="CP2134" s="199" t="str">
        <f t="shared" si="4277"/>
        <v>CP$17</v>
      </c>
      <c r="CQ2134" s="199" t="str">
        <f t="shared" si="4277"/>
        <v>CQ$17</v>
      </c>
      <c r="CR2134" s="199" t="str">
        <f t="shared" si="4277"/>
        <v>CR$17</v>
      </c>
      <c r="CS2134" s="199" t="str">
        <f t="shared" si="4277"/>
        <v>CS$17</v>
      </c>
      <c r="CT2134" s="199" t="str">
        <f t="shared" si="4277"/>
        <v>CT$17</v>
      </c>
      <c r="CU2134" s="199" t="str">
        <f t="shared" si="4277"/>
        <v>CU$17</v>
      </c>
      <c r="CV2134" s="199" t="str">
        <f t="shared" si="4277"/>
        <v>CV$17</v>
      </c>
      <c r="CW2134" s="199" t="str">
        <f t="shared" si="4277"/>
        <v>CW$17</v>
      </c>
      <c r="CX2134" s="199" t="str">
        <f t="shared" si="4277"/>
        <v>CX$17</v>
      </c>
      <c r="CY2134" s="199" t="str">
        <f t="shared" si="4277"/>
        <v>CY$17</v>
      </c>
      <c r="CZ2134" s="199" t="str">
        <f t="shared" si="4277"/>
        <v>CZ$17</v>
      </c>
      <c r="DA2134" s="199" t="str">
        <f t="shared" si="4277"/>
        <v>DA$17</v>
      </c>
      <c r="DB2134" s="199" t="str">
        <f t="shared" si="4277"/>
        <v>DB$17</v>
      </c>
      <c r="DC2134" s="199" t="str">
        <f t="shared" si="4277"/>
        <v>DC$17</v>
      </c>
      <c r="DD2134" s="199" t="str">
        <f t="shared" si="4277"/>
        <v>DD$17</v>
      </c>
      <c r="DE2134" s="199" t="str">
        <f t="shared" si="4277"/>
        <v>DE$17</v>
      </c>
      <c r="DF2134" s="199" t="str">
        <f t="shared" si="4277"/>
        <v>DF$17</v>
      </c>
      <c r="DG2134" s="199" t="str">
        <f t="shared" si="4277"/>
        <v>DG$17</v>
      </c>
      <c r="DH2134" s="199" t="str">
        <f t="shared" si="4277"/>
        <v>DH$17</v>
      </c>
      <c r="DI2134" s="199" t="str">
        <f t="shared" si="4277"/>
        <v>DI$17</v>
      </c>
      <c r="DJ2134" s="199" t="str">
        <f t="shared" si="4277"/>
        <v>DJ$17</v>
      </c>
      <c r="DK2134" s="199" t="str">
        <f t="shared" si="4277"/>
        <v>DK$17</v>
      </c>
      <c r="DL2134" s="199" t="str">
        <f t="shared" si="4277"/>
        <v>DL$17</v>
      </c>
    </row>
    <row r="2135" spans="1:116" x14ac:dyDescent="0.4">
      <c r="A2135" s="174"/>
      <c r="E2135" s="8"/>
      <c r="G2135" s="175" t="s">
        <v>491</v>
      </c>
      <c r="H2135" s="200"/>
      <c r="I2135" s="201"/>
      <c r="J2135" s="201"/>
      <c r="K2135" s="202"/>
      <c r="L2135" s="202"/>
      <c r="M2135" s="202"/>
      <c r="N2135" s="202"/>
      <c r="O2135" s="202"/>
      <c r="P2135" s="202"/>
      <c r="R2135" s="202"/>
      <c r="S2135" s="190"/>
      <c r="T2135" s="190"/>
      <c r="U2135" s="190"/>
      <c r="V2135" s="190"/>
      <c r="W2135" s="190"/>
      <c r="X2135" s="190"/>
      <c r="Y2135" s="190"/>
      <c r="Z2135" s="190"/>
      <c r="AA2135" s="190"/>
      <c r="AB2135" s="190"/>
      <c r="AC2135" s="190"/>
      <c r="AD2135" s="190"/>
      <c r="AE2135" s="190"/>
      <c r="AF2135" s="190"/>
      <c r="AG2135" s="190"/>
      <c r="AH2135" s="190"/>
      <c r="AI2135" s="190"/>
      <c r="AJ2135" s="190"/>
      <c r="AK2135" s="190"/>
      <c r="AL2135" s="190"/>
      <c r="AM2135" s="190"/>
      <c r="AN2135" s="190"/>
      <c r="AO2135" s="190"/>
      <c r="AP2135" s="190"/>
      <c r="AQ2135" s="190"/>
      <c r="AR2135" s="190"/>
      <c r="AS2135" s="190"/>
      <c r="AT2135" s="190"/>
      <c r="AU2135" s="190"/>
      <c r="AV2135" s="190"/>
      <c r="AW2135" s="190"/>
      <c r="AX2135" s="190"/>
      <c r="AY2135" s="190"/>
      <c r="AZ2135" s="190"/>
      <c r="BA2135" s="190"/>
      <c r="BB2135" s="190"/>
      <c r="BC2135" s="190"/>
      <c r="BD2135" s="190"/>
      <c r="BE2135" s="190"/>
      <c r="BF2135" s="190"/>
      <c r="BG2135" s="190"/>
      <c r="BH2135" s="190"/>
      <c r="BI2135" s="190"/>
      <c r="BJ2135" s="190"/>
      <c r="BK2135" s="190"/>
      <c r="BL2135" s="190"/>
      <c r="BM2135" s="190"/>
      <c r="BN2135" s="190"/>
      <c r="BO2135" s="190"/>
      <c r="BP2135" s="190"/>
      <c r="BQ2135" s="190"/>
      <c r="BR2135" s="190"/>
      <c r="BS2135" s="190"/>
      <c r="BT2135" s="190"/>
      <c r="BU2135" s="190"/>
      <c r="BV2135" s="190"/>
      <c r="BW2135" s="190"/>
      <c r="BX2135" s="190"/>
      <c r="BY2135" s="190"/>
      <c r="BZ2135" s="190"/>
      <c r="CA2135" s="190"/>
      <c r="CB2135" s="190"/>
      <c r="CC2135" s="190"/>
      <c r="CD2135" s="190"/>
      <c r="CE2135" s="190"/>
      <c r="CF2135" s="190"/>
      <c r="CG2135" s="190"/>
      <c r="CH2135" s="190"/>
      <c r="CI2135" s="190"/>
      <c r="CJ2135" s="190"/>
      <c r="CK2135" s="190"/>
      <c r="CL2135" s="190"/>
      <c r="CN2135" s="201"/>
      <c r="CO2135" s="190"/>
      <c r="CP2135" s="190"/>
      <c r="CQ2135" s="190"/>
      <c r="CR2135" s="190"/>
      <c r="CS2135" s="190"/>
      <c r="CT2135" s="190"/>
      <c r="CU2135" s="190"/>
      <c r="CV2135" s="190"/>
      <c r="CW2135" s="190"/>
      <c r="CX2135" s="190"/>
      <c r="CY2135" s="190"/>
      <c r="CZ2135" s="190"/>
      <c r="DA2135" s="190"/>
      <c r="DB2135" s="190"/>
      <c r="DC2135" s="190"/>
      <c r="DD2135" s="190"/>
      <c r="DE2135" s="190"/>
      <c r="DF2135" s="190"/>
      <c r="DG2135" s="190"/>
      <c r="DH2135" s="190"/>
      <c r="DI2135" s="190"/>
      <c r="DJ2135" s="190"/>
      <c r="DK2135" s="190"/>
      <c r="DL2135" s="190"/>
    </row>
    <row r="2136" spans="1:116" x14ac:dyDescent="0.4">
      <c r="A2136" s="174"/>
      <c r="E2136" s="8"/>
      <c r="G2136" s="175" t="s">
        <v>505</v>
      </c>
      <c r="H2136" s="200"/>
      <c r="I2136" s="201"/>
      <c r="J2136" s="201"/>
      <c r="K2136" s="202"/>
      <c r="L2136" s="202"/>
      <c r="M2136" s="202"/>
      <c r="N2136" s="202"/>
      <c r="O2136" s="202"/>
      <c r="P2136" s="202"/>
      <c r="R2136" s="202"/>
      <c r="S2136" s="190"/>
      <c r="T2136" s="190"/>
      <c r="U2136" s="190"/>
      <c r="V2136" s="190"/>
      <c r="W2136" s="190"/>
      <c r="X2136" s="190"/>
      <c r="Y2136" s="190"/>
      <c r="Z2136" s="190"/>
      <c r="AA2136" s="190"/>
      <c r="AB2136" s="190"/>
      <c r="AC2136" s="190"/>
      <c r="AD2136" s="190"/>
      <c r="AE2136" s="190"/>
      <c r="AF2136" s="190"/>
      <c r="AG2136" s="190"/>
      <c r="AH2136" s="190"/>
      <c r="AI2136" s="190"/>
      <c r="AJ2136" s="190"/>
      <c r="AK2136" s="190"/>
      <c r="AL2136" s="190"/>
      <c r="AM2136" s="190"/>
      <c r="AN2136" s="190"/>
      <c r="AO2136" s="190"/>
      <c r="AP2136" s="190"/>
      <c r="AQ2136" s="190"/>
      <c r="AR2136" s="190"/>
      <c r="AS2136" s="190"/>
      <c r="AT2136" s="190"/>
      <c r="AU2136" s="190"/>
      <c r="AV2136" s="190"/>
      <c r="AW2136" s="190"/>
      <c r="AX2136" s="190"/>
      <c r="AY2136" s="190"/>
      <c r="AZ2136" s="190"/>
      <c r="BA2136" s="190"/>
      <c r="BB2136" s="190"/>
      <c r="BC2136" s="190"/>
      <c r="BD2136" s="190"/>
      <c r="BE2136" s="190"/>
      <c r="BF2136" s="190"/>
      <c r="BG2136" s="190"/>
      <c r="BH2136" s="190"/>
      <c r="BI2136" s="190"/>
      <c r="BJ2136" s="190"/>
      <c r="BK2136" s="190"/>
      <c r="BL2136" s="190"/>
      <c r="BM2136" s="190"/>
      <c r="BN2136" s="190"/>
      <c r="BO2136" s="190"/>
      <c r="BP2136" s="190"/>
      <c r="BQ2136" s="190"/>
      <c r="BR2136" s="190"/>
      <c r="BS2136" s="190"/>
      <c r="BT2136" s="190"/>
      <c r="BU2136" s="190"/>
      <c r="BV2136" s="190"/>
      <c r="BW2136" s="190"/>
      <c r="BX2136" s="190"/>
      <c r="BY2136" s="190"/>
      <c r="BZ2136" s="190"/>
      <c r="CA2136" s="190"/>
      <c r="CB2136" s="190"/>
      <c r="CC2136" s="190"/>
      <c r="CD2136" s="190"/>
      <c r="CE2136" s="190"/>
      <c r="CF2136" s="190"/>
      <c r="CG2136" s="190"/>
      <c r="CH2136" s="190"/>
      <c r="CI2136" s="190"/>
      <c r="CJ2136" s="190"/>
      <c r="CK2136" s="190"/>
      <c r="CL2136" s="190"/>
      <c r="CN2136" s="201"/>
      <c r="CO2136" s="190"/>
      <c r="CP2136" s="190"/>
      <c r="CQ2136" s="190"/>
      <c r="CR2136" s="190"/>
      <c r="CS2136" s="190"/>
      <c r="CT2136" s="190"/>
      <c r="CU2136" s="190"/>
      <c r="CV2136" s="190"/>
      <c r="CW2136" s="190"/>
      <c r="CX2136" s="190"/>
      <c r="CY2136" s="190"/>
      <c r="CZ2136" s="190"/>
      <c r="DA2136" s="190"/>
      <c r="DB2136" s="190"/>
      <c r="DC2136" s="190"/>
      <c r="DD2136" s="190"/>
      <c r="DE2136" s="190"/>
      <c r="DF2136" s="190"/>
      <c r="DG2136" s="190"/>
      <c r="DH2136" s="190"/>
      <c r="DI2136" s="190"/>
      <c r="DJ2136" s="190"/>
      <c r="DK2136" s="190"/>
      <c r="DL2136" s="190"/>
    </row>
    <row r="2137" spans="1:116" x14ac:dyDescent="0.4">
      <c r="A2137" s="174"/>
      <c r="E2137" s="8"/>
      <c r="G2137" s="175" t="s">
        <v>463</v>
      </c>
      <c r="H2137" s="200"/>
      <c r="I2137" s="201"/>
      <c r="J2137" s="201"/>
      <c r="K2137" s="202"/>
      <c r="L2137" s="202"/>
      <c r="M2137" s="202"/>
      <c r="N2137" s="202"/>
      <c r="O2137" s="202"/>
      <c r="P2137" s="202"/>
      <c r="R2137" s="202"/>
      <c r="S2137" s="190" t="str">
        <f t="shared" ref="S2137:AX2137" si="4278">S$22</f>
        <v>S$18</v>
      </c>
      <c r="T2137" s="190" t="str">
        <f t="shared" si="4278"/>
        <v>T$18</v>
      </c>
      <c r="U2137" s="190" t="str">
        <f t="shared" si="4278"/>
        <v>U$18</v>
      </c>
      <c r="V2137" s="190" t="str">
        <f t="shared" si="4278"/>
        <v>V$18</v>
      </c>
      <c r="W2137" s="190" t="str">
        <f t="shared" si="4278"/>
        <v>W$18</v>
      </c>
      <c r="X2137" s="190" t="str">
        <f t="shared" si="4278"/>
        <v>X$18</v>
      </c>
      <c r="Y2137" s="190" t="str">
        <f t="shared" si="4278"/>
        <v>Y$18</v>
      </c>
      <c r="Z2137" s="190" t="str">
        <f t="shared" si="4278"/>
        <v>Z$18</v>
      </c>
      <c r="AA2137" s="190" t="str">
        <f t="shared" si="4278"/>
        <v>AA$18</v>
      </c>
      <c r="AB2137" s="190" t="str">
        <f t="shared" si="4278"/>
        <v>AB$18</v>
      </c>
      <c r="AC2137" s="190" t="str">
        <f t="shared" si="4278"/>
        <v>AC$18</v>
      </c>
      <c r="AD2137" s="190" t="str">
        <f t="shared" si="4278"/>
        <v>AD$18</v>
      </c>
      <c r="AE2137" s="190" t="str">
        <f t="shared" si="4278"/>
        <v>AE$18</v>
      </c>
      <c r="AF2137" s="190" t="str">
        <f t="shared" si="4278"/>
        <v>AF$18</v>
      </c>
      <c r="AG2137" s="190" t="str">
        <f t="shared" si="4278"/>
        <v>AG$18</v>
      </c>
      <c r="AH2137" s="190" t="str">
        <f t="shared" si="4278"/>
        <v>AH$18</v>
      </c>
      <c r="AI2137" s="190" t="str">
        <f t="shared" si="4278"/>
        <v>AI$18</v>
      </c>
      <c r="AJ2137" s="190" t="str">
        <f t="shared" si="4278"/>
        <v>AJ$18</v>
      </c>
      <c r="AK2137" s="190" t="str">
        <f t="shared" si="4278"/>
        <v>AK$18</v>
      </c>
      <c r="AL2137" s="190" t="str">
        <f t="shared" si="4278"/>
        <v>AL$18</v>
      </c>
      <c r="AM2137" s="190" t="str">
        <f t="shared" si="4278"/>
        <v>AM$18</v>
      </c>
      <c r="AN2137" s="190" t="str">
        <f t="shared" si="4278"/>
        <v>AN$18</v>
      </c>
      <c r="AO2137" s="190" t="str">
        <f t="shared" si="4278"/>
        <v>AO$18</v>
      </c>
      <c r="AP2137" s="190" t="str">
        <f t="shared" si="4278"/>
        <v>AP$18</v>
      </c>
      <c r="AQ2137" s="190" t="str">
        <f t="shared" si="4278"/>
        <v>AQ$18</v>
      </c>
      <c r="AR2137" s="190" t="str">
        <f t="shared" si="4278"/>
        <v>AR$18</v>
      </c>
      <c r="AS2137" s="190" t="str">
        <f t="shared" si="4278"/>
        <v>AS$18</v>
      </c>
      <c r="AT2137" s="190" t="str">
        <f t="shared" si="4278"/>
        <v>AT$18</v>
      </c>
      <c r="AU2137" s="190" t="str">
        <f t="shared" si="4278"/>
        <v>AU$18</v>
      </c>
      <c r="AV2137" s="190" t="str">
        <f t="shared" si="4278"/>
        <v>AV$18</v>
      </c>
      <c r="AW2137" s="190" t="str">
        <f t="shared" si="4278"/>
        <v>AW$18</v>
      </c>
      <c r="AX2137" s="190" t="str">
        <f t="shared" si="4278"/>
        <v>AX$18</v>
      </c>
      <c r="AY2137" s="190" t="str">
        <f t="shared" ref="AY2137:CD2137" si="4279">AY$22</f>
        <v>AY$18</v>
      </c>
      <c r="AZ2137" s="190" t="str">
        <f t="shared" si="4279"/>
        <v>AZ$18</v>
      </c>
      <c r="BA2137" s="190" t="str">
        <f t="shared" si="4279"/>
        <v>BA$18</v>
      </c>
      <c r="BB2137" s="190" t="str">
        <f t="shared" si="4279"/>
        <v>BB$18</v>
      </c>
      <c r="BC2137" s="190" t="str">
        <f t="shared" si="4279"/>
        <v>BC$18</v>
      </c>
      <c r="BD2137" s="190" t="str">
        <f t="shared" si="4279"/>
        <v>BD$18</v>
      </c>
      <c r="BE2137" s="190" t="str">
        <f t="shared" si="4279"/>
        <v>BE$18</v>
      </c>
      <c r="BF2137" s="190" t="str">
        <f t="shared" si="4279"/>
        <v>BF$18</v>
      </c>
      <c r="BG2137" s="190" t="str">
        <f t="shared" si="4279"/>
        <v>BG$18</v>
      </c>
      <c r="BH2137" s="190" t="str">
        <f t="shared" si="4279"/>
        <v>BH$18</v>
      </c>
      <c r="BI2137" s="190" t="str">
        <f t="shared" si="4279"/>
        <v>BI$18</v>
      </c>
      <c r="BJ2137" s="190" t="str">
        <f t="shared" si="4279"/>
        <v>BJ$18</v>
      </c>
      <c r="BK2137" s="190" t="str">
        <f t="shared" si="4279"/>
        <v>BK$18</v>
      </c>
      <c r="BL2137" s="190" t="str">
        <f t="shared" si="4279"/>
        <v>BL$18</v>
      </c>
      <c r="BM2137" s="190" t="str">
        <f t="shared" si="4279"/>
        <v>BM$18</v>
      </c>
      <c r="BN2137" s="190" t="str">
        <f t="shared" si="4279"/>
        <v>BN$18</v>
      </c>
      <c r="BO2137" s="190" t="str">
        <f t="shared" si="4279"/>
        <v>BO$18</v>
      </c>
      <c r="BP2137" s="190" t="str">
        <f t="shared" si="4279"/>
        <v>BP$18</v>
      </c>
      <c r="BQ2137" s="190" t="str">
        <f t="shared" si="4279"/>
        <v>BQ$18</v>
      </c>
      <c r="BR2137" s="190" t="str">
        <f t="shared" si="4279"/>
        <v>BR$18</v>
      </c>
      <c r="BS2137" s="190" t="str">
        <f t="shared" si="4279"/>
        <v>BS$18</v>
      </c>
      <c r="BT2137" s="190" t="str">
        <f t="shared" si="4279"/>
        <v>BT$18</v>
      </c>
      <c r="BU2137" s="190" t="str">
        <f t="shared" si="4279"/>
        <v>BU$18</v>
      </c>
      <c r="BV2137" s="190" t="str">
        <f t="shared" si="4279"/>
        <v>BV$18</v>
      </c>
      <c r="BW2137" s="190" t="str">
        <f t="shared" si="4279"/>
        <v>BW$18</v>
      </c>
      <c r="BX2137" s="190" t="str">
        <f t="shared" si="4279"/>
        <v>BX$18</v>
      </c>
      <c r="BY2137" s="190" t="str">
        <f t="shared" si="4279"/>
        <v>BY$18</v>
      </c>
      <c r="BZ2137" s="190" t="str">
        <f t="shared" si="4279"/>
        <v>BZ$18</v>
      </c>
      <c r="CA2137" s="190" t="str">
        <f t="shared" si="4279"/>
        <v>CA$18</v>
      </c>
      <c r="CB2137" s="190" t="str">
        <f t="shared" si="4279"/>
        <v>CB$18</v>
      </c>
      <c r="CC2137" s="190" t="str">
        <f t="shared" si="4279"/>
        <v>CC$18</v>
      </c>
      <c r="CD2137" s="190" t="str">
        <f t="shared" si="4279"/>
        <v>CD$18</v>
      </c>
      <c r="CE2137" s="190" t="str">
        <f t="shared" ref="CE2137:CL2137" si="4280">CE$22</f>
        <v>CE$18</v>
      </c>
      <c r="CF2137" s="190" t="str">
        <f t="shared" si="4280"/>
        <v>CF$18</v>
      </c>
      <c r="CG2137" s="190" t="str">
        <f t="shared" si="4280"/>
        <v>CG$18</v>
      </c>
      <c r="CH2137" s="190" t="str">
        <f t="shared" si="4280"/>
        <v>CH$18</v>
      </c>
      <c r="CI2137" s="190" t="str">
        <f t="shared" si="4280"/>
        <v>CI$18</v>
      </c>
      <c r="CJ2137" s="190" t="str">
        <f t="shared" si="4280"/>
        <v>CJ$18</v>
      </c>
      <c r="CK2137" s="190" t="str">
        <f t="shared" si="4280"/>
        <v>CK$18</v>
      </c>
      <c r="CL2137" s="190" t="str">
        <f t="shared" si="4280"/>
        <v>CL$18</v>
      </c>
      <c r="CN2137" s="201"/>
      <c r="CO2137" s="190" t="str">
        <f t="shared" ref="CO2137:DL2137" si="4281">CO$22</f>
        <v>CO$18</v>
      </c>
      <c r="CP2137" s="190" t="str">
        <f t="shared" si="4281"/>
        <v>CP$18</v>
      </c>
      <c r="CQ2137" s="190" t="str">
        <f t="shared" si="4281"/>
        <v>CQ$18</v>
      </c>
      <c r="CR2137" s="190" t="str">
        <f t="shared" si="4281"/>
        <v>CR$18</v>
      </c>
      <c r="CS2137" s="190" t="str">
        <f t="shared" si="4281"/>
        <v>CS$18</v>
      </c>
      <c r="CT2137" s="190" t="str">
        <f t="shared" si="4281"/>
        <v>CT$18</v>
      </c>
      <c r="CU2137" s="190" t="str">
        <f t="shared" si="4281"/>
        <v>CU$18</v>
      </c>
      <c r="CV2137" s="190" t="str">
        <f t="shared" si="4281"/>
        <v>CV$18</v>
      </c>
      <c r="CW2137" s="190" t="str">
        <f t="shared" si="4281"/>
        <v>CW$18</v>
      </c>
      <c r="CX2137" s="190" t="str">
        <f t="shared" si="4281"/>
        <v>CX$18</v>
      </c>
      <c r="CY2137" s="190" t="str">
        <f t="shared" si="4281"/>
        <v>CY$18</v>
      </c>
      <c r="CZ2137" s="190" t="str">
        <f t="shared" si="4281"/>
        <v>CZ$18</v>
      </c>
      <c r="DA2137" s="190" t="str">
        <f t="shared" si="4281"/>
        <v>DA$18</v>
      </c>
      <c r="DB2137" s="190" t="str">
        <f t="shared" si="4281"/>
        <v>DB$18</v>
      </c>
      <c r="DC2137" s="190" t="str">
        <f t="shared" si="4281"/>
        <v>DC$18</v>
      </c>
      <c r="DD2137" s="190" t="str">
        <f t="shared" si="4281"/>
        <v>DD$18</v>
      </c>
      <c r="DE2137" s="190" t="str">
        <f t="shared" si="4281"/>
        <v>DE$18</v>
      </c>
      <c r="DF2137" s="190" t="str">
        <f t="shared" si="4281"/>
        <v>DF$18</v>
      </c>
      <c r="DG2137" s="190" t="str">
        <f t="shared" si="4281"/>
        <v>DG$18</v>
      </c>
      <c r="DH2137" s="190" t="str">
        <f t="shared" si="4281"/>
        <v>DH$18</v>
      </c>
      <c r="DI2137" s="190" t="str">
        <f t="shared" si="4281"/>
        <v>DI$18</v>
      </c>
      <c r="DJ2137" s="190" t="str">
        <f t="shared" si="4281"/>
        <v>DJ$18</v>
      </c>
      <c r="DK2137" s="190" t="str">
        <f t="shared" si="4281"/>
        <v>DK$18</v>
      </c>
      <c r="DL2137" s="190" t="str">
        <f t="shared" si="4281"/>
        <v>DL$18</v>
      </c>
    </row>
    <row r="2138" spans="1:116" x14ac:dyDescent="0.4">
      <c r="A2138" s="174"/>
      <c r="E2138" s="8"/>
      <c r="G2138" s="175" t="s">
        <v>464</v>
      </c>
      <c r="H2138" s="200"/>
      <c r="I2138" s="201"/>
      <c r="J2138" s="201"/>
      <c r="K2138" s="202"/>
      <c r="L2138" s="202"/>
      <c r="M2138" s="202"/>
      <c r="N2138" s="202"/>
      <c r="O2138" s="202"/>
      <c r="P2138" s="202"/>
      <c r="R2138" s="202"/>
      <c r="S2138" s="190" t="str">
        <f t="shared" ref="S2138:AX2138" si="4282">S$23</f>
        <v>S$19</v>
      </c>
      <c r="T2138" s="190" t="str">
        <f t="shared" si="4282"/>
        <v>T$19</v>
      </c>
      <c r="U2138" s="190" t="str">
        <f t="shared" si="4282"/>
        <v>U$19</v>
      </c>
      <c r="V2138" s="190" t="str">
        <f t="shared" si="4282"/>
        <v>V$19</v>
      </c>
      <c r="W2138" s="190" t="str">
        <f t="shared" si="4282"/>
        <v>W$19</v>
      </c>
      <c r="X2138" s="190" t="str">
        <f t="shared" si="4282"/>
        <v>X$19</v>
      </c>
      <c r="Y2138" s="190" t="str">
        <f t="shared" si="4282"/>
        <v>Y$19</v>
      </c>
      <c r="Z2138" s="190" t="str">
        <f t="shared" si="4282"/>
        <v>Z$19</v>
      </c>
      <c r="AA2138" s="190" t="str">
        <f t="shared" si="4282"/>
        <v>AA$19</v>
      </c>
      <c r="AB2138" s="190" t="str">
        <f t="shared" si="4282"/>
        <v>AB$19</v>
      </c>
      <c r="AC2138" s="190" t="str">
        <f t="shared" si="4282"/>
        <v>AC$19</v>
      </c>
      <c r="AD2138" s="190" t="str">
        <f t="shared" si="4282"/>
        <v>AD$19</v>
      </c>
      <c r="AE2138" s="190" t="str">
        <f t="shared" si="4282"/>
        <v>AE$19</v>
      </c>
      <c r="AF2138" s="190" t="str">
        <f t="shared" si="4282"/>
        <v>AF$19</v>
      </c>
      <c r="AG2138" s="190" t="str">
        <f t="shared" si="4282"/>
        <v>AG$19</v>
      </c>
      <c r="AH2138" s="190" t="str">
        <f t="shared" si="4282"/>
        <v>AH$19</v>
      </c>
      <c r="AI2138" s="190" t="str">
        <f t="shared" si="4282"/>
        <v>AI$19</v>
      </c>
      <c r="AJ2138" s="190" t="str">
        <f t="shared" si="4282"/>
        <v>AJ$19</v>
      </c>
      <c r="AK2138" s="190" t="str">
        <f t="shared" si="4282"/>
        <v>AK$19</v>
      </c>
      <c r="AL2138" s="190" t="str">
        <f t="shared" si="4282"/>
        <v>AL$19</v>
      </c>
      <c r="AM2138" s="190" t="str">
        <f t="shared" si="4282"/>
        <v>AM$19</v>
      </c>
      <c r="AN2138" s="190" t="str">
        <f t="shared" si="4282"/>
        <v>AN$19</v>
      </c>
      <c r="AO2138" s="190" t="str">
        <f t="shared" si="4282"/>
        <v>AO$19</v>
      </c>
      <c r="AP2138" s="190" t="str">
        <f t="shared" si="4282"/>
        <v>AP$19</v>
      </c>
      <c r="AQ2138" s="190" t="str">
        <f t="shared" si="4282"/>
        <v>AQ$19</v>
      </c>
      <c r="AR2138" s="190" t="str">
        <f t="shared" si="4282"/>
        <v>AR$19</v>
      </c>
      <c r="AS2138" s="190" t="str">
        <f t="shared" si="4282"/>
        <v>AS$19</v>
      </c>
      <c r="AT2138" s="190" t="str">
        <f t="shared" si="4282"/>
        <v>AT$19</v>
      </c>
      <c r="AU2138" s="190" t="str">
        <f t="shared" si="4282"/>
        <v>AU$19</v>
      </c>
      <c r="AV2138" s="190" t="str">
        <f t="shared" si="4282"/>
        <v>AV$19</v>
      </c>
      <c r="AW2138" s="190" t="str">
        <f t="shared" si="4282"/>
        <v>AW$19</v>
      </c>
      <c r="AX2138" s="190" t="str">
        <f t="shared" si="4282"/>
        <v>AX$19</v>
      </c>
      <c r="AY2138" s="190" t="str">
        <f t="shared" ref="AY2138:CD2138" si="4283">AY$23</f>
        <v>AY$19</v>
      </c>
      <c r="AZ2138" s="190" t="str">
        <f t="shared" si="4283"/>
        <v>AZ$19</v>
      </c>
      <c r="BA2138" s="190" t="str">
        <f t="shared" si="4283"/>
        <v>BA$19</v>
      </c>
      <c r="BB2138" s="190" t="str">
        <f t="shared" si="4283"/>
        <v>BB$19</v>
      </c>
      <c r="BC2138" s="190" t="str">
        <f t="shared" si="4283"/>
        <v>BC$19</v>
      </c>
      <c r="BD2138" s="190" t="str">
        <f t="shared" si="4283"/>
        <v>BD$19</v>
      </c>
      <c r="BE2138" s="190" t="str">
        <f t="shared" si="4283"/>
        <v>BE$19</v>
      </c>
      <c r="BF2138" s="190" t="str">
        <f t="shared" si="4283"/>
        <v>BF$19</v>
      </c>
      <c r="BG2138" s="190" t="str">
        <f t="shared" si="4283"/>
        <v>BG$19</v>
      </c>
      <c r="BH2138" s="190" t="str">
        <f t="shared" si="4283"/>
        <v>BH$19</v>
      </c>
      <c r="BI2138" s="190" t="str">
        <f t="shared" si="4283"/>
        <v>BI$19</v>
      </c>
      <c r="BJ2138" s="190" t="str">
        <f t="shared" si="4283"/>
        <v>BJ$19</v>
      </c>
      <c r="BK2138" s="190" t="str">
        <f t="shared" si="4283"/>
        <v>BK$19</v>
      </c>
      <c r="BL2138" s="190" t="str">
        <f t="shared" si="4283"/>
        <v>BL$19</v>
      </c>
      <c r="BM2138" s="190" t="str">
        <f t="shared" si="4283"/>
        <v>BM$19</v>
      </c>
      <c r="BN2138" s="190" t="str">
        <f t="shared" si="4283"/>
        <v>BN$19</v>
      </c>
      <c r="BO2138" s="190" t="str">
        <f t="shared" si="4283"/>
        <v>BO$19</v>
      </c>
      <c r="BP2138" s="190" t="str">
        <f t="shared" si="4283"/>
        <v>BP$19</v>
      </c>
      <c r="BQ2138" s="190" t="str">
        <f t="shared" si="4283"/>
        <v>BQ$19</v>
      </c>
      <c r="BR2138" s="190" t="str">
        <f t="shared" si="4283"/>
        <v>BR$19</v>
      </c>
      <c r="BS2138" s="190" t="str">
        <f t="shared" si="4283"/>
        <v>BS$19</v>
      </c>
      <c r="BT2138" s="190" t="str">
        <f t="shared" si="4283"/>
        <v>BT$19</v>
      </c>
      <c r="BU2138" s="190" t="str">
        <f t="shared" si="4283"/>
        <v>BU$19</v>
      </c>
      <c r="BV2138" s="190" t="str">
        <f t="shared" si="4283"/>
        <v>BV$19</v>
      </c>
      <c r="BW2138" s="190" t="str">
        <f t="shared" si="4283"/>
        <v>BW$19</v>
      </c>
      <c r="BX2138" s="190" t="str">
        <f t="shared" si="4283"/>
        <v>BX$19</v>
      </c>
      <c r="BY2138" s="190" t="str">
        <f t="shared" si="4283"/>
        <v>BY$19</v>
      </c>
      <c r="BZ2138" s="190" t="str">
        <f t="shared" si="4283"/>
        <v>BZ$19</v>
      </c>
      <c r="CA2138" s="190" t="str">
        <f t="shared" si="4283"/>
        <v>CA$19</v>
      </c>
      <c r="CB2138" s="190" t="str">
        <f t="shared" si="4283"/>
        <v>CB$19</v>
      </c>
      <c r="CC2138" s="190" t="str">
        <f t="shared" si="4283"/>
        <v>CC$19</v>
      </c>
      <c r="CD2138" s="190" t="str">
        <f t="shared" si="4283"/>
        <v>CD$19</v>
      </c>
      <c r="CE2138" s="190" t="str">
        <f t="shared" ref="CE2138:CL2138" si="4284">CE$23</f>
        <v>CE$19</v>
      </c>
      <c r="CF2138" s="190" t="str">
        <f t="shared" si="4284"/>
        <v>CF$19</v>
      </c>
      <c r="CG2138" s="190" t="str">
        <f t="shared" si="4284"/>
        <v>CG$19</v>
      </c>
      <c r="CH2138" s="190" t="str">
        <f t="shared" si="4284"/>
        <v>CH$19</v>
      </c>
      <c r="CI2138" s="190" t="str">
        <f t="shared" si="4284"/>
        <v>CI$19</v>
      </c>
      <c r="CJ2138" s="190" t="str">
        <f t="shared" si="4284"/>
        <v>CJ$19</v>
      </c>
      <c r="CK2138" s="190" t="str">
        <f t="shared" si="4284"/>
        <v>CK$19</v>
      </c>
      <c r="CL2138" s="190" t="str">
        <f t="shared" si="4284"/>
        <v>CL$19</v>
      </c>
      <c r="CN2138" s="201"/>
      <c r="CO2138" s="190" t="str">
        <f t="shared" ref="CO2138:DL2138" si="4285">CO$23</f>
        <v>CO$19</v>
      </c>
      <c r="CP2138" s="190" t="str">
        <f t="shared" si="4285"/>
        <v>CP$19</v>
      </c>
      <c r="CQ2138" s="190" t="str">
        <f t="shared" si="4285"/>
        <v>CQ$19</v>
      </c>
      <c r="CR2138" s="190" t="str">
        <f t="shared" si="4285"/>
        <v>CR$19</v>
      </c>
      <c r="CS2138" s="190" t="str">
        <f t="shared" si="4285"/>
        <v>CS$19</v>
      </c>
      <c r="CT2138" s="190" t="str">
        <f t="shared" si="4285"/>
        <v>CT$19</v>
      </c>
      <c r="CU2138" s="190" t="str">
        <f t="shared" si="4285"/>
        <v>CU$19</v>
      </c>
      <c r="CV2138" s="190" t="str">
        <f t="shared" si="4285"/>
        <v>CV$19</v>
      </c>
      <c r="CW2138" s="190" t="str">
        <f t="shared" si="4285"/>
        <v>CW$19</v>
      </c>
      <c r="CX2138" s="190" t="str">
        <f t="shared" si="4285"/>
        <v>CX$19</v>
      </c>
      <c r="CY2138" s="190" t="str">
        <f t="shared" si="4285"/>
        <v>CY$19</v>
      </c>
      <c r="CZ2138" s="190" t="str">
        <f t="shared" si="4285"/>
        <v>CZ$19</v>
      </c>
      <c r="DA2138" s="190" t="str">
        <f t="shared" si="4285"/>
        <v>DA$19</v>
      </c>
      <c r="DB2138" s="190" t="str">
        <f t="shared" si="4285"/>
        <v>DB$19</v>
      </c>
      <c r="DC2138" s="190" t="str">
        <f t="shared" si="4285"/>
        <v>DC$19</v>
      </c>
      <c r="DD2138" s="190" t="str">
        <f t="shared" si="4285"/>
        <v>DD$19</v>
      </c>
      <c r="DE2138" s="190" t="str">
        <f t="shared" si="4285"/>
        <v>DE$19</v>
      </c>
      <c r="DF2138" s="190" t="str">
        <f t="shared" si="4285"/>
        <v>DF$19</v>
      </c>
      <c r="DG2138" s="190" t="str">
        <f t="shared" si="4285"/>
        <v>DG$19</v>
      </c>
      <c r="DH2138" s="190" t="str">
        <f t="shared" si="4285"/>
        <v>DH$19</v>
      </c>
      <c r="DI2138" s="190" t="str">
        <f t="shared" si="4285"/>
        <v>DI$19</v>
      </c>
      <c r="DJ2138" s="190" t="str">
        <f t="shared" si="4285"/>
        <v>DJ$19</v>
      </c>
      <c r="DK2138" s="190" t="str">
        <f t="shared" si="4285"/>
        <v>DK$19</v>
      </c>
      <c r="DL2138" s="190" t="str">
        <f t="shared" si="4285"/>
        <v>DL$19</v>
      </c>
    </row>
    <row r="2139" spans="1:116" x14ac:dyDescent="0.4">
      <c r="A2139" s="31" t="s">
        <v>218</v>
      </c>
      <c r="B2139" s="31" t="s">
        <v>243</v>
      </c>
      <c r="C2139" s="31"/>
      <c r="D2139" t="s">
        <v>427</v>
      </c>
      <c r="E2139" s="8" t="str">
        <f t="shared" ref="E2139:E2161" si="4286">ROW()&amp;" "&amp;D2139</f>
        <v>2139 DTERMY-F</v>
      </c>
      <c r="F2139" t="s">
        <v>350</v>
      </c>
      <c r="G2139" s="70" t="s">
        <v>297</v>
      </c>
      <c r="H2139" s="48"/>
      <c r="I2139" s="297"/>
      <c r="J2139" s="297"/>
      <c r="K2139" s="48"/>
      <c r="L2139" s="48"/>
      <c r="M2139" s="48"/>
      <c r="N2139" s="48"/>
      <c r="O2139" s="48"/>
      <c r="P2139" s="48"/>
      <c r="R2139" s="70"/>
      <c r="S2139" s="298"/>
      <c r="T2139" s="298"/>
      <c r="U2139" s="298"/>
      <c r="V2139" s="298"/>
      <c r="W2139" s="298"/>
      <c r="X2139" s="298"/>
      <c r="Y2139" s="298"/>
      <c r="Z2139" s="298"/>
      <c r="AA2139" s="298"/>
      <c r="AB2139" s="298"/>
      <c r="AC2139" s="298"/>
      <c r="AD2139" s="298"/>
      <c r="AE2139" s="298"/>
      <c r="AF2139" s="298"/>
      <c r="AG2139" s="298"/>
      <c r="AH2139" s="298"/>
      <c r="AI2139" s="298"/>
      <c r="AJ2139" s="298"/>
      <c r="AK2139" s="298"/>
      <c r="AL2139" s="298"/>
      <c r="AM2139" s="298"/>
      <c r="AN2139" s="298"/>
      <c r="AO2139" s="298"/>
      <c r="AP2139" s="298"/>
      <c r="AQ2139" s="298"/>
      <c r="AR2139" s="298"/>
      <c r="AS2139" s="298"/>
      <c r="AT2139" s="298"/>
      <c r="AU2139" s="298"/>
      <c r="AV2139" s="298"/>
      <c r="AW2139" s="298"/>
      <c r="AX2139" s="298"/>
      <c r="AY2139" s="298"/>
      <c r="AZ2139" s="298"/>
      <c r="BA2139" s="298"/>
      <c r="BB2139" s="298"/>
      <c r="BC2139" s="298"/>
      <c r="BD2139" s="298"/>
      <c r="BE2139" s="298"/>
      <c r="BF2139" s="298"/>
      <c r="BG2139" s="298"/>
      <c r="BH2139" s="298"/>
      <c r="BI2139" s="298"/>
      <c r="BJ2139" s="298"/>
      <c r="BK2139" s="298"/>
      <c r="BL2139" s="298"/>
      <c r="BM2139" s="298"/>
      <c r="BN2139" s="298"/>
      <c r="BO2139" s="298"/>
      <c r="BP2139" s="298"/>
      <c r="BQ2139" s="298"/>
      <c r="BR2139" s="298"/>
      <c r="BS2139" s="298"/>
      <c r="BT2139" s="298"/>
      <c r="BU2139" s="298"/>
      <c r="BV2139" s="298"/>
      <c r="BW2139" s="298"/>
      <c r="BX2139" s="298"/>
      <c r="BY2139" s="298"/>
      <c r="BZ2139" s="298"/>
      <c r="CA2139" s="298"/>
      <c r="CB2139" s="298"/>
      <c r="CC2139" s="298"/>
      <c r="CD2139" s="298"/>
      <c r="CE2139" s="298"/>
      <c r="CF2139" s="298"/>
      <c r="CG2139" s="298"/>
      <c r="CH2139" s="298"/>
      <c r="CI2139" s="298"/>
      <c r="CJ2139" s="298"/>
      <c r="CK2139" s="298"/>
      <c r="CL2139" s="298"/>
      <c r="CN2139" s="297"/>
      <c r="CO2139" s="298"/>
      <c r="CP2139" s="298"/>
      <c r="CQ2139" s="298"/>
      <c r="CR2139" s="298"/>
      <c r="CS2139" s="298"/>
      <c r="CT2139" s="298"/>
      <c r="CU2139" s="298"/>
      <c r="CV2139" s="298"/>
      <c r="CW2139" s="298"/>
      <c r="CX2139" s="298"/>
      <c r="CY2139" s="298"/>
      <c r="CZ2139" s="298"/>
      <c r="DA2139" s="298"/>
      <c r="DB2139" s="298"/>
      <c r="DC2139" s="298"/>
      <c r="DD2139" s="298"/>
      <c r="DE2139" s="298"/>
      <c r="DF2139" s="298"/>
      <c r="DG2139" s="298"/>
      <c r="DH2139" s="298"/>
      <c r="DI2139" s="298"/>
      <c r="DJ2139" s="298"/>
      <c r="DK2139" s="298"/>
      <c r="DL2139" s="298"/>
    </row>
    <row r="2140" spans="1:116" x14ac:dyDescent="0.4">
      <c r="B2140" t="str">
        <f>E2140</f>
        <v>2140 DTERMY-F</v>
      </c>
      <c r="D2140" t="s">
        <v>427</v>
      </c>
      <c r="E2140" t="str">
        <f t="shared" ref="E2140" si="4287">ROW()&amp;" "&amp;D2140</f>
        <v>2140 DTERMY-F</v>
      </c>
      <c r="G2140" s="95" t="str">
        <f>"Assumptions - "&amp;G2139</f>
        <v>Assumptions - Rolling fixed term debt - multiple borrowings w/ annual control:</v>
      </c>
      <c r="I2140"/>
      <c r="J2140"/>
      <c r="R2140"/>
      <c r="S2140"/>
      <c r="T2140"/>
      <c r="U2140"/>
      <c r="V2140"/>
      <c r="W2140"/>
      <c r="X2140"/>
      <c r="Y2140"/>
      <c r="Z2140"/>
      <c r="AA2140"/>
      <c r="AB2140"/>
      <c r="AC2140"/>
      <c r="AD2140"/>
      <c r="AE2140"/>
      <c r="AF2140"/>
      <c r="AG2140"/>
      <c r="AH2140"/>
      <c r="AI2140"/>
      <c r="AJ2140"/>
      <c r="AK2140"/>
      <c r="AL2140"/>
      <c r="AM2140"/>
      <c r="AN2140"/>
      <c r="AO2140"/>
      <c r="AP2140"/>
      <c r="AQ2140"/>
      <c r="AR2140"/>
      <c r="AS2140"/>
      <c r="AT2140"/>
      <c r="AU2140"/>
      <c r="AV2140"/>
      <c r="AW2140"/>
      <c r="AX2140"/>
      <c r="AY2140"/>
      <c r="AZ2140"/>
      <c r="BA2140"/>
      <c r="BB2140"/>
      <c r="BC2140"/>
      <c r="BD2140"/>
      <c r="BE2140"/>
      <c r="BF2140"/>
      <c r="BG2140"/>
      <c r="BH2140"/>
      <c r="BI2140"/>
      <c r="BJ2140"/>
      <c r="BK2140"/>
      <c r="BL2140"/>
      <c r="BM2140"/>
      <c r="BN2140"/>
      <c r="BO2140"/>
      <c r="BP2140"/>
      <c r="BQ2140"/>
      <c r="BR2140"/>
      <c r="BS2140"/>
      <c r="BT2140"/>
      <c r="BU2140"/>
      <c r="BV2140"/>
      <c r="BW2140"/>
      <c r="BX2140"/>
      <c r="BY2140"/>
      <c r="BZ2140"/>
      <c r="CA2140"/>
      <c r="CB2140"/>
      <c r="CC2140"/>
      <c r="CD2140"/>
      <c r="CE2140"/>
      <c r="CF2140"/>
      <c r="CG2140"/>
      <c r="CH2140"/>
      <c r="CI2140"/>
      <c r="CJ2140"/>
      <c r="CK2140"/>
      <c r="CL2140"/>
      <c r="CN2140"/>
    </row>
    <row r="2141" spans="1:116" x14ac:dyDescent="0.4">
      <c r="A2141" s="31"/>
      <c r="B2141" t="str">
        <f>E2141</f>
        <v>2141 DTERMY-F</v>
      </c>
      <c r="D2141" t="s">
        <v>427</v>
      </c>
      <c r="E2141" t="str">
        <f t="shared" si="4286"/>
        <v>2141 DTERMY-F</v>
      </c>
      <c r="F2141" s="31"/>
      <c r="G2141" s="159" t="s">
        <v>287</v>
      </c>
      <c r="H2141" s="57">
        <v>4</v>
      </c>
      <c r="I2141" s="31"/>
      <c r="J2141" s="31"/>
      <c r="K2141" s="31"/>
      <c r="L2141" s="31"/>
      <c r="M2141" s="31"/>
      <c r="N2141" s="31"/>
      <c r="O2141" s="31"/>
      <c r="P2141" s="31"/>
      <c r="R2141" s="31"/>
      <c r="S2141" s="73"/>
      <c r="T2141" s="73"/>
      <c r="U2141" s="73"/>
      <c r="V2141" s="73"/>
      <c r="W2141" s="73"/>
      <c r="X2141" s="73"/>
      <c r="Y2141" s="73"/>
      <c r="Z2141" s="73"/>
      <c r="AA2141" s="73"/>
      <c r="AB2141" s="73"/>
      <c r="AC2141" s="73"/>
      <c r="AD2141" s="73"/>
      <c r="AE2141" s="73"/>
      <c r="AF2141" s="73"/>
      <c r="AG2141" s="73"/>
      <c r="AH2141" s="73"/>
      <c r="AI2141" s="73"/>
      <c r="AJ2141" s="73"/>
      <c r="AK2141" s="73"/>
      <c r="AL2141" s="73"/>
      <c r="AM2141" s="73"/>
      <c r="AN2141" s="73"/>
      <c r="AO2141" s="73"/>
      <c r="AP2141" s="73"/>
      <c r="AQ2141" s="73"/>
      <c r="AR2141" s="73"/>
      <c r="AS2141" s="73"/>
      <c r="AT2141" s="73"/>
      <c r="AU2141" s="73"/>
      <c r="AV2141" s="73"/>
      <c r="AW2141" s="73"/>
      <c r="AX2141" s="73"/>
      <c r="AY2141" s="73"/>
      <c r="AZ2141" s="73"/>
      <c r="BA2141" s="73"/>
      <c r="BB2141" s="73"/>
      <c r="BC2141" s="73"/>
      <c r="BD2141" s="73"/>
      <c r="BE2141" s="73"/>
      <c r="BF2141" s="73"/>
      <c r="BG2141" s="73"/>
      <c r="BH2141" s="73"/>
      <c r="BI2141" s="73"/>
      <c r="BJ2141" s="73"/>
      <c r="BK2141" s="73"/>
      <c r="BL2141" s="73"/>
      <c r="BM2141" s="73"/>
      <c r="BN2141" s="73"/>
      <c r="BO2141" s="73"/>
      <c r="BP2141" s="73"/>
      <c r="BQ2141" s="73"/>
      <c r="BR2141" s="73"/>
      <c r="BS2141" s="73"/>
      <c r="BT2141" s="73"/>
      <c r="BU2141" s="73"/>
      <c r="BV2141" s="73"/>
      <c r="BW2141" s="73"/>
      <c r="BX2141" s="73"/>
      <c r="BY2141" s="73"/>
      <c r="BZ2141" s="73"/>
      <c r="CA2141" s="73"/>
      <c r="CB2141" s="73"/>
      <c r="CC2141" s="73"/>
      <c r="CD2141" s="73"/>
      <c r="CE2141" s="73"/>
      <c r="CF2141" s="73"/>
      <c r="CG2141" s="73"/>
      <c r="CH2141" s="73"/>
      <c r="CI2141" s="73"/>
      <c r="CJ2141" s="73"/>
      <c r="CK2141" s="73"/>
      <c r="CL2141" s="73"/>
      <c r="CN2141" s="31"/>
      <c r="CO2141" s="73"/>
      <c r="CP2141" s="73"/>
      <c r="CQ2141" s="73"/>
      <c r="CR2141" s="73"/>
      <c r="CS2141" s="73"/>
      <c r="CT2141" s="73"/>
      <c r="CU2141" s="73"/>
      <c r="CV2141" s="73"/>
      <c r="CW2141" s="73"/>
      <c r="CX2141" s="73"/>
      <c r="CY2141" s="73"/>
      <c r="CZ2141" s="73"/>
      <c r="DA2141" s="73"/>
      <c r="DB2141" s="73"/>
      <c r="DC2141" s="73"/>
      <c r="DD2141" s="73"/>
      <c r="DE2141" s="73"/>
      <c r="DF2141" s="73"/>
      <c r="DG2141" s="73"/>
      <c r="DH2141" s="73"/>
      <c r="DI2141" s="73"/>
      <c r="DJ2141" s="73"/>
      <c r="DK2141" s="73"/>
      <c r="DL2141" s="73"/>
    </row>
    <row r="2142" spans="1:116" x14ac:dyDescent="0.4">
      <c r="A2142" s="31"/>
      <c r="B2142" t="str">
        <f>E2142</f>
        <v>2142 DTERMY-F</v>
      </c>
      <c r="D2142" t="s">
        <v>427</v>
      </c>
      <c r="E2142" t="str">
        <f t="shared" si="4286"/>
        <v>2142 DTERMY-F</v>
      </c>
      <c r="F2142" s="31"/>
      <c r="G2142" s="159" t="s">
        <v>294</v>
      </c>
      <c r="H2142" s="57">
        <v>3</v>
      </c>
      <c r="I2142" s="31"/>
      <c r="J2142" s="31"/>
      <c r="K2142" s="31"/>
      <c r="L2142" s="31"/>
      <c r="M2142" s="31"/>
      <c r="N2142" s="31"/>
      <c r="O2142" s="31"/>
      <c r="P2142" s="31"/>
      <c r="R2142" s="31"/>
      <c r="S2142" s="73"/>
      <c r="T2142" s="73"/>
      <c r="U2142" s="73"/>
      <c r="V2142" s="73"/>
      <c r="W2142" s="73"/>
      <c r="X2142" s="73"/>
      <c r="Y2142" s="73"/>
      <c r="Z2142" s="73"/>
      <c r="AA2142" s="73"/>
      <c r="AB2142" s="73"/>
      <c r="AC2142" s="73"/>
      <c r="AD2142" s="73"/>
      <c r="AE2142" s="73"/>
      <c r="AF2142" s="73"/>
      <c r="AG2142" s="73"/>
      <c r="AH2142" s="73"/>
      <c r="AI2142" s="73"/>
      <c r="AJ2142" s="73"/>
      <c r="AK2142" s="73"/>
      <c r="AL2142" s="73"/>
      <c r="AM2142" s="73"/>
      <c r="AN2142" s="73"/>
      <c r="AO2142" s="73"/>
      <c r="AP2142" s="73"/>
      <c r="AQ2142" s="73"/>
      <c r="AR2142" s="73"/>
      <c r="AS2142" s="73"/>
      <c r="AT2142" s="73"/>
      <c r="AU2142" s="73"/>
      <c r="AV2142" s="73"/>
      <c r="AW2142" s="73"/>
      <c r="AX2142" s="73"/>
      <c r="AY2142" s="73"/>
      <c r="AZ2142" s="73"/>
      <c r="BA2142" s="73"/>
      <c r="BB2142" s="73"/>
      <c r="BC2142" s="73"/>
      <c r="BD2142" s="73"/>
      <c r="BE2142" s="73"/>
      <c r="BF2142" s="73"/>
      <c r="BG2142" s="73"/>
      <c r="BH2142" s="73"/>
      <c r="BI2142" s="73"/>
      <c r="BJ2142" s="73"/>
      <c r="BK2142" s="73"/>
      <c r="BL2142" s="73"/>
      <c r="BM2142" s="73"/>
      <c r="BN2142" s="73"/>
      <c r="BO2142" s="73"/>
      <c r="BP2142" s="73"/>
      <c r="BQ2142" s="73"/>
      <c r="BR2142" s="73"/>
      <c r="BS2142" s="73"/>
      <c r="BT2142" s="73"/>
      <c r="BU2142" s="73"/>
      <c r="BV2142" s="73"/>
      <c r="BW2142" s="73"/>
      <c r="BX2142" s="73"/>
      <c r="BY2142" s="73"/>
      <c r="BZ2142" s="73"/>
      <c r="CA2142" s="73"/>
      <c r="CB2142" s="73"/>
      <c r="CC2142" s="73"/>
      <c r="CD2142" s="73"/>
      <c r="CE2142" s="73"/>
      <c r="CF2142" s="73"/>
      <c r="CG2142" s="73"/>
      <c r="CH2142" s="73"/>
      <c r="CI2142" s="73"/>
      <c r="CJ2142" s="73"/>
      <c r="CK2142" s="73"/>
      <c r="CL2142" s="73"/>
      <c r="CN2142" s="31"/>
      <c r="CO2142" s="73"/>
      <c r="CP2142" s="73"/>
      <c r="CQ2142" s="73"/>
      <c r="CR2142" s="73"/>
      <c r="CS2142" s="73"/>
      <c r="CT2142" s="73"/>
      <c r="CU2142" s="73"/>
      <c r="CV2142" s="73"/>
      <c r="CW2142" s="73"/>
      <c r="CX2142" s="73"/>
      <c r="CY2142" s="73"/>
      <c r="CZ2142" s="73"/>
      <c r="DA2142" s="73"/>
      <c r="DB2142" s="73"/>
      <c r="DC2142" s="73"/>
      <c r="DD2142" s="73"/>
      <c r="DE2142" s="73"/>
      <c r="DF2142" s="73"/>
      <c r="DG2142" s="73"/>
      <c r="DH2142" s="73"/>
      <c r="DI2142" s="73"/>
      <c r="DJ2142" s="73"/>
      <c r="DK2142" s="73"/>
      <c r="DL2142" s="73"/>
    </row>
    <row r="2143" spans="1:116" x14ac:dyDescent="0.4">
      <c r="A2143" s="31"/>
      <c r="B2143" t="str">
        <f>E2143</f>
        <v>2143 DTERMY-F</v>
      </c>
      <c r="D2143" t="s">
        <v>427</v>
      </c>
      <c r="E2143" t="str">
        <f t="shared" si="4286"/>
        <v>2143 DTERMY-F</v>
      </c>
      <c r="F2143" s="31"/>
      <c r="G2143" s="159" t="s">
        <v>288</v>
      </c>
      <c r="H2143" s="59">
        <v>0.1</v>
      </c>
      <c r="I2143" s="31"/>
      <c r="J2143" s="31"/>
      <c r="K2143" s="31"/>
      <c r="L2143" s="31"/>
      <c r="M2143" s="31"/>
      <c r="N2143" s="31"/>
      <c r="O2143" s="31"/>
      <c r="P2143" s="31"/>
      <c r="R2143" s="31"/>
      <c r="S2143" s="73"/>
      <c r="T2143" s="73"/>
      <c r="U2143" s="73"/>
      <c r="V2143" s="73"/>
      <c r="W2143" s="73"/>
      <c r="X2143" s="73"/>
      <c r="Y2143" s="73"/>
      <c r="Z2143" s="73"/>
      <c r="AA2143" s="73"/>
      <c r="AB2143" s="73"/>
      <c r="AC2143" s="73"/>
      <c r="AD2143" s="73"/>
      <c r="AE2143" s="73"/>
      <c r="AF2143" s="73"/>
      <c r="AG2143" s="73"/>
      <c r="AH2143" s="73"/>
      <c r="AI2143" s="73"/>
      <c r="AJ2143" s="73"/>
      <c r="AK2143" s="73"/>
      <c r="AL2143" s="73"/>
      <c r="AM2143" s="73"/>
      <c r="AN2143" s="73"/>
      <c r="AO2143" s="73"/>
      <c r="AP2143" s="73"/>
      <c r="AQ2143" s="73"/>
      <c r="AR2143" s="73"/>
      <c r="AS2143" s="73"/>
      <c r="AT2143" s="73"/>
      <c r="AU2143" s="73"/>
      <c r="AV2143" s="73"/>
      <c r="AW2143" s="73"/>
      <c r="AX2143" s="73"/>
      <c r="AY2143" s="73"/>
      <c r="AZ2143" s="73"/>
      <c r="BA2143" s="73"/>
      <c r="BB2143" s="73"/>
      <c r="BC2143" s="73"/>
      <c r="BD2143" s="73"/>
      <c r="BE2143" s="73"/>
      <c r="BF2143" s="73"/>
      <c r="BG2143" s="73"/>
      <c r="BH2143" s="73"/>
      <c r="BI2143" s="73"/>
      <c r="BJ2143" s="73"/>
      <c r="BK2143" s="73"/>
      <c r="BL2143" s="73"/>
      <c r="BM2143" s="73"/>
      <c r="BN2143" s="73"/>
      <c r="BO2143" s="73"/>
      <c r="BP2143" s="73"/>
      <c r="BQ2143" s="73"/>
      <c r="BR2143" s="73"/>
      <c r="BS2143" s="73"/>
      <c r="BT2143" s="73"/>
      <c r="BU2143" s="73"/>
      <c r="BV2143" s="73"/>
      <c r="BW2143" s="73"/>
      <c r="BX2143" s="73"/>
      <c r="BY2143" s="73"/>
      <c r="BZ2143" s="73"/>
      <c r="CA2143" s="73"/>
      <c r="CB2143" s="73"/>
      <c r="CC2143" s="73"/>
      <c r="CD2143" s="73"/>
      <c r="CE2143" s="73"/>
      <c r="CF2143" s="73"/>
      <c r="CG2143" s="73"/>
      <c r="CH2143" s="73"/>
      <c r="CI2143" s="73"/>
      <c r="CJ2143" s="73"/>
      <c r="CK2143" s="73"/>
      <c r="CL2143" s="73"/>
      <c r="CN2143" s="31"/>
      <c r="CO2143" s="73"/>
      <c r="CP2143" s="73"/>
      <c r="CQ2143" s="73"/>
      <c r="CR2143" s="73"/>
      <c r="CS2143" s="73"/>
      <c r="CT2143" s="73"/>
      <c r="CU2143" s="73"/>
      <c r="CV2143" s="73"/>
      <c r="CW2143" s="73"/>
      <c r="CX2143" s="73"/>
      <c r="CY2143" s="73"/>
      <c r="CZ2143" s="73"/>
      <c r="DA2143" s="73"/>
      <c r="DB2143" s="73"/>
      <c r="DC2143" s="73"/>
      <c r="DD2143" s="73"/>
      <c r="DE2143" s="73"/>
      <c r="DF2143" s="73"/>
      <c r="DG2143" s="73"/>
      <c r="DH2143" s="73"/>
      <c r="DI2143" s="73"/>
      <c r="DJ2143" s="73"/>
      <c r="DK2143" s="73"/>
      <c r="DL2143" s="73"/>
    </row>
    <row r="2144" spans="1:116" x14ac:dyDescent="0.4">
      <c r="A2144" s="31"/>
      <c r="B2144" t="str">
        <f>E2144</f>
        <v>2144 DTERMY-F</v>
      </c>
      <c r="D2144" t="s">
        <v>427</v>
      </c>
      <c r="E2144" t="str">
        <f t="shared" si="4286"/>
        <v>2144 DTERMY-F</v>
      </c>
      <c r="F2144" s="31"/>
      <c r="G2144" s="158" t="s">
        <v>295</v>
      </c>
      <c r="H2144" s="23">
        <v>1000</v>
      </c>
      <c r="I2144" s="31"/>
      <c r="J2144" s="31"/>
      <c r="K2144" s="31"/>
      <c r="L2144" s="31"/>
      <c r="M2144" s="31"/>
      <c r="N2144" s="31"/>
      <c r="O2144" s="31"/>
      <c r="P2144" s="31"/>
      <c r="R2144" s="31"/>
      <c r="S2144" s="73"/>
      <c r="T2144" s="73"/>
      <c r="U2144" s="73"/>
      <c r="V2144" s="73"/>
      <c r="W2144" s="73"/>
      <c r="X2144" s="73"/>
      <c r="Y2144" s="73"/>
      <c r="Z2144" s="73"/>
      <c r="AA2144" s="73"/>
      <c r="AB2144" s="73"/>
      <c r="AC2144" s="73"/>
      <c r="AD2144" s="73"/>
      <c r="AE2144" s="73"/>
      <c r="AF2144" s="73"/>
      <c r="AG2144" s="73"/>
      <c r="AH2144" s="73"/>
      <c r="AI2144" s="73"/>
      <c r="AJ2144" s="73"/>
      <c r="AK2144" s="73"/>
      <c r="AL2144" s="73"/>
      <c r="AM2144" s="73"/>
      <c r="AN2144" s="73"/>
      <c r="AO2144" s="73"/>
      <c r="AP2144" s="73"/>
      <c r="AQ2144" s="73"/>
      <c r="AR2144" s="73"/>
      <c r="AS2144" s="73"/>
      <c r="AT2144" s="73"/>
      <c r="AU2144" s="73"/>
      <c r="AV2144" s="73"/>
      <c r="AW2144" s="73"/>
      <c r="AX2144" s="73"/>
      <c r="AY2144" s="73"/>
      <c r="AZ2144" s="73"/>
      <c r="BA2144" s="73"/>
      <c r="BB2144" s="73"/>
      <c r="BC2144" s="73"/>
      <c r="BD2144" s="73"/>
      <c r="BE2144" s="73"/>
      <c r="BF2144" s="73"/>
      <c r="BG2144" s="73"/>
      <c r="BH2144" s="73"/>
      <c r="BI2144" s="73"/>
      <c r="BJ2144" s="73"/>
      <c r="BK2144" s="73"/>
      <c r="BL2144" s="73"/>
      <c r="BM2144" s="73"/>
      <c r="BN2144" s="73"/>
      <c r="BO2144" s="73"/>
      <c r="BP2144" s="73"/>
      <c r="BQ2144" s="73"/>
      <c r="BR2144" s="73"/>
      <c r="BS2144" s="73"/>
      <c r="BT2144" s="73"/>
      <c r="BU2144" s="73"/>
      <c r="BV2144" s="73"/>
      <c r="BW2144" s="73"/>
      <c r="BX2144" s="73"/>
      <c r="BY2144" s="73"/>
      <c r="BZ2144" s="73"/>
      <c r="CA2144" s="73"/>
      <c r="CB2144" s="73"/>
      <c r="CC2144" s="73"/>
      <c r="CD2144" s="73"/>
      <c r="CE2144" s="73"/>
      <c r="CF2144" s="73"/>
      <c r="CG2144" s="73"/>
      <c r="CH2144" s="73"/>
      <c r="CI2144" s="73"/>
      <c r="CJ2144" s="73"/>
      <c r="CK2144" s="73"/>
      <c r="CL2144" s="73"/>
      <c r="CN2144" s="31"/>
      <c r="CO2144" s="73"/>
      <c r="CP2144" s="73"/>
      <c r="CQ2144" s="73"/>
      <c r="CR2144" s="73"/>
      <c r="CS2144" s="73"/>
      <c r="CT2144" s="73"/>
      <c r="CU2144" s="73"/>
      <c r="CV2144" s="73"/>
      <c r="CW2144" s="73"/>
      <c r="CX2144" s="73"/>
      <c r="CY2144" s="73"/>
      <c r="CZ2144" s="73"/>
      <c r="DA2144" s="73"/>
      <c r="DB2144" s="73"/>
      <c r="DC2144" s="73"/>
      <c r="DD2144" s="73"/>
      <c r="DE2144" s="73"/>
      <c r="DF2144" s="73"/>
      <c r="DG2144" s="73"/>
      <c r="DH2144" s="73"/>
      <c r="DI2144" s="73"/>
      <c r="DJ2144" s="73"/>
      <c r="DK2144" s="73"/>
      <c r="DL2144" s="73"/>
    </row>
    <row r="2145" spans="1:116" x14ac:dyDescent="0.4">
      <c r="A2145" s="31"/>
      <c r="B2145" s="31"/>
      <c r="C2145" s="31"/>
      <c r="D2145" t="s">
        <v>427</v>
      </c>
      <c r="E2145" t="str">
        <f t="shared" si="4286"/>
        <v>2145 DTERMY-F</v>
      </c>
      <c r="F2145" s="31"/>
      <c r="G2145" s="127"/>
      <c r="H2145" s="31"/>
      <c r="I2145" s="31"/>
      <c r="J2145" s="31"/>
      <c r="K2145" s="31"/>
      <c r="L2145" s="31"/>
      <c r="M2145" s="31"/>
      <c r="N2145" s="31"/>
      <c r="O2145" s="31"/>
      <c r="P2145" s="31"/>
      <c r="R2145" s="31"/>
      <c r="S2145" s="73"/>
      <c r="T2145" s="73"/>
      <c r="U2145" s="73"/>
      <c r="V2145" s="73"/>
      <c r="W2145" s="73"/>
      <c r="X2145" s="73"/>
      <c r="Y2145" s="73"/>
      <c r="Z2145" s="73"/>
      <c r="AA2145" s="73"/>
      <c r="AB2145" s="73"/>
      <c r="AC2145" s="73"/>
      <c r="AD2145" s="73"/>
      <c r="AE2145" s="73"/>
      <c r="AF2145" s="73"/>
      <c r="AG2145" s="73"/>
      <c r="AH2145" s="73"/>
      <c r="AI2145" s="73"/>
      <c r="AJ2145" s="73"/>
      <c r="AK2145" s="73"/>
      <c r="AL2145" s="73"/>
      <c r="AM2145" s="73"/>
      <c r="AN2145" s="73"/>
      <c r="AO2145" s="73"/>
      <c r="AP2145" s="73"/>
      <c r="AQ2145" s="73"/>
      <c r="AR2145" s="73"/>
      <c r="AS2145" s="73"/>
      <c r="AT2145" s="73"/>
      <c r="AU2145" s="73"/>
      <c r="AV2145" s="73"/>
      <c r="AW2145" s="73"/>
      <c r="AX2145" s="73"/>
      <c r="AY2145" s="73"/>
      <c r="AZ2145" s="73"/>
      <c r="BA2145" s="73"/>
      <c r="BB2145" s="73"/>
      <c r="BC2145" s="73"/>
      <c r="BD2145" s="73"/>
      <c r="BE2145" s="73"/>
      <c r="BF2145" s="73"/>
      <c r="BG2145" s="73"/>
      <c r="BH2145" s="73"/>
      <c r="BI2145" s="73"/>
      <c r="BJ2145" s="73"/>
      <c r="BK2145" s="73"/>
      <c r="BL2145" s="73"/>
      <c r="BM2145" s="73"/>
      <c r="BN2145" s="73"/>
      <c r="BO2145" s="73"/>
      <c r="BP2145" s="73"/>
      <c r="BQ2145" s="73"/>
      <c r="BR2145" s="73"/>
      <c r="BS2145" s="73"/>
      <c r="BT2145" s="73"/>
      <c r="BU2145" s="73"/>
      <c r="BV2145" s="73"/>
      <c r="BW2145" s="73"/>
      <c r="BX2145" s="73"/>
      <c r="BY2145" s="73"/>
      <c r="BZ2145" s="73"/>
      <c r="CA2145" s="73"/>
      <c r="CB2145" s="73"/>
      <c r="CC2145" s="73"/>
      <c r="CD2145" s="73"/>
      <c r="CE2145" s="73"/>
      <c r="CF2145" s="73"/>
      <c r="CG2145" s="73"/>
      <c r="CH2145" s="73"/>
      <c r="CI2145" s="73"/>
      <c r="CJ2145" s="73"/>
      <c r="CK2145" s="73"/>
      <c r="CL2145" s="73"/>
      <c r="CN2145" s="31"/>
      <c r="CO2145" s="73"/>
      <c r="CP2145" s="73"/>
      <c r="CQ2145" s="73"/>
      <c r="CR2145" s="73"/>
      <c r="CS2145" s="73"/>
      <c r="CT2145" s="73"/>
      <c r="CU2145" s="73"/>
      <c r="CV2145" s="73"/>
      <c r="CW2145" s="73"/>
      <c r="CX2145" s="73"/>
      <c r="CY2145" s="73"/>
      <c r="CZ2145" s="73"/>
      <c r="DA2145" s="73"/>
      <c r="DB2145" s="73"/>
      <c r="DC2145" s="73"/>
      <c r="DD2145" s="73"/>
      <c r="DE2145" s="73"/>
      <c r="DF2145" s="73"/>
      <c r="DG2145" s="73"/>
      <c r="DH2145" s="73"/>
      <c r="DI2145" s="73"/>
      <c r="DJ2145" s="73"/>
      <c r="DK2145" s="73"/>
      <c r="DL2145" s="73"/>
    </row>
    <row r="2146" spans="1:116" x14ac:dyDescent="0.4">
      <c r="D2146" t="s">
        <v>427</v>
      </c>
      <c r="E2146" t="str">
        <f t="shared" si="4286"/>
        <v>2146 DTERMY-F</v>
      </c>
      <c r="F2146" s="292"/>
      <c r="G2146" s="95" t="s">
        <v>290</v>
      </c>
      <c r="R2146" s="92"/>
      <c r="S2146" s="154"/>
      <c r="T2146" s="154"/>
      <c r="U2146" s="154"/>
      <c r="V2146" s="154"/>
      <c r="W2146" s="154"/>
      <c r="X2146" s="154"/>
      <c r="Y2146" s="154"/>
      <c r="Z2146" s="154"/>
      <c r="AA2146" s="154"/>
      <c r="AB2146" s="154"/>
      <c r="AC2146" s="154"/>
      <c r="AD2146" s="154"/>
      <c r="AE2146" s="154"/>
      <c r="AF2146" s="154"/>
      <c r="AG2146" s="154"/>
      <c r="AH2146" s="154"/>
      <c r="AI2146" s="154"/>
      <c r="AJ2146" s="154"/>
      <c r="AK2146" s="154"/>
      <c r="AL2146" s="154"/>
      <c r="AM2146" s="154"/>
      <c r="AN2146" s="154"/>
      <c r="AO2146" s="154"/>
      <c r="AP2146" s="154"/>
      <c r="AQ2146" s="154"/>
      <c r="AR2146" s="154"/>
      <c r="AS2146" s="154"/>
      <c r="AT2146" s="154"/>
      <c r="AU2146" s="154"/>
      <c r="AV2146" s="154"/>
      <c r="AW2146" s="154"/>
      <c r="AX2146" s="154"/>
      <c r="AY2146" s="154"/>
      <c r="AZ2146" s="154"/>
      <c r="BA2146" s="154"/>
      <c r="BB2146" s="154"/>
      <c r="BC2146" s="154"/>
      <c r="BD2146" s="154"/>
      <c r="BE2146" s="154"/>
      <c r="BF2146" s="154"/>
      <c r="BG2146" s="154"/>
      <c r="BH2146" s="154"/>
      <c r="BI2146" s="154"/>
      <c r="BJ2146" s="154"/>
      <c r="BK2146" s="154"/>
      <c r="BL2146" s="154"/>
      <c r="BM2146" s="154"/>
      <c r="BN2146" s="154"/>
      <c r="BO2146" s="154"/>
      <c r="BP2146" s="154"/>
      <c r="BQ2146" s="154"/>
      <c r="BR2146" s="154"/>
      <c r="BS2146" s="154"/>
      <c r="BT2146" s="154"/>
      <c r="BU2146" s="154"/>
      <c r="BV2146" s="154"/>
      <c r="BW2146" s="154"/>
      <c r="BX2146" s="154"/>
      <c r="BY2146" s="154"/>
      <c r="BZ2146" s="154"/>
      <c r="CA2146" s="154"/>
      <c r="CB2146" s="154"/>
      <c r="CC2146" s="154"/>
      <c r="CD2146" s="154"/>
      <c r="CE2146" s="154"/>
      <c r="CF2146" s="154"/>
      <c r="CG2146" s="154"/>
      <c r="CH2146" s="154"/>
      <c r="CI2146" s="154"/>
      <c r="CJ2146" s="154"/>
      <c r="CK2146" s="154"/>
      <c r="CL2146" s="154"/>
      <c r="CO2146" s="154"/>
      <c r="CP2146" s="154"/>
      <c r="CQ2146" s="154"/>
      <c r="CR2146" s="154"/>
      <c r="CS2146" s="154"/>
      <c r="CT2146" s="154"/>
      <c r="CU2146" s="154"/>
      <c r="CV2146" s="154"/>
      <c r="CW2146" s="154"/>
      <c r="CX2146" s="154"/>
      <c r="CY2146" s="154"/>
      <c r="CZ2146" s="154"/>
      <c r="DA2146" s="154"/>
      <c r="DB2146" s="154"/>
      <c r="DC2146" s="154"/>
      <c r="DD2146" s="154"/>
      <c r="DE2146" s="154"/>
      <c r="DF2146" s="154"/>
      <c r="DG2146" s="154"/>
      <c r="DH2146" s="154"/>
      <c r="DI2146" s="154"/>
      <c r="DJ2146" s="154"/>
      <c r="DK2146" s="154"/>
      <c r="DL2146" s="154"/>
    </row>
    <row r="2147" spans="1:116" x14ac:dyDescent="0.4">
      <c r="D2147" t="s">
        <v>427</v>
      </c>
      <c r="E2147" t="str">
        <f t="shared" si="4286"/>
        <v>2147 DTERMY-F</v>
      </c>
      <c r="F2147" s="292"/>
      <c r="G2147" s="158" t="s">
        <v>289</v>
      </c>
      <c r="K2147" s="24">
        <f>H2144</f>
        <v>1000</v>
      </c>
      <c r="L2147" s="24">
        <f ca="1">K2150</f>
        <v>2500.0000000000005</v>
      </c>
      <c r="M2147" s="24">
        <f ca="1">L2150</f>
        <v>0</v>
      </c>
      <c r="N2147" s="24">
        <f ca="1">M2150</f>
        <v>0</v>
      </c>
      <c r="O2147" s="24">
        <f ca="1">N2150</f>
        <v>0</v>
      </c>
      <c r="P2147" s="24">
        <f ca="1">O2150</f>
        <v>0</v>
      </c>
      <c r="R2147"/>
      <c r="S2147" s="80">
        <f>H2144</f>
        <v>1000</v>
      </c>
      <c r="T2147" s="62">
        <f t="shared" ref="T2147:AY2147" ca="1" si="4288">S2150</f>
        <v>1833.3333333333335</v>
      </c>
      <c r="U2147" s="62">
        <f t="shared" ca="1" si="4288"/>
        <v>2666.666666666667</v>
      </c>
      <c r="V2147" s="62">
        <f t="shared" ca="1" si="4288"/>
        <v>2500.0000000000005</v>
      </c>
      <c r="W2147" s="62">
        <f t="shared" ca="1" si="4288"/>
        <v>2500.0000000000005</v>
      </c>
      <c r="X2147" s="62">
        <f t="shared" ca="1" si="4288"/>
        <v>2500.0000000000005</v>
      </c>
      <c r="Y2147" s="62">
        <f t="shared" ca="1" si="4288"/>
        <v>2500.0000000000005</v>
      </c>
      <c r="Z2147" s="62">
        <f t="shared" ca="1" si="4288"/>
        <v>2500.0000000000005</v>
      </c>
      <c r="AA2147" s="62">
        <f t="shared" ca="1" si="4288"/>
        <v>2500.0000000000005</v>
      </c>
      <c r="AB2147" s="62">
        <f t="shared" ca="1" si="4288"/>
        <v>2500.0000000000005</v>
      </c>
      <c r="AC2147" s="62">
        <f t="shared" ca="1" si="4288"/>
        <v>2500.0000000000005</v>
      </c>
      <c r="AD2147" s="62">
        <f t="shared" ca="1" si="4288"/>
        <v>2500.0000000000005</v>
      </c>
      <c r="AE2147" s="62">
        <f t="shared" ca="1" si="4288"/>
        <v>2500.0000000000005</v>
      </c>
      <c r="AF2147" s="62">
        <f t="shared" ca="1" si="4288"/>
        <v>1666.666666666667</v>
      </c>
      <c r="AG2147" s="62">
        <f t="shared" ca="1" si="4288"/>
        <v>833.3333333333336</v>
      </c>
      <c r="AH2147" s="62">
        <f t="shared" ca="1" si="4288"/>
        <v>0</v>
      </c>
      <c r="AI2147" s="62">
        <f t="shared" ca="1" si="4288"/>
        <v>0</v>
      </c>
      <c r="AJ2147" s="62">
        <f t="shared" ca="1" si="4288"/>
        <v>0</v>
      </c>
      <c r="AK2147" s="62">
        <f t="shared" ca="1" si="4288"/>
        <v>0</v>
      </c>
      <c r="AL2147" s="62">
        <f t="shared" ca="1" si="4288"/>
        <v>0</v>
      </c>
      <c r="AM2147" s="62">
        <f t="shared" ca="1" si="4288"/>
        <v>0</v>
      </c>
      <c r="AN2147" s="62">
        <f t="shared" ca="1" si="4288"/>
        <v>0</v>
      </c>
      <c r="AO2147" s="62">
        <f t="shared" ca="1" si="4288"/>
        <v>0</v>
      </c>
      <c r="AP2147" s="62">
        <f t="shared" ca="1" si="4288"/>
        <v>0</v>
      </c>
      <c r="AQ2147" s="62">
        <f t="shared" ca="1" si="4288"/>
        <v>0</v>
      </c>
      <c r="AR2147" s="62">
        <f t="shared" ca="1" si="4288"/>
        <v>0</v>
      </c>
      <c r="AS2147" s="62">
        <f t="shared" ca="1" si="4288"/>
        <v>0</v>
      </c>
      <c r="AT2147" s="62">
        <f t="shared" ca="1" si="4288"/>
        <v>0</v>
      </c>
      <c r="AU2147" s="62">
        <f t="shared" ca="1" si="4288"/>
        <v>0</v>
      </c>
      <c r="AV2147" s="62">
        <f t="shared" ca="1" si="4288"/>
        <v>0</v>
      </c>
      <c r="AW2147" s="62">
        <f t="shared" ca="1" si="4288"/>
        <v>0</v>
      </c>
      <c r="AX2147" s="62">
        <f t="shared" ca="1" si="4288"/>
        <v>0</v>
      </c>
      <c r="AY2147" s="62">
        <f t="shared" ca="1" si="4288"/>
        <v>0</v>
      </c>
      <c r="AZ2147" s="62">
        <f t="shared" ref="AZ2147:CE2147" ca="1" si="4289">AY2150</f>
        <v>0</v>
      </c>
      <c r="BA2147" s="62">
        <f t="shared" ca="1" si="4289"/>
        <v>0</v>
      </c>
      <c r="BB2147" s="62">
        <f t="shared" ca="1" si="4289"/>
        <v>0</v>
      </c>
      <c r="BC2147" s="62">
        <f t="shared" ca="1" si="4289"/>
        <v>0</v>
      </c>
      <c r="BD2147" s="62">
        <f t="shared" ca="1" si="4289"/>
        <v>0</v>
      </c>
      <c r="BE2147" s="62">
        <f t="shared" ca="1" si="4289"/>
        <v>0</v>
      </c>
      <c r="BF2147" s="62">
        <f t="shared" ca="1" si="4289"/>
        <v>0</v>
      </c>
      <c r="BG2147" s="62">
        <f t="shared" ca="1" si="4289"/>
        <v>0</v>
      </c>
      <c r="BH2147" s="62">
        <f t="shared" ca="1" si="4289"/>
        <v>0</v>
      </c>
      <c r="BI2147" s="62">
        <f t="shared" ca="1" si="4289"/>
        <v>0</v>
      </c>
      <c r="BJ2147" s="62">
        <f t="shared" ca="1" si="4289"/>
        <v>0</v>
      </c>
      <c r="BK2147" s="62">
        <f t="shared" ca="1" si="4289"/>
        <v>0</v>
      </c>
      <c r="BL2147" s="62">
        <f t="shared" ca="1" si="4289"/>
        <v>0</v>
      </c>
      <c r="BM2147" s="62">
        <f t="shared" ca="1" si="4289"/>
        <v>0</v>
      </c>
      <c r="BN2147" s="62">
        <f t="shared" ca="1" si="4289"/>
        <v>0</v>
      </c>
      <c r="BO2147" s="62">
        <f t="shared" ca="1" si="4289"/>
        <v>0</v>
      </c>
      <c r="BP2147" s="62">
        <f t="shared" ca="1" si="4289"/>
        <v>0</v>
      </c>
      <c r="BQ2147" s="62">
        <f t="shared" ca="1" si="4289"/>
        <v>0</v>
      </c>
      <c r="BR2147" s="62">
        <f t="shared" ca="1" si="4289"/>
        <v>0</v>
      </c>
      <c r="BS2147" s="62">
        <f t="shared" ca="1" si="4289"/>
        <v>0</v>
      </c>
      <c r="BT2147" s="62">
        <f t="shared" ca="1" si="4289"/>
        <v>0</v>
      </c>
      <c r="BU2147" s="62">
        <f t="shared" ca="1" si="4289"/>
        <v>0</v>
      </c>
      <c r="BV2147" s="62">
        <f t="shared" ca="1" si="4289"/>
        <v>0</v>
      </c>
      <c r="BW2147" s="62">
        <f t="shared" ca="1" si="4289"/>
        <v>0</v>
      </c>
      <c r="BX2147" s="62">
        <f t="shared" ca="1" si="4289"/>
        <v>0</v>
      </c>
      <c r="BY2147" s="62">
        <f t="shared" ca="1" si="4289"/>
        <v>0</v>
      </c>
      <c r="BZ2147" s="62">
        <f t="shared" ca="1" si="4289"/>
        <v>0</v>
      </c>
      <c r="CA2147" s="62">
        <f t="shared" ca="1" si="4289"/>
        <v>0</v>
      </c>
      <c r="CB2147" s="62">
        <f t="shared" ca="1" si="4289"/>
        <v>0</v>
      </c>
      <c r="CC2147" s="62">
        <f t="shared" ca="1" si="4289"/>
        <v>0</v>
      </c>
      <c r="CD2147" s="62">
        <f t="shared" ca="1" si="4289"/>
        <v>0</v>
      </c>
      <c r="CE2147" s="62">
        <f t="shared" ca="1" si="4289"/>
        <v>0</v>
      </c>
      <c r="CF2147" s="62">
        <f t="shared" ref="CF2147:CL2147" ca="1" si="4290">CE2150</f>
        <v>0</v>
      </c>
      <c r="CG2147" s="62">
        <f t="shared" ca="1" si="4290"/>
        <v>0</v>
      </c>
      <c r="CH2147" s="62">
        <f t="shared" ca="1" si="4290"/>
        <v>0</v>
      </c>
      <c r="CI2147" s="62">
        <f t="shared" ca="1" si="4290"/>
        <v>0</v>
      </c>
      <c r="CJ2147" s="62">
        <f t="shared" ca="1" si="4290"/>
        <v>0</v>
      </c>
      <c r="CK2147" s="62">
        <f t="shared" ca="1" si="4290"/>
        <v>0</v>
      </c>
      <c r="CL2147" s="62">
        <f t="shared" ca="1" si="4290"/>
        <v>0</v>
      </c>
      <c r="CO2147" s="62">
        <f t="shared" ref="CO2147:DK2147" si="4291">CN2150</f>
        <v>0</v>
      </c>
      <c r="CP2147" s="62">
        <f t="shared" ca="1" si="4291"/>
        <v>0</v>
      </c>
      <c r="CQ2147" s="62">
        <f t="shared" ca="1" si="4291"/>
        <v>0</v>
      </c>
      <c r="CR2147" s="62">
        <f t="shared" ca="1" si="4291"/>
        <v>0</v>
      </c>
      <c r="CS2147" s="62">
        <f t="shared" ca="1" si="4291"/>
        <v>0</v>
      </c>
      <c r="CT2147" s="62">
        <f t="shared" ca="1" si="4291"/>
        <v>0</v>
      </c>
      <c r="CU2147" s="62">
        <f t="shared" ca="1" si="4291"/>
        <v>0</v>
      </c>
      <c r="CV2147" s="62">
        <f t="shared" ca="1" si="4291"/>
        <v>0</v>
      </c>
      <c r="CW2147" s="62">
        <f t="shared" ca="1" si="4291"/>
        <v>0</v>
      </c>
      <c r="CX2147" s="62">
        <f t="shared" ca="1" si="4291"/>
        <v>0</v>
      </c>
      <c r="CY2147" s="62">
        <f t="shared" ca="1" si="4291"/>
        <v>0</v>
      </c>
      <c r="CZ2147" s="62">
        <f t="shared" ca="1" si="4291"/>
        <v>0</v>
      </c>
      <c r="DA2147" s="62">
        <f t="shared" ca="1" si="4291"/>
        <v>0</v>
      </c>
      <c r="DB2147" s="62">
        <f t="shared" ca="1" si="4291"/>
        <v>0</v>
      </c>
      <c r="DC2147" s="62">
        <f t="shared" ca="1" si="4291"/>
        <v>0</v>
      </c>
      <c r="DD2147" s="62">
        <f t="shared" ca="1" si="4291"/>
        <v>0</v>
      </c>
      <c r="DE2147" s="62">
        <f t="shared" ca="1" si="4291"/>
        <v>0</v>
      </c>
      <c r="DF2147" s="62">
        <f t="shared" ca="1" si="4291"/>
        <v>0</v>
      </c>
      <c r="DG2147" s="62">
        <f t="shared" ca="1" si="4291"/>
        <v>0</v>
      </c>
      <c r="DH2147" s="62">
        <f t="shared" ca="1" si="4291"/>
        <v>0</v>
      </c>
      <c r="DI2147" s="62">
        <f t="shared" ca="1" si="4291"/>
        <v>0</v>
      </c>
      <c r="DJ2147" s="62">
        <f t="shared" ca="1" si="4291"/>
        <v>0</v>
      </c>
      <c r="DK2147" s="62">
        <f t="shared" ca="1" si="4291"/>
        <v>0</v>
      </c>
      <c r="DL2147" s="62">
        <f t="shared" ref="DL2147" ca="1" si="4292">DK2150</f>
        <v>0</v>
      </c>
    </row>
    <row r="2148" spans="1:116" x14ac:dyDescent="0.4">
      <c r="B2148" t="str">
        <f>E2148</f>
        <v>2148 DTERMY-F</v>
      </c>
      <c r="C2148" t="s">
        <v>236</v>
      </c>
      <c r="D2148" t="s">
        <v>427</v>
      </c>
      <c r="E2148" t="str">
        <f t="shared" si="4286"/>
        <v>2148 DTERMY-F</v>
      </c>
      <c r="G2148" s="158" t="str">
        <f>"New borrowing - "&amp;SUBSTITUTE(G2139,":","")</f>
        <v>New borrowing - Rolling fixed term debt - multiple borrowings w/ annual control</v>
      </c>
      <c r="K2148" s="23">
        <v>10000</v>
      </c>
      <c r="L2148" s="23">
        <f>SUMIF($4:$4,L$2,2146:2146)</f>
        <v>0</v>
      </c>
      <c r="M2148" s="23">
        <f>SUMIF($4:$4,M$2,2146:2146)</f>
        <v>0</v>
      </c>
      <c r="N2148" s="23">
        <f>SUMIF($4:$4,N$2,2146:2146)</f>
        <v>0</v>
      </c>
      <c r="O2148" s="23">
        <f>SUMIF($4:$4,O$2,2146:2146)</f>
        <v>0</v>
      </c>
      <c r="P2148" s="23">
        <f>SUMIF($4:$4,P$2,2146:2146)</f>
        <v>0</v>
      </c>
      <c r="R2148" s="53">
        <f>H2144</f>
        <v>1000</v>
      </c>
      <c r="S2148" s="80" cm="1">
        <f t="array" ref="S2148">IFERROR(INDEX($K:$Q,ROW(),MATCH(S$3,$K$2:$Q$2,0))/12,0)</f>
        <v>833.33333333333337</v>
      </c>
      <c r="T2148" s="80" cm="1">
        <f t="array" ref="T2148">IFERROR(INDEX($K:$Q,ROW(),MATCH(T$3,$K$2:$Q$2,0))/12,0)</f>
        <v>833.33333333333337</v>
      </c>
      <c r="U2148" s="80" cm="1">
        <f t="array" ref="U2148">IFERROR(INDEX($K:$Q,ROW(),MATCH(U$3,$K$2:$Q$2,0))/12,0)</f>
        <v>833.33333333333337</v>
      </c>
      <c r="V2148" s="80" cm="1">
        <f t="array" ref="V2148">IFERROR(INDEX($K:$Q,ROW(),MATCH(V$3,$K$2:$Q$2,0))/12,0)</f>
        <v>833.33333333333337</v>
      </c>
      <c r="W2148" s="80" cm="1">
        <f t="array" ref="W2148">IFERROR(INDEX($K:$Q,ROW(),MATCH(W$3,$K$2:$Q$2,0))/12,0)</f>
        <v>833.33333333333337</v>
      </c>
      <c r="X2148" s="80" cm="1">
        <f t="array" ref="X2148">IFERROR(INDEX($K:$Q,ROW(),MATCH(X$3,$K$2:$Q$2,0))/12,0)</f>
        <v>833.33333333333337</v>
      </c>
      <c r="Y2148" s="80" cm="1">
        <f t="array" ref="Y2148">IFERROR(INDEX($K:$Q,ROW(),MATCH(Y$3,$K$2:$Q$2,0))/12,0)</f>
        <v>833.33333333333337</v>
      </c>
      <c r="Z2148" s="80" cm="1">
        <f t="array" ref="Z2148">IFERROR(INDEX($K:$Q,ROW(),MATCH(Z$3,$K$2:$Q$2,0))/12,0)</f>
        <v>833.33333333333337</v>
      </c>
      <c r="AA2148" s="80" cm="1">
        <f t="array" ref="AA2148">IFERROR(INDEX($K:$Q,ROW(),MATCH(AA$3,$K$2:$Q$2,0))/12,0)</f>
        <v>833.33333333333337</v>
      </c>
      <c r="AB2148" s="80" cm="1">
        <f t="array" ref="AB2148">IFERROR(INDEX($K:$Q,ROW(),MATCH(AB$3,$K$2:$Q$2,0))/12,0)</f>
        <v>833.33333333333337</v>
      </c>
      <c r="AC2148" s="80" cm="1">
        <f t="array" ref="AC2148">IFERROR(INDEX($K:$Q,ROW(),MATCH(AC$3,$K$2:$Q$2,0))/12,0)</f>
        <v>833.33333333333337</v>
      </c>
      <c r="AD2148" s="80" cm="1">
        <f t="array" ref="AD2148">IFERROR(INDEX($K:$Q,ROW(),MATCH(AD$3,$K$2:$Q$2,0))/12,0)</f>
        <v>833.33333333333337</v>
      </c>
      <c r="AE2148" s="80" cm="1">
        <f t="array" ref="AE2148">IFERROR(INDEX($K:$Q,ROW(),MATCH(AE$3,$K$2:$Q$2,0))/12,0)</f>
        <v>0</v>
      </c>
      <c r="AF2148" s="80" cm="1">
        <f t="array" ref="AF2148">IFERROR(INDEX($K:$Q,ROW(),MATCH(AF$3,$K$2:$Q$2,0))/12,0)</f>
        <v>0</v>
      </c>
      <c r="AG2148" s="80" cm="1">
        <f t="array" ref="AG2148">IFERROR(INDEX($K:$Q,ROW(),MATCH(AG$3,$K$2:$Q$2,0))/12,0)</f>
        <v>0</v>
      </c>
      <c r="AH2148" s="80" cm="1">
        <f t="array" ref="AH2148">IFERROR(INDEX($K:$Q,ROW(),MATCH(AH$3,$K$2:$Q$2,0))/12,0)</f>
        <v>0</v>
      </c>
      <c r="AI2148" s="80" cm="1">
        <f t="array" ref="AI2148">IFERROR(INDEX($K:$Q,ROW(),MATCH(AI$3,$K$2:$Q$2,0))/12,0)</f>
        <v>0</v>
      </c>
      <c r="AJ2148" s="80" cm="1">
        <f t="array" ref="AJ2148">IFERROR(INDEX($K:$Q,ROW(),MATCH(AJ$3,$K$2:$Q$2,0))/12,0)</f>
        <v>0</v>
      </c>
      <c r="AK2148" s="80" cm="1">
        <f t="array" ref="AK2148">IFERROR(INDEX($K:$Q,ROW(),MATCH(AK$3,$K$2:$Q$2,0))/12,0)</f>
        <v>0</v>
      </c>
      <c r="AL2148" s="80" cm="1">
        <f t="array" ref="AL2148">IFERROR(INDEX($K:$Q,ROW(),MATCH(AL$3,$K$2:$Q$2,0))/12,0)</f>
        <v>0</v>
      </c>
      <c r="AM2148" s="80" cm="1">
        <f t="array" ref="AM2148">IFERROR(INDEX($K:$Q,ROW(),MATCH(AM$3,$K$2:$Q$2,0))/12,0)</f>
        <v>0</v>
      </c>
      <c r="AN2148" s="80" cm="1">
        <f t="array" ref="AN2148">IFERROR(INDEX($K:$Q,ROW(),MATCH(AN$3,$K$2:$Q$2,0))/12,0)</f>
        <v>0</v>
      </c>
      <c r="AO2148" s="80" cm="1">
        <f t="array" ref="AO2148">IFERROR(INDEX($K:$Q,ROW(),MATCH(AO$3,$K$2:$Q$2,0))/12,0)</f>
        <v>0</v>
      </c>
      <c r="AP2148" s="80" cm="1">
        <f t="array" ref="AP2148">IFERROR(INDEX($K:$Q,ROW(),MATCH(AP$3,$K$2:$Q$2,0))/12,0)</f>
        <v>0</v>
      </c>
      <c r="AQ2148" s="80" cm="1">
        <f t="array" ref="AQ2148">IFERROR(INDEX($K:$Q,ROW(),MATCH(AQ$3,$K$2:$Q$2,0))/12,0)</f>
        <v>0</v>
      </c>
      <c r="AR2148" s="80" cm="1">
        <f t="array" ref="AR2148">IFERROR(INDEX($K:$Q,ROW(),MATCH(AR$3,$K$2:$Q$2,0))/12,0)</f>
        <v>0</v>
      </c>
      <c r="AS2148" s="80" cm="1">
        <f t="array" ref="AS2148">IFERROR(INDEX($K:$Q,ROW(),MATCH(AS$3,$K$2:$Q$2,0))/12,0)</f>
        <v>0</v>
      </c>
      <c r="AT2148" s="80" cm="1">
        <f t="array" ref="AT2148">IFERROR(INDEX($K:$Q,ROW(),MATCH(AT$3,$K$2:$Q$2,0))/12,0)</f>
        <v>0</v>
      </c>
      <c r="AU2148" s="80" cm="1">
        <f t="array" ref="AU2148">IFERROR(INDEX($K:$Q,ROW(),MATCH(AU$3,$K$2:$Q$2,0))/12,0)</f>
        <v>0</v>
      </c>
      <c r="AV2148" s="80" cm="1">
        <f t="array" ref="AV2148">IFERROR(INDEX($K:$Q,ROW(),MATCH(AV$3,$K$2:$Q$2,0))/12,0)</f>
        <v>0</v>
      </c>
      <c r="AW2148" s="80" cm="1">
        <f t="array" ref="AW2148">IFERROR(INDEX($K:$Q,ROW(),MATCH(AW$3,$K$2:$Q$2,0))/12,0)</f>
        <v>0</v>
      </c>
      <c r="AX2148" s="80" cm="1">
        <f t="array" ref="AX2148">IFERROR(INDEX($K:$Q,ROW(),MATCH(AX$3,$K$2:$Q$2,0))/12,0)</f>
        <v>0</v>
      </c>
      <c r="AY2148" s="80" cm="1">
        <f t="array" ref="AY2148">IFERROR(INDEX($K:$Q,ROW(),MATCH(AY$3,$K$2:$Q$2,0))/12,0)</f>
        <v>0</v>
      </c>
      <c r="AZ2148" s="80" cm="1">
        <f t="array" ref="AZ2148">IFERROR(INDEX($K:$Q,ROW(),MATCH(AZ$3,$K$2:$Q$2,0))/12,0)</f>
        <v>0</v>
      </c>
      <c r="BA2148" s="80" cm="1">
        <f t="array" ref="BA2148">IFERROR(INDEX($K:$Q,ROW(),MATCH(BA$3,$K$2:$Q$2,0))/12,0)</f>
        <v>0</v>
      </c>
      <c r="BB2148" s="80" cm="1">
        <f t="array" ref="BB2148">IFERROR(INDEX($K:$Q,ROW(),MATCH(BB$3,$K$2:$Q$2,0))/12,0)</f>
        <v>0</v>
      </c>
      <c r="BC2148" s="80" cm="1">
        <f t="array" ref="BC2148">IFERROR(INDEX($K:$Q,ROW(),MATCH(BC$3,$K$2:$Q$2,0))/12,0)</f>
        <v>0</v>
      </c>
      <c r="BD2148" s="80" cm="1">
        <f t="array" ref="BD2148">IFERROR(INDEX($K:$Q,ROW(),MATCH(BD$3,$K$2:$Q$2,0))/12,0)</f>
        <v>0</v>
      </c>
      <c r="BE2148" s="80" cm="1">
        <f t="array" ref="BE2148">IFERROR(INDEX($K:$Q,ROW(),MATCH(BE$3,$K$2:$Q$2,0))/12,0)</f>
        <v>0</v>
      </c>
      <c r="BF2148" s="80" cm="1">
        <f t="array" ref="BF2148">IFERROR(INDEX($K:$Q,ROW(),MATCH(BF$3,$K$2:$Q$2,0))/12,0)</f>
        <v>0</v>
      </c>
      <c r="BG2148" s="80" cm="1">
        <f t="array" ref="BG2148">IFERROR(INDEX($K:$Q,ROW(),MATCH(BG$3,$K$2:$Q$2,0))/12,0)</f>
        <v>0</v>
      </c>
      <c r="BH2148" s="80" cm="1">
        <f t="array" ref="BH2148">IFERROR(INDEX($K:$Q,ROW(),MATCH(BH$3,$K$2:$Q$2,0))/12,0)</f>
        <v>0</v>
      </c>
      <c r="BI2148" s="80" cm="1">
        <f t="array" ref="BI2148">IFERROR(INDEX($K:$Q,ROW(),MATCH(BI$3,$K$2:$Q$2,0))/12,0)</f>
        <v>0</v>
      </c>
      <c r="BJ2148" s="80" cm="1">
        <f t="array" ref="BJ2148">IFERROR(INDEX($K:$Q,ROW(),MATCH(BJ$3,$K$2:$Q$2,0))/12,0)</f>
        <v>0</v>
      </c>
      <c r="BK2148" s="80" cm="1">
        <f t="array" ref="BK2148">IFERROR(INDEX($K:$Q,ROW(),MATCH(BK$3,$K$2:$Q$2,0))/12,0)</f>
        <v>0</v>
      </c>
      <c r="BL2148" s="80" cm="1">
        <f t="array" ref="BL2148">IFERROR(INDEX($K:$Q,ROW(),MATCH(BL$3,$K$2:$Q$2,0))/12,0)</f>
        <v>0</v>
      </c>
      <c r="BM2148" s="80" cm="1">
        <f t="array" ref="BM2148">IFERROR(INDEX($K:$Q,ROW(),MATCH(BM$3,$K$2:$Q$2,0))/12,0)</f>
        <v>0</v>
      </c>
      <c r="BN2148" s="80" cm="1">
        <f t="array" ref="BN2148">IFERROR(INDEX($K:$Q,ROW(),MATCH(BN$3,$K$2:$Q$2,0))/12,0)</f>
        <v>0</v>
      </c>
      <c r="BO2148" s="80" cm="1">
        <f t="array" ref="BO2148">IFERROR(INDEX($K:$Q,ROW(),MATCH(BO$3,$K$2:$Q$2,0))/12,0)</f>
        <v>0</v>
      </c>
      <c r="BP2148" s="80" cm="1">
        <f t="array" ref="BP2148">IFERROR(INDEX($K:$Q,ROW(),MATCH(BP$3,$K$2:$Q$2,0))/12,0)</f>
        <v>0</v>
      </c>
      <c r="BQ2148" s="80" cm="1">
        <f t="array" ref="BQ2148">IFERROR(INDEX($K:$Q,ROW(),MATCH(BQ$3,$K$2:$Q$2,0))/12,0)</f>
        <v>0</v>
      </c>
      <c r="BR2148" s="80" cm="1">
        <f t="array" ref="BR2148">IFERROR(INDEX($K:$Q,ROW(),MATCH(BR$3,$K$2:$Q$2,0))/12,0)</f>
        <v>0</v>
      </c>
      <c r="BS2148" s="80" cm="1">
        <f t="array" ref="BS2148">IFERROR(INDEX($K:$Q,ROW(),MATCH(BS$3,$K$2:$Q$2,0))/12,0)</f>
        <v>0</v>
      </c>
      <c r="BT2148" s="80" cm="1">
        <f t="array" ref="BT2148">IFERROR(INDEX($K:$Q,ROW(),MATCH(BT$3,$K$2:$Q$2,0))/12,0)</f>
        <v>0</v>
      </c>
      <c r="BU2148" s="80" cm="1">
        <f t="array" ref="BU2148">IFERROR(INDEX($K:$Q,ROW(),MATCH(BU$3,$K$2:$Q$2,0))/12,0)</f>
        <v>0</v>
      </c>
      <c r="BV2148" s="80" cm="1">
        <f t="array" ref="BV2148">IFERROR(INDEX($K:$Q,ROW(),MATCH(BV$3,$K$2:$Q$2,0))/12,0)</f>
        <v>0</v>
      </c>
      <c r="BW2148" s="80" cm="1">
        <f t="array" ref="BW2148">IFERROR(INDEX($K:$Q,ROW(),MATCH(BW$3,$K$2:$Q$2,0))/12,0)</f>
        <v>0</v>
      </c>
      <c r="BX2148" s="80" cm="1">
        <f t="array" ref="BX2148">IFERROR(INDEX($K:$Q,ROW(),MATCH(BX$3,$K$2:$Q$2,0))/12,0)</f>
        <v>0</v>
      </c>
      <c r="BY2148" s="80" cm="1">
        <f t="array" ref="BY2148">IFERROR(INDEX($K:$Q,ROW(),MATCH(BY$3,$K$2:$Q$2,0))/12,0)</f>
        <v>0</v>
      </c>
      <c r="BZ2148" s="80" cm="1">
        <f t="array" ref="BZ2148">IFERROR(INDEX($K:$Q,ROW(),MATCH(BZ$3,$K$2:$Q$2,0))/12,0)</f>
        <v>0</v>
      </c>
      <c r="CA2148" s="80" cm="1">
        <f t="array" ref="CA2148">IFERROR(INDEX($K:$Q,ROW(),MATCH(CA$3,$K$2:$Q$2,0))/12,0)</f>
        <v>0</v>
      </c>
      <c r="CB2148" s="80" cm="1">
        <f t="array" ref="CB2148">IFERROR(INDEX($K:$Q,ROW(),MATCH(CB$3,$K$2:$Q$2,0))/12,0)</f>
        <v>0</v>
      </c>
      <c r="CC2148" s="80" cm="1">
        <f t="array" ref="CC2148">IFERROR(INDEX($K:$Q,ROW(),MATCH(CC$3,$K$2:$Q$2,0))/12,0)</f>
        <v>0</v>
      </c>
      <c r="CD2148" s="80" cm="1">
        <f t="array" ref="CD2148">IFERROR(INDEX($K:$Q,ROW(),MATCH(CD$3,$K$2:$Q$2,0))/12,0)</f>
        <v>0</v>
      </c>
      <c r="CE2148" s="80" cm="1">
        <f t="array" ref="CE2148">IFERROR(INDEX($K:$Q,ROW(),MATCH(CE$3,$K$2:$Q$2,0))/12,0)</f>
        <v>0</v>
      </c>
      <c r="CF2148" s="80" cm="1">
        <f t="array" ref="CF2148">IFERROR(INDEX($K:$Q,ROW(),MATCH(CF$3,$K$2:$Q$2,0))/12,0)</f>
        <v>0</v>
      </c>
      <c r="CG2148" s="80" cm="1">
        <f t="array" ref="CG2148">IFERROR(INDEX($K:$Q,ROW(),MATCH(CG$3,$K$2:$Q$2,0))/12,0)</f>
        <v>0</v>
      </c>
      <c r="CH2148" s="80" cm="1">
        <f t="array" ref="CH2148">IFERROR(INDEX($K:$Q,ROW(),MATCH(CH$3,$K$2:$Q$2,0))/12,0)</f>
        <v>0</v>
      </c>
      <c r="CI2148" s="80" cm="1">
        <f t="array" ref="CI2148">IFERROR(INDEX($K:$Q,ROW(),MATCH(CI$3,$K$2:$Q$2,0))/12,0)</f>
        <v>0</v>
      </c>
      <c r="CJ2148" s="80" cm="1">
        <f t="array" ref="CJ2148">IFERROR(INDEX($K:$Q,ROW(),MATCH(CJ$3,$K$2:$Q$2,0))/12,0)</f>
        <v>0</v>
      </c>
      <c r="CK2148" s="80" cm="1">
        <f t="array" ref="CK2148">IFERROR(INDEX($K:$Q,ROW(),MATCH(CK$3,$K$2:$Q$2,0))/12,0)</f>
        <v>0</v>
      </c>
      <c r="CL2148" s="80" cm="1">
        <f t="array" ref="CL2148">IFERROR(INDEX($K:$Q,ROW(),MATCH(CL$3,$K$2:$Q$2,0))/12,0)</f>
        <v>0</v>
      </c>
      <c r="CO2148" s="80" cm="1">
        <f t="array" ref="CO2148">IFERROR(INDEX($K:$Q,ROW(),MATCH(CO$3,$K$2:$Q$2,0))/CO$5,0)</f>
        <v>0</v>
      </c>
      <c r="CP2148" s="80" cm="1">
        <f t="array" ref="CP2148">IFERROR(INDEX($K:$Q,ROW(),MATCH(CP$3,$K$2:$Q$2,0))/CP$5,0)</f>
        <v>0</v>
      </c>
      <c r="CQ2148" s="80" cm="1">
        <f t="array" ref="CQ2148">IFERROR(INDEX($K:$Q,ROW(),MATCH(CQ$3,$K$2:$Q$2,0))/CQ$5,0)</f>
        <v>0</v>
      </c>
      <c r="CR2148" s="80" cm="1">
        <f t="array" ref="CR2148">IFERROR(INDEX($K:$Q,ROW(),MATCH(CR$3,$K$2:$Q$2,0))/CR$5,0)</f>
        <v>0</v>
      </c>
      <c r="CS2148" s="80" cm="1">
        <f t="array" ref="CS2148">IFERROR(INDEX($K:$Q,ROW(),MATCH(CS$3,$K$2:$Q$2,0))/CS$5,0)</f>
        <v>0</v>
      </c>
      <c r="CT2148" s="80" cm="1">
        <f t="array" ref="CT2148">IFERROR(INDEX($K:$Q,ROW(),MATCH(CT$3,$K$2:$Q$2,0))/CT$5,0)</f>
        <v>0</v>
      </c>
      <c r="CU2148" s="80" cm="1">
        <f t="array" ref="CU2148">IFERROR(INDEX($K:$Q,ROW(),MATCH(CU$3,$K$2:$Q$2,0))/CU$5,0)</f>
        <v>0</v>
      </c>
      <c r="CV2148" s="80" cm="1">
        <f t="array" ref="CV2148">IFERROR(INDEX($K:$Q,ROW(),MATCH(CV$3,$K$2:$Q$2,0))/CV$5,0)</f>
        <v>0</v>
      </c>
      <c r="CW2148" s="80" cm="1">
        <f t="array" ref="CW2148">IFERROR(INDEX($K:$Q,ROW(),MATCH(CW$3,$K$2:$Q$2,0))/CW$5,0)</f>
        <v>0</v>
      </c>
      <c r="CX2148" s="80" cm="1">
        <f t="array" ref="CX2148">IFERROR(INDEX($K:$Q,ROW(),MATCH(CX$3,$K$2:$Q$2,0))/CX$5,0)</f>
        <v>0</v>
      </c>
      <c r="CY2148" s="80" cm="1">
        <f t="array" ref="CY2148">IFERROR(INDEX($K:$Q,ROW(),MATCH(CY$3,$K$2:$Q$2,0))/CL$5,0)</f>
        <v>0</v>
      </c>
      <c r="CZ2148" s="80" cm="1">
        <f t="array" ref="CZ2148">IFERROR(INDEX($K:$Q,ROW(),MATCH(CZ$3,$K$2:$Q$2,0))/CZ$5,0)</f>
        <v>0</v>
      </c>
      <c r="DA2148" s="80" cm="1">
        <f t="array" ref="DA2148">IFERROR(INDEX($K:$Q,ROW(),MATCH(DA$3,$K$2:$Q$2,0))/DA$5,0)</f>
        <v>0</v>
      </c>
      <c r="DB2148" s="80" cm="1">
        <f t="array" ref="DB2148">IFERROR(INDEX($K:$Q,ROW(),MATCH(DB$3,$K$2:$Q$2,0))/DB$5,0)</f>
        <v>0</v>
      </c>
      <c r="DC2148" s="80" cm="1">
        <f t="array" ref="DC2148">IFERROR(INDEX($K:$Q,ROW(),MATCH(DC$3,$K$2:$Q$2,0))/DC$5,0)</f>
        <v>0</v>
      </c>
      <c r="DD2148" s="80" cm="1">
        <f t="array" ref="DD2148">IFERROR(INDEX($K:$Q,ROW(),MATCH(DD$3,$K$2:$Q$2,0))/DD$5,0)</f>
        <v>0</v>
      </c>
      <c r="DE2148" s="80" cm="1">
        <f t="array" ref="DE2148">IFERROR(INDEX($K:$Q,ROW(),MATCH(DE$3,$K$2:$Q$2,0))/DE$5,0)</f>
        <v>0</v>
      </c>
      <c r="DF2148" s="80" cm="1">
        <f t="array" ref="DF2148">IFERROR(INDEX($K:$Q,ROW(),MATCH(DF$3,$K$2:$Q$2,0))/DF$5,0)</f>
        <v>0</v>
      </c>
      <c r="DG2148" s="80" cm="1">
        <f t="array" ref="DG2148">IFERROR(INDEX($K:$Q,ROW(),MATCH(DG$3,$K$2:$Q$2,0))/DG$5,0)</f>
        <v>0</v>
      </c>
      <c r="DH2148" s="80" cm="1">
        <f t="array" ref="DH2148">IFERROR(INDEX($K:$Q,ROW(),MATCH(DH$3,$K$2:$Q$2,0))/DH$5,0)</f>
        <v>0</v>
      </c>
      <c r="DI2148" s="80" cm="1">
        <f t="array" ref="DI2148">IFERROR(INDEX($K:$Q,ROW(),MATCH(DI$3,$K$2:$Q$2,0))/DI$5,0)</f>
        <v>0</v>
      </c>
      <c r="DJ2148" s="80" cm="1">
        <f t="array" ref="DJ2148">IFERROR(INDEX($K:$Q,ROW(),MATCH(DJ$3,$K$2:$Q$2,0))/DJ$5,0)</f>
        <v>0</v>
      </c>
      <c r="DK2148" s="80" cm="1">
        <f t="array" ref="DK2148">IFERROR(INDEX($K:$Q,ROW(),MATCH(DK$3,$K$2:$Q$2,0))/DK$5,0)</f>
        <v>0</v>
      </c>
      <c r="DL2148" s="80" cm="1">
        <f t="array" ref="DL2148">IFERROR(INDEX($K:$Q,ROW(),MATCH(DL$3,$K$2:$Q$2,0))/DL$5,0)</f>
        <v>0</v>
      </c>
    </row>
    <row r="2149" spans="1:116" x14ac:dyDescent="0.4">
      <c r="C2149" t="s">
        <v>236</v>
      </c>
      <c r="D2149" t="s">
        <v>427</v>
      </c>
      <c r="E2149" t="str">
        <f t="shared" si="4286"/>
        <v>2149 DTERMY-F</v>
      </c>
      <c r="G2149" s="158" t="str">
        <f>"Repayment - "&amp;SUBSTITUTE(G2139,":","")</f>
        <v>Repayment - Rolling fixed term debt - multiple borrowings w/ annual control</v>
      </c>
      <c r="K2149" s="138">
        <f t="shared" ref="K2149:P2149" ca="1" si="4293">SUMIF($3:$3,K$2,2149:2149)</f>
        <v>-8500</v>
      </c>
      <c r="L2149" s="138">
        <f t="shared" ca="1" si="4293"/>
        <v>-2500</v>
      </c>
      <c r="M2149" s="138">
        <f t="shared" ca="1" si="4293"/>
        <v>0</v>
      </c>
      <c r="N2149" s="138">
        <f t="shared" ca="1" si="4293"/>
        <v>0</v>
      </c>
      <c r="O2149" s="138">
        <f t="shared" ca="1" si="4293"/>
        <v>0</v>
      </c>
      <c r="P2149" s="138">
        <f t="shared" ca="1" si="4293"/>
        <v>0</v>
      </c>
      <c r="R2149" s="225"/>
      <c r="S2149" s="226">
        <f ca="1">-IF(COUNT($R2148:S2148)&lt;$H2141,0,OFFSET(S2148,0,-$H2141+1))-$J$2117*(COUNT(R2148:$S2148)=($H2141-$H2142+1))</f>
        <v>0</v>
      </c>
      <c r="T2149" s="226">
        <f ca="1">-IF(COUNT($R2148:T2148)&lt;$H2141,0,OFFSET(T2148,0,-$H2141+1))-$J$2117*(COUNT(S2148:$S2148)=($H2141-$H2142+1))</f>
        <v>0</v>
      </c>
      <c r="U2149" s="226">
        <f ca="1">-IF(COUNT($R2148:U2148)&lt;$H2141,0,OFFSET(U2148,0,-$H2141+1))-$J$2117*(COUNT($S2148:T2148)=($H2141-$H2142+1))</f>
        <v>-1000</v>
      </c>
      <c r="V2149" s="226">
        <f ca="1">-IF(COUNT($R2148:V2148)&lt;$H2141,0,OFFSET(V2148,0,-$H2141+1))-$J$2117*(COUNT($S2148:U2148)=($H2141-$H2142+1))</f>
        <v>-833.33333333333337</v>
      </c>
      <c r="W2149" s="226">
        <f ca="1">-IF(COUNT($R2148:W2148)&lt;$H2141,0,OFFSET(W2148,0,-$H2141+1))-$J$2117*(COUNT($S2148:V2148)=($H2141-$H2142+1))</f>
        <v>-833.33333333333337</v>
      </c>
      <c r="X2149" s="226">
        <f ca="1">-IF(COUNT($R2148:X2148)&lt;$H2141,0,OFFSET(X2148,0,-$H2141+1))-$J$2117*(COUNT($S2148:W2148)=($H2141-$H2142+1))</f>
        <v>-833.33333333333337</v>
      </c>
      <c r="Y2149" s="226">
        <f ca="1">-IF(COUNT($R2148:Y2148)&lt;$H2141,0,OFFSET(Y2148,0,-$H2141+1))-$J$2117*(COUNT($S2148:X2148)=($H2141-$H2142+1))</f>
        <v>-833.33333333333337</v>
      </c>
      <c r="Z2149" s="226">
        <f ca="1">-IF(COUNT($R2148:Z2148)&lt;$H2141,0,OFFSET(Z2148,0,-$H2141+1))-$J$2117*(COUNT($S2148:Y2148)=($H2141-$H2142+1))</f>
        <v>-833.33333333333337</v>
      </c>
      <c r="AA2149" s="226">
        <f ca="1">-IF(COUNT($R2148:AA2148)&lt;$H2141,0,OFFSET(AA2148,0,-$H2141+1))-$J$2117*(COUNT($S2148:Z2148)=($H2141-$H2142+1))</f>
        <v>-833.33333333333337</v>
      </c>
      <c r="AB2149" s="226">
        <f ca="1">-IF(COUNT($R2148:AB2148)&lt;$H2141,0,OFFSET(AB2148,0,-$H2141+1))-$J$2117*(COUNT($S2148:AA2148)=($H2141-$H2142+1))</f>
        <v>-833.33333333333337</v>
      </c>
      <c r="AC2149" s="226">
        <f ca="1">-IF(COUNT($R2148:AC2148)&lt;$H2141,0,OFFSET(AC2148,0,-$H2141+1))-$J$2117*(COUNT($S2148:AB2148)=($H2141-$H2142+1))</f>
        <v>-833.33333333333337</v>
      </c>
      <c r="AD2149" s="226">
        <f ca="1">-IF(COUNT($R2148:AD2148)&lt;$H2141,0,OFFSET(AD2148,0,-$H2141+1))-$J$2117*(COUNT($S2148:AC2148)=($H2141-$H2142+1))</f>
        <v>-833.33333333333337</v>
      </c>
      <c r="AE2149" s="226">
        <f ca="1">-IF(COUNT($R2148:AE2148)&lt;$H2141,0,OFFSET(AE2148,0,-$H2141+1))-$J$2117*(COUNT($S2148:AD2148)=($H2141-$H2142+1))</f>
        <v>-833.33333333333337</v>
      </c>
      <c r="AF2149" s="226">
        <f ca="1">-IF(COUNT($R2148:AF2148)&lt;$H2141,0,OFFSET(AF2148,0,-$H2141+1))-$J$2117*(COUNT($S2148:AE2148)=($H2141-$H2142+1))</f>
        <v>-833.33333333333337</v>
      </c>
      <c r="AG2149" s="226">
        <f ca="1">-IF(COUNT($R2148:AG2148)&lt;$H2141,0,OFFSET(AG2148,0,-$H2141+1))-$J$2117*(COUNT($S2148:AF2148)=($H2141-$H2142+1))</f>
        <v>-833.33333333333337</v>
      </c>
      <c r="AH2149" s="226">
        <f ca="1">-IF(COUNT($R2148:AH2148)&lt;$H2141,0,OFFSET(AH2148,0,-$H2141+1))-$J$2117*(COUNT($S2148:AG2148)=($H2141-$H2142+1))</f>
        <v>0</v>
      </c>
      <c r="AI2149" s="226">
        <f ca="1">-IF(COUNT($R2148:AI2148)&lt;$H2141,0,OFFSET(AI2148,0,-$H2141+1))-$J$2117*(COUNT($S2148:AH2148)=($H2141-$H2142+1))</f>
        <v>0</v>
      </c>
      <c r="AJ2149" s="226">
        <f ca="1">-IF(COUNT($R2148:AJ2148)&lt;$H2141,0,OFFSET(AJ2148,0,-$H2141+1))-$J$2117*(COUNT($S2148:AI2148)=($H2141-$H2142+1))</f>
        <v>0</v>
      </c>
      <c r="AK2149" s="226">
        <f ca="1">-IF(COUNT($R2148:AK2148)&lt;$H2141,0,OFFSET(AK2148,0,-$H2141+1))-$J$2117*(COUNT($S2148:AJ2148)=($H2141-$H2142+1))</f>
        <v>0</v>
      </c>
      <c r="AL2149" s="226">
        <f ca="1">-IF(COUNT($R2148:AL2148)&lt;$H2141,0,OFFSET(AL2148,0,-$H2141+1))-$J$2117*(COUNT($S2148:AK2148)=($H2141-$H2142+1))</f>
        <v>0</v>
      </c>
      <c r="AM2149" s="226">
        <f ca="1">-IF(COUNT($R2148:AM2148)&lt;$H2141,0,OFFSET(AM2148,0,-$H2141+1))-$J$2117*(COUNT($S2148:AL2148)=($H2141-$H2142+1))</f>
        <v>0</v>
      </c>
      <c r="AN2149" s="226">
        <f ca="1">-IF(COUNT($R2148:AN2148)&lt;$H2141,0,OFFSET(AN2148,0,-$H2141+1))-$J$2117*(COUNT($S2148:AM2148)=($H2141-$H2142+1))</f>
        <v>0</v>
      </c>
      <c r="AO2149" s="226">
        <f ca="1">-IF(COUNT($R2148:AO2148)&lt;$H2141,0,OFFSET(AO2148,0,-$H2141+1))-$J$2117*(COUNT($S2148:AN2148)=($H2141-$H2142+1))</f>
        <v>0</v>
      </c>
      <c r="AP2149" s="226">
        <f ca="1">-IF(COUNT($R2148:AP2148)&lt;$H2141,0,OFFSET(AP2148,0,-$H2141+1))-$J$2117*(COUNT($S2148:AO2148)=($H2141-$H2142+1))</f>
        <v>0</v>
      </c>
      <c r="AQ2149" s="226">
        <f ca="1">-IF(COUNT($R2148:AQ2148)&lt;$H2141,0,OFFSET(AQ2148,0,-$H2141+1))-$J$2117*(COUNT($S2148:AP2148)=($H2141-$H2142+1))</f>
        <v>0</v>
      </c>
      <c r="AR2149" s="226">
        <f ca="1">-IF(COUNT($R2148:AR2148)&lt;$H2141,0,OFFSET(AR2148,0,-$H2141+1))-$J$2117*(COUNT($S2148:AQ2148)=($H2141-$H2142+1))</f>
        <v>0</v>
      </c>
      <c r="AS2149" s="226">
        <f ca="1">-IF(COUNT($R2148:AS2148)&lt;$H2141,0,OFFSET(AS2148,0,-$H2141+1))-$J$2117*(COUNT($S2148:AR2148)=($H2141-$H2142+1))</f>
        <v>0</v>
      </c>
      <c r="AT2149" s="226">
        <f ca="1">-IF(COUNT($R2148:AT2148)&lt;$H2141,0,OFFSET(AT2148,0,-$H2141+1))-$J$2117*(COUNT($S2148:AS2148)=($H2141-$H2142+1))</f>
        <v>0</v>
      </c>
      <c r="AU2149" s="226">
        <f ca="1">-IF(COUNT($R2148:AU2148)&lt;$H2141,0,OFFSET(AU2148,0,-$H2141+1))-$J$2117*(COUNT($S2148:AT2148)=($H2141-$H2142+1))</f>
        <v>0</v>
      </c>
      <c r="AV2149" s="226">
        <f ca="1">-IF(COUNT($R2148:AV2148)&lt;$H2141,0,OFFSET(AV2148,0,-$H2141+1))-$J$2117*(COUNT($S2148:AU2148)=($H2141-$H2142+1))</f>
        <v>0</v>
      </c>
      <c r="AW2149" s="226">
        <f ca="1">-IF(COUNT($R2148:AW2148)&lt;$H2141,0,OFFSET(AW2148,0,-$H2141+1))-$J$2117*(COUNT($S2148:AV2148)=($H2141-$H2142+1))</f>
        <v>0</v>
      </c>
      <c r="AX2149" s="226">
        <f ca="1">-IF(COUNT($R2148:AX2148)&lt;$H2141,0,OFFSET(AX2148,0,-$H2141+1))-$J$2117*(COUNT($S2148:AW2148)=($H2141-$H2142+1))</f>
        <v>0</v>
      </c>
      <c r="AY2149" s="226">
        <f ca="1">-IF(COUNT($R2148:AY2148)&lt;$H2141,0,OFFSET(AY2148,0,-$H2141+1))-$J$2117*(COUNT($S2148:AX2148)=($H2141-$H2142+1))</f>
        <v>0</v>
      </c>
      <c r="AZ2149" s="226">
        <f ca="1">-IF(COUNT($R2148:AZ2148)&lt;$H2141,0,OFFSET(AZ2148,0,-$H2141+1))-$J$2117*(COUNT($S2148:AY2148)=($H2141-$H2142+1))</f>
        <v>0</v>
      </c>
      <c r="BA2149" s="226">
        <f ca="1">-IF(COUNT($R2148:BA2148)&lt;$H2141,0,OFFSET(BA2148,0,-$H2141+1))-$J$2117*(COUNT($S2148:AZ2148)=($H2141-$H2142+1))</f>
        <v>0</v>
      </c>
      <c r="BB2149" s="226">
        <f ca="1">-IF(COUNT($R2148:BB2148)&lt;$H2141,0,OFFSET(BB2148,0,-$H2141+1))-$J$2117*(COUNT($S2148:BA2148)=($H2141-$H2142+1))</f>
        <v>0</v>
      </c>
      <c r="BC2149" s="226">
        <f ca="1">-IF(COUNT($R2148:BC2148)&lt;$H2141,0,OFFSET(BC2148,0,-$H2141+1))-$J$2117*(COUNT($S2148:BB2148)=($H2141-$H2142+1))</f>
        <v>0</v>
      </c>
      <c r="BD2149" s="226">
        <f ca="1">-IF(COUNT($R2148:BD2148)&lt;$H2141,0,OFFSET(BD2148,0,-$H2141+1))-$J$2117*(COUNT($S2148:BC2148)=($H2141-$H2142+1))</f>
        <v>0</v>
      </c>
      <c r="BE2149" s="226">
        <f ca="1">-IF(COUNT($R2148:BE2148)&lt;$H2141,0,OFFSET(BE2148,0,-$H2141+1))-$J$2117*(COUNT($S2148:BD2148)=($H2141-$H2142+1))</f>
        <v>0</v>
      </c>
      <c r="BF2149" s="226">
        <f ca="1">-IF(COUNT($R2148:BF2148)&lt;$H2141,0,OFFSET(BF2148,0,-$H2141+1))-$J$2117*(COUNT($S2148:BE2148)=($H2141-$H2142+1))</f>
        <v>0</v>
      </c>
      <c r="BG2149" s="226">
        <f ca="1">-IF(COUNT($R2148:BG2148)&lt;$H2141,0,OFFSET(BG2148,0,-$H2141+1))-$J$2117*(COUNT($S2148:BF2148)=($H2141-$H2142+1))</f>
        <v>0</v>
      </c>
      <c r="BH2149" s="226">
        <f ca="1">-IF(COUNT($R2148:BH2148)&lt;$H2141,0,OFFSET(BH2148,0,-$H2141+1))-$J$2117*(COUNT($S2148:BG2148)=($H2141-$H2142+1))</f>
        <v>0</v>
      </c>
      <c r="BI2149" s="226">
        <f ca="1">-IF(COUNT($R2148:BI2148)&lt;$H2141,0,OFFSET(BI2148,0,-$H2141+1))-$J$2117*(COUNT($S2148:BH2148)=($H2141-$H2142+1))</f>
        <v>0</v>
      </c>
      <c r="BJ2149" s="226">
        <f ca="1">-IF(COUNT($R2148:BJ2148)&lt;$H2141,0,OFFSET(BJ2148,0,-$H2141+1))-$J$2117*(COUNT($S2148:BI2148)=($H2141-$H2142+1))</f>
        <v>0</v>
      </c>
      <c r="BK2149" s="226">
        <f ca="1">-IF(COUNT($R2148:BK2148)&lt;$H2141,0,OFFSET(BK2148,0,-$H2141+1))-$J$2117*(COUNT($S2148:BJ2148)=($H2141-$H2142+1))</f>
        <v>0</v>
      </c>
      <c r="BL2149" s="226">
        <f ca="1">-IF(COUNT($R2148:BL2148)&lt;$H2141,0,OFFSET(BL2148,0,-$H2141+1))-$J$2117*(COUNT($S2148:BK2148)=($H2141-$H2142+1))</f>
        <v>0</v>
      </c>
      <c r="BM2149" s="226">
        <f ca="1">-IF(COUNT($R2148:BM2148)&lt;$H2141,0,OFFSET(BM2148,0,-$H2141+1))-$J$2117*(COUNT($S2148:BL2148)=($H2141-$H2142+1))</f>
        <v>0</v>
      </c>
      <c r="BN2149" s="226">
        <f ca="1">-IF(COUNT($R2148:BN2148)&lt;$H2141,0,OFFSET(BN2148,0,-$H2141+1))-$J$2117*(COUNT($S2148:BM2148)=($H2141-$H2142+1))</f>
        <v>0</v>
      </c>
      <c r="BO2149" s="226">
        <f ca="1">-IF(COUNT($R2148:BO2148)&lt;$H2141,0,OFFSET(BO2148,0,-$H2141+1))-$J$2117*(COUNT($S2148:BN2148)=($H2141-$H2142+1))</f>
        <v>0</v>
      </c>
      <c r="BP2149" s="226">
        <f ca="1">-IF(COUNT($R2148:BP2148)&lt;$H2141,0,OFFSET(BP2148,0,-$H2141+1))-$J$2117*(COUNT($S2148:BO2148)=($H2141-$H2142+1))</f>
        <v>0</v>
      </c>
      <c r="BQ2149" s="226">
        <f ca="1">-IF(COUNT($R2148:BQ2148)&lt;$H2141,0,OFFSET(BQ2148,0,-$H2141+1))-$J$2117*(COUNT($S2148:BP2148)=($H2141-$H2142+1))</f>
        <v>0</v>
      </c>
      <c r="BR2149" s="226">
        <f ca="1">-IF(COUNT($R2148:BR2148)&lt;$H2141,0,OFFSET(BR2148,0,-$H2141+1))-$J$2117*(COUNT($S2148:BQ2148)=($H2141-$H2142+1))</f>
        <v>0</v>
      </c>
      <c r="BS2149" s="226">
        <f ca="1">-IF(COUNT($R2148:BS2148)&lt;$H2141,0,OFFSET(BS2148,0,-$H2141+1))-$J$2117*(COUNT($S2148:BR2148)=($H2141-$H2142+1))</f>
        <v>0</v>
      </c>
      <c r="BT2149" s="226">
        <f ca="1">-IF(COUNT($R2148:BT2148)&lt;$H2141,0,OFFSET(BT2148,0,-$H2141+1))-$J$2117*(COUNT($S2148:BS2148)=($H2141-$H2142+1))</f>
        <v>0</v>
      </c>
      <c r="BU2149" s="226">
        <f ca="1">-IF(COUNT($R2148:BU2148)&lt;$H2141,0,OFFSET(BU2148,0,-$H2141+1))-$J$2117*(COUNT($S2148:BT2148)=($H2141-$H2142+1))</f>
        <v>0</v>
      </c>
      <c r="BV2149" s="226">
        <f ca="1">-IF(COUNT($R2148:BV2148)&lt;$H2141,0,OFFSET(BV2148,0,-$H2141+1))-$J$2117*(COUNT($S2148:BU2148)=($H2141-$H2142+1))</f>
        <v>0</v>
      </c>
      <c r="BW2149" s="226">
        <f ca="1">-IF(COUNT($R2148:BW2148)&lt;$H2141,0,OFFSET(BW2148,0,-$H2141+1))-$J$2117*(COUNT($S2148:BV2148)=($H2141-$H2142+1))</f>
        <v>0</v>
      </c>
      <c r="BX2149" s="226">
        <f ca="1">-IF(COUNT($R2148:BX2148)&lt;$H2141,0,OFFSET(BX2148,0,-$H2141+1))-$J$2117*(COUNT($S2148:BW2148)=($H2141-$H2142+1))</f>
        <v>0</v>
      </c>
      <c r="BY2149" s="226">
        <f ca="1">-IF(COUNT($R2148:BY2148)&lt;$H2141,0,OFFSET(BY2148,0,-$H2141+1))-$J$2117*(COUNT($S2148:BX2148)=($H2141-$H2142+1))</f>
        <v>0</v>
      </c>
      <c r="BZ2149" s="226">
        <f ca="1">-IF(COUNT($R2148:BZ2148)&lt;$H2141,0,OFFSET(BZ2148,0,-$H2141+1))-$J$2117*(COUNT($S2148:BY2148)=($H2141-$H2142+1))</f>
        <v>0</v>
      </c>
      <c r="CA2149" s="226">
        <f ca="1">-IF(COUNT($R2148:CA2148)&lt;$H2141,0,OFFSET(CA2148,0,-$H2141+1))-$J$2117*(COUNT($S2148:BZ2148)=($H2141-$H2142+1))</f>
        <v>0</v>
      </c>
      <c r="CB2149" s="226">
        <f ca="1">-IF(COUNT($R2148:CB2148)&lt;$H2141,0,OFFSET(CB2148,0,-$H2141+1))-$J$2117*(COUNT($S2148:CA2148)=($H2141-$H2142+1))</f>
        <v>0</v>
      </c>
      <c r="CC2149" s="226">
        <f ca="1">-IF(COUNT($R2148:CC2148)&lt;$H2141,0,OFFSET(CC2148,0,-$H2141+1))-$J$2117*(COUNT($S2148:CB2148)=($H2141-$H2142+1))</f>
        <v>0</v>
      </c>
      <c r="CD2149" s="226">
        <f ca="1">-IF(COUNT($R2148:CD2148)&lt;$H2141,0,OFFSET(CD2148,0,-$H2141+1))-$J$2117*(COUNT($S2148:CC2148)=($H2141-$H2142+1))</f>
        <v>0</v>
      </c>
      <c r="CE2149" s="226">
        <f ca="1">-IF(COUNT($R2148:CE2148)&lt;$H2141,0,OFFSET(CE2148,0,-$H2141+1))-$J$2117*(COUNT($S2148:CD2148)=($H2141-$H2142+1))</f>
        <v>0</v>
      </c>
      <c r="CF2149" s="226">
        <f ca="1">-IF(COUNT($R2148:CF2148)&lt;$H2141,0,OFFSET(CF2148,0,-$H2141+1))-$J$2117*(COUNT($S2148:CE2148)=($H2141-$H2142+1))</f>
        <v>0</v>
      </c>
      <c r="CG2149" s="226">
        <f ca="1">-IF(COUNT($R2148:CG2148)&lt;$H2141,0,OFFSET(CG2148,0,-$H2141+1))-$J$2117*(COUNT($S2148:CF2148)=($H2141-$H2142+1))</f>
        <v>0</v>
      </c>
      <c r="CH2149" s="226">
        <f ca="1">-IF(COUNT($R2148:CH2148)&lt;$H2141,0,OFFSET(CH2148,0,-$H2141+1))-$J$2117*(COUNT($S2148:CG2148)=($H2141-$H2142+1))</f>
        <v>0</v>
      </c>
      <c r="CI2149" s="226">
        <f ca="1">-IF(COUNT($R2148:CI2148)&lt;$H2141,0,OFFSET(CI2148,0,-$H2141+1))-$J$2117*(COUNT($S2148:CH2148)=($H2141-$H2142+1))</f>
        <v>0</v>
      </c>
      <c r="CJ2149" s="226">
        <f ca="1">-IF(COUNT($R2148:CJ2148)&lt;$H2141,0,OFFSET(CJ2148,0,-$H2141+1))-$J$2117*(COUNT($S2148:CI2148)=($H2141-$H2142+1))</f>
        <v>0</v>
      </c>
      <c r="CK2149" s="226">
        <f ca="1">-IF(COUNT($R2148:CK2148)&lt;$H2141,0,OFFSET(CK2148,0,-$H2141+1))-$J$2117*(COUNT($S2148:CJ2148)=($H2141-$H2142+1))</f>
        <v>0</v>
      </c>
      <c r="CL2149" s="226">
        <f ca="1">-IF(COUNT($R2148:CL2148)&lt;$H2141,0,OFFSET(CL2148,0,-$H2141+1))-$J$2117*(COUNT($S2148:CK2148)=($H2141-$H2142+1))</f>
        <v>0</v>
      </c>
      <c r="CM2149" s="225"/>
      <c r="CN2149" s="321"/>
      <c r="CO2149" s="226">
        <f ca="1">-IF(COUNT($R2148:CO2148)&lt;$H2141,0,OFFSET(CO2148,0,-$H2141+1))-$J$2117*(COUNT($S2148:CN2148)=($H2141-$H2142+1))</f>
        <v>0</v>
      </c>
      <c r="CP2149" s="226">
        <f ca="1">-IF(COUNT($R2148:CP2148)&lt;$H2141,0,OFFSET(CP2148,0,-$H2141+1))-$J$2117*(COUNT($S2148:CO2148)=($H2141-$H2142+1))</f>
        <v>0</v>
      </c>
      <c r="CQ2149" s="226">
        <f ca="1">-IF(COUNT($R2148:CQ2148)&lt;$H2141,0,OFFSET(CQ2148,0,-$H2141+1))-$J$2117*(COUNT($S2148:CP2148)=($H2141-$H2142+1))</f>
        <v>0</v>
      </c>
      <c r="CR2149" s="226">
        <f ca="1">-IF(COUNT($R2148:CR2148)&lt;$H2141,0,OFFSET(CR2148,0,-$H2141+1))-$J$2117*(COUNT($S2148:CQ2148)=($H2141-$H2142+1))</f>
        <v>0</v>
      </c>
      <c r="CS2149" s="226">
        <f ca="1">-IF(COUNT($R2148:CS2148)&lt;$H2141,0,OFFSET(CS2148,0,-$H2141+1))-$J$2117*(COUNT($S2148:CR2148)=($H2141-$H2142+1))</f>
        <v>0</v>
      </c>
      <c r="CT2149" s="226">
        <f ca="1">-IF(COUNT($R2148:CT2148)&lt;$H2141,0,OFFSET(CT2148,0,-$H2141+1))-$J$2117*(COUNT($S2148:CS2148)=($H2141-$H2142+1))</f>
        <v>0</v>
      </c>
      <c r="CU2149" s="226">
        <f ca="1">-IF(COUNT($R2148:CU2148)&lt;$H2141,0,OFFSET(CU2148,0,-$H2141+1))-$J$2117*(COUNT($S2148:CT2148)=($H2141-$H2142+1))</f>
        <v>0</v>
      </c>
      <c r="CV2149" s="226">
        <f ca="1">-IF(COUNT($R2148:CV2148)&lt;$H2141,0,OFFSET(CV2148,0,-$H2141+1))-$J$2117*(COUNT($S2148:CU2148)=($H2141-$H2142+1))</f>
        <v>0</v>
      </c>
      <c r="CW2149" s="226">
        <f ca="1">-IF(COUNT($R2148:CW2148)&lt;$H2141,0,OFFSET(CW2148,0,-$H2141+1))-$J$2117*(COUNT($S2148:CV2148)=($H2141-$H2142+1))</f>
        <v>0</v>
      </c>
      <c r="CX2149" s="226">
        <f ca="1">-IF(COUNT($R2148:CX2148)&lt;$H2141,0,OFFSET(CX2148,0,-$H2141+1))-$J$2117*(COUNT($S2148:CW2148)=($H2141-$H2142+1))</f>
        <v>0</v>
      </c>
      <c r="CY2149" s="226">
        <f ca="1">-IF(COUNT($R2148:CY2148)&lt;$H2141,0,OFFSET(CY2148,0,-$H2141+1))-$J$2117*(COUNT($S2148:CX2148)=($H2141-$H2142+1))</f>
        <v>0</v>
      </c>
      <c r="CZ2149" s="226">
        <f ca="1">-IF(COUNT($R2148:CZ2148)&lt;$H2141,0,OFFSET(CZ2148,0,-$H2141+1))-$J$2117*(COUNT($S2148:CY2148)=($H2141-$H2142+1))</f>
        <v>0</v>
      </c>
      <c r="DA2149" s="226">
        <f ca="1">-IF(COUNT($R2148:DA2148)&lt;$H2141,0,OFFSET(DA2148,0,-$H2141+1))-$J$2117*(COUNT($S2148:CZ2148)=($H2141-$H2142+1))</f>
        <v>0</v>
      </c>
      <c r="DB2149" s="226">
        <f ca="1">-IF(COUNT($R2148:DB2148)&lt;$H2141,0,OFFSET(DB2148,0,-$H2141+1))-$J$2117*(COUNT($S2148:DA2148)=($H2141-$H2142+1))</f>
        <v>0</v>
      </c>
      <c r="DC2149" s="226">
        <f ca="1">-IF(COUNT($R2148:DC2148)&lt;$H2141,0,OFFSET(DC2148,0,-$H2141+1))-$J$2117*(COUNT($S2148:DB2148)=($H2141-$H2142+1))</f>
        <v>0</v>
      </c>
      <c r="DD2149" s="226">
        <f ca="1">-IF(COUNT($R2148:DD2148)&lt;$H2141,0,OFFSET(DD2148,0,-$H2141+1))-$J$2117*(COUNT($S2148:DC2148)=($H2141-$H2142+1))</f>
        <v>0</v>
      </c>
      <c r="DE2149" s="226">
        <f ca="1">-IF(COUNT($R2148:DE2148)&lt;$H2141,0,OFFSET(DE2148,0,-$H2141+1))-$J$2117*(COUNT($S2148:DD2148)=($H2141-$H2142+1))</f>
        <v>0</v>
      </c>
      <c r="DF2149" s="226">
        <f ca="1">-IF(COUNT($R2148:DF2148)&lt;$H2141,0,OFFSET(DF2148,0,-$H2141+1))-$J$2117*(COUNT($S2148:DE2148)=($H2141-$H2142+1))</f>
        <v>0</v>
      </c>
      <c r="DG2149" s="226">
        <f ca="1">-IF(COUNT($R2148:DG2148)&lt;$H2141,0,OFFSET(DG2148,0,-$H2141+1))-$J$2117*(COUNT($S2148:DF2148)=($H2141-$H2142+1))</f>
        <v>0</v>
      </c>
      <c r="DH2149" s="226">
        <f ca="1">-IF(COUNT($R2148:DH2148)&lt;$H2141,0,OFFSET(DH2148,0,-$H2141+1))-$J$2117*(COUNT($S2148:DG2148)=($H2141-$H2142+1))</f>
        <v>0</v>
      </c>
      <c r="DI2149" s="226">
        <f ca="1">-IF(COUNT($R2148:DI2148)&lt;$H2141,0,OFFSET(DI2148,0,-$H2141+1))-$J$2117*(COUNT($S2148:DH2148)=($H2141-$H2142+1))</f>
        <v>0</v>
      </c>
      <c r="DJ2149" s="226">
        <f ca="1">-IF(COUNT($R2148:DJ2148)&lt;$H2141,0,OFFSET(DJ2148,0,-$H2141+1))-$J$2117*(COUNT($S2148:DI2148)=($H2141-$H2142+1))</f>
        <v>0</v>
      </c>
      <c r="DK2149" s="226">
        <f ca="1">-IF(COUNT($R2148:DK2148)&lt;$H2141,0,OFFSET(DK2148,0,-$H2141+1))-$J$2117*(COUNT($S2148:DJ2148)=($H2141-$H2142+1))</f>
        <v>0</v>
      </c>
      <c r="DL2149" s="226">
        <f ca="1">-IF(COUNT($R2148:DL2148)&lt;$H2141,0,OFFSET(DL2148,0,-$H2141+1))-$J$2117*(COUNT($S2148:DK2148)=($H2141-$H2142+1))</f>
        <v>0</v>
      </c>
    </row>
    <row r="2150" spans="1:116" x14ac:dyDescent="0.4">
      <c r="C2150" t="s">
        <v>237</v>
      </c>
      <c r="D2150" t="s">
        <v>427</v>
      </c>
      <c r="E2150" t="str">
        <f t="shared" si="4286"/>
        <v>2150 DTERMY-F</v>
      </c>
      <c r="G2150" s="126" t="str">
        <f>"Debt - "&amp;SUBSTITUTE(G2139,":","")</f>
        <v>Debt - Rolling fixed term debt - multiple borrowings w/ annual control</v>
      </c>
      <c r="I2150" s="80"/>
      <c r="J2150" s="80"/>
      <c r="K2150" s="33">
        <f t="shared" ref="K2150:P2150" ca="1" si="4294">SUMIF($4:$4,K$2,2150:2150)</f>
        <v>2500.0000000000005</v>
      </c>
      <c r="L2150" s="33">
        <f t="shared" ca="1" si="4294"/>
        <v>0</v>
      </c>
      <c r="M2150" s="33">
        <f t="shared" ca="1" si="4294"/>
        <v>0</v>
      </c>
      <c r="N2150" s="33">
        <f t="shared" ca="1" si="4294"/>
        <v>0</v>
      </c>
      <c r="O2150" s="33">
        <f t="shared" ca="1" si="4294"/>
        <v>0</v>
      </c>
      <c r="P2150" s="33">
        <f t="shared" ca="1" si="4294"/>
        <v>0</v>
      </c>
      <c r="R2150" s="53">
        <f>S2147</f>
        <v>1000</v>
      </c>
      <c r="S2150" s="93">
        <f t="shared" ref="S2150:AX2150" ca="1" si="4295">SUM(S2147:S2149)</f>
        <v>1833.3333333333335</v>
      </c>
      <c r="T2150" s="93">
        <f t="shared" ca="1" si="4295"/>
        <v>2666.666666666667</v>
      </c>
      <c r="U2150" s="93">
        <f t="shared" ca="1" si="4295"/>
        <v>2500.0000000000005</v>
      </c>
      <c r="V2150" s="93">
        <f t="shared" ca="1" si="4295"/>
        <v>2500.0000000000005</v>
      </c>
      <c r="W2150" s="93">
        <f t="shared" ca="1" si="4295"/>
        <v>2500.0000000000005</v>
      </c>
      <c r="X2150" s="93">
        <f t="shared" ca="1" si="4295"/>
        <v>2500.0000000000005</v>
      </c>
      <c r="Y2150" s="93">
        <f t="shared" ca="1" si="4295"/>
        <v>2500.0000000000005</v>
      </c>
      <c r="Z2150" s="93">
        <f t="shared" ca="1" si="4295"/>
        <v>2500.0000000000005</v>
      </c>
      <c r="AA2150" s="93">
        <f t="shared" ca="1" si="4295"/>
        <v>2500.0000000000005</v>
      </c>
      <c r="AB2150" s="93">
        <f t="shared" ca="1" si="4295"/>
        <v>2500.0000000000005</v>
      </c>
      <c r="AC2150" s="93">
        <f t="shared" ca="1" si="4295"/>
        <v>2500.0000000000005</v>
      </c>
      <c r="AD2150" s="93">
        <f t="shared" ca="1" si="4295"/>
        <v>2500.0000000000005</v>
      </c>
      <c r="AE2150" s="93">
        <f t="shared" ca="1" si="4295"/>
        <v>1666.666666666667</v>
      </c>
      <c r="AF2150" s="93">
        <f t="shared" ca="1" si="4295"/>
        <v>833.3333333333336</v>
      </c>
      <c r="AG2150" s="93">
        <f t="shared" ca="1" si="4295"/>
        <v>0</v>
      </c>
      <c r="AH2150" s="93">
        <f t="shared" ca="1" si="4295"/>
        <v>0</v>
      </c>
      <c r="AI2150" s="93">
        <f t="shared" ca="1" si="4295"/>
        <v>0</v>
      </c>
      <c r="AJ2150" s="93">
        <f t="shared" ca="1" si="4295"/>
        <v>0</v>
      </c>
      <c r="AK2150" s="93">
        <f t="shared" ca="1" si="4295"/>
        <v>0</v>
      </c>
      <c r="AL2150" s="93">
        <f t="shared" ca="1" si="4295"/>
        <v>0</v>
      </c>
      <c r="AM2150" s="93">
        <f t="shared" ca="1" si="4295"/>
        <v>0</v>
      </c>
      <c r="AN2150" s="93">
        <f t="shared" ca="1" si="4295"/>
        <v>0</v>
      </c>
      <c r="AO2150" s="93">
        <f t="shared" ca="1" si="4295"/>
        <v>0</v>
      </c>
      <c r="AP2150" s="93">
        <f t="shared" ca="1" si="4295"/>
        <v>0</v>
      </c>
      <c r="AQ2150" s="93">
        <f t="shared" ca="1" si="4295"/>
        <v>0</v>
      </c>
      <c r="AR2150" s="93">
        <f t="shared" ca="1" si="4295"/>
        <v>0</v>
      </c>
      <c r="AS2150" s="93">
        <f t="shared" ca="1" si="4295"/>
        <v>0</v>
      </c>
      <c r="AT2150" s="93">
        <f t="shared" ca="1" si="4295"/>
        <v>0</v>
      </c>
      <c r="AU2150" s="93">
        <f t="shared" ca="1" si="4295"/>
        <v>0</v>
      </c>
      <c r="AV2150" s="93">
        <f t="shared" ca="1" si="4295"/>
        <v>0</v>
      </c>
      <c r="AW2150" s="93">
        <f t="shared" ca="1" si="4295"/>
        <v>0</v>
      </c>
      <c r="AX2150" s="93">
        <f t="shared" ca="1" si="4295"/>
        <v>0</v>
      </c>
      <c r="AY2150" s="93">
        <f t="shared" ref="AY2150:CD2150" ca="1" si="4296">SUM(AY2147:AY2149)</f>
        <v>0</v>
      </c>
      <c r="AZ2150" s="93">
        <f t="shared" ca="1" si="4296"/>
        <v>0</v>
      </c>
      <c r="BA2150" s="93">
        <f t="shared" ca="1" si="4296"/>
        <v>0</v>
      </c>
      <c r="BB2150" s="93">
        <f t="shared" ca="1" si="4296"/>
        <v>0</v>
      </c>
      <c r="BC2150" s="93">
        <f t="shared" ca="1" si="4296"/>
        <v>0</v>
      </c>
      <c r="BD2150" s="93">
        <f t="shared" ca="1" si="4296"/>
        <v>0</v>
      </c>
      <c r="BE2150" s="93">
        <f t="shared" ca="1" si="4296"/>
        <v>0</v>
      </c>
      <c r="BF2150" s="93">
        <f t="shared" ca="1" si="4296"/>
        <v>0</v>
      </c>
      <c r="BG2150" s="93">
        <f t="shared" ca="1" si="4296"/>
        <v>0</v>
      </c>
      <c r="BH2150" s="93">
        <f t="shared" ca="1" si="4296"/>
        <v>0</v>
      </c>
      <c r="BI2150" s="93">
        <f t="shared" ca="1" si="4296"/>
        <v>0</v>
      </c>
      <c r="BJ2150" s="93">
        <f t="shared" ca="1" si="4296"/>
        <v>0</v>
      </c>
      <c r="BK2150" s="93">
        <f t="shared" ca="1" si="4296"/>
        <v>0</v>
      </c>
      <c r="BL2150" s="93">
        <f t="shared" ca="1" si="4296"/>
        <v>0</v>
      </c>
      <c r="BM2150" s="93">
        <f t="shared" ca="1" si="4296"/>
        <v>0</v>
      </c>
      <c r="BN2150" s="93">
        <f t="shared" ca="1" si="4296"/>
        <v>0</v>
      </c>
      <c r="BO2150" s="93">
        <f t="shared" ca="1" si="4296"/>
        <v>0</v>
      </c>
      <c r="BP2150" s="93">
        <f t="shared" ca="1" si="4296"/>
        <v>0</v>
      </c>
      <c r="BQ2150" s="93">
        <f t="shared" ca="1" si="4296"/>
        <v>0</v>
      </c>
      <c r="BR2150" s="93">
        <f t="shared" ca="1" si="4296"/>
        <v>0</v>
      </c>
      <c r="BS2150" s="93">
        <f t="shared" ca="1" si="4296"/>
        <v>0</v>
      </c>
      <c r="BT2150" s="93">
        <f t="shared" ca="1" si="4296"/>
        <v>0</v>
      </c>
      <c r="BU2150" s="93">
        <f t="shared" ca="1" si="4296"/>
        <v>0</v>
      </c>
      <c r="BV2150" s="93">
        <f t="shared" ca="1" si="4296"/>
        <v>0</v>
      </c>
      <c r="BW2150" s="93">
        <f t="shared" ca="1" si="4296"/>
        <v>0</v>
      </c>
      <c r="BX2150" s="93">
        <f t="shared" ca="1" si="4296"/>
        <v>0</v>
      </c>
      <c r="BY2150" s="93">
        <f t="shared" ca="1" si="4296"/>
        <v>0</v>
      </c>
      <c r="BZ2150" s="93">
        <f t="shared" ca="1" si="4296"/>
        <v>0</v>
      </c>
      <c r="CA2150" s="93">
        <f t="shared" ca="1" si="4296"/>
        <v>0</v>
      </c>
      <c r="CB2150" s="93">
        <f t="shared" ca="1" si="4296"/>
        <v>0</v>
      </c>
      <c r="CC2150" s="93">
        <f t="shared" ca="1" si="4296"/>
        <v>0</v>
      </c>
      <c r="CD2150" s="93">
        <f t="shared" ca="1" si="4296"/>
        <v>0</v>
      </c>
      <c r="CE2150" s="93">
        <f t="shared" ref="CE2150:CL2150" ca="1" si="4297">SUM(CE2147:CE2149)</f>
        <v>0</v>
      </c>
      <c r="CF2150" s="93">
        <f t="shared" ca="1" si="4297"/>
        <v>0</v>
      </c>
      <c r="CG2150" s="93">
        <f t="shared" ca="1" si="4297"/>
        <v>0</v>
      </c>
      <c r="CH2150" s="93">
        <f t="shared" ca="1" si="4297"/>
        <v>0</v>
      </c>
      <c r="CI2150" s="93">
        <f t="shared" ca="1" si="4297"/>
        <v>0</v>
      </c>
      <c r="CJ2150" s="93">
        <f t="shared" ca="1" si="4297"/>
        <v>0</v>
      </c>
      <c r="CK2150" s="93">
        <f t="shared" ca="1" si="4297"/>
        <v>0</v>
      </c>
      <c r="CL2150" s="93">
        <f t="shared" ca="1" si="4297"/>
        <v>0</v>
      </c>
      <c r="CN2150" s="80"/>
      <c r="CO2150" s="93">
        <f t="shared" ref="CO2150:DL2150" ca="1" si="4298">SUM(CO2147:CO2149)</f>
        <v>0</v>
      </c>
      <c r="CP2150" s="93">
        <f t="shared" ca="1" si="4298"/>
        <v>0</v>
      </c>
      <c r="CQ2150" s="93">
        <f t="shared" ca="1" si="4298"/>
        <v>0</v>
      </c>
      <c r="CR2150" s="93">
        <f t="shared" ca="1" si="4298"/>
        <v>0</v>
      </c>
      <c r="CS2150" s="93">
        <f t="shared" ca="1" si="4298"/>
        <v>0</v>
      </c>
      <c r="CT2150" s="93">
        <f t="shared" ca="1" si="4298"/>
        <v>0</v>
      </c>
      <c r="CU2150" s="93">
        <f t="shared" ca="1" si="4298"/>
        <v>0</v>
      </c>
      <c r="CV2150" s="93">
        <f t="shared" ca="1" si="4298"/>
        <v>0</v>
      </c>
      <c r="CW2150" s="93">
        <f t="shared" ca="1" si="4298"/>
        <v>0</v>
      </c>
      <c r="CX2150" s="93">
        <f t="shared" ca="1" si="4298"/>
        <v>0</v>
      </c>
      <c r="CY2150" s="93">
        <f t="shared" ca="1" si="4298"/>
        <v>0</v>
      </c>
      <c r="CZ2150" s="93">
        <f t="shared" ca="1" si="4298"/>
        <v>0</v>
      </c>
      <c r="DA2150" s="93">
        <f t="shared" ca="1" si="4298"/>
        <v>0</v>
      </c>
      <c r="DB2150" s="93">
        <f t="shared" ca="1" si="4298"/>
        <v>0</v>
      </c>
      <c r="DC2150" s="93">
        <f t="shared" ca="1" si="4298"/>
        <v>0</v>
      </c>
      <c r="DD2150" s="93">
        <f t="shared" ca="1" si="4298"/>
        <v>0</v>
      </c>
      <c r="DE2150" s="93">
        <f t="shared" ca="1" si="4298"/>
        <v>0</v>
      </c>
      <c r="DF2150" s="93">
        <f t="shared" ca="1" si="4298"/>
        <v>0</v>
      </c>
      <c r="DG2150" s="93">
        <f t="shared" ca="1" si="4298"/>
        <v>0</v>
      </c>
      <c r="DH2150" s="93">
        <f t="shared" ca="1" si="4298"/>
        <v>0</v>
      </c>
      <c r="DI2150" s="93">
        <f t="shared" ca="1" si="4298"/>
        <v>0</v>
      </c>
      <c r="DJ2150" s="93">
        <f t="shared" ca="1" si="4298"/>
        <v>0</v>
      </c>
      <c r="DK2150" s="93">
        <f t="shared" ca="1" si="4298"/>
        <v>0</v>
      </c>
      <c r="DL2150" s="93">
        <f t="shared" ca="1" si="4298"/>
        <v>0</v>
      </c>
    </row>
    <row r="2151" spans="1:116" x14ac:dyDescent="0.4">
      <c r="A2151" s="98"/>
      <c r="B2151" s="59"/>
      <c r="C2151" s="59"/>
      <c r="D2151" t="s">
        <v>427</v>
      </c>
      <c r="E2151" t="str">
        <f t="shared" si="4286"/>
        <v>2151 DTERMY-F</v>
      </c>
      <c r="G2151" s="125"/>
      <c r="R2151"/>
      <c r="S2151" s="62"/>
      <c r="T2151" s="62"/>
      <c r="U2151" s="62"/>
      <c r="V2151" s="62"/>
      <c r="W2151" s="62"/>
      <c r="X2151" s="62"/>
      <c r="Y2151" s="62"/>
      <c r="Z2151" s="62"/>
      <c r="AA2151" s="62"/>
      <c r="AB2151" s="62"/>
      <c r="AC2151" s="62"/>
      <c r="AD2151" s="62"/>
      <c r="AE2151" s="62"/>
      <c r="AF2151" s="62"/>
      <c r="AG2151" s="62"/>
      <c r="AH2151" s="62"/>
      <c r="AI2151" s="62"/>
      <c r="AJ2151" s="62"/>
      <c r="AK2151" s="62"/>
      <c r="AL2151" s="62"/>
      <c r="AM2151" s="62"/>
      <c r="AN2151" s="62"/>
      <c r="AO2151" s="62"/>
      <c r="AP2151" s="62"/>
      <c r="AQ2151" s="62"/>
      <c r="AR2151" s="62"/>
      <c r="AS2151" s="62"/>
      <c r="AT2151" s="62"/>
      <c r="AU2151" s="62"/>
      <c r="AV2151" s="62"/>
      <c r="AW2151" s="62"/>
      <c r="AX2151" s="62"/>
      <c r="AY2151" s="62"/>
      <c r="AZ2151" s="62"/>
      <c r="BA2151" s="62"/>
      <c r="BB2151" s="62"/>
      <c r="BC2151" s="62"/>
      <c r="BD2151" s="62"/>
      <c r="BE2151" s="62"/>
      <c r="BF2151" s="62"/>
      <c r="BG2151" s="62"/>
      <c r="BH2151" s="62"/>
      <c r="BI2151" s="62"/>
      <c r="BJ2151" s="62"/>
      <c r="BK2151" s="62"/>
      <c r="BL2151" s="62"/>
      <c r="BM2151" s="62"/>
      <c r="BN2151" s="62"/>
      <c r="BO2151" s="62"/>
      <c r="BP2151" s="62"/>
      <c r="BQ2151" s="62"/>
      <c r="BR2151" s="62"/>
      <c r="BS2151" s="62"/>
      <c r="BT2151" s="62"/>
      <c r="BU2151" s="62"/>
      <c r="BV2151" s="62"/>
      <c r="BW2151" s="62"/>
      <c r="BX2151" s="62"/>
      <c r="BY2151" s="62"/>
      <c r="BZ2151" s="62"/>
      <c r="CA2151" s="62"/>
      <c r="CB2151" s="62"/>
      <c r="CC2151" s="62"/>
      <c r="CD2151" s="62"/>
      <c r="CE2151" s="62"/>
      <c r="CF2151" s="62"/>
      <c r="CG2151" s="62"/>
      <c r="CH2151" s="62"/>
      <c r="CI2151" s="62"/>
      <c r="CJ2151" s="62"/>
      <c r="CK2151" s="62"/>
      <c r="CL2151" s="62"/>
      <c r="CO2151" s="62"/>
      <c r="CP2151" s="62"/>
      <c r="CQ2151" s="62"/>
      <c r="CR2151" s="62"/>
      <c r="CS2151" s="62"/>
      <c r="CT2151" s="62"/>
      <c r="CU2151" s="62"/>
      <c r="CV2151" s="62"/>
      <c r="CW2151" s="62"/>
      <c r="CX2151" s="62"/>
      <c r="CY2151" s="62"/>
      <c r="CZ2151" s="62"/>
      <c r="DA2151" s="62"/>
      <c r="DB2151" s="62"/>
      <c r="DC2151" s="62"/>
      <c r="DD2151" s="62"/>
      <c r="DE2151" s="62"/>
      <c r="DF2151" s="62"/>
      <c r="DG2151" s="62"/>
      <c r="DH2151" s="62"/>
      <c r="DI2151" s="62"/>
      <c r="DJ2151" s="62"/>
      <c r="DK2151" s="62"/>
      <c r="DL2151" s="62"/>
    </row>
    <row r="2152" spans="1:116" x14ac:dyDescent="0.4">
      <c r="A2152" s="98"/>
      <c r="C2152" t="s">
        <v>228</v>
      </c>
      <c r="D2152" t="s">
        <v>427</v>
      </c>
      <c r="E2152" t="str">
        <f t="shared" si="4286"/>
        <v>2152 DTERMY-F</v>
      </c>
      <c r="G2152" s="126" t="str">
        <f>"Interest expense - "&amp;SUBSTITUTE(G2139,":","")</f>
        <v>Interest expense - Rolling fixed term debt - multiple borrowings w/ annual control</v>
      </c>
      <c r="J2152" s="93">
        <f>SUMIF($5:$5,I$2,2150:2150)</f>
        <v>0</v>
      </c>
      <c r="K2152" s="28">
        <f t="shared" ref="K2152:P2152" ca="1" si="4299">SUMIF($3:$3,K$2,2152:2152)</f>
        <v>-316.66666666666669</v>
      </c>
      <c r="L2152" s="28">
        <f t="shared" ca="1" si="4299"/>
        <v>-41.666666666666679</v>
      </c>
      <c r="M2152" s="28">
        <f t="shared" ca="1" si="4299"/>
        <v>0</v>
      </c>
      <c r="N2152" s="28">
        <f t="shared" ca="1" si="4299"/>
        <v>0</v>
      </c>
      <c r="O2152" s="28">
        <f t="shared" ca="1" si="4299"/>
        <v>0</v>
      </c>
      <c r="P2152" s="28">
        <f t="shared" ca="1" si="4299"/>
        <v>0</v>
      </c>
      <c r="R2152" s="27"/>
      <c r="S2152" s="93">
        <f t="shared" ref="S2152:AX2152" si="4300">-SUM(S2146:S2148)*$H2143/12</f>
        <v>-15.27777777777778</v>
      </c>
      <c r="T2152" s="93">
        <f t="shared" ca="1" si="4300"/>
        <v>-22.222222222222225</v>
      </c>
      <c r="U2152" s="93">
        <f t="shared" ca="1" si="4300"/>
        <v>-29.166666666666671</v>
      </c>
      <c r="V2152" s="93">
        <f t="shared" ca="1" si="4300"/>
        <v>-27.777777777777786</v>
      </c>
      <c r="W2152" s="93">
        <f t="shared" ca="1" si="4300"/>
        <v>-27.777777777777786</v>
      </c>
      <c r="X2152" s="93">
        <f t="shared" ca="1" si="4300"/>
        <v>-27.777777777777786</v>
      </c>
      <c r="Y2152" s="93">
        <f t="shared" ca="1" si="4300"/>
        <v>-27.777777777777786</v>
      </c>
      <c r="Z2152" s="93">
        <f t="shared" ca="1" si="4300"/>
        <v>-27.777777777777786</v>
      </c>
      <c r="AA2152" s="93">
        <f t="shared" ca="1" si="4300"/>
        <v>-27.777777777777786</v>
      </c>
      <c r="AB2152" s="93">
        <f t="shared" ca="1" si="4300"/>
        <v>-27.777777777777786</v>
      </c>
      <c r="AC2152" s="93">
        <f t="shared" ca="1" si="4300"/>
        <v>-27.777777777777786</v>
      </c>
      <c r="AD2152" s="93">
        <f t="shared" ca="1" si="4300"/>
        <v>-27.777777777777786</v>
      </c>
      <c r="AE2152" s="93">
        <f t="shared" ca="1" si="4300"/>
        <v>-20.833333333333339</v>
      </c>
      <c r="AF2152" s="93">
        <f t="shared" ca="1" si="4300"/>
        <v>-13.888888888888893</v>
      </c>
      <c r="AG2152" s="93">
        <f t="shared" ca="1" si="4300"/>
        <v>-6.9444444444444473</v>
      </c>
      <c r="AH2152" s="93">
        <f t="shared" ca="1" si="4300"/>
        <v>0</v>
      </c>
      <c r="AI2152" s="93">
        <f t="shared" ca="1" si="4300"/>
        <v>0</v>
      </c>
      <c r="AJ2152" s="93">
        <f t="shared" ca="1" si="4300"/>
        <v>0</v>
      </c>
      <c r="AK2152" s="93">
        <f t="shared" ca="1" si="4300"/>
        <v>0</v>
      </c>
      <c r="AL2152" s="93">
        <f t="shared" ca="1" si="4300"/>
        <v>0</v>
      </c>
      <c r="AM2152" s="93">
        <f t="shared" ca="1" si="4300"/>
        <v>0</v>
      </c>
      <c r="AN2152" s="93">
        <f t="shared" ca="1" si="4300"/>
        <v>0</v>
      </c>
      <c r="AO2152" s="93">
        <f t="shared" ca="1" si="4300"/>
        <v>0</v>
      </c>
      <c r="AP2152" s="93">
        <f t="shared" ca="1" si="4300"/>
        <v>0</v>
      </c>
      <c r="AQ2152" s="93">
        <f t="shared" ca="1" si="4300"/>
        <v>0</v>
      </c>
      <c r="AR2152" s="93">
        <f t="shared" ca="1" si="4300"/>
        <v>0</v>
      </c>
      <c r="AS2152" s="93">
        <f t="shared" ca="1" si="4300"/>
        <v>0</v>
      </c>
      <c r="AT2152" s="93">
        <f t="shared" ca="1" si="4300"/>
        <v>0</v>
      </c>
      <c r="AU2152" s="93">
        <f t="shared" ca="1" si="4300"/>
        <v>0</v>
      </c>
      <c r="AV2152" s="93">
        <f t="shared" ca="1" si="4300"/>
        <v>0</v>
      </c>
      <c r="AW2152" s="93">
        <f t="shared" ca="1" si="4300"/>
        <v>0</v>
      </c>
      <c r="AX2152" s="93">
        <f t="shared" ca="1" si="4300"/>
        <v>0</v>
      </c>
      <c r="AY2152" s="93">
        <f t="shared" ref="AY2152:CD2152" ca="1" si="4301">-SUM(AY2146:AY2148)*$H2143/12</f>
        <v>0</v>
      </c>
      <c r="AZ2152" s="93">
        <f t="shared" ca="1" si="4301"/>
        <v>0</v>
      </c>
      <c r="BA2152" s="93">
        <f t="shared" ca="1" si="4301"/>
        <v>0</v>
      </c>
      <c r="BB2152" s="93">
        <f t="shared" ca="1" si="4301"/>
        <v>0</v>
      </c>
      <c r="BC2152" s="93">
        <f t="shared" ca="1" si="4301"/>
        <v>0</v>
      </c>
      <c r="BD2152" s="93">
        <f t="shared" ca="1" si="4301"/>
        <v>0</v>
      </c>
      <c r="BE2152" s="93">
        <f t="shared" ca="1" si="4301"/>
        <v>0</v>
      </c>
      <c r="BF2152" s="93">
        <f t="shared" ca="1" si="4301"/>
        <v>0</v>
      </c>
      <c r="BG2152" s="93">
        <f t="shared" ca="1" si="4301"/>
        <v>0</v>
      </c>
      <c r="BH2152" s="93">
        <f t="shared" ca="1" si="4301"/>
        <v>0</v>
      </c>
      <c r="BI2152" s="93">
        <f t="shared" ca="1" si="4301"/>
        <v>0</v>
      </c>
      <c r="BJ2152" s="93">
        <f t="shared" ca="1" si="4301"/>
        <v>0</v>
      </c>
      <c r="BK2152" s="93">
        <f t="shared" ca="1" si="4301"/>
        <v>0</v>
      </c>
      <c r="BL2152" s="93">
        <f t="shared" ca="1" si="4301"/>
        <v>0</v>
      </c>
      <c r="BM2152" s="93">
        <f t="shared" ca="1" si="4301"/>
        <v>0</v>
      </c>
      <c r="BN2152" s="93">
        <f t="shared" ca="1" si="4301"/>
        <v>0</v>
      </c>
      <c r="BO2152" s="93">
        <f t="shared" ca="1" si="4301"/>
        <v>0</v>
      </c>
      <c r="BP2152" s="93">
        <f t="shared" ca="1" si="4301"/>
        <v>0</v>
      </c>
      <c r="BQ2152" s="93">
        <f t="shared" ca="1" si="4301"/>
        <v>0</v>
      </c>
      <c r="BR2152" s="93">
        <f t="shared" ca="1" si="4301"/>
        <v>0</v>
      </c>
      <c r="BS2152" s="93">
        <f t="shared" ca="1" si="4301"/>
        <v>0</v>
      </c>
      <c r="BT2152" s="93">
        <f t="shared" ca="1" si="4301"/>
        <v>0</v>
      </c>
      <c r="BU2152" s="93">
        <f t="shared" ca="1" si="4301"/>
        <v>0</v>
      </c>
      <c r="BV2152" s="93">
        <f t="shared" ca="1" si="4301"/>
        <v>0</v>
      </c>
      <c r="BW2152" s="93">
        <f t="shared" ca="1" si="4301"/>
        <v>0</v>
      </c>
      <c r="BX2152" s="93">
        <f t="shared" ca="1" si="4301"/>
        <v>0</v>
      </c>
      <c r="BY2152" s="93">
        <f t="shared" ca="1" si="4301"/>
        <v>0</v>
      </c>
      <c r="BZ2152" s="93">
        <f t="shared" ca="1" si="4301"/>
        <v>0</v>
      </c>
      <c r="CA2152" s="93">
        <f t="shared" ca="1" si="4301"/>
        <v>0</v>
      </c>
      <c r="CB2152" s="93">
        <f t="shared" ca="1" si="4301"/>
        <v>0</v>
      </c>
      <c r="CC2152" s="93">
        <f t="shared" ca="1" si="4301"/>
        <v>0</v>
      </c>
      <c r="CD2152" s="93">
        <f t="shared" ca="1" si="4301"/>
        <v>0</v>
      </c>
      <c r="CE2152" s="93">
        <f t="shared" ref="CE2152:CL2152" ca="1" si="4302">-SUM(CE2146:CE2148)*$H2143/12</f>
        <v>0</v>
      </c>
      <c r="CF2152" s="93">
        <f t="shared" ca="1" si="4302"/>
        <v>0</v>
      </c>
      <c r="CG2152" s="93">
        <f t="shared" ca="1" si="4302"/>
        <v>0</v>
      </c>
      <c r="CH2152" s="93">
        <f t="shared" ca="1" si="4302"/>
        <v>0</v>
      </c>
      <c r="CI2152" s="93">
        <f t="shared" ca="1" si="4302"/>
        <v>0</v>
      </c>
      <c r="CJ2152" s="93">
        <f t="shared" ca="1" si="4302"/>
        <v>0</v>
      </c>
      <c r="CK2152" s="93">
        <f t="shared" ca="1" si="4302"/>
        <v>0</v>
      </c>
      <c r="CL2152" s="93">
        <f t="shared" ca="1" si="4302"/>
        <v>0</v>
      </c>
      <c r="CN2152" s="93">
        <f>SUMIF($5:$5,CN$2,2150:2150)</f>
        <v>0</v>
      </c>
      <c r="CO2152" s="93">
        <f t="shared" ref="CO2152:CX2152" si="4303">-SUM(CO2146:CO2148)*$H2143/CO$5</f>
        <v>0</v>
      </c>
      <c r="CP2152" s="93">
        <f t="shared" ca="1" si="4303"/>
        <v>0</v>
      </c>
      <c r="CQ2152" s="93">
        <f t="shared" ca="1" si="4303"/>
        <v>0</v>
      </c>
      <c r="CR2152" s="93">
        <f t="shared" ca="1" si="4303"/>
        <v>0</v>
      </c>
      <c r="CS2152" s="93">
        <f t="shared" ca="1" si="4303"/>
        <v>0</v>
      </c>
      <c r="CT2152" s="93">
        <f t="shared" ca="1" si="4303"/>
        <v>0</v>
      </c>
      <c r="CU2152" s="93">
        <f t="shared" ca="1" si="4303"/>
        <v>0</v>
      </c>
      <c r="CV2152" s="93">
        <f t="shared" ca="1" si="4303"/>
        <v>0</v>
      </c>
      <c r="CW2152" s="93">
        <f t="shared" ca="1" si="4303"/>
        <v>0</v>
      </c>
      <c r="CX2152" s="93">
        <f t="shared" ca="1" si="4303"/>
        <v>0</v>
      </c>
      <c r="CY2152" s="93">
        <f ca="1">-SUM(CY2146:CY2148)*$H2143/CL$5</f>
        <v>0</v>
      </c>
      <c r="CZ2152" s="93">
        <f t="shared" ref="CZ2152:DL2152" ca="1" si="4304">-SUM(CZ2146:CZ2148)*$H2143/CZ$5</f>
        <v>0</v>
      </c>
      <c r="DA2152" s="93">
        <f t="shared" ca="1" si="4304"/>
        <v>0</v>
      </c>
      <c r="DB2152" s="93">
        <f t="shared" ca="1" si="4304"/>
        <v>0</v>
      </c>
      <c r="DC2152" s="93">
        <f t="shared" ca="1" si="4304"/>
        <v>0</v>
      </c>
      <c r="DD2152" s="93">
        <f t="shared" ca="1" si="4304"/>
        <v>0</v>
      </c>
      <c r="DE2152" s="93">
        <f t="shared" ca="1" si="4304"/>
        <v>0</v>
      </c>
      <c r="DF2152" s="93">
        <f t="shared" ca="1" si="4304"/>
        <v>0</v>
      </c>
      <c r="DG2152" s="93">
        <f t="shared" ca="1" si="4304"/>
        <v>0</v>
      </c>
      <c r="DH2152" s="93">
        <f t="shared" ca="1" si="4304"/>
        <v>0</v>
      </c>
      <c r="DI2152" s="93">
        <f t="shared" ca="1" si="4304"/>
        <v>0</v>
      </c>
      <c r="DJ2152" s="93">
        <f t="shared" ca="1" si="4304"/>
        <v>0</v>
      </c>
      <c r="DK2152" s="93">
        <f t="shared" ca="1" si="4304"/>
        <v>0</v>
      </c>
      <c r="DL2152" s="93">
        <f t="shared" ca="1" si="4304"/>
        <v>0</v>
      </c>
    </row>
    <row r="2153" spans="1:116" x14ac:dyDescent="0.4">
      <c r="A2153" s="98"/>
      <c r="D2153" t="s">
        <v>427</v>
      </c>
      <c r="E2153" t="str">
        <f t="shared" ref="E2153" si="4305">ROW()&amp;" "&amp;D2153</f>
        <v>2153 DTERMY-F</v>
      </c>
      <c r="G2153" s="126"/>
      <c r="J2153" s="93"/>
      <c r="K2153" s="28"/>
      <c r="L2153" s="28"/>
      <c r="M2153" s="28"/>
      <c r="N2153" s="28"/>
      <c r="O2153" s="28"/>
      <c r="P2153" s="28"/>
      <c r="R2153" s="27"/>
      <c r="S2153" s="93"/>
      <c r="T2153" s="93"/>
      <c r="U2153" s="93"/>
      <c r="V2153" s="93"/>
      <c r="W2153" s="93"/>
      <c r="X2153" s="93"/>
      <c r="Y2153" s="93"/>
      <c r="Z2153" s="93"/>
      <c r="AA2153" s="93"/>
      <c r="AB2153" s="93"/>
      <c r="AC2153" s="93"/>
      <c r="AD2153" s="93"/>
      <c r="AE2153" s="93"/>
      <c r="AF2153" s="93"/>
      <c r="AG2153" s="93"/>
      <c r="AH2153" s="93"/>
      <c r="AI2153" s="93"/>
      <c r="AJ2153" s="93"/>
      <c r="AK2153" s="93"/>
      <c r="AL2153" s="93"/>
      <c r="AM2153" s="93"/>
      <c r="AN2153" s="93"/>
      <c r="AO2153" s="93"/>
      <c r="AP2153" s="93"/>
      <c r="AQ2153" s="93"/>
      <c r="AR2153" s="93"/>
      <c r="AS2153" s="93"/>
      <c r="AT2153" s="93"/>
      <c r="AU2153" s="93"/>
      <c r="AV2153" s="93"/>
      <c r="AW2153" s="93"/>
      <c r="AX2153" s="93"/>
      <c r="AY2153" s="93"/>
      <c r="AZ2153" s="93"/>
      <c r="BA2153" s="93"/>
      <c r="BB2153" s="93"/>
      <c r="BC2153" s="93"/>
      <c r="BD2153" s="93"/>
      <c r="BE2153" s="93"/>
      <c r="BF2153" s="93"/>
      <c r="BG2153" s="93"/>
      <c r="BH2153" s="93"/>
      <c r="BI2153" s="93"/>
      <c r="BJ2153" s="93"/>
      <c r="BK2153" s="93"/>
      <c r="BL2153" s="93"/>
      <c r="BM2153" s="93"/>
      <c r="BN2153" s="93"/>
      <c r="BO2153" s="93"/>
      <c r="BP2153" s="93"/>
      <c r="BQ2153" s="93"/>
      <c r="BR2153" s="93"/>
      <c r="BS2153" s="93"/>
      <c r="BT2153" s="93"/>
      <c r="BU2153" s="93"/>
      <c r="BV2153" s="93"/>
      <c r="BW2153" s="93"/>
      <c r="BX2153" s="93"/>
      <c r="BY2153" s="93"/>
      <c r="BZ2153" s="93"/>
      <c r="CA2153" s="93"/>
      <c r="CB2153" s="93"/>
      <c r="CC2153" s="93"/>
      <c r="CD2153" s="93"/>
      <c r="CE2153" s="93"/>
      <c r="CF2153" s="93"/>
      <c r="CG2153" s="93"/>
      <c r="CH2153" s="93"/>
      <c r="CI2153" s="93"/>
      <c r="CJ2153" s="93"/>
      <c r="CK2153" s="93"/>
      <c r="CL2153" s="93"/>
      <c r="CN2153" s="93"/>
      <c r="CO2153" s="93"/>
      <c r="CP2153" s="93"/>
      <c r="CQ2153" s="93"/>
      <c r="CR2153" s="93"/>
      <c r="CS2153" s="93"/>
      <c r="CT2153" s="93"/>
      <c r="CU2153" s="93"/>
      <c r="CV2153" s="93"/>
      <c r="CW2153" s="93"/>
      <c r="CX2153" s="93"/>
      <c r="CY2153" s="93"/>
      <c r="CZ2153" s="93"/>
      <c r="DA2153" s="93"/>
      <c r="DB2153" s="93"/>
      <c r="DC2153" s="93"/>
      <c r="DD2153" s="93"/>
      <c r="DE2153" s="93"/>
      <c r="DF2153" s="93"/>
      <c r="DG2153" s="93"/>
      <c r="DH2153" s="93"/>
      <c r="DI2153" s="93"/>
      <c r="DJ2153" s="93"/>
      <c r="DK2153" s="93"/>
      <c r="DL2153" s="93"/>
    </row>
    <row r="2154" spans="1:116" x14ac:dyDescent="0.4">
      <c r="B2154" t="s">
        <v>332</v>
      </c>
      <c r="D2154" t="s">
        <v>427</v>
      </c>
      <c r="E2154" s="8" t="str">
        <f t="shared" si="4286"/>
        <v>2154 DTERMY-F</v>
      </c>
      <c r="G2154" s="136" t="str">
        <f>G2131</f>
        <v>(Primary label)</v>
      </c>
      <c r="H2154" s="27"/>
      <c r="I2154" s="78"/>
      <c r="J2154" s="78"/>
      <c r="K2154" s="33"/>
      <c r="L2154" s="33"/>
      <c r="M2154" s="33"/>
      <c r="N2154" s="33"/>
      <c r="O2154" s="33"/>
      <c r="P2154" s="33"/>
      <c r="R2154" s="33"/>
      <c r="S2154" s="77"/>
      <c r="T2154" s="77"/>
      <c r="U2154" s="77"/>
      <c r="V2154" s="77"/>
      <c r="W2154" s="77"/>
      <c r="X2154" s="77"/>
      <c r="Y2154" s="77"/>
      <c r="Z2154" s="77"/>
      <c r="AA2154" s="77"/>
      <c r="AB2154" s="77"/>
      <c r="AC2154" s="77"/>
      <c r="AD2154" s="77"/>
      <c r="AE2154" s="77"/>
      <c r="AF2154" s="77"/>
      <c r="AG2154" s="77"/>
      <c r="AH2154" s="77"/>
      <c r="AI2154" s="77"/>
      <c r="AJ2154" s="77"/>
      <c r="AK2154" s="77"/>
      <c r="AL2154" s="77"/>
      <c r="AM2154" s="77"/>
      <c r="AN2154" s="77"/>
      <c r="AO2154" s="77"/>
      <c r="AP2154" s="77"/>
      <c r="AQ2154" s="77"/>
      <c r="AR2154" s="77"/>
      <c r="AS2154" s="77"/>
      <c r="AT2154" s="77"/>
      <c r="AU2154" s="77"/>
      <c r="AV2154" s="77"/>
      <c r="AW2154" s="77"/>
      <c r="AX2154" s="77"/>
      <c r="AY2154" s="77"/>
      <c r="AZ2154" s="77"/>
      <c r="BA2154" s="77"/>
      <c r="BB2154" s="77"/>
      <c r="BC2154" s="77"/>
      <c r="BD2154" s="77"/>
      <c r="BE2154" s="77"/>
      <c r="BF2154" s="77"/>
      <c r="BG2154" s="77"/>
      <c r="BH2154" s="77"/>
      <c r="BI2154" s="77"/>
      <c r="BJ2154" s="77"/>
      <c r="BK2154" s="77"/>
      <c r="BL2154" s="77"/>
      <c r="BM2154" s="77"/>
      <c r="BN2154" s="77"/>
      <c r="BO2154" s="77"/>
      <c r="BP2154" s="77"/>
      <c r="BQ2154" s="77"/>
      <c r="BR2154" s="77"/>
      <c r="BS2154" s="77"/>
      <c r="BT2154" s="77"/>
      <c r="BU2154" s="77"/>
      <c r="BV2154" s="77"/>
      <c r="BW2154" s="77"/>
      <c r="BX2154" s="77"/>
      <c r="BY2154" s="77"/>
      <c r="BZ2154" s="77"/>
      <c r="CA2154" s="77"/>
      <c r="CB2154" s="77"/>
      <c r="CC2154" s="77"/>
      <c r="CD2154" s="77"/>
      <c r="CE2154" s="77"/>
      <c r="CF2154" s="77"/>
      <c r="CG2154" s="77"/>
      <c r="CH2154" s="77"/>
      <c r="CI2154" s="77"/>
      <c r="CJ2154" s="77"/>
      <c r="CK2154" s="77"/>
      <c r="CL2154" s="77"/>
      <c r="CN2154" s="78"/>
      <c r="CO2154" s="77"/>
      <c r="CP2154" s="77"/>
      <c r="CQ2154" s="77"/>
      <c r="CR2154" s="77"/>
      <c r="CS2154" s="77"/>
      <c r="CT2154" s="77"/>
      <c r="CU2154" s="77"/>
      <c r="CV2154" s="77"/>
      <c r="CW2154" s="77"/>
      <c r="CX2154" s="77"/>
      <c r="CY2154" s="77"/>
      <c r="CZ2154" s="77"/>
      <c r="DA2154" s="77"/>
      <c r="DB2154" s="77"/>
      <c r="DC2154" s="77"/>
      <c r="DD2154" s="77"/>
      <c r="DE2154" s="77"/>
      <c r="DF2154" s="77"/>
      <c r="DG2154" s="77"/>
      <c r="DH2154" s="77"/>
      <c r="DI2154" s="77"/>
      <c r="DJ2154" s="77"/>
      <c r="DK2154" s="77"/>
      <c r="DL2154" s="77"/>
    </row>
    <row r="2155" spans="1:116" x14ac:dyDescent="0.4">
      <c r="B2155" t="s">
        <v>332</v>
      </c>
      <c r="D2155" t="s">
        <v>427</v>
      </c>
      <c r="E2155" s="8" t="str">
        <f t="shared" si="4286"/>
        <v>2155 DTERMY-F</v>
      </c>
      <c r="G2155" s="136" t="str">
        <f>G2132</f>
        <v>primary unit</v>
      </c>
      <c r="H2155" s="27"/>
      <c r="I2155" s="78"/>
      <c r="J2155" s="78"/>
      <c r="K2155" s="33"/>
      <c r="L2155" s="33"/>
      <c r="M2155" s="33"/>
      <c r="N2155" s="33"/>
      <c r="O2155" s="33"/>
      <c r="P2155" s="33"/>
      <c r="R2155" s="33"/>
      <c r="S2155" s="77"/>
      <c r="T2155" s="77"/>
      <c r="U2155" s="77"/>
      <c r="V2155" s="77"/>
      <c r="W2155" s="77"/>
      <c r="X2155" s="77"/>
      <c r="Y2155" s="77"/>
      <c r="Z2155" s="77"/>
      <c r="AA2155" s="77"/>
      <c r="AB2155" s="77"/>
      <c r="AC2155" s="77"/>
      <c r="AD2155" s="77"/>
      <c r="AE2155" s="77"/>
      <c r="AF2155" s="77"/>
      <c r="AG2155" s="77"/>
      <c r="AH2155" s="77"/>
      <c r="AI2155" s="77"/>
      <c r="AJ2155" s="77"/>
      <c r="AK2155" s="77"/>
      <c r="AL2155" s="77"/>
      <c r="AM2155" s="77"/>
      <c r="AN2155" s="77"/>
      <c r="AO2155" s="77"/>
      <c r="AP2155" s="77"/>
      <c r="AQ2155" s="77"/>
      <c r="AR2155" s="77"/>
      <c r="AS2155" s="77"/>
      <c r="AT2155" s="77"/>
      <c r="AU2155" s="77"/>
      <c r="AV2155" s="77"/>
      <c r="AW2155" s="77"/>
      <c r="AX2155" s="77"/>
      <c r="AY2155" s="77"/>
      <c r="AZ2155" s="77"/>
      <c r="BA2155" s="77"/>
      <c r="BB2155" s="77"/>
      <c r="BC2155" s="77"/>
      <c r="BD2155" s="77"/>
      <c r="BE2155" s="77"/>
      <c r="BF2155" s="77"/>
      <c r="BG2155" s="77"/>
      <c r="BH2155" s="77"/>
      <c r="BI2155" s="77"/>
      <c r="BJ2155" s="77"/>
      <c r="BK2155" s="77"/>
      <c r="BL2155" s="77"/>
      <c r="BM2155" s="77"/>
      <c r="BN2155" s="77"/>
      <c r="BO2155" s="77"/>
      <c r="BP2155" s="77"/>
      <c r="BQ2155" s="77"/>
      <c r="BR2155" s="77"/>
      <c r="BS2155" s="77"/>
      <c r="BT2155" s="77"/>
      <c r="BU2155" s="77"/>
      <c r="BV2155" s="77"/>
      <c r="BW2155" s="77"/>
      <c r="BX2155" s="77"/>
      <c r="BY2155" s="77"/>
      <c r="BZ2155" s="77"/>
      <c r="CA2155" s="77"/>
      <c r="CB2155" s="77"/>
      <c r="CC2155" s="77"/>
      <c r="CD2155" s="77"/>
      <c r="CE2155" s="77"/>
      <c r="CF2155" s="77"/>
      <c r="CG2155" s="77"/>
      <c r="CH2155" s="77"/>
      <c r="CI2155" s="77"/>
      <c r="CJ2155" s="77"/>
      <c r="CK2155" s="77"/>
      <c r="CL2155" s="77"/>
      <c r="CN2155" s="78"/>
      <c r="CO2155" s="77"/>
      <c r="CP2155" s="77"/>
      <c r="CQ2155" s="77"/>
      <c r="CR2155" s="77"/>
      <c r="CS2155" s="77"/>
      <c r="CT2155" s="77"/>
      <c r="CU2155" s="77"/>
      <c r="CV2155" s="77"/>
      <c r="CW2155" s="77"/>
      <c r="CX2155" s="77"/>
      <c r="CY2155" s="77"/>
      <c r="CZ2155" s="77"/>
      <c r="DA2155" s="77"/>
      <c r="DB2155" s="77"/>
      <c r="DC2155" s="77"/>
      <c r="DD2155" s="77"/>
      <c r="DE2155" s="77"/>
      <c r="DF2155" s="77"/>
      <c r="DG2155" s="77"/>
      <c r="DH2155" s="77"/>
      <c r="DI2155" s="77"/>
      <c r="DJ2155" s="77"/>
      <c r="DK2155" s="77"/>
      <c r="DL2155" s="77"/>
    </row>
    <row r="2156" spans="1:116" x14ac:dyDescent="0.4">
      <c r="B2156" t="s">
        <v>332</v>
      </c>
      <c r="D2156" t="s">
        <v>427</v>
      </c>
      <c r="E2156" s="8" t="str">
        <f t="shared" si="4286"/>
        <v>2156 DTERMY-F</v>
      </c>
      <c r="G2156" s="136" t="str">
        <f>G2133</f>
        <v>Primary revenue driver</v>
      </c>
      <c r="K2156" s="53"/>
      <c r="L2156" s="53"/>
      <c r="M2156" s="53"/>
      <c r="N2156" s="53"/>
      <c r="O2156" s="53"/>
      <c r="P2156" s="53"/>
      <c r="R2156" s="24"/>
      <c r="S2156" s="179" t="str">
        <f t="shared" ref="S2156:AX2156" si="4306">S2133</f>
        <v>S$16</v>
      </c>
      <c r="T2156" s="179" t="str">
        <f t="shared" si="4306"/>
        <v>T$16</v>
      </c>
      <c r="U2156" s="179" t="str">
        <f t="shared" si="4306"/>
        <v>U$16</v>
      </c>
      <c r="V2156" s="179" t="str">
        <f t="shared" si="4306"/>
        <v>V$16</v>
      </c>
      <c r="W2156" s="179" t="str">
        <f t="shared" si="4306"/>
        <v>W$16</v>
      </c>
      <c r="X2156" s="179" t="str">
        <f t="shared" si="4306"/>
        <v>X$16</v>
      </c>
      <c r="Y2156" s="179" t="str">
        <f t="shared" si="4306"/>
        <v>Y$16</v>
      </c>
      <c r="Z2156" s="179" t="str">
        <f t="shared" si="4306"/>
        <v>Z$16</v>
      </c>
      <c r="AA2156" s="179" t="str">
        <f t="shared" si="4306"/>
        <v>AA$16</v>
      </c>
      <c r="AB2156" s="179" t="str">
        <f t="shared" si="4306"/>
        <v>AB$16</v>
      </c>
      <c r="AC2156" s="179" t="str">
        <f t="shared" si="4306"/>
        <v>AC$16</v>
      </c>
      <c r="AD2156" s="179" t="str">
        <f t="shared" si="4306"/>
        <v>AD$16</v>
      </c>
      <c r="AE2156" s="179" t="str">
        <f t="shared" si="4306"/>
        <v>AE$16</v>
      </c>
      <c r="AF2156" s="179" t="str">
        <f t="shared" si="4306"/>
        <v>AF$16</v>
      </c>
      <c r="AG2156" s="179" t="str">
        <f t="shared" si="4306"/>
        <v>AG$16</v>
      </c>
      <c r="AH2156" s="179" t="str">
        <f t="shared" si="4306"/>
        <v>AH$16</v>
      </c>
      <c r="AI2156" s="179" t="str">
        <f t="shared" si="4306"/>
        <v>AI$16</v>
      </c>
      <c r="AJ2156" s="179" t="str">
        <f t="shared" si="4306"/>
        <v>AJ$16</v>
      </c>
      <c r="AK2156" s="179" t="str">
        <f t="shared" si="4306"/>
        <v>AK$16</v>
      </c>
      <c r="AL2156" s="179" t="str">
        <f t="shared" si="4306"/>
        <v>AL$16</v>
      </c>
      <c r="AM2156" s="179" t="str">
        <f t="shared" si="4306"/>
        <v>AM$16</v>
      </c>
      <c r="AN2156" s="179" t="str">
        <f t="shared" si="4306"/>
        <v>AN$16</v>
      </c>
      <c r="AO2156" s="179" t="str">
        <f t="shared" si="4306"/>
        <v>AO$16</v>
      </c>
      <c r="AP2156" s="179" t="str">
        <f t="shared" si="4306"/>
        <v>AP$16</v>
      </c>
      <c r="AQ2156" s="179" t="str">
        <f t="shared" si="4306"/>
        <v>AQ$16</v>
      </c>
      <c r="AR2156" s="179" t="str">
        <f t="shared" si="4306"/>
        <v>AR$16</v>
      </c>
      <c r="AS2156" s="179" t="str">
        <f t="shared" si="4306"/>
        <v>AS$16</v>
      </c>
      <c r="AT2156" s="179" t="str">
        <f t="shared" si="4306"/>
        <v>AT$16</v>
      </c>
      <c r="AU2156" s="179" t="str">
        <f t="shared" si="4306"/>
        <v>AU$16</v>
      </c>
      <c r="AV2156" s="179" t="str">
        <f t="shared" si="4306"/>
        <v>AV$16</v>
      </c>
      <c r="AW2156" s="179" t="str">
        <f t="shared" si="4306"/>
        <v>AW$16</v>
      </c>
      <c r="AX2156" s="179" t="str">
        <f t="shared" si="4306"/>
        <v>AX$16</v>
      </c>
      <c r="AY2156" s="179" t="str">
        <f t="shared" ref="AY2156:CD2156" si="4307">AY2133</f>
        <v>AY$16</v>
      </c>
      <c r="AZ2156" s="179" t="str">
        <f t="shared" si="4307"/>
        <v>AZ$16</v>
      </c>
      <c r="BA2156" s="179" t="str">
        <f t="shared" si="4307"/>
        <v>BA$16</v>
      </c>
      <c r="BB2156" s="179" t="str">
        <f t="shared" si="4307"/>
        <v>BB$16</v>
      </c>
      <c r="BC2156" s="179" t="str">
        <f t="shared" si="4307"/>
        <v>BC$16</v>
      </c>
      <c r="BD2156" s="179" t="str">
        <f t="shared" si="4307"/>
        <v>BD$16</v>
      </c>
      <c r="BE2156" s="179" t="str">
        <f t="shared" si="4307"/>
        <v>BE$16</v>
      </c>
      <c r="BF2156" s="179" t="str">
        <f t="shared" si="4307"/>
        <v>BF$16</v>
      </c>
      <c r="BG2156" s="179" t="str">
        <f t="shared" si="4307"/>
        <v>BG$16</v>
      </c>
      <c r="BH2156" s="179" t="str">
        <f t="shared" si="4307"/>
        <v>BH$16</v>
      </c>
      <c r="BI2156" s="179" t="str">
        <f t="shared" si="4307"/>
        <v>BI$16</v>
      </c>
      <c r="BJ2156" s="179" t="str">
        <f t="shared" si="4307"/>
        <v>BJ$16</v>
      </c>
      <c r="BK2156" s="179" t="str">
        <f t="shared" si="4307"/>
        <v>BK$16</v>
      </c>
      <c r="BL2156" s="179" t="str">
        <f t="shared" si="4307"/>
        <v>BL$16</v>
      </c>
      <c r="BM2156" s="179" t="str">
        <f t="shared" si="4307"/>
        <v>BM$16</v>
      </c>
      <c r="BN2156" s="179" t="str">
        <f t="shared" si="4307"/>
        <v>BN$16</v>
      </c>
      <c r="BO2156" s="179" t="str">
        <f t="shared" si="4307"/>
        <v>BO$16</v>
      </c>
      <c r="BP2156" s="179" t="str">
        <f t="shared" si="4307"/>
        <v>BP$16</v>
      </c>
      <c r="BQ2156" s="179" t="str">
        <f t="shared" si="4307"/>
        <v>BQ$16</v>
      </c>
      <c r="BR2156" s="179" t="str">
        <f t="shared" si="4307"/>
        <v>BR$16</v>
      </c>
      <c r="BS2156" s="179" t="str">
        <f t="shared" si="4307"/>
        <v>BS$16</v>
      </c>
      <c r="BT2156" s="179" t="str">
        <f t="shared" si="4307"/>
        <v>BT$16</v>
      </c>
      <c r="BU2156" s="179" t="str">
        <f t="shared" si="4307"/>
        <v>BU$16</v>
      </c>
      <c r="BV2156" s="179" t="str">
        <f t="shared" si="4307"/>
        <v>BV$16</v>
      </c>
      <c r="BW2156" s="179" t="str">
        <f t="shared" si="4307"/>
        <v>BW$16</v>
      </c>
      <c r="BX2156" s="179" t="str">
        <f t="shared" si="4307"/>
        <v>BX$16</v>
      </c>
      <c r="BY2156" s="179" t="str">
        <f t="shared" si="4307"/>
        <v>BY$16</v>
      </c>
      <c r="BZ2156" s="179" t="str">
        <f t="shared" si="4307"/>
        <v>BZ$16</v>
      </c>
      <c r="CA2156" s="179" t="str">
        <f t="shared" si="4307"/>
        <v>CA$16</v>
      </c>
      <c r="CB2156" s="179" t="str">
        <f t="shared" si="4307"/>
        <v>CB$16</v>
      </c>
      <c r="CC2156" s="179" t="str">
        <f t="shared" si="4307"/>
        <v>CC$16</v>
      </c>
      <c r="CD2156" s="179" t="str">
        <f t="shared" si="4307"/>
        <v>CD$16</v>
      </c>
      <c r="CE2156" s="179" t="str">
        <f t="shared" ref="CE2156:CL2156" si="4308">CE2133</f>
        <v>CE$16</v>
      </c>
      <c r="CF2156" s="179" t="str">
        <f t="shared" si="4308"/>
        <v>CF$16</v>
      </c>
      <c r="CG2156" s="179" t="str">
        <f t="shared" si="4308"/>
        <v>CG$16</v>
      </c>
      <c r="CH2156" s="179" t="str">
        <f t="shared" si="4308"/>
        <v>CH$16</v>
      </c>
      <c r="CI2156" s="179" t="str">
        <f t="shared" si="4308"/>
        <v>CI$16</v>
      </c>
      <c r="CJ2156" s="179" t="str">
        <f t="shared" si="4308"/>
        <v>CJ$16</v>
      </c>
      <c r="CK2156" s="179" t="str">
        <f t="shared" si="4308"/>
        <v>CK$16</v>
      </c>
      <c r="CL2156" s="179" t="str">
        <f t="shared" si="4308"/>
        <v>CL$16</v>
      </c>
      <c r="CO2156" s="179" t="str">
        <f t="shared" ref="CO2156:DL2156" si="4309">CO2133</f>
        <v>CO$16</v>
      </c>
      <c r="CP2156" s="179" t="str">
        <f t="shared" si="4309"/>
        <v>CP$16</v>
      </c>
      <c r="CQ2156" s="179" t="str">
        <f t="shared" si="4309"/>
        <v>CQ$16</v>
      </c>
      <c r="CR2156" s="179" t="str">
        <f t="shared" si="4309"/>
        <v>CR$16</v>
      </c>
      <c r="CS2156" s="179" t="str">
        <f t="shared" si="4309"/>
        <v>CS$16</v>
      </c>
      <c r="CT2156" s="179" t="str">
        <f t="shared" si="4309"/>
        <v>CT$16</v>
      </c>
      <c r="CU2156" s="179" t="str">
        <f t="shared" si="4309"/>
        <v>CU$16</v>
      </c>
      <c r="CV2156" s="179" t="str">
        <f t="shared" si="4309"/>
        <v>CV$16</v>
      </c>
      <c r="CW2156" s="179" t="str">
        <f t="shared" si="4309"/>
        <v>CW$16</v>
      </c>
      <c r="CX2156" s="179" t="str">
        <f t="shared" si="4309"/>
        <v>CX$16</v>
      </c>
      <c r="CY2156" s="179" t="str">
        <f t="shared" si="4309"/>
        <v>CY$16</v>
      </c>
      <c r="CZ2156" s="179" t="str">
        <f t="shared" si="4309"/>
        <v>CZ$16</v>
      </c>
      <c r="DA2156" s="179" t="str">
        <f t="shared" si="4309"/>
        <v>DA$16</v>
      </c>
      <c r="DB2156" s="179" t="str">
        <f t="shared" si="4309"/>
        <v>DB$16</v>
      </c>
      <c r="DC2156" s="179" t="str">
        <f t="shared" si="4309"/>
        <v>DC$16</v>
      </c>
      <c r="DD2156" s="179" t="str">
        <f t="shared" si="4309"/>
        <v>DD$16</v>
      </c>
      <c r="DE2156" s="179" t="str">
        <f t="shared" si="4309"/>
        <v>DE$16</v>
      </c>
      <c r="DF2156" s="179" t="str">
        <f t="shared" si="4309"/>
        <v>DF$16</v>
      </c>
      <c r="DG2156" s="179" t="str">
        <f t="shared" si="4309"/>
        <v>DG$16</v>
      </c>
      <c r="DH2156" s="179" t="str">
        <f t="shared" si="4309"/>
        <v>DH$16</v>
      </c>
      <c r="DI2156" s="179" t="str">
        <f t="shared" si="4309"/>
        <v>DI$16</v>
      </c>
      <c r="DJ2156" s="179" t="str">
        <f t="shared" si="4309"/>
        <v>DJ$16</v>
      </c>
      <c r="DK2156" s="179" t="str">
        <f t="shared" si="4309"/>
        <v>DK$16</v>
      </c>
      <c r="DL2156" s="179" t="str">
        <f t="shared" si="4309"/>
        <v>DL$16</v>
      </c>
    </row>
    <row r="2157" spans="1:116" x14ac:dyDescent="0.4">
      <c r="B2157" t="s">
        <v>332</v>
      </c>
      <c r="D2157" t="s">
        <v>427</v>
      </c>
      <c r="E2157" s="8" t="str">
        <f t="shared" si="4286"/>
        <v>2157 DTERMY-F</v>
      </c>
      <c r="G2157" s="136" t="str">
        <f>G2134</f>
        <v>Primary volume driver</v>
      </c>
      <c r="H2157" s="12"/>
      <c r="I2157" s="60"/>
      <c r="J2157" s="60"/>
      <c r="K2157" s="15"/>
      <c r="L2157" s="15"/>
      <c r="M2157" s="15"/>
      <c r="N2157" s="15"/>
      <c r="O2157" s="15"/>
      <c r="P2157" s="15"/>
      <c r="R2157" s="15"/>
      <c r="S2157" s="179" t="str">
        <f t="shared" ref="S2157:AX2157" si="4310">S2134</f>
        <v>S$17</v>
      </c>
      <c r="T2157" s="179" t="str">
        <f t="shared" si="4310"/>
        <v>T$17</v>
      </c>
      <c r="U2157" s="179" t="str">
        <f t="shared" si="4310"/>
        <v>U$17</v>
      </c>
      <c r="V2157" s="179" t="str">
        <f t="shared" si="4310"/>
        <v>V$17</v>
      </c>
      <c r="W2157" s="179" t="str">
        <f t="shared" si="4310"/>
        <v>W$17</v>
      </c>
      <c r="X2157" s="179" t="str">
        <f t="shared" si="4310"/>
        <v>X$17</v>
      </c>
      <c r="Y2157" s="179" t="str">
        <f t="shared" si="4310"/>
        <v>Y$17</v>
      </c>
      <c r="Z2157" s="179" t="str">
        <f t="shared" si="4310"/>
        <v>Z$17</v>
      </c>
      <c r="AA2157" s="179" t="str">
        <f t="shared" si="4310"/>
        <v>AA$17</v>
      </c>
      <c r="AB2157" s="179" t="str">
        <f t="shared" si="4310"/>
        <v>AB$17</v>
      </c>
      <c r="AC2157" s="179" t="str">
        <f t="shared" si="4310"/>
        <v>AC$17</v>
      </c>
      <c r="AD2157" s="179" t="str">
        <f t="shared" si="4310"/>
        <v>AD$17</v>
      </c>
      <c r="AE2157" s="179" t="str">
        <f t="shared" si="4310"/>
        <v>AE$17</v>
      </c>
      <c r="AF2157" s="179" t="str">
        <f t="shared" si="4310"/>
        <v>AF$17</v>
      </c>
      <c r="AG2157" s="179" t="str">
        <f t="shared" si="4310"/>
        <v>AG$17</v>
      </c>
      <c r="AH2157" s="179" t="str">
        <f t="shared" si="4310"/>
        <v>AH$17</v>
      </c>
      <c r="AI2157" s="179" t="str">
        <f t="shared" si="4310"/>
        <v>AI$17</v>
      </c>
      <c r="AJ2157" s="179" t="str">
        <f t="shared" si="4310"/>
        <v>AJ$17</v>
      </c>
      <c r="AK2157" s="179" t="str">
        <f t="shared" si="4310"/>
        <v>AK$17</v>
      </c>
      <c r="AL2157" s="179" t="str">
        <f t="shared" si="4310"/>
        <v>AL$17</v>
      </c>
      <c r="AM2157" s="179" t="str">
        <f t="shared" si="4310"/>
        <v>AM$17</v>
      </c>
      <c r="AN2157" s="179" t="str">
        <f t="shared" si="4310"/>
        <v>AN$17</v>
      </c>
      <c r="AO2157" s="179" t="str">
        <f t="shared" si="4310"/>
        <v>AO$17</v>
      </c>
      <c r="AP2157" s="179" t="str">
        <f t="shared" si="4310"/>
        <v>AP$17</v>
      </c>
      <c r="AQ2157" s="179" t="str">
        <f t="shared" si="4310"/>
        <v>AQ$17</v>
      </c>
      <c r="AR2157" s="179" t="str">
        <f t="shared" si="4310"/>
        <v>AR$17</v>
      </c>
      <c r="AS2157" s="179" t="str">
        <f t="shared" si="4310"/>
        <v>AS$17</v>
      </c>
      <c r="AT2157" s="179" t="str">
        <f t="shared" si="4310"/>
        <v>AT$17</v>
      </c>
      <c r="AU2157" s="179" t="str">
        <f t="shared" si="4310"/>
        <v>AU$17</v>
      </c>
      <c r="AV2157" s="179" t="str">
        <f t="shared" si="4310"/>
        <v>AV$17</v>
      </c>
      <c r="AW2157" s="179" t="str">
        <f t="shared" si="4310"/>
        <v>AW$17</v>
      </c>
      <c r="AX2157" s="179" t="str">
        <f t="shared" si="4310"/>
        <v>AX$17</v>
      </c>
      <c r="AY2157" s="179" t="str">
        <f t="shared" ref="AY2157:CD2157" si="4311">AY2134</f>
        <v>AY$17</v>
      </c>
      <c r="AZ2157" s="179" t="str">
        <f t="shared" si="4311"/>
        <v>AZ$17</v>
      </c>
      <c r="BA2157" s="179" t="str">
        <f t="shared" si="4311"/>
        <v>BA$17</v>
      </c>
      <c r="BB2157" s="179" t="str">
        <f t="shared" si="4311"/>
        <v>BB$17</v>
      </c>
      <c r="BC2157" s="179" t="str">
        <f t="shared" si="4311"/>
        <v>BC$17</v>
      </c>
      <c r="BD2157" s="179" t="str">
        <f t="shared" si="4311"/>
        <v>BD$17</v>
      </c>
      <c r="BE2157" s="179" t="str">
        <f t="shared" si="4311"/>
        <v>BE$17</v>
      </c>
      <c r="BF2157" s="179" t="str">
        <f t="shared" si="4311"/>
        <v>BF$17</v>
      </c>
      <c r="BG2157" s="179" t="str">
        <f t="shared" si="4311"/>
        <v>BG$17</v>
      </c>
      <c r="BH2157" s="179" t="str">
        <f t="shared" si="4311"/>
        <v>BH$17</v>
      </c>
      <c r="BI2157" s="179" t="str">
        <f t="shared" si="4311"/>
        <v>BI$17</v>
      </c>
      <c r="BJ2157" s="179" t="str">
        <f t="shared" si="4311"/>
        <v>BJ$17</v>
      </c>
      <c r="BK2157" s="179" t="str">
        <f t="shared" si="4311"/>
        <v>BK$17</v>
      </c>
      <c r="BL2157" s="179" t="str">
        <f t="shared" si="4311"/>
        <v>BL$17</v>
      </c>
      <c r="BM2157" s="179" t="str">
        <f t="shared" si="4311"/>
        <v>BM$17</v>
      </c>
      <c r="BN2157" s="179" t="str">
        <f t="shared" si="4311"/>
        <v>BN$17</v>
      </c>
      <c r="BO2157" s="179" t="str">
        <f t="shared" si="4311"/>
        <v>BO$17</v>
      </c>
      <c r="BP2157" s="179" t="str">
        <f t="shared" si="4311"/>
        <v>BP$17</v>
      </c>
      <c r="BQ2157" s="179" t="str">
        <f t="shared" si="4311"/>
        <v>BQ$17</v>
      </c>
      <c r="BR2157" s="179" t="str">
        <f t="shared" si="4311"/>
        <v>BR$17</v>
      </c>
      <c r="BS2157" s="179" t="str">
        <f t="shared" si="4311"/>
        <v>BS$17</v>
      </c>
      <c r="BT2157" s="179" t="str">
        <f t="shared" si="4311"/>
        <v>BT$17</v>
      </c>
      <c r="BU2157" s="179" t="str">
        <f t="shared" si="4311"/>
        <v>BU$17</v>
      </c>
      <c r="BV2157" s="179" t="str">
        <f t="shared" si="4311"/>
        <v>BV$17</v>
      </c>
      <c r="BW2157" s="179" t="str">
        <f t="shared" si="4311"/>
        <v>BW$17</v>
      </c>
      <c r="BX2157" s="179" t="str">
        <f t="shared" si="4311"/>
        <v>BX$17</v>
      </c>
      <c r="BY2157" s="179" t="str">
        <f t="shared" si="4311"/>
        <v>BY$17</v>
      </c>
      <c r="BZ2157" s="179" t="str">
        <f t="shared" si="4311"/>
        <v>BZ$17</v>
      </c>
      <c r="CA2157" s="179" t="str">
        <f t="shared" si="4311"/>
        <v>CA$17</v>
      </c>
      <c r="CB2157" s="179" t="str">
        <f t="shared" si="4311"/>
        <v>CB$17</v>
      </c>
      <c r="CC2157" s="179" t="str">
        <f t="shared" si="4311"/>
        <v>CC$17</v>
      </c>
      <c r="CD2157" s="179" t="str">
        <f t="shared" si="4311"/>
        <v>CD$17</v>
      </c>
      <c r="CE2157" s="179" t="str">
        <f t="shared" ref="CE2157:CL2157" si="4312">CE2134</f>
        <v>CE$17</v>
      </c>
      <c r="CF2157" s="179" t="str">
        <f t="shared" si="4312"/>
        <v>CF$17</v>
      </c>
      <c r="CG2157" s="179" t="str">
        <f t="shared" si="4312"/>
        <v>CG$17</v>
      </c>
      <c r="CH2157" s="179" t="str">
        <f t="shared" si="4312"/>
        <v>CH$17</v>
      </c>
      <c r="CI2157" s="179" t="str">
        <f t="shared" si="4312"/>
        <v>CI$17</v>
      </c>
      <c r="CJ2157" s="179" t="str">
        <f t="shared" si="4312"/>
        <v>CJ$17</v>
      </c>
      <c r="CK2157" s="179" t="str">
        <f t="shared" si="4312"/>
        <v>CK$17</v>
      </c>
      <c r="CL2157" s="179" t="str">
        <f t="shared" si="4312"/>
        <v>CL$17</v>
      </c>
      <c r="CN2157" s="60"/>
      <c r="CO2157" s="179" t="str">
        <f t="shared" ref="CO2157:DL2157" si="4313">CO2134</f>
        <v>CO$17</v>
      </c>
      <c r="CP2157" s="179" t="str">
        <f t="shared" si="4313"/>
        <v>CP$17</v>
      </c>
      <c r="CQ2157" s="179" t="str">
        <f t="shared" si="4313"/>
        <v>CQ$17</v>
      </c>
      <c r="CR2157" s="179" t="str">
        <f t="shared" si="4313"/>
        <v>CR$17</v>
      </c>
      <c r="CS2157" s="179" t="str">
        <f t="shared" si="4313"/>
        <v>CS$17</v>
      </c>
      <c r="CT2157" s="179" t="str">
        <f t="shared" si="4313"/>
        <v>CT$17</v>
      </c>
      <c r="CU2157" s="179" t="str">
        <f t="shared" si="4313"/>
        <v>CU$17</v>
      </c>
      <c r="CV2157" s="179" t="str">
        <f t="shared" si="4313"/>
        <v>CV$17</v>
      </c>
      <c r="CW2157" s="179" t="str">
        <f t="shared" si="4313"/>
        <v>CW$17</v>
      </c>
      <c r="CX2157" s="179" t="str">
        <f t="shared" si="4313"/>
        <v>CX$17</v>
      </c>
      <c r="CY2157" s="179" t="str">
        <f t="shared" si="4313"/>
        <v>CY$17</v>
      </c>
      <c r="CZ2157" s="179" t="str">
        <f t="shared" si="4313"/>
        <v>CZ$17</v>
      </c>
      <c r="DA2157" s="179" t="str">
        <f t="shared" si="4313"/>
        <v>DA$17</v>
      </c>
      <c r="DB2157" s="179" t="str">
        <f t="shared" si="4313"/>
        <v>DB$17</v>
      </c>
      <c r="DC2157" s="179" t="str">
        <f t="shared" si="4313"/>
        <v>DC$17</v>
      </c>
      <c r="DD2157" s="179" t="str">
        <f t="shared" si="4313"/>
        <v>DD$17</v>
      </c>
      <c r="DE2157" s="179" t="str">
        <f t="shared" si="4313"/>
        <v>DE$17</v>
      </c>
      <c r="DF2157" s="179" t="str">
        <f t="shared" si="4313"/>
        <v>DF$17</v>
      </c>
      <c r="DG2157" s="179" t="str">
        <f t="shared" si="4313"/>
        <v>DG$17</v>
      </c>
      <c r="DH2157" s="179" t="str">
        <f t="shared" si="4313"/>
        <v>DH$17</v>
      </c>
      <c r="DI2157" s="179" t="str">
        <f t="shared" si="4313"/>
        <v>DI$17</v>
      </c>
      <c r="DJ2157" s="179" t="str">
        <f t="shared" si="4313"/>
        <v>DJ$17</v>
      </c>
      <c r="DK2157" s="179" t="str">
        <f t="shared" si="4313"/>
        <v>DK$17</v>
      </c>
      <c r="DL2157" s="179" t="str">
        <f t="shared" si="4313"/>
        <v>DL$17</v>
      </c>
    </row>
    <row r="2158" spans="1:116" x14ac:dyDescent="0.4">
      <c r="B2158" t="s">
        <v>332</v>
      </c>
      <c r="D2158" t="s">
        <v>427</v>
      </c>
      <c r="E2158" s="8" t="str">
        <f t="shared" si="4286"/>
        <v>2158 DTERMY-F</v>
      </c>
      <c r="G2158" s="191" t="str">
        <f>G2139</f>
        <v>Rolling fixed term debt - multiple borrowings w/ annual control:</v>
      </c>
      <c r="H2158" s="12"/>
      <c r="I2158" s="60"/>
      <c r="J2158" s="60"/>
      <c r="K2158" s="15"/>
      <c r="L2158" s="15"/>
      <c r="M2158" s="15"/>
      <c r="N2158" s="15"/>
      <c r="O2158" s="15"/>
      <c r="P2158" s="15"/>
      <c r="R2158" s="15"/>
      <c r="S2158" s="179">
        <f t="shared" ref="S2158:AX2158" si="4314">S2135</f>
        <v>0</v>
      </c>
      <c r="T2158" s="179">
        <f t="shared" si="4314"/>
        <v>0</v>
      </c>
      <c r="U2158" s="179">
        <f t="shared" si="4314"/>
        <v>0</v>
      </c>
      <c r="V2158" s="179">
        <f t="shared" si="4314"/>
        <v>0</v>
      </c>
      <c r="W2158" s="179">
        <f t="shared" si="4314"/>
        <v>0</v>
      </c>
      <c r="X2158" s="179">
        <f t="shared" si="4314"/>
        <v>0</v>
      </c>
      <c r="Y2158" s="179">
        <f t="shared" si="4314"/>
        <v>0</v>
      </c>
      <c r="Z2158" s="179">
        <f t="shared" si="4314"/>
        <v>0</v>
      </c>
      <c r="AA2158" s="179">
        <f t="shared" si="4314"/>
        <v>0</v>
      </c>
      <c r="AB2158" s="179">
        <f t="shared" si="4314"/>
        <v>0</v>
      </c>
      <c r="AC2158" s="179">
        <f t="shared" si="4314"/>
        <v>0</v>
      </c>
      <c r="AD2158" s="179">
        <f t="shared" si="4314"/>
        <v>0</v>
      </c>
      <c r="AE2158" s="179">
        <f t="shared" si="4314"/>
        <v>0</v>
      </c>
      <c r="AF2158" s="179">
        <f t="shared" si="4314"/>
        <v>0</v>
      </c>
      <c r="AG2158" s="179">
        <f t="shared" si="4314"/>
        <v>0</v>
      </c>
      <c r="AH2158" s="179">
        <f t="shared" si="4314"/>
        <v>0</v>
      </c>
      <c r="AI2158" s="179">
        <f t="shared" si="4314"/>
        <v>0</v>
      </c>
      <c r="AJ2158" s="179">
        <f t="shared" si="4314"/>
        <v>0</v>
      </c>
      <c r="AK2158" s="179">
        <f t="shared" si="4314"/>
        <v>0</v>
      </c>
      <c r="AL2158" s="179">
        <f t="shared" si="4314"/>
        <v>0</v>
      </c>
      <c r="AM2158" s="179">
        <f t="shared" si="4314"/>
        <v>0</v>
      </c>
      <c r="AN2158" s="179">
        <f t="shared" si="4314"/>
        <v>0</v>
      </c>
      <c r="AO2158" s="179">
        <f t="shared" si="4314"/>
        <v>0</v>
      </c>
      <c r="AP2158" s="179">
        <f t="shared" si="4314"/>
        <v>0</v>
      </c>
      <c r="AQ2158" s="179">
        <f t="shared" si="4314"/>
        <v>0</v>
      </c>
      <c r="AR2158" s="179">
        <f t="shared" si="4314"/>
        <v>0</v>
      </c>
      <c r="AS2158" s="179">
        <f t="shared" si="4314"/>
        <v>0</v>
      </c>
      <c r="AT2158" s="179">
        <f t="shared" si="4314"/>
        <v>0</v>
      </c>
      <c r="AU2158" s="179">
        <f t="shared" si="4314"/>
        <v>0</v>
      </c>
      <c r="AV2158" s="179">
        <f t="shared" si="4314"/>
        <v>0</v>
      </c>
      <c r="AW2158" s="179">
        <f t="shared" si="4314"/>
        <v>0</v>
      </c>
      <c r="AX2158" s="179">
        <f t="shared" si="4314"/>
        <v>0</v>
      </c>
      <c r="AY2158" s="179">
        <f t="shared" ref="AY2158:CD2158" si="4315">AY2135</f>
        <v>0</v>
      </c>
      <c r="AZ2158" s="179">
        <f t="shared" si="4315"/>
        <v>0</v>
      </c>
      <c r="BA2158" s="179">
        <f t="shared" si="4315"/>
        <v>0</v>
      </c>
      <c r="BB2158" s="179">
        <f t="shared" si="4315"/>
        <v>0</v>
      </c>
      <c r="BC2158" s="179">
        <f t="shared" si="4315"/>
        <v>0</v>
      </c>
      <c r="BD2158" s="179">
        <f t="shared" si="4315"/>
        <v>0</v>
      </c>
      <c r="BE2158" s="179">
        <f t="shared" si="4315"/>
        <v>0</v>
      </c>
      <c r="BF2158" s="179">
        <f t="shared" si="4315"/>
        <v>0</v>
      </c>
      <c r="BG2158" s="179">
        <f t="shared" si="4315"/>
        <v>0</v>
      </c>
      <c r="BH2158" s="179">
        <f t="shared" si="4315"/>
        <v>0</v>
      </c>
      <c r="BI2158" s="179">
        <f t="shared" si="4315"/>
        <v>0</v>
      </c>
      <c r="BJ2158" s="179">
        <f t="shared" si="4315"/>
        <v>0</v>
      </c>
      <c r="BK2158" s="179">
        <f t="shared" si="4315"/>
        <v>0</v>
      </c>
      <c r="BL2158" s="179">
        <f t="shared" si="4315"/>
        <v>0</v>
      </c>
      <c r="BM2158" s="179">
        <f t="shared" si="4315"/>
        <v>0</v>
      </c>
      <c r="BN2158" s="179">
        <f t="shared" si="4315"/>
        <v>0</v>
      </c>
      <c r="BO2158" s="179">
        <f t="shared" si="4315"/>
        <v>0</v>
      </c>
      <c r="BP2158" s="179">
        <f t="shared" si="4315"/>
        <v>0</v>
      </c>
      <c r="BQ2158" s="179">
        <f t="shared" si="4315"/>
        <v>0</v>
      </c>
      <c r="BR2158" s="179">
        <f t="shared" si="4315"/>
        <v>0</v>
      </c>
      <c r="BS2158" s="179">
        <f t="shared" si="4315"/>
        <v>0</v>
      </c>
      <c r="BT2158" s="179">
        <f t="shared" si="4315"/>
        <v>0</v>
      </c>
      <c r="BU2158" s="179">
        <f t="shared" si="4315"/>
        <v>0</v>
      </c>
      <c r="BV2158" s="179">
        <f t="shared" si="4315"/>
        <v>0</v>
      </c>
      <c r="BW2158" s="179">
        <f t="shared" si="4315"/>
        <v>0</v>
      </c>
      <c r="BX2158" s="179">
        <f t="shared" si="4315"/>
        <v>0</v>
      </c>
      <c r="BY2158" s="179">
        <f t="shared" si="4315"/>
        <v>0</v>
      </c>
      <c r="BZ2158" s="179">
        <f t="shared" si="4315"/>
        <v>0</v>
      </c>
      <c r="CA2158" s="179">
        <f t="shared" si="4315"/>
        <v>0</v>
      </c>
      <c r="CB2158" s="179">
        <f t="shared" si="4315"/>
        <v>0</v>
      </c>
      <c r="CC2158" s="179">
        <f t="shared" si="4315"/>
        <v>0</v>
      </c>
      <c r="CD2158" s="179">
        <f t="shared" si="4315"/>
        <v>0</v>
      </c>
      <c r="CE2158" s="179">
        <f t="shared" ref="CE2158:CL2158" si="4316">CE2135</f>
        <v>0</v>
      </c>
      <c r="CF2158" s="179">
        <f t="shared" si="4316"/>
        <v>0</v>
      </c>
      <c r="CG2158" s="179">
        <f t="shared" si="4316"/>
        <v>0</v>
      </c>
      <c r="CH2158" s="179">
        <f t="shared" si="4316"/>
        <v>0</v>
      </c>
      <c r="CI2158" s="179">
        <f t="shared" si="4316"/>
        <v>0</v>
      </c>
      <c r="CJ2158" s="179">
        <f t="shared" si="4316"/>
        <v>0</v>
      </c>
      <c r="CK2158" s="179">
        <f t="shared" si="4316"/>
        <v>0</v>
      </c>
      <c r="CL2158" s="179">
        <f t="shared" si="4316"/>
        <v>0</v>
      </c>
      <c r="CN2158" s="60"/>
      <c r="CO2158" s="179">
        <f t="shared" ref="CO2158:DL2158" si="4317">CO2135</f>
        <v>0</v>
      </c>
      <c r="CP2158" s="179">
        <f t="shared" si="4317"/>
        <v>0</v>
      </c>
      <c r="CQ2158" s="179">
        <f t="shared" si="4317"/>
        <v>0</v>
      </c>
      <c r="CR2158" s="179">
        <f t="shared" si="4317"/>
        <v>0</v>
      </c>
      <c r="CS2158" s="179">
        <f t="shared" si="4317"/>
        <v>0</v>
      </c>
      <c r="CT2158" s="179">
        <f t="shared" si="4317"/>
        <v>0</v>
      </c>
      <c r="CU2158" s="179">
        <f t="shared" si="4317"/>
        <v>0</v>
      </c>
      <c r="CV2158" s="179">
        <f t="shared" si="4317"/>
        <v>0</v>
      </c>
      <c r="CW2158" s="179">
        <f t="shared" si="4317"/>
        <v>0</v>
      </c>
      <c r="CX2158" s="179">
        <f t="shared" si="4317"/>
        <v>0</v>
      </c>
      <c r="CY2158" s="179">
        <f t="shared" si="4317"/>
        <v>0</v>
      </c>
      <c r="CZ2158" s="179">
        <f t="shared" si="4317"/>
        <v>0</v>
      </c>
      <c r="DA2158" s="179">
        <f t="shared" si="4317"/>
        <v>0</v>
      </c>
      <c r="DB2158" s="179">
        <f t="shared" si="4317"/>
        <v>0</v>
      </c>
      <c r="DC2158" s="179">
        <f t="shared" si="4317"/>
        <v>0</v>
      </c>
      <c r="DD2158" s="179">
        <f t="shared" si="4317"/>
        <v>0</v>
      </c>
      <c r="DE2158" s="179">
        <f t="shared" si="4317"/>
        <v>0</v>
      </c>
      <c r="DF2158" s="179">
        <f t="shared" si="4317"/>
        <v>0</v>
      </c>
      <c r="DG2158" s="179">
        <f t="shared" si="4317"/>
        <v>0</v>
      </c>
      <c r="DH2158" s="179">
        <f t="shared" si="4317"/>
        <v>0</v>
      </c>
      <c r="DI2158" s="179">
        <f t="shared" si="4317"/>
        <v>0</v>
      </c>
      <c r="DJ2158" s="179">
        <f t="shared" si="4317"/>
        <v>0</v>
      </c>
      <c r="DK2158" s="179">
        <f t="shared" si="4317"/>
        <v>0</v>
      </c>
      <c r="DL2158" s="179">
        <f t="shared" si="4317"/>
        <v>0</v>
      </c>
    </row>
    <row r="2159" spans="1:116" x14ac:dyDescent="0.4">
      <c r="B2159" t="s">
        <v>332</v>
      </c>
      <c r="D2159" t="s">
        <v>427</v>
      </c>
      <c r="E2159" s="8" t="str">
        <f t="shared" si="4286"/>
        <v>2159 DTERMY-F</v>
      </c>
      <c r="G2159" s="241" t="str">
        <f>IFERROR(SUBSTITUTE(TRIM(MID(G2139, SEARCH("-", G2139) + 1, LEN(G2139))),":",""),"no unit")</f>
        <v>multiple borrowings w/ annual control</v>
      </c>
      <c r="H2159" s="12"/>
      <c r="I2159" s="60"/>
      <c r="J2159" s="60"/>
      <c r="K2159" s="15"/>
      <c r="L2159" s="15"/>
      <c r="M2159" s="15"/>
      <c r="N2159" s="15"/>
      <c r="O2159" s="15"/>
      <c r="P2159" s="15"/>
      <c r="R2159" s="15"/>
      <c r="S2159" s="179"/>
      <c r="T2159" s="179"/>
      <c r="U2159" s="179"/>
      <c r="V2159" s="179"/>
      <c r="W2159" s="179"/>
      <c r="X2159" s="179"/>
      <c r="Y2159" s="179"/>
      <c r="Z2159" s="179"/>
      <c r="AA2159" s="179"/>
      <c r="AB2159" s="179"/>
      <c r="AC2159" s="179"/>
      <c r="AD2159" s="179"/>
      <c r="AE2159" s="179"/>
      <c r="AF2159" s="179"/>
      <c r="AG2159" s="179"/>
      <c r="AH2159" s="179"/>
      <c r="AI2159" s="179"/>
      <c r="AJ2159" s="179"/>
      <c r="AK2159" s="179"/>
      <c r="AL2159" s="179"/>
      <c r="AM2159" s="179"/>
      <c r="AN2159" s="179"/>
      <c r="AO2159" s="179"/>
      <c r="AP2159" s="179"/>
      <c r="AQ2159" s="179"/>
      <c r="AR2159" s="179"/>
      <c r="AS2159" s="179"/>
      <c r="AT2159" s="179"/>
      <c r="AU2159" s="179"/>
      <c r="AV2159" s="179"/>
      <c r="AW2159" s="179"/>
      <c r="AX2159" s="179"/>
      <c r="AY2159" s="179"/>
      <c r="AZ2159" s="179"/>
      <c r="BA2159" s="179"/>
      <c r="BB2159" s="179"/>
      <c r="BC2159" s="179"/>
      <c r="BD2159" s="179"/>
      <c r="BE2159" s="179"/>
      <c r="BF2159" s="179"/>
      <c r="BG2159" s="179"/>
      <c r="BH2159" s="179"/>
      <c r="BI2159" s="179"/>
      <c r="BJ2159" s="179"/>
      <c r="BK2159" s="179"/>
      <c r="BL2159" s="179"/>
      <c r="BM2159" s="179"/>
      <c r="BN2159" s="179"/>
      <c r="BO2159" s="179"/>
      <c r="BP2159" s="179"/>
      <c r="BQ2159" s="179"/>
      <c r="BR2159" s="179"/>
      <c r="BS2159" s="179"/>
      <c r="BT2159" s="179"/>
      <c r="BU2159" s="179"/>
      <c r="BV2159" s="179"/>
      <c r="BW2159" s="179"/>
      <c r="BX2159" s="179"/>
      <c r="BY2159" s="179"/>
      <c r="BZ2159" s="179"/>
      <c r="CA2159" s="179"/>
      <c r="CB2159" s="179"/>
      <c r="CC2159" s="179"/>
      <c r="CD2159" s="179"/>
      <c r="CE2159" s="179"/>
      <c r="CF2159" s="179"/>
      <c r="CG2159" s="179"/>
      <c r="CH2159" s="179"/>
      <c r="CI2159" s="179"/>
      <c r="CJ2159" s="179"/>
      <c r="CK2159" s="179"/>
      <c r="CL2159" s="179"/>
      <c r="CN2159" s="60"/>
      <c r="CO2159" s="179"/>
      <c r="CP2159" s="179"/>
      <c r="CQ2159" s="179"/>
      <c r="CR2159" s="179"/>
      <c r="CS2159" s="179"/>
      <c r="CT2159" s="179"/>
      <c r="CU2159" s="179"/>
      <c r="CV2159" s="179"/>
      <c r="CW2159" s="179"/>
      <c r="CX2159" s="179"/>
      <c r="CY2159" s="179"/>
      <c r="CZ2159" s="179"/>
      <c r="DA2159" s="179"/>
      <c r="DB2159" s="179"/>
      <c r="DC2159" s="179"/>
      <c r="DD2159" s="179"/>
      <c r="DE2159" s="179"/>
      <c r="DF2159" s="179"/>
      <c r="DG2159" s="179"/>
      <c r="DH2159" s="179"/>
      <c r="DI2159" s="179"/>
      <c r="DJ2159" s="179"/>
      <c r="DK2159" s="179"/>
      <c r="DL2159" s="179"/>
    </row>
    <row r="2160" spans="1:116" x14ac:dyDescent="0.4">
      <c r="A2160" s="3"/>
      <c r="B2160" t="s">
        <v>332</v>
      </c>
      <c r="D2160" t="s">
        <v>427</v>
      </c>
      <c r="E2160" s="8" t="str">
        <f t="shared" si="4286"/>
        <v>2160 DTERMY-F</v>
      </c>
      <c r="G2160" s="191" t="str">
        <f>G2137</f>
        <v>Secondary revenue driver</v>
      </c>
      <c r="H2160" s="90"/>
      <c r="I2160" s="213"/>
      <c r="J2160" s="213"/>
      <c r="K2160" s="214"/>
      <c r="L2160" s="214"/>
      <c r="M2160" s="214"/>
      <c r="N2160" s="214"/>
      <c r="O2160" s="214"/>
      <c r="P2160" s="214"/>
      <c r="R2160" s="214"/>
      <c r="S2160" s="4" t="str">
        <f t="shared" ref="S2160:AX2160" si="4318">ADDRESS(ROW(S2150),COLUMN(S2150),2)</f>
        <v>S$2150</v>
      </c>
      <c r="T2160" s="4" t="str">
        <f t="shared" si="4318"/>
        <v>T$2150</v>
      </c>
      <c r="U2160" s="4" t="str">
        <f t="shared" si="4318"/>
        <v>U$2150</v>
      </c>
      <c r="V2160" s="4" t="str">
        <f t="shared" si="4318"/>
        <v>V$2150</v>
      </c>
      <c r="W2160" s="4" t="str">
        <f t="shared" si="4318"/>
        <v>W$2150</v>
      </c>
      <c r="X2160" s="4" t="str">
        <f t="shared" si="4318"/>
        <v>X$2150</v>
      </c>
      <c r="Y2160" s="4" t="str">
        <f t="shared" si="4318"/>
        <v>Y$2150</v>
      </c>
      <c r="Z2160" s="4" t="str">
        <f t="shared" si="4318"/>
        <v>Z$2150</v>
      </c>
      <c r="AA2160" s="4" t="str">
        <f t="shared" si="4318"/>
        <v>AA$2150</v>
      </c>
      <c r="AB2160" s="4" t="str">
        <f t="shared" si="4318"/>
        <v>AB$2150</v>
      </c>
      <c r="AC2160" s="4" t="str">
        <f t="shared" si="4318"/>
        <v>AC$2150</v>
      </c>
      <c r="AD2160" s="4" t="str">
        <f t="shared" si="4318"/>
        <v>AD$2150</v>
      </c>
      <c r="AE2160" s="4" t="str">
        <f t="shared" si="4318"/>
        <v>AE$2150</v>
      </c>
      <c r="AF2160" s="4" t="str">
        <f t="shared" si="4318"/>
        <v>AF$2150</v>
      </c>
      <c r="AG2160" s="4" t="str">
        <f t="shared" si="4318"/>
        <v>AG$2150</v>
      </c>
      <c r="AH2160" s="4" t="str">
        <f t="shared" si="4318"/>
        <v>AH$2150</v>
      </c>
      <c r="AI2160" s="4" t="str">
        <f t="shared" si="4318"/>
        <v>AI$2150</v>
      </c>
      <c r="AJ2160" s="4" t="str">
        <f t="shared" si="4318"/>
        <v>AJ$2150</v>
      </c>
      <c r="AK2160" s="4" t="str">
        <f t="shared" si="4318"/>
        <v>AK$2150</v>
      </c>
      <c r="AL2160" s="4" t="str">
        <f t="shared" si="4318"/>
        <v>AL$2150</v>
      </c>
      <c r="AM2160" s="4" t="str">
        <f t="shared" si="4318"/>
        <v>AM$2150</v>
      </c>
      <c r="AN2160" s="4" t="str">
        <f t="shared" si="4318"/>
        <v>AN$2150</v>
      </c>
      <c r="AO2160" s="4" t="str">
        <f t="shared" si="4318"/>
        <v>AO$2150</v>
      </c>
      <c r="AP2160" s="4" t="str">
        <f t="shared" si="4318"/>
        <v>AP$2150</v>
      </c>
      <c r="AQ2160" s="4" t="str">
        <f t="shared" si="4318"/>
        <v>AQ$2150</v>
      </c>
      <c r="AR2160" s="4" t="str">
        <f t="shared" si="4318"/>
        <v>AR$2150</v>
      </c>
      <c r="AS2160" s="4" t="str">
        <f t="shared" si="4318"/>
        <v>AS$2150</v>
      </c>
      <c r="AT2160" s="4" t="str">
        <f t="shared" si="4318"/>
        <v>AT$2150</v>
      </c>
      <c r="AU2160" s="4" t="str">
        <f t="shared" si="4318"/>
        <v>AU$2150</v>
      </c>
      <c r="AV2160" s="4" t="str">
        <f t="shared" si="4318"/>
        <v>AV$2150</v>
      </c>
      <c r="AW2160" s="4" t="str">
        <f t="shared" si="4318"/>
        <v>AW$2150</v>
      </c>
      <c r="AX2160" s="4" t="str">
        <f t="shared" si="4318"/>
        <v>AX$2150</v>
      </c>
      <c r="AY2160" s="4" t="str">
        <f t="shared" ref="AY2160:CD2160" si="4319">ADDRESS(ROW(AY2150),COLUMN(AY2150),2)</f>
        <v>AY$2150</v>
      </c>
      <c r="AZ2160" s="4" t="str">
        <f t="shared" si="4319"/>
        <v>AZ$2150</v>
      </c>
      <c r="BA2160" s="4" t="str">
        <f t="shared" si="4319"/>
        <v>BA$2150</v>
      </c>
      <c r="BB2160" s="4" t="str">
        <f t="shared" si="4319"/>
        <v>BB$2150</v>
      </c>
      <c r="BC2160" s="4" t="str">
        <f t="shared" si="4319"/>
        <v>BC$2150</v>
      </c>
      <c r="BD2160" s="4" t="str">
        <f t="shared" si="4319"/>
        <v>BD$2150</v>
      </c>
      <c r="BE2160" s="4" t="str">
        <f t="shared" si="4319"/>
        <v>BE$2150</v>
      </c>
      <c r="BF2160" s="4" t="str">
        <f t="shared" si="4319"/>
        <v>BF$2150</v>
      </c>
      <c r="BG2160" s="4" t="str">
        <f t="shared" si="4319"/>
        <v>BG$2150</v>
      </c>
      <c r="BH2160" s="4" t="str">
        <f t="shared" si="4319"/>
        <v>BH$2150</v>
      </c>
      <c r="BI2160" s="4" t="str">
        <f t="shared" si="4319"/>
        <v>BI$2150</v>
      </c>
      <c r="BJ2160" s="4" t="str">
        <f t="shared" si="4319"/>
        <v>BJ$2150</v>
      </c>
      <c r="BK2160" s="4" t="str">
        <f t="shared" si="4319"/>
        <v>BK$2150</v>
      </c>
      <c r="BL2160" s="4" t="str">
        <f t="shared" si="4319"/>
        <v>BL$2150</v>
      </c>
      <c r="BM2160" s="4" t="str">
        <f t="shared" si="4319"/>
        <v>BM$2150</v>
      </c>
      <c r="BN2160" s="4" t="str">
        <f t="shared" si="4319"/>
        <v>BN$2150</v>
      </c>
      <c r="BO2160" s="4" t="str">
        <f t="shared" si="4319"/>
        <v>BO$2150</v>
      </c>
      <c r="BP2160" s="4" t="str">
        <f t="shared" si="4319"/>
        <v>BP$2150</v>
      </c>
      <c r="BQ2160" s="4" t="str">
        <f t="shared" si="4319"/>
        <v>BQ$2150</v>
      </c>
      <c r="BR2160" s="4" t="str">
        <f t="shared" si="4319"/>
        <v>BR$2150</v>
      </c>
      <c r="BS2160" s="4" t="str">
        <f t="shared" si="4319"/>
        <v>BS$2150</v>
      </c>
      <c r="BT2160" s="4" t="str">
        <f t="shared" si="4319"/>
        <v>BT$2150</v>
      </c>
      <c r="BU2160" s="4" t="str">
        <f t="shared" si="4319"/>
        <v>BU$2150</v>
      </c>
      <c r="BV2160" s="4" t="str">
        <f t="shared" si="4319"/>
        <v>BV$2150</v>
      </c>
      <c r="BW2160" s="4" t="str">
        <f t="shared" si="4319"/>
        <v>BW$2150</v>
      </c>
      <c r="BX2160" s="4" t="str">
        <f t="shared" si="4319"/>
        <v>BX$2150</v>
      </c>
      <c r="BY2160" s="4" t="str">
        <f t="shared" si="4319"/>
        <v>BY$2150</v>
      </c>
      <c r="BZ2160" s="4" t="str">
        <f t="shared" si="4319"/>
        <v>BZ$2150</v>
      </c>
      <c r="CA2160" s="4" t="str">
        <f t="shared" si="4319"/>
        <v>CA$2150</v>
      </c>
      <c r="CB2160" s="4" t="str">
        <f t="shared" si="4319"/>
        <v>CB$2150</v>
      </c>
      <c r="CC2160" s="4" t="str">
        <f t="shared" si="4319"/>
        <v>CC$2150</v>
      </c>
      <c r="CD2160" s="4" t="str">
        <f t="shared" si="4319"/>
        <v>CD$2150</v>
      </c>
      <c r="CE2160" s="4" t="str">
        <f t="shared" ref="CE2160:CL2160" si="4320">ADDRESS(ROW(CE2150),COLUMN(CE2150),2)</f>
        <v>CE$2150</v>
      </c>
      <c r="CF2160" s="4" t="str">
        <f t="shared" si="4320"/>
        <v>CF$2150</v>
      </c>
      <c r="CG2160" s="4" t="str">
        <f t="shared" si="4320"/>
        <v>CG$2150</v>
      </c>
      <c r="CH2160" s="4" t="str">
        <f t="shared" si="4320"/>
        <v>CH$2150</v>
      </c>
      <c r="CI2160" s="4" t="str">
        <f t="shared" si="4320"/>
        <v>CI$2150</v>
      </c>
      <c r="CJ2160" s="4" t="str">
        <f t="shared" si="4320"/>
        <v>CJ$2150</v>
      </c>
      <c r="CK2160" s="4" t="str">
        <f t="shared" si="4320"/>
        <v>CK$2150</v>
      </c>
      <c r="CL2160" s="4" t="str">
        <f t="shared" si="4320"/>
        <v>CL$2150</v>
      </c>
      <c r="CN2160" s="213"/>
      <c r="CO2160" s="4" t="str">
        <f t="shared" ref="CO2160:DL2160" si="4321">ADDRESS(ROW(CO2150),COLUMN(CO2150),2)</f>
        <v>CO$2150</v>
      </c>
      <c r="CP2160" s="4" t="str">
        <f t="shared" si="4321"/>
        <v>CP$2150</v>
      </c>
      <c r="CQ2160" s="4" t="str">
        <f t="shared" si="4321"/>
        <v>CQ$2150</v>
      </c>
      <c r="CR2160" s="4" t="str">
        <f t="shared" si="4321"/>
        <v>CR$2150</v>
      </c>
      <c r="CS2160" s="4" t="str">
        <f t="shared" si="4321"/>
        <v>CS$2150</v>
      </c>
      <c r="CT2160" s="4" t="str">
        <f t="shared" si="4321"/>
        <v>CT$2150</v>
      </c>
      <c r="CU2160" s="4" t="str">
        <f t="shared" si="4321"/>
        <v>CU$2150</v>
      </c>
      <c r="CV2160" s="4" t="str">
        <f t="shared" si="4321"/>
        <v>CV$2150</v>
      </c>
      <c r="CW2160" s="4" t="str">
        <f t="shared" si="4321"/>
        <v>CW$2150</v>
      </c>
      <c r="CX2160" s="4" t="str">
        <f t="shared" si="4321"/>
        <v>CX$2150</v>
      </c>
      <c r="CY2160" s="4" t="str">
        <f t="shared" si="4321"/>
        <v>CY$2150</v>
      </c>
      <c r="CZ2160" s="4" t="str">
        <f t="shared" si="4321"/>
        <v>CZ$2150</v>
      </c>
      <c r="DA2160" s="4" t="str">
        <f t="shared" si="4321"/>
        <v>DA$2150</v>
      </c>
      <c r="DB2160" s="4" t="str">
        <f t="shared" si="4321"/>
        <v>DB$2150</v>
      </c>
      <c r="DC2160" s="4" t="str">
        <f t="shared" si="4321"/>
        <v>DC$2150</v>
      </c>
      <c r="DD2160" s="4" t="str">
        <f t="shared" si="4321"/>
        <v>DD$2150</v>
      </c>
      <c r="DE2160" s="4" t="str">
        <f t="shared" si="4321"/>
        <v>DE$2150</v>
      </c>
      <c r="DF2160" s="4" t="str">
        <f t="shared" si="4321"/>
        <v>DF$2150</v>
      </c>
      <c r="DG2160" s="4" t="str">
        <f t="shared" si="4321"/>
        <v>DG$2150</v>
      </c>
      <c r="DH2160" s="4" t="str">
        <f t="shared" si="4321"/>
        <v>DH$2150</v>
      </c>
      <c r="DI2160" s="4" t="str">
        <f t="shared" si="4321"/>
        <v>DI$2150</v>
      </c>
      <c r="DJ2160" s="4" t="str">
        <f t="shared" si="4321"/>
        <v>DJ$2150</v>
      </c>
      <c r="DK2160" s="4" t="str">
        <f t="shared" si="4321"/>
        <v>DK$2150</v>
      </c>
      <c r="DL2160" s="4" t="str">
        <f t="shared" si="4321"/>
        <v>DL$2150</v>
      </c>
    </row>
    <row r="2161" spans="1:116" x14ac:dyDescent="0.4">
      <c r="B2161" t="s">
        <v>332</v>
      </c>
      <c r="D2161" t="s">
        <v>427</v>
      </c>
      <c r="E2161" s="8" t="str">
        <f t="shared" si="4286"/>
        <v>2161 DTERMY-F</v>
      </c>
      <c r="G2161" s="136" t="str">
        <f>G2138</f>
        <v>Secondary volume driver</v>
      </c>
      <c r="H2161" s="12"/>
      <c r="I2161" s="60"/>
      <c r="J2161" s="60"/>
      <c r="K2161" s="15"/>
      <c r="L2161" s="15"/>
      <c r="M2161" s="15"/>
      <c r="N2161" s="15"/>
      <c r="O2161" s="15"/>
      <c r="P2161" s="15"/>
      <c r="R2161" s="15"/>
      <c r="S2161" s="179" t="str">
        <f t="shared" ref="S2161:AX2161" si="4322">S2138</f>
        <v>S$19</v>
      </c>
      <c r="T2161" s="179" t="str">
        <f t="shared" si="4322"/>
        <v>T$19</v>
      </c>
      <c r="U2161" s="179" t="str">
        <f t="shared" si="4322"/>
        <v>U$19</v>
      </c>
      <c r="V2161" s="179" t="str">
        <f t="shared" si="4322"/>
        <v>V$19</v>
      </c>
      <c r="W2161" s="179" t="str">
        <f t="shared" si="4322"/>
        <v>W$19</v>
      </c>
      <c r="X2161" s="179" t="str">
        <f t="shared" si="4322"/>
        <v>X$19</v>
      </c>
      <c r="Y2161" s="179" t="str">
        <f t="shared" si="4322"/>
        <v>Y$19</v>
      </c>
      <c r="Z2161" s="179" t="str">
        <f t="shared" si="4322"/>
        <v>Z$19</v>
      </c>
      <c r="AA2161" s="179" t="str">
        <f t="shared" si="4322"/>
        <v>AA$19</v>
      </c>
      <c r="AB2161" s="179" t="str">
        <f t="shared" si="4322"/>
        <v>AB$19</v>
      </c>
      <c r="AC2161" s="179" t="str">
        <f t="shared" si="4322"/>
        <v>AC$19</v>
      </c>
      <c r="AD2161" s="179" t="str">
        <f t="shared" si="4322"/>
        <v>AD$19</v>
      </c>
      <c r="AE2161" s="179" t="str">
        <f t="shared" si="4322"/>
        <v>AE$19</v>
      </c>
      <c r="AF2161" s="179" t="str">
        <f t="shared" si="4322"/>
        <v>AF$19</v>
      </c>
      <c r="AG2161" s="179" t="str">
        <f t="shared" si="4322"/>
        <v>AG$19</v>
      </c>
      <c r="AH2161" s="179" t="str">
        <f t="shared" si="4322"/>
        <v>AH$19</v>
      </c>
      <c r="AI2161" s="179" t="str">
        <f t="shared" si="4322"/>
        <v>AI$19</v>
      </c>
      <c r="AJ2161" s="179" t="str">
        <f t="shared" si="4322"/>
        <v>AJ$19</v>
      </c>
      <c r="AK2161" s="179" t="str">
        <f t="shared" si="4322"/>
        <v>AK$19</v>
      </c>
      <c r="AL2161" s="179" t="str">
        <f t="shared" si="4322"/>
        <v>AL$19</v>
      </c>
      <c r="AM2161" s="179" t="str">
        <f t="shared" si="4322"/>
        <v>AM$19</v>
      </c>
      <c r="AN2161" s="179" t="str">
        <f t="shared" si="4322"/>
        <v>AN$19</v>
      </c>
      <c r="AO2161" s="179" t="str">
        <f t="shared" si="4322"/>
        <v>AO$19</v>
      </c>
      <c r="AP2161" s="179" t="str">
        <f t="shared" si="4322"/>
        <v>AP$19</v>
      </c>
      <c r="AQ2161" s="179" t="str">
        <f t="shared" si="4322"/>
        <v>AQ$19</v>
      </c>
      <c r="AR2161" s="179" t="str">
        <f t="shared" si="4322"/>
        <v>AR$19</v>
      </c>
      <c r="AS2161" s="179" t="str">
        <f t="shared" si="4322"/>
        <v>AS$19</v>
      </c>
      <c r="AT2161" s="179" t="str">
        <f t="shared" si="4322"/>
        <v>AT$19</v>
      </c>
      <c r="AU2161" s="179" t="str">
        <f t="shared" si="4322"/>
        <v>AU$19</v>
      </c>
      <c r="AV2161" s="179" t="str">
        <f t="shared" si="4322"/>
        <v>AV$19</v>
      </c>
      <c r="AW2161" s="179" t="str">
        <f t="shared" si="4322"/>
        <v>AW$19</v>
      </c>
      <c r="AX2161" s="179" t="str">
        <f t="shared" si="4322"/>
        <v>AX$19</v>
      </c>
      <c r="AY2161" s="179" t="str">
        <f t="shared" ref="AY2161:CD2161" si="4323">AY2138</f>
        <v>AY$19</v>
      </c>
      <c r="AZ2161" s="179" t="str">
        <f t="shared" si="4323"/>
        <v>AZ$19</v>
      </c>
      <c r="BA2161" s="179" t="str">
        <f t="shared" si="4323"/>
        <v>BA$19</v>
      </c>
      <c r="BB2161" s="179" t="str">
        <f t="shared" si="4323"/>
        <v>BB$19</v>
      </c>
      <c r="BC2161" s="179" t="str">
        <f t="shared" si="4323"/>
        <v>BC$19</v>
      </c>
      <c r="BD2161" s="179" t="str">
        <f t="shared" si="4323"/>
        <v>BD$19</v>
      </c>
      <c r="BE2161" s="179" t="str">
        <f t="shared" si="4323"/>
        <v>BE$19</v>
      </c>
      <c r="BF2161" s="179" t="str">
        <f t="shared" si="4323"/>
        <v>BF$19</v>
      </c>
      <c r="BG2161" s="179" t="str">
        <f t="shared" si="4323"/>
        <v>BG$19</v>
      </c>
      <c r="BH2161" s="179" t="str">
        <f t="shared" si="4323"/>
        <v>BH$19</v>
      </c>
      <c r="BI2161" s="179" t="str">
        <f t="shared" si="4323"/>
        <v>BI$19</v>
      </c>
      <c r="BJ2161" s="179" t="str">
        <f t="shared" si="4323"/>
        <v>BJ$19</v>
      </c>
      <c r="BK2161" s="179" t="str">
        <f t="shared" si="4323"/>
        <v>BK$19</v>
      </c>
      <c r="BL2161" s="179" t="str">
        <f t="shared" si="4323"/>
        <v>BL$19</v>
      </c>
      <c r="BM2161" s="179" t="str">
        <f t="shared" si="4323"/>
        <v>BM$19</v>
      </c>
      <c r="BN2161" s="179" t="str">
        <f t="shared" si="4323"/>
        <v>BN$19</v>
      </c>
      <c r="BO2161" s="179" t="str">
        <f t="shared" si="4323"/>
        <v>BO$19</v>
      </c>
      <c r="BP2161" s="179" t="str">
        <f t="shared" si="4323"/>
        <v>BP$19</v>
      </c>
      <c r="BQ2161" s="179" t="str">
        <f t="shared" si="4323"/>
        <v>BQ$19</v>
      </c>
      <c r="BR2161" s="179" t="str">
        <f t="shared" si="4323"/>
        <v>BR$19</v>
      </c>
      <c r="BS2161" s="179" t="str">
        <f t="shared" si="4323"/>
        <v>BS$19</v>
      </c>
      <c r="BT2161" s="179" t="str">
        <f t="shared" si="4323"/>
        <v>BT$19</v>
      </c>
      <c r="BU2161" s="179" t="str">
        <f t="shared" si="4323"/>
        <v>BU$19</v>
      </c>
      <c r="BV2161" s="179" t="str">
        <f t="shared" si="4323"/>
        <v>BV$19</v>
      </c>
      <c r="BW2161" s="179" t="str">
        <f t="shared" si="4323"/>
        <v>BW$19</v>
      </c>
      <c r="BX2161" s="179" t="str">
        <f t="shared" si="4323"/>
        <v>BX$19</v>
      </c>
      <c r="BY2161" s="179" t="str">
        <f t="shared" si="4323"/>
        <v>BY$19</v>
      </c>
      <c r="BZ2161" s="179" t="str">
        <f t="shared" si="4323"/>
        <v>BZ$19</v>
      </c>
      <c r="CA2161" s="179" t="str">
        <f t="shared" si="4323"/>
        <v>CA$19</v>
      </c>
      <c r="CB2161" s="179" t="str">
        <f t="shared" si="4323"/>
        <v>CB$19</v>
      </c>
      <c r="CC2161" s="179" t="str">
        <f t="shared" si="4323"/>
        <v>CC$19</v>
      </c>
      <c r="CD2161" s="179" t="str">
        <f t="shared" si="4323"/>
        <v>CD$19</v>
      </c>
      <c r="CE2161" s="179" t="str">
        <f t="shared" ref="CE2161:CL2161" si="4324">CE2138</f>
        <v>CE$19</v>
      </c>
      <c r="CF2161" s="179" t="str">
        <f t="shared" si="4324"/>
        <v>CF$19</v>
      </c>
      <c r="CG2161" s="179" t="str">
        <f t="shared" si="4324"/>
        <v>CG$19</v>
      </c>
      <c r="CH2161" s="179" t="str">
        <f t="shared" si="4324"/>
        <v>CH$19</v>
      </c>
      <c r="CI2161" s="179" t="str">
        <f t="shared" si="4324"/>
        <v>CI$19</v>
      </c>
      <c r="CJ2161" s="179" t="str">
        <f t="shared" si="4324"/>
        <v>CJ$19</v>
      </c>
      <c r="CK2161" s="179" t="str">
        <f t="shared" si="4324"/>
        <v>CK$19</v>
      </c>
      <c r="CL2161" s="179" t="str">
        <f t="shared" si="4324"/>
        <v>CL$19</v>
      </c>
      <c r="CN2161" s="60"/>
      <c r="CO2161" s="179" t="str">
        <f t="shared" ref="CO2161:DL2161" si="4325">CO2138</f>
        <v>CO$19</v>
      </c>
      <c r="CP2161" s="179" t="str">
        <f t="shared" si="4325"/>
        <v>CP$19</v>
      </c>
      <c r="CQ2161" s="179" t="str">
        <f t="shared" si="4325"/>
        <v>CQ$19</v>
      </c>
      <c r="CR2161" s="179" t="str">
        <f t="shared" si="4325"/>
        <v>CR$19</v>
      </c>
      <c r="CS2161" s="179" t="str">
        <f t="shared" si="4325"/>
        <v>CS$19</v>
      </c>
      <c r="CT2161" s="179" t="str">
        <f t="shared" si="4325"/>
        <v>CT$19</v>
      </c>
      <c r="CU2161" s="179" t="str">
        <f t="shared" si="4325"/>
        <v>CU$19</v>
      </c>
      <c r="CV2161" s="179" t="str">
        <f t="shared" si="4325"/>
        <v>CV$19</v>
      </c>
      <c r="CW2161" s="179" t="str">
        <f t="shared" si="4325"/>
        <v>CW$19</v>
      </c>
      <c r="CX2161" s="179" t="str">
        <f t="shared" si="4325"/>
        <v>CX$19</v>
      </c>
      <c r="CY2161" s="179" t="str">
        <f t="shared" si="4325"/>
        <v>CY$19</v>
      </c>
      <c r="CZ2161" s="179" t="str">
        <f t="shared" si="4325"/>
        <v>CZ$19</v>
      </c>
      <c r="DA2161" s="179" t="str">
        <f t="shared" si="4325"/>
        <v>DA$19</v>
      </c>
      <c r="DB2161" s="179" t="str">
        <f t="shared" si="4325"/>
        <v>DB$19</v>
      </c>
      <c r="DC2161" s="179" t="str">
        <f t="shared" si="4325"/>
        <v>DC$19</v>
      </c>
      <c r="DD2161" s="179" t="str">
        <f t="shared" si="4325"/>
        <v>DD$19</v>
      </c>
      <c r="DE2161" s="179" t="str">
        <f t="shared" si="4325"/>
        <v>DE$19</v>
      </c>
      <c r="DF2161" s="179" t="str">
        <f t="shared" si="4325"/>
        <v>DF$19</v>
      </c>
      <c r="DG2161" s="179" t="str">
        <f t="shared" si="4325"/>
        <v>DG$19</v>
      </c>
      <c r="DH2161" s="179" t="str">
        <f t="shared" si="4325"/>
        <v>DH$19</v>
      </c>
      <c r="DI2161" s="179" t="str">
        <f t="shared" si="4325"/>
        <v>DI$19</v>
      </c>
      <c r="DJ2161" s="179" t="str">
        <f t="shared" si="4325"/>
        <v>DJ$19</v>
      </c>
      <c r="DK2161" s="179" t="str">
        <f t="shared" si="4325"/>
        <v>DK$19</v>
      </c>
      <c r="DL2161" s="179" t="str">
        <f t="shared" si="4325"/>
        <v>DL$19</v>
      </c>
    </row>
    <row r="2162" spans="1:116" x14ac:dyDescent="0.4">
      <c r="E2162" s="8"/>
      <c r="G2162" s="136"/>
      <c r="H2162" s="12"/>
      <c r="I2162" s="60"/>
      <c r="J2162" s="60"/>
      <c r="K2162" s="15"/>
      <c r="L2162" s="15"/>
      <c r="M2162" s="15"/>
      <c r="N2162" s="15"/>
      <c r="O2162" s="15"/>
      <c r="P2162" s="15"/>
      <c r="R2162" s="15"/>
      <c r="S2162" s="179"/>
      <c r="T2162" s="179"/>
      <c r="U2162" s="179"/>
      <c r="V2162" s="179"/>
      <c r="W2162" s="179"/>
      <c r="X2162" s="179"/>
      <c r="Y2162" s="179"/>
      <c r="Z2162" s="179"/>
      <c r="AA2162" s="179"/>
      <c r="AB2162" s="179"/>
      <c r="AC2162" s="179"/>
      <c r="AD2162" s="179"/>
      <c r="AE2162" s="179"/>
      <c r="AF2162" s="179"/>
      <c r="AG2162" s="179"/>
      <c r="AH2162" s="179"/>
      <c r="AI2162" s="179"/>
      <c r="AJ2162" s="179"/>
      <c r="AK2162" s="179"/>
      <c r="AL2162" s="179"/>
      <c r="AM2162" s="179"/>
      <c r="AN2162" s="179"/>
      <c r="AO2162" s="179"/>
      <c r="AP2162" s="179"/>
      <c r="AQ2162" s="179"/>
      <c r="AR2162" s="179"/>
      <c r="AS2162" s="179"/>
      <c r="AT2162" s="179"/>
      <c r="AU2162" s="179"/>
      <c r="AV2162" s="179"/>
      <c r="AW2162" s="179"/>
      <c r="AX2162" s="179"/>
      <c r="AY2162" s="179"/>
      <c r="AZ2162" s="179"/>
      <c r="BA2162" s="179"/>
      <c r="BB2162" s="179"/>
      <c r="BC2162" s="179"/>
      <c r="BD2162" s="179"/>
      <c r="BE2162" s="179"/>
      <c r="BF2162" s="179"/>
      <c r="BG2162" s="179"/>
      <c r="BH2162" s="179"/>
      <c r="BI2162" s="179"/>
      <c r="BJ2162" s="179"/>
      <c r="BK2162" s="179"/>
      <c r="BL2162" s="179"/>
      <c r="BM2162" s="179"/>
      <c r="BN2162" s="179"/>
      <c r="BO2162" s="179"/>
      <c r="BP2162" s="179"/>
      <c r="BQ2162" s="179"/>
      <c r="BR2162" s="179"/>
      <c r="BS2162" s="179"/>
      <c r="BT2162" s="179"/>
      <c r="BU2162" s="179"/>
      <c r="BV2162" s="179"/>
      <c r="BW2162" s="179"/>
      <c r="BX2162" s="179"/>
      <c r="BY2162" s="179"/>
      <c r="BZ2162" s="179"/>
      <c r="CA2162" s="179"/>
      <c r="CB2162" s="179"/>
      <c r="CC2162" s="179"/>
      <c r="CD2162" s="179"/>
      <c r="CE2162" s="179"/>
      <c r="CF2162" s="179"/>
      <c r="CG2162" s="179"/>
      <c r="CH2162" s="179"/>
      <c r="CI2162" s="179"/>
      <c r="CJ2162" s="179"/>
      <c r="CK2162" s="179"/>
      <c r="CL2162" s="179"/>
      <c r="CN2162" s="60"/>
      <c r="CO2162" s="179"/>
      <c r="CP2162" s="179"/>
      <c r="CQ2162" s="179"/>
      <c r="CR2162" s="179"/>
      <c r="CS2162" s="179"/>
      <c r="CT2162" s="179"/>
      <c r="CU2162" s="179"/>
      <c r="CV2162" s="179"/>
      <c r="CW2162" s="179"/>
      <c r="CX2162" s="179"/>
      <c r="CY2162" s="179"/>
      <c r="CZ2162" s="179"/>
      <c r="DA2162" s="179"/>
      <c r="DB2162" s="179"/>
      <c r="DC2162" s="179"/>
      <c r="DD2162" s="179"/>
      <c r="DE2162" s="179"/>
      <c r="DF2162" s="179"/>
      <c r="DG2162" s="179"/>
      <c r="DH2162" s="179"/>
      <c r="DI2162" s="179"/>
      <c r="DJ2162" s="179"/>
      <c r="DK2162" s="179"/>
      <c r="DL2162" s="179"/>
    </row>
    <row r="2163" spans="1:116" x14ac:dyDescent="0.4">
      <c r="A2163" s="174"/>
      <c r="E2163" s="8"/>
      <c r="G2163" s="175" t="s">
        <v>490</v>
      </c>
      <c r="H2163" s="174"/>
      <c r="I2163" s="176"/>
      <c r="J2163" s="176"/>
      <c r="K2163" s="197"/>
      <c r="L2163" s="197"/>
      <c r="M2163" s="197"/>
      <c r="N2163" s="197"/>
      <c r="O2163" s="197"/>
      <c r="P2163" s="197"/>
      <c r="R2163" s="198"/>
      <c r="S2163" s="174"/>
      <c r="T2163" s="174"/>
      <c r="U2163" s="174"/>
      <c r="V2163" s="174"/>
      <c r="W2163" s="174"/>
      <c r="X2163" s="174"/>
      <c r="Y2163" s="174"/>
      <c r="Z2163" s="174"/>
      <c r="AA2163" s="174"/>
      <c r="AB2163" s="174"/>
      <c r="AC2163" s="174"/>
      <c r="AD2163" s="174"/>
      <c r="AE2163" s="174"/>
      <c r="AF2163" s="174"/>
      <c r="AG2163" s="174"/>
      <c r="AH2163" s="174"/>
      <c r="AI2163" s="174"/>
      <c r="AJ2163" s="174"/>
      <c r="AK2163" s="174"/>
      <c r="AL2163" s="174"/>
      <c r="AM2163" s="174"/>
      <c r="AN2163" s="174"/>
      <c r="AO2163" s="174"/>
      <c r="AP2163" s="174"/>
      <c r="AQ2163" s="174"/>
      <c r="AR2163" s="174"/>
      <c r="AS2163" s="174"/>
      <c r="AT2163" s="174"/>
      <c r="AU2163" s="174"/>
      <c r="AV2163" s="174"/>
      <c r="AW2163" s="174"/>
      <c r="AX2163" s="174"/>
      <c r="AY2163" s="174"/>
      <c r="AZ2163" s="174"/>
      <c r="BA2163" s="174"/>
      <c r="BB2163" s="174"/>
      <c r="BC2163" s="174"/>
      <c r="BD2163" s="174"/>
      <c r="BE2163" s="174"/>
      <c r="BF2163" s="174"/>
      <c r="BG2163" s="174"/>
      <c r="BH2163" s="174"/>
      <c r="BI2163" s="174"/>
      <c r="BJ2163" s="174"/>
      <c r="BK2163" s="174"/>
      <c r="BL2163" s="174"/>
      <c r="BM2163" s="174"/>
      <c r="BN2163" s="174"/>
      <c r="BO2163" s="174"/>
      <c r="BP2163" s="174"/>
      <c r="BQ2163" s="174"/>
      <c r="BR2163" s="174"/>
      <c r="BS2163" s="174"/>
      <c r="BT2163" s="174"/>
      <c r="BU2163" s="174"/>
      <c r="BV2163" s="174"/>
      <c r="BW2163" s="174"/>
      <c r="BX2163" s="174"/>
      <c r="BY2163" s="174"/>
      <c r="BZ2163" s="174"/>
      <c r="CA2163" s="174"/>
      <c r="CB2163" s="174"/>
      <c r="CC2163" s="174"/>
      <c r="CD2163" s="174"/>
      <c r="CE2163" s="174"/>
      <c r="CF2163" s="174"/>
      <c r="CG2163" s="174"/>
      <c r="CH2163" s="174"/>
      <c r="CI2163" s="174"/>
      <c r="CJ2163" s="174"/>
      <c r="CK2163" s="174"/>
      <c r="CL2163" s="174"/>
      <c r="CN2163" s="176"/>
      <c r="CO2163" s="174"/>
      <c r="CP2163" s="174"/>
      <c r="CQ2163" s="174"/>
      <c r="CR2163" s="174"/>
      <c r="CS2163" s="174"/>
      <c r="CT2163" s="174"/>
      <c r="CU2163" s="174"/>
      <c r="CV2163" s="174"/>
      <c r="CW2163" s="174"/>
      <c r="CX2163" s="174"/>
      <c r="CY2163" s="174"/>
      <c r="CZ2163" s="174"/>
      <c r="DA2163" s="174"/>
      <c r="DB2163" s="174"/>
      <c r="DC2163" s="174"/>
      <c r="DD2163" s="174"/>
      <c r="DE2163" s="174"/>
      <c r="DF2163" s="174"/>
      <c r="DG2163" s="174"/>
      <c r="DH2163" s="174"/>
      <c r="DI2163" s="174"/>
      <c r="DJ2163" s="174"/>
      <c r="DK2163" s="174"/>
      <c r="DL2163" s="174"/>
    </row>
    <row r="2164" spans="1:116" x14ac:dyDescent="0.4">
      <c r="A2164" s="174"/>
      <c r="E2164" s="8"/>
      <c r="G2164" s="175" t="s">
        <v>492</v>
      </c>
      <c r="H2164" s="174"/>
      <c r="I2164" s="176"/>
      <c r="J2164" s="176"/>
      <c r="K2164" s="197"/>
      <c r="L2164" s="197"/>
      <c r="M2164" s="197"/>
      <c r="N2164" s="197"/>
      <c r="O2164" s="197"/>
      <c r="P2164" s="197"/>
      <c r="R2164" s="198"/>
      <c r="S2164" s="174"/>
      <c r="T2164" s="174"/>
      <c r="U2164" s="174"/>
      <c r="V2164" s="174"/>
      <c r="W2164" s="174"/>
      <c r="X2164" s="174"/>
      <c r="Y2164" s="174"/>
      <c r="Z2164" s="174"/>
      <c r="AA2164" s="174"/>
      <c r="AB2164" s="174"/>
      <c r="AC2164" s="174"/>
      <c r="AD2164" s="174"/>
      <c r="AE2164" s="174"/>
      <c r="AF2164" s="174"/>
      <c r="AG2164" s="174"/>
      <c r="AH2164" s="174"/>
      <c r="AI2164" s="174"/>
      <c r="AJ2164" s="174"/>
      <c r="AK2164" s="174"/>
      <c r="AL2164" s="174"/>
      <c r="AM2164" s="174"/>
      <c r="AN2164" s="174"/>
      <c r="AO2164" s="174"/>
      <c r="AP2164" s="174"/>
      <c r="AQ2164" s="174"/>
      <c r="AR2164" s="174"/>
      <c r="AS2164" s="174"/>
      <c r="AT2164" s="174"/>
      <c r="AU2164" s="174"/>
      <c r="AV2164" s="174"/>
      <c r="AW2164" s="174"/>
      <c r="AX2164" s="174"/>
      <c r="AY2164" s="174"/>
      <c r="AZ2164" s="174"/>
      <c r="BA2164" s="174"/>
      <c r="BB2164" s="174"/>
      <c r="BC2164" s="174"/>
      <c r="BD2164" s="174"/>
      <c r="BE2164" s="174"/>
      <c r="BF2164" s="174"/>
      <c r="BG2164" s="174"/>
      <c r="BH2164" s="174"/>
      <c r="BI2164" s="174"/>
      <c r="BJ2164" s="174"/>
      <c r="BK2164" s="174"/>
      <c r="BL2164" s="174"/>
      <c r="BM2164" s="174"/>
      <c r="BN2164" s="174"/>
      <c r="BO2164" s="174"/>
      <c r="BP2164" s="174"/>
      <c r="BQ2164" s="174"/>
      <c r="BR2164" s="174"/>
      <c r="BS2164" s="174"/>
      <c r="BT2164" s="174"/>
      <c r="BU2164" s="174"/>
      <c r="BV2164" s="174"/>
      <c r="BW2164" s="174"/>
      <c r="BX2164" s="174"/>
      <c r="BY2164" s="174"/>
      <c r="BZ2164" s="174"/>
      <c r="CA2164" s="174"/>
      <c r="CB2164" s="174"/>
      <c r="CC2164" s="174"/>
      <c r="CD2164" s="174"/>
      <c r="CE2164" s="174"/>
      <c r="CF2164" s="174"/>
      <c r="CG2164" s="174"/>
      <c r="CH2164" s="174"/>
      <c r="CI2164" s="174"/>
      <c r="CJ2164" s="174"/>
      <c r="CK2164" s="174"/>
      <c r="CL2164" s="174"/>
      <c r="CN2164" s="176"/>
      <c r="CO2164" s="174"/>
      <c r="CP2164" s="174"/>
      <c r="CQ2164" s="174"/>
      <c r="CR2164" s="174"/>
      <c r="CS2164" s="174"/>
      <c r="CT2164" s="174"/>
      <c r="CU2164" s="174"/>
      <c r="CV2164" s="174"/>
      <c r="CW2164" s="174"/>
      <c r="CX2164" s="174"/>
      <c r="CY2164" s="174"/>
      <c r="CZ2164" s="174"/>
      <c r="DA2164" s="174"/>
      <c r="DB2164" s="174"/>
      <c r="DC2164" s="174"/>
      <c r="DD2164" s="174"/>
      <c r="DE2164" s="174"/>
      <c r="DF2164" s="174"/>
      <c r="DG2164" s="174"/>
      <c r="DH2164" s="174"/>
      <c r="DI2164" s="174"/>
      <c r="DJ2164" s="174"/>
      <c r="DK2164" s="174"/>
      <c r="DL2164" s="174"/>
    </row>
    <row r="2165" spans="1:116" x14ac:dyDescent="0.4">
      <c r="A2165" s="174"/>
      <c r="E2165" s="8"/>
      <c r="G2165" s="175" t="s">
        <v>461</v>
      </c>
      <c r="H2165" s="174"/>
      <c r="I2165" s="176"/>
      <c r="J2165" s="176"/>
      <c r="K2165" s="197"/>
      <c r="L2165" s="197"/>
      <c r="M2165" s="197"/>
      <c r="N2165" s="197"/>
      <c r="O2165" s="197"/>
      <c r="P2165" s="197"/>
      <c r="R2165" s="198"/>
      <c r="S2165" s="199" t="str">
        <f t="shared" ref="S2165:CD2165" si="4326">S$20</f>
        <v>S$16</v>
      </c>
      <c r="T2165" s="199" t="str">
        <f t="shared" si="4326"/>
        <v>T$16</v>
      </c>
      <c r="U2165" s="199" t="str">
        <f t="shared" si="4326"/>
        <v>U$16</v>
      </c>
      <c r="V2165" s="199" t="str">
        <f t="shared" si="4326"/>
        <v>V$16</v>
      </c>
      <c r="W2165" s="199" t="str">
        <f t="shared" si="4326"/>
        <v>W$16</v>
      </c>
      <c r="X2165" s="199" t="str">
        <f t="shared" si="4326"/>
        <v>X$16</v>
      </c>
      <c r="Y2165" s="199" t="str">
        <f t="shared" si="4326"/>
        <v>Y$16</v>
      </c>
      <c r="Z2165" s="199" t="str">
        <f t="shared" si="4326"/>
        <v>Z$16</v>
      </c>
      <c r="AA2165" s="199" t="str">
        <f t="shared" si="4326"/>
        <v>AA$16</v>
      </c>
      <c r="AB2165" s="199" t="str">
        <f t="shared" si="4326"/>
        <v>AB$16</v>
      </c>
      <c r="AC2165" s="199" t="str">
        <f t="shared" si="4326"/>
        <v>AC$16</v>
      </c>
      <c r="AD2165" s="199" t="str">
        <f t="shared" si="4326"/>
        <v>AD$16</v>
      </c>
      <c r="AE2165" s="199" t="str">
        <f t="shared" si="4326"/>
        <v>AE$16</v>
      </c>
      <c r="AF2165" s="199" t="str">
        <f t="shared" si="4326"/>
        <v>AF$16</v>
      </c>
      <c r="AG2165" s="199" t="str">
        <f t="shared" si="4326"/>
        <v>AG$16</v>
      </c>
      <c r="AH2165" s="199" t="str">
        <f t="shared" si="4326"/>
        <v>AH$16</v>
      </c>
      <c r="AI2165" s="199" t="str">
        <f t="shared" si="4326"/>
        <v>AI$16</v>
      </c>
      <c r="AJ2165" s="199" t="str">
        <f t="shared" si="4326"/>
        <v>AJ$16</v>
      </c>
      <c r="AK2165" s="199" t="str">
        <f t="shared" si="4326"/>
        <v>AK$16</v>
      </c>
      <c r="AL2165" s="199" t="str">
        <f t="shared" si="4326"/>
        <v>AL$16</v>
      </c>
      <c r="AM2165" s="199" t="str">
        <f t="shared" si="4326"/>
        <v>AM$16</v>
      </c>
      <c r="AN2165" s="199" t="str">
        <f t="shared" si="4326"/>
        <v>AN$16</v>
      </c>
      <c r="AO2165" s="199" t="str">
        <f t="shared" si="4326"/>
        <v>AO$16</v>
      </c>
      <c r="AP2165" s="199" t="str">
        <f t="shared" si="4326"/>
        <v>AP$16</v>
      </c>
      <c r="AQ2165" s="199" t="str">
        <f t="shared" si="4326"/>
        <v>AQ$16</v>
      </c>
      <c r="AR2165" s="199" t="str">
        <f t="shared" si="4326"/>
        <v>AR$16</v>
      </c>
      <c r="AS2165" s="199" t="str">
        <f t="shared" si="4326"/>
        <v>AS$16</v>
      </c>
      <c r="AT2165" s="199" t="str">
        <f t="shared" si="4326"/>
        <v>AT$16</v>
      </c>
      <c r="AU2165" s="199" t="str">
        <f t="shared" si="4326"/>
        <v>AU$16</v>
      </c>
      <c r="AV2165" s="199" t="str">
        <f t="shared" si="4326"/>
        <v>AV$16</v>
      </c>
      <c r="AW2165" s="199" t="str">
        <f t="shared" si="4326"/>
        <v>AW$16</v>
      </c>
      <c r="AX2165" s="199" t="str">
        <f t="shared" si="4326"/>
        <v>AX$16</v>
      </c>
      <c r="AY2165" s="199" t="str">
        <f t="shared" si="4326"/>
        <v>AY$16</v>
      </c>
      <c r="AZ2165" s="199" t="str">
        <f t="shared" si="4326"/>
        <v>AZ$16</v>
      </c>
      <c r="BA2165" s="199" t="str">
        <f t="shared" si="4326"/>
        <v>BA$16</v>
      </c>
      <c r="BB2165" s="199" t="str">
        <f t="shared" si="4326"/>
        <v>BB$16</v>
      </c>
      <c r="BC2165" s="199" t="str">
        <f t="shared" si="4326"/>
        <v>BC$16</v>
      </c>
      <c r="BD2165" s="199" t="str">
        <f t="shared" si="4326"/>
        <v>BD$16</v>
      </c>
      <c r="BE2165" s="199" t="str">
        <f t="shared" si="4326"/>
        <v>BE$16</v>
      </c>
      <c r="BF2165" s="199" t="str">
        <f t="shared" si="4326"/>
        <v>BF$16</v>
      </c>
      <c r="BG2165" s="199" t="str">
        <f t="shared" si="4326"/>
        <v>BG$16</v>
      </c>
      <c r="BH2165" s="199" t="str">
        <f t="shared" si="4326"/>
        <v>BH$16</v>
      </c>
      <c r="BI2165" s="199" t="str">
        <f t="shared" si="4326"/>
        <v>BI$16</v>
      </c>
      <c r="BJ2165" s="199" t="str">
        <f t="shared" si="4326"/>
        <v>BJ$16</v>
      </c>
      <c r="BK2165" s="199" t="str">
        <f t="shared" si="4326"/>
        <v>BK$16</v>
      </c>
      <c r="BL2165" s="199" t="str">
        <f t="shared" si="4326"/>
        <v>BL$16</v>
      </c>
      <c r="BM2165" s="199" t="str">
        <f t="shared" si="4326"/>
        <v>BM$16</v>
      </c>
      <c r="BN2165" s="199" t="str">
        <f t="shared" si="4326"/>
        <v>BN$16</v>
      </c>
      <c r="BO2165" s="199" t="str">
        <f t="shared" si="4326"/>
        <v>BO$16</v>
      </c>
      <c r="BP2165" s="199" t="str">
        <f t="shared" si="4326"/>
        <v>BP$16</v>
      </c>
      <c r="BQ2165" s="199" t="str">
        <f t="shared" si="4326"/>
        <v>BQ$16</v>
      </c>
      <c r="BR2165" s="199" t="str">
        <f t="shared" si="4326"/>
        <v>BR$16</v>
      </c>
      <c r="BS2165" s="199" t="str">
        <f t="shared" si="4326"/>
        <v>BS$16</v>
      </c>
      <c r="BT2165" s="199" t="str">
        <f t="shared" si="4326"/>
        <v>BT$16</v>
      </c>
      <c r="BU2165" s="199" t="str">
        <f t="shared" si="4326"/>
        <v>BU$16</v>
      </c>
      <c r="BV2165" s="199" t="str">
        <f t="shared" si="4326"/>
        <v>BV$16</v>
      </c>
      <c r="BW2165" s="199" t="str">
        <f t="shared" si="4326"/>
        <v>BW$16</v>
      </c>
      <c r="BX2165" s="199" t="str">
        <f t="shared" si="4326"/>
        <v>BX$16</v>
      </c>
      <c r="BY2165" s="199" t="str">
        <f t="shared" si="4326"/>
        <v>BY$16</v>
      </c>
      <c r="BZ2165" s="199" t="str">
        <f t="shared" si="4326"/>
        <v>BZ$16</v>
      </c>
      <c r="CA2165" s="199" t="str">
        <f t="shared" si="4326"/>
        <v>CA$16</v>
      </c>
      <c r="CB2165" s="199" t="str">
        <f t="shared" si="4326"/>
        <v>CB$16</v>
      </c>
      <c r="CC2165" s="199" t="str">
        <f t="shared" si="4326"/>
        <v>CC$16</v>
      </c>
      <c r="CD2165" s="199" t="str">
        <f t="shared" si="4326"/>
        <v>CD$16</v>
      </c>
      <c r="CE2165" s="199" t="str">
        <f t="shared" ref="CE2165:CL2165" si="4327">CE$20</f>
        <v>CE$16</v>
      </c>
      <c r="CF2165" s="199" t="str">
        <f t="shared" si="4327"/>
        <v>CF$16</v>
      </c>
      <c r="CG2165" s="199" t="str">
        <f t="shared" si="4327"/>
        <v>CG$16</v>
      </c>
      <c r="CH2165" s="199" t="str">
        <f t="shared" si="4327"/>
        <v>CH$16</v>
      </c>
      <c r="CI2165" s="199" t="str">
        <f t="shared" si="4327"/>
        <v>CI$16</v>
      </c>
      <c r="CJ2165" s="199" t="str">
        <f t="shared" si="4327"/>
        <v>CJ$16</v>
      </c>
      <c r="CK2165" s="199" t="str">
        <f t="shared" si="4327"/>
        <v>CK$16</v>
      </c>
      <c r="CL2165" s="199" t="str">
        <f t="shared" si="4327"/>
        <v>CL$16</v>
      </c>
      <c r="CN2165" s="176"/>
      <c r="CO2165" s="199" t="str">
        <f t="shared" ref="CO2165:DL2165" si="4328">CO$20</f>
        <v>CO$16</v>
      </c>
      <c r="CP2165" s="199" t="str">
        <f t="shared" si="4328"/>
        <v>CP$16</v>
      </c>
      <c r="CQ2165" s="199" t="str">
        <f t="shared" si="4328"/>
        <v>CQ$16</v>
      </c>
      <c r="CR2165" s="199" t="str">
        <f t="shared" si="4328"/>
        <v>CR$16</v>
      </c>
      <c r="CS2165" s="199" t="str">
        <f t="shared" si="4328"/>
        <v>CS$16</v>
      </c>
      <c r="CT2165" s="199" t="str">
        <f t="shared" si="4328"/>
        <v>CT$16</v>
      </c>
      <c r="CU2165" s="199" t="str">
        <f t="shared" si="4328"/>
        <v>CU$16</v>
      </c>
      <c r="CV2165" s="199" t="str">
        <f t="shared" si="4328"/>
        <v>CV$16</v>
      </c>
      <c r="CW2165" s="199" t="str">
        <f t="shared" si="4328"/>
        <v>CW$16</v>
      </c>
      <c r="CX2165" s="199" t="str">
        <f t="shared" si="4328"/>
        <v>CX$16</v>
      </c>
      <c r="CY2165" s="199" t="str">
        <f t="shared" si="4328"/>
        <v>CY$16</v>
      </c>
      <c r="CZ2165" s="199" t="str">
        <f t="shared" si="4328"/>
        <v>CZ$16</v>
      </c>
      <c r="DA2165" s="199" t="str">
        <f t="shared" si="4328"/>
        <v>DA$16</v>
      </c>
      <c r="DB2165" s="199" t="str">
        <f t="shared" si="4328"/>
        <v>DB$16</v>
      </c>
      <c r="DC2165" s="199" t="str">
        <f t="shared" si="4328"/>
        <v>DC$16</v>
      </c>
      <c r="DD2165" s="199" t="str">
        <f t="shared" si="4328"/>
        <v>DD$16</v>
      </c>
      <c r="DE2165" s="199" t="str">
        <f t="shared" si="4328"/>
        <v>DE$16</v>
      </c>
      <c r="DF2165" s="199" t="str">
        <f t="shared" si="4328"/>
        <v>DF$16</v>
      </c>
      <c r="DG2165" s="199" t="str">
        <f t="shared" si="4328"/>
        <v>DG$16</v>
      </c>
      <c r="DH2165" s="199" t="str">
        <f t="shared" si="4328"/>
        <v>DH$16</v>
      </c>
      <c r="DI2165" s="199" t="str">
        <f t="shared" si="4328"/>
        <v>DI$16</v>
      </c>
      <c r="DJ2165" s="199" t="str">
        <f t="shared" si="4328"/>
        <v>DJ$16</v>
      </c>
      <c r="DK2165" s="199" t="str">
        <f t="shared" si="4328"/>
        <v>DK$16</v>
      </c>
      <c r="DL2165" s="199" t="str">
        <f t="shared" si="4328"/>
        <v>DL$16</v>
      </c>
    </row>
    <row r="2166" spans="1:116" x14ac:dyDescent="0.4">
      <c r="A2166" s="174"/>
      <c r="E2166" s="8"/>
      <c r="G2166" s="175" t="s">
        <v>462</v>
      </c>
      <c r="H2166" s="200"/>
      <c r="I2166" s="201"/>
      <c r="J2166" s="201"/>
      <c r="K2166" s="202"/>
      <c r="L2166" s="202"/>
      <c r="M2166" s="202"/>
      <c r="N2166" s="202"/>
      <c r="O2166" s="202"/>
      <c r="P2166" s="202"/>
      <c r="R2166" s="202"/>
      <c r="S2166" s="199" t="str">
        <f t="shared" ref="S2166:CD2166" si="4329">S$21</f>
        <v>S$17</v>
      </c>
      <c r="T2166" s="199" t="str">
        <f t="shared" si="4329"/>
        <v>T$17</v>
      </c>
      <c r="U2166" s="199" t="str">
        <f t="shared" si="4329"/>
        <v>U$17</v>
      </c>
      <c r="V2166" s="199" t="str">
        <f t="shared" si="4329"/>
        <v>V$17</v>
      </c>
      <c r="W2166" s="199" t="str">
        <f t="shared" si="4329"/>
        <v>W$17</v>
      </c>
      <c r="X2166" s="199" t="str">
        <f t="shared" si="4329"/>
        <v>X$17</v>
      </c>
      <c r="Y2166" s="199" t="str">
        <f t="shared" si="4329"/>
        <v>Y$17</v>
      </c>
      <c r="Z2166" s="199" t="str">
        <f t="shared" si="4329"/>
        <v>Z$17</v>
      </c>
      <c r="AA2166" s="199" t="str">
        <f t="shared" si="4329"/>
        <v>AA$17</v>
      </c>
      <c r="AB2166" s="199" t="str">
        <f t="shared" si="4329"/>
        <v>AB$17</v>
      </c>
      <c r="AC2166" s="199" t="str">
        <f t="shared" si="4329"/>
        <v>AC$17</v>
      </c>
      <c r="AD2166" s="199" t="str">
        <f t="shared" si="4329"/>
        <v>AD$17</v>
      </c>
      <c r="AE2166" s="199" t="str">
        <f t="shared" si="4329"/>
        <v>AE$17</v>
      </c>
      <c r="AF2166" s="199" t="str">
        <f t="shared" si="4329"/>
        <v>AF$17</v>
      </c>
      <c r="AG2166" s="199" t="str">
        <f t="shared" si="4329"/>
        <v>AG$17</v>
      </c>
      <c r="AH2166" s="199" t="str">
        <f t="shared" si="4329"/>
        <v>AH$17</v>
      </c>
      <c r="AI2166" s="199" t="str">
        <f t="shared" si="4329"/>
        <v>AI$17</v>
      </c>
      <c r="AJ2166" s="199" t="str">
        <f t="shared" si="4329"/>
        <v>AJ$17</v>
      </c>
      <c r="AK2166" s="199" t="str">
        <f t="shared" si="4329"/>
        <v>AK$17</v>
      </c>
      <c r="AL2166" s="199" t="str">
        <f t="shared" si="4329"/>
        <v>AL$17</v>
      </c>
      <c r="AM2166" s="199" t="str">
        <f t="shared" si="4329"/>
        <v>AM$17</v>
      </c>
      <c r="AN2166" s="199" t="str">
        <f t="shared" si="4329"/>
        <v>AN$17</v>
      </c>
      <c r="AO2166" s="199" t="str">
        <f t="shared" si="4329"/>
        <v>AO$17</v>
      </c>
      <c r="AP2166" s="199" t="str">
        <f t="shared" si="4329"/>
        <v>AP$17</v>
      </c>
      <c r="AQ2166" s="199" t="str">
        <f t="shared" si="4329"/>
        <v>AQ$17</v>
      </c>
      <c r="AR2166" s="199" t="str">
        <f t="shared" si="4329"/>
        <v>AR$17</v>
      </c>
      <c r="AS2166" s="199" t="str">
        <f t="shared" si="4329"/>
        <v>AS$17</v>
      </c>
      <c r="AT2166" s="199" t="str">
        <f t="shared" si="4329"/>
        <v>AT$17</v>
      </c>
      <c r="AU2166" s="199" t="str">
        <f t="shared" si="4329"/>
        <v>AU$17</v>
      </c>
      <c r="AV2166" s="199" t="str">
        <f t="shared" si="4329"/>
        <v>AV$17</v>
      </c>
      <c r="AW2166" s="199" t="str">
        <f t="shared" si="4329"/>
        <v>AW$17</v>
      </c>
      <c r="AX2166" s="199" t="str">
        <f t="shared" si="4329"/>
        <v>AX$17</v>
      </c>
      <c r="AY2166" s="199" t="str">
        <f t="shared" si="4329"/>
        <v>AY$17</v>
      </c>
      <c r="AZ2166" s="199" t="str">
        <f t="shared" si="4329"/>
        <v>AZ$17</v>
      </c>
      <c r="BA2166" s="199" t="str">
        <f t="shared" si="4329"/>
        <v>BA$17</v>
      </c>
      <c r="BB2166" s="199" t="str">
        <f t="shared" si="4329"/>
        <v>BB$17</v>
      </c>
      <c r="BC2166" s="199" t="str">
        <f t="shared" si="4329"/>
        <v>BC$17</v>
      </c>
      <c r="BD2166" s="199" t="str">
        <f t="shared" si="4329"/>
        <v>BD$17</v>
      </c>
      <c r="BE2166" s="199" t="str">
        <f t="shared" si="4329"/>
        <v>BE$17</v>
      </c>
      <c r="BF2166" s="199" t="str">
        <f t="shared" si="4329"/>
        <v>BF$17</v>
      </c>
      <c r="BG2166" s="199" t="str">
        <f t="shared" si="4329"/>
        <v>BG$17</v>
      </c>
      <c r="BH2166" s="199" t="str">
        <f t="shared" si="4329"/>
        <v>BH$17</v>
      </c>
      <c r="BI2166" s="199" t="str">
        <f t="shared" si="4329"/>
        <v>BI$17</v>
      </c>
      <c r="BJ2166" s="199" t="str">
        <f t="shared" si="4329"/>
        <v>BJ$17</v>
      </c>
      <c r="BK2166" s="199" t="str">
        <f t="shared" si="4329"/>
        <v>BK$17</v>
      </c>
      <c r="BL2166" s="199" t="str">
        <f t="shared" si="4329"/>
        <v>BL$17</v>
      </c>
      <c r="BM2166" s="199" t="str">
        <f t="shared" si="4329"/>
        <v>BM$17</v>
      </c>
      <c r="BN2166" s="199" t="str">
        <f t="shared" si="4329"/>
        <v>BN$17</v>
      </c>
      <c r="BO2166" s="199" t="str">
        <f t="shared" si="4329"/>
        <v>BO$17</v>
      </c>
      <c r="BP2166" s="199" t="str">
        <f t="shared" si="4329"/>
        <v>BP$17</v>
      </c>
      <c r="BQ2166" s="199" t="str">
        <f t="shared" si="4329"/>
        <v>BQ$17</v>
      </c>
      <c r="BR2166" s="199" t="str">
        <f t="shared" si="4329"/>
        <v>BR$17</v>
      </c>
      <c r="BS2166" s="199" t="str">
        <f t="shared" si="4329"/>
        <v>BS$17</v>
      </c>
      <c r="BT2166" s="199" t="str">
        <f t="shared" si="4329"/>
        <v>BT$17</v>
      </c>
      <c r="BU2166" s="199" t="str">
        <f t="shared" si="4329"/>
        <v>BU$17</v>
      </c>
      <c r="BV2166" s="199" t="str">
        <f t="shared" si="4329"/>
        <v>BV$17</v>
      </c>
      <c r="BW2166" s="199" t="str">
        <f t="shared" si="4329"/>
        <v>BW$17</v>
      </c>
      <c r="BX2166" s="199" t="str">
        <f t="shared" si="4329"/>
        <v>BX$17</v>
      </c>
      <c r="BY2166" s="199" t="str">
        <f t="shared" si="4329"/>
        <v>BY$17</v>
      </c>
      <c r="BZ2166" s="199" t="str">
        <f t="shared" si="4329"/>
        <v>BZ$17</v>
      </c>
      <c r="CA2166" s="199" t="str">
        <f t="shared" si="4329"/>
        <v>CA$17</v>
      </c>
      <c r="CB2166" s="199" t="str">
        <f t="shared" si="4329"/>
        <v>CB$17</v>
      </c>
      <c r="CC2166" s="199" t="str">
        <f t="shared" si="4329"/>
        <v>CC$17</v>
      </c>
      <c r="CD2166" s="199" t="str">
        <f t="shared" si="4329"/>
        <v>CD$17</v>
      </c>
      <c r="CE2166" s="199" t="str">
        <f t="shared" ref="CE2166:CL2166" si="4330">CE$21</f>
        <v>CE$17</v>
      </c>
      <c r="CF2166" s="199" t="str">
        <f t="shared" si="4330"/>
        <v>CF$17</v>
      </c>
      <c r="CG2166" s="199" t="str">
        <f t="shared" si="4330"/>
        <v>CG$17</v>
      </c>
      <c r="CH2166" s="199" t="str">
        <f t="shared" si="4330"/>
        <v>CH$17</v>
      </c>
      <c r="CI2166" s="199" t="str">
        <f t="shared" si="4330"/>
        <v>CI$17</v>
      </c>
      <c r="CJ2166" s="199" t="str">
        <f t="shared" si="4330"/>
        <v>CJ$17</v>
      </c>
      <c r="CK2166" s="199" t="str">
        <f t="shared" si="4330"/>
        <v>CK$17</v>
      </c>
      <c r="CL2166" s="199" t="str">
        <f t="shared" si="4330"/>
        <v>CL$17</v>
      </c>
      <c r="CN2166" s="201"/>
      <c r="CO2166" s="199" t="str">
        <f t="shared" ref="CO2166:DL2166" si="4331">CO$21</f>
        <v>CO$17</v>
      </c>
      <c r="CP2166" s="199" t="str">
        <f t="shared" si="4331"/>
        <v>CP$17</v>
      </c>
      <c r="CQ2166" s="199" t="str">
        <f t="shared" si="4331"/>
        <v>CQ$17</v>
      </c>
      <c r="CR2166" s="199" t="str">
        <f t="shared" si="4331"/>
        <v>CR$17</v>
      </c>
      <c r="CS2166" s="199" t="str">
        <f t="shared" si="4331"/>
        <v>CS$17</v>
      </c>
      <c r="CT2166" s="199" t="str">
        <f t="shared" si="4331"/>
        <v>CT$17</v>
      </c>
      <c r="CU2166" s="199" t="str">
        <f t="shared" si="4331"/>
        <v>CU$17</v>
      </c>
      <c r="CV2166" s="199" t="str">
        <f t="shared" si="4331"/>
        <v>CV$17</v>
      </c>
      <c r="CW2166" s="199" t="str">
        <f t="shared" si="4331"/>
        <v>CW$17</v>
      </c>
      <c r="CX2166" s="199" t="str">
        <f t="shared" si="4331"/>
        <v>CX$17</v>
      </c>
      <c r="CY2166" s="199" t="str">
        <f t="shared" si="4331"/>
        <v>CY$17</v>
      </c>
      <c r="CZ2166" s="199" t="str">
        <f t="shared" si="4331"/>
        <v>CZ$17</v>
      </c>
      <c r="DA2166" s="199" t="str">
        <f t="shared" si="4331"/>
        <v>DA$17</v>
      </c>
      <c r="DB2166" s="199" t="str">
        <f t="shared" si="4331"/>
        <v>DB$17</v>
      </c>
      <c r="DC2166" s="199" t="str">
        <f t="shared" si="4331"/>
        <v>DC$17</v>
      </c>
      <c r="DD2166" s="199" t="str">
        <f t="shared" si="4331"/>
        <v>DD$17</v>
      </c>
      <c r="DE2166" s="199" t="str">
        <f t="shared" si="4331"/>
        <v>DE$17</v>
      </c>
      <c r="DF2166" s="199" t="str">
        <f t="shared" si="4331"/>
        <v>DF$17</v>
      </c>
      <c r="DG2166" s="199" t="str">
        <f t="shared" si="4331"/>
        <v>DG$17</v>
      </c>
      <c r="DH2166" s="199" t="str">
        <f t="shared" si="4331"/>
        <v>DH$17</v>
      </c>
      <c r="DI2166" s="199" t="str">
        <f t="shared" si="4331"/>
        <v>DI$17</v>
      </c>
      <c r="DJ2166" s="199" t="str">
        <f t="shared" si="4331"/>
        <v>DJ$17</v>
      </c>
      <c r="DK2166" s="199" t="str">
        <f t="shared" si="4331"/>
        <v>DK$17</v>
      </c>
      <c r="DL2166" s="199" t="str">
        <f t="shared" si="4331"/>
        <v>DL$17</v>
      </c>
    </row>
    <row r="2167" spans="1:116" x14ac:dyDescent="0.4">
      <c r="A2167" s="174"/>
      <c r="E2167" s="8"/>
      <c r="G2167" s="175" t="s">
        <v>491</v>
      </c>
      <c r="H2167" s="200"/>
      <c r="I2167" s="201"/>
      <c r="J2167" s="201"/>
      <c r="K2167" s="202"/>
      <c r="L2167" s="202"/>
      <c r="M2167" s="202"/>
      <c r="N2167" s="202"/>
      <c r="O2167" s="202"/>
      <c r="P2167" s="202"/>
      <c r="R2167" s="202"/>
      <c r="S2167" s="190"/>
      <c r="T2167" s="190"/>
      <c r="U2167" s="190"/>
      <c r="V2167" s="190"/>
      <c r="W2167" s="190"/>
      <c r="X2167" s="190"/>
      <c r="Y2167" s="190"/>
      <c r="Z2167" s="190"/>
      <c r="AA2167" s="190"/>
      <c r="AB2167" s="190"/>
      <c r="AC2167" s="190"/>
      <c r="AD2167" s="190"/>
      <c r="AE2167" s="190"/>
      <c r="AF2167" s="190"/>
      <c r="AG2167" s="190"/>
      <c r="AH2167" s="190"/>
      <c r="AI2167" s="190"/>
      <c r="AJ2167" s="190"/>
      <c r="AK2167" s="190"/>
      <c r="AL2167" s="190"/>
      <c r="AM2167" s="190"/>
      <c r="AN2167" s="190"/>
      <c r="AO2167" s="190"/>
      <c r="AP2167" s="190"/>
      <c r="AQ2167" s="190"/>
      <c r="AR2167" s="190"/>
      <c r="AS2167" s="190"/>
      <c r="AT2167" s="190"/>
      <c r="AU2167" s="190"/>
      <c r="AV2167" s="190"/>
      <c r="AW2167" s="190"/>
      <c r="AX2167" s="190"/>
      <c r="AY2167" s="190"/>
      <c r="AZ2167" s="190"/>
      <c r="BA2167" s="190"/>
      <c r="BB2167" s="190"/>
      <c r="BC2167" s="190"/>
      <c r="BD2167" s="190"/>
      <c r="BE2167" s="190"/>
      <c r="BF2167" s="190"/>
      <c r="BG2167" s="190"/>
      <c r="BH2167" s="190"/>
      <c r="BI2167" s="190"/>
      <c r="BJ2167" s="190"/>
      <c r="BK2167" s="190"/>
      <c r="BL2167" s="190"/>
      <c r="BM2167" s="190"/>
      <c r="BN2167" s="190"/>
      <c r="BO2167" s="190"/>
      <c r="BP2167" s="190"/>
      <c r="BQ2167" s="190"/>
      <c r="BR2167" s="190"/>
      <c r="BS2167" s="190"/>
      <c r="BT2167" s="190"/>
      <c r="BU2167" s="190"/>
      <c r="BV2167" s="190"/>
      <c r="BW2167" s="190"/>
      <c r="BX2167" s="190"/>
      <c r="BY2167" s="190"/>
      <c r="BZ2167" s="190"/>
      <c r="CA2167" s="190"/>
      <c r="CB2167" s="190"/>
      <c r="CC2167" s="190"/>
      <c r="CD2167" s="190"/>
      <c r="CE2167" s="190"/>
      <c r="CF2167" s="190"/>
      <c r="CG2167" s="190"/>
      <c r="CH2167" s="190"/>
      <c r="CI2167" s="190"/>
      <c r="CJ2167" s="190"/>
      <c r="CK2167" s="190"/>
      <c r="CL2167" s="190"/>
      <c r="CN2167" s="201"/>
      <c r="CO2167" s="190"/>
      <c r="CP2167" s="190"/>
      <c r="CQ2167" s="190"/>
      <c r="CR2167" s="190"/>
      <c r="CS2167" s="190"/>
      <c r="CT2167" s="190"/>
      <c r="CU2167" s="190"/>
      <c r="CV2167" s="190"/>
      <c r="CW2167" s="190"/>
      <c r="CX2167" s="190"/>
      <c r="CY2167" s="190"/>
      <c r="CZ2167" s="190"/>
      <c r="DA2167" s="190"/>
      <c r="DB2167" s="190"/>
      <c r="DC2167" s="190"/>
      <c r="DD2167" s="190"/>
      <c r="DE2167" s="190"/>
      <c r="DF2167" s="190"/>
      <c r="DG2167" s="190"/>
      <c r="DH2167" s="190"/>
      <c r="DI2167" s="190"/>
      <c r="DJ2167" s="190"/>
      <c r="DK2167" s="190"/>
      <c r="DL2167" s="190"/>
    </row>
    <row r="2168" spans="1:116" x14ac:dyDescent="0.4">
      <c r="A2168" s="174"/>
      <c r="E2168" s="8"/>
      <c r="G2168" s="175" t="s">
        <v>505</v>
      </c>
      <c r="H2168" s="200"/>
      <c r="I2168" s="201"/>
      <c r="J2168" s="201"/>
      <c r="K2168" s="202"/>
      <c r="L2168" s="202"/>
      <c r="M2168" s="202"/>
      <c r="N2168" s="202"/>
      <c r="O2168" s="202"/>
      <c r="P2168" s="202"/>
      <c r="R2168" s="202"/>
      <c r="S2168" s="190"/>
      <c r="T2168" s="190"/>
      <c r="U2168" s="190"/>
      <c r="V2168" s="190"/>
      <c r="W2168" s="190"/>
      <c r="X2168" s="190"/>
      <c r="Y2168" s="190"/>
      <c r="Z2168" s="190"/>
      <c r="AA2168" s="190"/>
      <c r="AB2168" s="190"/>
      <c r="AC2168" s="190"/>
      <c r="AD2168" s="190"/>
      <c r="AE2168" s="190"/>
      <c r="AF2168" s="190"/>
      <c r="AG2168" s="190"/>
      <c r="AH2168" s="190"/>
      <c r="AI2168" s="190"/>
      <c r="AJ2168" s="190"/>
      <c r="AK2168" s="190"/>
      <c r="AL2168" s="190"/>
      <c r="AM2168" s="190"/>
      <c r="AN2168" s="190"/>
      <c r="AO2168" s="190"/>
      <c r="AP2168" s="190"/>
      <c r="AQ2168" s="190"/>
      <c r="AR2168" s="190"/>
      <c r="AS2168" s="190"/>
      <c r="AT2168" s="190"/>
      <c r="AU2168" s="190"/>
      <c r="AV2168" s="190"/>
      <c r="AW2168" s="190"/>
      <c r="AX2168" s="190"/>
      <c r="AY2168" s="190"/>
      <c r="AZ2168" s="190"/>
      <c r="BA2168" s="190"/>
      <c r="BB2168" s="190"/>
      <c r="BC2168" s="190"/>
      <c r="BD2168" s="190"/>
      <c r="BE2168" s="190"/>
      <c r="BF2168" s="190"/>
      <c r="BG2168" s="190"/>
      <c r="BH2168" s="190"/>
      <c r="BI2168" s="190"/>
      <c r="BJ2168" s="190"/>
      <c r="BK2168" s="190"/>
      <c r="BL2168" s="190"/>
      <c r="BM2168" s="190"/>
      <c r="BN2168" s="190"/>
      <c r="BO2168" s="190"/>
      <c r="BP2168" s="190"/>
      <c r="BQ2168" s="190"/>
      <c r="BR2168" s="190"/>
      <c r="BS2168" s="190"/>
      <c r="BT2168" s="190"/>
      <c r="BU2168" s="190"/>
      <c r="BV2168" s="190"/>
      <c r="BW2168" s="190"/>
      <c r="BX2168" s="190"/>
      <c r="BY2168" s="190"/>
      <c r="BZ2168" s="190"/>
      <c r="CA2168" s="190"/>
      <c r="CB2168" s="190"/>
      <c r="CC2168" s="190"/>
      <c r="CD2168" s="190"/>
      <c r="CE2168" s="190"/>
      <c r="CF2168" s="190"/>
      <c r="CG2168" s="190"/>
      <c r="CH2168" s="190"/>
      <c r="CI2168" s="190"/>
      <c r="CJ2168" s="190"/>
      <c r="CK2168" s="190"/>
      <c r="CL2168" s="190"/>
      <c r="CN2168" s="201"/>
      <c r="CO2168" s="190"/>
      <c r="CP2168" s="190"/>
      <c r="CQ2168" s="190"/>
      <c r="CR2168" s="190"/>
      <c r="CS2168" s="190"/>
      <c r="CT2168" s="190"/>
      <c r="CU2168" s="190"/>
      <c r="CV2168" s="190"/>
      <c r="CW2168" s="190"/>
      <c r="CX2168" s="190"/>
      <c r="CY2168" s="190"/>
      <c r="CZ2168" s="190"/>
      <c r="DA2168" s="190"/>
      <c r="DB2168" s="190"/>
      <c r="DC2168" s="190"/>
      <c r="DD2168" s="190"/>
      <c r="DE2168" s="190"/>
      <c r="DF2168" s="190"/>
      <c r="DG2168" s="190"/>
      <c r="DH2168" s="190"/>
      <c r="DI2168" s="190"/>
      <c r="DJ2168" s="190"/>
      <c r="DK2168" s="190"/>
      <c r="DL2168" s="190"/>
    </row>
    <row r="2169" spans="1:116" x14ac:dyDescent="0.4">
      <c r="A2169" s="174"/>
      <c r="E2169" s="8"/>
      <c r="G2169" s="175" t="s">
        <v>463</v>
      </c>
      <c r="H2169" s="200"/>
      <c r="I2169" s="201"/>
      <c r="J2169" s="201"/>
      <c r="K2169" s="202"/>
      <c r="L2169" s="202"/>
      <c r="M2169" s="202"/>
      <c r="N2169" s="202"/>
      <c r="O2169" s="202"/>
      <c r="P2169" s="202"/>
      <c r="R2169" s="202"/>
      <c r="S2169" s="190" t="str">
        <f t="shared" ref="S2169:CD2169" si="4332">S$22</f>
        <v>S$18</v>
      </c>
      <c r="T2169" s="190" t="str">
        <f t="shared" si="4332"/>
        <v>T$18</v>
      </c>
      <c r="U2169" s="190" t="str">
        <f t="shared" si="4332"/>
        <v>U$18</v>
      </c>
      <c r="V2169" s="190" t="str">
        <f t="shared" si="4332"/>
        <v>V$18</v>
      </c>
      <c r="W2169" s="190" t="str">
        <f t="shared" si="4332"/>
        <v>W$18</v>
      </c>
      <c r="X2169" s="190" t="str">
        <f t="shared" si="4332"/>
        <v>X$18</v>
      </c>
      <c r="Y2169" s="190" t="str">
        <f t="shared" si="4332"/>
        <v>Y$18</v>
      </c>
      <c r="Z2169" s="190" t="str">
        <f t="shared" si="4332"/>
        <v>Z$18</v>
      </c>
      <c r="AA2169" s="190" t="str">
        <f t="shared" si="4332"/>
        <v>AA$18</v>
      </c>
      <c r="AB2169" s="190" t="str">
        <f t="shared" si="4332"/>
        <v>AB$18</v>
      </c>
      <c r="AC2169" s="190" t="str">
        <f t="shared" si="4332"/>
        <v>AC$18</v>
      </c>
      <c r="AD2169" s="190" t="str">
        <f t="shared" si="4332"/>
        <v>AD$18</v>
      </c>
      <c r="AE2169" s="190" t="str">
        <f t="shared" si="4332"/>
        <v>AE$18</v>
      </c>
      <c r="AF2169" s="190" t="str">
        <f t="shared" si="4332"/>
        <v>AF$18</v>
      </c>
      <c r="AG2169" s="190" t="str">
        <f t="shared" si="4332"/>
        <v>AG$18</v>
      </c>
      <c r="AH2169" s="190" t="str">
        <f t="shared" si="4332"/>
        <v>AH$18</v>
      </c>
      <c r="AI2169" s="190" t="str">
        <f t="shared" si="4332"/>
        <v>AI$18</v>
      </c>
      <c r="AJ2169" s="190" t="str">
        <f t="shared" si="4332"/>
        <v>AJ$18</v>
      </c>
      <c r="AK2169" s="190" t="str">
        <f t="shared" si="4332"/>
        <v>AK$18</v>
      </c>
      <c r="AL2169" s="190" t="str">
        <f t="shared" si="4332"/>
        <v>AL$18</v>
      </c>
      <c r="AM2169" s="190" t="str">
        <f t="shared" si="4332"/>
        <v>AM$18</v>
      </c>
      <c r="AN2169" s="190" t="str">
        <f t="shared" si="4332"/>
        <v>AN$18</v>
      </c>
      <c r="AO2169" s="190" t="str">
        <f t="shared" si="4332"/>
        <v>AO$18</v>
      </c>
      <c r="AP2169" s="190" t="str">
        <f t="shared" si="4332"/>
        <v>AP$18</v>
      </c>
      <c r="AQ2169" s="190" t="str">
        <f t="shared" si="4332"/>
        <v>AQ$18</v>
      </c>
      <c r="AR2169" s="190" t="str">
        <f t="shared" si="4332"/>
        <v>AR$18</v>
      </c>
      <c r="AS2169" s="190" t="str">
        <f t="shared" si="4332"/>
        <v>AS$18</v>
      </c>
      <c r="AT2169" s="190" t="str">
        <f t="shared" si="4332"/>
        <v>AT$18</v>
      </c>
      <c r="AU2169" s="190" t="str">
        <f t="shared" si="4332"/>
        <v>AU$18</v>
      </c>
      <c r="AV2169" s="190" t="str">
        <f t="shared" si="4332"/>
        <v>AV$18</v>
      </c>
      <c r="AW2169" s="190" t="str">
        <f t="shared" si="4332"/>
        <v>AW$18</v>
      </c>
      <c r="AX2169" s="190" t="str">
        <f t="shared" si="4332"/>
        <v>AX$18</v>
      </c>
      <c r="AY2169" s="190" t="str">
        <f t="shared" si="4332"/>
        <v>AY$18</v>
      </c>
      <c r="AZ2169" s="190" t="str">
        <f t="shared" si="4332"/>
        <v>AZ$18</v>
      </c>
      <c r="BA2169" s="190" t="str">
        <f t="shared" si="4332"/>
        <v>BA$18</v>
      </c>
      <c r="BB2169" s="190" t="str">
        <f t="shared" si="4332"/>
        <v>BB$18</v>
      </c>
      <c r="BC2169" s="190" t="str">
        <f t="shared" si="4332"/>
        <v>BC$18</v>
      </c>
      <c r="BD2169" s="190" t="str">
        <f t="shared" si="4332"/>
        <v>BD$18</v>
      </c>
      <c r="BE2169" s="190" t="str">
        <f t="shared" si="4332"/>
        <v>BE$18</v>
      </c>
      <c r="BF2169" s="190" t="str">
        <f t="shared" si="4332"/>
        <v>BF$18</v>
      </c>
      <c r="BG2169" s="190" t="str">
        <f t="shared" si="4332"/>
        <v>BG$18</v>
      </c>
      <c r="BH2169" s="190" t="str">
        <f t="shared" si="4332"/>
        <v>BH$18</v>
      </c>
      <c r="BI2169" s="190" t="str">
        <f t="shared" si="4332"/>
        <v>BI$18</v>
      </c>
      <c r="BJ2169" s="190" t="str">
        <f t="shared" si="4332"/>
        <v>BJ$18</v>
      </c>
      <c r="BK2169" s="190" t="str">
        <f t="shared" si="4332"/>
        <v>BK$18</v>
      </c>
      <c r="BL2169" s="190" t="str">
        <f t="shared" si="4332"/>
        <v>BL$18</v>
      </c>
      <c r="BM2169" s="190" t="str">
        <f t="shared" si="4332"/>
        <v>BM$18</v>
      </c>
      <c r="BN2169" s="190" t="str">
        <f t="shared" si="4332"/>
        <v>BN$18</v>
      </c>
      <c r="BO2169" s="190" t="str">
        <f t="shared" si="4332"/>
        <v>BO$18</v>
      </c>
      <c r="BP2169" s="190" t="str">
        <f t="shared" si="4332"/>
        <v>BP$18</v>
      </c>
      <c r="BQ2169" s="190" t="str">
        <f t="shared" si="4332"/>
        <v>BQ$18</v>
      </c>
      <c r="BR2169" s="190" t="str">
        <f t="shared" si="4332"/>
        <v>BR$18</v>
      </c>
      <c r="BS2169" s="190" t="str">
        <f t="shared" si="4332"/>
        <v>BS$18</v>
      </c>
      <c r="BT2169" s="190" t="str">
        <f t="shared" si="4332"/>
        <v>BT$18</v>
      </c>
      <c r="BU2169" s="190" t="str">
        <f t="shared" si="4332"/>
        <v>BU$18</v>
      </c>
      <c r="BV2169" s="190" t="str">
        <f t="shared" si="4332"/>
        <v>BV$18</v>
      </c>
      <c r="BW2169" s="190" t="str">
        <f t="shared" si="4332"/>
        <v>BW$18</v>
      </c>
      <c r="BX2169" s="190" t="str">
        <f t="shared" si="4332"/>
        <v>BX$18</v>
      </c>
      <c r="BY2169" s="190" t="str">
        <f t="shared" si="4332"/>
        <v>BY$18</v>
      </c>
      <c r="BZ2169" s="190" t="str">
        <f t="shared" si="4332"/>
        <v>BZ$18</v>
      </c>
      <c r="CA2169" s="190" t="str">
        <f t="shared" si="4332"/>
        <v>CA$18</v>
      </c>
      <c r="CB2169" s="190" t="str">
        <f t="shared" si="4332"/>
        <v>CB$18</v>
      </c>
      <c r="CC2169" s="190" t="str">
        <f t="shared" si="4332"/>
        <v>CC$18</v>
      </c>
      <c r="CD2169" s="190" t="str">
        <f t="shared" si="4332"/>
        <v>CD$18</v>
      </c>
      <c r="CE2169" s="190" t="str">
        <f t="shared" ref="CE2169:CL2169" si="4333">CE$22</f>
        <v>CE$18</v>
      </c>
      <c r="CF2169" s="190" t="str">
        <f t="shared" si="4333"/>
        <v>CF$18</v>
      </c>
      <c r="CG2169" s="190" t="str">
        <f t="shared" si="4333"/>
        <v>CG$18</v>
      </c>
      <c r="CH2169" s="190" t="str">
        <f t="shared" si="4333"/>
        <v>CH$18</v>
      </c>
      <c r="CI2169" s="190" t="str">
        <f t="shared" si="4333"/>
        <v>CI$18</v>
      </c>
      <c r="CJ2169" s="190" t="str">
        <f t="shared" si="4333"/>
        <v>CJ$18</v>
      </c>
      <c r="CK2169" s="190" t="str">
        <f t="shared" si="4333"/>
        <v>CK$18</v>
      </c>
      <c r="CL2169" s="190" t="str">
        <f t="shared" si="4333"/>
        <v>CL$18</v>
      </c>
      <c r="CN2169" s="201"/>
      <c r="CO2169" s="190" t="str">
        <f t="shared" ref="CO2169:DL2169" si="4334">CO$22</f>
        <v>CO$18</v>
      </c>
      <c r="CP2169" s="190" t="str">
        <f t="shared" si="4334"/>
        <v>CP$18</v>
      </c>
      <c r="CQ2169" s="190" t="str">
        <f t="shared" si="4334"/>
        <v>CQ$18</v>
      </c>
      <c r="CR2169" s="190" t="str">
        <f t="shared" si="4334"/>
        <v>CR$18</v>
      </c>
      <c r="CS2169" s="190" t="str">
        <f t="shared" si="4334"/>
        <v>CS$18</v>
      </c>
      <c r="CT2169" s="190" t="str">
        <f t="shared" si="4334"/>
        <v>CT$18</v>
      </c>
      <c r="CU2169" s="190" t="str">
        <f t="shared" si="4334"/>
        <v>CU$18</v>
      </c>
      <c r="CV2169" s="190" t="str">
        <f t="shared" si="4334"/>
        <v>CV$18</v>
      </c>
      <c r="CW2169" s="190" t="str">
        <f t="shared" si="4334"/>
        <v>CW$18</v>
      </c>
      <c r="CX2169" s="190" t="str">
        <f t="shared" si="4334"/>
        <v>CX$18</v>
      </c>
      <c r="CY2169" s="190" t="str">
        <f t="shared" si="4334"/>
        <v>CY$18</v>
      </c>
      <c r="CZ2169" s="190" t="str">
        <f t="shared" si="4334"/>
        <v>CZ$18</v>
      </c>
      <c r="DA2169" s="190" t="str">
        <f t="shared" si="4334"/>
        <v>DA$18</v>
      </c>
      <c r="DB2169" s="190" t="str">
        <f t="shared" si="4334"/>
        <v>DB$18</v>
      </c>
      <c r="DC2169" s="190" t="str">
        <f t="shared" si="4334"/>
        <v>DC$18</v>
      </c>
      <c r="DD2169" s="190" t="str">
        <f t="shared" si="4334"/>
        <v>DD$18</v>
      </c>
      <c r="DE2169" s="190" t="str">
        <f t="shared" si="4334"/>
        <v>DE$18</v>
      </c>
      <c r="DF2169" s="190" t="str">
        <f t="shared" si="4334"/>
        <v>DF$18</v>
      </c>
      <c r="DG2169" s="190" t="str">
        <f t="shared" si="4334"/>
        <v>DG$18</v>
      </c>
      <c r="DH2169" s="190" t="str">
        <f t="shared" si="4334"/>
        <v>DH$18</v>
      </c>
      <c r="DI2169" s="190" t="str">
        <f t="shared" si="4334"/>
        <v>DI$18</v>
      </c>
      <c r="DJ2169" s="190" t="str">
        <f t="shared" si="4334"/>
        <v>DJ$18</v>
      </c>
      <c r="DK2169" s="190" t="str">
        <f t="shared" si="4334"/>
        <v>DK$18</v>
      </c>
      <c r="DL2169" s="190" t="str">
        <f t="shared" si="4334"/>
        <v>DL$18</v>
      </c>
    </row>
    <row r="2170" spans="1:116" x14ac:dyDescent="0.4">
      <c r="A2170" s="174"/>
      <c r="E2170" s="8"/>
      <c r="G2170" s="175" t="s">
        <v>464</v>
      </c>
      <c r="H2170" s="200"/>
      <c r="I2170" s="201"/>
      <c r="J2170" s="201"/>
      <c r="K2170" s="202"/>
      <c r="L2170" s="202"/>
      <c r="M2170" s="202"/>
      <c r="N2170" s="202"/>
      <c r="O2170" s="202"/>
      <c r="P2170" s="202"/>
      <c r="R2170" s="202"/>
      <c r="S2170" s="190" t="str">
        <f t="shared" ref="S2170:CD2170" si="4335">S$23</f>
        <v>S$19</v>
      </c>
      <c r="T2170" s="190" t="str">
        <f t="shared" si="4335"/>
        <v>T$19</v>
      </c>
      <c r="U2170" s="190" t="str">
        <f t="shared" si="4335"/>
        <v>U$19</v>
      </c>
      <c r="V2170" s="190" t="str">
        <f t="shared" si="4335"/>
        <v>V$19</v>
      </c>
      <c r="W2170" s="190" t="str">
        <f t="shared" si="4335"/>
        <v>W$19</v>
      </c>
      <c r="X2170" s="190" t="str">
        <f t="shared" si="4335"/>
        <v>X$19</v>
      </c>
      <c r="Y2170" s="190" t="str">
        <f t="shared" si="4335"/>
        <v>Y$19</v>
      </c>
      <c r="Z2170" s="190" t="str">
        <f t="shared" si="4335"/>
        <v>Z$19</v>
      </c>
      <c r="AA2170" s="190" t="str">
        <f t="shared" si="4335"/>
        <v>AA$19</v>
      </c>
      <c r="AB2170" s="190" t="str">
        <f t="shared" si="4335"/>
        <v>AB$19</v>
      </c>
      <c r="AC2170" s="190" t="str">
        <f t="shared" si="4335"/>
        <v>AC$19</v>
      </c>
      <c r="AD2170" s="190" t="str">
        <f t="shared" si="4335"/>
        <v>AD$19</v>
      </c>
      <c r="AE2170" s="190" t="str">
        <f t="shared" si="4335"/>
        <v>AE$19</v>
      </c>
      <c r="AF2170" s="190" t="str">
        <f t="shared" si="4335"/>
        <v>AF$19</v>
      </c>
      <c r="AG2170" s="190" t="str">
        <f t="shared" si="4335"/>
        <v>AG$19</v>
      </c>
      <c r="AH2170" s="190" t="str">
        <f t="shared" si="4335"/>
        <v>AH$19</v>
      </c>
      <c r="AI2170" s="190" t="str">
        <f t="shared" si="4335"/>
        <v>AI$19</v>
      </c>
      <c r="AJ2170" s="190" t="str">
        <f t="shared" si="4335"/>
        <v>AJ$19</v>
      </c>
      <c r="AK2170" s="190" t="str">
        <f t="shared" si="4335"/>
        <v>AK$19</v>
      </c>
      <c r="AL2170" s="190" t="str">
        <f t="shared" si="4335"/>
        <v>AL$19</v>
      </c>
      <c r="AM2170" s="190" t="str">
        <f t="shared" si="4335"/>
        <v>AM$19</v>
      </c>
      <c r="AN2170" s="190" t="str">
        <f t="shared" si="4335"/>
        <v>AN$19</v>
      </c>
      <c r="AO2170" s="190" t="str">
        <f t="shared" si="4335"/>
        <v>AO$19</v>
      </c>
      <c r="AP2170" s="190" t="str">
        <f t="shared" si="4335"/>
        <v>AP$19</v>
      </c>
      <c r="AQ2170" s="190" t="str">
        <f t="shared" si="4335"/>
        <v>AQ$19</v>
      </c>
      <c r="AR2170" s="190" t="str">
        <f t="shared" si="4335"/>
        <v>AR$19</v>
      </c>
      <c r="AS2170" s="190" t="str">
        <f t="shared" si="4335"/>
        <v>AS$19</v>
      </c>
      <c r="AT2170" s="190" t="str">
        <f t="shared" si="4335"/>
        <v>AT$19</v>
      </c>
      <c r="AU2170" s="190" t="str">
        <f t="shared" si="4335"/>
        <v>AU$19</v>
      </c>
      <c r="AV2170" s="190" t="str">
        <f t="shared" si="4335"/>
        <v>AV$19</v>
      </c>
      <c r="AW2170" s="190" t="str">
        <f t="shared" si="4335"/>
        <v>AW$19</v>
      </c>
      <c r="AX2170" s="190" t="str">
        <f t="shared" si="4335"/>
        <v>AX$19</v>
      </c>
      <c r="AY2170" s="190" t="str">
        <f t="shared" si="4335"/>
        <v>AY$19</v>
      </c>
      <c r="AZ2170" s="190" t="str">
        <f t="shared" si="4335"/>
        <v>AZ$19</v>
      </c>
      <c r="BA2170" s="190" t="str">
        <f t="shared" si="4335"/>
        <v>BA$19</v>
      </c>
      <c r="BB2170" s="190" t="str">
        <f t="shared" si="4335"/>
        <v>BB$19</v>
      </c>
      <c r="BC2170" s="190" t="str">
        <f t="shared" si="4335"/>
        <v>BC$19</v>
      </c>
      <c r="BD2170" s="190" t="str">
        <f t="shared" si="4335"/>
        <v>BD$19</v>
      </c>
      <c r="BE2170" s="190" t="str">
        <f t="shared" si="4335"/>
        <v>BE$19</v>
      </c>
      <c r="BF2170" s="190" t="str">
        <f t="shared" si="4335"/>
        <v>BF$19</v>
      </c>
      <c r="BG2170" s="190" t="str">
        <f t="shared" si="4335"/>
        <v>BG$19</v>
      </c>
      <c r="BH2170" s="190" t="str">
        <f t="shared" si="4335"/>
        <v>BH$19</v>
      </c>
      <c r="BI2170" s="190" t="str">
        <f t="shared" si="4335"/>
        <v>BI$19</v>
      </c>
      <c r="BJ2170" s="190" t="str">
        <f t="shared" si="4335"/>
        <v>BJ$19</v>
      </c>
      <c r="BK2170" s="190" t="str">
        <f t="shared" si="4335"/>
        <v>BK$19</v>
      </c>
      <c r="BL2170" s="190" t="str">
        <f t="shared" si="4335"/>
        <v>BL$19</v>
      </c>
      <c r="BM2170" s="190" t="str">
        <f t="shared" si="4335"/>
        <v>BM$19</v>
      </c>
      <c r="BN2170" s="190" t="str">
        <f t="shared" si="4335"/>
        <v>BN$19</v>
      </c>
      <c r="BO2170" s="190" t="str">
        <f t="shared" si="4335"/>
        <v>BO$19</v>
      </c>
      <c r="BP2170" s="190" t="str">
        <f t="shared" si="4335"/>
        <v>BP$19</v>
      </c>
      <c r="BQ2170" s="190" t="str">
        <f t="shared" si="4335"/>
        <v>BQ$19</v>
      </c>
      <c r="BR2170" s="190" t="str">
        <f t="shared" si="4335"/>
        <v>BR$19</v>
      </c>
      <c r="BS2170" s="190" t="str">
        <f t="shared" si="4335"/>
        <v>BS$19</v>
      </c>
      <c r="BT2170" s="190" t="str">
        <f t="shared" si="4335"/>
        <v>BT$19</v>
      </c>
      <c r="BU2170" s="190" t="str">
        <f t="shared" si="4335"/>
        <v>BU$19</v>
      </c>
      <c r="BV2170" s="190" t="str">
        <f t="shared" si="4335"/>
        <v>BV$19</v>
      </c>
      <c r="BW2170" s="190" t="str">
        <f t="shared" si="4335"/>
        <v>BW$19</v>
      </c>
      <c r="BX2170" s="190" t="str">
        <f t="shared" si="4335"/>
        <v>BX$19</v>
      </c>
      <c r="BY2170" s="190" t="str">
        <f t="shared" si="4335"/>
        <v>BY$19</v>
      </c>
      <c r="BZ2170" s="190" t="str">
        <f t="shared" si="4335"/>
        <v>BZ$19</v>
      </c>
      <c r="CA2170" s="190" t="str">
        <f t="shared" si="4335"/>
        <v>CA$19</v>
      </c>
      <c r="CB2170" s="190" t="str">
        <f t="shared" si="4335"/>
        <v>CB$19</v>
      </c>
      <c r="CC2170" s="190" t="str">
        <f t="shared" si="4335"/>
        <v>CC$19</v>
      </c>
      <c r="CD2170" s="190" t="str">
        <f t="shared" si="4335"/>
        <v>CD$19</v>
      </c>
      <c r="CE2170" s="190" t="str">
        <f t="shared" ref="CE2170:CL2170" si="4336">CE$23</f>
        <v>CE$19</v>
      </c>
      <c r="CF2170" s="190" t="str">
        <f t="shared" si="4336"/>
        <v>CF$19</v>
      </c>
      <c r="CG2170" s="190" t="str">
        <f t="shared" si="4336"/>
        <v>CG$19</v>
      </c>
      <c r="CH2170" s="190" t="str">
        <f t="shared" si="4336"/>
        <v>CH$19</v>
      </c>
      <c r="CI2170" s="190" t="str">
        <f t="shared" si="4336"/>
        <v>CI$19</v>
      </c>
      <c r="CJ2170" s="190" t="str">
        <f t="shared" si="4336"/>
        <v>CJ$19</v>
      </c>
      <c r="CK2170" s="190" t="str">
        <f t="shared" si="4336"/>
        <v>CK$19</v>
      </c>
      <c r="CL2170" s="190" t="str">
        <f t="shared" si="4336"/>
        <v>CL$19</v>
      </c>
      <c r="CN2170" s="201"/>
      <c r="CO2170" s="190" t="str">
        <f t="shared" ref="CO2170:DL2170" si="4337">CO$23</f>
        <v>CO$19</v>
      </c>
      <c r="CP2170" s="190" t="str">
        <f t="shared" si="4337"/>
        <v>CP$19</v>
      </c>
      <c r="CQ2170" s="190" t="str">
        <f t="shared" si="4337"/>
        <v>CQ$19</v>
      </c>
      <c r="CR2170" s="190" t="str">
        <f t="shared" si="4337"/>
        <v>CR$19</v>
      </c>
      <c r="CS2170" s="190" t="str">
        <f t="shared" si="4337"/>
        <v>CS$19</v>
      </c>
      <c r="CT2170" s="190" t="str">
        <f t="shared" si="4337"/>
        <v>CT$19</v>
      </c>
      <c r="CU2170" s="190" t="str">
        <f t="shared" si="4337"/>
        <v>CU$19</v>
      </c>
      <c r="CV2170" s="190" t="str">
        <f t="shared" si="4337"/>
        <v>CV$19</v>
      </c>
      <c r="CW2170" s="190" t="str">
        <f t="shared" si="4337"/>
        <v>CW$19</v>
      </c>
      <c r="CX2170" s="190" t="str">
        <f t="shared" si="4337"/>
        <v>CX$19</v>
      </c>
      <c r="CY2170" s="190" t="str">
        <f t="shared" si="4337"/>
        <v>CY$19</v>
      </c>
      <c r="CZ2170" s="190" t="str">
        <f t="shared" si="4337"/>
        <v>CZ$19</v>
      </c>
      <c r="DA2170" s="190" t="str">
        <f t="shared" si="4337"/>
        <v>DA$19</v>
      </c>
      <c r="DB2170" s="190" t="str">
        <f t="shared" si="4337"/>
        <v>DB$19</v>
      </c>
      <c r="DC2170" s="190" t="str">
        <f t="shared" si="4337"/>
        <v>DC$19</v>
      </c>
      <c r="DD2170" s="190" t="str">
        <f t="shared" si="4337"/>
        <v>DD$19</v>
      </c>
      <c r="DE2170" s="190" t="str">
        <f t="shared" si="4337"/>
        <v>DE$19</v>
      </c>
      <c r="DF2170" s="190" t="str">
        <f t="shared" si="4337"/>
        <v>DF$19</v>
      </c>
      <c r="DG2170" s="190" t="str">
        <f t="shared" si="4337"/>
        <v>DG$19</v>
      </c>
      <c r="DH2170" s="190" t="str">
        <f t="shared" si="4337"/>
        <v>DH$19</v>
      </c>
      <c r="DI2170" s="190" t="str">
        <f t="shared" si="4337"/>
        <v>DI$19</v>
      </c>
      <c r="DJ2170" s="190" t="str">
        <f t="shared" si="4337"/>
        <v>DJ$19</v>
      </c>
      <c r="DK2170" s="190" t="str">
        <f t="shared" si="4337"/>
        <v>DK$19</v>
      </c>
      <c r="DL2170" s="190" t="str">
        <f t="shared" si="4337"/>
        <v>DL$19</v>
      </c>
    </row>
    <row r="2171" spans="1:116" x14ac:dyDescent="0.4">
      <c r="A2171" s="31" t="s">
        <v>218</v>
      </c>
      <c r="B2171" s="31" t="s">
        <v>243</v>
      </c>
      <c r="C2171" s="31"/>
      <c r="D2171" t="s">
        <v>859</v>
      </c>
      <c r="E2171" s="8" t="str">
        <f t="shared" ref="E2171:E2197" si="4338">ROW()&amp;" "&amp;D2171</f>
        <v>2171 LTERMY-F</v>
      </c>
      <c r="F2171" t="s">
        <v>350</v>
      </c>
      <c r="G2171" s="70" t="s">
        <v>861</v>
      </c>
      <c r="H2171" s="48"/>
      <c r="I2171" s="297"/>
      <c r="J2171" s="297"/>
      <c r="K2171" s="48"/>
      <c r="L2171" s="48"/>
      <c r="M2171" s="48"/>
      <c r="N2171" s="48"/>
      <c r="O2171" s="48"/>
      <c r="P2171" s="48"/>
      <c r="R2171" s="70"/>
      <c r="S2171" s="298"/>
      <c r="T2171" s="298"/>
      <c r="U2171" s="298"/>
      <c r="V2171" s="298"/>
      <c r="W2171" s="298"/>
      <c r="X2171" s="298"/>
      <c r="Y2171" s="298"/>
      <c r="Z2171" s="298"/>
      <c r="AA2171" s="298"/>
      <c r="AB2171" s="298"/>
      <c r="AC2171" s="298"/>
      <c r="AD2171" s="298"/>
      <c r="AE2171" s="298"/>
      <c r="AF2171" s="298"/>
      <c r="AG2171" s="298"/>
      <c r="AH2171" s="298"/>
      <c r="AI2171" s="298"/>
      <c r="AJ2171" s="298"/>
      <c r="AK2171" s="298"/>
      <c r="AL2171" s="298"/>
      <c r="AM2171" s="298"/>
      <c r="AN2171" s="298"/>
      <c r="AO2171" s="298"/>
      <c r="AP2171" s="298"/>
      <c r="AQ2171" s="298"/>
      <c r="AR2171" s="298"/>
      <c r="AS2171" s="298"/>
      <c r="AT2171" s="298"/>
      <c r="AU2171" s="298"/>
      <c r="AV2171" s="298"/>
      <c r="AW2171" s="298"/>
      <c r="AX2171" s="298"/>
      <c r="AY2171" s="298"/>
      <c r="AZ2171" s="298"/>
      <c r="BA2171" s="298"/>
      <c r="BB2171" s="298"/>
      <c r="BC2171" s="298"/>
      <c r="BD2171" s="298"/>
      <c r="BE2171" s="298"/>
      <c r="BF2171" s="298"/>
      <c r="BG2171" s="298"/>
      <c r="BH2171" s="298"/>
      <c r="BI2171" s="298"/>
      <c r="BJ2171" s="298"/>
      <c r="BK2171" s="298"/>
      <c r="BL2171" s="298"/>
      <c r="BM2171" s="298"/>
      <c r="BN2171" s="298"/>
      <c r="BO2171" s="298"/>
      <c r="BP2171" s="298"/>
      <c r="BQ2171" s="298"/>
      <c r="BR2171" s="298"/>
      <c r="BS2171" s="298"/>
      <c r="BT2171" s="298"/>
      <c r="BU2171" s="298"/>
      <c r="BV2171" s="298"/>
      <c r="BW2171" s="298"/>
      <c r="BX2171" s="298"/>
      <c r="BY2171" s="298"/>
      <c r="BZ2171" s="298"/>
      <c r="CA2171" s="298"/>
      <c r="CB2171" s="298"/>
      <c r="CC2171" s="298"/>
      <c r="CD2171" s="298"/>
      <c r="CE2171" s="298"/>
      <c r="CF2171" s="298"/>
      <c r="CG2171" s="298"/>
      <c r="CH2171" s="298"/>
      <c r="CI2171" s="298"/>
      <c r="CJ2171" s="298"/>
      <c r="CK2171" s="298"/>
      <c r="CL2171" s="298"/>
      <c r="CN2171" s="297"/>
      <c r="CO2171" s="298"/>
      <c r="CP2171" s="298"/>
      <c r="CQ2171" s="298"/>
      <c r="CR2171" s="298"/>
      <c r="CS2171" s="298"/>
      <c r="CT2171" s="298"/>
      <c r="CU2171" s="298"/>
      <c r="CV2171" s="298"/>
      <c r="CW2171" s="298"/>
      <c r="CX2171" s="298"/>
      <c r="CY2171" s="298"/>
      <c r="CZ2171" s="298"/>
      <c r="DA2171" s="298"/>
      <c r="DB2171" s="298"/>
      <c r="DC2171" s="298"/>
      <c r="DD2171" s="298"/>
      <c r="DE2171" s="298"/>
      <c r="DF2171" s="298"/>
      <c r="DG2171" s="298"/>
      <c r="DH2171" s="298"/>
      <c r="DI2171" s="298"/>
      <c r="DJ2171" s="298"/>
      <c r="DK2171" s="298"/>
      <c r="DL2171" s="298"/>
    </row>
    <row r="2172" spans="1:116" x14ac:dyDescent="0.4">
      <c r="B2172" t="str">
        <f>E2172</f>
        <v>2172 LTERMY-F</v>
      </c>
      <c r="D2172" t="s">
        <v>859</v>
      </c>
      <c r="E2172" t="str">
        <f t="shared" si="4338"/>
        <v>2172 LTERMY-F</v>
      </c>
      <c r="G2172" s="95" t="str">
        <f>"Assumptions - "&amp;G2171</f>
        <v>Assumptions - Rolling fixed term loan - multiple borrowings w/ annual control:</v>
      </c>
      <c r="I2172"/>
      <c r="J2172"/>
      <c r="R2172"/>
      <c r="S2172"/>
      <c r="T2172"/>
      <c r="U2172"/>
      <c r="V2172"/>
      <c r="W2172"/>
      <c r="X2172"/>
      <c r="Y2172"/>
      <c r="Z2172"/>
      <c r="AA2172"/>
      <c r="AB2172"/>
      <c r="AC2172"/>
      <c r="AD2172"/>
      <c r="AE2172"/>
      <c r="AF2172"/>
      <c r="AG2172"/>
      <c r="AH2172"/>
      <c r="AI2172"/>
      <c r="AJ2172"/>
      <c r="AK2172"/>
      <c r="AL2172"/>
      <c r="AM2172"/>
      <c r="AN2172"/>
      <c r="AO2172"/>
      <c r="AP2172"/>
      <c r="AQ2172"/>
      <c r="AR2172"/>
      <c r="AS2172"/>
      <c r="AT2172"/>
      <c r="AU2172"/>
      <c r="AV2172"/>
      <c r="AW2172"/>
      <c r="AX2172"/>
      <c r="AY2172"/>
      <c r="AZ2172"/>
      <c r="BA2172"/>
      <c r="BB2172"/>
      <c r="BC2172"/>
      <c r="BD2172"/>
      <c r="BE2172"/>
      <c r="BF2172"/>
      <c r="BG2172"/>
      <c r="BH2172"/>
      <c r="BI2172"/>
      <c r="BJ2172"/>
      <c r="BK2172"/>
      <c r="BL2172"/>
      <c r="BM2172"/>
      <c r="BN2172"/>
      <c r="BO2172"/>
      <c r="BP2172"/>
      <c r="BQ2172"/>
      <c r="BR2172"/>
      <c r="BS2172"/>
      <c r="BT2172"/>
      <c r="BU2172"/>
      <c r="BV2172"/>
      <c r="BW2172"/>
      <c r="BX2172"/>
      <c r="BY2172"/>
      <c r="BZ2172"/>
      <c r="CA2172"/>
      <c r="CB2172"/>
      <c r="CC2172"/>
      <c r="CD2172"/>
      <c r="CE2172"/>
      <c r="CF2172"/>
      <c r="CG2172"/>
      <c r="CH2172"/>
      <c r="CI2172"/>
      <c r="CJ2172"/>
      <c r="CK2172"/>
      <c r="CL2172"/>
      <c r="CN2172"/>
    </row>
    <row r="2173" spans="1:116" x14ac:dyDescent="0.4">
      <c r="A2173" s="31"/>
      <c r="B2173" t="str">
        <f>E2173</f>
        <v>2173 LTERMY-F</v>
      </c>
      <c r="D2173" t="s">
        <v>859</v>
      </c>
      <c r="E2173" t="str">
        <f t="shared" si="4338"/>
        <v>2173 LTERMY-F</v>
      </c>
      <c r="F2173" s="31"/>
      <c r="G2173" s="159" t="s">
        <v>287</v>
      </c>
      <c r="H2173" s="57">
        <v>4</v>
      </c>
      <c r="I2173" s="31"/>
      <c r="J2173" s="31"/>
      <c r="K2173" s="31"/>
      <c r="L2173" s="31"/>
      <c r="M2173" s="31"/>
      <c r="N2173" s="31"/>
      <c r="O2173" s="31"/>
      <c r="P2173" s="31"/>
      <c r="R2173" s="31"/>
      <c r="S2173" s="73"/>
      <c r="T2173" s="73"/>
      <c r="U2173" s="73"/>
      <c r="V2173" s="73"/>
      <c r="W2173" s="73"/>
      <c r="X2173" s="73"/>
      <c r="Y2173" s="73"/>
      <c r="Z2173" s="73"/>
      <c r="AA2173" s="73"/>
      <c r="AB2173" s="73"/>
      <c r="AC2173" s="73"/>
      <c r="AD2173" s="73"/>
      <c r="AE2173" s="73"/>
      <c r="AF2173" s="73"/>
      <c r="AG2173" s="73"/>
      <c r="AH2173" s="73"/>
      <c r="AI2173" s="73"/>
      <c r="AJ2173" s="73"/>
      <c r="AK2173" s="73"/>
      <c r="AL2173" s="73"/>
      <c r="AM2173" s="73"/>
      <c r="AN2173" s="73"/>
      <c r="AO2173" s="73"/>
      <c r="AP2173" s="73"/>
      <c r="AQ2173" s="73"/>
      <c r="AR2173" s="73"/>
      <c r="AS2173" s="73"/>
      <c r="AT2173" s="73"/>
      <c r="AU2173" s="73"/>
      <c r="AV2173" s="73"/>
      <c r="AW2173" s="73"/>
      <c r="AX2173" s="73"/>
      <c r="AY2173" s="73"/>
      <c r="AZ2173" s="73"/>
      <c r="BA2173" s="73"/>
      <c r="BB2173" s="73"/>
      <c r="BC2173" s="73"/>
      <c r="BD2173" s="73"/>
      <c r="BE2173" s="73"/>
      <c r="BF2173" s="73"/>
      <c r="BG2173" s="73"/>
      <c r="BH2173" s="73"/>
      <c r="BI2173" s="73"/>
      <c r="BJ2173" s="73"/>
      <c r="BK2173" s="73"/>
      <c r="BL2173" s="73"/>
      <c r="BM2173" s="73"/>
      <c r="BN2173" s="73"/>
      <c r="BO2173" s="73"/>
      <c r="BP2173" s="73"/>
      <c r="BQ2173" s="73"/>
      <c r="BR2173" s="73"/>
      <c r="BS2173" s="73"/>
      <c r="BT2173" s="73"/>
      <c r="BU2173" s="73"/>
      <c r="BV2173" s="73"/>
      <c r="BW2173" s="73"/>
      <c r="BX2173" s="73"/>
      <c r="BY2173" s="73"/>
      <c r="BZ2173" s="73"/>
      <c r="CA2173" s="73"/>
      <c r="CB2173" s="73"/>
      <c r="CC2173" s="73"/>
      <c r="CD2173" s="73"/>
      <c r="CE2173" s="73"/>
      <c r="CF2173" s="73"/>
      <c r="CG2173" s="73"/>
      <c r="CH2173" s="73"/>
      <c r="CI2173" s="73"/>
      <c r="CJ2173" s="73"/>
      <c r="CK2173" s="73"/>
      <c r="CL2173" s="73"/>
      <c r="CN2173" s="31"/>
      <c r="CO2173" s="73"/>
      <c r="CP2173" s="73"/>
      <c r="CQ2173" s="73"/>
      <c r="CR2173" s="73"/>
      <c r="CS2173" s="73"/>
      <c r="CT2173" s="73"/>
      <c r="CU2173" s="73"/>
      <c r="CV2173" s="73"/>
      <c r="CW2173" s="73"/>
      <c r="CX2173" s="73"/>
      <c r="CY2173" s="73"/>
      <c r="CZ2173" s="73"/>
      <c r="DA2173" s="73"/>
      <c r="DB2173" s="73"/>
      <c r="DC2173" s="73"/>
      <c r="DD2173" s="73"/>
      <c r="DE2173" s="73"/>
      <c r="DF2173" s="73"/>
      <c r="DG2173" s="73"/>
      <c r="DH2173" s="73"/>
      <c r="DI2173" s="73"/>
      <c r="DJ2173" s="73"/>
      <c r="DK2173" s="73"/>
      <c r="DL2173" s="73"/>
    </row>
    <row r="2174" spans="1:116" x14ac:dyDescent="0.4">
      <c r="A2174" s="31"/>
      <c r="B2174" t="str">
        <f>E2174</f>
        <v>2174 LTERMY-F</v>
      </c>
      <c r="D2174" t="s">
        <v>859</v>
      </c>
      <c r="E2174" t="str">
        <f t="shared" si="4338"/>
        <v>2174 LTERMY-F</v>
      </c>
      <c r="F2174" s="31"/>
      <c r="G2174" s="159" t="s">
        <v>294</v>
      </c>
      <c r="H2174" s="57">
        <v>3</v>
      </c>
      <c r="I2174" s="31"/>
      <c r="J2174" s="31"/>
      <c r="K2174" s="31"/>
      <c r="L2174" s="31"/>
      <c r="M2174" s="31"/>
      <c r="N2174" s="31"/>
      <c r="O2174" s="31"/>
      <c r="P2174" s="31"/>
      <c r="R2174" s="31"/>
      <c r="S2174" s="73"/>
      <c r="T2174" s="73"/>
      <c r="U2174" s="73"/>
      <c r="V2174" s="73"/>
      <c r="W2174" s="73"/>
      <c r="X2174" s="73"/>
      <c r="Y2174" s="73"/>
      <c r="Z2174" s="73"/>
      <c r="AA2174" s="73"/>
      <c r="AB2174" s="73"/>
      <c r="AC2174" s="73"/>
      <c r="AD2174" s="73"/>
      <c r="AE2174" s="73"/>
      <c r="AF2174" s="73"/>
      <c r="AG2174" s="73"/>
      <c r="AH2174" s="73"/>
      <c r="AI2174" s="73"/>
      <c r="AJ2174" s="73"/>
      <c r="AK2174" s="73"/>
      <c r="AL2174" s="73"/>
      <c r="AM2174" s="73"/>
      <c r="AN2174" s="73"/>
      <c r="AO2174" s="73"/>
      <c r="AP2174" s="73"/>
      <c r="AQ2174" s="73"/>
      <c r="AR2174" s="73"/>
      <c r="AS2174" s="73"/>
      <c r="AT2174" s="73"/>
      <c r="AU2174" s="73"/>
      <c r="AV2174" s="73"/>
      <c r="AW2174" s="73"/>
      <c r="AX2174" s="73"/>
      <c r="AY2174" s="73"/>
      <c r="AZ2174" s="73"/>
      <c r="BA2174" s="73"/>
      <c r="BB2174" s="73"/>
      <c r="BC2174" s="73"/>
      <c r="BD2174" s="73"/>
      <c r="BE2174" s="73"/>
      <c r="BF2174" s="73"/>
      <c r="BG2174" s="73"/>
      <c r="BH2174" s="73"/>
      <c r="BI2174" s="73"/>
      <c r="BJ2174" s="73"/>
      <c r="BK2174" s="73"/>
      <c r="BL2174" s="73"/>
      <c r="BM2174" s="73"/>
      <c r="BN2174" s="73"/>
      <c r="BO2174" s="73"/>
      <c r="BP2174" s="73"/>
      <c r="BQ2174" s="73"/>
      <c r="BR2174" s="73"/>
      <c r="BS2174" s="73"/>
      <c r="BT2174" s="73"/>
      <c r="BU2174" s="73"/>
      <c r="BV2174" s="73"/>
      <c r="BW2174" s="73"/>
      <c r="BX2174" s="73"/>
      <c r="BY2174" s="73"/>
      <c r="BZ2174" s="73"/>
      <c r="CA2174" s="73"/>
      <c r="CB2174" s="73"/>
      <c r="CC2174" s="73"/>
      <c r="CD2174" s="73"/>
      <c r="CE2174" s="73"/>
      <c r="CF2174" s="73"/>
      <c r="CG2174" s="73"/>
      <c r="CH2174" s="73"/>
      <c r="CI2174" s="73"/>
      <c r="CJ2174" s="73"/>
      <c r="CK2174" s="73"/>
      <c r="CL2174" s="73"/>
      <c r="CN2174" s="31"/>
      <c r="CO2174" s="73"/>
      <c r="CP2174" s="73"/>
      <c r="CQ2174" s="73"/>
      <c r="CR2174" s="73"/>
      <c r="CS2174" s="73"/>
      <c r="CT2174" s="73"/>
      <c r="CU2174" s="73"/>
      <c r="CV2174" s="73"/>
      <c r="CW2174" s="73"/>
      <c r="CX2174" s="73"/>
      <c r="CY2174" s="73"/>
      <c r="CZ2174" s="73"/>
      <c r="DA2174" s="73"/>
      <c r="DB2174" s="73"/>
      <c r="DC2174" s="73"/>
      <c r="DD2174" s="73"/>
      <c r="DE2174" s="73"/>
      <c r="DF2174" s="73"/>
      <c r="DG2174" s="73"/>
      <c r="DH2174" s="73"/>
      <c r="DI2174" s="73"/>
      <c r="DJ2174" s="73"/>
      <c r="DK2174" s="73"/>
      <c r="DL2174" s="73"/>
    </row>
    <row r="2175" spans="1:116" x14ac:dyDescent="0.4">
      <c r="A2175" s="31"/>
      <c r="B2175" t="str">
        <f>E2175</f>
        <v>2175 LTERMY-F</v>
      </c>
      <c r="D2175" t="s">
        <v>859</v>
      </c>
      <c r="E2175" t="str">
        <f t="shared" si="4338"/>
        <v>2175 LTERMY-F</v>
      </c>
      <c r="F2175" s="31"/>
      <c r="G2175" s="159" t="s">
        <v>288</v>
      </c>
      <c r="H2175" s="59">
        <v>0.1</v>
      </c>
      <c r="I2175" s="31"/>
      <c r="J2175" s="31"/>
      <c r="K2175" s="31"/>
      <c r="L2175" s="31"/>
      <c r="M2175" s="31"/>
      <c r="N2175" s="31"/>
      <c r="O2175" s="31"/>
      <c r="P2175" s="31"/>
      <c r="R2175" s="31"/>
      <c r="S2175" s="73"/>
      <c r="T2175" s="73"/>
      <c r="U2175" s="73"/>
      <c r="V2175" s="73"/>
      <c r="W2175" s="73"/>
      <c r="X2175" s="73"/>
      <c r="Y2175" s="73"/>
      <c r="Z2175" s="73"/>
      <c r="AA2175" s="73"/>
      <c r="AB2175" s="73"/>
      <c r="AC2175" s="73"/>
      <c r="AD2175" s="73"/>
      <c r="AE2175" s="73"/>
      <c r="AF2175" s="73"/>
      <c r="AG2175" s="73"/>
      <c r="AH2175" s="73"/>
      <c r="AI2175" s="73"/>
      <c r="AJ2175" s="73"/>
      <c r="AK2175" s="73"/>
      <c r="AL2175" s="73"/>
      <c r="AM2175" s="73"/>
      <c r="AN2175" s="73"/>
      <c r="AO2175" s="73"/>
      <c r="AP2175" s="73"/>
      <c r="AQ2175" s="73"/>
      <c r="AR2175" s="73"/>
      <c r="AS2175" s="73"/>
      <c r="AT2175" s="73"/>
      <c r="AU2175" s="73"/>
      <c r="AV2175" s="73"/>
      <c r="AW2175" s="73"/>
      <c r="AX2175" s="73"/>
      <c r="AY2175" s="73"/>
      <c r="AZ2175" s="73"/>
      <c r="BA2175" s="73"/>
      <c r="BB2175" s="73"/>
      <c r="BC2175" s="73"/>
      <c r="BD2175" s="73"/>
      <c r="BE2175" s="73"/>
      <c r="BF2175" s="73"/>
      <c r="BG2175" s="73"/>
      <c r="BH2175" s="73"/>
      <c r="BI2175" s="73"/>
      <c r="BJ2175" s="73"/>
      <c r="BK2175" s="73"/>
      <c r="BL2175" s="73"/>
      <c r="BM2175" s="73"/>
      <c r="BN2175" s="73"/>
      <c r="BO2175" s="73"/>
      <c r="BP2175" s="73"/>
      <c r="BQ2175" s="73"/>
      <c r="BR2175" s="73"/>
      <c r="BS2175" s="73"/>
      <c r="BT2175" s="73"/>
      <c r="BU2175" s="73"/>
      <c r="BV2175" s="73"/>
      <c r="BW2175" s="73"/>
      <c r="BX2175" s="73"/>
      <c r="BY2175" s="73"/>
      <c r="BZ2175" s="73"/>
      <c r="CA2175" s="73"/>
      <c r="CB2175" s="73"/>
      <c r="CC2175" s="73"/>
      <c r="CD2175" s="73"/>
      <c r="CE2175" s="73"/>
      <c r="CF2175" s="73"/>
      <c r="CG2175" s="73"/>
      <c r="CH2175" s="73"/>
      <c r="CI2175" s="73"/>
      <c r="CJ2175" s="73"/>
      <c r="CK2175" s="73"/>
      <c r="CL2175" s="73"/>
      <c r="CN2175" s="31"/>
      <c r="CO2175" s="73"/>
      <c r="CP2175" s="73"/>
      <c r="CQ2175" s="73"/>
      <c r="CR2175" s="73"/>
      <c r="CS2175" s="73"/>
      <c r="CT2175" s="73"/>
      <c r="CU2175" s="73"/>
      <c r="CV2175" s="73"/>
      <c r="CW2175" s="73"/>
      <c r="CX2175" s="73"/>
      <c r="CY2175" s="73"/>
      <c r="CZ2175" s="73"/>
      <c r="DA2175" s="73"/>
      <c r="DB2175" s="73"/>
      <c r="DC2175" s="73"/>
      <c r="DD2175" s="73"/>
      <c r="DE2175" s="73"/>
      <c r="DF2175" s="73"/>
      <c r="DG2175" s="73"/>
      <c r="DH2175" s="73"/>
      <c r="DI2175" s="73"/>
      <c r="DJ2175" s="73"/>
      <c r="DK2175" s="73"/>
      <c r="DL2175" s="73"/>
    </row>
    <row r="2176" spans="1:116" x14ac:dyDescent="0.4">
      <c r="A2176" s="31"/>
      <c r="B2176" t="str">
        <f>E2176</f>
        <v>2176 LTERMY-F</v>
      </c>
      <c r="D2176" t="s">
        <v>859</v>
      </c>
      <c r="E2176" t="str">
        <f t="shared" si="4338"/>
        <v>2176 LTERMY-F</v>
      </c>
      <c r="F2176" s="31"/>
      <c r="G2176" s="158" t="s">
        <v>289</v>
      </c>
      <c r="H2176" s="23">
        <v>1000</v>
      </c>
      <c r="I2176" s="31"/>
      <c r="J2176" s="31"/>
      <c r="K2176" s="31"/>
      <c r="L2176" s="31"/>
      <c r="M2176" s="31"/>
      <c r="N2176" s="31"/>
      <c r="O2176" s="31"/>
      <c r="P2176" s="31"/>
      <c r="R2176" s="31"/>
      <c r="S2176" s="73"/>
      <c r="T2176" s="73"/>
      <c r="U2176" s="73"/>
      <c r="V2176" s="73"/>
      <c r="W2176" s="73"/>
      <c r="X2176" s="73"/>
      <c r="Y2176" s="73"/>
      <c r="Z2176" s="73"/>
      <c r="AA2176" s="73"/>
      <c r="AB2176" s="73"/>
      <c r="AC2176" s="73"/>
      <c r="AD2176" s="73"/>
      <c r="AE2176" s="73"/>
      <c r="AF2176" s="73"/>
      <c r="AG2176" s="73"/>
      <c r="AH2176" s="73"/>
      <c r="AI2176" s="73"/>
      <c r="AJ2176" s="73"/>
      <c r="AK2176" s="73"/>
      <c r="AL2176" s="73"/>
      <c r="AM2176" s="73"/>
      <c r="AN2176" s="73"/>
      <c r="AO2176" s="73"/>
      <c r="AP2176" s="73"/>
      <c r="AQ2176" s="73"/>
      <c r="AR2176" s="73"/>
      <c r="AS2176" s="73"/>
      <c r="AT2176" s="73"/>
      <c r="AU2176" s="73"/>
      <c r="AV2176" s="73"/>
      <c r="AW2176" s="73"/>
      <c r="AX2176" s="73"/>
      <c r="AY2176" s="73"/>
      <c r="AZ2176" s="73"/>
      <c r="BA2176" s="73"/>
      <c r="BB2176" s="73"/>
      <c r="BC2176" s="73"/>
      <c r="BD2176" s="73"/>
      <c r="BE2176" s="73"/>
      <c r="BF2176" s="73"/>
      <c r="BG2176" s="73"/>
      <c r="BH2176" s="73"/>
      <c r="BI2176" s="73"/>
      <c r="BJ2176" s="73"/>
      <c r="BK2176" s="73"/>
      <c r="BL2176" s="73"/>
      <c r="BM2176" s="73"/>
      <c r="BN2176" s="73"/>
      <c r="BO2176" s="73"/>
      <c r="BP2176" s="73"/>
      <c r="BQ2176" s="73"/>
      <c r="BR2176" s="73"/>
      <c r="BS2176" s="73"/>
      <c r="BT2176" s="73"/>
      <c r="BU2176" s="73"/>
      <c r="BV2176" s="73"/>
      <c r="BW2176" s="73"/>
      <c r="BX2176" s="73"/>
      <c r="BY2176" s="73"/>
      <c r="BZ2176" s="73"/>
      <c r="CA2176" s="73"/>
      <c r="CB2176" s="73"/>
      <c r="CC2176" s="73"/>
      <c r="CD2176" s="73"/>
      <c r="CE2176" s="73"/>
      <c r="CF2176" s="73"/>
      <c r="CG2176" s="73"/>
      <c r="CH2176" s="73"/>
      <c r="CI2176" s="73"/>
      <c r="CJ2176" s="73"/>
      <c r="CK2176" s="73"/>
      <c r="CL2176" s="73"/>
      <c r="CN2176" s="31"/>
      <c r="CO2176" s="73"/>
      <c r="CP2176" s="73"/>
      <c r="CQ2176" s="73"/>
      <c r="CR2176" s="73"/>
      <c r="CS2176" s="73"/>
      <c r="CT2176" s="73"/>
      <c r="CU2176" s="73"/>
      <c r="CV2176" s="73"/>
      <c r="CW2176" s="73"/>
      <c r="CX2176" s="73"/>
      <c r="CY2176" s="73"/>
      <c r="CZ2176" s="73"/>
      <c r="DA2176" s="73"/>
      <c r="DB2176" s="73"/>
      <c r="DC2176" s="73"/>
      <c r="DD2176" s="73"/>
      <c r="DE2176" s="73"/>
      <c r="DF2176" s="73"/>
      <c r="DG2176" s="73"/>
      <c r="DH2176" s="73"/>
      <c r="DI2176" s="73"/>
      <c r="DJ2176" s="73"/>
      <c r="DK2176" s="73"/>
      <c r="DL2176" s="73"/>
    </row>
    <row r="2177" spans="1:116" x14ac:dyDescent="0.4">
      <c r="A2177" s="31"/>
      <c r="B2177" t="str">
        <f t="shared" ref="B2177:B2189" si="4339">E2177</f>
        <v>2177 LTERMY-F</v>
      </c>
      <c r="C2177" s="31"/>
      <c r="D2177" t="s">
        <v>859</v>
      </c>
      <c r="E2177" t="str">
        <f t="shared" si="4338"/>
        <v>2177 LTERMY-F</v>
      </c>
      <c r="F2177" s="31"/>
      <c r="G2177" s="127"/>
      <c r="H2177" s="31"/>
      <c r="I2177" s="31"/>
      <c r="J2177" s="31"/>
      <c r="K2177" s="31"/>
      <c r="L2177" s="31"/>
      <c r="M2177" s="31"/>
      <c r="N2177" s="31"/>
      <c r="O2177" s="31"/>
      <c r="P2177" s="31"/>
      <c r="R2177" s="31"/>
      <c r="S2177" s="73"/>
      <c r="T2177" s="73"/>
      <c r="U2177" s="73"/>
      <c r="V2177" s="73"/>
      <c r="W2177" s="73"/>
      <c r="X2177" s="73"/>
      <c r="Y2177" s="73"/>
      <c r="Z2177" s="73"/>
      <c r="AA2177" s="73"/>
      <c r="AB2177" s="73"/>
      <c r="AC2177" s="73"/>
      <c r="AD2177" s="73"/>
      <c r="AE2177" s="73"/>
      <c r="AF2177" s="73"/>
      <c r="AG2177" s="73"/>
      <c r="AH2177" s="73"/>
      <c r="AI2177" s="73"/>
      <c r="AJ2177" s="73"/>
      <c r="AK2177" s="73"/>
      <c r="AL2177" s="73"/>
      <c r="AM2177" s="73"/>
      <c r="AN2177" s="73"/>
      <c r="AO2177" s="73"/>
      <c r="AP2177" s="73"/>
      <c r="AQ2177" s="73"/>
      <c r="AR2177" s="73"/>
      <c r="AS2177" s="73"/>
      <c r="AT2177" s="73"/>
      <c r="AU2177" s="73"/>
      <c r="AV2177" s="73"/>
      <c r="AW2177" s="73"/>
      <c r="AX2177" s="73"/>
      <c r="AY2177" s="73"/>
      <c r="AZ2177" s="73"/>
      <c r="BA2177" s="73"/>
      <c r="BB2177" s="73"/>
      <c r="BC2177" s="73"/>
      <c r="BD2177" s="73"/>
      <c r="BE2177" s="73"/>
      <c r="BF2177" s="73"/>
      <c r="BG2177" s="73"/>
      <c r="BH2177" s="73"/>
      <c r="BI2177" s="73"/>
      <c r="BJ2177" s="73"/>
      <c r="BK2177" s="73"/>
      <c r="BL2177" s="73"/>
      <c r="BM2177" s="73"/>
      <c r="BN2177" s="73"/>
      <c r="BO2177" s="73"/>
      <c r="BP2177" s="73"/>
      <c r="BQ2177" s="73"/>
      <c r="BR2177" s="73"/>
      <c r="BS2177" s="73"/>
      <c r="BT2177" s="73"/>
      <c r="BU2177" s="73"/>
      <c r="BV2177" s="73"/>
      <c r="BW2177" s="73"/>
      <c r="BX2177" s="73"/>
      <c r="BY2177" s="73"/>
      <c r="BZ2177" s="73"/>
      <c r="CA2177" s="73"/>
      <c r="CB2177" s="73"/>
      <c r="CC2177" s="73"/>
      <c r="CD2177" s="73"/>
      <c r="CE2177" s="73"/>
      <c r="CF2177" s="73"/>
      <c r="CG2177" s="73"/>
      <c r="CH2177" s="73"/>
      <c r="CI2177" s="73"/>
      <c r="CJ2177" s="73"/>
      <c r="CK2177" s="73"/>
      <c r="CL2177" s="73"/>
      <c r="CN2177" s="31"/>
      <c r="CO2177" s="73"/>
      <c r="CP2177" s="73"/>
      <c r="CQ2177" s="73"/>
      <c r="CR2177" s="73"/>
      <c r="CS2177" s="73"/>
      <c r="CT2177" s="73"/>
      <c r="CU2177" s="73"/>
      <c r="CV2177" s="73"/>
      <c r="CW2177" s="73"/>
      <c r="CX2177" s="73"/>
      <c r="CY2177" s="73"/>
      <c r="CZ2177" s="73"/>
      <c r="DA2177" s="73"/>
      <c r="DB2177" s="73"/>
      <c r="DC2177" s="73"/>
      <c r="DD2177" s="73"/>
      <c r="DE2177" s="73"/>
      <c r="DF2177" s="73"/>
      <c r="DG2177" s="73"/>
      <c r="DH2177" s="73"/>
      <c r="DI2177" s="73"/>
      <c r="DJ2177" s="73"/>
      <c r="DK2177" s="73"/>
      <c r="DL2177" s="73"/>
    </row>
    <row r="2178" spans="1:116" x14ac:dyDescent="0.4">
      <c r="B2178" t="str">
        <f t="shared" si="4339"/>
        <v>2178 LTERMY-F</v>
      </c>
      <c r="D2178" t="s">
        <v>859</v>
      </c>
      <c r="E2178" t="str">
        <f t="shared" si="4338"/>
        <v>2178 LTERMY-F</v>
      </c>
      <c r="F2178" s="292"/>
      <c r="G2178" s="95" t="s">
        <v>290</v>
      </c>
      <c r="R2178" s="92"/>
      <c r="S2178" s="154"/>
      <c r="T2178" s="154"/>
      <c r="U2178" s="154"/>
      <c r="V2178" s="154"/>
      <c r="W2178" s="154"/>
      <c r="X2178" s="154"/>
      <c r="Y2178" s="154"/>
      <c r="Z2178" s="154"/>
      <c r="AA2178" s="154"/>
      <c r="AB2178" s="154"/>
      <c r="AC2178" s="154"/>
      <c r="AD2178" s="154"/>
      <c r="AE2178" s="154"/>
      <c r="AF2178" s="154"/>
      <c r="AG2178" s="154"/>
      <c r="AH2178" s="154"/>
      <c r="AI2178" s="154"/>
      <c r="AJ2178" s="154"/>
      <c r="AK2178" s="154"/>
      <c r="AL2178" s="154"/>
      <c r="AM2178" s="154"/>
      <c r="AN2178" s="154"/>
      <c r="AO2178" s="154"/>
      <c r="AP2178" s="154"/>
      <c r="AQ2178" s="154"/>
      <c r="AR2178" s="154"/>
      <c r="AS2178" s="154"/>
      <c r="AT2178" s="154"/>
      <c r="AU2178" s="154"/>
      <c r="AV2178" s="154"/>
      <c r="AW2178" s="154"/>
      <c r="AX2178" s="154"/>
      <c r="AY2178" s="154"/>
      <c r="AZ2178" s="154"/>
      <c r="BA2178" s="154"/>
      <c r="BB2178" s="154"/>
      <c r="BC2178" s="154"/>
      <c r="BD2178" s="154"/>
      <c r="BE2178" s="154"/>
      <c r="BF2178" s="154"/>
      <c r="BG2178" s="154"/>
      <c r="BH2178" s="154"/>
      <c r="BI2178" s="154"/>
      <c r="BJ2178" s="154"/>
      <c r="BK2178" s="154"/>
      <c r="BL2178" s="154"/>
      <c r="BM2178" s="154"/>
      <c r="BN2178" s="154"/>
      <c r="BO2178" s="154"/>
      <c r="BP2178" s="154"/>
      <c r="BQ2178" s="154"/>
      <c r="BR2178" s="154"/>
      <c r="BS2178" s="154"/>
      <c r="BT2178" s="154"/>
      <c r="BU2178" s="154"/>
      <c r="BV2178" s="154"/>
      <c r="BW2178" s="154"/>
      <c r="BX2178" s="154"/>
      <c r="BY2178" s="154"/>
      <c r="BZ2178" s="154"/>
      <c r="CA2178" s="154"/>
      <c r="CB2178" s="154"/>
      <c r="CC2178" s="154"/>
      <c r="CD2178" s="154"/>
      <c r="CE2178" s="154"/>
      <c r="CF2178" s="154"/>
      <c r="CG2178" s="154"/>
      <c r="CH2178" s="154"/>
      <c r="CI2178" s="154"/>
      <c r="CJ2178" s="154"/>
      <c r="CK2178" s="154"/>
      <c r="CL2178" s="154"/>
      <c r="CO2178" s="154"/>
      <c r="CP2178" s="154"/>
      <c r="CQ2178" s="154"/>
      <c r="CR2178" s="154"/>
      <c r="CS2178" s="154"/>
      <c r="CT2178" s="154"/>
      <c r="CU2178" s="154"/>
      <c r="CV2178" s="154"/>
      <c r="CW2178" s="154"/>
      <c r="CX2178" s="154"/>
      <c r="CY2178" s="154"/>
      <c r="CZ2178" s="154"/>
      <c r="DA2178" s="154"/>
      <c r="DB2178" s="154"/>
      <c r="DC2178" s="154"/>
      <c r="DD2178" s="154"/>
      <c r="DE2178" s="154"/>
      <c r="DF2178" s="154"/>
      <c r="DG2178" s="154"/>
      <c r="DH2178" s="154"/>
      <c r="DI2178" s="154"/>
      <c r="DJ2178" s="154"/>
      <c r="DK2178" s="154"/>
      <c r="DL2178" s="154"/>
    </row>
    <row r="2179" spans="1:116" x14ac:dyDescent="0.4">
      <c r="B2179" t="str">
        <f t="shared" si="4339"/>
        <v>2179 LTERMY-F</v>
      </c>
      <c r="D2179" t="s">
        <v>859</v>
      </c>
      <c r="E2179" t="str">
        <f t="shared" si="4338"/>
        <v>2179 LTERMY-F</v>
      </c>
      <c r="F2179" s="292"/>
      <c r="G2179" s="158" t="s">
        <v>289</v>
      </c>
      <c r="K2179" s="24">
        <f>H2176</f>
        <v>1000</v>
      </c>
      <c r="L2179" s="24">
        <f ca="1">K2182</f>
        <v>2500.0000000000005</v>
      </c>
      <c r="M2179" s="24">
        <f ca="1">L2182</f>
        <v>0</v>
      </c>
      <c r="N2179" s="24">
        <f ca="1">M2182</f>
        <v>0</v>
      </c>
      <c r="O2179" s="24">
        <f ca="1">N2182</f>
        <v>0</v>
      </c>
      <c r="P2179" s="24">
        <f ca="1">O2182</f>
        <v>0</v>
      </c>
      <c r="R2179"/>
      <c r="S2179" s="80">
        <f>H2176</f>
        <v>1000</v>
      </c>
      <c r="T2179" s="62">
        <f t="shared" ref="T2179" ca="1" si="4340">S2182</f>
        <v>1833.3333333333335</v>
      </c>
      <c r="U2179" s="62">
        <f t="shared" ref="U2179" ca="1" si="4341">T2182</f>
        <v>2666.666666666667</v>
      </c>
      <c r="V2179" s="62">
        <f t="shared" ref="V2179" ca="1" si="4342">U2182</f>
        <v>2500.0000000000005</v>
      </c>
      <c r="W2179" s="62">
        <f t="shared" ref="W2179" ca="1" si="4343">V2182</f>
        <v>2500.0000000000005</v>
      </c>
      <c r="X2179" s="62">
        <f t="shared" ref="X2179" ca="1" si="4344">W2182</f>
        <v>2500.0000000000005</v>
      </c>
      <c r="Y2179" s="62">
        <f t="shared" ref="Y2179" ca="1" si="4345">X2182</f>
        <v>2500.0000000000005</v>
      </c>
      <c r="Z2179" s="62">
        <f t="shared" ref="Z2179" ca="1" si="4346">Y2182</f>
        <v>2500.0000000000005</v>
      </c>
      <c r="AA2179" s="62">
        <f t="shared" ref="AA2179" ca="1" si="4347">Z2182</f>
        <v>2500.0000000000005</v>
      </c>
      <c r="AB2179" s="62">
        <f t="shared" ref="AB2179" ca="1" si="4348">AA2182</f>
        <v>2500.0000000000005</v>
      </c>
      <c r="AC2179" s="62">
        <f t="shared" ref="AC2179" ca="1" si="4349">AB2182</f>
        <v>2500.0000000000005</v>
      </c>
      <c r="AD2179" s="62">
        <f t="shared" ref="AD2179" ca="1" si="4350">AC2182</f>
        <v>2500.0000000000005</v>
      </c>
      <c r="AE2179" s="62">
        <f t="shared" ref="AE2179" ca="1" si="4351">AD2182</f>
        <v>2500.0000000000005</v>
      </c>
      <c r="AF2179" s="62">
        <f t="shared" ref="AF2179" ca="1" si="4352">AE2182</f>
        <v>1666.666666666667</v>
      </c>
      <c r="AG2179" s="62">
        <f t="shared" ref="AG2179" ca="1" si="4353">AF2182</f>
        <v>833.3333333333336</v>
      </c>
      <c r="AH2179" s="62">
        <f t="shared" ref="AH2179" ca="1" si="4354">AG2182</f>
        <v>0</v>
      </c>
      <c r="AI2179" s="62">
        <f t="shared" ref="AI2179" ca="1" si="4355">AH2182</f>
        <v>0</v>
      </c>
      <c r="AJ2179" s="62">
        <f t="shared" ref="AJ2179" ca="1" si="4356">AI2182</f>
        <v>0</v>
      </c>
      <c r="AK2179" s="62">
        <f t="shared" ref="AK2179" ca="1" si="4357">AJ2182</f>
        <v>0</v>
      </c>
      <c r="AL2179" s="62">
        <f t="shared" ref="AL2179" ca="1" si="4358">AK2182</f>
        <v>0</v>
      </c>
      <c r="AM2179" s="62">
        <f t="shared" ref="AM2179" ca="1" si="4359">AL2182</f>
        <v>0</v>
      </c>
      <c r="AN2179" s="62">
        <f t="shared" ref="AN2179" ca="1" si="4360">AM2182</f>
        <v>0</v>
      </c>
      <c r="AO2179" s="62">
        <f t="shared" ref="AO2179" ca="1" si="4361">AN2182</f>
        <v>0</v>
      </c>
      <c r="AP2179" s="62">
        <f t="shared" ref="AP2179" ca="1" si="4362">AO2182</f>
        <v>0</v>
      </c>
      <c r="AQ2179" s="62">
        <f t="shared" ref="AQ2179" ca="1" si="4363">AP2182</f>
        <v>0</v>
      </c>
      <c r="AR2179" s="62">
        <f t="shared" ref="AR2179" ca="1" si="4364">AQ2182</f>
        <v>0</v>
      </c>
      <c r="AS2179" s="62">
        <f t="shared" ref="AS2179" ca="1" si="4365">AR2182</f>
        <v>0</v>
      </c>
      <c r="AT2179" s="62">
        <f t="shared" ref="AT2179" ca="1" si="4366">AS2182</f>
        <v>0</v>
      </c>
      <c r="AU2179" s="62">
        <f t="shared" ref="AU2179" ca="1" si="4367">AT2182</f>
        <v>0</v>
      </c>
      <c r="AV2179" s="62">
        <f t="shared" ref="AV2179" ca="1" si="4368">AU2182</f>
        <v>0</v>
      </c>
      <c r="AW2179" s="62">
        <f t="shared" ref="AW2179" ca="1" si="4369">AV2182</f>
        <v>0</v>
      </c>
      <c r="AX2179" s="62">
        <f t="shared" ref="AX2179" ca="1" si="4370">AW2182</f>
        <v>0</v>
      </c>
      <c r="AY2179" s="62">
        <f t="shared" ref="AY2179" ca="1" si="4371">AX2182</f>
        <v>0</v>
      </c>
      <c r="AZ2179" s="62">
        <f t="shared" ref="AZ2179" ca="1" si="4372">AY2182</f>
        <v>0</v>
      </c>
      <c r="BA2179" s="62">
        <f t="shared" ref="BA2179" ca="1" si="4373">AZ2182</f>
        <v>0</v>
      </c>
      <c r="BB2179" s="62">
        <f t="shared" ref="BB2179" ca="1" si="4374">BA2182</f>
        <v>0</v>
      </c>
      <c r="BC2179" s="62">
        <f t="shared" ref="BC2179" ca="1" si="4375">BB2182</f>
        <v>0</v>
      </c>
      <c r="BD2179" s="62">
        <f t="shared" ref="BD2179" ca="1" si="4376">BC2182</f>
        <v>0</v>
      </c>
      <c r="BE2179" s="62">
        <f t="shared" ref="BE2179" ca="1" si="4377">BD2182</f>
        <v>0</v>
      </c>
      <c r="BF2179" s="62">
        <f t="shared" ref="BF2179" ca="1" si="4378">BE2182</f>
        <v>0</v>
      </c>
      <c r="BG2179" s="62">
        <f t="shared" ref="BG2179" ca="1" si="4379">BF2182</f>
        <v>0</v>
      </c>
      <c r="BH2179" s="62">
        <f t="shared" ref="BH2179" ca="1" si="4380">BG2182</f>
        <v>0</v>
      </c>
      <c r="BI2179" s="62">
        <f t="shared" ref="BI2179" ca="1" si="4381">BH2182</f>
        <v>0</v>
      </c>
      <c r="BJ2179" s="62">
        <f t="shared" ref="BJ2179" ca="1" si="4382">BI2182</f>
        <v>0</v>
      </c>
      <c r="BK2179" s="62">
        <f t="shared" ref="BK2179" ca="1" si="4383">BJ2182</f>
        <v>0</v>
      </c>
      <c r="BL2179" s="62">
        <f t="shared" ref="BL2179" ca="1" si="4384">BK2182</f>
        <v>0</v>
      </c>
      <c r="BM2179" s="62">
        <f t="shared" ref="BM2179" ca="1" si="4385">BL2182</f>
        <v>0</v>
      </c>
      <c r="BN2179" s="62">
        <f t="shared" ref="BN2179" ca="1" si="4386">BM2182</f>
        <v>0</v>
      </c>
      <c r="BO2179" s="62">
        <f t="shared" ref="BO2179" ca="1" si="4387">BN2182</f>
        <v>0</v>
      </c>
      <c r="BP2179" s="62">
        <f t="shared" ref="BP2179" ca="1" si="4388">BO2182</f>
        <v>0</v>
      </c>
      <c r="BQ2179" s="62">
        <f t="shared" ref="BQ2179" ca="1" si="4389">BP2182</f>
        <v>0</v>
      </c>
      <c r="BR2179" s="62">
        <f t="shared" ref="BR2179" ca="1" si="4390">BQ2182</f>
        <v>0</v>
      </c>
      <c r="BS2179" s="62">
        <f t="shared" ref="BS2179" ca="1" si="4391">BR2182</f>
        <v>0</v>
      </c>
      <c r="BT2179" s="62">
        <f t="shared" ref="BT2179" ca="1" si="4392">BS2182</f>
        <v>0</v>
      </c>
      <c r="BU2179" s="62">
        <f t="shared" ref="BU2179" ca="1" si="4393">BT2182</f>
        <v>0</v>
      </c>
      <c r="BV2179" s="62">
        <f t="shared" ref="BV2179" ca="1" si="4394">BU2182</f>
        <v>0</v>
      </c>
      <c r="BW2179" s="62">
        <f t="shared" ref="BW2179" ca="1" si="4395">BV2182</f>
        <v>0</v>
      </c>
      <c r="BX2179" s="62">
        <f t="shared" ref="BX2179" ca="1" si="4396">BW2182</f>
        <v>0</v>
      </c>
      <c r="BY2179" s="62">
        <f t="shared" ref="BY2179" ca="1" si="4397">BX2182</f>
        <v>0</v>
      </c>
      <c r="BZ2179" s="62">
        <f t="shared" ref="BZ2179" ca="1" si="4398">BY2182</f>
        <v>0</v>
      </c>
      <c r="CA2179" s="62">
        <f t="shared" ref="CA2179" ca="1" si="4399">BZ2182</f>
        <v>0</v>
      </c>
      <c r="CB2179" s="62">
        <f t="shared" ref="CB2179" ca="1" si="4400">CA2182</f>
        <v>0</v>
      </c>
      <c r="CC2179" s="62">
        <f t="shared" ref="CC2179" ca="1" si="4401">CB2182</f>
        <v>0</v>
      </c>
      <c r="CD2179" s="62">
        <f t="shared" ref="CD2179" ca="1" si="4402">CC2182</f>
        <v>0</v>
      </c>
      <c r="CE2179" s="62">
        <f t="shared" ref="CE2179" ca="1" si="4403">CD2182</f>
        <v>0</v>
      </c>
      <c r="CF2179" s="62">
        <f t="shared" ref="CF2179" ca="1" si="4404">CE2182</f>
        <v>0</v>
      </c>
      <c r="CG2179" s="62">
        <f t="shared" ref="CG2179" ca="1" si="4405">CF2182</f>
        <v>0</v>
      </c>
      <c r="CH2179" s="62">
        <f t="shared" ref="CH2179" ca="1" si="4406">CG2182</f>
        <v>0</v>
      </c>
      <c r="CI2179" s="62">
        <f t="shared" ref="CI2179" ca="1" si="4407">CH2182</f>
        <v>0</v>
      </c>
      <c r="CJ2179" s="62">
        <f t="shared" ref="CJ2179" ca="1" si="4408">CI2182</f>
        <v>0</v>
      </c>
      <c r="CK2179" s="62">
        <f t="shared" ref="CK2179" ca="1" si="4409">CJ2182</f>
        <v>0</v>
      </c>
      <c r="CL2179" s="62">
        <f t="shared" ref="CL2179" ca="1" si="4410">CK2182</f>
        <v>0</v>
      </c>
      <c r="CO2179" s="62">
        <f t="shared" ref="CO2179" si="4411">CN2182</f>
        <v>0</v>
      </c>
      <c r="CP2179" s="62">
        <f t="shared" ref="CP2179" ca="1" si="4412">CO2182</f>
        <v>0</v>
      </c>
      <c r="CQ2179" s="62">
        <f t="shared" ref="CQ2179" ca="1" si="4413">CP2182</f>
        <v>0</v>
      </c>
      <c r="CR2179" s="62">
        <f t="shared" ref="CR2179" ca="1" si="4414">CQ2182</f>
        <v>0</v>
      </c>
      <c r="CS2179" s="62">
        <f t="shared" ref="CS2179" ca="1" si="4415">CR2182</f>
        <v>0</v>
      </c>
      <c r="CT2179" s="62">
        <f t="shared" ref="CT2179" ca="1" si="4416">CS2182</f>
        <v>0</v>
      </c>
      <c r="CU2179" s="62">
        <f t="shared" ref="CU2179" ca="1" si="4417">CT2182</f>
        <v>0</v>
      </c>
      <c r="CV2179" s="62">
        <f t="shared" ref="CV2179" ca="1" si="4418">CU2182</f>
        <v>0</v>
      </c>
      <c r="CW2179" s="62">
        <f t="shared" ref="CW2179" ca="1" si="4419">CV2182</f>
        <v>0</v>
      </c>
      <c r="CX2179" s="62">
        <f t="shared" ref="CX2179" ca="1" si="4420">CW2182</f>
        <v>0</v>
      </c>
      <c r="CY2179" s="62">
        <f t="shared" ref="CY2179" ca="1" si="4421">CX2182</f>
        <v>0</v>
      </c>
      <c r="CZ2179" s="62">
        <f t="shared" ref="CZ2179" ca="1" si="4422">CY2182</f>
        <v>0</v>
      </c>
      <c r="DA2179" s="62">
        <f t="shared" ref="DA2179" ca="1" si="4423">CZ2182</f>
        <v>0</v>
      </c>
      <c r="DB2179" s="62">
        <f t="shared" ref="DB2179" ca="1" si="4424">DA2182</f>
        <v>0</v>
      </c>
      <c r="DC2179" s="62">
        <f t="shared" ref="DC2179" ca="1" si="4425">DB2182</f>
        <v>0</v>
      </c>
      <c r="DD2179" s="62">
        <f t="shared" ref="DD2179" ca="1" si="4426">DC2182</f>
        <v>0</v>
      </c>
      <c r="DE2179" s="62">
        <f t="shared" ref="DE2179" ca="1" si="4427">DD2182</f>
        <v>0</v>
      </c>
      <c r="DF2179" s="62">
        <f t="shared" ref="DF2179" ca="1" si="4428">DE2182</f>
        <v>0</v>
      </c>
      <c r="DG2179" s="62">
        <f t="shared" ref="DG2179" ca="1" si="4429">DF2182</f>
        <v>0</v>
      </c>
      <c r="DH2179" s="62">
        <f t="shared" ref="DH2179" ca="1" si="4430">DG2182</f>
        <v>0</v>
      </c>
      <c r="DI2179" s="62">
        <f t="shared" ref="DI2179" ca="1" si="4431">DH2182</f>
        <v>0</v>
      </c>
      <c r="DJ2179" s="62">
        <f t="shared" ref="DJ2179" ca="1" si="4432">DI2182</f>
        <v>0</v>
      </c>
      <c r="DK2179" s="62">
        <f t="shared" ref="DK2179" ca="1" si="4433">DJ2182</f>
        <v>0</v>
      </c>
      <c r="DL2179" s="62">
        <f t="shared" ref="DL2179" ca="1" si="4434">DK2182</f>
        <v>0</v>
      </c>
    </row>
    <row r="2180" spans="1:116" x14ac:dyDescent="0.4">
      <c r="B2180" t="str">
        <f t="shared" si="4339"/>
        <v>2180 LTERMY-F</v>
      </c>
      <c r="D2180" t="s">
        <v>859</v>
      </c>
      <c r="E2180" t="str">
        <f t="shared" si="4338"/>
        <v>2180 LTERMY-F</v>
      </c>
      <c r="G2180" s="158" t="str">
        <f>"New borrowing - "&amp;SUBSTITUTE(G2171,":","")</f>
        <v>New borrowing - Rolling fixed term loan - multiple borrowings w/ annual control</v>
      </c>
      <c r="K2180" s="23">
        <v>10000</v>
      </c>
      <c r="L2180" s="23">
        <f>SUMIF($4:$4,L$2,2178:2178)</f>
        <v>0</v>
      </c>
      <c r="M2180" s="23">
        <f>SUMIF($4:$4,M$2,2178:2178)</f>
        <v>0</v>
      </c>
      <c r="N2180" s="23">
        <f>SUMIF($4:$4,N$2,2178:2178)</f>
        <v>0</v>
      </c>
      <c r="O2180" s="23">
        <f>SUMIF($4:$4,O$2,2178:2178)</f>
        <v>0</v>
      </c>
      <c r="P2180" s="23">
        <f>SUMIF($4:$4,P$2,2178:2178)</f>
        <v>0</v>
      </c>
      <c r="R2180" s="53">
        <f>H2176</f>
        <v>1000</v>
      </c>
      <c r="S2180" s="80" cm="1">
        <f t="array" ref="S2180">IFERROR(INDEX($K:$Q,ROW(),MATCH(S$3,$K$2:$Q$2,0))/12,0)</f>
        <v>833.33333333333337</v>
      </c>
      <c r="T2180" s="80" cm="1">
        <f t="array" ref="T2180">IFERROR(INDEX($K:$Q,ROW(),MATCH(T$3,$K$2:$Q$2,0))/12,0)</f>
        <v>833.33333333333337</v>
      </c>
      <c r="U2180" s="80" cm="1">
        <f t="array" ref="U2180">IFERROR(INDEX($K:$Q,ROW(),MATCH(U$3,$K$2:$Q$2,0))/12,0)</f>
        <v>833.33333333333337</v>
      </c>
      <c r="V2180" s="80" cm="1">
        <f t="array" ref="V2180">IFERROR(INDEX($K:$Q,ROW(),MATCH(V$3,$K$2:$Q$2,0))/12,0)</f>
        <v>833.33333333333337</v>
      </c>
      <c r="W2180" s="80" cm="1">
        <f t="array" ref="W2180">IFERROR(INDEX($K:$Q,ROW(),MATCH(W$3,$K$2:$Q$2,0))/12,0)</f>
        <v>833.33333333333337</v>
      </c>
      <c r="X2180" s="80" cm="1">
        <f t="array" ref="X2180">IFERROR(INDEX($K:$Q,ROW(),MATCH(X$3,$K$2:$Q$2,0))/12,0)</f>
        <v>833.33333333333337</v>
      </c>
      <c r="Y2180" s="80" cm="1">
        <f t="array" ref="Y2180">IFERROR(INDEX($K:$Q,ROW(),MATCH(Y$3,$K$2:$Q$2,0))/12,0)</f>
        <v>833.33333333333337</v>
      </c>
      <c r="Z2180" s="80" cm="1">
        <f t="array" ref="Z2180">IFERROR(INDEX($K:$Q,ROW(),MATCH(Z$3,$K$2:$Q$2,0))/12,0)</f>
        <v>833.33333333333337</v>
      </c>
      <c r="AA2180" s="80" cm="1">
        <f t="array" ref="AA2180">IFERROR(INDEX($K:$Q,ROW(),MATCH(AA$3,$K$2:$Q$2,0))/12,0)</f>
        <v>833.33333333333337</v>
      </c>
      <c r="AB2180" s="80" cm="1">
        <f t="array" ref="AB2180">IFERROR(INDEX($K:$Q,ROW(),MATCH(AB$3,$K$2:$Q$2,0))/12,0)</f>
        <v>833.33333333333337</v>
      </c>
      <c r="AC2180" s="80" cm="1">
        <f t="array" ref="AC2180">IFERROR(INDEX($K:$Q,ROW(),MATCH(AC$3,$K$2:$Q$2,0))/12,0)</f>
        <v>833.33333333333337</v>
      </c>
      <c r="AD2180" s="80" cm="1">
        <f t="array" ref="AD2180">IFERROR(INDEX($K:$Q,ROW(),MATCH(AD$3,$K$2:$Q$2,0))/12,0)</f>
        <v>833.33333333333337</v>
      </c>
      <c r="AE2180" s="80" cm="1">
        <f t="array" ref="AE2180">IFERROR(INDEX($K:$Q,ROW(),MATCH(AE$3,$K$2:$Q$2,0))/12,0)</f>
        <v>0</v>
      </c>
      <c r="AF2180" s="80" cm="1">
        <f t="array" ref="AF2180">IFERROR(INDEX($K:$Q,ROW(),MATCH(AF$3,$K$2:$Q$2,0))/12,0)</f>
        <v>0</v>
      </c>
      <c r="AG2180" s="80" cm="1">
        <f t="array" ref="AG2180">IFERROR(INDEX($K:$Q,ROW(),MATCH(AG$3,$K$2:$Q$2,0))/12,0)</f>
        <v>0</v>
      </c>
      <c r="AH2180" s="80" cm="1">
        <f t="array" ref="AH2180">IFERROR(INDEX($K:$Q,ROW(),MATCH(AH$3,$K$2:$Q$2,0))/12,0)</f>
        <v>0</v>
      </c>
      <c r="AI2180" s="80" cm="1">
        <f t="array" ref="AI2180">IFERROR(INDEX($K:$Q,ROW(),MATCH(AI$3,$K$2:$Q$2,0))/12,0)</f>
        <v>0</v>
      </c>
      <c r="AJ2180" s="80" cm="1">
        <f t="array" ref="AJ2180">IFERROR(INDEX($K:$Q,ROW(),MATCH(AJ$3,$K$2:$Q$2,0))/12,0)</f>
        <v>0</v>
      </c>
      <c r="AK2180" s="80" cm="1">
        <f t="array" ref="AK2180">IFERROR(INDEX($K:$Q,ROW(),MATCH(AK$3,$K$2:$Q$2,0))/12,0)</f>
        <v>0</v>
      </c>
      <c r="AL2180" s="80" cm="1">
        <f t="array" ref="AL2180">IFERROR(INDEX($K:$Q,ROW(),MATCH(AL$3,$K$2:$Q$2,0))/12,0)</f>
        <v>0</v>
      </c>
      <c r="AM2180" s="80" cm="1">
        <f t="array" ref="AM2180">IFERROR(INDEX($K:$Q,ROW(),MATCH(AM$3,$K$2:$Q$2,0))/12,0)</f>
        <v>0</v>
      </c>
      <c r="AN2180" s="80" cm="1">
        <f t="array" ref="AN2180">IFERROR(INDEX($K:$Q,ROW(),MATCH(AN$3,$K$2:$Q$2,0))/12,0)</f>
        <v>0</v>
      </c>
      <c r="AO2180" s="80" cm="1">
        <f t="array" ref="AO2180">IFERROR(INDEX($K:$Q,ROW(),MATCH(AO$3,$K$2:$Q$2,0))/12,0)</f>
        <v>0</v>
      </c>
      <c r="AP2180" s="80" cm="1">
        <f t="array" ref="AP2180">IFERROR(INDEX($K:$Q,ROW(),MATCH(AP$3,$K$2:$Q$2,0))/12,0)</f>
        <v>0</v>
      </c>
      <c r="AQ2180" s="80" cm="1">
        <f t="array" ref="AQ2180">IFERROR(INDEX($K:$Q,ROW(),MATCH(AQ$3,$K$2:$Q$2,0))/12,0)</f>
        <v>0</v>
      </c>
      <c r="AR2180" s="80" cm="1">
        <f t="array" ref="AR2180">IFERROR(INDEX($K:$Q,ROW(),MATCH(AR$3,$K$2:$Q$2,0))/12,0)</f>
        <v>0</v>
      </c>
      <c r="AS2180" s="80" cm="1">
        <f t="array" ref="AS2180">IFERROR(INDEX($K:$Q,ROW(),MATCH(AS$3,$K$2:$Q$2,0))/12,0)</f>
        <v>0</v>
      </c>
      <c r="AT2180" s="80" cm="1">
        <f t="array" ref="AT2180">IFERROR(INDEX($K:$Q,ROW(),MATCH(AT$3,$K$2:$Q$2,0))/12,0)</f>
        <v>0</v>
      </c>
      <c r="AU2180" s="80" cm="1">
        <f t="array" ref="AU2180">IFERROR(INDEX($K:$Q,ROW(),MATCH(AU$3,$K$2:$Q$2,0))/12,0)</f>
        <v>0</v>
      </c>
      <c r="AV2180" s="80" cm="1">
        <f t="array" ref="AV2180">IFERROR(INDEX($K:$Q,ROW(),MATCH(AV$3,$K$2:$Q$2,0))/12,0)</f>
        <v>0</v>
      </c>
      <c r="AW2180" s="80" cm="1">
        <f t="array" ref="AW2180">IFERROR(INDEX($K:$Q,ROW(),MATCH(AW$3,$K$2:$Q$2,0))/12,0)</f>
        <v>0</v>
      </c>
      <c r="AX2180" s="80" cm="1">
        <f t="array" ref="AX2180">IFERROR(INDEX($K:$Q,ROW(),MATCH(AX$3,$K$2:$Q$2,0))/12,0)</f>
        <v>0</v>
      </c>
      <c r="AY2180" s="80" cm="1">
        <f t="array" ref="AY2180">IFERROR(INDEX($K:$Q,ROW(),MATCH(AY$3,$K$2:$Q$2,0))/12,0)</f>
        <v>0</v>
      </c>
      <c r="AZ2180" s="80" cm="1">
        <f t="array" ref="AZ2180">IFERROR(INDEX($K:$Q,ROW(),MATCH(AZ$3,$K$2:$Q$2,0))/12,0)</f>
        <v>0</v>
      </c>
      <c r="BA2180" s="80" cm="1">
        <f t="array" ref="BA2180">IFERROR(INDEX($K:$Q,ROW(),MATCH(BA$3,$K$2:$Q$2,0))/12,0)</f>
        <v>0</v>
      </c>
      <c r="BB2180" s="80" cm="1">
        <f t="array" ref="BB2180">IFERROR(INDEX($K:$Q,ROW(),MATCH(BB$3,$K$2:$Q$2,0))/12,0)</f>
        <v>0</v>
      </c>
      <c r="BC2180" s="80" cm="1">
        <f t="array" ref="BC2180">IFERROR(INDEX($K:$Q,ROW(),MATCH(BC$3,$K$2:$Q$2,0))/12,0)</f>
        <v>0</v>
      </c>
      <c r="BD2180" s="80" cm="1">
        <f t="array" ref="BD2180">IFERROR(INDEX($K:$Q,ROW(),MATCH(BD$3,$K$2:$Q$2,0))/12,0)</f>
        <v>0</v>
      </c>
      <c r="BE2180" s="80" cm="1">
        <f t="array" ref="BE2180">IFERROR(INDEX($K:$Q,ROW(),MATCH(BE$3,$K$2:$Q$2,0))/12,0)</f>
        <v>0</v>
      </c>
      <c r="BF2180" s="80" cm="1">
        <f t="array" ref="BF2180">IFERROR(INDEX($K:$Q,ROW(),MATCH(BF$3,$K$2:$Q$2,0))/12,0)</f>
        <v>0</v>
      </c>
      <c r="BG2180" s="80" cm="1">
        <f t="array" ref="BG2180">IFERROR(INDEX($K:$Q,ROW(),MATCH(BG$3,$K$2:$Q$2,0))/12,0)</f>
        <v>0</v>
      </c>
      <c r="BH2180" s="80" cm="1">
        <f t="array" ref="BH2180">IFERROR(INDEX($K:$Q,ROW(),MATCH(BH$3,$K$2:$Q$2,0))/12,0)</f>
        <v>0</v>
      </c>
      <c r="BI2180" s="80" cm="1">
        <f t="array" ref="BI2180">IFERROR(INDEX($K:$Q,ROW(),MATCH(BI$3,$K$2:$Q$2,0))/12,0)</f>
        <v>0</v>
      </c>
      <c r="BJ2180" s="80" cm="1">
        <f t="array" ref="BJ2180">IFERROR(INDEX($K:$Q,ROW(),MATCH(BJ$3,$K$2:$Q$2,0))/12,0)</f>
        <v>0</v>
      </c>
      <c r="BK2180" s="80" cm="1">
        <f t="array" ref="BK2180">IFERROR(INDEX($K:$Q,ROW(),MATCH(BK$3,$K$2:$Q$2,0))/12,0)</f>
        <v>0</v>
      </c>
      <c r="BL2180" s="80" cm="1">
        <f t="array" ref="BL2180">IFERROR(INDEX($K:$Q,ROW(),MATCH(BL$3,$K$2:$Q$2,0))/12,0)</f>
        <v>0</v>
      </c>
      <c r="BM2180" s="80" cm="1">
        <f t="array" ref="BM2180">IFERROR(INDEX($K:$Q,ROW(),MATCH(BM$3,$K$2:$Q$2,0))/12,0)</f>
        <v>0</v>
      </c>
      <c r="BN2180" s="80" cm="1">
        <f t="array" ref="BN2180">IFERROR(INDEX($K:$Q,ROW(),MATCH(BN$3,$K$2:$Q$2,0))/12,0)</f>
        <v>0</v>
      </c>
      <c r="BO2180" s="80" cm="1">
        <f t="array" ref="BO2180">IFERROR(INDEX($K:$Q,ROW(),MATCH(BO$3,$K$2:$Q$2,0))/12,0)</f>
        <v>0</v>
      </c>
      <c r="BP2180" s="80" cm="1">
        <f t="array" ref="BP2180">IFERROR(INDEX($K:$Q,ROW(),MATCH(BP$3,$K$2:$Q$2,0))/12,0)</f>
        <v>0</v>
      </c>
      <c r="BQ2180" s="80" cm="1">
        <f t="array" ref="BQ2180">IFERROR(INDEX($K:$Q,ROW(),MATCH(BQ$3,$K$2:$Q$2,0))/12,0)</f>
        <v>0</v>
      </c>
      <c r="BR2180" s="80" cm="1">
        <f t="array" ref="BR2180">IFERROR(INDEX($K:$Q,ROW(),MATCH(BR$3,$K$2:$Q$2,0))/12,0)</f>
        <v>0</v>
      </c>
      <c r="BS2180" s="80" cm="1">
        <f t="array" ref="BS2180">IFERROR(INDEX($K:$Q,ROW(),MATCH(BS$3,$K$2:$Q$2,0))/12,0)</f>
        <v>0</v>
      </c>
      <c r="BT2180" s="80" cm="1">
        <f t="array" ref="BT2180">IFERROR(INDEX($K:$Q,ROW(),MATCH(BT$3,$K$2:$Q$2,0))/12,0)</f>
        <v>0</v>
      </c>
      <c r="BU2180" s="80" cm="1">
        <f t="array" ref="BU2180">IFERROR(INDEX($K:$Q,ROW(),MATCH(BU$3,$K$2:$Q$2,0))/12,0)</f>
        <v>0</v>
      </c>
      <c r="BV2180" s="80" cm="1">
        <f t="array" ref="BV2180">IFERROR(INDEX($K:$Q,ROW(),MATCH(BV$3,$K$2:$Q$2,0))/12,0)</f>
        <v>0</v>
      </c>
      <c r="BW2180" s="80" cm="1">
        <f t="array" ref="BW2180">IFERROR(INDEX($K:$Q,ROW(),MATCH(BW$3,$K$2:$Q$2,0))/12,0)</f>
        <v>0</v>
      </c>
      <c r="BX2180" s="80" cm="1">
        <f t="array" ref="BX2180">IFERROR(INDEX($K:$Q,ROW(),MATCH(BX$3,$K$2:$Q$2,0))/12,0)</f>
        <v>0</v>
      </c>
      <c r="BY2180" s="80" cm="1">
        <f t="array" ref="BY2180">IFERROR(INDEX($K:$Q,ROW(),MATCH(BY$3,$K$2:$Q$2,0))/12,0)</f>
        <v>0</v>
      </c>
      <c r="BZ2180" s="80" cm="1">
        <f t="array" ref="BZ2180">IFERROR(INDEX($K:$Q,ROW(),MATCH(BZ$3,$K$2:$Q$2,0))/12,0)</f>
        <v>0</v>
      </c>
      <c r="CA2180" s="80" cm="1">
        <f t="array" ref="CA2180">IFERROR(INDEX($K:$Q,ROW(),MATCH(CA$3,$K$2:$Q$2,0))/12,0)</f>
        <v>0</v>
      </c>
      <c r="CB2180" s="80" cm="1">
        <f t="array" ref="CB2180">IFERROR(INDEX($K:$Q,ROW(),MATCH(CB$3,$K$2:$Q$2,0))/12,0)</f>
        <v>0</v>
      </c>
      <c r="CC2180" s="80" cm="1">
        <f t="array" ref="CC2180">IFERROR(INDEX($K:$Q,ROW(),MATCH(CC$3,$K$2:$Q$2,0))/12,0)</f>
        <v>0</v>
      </c>
      <c r="CD2180" s="80" cm="1">
        <f t="array" ref="CD2180">IFERROR(INDEX($K:$Q,ROW(),MATCH(CD$3,$K$2:$Q$2,0))/12,0)</f>
        <v>0</v>
      </c>
      <c r="CE2180" s="80" cm="1">
        <f t="array" ref="CE2180">IFERROR(INDEX($K:$Q,ROW(),MATCH(CE$3,$K$2:$Q$2,0))/12,0)</f>
        <v>0</v>
      </c>
      <c r="CF2180" s="80" cm="1">
        <f t="array" ref="CF2180">IFERROR(INDEX($K:$Q,ROW(),MATCH(CF$3,$K$2:$Q$2,0))/12,0)</f>
        <v>0</v>
      </c>
      <c r="CG2180" s="80" cm="1">
        <f t="array" ref="CG2180">IFERROR(INDEX($K:$Q,ROW(),MATCH(CG$3,$K$2:$Q$2,0))/12,0)</f>
        <v>0</v>
      </c>
      <c r="CH2180" s="80" cm="1">
        <f t="array" ref="CH2180">IFERROR(INDEX($K:$Q,ROW(),MATCH(CH$3,$K$2:$Q$2,0))/12,0)</f>
        <v>0</v>
      </c>
      <c r="CI2180" s="80" cm="1">
        <f t="array" ref="CI2180">IFERROR(INDEX($K:$Q,ROW(),MATCH(CI$3,$K$2:$Q$2,0))/12,0)</f>
        <v>0</v>
      </c>
      <c r="CJ2180" s="80" cm="1">
        <f t="array" ref="CJ2180">IFERROR(INDEX($K:$Q,ROW(),MATCH(CJ$3,$K$2:$Q$2,0))/12,0)</f>
        <v>0</v>
      </c>
      <c r="CK2180" s="80" cm="1">
        <f t="array" ref="CK2180">IFERROR(INDEX($K:$Q,ROW(),MATCH(CK$3,$K$2:$Q$2,0))/12,0)</f>
        <v>0</v>
      </c>
      <c r="CL2180" s="80" cm="1">
        <f t="array" ref="CL2180">IFERROR(INDEX($K:$Q,ROW(),MATCH(CL$3,$K$2:$Q$2,0))/12,0)</f>
        <v>0</v>
      </c>
      <c r="CO2180" s="80" cm="1">
        <f t="array" ref="CO2180">IFERROR(INDEX($K:$Q,ROW(),MATCH(CO$3,$K$2:$Q$2,0))/CO$5,0)</f>
        <v>0</v>
      </c>
      <c r="CP2180" s="80" cm="1">
        <f t="array" ref="CP2180">IFERROR(INDEX($K:$Q,ROW(),MATCH(CP$3,$K$2:$Q$2,0))/CP$5,0)</f>
        <v>0</v>
      </c>
      <c r="CQ2180" s="80" cm="1">
        <f t="array" ref="CQ2180">IFERROR(INDEX($K:$Q,ROW(),MATCH(CQ$3,$K$2:$Q$2,0))/CQ$5,0)</f>
        <v>0</v>
      </c>
      <c r="CR2180" s="80" cm="1">
        <f t="array" ref="CR2180">IFERROR(INDEX($K:$Q,ROW(),MATCH(CR$3,$K$2:$Q$2,0))/CR$5,0)</f>
        <v>0</v>
      </c>
      <c r="CS2180" s="80" cm="1">
        <f t="array" ref="CS2180">IFERROR(INDEX($K:$Q,ROW(),MATCH(CS$3,$K$2:$Q$2,0))/CS$5,0)</f>
        <v>0</v>
      </c>
      <c r="CT2180" s="80" cm="1">
        <f t="array" ref="CT2180">IFERROR(INDEX($K:$Q,ROW(),MATCH(CT$3,$K$2:$Q$2,0))/CT$5,0)</f>
        <v>0</v>
      </c>
      <c r="CU2180" s="80" cm="1">
        <f t="array" ref="CU2180">IFERROR(INDEX($K:$Q,ROW(),MATCH(CU$3,$K$2:$Q$2,0))/CU$5,0)</f>
        <v>0</v>
      </c>
      <c r="CV2180" s="80" cm="1">
        <f t="array" ref="CV2180">IFERROR(INDEX($K:$Q,ROW(),MATCH(CV$3,$K$2:$Q$2,0))/CV$5,0)</f>
        <v>0</v>
      </c>
      <c r="CW2180" s="80" cm="1">
        <f t="array" ref="CW2180">IFERROR(INDEX($K:$Q,ROW(),MATCH(CW$3,$K$2:$Q$2,0))/CW$5,0)</f>
        <v>0</v>
      </c>
      <c r="CX2180" s="80" cm="1">
        <f t="array" ref="CX2180">IFERROR(INDEX($K:$Q,ROW(),MATCH(CX$3,$K$2:$Q$2,0))/CX$5,0)</f>
        <v>0</v>
      </c>
      <c r="CY2180" s="80" cm="1">
        <f t="array" ref="CY2180">IFERROR(INDEX($K:$Q,ROW(),MATCH(CY$3,$K$2:$Q$2,0))/CL$5,0)</f>
        <v>0</v>
      </c>
      <c r="CZ2180" s="80" cm="1">
        <f t="array" ref="CZ2180">IFERROR(INDEX($K:$Q,ROW(),MATCH(CZ$3,$K$2:$Q$2,0))/CZ$5,0)</f>
        <v>0</v>
      </c>
      <c r="DA2180" s="80" cm="1">
        <f t="array" ref="DA2180">IFERROR(INDEX($K:$Q,ROW(),MATCH(DA$3,$K$2:$Q$2,0))/DA$5,0)</f>
        <v>0</v>
      </c>
      <c r="DB2180" s="80" cm="1">
        <f t="array" ref="DB2180">IFERROR(INDEX($K:$Q,ROW(),MATCH(DB$3,$K$2:$Q$2,0))/DB$5,0)</f>
        <v>0</v>
      </c>
      <c r="DC2180" s="80" cm="1">
        <f t="array" ref="DC2180">IFERROR(INDEX($K:$Q,ROW(),MATCH(DC$3,$K$2:$Q$2,0))/DC$5,0)</f>
        <v>0</v>
      </c>
      <c r="DD2180" s="80" cm="1">
        <f t="array" ref="DD2180">IFERROR(INDEX($K:$Q,ROW(),MATCH(DD$3,$K$2:$Q$2,0))/DD$5,0)</f>
        <v>0</v>
      </c>
      <c r="DE2180" s="80" cm="1">
        <f t="array" ref="DE2180">IFERROR(INDEX($K:$Q,ROW(),MATCH(DE$3,$K$2:$Q$2,0))/DE$5,0)</f>
        <v>0</v>
      </c>
      <c r="DF2180" s="80" cm="1">
        <f t="array" ref="DF2180">IFERROR(INDEX($K:$Q,ROW(),MATCH(DF$3,$K$2:$Q$2,0))/DF$5,0)</f>
        <v>0</v>
      </c>
      <c r="DG2180" s="80" cm="1">
        <f t="array" ref="DG2180">IFERROR(INDEX($K:$Q,ROW(),MATCH(DG$3,$K$2:$Q$2,0))/DG$5,0)</f>
        <v>0</v>
      </c>
      <c r="DH2180" s="80" cm="1">
        <f t="array" ref="DH2180">IFERROR(INDEX($K:$Q,ROW(),MATCH(DH$3,$K$2:$Q$2,0))/DH$5,0)</f>
        <v>0</v>
      </c>
      <c r="DI2180" s="80" cm="1">
        <f t="array" ref="DI2180">IFERROR(INDEX($K:$Q,ROW(),MATCH(DI$3,$K$2:$Q$2,0))/DI$5,0)</f>
        <v>0</v>
      </c>
      <c r="DJ2180" s="80" cm="1">
        <f t="array" ref="DJ2180">IFERROR(INDEX($K:$Q,ROW(),MATCH(DJ$3,$K$2:$Q$2,0))/DJ$5,0)</f>
        <v>0</v>
      </c>
      <c r="DK2180" s="80" cm="1">
        <f t="array" ref="DK2180">IFERROR(INDEX($K:$Q,ROW(),MATCH(DK$3,$K$2:$Q$2,0))/DK$5,0)</f>
        <v>0</v>
      </c>
      <c r="DL2180" s="80" cm="1">
        <f t="array" ref="DL2180">IFERROR(INDEX($K:$Q,ROW(),MATCH(DL$3,$K$2:$Q$2,0))/DL$5,0)</f>
        <v>0</v>
      </c>
    </row>
    <row r="2181" spans="1:116" x14ac:dyDescent="0.4">
      <c r="B2181" t="str">
        <f t="shared" si="4339"/>
        <v>2181 LTERMY-F</v>
      </c>
      <c r="D2181" t="s">
        <v>859</v>
      </c>
      <c r="E2181" t="str">
        <f t="shared" si="4338"/>
        <v>2181 LTERMY-F</v>
      </c>
      <c r="G2181" s="158" t="str">
        <f>"Repayment - "&amp;SUBSTITUTE(G2171,":","")</f>
        <v>Repayment - Rolling fixed term loan - multiple borrowings w/ annual control</v>
      </c>
      <c r="K2181" s="138">
        <f t="shared" ref="K2181:P2181" ca="1" si="4435">SUMIF($3:$3,K$2,2181:2181)</f>
        <v>-8500</v>
      </c>
      <c r="L2181" s="138">
        <f t="shared" ca="1" si="4435"/>
        <v>-2500</v>
      </c>
      <c r="M2181" s="138">
        <f t="shared" ca="1" si="4435"/>
        <v>0</v>
      </c>
      <c r="N2181" s="138">
        <f t="shared" ca="1" si="4435"/>
        <v>0</v>
      </c>
      <c r="O2181" s="138">
        <f t="shared" ca="1" si="4435"/>
        <v>0</v>
      </c>
      <c r="P2181" s="138">
        <f t="shared" ca="1" si="4435"/>
        <v>0</v>
      </c>
      <c r="R2181" s="225"/>
      <c r="S2181" s="226">
        <f ca="1">-IF(COUNT($R2180:S2180)&lt;$H2173,0,OFFSET(S2180,0,-$H2173+1))-$J$2117*(COUNT(R2180:$S2180)=($H2173-$H2174+1))</f>
        <v>0</v>
      </c>
      <c r="T2181" s="226">
        <f ca="1">-IF(COUNT($R2180:T2180)&lt;$H2173,0,OFFSET(T2180,0,-$H2173+1))-$J$2117*(COUNT(S2180:$S2180)=($H2173-$H2174+1))</f>
        <v>0</v>
      </c>
      <c r="U2181" s="226">
        <f ca="1">-IF(COUNT($R2180:U2180)&lt;$H2173,0,OFFSET(U2180,0,-$H2173+1))-$J$2117*(COUNT($S2180:T2180)=($H2173-$H2174+1))</f>
        <v>-1000</v>
      </c>
      <c r="V2181" s="226">
        <f ca="1">-IF(COUNT($R2180:V2180)&lt;$H2173,0,OFFSET(V2180,0,-$H2173+1))-$J$2117*(COUNT($S2180:U2180)=($H2173-$H2174+1))</f>
        <v>-833.33333333333337</v>
      </c>
      <c r="W2181" s="226">
        <f ca="1">-IF(COUNT($R2180:W2180)&lt;$H2173,0,OFFSET(W2180,0,-$H2173+1))-$J$2117*(COUNT($S2180:V2180)=($H2173-$H2174+1))</f>
        <v>-833.33333333333337</v>
      </c>
      <c r="X2181" s="226">
        <f ca="1">-IF(COUNT($R2180:X2180)&lt;$H2173,0,OFFSET(X2180,0,-$H2173+1))-$J$2117*(COUNT($S2180:W2180)=($H2173-$H2174+1))</f>
        <v>-833.33333333333337</v>
      </c>
      <c r="Y2181" s="226">
        <f ca="1">-IF(COUNT($R2180:Y2180)&lt;$H2173,0,OFFSET(Y2180,0,-$H2173+1))-$J$2117*(COUNT($S2180:X2180)=($H2173-$H2174+1))</f>
        <v>-833.33333333333337</v>
      </c>
      <c r="Z2181" s="226">
        <f ca="1">-IF(COUNT($R2180:Z2180)&lt;$H2173,0,OFFSET(Z2180,0,-$H2173+1))-$J$2117*(COUNT($S2180:Y2180)=($H2173-$H2174+1))</f>
        <v>-833.33333333333337</v>
      </c>
      <c r="AA2181" s="226">
        <f ca="1">-IF(COUNT($R2180:AA2180)&lt;$H2173,0,OFFSET(AA2180,0,-$H2173+1))-$J$2117*(COUNT($S2180:Z2180)=($H2173-$H2174+1))</f>
        <v>-833.33333333333337</v>
      </c>
      <c r="AB2181" s="226">
        <f ca="1">-IF(COUNT($R2180:AB2180)&lt;$H2173,0,OFFSET(AB2180,0,-$H2173+1))-$J$2117*(COUNT($S2180:AA2180)=($H2173-$H2174+1))</f>
        <v>-833.33333333333337</v>
      </c>
      <c r="AC2181" s="226">
        <f ca="1">-IF(COUNT($R2180:AC2180)&lt;$H2173,0,OFFSET(AC2180,0,-$H2173+1))-$J$2117*(COUNT($S2180:AB2180)=($H2173-$H2174+1))</f>
        <v>-833.33333333333337</v>
      </c>
      <c r="AD2181" s="226">
        <f ca="1">-IF(COUNT($R2180:AD2180)&lt;$H2173,0,OFFSET(AD2180,0,-$H2173+1))-$J$2117*(COUNT($S2180:AC2180)=($H2173-$H2174+1))</f>
        <v>-833.33333333333337</v>
      </c>
      <c r="AE2181" s="226">
        <f ca="1">-IF(COUNT($R2180:AE2180)&lt;$H2173,0,OFFSET(AE2180,0,-$H2173+1))-$J$2117*(COUNT($S2180:AD2180)=($H2173-$H2174+1))</f>
        <v>-833.33333333333337</v>
      </c>
      <c r="AF2181" s="226">
        <f ca="1">-IF(COUNT($R2180:AF2180)&lt;$H2173,0,OFFSET(AF2180,0,-$H2173+1))-$J$2117*(COUNT($S2180:AE2180)=($H2173-$H2174+1))</f>
        <v>-833.33333333333337</v>
      </c>
      <c r="AG2181" s="226">
        <f ca="1">-IF(COUNT($R2180:AG2180)&lt;$H2173,0,OFFSET(AG2180,0,-$H2173+1))-$J$2117*(COUNT($S2180:AF2180)=($H2173-$H2174+1))</f>
        <v>-833.33333333333337</v>
      </c>
      <c r="AH2181" s="226">
        <f ca="1">-IF(COUNT($R2180:AH2180)&lt;$H2173,0,OFFSET(AH2180,0,-$H2173+1))-$J$2117*(COUNT($S2180:AG2180)=($H2173-$H2174+1))</f>
        <v>0</v>
      </c>
      <c r="AI2181" s="226">
        <f ca="1">-IF(COUNT($R2180:AI2180)&lt;$H2173,0,OFFSET(AI2180,0,-$H2173+1))-$J$2117*(COUNT($S2180:AH2180)=($H2173-$H2174+1))</f>
        <v>0</v>
      </c>
      <c r="AJ2181" s="226">
        <f ca="1">-IF(COUNT($R2180:AJ2180)&lt;$H2173,0,OFFSET(AJ2180,0,-$H2173+1))-$J$2117*(COUNT($S2180:AI2180)=($H2173-$H2174+1))</f>
        <v>0</v>
      </c>
      <c r="AK2181" s="226">
        <f ca="1">-IF(COUNT($R2180:AK2180)&lt;$H2173,0,OFFSET(AK2180,0,-$H2173+1))-$J$2117*(COUNT($S2180:AJ2180)=($H2173-$H2174+1))</f>
        <v>0</v>
      </c>
      <c r="AL2181" s="226">
        <f ca="1">-IF(COUNT($R2180:AL2180)&lt;$H2173,0,OFFSET(AL2180,0,-$H2173+1))-$J$2117*(COUNT($S2180:AK2180)=($H2173-$H2174+1))</f>
        <v>0</v>
      </c>
      <c r="AM2181" s="226">
        <f ca="1">-IF(COUNT($R2180:AM2180)&lt;$H2173,0,OFFSET(AM2180,0,-$H2173+1))-$J$2117*(COUNT($S2180:AL2180)=($H2173-$H2174+1))</f>
        <v>0</v>
      </c>
      <c r="AN2181" s="226">
        <f ca="1">-IF(COUNT($R2180:AN2180)&lt;$H2173,0,OFFSET(AN2180,0,-$H2173+1))-$J$2117*(COUNT($S2180:AM2180)=($H2173-$H2174+1))</f>
        <v>0</v>
      </c>
      <c r="AO2181" s="226">
        <f ca="1">-IF(COUNT($R2180:AO2180)&lt;$H2173,0,OFFSET(AO2180,0,-$H2173+1))-$J$2117*(COUNT($S2180:AN2180)=($H2173-$H2174+1))</f>
        <v>0</v>
      </c>
      <c r="AP2181" s="226">
        <f ca="1">-IF(COUNT($R2180:AP2180)&lt;$H2173,0,OFFSET(AP2180,0,-$H2173+1))-$J$2117*(COUNT($S2180:AO2180)=($H2173-$H2174+1))</f>
        <v>0</v>
      </c>
      <c r="AQ2181" s="226">
        <f ca="1">-IF(COUNT($R2180:AQ2180)&lt;$H2173,0,OFFSET(AQ2180,0,-$H2173+1))-$J$2117*(COUNT($S2180:AP2180)=($H2173-$H2174+1))</f>
        <v>0</v>
      </c>
      <c r="AR2181" s="226">
        <f ca="1">-IF(COUNT($R2180:AR2180)&lt;$H2173,0,OFFSET(AR2180,0,-$H2173+1))-$J$2117*(COUNT($S2180:AQ2180)=($H2173-$H2174+1))</f>
        <v>0</v>
      </c>
      <c r="AS2181" s="226">
        <f ca="1">-IF(COUNT($R2180:AS2180)&lt;$H2173,0,OFFSET(AS2180,0,-$H2173+1))-$J$2117*(COUNT($S2180:AR2180)=($H2173-$H2174+1))</f>
        <v>0</v>
      </c>
      <c r="AT2181" s="226">
        <f ca="1">-IF(COUNT($R2180:AT2180)&lt;$H2173,0,OFFSET(AT2180,0,-$H2173+1))-$J$2117*(COUNT($S2180:AS2180)=($H2173-$H2174+1))</f>
        <v>0</v>
      </c>
      <c r="AU2181" s="226">
        <f ca="1">-IF(COUNT($R2180:AU2180)&lt;$H2173,0,OFFSET(AU2180,0,-$H2173+1))-$J$2117*(COUNT($S2180:AT2180)=($H2173-$H2174+1))</f>
        <v>0</v>
      </c>
      <c r="AV2181" s="226">
        <f ca="1">-IF(COUNT($R2180:AV2180)&lt;$H2173,0,OFFSET(AV2180,0,-$H2173+1))-$J$2117*(COUNT($S2180:AU2180)=($H2173-$H2174+1))</f>
        <v>0</v>
      </c>
      <c r="AW2181" s="226">
        <f ca="1">-IF(COUNT($R2180:AW2180)&lt;$H2173,0,OFFSET(AW2180,0,-$H2173+1))-$J$2117*(COUNT($S2180:AV2180)=($H2173-$H2174+1))</f>
        <v>0</v>
      </c>
      <c r="AX2181" s="226">
        <f ca="1">-IF(COUNT($R2180:AX2180)&lt;$H2173,0,OFFSET(AX2180,0,-$H2173+1))-$J$2117*(COUNT($S2180:AW2180)=($H2173-$H2174+1))</f>
        <v>0</v>
      </c>
      <c r="AY2181" s="226">
        <f ca="1">-IF(COUNT($R2180:AY2180)&lt;$H2173,0,OFFSET(AY2180,0,-$H2173+1))-$J$2117*(COUNT($S2180:AX2180)=($H2173-$H2174+1))</f>
        <v>0</v>
      </c>
      <c r="AZ2181" s="226">
        <f ca="1">-IF(COUNT($R2180:AZ2180)&lt;$H2173,0,OFFSET(AZ2180,0,-$H2173+1))-$J$2117*(COUNT($S2180:AY2180)=($H2173-$H2174+1))</f>
        <v>0</v>
      </c>
      <c r="BA2181" s="226">
        <f ca="1">-IF(COUNT($R2180:BA2180)&lt;$H2173,0,OFFSET(BA2180,0,-$H2173+1))-$J$2117*(COUNT($S2180:AZ2180)=($H2173-$H2174+1))</f>
        <v>0</v>
      </c>
      <c r="BB2181" s="226">
        <f ca="1">-IF(COUNT($R2180:BB2180)&lt;$H2173,0,OFFSET(BB2180,0,-$H2173+1))-$J$2117*(COUNT($S2180:BA2180)=($H2173-$H2174+1))</f>
        <v>0</v>
      </c>
      <c r="BC2181" s="226">
        <f ca="1">-IF(COUNT($R2180:BC2180)&lt;$H2173,0,OFFSET(BC2180,0,-$H2173+1))-$J$2117*(COUNT($S2180:BB2180)=($H2173-$H2174+1))</f>
        <v>0</v>
      </c>
      <c r="BD2181" s="226">
        <f ca="1">-IF(COUNT($R2180:BD2180)&lt;$H2173,0,OFFSET(BD2180,0,-$H2173+1))-$J$2117*(COUNT($S2180:BC2180)=($H2173-$H2174+1))</f>
        <v>0</v>
      </c>
      <c r="BE2181" s="226">
        <f ca="1">-IF(COUNT($R2180:BE2180)&lt;$H2173,0,OFFSET(BE2180,0,-$H2173+1))-$J$2117*(COUNT($S2180:BD2180)=($H2173-$H2174+1))</f>
        <v>0</v>
      </c>
      <c r="BF2181" s="226">
        <f ca="1">-IF(COUNT($R2180:BF2180)&lt;$H2173,0,OFFSET(BF2180,0,-$H2173+1))-$J$2117*(COUNT($S2180:BE2180)=($H2173-$H2174+1))</f>
        <v>0</v>
      </c>
      <c r="BG2181" s="226">
        <f ca="1">-IF(COUNT($R2180:BG2180)&lt;$H2173,0,OFFSET(BG2180,0,-$H2173+1))-$J$2117*(COUNT($S2180:BF2180)=($H2173-$H2174+1))</f>
        <v>0</v>
      </c>
      <c r="BH2181" s="226">
        <f ca="1">-IF(COUNT($R2180:BH2180)&lt;$H2173,0,OFFSET(BH2180,0,-$H2173+1))-$J$2117*(COUNT($S2180:BG2180)=($H2173-$H2174+1))</f>
        <v>0</v>
      </c>
      <c r="BI2181" s="226">
        <f ca="1">-IF(COUNT($R2180:BI2180)&lt;$H2173,0,OFFSET(BI2180,0,-$H2173+1))-$J$2117*(COUNT($S2180:BH2180)=($H2173-$H2174+1))</f>
        <v>0</v>
      </c>
      <c r="BJ2181" s="226">
        <f ca="1">-IF(COUNT($R2180:BJ2180)&lt;$H2173,0,OFFSET(BJ2180,0,-$H2173+1))-$J$2117*(COUNT($S2180:BI2180)=($H2173-$H2174+1))</f>
        <v>0</v>
      </c>
      <c r="BK2181" s="226">
        <f ca="1">-IF(COUNT($R2180:BK2180)&lt;$H2173,0,OFFSET(BK2180,0,-$H2173+1))-$J$2117*(COUNT($S2180:BJ2180)=($H2173-$H2174+1))</f>
        <v>0</v>
      </c>
      <c r="BL2181" s="226">
        <f ca="1">-IF(COUNT($R2180:BL2180)&lt;$H2173,0,OFFSET(BL2180,0,-$H2173+1))-$J$2117*(COUNT($S2180:BK2180)=($H2173-$H2174+1))</f>
        <v>0</v>
      </c>
      <c r="BM2181" s="226">
        <f ca="1">-IF(COUNT($R2180:BM2180)&lt;$H2173,0,OFFSET(BM2180,0,-$H2173+1))-$J$2117*(COUNT($S2180:BL2180)=($H2173-$H2174+1))</f>
        <v>0</v>
      </c>
      <c r="BN2181" s="226">
        <f ca="1">-IF(COUNT($R2180:BN2180)&lt;$H2173,0,OFFSET(BN2180,0,-$H2173+1))-$J$2117*(COUNT($S2180:BM2180)=($H2173-$H2174+1))</f>
        <v>0</v>
      </c>
      <c r="BO2181" s="226">
        <f ca="1">-IF(COUNT($R2180:BO2180)&lt;$H2173,0,OFFSET(BO2180,0,-$H2173+1))-$J$2117*(COUNT($S2180:BN2180)=($H2173-$H2174+1))</f>
        <v>0</v>
      </c>
      <c r="BP2181" s="226">
        <f ca="1">-IF(COUNT($R2180:BP2180)&lt;$H2173,0,OFFSET(BP2180,0,-$H2173+1))-$J$2117*(COUNT($S2180:BO2180)=($H2173-$H2174+1))</f>
        <v>0</v>
      </c>
      <c r="BQ2181" s="226">
        <f ca="1">-IF(COUNT($R2180:BQ2180)&lt;$H2173,0,OFFSET(BQ2180,0,-$H2173+1))-$J$2117*(COUNT($S2180:BP2180)=($H2173-$H2174+1))</f>
        <v>0</v>
      </c>
      <c r="BR2181" s="226">
        <f ca="1">-IF(COUNT($R2180:BR2180)&lt;$H2173,0,OFFSET(BR2180,0,-$H2173+1))-$J$2117*(COUNT($S2180:BQ2180)=($H2173-$H2174+1))</f>
        <v>0</v>
      </c>
      <c r="BS2181" s="226">
        <f ca="1">-IF(COUNT($R2180:BS2180)&lt;$H2173,0,OFFSET(BS2180,0,-$H2173+1))-$J$2117*(COUNT($S2180:BR2180)=($H2173-$H2174+1))</f>
        <v>0</v>
      </c>
      <c r="BT2181" s="226">
        <f ca="1">-IF(COUNT($R2180:BT2180)&lt;$H2173,0,OFFSET(BT2180,0,-$H2173+1))-$J$2117*(COUNT($S2180:BS2180)=($H2173-$H2174+1))</f>
        <v>0</v>
      </c>
      <c r="BU2181" s="226">
        <f ca="1">-IF(COUNT($R2180:BU2180)&lt;$H2173,0,OFFSET(BU2180,0,-$H2173+1))-$J$2117*(COUNT($S2180:BT2180)=($H2173-$H2174+1))</f>
        <v>0</v>
      </c>
      <c r="BV2181" s="226">
        <f ca="1">-IF(COUNT($R2180:BV2180)&lt;$H2173,0,OFFSET(BV2180,0,-$H2173+1))-$J$2117*(COUNT($S2180:BU2180)=($H2173-$H2174+1))</f>
        <v>0</v>
      </c>
      <c r="BW2181" s="226">
        <f ca="1">-IF(COUNT($R2180:BW2180)&lt;$H2173,0,OFFSET(BW2180,0,-$H2173+1))-$J$2117*(COUNT($S2180:BV2180)=($H2173-$H2174+1))</f>
        <v>0</v>
      </c>
      <c r="BX2181" s="226">
        <f ca="1">-IF(COUNT($R2180:BX2180)&lt;$H2173,0,OFFSET(BX2180,0,-$H2173+1))-$J$2117*(COUNT($S2180:BW2180)=($H2173-$H2174+1))</f>
        <v>0</v>
      </c>
      <c r="BY2181" s="226">
        <f ca="1">-IF(COUNT($R2180:BY2180)&lt;$H2173,0,OFFSET(BY2180,0,-$H2173+1))-$J$2117*(COUNT($S2180:BX2180)=($H2173-$H2174+1))</f>
        <v>0</v>
      </c>
      <c r="BZ2181" s="226">
        <f ca="1">-IF(COUNT($R2180:BZ2180)&lt;$H2173,0,OFFSET(BZ2180,0,-$H2173+1))-$J$2117*(COUNT($S2180:BY2180)=($H2173-$H2174+1))</f>
        <v>0</v>
      </c>
      <c r="CA2181" s="226">
        <f ca="1">-IF(COUNT($R2180:CA2180)&lt;$H2173,0,OFFSET(CA2180,0,-$H2173+1))-$J$2117*(COUNT($S2180:BZ2180)=($H2173-$H2174+1))</f>
        <v>0</v>
      </c>
      <c r="CB2181" s="226">
        <f ca="1">-IF(COUNT($R2180:CB2180)&lt;$H2173,0,OFFSET(CB2180,0,-$H2173+1))-$J$2117*(COUNT($S2180:CA2180)=($H2173-$H2174+1))</f>
        <v>0</v>
      </c>
      <c r="CC2181" s="226">
        <f ca="1">-IF(COUNT($R2180:CC2180)&lt;$H2173,0,OFFSET(CC2180,0,-$H2173+1))-$J$2117*(COUNT($S2180:CB2180)=($H2173-$H2174+1))</f>
        <v>0</v>
      </c>
      <c r="CD2181" s="226">
        <f ca="1">-IF(COUNT($R2180:CD2180)&lt;$H2173,0,OFFSET(CD2180,0,-$H2173+1))-$J$2117*(COUNT($S2180:CC2180)=($H2173-$H2174+1))</f>
        <v>0</v>
      </c>
      <c r="CE2181" s="226">
        <f ca="1">-IF(COUNT($R2180:CE2180)&lt;$H2173,0,OFFSET(CE2180,0,-$H2173+1))-$J$2117*(COUNT($S2180:CD2180)=($H2173-$H2174+1))</f>
        <v>0</v>
      </c>
      <c r="CF2181" s="226">
        <f ca="1">-IF(COUNT($R2180:CF2180)&lt;$H2173,0,OFFSET(CF2180,0,-$H2173+1))-$J$2117*(COUNT($S2180:CE2180)=($H2173-$H2174+1))</f>
        <v>0</v>
      </c>
      <c r="CG2181" s="226">
        <f ca="1">-IF(COUNT($R2180:CG2180)&lt;$H2173,0,OFFSET(CG2180,0,-$H2173+1))-$J$2117*(COUNT($S2180:CF2180)=($H2173-$H2174+1))</f>
        <v>0</v>
      </c>
      <c r="CH2181" s="226">
        <f ca="1">-IF(COUNT($R2180:CH2180)&lt;$H2173,0,OFFSET(CH2180,0,-$H2173+1))-$J$2117*(COUNT($S2180:CG2180)=($H2173-$H2174+1))</f>
        <v>0</v>
      </c>
      <c r="CI2181" s="226">
        <f ca="1">-IF(COUNT($R2180:CI2180)&lt;$H2173,0,OFFSET(CI2180,0,-$H2173+1))-$J$2117*(COUNT($S2180:CH2180)=($H2173-$H2174+1))</f>
        <v>0</v>
      </c>
      <c r="CJ2181" s="226">
        <f ca="1">-IF(COUNT($R2180:CJ2180)&lt;$H2173,0,OFFSET(CJ2180,0,-$H2173+1))-$J$2117*(COUNT($S2180:CI2180)=($H2173-$H2174+1))</f>
        <v>0</v>
      </c>
      <c r="CK2181" s="226">
        <f ca="1">-IF(COUNT($R2180:CK2180)&lt;$H2173,0,OFFSET(CK2180,0,-$H2173+1))-$J$2117*(COUNT($S2180:CJ2180)=($H2173-$H2174+1))</f>
        <v>0</v>
      </c>
      <c r="CL2181" s="226">
        <f ca="1">-IF(COUNT($R2180:CL2180)&lt;$H2173,0,OFFSET(CL2180,0,-$H2173+1))-$J$2117*(COUNT($S2180:CK2180)=($H2173-$H2174+1))</f>
        <v>0</v>
      </c>
      <c r="CM2181" s="225"/>
      <c r="CN2181" s="321"/>
      <c r="CO2181" s="226">
        <f ca="1">-IF(COUNT($R2180:CO2180)&lt;$H2173,0,OFFSET(CO2180,0,-$H2173+1))-$J$2117*(COUNT($S2180:CN2180)=($H2173-$H2174+1))</f>
        <v>0</v>
      </c>
      <c r="CP2181" s="226">
        <f ca="1">-IF(COUNT($R2180:CP2180)&lt;$H2173,0,OFFSET(CP2180,0,-$H2173+1))-$J$2117*(COUNT($S2180:CO2180)=($H2173-$H2174+1))</f>
        <v>0</v>
      </c>
      <c r="CQ2181" s="226">
        <f ca="1">-IF(COUNT($R2180:CQ2180)&lt;$H2173,0,OFFSET(CQ2180,0,-$H2173+1))-$J$2117*(COUNT($S2180:CP2180)=($H2173-$H2174+1))</f>
        <v>0</v>
      </c>
      <c r="CR2181" s="226">
        <f ca="1">-IF(COUNT($R2180:CR2180)&lt;$H2173,0,OFFSET(CR2180,0,-$H2173+1))-$J$2117*(COUNT($S2180:CQ2180)=($H2173-$H2174+1))</f>
        <v>0</v>
      </c>
      <c r="CS2181" s="226">
        <f ca="1">-IF(COUNT($R2180:CS2180)&lt;$H2173,0,OFFSET(CS2180,0,-$H2173+1))-$J$2117*(COUNT($S2180:CR2180)=($H2173-$H2174+1))</f>
        <v>0</v>
      </c>
      <c r="CT2181" s="226">
        <f ca="1">-IF(COUNT($R2180:CT2180)&lt;$H2173,0,OFFSET(CT2180,0,-$H2173+1))-$J$2117*(COUNT($S2180:CS2180)=($H2173-$H2174+1))</f>
        <v>0</v>
      </c>
      <c r="CU2181" s="226">
        <f ca="1">-IF(COUNT($R2180:CU2180)&lt;$H2173,0,OFFSET(CU2180,0,-$H2173+1))-$J$2117*(COUNT($S2180:CT2180)=($H2173-$H2174+1))</f>
        <v>0</v>
      </c>
      <c r="CV2181" s="226">
        <f ca="1">-IF(COUNT($R2180:CV2180)&lt;$H2173,0,OFFSET(CV2180,0,-$H2173+1))-$J$2117*(COUNT($S2180:CU2180)=($H2173-$H2174+1))</f>
        <v>0</v>
      </c>
      <c r="CW2181" s="226">
        <f ca="1">-IF(COUNT($R2180:CW2180)&lt;$H2173,0,OFFSET(CW2180,0,-$H2173+1))-$J$2117*(COUNT($S2180:CV2180)=($H2173-$H2174+1))</f>
        <v>0</v>
      </c>
      <c r="CX2181" s="226">
        <f ca="1">-IF(COUNT($R2180:CX2180)&lt;$H2173,0,OFFSET(CX2180,0,-$H2173+1))-$J$2117*(COUNT($S2180:CW2180)=($H2173-$H2174+1))</f>
        <v>0</v>
      </c>
      <c r="CY2181" s="226">
        <f ca="1">-IF(COUNT($R2180:CY2180)&lt;$H2173,0,OFFSET(CY2180,0,-$H2173+1))-$J$2117*(COUNT($S2180:CX2180)=($H2173-$H2174+1))</f>
        <v>0</v>
      </c>
      <c r="CZ2181" s="226">
        <f ca="1">-IF(COUNT($R2180:CZ2180)&lt;$H2173,0,OFFSET(CZ2180,0,-$H2173+1))-$J$2117*(COUNT($S2180:CY2180)=($H2173-$H2174+1))</f>
        <v>0</v>
      </c>
      <c r="DA2181" s="226">
        <f ca="1">-IF(COUNT($R2180:DA2180)&lt;$H2173,0,OFFSET(DA2180,0,-$H2173+1))-$J$2117*(COUNT($S2180:CZ2180)=($H2173-$H2174+1))</f>
        <v>0</v>
      </c>
      <c r="DB2181" s="226">
        <f ca="1">-IF(COUNT($R2180:DB2180)&lt;$H2173,0,OFFSET(DB2180,0,-$H2173+1))-$J$2117*(COUNT($S2180:DA2180)=($H2173-$H2174+1))</f>
        <v>0</v>
      </c>
      <c r="DC2181" s="226">
        <f ca="1">-IF(COUNT($R2180:DC2180)&lt;$H2173,0,OFFSET(DC2180,0,-$H2173+1))-$J$2117*(COUNT($S2180:DB2180)=($H2173-$H2174+1))</f>
        <v>0</v>
      </c>
      <c r="DD2181" s="226">
        <f ca="1">-IF(COUNT($R2180:DD2180)&lt;$H2173,0,OFFSET(DD2180,0,-$H2173+1))-$J$2117*(COUNT($S2180:DC2180)=($H2173-$H2174+1))</f>
        <v>0</v>
      </c>
      <c r="DE2181" s="226">
        <f ca="1">-IF(COUNT($R2180:DE2180)&lt;$H2173,0,OFFSET(DE2180,0,-$H2173+1))-$J$2117*(COUNT($S2180:DD2180)=($H2173-$H2174+1))</f>
        <v>0</v>
      </c>
      <c r="DF2181" s="226">
        <f ca="1">-IF(COUNT($R2180:DF2180)&lt;$H2173,0,OFFSET(DF2180,0,-$H2173+1))-$J$2117*(COUNT($S2180:DE2180)=($H2173-$H2174+1))</f>
        <v>0</v>
      </c>
      <c r="DG2181" s="226">
        <f ca="1">-IF(COUNT($R2180:DG2180)&lt;$H2173,0,OFFSET(DG2180,0,-$H2173+1))-$J$2117*(COUNT($S2180:DF2180)=($H2173-$H2174+1))</f>
        <v>0</v>
      </c>
      <c r="DH2181" s="226">
        <f ca="1">-IF(COUNT($R2180:DH2180)&lt;$H2173,0,OFFSET(DH2180,0,-$H2173+1))-$J$2117*(COUNT($S2180:DG2180)=($H2173-$H2174+1))</f>
        <v>0</v>
      </c>
      <c r="DI2181" s="226">
        <f ca="1">-IF(COUNT($R2180:DI2180)&lt;$H2173,0,OFFSET(DI2180,0,-$H2173+1))-$J$2117*(COUNT($S2180:DH2180)=($H2173-$H2174+1))</f>
        <v>0</v>
      </c>
      <c r="DJ2181" s="226">
        <f ca="1">-IF(COUNT($R2180:DJ2180)&lt;$H2173,0,OFFSET(DJ2180,0,-$H2173+1))-$J$2117*(COUNT($S2180:DI2180)=($H2173-$H2174+1))</f>
        <v>0</v>
      </c>
      <c r="DK2181" s="226">
        <f ca="1">-IF(COUNT($R2180:DK2180)&lt;$H2173,0,OFFSET(DK2180,0,-$H2173+1))-$J$2117*(COUNT($S2180:DJ2180)=($H2173-$H2174+1))</f>
        <v>0</v>
      </c>
      <c r="DL2181" s="226">
        <f ca="1">-IF(COUNT($R2180:DL2180)&lt;$H2173,0,OFFSET(DL2180,0,-$H2173+1))-$J$2117*(COUNT($S2180:DK2180)=($H2173-$H2174+1))</f>
        <v>0</v>
      </c>
    </row>
    <row r="2182" spans="1:116" x14ac:dyDescent="0.4">
      <c r="B2182" t="str">
        <f t="shared" si="4339"/>
        <v>2182 LTERMY-F</v>
      </c>
      <c r="C2182" t="s">
        <v>240</v>
      </c>
      <c r="D2182" t="s">
        <v>859</v>
      </c>
      <c r="E2182" t="str">
        <f t="shared" si="4338"/>
        <v>2182 LTERMY-F</v>
      </c>
      <c r="G2182" s="126" t="str">
        <f>"Loan - "&amp;SUBSTITUTE(G2171,":","")</f>
        <v>Loan - Rolling fixed term loan - multiple borrowings w/ annual control</v>
      </c>
      <c r="I2182" s="80"/>
      <c r="J2182" s="80"/>
      <c r="K2182" s="33">
        <f t="shared" ref="K2182:P2182" ca="1" si="4436">SUMIF($4:$4,K$2,2182:2182)</f>
        <v>2500.0000000000005</v>
      </c>
      <c r="L2182" s="33">
        <f t="shared" ca="1" si="4436"/>
        <v>0</v>
      </c>
      <c r="M2182" s="33">
        <f t="shared" ca="1" si="4436"/>
        <v>0</v>
      </c>
      <c r="N2182" s="33">
        <f t="shared" ca="1" si="4436"/>
        <v>0</v>
      </c>
      <c r="O2182" s="33">
        <f t="shared" ca="1" si="4436"/>
        <v>0</v>
      </c>
      <c r="P2182" s="33">
        <f t="shared" ca="1" si="4436"/>
        <v>0</v>
      </c>
      <c r="R2182" s="53">
        <f>S2179</f>
        <v>1000</v>
      </c>
      <c r="S2182" s="93">
        <f t="shared" ref="S2182:CD2182" ca="1" si="4437">SUM(S2179:S2181)</f>
        <v>1833.3333333333335</v>
      </c>
      <c r="T2182" s="93">
        <f t="shared" ca="1" si="4437"/>
        <v>2666.666666666667</v>
      </c>
      <c r="U2182" s="93">
        <f t="shared" ca="1" si="4437"/>
        <v>2500.0000000000005</v>
      </c>
      <c r="V2182" s="93">
        <f t="shared" ca="1" si="4437"/>
        <v>2500.0000000000005</v>
      </c>
      <c r="W2182" s="93">
        <f t="shared" ca="1" si="4437"/>
        <v>2500.0000000000005</v>
      </c>
      <c r="X2182" s="93">
        <f t="shared" ca="1" si="4437"/>
        <v>2500.0000000000005</v>
      </c>
      <c r="Y2182" s="93">
        <f t="shared" ca="1" si="4437"/>
        <v>2500.0000000000005</v>
      </c>
      <c r="Z2182" s="93">
        <f t="shared" ca="1" si="4437"/>
        <v>2500.0000000000005</v>
      </c>
      <c r="AA2182" s="93">
        <f t="shared" ca="1" si="4437"/>
        <v>2500.0000000000005</v>
      </c>
      <c r="AB2182" s="93">
        <f t="shared" ca="1" si="4437"/>
        <v>2500.0000000000005</v>
      </c>
      <c r="AC2182" s="93">
        <f t="shared" ca="1" si="4437"/>
        <v>2500.0000000000005</v>
      </c>
      <c r="AD2182" s="93">
        <f t="shared" ca="1" si="4437"/>
        <v>2500.0000000000005</v>
      </c>
      <c r="AE2182" s="93">
        <f t="shared" ca="1" si="4437"/>
        <v>1666.666666666667</v>
      </c>
      <c r="AF2182" s="93">
        <f t="shared" ca="1" si="4437"/>
        <v>833.3333333333336</v>
      </c>
      <c r="AG2182" s="93">
        <f t="shared" ca="1" si="4437"/>
        <v>0</v>
      </c>
      <c r="AH2182" s="93">
        <f t="shared" ca="1" si="4437"/>
        <v>0</v>
      </c>
      <c r="AI2182" s="93">
        <f t="shared" ca="1" si="4437"/>
        <v>0</v>
      </c>
      <c r="AJ2182" s="93">
        <f t="shared" ca="1" si="4437"/>
        <v>0</v>
      </c>
      <c r="AK2182" s="93">
        <f t="shared" ca="1" si="4437"/>
        <v>0</v>
      </c>
      <c r="AL2182" s="93">
        <f t="shared" ca="1" si="4437"/>
        <v>0</v>
      </c>
      <c r="AM2182" s="93">
        <f t="shared" ca="1" si="4437"/>
        <v>0</v>
      </c>
      <c r="AN2182" s="93">
        <f t="shared" ca="1" si="4437"/>
        <v>0</v>
      </c>
      <c r="AO2182" s="93">
        <f t="shared" ca="1" si="4437"/>
        <v>0</v>
      </c>
      <c r="AP2182" s="93">
        <f t="shared" ca="1" si="4437"/>
        <v>0</v>
      </c>
      <c r="AQ2182" s="93">
        <f t="shared" ca="1" si="4437"/>
        <v>0</v>
      </c>
      <c r="AR2182" s="93">
        <f t="shared" ca="1" si="4437"/>
        <v>0</v>
      </c>
      <c r="AS2182" s="93">
        <f t="shared" ca="1" si="4437"/>
        <v>0</v>
      </c>
      <c r="AT2182" s="93">
        <f t="shared" ca="1" si="4437"/>
        <v>0</v>
      </c>
      <c r="AU2182" s="93">
        <f t="shared" ca="1" si="4437"/>
        <v>0</v>
      </c>
      <c r="AV2182" s="93">
        <f t="shared" ca="1" si="4437"/>
        <v>0</v>
      </c>
      <c r="AW2182" s="93">
        <f t="shared" ca="1" si="4437"/>
        <v>0</v>
      </c>
      <c r="AX2182" s="93">
        <f t="shared" ca="1" si="4437"/>
        <v>0</v>
      </c>
      <c r="AY2182" s="93">
        <f t="shared" ca="1" si="4437"/>
        <v>0</v>
      </c>
      <c r="AZ2182" s="93">
        <f t="shared" ca="1" si="4437"/>
        <v>0</v>
      </c>
      <c r="BA2182" s="93">
        <f t="shared" ca="1" si="4437"/>
        <v>0</v>
      </c>
      <c r="BB2182" s="93">
        <f t="shared" ca="1" si="4437"/>
        <v>0</v>
      </c>
      <c r="BC2182" s="93">
        <f t="shared" ca="1" si="4437"/>
        <v>0</v>
      </c>
      <c r="BD2182" s="93">
        <f t="shared" ca="1" si="4437"/>
        <v>0</v>
      </c>
      <c r="BE2182" s="93">
        <f t="shared" ca="1" si="4437"/>
        <v>0</v>
      </c>
      <c r="BF2182" s="93">
        <f t="shared" ca="1" si="4437"/>
        <v>0</v>
      </c>
      <c r="BG2182" s="93">
        <f t="shared" ca="1" si="4437"/>
        <v>0</v>
      </c>
      <c r="BH2182" s="93">
        <f t="shared" ca="1" si="4437"/>
        <v>0</v>
      </c>
      <c r="BI2182" s="93">
        <f t="shared" ca="1" si="4437"/>
        <v>0</v>
      </c>
      <c r="BJ2182" s="93">
        <f t="shared" ca="1" si="4437"/>
        <v>0</v>
      </c>
      <c r="BK2182" s="93">
        <f t="shared" ca="1" si="4437"/>
        <v>0</v>
      </c>
      <c r="BL2182" s="93">
        <f t="shared" ca="1" si="4437"/>
        <v>0</v>
      </c>
      <c r="BM2182" s="93">
        <f t="shared" ca="1" si="4437"/>
        <v>0</v>
      </c>
      <c r="BN2182" s="93">
        <f t="shared" ca="1" si="4437"/>
        <v>0</v>
      </c>
      <c r="BO2182" s="93">
        <f t="shared" ca="1" si="4437"/>
        <v>0</v>
      </c>
      <c r="BP2182" s="93">
        <f t="shared" ca="1" si="4437"/>
        <v>0</v>
      </c>
      <c r="BQ2182" s="93">
        <f t="shared" ca="1" si="4437"/>
        <v>0</v>
      </c>
      <c r="BR2182" s="93">
        <f t="shared" ca="1" si="4437"/>
        <v>0</v>
      </c>
      <c r="BS2182" s="93">
        <f t="shared" ca="1" si="4437"/>
        <v>0</v>
      </c>
      <c r="BT2182" s="93">
        <f t="shared" ca="1" si="4437"/>
        <v>0</v>
      </c>
      <c r="BU2182" s="93">
        <f t="shared" ca="1" si="4437"/>
        <v>0</v>
      </c>
      <c r="BV2182" s="93">
        <f t="shared" ca="1" si="4437"/>
        <v>0</v>
      </c>
      <c r="BW2182" s="93">
        <f t="shared" ca="1" si="4437"/>
        <v>0</v>
      </c>
      <c r="BX2182" s="93">
        <f t="shared" ca="1" si="4437"/>
        <v>0</v>
      </c>
      <c r="BY2182" s="93">
        <f t="shared" ca="1" si="4437"/>
        <v>0</v>
      </c>
      <c r="BZ2182" s="93">
        <f t="shared" ca="1" si="4437"/>
        <v>0</v>
      </c>
      <c r="CA2182" s="93">
        <f t="shared" ca="1" si="4437"/>
        <v>0</v>
      </c>
      <c r="CB2182" s="93">
        <f t="shared" ca="1" si="4437"/>
        <v>0</v>
      </c>
      <c r="CC2182" s="93">
        <f t="shared" ca="1" si="4437"/>
        <v>0</v>
      </c>
      <c r="CD2182" s="93">
        <f t="shared" ca="1" si="4437"/>
        <v>0</v>
      </c>
      <c r="CE2182" s="93">
        <f t="shared" ref="CE2182:CL2182" ca="1" si="4438">SUM(CE2179:CE2181)</f>
        <v>0</v>
      </c>
      <c r="CF2182" s="93">
        <f t="shared" ca="1" si="4438"/>
        <v>0</v>
      </c>
      <c r="CG2182" s="93">
        <f t="shared" ca="1" si="4438"/>
        <v>0</v>
      </c>
      <c r="CH2182" s="93">
        <f t="shared" ca="1" si="4438"/>
        <v>0</v>
      </c>
      <c r="CI2182" s="93">
        <f t="shared" ca="1" si="4438"/>
        <v>0</v>
      </c>
      <c r="CJ2182" s="93">
        <f t="shared" ca="1" si="4438"/>
        <v>0</v>
      </c>
      <c r="CK2182" s="93">
        <f t="shared" ca="1" si="4438"/>
        <v>0</v>
      </c>
      <c r="CL2182" s="93">
        <f t="shared" ca="1" si="4438"/>
        <v>0</v>
      </c>
      <c r="CN2182" s="80"/>
      <c r="CO2182" s="93">
        <f t="shared" ref="CO2182:DL2182" ca="1" si="4439">SUM(CO2179:CO2181)</f>
        <v>0</v>
      </c>
      <c r="CP2182" s="93">
        <f t="shared" ca="1" si="4439"/>
        <v>0</v>
      </c>
      <c r="CQ2182" s="93">
        <f t="shared" ca="1" si="4439"/>
        <v>0</v>
      </c>
      <c r="CR2182" s="93">
        <f t="shared" ca="1" si="4439"/>
        <v>0</v>
      </c>
      <c r="CS2182" s="93">
        <f t="shared" ca="1" si="4439"/>
        <v>0</v>
      </c>
      <c r="CT2182" s="93">
        <f t="shared" ca="1" si="4439"/>
        <v>0</v>
      </c>
      <c r="CU2182" s="93">
        <f t="shared" ca="1" si="4439"/>
        <v>0</v>
      </c>
      <c r="CV2182" s="93">
        <f t="shared" ca="1" si="4439"/>
        <v>0</v>
      </c>
      <c r="CW2182" s="93">
        <f t="shared" ca="1" si="4439"/>
        <v>0</v>
      </c>
      <c r="CX2182" s="93">
        <f t="shared" ca="1" si="4439"/>
        <v>0</v>
      </c>
      <c r="CY2182" s="93">
        <f t="shared" ca="1" si="4439"/>
        <v>0</v>
      </c>
      <c r="CZ2182" s="93">
        <f t="shared" ca="1" si="4439"/>
        <v>0</v>
      </c>
      <c r="DA2182" s="93">
        <f t="shared" ca="1" si="4439"/>
        <v>0</v>
      </c>
      <c r="DB2182" s="93">
        <f t="shared" ca="1" si="4439"/>
        <v>0</v>
      </c>
      <c r="DC2182" s="93">
        <f t="shared" ca="1" si="4439"/>
        <v>0</v>
      </c>
      <c r="DD2182" s="93">
        <f t="shared" ca="1" si="4439"/>
        <v>0</v>
      </c>
      <c r="DE2182" s="93">
        <f t="shared" ca="1" si="4439"/>
        <v>0</v>
      </c>
      <c r="DF2182" s="93">
        <f t="shared" ca="1" si="4439"/>
        <v>0</v>
      </c>
      <c r="DG2182" s="93">
        <f t="shared" ca="1" si="4439"/>
        <v>0</v>
      </c>
      <c r="DH2182" s="93">
        <f t="shared" ca="1" si="4439"/>
        <v>0</v>
      </c>
      <c r="DI2182" s="93">
        <f t="shared" ca="1" si="4439"/>
        <v>0</v>
      </c>
      <c r="DJ2182" s="93">
        <f t="shared" ca="1" si="4439"/>
        <v>0</v>
      </c>
      <c r="DK2182" s="93">
        <f t="shared" ca="1" si="4439"/>
        <v>0</v>
      </c>
      <c r="DL2182" s="93">
        <f t="shared" ca="1" si="4439"/>
        <v>0</v>
      </c>
    </row>
    <row r="2183" spans="1:116" x14ac:dyDescent="0.4">
      <c r="A2183" s="98"/>
      <c r="B2183" t="str">
        <f t="shared" si="4339"/>
        <v>2183 LTERMY-F</v>
      </c>
      <c r="C2183" s="59"/>
      <c r="D2183" t="s">
        <v>859</v>
      </c>
      <c r="E2183" t="str">
        <f t="shared" si="4338"/>
        <v>2183 LTERMY-F</v>
      </c>
      <c r="G2183" s="125"/>
      <c r="R2183"/>
      <c r="S2183" s="62"/>
      <c r="T2183" s="62"/>
      <c r="U2183" s="62"/>
      <c r="V2183" s="62"/>
      <c r="W2183" s="62"/>
      <c r="X2183" s="62"/>
      <c r="Y2183" s="62"/>
      <c r="Z2183" s="62"/>
      <c r="AA2183" s="62"/>
      <c r="AB2183" s="62"/>
      <c r="AC2183" s="62"/>
      <c r="AD2183" s="62"/>
      <c r="AE2183" s="62"/>
      <c r="AF2183" s="62"/>
      <c r="AG2183" s="62"/>
      <c r="AH2183" s="62"/>
      <c r="AI2183" s="62"/>
      <c r="AJ2183" s="62"/>
      <c r="AK2183" s="62"/>
      <c r="AL2183" s="62"/>
      <c r="AM2183" s="62"/>
      <c r="AN2183" s="62"/>
      <c r="AO2183" s="62"/>
      <c r="AP2183" s="62"/>
      <c r="AQ2183" s="62"/>
      <c r="AR2183" s="62"/>
      <c r="AS2183" s="62"/>
      <c r="AT2183" s="62"/>
      <c r="AU2183" s="62"/>
      <c r="AV2183" s="62"/>
      <c r="AW2183" s="62"/>
      <c r="AX2183" s="62"/>
      <c r="AY2183" s="62"/>
      <c r="AZ2183" s="62"/>
      <c r="BA2183" s="62"/>
      <c r="BB2183" s="62"/>
      <c r="BC2183" s="62"/>
      <c r="BD2183" s="62"/>
      <c r="BE2183" s="62"/>
      <c r="BF2183" s="62"/>
      <c r="BG2183" s="62"/>
      <c r="BH2183" s="62"/>
      <c r="BI2183" s="62"/>
      <c r="BJ2183" s="62"/>
      <c r="BK2183" s="62"/>
      <c r="BL2183" s="62"/>
      <c r="BM2183" s="62"/>
      <c r="BN2183" s="62"/>
      <c r="BO2183" s="62"/>
      <c r="BP2183" s="62"/>
      <c r="BQ2183" s="62"/>
      <c r="BR2183" s="62"/>
      <c r="BS2183" s="62"/>
      <c r="BT2183" s="62"/>
      <c r="BU2183" s="62"/>
      <c r="BV2183" s="62"/>
      <c r="BW2183" s="62"/>
      <c r="BX2183" s="62"/>
      <c r="BY2183" s="62"/>
      <c r="BZ2183" s="62"/>
      <c r="CA2183" s="62"/>
      <c r="CB2183" s="62"/>
      <c r="CC2183" s="62"/>
      <c r="CD2183" s="62"/>
      <c r="CE2183" s="62"/>
      <c r="CF2183" s="62"/>
      <c r="CG2183" s="62"/>
      <c r="CH2183" s="62"/>
      <c r="CI2183" s="62"/>
      <c r="CJ2183" s="62"/>
      <c r="CK2183" s="62"/>
      <c r="CL2183" s="62"/>
      <c r="CM2183" s="62"/>
      <c r="CN2183" s="62"/>
      <c r="CO2183" s="62"/>
      <c r="CP2183" s="62"/>
      <c r="CQ2183" s="62"/>
      <c r="CR2183" s="62"/>
      <c r="CS2183" s="62"/>
      <c r="CT2183" s="62"/>
      <c r="CU2183" s="62"/>
      <c r="CV2183" s="62"/>
      <c r="CW2183" s="62"/>
      <c r="CX2183" s="62"/>
      <c r="CY2183" s="62"/>
      <c r="CZ2183" s="62"/>
      <c r="DA2183" s="62"/>
      <c r="DB2183" s="62"/>
      <c r="DC2183" s="62"/>
      <c r="DD2183" s="62"/>
      <c r="DE2183" s="62"/>
      <c r="DF2183" s="62"/>
      <c r="DG2183" s="62"/>
      <c r="DH2183" s="62"/>
      <c r="DI2183" s="62"/>
      <c r="DJ2183" s="62"/>
      <c r="DK2183" s="62"/>
      <c r="DL2183" s="62"/>
    </row>
    <row r="2184" spans="1:116" x14ac:dyDescent="0.4">
      <c r="A2184" s="98"/>
      <c r="B2184" t="str">
        <f t="shared" si="4339"/>
        <v>2184 LTERMY-F</v>
      </c>
      <c r="C2184" t="s">
        <v>228</v>
      </c>
      <c r="D2184" t="s">
        <v>859</v>
      </c>
      <c r="E2184" t="str">
        <f t="shared" si="4338"/>
        <v>2184 LTERMY-F</v>
      </c>
      <c r="G2184" s="126" t="str">
        <f>"Interest income - "&amp;SUBSTITUTE(G2171,":","")</f>
        <v>Interest income - Rolling fixed term loan - multiple borrowings w/ annual control</v>
      </c>
      <c r="J2184" s="93">
        <f>SUMIF($5:$5,I$2,2182:2182)</f>
        <v>0</v>
      </c>
      <c r="K2184" s="28">
        <f t="shared" ref="K2184:P2184" ca="1" si="4440">SUMIF($3:$3,K$2,2184:2184)</f>
        <v>316.66666666666669</v>
      </c>
      <c r="L2184" s="28">
        <f t="shared" ca="1" si="4440"/>
        <v>41.666666666666679</v>
      </c>
      <c r="M2184" s="28">
        <f t="shared" ca="1" si="4440"/>
        <v>0</v>
      </c>
      <c r="N2184" s="28">
        <f t="shared" ca="1" si="4440"/>
        <v>0</v>
      </c>
      <c r="O2184" s="28">
        <f t="shared" ca="1" si="4440"/>
        <v>0</v>
      </c>
      <c r="P2184" s="28">
        <f t="shared" ca="1" si="4440"/>
        <v>0</v>
      </c>
      <c r="R2184" s="27"/>
      <c r="S2184" s="93">
        <f>SUM(S2178:S2180)*$H2175/12</f>
        <v>15.27777777777778</v>
      </c>
      <c r="T2184" s="93">
        <f t="shared" ref="T2184:CE2184" ca="1" si="4441">SUM(T2178:T2180)*$H2175/12</f>
        <v>22.222222222222225</v>
      </c>
      <c r="U2184" s="93">
        <f t="shared" ca="1" si="4441"/>
        <v>29.166666666666671</v>
      </c>
      <c r="V2184" s="93">
        <f t="shared" ca="1" si="4441"/>
        <v>27.777777777777786</v>
      </c>
      <c r="W2184" s="93">
        <f t="shared" ca="1" si="4441"/>
        <v>27.777777777777786</v>
      </c>
      <c r="X2184" s="93">
        <f t="shared" ca="1" si="4441"/>
        <v>27.777777777777786</v>
      </c>
      <c r="Y2184" s="93">
        <f t="shared" ca="1" si="4441"/>
        <v>27.777777777777786</v>
      </c>
      <c r="Z2184" s="93">
        <f t="shared" ca="1" si="4441"/>
        <v>27.777777777777786</v>
      </c>
      <c r="AA2184" s="93">
        <f t="shared" ca="1" si="4441"/>
        <v>27.777777777777786</v>
      </c>
      <c r="AB2184" s="93">
        <f t="shared" ca="1" si="4441"/>
        <v>27.777777777777786</v>
      </c>
      <c r="AC2184" s="93">
        <f t="shared" ca="1" si="4441"/>
        <v>27.777777777777786</v>
      </c>
      <c r="AD2184" s="93">
        <f t="shared" ca="1" si="4441"/>
        <v>27.777777777777786</v>
      </c>
      <c r="AE2184" s="93">
        <f t="shared" ca="1" si="4441"/>
        <v>20.833333333333339</v>
      </c>
      <c r="AF2184" s="93">
        <f t="shared" ca="1" si="4441"/>
        <v>13.888888888888893</v>
      </c>
      <c r="AG2184" s="93">
        <f t="shared" ca="1" si="4441"/>
        <v>6.9444444444444473</v>
      </c>
      <c r="AH2184" s="93">
        <f t="shared" ca="1" si="4441"/>
        <v>0</v>
      </c>
      <c r="AI2184" s="93">
        <f t="shared" ca="1" si="4441"/>
        <v>0</v>
      </c>
      <c r="AJ2184" s="93">
        <f t="shared" ca="1" si="4441"/>
        <v>0</v>
      </c>
      <c r="AK2184" s="93">
        <f t="shared" ca="1" si="4441"/>
        <v>0</v>
      </c>
      <c r="AL2184" s="93">
        <f t="shared" ca="1" si="4441"/>
        <v>0</v>
      </c>
      <c r="AM2184" s="93">
        <f t="shared" ca="1" si="4441"/>
        <v>0</v>
      </c>
      <c r="AN2184" s="93">
        <f t="shared" ca="1" si="4441"/>
        <v>0</v>
      </c>
      <c r="AO2184" s="93">
        <f t="shared" ca="1" si="4441"/>
        <v>0</v>
      </c>
      <c r="AP2184" s="93">
        <f t="shared" ca="1" si="4441"/>
        <v>0</v>
      </c>
      <c r="AQ2184" s="93">
        <f t="shared" ca="1" si="4441"/>
        <v>0</v>
      </c>
      <c r="AR2184" s="93">
        <f t="shared" ca="1" si="4441"/>
        <v>0</v>
      </c>
      <c r="AS2184" s="93">
        <f t="shared" ca="1" si="4441"/>
        <v>0</v>
      </c>
      <c r="AT2184" s="93">
        <f t="shared" ca="1" si="4441"/>
        <v>0</v>
      </c>
      <c r="AU2184" s="93">
        <f t="shared" ca="1" si="4441"/>
        <v>0</v>
      </c>
      <c r="AV2184" s="93">
        <f t="shared" ca="1" si="4441"/>
        <v>0</v>
      </c>
      <c r="AW2184" s="93">
        <f t="shared" ca="1" si="4441"/>
        <v>0</v>
      </c>
      <c r="AX2184" s="93">
        <f t="shared" ca="1" si="4441"/>
        <v>0</v>
      </c>
      <c r="AY2184" s="93">
        <f t="shared" ca="1" si="4441"/>
        <v>0</v>
      </c>
      <c r="AZ2184" s="93">
        <f t="shared" ca="1" si="4441"/>
        <v>0</v>
      </c>
      <c r="BA2184" s="93">
        <f t="shared" ca="1" si="4441"/>
        <v>0</v>
      </c>
      <c r="BB2184" s="93">
        <f t="shared" ca="1" si="4441"/>
        <v>0</v>
      </c>
      <c r="BC2184" s="93">
        <f t="shared" ca="1" si="4441"/>
        <v>0</v>
      </c>
      <c r="BD2184" s="93">
        <f t="shared" ca="1" si="4441"/>
        <v>0</v>
      </c>
      <c r="BE2184" s="93">
        <f t="shared" ca="1" si="4441"/>
        <v>0</v>
      </c>
      <c r="BF2184" s="93">
        <f t="shared" ca="1" si="4441"/>
        <v>0</v>
      </c>
      <c r="BG2184" s="93">
        <f t="shared" ca="1" si="4441"/>
        <v>0</v>
      </c>
      <c r="BH2184" s="93">
        <f t="shared" ca="1" si="4441"/>
        <v>0</v>
      </c>
      <c r="BI2184" s="93">
        <f t="shared" ca="1" si="4441"/>
        <v>0</v>
      </c>
      <c r="BJ2184" s="93">
        <f t="shared" ca="1" si="4441"/>
        <v>0</v>
      </c>
      <c r="BK2184" s="93">
        <f t="shared" ca="1" si="4441"/>
        <v>0</v>
      </c>
      <c r="BL2184" s="93">
        <f t="shared" ca="1" si="4441"/>
        <v>0</v>
      </c>
      <c r="BM2184" s="93">
        <f t="shared" ca="1" si="4441"/>
        <v>0</v>
      </c>
      <c r="BN2184" s="93">
        <f t="shared" ca="1" si="4441"/>
        <v>0</v>
      </c>
      <c r="BO2184" s="93">
        <f t="shared" ca="1" si="4441"/>
        <v>0</v>
      </c>
      <c r="BP2184" s="93">
        <f t="shared" ca="1" si="4441"/>
        <v>0</v>
      </c>
      <c r="BQ2184" s="93">
        <f t="shared" ca="1" si="4441"/>
        <v>0</v>
      </c>
      <c r="BR2184" s="93">
        <f t="shared" ca="1" si="4441"/>
        <v>0</v>
      </c>
      <c r="BS2184" s="93">
        <f t="shared" ca="1" si="4441"/>
        <v>0</v>
      </c>
      <c r="BT2184" s="93">
        <f t="shared" ca="1" si="4441"/>
        <v>0</v>
      </c>
      <c r="BU2184" s="93">
        <f t="shared" ca="1" si="4441"/>
        <v>0</v>
      </c>
      <c r="BV2184" s="93">
        <f t="shared" ca="1" si="4441"/>
        <v>0</v>
      </c>
      <c r="BW2184" s="93">
        <f t="shared" ca="1" si="4441"/>
        <v>0</v>
      </c>
      <c r="BX2184" s="93">
        <f t="shared" ca="1" si="4441"/>
        <v>0</v>
      </c>
      <c r="BY2184" s="93">
        <f t="shared" ca="1" si="4441"/>
        <v>0</v>
      </c>
      <c r="BZ2184" s="93">
        <f t="shared" ca="1" si="4441"/>
        <v>0</v>
      </c>
      <c r="CA2184" s="93">
        <f t="shared" ca="1" si="4441"/>
        <v>0</v>
      </c>
      <c r="CB2184" s="93">
        <f t="shared" ca="1" si="4441"/>
        <v>0</v>
      </c>
      <c r="CC2184" s="93">
        <f t="shared" ca="1" si="4441"/>
        <v>0</v>
      </c>
      <c r="CD2184" s="93">
        <f t="shared" ca="1" si="4441"/>
        <v>0</v>
      </c>
      <c r="CE2184" s="93">
        <f t="shared" ca="1" si="4441"/>
        <v>0</v>
      </c>
      <c r="CF2184" s="93">
        <f t="shared" ref="CF2184:DL2184" ca="1" si="4442">SUM(CF2178:CF2180)*$H2175/12</f>
        <v>0</v>
      </c>
      <c r="CG2184" s="93">
        <f t="shared" ca="1" si="4442"/>
        <v>0</v>
      </c>
      <c r="CH2184" s="93">
        <f t="shared" ca="1" si="4442"/>
        <v>0</v>
      </c>
      <c r="CI2184" s="93">
        <f t="shared" ca="1" si="4442"/>
        <v>0</v>
      </c>
      <c r="CJ2184" s="93">
        <f t="shared" ca="1" si="4442"/>
        <v>0</v>
      </c>
      <c r="CK2184" s="93">
        <f t="shared" ca="1" si="4442"/>
        <v>0</v>
      </c>
      <c r="CL2184" s="93">
        <f t="shared" ca="1" si="4442"/>
        <v>0</v>
      </c>
      <c r="CM2184" s="93">
        <f t="shared" si="4442"/>
        <v>0</v>
      </c>
      <c r="CN2184" s="93">
        <f t="shared" si="4442"/>
        <v>0</v>
      </c>
      <c r="CO2184" s="93">
        <f t="shared" si="4442"/>
        <v>0</v>
      </c>
      <c r="CP2184" s="93">
        <f t="shared" ca="1" si="4442"/>
        <v>0</v>
      </c>
      <c r="CQ2184" s="93">
        <f t="shared" ca="1" si="4442"/>
        <v>0</v>
      </c>
      <c r="CR2184" s="93">
        <f t="shared" ca="1" si="4442"/>
        <v>0</v>
      </c>
      <c r="CS2184" s="93">
        <f t="shared" ca="1" si="4442"/>
        <v>0</v>
      </c>
      <c r="CT2184" s="93">
        <f t="shared" ca="1" si="4442"/>
        <v>0</v>
      </c>
      <c r="CU2184" s="93">
        <f t="shared" ca="1" si="4442"/>
        <v>0</v>
      </c>
      <c r="CV2184" s="93">
        <f t="shared" ca="1" si="4442"/>
        <v>0</v>
      </c>
      <c r="CW2184" s="93">
        <f t="shared" ca="1" si="4442"/>
        <v>0</v>
      </c>
      <c r="CX2184" s="93">
        <f t="shared" ca="1" si="4442"/>
        <v>0</v>
      </c>
      <c r="CY2184" s="93">
        <f t="shared" ca="1" si="4442"/>
        <v>0</v>
      </c>
      <c r="CZ2184" s="93">
        <f t="shared" ca="1" si="4442"/>
        <v>0</v>
      </c>
      <c r="DA2184" s="93">
        <f t="shared" ca="1" si="4442"/>
        <v>0</v>
      </c>
      <c r="DB2184" s="93">
        <f t="shared" ca="1" si="4442"/>
        <v>0</v>
      </c>
      <c r="DC2184" s="93">
        <f t="shared" ca="1" si="4442"/>
        <v>0</v>
      </c>
      <c r="DD2184" s="93">
        <f t="shared" ca="1" si="4442"/>
        <v>0</v>
      </c>
      <c r="DE2184" s="93">
        <f t="shared" ca="1" si="4442"/>
        <v>0</v>
      </c>
      <c r="DF2184" s="93">
        <f t="shared" ca="1" si="4442"/>
        <v>0</v>
      </c>
      <c r="DG2184" s="93">
        <f t="shared" ca="1" si="4442"/>
        <v>0</v>
      </c>
      <c r="DH2184" s="93">
        <f t="shared" ca="1" si="4442"/>
        <v>0</v>
      </c>
      <c r="DI2184" s="93">
        <f t="shared" ca="1" si="4442"/>
        <v>0</v>
      </c>
      <c r="DJ2184" s="93">
        <f t="shared" ca="1" si="4442"/>
        <v>0</v>
      </c>
      <c r="DK2184" s="93">
        <f t="shared" ca="1" si="4442"/>
        <v>0</v>
      </c>
      <c r="DL2184" s="93">
        <f t="shared" ca="1" si="4442"/>
        <v>0</v>
      </c>
    </row>
    <row r="2185" spans="1:116" x14ac:dyDescent="0.4">
      <c r="A2185" s="98"/>
      <c r="B2185" t="str">
        <f t="shared" si="4339"/>
        <v>2185 LTERMY-F</v>
      </c>
      <c r="D2185" t="s">
        <v>859</v>
      </c>
      <c r="E2185" t="str">
        <f t="shared" si="4338"/>
        <v>2185 LTERMY-F</v>
      </c>
      <c r="G2185" s="126"/>
      <c r="J2185" s="93"/>
      <c r="K2185" s="28"/>
      <c r="L2185" s="28"/>
      <c r="M2185" s="28"/>
      <c r="N2185" s="28"/>
      <c r="O2185" s="28"/>
      <c r="P2185" s="28"/>
      <c r="Q2185" s="28"/>
      <c r="R2185" s="28"/>
      <c r="S2185" s="28"/>
      <c r="T2185" s="28"/>
      <c r="U2185" s="28"/>
      <c r="V2185" s="28"/>
      <c r="W2185" s="28"/>
      <c r="X2185" s="28"/>
      <c r="Y2185" s="28"/>
      <c r="Z2185" s="28"/>
      <c r="AA2185" s="28"/>
      <c r="AB2185" s="28"/>
      <c r="AC2185" s="28"/>
      <c r="AD2185" s="28"/>
      <c r="AE2185" s="28"/>
      <c r="AF2185" s="28"/>
      <c r="AG2185" s="28"/>
      <c r="AH2185" s="28"/>
      <c r="AI2185" s="28"/>
      <c r="AJ2185" s="28"/>
      <c r="AK2185" s="28"/>
      <c r="AL2185" s="28"/>
      <c r="AM2185" s="28"/>
      <c r="AN2185" s="28"/>
      <c r="AO2185" s="28"/>
      <c r="AP2185" s="28"/>
      <c r="AQ2185" s="28"/>
      <c r="AR2185" s="28"/>
      <c r="AS2185" s="28"/>
      <c r="AT2185" s="28"/>
      <c r="AU2185" s="28"/>
      <c r="AV2185" s="28"/>
      <c r="AW2185" s="28"/>
      <c r="AX2185" s="28"/>
      <c r="AY2185" s="28"/>
      <c r="AZ2185" s="28"/>
      <c r="BA2185" s="28"/>
      <c r="BB2185" s="28"/>
      <c r="BC2185" s="28"/>
      <c r="BD2185" s="28"/>
      <c r="BE2185" s="28"/>
      <c r="BF2185" s="28"/>
      <c r="BG2185" s="28"/>
      <c r="BH2185" s="28"/>
      <c r="BI2185" s="28"/>
      <c r="BJ2185" s="28"/>
      <c r="BK2185" s="28"/>
      <c r="BL2185" s="28"/>
      <c r="BM2185" s="28"/>
      <c r="BN2185" s="28"/>
      <c r="BO2185" s="28"/>
      <c r="BP2185" s="28"/>
      <c r="BQ2185" s="28"/>
      <c r="BR2185" s="28"/>
      <c r="BS2185" s="28"/>
      <c r="BT2185" s="28"/>
      <c r="BU2185" s="28"/>
      <c r="BV2185" s="28"/>
      <c r="BW2185" s="28"/>
      <c r="BX2185" s="28"/>
      <c r="BY2185" s="28"/>
      <c r="BZ2185" s="28"/>
      <c r="CA2185" s="28"/>
      <c r="CB2185" s="28"/>
      <c r="CC2185" s="28"/>
      <c r="CD2185" s="28"/>
      <c r="CE2185" s="28"/>
      <c r="CF2185" s="28"/>
      <c r="CG2185" s="28"/>
      <c r="CH2185" s="28"/>
      <c r="CI2185" s="28"/>
      <c r="CJ2185" s="28"/>
      <c r="CK2185" s="28"/>
      <c r="CL2185" s="28"/>
      <c r="CM2185" s="28"/>
      <c r="CN2185" s="28"/>
      <c r="CO2185" s="28"/>
      <c r="CP2185" s="28"/>
      <c r="CQ2185" s="28"/>
      <c r="CR2185" s="28"/>
      <c r="CS2185" s="28"/>
      <c r="CT2185" s="28"/>
      <c r="CU2185" s="28"/>
      <c r="CV2185" s="28"/>
      <c r="CW2185" s="28"/>
      <c r="CX2185" s="28"/>
      <c r="CY2185" s="28"/>
      <c r="CZ2185" s="28"/>
      <c r="DA2185" s="28"/>
      <c r="DB2185" s="28"/>
      <c r="DC2185" s="28"/>
      <c r="DD2185" s="28"/>
      <c r="DE2185" s="28"/>
      <c r="DF2185" s="28"/>
      <c r="DG2185" s="28"/>
      <c r="DH2185" s="28"/>
      <c r="DI2185" s="28"/>
      <c r="DJ2185" s="28"/>
      <c r="DK2185" s="28"/>
      <c r="DL2185" s="28"/>
    </row>
    <row r="2186" spans="1:116" x14ac:dyDescent="0.4">
      <c r="A2186" s="98"/>
      <c r="B2186" t="str">
        <f t="shared" si="4339"/>
        <v>2186 LTERMY-F</v>
      </c>
      <c r="D2186" t="s">
        <v>859</v>
      </c>
      <c r="E2186" t="str">
        <f t="shared" ref="E2186:E2188" si="4443">ROW()&amp;" "&amp;D2186</f>
        <v>2186 LTERMY-F</v>
      </c>
      <c r="G2186" s="127" t="s">
        <v>863</v>
      </c>
      <c r="J2186" s="93"/>
      <c r="K2186" s="28"/>
      <c r="L2186" s="28"/>
      <c r="M2186" s="28"/>
      <c r="N2186" s="28"/>
      <c r="O2186" s="28"/>
      <c r="P2186" s="28"/>
      <c r="Q2186" s="28"/>
      <c r="R2186" s="28"/>
      <c r="S2186" s="28"/>
      <c r="T2186" s="28"/>
      <c r="U2186" s="28"/>
      <c r="V2186" s="28"/>
      <c r="W2186" s="28"/>
      <c r="X2186" s="28"/>
      <c r="Y2186" s="28"/>
      <c r="Z2186" s="28"/>
      <c r="AA2186" s="28"/>
      <c r="AB2186" s="28"/>
      <c r="AC2186" s="28"/>
      <c r="AD2186" s="28"/>
      <c r="AE2186" s="28"/>
      <c r="AF2186" s="28"/>
      <c r="AG2186" s="28"/>
      <c r="AH2186" s="28"/>
      <c r="AI2186" s="28"/>
      <c r="AJ2186" s="28"/>
      <c r="AK2186" s="28"/>
      <c r="AL2186" s="28"/>
      <c r="AM2186" s="28"/>
      <c r="AN2186" s="28"/>
      <c r="AO2186" s="28"/>
      <c r="AP2186" s="28"/>
      <c r="AQ2186" s="28"/>
      <c r="AR2186" s="28"/>
      <c r="AS2186" s="28"/>
      <c r="AT2186" s="28"/>
      <c r="AU2186" s="28"/>
      <c r="AV2186" s="28"/>
      <c r="AW2186" s="28"/>
      <c r="AX2186" s="28"/>
      <c r="AY2186" s="28"/>
      <c r="AZ2186" s="28"/>
      <c r="BA2186" s="28"/>
      <c r="BB2186" s="28"/>
      <c r="BC2186" s="28"/>
      <c r="BD2186" s="28"/>
      <c r="BE2186" s="28"/>
      <c r="BF2186" s="28"/>
      <c r="BG2186" s="28"/>
      <c r="BH2186" s="28"/>
      <c r="BI2186" s="28"/>
      <c r="BJ2186" s="28"/>
      <c r="BK2186" s="28"/>
      <c r="BL2186" s="28"/>
      <c r="BM2186" s="28"/>
      <c r="BN2186" s="28"/>
      <c r="BO2186" s="28"/>
      <c r="BP2186" s="28"/>
      <c r="BQ2186" s="28"/>
      <c r="BR2186" s="28"/>
      <c r="BS2186" s="28"/>
      <c r="BT2186" s="28"/>
      <c r="BU2186" s="28"/>
      <c r="BV2186" s="28"/>
      <c r="BW2186" s="28"/>
      <c r="BX2186" s="28"/>
      <c r="BY2186" s="28"/>
      <c r="BZ2186" s="28"/>
      <c r="CA2186" s="28"/>
      <c r="CB2186" s="28"/>
      <c r="CC2186" s="28"/>
      <c r="CD2186" s="28"/>
      <c r="CE2186" s="28"/>
      <c r="CF2186" s="28"/>
      <c r="CG2186" s="28"/>
      <c r="CH2186" s="28"/>
      <c r="CI2186" s="28"/>
      <c r="CJ2186" s="28"/>
      <c r="CK2186" s="28"/>
      <c r="CL2186" s="28"/>
      <c r="CM2186" s="28"/>
      <c r="CN2186" s="28"/>
      <c r="CO2186" s="28"/>
      <c r="CP2186" s="28"/>
      <c r="CQ2186" s="28"/>
      <c r="CR2186" s="28"/>
      <c r="CS2186" s="28"/>
      <c r="CT2186" s="28"/>
      <c r="CU2186" s="28"/>
      <c r="CV2186" s="28"/>
      <c r="CW2186" s="28"/>
      <c r="CX2186" s="28"/>
      <c r="CY2186" s="28"/>
      <c r="CZ2186" s="28"/>
      <c r="DA2186" s="28"/>
      <c r="DB2186" s="28"/>
      <c r="DC2186" s="28"/>
      <c r="DD2186" s="28"/>
      <c r="DE2186" s="28"/>
      <c r="DF2186" s="28"/>
      <c r="DG2186" s="28"/>
      <c r="DH2186" s="28"/>
      <c r="DI2186" s="28"/>
      <c r="DJ2186" s="28"/>
      <c r="DK2186" s="28"/>
      <c r="DL2186" s="28"/>
    </row>
    <row r="2187" spans="1:116" x14ac:dyDescent="0.4">
      <c r="A2187" s="98"/>
      <c r="B2187" t="str">
        <f t="shared" si="4339"/>
        <v>2187 LTERMY-F</v>
      </c>
      <c r="C2187" t="s">
        <v>235</v>
      </c>
      <c r="D2187" t="s">
        <v>859</v>
      </c>
      <c r="E2187" t="str">
        <f t="shared" si="4443"/>
        <v>2187 LTERMY-F</v>
      </c>
      <c r="G2187" s="158" t="str">
        <f>"Loans issued - "&amp;SUBSTITUTE(G2171,":","")</f>
        <v>Loans issued - Rolling fixed term loan - multiple borrowings w/ annual control</v>
      </c>
      <c r="J2187" s="93"/>
      <c r="K2187" s="53">
        <f>-K2180</f>
        <v>-10000</v>
      </c>
      <c r="L2187" s="53">
        <f t="shared" ref="L2187:P2187" si="4444">-L2180</f>
        <v>0</v>
      </c>
      <c r="M2187" s="53">
        <f t="shared" si="4444"/>
        <v>0</v>
      </c>
      <c r="N2187" s="53">
        <f t="shared" si="4444"/>
        <v>0</v>
      </c>
      <c r="O2187" s="53">
        <f t="shared" si="4444"/>
        <v>0</v>
      </c>
      <c r="P2187" s="53">
        <f t="shared" si="4444"/>
        <v>0</v>
      </c>
      <c r="Q2187" s="53"/>
      <c r="R2187" s="53">
        <f t="shared" ref="R2187:S2187" si="4445">-R2180</f>
        <v>-1000</v>
      </c>
      <c r="S2187" s="53">
        <f t="shared" si="4445"/>
        <v>-833.33333333333337</v>
      </c>
      <c r="T2187" s="53">
        <f t="shared" ref="T2187:CE2187" si="4446">-T2180</f>
        <v>-833.33333333333337</v>
      </c>
      <c r="U2187" s="53">
        <f t="shared" si="4446"/>
        <v>-833.33333333333337</v>
      </c>
      <c r="V2187" s="53">
        <f t="shared" si="4446"/>
        <v>-833.33333333333337</v>
      </c>
      <c r="W2187" s="53">
        <f t="shared" si="4446"/>
        <v>-833.33333333333337</v>
      </c>
      <c r="X2187" s="53">
        <f t="shared" si="4446"/>
        <v>-833.33333333333337</v>
      </c>
      <c r="Y2187" s="53">
        <f t="shared" si="4446"/>
        <v>-833.33333333333337</v>
      </c>
      <c r="Z2187" s="53">
        <f t="shared" si="4446"/>
        <v>-833.33333333333337</v>
      </c>
      <c r="AA2187" s="53">
        <f t="shared" si="4446"/>
        <v>-833.33333333333337</v>
      </c>
      <c r="AB2187" s="53">
        <f t="shared" si="4446"/>
        <v>-833.33333333333337</v>
      </c>
      <c r="AC2187" s="53">
        <f t="shared" si="4446"/>
        <v>-833.33333333333337</v>
      </c>
      <c r="AD2187" s="53">
        <f t="shared" si="4446"/>
        <v>-833.33333333333337</v>
      </c>
      <c r="AE2187" s="53">
        <f t="shared" si="4446"/>
        <v>0</v>
      </c>
      <c r="AF2187" s="53">
        <f t="shared" si="4446"/>
        <v>0</v>
      </c>
      <c r="AG2187" s="53">
        <f t="shared" si="4446"/>
        <v>0</v>
      </c>
      <c r="AH2187" s="53">
        <f t="shared" si="4446"/>
        <v>0</v>
      </c>
      <c r="AI2187" s="53">
        <f t="shared" si="4446"/>
        <v>0</v>
      </c>
      <c r="AJ2187" s="53">
        <f t="shared" si="4446"/>
        <v>0</v>
      </c>
      <c r="AK2187" s="53">
        <f t="shared" si="4446"/>
        <v>0</v>
      </c>
      <c r="AL2187" s="53">
        <f t="shared" si="4446"/>
        <v>0</v>
      </c>
      <c r="AM2187" s="53">
        <f t="shared" si="4446"/>
        <v>0</v>
      </c>
      <c r="AN2187" s="53">
        <f t="shared" si="4446"/>
        <v>0</v>
      </c>
      <c r="AO2187" s="53">
        <f t="shared" si="4446"/>
        <v>0</v>
      </c>
      <c r="AP2187" s="53">
        <f t="shared" si="4446"/>
        <v>0</v>
      </c>
      <c r="AQ2187" s="53">
        <f t="shared" si="4446"/>
        <v>0</v>
      </c>
      <c r="AR2187" s="53">
        <f t="shared" si="4446"/>
        <v>0</v>
      </c>
      <c r="AS2187" s="53">
        <f t="shared" si="4446"/>
        <v>0</v>
      </c>
      <c r="AT2187" s="53">
        <f t="shared" si="4446"/>
        <v>0</v>
      </c>
      <c r="AU2187" s="53">
        <f t="shared" si="4446"/>
        <v>0</v>
      </c>
      <c r="AV2187" s="53">
        <f t="shared" si="4446"/>
        <v>0</v>
      </c>
      <c r="AW2187" s="53">
        <f t="shared" si="4446"/>
        <v>0</v>
      </c>
      <c r="AX2187" s="53">
        <f t="shared" si="4446"/>
        <v>0</v>
      </c>
      <c r="AY2187" s="53">
        <f t="shared" si="4446"/>
        <v>0</v>
      </c>
      <c r="AZ2187" s="53">
        <f t="shared" si="4446"/>
        <v>0</v>
      </c>
      <c r="BA2187" s="53">
        <f t="shared" si="4446"/>
        <v>0</v>
      </c>
      <c r="BB2187" s="53">
        <f t="shared" si="4446"/>
        <v>0</v>
      </c>
      <c r="BC2187" s="53">
        <f t="shared" si="4446"/>
        <v>0</v>
      </c>
      <c r="BD2187" s="53">
        <f t="shared" si="4446"/>
        <v>0</v>
      </c>
      <c r="BE2187" s="53">
        <f t="shared" si="4446"/>
        <v>0</v>
      </c>
      <c r="BF2187" s="53">
        <f t="shared" si="4446"/>
        <v>0</v>
      </c>
      <c r="BG2187" s="53">
        <f t="shared" si="4446"/>
        <v>0</v>
      </c>
      <c r="BH2187" s="53">
        <f t="shared" si="4446"/>
        <v>0</v>
      </c>
      <c r="BI2187" s="53">
        <f t="shared" si="4446"/>
        <v>0</v>
      </c>
      <c r="BJ2187" s="53">
        <f t="shared" si="4446"/>
        <v>0</v>
      </c>
      <c r="BK2187" s="53">
        <f t="shared" si="4446"/>
        <v>0</v>
      </c>
      <c r="BL2187" s="53">
        <f t="shared" si="4446"/>
        <v>0</v>
      </c>
      <c r="BM2187" s="53">
        <f t="shared" si="4446"/>
        <v>0</v>
      </c>
      <c r="BN2187" s="53">
        <f t="shared" si="4446"/>
        <v>0</v>
      </c>
      <c r="BO2187" s="53">
        <f t="shared" si="4446"/>
        <v>0</v>
      </c>
      <c r="BP2187" s="53">
        <f t="shared" si="4446"/>
        <v>0</v>
      </c>
      <c r="BQ2187" s="53">
        <f t="shared" si="4446"/>
        <v>0</v>
      </c>
      <c r="BR2187" s="53">
        <f t="shared" si="4446"/>
        <v>0</v>
      </c>
      <c r="BS2187" s="53">
        <f t="shared" si="4446"/>
        <v>0</v>
      </c>
      <c r="BT2187" s="53">
        <f t="shared" si="4446"/>
        <v>0</v>
      </c>
      <c r="BU2187" s="53">
        <f t="shared" si="4446"/>
        <v>0</v>
      </c>
      <c r="BV2187" s="53">
        <f t="shared" si="4446"/>
        <v>0</v>
      </c>
      <c r="BW2187" s="53">
        <f t="shared" si="4446"/>
        <v>0</v>
      </c>
      <c r="BX2187" s="53">
        <f t="shared" si="4446"/>
        <v>0</v>
      </c>
      <c r="BY2187" s="53">
        <f t="shared" si="4446"/>
        <v>0</v>
      </c>
      <c r="BZ2187" s="53">
        <f t="shared" si="4446"/>
        <v>0</v>
      </c>
      <c r="CA2187" s="53">
        <f t="shared" si="4446"/>
        <v>0</v>
      </c>
      <c r="CB2187" s="53">
        <f t="shared" si="4446"/>
        <v>0</v>
      </c>
      <c r="CC2187" s="53">
        <f t="shared" si="4446"/>
        <v>0</v>
      </c>
      <c r="CD2187" s="53">
        <f t="shared" si="4446"/>
        <v>0</v>
      </c>
      <c r="CE2187" s="53">
        <f t="shared" si="4446"/>
        <v>0</v>
      </c>
      <c r="CF2187" s="53">
        <f t="shared" ref="CF2187:DL2187" si="4447">-CF2180</f>
        <v>0</v>
      </c>
      <c r="CG2187" s="53">
        <f t="shared" si="4447"/>
        <v>0</v>
      </c>
      <c r="CH2187" s="53">
        <f t="shared" si="4447"/>
        <v>0</v>
      </c>
      <c r="CI2187" s="53">
        <f t="shared" si="4447"/>
        <v>0</v>
      </c>
      <c r="CJ2187" s="53">
        <f t="shared" si="4447"/>
        <v>0</v>
      </c>
      <c r="CK2187" s="53">
        <f t="shared" si="4447"/>
        <v>0</v>
      </c>
      <c r="CL2187" s="53">
        <f t="shared" si="4447"/>
        <v>0</v>
      </c>
      <c r="CM2187" s="53">
        <f t="shared" si="4447"/>
        <v>0</v>
      </c>
      <c r="CN2187" s="53">
        <f t="shared" si="4447"/>
        <v>0</v>
      </c>
      <c r="CO2187" s="53">
        <f t="shared" si="4447"/>
        <v>0</v>
      </c>
      <c r="CP2187" s="53">
        <f t="shared" si="4447"/>
        <v>0</v>
      </c>
      <c r="CQ2187" s="53">
        <f t="shared" si="4447"/>
        <v>0</v>
      </c>
      <c r="CR2187" s="53">
        <f t="shared" si="4447"/>
        <v>0</v>
      </c>
      <c r="CS2187" s="53">
        <f t="shared" si="4447"/>
        <v>0</v>
      </c>
      <c r="CT2187" s="53">
        <f t="shared" si="4447"/>
        <v>0</v>
      </c>
      <c r="CU2187" s="53">
        <f t="shared" si="4447"/>
        <v>0</v>
      </c>
      <c r="CV2187" s="53">
        <f t="shared" si="4447"/>
        <v>0</v>
      </c>
      <c r="CW2187" s="53">
        <f t="shared" si="4447"/>
        <v>0</v>
      </c>
      <c r="CX2187" s="53">
        <f t="shared" si="4447"/>
        <v>0</v>
      </c>
      <c r="CY2187" s="53">
        <f t="shared" si="4447"/>
        <v>0</v>
      </c>
      <c r="CZ2187" s="53">
        <f t="shared" si="4447"/>
        <v>0</v>
      </c>
      <c r="DA2187" s="53">
        <f t="shared" si="4447"/>
        <v>0</v>
      </c>
      <c r="DB2187" s="53">
        <f t="shared" si="4447"/>
        <v>0</v>
      </c>
      <c r="DC2187" s="53">
        <f t="shared" si="4447"/>
        <v>0</v>
      </c>
      <c r="DD2187" s="53">
        <f t="shared" si="4447"/>
        <v>0</v>
      </c>
      <c r="DE2187" s="53">
        <f t="shared" si="4447"/>
        <v>0</v>
      </c>
      <c r="DF2187" s="53">
        <f t="shared" si="4447"/>
        <v>0</v>
      </c>
      <c r="DG2187" s="53">
        <f t="shared" si="4447"/>
        <v>0</v>
      </c>
      <c r="DH2187" s="53">
        <f t="shared" si="4447"/>
        <v>0</v>
      </c>
      <c r="DI2187" s="53">
        <f t="shared" si="4447"/>
        <v>0</v>
      </c>
      <c r="DJ2187" s="53">
        <f t="shared" si="4447"/>
        <v>0</v>
      </c>
      <c r="DK2187" s="53">
        <f t="shared" si="4447"/>
        <v>0</v>
      </c>
      <c r="DL2187" s="53">
        <f t="shared" si="4447"/>
        <v>0</v>
      </c>
    </row>
    <row r="2188" spans="1:116" x14ac:dyDescent="0.4">
      <c r="A2188" s="98"/>
      <c r="B2188" t="str">
        <f t="shared" si="4339"/>
        <v>2188 LTERMY-F</v>
      </c>
      <c r="C2188" t="s">
        <v>235</v>
      </c>
      <c r="D2188" t="s">
        <v>859</v>
      </c>
      <c r="E2188" t="str">
        <f t="shared" si="4443"/>
        <v>2188 LTERMY-F</v>
      </c>
      <c r="G2188" s="158" t="str">
        <f>"Loans repaid- "&amp;SUBSTITUTE(G2171,":","")</f>
        <v>Loans repaid- Rolling fixed term loan - multiple borrowings w/ annual control</v>
      </c>
      <c r="J2188" s="93"/>
      <c r="K2188" s="53">
        <f ca="1">-K2181</f>
        <v>8500</v>
      </c>
      <c r="L2188" s="53">
        <f t="shared" ref="L2188:BW2188" ca="1" si="4448">-L2181</f>
        <v>2500</v>
      </c>
      <c r="M2188" s="53">
        <f t="shared" ca="1" si="4448"/>
        <v>0</v>
      </c>
      <c r="N2188" s="53">
        <f t="shared" ca="1" si="4448"/>
        <v>0</v>
      </c>
      <c r="O2188" s="53">
        <f t="shared" ca="1" si="4448"/>
        <v>0</v>
      </c>
      <c r="P2188" s="53">
        <f t="shared" ca="1" si="4448"/>
        <v>0</v>
      </c>
      <c r="Q2188" s="53"/>
      <c r="R2188" s="53">
        <f t="shared" si="4448"/>
        <v>0</v>
      </c>
      <c r="S2188" s="53">
        <f t="shared" ca="1" si="4448"/>
        <v>0</v>
      </c>
      <c r="T2188" s="53">
        <f t="shared" ca="1" si="4448"/>
        <v>0</v>
      </c>
      <c r="U2188" s="53">
        <f t="shared" ca="1" si="4448"/>
        <v>1000</v>
      </c>
      <c r="V2188" s="53">
        <f t="shared" ca="1" si="4448"/>
        <v>833.33333333333337</v>
      </c>
      <c r="W2188" s="53">
        <f t="shared" ca="1" si="4448"/>
        <v>833.33333333333337</v>
      </c>
      <c r="X2188" s="53">
        <f t="shared" ca="1" si="4448"/>
        <v>833.33333333333337</v>
      </c>
      <c r="Y2188" s="53">
        <f t="shared" ca="1" si="4448"/>
        <v>833.33333333333337</v>
      </c>
      <c r="Z2188" s="53">
        <f t="shared" ca="1" si="4448"/>
        <v>833.33333333333337</v>
      </c>
      <c r="AA2188" s="53">
        <f t="shared" ca="1" si="4448"/>
        <v>833.33333333333337</v>
      </c>
      <c r="AB2188" s="53">
        <f t="shared" ca="1" si="4448"/>
        <v>833.33333333333337</v>
      </c>
      <c r="AC2188" s="53">
        <f t="shared" ca="1" si="4448"/>
        <v>833.33333333333337</v>
      </c>
      <c r="AD2188" s="53">
        <f t="shared" ca="1" si="4448"/>
        <v>833.33333333333337</v>
      </c>
      <c r="AE2188" s="53">
        <f t="shared" ca="1" si="4448"/>
        <v>833.33333333333337</v>
      </c>
      <c r="AF2188" s="53">
        <f t="shared" ca="1" si="4448"/>
        <v>833.33333333333337</v>
      </c>
      <c r="AG2188" s="53">
        <f t="shared" ca="1" si="4448"/>
        <v>833.33333333333337</v>
      </c>
      <c r="AH2188" s="53">
        <f t="shared" ca="1" si="4448"/>
        <v>0</v>
      </c>
      <c r="AI2188" s="53">
        <f t="shared" ca="1" si="4448"/>
        <v>0</v>
      </c>
      <c r="AJ2188" s="53">
        <f t="shared" ca="1" si="4448"/>
        <v>0</v>
      </c>
      <c r="AK2188" s="53">
        <f t="shared" ca="1" si="4448"/>
        <v>0</v>
      </c>
      <c r="AL2188" s="53">
        <f t="shared" ca="1" si="4448"/>
        <v>0</v>
      </c>
      <c r="AM2188" s="53">
        <f t="shared" ca="1" si="4448"/>
        <v>0</v>
      </c>
      <c r="AN2188" s="53">
        <f t="shared" ca="1" si="4448"/>
        <v>0</v>
      </c>
      <c r="AO2188" s="53">
        <f t="shared" ca="1" si="4448"/>
        <v>0</v>
      </c>
      <c r="AP2188" s="53">
        <f t="shared" ca="1" si="4448"/>
        <v>0</v>
      </c>
      <c r="AQ2188" s="53">
        <f t="shared" ca="1" si="4448"/>
        <v>0</v>
      </c>
      <c r="AR2188" s="53">
        <f t="shared" ca="1" si="4448"/>
        <v>0</v>
      </c>
      <c r="AS2188" s="53">
        <f t="shared" ca="1" si="4448"/>
        <v>0</v>
      </c>
      <c r="AT2188" s="53">
        <f t="shared" ca="1" si="4448"/>
        <v>0</v>
      </c>
      <c r="AU2188" s="53">
        <f t="shared" ca="1" si="4448"/>
        <v>0</v>
      </c>
      <c r="AV2188" s="53">
        <f t="shared" ca="1" si="4448"/>
        <v>0</v>
      </c>
      <c r="AW2188" s="53">
        <f t="shared" ca="1" si="4448"/>
        <v>0</v>
      </c>
      <c r="AX2188" s="53">
        <f t="shared" ca="1" si="4448"/>
        <v>0</v>
      </c>
      <c r="AY2188" s="53">
        <f t="shared" ca="1" si="4448"/>
        <v>0</v>
      </c>
      <c r="AZ2188" s="53">
        <f t="shared" ca="1" si="4448"/>
        <v>0</v>
      </c>
      <c r="BA2188" s="53">
        <f t="shared" ca="1" si="4448"/>
        <v>0</v>
      </c>
      <c r="BB2188" s="53">
        <f t="shared" ca="1" si="4448"/>
        <v>0</v>
      </c>
      <c r="BC2188" s="53">
        <f t="shared" ca="1" si="4448"/>
        <v>0</v>
      </c>
      <c r="BD2188" s="53">
        <f t="shared" ca="1" si="4448"/>
        <v>0</v>
      </c>
      <c r="BE2188" s="53">
        <f t="shared" ca="1" si="4448"/>
        <v>0</v>
      </c>
      <c r="BF2188" s="53">
        <f t="shared" ca="1" si="4448"/>
        <v>0</v>
      </c>
      <c r="BG2188" s="53">
        <f t="shared" ca="1" si="4448"/>
        <v>0</v>
      </c>
      <c r="BH2188" s="53">
        <f t="shared" ca="1" si="4448"/>
        <v>0</v>
      </c>
      <c r="BI2188" s="53">
        <f t="shared" ca="1" si="4448"/>
        <v>0</v>
      </c>
      <c r="BJ2188" s="53">
        <f t="shared" ca="1" si="4448"/>
        <v>0</v>
      </c>
      <c r="BK2188" s="53">
        <f t="shared" ca="1" si="4448"/>
        <v>0</v>
      </c>
      <c r="BL2188" s="53">
        <f t="shared" ca="1" si="4448"/>
        <v>0</v>
      </c>
      <c r="BM2188" s="53">
        <f t="shared" ca="1" si="4448"/>
        <v>0</v>
      </c>
      <c r="BN2188" s="53">
        <f t="shared" ca="1" si="4448"/>
        <v>0</v>
      </c>
      <c r="BO2188" s="53">
        <f t="shared" ca="1" si="4448"/>
        <v>0</v>
      </c>
      <c r="BP2188" s="53">
        <f t="shared" ca="1" si="4448"/>
        <v>0</v>
      </c>
      <c r="BQ2188" s="53">
        <f t="shared" ca="1" si="4448"/>
        <v>0</v>
      </c>
      <c r="BR2188" s="53">
        <f t="shared" ca="1" si="4448"/>
        <v>0</v>
      </c>
      <c r="BS2188" s="53">
        <f t="shared" ca="1" si="4448"/>
        <v>0</v>
      </c>
      <c r="BT2188" s="53">
        <f t="shared" ca="1" si="4448"/>
        <v>0</v>
      </c>
      <c r="BU2188" s="53">
        <f t="shared" ca="1" si="4448"/>
        <v>0</v>
      </c>
      <c r="BV2188" s="53">
        <f t="shared" ca="1" si="4448"/>
        <v>0</v>
      </c>
      <c r="BW2188" s="53">
        <f t="shared" ca="1" si="4448"/>
        <v>0</v>
      </c>
      <c r="BX2188" s="53">
        <f t="shared" ref="BX2188:DL2188" ca="1" si="4449">-BX2181</f>
        <v>0</v>
      </c>
      <c r="BY2188" s="53">
        <f t="shared" ca="1" si="4449"/>
        <v>0</v>
      </c>
      <c r="BZ2188" s="53">
        <f t="shared" ca="1" si="4449"/>
        <v>0</v>
      </c>
      <c r="CA2188" s="53">
        <f t="shared" ca="1" si="4449"/>
        <v>0</v>
      </c>
      <c r="CB2188" s="53">
        <f t="shared" ca="1" si="4449"/>
        <v>0</v>
      </c>
      <c r="CC2188" s="53">
        <f t="shared" ca="1" si="4449"/>
        <v>0</v>
      </c>
      <c r="CD2188" s="53">
        <f t="shared" ca="1" si="4449"/>
        <v>0</v>
      </c>
      <c r="CE2188" s="53">
        <f t="shared" ca="1" si="4449"/>
        <v>0</v>
      </c>
      <c r="CF2188" s="53">
        <f t="shared" ca="1" si="4449"/>
        <v>0</v>
      </c>
      <c r="CG2188" s="53">
        <f t="shared" ca="1" si="4449"/>
        <v>0</v>
      </c>
      <c r="CH2188" s="53">
        <f t="shared" ca="1" si="4449"/>
        <v>0</v>
      </c>
      <c r="CI2188" s="53">
        <f t="shared" ca="1" si="4449"/>
        <v>0</v>
      </c>
      <c r="CJ2188" s="53">
        <f t="shared" ca="1" si="4449"/>
        <v>0</v>
      </c>
      <c r="CK2188" s="53">
        <f t="shared" ca="1" si="4449"/>
        <v>0</v>
      </c>
      <c r="CL2188" s="53">
        <f t="shared" ca="1" si="4449"/>
        <v>0</v>
      </c>
      <c r="CM2188" s="53">
        <f t="shared" si="4449"/>
        <v>0</v>
      </c>
      <c r="CN2188" s="53">
        <f t="shared" si="4449"/>
        <v>0</v>
      </c>
      <c r="CO2188" s="53">
        <f t="shared" ca="1" si="4449"/>
        <v>0</v>
      </c>
      <c r="CP2188" s="53">
        <f t="shared" ca="1" si="4449"/>
        <v>0</v>
      </c>
      <c r="CQ2188" s="53">
        <f t="shared" ca="1" si="4449"/>
        <v>0</v>
      </c>
      <c r="CR2188" s="53">
        <f t="shared" ca="1" si="4449"/>
        <v>0</v>
      </c>
      <c r="CS2188" s="53">
        <f t="shared" ca="1" si="4449"/>
        <v>0</v>
      </c>
      <c r="CT2188" s="53">
        <f t="shared" ca="1" si="4449"/>
        <v>0</v>
      </c>
      <c r="CU2188" s="53">
        <f t="shared" ca="1" si="4449"/>
        <v>0</v>
      </c>
      <c r="CV2188" s="53">
        <f t="shared" ca="1" si="4449"/>
        <v>0</v>
      </c>
      <c r="CW2188" s="53">
        <f t="shared" ca="1" si="4449"/>
        <v>0</v>
      </c>
      <c r="CX2188" s="53">
        <f t="shared" ca="1" si="4449"/>
        <v>0</v>
      </c>
      <c r="CY2188" s="53">
        <f t="shared" ca="1" si="4449"/>
        <v>0</v>
      </c>
      <c r="CZ2188" s="53">
        <f t="shared" ca="1" si="4449"/>
        <v>0</v>
      </c>
      <c r="DA2188" s="53">
        <f t="shared" ca="1" si="4449"/>
        <v>0</v>
      </c>
      <c r="DB2188" s="53">
        <f t="shared" ca="1" si="4449"/>
        <v>0</v>
      </c>
      <c r="DC2188" s="53">
        <f t="shared" ca="1" si="4449"/>
        <v>0</v>
      </c>
      <c r="DD2188" s="53">
        <f t="shared" ca="1" si="4449"/>
        <v>0</v>
      </c>
      <c r="DE2188" s="53">
        <f t="shared" ca="1" si="4449"/>
        <v>0</v>
      </c>
      <c r="DF2188" s="53">
        <f t="shared" ca="1" si="4449"/>
        <v>0</v>
      </c>
      <c r="DG2188" s="53">
        <f t="shared" ca="1" si="4449"/>
        <v>0</v>
      </c>
      <c r="DH2188" s="53">
        <f t="shared" ca="1" si="4449"/>
        <v>0</v>
      </c>
      <c r="DI2188" s="53">
        <f t="shared" ca="1" si="4449"/>
        <v>0</v>
      </c>
      <c r="DJ2188" s="53">
        <f t="shared" ca="1" si="4449"/>
        <v>0</v>
      </c>
      <c r="DK2188" s="53">
        <f t="shared" ca="1" si="4449"/>
        <v>0</v>
      </c>
      <c r="DL2188" s="53">
        <f t="shared" ca="1" si="4449"/>
        <v>0</v>
      </c>
    </row>
    <row r="2189" spans="1:116" x14ac:dyDescent="0.4">
      <c r="A2189" s="98"/>
      <c r="B2189" t="str">
        <f t="shared" si="4339"/>
        <v>2189 LTERMY-F</v>
      </c>
      <c r="D2189" t="s">
        <v>859</v>
      </c>
      <c r="E2189" t="str">
        <f t="shared" ref="E2189" si="4450">ROW()&amp;" "&amp;D2189</f>
        <v>2189 LTERMY-F</v>
      </c>
      <c r="G2189" s="158"/>
      <c r="J2189" s="93"/>
      <c r="K2189" s="28"/>
      <c r="L2189" s="28"/>
      <c r="M2189" s="28"/>
      <c r="N2189" s="28"/>
      <c r="O2189" s="28"/>
      <c r="P2189" s="28"/>
      <c r="R2189" s="27"/>
      <c r="S2189" s="93"/>
      <c r="T2189" s="93"/>
      <c r="U2189" s="93"/>
      <c r="V2189" s="93"/>
      <c r="W2189" s="93"/>
      <c r="X2189" s="93"/>
      <c r="Y2189" s="93"/>
      <c r="Z2189" s="93"/>
      <c r="AA2189" s="93"/>
      <c r="AB2189" s="93"/>
      <c r="AC2189" s="93"/>
      <c r="AD2189" s="93"/>
      <c r="AE2189" s="93"/>
      <c r="AF2189" s="93"/>
      <c r="AG2189" s="93"/>
      <c r="AH2189" s="93"/>
      <c r="AI2189" s="93"/>
      <c r="AJ2189" s="93"/>
      <c r="AK2189" s="93"/>
      <c r="AL2189" s="93"/>
      <c r="AM2189" s="93"/>
      <c r="AN2189" s="93"/>
      <c r="AO2189" s="93"/>
      <c r="AP2189" s="93"/>
      <c r="AQ2189" s="93"/>
      <c r="AR2189" s="93"/>
      <c r="AS2189" s="93"/>
      <c r="AT2189" s="93"/>
      <c r="AU2189" s="93"/>
      <c r="AV2189" s="93"/>
      <c r="AW2189" s="93"/>
      <c r="AX2189" s="93"/>
      <c r="AY2189" s="93"/>
      <c r="AZ2189" s="93"/>
      <c r="BA2189" s="93"/>
      <c r="BB2189" s="93"/>
      <c r="BC2189" s="93"/>
      <c r="BD2189" s="93"/>
      <c r="BE2189" s="93"/>
      <c r="BF2189" s="93"/>
      <c r="BG2189" s="93"/>
      <c r="BH2189" s="93"/>
      <c r="BI2189" s="93"/>
      <c r="BJ2189" s="93"/>
      <c r="BK2189" s="93"/>
      <c r="BL2189" s="93"/>
      <c r="BM2189" s="93"/>
      <c r="BN2189" s="93"/>
      <c r="BO2189" s="93"/>
      <c r="BP2189" s="93"/>
      <c r="BQ2189" s="93"/>
      <c r="BR2189" s="93"/>
      <c r="BS2189" s="93"/>
      <c r="BT2189" s="93"/>
      <c r="BU2189" s="93"/>
      <c r="BV2189" s="93"/>
      <c r="BW2189" s="93"/>
      <c r="BX2189" s="93"/>
      <c r="BY2189" s="93"/>
      <c r="BZ2189" s="93"/>
      <c r="CA2189" s="93"/>
      <c r="CB2189" s="93"/>
      <c r="CC2189" s="93"/>
      <c r="CD2189" s="93"/>
      <c r="CE2189" s="93"/>
      <c r="CF2189" s="93"/>
      <c r="CG2189" s="93"/>
      <c r="CH2189" s="93"/>
      <c r="CI2189" s="93"/>
      <c r="CJ2189" s="93"/>
      <c r="CK2189" s="93"/>
      <c r="CL2189" s="93"/>
      <c r="CN2189" s="93"/>
      <c r="CO2189" s="93"/>
      <c r="CP2189" s="93"/>
      <c r="CQ2189" s="93"/>
      <c r="CR2189" s="93"/>
      <c r="CS2189" s="93"/>
      <c r="CT2189" s="93"/>
      <c r="CU2189" s="93"/>
      <c r="CV2189" s="93"/>
      <c r="CW2189" s="93"/>
      <c r="CX2189" s="93"/>
      <c r="CY2189" s="93"/>
      <c r="CZ2189" s="93"/>
      <c r="DA2189" s="93"/>
      <c r="DB2189" s="93"/>
      <c r="DC2189" s="93"/>
      <c r="DD2189" s="93"/>
      <c r="DE2189" s="93"/>
      <c r="DF2189" s="93"/>
      <c r="DG2189" s="93"/>
      <c r="DH2189" s="93"/>
      <c r="DI2189" s="93"/>
      <c r="DJ2189" s="93"/>
      <c r="DK2189" s="93"/>
      <c r="DL2189" s="93"/>
    </row>
    <row r="2190" spans="1:116" x14ac:dyDescent="0.4">
      <c r="B2190" t="s">
        <v>332</v>
      </c>
      <c r="D2190" t="s">
        <v>859</v>
      </c>
      <c r="E2190" s="8" t="str">
        <f t="shared" si="4338"/>
        <v>2190 LTERMY-F</v>
      </c>
      <c r="G2190" s="136" t="str">
        <f>G2163</f>
        <v>(Primary label)</v>
      </c>
      <c r="H2190" s="27"/>
      <c r="I2190" s="78"/>
      <c r="J2190" s="78"/>
      <c r="K2190" s="33"/>
      <c r="L2190" s="33"/>
      <c r="M2190" s="33"/>
      <c r="N2190" s="33"/>
      <c r="O2190" s="33"/>
      <c r="P2190" s="33"/>
      <c r="R2190" s="33"/>
      <c r="S2190" s="77"/>
      <c r="T2190" s="77"/>
      <c r="U2190" s="77"/>
      <c r="V2190" s="77"/>
      <c r="W2190" s="77"/>
      <c r="X2190" s="77"/>
      <c r="Y2190" s="77"/>
      <c r="Z2190" s="77"/>
      <c r="AA2190" s="77"/>
      <c r="AB2190" s="77"/>
      <c r="AC2190" s="77"/>
      <c r="AD2190" s="77"/>
      <c r="AE2190" s="77"/>
      <c r="AF2190" s="77"/>
      <c r="AG2190" s="77"/>
      <c r="AH2190" s="77"/>
      <c r="AI2190" s="77"/>
      <c r="AJ2190" s="77"/>
      <c r="AK2190" s="77"/>
      <c r="AL2190" s="77"/>
      <c r="AM2190" s="77"/>
      <c r="AN2190" s="77"/>
      <c r="AO2190" s="77"/>
      <c r="AP2190" s="77"/>
      <c r="AQ2190" s="77"/>
      <c r="AR2190" s="77"/>
      <c r="AS2190" s="77"/>
      <c r="AT2190" s="77"/>
      <c r="AU2190" s="77"/>
      <c r="AV2190" s="77"/>
      <c r="AW2190" s="77"/>
      <c r="AX2190" s="77"/>
      <c r="AY2190" s="77"/>
      <c r="AZ2190" s="77"/>
      <c r="BA2190" s="77"/>
      <c r="BB2190" s="77"/>
      <c r="BC2190" s="77"/>
      <c r="BD2190" s="77"/>
      <c r="BE2190" s="77"/>
      <c r="BF2190" s="77"/>
      <c r="BG2190" s="77"/>
      <c r="BH2190" s="77"/>
      <c r="BI2190" s="77"/>
      <c r="BJ2190" s="77"/>
      <c r="BK2190" s="77"/>
      <c r="BL2190" s="77"/>
      <c r="BM2190" s="77"/>
      <c r="BN2190" s="77"/>
      <c r="BO2190" s="77"/>
      <c r="BP2190" s="77"/>
      <c r="BQ2190" s="77"/>
      <c r="BR2190" s="77"/>
      <c r="BS2190" s="77"/>
      <c r="BT2190" s="77"/>
      <c r="BU2190" s="77"/>
      <c r="BV2190" s="77"/>
      <c r="BW2190" s="77"/>
      <c r="BX2190" s="77"/>
      <c r="BY2190" s="77"/>
      <c r="BZ2190" s="77"/>
      <c r="CA2190" s="77"/>
      <c r="CB2190" s="77"/>
      <c r="CC2190" s="77"/>
      <c r="CD2190" s="77"/>
      <c r="CE2190" s="77"/>
      <c r="CF2190" s="77"/>
      <c r="CG2190" s="77"/>
      <c r="CH2190" s="77"/>
      <c r="CI2190" s="77"/>
      <c r="CJ2190" s="77"/>
      <c r="CK2190" s="77"/>
      <c r="CL2190" s="77"/>
      <c r="CN2190" s="78"/>
      <c r="CO2190" s="77"/>
      <c r="CP2190" s="77"/>
      <c r="CQ2190" s="77"/>
      <c r="CR2190" s="77"/>
      <c r="CS2190" s="77"/>
      <c r="CT2190" s="77"/>
      <c r="CU2190" s="77"/>
      <c r="CV2190" s="77"/>
      <c r="CW2190" s="77"/>
      <c r="CX2190" s="77"/>
      <c r="CY2190" s="77"/>
      <c r="CZ2190" s="77"/>
      <c r="DA2190" s="77"/>
      <c r="DB2190" s="77"/>
      <c r="DC2190" s="77"/>
      <c r="DD2190" s="77"/>
      <c r="DE2190" s="77"/>
      <c r="DF2190" s="77"/>
      <c r="DG2190" s="77"/>
      <c r="DH2190" s="77"/>
      <c r="DI2190" s="77"/>
      <c r="DJ2190" s="77"/>
      <c r="DK2190" s="77"/>
      <c r="DL2190" s="77"/>
    </row>
    <row r="2191" spans="1:116" x14ac:dyDescent="0.4">
      <c r="B2191" t="s">
        <v>332</v>
      </c>
      <c r="D2191" t="s">
        <v>859</v>
      </c>
      <c r="E2191" s="8" t="str">
        <f t="shared" si="4338"/>
        <v>2191 LTERMY-F</v>
      </c>
      <c r="G2191" s="136" t="str">
        <f>G2164</f>
        <v>primary unit</v>
      </c>
      <c r="H2191" s="27"/>
      <c r="I2191" s="78"/>
      <c r="J2191" s="78"/>
      <c r="K2191" s="33"/>
      <c r="L2191" s="33"/>
      <c r="M2191" s="33"/>
      <c r="N2191" s="33"/>
      <c r="O2191" s="33"/>
      <c r="P2191" s="33"/>
      <c r="R2191" s="33"/>
      <c r="S2191" s="77"/>
      <c r="T2191" s="77"/>
      <c r="U2191" s="77"/>
      <c r="V2191" s="77"/>
      <c r="W2191" s="77"/>
      <c r="X2191" s="77"/>
      <c r="Y2191" s="77"/>
      <c r="Z2191" s="77"/>
      <c r="AA2191" s="77"/>
      <c r="AB2191" s="77"/>
      <c r="AC2191" s="77"/>
      <c r="AD2191" s="77"/>
      <c r="AE2191" s="77"/>
      <c r="AF2191" s="77"/>
      <c r="AG2191" s="77"/>
      <c r="AH2191" s="77"/>
      <c r="AI2191" s="77"/>
      <c r="AJ2191" s="77"/>
      <c r="AK2191" s="77"/>
      <c r="AL2191" s="77"/>
      <c r="AM2191" s="77"/>
      <c r="AN2191" s="77"/>
      <c r="AO2191" s="77"/>
      <c r="AP2191" s="77"/>
      <c r="AQ2191" s="77"/>
      <c r="AR2191" s="77"/>
      <c r="AS2191" s="77"/>
      <c r="AT2191" s="77"/>
      <c r="AU2191" s="77"/>
      <c r="AV2191" s="77"/>
      <c r="AW2191" s="77"/>
      <c r="AX2191" s="77"/>
      <c r="AY2191" s="77"/>
      <c r="AZ2191" s="77"/>
      <c r="BA2191" s="77"/>
      <c r="BB2191" s="77"/>
      <c r="BC2191" s="77"/>
      <c r="BD2191" s="77"/>
      <c r="BE2191" s="77"/>
      <c r="BF2191" s="77"/>
      <c r="BG2191" s="77"/>
      <c r="BH2191" s="77"/>
      <c r="BI2191" s="77"/>
      <c r="BJ2191" s="77"/>
      <c r="BK2191" s="77"/>
      <c r="BL2191" s="77"/>
      <c r="BM2191" s="77"/>
      <c r="BN2191" s="77"/>
      <c r="BO2191" s="77"/>
      <c r="BP2191" s="77"/>
      <c r="BQ2191" s="77"/>
      <c r="BR2191" s="77"/>
      <c r="BS2191" s="77"/>
      <c r="BT2191" s="77"/>
      <c r="BU2191" s="77"/>
      <c r="BV2191" s="77"/>
      <c r="BW2191" s="77"/>
      <c r="BX2191" s="77"/>
      <c r="BY2191" s="77"/>
      <c r="BZ2191" s="77"/>
      <c r="CA2191" s="77"/>
      <c r="CB2191" s="77"/>
      <c r="CC2191" s="77"/>
      <c r="CD2191" s="77"/>
      <c r="CE2191" s="77"/>
      <c r="CF2191" s="77"/>
      <c r="CG2191" s="77"/>
      <c r="CH2191" s="77"/>
      <c r="CI2191" s="77"/>
      <c r="CJ2191" s="77"/>
      <c r="CK2191" s="77"/>
      <c r="CL2191" s="77"/>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859</v>
      </c>
      <c r="E2192" s="8" t="str">
        <f t="shared" si="4338"/>
        <v>2192 LTERMY-F</v>
      </c>
      <c r="G2192" s="136" t="str">
        <f>G2165</f>
        <v>Primary revenue driver</v>
      </c>
      <c r="K2192" s="53"/>
      <c r="L2192" s="53"/>
      <c r="M2192" s="53"/>
      <c r="N2192" s="53"/>
      <c r="O2192" s="53"/>
      <c r="P2192" s="53"/>
      <c r="R2192" s="24"/>
      <c r="S2192" s="179">
        <f t="shared" ref="S2192:AX2192" si="4451">S2164</f>
        <v>0</v>
      </c>
      <c r="T2192" s="179">
        <f t="shared" si="4451"/>
        <v>0</v>
      </c>
      <c r="U2192" s="179">
        <f t="shared" si="4451"/>
        <v>0</v>
      </c>
      <c r="V2192" s="179">
        <f t="shared" si="4451"/>
        <v>0</v>
      </c>
      <c r="W2192" s="179">
        <f t="shared" si="4451"/>
        <v>0</v>
      </c>
      <c r="X2192" s="179">
        <f t="shared" si="4451"/>
        <v>0</v>
      </c>
      <c r="Y2192" s="179">
        <f t="shared" si="4451"/>
        <v>0</v>
      </c>
      <c r="Z2192" s="179">
        <f t="shared" si="4451"/>
        <v>0</v>
      </c>
      <c r="AA2192" s="179">
        <f t="shared" si="4451"/>
        <v>0</v>
      </c>
      <c r="AB2192" s="179">
        <f t="shared" si="4451"/>
        <v>0</v>
      </c>
      <c r="AC2192" s="179">
        <f t="shared" si="4451"/>
        <v>0</v>
      </c>
      <c r="AD2192" s="179">
        <f t="shared" si="4451"/>
        <v>0</v>
      </c>
      <c r="AE2192" s="179">
        <f t="shared" si="4451"/>
        <v>0</v>
      </c>
      <c r="AF2192" s="179">
        <f t="shared" si="4451"/>
        <v>0</v>
      </c>
      <c r="AG2192" s="179">
        <f t="shared" si="4451"/>
        <v>0</v>
      </c>
      <c r="AH2192" s="179">
        <f t="shared" si="4451"/>
        <v>0</v>
      </c>
      <c r="AI2192" s="179">
        <f t="shared" si="4451"/>
        <v>0</v>
      </c>
      <c r="AJ2192" s="179">
        <f t="shared" si="4451"/>
        <v>0</v>
      </c>
      <c r="AK2192" s="179">
        <f t="shared" si="4451"/>
        <v>0</v>
      </c>
      <c r="AL2192" s="179">
        <f t="shared" si="4451"/>
        <v>0</v>
      </c>
      <c r="AM2192" s="179">
        <f t="shared" si="4451"/>
        <v>0</v>
      </c>
      <c r="AN2192" s="179">
        <f t="shared" si="4451"/>
        <v>0</v>
      </c>
      <c r="AO2192" s="179">
        <f t="shared" si="4451"/>
        <v>0</v>
      </c>
      <c r="AP2192" s="179">
        <f t="shared" si="4451"/>
        <v>0</v>
      </c>
      <c r="AQ2192" s="179">
        <f t="shared" si="4451"/>
        <v>0</v>
      </c>
      <c r="AR2192" s="179">
        <f t="shared" si="4451"/>
        <v>0</v>
      </c>
      <c r="AS2192" s="179">
        <f t="shared" si="4451"/>
        <v>0</v>
      </c>
      <c r="AT2192" s="179">
        <f t="shared" si="4451"/>
        <v>0</v>
      </c>
      <c r="AU2192" s="179">
        <f t="shared" si="4451"/>
        <v>0</v>
      </c>
      <c r="AV2192" s="179">
        <f t="shared" si="4451"/>
        <v>0</v>
      </c>
      <c r="AW2192" s="179">
        <f t="shared" si="4451"/>
        <v>0</v>
      </c>
      <c r="AX2192" s="179">
        <f t="shared" si="4451"/>
        <v>0</v>
      </c>
      <c r="AY2192" s="179">
        <f t="shared" ref="AY2192:CD2192" si="4452">AY2164</f>
        <v>0</v>
      </c>
      <c r="AZ2192" s="179">
        <f t="shared" si="4452"/>
        <v>0</v>
      </c>
      <c r="BA2192" s="179">
        <f t="shared" si="4452"/>
        <v>0</v>
      </c>
      <c r="BB2192" s="179">
        <f t="shared" si="4452"/>
        <v>0</v>
      </c>
      <c r="BC2192" s="179">
        <f t="shared" si="4452"/>
        <v>0</v>
      </c>
      <c r="BD2192" s="179">
        <f t="shared" si="4452"/>
        <v>0</v>
      </c>
      <c r="BE2192" s="179">
        <f t="shared" si="4452"/>
        <v>0</v>
      </c>
      <c r="BF2192" s="179">
        <f t="shared" si="4452"/>
        <v>0</v>
      </c>
      <c r="BG2192" s="179">
        <f t="shared" si="4452"/>
        <v>0</v>
      </c>
      <c r="BH2192" s="179">
        <f t="shared" si="4452"/>
        <v>0</v>
      </c>
      <c r="BI2192" s="179">
        <f t="shared" si="4452"/>
        <v>0</v>
      </c>
      <c r="BJ2192" s="179">
        <f t="shared" si="4452"/>
        <v>0</v>
      </c>
      <c r="BK2192" s="179">
        <f t="shared" si="4452"/>
        <v>0</v>
      </c>
      <c r="BL2192" s="179">
        <f t="shared" si="4452"/>
        <v>0</v>
      </c>
      <c r="BM2192" s="179">
        <f t="shared" si="4452"/>
        <v>0</v>
      </c>
      <c r="BN2192" s="179">
        <f t="shared" si="4452"/>
        <v>0</v>
      </c>
      <c r="BO2192" s="179">
        <f t="shared" si="4452"/>
        <v>0</v>
      </c>
      <c r="BP2192" s="179">
        <f t="shared" si="4452"/>
        <v>0</v>
      </c>
      <c r="BQ2192" s="179">
        <f t="shared" si="4452"/>
        <v>0</v>
      </c>
      <c r="BR2192" s="179">
        <f t="shared" si="4452"/>
        <v>0</v>
      </c>
      <c r="BS2192" s="179">
        <f t="shared" si="4452"/>
        <v>0</v>
      </c>
      <c r="BT2192" s="179">
        <f t="shared" si="4452"/>
        <v>0</v>
      </c>
      <c r="BU2192" s="179">
        <f t="shared" si="4452"/>
        <v>0</v>
      </c>
      <c r="BV2192" s="179">
        <f t="shared" si="4452"/>
        <v>0</v>
      </c>
      <c r="BW2192" s="179">
        <f t="shared" si="4452"/>
        <v>0</v>
      </c>
      <c r="BX2192" s="179">
        <f t="shared" si="4452"/>
        <v>0</v>
      </c>
      <c r="BY2192" s="179">
        <f t="shared" si="4452"/>
        <v>0</v>
      </c>
      <c r="BZ2192" s="179">
        <f t="shared" si="4452"/>
        <v>0</v>
      </c>
      <c r="CA2192" s="179">
        <f t="shared" si="4452"/>
        <v>0</v>
      </c>
      <c r="CB2192" s="179">
        <f t="shared" si="4452"/>
        <v>0</v>
      </c>
      <c r="CC2192" s="179">
        <f t="shared" si="4452"/>
        <v>0</v>
      </c>
      <c r="CD2192" s="179">
        <f t="shared" si="4452"/>
        <v>0</v>
      </c>
      <c r="CE2192" s="179">
        <f t="shared" ref="CE2192:CL2192" si="4453">CE2164</f>
        <v>0</v>
      </c>
      <c r="CF2192" s="179">
        <f t="shared" si="4453"/>
        <v>0</v>
      </c>
      <c r="CG2192" s="179">
        <f t="shared" si="4453"/>
        <v>0</v>
      </c>
      <c r="CH2192" s="179">
        <f t="shared" si="4453"/>
        <v>0</v>
      </c>
      <c r="CI2192" s="179">
        <f t="shared" si="4453"/>
        <v>0</v>
      </c>
      <c r="CJ2192" s="179">
        <f t="shared" si="4453"/>
        <v>0</v>
      </c>
      <c r="CK2192" s="179">
        <f t="shared" si="4453"/>
        <v>0</v>
      </c>
      <c r="CL2192" s="179">
        <f t="shared" si="4453"/>
        <v>0</v>
      </c>
      <c r="CO2192" s="179">
        <f t="shared" ref="CO2192:DL2192" si="4454">CO2164</f>
        <v>0</v>
      </c>
      <c r="CP2192" s="179">
        <f t="shared" si="4454"/>
        <v>0</v>
      </c>
      <c r="CQ2192" s="179">
        <f t="shared" si="4454"/>
        <v>0</v>
      </c>
      <c r="CR2192" s="179">
        <f t="shared" si="4454"/>
        <v>0</v>
      </c>
      <c r="CS2192" s="179">
        <f t="shared" si="4454"/>
        <v>0</v>
      </c>
      <c r="CT2192" s="179">
        <f t="shared" si="4454"/>
        <v>0</v>
      </c>
      <c r="CU2192" s="179">
        <f t="shared" si="4454"/>
        <v>0</v>
      </c>
      <c r="CV2192" s="179">
        <f t="shared" si="4454"/>
        <v>0</v>
      </c>
      <c r="CW2192" s="179">
        <f t="shared" si="4454"/>
        <v>0</v>
      </c>
      <c r="CX2192" s="179">
        <f t="shared" si="4454"/>
        <v>0</v>
      </c>
      <c r="CY2192" s="179">
        <f t="shared" si="4454"/>
        <v>0</v>
      </c>
      <c r="CZ2192" s="179">
        <f t="shared" si="4454"/>
        <v>0</v>
      </c>
      <c r="DA2192" s="179">
        <f t="shared" si="4454"/>
        <v>0</v>
      </c>
      <c r="DB2192" s="179">
        <f t="shared" si="4454"/>
        <v>0</v>
      </c>
      <c r="DC2192" s="179">
        <f t="shared" si="4454"/>
        <v>0</v>
      </c>
      <c r="DD2192" s="179">
        <f t="shared" si="4454"/>
        <v>0</v>
      </c>
      <c r="DE2192" s="179">
        <f t="shared" si="4454"/>
        <v>0</v>
      </c>
      <c r="DF2192" s="179">
        <f t="shared" si="4454"/>
        <v>0</v>
      </c>
      <c r="DG2192" s="179">
        <f t="shared" si="4454"/>
        <v>0</v>
      </c>
      <c r="DH2192" s="179">
        <f t="shared" si="4454"/>
        <v>0</v>
      </c>
      <c r="DI2192" s="179">
        <f t="shared" si="4454"/>
        <v>0</v>
      </c>
      <c r="DJ2192" s="179">
        <f t="shared" si="4454"/>
        <v>0</v>
      </c>
      <c r="DK2192" s="179">
        <f t="shared" si="4454"/>
        <v>0</v>
      </c>
      <c r="DL2192" s="179">
        <f t="shared" si="4454"/>
        <v>0</v>
      </c>
    </row>
    <row r="2193" spans="1:116" x14ac:dyDescent="0.4">
      <c r="B2193" t="s">
        <v>332</v>
      </c>
      <c r="D2193" t="s">
        <v>859</v>
      </c>
      <c r="E2193" s="8" t="str">
        <f t="shared" si="4338"/>
        <v>2193 LTERMY-F</v>
      </c>
      <c r="G2193" s="136" t="str">
        <f>G2166</f>
        <v>Primary volume driver</v>
      </c>
      <c r="H2193" s="12"/>
      <c r="I2193" s="60"/>
      <c r="J2193" s="60"/>
      <c r="K2193" s="15"/>
      <c r="L2193" s="15"/>
      <c r="M2193" s="15"/>
      <c r="N2193" s="15"/>
      <c r="O2193" s="15"/>
      <c r="P2193" s="15"/>
      <c r="R2193" s="15"/>
      <c r="S2193" s="179" t="str">
        <f t="shared" ref="S2193:AX2193" si="4455">S2165</f>
        <v>S$16</v>
      </c>
      <c r="T2193" s="179" t="str">
        <f t="shared" si="4455"/>
        <v>T$16</v>
      </c>
      <c r="U2193" s="179" t="str">
        <f t="shared" si="4455"/>
        <v>U$16</v>
      </c>
      <c r="V2193" s="179" t="str">
        <f t="shared" si="4455"/>
        <v>V$16</v>
      </c>
      <c r="W2193" s="179" t="str">
        <f t="shared" si="4455"/>
        <v>W$16</v>
      </c>
      <c r="X2193" s="179" t="str">
        <f t="shared" si="4455"/>
        <v>X$16</v>
      </c>
      <c r="Y2193" s="179" t="str">
        <f t="shared" si="4455"/>
        <v>Y$16</v>
      </c>
      <c r="Z2193" s="179" t="str">
        <f t="shared" si="4455"/>
        <v>Z$16</v>
      </c>
      <c r="AA2193" s="179" t="str">
        <f t="shared" si="4455"/>
        <v>AA$16</v>
      </c>
      <c r="AB2193" s="179" t="str">
        <f t="shared" si="4455"/>
        <v>AB$16</v>
      </c>
      <c r="AC2193" s="179" t="str">
        <f t="shared" si="4455"/>
        <v>AC$16</v>
      </c>
      <c r="AD2193" s="179" t="str">
        <f t="shared" si="4455"/>
        <v>AD$16</v>
      </c>
      <c r="AE2193" s="179" t="str">
        <f t="shared" si="4455"/>
        <v>AE$16</v>
      </c>
      <c r="AF2193" s="179" t="str">
        <f t="shared" si="4455"/>
        <v>AF$16</v>
      </c>
      <c r="AG2193" s="179" t="str">
        <f t="shared" si="4455"/>
        <v>AG$16</v>
      </c>
      <c r="AH2193" s="179" t="str">
        <f t="shared" si="4455"/>
        <v>AH$16</v>
      </c>
      <c r="AI2193" s="179" t="str">
        <f t="shared" si="4455"/>
        <v>AI$16</v>
      </c>
      <c r="AJ2193" s="179" t="str">
        <f t="shared" si="4455"/>
        <v>AJ$16</v>
      </c>
      <c r="AK2193" s="179" t="str">
        <f t="shared" si="4455"/>
        <v>AK$16</v>
      </c>
      <c r="AL2193" s="179" t="str">
        <f t="shared" si="4455"/>
        <v>AL$16</v>
      </c>
      <c r="AM2193" s="179" t="str">
        <f t="shared" si="4455"/>
        <v>AM$16</v>
      </c>
      <c r="AN2193" s="179" t="str">
        <f t="shared" si="4455"/>
        <v>AN$16</v>
      </c>
      <c r="AO2193" s="179" t="str">
        <f t="shared" si="4455"/>
        <v>AO$16</v>
      </c>
      <c r="AP2193" s="179" t="str">
        <f t="shared" si="4455"/>
        <v>AP$16</v>
      </c>
      <c r="AQ2193" s="179" t="str">
        <f t="shared" si="4455"/>
        <v>AQ$16</v>
      </c>
      <c r="AR2193" s="179" t="str">
        <f t="shared" si="4455"/>
        <v>AR$16</v>
      </c>
      <c r="AS2193" s="179" t="str">
        <f t="shared" si="4455"/>
        <v>AS$16</v>
      </c>
      <c r="AT2193" s="179" t="str">
        <f t="shared" si="4455"/>
        <v>AT$16</v>
      </c>
      <c r="AU2193" s="179" t="str">
        <f t="shared" si="4455"/>
        <v>AU$16</v>
      </c>
      <c r="AV2193" s="179" t="str">
        <f t="shared" si="4455"/>
        <v>AV$16</v>
      </c>
      <c r="AW2193" s="179" t="str">
        <f t="shared" si="4455"/>
        <v>AW$16</v>
      </c>
      <c r="AX2193" s="179" t="str">
        <f t="shared" si="4455"/>
        <v>AX$16</v>
      </c>
      <c r="AY2193" s="179" t="str">
        <f t="shared" ref="AY2193:CD2193" si="4456">AY2165</f>
        <v>AY$16</v>
      </c>
      <c r="AZ2193" s="179" t="str">
        <f t="shared" si="4456"/>
        <v>AZ$16</v>
      </c>
      <c r="BA2193" s="179" t="str">
        <f t="shared" si="4456"/>
        <v>BA$16</v>
      </c>
      <c r="BB2193" s="179" t="str">
        <f t="shared" si="4456"/>
        <v>BB$16</v>
      </c>
      <c r="BC2193" s="179" t="str">
        <f t="shared" si="4456"/>
        <v>BC$16</v>
      </c>
      <c r="BD2193" s="179" t="str">
        <f t="shared" si="4456"/>
        <v>BD$16</v>
      </c>
      <c r="BE2193" s="179" t="str">
        <f t="shared" si="4456"/>
        <v>BE$16</v>
      </c>
      <c r="BF2193" s="179" t="str">
        <f t="shared" si="4456"/>
        <v>BF$16</v>
      </c>
      <c r="BG2193" s="179" t="str">
        <f t="shared" si="4456"/>
        <v>BG$16</v>
      </c>
      <c r="BH2193" s="179" t="str">
        <f t="shared" si="4456"/>
        <v>BH$16</v>
      </c>
      <c r="BI2193" s="179" t="str">
        <f t="shared" si="4456"/>
        <v>BI$16</v>
      </c>
      <c r="BJ2193" s="179" t="str">
        <f t="shared" si="4456"/>
        <v>BJ$16</v>
      </c>
      <c r="BK2193" s="179" t="str">
        <f t="shared" si="4456"/>
        <v>BK$16</v>
      </c>
      <c r="BL2193" s="179" t="str">
        <f t="shared" si="4456"/>
        <v>BL$16</v>
      </c>
      <c r="BM2193" s="179" t="str">
        <f t="shared" si="4456"/>
        <v>BM$16</v>
      </c>
      <c r="BN2193" s="179" t="str">
        <f t="shared" si="4456"/>
        <v>BN$16</v>
      </c>
      <c r="BO2193" s="179" t="str">
        <f t="shared" si="4456"/>
        <v>BO$16</v>
      </c>
      <c r="BP2193" s="179" t="str">
        <f t="shared" si="4456"/>
        <v>BP$16</v>
      </c>
      <c r="BQ2193" s="179" t="str">
        <f t="shared" si="4456"/>
        <v>BQ$16</v>
      </c>
      <c r="BR2193" s="179" t="str">
        <f t="shared" si="4456"/>
        <v>BR$16</v>
      </c>
      <c r="BS2193" s="179" t="str">
        <f t="shared" si="4456"/>
        <v>BS$16</v>
      </c>
      <c r="BT2193" s="179" t="str">
        <f t="shared" si="4456"/>
        <v>BT$16</v>
      </c>
      <c r="BU2193" s="179" t="str">
        <f t="shared" si="4456"/>
        <v>BU$16</v>
      </c>
      <c r="BV2193" s="179" t="str">
        <f t="shared" si="4456"/>
        <v>BV$16</v>
      </c>
      <c r="BW2193" s="179" t="str">
        <f t="shared" si="4456"/>
        <v>BW$16</v>
      </c>
      <c r="BX2193" s="179" t="str">
        <f t="shared" si="4456"/>
        <v>BX$16</v>
      </c>
      <c r="BY2193" s="179" t="str">
        <f t="shared" si="4456"/>
        <v>BY$16</v>
      </c>
      <c r="BZ2193" s="179" t="str">
        <f t="shared" si="4456"/>
        <v>BZ$16</v>
      </c>
      <c r="CA2193" s="179" t="str">
        <f t="shared" si="4456"/>
        <v>CA$16</v>
      </c>
      <c r="CB2193" s="179" t="str">
        <f t="shared" si="4456"/>
        <v>CB$16</v>
      </c>
      <c r="CC2193" s="179" t="str">
        <f t="shared" si="4456"/>
        <v>CC$16</v>
      </c>
      <c r="CD2193" s="179" t="str">
        <f t="shared" si="4456"/>
        <v>CD$16</v>
      </c>
      <c r="CE2193" s="179" t="str">
        <f t="shared" ref="CE2193:CL2193" si="4457">CE2165</f>
        <v>CE$16</v>
      </c>
      <c r="CF2193" s="179" t="str">
        <f t="shared" si="4457"/>
        <v>CF$16</v>
      </c>
      <c r="CG2193" s="179" t="str">
        <f t="shared" si="4457"/>
        <v>CG$16</v>
      </c>
      <c r="CH2193" s="179" t="str">
        <f t="shared" si="4457"/>
        <v>CH$16</v>
      </c>
      <c r="CI2193" s="179" t="str">
        <f t="shared" si="4457"/>
        <v>CI$16</v>
      </c>
      <c r="CJ2193" s="179" t="str">
        <f t="shared" si="4457"/>
        <v>CJ$16</v>
      </c>
      <c r="CK2193" s="179" t="str">
        <f t="shared" si="4457"/>
        <v>CK$16</v>
      </c>
      <c r="CL2193" s="179" t="str">
        <f t="shared" si="4457"/>
        <v>CL$16</v>
      </c>
      <c r="CN2193" s="60"/>
      <c r="CO2193" s="179" t="str">
        <f t="shared" ref="CO2193:DL2193" si="4458">CO2165</f>
        <v>CO$16</v>
      </c>
      <c r="CP2193" s="179" t="str">
        <f t="shared" si="4458"/>
        <v>CP$16</v>
      </c>
      <c r="CQ2193" s="179" t="str">
        <f t="shared" si="4458"/>
        <v>CQ$16</v>
      </c>
      <c r="CR2193" s="179" t="str">
        <f t="shared" si="4458"/>
        <v>CR$16</v>
      </c>
      <c r="CS2193" s="179" t="str">
        <f t="shared" si="4458"/>
        <v>CS$16</v>
      </c>
      <c r="CT2193" s="179" t="str">
        <f t="shared" si="4458"/>
        <v>CT$16</v>
      </c>
      <c r="CU2193" s="179" t="str">
        <f t="shared" si="4458"/>
        <v>CU$16</v>
      </c>
      <c r="CV2193" s="179" t="str">
        <f t="shared" si="4458"/>
        <v>CV$16</v>
      </c>
      <c r="CW2193" s="179" t="str">
        <f t="shared" si="4458"/>
        <v>CW$16</v>
      </c>
      <c r="CX2193" s="179" t="str">
        <f t="shared" si="4458"/>
        <v>CX$16</v>
      </c>
      <c r="CY2193" s="179" t="str">
        <f t="shared" si="4458"/>
        <v>CY$16</v>
      </c>
      <c r="CZ2193" s="179" t="str">
        <f t="shared" si="4458"/>
        <v>CZ$16</v>
      </c>
      <c r="DA2193" s="179" t="str">
        <f t="shared" si="4458"/>
        <v>DA$16</v>
      </c>
      <c r="DB2193" s="179" t="str">
        <f t="shared" si="4458"/>
        <v>DB$16</v>
      </c>
      <c r="DC2193" s="179" t="str">
        <f t="shared" si="4458"/>
        <v>DC$16</v>
      </c>
      <c r="DD2193" s="179" t="str">
        <f t="shared" si="4458"/>
        <v>DD$16</v>
      </c>
      <c r="DE2193" s="179" t="str">
        <f t="shared" si="4458"/>
        <v>DE$16</v>
      </c>
      <c r="DF2193" s="179" t="str">
        <f t="shared" si="4458"/>
        <v>DF$16</v>
      </c>
      <c r="DG2193" s="179" t="str">
        <f t="shared" si="4458"/>
        <v>DG$16</v>
      </c>
      <c r="DH2193" s="179" t="str">
        <f t="shared" si="4458"/>
        <v>DH$16</v>
      </c>
      <c r="DI2193" s="179" t="str">
        <f t="shared" si="4458"/>
        <v>DI$16</v>
      </c>
      <c r="DJ2193" s="179" t="str">
        <f t="shared" si="4458"/>
        <v>DJ$16</v>
      </c>
      <c r="DK2193" s="179" t="str">
        <f t="shared" si="4458"/>
        <v>DK$16</v>
      </c>
      <c r="DL2193" s="179" t="str">
        <f t="shared" si="4458"/>
        <v>DL$16</v>
      </c>
    </row>
    <row r="2194" spans="1:116" x14ac:dyDescent="0.4">
      <c r="B2194" t="s">
        <v>332</v>
      </c>
      <c r="D2194" t="s">
        <v>859</v>
      </c>
      <c r="E2194" s="8" t="str">
        <f t="shared" si="4338"/>
        <v>2194 LTERMY-F</v>
      </c>
      <c r="G2194" s="191" t="str">
        <f>G2171</f>
        <v>Rolling fixed term loan - multiple borrowings w/ annual control:</v>
      </c>
      <c r="H2194" s="12"/>
      <c r="I2194" s="60"/>
      <c r="J2194" s="60"/>
      <c r="K2194" s="15"/>
      <c r="L2194" s="15"/>
      <c r="M2194" s="15"/>
      <c r="N2194" s="15"/>
      <c r="O2194" s="15"/>
      <c r="P2194" s="15"/>
      <c r="R2194" s="15"/>
      <c r="S2194" s="179" t="str">
        <f t="shared" ref="S2194:AX2194" si="4459">S2166</f>
        <v>S$17</v>
      </c>
      <c r="T2194" s="179" t="str">
        <f t="shared" si="4459"/>
        <v>T$17</v>
      </c>
      <c r="U2194" s="179" t="str">
        <f t="shared" si="4459"/>
        <v>U$17</v>
      </c>
      <c r="V2194" s="179" t="str">
        <f t="shared" si="4459"/>
        <v>V$17</v>
      </c>
      <c r="W2194" s="179" t="str">
        <f t="shared" si="4459"/>
        <v>W$17</v>
      </c>
      <c r="X2194" s="179" t="str">
        <f t="shared" si="4459"/>
        <v>X$17</v>
      </c>
      <c r="Y2194" s="179" t="str">
        <f t="shared" si="4459"/>
        <v>Y$17</v>
      </c>
      <c r="Z2194" s="179" t="str">
        <f t="shared" si="4459"/>
        <v>Z$17</v>
      </c>
      <c r="AA2194" s="179" t="str">
        <f t="shared" si="4459"/>
        <v>AA$17</v>
      </c>
      <c r="AB2194" s="179" t="str">
        <f t="shared" si="4459"/>
        <v>AB$17</v>
      </c>
      <c r="AC2194" s="179" t="str">
        <f t="shared" si="4459"/>
        <v>AC$17</v>
      </c>
      <c r="AD2194" s="179" t="str">
        <f t="shared" si="4459"/>
        <v>AD$17</v>
      </c>
      <c r="AE2194" s="179" t="str">
        <f t="shared" si="4459"/>
        <v>AE$17</v>
      </c>
      <c r="AF2194" s="179" t="str">
        <f t="shared" si="4459"/>
        <v>AF$17</v>
      </c>
      <c r="AG2194" s="179" t="str">
        <f t="shared" si="4459"/>
        <v>AG$17</v>
      </c>
      <c r="AH2194" s="179" t="str">
        <f t="shared" si="4459"/>
        <v>AH$17</v>
      </c>
      <c r="AI2194" s="179" t="str">
        <f t="shared" si="4459"/>
        <v>AI$17</v>
      </c>
      <c r="AJ2194" s="179" t="str">
        <f t="shared" si="4459"/>
        <v>AJ$17</v>
      </c>
      <c r="AK2194" s="179" t="str">
        <f t="shared" si="4459"/>
        <v>AK$17</v>
      </c>
      <c r="AL2194" s="179" t="str">
        <f t="shared" si="4459"/>
        <v>AL$17</v>
      </c>
      <c r="AM2194" s="179" t="str">
        <f t="shared" si="4459"/>
        <v>AM$17</v>
      </c>
      <c r="AN2194" s="179" t="str">
        <f t="shared" si="4459"/>
        <v>AN$17</v>
      </c>
      <c r="AO2194" s="179" t="str">
        <f t="shared" si="4459"/>
        <v>AO$17</v>
      </c>
      <c r="AP2194" s="179" t="str">
        <f t="shared" si="4459"/>
        <v>AP$17</v>
      </c>
      <c r="AQ2194" s="179" t="str">
        <f t="shared" si="4459"/>
        <v>AQ$17</v>
      </c>
      <c r="AR2194" s="179" t="str">
        <f t="shared" si="4459"/>
        <v>AR$17</v>
      </c>
      <c r="AS2194" s="179" t="str">
        <f t="shared" si="4459"/>
        <v>AS$17</v>
      </c>
      <c r="AT2194" s="179" t="str">
        <f t="shared" si="4459"/>
        <v>AT$17</v>
      </c>
      <c r="AU2194" s="179" t="str">
        <f t="shared" si="4459"/>
        <v>AU$17</v>
      </c>
      <c r="AV2194" s="179" t="str">
        <f t="shared" si="4459"/>
        <v>AV$17</v>
      </c>
      <c r="AW2194" s="179" t="str">
        <f t="shared" si="4459"/>
        <v>AW$17</v>
      </c>
      <c r="AX2194" s="179" t="str">
        <f t="shared" si="4459"/>
        <v>AX$17</v>
      </c>
      <c r="AY2194" s="179" t="str">
        <f t="shared" ref="AY2194:CD2194" si="4460">AY2166</f>
        <v>AY$17</v>
      </c>
      <c r="AZ2194" s="179" t="str">
        <f t="shared" si="4460"/>
        <v>AZ$17</v>
      </c>
      <c r="BA2194" s="179" t="str">
        <f t="shared" si="4460"/>
        <v>BA$17</v>
      </c>
      <c r="BB2194" s="179" t="str">
        <f t="shared" si="4460"/>
        <v>BB$17</v>
      </c>
      <c r="BC2194" s="179" t="str">
        <f t="shared" si="4460"/>
        <v>BC$17</v>
      </c>
      <c r="BD2194" s="179" t="str">
        <f t="shared" si="4460"/>
        <v>BD$17</v>
      </c>
      <c r="BE2194" s="179" t="str">
        <f t="shared" si="4460"/>
        <v>BE$17</v>
      </c>
      <c r="BF2194" s="179" t="str">
        <f t="shared" si="4460"/>
        <v>BF$17</v>
      </c>
      <c r="BG2194" s="179" t="str">
        <f t="shared" si="4460"/>
        <v>BG$17</v>
      </c>
      <c r="BH2194" s="179" t="str">
        <f t="shared" si="4460"/>
        <v>BH$17</v>
      </c>
      <c r="BI2194" s="179" t="str">
        <f t="shared" si="4460"/>
        <v>BI$17</v>
      </c>
      <c r="BJ2194" s="179" t="str">
        <f t="shared" si="4460"/>
        <v>BJ$17</v>
      </c>
      <c r="BK2194" s="179" t="str">
        <f t="shared" si="4460"/>
        <v>BK$17</v>
      </c>
      <c r="BL2194" s="179" t="str">
        <f t="shared" si="4460"/>
        <v>BL$17</v>
      </c>
      <c r="BM2194" s="179" t="str">
        <f t="shared" si="4460"/>
        <v>BM$17</v>
      </c>
      <c r="BN2194" s="179" t="str">
        <f t="shared" si="4460"/>
        <v>BN$17</v>
      </c>
      <c r="BO2194" s="179" t="str">
        <f t="shared" si="4460"/>
        <v>BO$17</v>
      </c>
      <c r="BP2194" s="179" t="str">
        <f t="shared" si="4460"/>
        <v>BP$17</v>
      </c>
      <c r="BQ2194" s="179" t="str">
        <f t="shared" si="4460"/>
        <v>BQ$17</v>
      </c>
      <c r="BR2194" s="179" t="str">
        <f t="shared" si="4460"/>
        <v>BR$17</v>
      </c>
      <c r="BS2194" s="179" t="str">
        <f t="shared" si="4460"/>
        <v>BS$17</v>
      </c>
      <c r="BT2194" s="179" t="str">
        <f t="shared" si="4460"/>
        <v>BT$17</v>
      </c>
      <c r="BU2194" s="179" t="str">
        <f t="shared" si="4460"/>
        <v>BU$17</v>
      </c>
      <c r="BV2194" s="179" t="str">
        <f t="shared" si="4460"/>
        <v>BV$17</v>
      </c>
      <c r="BW2194" s="179" t="str">
        <f t="shared" si="4460"/>
        <v>BW$17</v>
      </c>
      <c r="BX2194" s="179" t="str">
        <f t="shared" si="4460"/>
        <v>BX$17</v>
      </c>
      <c r="BY2194" s="179" t="str">
        <f t="shared" si="4460"/>
        <v>BY$17</v>
      </c>
      <c r="BZ2194" s="179" t="str">
        <f t="shared" si="4460"/>
        <v>BZ$17</v>
      </c>
      <c r="CA2194" s="179" t="str">
        <f t="shared" si="4460"/>
        <v>CA$17</v>
      </c>
      <c r="CB2194" s="179" t="str">
        <f t="shared" si="4460"/>
        <v>CB$17</v>
      </c>
      <c r="CC2194" s="179" t="str">
        <f t="shared" si="4460"/>
        <v>CC$17</v>
      </c>
      <c r="CD2194" s="179" t="str">
        <f t="shared" si="4460"/>
        <v>CD$17</v>
      </c>
      <c r="CE2194" s="179" t="str">
        <f t="shared" ref="CE2194:CL2194" si="4461">CE2166</f>
        <v>CE$17</v>
      </c>
      <c r="CF2194" s="179" t="str">
        <f t="shared" si="4461"/>
        <v>CF$17</v>
      </c>
      <c r="CG2194" s="179" t="str">
        <f t="shared" si="4461"/>
        <v>CG$17</v>
      </c>
      <c r="CH2194" s="179" t="str">
        <f t="shared" si="4461"/>
        <v>CH$17</v>
      </c>
      <c r="CI2194" s="179" t="str">
        <f t="shared" si="4461"/>
        <v>CI$17</v>
      </c>
      <c r="CJ2194" s="179" t="str">
        <f t="shared" si="4461"/>
        <v>CJ$17</v>
      </c>
      <c r="CK2194" s="179" t="str">
        <f t="shared" si="4461"/>
        <v>CK$17</v>
      </c>
      <c r="CL2194" s="179" t="str">
        <f t="shared" si="4461"/>
        <v>CL$17</v>
      </c>
      <c r="CN2194" s="60"/>
      <c r="CO2194" s="179" t="str">
        <f t="shared" ref="CO2194:DL2194" si="4462">CO2166</f>
        <v>CO$17</v>
      </c>
      <c r="CP2194" s="179" t="str">
        <f t="shared" si="4462"/>
        <v>CP$17</v>
      </c>
      <c r="CQ2194" s="179" t="str">
        <f t="shared" si="4462"/>
        <v>CQ$17</v>
      </c>
      <c r="CR2194" s="179" t="str">
        <f t="shared" si="4462"/>
        <v>CR$17</v>
      </c>
      <c r="CS2194" s="179" t="str">
        <f t="shared" si="4462"/>
        <v>CS$17</v>
      </c>
      <c r="CT2194" s="179" t="str">
        <f t="shared" si="4462"/>
        <v>CT$17</v>
      </c>
      <c r="CU2194" s="179" t="str">
        <f t="shared" si="4462"/>
        <v>CU$17</v>
      </c>
      <c r="CV2194" s="179" t="str">
        <f t="shared" si="4462"/>
        <v>CV$17</v>
      </c>
      <c r="CW2194" s="179" t="str">
        <f t="shared" si="4462"/>
        <v>CW$17</v>
      </c>
      <c r="CX2194" s="179" t="str">
        <f t="shared" si="4462"/>
        <v>CX$17</v>
      </c>
      <c r="CY2194" s="179" t="str">
        <f t="shared" si="4462"/>
        <v>CY$17</v>
      </c>
      <c r="CZ2194" s="179" t="str">
        <f t="shared" si="4462"/>
        <v>CZ$17</v>
      </c>
      <c r="DA2194" s="179" t="str">
        <f t="shared" si="4462"/>
        <v>DA$17</v>
      </c>
      <c r="DB2194" s="179" t="str">
        <f t="shared" si="4462"/>
        <v>DB$17</v>
      </c>
      <c r="DC2194" s="179" t="str">
        <f t="shared" si="4462"/>
        <v>DC$17</v>
      </c>
      <c r="DD2194" s="179" t="str">
        <f t="shared" si="4462"/>
        <v>DD$17</v>
      </c>
      <c r="DE2194" s="179" t="str">
        <f t="shared" si="4462"/>
        <v>DE$17</v>
      </c>
      <c r="DF2194" s="179" t="str">
        <f t="shared" si="4462"/>
        <v>DF$17</v>
      </c>
      <c r="DG2194" s="179" t="str">
        <f t="shared" si="4462"/>
        <v>DG$17</v>
      </c>
      <c r="DH2194" s="179" t="str">
        <f t="shared" si="4462"/>
        <v>DH$17</v>
      </c>
      <c r="DI2194" s="179" t="str">
        <f t="shared" si="4462"/>
        <v>DI$17</v>
      </c>
      <c r="DJ2194" s="179" t="str">
        <f t="shared" si="4462"/>
        <v>DJ$17</v>
      </c>
      <c r="DK2194" s="179" t="str">
        <f t="shared" si="4462"/>
        <v>DK$17</v>
      </c>
      <c r="DL2194" s="179" t="str">
        <f t="shared" si="4462"/>
        <v>DL$17</v>
      </c>
    </row>
    <row r="2195" spans="1:116" x14ac:dyDescent="0.4">
      <c r="B2195" t="s">
        <v>332</v>
      </c>
      <c r="D2195" t="s">
        <v>859</v>
      </c>
      <c r="E2195" s="8" t="str">
        <f t="shared" si="4338"/>
        <v>2195 LTERMY-F</v>
      </c>
      <c r="G2195" s="241" t="str">
        <f>IFERROR(SUBSTITUTE(TRIM(MID(G2171, SEARCH("-", G2171) + 1, LEN(G2171))),":",""),"no unit")</f>
        <v>multiple borrowings w/ annual control</v>
      </c>
      <c r="H2195" s="12"/>
      <c r="I2195" s="60"/>
      <c r="J2195" s="60"/>
      <c r="K2195" s="15"/>
      <c r="L2195" s="15"/>
      <c r="M2195" s="15"/>
      <c r="N2195" s="15"/>
      <c r="O2195" s="15"/>
      <c r="P2195" s="15"/>
      <c r="R2195" s="15"/>
      <c r="S2195" s="179"/>
      <c r="T2195" s="179"/>
      <c r="U2195" s="179"/>
      <c r="V2195" s="179"/>
      <c r="W2195" s="179"/>
      <c r="X2195" s="179"/>
      <c r="Y2195" s="179"/>
      <c r="Z2195" s="179"/>
      <c r="AA2195" s="179"/>
      <c r="AB2195" s="179"/>
      <c r="AC2195" s="179"/>
      <c r="AD2195" s="179"/>
      <c r="AE2195" s="179"/>
      <c r="AF2195" s="179"/>
      <c r="AG2195" s="179"/>
      <c r="AH2195" s="179"/>
      <c r="AI2195" s="179"/>
      <c r="AJ2195" s="179"/>
      <c r="AK2195" s="179"/>
      <c r="AL2195" s="179"/>
      <c r="AM2195" s="179"/>
      <c r="AN2195" s="179"/>
      <c r="AO2195" s="179"/>
      <c r="AP2195" s="179"/>
      <c r="AQ2195" s="179"/>
      <c r="AR2195" s="179"/>
      <c r="AS2195" s="179"/>
      <c r="AT2195" s="179"/>
      <c r="AU2195" s="179"/>
      <c r="AV2195" s="179"/>
      <c r="AW2195" s="179"/>
      <c r="AX2195" s="179"/>
      <c r="AY2195" s="179"/>
      <c r="AZ2195" s="179"/>
      <c r="BA2195" s="179"/>
      <c r="BB2195" s="179"/>
      <c r="BC2195" s="179"/>
      <c r="BD2195" s="179"/>
      <c r="BE2195" s="179"/>
      <c r="BF2195" s="179"/>
      <c r="BG2195" s="179"/>
      <c r="BH2195" s="179"/>
      <c r="BI2195" s="179"/>
      <c r="BJ2195" s="179"/>
      <c r="BK2195" s="179"/>
      <c r="BL2195" s="179"/>
      <c r="BM2195" s="179"/>
      <c r="BN2195" s="179"/>
      <c r="BO2195" s="179"/>
      <c r="BP2195" s="179"/>
      <c r="BQ2195" s="179"/>
      <c r="BR2195" s="179"/>
      <c r="BS2195" s="179"/>
      <c r="BT2195" s="179"/>
      <c r="BU2195" s="179"/>
      <c r="BV2195" s="179"/>
      <c r="BW2195" s="179"/>
      <c r="BX2195" s="179"/>
      <c r="BY2195" s="179"/>
      <c r="BZ2195" s="179"/>
      <c r="CA2195" s="179"/>
      <c r="CB2195" s="179"/>
      <c r="CC2195" s="179"/>
      <c r="CD2195" s="179"/>
      <c r="CE2195" s="179"/>
      <c r="CF2195" s="179"/>
      <c r="CG2195" s="179"/>
      <c r="CH2195" s="179"/>
      <c r="CI2195" s="179"/>
      <c r="CJ2195" s="179"/>
      <c r="CK2195" s="179"/>
      <c r="CL2195" s="179"/>
      <c r="CN2195" s="60"/>
      <c r="CO2195" s="179"/>
      <c r="CP2195" s="179"/>
      <c r="CQ2195" s="179"/>
      <c r="CR2195" s="179"/>
      <c r="CS2195" s="179"/>
      <c r="CT2195" s="179"/>
      <c r="CU2195" s="179"/>
      <c r="CV2195" s="179"/>
      <c r="CW2195" s="179"/>
      <c r="CX2195" s="179"/>
      <c r="CY2195" s="179"/>
      <c r="CZ2195" s="179"/>
      <c r="DA2195" s="179"/>
      <c r="DB2195" s="179"/>
      <c r="DC2195" s="179"/>
      <c r="DD2195" s="179"/>
      <c r="DE2195" s="179"/>
      <c r="DF2195" s="179"/>
      <c r="DG2195" s="179"/>
      <c r="DH2195" s="179"/>
      <c r="DI2195" s="179"/>
      <c r="DJ2195" s="179"/>
      <c r="DK2195" s="179"/>
      <c r="DL2195" s="179"/>
    </row>
    <row r="2196" spans="1:116" x14ac:dyDescent="0.4">
      <c r="A2196" s="3"/>
      <c r="B2196" t="s">
        <v>332</v>
      </c>
      <c r="D2196" t="s">
        <v>859</v>
      </c>
      <c r="E2196" s="8" t="str">
        <f t="shared" si="4338"/>
        <v>2196 LTERMY-F</v>
      </c>
      <c r="G2196" s="191" t="str">
        <f>G2169</f>
        <v>Secondary revenue driver</v>
      </c>
      <c r="H2196" s="90"/>
      <c r="I2196" s="213"/>
      <c r="J2196" s="213"/>
      <c r="K2196" s="214"/>
      <c r="L2196" s="214"/>
      <c r="M2196" s="214"/>
      <c r="N2196" s="214"/>
      <c r="O2196" s="214"/>
      <c r="P2196" s="214"/>
      <c r="R2196" s="214"/>
      <c r="S2196" s="4" t="str">
        <f t="shared" ref="S2196:AX2196" si="4463">ADDRESS(ROW(S2181),COLUMN(S2181),2)</f>
        <v>S$2181</v>
      </c>
      <c r="T2196" s="4" t="str">
        <f t="shared" si="4463"/>
        <v>T$2181</v>
      </c>
      <c r="U2196" s="4" t="str">
        <f t="shared" si="4463"/>
        <v>U$2181</v>
      </c>
      <c r="V2196" s="4" t="str">
        <f t="shared" si="4463"/>
        <v>V$2181</v>
      </c>
      <c r="W2196" s="4" t="str">
        <f t="shared" si="4463"/>
        <v>W$2181</v>
      </c>
      <c r="X2196" s="4" t="str">
        <f t="shared" si="4463"/>
        <v>X$2181</v>
      </c>
      <c r="Y2196" s="4" t="str">
        <f t="shared" si="4463"/>
        <v>Y$2181</v>
      </c>
      <c r="Z2196" s="4" t="str">
        <f t="shared" si="4463"/>
        <v>Z$2181</v>
      </c>
      <c r="AA2196" s="4" t="str">
        <f t="shared" si="4463"/>
        <v>AA$2181</v>
      </c>
      <c r="AB2196" s="4" t="str">
        <f t="shared" si="4463"/>
        <v>AB$2181</v>
      </c>
      <c r="AC2196" s="4" t="str">
        <f t="shared" si="4463"/>
        <v>AC$2181</v>
      </c>
      <c r="AD2196" s="4" t="str">
        <f t="shared" si="4463"/>
        <v>AD$2181</v>
      </c>
      <c r="AE2196" s="4" t="str">
        <f t="shared" si="4463"/>
        <v>AE$2181</v>
      </c>
      <c r="AF2196" s="4" t="str">
        <f t="shared" si="4463"/>
        <v>AF$2181</v>
      </c>
      <c r="AG2196" s="4" t="str">
        <f t="shared" si="4463"/>
        <v>AG$2181</v>
      </c>
      <c r="AH2196" s="4" t="str">
        <f t="shared" si="4463"/>
        <v>AH$2181</v>
      </c>
      <c r="AI2196" s="4" t="str">
        <f t="shared" si="4463"/>
        <v>AI$2181</v>
      </c>
      <c r="AJ2196" s="4" t="str">
        <f t="shared" si="4463"/>
        <v>AJ$2181</v>
      </c>
      <c r="AK2196" s="4" t="str">
        <f t="shared" si="4463"/>
        <v>AK$2181</v>
      </c>
      <c r="AL2196" s="4" t="str">
        <f t="shared" si="4463"/>
        <v>AL$2181</v>
      </c>
      <c r="AM2196" s="4" t="str">
        <f t="shared" si="4463"/>
        <v>AM$2181</v>
      </c>
      <c r="AN2196" s="4" t="str">
        <f t="shared" si="4463"/>
        <v>AN$2181</v>
      </c>
      <c r="AO2196" s="4" t="str">
        <f t="shared" si="4463"/>
        <v>AO$2181</v>
      </c>
      <c r="AP2196" s="4" t="str">
        <f t="shared" si="4463"/>
        <v>AP$2181</v>
      </c>
      <c r="AQ2196" s="4" t="str">
        <f t="shared" si="4463"/>
        <v>AQ$2181</v>
      </c>
      <c r="AR2196" s="4" t="str">
        <f t="shared" si="4463"/>
        <v>AR$2181</v>
      </c>
      <c r="AS2196" s="4" t="str">
        <f t="shared" si="4463"/>
        <v>AS$2181</v>
      </c>
      <c r="AT2196" s="4" t="str">
        <f t="shared" si="4463"/>
        <v>AT$2181</v>
      </c>
      <c r="AU2196" s="4" t="str">
        <f t="shared" si="4463"/>
        <v>AU$2181</v>
      </c>
      <c r="AV2196" s="4" t="str">
        <f t="shared" si="4463"/>
        <v>AV$2181</v>
      </c>
      <c r="AW2196" s="4" t="str">
        <f t="shared" si="4463"/>
        <v>AW$2181</v>
      </c>
      <c r="AX2196" s="4" t="str">
        <f t="shared" si="4463"/>
        <v>AX$2181</v>
      </c>
      <c r="AY2196" s="4" t="str">
        <f t="shared" ref="AY2196:CD2196" si="4464">ADDRESS(ROW(AY2181),COLUMN(AY2181),2)</f>
        <v>AY$2181</v>
      </c>
      <c r="AZ2196" s="4" t="str">
        <f t="shared" si="4464"/>
        <v>AZ$2181</v>
      </c>
      <c r="BA2196" s="4" t="str">
        <f t="shared" si="4464"/>
        <v>BA$2181</v>
      </c>
      <c r="BB2196" s="4" t="str">
        <f t="shared" si="4464"/>
        <v>BB$2181</v>
      </c>
      <c r="BC2196" s="4" t="str">
        <f t="shared" si="4464"/>
        <v>BC$2181</v>
      </c>
      <c r="BD2196" s="4" t="str">
        <f t="shared" si="4464"/>
        <v>BD$2181</v>
      </c>
      <c r="BE2196" s="4" t="str">
        <f t="shared" si="4464"/>
        <v>BE$2181</v>
      </c>
      <c r="BF2196" s="4" t="str">
        <f t="shared" si="4464"/>
        <v>BF$2181</v>
      </c>
      <c r="BG2196" s="4" t="str">
        <f t="shared" si="4464"/>
        <v>BG$2181</v>
      </c>
      <c r="BH2196" s="4" t="str">
        <f t="shared" si="4464"/>
        <v>BH$2181</v>
      </c>
      <c r="BI2196" s="4" t="str">
        <f t="shared" si="4464"/>
        <v>BI$2181</v>
      </c>
      <c r="BJ2196" s="4" t="str">
        <f t="shared" si="4464"/>
        <v>BJ$2181</v>
      </c>
      <c r="BK2196" s="4" t="str">
        <f t="shared" si="4464"/>
        <v>BK$2181</v>
      </c>
      <c r="BL2196" s="4" t="str">
        <f t="shared" si="4464"/>
        <v>BL$2181</v>
      </c>
      <c r="BM2196" s="4" t="str">
        <f t="shared" si="4464"/>
        <v>BM$2181</v>
      </c>
      <c r="BN2196" s="4" t="str">
        <f t="shared" si="4464"/>
        <v>BN$2181</v>
      </c>
      <c r="BO2196" s="4" t="str">
        <f t="shared" si="4464"/>
        <v>BO$2181</v>
      </c>
      <c r="BP2196" s="4" t="str">
        <f t="shared" si="4464"/>
        <v>BP$2181</v>
      </c>
      <c r="BQ2196" s="4" t="str">
        <f t="shared" si="4464"/>
        <v>BQ$2181</v>
      </c>
      <c r="BR2196" s="4" t="str">
        <f t="shared" si="4464"/>
        <v>BR$2181</v>
      </c>
      <c r="BS2196" s="4" t="str">
        <f t="shared" si="4464"/>
        <v>BS$2181</v>
      </c>
      <c r="BT2196" s="4" t="str">
        <f t="shared" si="4464"/>
        <v>BT$2181</v>
      </c>
      <c r="BU2196" s="4" t="str">
        <f t="shared" si="4464"/>
        <v>BU$2181</v>
      </c>
      <c r="BV2196" s="4" t="str">
        <f t="shared" si="4464"/>
        <v>BV$2181</v>
      </c>
      <c r="BW2196" s="4" t="str">
        <f t="shared" si="4464"/>
        <v>BW$2181</v>
      </c>
      <c r="BX2196" s="4" t="str">
        <f t="shared" si="4464"/>
        <v>BX$2181</v>
      </c>
      <c r="BY2196" s="4" t="str">
        <f t="shared" si="4464"/>
        <v>BY$2181</v>
      </c>
      <c r="BZ2196" s="4" t="str">
        <f t="shared" si="4464"/>
        <v>BZ$2181</v>
      </c>
      <c r="CA2196" s="4" t="str">
        <f t="shared" si="4464"/>
        <v>CA$2181</v>
      </c>
      <c r="CB2196" s="4" t="str">
        <f t="shared" si="4464"/>
        <v>CB$2181</v>
      </c>
      <c r="CC2196" s="4" t="str">
        <f t="shared" si="4464"/>
        <v>CC$2181</v>
      </c>
      <c r="CD2196" s="4" t="str">
        <f t="shared" si="4464"/>
        <v>CD$2181</v>
      </c>
      <c r="CE2196" s="4" t="str">
        <f t="shared" ref="CE2196:CL2196" si="4465">ADDRESS(ROW(CE2181),COLUMN(CE2181),2)</f>
        <v>CE$2181</v>
      </c>
      <c r="CF2196" s="4" t="str">
        <f t="shared" si="4465"/>
        <v>CF$2181</v>
      </c>
      <c r="CG2196" s="4" t="str">
        <f t="shared" si="4465"/>
        <v>CG$2181</v>
      </c>
      <c r="CH2196" s="4" t="str">
        <f t="shared" si="4465"/>
        <v>CH$2181</v>
      </c>
      <c r="CI2196" s="4" t="str">
        <f t="shared" si="4465"/>
        <v>CI$2181</v>
      </c>
      <c r="CJ2196" s="4" t="str">
        <f t="shared" si="4465"/>
        <v>CJ$2181</v>
      </c>
      <c r="CK2196" s="4" t="str">
        <f t="shared" si="4465"/>
        <v>CK$2181</v>
      </c>
      <c r="CL2196" s="4" t="str">
        <f t="shared" si="4465"/>
        <v>CL$2181</v>
      </c>
      <c r="CN2196" s="213"/>
      <c r="CO2196" s="4" t="str">
        <f t="shared" ref="CO2196:DL2196" si="4466">ADDRESS(ROW(CO2181),COLUMN(CO2181),2)</f>
        <v>CO$2181</v>
      </c>
      <c r="CP2196" s="4" t="str">
        <f t="shared" si="4466"/>
        <v>CP$2181</v>
      </c>
      <c r="CQ2196" s="4" t="str">
        <f t="shared" si="4466"/>
        <v>CQ$2181</v>
      </c>
      <c r="CR2196" s="4" t="str">
        <f t="shared" si="4466"/>
        <v>CR$2181</v>
      </c>
      <c r="CS2196" s="4" t="str">
        <f t="shared" si="4466"/>
        <v>CS$2181</v>
      </c>
      <c r="CT2196" s="4" t="str">
        <f t="shared" si="4466"/>
        <v>CT$2181</v>
      </c>
      <c r="CU2196" s="4" t="str">
        <f t="shared" si="4466"/>
        <v>CU$2181</v>
      </c>
      <c r="CV2196" s="4" t="str">
        <f t="shared" si="4466"/>
        <v>CV$2181</v>
      </c>
      <c r="CW2196" s="4" t="str">
        <f t="shared" si="4466"/>
        <v>CW$2181</v>
      </c>
      <c r="CX2196" s="4" t="str">
        <f t="shared" si="4466"/>
        <v>CX$2181</v>
      </c>
      <c r="CY2196" s="4" t="str">
        <f t="shared" si="4466"/>
        <v>CY$2181</v>
      </c>
      <c r="CZ2196" s="4" t="str">
        <f t="shared" si="4466"/>
        <v>CZ$2181</v>
      </c>
      <c r="DA2196" s="4" t="str">
        <f t="shared" si="4466"/>
        <v>DA$2181</v>
      </c>
      <c r="DB2196" s="4" t="str">
        <f t="shared" si="4466"/>
        <v>DB$2181</v>
      </c>
      <c r="DC2196" s="4" t="str">
        <f t="shared" si="4466"/>
        <v>DC$2181</v>
      </c>
      <c r="DD2196" s="4" t="str">
        <f t="shared" si="4466"/>
        <v>DD$2181</v>
      </c>
      <c r="DE2196" s="4" t="str">
        <f t="shared" si="4466"/>
        <v>DE$2181</v>
      </c>
      <c r="DF2196" s="4" t="str">
        <f t="shared" si="4466"/>
        <v>DF$2181</v>
      </c>
      <c r="DG2196" s="4" t="str">
        <f t="shared" si="4466"/>
        <v>DG$2181</v>
      </c>
      <c r="DH2196" s="4" t="str">
        <f t="shared" si="4466"/>
        <v>DH$2181</v>
      </c>
      <c r="DI2196" s="4" t="str">
        <f t="shared" si="4466"/>
        <v>DI$2181</v>
      </c>
      <c r="DJ2196" s="4" t="str">
        <f t="shared" si="4466"/>
        <v>DJ$2181</v>
      </c>
      <c r="DK2196" s="4" t="str">
        <f t="shared" si="4466"/>
        <v>DK$2181</v>
      </c>
      <c r="DL2196" s="4" t="str">
        <f t="shared" si="4466"/>
        <v>DL$2181</v>
      </c>
    </row>
    <row r="2197" spans="1:116" x14ac:dyDescent="0.4">
      <c r="B2197" t="s">
        <v>332</v>
      </c>
      <c r="D2197" t="s">
        <v>859</v>
      </c>
      <c r="E2197" s="8" t="str">
        <f t="shared" si="4338"/>
        <v>2197 LTERMY-F</v>
      </c>
      <c r="G2197" s="136" t="str">
        <f>G2170</f>
        <v>Secondary volume driver</v>
      </c>
      <c r="H2197" s="12"/>
      <c r="I2197" s="60"/>
      <c r="J2197" s="60"/>
      <c r="K2197" s="15"/>
      <c r="L2197" s="15"/>
      <c r="M2197" s="15"/>
      <c r="N2197" s="15"/>
      <c r="O2197" s="15"/>
      <c r="P2197" s="15"/>
      <c r="R2197" s="15"/>
      <c r="S2197" s="179" t="str">
        <f t="shared" ref="S2197:AX2197" si="4467">S2169</f>
        <v>S$18</v>
      </c>
      <c r="T2197" s="179" t="str">
        <f t="shared" si="4467"/>
        <v>T$18</v>
      </c>
      <c r="U2197" s="179" t="str">
        <f t="shared" si="4467"/>
        <v>U$18</v>
      </c>
      <c r="V2197" s="179" t="str">
        <f t="shared" si="4467"/>
        <v>V$18</v>
      </c>
      <c r="W2197" s="179" t="str">
        <f t="shared" si="4467"/>
        <v>W$18</v>
      </c>
      <c r="X2197" s="179" t="str">
        <f t="shared" si="4467"/>
        <v>X$18</v>
      </c>
      <c r="Y2197" s="179" t="str">
        <f t="shared" si="4467"/>
        <v>Y$18</v>
      </c>
      <c r="Z2197" s="179" t="str">
        <f t="shared" si="4467"/>
        <v>Z$18</v>
      </c>
      <c r="AA2197" s="179" t="str">
        <f t="shared" si="4467"/>
        <v>AA$18</v>
      </c>
      <c r="AB2197" s="179" t="str">
        <f t="shared" si="4467"/>
        <v>AB$18</v>
      </c>
      <c r="AC2197" s="179" t="str">
        <f t="shared" si="4467"/>
        <v>AC$18</v>
      </c>
      <c r="AD2197" s="179" t="str">
        <f t="shared" si="4467"/>
        <v>AD$18</v>
      </c>
      <c r="AE2197" s="179" t="str">
        <f t="shared" si="4467"/>
        <v>AE$18</v>
      </c>
      <c r="AF2197" s="179" t="str">
        <f t="shared" si="4467"/>
        <v>AF$18</v>
      </c>
      <c r="AG2197" s="179" t="str">
        <f t="shared" si="4467"/>
        <v>AG$18</v>
      </c>
      <c r="AH2197" s="179" t="str">
        <f t="shared" si="4467"/>
        <v>AH$18</v>
      </c>
      <c r="AI2197" s="179" t="str">
        <f t="shared" si="4467"/>
        <v>AI$18</v>
      </c>
      <c r="AJ2197" s="179" t="str">
        <f t="shared" si="4467"/>
        <v>AJ$18</v>
      </c>
      <c r="AK2197" s="179" t="str">
        <f t="shared" si="4467"/>
        <v>AK$18</v>
      </c>
      <c r="AL2197" s="179" t="str">
        <f t="shared" si="4467"/>
        <v>AL$18</v>
      </c>
      <c r="AM2197" s="179" t="str">
        <f t="shared" si="4467"/>
        <v>AM$18</v>
      </c>
      <c r="AN2197" s="179" t="str">
        <f t="shared" si="4467"/>
        <v>AN$18</v>
      </c>
      <c r="AO2197" s="179" t="str">
        <f t="shared" si="4467"/>
        <v>AO$18</v>
      </c>
      <c r="AP2197" s="179" t="str">
        <f t="shared" si="4467"/>
        <v>AP$18</v>
      </c>
      <c r="AQ2197" s="179" t="str">
        <f t="shared" si="4467"/>
        <v>AQ$18</v>
      </c>
      <c r="AR2197" s="179" t="str">
        <f t="shared" si="4467"/>
        <v>AR$18</v>
      </c>
      <c r="AS2197" s="179" t="str">
        <f t="shared" si="4467"/>
        <v>AS$18</v>
      </c>
      <c r="AT2197" s="179" t="str">
        <f t="shared" si="4467"/>
        <v>AT$18</v>
      </c>
      <c r="AU2197" s="179" t="str">
        <f t="shared" si="4467"/>
        <v>AU$18</v>
      </c>
      <c r="AV2197" s="179" t="str">
        <f t="shared" si="4467"/>
        <v>AV$18</v>
      </c>
      <c r="AW2197" s="179" t="str">
        <f t="shared" si="4467"/>
        <v>AW$18</v>
      </c>
      <c r="AX2197" s="179" t="str">
        <f t="shared" si="4467"/>
        <v>AX$18</v>
      </c>
      <c r="AY2197" s="179" t="str">
        <f t="shared" ref="AY2197:CD2197" si="4468">AY2169</f>
        <v>AY$18</v>
      </c>
      <c r="AZ2197" s="179" t="str">
        <f t="shared" si="4468"/>
        <v>AZ$18</v>
      </c>
      <c r="BA2197" s="179" t="str">
        <f t="shared" si="4468"/>
        <v>BA$18</v>
      </c>
      <c r="BB2197" s="179" t="str">
        <f t="shared" si="4468"/>
        <v>BB$18</v>
      </c>
      <c r="BC2197" s="179" t="str">
        <f t="shared" si="4468"/>
        <v>BC$18</v>
      </c>
      <c r="BD2197" s="179" t="str">
        <f t="shared" si="4468"/>
        <v>BD$18</v>
      </c>
      <c r="BE2197" s="179" t="str">
        <f t="shared" si="4468"/>
        <v>BE$18</v>
      </c>
      <c r="BF2197" s="179" t="str">
        <f t="shared" si="4468"/>
        <v>BF$18</v>
      </c>
      <c r="BG2197" s="179" t="str">
        <f t="shared" si="4468"/>
        <v>BG$18</v>
      </c>
      <c r="BH2197" s="179" t="str">
        <f t="shared" si="4468"/>
        <v>BH$18</v>
      </c>
      <c r="BI2197" s="179" t="str">
        <f t="shared" si="4468"/>
        <v>BI$18</v>
      </c>
      <c r="BJ2197" s="179" t="str">
        <f t="shared" si="4468"/>
        <v>BJ$18</v>
      </c>
      <c r="BK2197" s="179" t="str">
        <f t="shared" si="4468"/>
        <v>BK$18</v>
      </c>
      <c r="BL2197" s="179" t="str">
        <f t="shared" si="4468"/>
        <v>BL$18</v>
      </c>
      <c r="BM2197" s="179" t="str">
        <f t="shared" si="4468"/>
        <v>BM$18</v>
      </c>
      <c r="BN2197" s="179" t="str">
        <f t="shared" si="4468"/>
        <v>BN$18</v>
      </c>
      <c r="BO2197" s="179" t="str">
        <f t="shared" si="4468"/>
        <v>BO$18</v>
      </c>
      <c r="BP2197" s="179" t="str">
        <f t="shared" si="4468"/>
        <v>BP$18</v>
      </c>
      <c r="BQ2197" s="179" t="str">
        <f t="shared" si="4468"/>
        <v>BQ$18</v>
      </c>
      <c r="BR2197" s="179" t="str">
        <f t="shared" si="4468"/>
        <v>BR$18</v>
      </c>
      <c r="BS2197" s="179" t="str">
        <f t="shared" si="4468"/>
        <v>BS$18</v>
      </c>
      <c r="BT2197" s="179" t="str">
        <f t="shared" si="4468"/>
        <v>BT$18</v>
      </c>
      <c r="BU2197" s="179" t="str">
        <f t="shared" si="4468"/>
        <v>BU$18</v>
      </c>
      <c r="BV2197" s="179" t="str">
        <f t="shared" si="4468"/>
        <v>BV$18</v>
      </c>
      <c r="BW2197" s="179" t="str">
        <f t="shared" si="4468"/>
        <v>BW$18</v>
      </c>
      <c r="BX2197" s="179" t="str">
        <f t="shared" si="4468"/>
        <v>BX$18</v>
      </c>
      <c r="BY2197" s="179" t="str">
        <f t="shared" si="4468"/>
        <v>BY$18</v>
      </c>
      <c r="BZ2197" s="179" t="str">
        <f t="shared" si="4468"/>
        <v>BZ$18</v>
      </c>
      <c r="CA2197" s="179" t="str">
        <f t="shared" si="4468"/>
        <v>CA$18</v>
      </c>
      <c r="CB2197" s="179" t="str">
        <f t="shared" si="4468"/>
        <v>CB$18</v>
      </c>
      <c r="CC2197" s="179" t="str">
        <f t="shared" si="4468"/>
        <v>CC$18</v>
      </c>
      <c r="CD2197" s="179" t="str">
        <f t="shared" si="4468"/>
        <v>CD$18</v>
      </c>
      <c r="CE2197" s="179" t="str">
        <f t="shared" ref="CE2197:CL2197" si="4469">CE2169</f>
        <v>CE$18</v>
      </c>
      <c r="CF2197" s="179" t="str">
        <f t="shared" si="4469"/>
        <v>CF$18</v>
      </c>
      <c r="CG2197" s="179" t="str">
        <f t="shared" si="4469"/>
        <v>CG$18</v>
      </c>
      <c r="CH2197" s="179" t="str">
        <f t="shared" si="4469"/>
        <v>CH$18</v>
      </c>
      <c r="CI2197" s="179" t="str">
        <f t="shared" si="4469"/>
        <v>CI$18</v>
      </c>
      <c r="CJ2197" s="179" t="str">
        <f t="shared" si="4469"/>
        <v>CJ$18</v>
      </c>
      <c r="CK2197" s="179" t="str">
        <f t="shared" si="4469"/>
        <v>CK$18</v>
      </c>
      <c r="CL2197" s="179" t="str">
        <f t="shared" si="4469"/>
        <v>CL$18</v>
      </c>
      <c r="CN2197" s="60"/>
      <c r="CO2197" s="179" t="str">
        <f t="shared" ref="CO2197:DL2197" si="4470">CO2169</f>
        <v>CO$18</v>
      </c>
      <c r="CP2197" s="179" t="str">
        <f t="shared" si="4470"/>
        <v>CP$18</v>
      </c>
      <c r="CQ2197" s="179" t="str">
        <f t="shared" si="4470"/>
        <v>CQ$18</v>
      </c>
      <c r="CR2197" s="179" t="str">
        <f t="shared" si="4470"/>
        <v>CR$18</v>
      </c>
      <c r="CS2197" s="179" t="str">
        <f t="shared" si="4470"/>
        <v>CS$18</v>
      </c>
      <c r="CT2197" s="179" t="str">
        <f t="shared" si="4470"/>
        <v>CT$18</v>
      </c>
      <c r="CU2197" s="179" t="str">
        <f t="shared" si="4470"/>
        <v>CU$18</v>
      </c>
      <c r="CV2197" s="179" t="str">
        <f t="shared" si="4470"/>
        <v>CV$18</v>
      </c>
      <c r="CW2197" s="179" t="str">
        <f t="shared" si="4470"/>
        <v>CW$18</v>
      </c>
      <c r="CX2197" s="179" t="str">
        <f t="shared" si="4470"/>
        <v>CX$18</v>
      </c>
      <c r="CY2197" s="179" t="str">
        <f t="shared" si="4470"/>
        <v>CY$18</v>
      </c>
      <c r="CZ2197" s="179" t="str">
        <f t="shared" si="4470"/>
        <v>CZ$18</v>
      </c>
      <c r="DA2197" s="179" t="str">
        <f t="shared" si="4470"/>
        <v>DA$18</v>
      </c>
      <c r="DB2197" s="179" t="str">
        <f t="shared" si="4470"/>
        <v>DB$18</v>
      </c>
      <c r="DC2197" s="179" t="str">
        <f t="shared" si="4470"/>
        <v>DC$18</v>
      </c>
      <c r="DD2197" s="179" t="str">
        <f t="shared" si="4470"/>
        <v>DD$18</v>
      </c>
      <c r="DE2197" s="179" t="str">
        <f t="shared" si="4470"/>
        <v>DE$18</v>
      </c>
      <c r="DF2197" s="179" t="str">
        <f t="shared" si="4470"/>
        <v>DF$18</v>
      </c>
      <c r="DG2197" s="179" t="str">
        <f t="shared" si="4470"/>
        <v>DG$18</v>
      </c>
      <c r="DH2197" s="179" t="str">
        <f t="shared" si="4470"/>
        <v>DH$18</v>
      </c>
      <c r="DI2197" s="179" t="str">
        <f t="shared" si="4470"/>
        <v>DI$18</v>
      </c>
      <c r="DJ2197" s="179" t="str">
        <f t="shared" si="4470"/>
        <v>DJ$18</v>
      </c>
      <c r="DK2197" s="179" t="str">
        <f t="shared" si="4470"/>
        <v>DK$18</v>
      </c>
      <c r="DL2197" s="179" t="str">
        <f t="shared" si="4470"/>
        <v>DL$18</v>
      </c>
    </row>
    <row r="2198" spans="1:116" x14ac:dyDescent="0.4">
      <c r="E2198" s="8"/>
      <c r="H2198" s="12"/>
      <c r="I2198" s="60"/>
      <c r="J2198" s="60"/>
      <c r="K2198" s="15"/>
      <c r="L2198" s="15"/>
      <c r="M2198" s="15"/>
      <c r="N2198" s="15"/>
      <c r="O2198" s="15"/>
      <c r="P2198" s="15"/>
      <c r="R2198" s="15"/>
      <c r="S2198" s="76"/>
      <c r="T2198" s="76"/>
      <c r="U2198" s="76"/>
      <c r="V2198" s="76"/>
      <c r="W2198" s="76"/>
      <c r="X2198" s="76"/>
      <c r="Y2198" s="76"/>
      <c r="Z2198" s="76"/>
      <c r="AA2198" s="76"/>
      <c r="AB2198" s="76"/>
      <c r="AC2198" s="76"/>
      <c r="AD2198" s="76"/>
      <c r="AE2198" s="76"/>
      <c r="AF2198" s="76"/>
      <c r="AG2198" s="76"/>
      <c r="AH2198" s="76"/>
      <c r="AI2198" s="76"/>
      <c r="AJ2198" s="76"/>
      <c r="AK2198" s="76"/>
      <c r="AL2198" s="76"/>
      <c r="AM2198" s="76"/>
      <c r="AN2198" s="76"/>
      <c r="AO2198" s="76"/>
      <c r="AP2198" s="76"/>
      <c r="AQ2198" s="76"/>
      <c r="AR2198" s="76"/>
      <c r="AS2198" s="76"/>
      <c r="AT2198" s="76"/>
      <c r="AU2198" s="76"/>
      <c r="AV2198" s="76"/>
      <c r="AW2198" s="76"/>
      <c r="AX2198" s="76"/>
      <c r="AY2198" s="76"/>
      <c r="AZ2198" s="76"/>
      <c r="BA2198" s="76"/>
      <c r="BB2198" s="76"/>
      <c r="BC2198" s="76"/>
      <c r="BD2198" s="76"/>
      <c r="BE2198" s="76"/>
      <c r="BF2198" s="76"/>
      <c r="BG2198" s="76"/>
      <c r="BH2198" s="76"/>
      <c r="BI2198" s="76"/>
      <c r="BJ2198" s="76"/>
      <c r="BK2198" s="76"/>
      <c r="BL2198" s="76"/>
      <c r="BM2198" s="76"/>
      <c r="BN2198" s="76"/>
      <c r="BO2198" s="76"/>
      <c r="BP2198" s="76"/>
      <c r="BQ2198" s="76"/>
      <c r="BR2198" s="76"/>
      <c r="BS2198" s="76"/>
      <c r="BT2198" s="76"/>
      <c r="BU2198" s="76"/>
      <c r="BV2198" s="76"/>
      <c r="BW2198" s="76"/>
      <c r="BX2198" s="76"/>
      <c r="BY2198" s="76"/>
      <c r="BZ2198" s="76"/>
      <c r="CA2198" s="76"/>
      <c r="CB2198" s="76"/>
      <c r="CC2198" s="76"/>
      <c r="CD2198" s="76"/>
      <c r="CE2198" s="76"/>
      <c r="CF2198" s="76"/>
      <c r="CG2198" s="76"/>
      <c r="CH2198" s="76"/>
      <c r="CI2198" s="76"/>
      <c r="CJ2198" s="76"/>
      <c r="CK2198" s="76"/>
      <c r="CL2198" s="76"/>
      <c r="CN2198" s="60"/>
      <c r="CO2198" s="76"/>
      <c r="CP2198" s="76"/>
      <c r="CQ2198" s="76"/>
      <c r="CR2198" s="76"/>
      <c r="CS2198" s="76"/>
      <c r="CT2198" s="76"/>
      <c r="CU2198" s="76"/>
      <c r="CV2198" s="76"/>
      <c r="CW2198" s="76"/>
      <c r="CX2198" s="76"/>
      <c r="CY2198" s="76"/>
      <c r="CZ2198" s="76"/>
      <c r="DA2198" s="76"/>
      <c r="DB2198" s="76"/>
      <c r="DC2198" s="76"/>
      <c r="DD2198" s="76"/>
      <c r="DE2198" s="76"/>
      <c r="DF2198" s="76"/>
      <c r="DG2198" s="76"/>
      <c r="DH2198" s="76"/>
      <c r="DI2198" s="76"/>
      <c r="DJ2198" s="76"/>
      <c r="DK2198" s="76"/>
      <c r="DL2198" s="76"/>
    </row>
    <row r="2199" spans="1:116" x14ac:dyDescent="0.4">
      <c r="A2199" s="174"/>
      <c r="E2199" s="8"/>
      <c r="G2199" s="175" t="s">
        <v>490</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492</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AX2201" si="4471">S$20</f>
        <v>S$16</v>
      </c>
      <c r="T2201" s="199" t="str">
        <f t="shared" si="4471"/>
        <v>T$16</v>
      </c>
      <c r="U2201" s="199" t="str">
        <f t="shared" si="4471"/>
        <v>U$16</v>
      </c>
      <c r="V2201" s="199" t="str">
        <f t="shared" si="4471"/>
        <v>V$16</v>
      </c>
      <c r="W2201" s="199" t="str">
        <f t="shared" si="4471"/>
        <v>W$16</v>
      </c>
      <c r="X2201" s="199" t="str">
        <f t="shared" si="4471"/>
        <v>X$16</v>
      </c>
      <c r="Y2201" s="199" t="str">
        <f t="shared" si="4471"/>
        <v>Y$16</v>
      </c>
      <c r="Z2201" s="199" t="str">
        <f t="shared" si="4471"/>
        <v>Z$16</v>
      </c>
      <c r="AA2201" s="199" t="str">
        <f t="shared" si="4471"/>
        <v>AA$16</v>
      </c>
      <c r="AB2201" s="199" t="str">
        <f t="shared" si="4471"/>
        <v>AB$16</v>
      </c>
      <c r="AC2201" s="199" t="str">
        <f t="shared" si="4471"/>
        <v>AC$16</v>
      </c>
      <c r="AD2201" s="199" t="str">
        <f t="shared" si="4471"/>
        <v>AD$16</v>
      </c>
      <c r="AE2201" s="199" t="str">
        <f t="shared" si="4471"/>
        <v>AE$16</v>
      </c>
      <c r="AF2201" s="199" t="str">
        <f t="shared" si="4471"/>
        <v>AF$16</v>
      </c>
      <c r="AG2201" s="199" t="str">
        <f t="shared" si="4471"/>
        <v>AG$16</v>
      </c>
      <c r="AH2201" s="199" t="str">
        <f t="shared" si="4471"/>
        <v>AH$16</v>
      </c>
      <c r="AI2201" s="199" t="str">
        <f t="shared" si="4471"/>
        <v>AI$16</v>
      </c>
      <c r="AJ2201" s="199" t="str">
        <f t="shared" si="4471"/>
        <v>AJ$16</v>
      </c>
      <c r="AK2201" s="199" t="str">
        <f t="shared" si="4471"/>
        <v>AK$16</v>
      </c>
      <c r="AL2201" s="199" t="str">
        <f t="shared" si="4471"/>
        <v>AL$16</v>
      </c>
      <c r="AM2201" s="199" t="str">
        <f t="shared" si="4471"/>
        <v>AM$16</v>
      </c>
      <c r="AN2201" s="199" t="str">
        <f t="shared" si="4471"/>
        <v>AN$16</v>
      </c>
      <c r="AO2201" s="199" t="str">
        <f t="shared" si="4471"/>
        <v>AO$16</v>
      </c>
      <c r="AP2201" s="199" t="str">
        <f t="shared" si="4471"/>
        <v>AP$16</v>
      </c>
      <c r="AQ2201" s="199" t="str">
        <f t="shared" si="4471"/>
        <v>AQ$16</v>
      </c>
      <c r="AR2201" s="199" t="str">
        <f t="shared" si="4471"/>
        <v>AR$16</v>
      </c>
      <c r="AS2201" s="199" t="str">
        <f t="shared" si="4471"/>
        <v>AS$16</v>
      </c>
      <c r="AT2201" s="199" t="str">
        <f t="shared" si="4471"/>
        <v>AT$16</v>
      </c>
      <c r="AU2201" s="199" t="str">
        <f t="shared" si="4471"/>
        <v>AU$16</v>
      </c>
      <c r="AV2201" s="199" t="str">
        <f t="shared" si="4471"/>
        <v>AV$16</v>
      </c>
      <c r="AW2201" s="199" t="str">
        <f t="shared" si="4471"/>
        <v>AW$16</v>
      </c>
      <c r="AX2201" s="199" t="str">
        <f t="shared" si="4471"/>
        <v>AX$16</v>
      </c>
      <c r="AY2201" s="199" t="str">
        <f t="shared" ref="AY2201:CD2201" si="4472">AY$20</f>
        <v>AY$16</v>
      </c>
      <c r="AZ2201" s="199" t="str">
        <f t="shared" si="4472"/>
        <v>AZ$16</v>
      </c>
      <c r="BA2201" s="199" t="str">
        <f t="shared" si="4472"/>
        <v>BA$16</v>
      </c>
      <c r="BB2201" s="199" t="str">
        <f t="shared" si="4472"/>
        <v>BB$16</v>
      </c>
      <c r="BC2201" s="199" t="str">
        <f t="shared" si="4472"/>
        <v>BC$16</v>
      </c>
      <c r="BD2201" s="199" t="str">
        <f t="shared" si="4472"/>
        <v>BD$16</v>
      </c>
      <c r="BE2201" s="199" t="str">
        <f t="shared" si="4472"/>
        <v>BE$16</v>
      </c>
      <c r="BF2201" s="199" t="str">
        <f t="shared" si="4472"/>
        <v>BF$16</v>
      </c>
      <c r="BG2201" s="199" t="str">
        <f t="shared" si="4472"/>
        <v>BG$16</v>
      </c>
      <c r="BH2201" s="199" t="str">
        <f t="shared" si="4472"/>
        <v>BH$16</v>
      </c>
      <c r="BI2201" s="199" t="str">
        <f t="shared" si="4472"/>
        <v>BI$16</v>
      </c>
      <c r="BJ2201" s="199" t="str">
        <f t="shared" si="4472"/>
        <v>BJ$16</v>
      </c>
      <c r="BK2201" s="199" t="str">
        <f t="shared" si="4472"/>
        <v>BK$16</v>
      </c>
      <c r="BL2201" s="199" t="str">
        <f t="shared" si="4472"/>
        <v>BL$16</v>
      </c>
      <c r="BM2201" s="199" t="str">
        <f t="shared" si="4472"/>
        <v>BM$16</v>
      </c>
      <c r="BN2201" s="199" t="str">
        <f t="shared" si="4472"/>
        <v>BN$16</v>
      </c>
      <c r="BO2201" s="199" t="str">
        <f t="shared" si="4472"/>
        <v>BO$16</v>
      </c>
      <c r="BP2201" s="199" t="str">
        <f t="shared" si="4472"/>
        <v>BP$16</v>
      </c>
      <c r="BQ2201" s="199" t="str">
        <f t="shared" si="4472"/>
        <v>BQ$16</v>
      </c>
      <c r="BR2201" s="199" t="str">
        <f t="shared" si="4472"/>
        <v>BR$16</v>
      </c>
      <c r="BS2201" s="199" t="str">
        <f t="shared" si="4472"/>
        <v>BS$16</v>
      </c>
      <c r="BT2201" s="199" t="str">
        <f t="shared" si="4472"/>
        <v>BT$16</v>
      </c>
      <c r="BU2201" s="199" t="str">
        <f t="shared" si="4472"/>
        <v>BU$16</v>
      </c>
      <c r="BV2201" s="199" t="str">
        <f t="shared" si="4472"/>
        <v>BV$16</v>
      </c>
      <c r="BW2201" s="199" t="str">
        <f t="shared" si="4472"/>
        <v>BW$16</v>
      </c>
      <c r="BX2201" s="199" t="str">
        <f t="shared" si="4472"/>
        <v>BX$16</v>
      </c>
      <c r="BY2201" s="199" t="str">
        <f t="shared" si="4472"/>
        <v>BY$16</v>
      </c>
      <c r="BZ2201" s="199" t="str">
        <f t="shared" si="4472"/>
        <v>BZ$16</v>
      </c>
      <c r="CA2201" s="199" t="str">
        <f t="shared" si="4472"/>
        <v>CA$16</v>
      </c>
      <c r="CB2201" s="199" t="str">
        <f t="shared" si="4472"/>
        <v>CB$16</v>
      </c>
      <c r="CC2201" s="199" t="str">
        <f t="shared" si="4472"/>
        <v>CC$16</v>
      </c>
      <c r="CD2201" s="199" t="str">
        <f t="shared" si="4472"/>
        <v>CD$16</v>
      </c>
      <c r="CE2201" s="199" t="str">
        <f t="shared" ref="CE2201:CL2201" si="4473">CE$20</f>
        <v>CE$16</v>
      </c>
      <c r="CF2201" s="199" t="str">
        <f t="shared" si="4473"/>
        <v>CF$16</v>
      </c>
      <c r="CG2201" s="199" t="str">
        <f t="shared" si="4473"/>
        <v>CG$16</v>
      </c>
      <c r="CH2201" s="199" t="str">
        <f t="shared" si="4473"/>
        <v>CH$16</v>
      </c>
      <c r="CI2201" s="199" t="str">
        <f t="shared" si="4473"/>
        <v>CI$16</v>
      </c>
      <c r="CJ2201" s="199" t="str">
        <f t="shared" si="4473"/>
        <v>CJ$16</v>
      </c>
      <c r="CK2201" s="199" t="str">
        <f t="shared" si="4473"/>
        <v>CK$16</v>
      </c>
      <c r="CL2201" s="199" t="str">
        <f t="shared" si="4473"/>
        <v>CL$16</v>
      </c>
      <c r="CN2201" s="176"/>
      <c r="CO2201" s="199" t="str">
        <f t="shared" ref="CO2201:DL2201" si="4474">CO$20</f>
        <v>CO$16</v>
      </c>
      <c r="CP2201" s="199" t="str">
        <f t="shared" si="4474"/>
        <v>CP$16</v>
      </c>
      <c r="CQ2201" s="199" t="str">
        <f t="shared" si="4474"/>
        <v>CQ$16</v>
      </c>
      <c r="CR2201" s="199" t="str">
        <f t="shared" si="4474"/>
        <v>CR$16</v>
      </c>
      <c r="CS2201" s="199" t="str">
        <f t="shared" si="4474"/>
        <v>CS$16</v>
      </c>
      <c r="CT2201" s="199" t="str">
        <f t="shared" si="4474"/>
        <v>CT$16</v>
      </c>
      <c r="CU2201" s="199" t="str">
        <f t="shared" si="4474"/>
        <v>CU$16</v>
      </c>
      <c r="CV2201" s="199" t="str">
        <f t="shared" si="4474"/>
        <v>CV$16</v>
      </c>
      <c r="CW2201" s="199" t="str">
        <f t="shared" si="4474"/>
        <v>CW$16</v>
      </c>
      <c r="CX2201" s="199" t="str">
        <f t="shared" si="4474"/>
        <v>CX$16</v>
      </c>
      <c r="CY2201" s="199" t="str">
        <f t="shared" si="4474"/>
        <v>CY$16</v>
      </c>
      <c r="CZ2201" s="199" t="str">
        <f t="shared" si="4474"/>
        <v>CZ$16</v>
      </c>
      <c r="DA2201" s="199" t="str">
        <f t="shared" si="4474"/>
        <v>DA$16</v>
      </c>
      <c r="DB2201" s="199" t="str">
        <f t="shared" si="4474"/>
        <v>DB$16</v>
      </c>
      <c r="DC2201" s="199" t="str">
        <f t="shared" si="4474"/>
        <v>DC$16</v>
      </c>
      <c r="DD2201" s="199" t="str">
        <f t="shared" si="4474"/>
        <v>DD$16</v>
      </c>
      <c r="DE2201" s="199" t="str">
        <f t="shared" si="4474"/>
        <v>DE$16</v>
      </c>
      <c r="DF2201" s="199" t="str">
        <f t="shared" si="4474"/>
        <v>DF$16</v>
      </c>
      <c r="DG2201" s="199" t="str">
        <f t="shared" si="4474"/>
        <v>DG$16</v>
      </c>
      <c r="DH2201" s="199" t="str">
        <f t="shared" si="4474"/>
        <v>DH$16</v>
      </c>
      <c r="DI2201" s="199" t="str">
        <f t="shared" si="4474"/>
        <v>DI$16</v>
      </c>
      <c r="DJ2201" s="199" t="str">
        <f t="shared" si="4474"/>
        <v>DJ$16</v>
      </c>
      <c r="DK2201" s="199" t="str">
        <f t="shared" si="4474"/>
        <v>DK$16</v>
      </c>
      <c r="DL2201" s="199" t="str">
        <f t="shared" si="4474"/>
        <v>DL$16</v>
      </c>
    </row>
    <row r="2202" spans="1:116" x14ac:dyDescent="0.4">
      <c r="A2202" s="174"/>
      <c r="E2202" s="8"/>
      <c r="G2202" s="175" t="s">
        <v>462</v>
      </c>
      <c r="H2202" s="200"/>
      <c r="I2202" s="201"/>
      <c r="J2202" s="201"/>
      <c r="K2202" s="202"/>
      <c r="L2202" s="202"/>
      <c r="M2202" s="202"/>
      <c r="N2202" s="202"/>
      <c r="O2202" s="202"/>
      <c r="P2202" s="202"/>
      <c r="R2202" s="202"/>
      <c r="S2202" s="199" t="str">
        <f t="shared" ref="S2202:AX2202" si="4475">S$21</f>
        <v>S$17</v>
      </c>
      <c r="T2202" s="199" t="str">
        <f t="shared" si="4475"/>
        <v>T$17</v>
      </c>
      <c r="U2202" s="199" t="str">
        <f t="shared" si="4475"/>
        <v>U$17</v>
      </c>
      <c r="V2202" s="199" t="str">
        <f t="shared" si="4475"/>
        <v>V$17</v>
      </c>
      <c r="W2202" s="199" t="str">
        <f t="shared" si="4475"/>
        <v>W$17</v>
      </c>
      <c r="X2202" s="199" t="str">
        <f t="shared" si="4475"/>
        <v>X$17</v>
      </c>
      <c r="Y2202" s="199" t="str">
        <f t="shared" si="4475"/>
        <v>Y$17</v>
      </c>
      <c r="Z2202" s="199" t="str">
        <f t="shared" si="4475"/>
        <v>Z$17</v>
      </c>
      <c r="AA2202" s="199" t="str">
        <f t="shared" si="4475"/>
        <v>AA$17</v>
      </c>
      <c r="AB2202" s="199" t="str">
        <f t="shared" si="4475"/>
        <v>AB$17</v>
      </c>
      <c r="AC2202" s="199" t="str">
        <f t="shared" si="4475"/>
        <v>AC$17</v>
      </c>
      <c r="AD2202" s="199" t="str">
        <f t="shared" si="4475"/>
        <v>AD$17</v>
      </c>
      <c r="AE2202" s="199" t="str">
        <f t="shared" si="4475"/>
        <v>AE$17</v>
      </c>
      <c r="AF2202" s="199" t="str">
        <f t="shared" si="4475"/>
        <v>AF$17</v>
      </c>
      <c r="AG2202" s="199" t="str">
        <f t="shared" si="4475"/>
        <v>AG$17</v>
      </c>
      <c r="AH2202" s="199" t="str">
        <f t="shared" si="4475"/>
        <v>AH$17</v>
      </c>
      <c r="AI2202" s="199" t="str">
        <f t="shared" si="4475"/>
        <v>AI$17</v>
      </c>
      <c r="AJ2202" s="199" t="str">
        <f t="shared" si="4475"/>
        <v>AJ$17</v>
      </c>
      <c r="AK2202" s="199" t="str">
        <f t="shared" si="4475"/>
        <v>AK$17</v>
      </c>
      <c r="AL2202" s="199" t="str">
        <f t="shared" si="4475"/>
        <v>AL$17</v>
      </c>
      <c r="AM2202" s="199" t="str">
        <f t="shared" si="4475"/>
        <v>AM$17</v>
      </c>
      <c r="AN2202" s="199" t="str">
        <f t="shared" si="4475"/>
        <v>AN$17</v>
      </c>
      <c r="AO2202" s="199" t="str">
        <f t="shared" si="4475"/>
        <v>AO$17</v>
      </c>
      <c r="AP2202" s="199" t="str">
        <f t="shared" si="4475"/>
        <v>AP$17</v>
      </c>
      <c r="AQ2202" s="199" t="str">
        <f t="shared" si="4475"/>
        <v>AQ$17</v>
      </c>
      <c r="AR2202" s="199" t="str">
        <f t="shared" si="4475"/>
        <v>AR$17</v>
      </c>
      <c r="AS2202" s="199" t="str">
        <f t="shared" si="4475"/>
        <v>AS$17</v>
      </c>
      <c r="AT2202" s="199" t="str">
        <f t="shared" si="4475"/>
        <v>AT$17</v>
      </c>
      <c r="AU2202" s="199" t="str">
        <f t="shared" si="4475"/>
        <v>AU$17</v>
      </c>
      <c r="AV2202" s="199" t="str">
        <f t="shared" si="4475"/>
        <v>AV$17</v>
      </c>
      <c r="AW2202" s="199" t="str">
        <f t="shared" si="4475"/>
        <v>AW$17</v>
      </c>
      <c r="AX2202" s="199" t="str">
        <f t="shared" si="4475"/>
        <v>AX$17</v>
      </c>
      <c r="AY2202" s="199" t="str">
        <f t="shared" ref="AY2202:CD2202" si="4476">AY$21</f>
        <v>AY$17</v>
      </c>
      <c r="AZ2202" s="199" t="str">
        <f t="shared" si="4476"/>
        <v>AZ$17</v>
      </c>
      <c r="BA2202" s="199" t="str">
        <f t="shared" si="4476"/>
        <v>BA$17</v>
      </c>
      <c r="BB2202" s="199" t="str">
        <f t="shared" si="4476"/>
        <v>BB$17</v>
      </c>
      <c r="BC2202" s="199" t="str">
        <f t="shared" si="4476"/>
        <v>BC$17</v>
      </c>
      <c r="BD2202" s="199" t="str">
        <f t="shared" si="4476"/>
        <v>BD$17</v>
      </c>
      <c r="BE2202" s="199" t="str">
        <f t="shared" si="4476"/>
        <v>BE$17</v>
      </c>
      <c r="BF2202" s="199" t="str">
        <f t="shared" si="4476"/>
        <v>BF$17</v>
      </c>
      <c r="BG2202" s="199" t="str">
        <f t="shared" si="4476"/>
        <v>BG$17</v>
      </c>
      <c r="BH2202" s="199" t="str">
        <f t="shared" si="4476"/>
        <v>BH$17</v>
      </c>
      <c r="BI2202" s="199" t="str">
        <f t="shared" si="4476"/>
        <v>BI$17</v>
      </c>
      <c r="BJ2202" s="199" t="str">
        <f t="shared" si="4476"/>
        <v>BJ$17</v>
      </c>
      <c r="BK2202" s="199" t="str">
        <f t="shared" si="4476"/>
        <v>BK$17</v>
      </c>
      <c r="BL2202" s="199" t="str">
        <f t="shared" si="4476"/>
        <v>BL$17</v>
      </c>
      <c r="BM2202" s="199" t="str">
        <f t="shared" si="4476"/>
        <v>BM$17</v>
      </c>
      <c r="BN2202" s="199" t="str">
        <f t="shared" si="4476"/>
        <v>BN$17</v>
      </c>
      <c r="BO2202" s="199" t="str">
        <f t="shared" si="4476"/>
        <v>BO$17</v>
      </c>
      <c r="BP2202" s="199" t="str">
        <f t="shared" si="4476"/>
        <v>BP$17</v>
      </c>
      <c r="BQ2202" s="199" t="str">
        <f t="shared" si="4476"/>
        <v>BQ$17</v>
      </c>
      <c r="BR2202" s="199" t="str">
        <f t="shared" si="4476"/>
        <v>BR$17</v>
      </c>
      <c r="BS2202" s="199" t="str">
        <f t="shared" si="4476"/>
        <v>BS$17</v>
      </c>
      <c r="BT2202" s="199" t="str">
        <f t="shared" si="4476"/>
        <v>BT$17</v>
      </c>
      <c r="BU2202" s="199" t="str">
        <f t="shared" si="4476"/>
        <v>BU$17</v>
      </c>
      <c r="BV2202" s="199" t="str">
        <f t="shared" si="4476"/>
        <v>BV$17</v>
      </c>
      <c r="BW2202" s="199" t="str">
        <f t="shared" si="4476"/>
        <v>BW$17</v>
      </c>
      <c r="BX2202" s="199" t="str">
        <f t="shared" si="4476"/>
        <v>BX$17</v>
      </c>
      <c r="BY2202" s="199" t="str">
        <f t="shared" si="4476"/>
        <v>BY$17</v>
      </c>
      <c r="BZ2202" s="199" t="str">
        <f t="shared" si="4476"/>
        <v>BZ$17</v>
      </c>
      <c r="CA2202" s="199" t="str">
        <f t="shared" si="4476"/>
        <v>CA$17</v>
      </c>
      <c r="CB2202" s="199" t="str">
        <f t="shared" si="4476"/>
        <v>CB$17</v>
      </c>
      <c r="CC2202" s="199" t="str">
        <f t="shared" si="4476"/>
        <v>CC$17</v>
      </c>
      <c r="CD2202" s="199" t="str">
        <f t="shared" si="4476"/>
        <v>CD$17</v>
      </c>
      <c r="CE2202" s="199" t="str">
        <f t="shared" ref="CE2202:CL2202" si="4477">CE$21</f>
        <v>CE$17</v>
      </c>
      <c r="CF2202" s="199" t="str">
        <f t="shared" si="4477"/>
        <v>CF$17</v>
      </c>
      <c r="CG2202" s="199" t="str">
        <f t="shared" si="4477"/>
        <v>CG$17</v>
      </c>
      <c r="CH2202" s="199" t="str">
        <f t="shared" si="4477"/>
        <v>CH$17</v>
      </c>
      <c r="CI2202" s="199" t="str">
        <f t="shared" si="4477"/>
        <v>CI$17</v>
      </c>
      <c r="CJ2202" s="199" t="str">
        <f t="shared" si="4477"/>
        <v>CJ$17</v>
      </c>
      <c r="CK2202" s="199" t="str">
        <f t="shared" si="4477"/>
        <v>CK$17</v>
      </c>
      <c r="CL2202" s="199" t="str">
        <f t="shared" si="4477"/>
        <v>CL$17</v>
      </c>
      <c r="CN2202" s="201"/>
      <c r="CO2202" s="199" t="str">
        <f t="shared" ref="CO2202:DL2202" si="4478">CO$21</f>
        <v>CO$17</v>
      </c>
      <c r="CP2202" s="199" t="str">
        <f t="shared" si="4478"/>
        <v>CP$17</v>
      </c>
      <c r="CQ2202" s="199" t="str">
        <f t="shared" si="4478"/>
        <v>CQ$17</v>
      </c>
      <c r="CR2202" s="199" t="str">
        <f t="shared" si="4478"/>
        <v>CR$17</v>
      </c>
      <c r="CS2202" s="199" t="str">
        <f t="shared" si="4478"/>
        <v>CS$17</v>
      </c>
      <c r="CT2202" s="199" t="str">
        <f t="shared" si="4478"/>
        <v>CT$17</v>
      </c>
      <c r="CU2202" s="199" t="str">
        <f t="shared" si="4478"/>
        <v>CU$17</v>
      </c>
      <c r="CV2202" s="199" t="str">
        <f t="shared" si="4478"/>
        <v>CV$17</v>
      </c>
      <c r="CW2202" s="199" t="str">
        <f t="shared" si="4478"/>
        <v>CW$17</v>
      </c>
      <c r="CX2202" s="199" t="str">
        <f t="shared" si="4478"/>
        <v>CX$17</v>
      </c>
      <c r="CY2202" s="199" t="str">
        <f t="shared" si="4478"/>
        <v>CY$17</v>
      </c>
      <c r="CZ2202" s="199" t="str">
        <f t="shared" si="4478"/>
        <v>CZ$17</v>
      </c>
      <c r="DA2202" s="199" t="str">
        <f t="shared" si="4478"/>
        <v>DA$17</v>
      </c>
      <c r="DB2202" s="199" t="str">
        <f t="shared" si="4478"/>
        <v>DB$17</v>
      </c>
      <c r="DC2202" s="199" t="str">
        <f t="shared" si="4478"/>
        <v>DC$17</v>
      </c>
      <c r="DD2202" s="199" t="str">
        <f t="shared" si="4478"/>
        <v>DD$17</v>
      </c>
      <c r="DE2202" s="199" t="str">
        <f t="shared" si="4478"/>
        <v>DE$17</v>
      </c>
      <c r="DF2202" s="199" t="str">
        <f t="shared" si="4478"/>
        <v>DF$17</v>
      </c>
      <c r="DG2202" s="199" t="str">
        <f t="shared" si="4478"/>
        <v>DG$17</v>
      </c>
      <c r="DH2202" s="199" t="str">
        <f t="shared" si="4478"/>
        <v>DH$17</v>
      </c>
      <c r="DI2202" s="199" t="str">
        <f t="shared" si="4478"/>
        <v>DI$17</v>
      </c>
      <c r="DJ2202" s="199" t="str">
        <f t="shared" si="4478"/>
        <v>DJ$17</v>
      </c>
      <c r="DK2202" s="199" t="str">
        <f t="shared" si="4478"/>
        <v>DK$17</v>
      </c>
      <c r="DL2202" s="199" t="str">
        <f t="shared" si="4478"/>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AX2205" si="4479">S$22</f>
        <v>S$18</v>
      </c>
      <c r="T2205" s="190" t="str">
        <f t="shared" si="4479"/>
        <v>T$18</v>
      </c>
      <c r="U2205" s="190" t="str">
        <f t="shared" si="4479"/>
        <v>U$18</v>
      </c>
      <c r="V2205" s="190" t="str">
        <f t="shared" si="4479"/>
        <v>V$18</v>
      </c>
      <c r="W2205" s="190" t="str">
        <f t="shared" si="4479"/>
        <v>W$18</v>
      </c>
      <c r="X2205" s="190" t="str">
        <f t="shared" si="4479"/>
        <v>X$18</v>
      </c>
      <c r="Y2205" s="190" t="str">
        <f t="shared" si="4479"/>
        <v>Y$18</v>
      </c>
      <c r="Z2205" s="190" t="str">
        <f t="shared" si="4479"/>
        <v>Z$18</v>
      </c>
      <c r="AA2205" s="190" t="str">
        <f t="shared" si="4479"/>
        <v>AA$18</v>
      </c>
      <c r="AB2205" s="190" t="str">
        <f t="shared" si="4479"/>
        <v>AB$18</v>
      </c>
      <c r="AC2205" s="190" t="str">
        <f t="shared" si="4479"/>
        <v>AC$18</v>
      </c>
      <c r="AD2205" s="190" t="str">
        <f t="shared" si="4479"/>
        <v>AD$18</v>
      </c>
      <c r="AE2205" s="190" t="str">
        <f t="shared" si="4479"/>
        <v>AE$18</v>
      </c>
      <c r="AF2205" s="190" t="str">
        <f t="shared" si="4479"/>
        <v>AF$18</v>
      </c>
      <c r="AG2205" s="190" t="str">
        <f t="shared" si="4479"/>
        <v>AG$18</v>
      </c>
      <c r="AH2205" s="190" t="str">
        <f t="shared" si="4479"/>
        <v>AH$18</v>
      </c>
      <c r="AI2205" s="190" t="str">
        <f t="shared" si="4479"/>
        <v>AI$18</v>
      </c>
      <c r="AJ2205" s="190" t="str">
        <f t="shared" si="4479"/>
        <v>AJ$18</v>
      </c>
      <c r="AK2205" s="190" t="str">
        <f t="shared" si="4479"/>
        <v>AK$18</v>
      </c>
      <c r="AL2205" s="190" t="str">
        <f t="shared" si="4479"/>
        <v>AL$18</v>
      </c>
      <c r="AM2205" s="190" t="str">
        <f t="shared" si="4479"/>
        <v>AM$18</v>
      </c>
      <c r="AN2205" s="190" t="str">
        <f t="shared" si="4479"/>
        <v>AN$18</v>
      </c>
      <c r="AO2205" s="190" t="str">
        <f t="shared" si="4479"/>
        <v>AO$18</v>
      </c>
      <c r="AP2205" s="190" t="str">
        <f t="shared" si="4479"/>
        <v>AP$18</v>
      </c>
      <c r="AQ2205" s="190" t="str">
        <f t="shared" si="4479"/>
        <v>AQ$18</v>
      </c>
      <c r="AR2205" s="190" t="str">
        <f t="shared" si="4479"/>
        <v>AR$18</v>
      </c>
      <c r="AS2205" s="190" t="str">
        <f t="shared" si="4479"/>
        <v>AS$18</v>
      </c>
      <c r="AT2205" s="190" t="str">
        <f t="shared" si="4479"/>
        <v>AT$18</v>
      </c>
      <c r="AU2205" s="190" t="str">
        <f t="shared" si="4479"/>
        <v>AU$18</v>
      </c>
      <c r="AV2205" s="190" t="str">
        <f t="shared" si="4479"/>
        <v>AV$18</v>
      </c>
      <c r="AW2205" s="190" t="str">
        <f t="shared" si="4479"/>
        <v>AW$18</v>
      </c>
      <c r="AX2205" s="190" t="str">
        <f t="shared" si="4479"/>
        <v>AX$18</v>
      </c>
      <c r="AY2205" s="190" t="str">
        <f t="shared" ref="AY2205:CD2205" si="4480">AY$22</f>
        <v>AY$18</v>
      </c>
      <c r="AZ2205" s="190" t="str">
        <f t="shared" si="4480"/>
        <v>AZ$18</v>
      </c>
      <c r="BA2205" s="190" t="str">
        <f t="shared" si="4480"/>
        <v>BA$18</v>
      </c>
      <c r="BB2205" s="190" t="str">
        <f t="shared" si="4480"/>
        <v>BB$18</v>
      </c>
      <c r="BC2205" s="190" t="str">
        <f t="shared" si="4480"/>
        <v>BC$18</v>
      </c>
      <c r="BD2205" s="190" t="str">
        <f t="shared" si="4480"/>
        <v>BD$18</v>
      </c>
      <c r="BE2205" s="190" t="str">
        <f t="shared" si="4480"/>
        <v>BE$18</v>
      </c>
      <c r="BF2205" s="190" t="str">
        <f t="shared" si="4480"/>
        <v>BF$18</v>
      </c>
      <c r="BG2205" s="190" t="str">
        <f t="shared" si="4480"/>
        <v>BG$18</v>
      </c>
      <c r="BH2205" s="190" t="str">
        <f t="shared" si="4480"/>
        <v>BH$18</v>
      </c>
      <c r="BI2205" s="190" t="str">
        <f t="shared" si="4480"/>
        <v>BI$18</v>
      </c>
      <c r="BJ2205" s="190" t="str">
        <f t="shared" si="4480"/>
        <v>BJ$18</v>
      </c>
      <c r="BK2205" s="190" t="str">
        <f t="shared" si="4480"/>
        <v>BK$18</v>
      </c>
      <c r="BL2205" s="190" t="str">
        <f t="shared" si="4480"/>
        <v>BL$18</v>
      </c>
      <c r="BM2205" s="190" t="str">
        <f t="shared" si="4480"/>
        <v>BM$18</v>
      </c>
      <c r="BN2205" s="190" t="str">
        <f t="shared" si="4480"/>
        <v>BN$18</v>
      </c>
      <c r="BO2205" s="190" t="str">
        <f t="shared" si="4480"/>
        <v>BO$18</v>
      </c>
      <c r="BP2205" s="190" t="str">
        <f t="shared" si="4480"/>
        <v>BP$18</v>
      </c>
      <c r="BQ2205" s="190" t="str">
        <f t="shared" si="4480"/>
        <v>BQ$18</v>
      </c>
      <c r="BR2205" s="190" t="str">
        <f t="shared" si="4480"/>
        <v>BR$18</v>
      </c>
      <c r="BS2205" s="190" t="str">
        <f t="shared" si="4480"/>
        <v>BS$18</v>
      </c>
      <c r="BT2205" s="190" t="str">
        <f t="shared" si="4480"/>
        <v>BT$18</v>
      </c>
      <c r="BU2205" s="190" t="str">
        <f t="shared" si="4480"/>
        <v>BU$18</v>
      </c>
      <c r="BV2205" s="190" t="str">
        <f t="shared" si="4480"/>
        <v>BV$18</v>
      </c>
      <c r="BW2205" s="190" t="str">
        <f t="shared" si="4480"/>
        <v>BW$18</v>
      </c>
      <c r="BX2205" s="190" t="str">
        <f t="shared" si="4480"/>
        <v>BX$18</v>
      </c>
      <c r="BY2205" s="190" t="str">
        <f t="shared" si="4480"/>
        <v>BY$18</v>
      </c>
      <c r="BZ2205" s="190" t="str">
        <f t="shared" si="4480"/>
        <v>BZ$18</v>
      </c>
      <c r="CA2205" s="190" t="str">
        <f t="shared" si="4480"/>
        <v>CA$18</v>
      </c>
      <c r="CB2205" s="190" t="str">
        <f t="shared" si="4480"/>
        <v>CB$18</v>
      </c>
      <c r="CC2205" s="190" t="str">
        <f t="shared" si="4480"/>
        <v>CC$18</v>
      </c>
      <c r="CD2205" s="190" t="str">
        <f t="shared" si="4480"/>
        <v>CD$18</v>
      </c>
      <c r="CE2205" s="190" t="str">
        <f t="shared" ref="CE2205:CL2205" si="4481">CE$22</f>
        <v>CE$18</v>
      </c>
      <c r="CF2205" s="190" t="str">
        <f t="shared" si="4481"/>
        <v>CF$18</v>
      </c>
      <c r="CG2205" s="190" t="str">
        <f t="shared" si="4481"/>
        <v>CG$18</v>
      </c>
      <c r="CH2205" s="190" t="str">
        <f t="shared" si="4481"/>
        <v>CH$18</v>
      </c>
      <c r="CI2205" s="190" t="str">
        <f t="shared" si="4481"/>
        <v>CI$18</v>
      </c>
      <c r="CJ2205" s="190" t="str">
        <f t="shared" si="4481"/>
        <v>CJ$18</v>
      </c>
      <c r="CK2205" s="190" t="str">
        <f t="shared" si="4481"/>
        <v>CK$18</v>
      </c>
      <c r="CL2205" s="190" t="str">
        <f t="shared" si="4481"/>
        <v>CL$18</v>
      </c>
      <c r="CN2205" s="201"/>
      <c r="CO2205" s="190" t="str">
        <f t="shared" ref="CO2205:DL2205" si="4482">CO$22</f>
        <v>CO$18</v>
      </c>
      <c r="CP2205" s="190" t="str">
        <f t="shared" si="4482"/>
        <v>CP$18</v>
      </c>
      <c r="CQ2205" s="190" t="str">
        <f t="shared" si="4482"/>
        <v>CQ$18</v>
      </c>
      <c r="CR2205" s="190" t="str">
        <f t="shared" si="4482"/>
        <v>CR$18</v>
      </c>
      <c r="CS2205" s="190" t="str">
        <f t="shared" si="4482"/>
        <v>CS$18</v>
      </c>
      <c r="CT2205" s="190" t="str">
        <f t="shared" si="4482"/>
        <v>CT$18</v>
      </c>
      <c r="CU2205" s="190" t="str">
        <f t="shared" si="4482"/>
        <v>CU$18</v>
      </c>
      <c r="CV2205" s="190" t="str">
        <f t="shared" si="4482"/>
        <v>CV$18</v>
      </c>
      <c r="CW2205" s="190" t="str">
        <f t="shared" si="4482"/>
        <v>CW$18</v>
      </c>
      <c r="CX2205" s="190" t="str">
        <f t="shared" si="4482"/>
        <v>CX$18</v>
      </c>
      <c r="CY2205" s="190" t="str">
        <f t="shared" si="4482"/>
        <v>CY$18</v>
      </c>
      <c r="CZ2205" s="190" t="str">
        <f t="shared" si="4482"/>
        <v>CZ$18</v>
      </c>
      <c r="DA2205" s="190" t="str">
        <f t="shared" si="4482"/>
        <v>DA$18</v>
      </c>
      <c r="DB2205" s="190" t="str">
        <f t="shared" si="4482"/>
        <v>DB$18</v>
      </c>
      <c r="DC2205" s="190" t="str">
        <f t="shared" si="4482"/>
        <v>DC$18</v>
      </c>
      <c r="DD2205" s="190" t="str">
        <f t="shared" si="4482"/>
        <v>DD$18</v>
      </c>
      <c r="DE2205" s="190" t="str">
        <f t="shared" si="4482"/>
        <v>DE$18</v>
      </c>
      <c r="DF2205" s="190" t="str">
        <f t="shared" si="4482"/>
        <v>DF$18</v>
      </c>
      <c r="DG2205" s="190" t="str">
        <f t="shared" si="4482"/>
        <v>DG$18</v>
      </c>
      <c r="DH2205" s="190" t="str">
        <f t="shared" si="4482"/>
        <v>DH$18</v>
      </c>
      <c r="DI2205" s="190" t="str">
        <f t="shared" si="4482"/>
        <v>DI$18</v>
      </c>
      <c r="DJ2205" s="190" t="str">
        <f t="shared" si="4482"/>
        <v>DJ$18</v>
      </c>
      <c r="DK2205" s="190" t="str">
        <f t="shared" si="4482"/>
        <v>DK$18</v>
      </c>
      <c r="DL2205" s="190" t="str">
        <f t="shared" si="4482"/>
        <v>DL$18</v>
      </c>
    </row>
    <row r="2206" spans="1:116" x14ac:dyDescent="0.4">
      <c r="A2206" s="174"/>
      <c r="E2206" s="8"/>
      <c r="G2206" s="175" t="s">
        <v>464</v>
      </c>
      <c r="H2206" s="200"/>
      <c r="I2206" s="201"/>
      <c r="J2206" s="201"/>
      <c r="K2206" s="202"/>
      <c r="L2206" s="202"/>
      <c r="M2206" s="202"/>
      <c r="N2206" s="202"/>
      <c r="O2206" s="202"/>
      <c r="P2206" s="202"/>
      <c r="R2206" s="202"/>
      <c r="S2206" s="190" t="str">
        <f t="shared" ref="S2206:AX2206" si="4483">S$23</f>
        <v>S$19</v>
      </c>
      <c r="T2206" s="190" t="str">
        <f t="shared" si="4483"/>
        <v>T$19</v>
      </c>
      <c r="U2206" s="190" t="str">
        <f t="shared" si="4483"/>
        <v>U$19</v>
      </c>
      <c r="V2206" s="190" t="str">
        <f t="shared" si="4483"/>
        <v>V$19</v>
      </c>
      <c r="W2206" s="190" t="str">
        <f t="shared" si="4483"/>
        <v>W$19</v>
      </c>
      <c r="X2206" s="190" t="str">
        <f t="shared" si="4483"/>
        <v>X$19</v>
      </c>
      <c r="Y2206" s="190" t="str">
        <f t="shared" si="4483"/>
        <v>Y$19</v>
      </c>
      <c r="Z2206" s="190" t="str">
        <f t="shared" si="4483"/>
        <v>Z$19</v>
      </c>
      <c r="AA2206" s="190" t="str">
        <f t="shared" si="4483"/>
        <v>AA$19</v>
      </c>
      <c r="AB2206" s="190" t="str">
        <f t="shared" si="4483"/>
        <v>AB$19</v>
      </c>
      <c r="AC2206" s="190" t="str">
        <f t="shared" si="4483"/>
        <v>AC$19</v>
      </c>
      <c r="AD2206" s="190" t="str">
        <f t="shared" si="4483"/>
        <v>AD$19</v>
      </c>
      <c r="AE2206" s="190" t="str">
        <f t="shared" si="4483"/>
        <v>AE$19</v>
      </c>
      <c r="AF2206" s="190" t="str">
        <f t="shared" si="4483"/>
        <v>AF$19</v>
      </c>
      <c r="AG2206" s="190" t="str">
        <f t="shared" si="4483"/>
        <v>AG$19</v>
      </c>
      <c r="AH2206" s="190" t="str">
        <f t="shared" si="4483"/>
        <v>AH$19</v>
      </c>
      <c r="AI2206" s="190" t="str">
        <f t="shared" si="4483"/>
        <v>AI$19</v>
      </c>
      <c r="AJ2206" s="190" t="str">
        <f t="shared" si="4483"/>
        <v>AJ$19</v>
      </c>
      <c r="AK2206" s="190" t="str">
        <f t="shared" si="4483"/>
        <v>AK$19</v>
      </c>
      <c r="AL2206" s="190" t="str">
        <f t="shared" si="4483"/>
        <v>AL$19</v>
      </c>
      <c r="AM2206" s="190" t="str">
        <f t="shared" si="4483"/>
        <v>AM$19</v>
      </c>
      <c r="AN2206" s="190" t="str">
        <f t="shared" si="4483"/>
        <v>AN$19</v>
      </c>
      <c r="AO2206" s="190" t="str">
        <f t="shared" si="4483"/>
        <v>AO$19</v>
      </c>
      <c r="AP2206" s="190" t="str">
        <f t="shared" si="4483"/>
        <v>AP$19</v>
      </c>
      <c r="AQ2206" s="190" t="str">
        <f t="shared" si="4483"/>
        <v>AQ$19</v>
      </c>
      <c r="AR2206" s="190" t="str">
        <f t="shared" si="4483"/>
        <v>AR$19</v>
      </c>
      <c r="AS2206" s="190" t="str">
        <f t="shared" si="4483"/>
        <v>AS$19</v>
      </c>
      <c r="AT2206" s="190" t="str">
        <f t="shared" si="4483"/>
        <v>AT$19</v>
      </c>
      <c r="AU2206" s="190" t="str">
        <f t="shared" si="4483"/>
        <v>AU$19</v>
      </c>
      <c r="AV2206" s="190" t="str">
        <f t="shared" si="4483"/>
        <v>AV$19</v>
      </c>
      <c r="AW2206" s="190" t="str">
        <f t="shared" si="4483"/>
        <v>AW$19</v>
      </c>
      <c r="AX2206" s="190" t="str">
        <f t="shared" si="4483"/>
        <v>AX$19</v>
      </c>
      <c r="AY2206" s="190" t="str">
        <f t="shared" ref="AY2206:CD2206" si="4484">AY$23</f>
        <v>AY$19</v>
      </c>
      <c r="AZ2206" s="190" t="str">
        <f t="shared" si="4484"/>
        <v>AZ$19</v>
      </c>
      <c r="BA2206" s="190" t="str">
        <f t="shared" si="4484"/>
        <v>BA$19</v>
      </c>
      <c r="BB2206" s="190" t="str">
        <f t="shared" si="4484"/>
        <v>BB$19</v>
      </c>
      <c r="BC2206" s="190" t="str">
        <f t="shared" si="4484"/>
        <v>BC$19</v>
      </c>
      <c r="BD2206" s="190" t="str">
        <f t="shared" si="4484"/>
        <v>BD$19</v>
      </c>
      <c r="BE2206" s="190" t="str">
        <f t="shared" si="4484"/>
        <v>BE$19</v>
      </c>
      <c r="BF2206" s="190" t="str">
        <f t="shared" si="4484"/>
        <v>BF$19</v>
      </c>
      <c r="BG2206" s="190" t="str">
        <f t="shared" si="4484"/>
        <v>BG$19</v>
      </c>
      <c r="BH2206" s="190" t="str">
        <f t="shared" si="4484"/>
        <v>BH$19</v>
      </c>
      <c r="BI2206" s="190" t="str">
        <f t="shared" si="4484"/>
        <v>BI$19</v>
      </c>
      <c r="BJ2206" s="190" t="str">
        <f t="shared" si="4484"/>
        <v>BJ$19</v>
      </c>
      <c r="BK2206" s="190" t="str">
        <f t="shared" si="4484"/>
        <v>BK$19</v>
      </c>
      <c r="BL2206" s="190" t="str">
        <f t="shared" si="4484"/>
        <v>BL$19</v>
      </c>
      <c r="BM2206" s="190" t="str">
        <f t="shared" si="4484"/>
        <v>BM$19</v>
      </c>
      <c r="BN2206" s="190" t="str">
        <f t="shared" si="4484"/>
        <v>BN$19</v>
      </c>
      <c r="BO2206" s="190" t="str">
        <f t="shared" si="4484"/>
        <v>BO$19</v>
      </c>
      <c r="BP2206" s="190" t="str">
        <f t="shared" si="4484"/>
        <v>BP$19</v>
      </c>
      <c r="BQ2206" s="190" t="str">
        <f t="shared" si="4484"/>
        <v>BQ$19</v>
      </c>
      <c r="BR2206" s="190" t="str">
        <f t="shared" si="4484"/>
        <v>BR$19</v>
      </c>
      <c r="BS2206" s="190" t="str">
        <f t="shared" si="4484"/>
        <v>BS$19</v>
      </c>
      <c r="BT2206" s="190" t="str">
        <f t="shared" si="4484"/>
        <v>BT$19</v>
      </c>
      <c r="BU2206" s="190" t="str">
        <f t="shared" si="4484"/>
        <v>BU$19</v>
      </c>
      <c r="BV2206" s="190" t="str">
        <f t="shared" si="4484"/>
        <v>BV$19</v>
      </c>
      <c r="BW2206" s="190" t="str">
        <f t="shared" si="4484"/>
        <v>BW$19</v>
      </c>
      <c r="BX2206" s="190" t="str">
        <f t="shared" si="4484"/>
        <v>BX$19</v>
      </c>
      <c r="BY2206" s="190" t="str">
        <f t="shared" si="4484"/>
        <v>BY$19</v>
      </c>
      <c r="BZ2206" s="190" t="str">
        <f t="shared" si="4484"/>
        <v>BZ$19</v>
      </c>
      <c r="CA2206" s="190" t="str">
        <f t="shared" si="4484"/>
        <v>CA$19</v>
      </c>
      <c r="CB2206" s="190" t="str">
        <f t="shared" si="4484"/>
        <v>CB$19</v>
      </c>
      <c r="CC2206" s="190" t="str">
        <f t="shared" si="4484"/>
        <v>CC$19</v>
      </c>
      <c r="CD2206" s="190" t="str">
        <f t="shared" si="4484"/>
        <v>CD$19</v>
      </c>
      <c r="CE2206" s="190" t="str">
        <f t="shared" ref="CE2206:CL2206" si="4485">CE$23</f>
        <v>CE$19</v>
      </c>
      <c r="CF2206" s="190" t="str">
        <f t="shared" si="4485"/>
        <v>CF$19</v>
      </c>
      <c r="CG2206" s="190" t="str">
        <f t="shared" si="4485"/>
        <v>CG$19</v>
      </c>
      <c r="CH2206" s="190" t="str">
        <f t="shared" si="4485"/>
        <v>CH$19</v>
      </c>
      <c r="CI2206" s="190" t="str">
        <f t="shared" si="4485"/>
        <v>CI$19</v>
      </c>
      <c r="CJ2206" s="190" t="str">
        <f t="shared" si="4485"/>
        <v>CJ$19</v>
      </c>
      <c r="CK2206" s="190" t="str">
        <f t="shared" si="4485"/>
        <v>CK$19</v>
      </c>
      <c r="CL2206" s="190" t="str">
        <f t="shared" si="4485"/>
        <v>CL$19</v>
      </c>
      <c r="CN2206" s="201"/>
      <c r="CO2206" s="190" t="str">
        <f t="shared" ref="CO2206:DL2206" si="4486">CO$23</f>
        <v>CO$19</v>
      </c>
      <c r="CP2206" s="190" t="str">
        <f t="shared" si="4486"/>
        <v>CP$19</v>
      </c>
      <c r="CQ2206" s="190" t="str">
        <f t="shared" si="4486"/>
        <v>CQ$19</v>
      </c>
      <c r="CR2206" s="190" t="str">
        <f t="shared" si="4486"/>
        <v>CR$19</v>
      </c>
      <c r="CS2206" s="190" t="str">
        <f t="shared" si="4486"/>
        <v>CS$19</v>
      </c>
      <c r="CT2206" s="190" t="str">
        <f t="shared" si="4486"/>
        <v>CT$19</v>
      </c>
      <c r="CU2206" s="190" t="str">
        <f t="shared" si="4486"/>
        <v>CU$19</v>
      </c>
      <c r="CV2206" s="190" t="str">
        <f t="shared" si="4486"/>
        <v>CV$19</v>
      </c>
      <c r="CW2206" s="190" t="str">
        <f t="shared" si="4486"/>
        <v>CW$19</v>
      </c>
      <c r="CX2206" s="190" t="str">
        <f t="shared" si="4486"/>
        <v>CX$19</v>
      </c>
      <c r="CY2206" s="190" t="str">
        <f t="shared" si="4486"/>
        <v>CY$19</v>
      </c>
      <c r="CZ2206" s="190" t="str">
        <f t="shared" si="4486"/>
        <v>CZ$19</v>
      </c>
      <c r="DA2206" s="190" t="str">
        <f t="shared" si="4486"/>
        <v>DA$19</v>
      </c>
      <c r="DB2206" s="190" t="str">
        <f t="shared" si="4486"/>
        <v>DB$19</v>
      </c>
      <c r="DC2206" s="190" t="str">
        <f t="shared" si="4486"/>
        <v>DC$19</v>
      </c>
      <c r="DD2206" s="190" t="str">
        <f t="shared" si="4486"/>
        <v>DD$19</v>
      </c>
      <c r="DE2206" s="190" t="str">
        <f t="shared" si="4486"/>
        <v>DE$19</v>
      </c>
      <c r="DF2206" s="190" t="str">
        <f t="shared" si="4486"/>
        <v>DF$19</v>
      </c>
      <c r="DG2206" s="190" t="str">
        <f t="shared" si="4486"/>
        <v>DG$19</v>
      </c>
      <c r="DH2206" s="190" t="str">
        <f t="shared" si="4486"/>
        <v>DH$19</v>
      </c>
      <c r="DI2206" s="190" t="str">
        <f t="shared" si="4486"/>
        <v>DI$19</v>
      </c>
      <c r="DJ2206" s="190" t="str">
        <f t="shared" si="4486"/>
        <v>DJ$19</v>
      </c>
      <c r="DK2206" s="190" t="str">
        <f t="shared" si="4486"/>
        <v>DK$19</v>
      </c>
      <c r="DL2206" s="190" t="str">
        <f t="shared" si="4486"/>
        <v>DL$19</v>
      </c>
    </row>
    <row r="2207" spans="1:116" x14ac:dyDescent="0.4">
      <c r="A2207" s="31" t="s">
        <v>218</v>
      </c>
      <c r="B2207" s="31" t="s">
        <v>243</v>
      </c>
      <c r="C2207" s="31"/>
      <c r="D2207" t="s">
        <v>428</v>
      </c>
      <c r="E2207" s="8" t="str">
        <f t="shared" ref="E2207:E2229" si="4487">ROW()&amp;" "&amp;D2207</f>
        <v>2207 DTERM1-F</v>
      </c>
      <c r="F2207" t="s">
        <v>410</v>
      </c>
      <c r="G2207" s="70" t="s">
        <v>300</v>
      </c>
      <c r="H2207" s="48"/>
      <c r="I2207" s="297"/>
      <c r="J2207" s="297"/>
      <c r="K2207" s="48"/>
      <c r="L2207" s="48"/>
      <c r="M2207" s="48"/>
      <c r="N2207" s="48"/>
      <c r="O2207" s="48"/>
      <c r="P2207" s="48"/>
      <c r="R2207" s="70"/>
      <c r="S2207" s="298"/>
      <c r="T2207" s="298"/>
      <c r="U2207" s="298"/>
      <c r="V2207" s="298"/>
      <c r="W2207" s="298"/>
      <c r="X2207" s="298"/>
      <c r="Y2207" s="298"/>
      <c r="Z2207" s="298"/>
      <c r="AA2207" s="298"/>
      <c r="AB2207" s="298"/>
      <c r="AC2207" s="298"/>
      <c r="AD2207" s="298"/>
      <c r="AE2207" s="298"/>
      <c r="AF2207" s="298"/>
      <c r="AG2207" s="298"/>
      <c r="AH2207" s="298"/>
      <c r="AI2207" s="298"/>
      <c r="AJ2207" s="298"/>
      <c r="AK2207" s="298"/>
      <c r="AL2207" s="298"/>
      <c r="AM2207" s="298"/>
      <c r="AN2207" s="298"/>
      <c r="AO2207" s="298"/>
      <c r="AP2207" s="298"/>
      <c r="AQ2207" s="298"/>
      <c r="AR2207" s="298"/>
      <c r="AS2207" s="298"/>
      <c r="AT2207" s="298"/>
      <c r="AU2207" s="298"/>
      <c r="AV2207" s="298"/>
      <c r="AW2207" s="298"/>
      <c r="AX2207" s="298"/>
      <c r="AY2207" s="298"/>
      <c r="AZ2207" s="298"/>
      <c r="BA2207" s="298"/>
      <c r="BB2207" s="298"/>
      <c r="BC2207" s="298"/>
      <c r="BD2207" s="298"/>
      <c r="BE2207" s="298"/>
      <c r="BF2207" s="298"/>
      <c r="BG2207" s="298"/>
      <c r="BH2207" s="298"/>
      <c r="BI2207" s="298"/>
      <c r="BJ2207" s="298"/>
      <c r="BK2207" s="298"/>
      <c r="BL2207" s="298"/>
      <c r="BM2207" s="298"/>
      <c r="BN2207" s="298"/>
      <c r="BO2207" s="298"/>
      <c r="BP2207" s="298"/>
      <c r="BQ2207" s="298"/>
      <c r="BR2207" s="298"/>
      <c r="BS2207" s="298"/>
      <c r="BT2207" s="298"/>
      <c r="BU2207" s="298"/>
      <c r="BV2207" s="298"/>
      <c r="BW2207" s="298"/>
      <c r="BX2207" s="298"/>
      <c r="BY2207" s="298"/>
      <c r="BZ2207" s="298"/>
      <c r="CA2207" s="298"/>
      <c r="CB2207" s="298"/>
      <c r="CC2207" s="298"/>
      <c r="CD2207" s="298"/>
      <c r="CE2207" s="298"/>
      <c r="CF2207" s="298"/>
      <c r="CG2207" s="298"/>
      <c r="CH2207" s="298"/>
      <c r="CI2207" s="298"/>
      <c r="CJ2207" s="298"/>
      <c r="CK2207" s="298"/>
      <c r="CL2207" s="298"/>
      <c r="CN2207" s="297"/>
      <c r="CO2207" s="298"/>
      <c r="CP2207" s="298"/>
      <c r="CQ2207" s="298"/>
      <c r="CR2207" s="298"/>
      <c r="CS2207" s="298"/>
      <c r="CT2207" s="298"/>
      <c r="CU2207" s="298"/>
      <c r="CV2207" s="298"/>
      <c r="CW2207" s="298"/>
      <c r="CX2207" s="298"/>
      <c r="CY2207" s="298"/>
      <c r="CZ2207" s="298"/>
      <c r="DA2207" s="298"/>
      <c r="DB2207" s="298"/>
      <c r="DC2207" s="298"/>
      <c r="DD2207" s="298"/>
      <c r="DE2207" s="298"/>
      <c r="DF2207" s="298"/>
      <c r="DG2207" s="298"/>
      <c r="DH2207" s="298"/>
      <c r="DI2207" s="298"/>
      <c r="DJ2207" s="298"/>
      <c r="DK2207" s="298"/>
      <c r="DL2207" s="298"/>
    </row>
    <row r="2208" spans="1:116" x14ac:dyDescent="0.4">
      <c r="B2208" t="str">
        <f t="shared" ref="B2208:B2213" si="4488">E2208</f>
        <v>2208 DTERM1-F</v>
      </c>
      <c r="D2208" t="s">
        <v>428</v>
      </c>
      <c r="E2208" t="str">
        <f t="shared" ref="E2208" si="4489">ROW()&amp;" "&amp;D2208</f>
        <v>2208 DTERM1-F</v>
      </c>
      <c r="G2208" s="95" t="str">
        <f>"Assumptions - "&amp;G2207</f>
        <v>Assumptions - Fixed term debt - one-time borrowing</v>
      </c>
      <c r="I2208"/>
      <c r="J2208"/>
      <c r="R2208"/>
      <c r="S2208"/>
      <c r="T2208"/>
      <c r="U2208"/>
      <c r="V2208"/>
      <c r="W2208"/>
      <c r="X2208"/>
      <c r="Y2208"/>
      <c r="Z2208"/>
      <c r="AA2208"/>
      <c r="AB2208"/>
      <c r="AC2208"/>
      <c r="AD2208"/>
      <c r="AE2208"/>
      <c r="AF2208"/>
      <c r="AG2208"/>
      <c r="AH2208"/>
      <c r="AI2208"/>
      <c r="AJ2208"/>
      <c r="AK2208"/>
      <c r="AL2208"/>
      <c r="AM2208"/>
      <c r="AN2208"/>
      <c r="AO2208"/>
      <c r="AP2208"/>
      <c r="AQ2208"/>
      <c r="AR2208"/>
      <c r="AS2208"/>
      <c r="AT2208"/>
      <c r="AU2208"/>
      <c r="AV2208"/>
      <c r="AW2208"/>
      <c r="AX2208"/>
      <c r="AY2208"/>
      <c r="AZ2208"/>
      <c r="BA2208"/>
      <c r="BB2208"/>
      <c r="BC2208"/>
      <c r="BD2208"/>
      <c r="BE2208"/>
      <c r="BF2208"/>
      <c r="BG2208"/>
      <c r="BH2208"/>
      <c r="BI2208"/>
      <c r="BJ2208"/>
      <c r="BK2208"/>
      <c r="BL2208"/>
      <c r="BM2208"/>
      <c r="BN2208"/>
      <c r="BO2208"/>
      <c r="BP2208"/>
      <c r="BQ2208"/>
      <c r="BR2208"/>
      <c r="BS2208"/>
      <c r="BT2208"/>
      <c r="BU2208"/>
      <c r="BV2208"/>
      <c r="BW2208"/>
      <c r="BX2208"/>
      <c r="BY2208"/>
      <c r="BZ2208"/>
      <c r="CA2208"/>
      <c r="CB2208"/>
      <c r="CC2208"/>
      <c r="CD2208"/>
      <c r="CE2208"/>
      <c r="CF2208"/>
      <c r="CG2208"/>
      <c r="CH2208"/>
      <c r="CI2208"/>
      <c r="CJ2208"/>
      <c r="CK2208"/>
      <c r="CL2208"/>
      <c r="CN2208"/>
    </row>
    <row r="2209" spans="1:116" x14ac:dyDescent="0.4">
      <c r="A2209" s="31"/>
      <c r="B2209" t="str">
        <f t="shared" si="4488"/>
        <v>2209 DTERM1-F</v>
      </c>
      <c r="D2209" t="s">
        <v>428</v>
      </c>
      <c r="E2209" t="str">
        <f t="shared" si="4487"/>
        <v>2209 DTERM1-F</v>
      </c>
      <c r="F2209" s="31"/>
      <c r="G2209" s="159" t="s">
        <v>287</v>
      </c>
      <c r="H2209" s="57">
        <v>4</v>
      </c>
      <c r="I2209" s="31"/>
      <c r="J2209" s="31"/>
      <c r="K2209" s="31"/>
      <c r="L2209" s="31"/>
      <c r="M2209" s="31"/>
      <c r="N2209" s="31"/>
      <c r="O2209" s="31"/>
      <c r="P2209" s="31"/>
      <c r="R2209" s="31"/>
      <c r="S2209" s="73"/>
      <c r="T2209" s="73"/>
      <c r="U2209" s="73"/>
      <c r="V2209" s="73"/>
      <c r="W2209" s="73"/>
      <c r="X2209" s="73"/>
      <c r="Y2209" s="73"/>
      <c r="Z2209" s="73"/>
      <c r="AA2209" s="73"/>
      <c r="AB2209" s="73"/>
      <c r="AC2209" s="73"/>
      <c r="AD2209" s="73"/>
      <c r="AE2209" s="73"/>
      <c r="AF2209" s="73"/>
      <c r="AG2209" s="73"/>
      <c r="AH2209" s="73"/>
      <c r="AI2209" s="73"/>
      <c r="AJ2209" s="73"/>
      <c r="AK2209" s="73"/>
      <c r="AL2209" s="73"/>
      <c r="AM2209" s="73"/>
      <c r="AN2209" s="73"/>
      <c r="AO2209" s="73"/>
      <c r="AP2209" s="73"/>
      <c r="AQ2209" s="73"/>
      <c r="AR2209" s="73"/>
      <c r="AS2209" s="73"/>
      <c r="AT2209" s="73"/>
      <c r="AU2209" s="73"/>
      <c r="AV2209" s="73"/>
      <c r="AW2209" s="73"/>
      <c r="AX2209" s="73"/>
      <c r="AY2209" s="73"/>
      <c r="AZ2209" s="73"/>
      <c r="BA2209" s="73"/>
      <c r="BB2209" s="73"/>
      <c r="BC2209" s="73"/>
      <c r="BD2209" s="73"/>
      <c r="BE2209" s="73"/>
      <c r="BF2209" s="73"/>
      <c r="BG2209" s="73"/>
      <c r="BH2209" s="73"/>
      <c r="BI2209" s="73"/>
      <c r="BJ2209" s="73"/>
      <c r="BK2209" s="73"/>
      <c r="BL2209" s="73"/>
      <c r="BM2209" s="73"/>
      <c r="BN2209" s="73"/>
      <c r="BO2209" s="73"/>
      <c r="BP2209" s="73"/>
      <c r="BQ2209" s="73"/>
      <c r="BR2209" s="73"/>
      <c r="BS2209" s="73"/>
      <c r="BT2209" s="73"/>
      <c r="BU2209" s="73"/>
      <c r="BV2209" s="73"/>
      <c r="BW2209" s="73"/>
      <c r="BX2209" s="73"/>
      <c r="BY2209" s="73"/>
      <c r="BZ2209" s="73"/>
      <c r="CA2209" s="73"/>
      <c r="CB2209" s="73"/>
      <c r="CC2209" s="73"/>
      <c r="CD2209" s="73"/>
      <c r="CE2209" s="73"/>
      <c r="CF2209" s="73"/>
      <c r="CG2209" s="73"/>
      <c r="CH2209" s="73"/>
      <c r="CI2209" s="73"/>
      <c r="CJ2209" s="73"/>
      <c r="CK2209" s="73"/>
      <c r="CL2209" s="73"/>
      <c r="CN2209" s="31"/>
      <c r="CO2209" s="73"/>
      <c r="CP2209" s="73"/>
      <c r="CQ2209" s="73"/>
      <c r="CR2209" s="73"/>
      <c r="CS2209" s="73"/>
      <c r="CT2209" s="73"/>
      <c r="CU2209" s="73"/>
      <c r="CV2209" s="73"/>
      <c r="CW2209" s="73"/>
      <c r="CX2209" s="73"/>
      <c r="CY2209" s="73"/>
      <c r="CZ2209" s="73"/>
      <c r="DA2209" s="73"/>
      <c r="DB2209" s="73"/>
      <c r="DC2209" s="73"/>
      <c r="DD2209" s="73"/>
      <c r="DE2209" s="73"/>
      <c r="DF2209" s="73"/>
      <c r="DG2209" s="73"/>
      <c r="DH2209" s="73"/>
      <c r="DI2209" s="73"/>
      <c r="DJ2209" s="73"/>
      <c r="DK2209" s="73"/>
      <c r="DL2209" s="73"/>
    </row>
    <row r="2210" spans="1:116" x14ac:dyDescent="0.4">
      <c r="A2210" s="31"/>
      <c r="B2210" t="str">
        <f t="shared" si="4488"/>
        <v>2210 DTERM1-F</v>
      </c>
      <c r="D2210" t="s">
        <v>428</v>
      </c>
      <c r="E2210" t="str">
        <f t="shared" si="4487"/>
        <v>2210 DTERM1-F</v>
      </c>
      <c r="F2210" s="31"/>
      <c r="G2210" s="159" t="s">
        <v>288</v>
      </c>
      <c r="H2210" s="59">
        <v>0.1</v>
      </c>
      <c r="I2210" s="31"/>
      <c r="J2210" s="31"/>
      <c r="K2210" s="31"/>
      <c r="L2210" s="31"/>
      <c r="M2210" s="31"/>
      <c r="N2210" s="31"/>
      <c r="O2210" s="31"/>
      <c r="P2210" s="31"/>
      <c r="R2210" s="31"/>
      <c r="S2210" s="73"/>
      <c r="T2210" s="73"/>
      <c r="U2210" s="73"/>
      <c r="V2210" s="73"/>
      <c r="W2210" s="73"/>
      <c r="X2210" s="73"/>
      <c r="Y2210" s="73"/>
      <c r="Z2210" s="73"/>
      <c r="AA2210" s="73"/>
      <c r="AB2210" s="73"/>
      <c r="AC2210" s="73"/>
      <c r="AD2210" s="73"/>
      <c r="AE2210" s="73"/>
      <c r="AF2210" s="73"/>
      <c r="AG2210" s="73"/>
      <c r="AH2210" s="73"/>
      <c r="AI2210" s="73"/>
      <c r="AJ2210" s="73"/>
      <c r="AK2210" s="73"/>
      <c r="AL2210" s="73"/>
      <c r="AM2210" s="73"/>
      <c r="AN2210" s="73"/>
      <c r="AO2210" s="73"/>
      <c r="AP2210" s="73"/>
      <c r="AQ2210" s="73"/>
      <c r="AR2210" s="73"/>
      <c r="AS2210" s="73"/>
      <c r="AT2210" s="73"/>
      <c r="AU2210" s="73"/>
      <c r="AV2210" s="73"/>
      <c r="AW2210" s="73"/>
      <c r="AX2210" s="73"/>
      <c r="AY2210" s="73"/>
      <c r="AZ2210" s="73"/>
      <c r="BA2210" s="73"/>
      <c r="BB2210" s="73"/>
      <c r="BC2210" s="73"/>
      <c r="BD2210" s="73"/>
      <c r="BE2210" s="73"/>
      <c r="BF2210" s="73"/>
      <c r="BG2210" s="73"/>
      <c r="BH2210" s="73"/>
      <c r="BI2210" s="73"/>
      <c r="BJ2210" s="73"/>
      <c r="BK2210" s="73"/>
      <c r="BL2210" s="73"/>
      <c r="BM2210" s="73"/>
      <c r="BN2210" s="73"/>
      <c r="BO2210" s="73"/>
      <c r="BP2210" s="73"/>
      <c r="BQ2210" s="73"/>
      <c r="BR2210" s="73"/>
      <c r="BS2210" s="73"/>
      <c r="BT2210" s="73"/>
      <c r="BU2210" s="73"/>
      <c r="BV2210" s="73"/>
      <c r="BW2210" s="73"/>
      <c r="BX2210" s="73"/>
      <c r="BY2210" s="73"/>
      <c r="BZ2210" s="73"/>
      <c r="CA2210" s="73"/>
      <c r="CB2210" s="73"/>
      <c r="CC2210" s="73"/>
      <c r="CD2210" s="73"/>
      <c r="CE2210" s="73"/>
      <c r="CF2210" s="73"/>
      <c r="CG2210" s="73"/>
      <c r="CH2210" s="73"/>
      <c r="CI2210" s="73"/>
      <c r="CJ2210" s="73"/>
      <c r="CK2210" s="73"/>
      <c r="CL2210" s="73"/>
      <c r="CN2210" s="31"/>
      <c r="CO2210" s="73"/>
      <c r="CP2210" s="73"/>
      <c r="CQ2210" s="73"/>
      <c r="CR2210" s="73"/>
      <c r="CS2210" s="73"/>
      <c r="CT2210" s="73"/>
      <c r="CU2210" s="73"/>
      <c r="CV2210" s="73"/>
      <c r="CW2210" s="73"/>
      <c r="CX2210" s="73"/>
      <c r="CY2210" s="73"/>
      <c r="CZ2210" s="73"/>
      <c r="DA2210" s="73"/>
      <c r="DB2210" s="73"/>
      <c r="DC2210" s="73"/>
      <c r="DD2210" s="73"/>
      <c r="DE2210" s="73"/>
      <c r="DF2210" s="73"/>
      <c r="DG2210" s="73"/>
      <c r="DH2210" s="73"/>
      <c r="DI2210" s="73"/>
      <c r="DJ2210" s="73"/>
      <c r="DK2210" s="73"/>
      <c r="DL2210" s="73"/>
    </row>
    <row r="2211" spans="1:116" x14ac:dyDescent="0.4">
      <c r="A2211" s="31"/>
      <c r="B2211" t="str">
        <f t="shared" si="4488"/>
        <v>2211 DTERM1-F</v>
      </c>
      <c r="D2211" t="s">
        <v>428</v>
      </c>
      <c r="E2211" t="str">
        <f t="shared" si="4487"/>
        <v>2211 DTERM1-F</v>
      </c>
      <c r="F2211" s="31"/>
      <c r="G2211" s="158" t="s">
        <v>301</v>
      </c>
      <c r="H2211" s="23">
        <v>1000000</v>
      </c>
      <c r="I2211" s="31"/>
      <c r="J2211" s="31"/>
      <c r="K2211" s="31"/>
      <c r="L2211" s="31"/>
      <c r="M2211" s="31"/>
      <c r="N2211" s="31"/>
      <c r="O2211" s="31"/>
      <c r="P2211" s="31"/>
      <c r="R2211" s="31"/>
      <c r="S2211" s="73"/>
      <c r="T2211" s="73"/>
      <c r="U2211" s="73"/>
      <c r="V2211" s="73"/>
      <c r="W2211" s="73"/>
      <c r="X2211" s="73"/>
      <c r="Y2211" s="73"/>
      <c r="Z2211" s="73"/>
      <c r="AA2211" s="73"/>
      <c r="AB2211" s="73"/>
      <c r="AC2211" s="73"/>
      <c r="AD2211" s="73"/>
      <c r="AE2211" s="73"/>
      <c r="AF2211" s="73"/>
      <c r="AG2211" s="73"/>
      <c r="AH2211" s="73"/>
      <c r="AI2211" s="73"/>
      <c r="AJ2211" s="73"/>
      <c r="AK2211" s="73"/>
      <c r="AL2211" s="73"/>
      <c r="AM2211" s="73"/>
      <c r="AN2211" s="73"/>
      <c r="AO2211" s="73"/>
      <c r="AP2211" s="73"/>
      <c r="AQ2211" s="73"/>
      <c r="AR2211" s="73"/>
      <c r="AS2211" s="73"/>
      <c r="AT2211" s="73"/>
      <c r="AU2211" s="73"/>
      <c r="AV2211" s="73"/>
      <c r="AW2211" s="73"/>
      <c r="AX2211" s="73"/>
      <c r="AY2211" s="73"/>
      <c r="AZ2211" s="73"/>
      <c r="BA2211" s="73"/>
      <c r="BB2211" s="73"/>
      <c r="BC2211" s="73"/>
      <c r="BD2211" s="73"/>
      <c r="BE2211" s="73"/>
      <c r="BF2211" s="73"/>
      <c r="BG2211" s="73"/>
      <c r="BH2211" s="73"/>
      <c r="BI2211" s="73"/>
      <c r="BJ2211" s="73"/>
      <c r="BK2211" s="73"/>
      <c r="BL2211" s="73"/>
      <c r="BM2211" s="73"/>
      <c r="BN2211" s="73"/>
      <c r="BO2211" s="73"/>
      <c r="BP2211" s="73"/>
      <c r="BQ2211" s="73"/>
      <c r="BR2211" s="73"/>
      <c r="BS2211" s="73"/>
      <c r="BT2211" s="73"/>
      <c r="BU2211" s="73"/>
      <c r="BV2211" s="73"/>
      <c r="BW2211" s="73"/>
      <c r="BX2211" s="73"/>
      <c r="BY2211" s="73"/>
      <c r="BZ2211" s="73"/>
      <c r="CA2211" s="73"/>
      <c r="CB2211" s="73"/>
      <c r="CC2211" s="73"/>
      <c r="CD2211" s="73"/>
      <c r="CE2211" s="73"/>
      <c r="CF2211" s="73"/>
      <c r="CG2211" s="73"/>
      <c r="CH2211" s="73"/>
      <c r="CI2211" s="73"/>
      <c r="CJ2211" s="73"/>
      <c r="CK2211" s="73"/>
      <c r="CL2211" s="73"/>
      <c r="CN2211" s="31"/>
      <c r="CO2211" s="73"/>
      <c r="CP2211" s="73"/>
      <c r="CQ2211" s="73"/>
      <c r="CR2211" s="73"/>
      <c r="CS2211" s="73"/>
      <c r="CT2211" s="73"/>
      <c r="CU2211" s="73"/>
      <c r="CV2211" s="73"/>
      <c r="CW2211" s="73"/>
      <c r="CX2211" s="73"/>
      <c r="CY2211" s="73"/>
      <c r="CZ2211" s="73"/>
      <c r="DA2211" s="73"/>
      <c r="DB2211" s="73"/>
      <c r="DC2211" s="73"/>
      <c r="DD2211" s="73"/>
      <c r="DE2211" s="73"/>
      <c r="DF2211" s="73"/>
      <c r="DG2211" s="73"/>
      <c r="DH2211" s="73"/>
      <c r="DI2211" s="73"/>
      <c r="DJ2211" s="73"/>
      <c r="DK2211" s="73"/>
      <c r="DL2211" s="73"/>
    </row>
    <row r="2212" spans="1:116" x14ac:dyDescent="0.4">
      <c r="A2212" s="31"/>
      <c r="B2212" t="str">
        <f t="shared" si="4488"/>
        <v>2212 DTERM1-F</v>
      </c>
      <c r="D2212" t="s">
        <v>428</v>
      </c>
      <c r="E2212" t="str">
        <f t="shared" si="4487"/>
        <v>2212 DTERM1-F</v>
      </c>
      <c r="F2212" s="31"/>
      <c r="G2212" s="158" t="s">
        <v>296</v>
      </c>
      <c r="H2212" s="101">
        <v>45444</v>
      </c>
      <c r="I2212" s="31"/>
      <c r="J2212" s="31"/>
      <c r="K2212" s="31"/>
      <c r="L2212" s="31"/>
      <c r="M2212" s="31"/>
      <c r="N2212" s="31"/>
      <c r="O2212" s="31"/>
      <c r="P2212" s="31"/>
      <c r="R2212" s="31"/>
      <c r="S2212" s="73"/>
      <c r="T2212" s="73"/>
      <c r="U2212" s="73"/>
      <c r="V2212" s="73"/>
      <c r="W2212" s="73"/>
      <c r="X2212" s="73"/>
      <c r="Y2212" s="73"/>
      <c r="Z2212" s="73"/>
      <c r="AA2212" s="73"/>
      <c r="AB2212" s="73"/>
      <c r="AC2212" s="73"/>
      <c r="AD2212" s="73"/>
      <c r="AE2212" s="73"/>
      <c r="AF2212" s="73"/>
      <c r="AG2212" s="73"/>
      <c r="AH2212" s="73"/>
      <c r="AI2212" s="73"/>
      <c r="AJ2212" s="73"/>
      <c r="AK2212" s="73"/>
      <c r="AL2212" s="73"/>
      <c r="AM2212" s="73"/>
      <c r="AN2212" s="73"/>
      <c r="AO2212" s="73"/>
      <c r="AP2212" s="73"/>
      <c r="AQ2212" s="73"/>
      <c r="AR2212" s="73"/>
      <c r="AS2212" s="73"/>
      <c r="AT2212" s="73"/>
      <c r="AU2212" s="73"/>
      <c r="AV2212" s="73"/>
      <c r="AW2212" s="73"/>
      <c r="AX2212" s="73"/>
      <c r="AY2212" s="73"/>
      <c r="AZ2212" s="73"/>
      <c r="BA2212" s="73"/>
      <c r="BB2212" s="73"/>
      <c r="BC2212" s="73"/>
      <c r="BD2212" s="73"/>
      <c r="BE2212" s="73"/>
      <c r="BF2212" s="73"/>
      <c r="BG2212" s="73"/>
      <c r="BH2212" s="73"/>
      <c r="BI2212" s="73"/>
      <c r="BJ2212" s="73"/>
      <c r="BK2212" s="73"/>
      <c r="BL2212" s="73"/>
      <c r="BM2212" s="73"/>
      <c r="BN2212" s="73"/>
      <c r="BO2212" s="73"/>
      <c r="BP2212" s="73"/>
      <c r="BQ2212" s="73"/>
      <c r="BR2212" s="73"/>
      <c r="BS2212" s="73"/>
      <c r="BT2212" s="73"/>
      <c r="BU2212" s="73"/>
      <c r="BV2212" s="73"/>
      <c r="BW2212" s="73"/>
      <c r="BX2212" s="73"/>
      <c r="BY2212" s="73"/>
      <c r="BZ2212" s="73"/>
      <c r="CA2212" s="73"/>
      <c r="CB2212" s="73"/>
      <c r="CC2212" s="73"/>
      <c r="CD2212" s="73"/>
      <c r="CE2212" s="73"/>
      <c r="CF2212" s="73"/>
      <c r="CG2212" s="73"/>
      <c r="CH2212" s="73"/>
      <c r="CI2212" s="73"/>
      <c r="CJ2212" s="73"/>
      <c r="CK2212" s="73"/>
      <c r="CL2212" s="73"/>
      <c r="CN2212" s="31"/>
      <c r="CO2212" s="73"/>
      <c r="CP2212" s="73"/>
      <c r="CQ2212" s="73"/>
      <c r="CR2212" s="73"/>
      <c r="CS2212" s="73"/>
      <c r="CT2212" s="73"/>
      <c r="CU2212" s="73"/>
      <c r="CV2212" s="73"/>
      <c r="CW2212" s="73"/>
      <c r="CX2212" s="73"/>
      <c r="CY2212" s="73"/>
      <c r="CZ2212" s="73"/>
      <c r="DA2212" s="73"/>
      <c r="DB2212" s="73"/>
      <c r="DC2212" s="73"/>
      <c r="DD2212" s="73"/>
      <c r="DE2212" s="73"/>
      <c r="DF2212" s="73"/>
      <c r="DG2212" s="73"/>
      <c r="DH2212" s="73"/>
      <c r="DI2212" s="73"/>
      <c r="DJ2212" s="73"/>
      <c r="DK2212" s="73"/>
      <c r="DL2212" s="73"/>
    </row>
    <row r="2213" spans="1:116" x14ac:dyDescent="0.4">
      <c r="A2213" s="31"/>
      <c r="B2213" t="str">
        <f t="shared" si="4488"/>
        <v>2213 DTERM1-F</v>
      </c>
      <c r="D2213" t="s">
        <v>428</v>
      </c>
      <c r="E2213" t="str">
        <f t="shared" si="4487"/>
        <v>2213 DTERM1-F</v>
      </c>
      <c r="F2213" s="31"/>
      <c r="G2213" s="125"/>
      <c r="H2213" s="23"/>
      <c r="I2213" s="31"/>
      <c r="J2213" s="31"/>
      <c r="K2213" s="31"/>
      <c r="L2213" s="31"/>
      <c r="M2213" s="31"/>
      <c r="N2213" s="31"/>
      <c r="O2213" s="31"/>
      <c r="P2213" s="31"/>
      <c r="R2213" s="31"/>
      <c r="S2213" s="73"/>
      <c r="T2213" s="73"/>
      <c r="U2213" s="73"/>
      <c r="V2213" s="73"/>
      <c r="W2213" s="73"/>
      <c r="X2213" s="73"/>
      <c r="Y2213" s="73"/>
      <c r="Z2213" s="73"/>
      <c r="AA2213" s="73"/>
      <c r="AB2213" s="73"/>
      <c r="AC2213" s="73"/>
      <c r="AD2213" s="73"/>
      <c r="AE2213" s="73"/>
      <c r="AF2213" s="73"/>
      <c r="AG2213" s="73"/>
      <c r="AH2213" s="73"/>
      <c r="AI2213" s="73"/>
      <c r="AJ2213" s="73"/>
      <c r="AK2213" s="73"/>
      <c r="AL2213" s="73"/>
      <c r="AM2213" s="73"/>
      <c r="AN2213" s="73"/>
      <c r="AO2213" s="73"/>
      <c r="AP2213" s="73"/>
      <c r="AQ2213" s="73"/>
      <c r="AR2213" s="73"/>
      <c r="AS2213" s="73"/>
      <c r="AT2213" s="73"/>
      <c r="AU2213" s="73"/>
      <c r="AV2213" s="73"/>
      <c r="AW2213" s="73"/>
      <c r="AX2213" s="73"/>
      <c r="AY2213" s="73"/>
      <c r="AZ2213" s="73"/>
      <c r="BA2213" s="73"/>
      <c r="BB2213" s="73"/>
      <c r="BC2213" s="73"/>
      <c r="BD2213" s="73"/>
      <c r="BE2213" s="73"/>
      <c r="BF2213" s="73"/>
      <c r="BG2213" s="73"/>
      <c r="BH2213" s="73"/>
      <c r="BI2213" s="73"/>
      <c r="BJ2213" s="73"/>
      <c r="BK2213" s="73"/>
      <c r="BL2213" s="73"/>
      <c r="BM2213" s="73"/>
      <c r="BN2213" s="73"/>
      <c r="BO2213" s="73"/>
      <c r="BP2213" s="73"/>
      <c r="BQ2213" s="73"/>
      <c r="BR2213" s="73"/>
      <c r="BS2213" s="73"/>
      <c r="BT2213" s="73"/>
      <c r="BU2213" s="73"/>
      <c r="BV2213" s="73"/>
      <c r="BW2213" s="73"/>
      <c r="BX2213" s="73"/>
      <c r="BY2213" s="73"/>
      <c r="BZ2213" s="73"/>
      <c r="CA2213" s="73"/>
      <c r="CB2213" s="73"/>
      <c r="CC2213" s="73"/>
      <c r="CD2213" s="73"/>
      <c r="CE2213" s="73"/>
      <c r="CF2213" s="73"/>
      <c r="CG2213" s="73"/>
      <c r="CH2213" s="73"/>
      <c r="CI2213" s="73"/>
      <c r="CJ2213" s="73"/>
      <c r="CK2213" s="73"/>
      <c r="CL2213" s="73"/>
      <c r="CN2213" s="31"/>
      <c r="CO2213" s="73"/>
      <c r="CP2213" s="73"/>
      <c r="CQ2213" s="73"/>
      <c r="CR2213" s="73"/>
      <c r="CS2213" s="73"/>
      <c r="CT2213" s="73"/>
      <c r="CU2213" s="73"/>
      <c r="CV2213" s="73"/>
      <c r="CW2213" s="73"/>
      <c r="CX2213" s="73"/>
      <c r="CY2213" s="73"/>
      <c r="CZ2213" s="73"/>
      <c r="DA2213" s="73"/>
      <c r="DB2213" s="73"/>
      <c r="DC2213" s="73"/>
      <c r="DD2213" s="73"/>
      <c r="DE2213" s="73"/>
      <c r="DF2213" s="73"/>
      <c r="DG2213" s="73"/>
      <c r="DH2213" s="73"/>
      <c r="DI2213" s="73"/>
      <c r="DJ2213" s="73"/>
      <c r="DK2213" s="73"/>
      <c r="DL2213" s="73"/>
    </row>
    <row r="2214" spans="1:116" x14ac:dyDescent="0.4">
      <c r="D2214" t="s">
        <v>428</v>
      </c>
      <c r="E2214" t="str">
        <f t="shared" si="4487"/>
        <v>2214 DTERM1-F</v>
      </c>
      <c r="F2214" s="292"/>
      <c r="G2214" s="95" t="s">
        <v>290</v>
      </c>
      <c r="R2214" s="92"/>
      <c r="S2214" s="154"/>
      <c r="T2214" s="154"/>
      <c r="U2214" s="154"/>
      <c r="V2214" s="154"/>
      <c r="W2214" s="154"/>
      <c r="X2214" s="154"/>
      <c r="Y2214" s="154"/>
      <c r="Z2214" s="154"/>
      <c r="AA2214" s="154"/>
      <c r="AB2214" s="154"/>
      <c r="AC2214" s="154"/>
      <c r="AD2214" s="154"/>
      <c r="AE2214" s="154"/>
      <c r="AF2214" s="154"/>
      <c r="AG2214" s="154"/>
      <c r="AH2214" s="154"/>
      <c r="AI2214" s="154"/>
      <c r="AJ2214" s="154"/>
      <c r="AK2214" s="154"/>
      <c r="AL2214" s="154"/>
      <c r="AM2214" s="154"/>
      <c r="AN2214" s="154"/>
      <c r="AO2214" s="154"/>
      <c r="AP2214" s="154"/>
      <c r="AQ2214" s="154"/>
      <c r="AR2214" s="154"/>
      <c r="AS2214" s="154"/>
      <c r="AT2214" s="154"/>
      <c r="AU2214" s="154"/>
      <c r="AV2214" s="154"/>
      <c r="AW2214" s="154"/>
      <c r="AX2214" s="154"/>
      <c r="AY2214" s="154"/>
      <c r="AZ2214" s="154"/>
      <c r="BA2214" s="154"/>
      <c r="BB2214" s="154"/>
      <c r="BC2214" s="154"/>
      <c r="BD2214" s="154"/>
      <c r="BE2214" s="154"/>
      <c r="BF2214" s="154"/>
      <c r="BG2214" s="154"/>
      <c r="BH2214" s="154"/>
      <c r="BI2214" s="154"/>
      <c r="BJ2214" s="154"/>
      <c r="BK2214" s="154"/>
      <c r="BL2214" s="154"/>
      <c r="BM2214" s="154"/>
      <c r="BN2214" s="154"/>
      <c r="BO2214" s="154"/>
      <c r="BP2214" s="154"/>
      <c r="BQ2214" s="154"/>
      <c r="BR2214" s="154"/>
      <c r="BS2214" s="154"/>
      <c r="BT2214" s="154"/>
      <c r="BU2214" s="154"/>
      <c r="BV2214" s="154"/>
      <c r="BW2214" s="154"/>
      <c r="BX2214" s="154"/>
      <c r="BY2214" s="154"/>
      <c r="BZ2214" s="154"/>
      <c r="CA2214" s="154"/>
      <c r="CB2214" s="154"/>
      <c r="CC2214" s="154"/>
      <c r="CD2214" s="154"/>
      <c r="CE2214" s="154"/>
      <c r="CF2214" s="154"/>
      <c r="CG2214" s="154"/>
      <c r="CH2214" s="154"/>
      <c r="CI2214" s="154"/>
      <c r="CJ2214" s="154"/>
      <c r="CK2214" s="154"/>
      <c r="CL2214" s="154"/>
      <c r="CO2214" s="154"/>
      <c r="CP2214" s="154"/>
      <c r="CQ2214" s="154"/>
      <c r="CR2214" s="154"/>
      <c r="CS2214" s="154"/>
      <c r="CT2214" s="154"/>
      <c r="CU2214" s="154"/>
      <c r="CV2214" s="154"/>
      <c r="CW2214" s="154"/>
      <c r="CX2214" s="154"/>
      <c r="CY2214" s="154"/>
      <c r="CZ2214" s="154"/>
      <c r="DA2214" s="154"/>
      <c r="DB2214" s="154"/>
      <c r="DC2214" s="154"/>
      <c r="DD2214" s="154"/>
      <c r="DE2214" s="154"/>
      <c r="DF2214" s="154"/>
      <c r="DG2214" s="154"/>
      <c r="DH2214" s="154"/>
      <c r="DI2214" s="154"/>
      <c r="DJ2214" s="154"/>
      <c r="DK2214" s="154"/>
      <c r="DL2214" s="154"/>
    </row>
    <row r="2215" spans="1:116" x14ac:dyDescent="0.4">
      <c r="D2215" t="s">
        <v>428</v>
      </c>
      <c r="E2215" t="str">
        <f t="shared" si="4487"/>
        <v>2215 DTERM1-F</v>
      </c>
      <c r="F2215" s="292"/>
      <c r="G2215" s="158" t="s">
        <v>289</v>
      </c>
      <c r="K2215" s="24">
        <v>0</v>
      </c>
      <c r="L2215" s="24">
        <f ca="1">K2218</f>
        <v>0</v>
      </c>
      <c r="M2215" s="24">
        <f ca="1">L2218</f>
        <v>0</v>
      </c>
      <c r="N2215" s="24">
        <f ca="1">M2218</f>
        <v>0</v>
      </c>
      <c r="O2215" s="24">
        <f ca="1">N2218</f>
        <v>0</v>
      </c>
      <c r="P2215" s="24">
        <f ca="1">O2218</f>
        <v>0</v>
      </c>
      <c r="R2215"/>
      <c r="S2215" s="80">
        <f>H2213</f>
        <v>0</v>
      </c>
      <c r="T2215" s="62">
        <f t="shared" ref="T2215:AY2215" ca="1" si="4490">S2218</f>
        <v>0</v>
      </c>
      <c r="U2215" s="62">
        <f t="shared" ca="1" si="4490"/>
        <v>0</v>
      </c>
      <c r="V2215" s="62">
        <f t="shared" ca="1" si="4490"/>
        <v>0</v>
      </c>
      <c r="W2215" s="62">
        <f t="shared" ca="1" si="4490"/>
        <v>0</v>
      </c>
      <c r="X2215" s="62">
        <f t="shared" ca="1" si="4490"/>
        <v>0</v>
      </c>
      <c r="Y2215" s="62">
        <f t="shared" ca="1" si="4490"/>
        <v>1000000</v>
      </c>
      <c r="Z2215" s="62">
        <f t="shared" ca="1" si="4490"/>
        <v>1000000</v>
      </c>
      <c r="AA2215" s="62">
        <f t="shared" ca="1" si="4490"/>
        <v>1000000</v>
      </c>
      <c r="AB2215" s="62">
        <f t="shared" ca="1" si="4490"/>
        <v>0</v>
      </c>
      <c r="AC2215" s="62">
        <f t="shared" ca="1" si="4490"/>
        <v>0</v>
      </c>
      <c r="AD2215" s="62">
        <f t="shared" ca="1" si="4490"/>
        <v>0</v>
      </c>
      <c r="AE2215" s="62">
        <f t="shared" ca="1" si="4490"/>
        <v>0</v>
      </c>
      <c r="AF2215" s="62">
        <f t="shared" ca="1" si="4490"/>
        <v>0</v>
      </c>
      <c r="AG2215" s="62">
        <f t="shared" ca="1" si="4490"/>
        <v>0</v>
      </c>
      <c r="AH2215" s="62">
        <f t="shared" ca="1" si="4490"/>
        <v>0</v>
      </c>
      <c r="AI2215" s="62">
        <f t="shared" ca="1" si="4490"/>
        <v>0</v>
      </c>
      <c r="AJ2215" s="62">
        <f t="shared" ca="1" si="4490"/>
        <v>0</v>
      </c>
      <c r="AK2215" s="62">
        <f t="shared" ca="1" si="4490"/>
        <v>0</v>
      </c>
      <c r="AL2215" s="62">
        <f t="shared" ca="1" si="4490"/>
        <v>0</v>
      </c>
      <c r="AM2215" s="62">
        <f t="shared" ca="1" si="4490"/>
        <v>0</v>
      </c>
      <c r="AN2215" s="62">
        <f t="shared" ca="1" si="4490"/>
        <v>0</v>
      </c>
      <c r="AO2215" s="62">
        <f t="shared" ca="1" si="4490"/>
        <v>0</v>
      </c>
      <c r="AP2215" s="62">
        <f t="shared" ca="1" si="4490"/>
        <v>0</v>
      </c>
      <c r="AQ2215" s="62">
        <f t="shared" ca="1" si="4490"/>
        <v>0</v>
      </c>
      <c r="AR2215" s="62">
        <f t="shared" ca="1" si="4490"/>
        <v>0</v>
      </c>
      <c r="AS2215" s="62">
        <f t="shared" ca="1" si="4490"/>
        <v>0</v>
      </c>
      <c r="AT2215" s="62">
        <f t="shared" ca="1" si="4490"/>
        <v>0</v>
      </c>
      <c r="AU2215" s="62">
        <f t="shared" ca="1" si="4490"/>
        <v>0</v>
      </c>
      <c r="AV2215" s="62">
        <f t="shared" ca="1" si="4490"/>
        <v>0</v>
      </c>
      <c r="AW2215" s="62">
        <f t="shared" ca="1" si="4490"/>
        <v>0</v>
      </c>
      <c r="AX2215" s="62">
        <f t="shared" ca="1" si="4490"/>
        <v>0</v>
      </c>
      <c r="AY2215" s="62">
        <f t="shared" ca="1" si="4490"/>
        <v>0</v>
      </c>
      <c r="AZ2215" s="62">
        <f t="shared" ref="AZ2215:CE2215" ca="1" si="4491">AY2218</f>
        <v>0</v>
      </c>
      <c r="BA2215" s="62">
        <f t="shared" ca="1" si="4491"/>
        <v>0</v>
      </c>
      <c r="BB2215" s="62">
        <f t="shared" ca="1" si="4491"/>
        <v>0</v>
      </c>
      <c r="BC2215" s="62">
        <f t="shared" ca="1" si="4491"/>
        <v>0</v>
      </c>
      <c r="BD2215" s="62">
        <f t="shared" ca="1" si="4491"/>
        <v>0</v>
      </c>
      <c r="BE2215" s="62">
        <f t="shared" ca="1" si="4491"/>
        <v>0</v>
      </c>
      <c r="BF2215" s="62">
        <f t="shared" ca="1" si="4491"/>
        <v>0</v>
      </c>
      <c r="BG2215" s="62">
        <f t="shared" ca="1" si="4491"/>
        <v>0</v>
      </c>
      <c r="BH2215" s="62">
        <f t="shared" ca="1" si="4491"/>
        <v>0</v>
      </c>
      <c r="BI2215" s="62">
        <f t="shared" ca="1" si="4491"/>
        <v>0</v>
      </c>
      <c r="BJ2215" s="62">
        <f t="shared" ca="1" si="4491"/>
        <v>0</v>
      </c>
      <c r="BK2215" s="62">
        <f t="shared" ca="1" si="4491"/>
        <v>0</v>
      </c>
      <c r="BL2215" s="62">
        <f t="shared" ca="1" si="4491"/>
        <v>0</v>
      </c>
      <c r="BM2215" s="62">
        <f t="shared" ca="1" si="4491"/>
        <v>0</v>
      </c>
      <c r="BN2215" s="62">
        <f t="shared" ca="1" si="4491"/>
        <v>0</v>
      </c>
      <c r="BO2215" s="62">
        <f t="shared" ca="1" si="4491"/>
        <v>0</v>
      </c>
      <c r="BP2215" s="62">
        <f t="shared" ca="1" si="4491"/>
        <v>0</v>
      </c>
      <c r="BQ2215" s="62">
        <f t="shared" ca="1" si="4491"/>
        <v>0</v>
      </c>
      <c r="BR2215" s="62">
        <f t="shared" ca="1" si="4491"/>
        <v>0</v>
      </c>
      <c r="BS2215" s="62">
        <f t="shared" ca="1" si="4491"/>
        <v>0</v>
      </c>
      <c r="BT2215" s="62">
        <f t="shared" ca="1" si="4491"/>
        <v>0</v>
      </c>
      <c r="BU2215" s="62">
        <f t="shared" ca="1" si="4491"/>
        <v>0</v>
      </c>
      <c r="BV2215" s="62">
        <f t="shared" ca="1" si="4491"/>
        <v>0</v>
      </c>
      <c r="BW2215" s="62">
        <f t="shared" ca="1" si="4491"/>
        <v>0</v>
      </c>
      <c r="BX2215" s="62">
        <f t="shared" ca="1" si="4491"/>
        <v>0</v>
      </c>
      <c r="BY2215" s="62">
        <f t="shared" ca="1" si="4491"/>
        <v>0</v>
      </c>
      <c r="BZ2215" s="62">
        <f t="shared" ca="1" si="4491"/>
        <v>0</v>
      </c>
      <c r="CA2215" s="62">
        <f t="shared" ca="1" si="4491"/>
        <v>0</v>
      </c>
      <c r="CB2215" s="62">
        <f t="shared" ca="1" si="4491"/>
        <v>0</v>
      </c>
      <c r="CC2215" s="62">
        <f t="shared" ca="1" si="4491"/>
        <v>0</v>
      </c>
      <c r="CD2215" s="62">
        <f t="shared" ca="1" si="4491"/>
        <v>0</v>
      </c>
      <c r="CE2215" s="62">
        <f t="shared" ca="1" si="4491"/>
        <v>0</v>
      </c>
      <c r="CF2215" s="62">
        <f t="shared" ref="CF2215:CL2215" ca="1" si="4492">CE2218</f>
        <v>0</v>
      </c>
      <c r="CG2215" s="62">
        <f t="shared" ca="1" si="4492"/>
        <v>0</v>
      </c>
      <c r="CH2215" s="62">
        <f t="shared" ca="1" si="4492"/>
        <v>0</v>
      </c>
      <c r="CI2215" s="62">
        <f t="shared" ca="1" si="4492"/>
        <v>0</v>
      </c>
      <c r="CJ2215" s="62">
        <f t="shared" ca="1" si="4492"/>
        <v>0</v>
      </c>
      <c r="CK2215" s="62">
        <f t="shared" ca="1" si="4492"/>
        <v>0</v>
      </c>
      <c r="CL2215" s="62">
        <f t="shared" ca="1" si="4492"/>
        <v>0</v>
      </c>
      <c r="CO2215" s="62">
        <f t="shared" ref="CO2215:DK2215" si="4493">CN2218</f>
        <v>0</v>
      </c>
      <c r="CP2215" s="62">
        <f t="shared" ca="1" si="4493"/>
        <v>0</v>
      </c>
      <c r="CQ2215" s="62">
        <f t="shared" ca="1" si="4493"/>
        <v>1000000</v>
      </c>
      <c r="CR2215" s="62">
        <f t="shared" ca="1" si="4493"/>
        <v>1000000</v>
      </c>
      <c r="CS2215" s="62">
        <f t="shared" ca="1" si="4493"/>
        <v>1000000</v>
      </c>
      <c r="CT2215" s="62">
        <f t="shared" ca="1" si="4493"/>
        <v>0</v>
      </c>
      <c r="CU2215" s="62">
        <f t="shared" ca="1" si="4493"/>
        <v>0</v>
      </c>
      <c r="CV2215" s="62">
        <f t="shared" ca="1" si="4493"/>
        <v>0</v>
      </c>
      <c r="CW2215" s="62">
        <f t="shared" ca="1" si="4493"/>
        <v>0</v>
      </c>
      <c r="CX2215" s="62">
        <f t="shared" ca="1" si="4493"/>
        <v>0</v>
      </c>
      <c r="CY2215" s="62">
        <f t="shared" ca="1" si="4493"/>
        <v>0</v>
      </c>
      <c r="CZ2215" s="62">
        <f t="shared" ca="1" si="4493"/>
        <v>0</v>
      </c>
      <c r="DA2215" s="62">
        <f t="shared" ca="1" si="4493"/>
        <v>0</v>
      </c>
      <c r="DB2215" s="62">
        <f t="shared" ca="1" si="4493"/>
        <v>0</v>
      </c>
      <c r="DC2215" s="62">
        <f t="shared" ca="1" si="4493"/>
        <v>0</v>
      </c>
      <c r="DD2215" s="62">
        <f t="shared" ca="1" si="4493"/>
        <v>0</v>
      </c>
      <c r="DE2215" s="62">
        <f t="shared" ca="1" si="4493"/>
        <v>0</v>
      </c>
      <c r="DF2215" s="62">
        <f t="shared" ca="1" si="4493"/>
        <v>0</v>
      </c>
      <c r="DG2215" s="62">
        <f t="shared" ca="1" si="4493"/>
        <v>0</v>
      </c>
      <c r="DH2215" s="62">
        <f t="shared" ca="1" si="4493"/>
        <v>0</v>
      </c>
      <c r="DI2215" s="62">
        <f t="shared" ca="1" si="4493"/>
        <v>0</v>
      </c>
      <c r="DJ2215" s="62">
        <f t="shared" ca="1" si="4493"/>
        <v>0</v>
      </c>
      <c r="DK2215" s="62">
        <f t="shared" ca="1" si="4493"/>
        <v>0</v>
      </c>
      <c r="DL2215" s="62">
        <f t="shared" ref="DL2215" ca="1" si="4494">DK2218</f>
        <v>0</v>
      </c>
    </row>
    <row r="2216" spans="1:116" x14ac:dyDescent="0.4">
      <c r="B2216" t="str">
        <f>E2216</f>
        <v>2216 DTERM1-F</v>
      </c>
      <c r="C2216" t="s">
        <v>236</v>
      </c>
      <c r="D2216" t="s">
        <v>428</v>
      </c>
      <c r="E2216" t="str">
        <f t="shared" si="4487"/>
        <v>2216 DTERM1-F</v>
      </c>
      <c r="G2216" s="158" t="str">
        <f>"New borrowing - "&amp;SUBSTITUTE(G2207,":","")</f>
        <v>New borrowing - Fixed term debt - one-time borrowing</v>
      </c>
      <c r="K2216" s="23">
        <f>SUMIF($3:$3,K$2,2216:2216)</f>
        <v>1000000</v>
      </c>
      <c r="L2216" s="23">
        <f>SUMIF($3:$3,L$2,2216:2216)</f>
        <v>0</v>
      </c>
      <c r="M2216" s="23">
        <f>SUMIF($3:$3,M$2,2216:2216)</f>
        <v>0</v>
      </c>
      <c r="N2216" s="23">
        <f>SUMIF($3:$3,N$2,2216:2216)</f>
        <v>0</v>
      </c>
      <c r="O2216" s="23">
        <f>SUMIF($3:$3,O$2,2216:2216)</f>
        <v>0</v>
      </c>
      <c r="P2216" s="23">
        <f>SUMIF($3:$3,P$2,2216:2216)</f>
        <v>0</v>
      </c>
      <c r="R2216" s="53">
        <f t="shared" ref="R2216:AW2216" si="4495">$H2211*(R$2=EOMONTH($H2212,0))</f>
        <v>0</v>
      </c>
      <c r="S2216" s="62">
        <f t="shared" si="4495"/>
        <v>0</v>
      </c>
      <c r="T2216" s="62">
        <f t="shared" si="4495"/>
        <v>0</v>
      </c>
      <c r="U2216" s="62">
        <f t="shared" si="4495"/>
        <v>0</v>
      </c>
      <c r="V2216" s="62">
        <f t="shared" si="4495"/>
        <v>0</v>
      </c>
      <c r="W2216" s="62">
        <f t="shared" si="4495"/>
        <v>0</v>
      </c>
      <c r="X2216" s="62">
        <f t="shared" si="4495"/>
        <v>1000000</v>
      </c>
      <c r="Y2216" s="62">
        <f t="shared" si="4495"/>
        <v>0</v>
      </c>
      <c r="Z2216" s="62">
        <f t="shared" si="4495"/>
        <v>0</v>
      </c>
      <c r="AA2216" s="62">
        <f t="shared" si="4495"/>
        <v>0</v>
      </c>
      <c r="AB2216" s="62">
        <f t="shared" si="4495"/>
        <v>0</v>
      </c>
      <c r="AC2216" s="62">
        <f t="shared" si="4495"/>
        <v>0</v>
      </c>
      <c r="AD2216" s="62">
        <f t="shared" si="4495"/>
        <v>0</v>
      </c>
      <c r="AE2216" s="62">
        <f t="shared" si="4495"/>
        <v>0</v>
      </c>
      <c r="AF2216" s="62">
        <f t="shared" si="4495"/>
        <v>0</v>
      </c>
      <c r="AG2216" s="62">
        <f t="shared" si="4495"/>
        <v>0</v>
      </c>
      <c r="AH2216" s="62">
        <f t="shared" si="4495"/>
        <v>0</v>
      </c>
      <c r="AI2216" s="62">
        <f t="shared" si="4495"/>
        <v>0</v>
      </c>
      <c r="AJ2216" s="62">
        <f t="shared" si="4495"/>
        <v>0</v>
      </c>
      <c r="AK2216" s="62">
        <f t="shared" si="4495"/>
        <v>0</v>
      </c>
      <c r="AL2216" s="62">
        <f t="shared" si="4495"/>
        <v>0</v>
      </c>
      <c r="AM2216" s="62">
        <f t="shared" si="4495"/>
        <v>0</v>
      </c>
      <c r="AN2216" s="62">
        <f t="shared" si="4495"/>
        <v>0</v>
      </c>
      <c r="AO2216" s="62">
        <f t="shared" si="4495"/>
        <v>0</v>
      </c>
      <c r="AP2216" s="62">
        <f t="shared" si="4495"/>
        <v>0</v>
      </c>
      <c r="AQ2216" s="62">
        <f t="shared" si="4495"/>
        <v>0</v>
      </c>
      <c r="AR2216" s="62">
        <f t="shared" si="4495"/>
        <v>0</v>
      </c>
      <c r="AS2216" s="62">
        <f t="shared" si="4495"/>
        <v>0</v>
      </c>
      <c r="AT2216" s="62">
        <f t="shared" si="4495"/>
        <v>0</v>
      </c>
      <c r="AU2216" s="62">
        <f t="shared" si="4495"/>
        <v>0</v>
      </c>
      <c r="AV2216" s="62">
        <f t="shared" si="4495"/>
        <v>0</v>
      </c>
      <c r="AW2216" s="62">
        <f t="shared" si="4495"/>
        <v>0</v>
      </c>
      <c r="AX2216" s="62">
        <f t="shared" ref="AX2216:CC2216" si="4496">$H2211*(AX$2=EOMONTH($H2212,0))</f>
        <v>0</v>
      </c>
      <c r="AY2216" s="62">
        <f t="shared" si="4496"/>
        <v>0</v>
      </c>
      <c r="AZ2216" s="62">
        <f t="shared" si="4496"/>
        <v>0</v>
      </c>
      <c r="BA2216" s="62">
        <f t="shared" si="4496"/>
        <v>0</v>
      </c>
      <c r="BB2216" s="62">
        <f t="shared" si="4496"/>
        <v>0</v>
      </c>
      <c r="BC2216" s="62">
        <f t="shared" si="4496"/>
        <v>0</v>
      </c>
      <c r="BD2216" s="62">
        <f t="shared" si="4496"/>
        <v>0</v>
      </c>
      <c r="BE2216" s="62">
        <f t="shared" si="4496"/>
        <v>0</v>
      </c>
      <c r="BF2216" s="62">
        <f t="shared" si="4496"/>
        <v>0</v>
      </c>
      <c r="BG2216" s="62">
        <f t="shared" si="4496"/>
        <v>0</v>
      </c>
      <c r="BH2216" s="62">
        <f t="shared" si="4496"/>
        <v>0</v>
      </c>
      <c r="BI2216" s="62">
        <f t="shared" si="4496"/>
        <v>0</v>
      </c>
      <c r="BJ2216" s="62">
        <f t="shared" si="4496"/>
        <v>0</v>
      </c>
      <c r="BK2216" s="62">
        <f t="shared" si="4496"/>
        <v>0</v>
      </c>
      <c r="BL2216" s="62">
        <f t="shared" si="4496"/>
        <v>0</v>
      </c>
      <c r="BM2216" s="62">
        <f t="shared" si="4496"/>
        <v>0</v>
      </c>
      <c r="BN2216" s="62">
        <f t="shared" si="4496"/>
        <v>0</v>
      </c>
      <c r="BO2216" s="62">
        <f t="shared" si="4496"/>
        <v>0</v>
      </c>
      <c r="BP2216" s="62">
        <f t="shared" si="4496"/>
        <v>0</v>
      </c>
      <c r="BQ2216" s="62">
        <f t="shared" si="4496"/>
        <v>0</v>
      </c>
      <c r="BR2216" s="62">
        <f t="shared" si="4496"/>
        <v>0</v>
      </c>
      <c r="BS2216" s="62">
        <f t="shared" si="4496"/>
        <v>0</v>
      </c>
      <c r="BT2216" s="62">
        <f t="shared" si="4496"/>
        <v>0</v>
      </c>
      <c r="BU2216" s="62">
        <f t="shared" si="4496"/>
        <v>0</v>
      </c>
      <c r="BV2216" s="62">
        <f t="shared" si="4496"/>
        <v>0</v>
      </c>
      <c r="BW2216" s="62">
        <f t="shared" si="4496"/>
        <v>0</v>
      </c>
      <c r="BX2216" s="62">
        <f t="shared" si="4496"/>
        <v>0</v>
      </c>
      <c r="BY2216" s="62">
        <f t="shared" si="4496"/>
        <v>0</v>
      </c>
      <c r="BZ2216" s="62">
        <f t="shared" si="4496"/>
        <v>0</v>
      </c>
      <c r="CA2216" s="62">
        <f t="shared" si="4496"/>
        <v>0</v>
      </c>
      <c r="CB2216" s="62">
        <f t="shared" si="4496"/>
        <v>0</v>
      </c>
      <c r="CC2216" s="62">
        <f t="shared" si="4496"/>
        <v>0</v>
      </c>
      <c r="CD2216" s="62">
        <f t="shared" ref="CD2216:CL2216" si="4497">$H2211*(CD$2=EOMONTH($H2212,0))</f>
        <v>0</v>
      </c>
      <c r="CE2216" s="62">
        <f t="shared" si="4497"/>
        <v>0</v>
      </c>
      <c r="CF2216" s="62">
        <f t="shared" si="4497"/>
        <v>0</v>
      </c>
      <c r="CG2216" s="62">
        <f t="shared" si="4497"/>
        <v>0</v>
      </c>
      <c r="CH2216" s="62">
        <f t="shared" si="4497"/>
        <v>0</v>
      </c>
      <c r="CI2216" s="62">
        <f t="shared" si="4497"/>
        <v>0</v>
      </c>
      <c r="CJ2216" s="62">
        <f t="shared" si="4497"/>
        <v>0</v>
      </c>
      <c r="CK2216" s="62">
        <f t="shared" si="4497"/>
        <v>0</v>
      </c>
      <c r="CL2216" s="62">
        <f t="shared" si="4497"/>
        <v>0</v>
      </c>
      <c r="CO2216" s="62">
        <f t="shared" ref="CO2216:DK2216" si="4498">$H2211*(CO$2=EOMONTH($H2212,0))</f>
        <v>0</v>
      </c>
      <c r="CP2216" s="62">
        <f t="shared" si="4498"/>
        <v>1000000</v>
      </c>
      <c r="CQ2216" s="62">
        <f t="shared" si="4498"/>
        <v>0</v>
      </c>
      <c r="CR2216" s="62">
        <f t="shared" si="4498"/>
        <v>0</v>
      </c>
      <c r="CS2216" s="62">
        <f t="shared" si="4498"/>
        <v>0</v>
      </c>
      <c r="CT2216" s="62">
        <f t="shared" si="4498"/>
        <v>0</v>
      </c>
      <c r="CU2216" s="62">
        <f t="shared" si="4498"/>
        <v>0</v>
      </c>
      <c r="CV2216" s="62">
        <f t="shared" si="4498"/>
        <v>0</v>
      </c>
      <c r="CW2216" s="62">
        <f t="shared" si="4498"/>
        <v>0</v>
      </c>
      <c r="CX2216" s="62">
        <f t="shared" si="4498"/>
        <v>0</v>
      </c>
      <c r="CY2216" s="62">
        <f t="shared" si="4498"/>
        <v>0</v>
      </c>
      <c r="CZ2216" s="62">
        <f t="shared" si="4498"/>
        <v>0</v>
      </c>
      <c r="DA2216" s="62">
        <f t="shared" si="4498"/>
        <v>0</v>
      </c>
      <c r="DB2216" s="62">
        <f t="shared" si="4498"/>
        <v>0</v>
      </c>
      <c r="DC2216" s="62">
        <f t="shared" si="4498"/>
        <v>0</v>
      </c>
      <c r="DD2216" s="62">
        <f t="shared" si="4498"/>
        <v>0</v>
      </c>
      <c r="DE2216" s="62">
        <f t="shared" si="4498"/>
        <v>0</v>
      </c>
      <c r="DF2216" s="62">
        <f t="shared" si="4498"/>
        <v>0</v>
      </c>
      <c r="DG2216" s="62">
        <f t="shared" si="4498"/>
        <v>0</v>
      </c>
      <c r="DH2216" s="62">
        <f t="shared" si="4498"/>
        <v>0</v>
      </c>
      <c r="DI2216" s="62">
        <f t="shared" si="4498"/>
        <v>0</v>
      </c>
      <c r="DJ2216" s="62">
        <f t="shared" si="4498"/>
        <v>0</v>
      </c>
      <c r="DK2216" s="62">
        <f t="shared" si="4498"/>
        <v>0</v>
      </c>
      <c r="DL2216" s="62">
        <f t="shared" ref="DL2216" si="4499">$H2211*(DL$2=EOMONTH($H2212,0))</f>
        <v>0</v>
      </c>
    </row>
    <row r="2217" spans="1:116" x14ac:dyDescent="0.4">
      <c r="C2217" t="s">
        <v>236</v>
      </c>
      <c r="D2217" t="s">
        <v>428</v>
      </c>
      <c r="E2217" t="str">
        <f t="shared" si="4487"/>
        <v>2217 DTERM1-F</v>
      </c>
      <c r="G2217" s="158" t="str">
        <f>"Repayment - "&amp;SUBSTITUTE(G2207,":","")</f>
        <v>Repayment - Fixed term debt - one-time borrowing</v>
      </c>
      <c r="K2217" s="138">
        <f ca="1">SUMIF($3:$3,K$2,2217:2217)</f>
        <v>-1000000</v>
      </c>
      <c r="L2217" s="138">
        <f ca="1">SUMIF($3:$3,L$2,2217:2217)</f>
        <v>0</v>
      </c>
      <c r="M2217" s="138">
        <f ca="1">SUMIF($3:$3,M$2,2217:2217)</f>
        <v>0</v>
      </c>
      <c r="N2217" s="138">
        <f ca="1">SUMIF($3:$3,N$2,2217:2217)</f>
        <v>0</v>
      </c>
      <c r="O2217" s="138">
        <f ca="1">SUMIF($3:$3,O$2,2217:2217)</f>
        <v>0</v>
      </c>
      <c r="P2217" s="138">
        <f ca="1">SUMIF($3:$3,P$2,2217:2217)</f>
        <v>0</v>
      </c>
      <c r="R2217" s="225"/>
      <c r="S2217" s="226">
        <f ca="1">-IF(COUNT($R2216:S2216)&lt;$H2209,0,OFFSET(S2216,0,-$H2209+1))</f>
        <v>0</v>
      </c>
      <c r="T2217" s="226">
        <f ca="1">-IF(COUNT($R2216:T2216)&lt;$H2209,0,OFFSET(T2216,0,-$H2209+1))</f>
        <v>0</v>
      </c>
      <c r="U2217" s="226">
        <f ca="1">-IF(COUNT($R2216:U2216)&lt;$H2209,0,OFFSET(U2216,0,-$H2209+1))</f>
        <v>0</v>
      </c>
      <c r="V2217" s="226">
        <f ca="1">-IF(COUNT($R2216:V2216)&lt;$H2209,0,OFFSET(V2216,0,-$H2209+1))</f>
        <v>0</v>
      </c>
      <c r="W2217" s="226">
        <f ca="1">-IF(COUNT($R2216:W2216)&lt;$H2209,0,OFFSET(W2216,0,-$H2209+1))</f>
        <v>0</v>
      </c>
      <c r="X2217" s="226">
        <f ca="1">-IF(COUNT($R2216:X2216)&lt;$H2209,0,OFFSET(X2216,0,-$H2209+1))</f>
        <v>0</v>
      </c>
      <c r="Y2217" s="226">
        <f ca="1">-IF(COUNT($R2216:Y2216)&lt;$H2209,0,OFFSET(Y2216,0,-$H2209+1))</f>
        <v>0</v>
      </c>
      <c r="Z2217" s="226">
        <f ca="1">-IF(COUNT($R2216:Z2216)&lt;$H2209,0,OFFSET(Z2216,0,-$H2209+1))</f>
        <v>0</v>
      </c>
      <c r="AA2217" s="226">
        <f ca="1">-IF(COUNT($R2216:AA2216)&lt;$H2209,0,OFFSET(AA2216,0,-$H2209+1))</f>
        <v>-1000000</v>
      </c>
      <c r="AB2217" s="226">
        <f ca="1">-IF(COUNT($R2216:AB2216)&lt;$H2209,0,OFFSET(AB2216,0,-$H2209+1))</f>
        <v>0</v>
      </c>
      <c r="AC2217" s="226">
        <f ca="1">-IF(COUNT($R2216:AC2216)&lt;$H2209,0,OFFSET(AC2216,0,-$H2209+1))</f>
        <v>0</v>
      </c>
      <c r="AD2217" s="226">
        <f ca="1">-IF(COUNT($R2216:AD2216)&lt;$H2209,0,OFFSET(AD2216,0,-$H2209+1))</f>
        <v>0</v>
      </c>
      <c r="AE2217" s="226">
        <f ca="1">-IF(COUNT($R2216:AE2216)&lt;$H2209,0,OFFSET(AE2216,0,-$H2209+1))</f>
        <v>0</v>
      </c>
      <c r="AF2217" s="226">
        <f ca="1">-IF(COUNT($R2216:AF2216)&lt;$H2209,0,OFFSET(AF2216,0,-$H2209+1))</f>
        <v>0</v>
      </c>
      <c r="AG2217" s="226">
        <f ca="1">-IF(COUNT($R2216:AG2216)&lt;$H2209,0,OFFSET(AG2216,0,-$H2209+1))</f>
        <v>0</v>
      </c>
      <c r="AH2217" s="226">
        <f ca="1">-IF(COUNT($R2216:AH2216)&lt;$H2209,0,OFFSET(AH2216,0,-$H2209+1))</f>
        <v>0</v>
      </c>
      <c r="AI2217" s="226">
        <f ca="1">-IF(COUNT($R2216:AI2216)&lt;$H2209,0,OFFSET(AI2216,0,-$H2209+1))</f>
        <v>0</v>
      </c>
      <c r="AJ2217" s="226">
        <f ca="1">-IF(COUNT($R2216:AJ2216)&lt;$H2209,0,OFFSET(AJ2216,0,-$H2209+1))</f>
        <v>0</v>
      </c>
      <c r="AK2217" s="226">
        <f ca="1">-IF(COUNT($R2216:AK2216)&lt;$H2209,0,OFFSET(AK2216,0,-$H2209+1))</f>
        <v>0</v>
      </c>
      <c r="AL2217" s="226">
        <f ca="1">-IF(COUNT($R2216:AL2216)&lt;$H2209,0,OFFSET(AL2216,0,-$H2209+1))</f>
        <v>0</v>
      </c>
      <c r="AM2217" s="226">
        <f ca="1">-IF(COUNT($R2216:AM2216)&lt;$H2209,0,OFFSET(AM2216,0,-$H2209+1))</f>
        <v>0</v>
      </c>
      <c r="AN2217" s="226">
        <f ca="1">-IF(COUNT($R2216:AN2216)&lt;$H2209,0,OFFSET(AN2216,0,-$H2209+1))</f>
        <v>0</v>
      </c>
      <c r="AO2217" s="226">
        <f ca="1">-IF(COUNT($R2216:AO2216)&lt;$H2209,0,OFFSET(AO2216,0,-$H2209+1))</f>
        <v>0</v>
      </c>
      <c r="AP2217" s="226">
        <f ca="1">-IF(COUNT($R2216:AP2216)&lt;$H2209,0,OFFSET(AP2216,0,-$H2209+1))</f>
        <v>0</v>
      </c>
      <c r="AQ2217" s="226">
        <f ca="1">-IF(COUNT($R2216:AQ2216)&lt;$H2209,0,OFFSET(AQ2216,0,-$H2209+1))</f>
        <v>0</v>
      </c>
      <c r="AR2217" s="226">
        <f ca="1">-IF(COUNT($R2216:AR2216)&lt;$H2209,0,OFFSET(AR2216,0,-$H2209+1))</f>
        <v>0</v>
      </c>
      <c r="AS2217" s="226">
        <f ca="1">-IF(COUNT($R2216:AS2216)&lt;$H2209,0,OFFSET(AS2216,0,-$H2209+1))</f>
        <v>0</v>
      </c>
      <c r="AT2217" s="226">
        <f ca="1">-IF(COUNT($R2216:AT2216)&lt;$H2209,0,OFFSET(AT2216,0,-$H2209+1))</f>
        <v>0</v>
      </c>
      <c r="AU2217" s="226">
        <f ca="1">-IF(COUNT($R2216:AU2216)&lt;$H2209,0,OFFSET(AU2216,0,-$H2209+1))</f>
        <v>0</v>
      </c>
      <c r="AV2217" s="226">
        <f ca="1">-IF(COUNT($R2216:AV2216)&lt;$H2209,0,OFFSET(AV2216,0,-$H2209+1))</f>
        <v>0</v>
      </c>
      <c r="AW2217" s="226">
        <f ca="1">-IF(COUNT($R2216:AW2216)&lt;$H2209,0,OFFSET(AW2216,0,-$H2209+1))</f>
        <v>0</v>
      </c>
      <c r="AX2217" s="226">
        <f ca="1">-IF(COUNT($R2216:AX2216)&lt;$H2209,0,OFFSET(AX2216,0,-$H2209+1))</f>
        <v>0</v>
      </c>
      <c r="AY2217" s="226">
        <f ca="1">-IF(COUNT($R2216:AY2216)&lt;$H2209,0,OFFSET(AY2216,0,-$H2209+1))</f>
        <v>0</v>
      </c>
      <c r="AZ2217" s="226">
        <f ca="1">-IF(COUNT($R2216:AZ2216)&lt;$H2209,0,OFFSET(AZ2216,0,-$H2209+1))</f>
        <v>0</v>
      </c>
      <c r="BA2217" s="226">
        <f ca="1">-IF(COUNT($R2216:BA2216)&lt;$H2209,0,OFFSET(BA2216,0,-$H2209+1))</f>
        <v>0</v>
      </c>
      <c r="BB2217" s="226">
        <f ca="1">-IF(COUNT($R2216:BB2216)&lt;$H2209,0,OFFSET(BB2216,0,-$H2209+1))</f>
        <v>0</v>
      </c>
      <c r="BC2217" s="226">
        <f ca="1">-IF(COUNT($R2216:BC2216)&lt;$H2209,0,OFFSET(BC2216,0,-$H2209+1))</f>
        <v>0</v>
      </c>
      <c r="BD2217" s="226">
        <f ca="1">-IF(COUNT($R2216:BD2216)&lt;$H2209,0,OFFSET(BD2216,0,-$H2209+1))</f>
        <v>0</v>
      </c>
      <c r="BE2217" s="226">
        <f ca="1">-IF(COUNT($R2216:BE2216)&lt;$H2209,0,OFFSET(BE2216,0,-$H2209+1))</f>
        <v>0</v>
      </c>
      <c r="BF2217" s="226">
        <f ca="1">-IF(COUNT($R2216:BF2216)&lt;$H2209,0,OFFSET(BF2216,0,-$H2209+1))</f>
        <v>0</v>
      </c>
      <c r="BG2217" s="226">
        <f ca="1">-IF(COUNT($R2216:BG2216)&lt;$H2209,0,OFFSET(BG2216,0,-$H2209+1))</f>
        <v>0</v>
      </c>
      <c r="BH2217" s="226">
        <f ca="1">-IF(COUNT($R2216:BH2216)&lt;$H2209,0,OFFSET(BH2216,0,-$H2209+1))</f>
        <v>0</v>
      </c>
      <c r="BI2217" s="226">
        <f ca="1">-IF(COUNT($R2216:BI2216)&lt;$H2209,0,OFFSET(BI2216,0,-$H2209+1))</f>
        <v>0</v>
      </c>
      <c r="BJ2217" s="226">
        <f ca="1">-IF(COUNT($R2216:BJ2216)&lt;$H2209,0,OFFSET(BJ2216,0,-$H2209+1))</f>
        <v>0</v>
      </c>
      <c r="BK2217" s="226">
        <f ca="1">-IF(COUNT($R2216:BK2216)&lt;$H2209,0,OFFSET(BK2216,0,-$H2209+1))</f>
        <v>0</v>
      </c>
      <c r="BL2217" s="226">
        <f ca="1">-IF(COUNT($R2216:BL2216)&lt;$H2209,0,OFFSET(BL2216,0,-$H2209+1))</f>
        <v>0</v>
      </c>
      <c r="BM2217" s="226">
        <f ca="1">-IF(COUNT($R2216:BM2216)&lt;$H2209,0,OFFSET(BM2216,0,-$H2209+1))</f>
        <v>0</v>
      </c>
      <c r="BN2217" s="226">
        <f ca="1">-IF(COUNT($R2216:BN2216)&lt;$H2209,0,OFFSET(BN2216,0,-$H2209+1))</f>
        <v>0</v>
      </c>
      <c r="BO2217" s="226">
        <f ca="1">-IF(COUNT($R2216:BO2216)&lt;$H2209,0,OFFSET(BO2216,0,-$H2209+1))</f>
        <v>0</v>
      </c>
      <c r="BP2217" s="226">
        <f ca="1">-IF(COUNT($R2216:BP2216)&lt;$H2209,0,OFFSET(BP2216,0,-$H2209+1))</f>
        <v>0</v>
      </c>
      <c r="BQ2217" s="226">
        <f ca="1">-IF(COUNT($R2216:BQ2216)&lt;$H2209,0,OFFSET(BQ2216,0,-$H2209+1))</f>
        <v>0</v>
      </c>
      <c r="BR2217" s="226">
        <f ca="1">-IF(COUNT($R2216:BR2216)&lt;$H2209,0,OFFSET(BR2216,0,-$H2209+1))</f>
        <v>0</v>
      </c>
      <c r="BS2217" s="226">
        <f ca="1">-IF(COUNT($R2216:BS2216)&lt;$H2209,0,OFFSET(BS2216,0,-$H2209+1))</f>
        <v>0</v>
      </c>
      <c r="BT2217" s="226">
        <f ca="1">-IF(COUNT($R2216:BT2216)&lt;$H2209,0,OFFSET(BT2216,0,-$H2209+1))</f>
        <v>0</v>
      </c>
      <c r="BU2217" s="226">
        <f ca="1">-IF(COUNT($R2216:BU2216)&lt;$H2209,0,OFFSET(BU2216,0,-$H2209+1))</f>
        <v>0</v>
      </c>
      <c r="BV2217" s="226">
        <f ca="1">-IF(COUNT($R2216:BV2216)&lt;$H2209,0,OFFSET(BV2216,0,-$H2209+1))</f>
        <v>0</v>
      </c>
      <c r="BW2217" s="226">
        <f ca="1">-IF(COUNT($R2216:BW2216)&lt;$H2209,0,OFFSET(BW2216,0,-$H2209+1))</f>
        <v>0</v>
      </c>
      <c r="BX2217" s="226">
        <f ca="1">-IF(COUNT($R2216:BX2216)&lt;$H2209,0,OFFSET(BX2216,0,-$H2209+1))</f>
        <v>0</v>
      </c>
      <c r="BY2217" s="226">
        <f ca="1">-IF(COUNT($R2216:BY2216)&lt;$H2209,0,OFFSET(BY2216,0,-$H2209+1))</f>
        <v>0</v>
      </c>
      <c r="BZ2217" s="226">
        <f ca="1">-IF(COUNT($R2216:BZ2216)&lt;$H2209,0,OFFSET(BZ2216,0,-$H2209+1))</f>
        <v>0</v>
      </c>
      <c r="CA2217" s="226">
        <f ca="1">-IF(COUNT($R2216:CA2216)&lt;$H2209,0,OFFSET(CA2216,0,-$H2209+1))</f>
        <v>0</v>
      </c>
      <c r="CB2217" s="226">
        <f ca="1">-IF(COUNT($R2216:CB2216)&lt;$H2209,0,OFFSET(CB2216,0,-$H2209+1))</f>
        <v>0</v>
      </c>
      <c r="CC2217" s="226">
        <f ca="1">-IF(COUNT($R2216:CC2216)&lt;$H2209,0,OFFSET(CC2216,0,-$H2209+1))</f>
        <v>0</v>
      </c>
      <c r="CD2217" s="226">
        <f ca="1">-IF(COUNT($R2216:CD2216)&lt;$H2209,0,OFFSET(CD2216,0,-$H2209+1))</f>
        <v>0</v>
      </c>
      <c r="CE2217" s="226">
        <f ca="1">-IF(COUNT($R2216:CE2216)&lt;$H2209,0,OFFSET(CE2216,0,-$H2209+1))</f>
        <v>0</v>
      </c>
      <c r="CF2217" s="226">
        <f ca="1">-IF(COUNT($R2216:CF2216)&lt;$H2209,0,OFFSET(CF2216,0,-$H2209+1))</f>
        <v>0</v>
      </c>
      <c r="CG2217" s="226">
        <f ca="1">-IF(COUNT($R2216:CG2216)&lt;$H2209,0,OFFSET(CG2216,0,-$H2209+1))</f>
        <v>0</v>
      </c>
      <c r="CH2217" s="226">
        <f ca="1">-IF(COUNT($R2216:CH2216)&lt;$H2209,0,OFFSET(CH2216,0,-$H2209+1))</f>
        <v>0</v>
      </c>
      <c r="CI2217" s="226">
        <f ca="1">-IF(COUNT($R2216:CI2216)&lt;$H2209,0,OFFSET(CI2216,0,-$H2209+1))</f>
        <v>0</v>
      </c>
      <c r="CJ2217" s="226">
        <f ca="1">-IF(COUNT($R2216:CJ2216)&lt;$H2209,0,OFFSET(CJ2216,0,-$H2209+1))</f>
        <v>0</v>
      </c>
      <c r="CK2217" s="226">
        <f ca="1">-IF(COUNT($R2216:CK2216)&lt;$H2209,0,OFFSET(CK2216,0,-$H2209+1))</f>
        <v>0</v>
      </c>
      <c r="CL2217" s="226">
        <f ca="1">-IF(COUNT($R2216:CL2216)&lt;$H2209,0,OFFSET(CL2216,0,-$H2209+1))</f>
        <v>0</v>
      </c>
      <c r="CO2217" s="226">
        <f ca="1">-IF(COUNT($R2216:CO2216)&lt;$H2209,0,OFFSET(CO2216,0,-$H2209+1))</f>
        <v>0</v>
      </c>
      <c r="CP2217" s="226">
        <f ca="1">-IF(COUNT($R2216:CP2216)&lt;$H2209,0,OFFSET(CP2216,0,-$H2209+1))</f>
        <v>0</v>
      </c>
      <c r="CQ2217" s="226">
        <f ca="1">-IF(COUNT($R2216:CQ2216)&lt;$H2209,0,OFFSET(CQ2216,0,-$H2209+1))</f>
        <v>0</v>
      </c>
      <c r="CR2217" s="226">
        <f ca="1">-IF(COUNT($R2216:CR2216)&lt;$H2209,0,OFFSET(CR2216,0,-$H2209+1))</f>
        <v>0</v>
      </c>
      <c r="CS2217" s="226">
        <f ca="1">-IF(COUNT($R2216:CS2216)&lt;$H2209,0,OFFSET(CS2216,0,-$H2209+1))</f>
        <v>-1000000</v>
      </c>
      <c r="CT2217" s="226">
        <f ca="1">-IF(COUNT($R2216:CT2216)&lt;$H2209,0,OFFSET(CT2216,0,-$H2209+1))</f>
        <v>0</v>
      </c>
      <c r="CU2217" s="226">
        <f ca="1">-IF(COUNT($R2216:CU2216)&lt;$H2209,0,OFFSET(CU2216,0,-$H2209+1))</f>
        <v>0</v>
      </c>
      <c r="CV2217" s="226">
        <f ca="1">-IF(COUNT($R2216:CV2216)&lt;$H2209,0,OFFSET(CV2216,0,-$H2209+1))</f>
        <v>0</v>
      </c>
      <c r="CW2217" s="226">
        <f ca="1">-IF(COUNT($R2216:CW2216)&lt;$H2209,0,OFFSET(CW2216,0,-$H2209+1))</f>
        <v>0</v>
      </c>
      <c r="CX2217" s="226">
        <f ca="1">-IF(COUNT($R2216:CX2216)&lt;$H2209,0,OFFSET(CX2216,0,-$H2209+1))</f>
        <v>0</v>
      </c>
      <c r="CY2217" s="226">
        <f ca="1">-IF(COUNT($R2216:CY2216)&lt;$H2209,0,OFFSET(CY2216,0,-$H2209+1))</f>
        <v>0</v>
      </c>
      <c r="CZ2217" s="226">
        <f ca="1">-IF(COUNT($R2216:CZ2216)&lt;$H2209,0,OFFSET(CZ2216,0,-$H2209+1))</f>
        <v>0</v>
      </c>
      <c r="DA2217" s="226">
        <f ca="1">-IF(COUNT($R2216:DA2216)&lt;$H2209,0,OFFSET(DA2216,0,-$H2209+1))</f>
        <v>0</v>
      </c>
      <c r="DB2217" s="226">
        <f ca="1">-IF(COUNT($R2216:DB2216)&lt;$H2209,0,OFFSET(DB2216,0,-$H2209+1))</f>
        <v>0</v>
      </c>
      <c r="DC2217" s="226">
        <f ca="1">-IF(COUNT($R2216:DC2216)&lt;$H2209,0,OFFSET(DC2216,0,-$H2209+1))</f>
        <v>0</v>
      </c>
      <c r="DD2217" s="226">
        <f ca="1">-IF(COUNT($R2216:DD2216)&lt;$H2209,0,OFFSET(DD2216,0,-$H2209+1))</f>
        <v>0</v>
      </c>
      <c r="DE2217" s="226">
        <f ca="1">-IF(COUNT($R2216:DE2216)&lt;$H2209,0,OFFSET(DE2216,0,-$H2209+1))</f>
        <v>0</v>
      </c>
      <c r="DF2217" s="226">
        <f ca="1">-IF(COUNT($R2216:DF2216)&lt;$H2209,0,OFFSET(DF2216,0,-$H2209+1))</f>
        <v>0</v>
      </c>
      <c r="DG2217" s="226">
        <f ca="1">-IF(COUNT($R2216:DG2216)&lt;$H2209,0,OFFSET(DG2216,0,-$H2209+1))</f>
        <v>0</v>
      </c>
      <c r="DH2217" s="226">
        <f ca="1">-IF(COUNT($R2216:DH2216)&lt;$H2209,0,OFFSET(DH2216,0,-$H2209+1))</f>
        <v>0</v>
      </c>
      <c r="DI2217" s="226">
        <f ca="1">-IF(COUNT($R2216:DI2216)&lt;$H2209,0,OFFSET(DI2216,0,-$H2209+1))</f>
        <v>0</v>
      </c>
      <c r="DJ2217" s="226">
        <f ca="1">-IF(COUNT($R2216:DJ2216)&lt;$H2209,0,OFFSET(DJ2216,0,-$H2209+1))</f>
        <v>0</v>
      </c>
      <c r="DK2217" s="226">
        <f ca="1">-IF(COUNT($R2216:DK2216)&lt;$H2209,0,OFFSET(DK2216,0,-$H2209+1))</f>
        <v>0</v>
      </c>
      <c r="DL2217" s="226">
        <f ca="1">-IF(COUNT($R2216:DL2216)&lt;$H2209,0,OFFSET(DL2216,0,-$H2209+1))</f>
        <v>0</v>
      </c>
    </row>
    <row r="2218" spans="1:116" x14ac:dyDescent="0.4">
      <c r="C2218" t="s">
        <v>237</v>
      </c>
      <c r="D2218" t="s">
        <v>428</v>
      </c>
      <c r="E2218" t="str">
        <f t="shared" si="4487"/>
        <v>2218 DTERM1-F</v>
      </c>
      <c r="G2218" s="126" t="str">
        <f>"Debt - "&amp;SUBSTITUTE(G2207,":","")</f>
        <v>Debt - Fixed term debt - one-time borrowing</v>
      </c>
      <c r="I2218" s="80"/>
      <c r="J2218" s="80"/>
      <c r="K2218" s="33">
        <f t="shared" ref="K2218:P2218" ca="1" si="4500">SUMIF($4:$4,K$2,2218:2218)</f>
        <v>0</v>
      </c>
      <c r="L2218" s="33">
        <f t="shared" ca="1" si="4500"/>
        <v>0</v>
      </c>
      <c r="M2218" s="33">
        <f t="shared" ca="1" si="4500"/>
        <v>0</v>
      </c>
      <c r="N2218" s="33">
        <f t="shared" ca="1" si="4500"/>
        <v>0</v>
      </c>
      <c r="O2218" s="33">
        <f t="shared" ca="1" si="4500"/>
        <v>0</v>
      </c>
      <c r="P2218" s="33">
        <f t="shared" ca="1" si="4500"/>
        <v>0</v>
      </c>
      <c r="R2218" s="53">
        <f>S2215</f>
        <v>0</v>
      </c>
      <c r="S2218" s="93">
        <f t="shared" ref="S2218:AX2218" ca="1" si="4501">SUM(S2215:S2217)</f>
        <v>0</v>
      </c>
      <c r="T2218" s="93">
        <f t="shared" ca="1" si="4501"/>
        <v>0</v>
      </c>
      <c r="U2218" s="93">
        <f t="shared" ca="1" si="4501"/>
        <v>0</v>
      </c>
      <c r="V2218" s="93">
        <f t="shared" ca="1" si="4501"/>
        <v>0</v>
      </c>
      <c r="W2218" s="93">
        <f t="shared" ca="1" si="4501"/>
        <v>0</v>
      </c>
      <c r="X2218" s="93">
        <f t="shared" ca="1" si="4501"/>
        <v>1000000</v>
      </c>
      <c r="Y2218" s="93">
        <f t="shared" ca="1" si="4501"/>
        <v>1000000</v>
      </c>
      <c r="Z2218" s="93">
        <f t="shared" ca="1" si="4501"/>
        <v>1000000</v>
      </c>
      <c r="AA2218" s="93">
        <f t="shared" ca="1" si="4501"/>
        <v>0</v>
      </c>
      <c r="AB2218" s="93">
        <f t="shared" ca="1" si="4501"/>
        <v>0</v>
      </c>
      <c r="AC2218" s="93">
        <f t="shared" ca="1" si="4501"/>
        <v>0</v>
      </c>
      <c r="AD2218" s="93">
        <f t="shared" ca="1" si="4501"/>
        <v>0</v>
      </c>
      <c r="AE2218" s="93">
        <f t="shared" ca="1" si="4501"/>
        <v>0</v>
      </c>
      <c r="AF2218" s="93">
        <f t="shared" ca="1" si="4501"/>
        <v>0</v>
      </c>
      <c r="AG2218" s="93">
        <f t="shared" ca="1" si="4501"/>
        <v>0</v>
      </c>
      <c r="AH2218" s="93">
        <f t="shared" ca="1" si="4501"/>
        <v>0</v>
      </c>
      <c r="AI2218" s="93">
        <f t="shared" ca="1" si="4501"/>
        <v>0</v>
      </c>
      <c r="AJ2218" s="93">
        <f t="shared" ca="1" si="4501"/>
        <v>0</v>
      </c>
      <c r="AK2218" s="93">
        <f t="shared" ca="1" si="4501"/>
        <v>0</v>
      </c>
      <c r="AL2218" s="93">
        <f t="shared" ca="1" si="4501"/>
        <v>0</v>
      </c>
      <c r="AM2218" s="93">
        <f t="shared" ca="1" si="4501"/>
        <v>0</v>
      </c>
      <c r="AN2218" s="93">
        <f t="shared" ca="1" si="4501"/>
        <v>0</v>
      </c>
      <c r="AO2218" s="93">
        <f t="shared" ca="1" si="4501"/>
        <v>0</v>
      </c>
      <c r="AP2218" s="93">
        <f t="shared" ca="1" si="4501"/>
        <v>0</v>
      </c>
      <c r="AQ2218" s="93">
        <f t="shared" ca="1" si="4501"/>
        <v>0</v>
      </c>
      <c r="AR2218" s="93">
        <f t="shared" ca="1" si="4501"/>
        <v>0</v>
      </c>
      <c r="AS2218" s="93">
        <f t="shared" ca="1" si="4501"/>
        <v>0</v>
      </c>
      <c r="AT2218" s="93">
        <f t="shared" ca="1" si="4501"/>
        <v>0</v>
      </c>
      <c r="AU2218" s="93">
        <f t="shared" ca="1" si="4501"/>
        <v>0</v>
      </c>
      <c r="AV2218" s="93">
        <f t="shared" ca="1" si="4501"/>
        <v>0</v>
      </c>
      <c r="AW2218" s="93">
        <f t="shared" ca="1" si="4501"/>
        <v>0</v>
      </c>
      <c r="AX2218" s="93">
        <f t="shared" ca="1" si="4501"/>
        <v>0</v>
      </c>
      <c r="AY2218" s="93">
        <f t="shared" ref="AY2218:CD2218" ca="1" si="4502">SUM(AY2215:AY2217)</f>
        <v>0</v>
      </c>
      <c r="AZ2218" s="93">
        <f t="shared" ca="1" si="4502"/>
        <v>0</v>
      </c>
      <c r="BA2218" s="93">
        <f t="shared" ca="1" si="4502"/>
        <v>0</v>
      </c>
      <c r="BB2218" s="93">
        <f t="shared" ca="1" si="4502"/>
        <v>0</v>
      </c>
      <c r="BC2218" s="93">
        <f t="shared" ca="1" si="4502"/>
        <v>0</v>
      </c>
      <c r="BD2218" s="93">
        <f t="shared" ca="1" si="4502"/>
        <v>0</v>
      </c>
      <c r="BE2218" s="93">
        <f t="shared" ca="1" si="4502"/>
        <v>0</v>
      </c>
      <c r="BF2218" s="93">
        <f t="shared" ca="1" si="4502"/>
        <v>0</v>
      </c>
      <c r="BG2218" s="93">
        <f t="shared" ca="1" si="4502"/>
        <v>0</v>
      </c>
      <c r="BH2218" s="93">
        <f t="shared" ca="1" si="4502"/>
        <v>0</v>
      </c>
      <c r="BI2218" s="93">
        <f t="shared" ca="1" si="4502"/>
        <v>0</v>
      </c>
      <c r="BJ2218" s="93">
        <f t="shared" ca="1" si="4502"/>
        <v>0</v>
      </c>
      <c r="BK2218" s="93">
        <f t="shared" ca="1" si="4502"/>
        <v>0</v>
      </c>
      <c r="BL2218" s="93">
        <f t="shared" ca="1" si="4502"/>
        <v>0</v>
      </c>
      <c r="BM2218" s="93">
        <f t="shared" ca="1" si="4502"/>
        <v>0</v>
      </c>
      <c r="BN2218" s="93">
        <f t="shared" ca="1" si="4502"/>
        <v>0</v>
      </c>
      <c r="BO2218" s="93">
        <f t="shared" ca="1" si="4502"/>
        <v>0</v>
      </c>
      <c r="BP2218" s="93">
        <f t="shared" ca="1" si="4502"/>
        <v>0</v>
      </c>
      <c r="BQ2218" s="93">
        <f t="shared" ca="1" si="4502"/>
        <v>0</v>
      </c>
      <c r="BR2218" s="93">
        <f t="shared" ca="1" si="4502"/>
        <v>0</v>
      </c>
      <c r="BS2218" s="93">
        <f t="shared" ca="1" si="4502"/>
        <v>0</v>
      </c>
      <c r="BT2218" s="93">
        <f t="shared" ca="1" si="4502"/>
        <v>0</v>
      </c>
      <c r="BU2218" s="93">
        <f t="shared" ca="1" si="4502"/>
        <v>0</v>
      </c>
      <c r="BV2218" s="93">
        <f t="shared" ca="1" si="4502"/>
        <v>0</v>
      </c>
      <c r="BW2218" s="93">
        <f t="shared" ca="1" si="4502"/>
        <v>0</v>
      </c>
      <c r="BX2218" s="93">
        <f t="shared" ca="1" si="4502"/>
        <v>0</v>
      </c>
      <c r="BY2218" s="93">
        <f t="shared" ca="1" si="4502"/>
        <v>0</v>
      </c>
      <c r="BZ2218" s="93">
        <f t="shared" ca="1" si="4502"/>
        <v>0</v>
      </c>
      <c r="CA2218" s="93">
        <f t="shared" ca="1" si="4502"/>
        <v>0</v>
      </c>
      <c r="CB2218" s="93">
        <f t="shared" ca="1" si="4502"/>
        <v>0</v>
      </c>
      <c r="CC2218" s="93">
        <f t="shared" ca="1" si="4502"/>
        <v>0</v>
      </c>
      <c r="CD2218" s="93">
        <f t="shared" ca="1" si="4502"/>
        <v>0</v>
      </c>
      <c r="CE2218" s="93">
        <f t="shared" ref="CE2218:CL2218" ca="1" si="4503">SUM(CE2215:CE2217)</f>
        <v>0</v>
      </c>
      <c r="CF2218" s="93">
        <f t="shared" ca="1" si="4503"/>
        <v>0</v>
      </c>
      <c r="CG2218" s="93">
        <f t="shared" ca="1" si="4503"/>
        <v>0</v>
      </c>
      <c r="CH2218" s="93">
        <f t="shared" ca="1" si="4503"/>
        <v>0</v>
      </c>
      <c r="CI2218" s="93">
        <f t="shared" ca="1" si="4503"/>
        <v>0</v>
      </c>
      <c r="CJ2218" s="93">
        <f t="shared" ca="1" si="4503"/>
        <v>0</v>
      </c>
      <c r="CK2218" s="93">
        <f t="shared" ca="1" si="4503"/>
        <v>0</v>
      </c>
      <c r="CL2218" s="93">
        <f t="shared" ca="1" si="4503"/>
        <v>0</v>
      </c>
      <c r="CN2218" s="80"/>
      <c r="CO2218" s="93">
        <f t="shared" ref="CO2218:DL2218" ca="1" si="4504">SUM(CO2215:CO2217)</f>
        <v>0</v>
      </c>
      <c r="CP2218" s="93">
        <f t="shared" ca="1" si="4504"/>
        <v>1000000</v>
      </c>
      <c r="CQ2218" s="93">
        <f t="shared" ca="1" si="4504"/>
        <v>1000000</v>
      </c>
      <c r="CR2218" s="93">
        <f t="shared" ca="1" si="4504"/>
        <v>1000000</v>
      </c>
      <c r="CS2218" s="93">
        <f t="shared" ca="1" si="4504"/>
        <v>0</v>
      </c>
      <c r="CT2218" s="93">
        <f t="shared" ca="1" si="4504"/>
        <v>0</v>
      </c>
      <c r="CU2218" s="93">
        <f t="shared" ca="1" si="4504"/>
        <v>0</v>
      </c>
      <c r="CV2218" s="93">
        <f t="shared" ca="1" si="4504"/>
        <v>0</v>
      </c>
      <c r="CW2218" s="93">
        <f t="shared" ca="1" si="4504"/>
        <v>0</v>
      </c>
      <c r="CX2218" s="93">
        <f t="shared" ca="1" si="4504"/>
        <v>0</v>
      </c>
      <c r="CY2218" s="93">
        <f t="shared" ca="1" si="4504"/>
        <v>0</v>
      </c>
      <c r="CZ2218" s="93">
        <f t="shared" ca="1" si="4504"/>
        <v>0</v>
      </c>
      <c r="DA2218" s="93">
        <f t="shared" ca="1" si="4504"/>
        <v>0</v>
      </c>
      <c r="DB2218" s="93">
        <f t="shared" ca="1" si="4504"/>
        <v>0</v>
      </c>
      <c r="DC2218" s="93">
        <f t="shared" ca="1" si="4504"/>
        <v>0</v>
      </c>
      <c r="DD2218" s="93">
        <f t="shared" ca="1" si="4504"/>
        <v>0</v>
      </c>
      <c r="DE2218" s="93">
        <f t="shared" ca="1" si="4504"/>
        <v>0</v>
      </c>
      <c r="DF2218" s="93">
        <f t="shared" ca="1" si="4504"/>
        <v>0</v>
      </c>
      <c r="DG2218" s="93">
        <f t="shared" ca="1" si="4504"/>
        <v>0</v>
      </c>
      <c r="DH2218" s="93">
        <f t="shared" ca="1" si="4504"/>
        <v>0</v>
      </c>
      <c r="DI2218" s="93">
        <f t="shared" ca="1" si="4504"/>
        <v>0</v>
      </c>
      <c r="DJ2218" s="93">
        <f t="shared" ca="1" si="4504"/>
        <v>0</v>
      </c>
      <c r="DK2218" s="93">
        <f t="shared" ca="1" si="4504"/>
        <v>0</v>
      </c>
      <c r="DL2218" s="93">
        <f t="shared" ca="1" si="4504"/>
        <v>0</v>
      </c>
    </row>
    <row r="2219" spans="1:116" x14ac:dyDescent="0.4">
      <c r="A2219" s="98"/>
      <c r="B2219" s="59"/>
      <c r="C2219" s="59"/>
      <c r="D2219" t="s">
        <v>428</v>
      </c>
      <c r="E2219" t="str">
        <f t="shared" si="4487"/>
        <v>2219 DTERM1-F</v>
      </c>
      <c r="G2219" s="125"/>
      <c r="R2219"/>
      <c r="S2219" s="62"/>
      <c r="T2219" s="62"/>
      <c r="U2219" s="62"/>
      <c r="V2219" s="62"/>
      <c r="W2219" s="62"/>
      <c r="X2219" s="62"/>
      <c r="Y2219" s="62"/>
      <c r="Z2219" s="62"/>
      <c r="AA2219" s="62"/>
      <c r="AB2219" s="62"/>
      <c r="AC2219" s="62"/>
      <c r="AD2219" s="62"/>
      <c r="AE2219" s="62"/>
      <c r="AF2219" s="62"/>
      <c r="AG2219" s="62"/>
      <c r="AH2219" s="62"/>
      <c r="AI2219" s="62"/>
      <c r="AJ2219" s="62"/>
      <c r="AK2219" s="62"/>
      <c r="AL2219" s="62"/>
      <c r="AM2219" s="62"/>
      <c r="AN2219" s="62"/>
      <c r="AO2219" s="62"/>
      <c r="AP2219" s="62"/>
      <c r="AQ2219" s="62"/>
      <c r="AR2219" s="62"/>
      <c r="AS2219" s="62"/>
      <c r="AT2219" s="62"/>
      <c r="AU2219" s="62"/>
      <c r="AV2219" s="62"/>
      <c r="AW2219" s="62"/>
      <c r="AX2219" s="62"/>
      <c r="AY2219" s="62"/>
      <c r="AZ2219" s="62"/>
      <c r="BA2219" s="62"/>
      <c r="BB2219" s="62"/>
      <c r="BC2219" s="62"/>
      <c r="BD2219" s="62"/>
      <c r="BE2219" s="62"/>
      <c r="BF2219" s="62"/>
      <c r="BG2219" s="62"/>
      <c r="BH2219" s="62"/>
      <c r="BI2219" s="62"/>
      <c r="BJ2219" s="62"/>
      <c r="BK2219" s="62"/>
      <c r="BL2219" s="62"/>
      <c r="BM2219" s="62"/>
      <c r="BN2219" s="62"/>
      <c r="BO2219" s="62"/>
      <c r="BP2219" s="62"/>
      <c r="BQ2219" s="62"/>
      <c r="BR2219" s="62"/>
      <c r="BS2219" s="62"/>
      <c r="BT2219" s="62"/>
      <c r="BU2219" s="62"/>
      <c r="BV2219" s="62"/>
      <c r="BW2219" s="62"/>
      <c r="BX2219" s="62"/>
      <c r="BY2219" s="62"/>
      <c r="BZ2219" s="62"/>
      <c r="CA2219" s="62"/>
      <c r="CB2219" s="62"/>
      <c r="CC2219" s="62"/>
      <c r="CD2219" s="62"/>
      <c r="CE2219" s="62"/>
      <c r="CF2219" s="62"/>
      <c r="CG2219" s="62"/>
      <c r="CH2219" s="62"/>
      <c r="CI2219" s="62"/>
      <c r="CJ2219" s="62"/>
      <c r="CK2219" s="62"/>
      <c r="CL2219" s="62"/>
      <c r="CO2219" s="62"/>
      <c r="CP2219" s="62"/>
      <c r="CQ2219" s="62"/>
      <c r="CR2219" s="62"/>
      <c r="CS2219" s="62"/>
      <c r="CT2219" s="62"/>
      <c r="CU2219" s="62"/>
      <c r="CV2219" s="62"/>
      <c r="CW2219" s="62"/>
      <c r="CX2219" s="62"/>
      <c r="CY2219" s="62"/>
      <c r="CZ2219" s="62"/>
      <c r="DA2219" s="62"/>
      <c r="DB2219" s="62"/>
      <c r="DC2219" s="62"/>
      <c r="DD2219" s="62"/>
      <c r="DE2219" s="62"/>
      <c r="DF2219" s="62"/>
      <c r="DG2219" s="62"/>
      <c r="DH2219" s="62"/>
      <c r="DI2219" s="62"/>
      <c r="DJ2219" s="62"/>
      <c r="DK2219" s="62"/>
      <c r="DL2219" s="62"/>
    </row>
    <row r="2220" spans="1:116" x14ac:dyDescent="0.4">
      <c r="A2220" s="98"/>
      <c r="C2220" t="s">
        <v>228</v>
      </c>
      <c r="D2220" t="s">
        <v>428</v>
      </c>
      <c r="E2220" t="str">
        <f t="shared" si="4487"/>
        <v>2220 DTERM1-F</v>
      </c>
      <c r="G2220" s="126" t="str">
        <f>"Interest expense - "&amp;SUBSTITUTE(G2207,":","")</f>
        <v>Interest expense - Fixed term debt - one-time borrowing</v>
      </c>
      <c r="J2220" s="93">
        <f>SUMIF($5:$5,I$2,2218:2218)</f>
        <v>0</v>
      </c>
      <c r="K2220" s="28">
        <f t="shared" ref="K2220:P2220" ca="1" si="4505">SUMIF($3:$3,K$2,2220:2220)</f>
        <v>-33333.333333333336</v>
      </c>
      <c r="L2220" s="28">
        <f t="shared" ca="1" si="4505"/>
        <v>0</v>
      </c>
      <c r="M2220" s="28">
        <f t="shared" ca="1" si="4505"/>
        <v>0</v>
      </c>
      <c r="N2220" s="28">
        <f t="shared" ca="1" si="4505"/>
        <v>0</v>
      </c>
      <c r="O2220" s="28">
        <f t="shared" ca="1" si="4505"/>
        <v>0</v>
      </c>
      <c r="P2220" s="28">
        <f t="shared" ca="1" si="4505"/>
        <v>0</v>
      </c>
      <c r="R2220" s="27"/>
      <c r="S2220" s="93">
        <f t="shared" ref="S2220:AX2220" si="4506">-SUM(S2214:S2216)*$H2210/12</f>
        <v>0</v>
      </c>
      <c r="T2220" s="93">
        <f t="shared" ca="1" si="4506"/>
        <v>0</v>
      </c>
      <c r="U2220" s="93">
        <f t="shared" ca="1" si="4506"/>
        <v>0</v>
      </c>
      <c r="V2220" s="93">
        <f t="shared" ca="1" si="4506"/>
        <v>0</v>
      </c>
      <c r="W2220" s="93">
        <f t="shared" ca="1" si="4506"/>
        <v>0</v>
      </c>
      <c r="X2220" s="93">
        <f t="shared" ca="1" si="4506"/>
        <v>-8333.3333333333339</v>
      </c>
      <c r="Y2220" s="93">
        <f t="shared" ca="1" si="4506"/>
        <v>-8333.3333333333339</v>
      </c>
      <c r="Z2220" s="93">
        <f t="shared" ca="1" si="4506"/>
        <v>-8333.3333333333339</v>
      </c>
      <c r="AA2220" s="93">
        <f t="shared" ca="1" si="4506"/>
        <v>-8333.3333333333339</v>
      </c>
      <c r="AB2220" s="93">
        <f t="shared" ca="1" si="4506"/>
        <v>0</v>
      </c>
      <c r="AC2220" s="93">
        <f t="shared" ca="1" si="4506"/>
        <v>0</v>
      </c>
      <c r="AD2220" s="93">
        <f t="shared" ca="1" si="4506"/>
        <v>0</v>
      </c>
      <c r="AE2220" s="93">
        <f t="shared" ca="1" si="4506"/>
        <v>0</v>
      </c>
      <c r="AF2220" s="93">
        <f t="shared" ca="1" si="4506"/>
        <v>0</v>
      </c>
      <c r="AG2220" s="93">
        <f t="shared" ca="1" si="4506"/>
        <v>0</v>
      </c>
      <c r="AH2220" s="93">
        <f t="shared" ca="1" si="4506"/>
        <v>0</v>
      </c>
      <c r="AI2220" s="93">
        <f t="shared" ca="1" si="4506"/>
        <v>0</v>
      </c>
      <c r="AJ2220" s="93">
        <f t="shared" ca="1" si="4506"/>
        <v>0</v>
      </c>
      <c r="AK2220" s="93">
        <f t="shared" ca="1" si="4506"/>
        <v>0</v>
      </c>
      <c r="AL2220" s="93">
        <f t="shared" ca="1" si="4506"/>
        <v>0</v>
      </c>
      <c r="AM2220" s="93">
        <f t="shared" ca="1" si="4506"/>
        <v>0</v>
      </c>
      <c r="AN2220" s="93">
        <f t="shared" ca="1" si="4506"/>
        <v>0</v>
      </c>
      <c r="AO2220" s="93">
        <f t="shared" ca="1" si="4506"/>
        <v>0</v>
      </c>
      <c r="AP2220" s="93">
        <f t="shared" ca="1" si="4506"/>
        <v>0</v>
      </c>
      <c r="AQ2220" s="93">
        <f t="shared" ca="1" si="4506"/>
        <v>0</v>
      </c>
      <c r="AR2220" s="93">
        <f t="shared" ca="1" si="4506"/>
        <v>0</v>
      </c>
      <c r="AS2220" s="93">
        <f t="shared" ca="1" si="4506"/>
        <v>0</v>
      </c>
      <c r="AT2220" s="93">
        <f t="shared" ca="1" si="4506"/>
        <v>0</v>
      </c>
      <c r="AU2220" s="93">
        <f t="shared" ca="1" si="4506"/>
        <v>0</v>
      </c>
      <c r="AV2220" s="93">
        <f t="shared" ca="1" si="4506"/>
        <v>0</v>
      </c>
      <c r="AW2220" s="93">
        <f t="shared" ca="1" si="4506"/>
        <v>0</v>
      </c>
      <c r="AX2220" s="93">
        <f t="shared" ca="1" si="4506"/>
        <v>0</v>
      </c>
      <c r="AY2220" s="93">
        <f t="shared" ref="AY2220:CD2220" ca="1" si="4507">-SUM(AY2214:AY2216)*$H2210/12</f>
        <v>0</v>
      </c>
      <c r="AZ2220" s="93">
        <f t="shared" ca="1" si="4507"/>
        <v>0</v>
      </c>
      <c r="BA2220" s="93">
        <f t="shared" ca="1" si="4507"/>
        <v>0</v>
      </c>
      <c r="BB2220" s="93">
        <f t="shared" ca="1" si="4507"/>
        <v>0</v>
      </c>
      <c r="BC2220" s="93">
        <f t="shared" ca="1" si="4507"/>
        <v>0</v>
      </c>
      <c r="BD2220" s="93">
        <f t="shared" ca="1" si="4507"/>
        <v>0</v>
      </c>
      <c r="BE2220" s="93">
        <f t="shared" ca="1" si="4507"/>
        <v>0</v>
      </c>
      <c r="BF2220" s="93">
        <f t="shared" ca="1" si="4507"/>
        <v>0</v>
      </c>
      <c r="BG2220" s="93">
        <f t="shared" ca="1" si="4507"/>
        <v>0</v>
      </c>
      <c r="BH2220" s="93">
        <f t="shared" ca="1" si="4507"/>
        <v>0</v>
      </c>
      <c r="BI2220" s="93">
        <f t="shared" ca="1" si="4507"/>
        <v>0</v>
      </c>
      <c r="BJ2220" s="93">
        <f t="shared" ca="1" si="4507"/>
        <v>0</v>
      </c>
      <c r="BK2220" s="93">
        <f t="shared" ca="1" si="4507"/>
        <v>0</v>
      </c>
      <c r="BL2220" s="93">
        <f t="shared" ca="1" si="4507"/>
        <v>0</v>
      </c>
      <c r="BM2220" s="93">
        <f t="shared" ca="1" si="4507"/>
        <v>0</v>
      </c>
      <c r="BN2220" s="93">
        <f t="shared" ca="1" si="4507"/>
        <v>0</v>
      </c>
      <c r="BO2220" s="93">
        <f t="shared" ca="1" si="4507"/>
        <v>0</v>
      </c>
      <c r="BP2220" s="93">
        <f t="shared" ca="1" si="4507"/>
        <v>0</v>
      </c>
      <c r="BQ2220" s="93">
        <f t="shared" ca="1" si="4507"/>
        <v>0</v>
      </c>
      <c r="BR2220" s="93">
        <f t="shared" ca="1" si="4507"/>
        <v>0</v>
      </c>
      <c r="BS2220" s="93">
        <f t="shared" ca="1" si="4507"/>
        <v>0</v>
      </c>
      <c r="BT2220" s="93">
        <f t="shared" ca="1" si="4507"/>
        <v>0</v>
      </c>
      <c r="BU2220" s="93">
        <f t="shared" ca="1" si="4507"/>
        <v>0</v>
      </c>
      <c r="BV2220" s="93">
        <f t="shared" ca="1" si="4507"/>
        <v>0</v>
      </c>
      <c r="BW2220" s="93">
        <f t="shared" ca="1" si="4507"/>
        <v>0</v>
      </c>
      <c r="BX2220" s="93">
        <f t="shared" ca="1" si="4507"/>
        <v>0</v>
      </c>
      <c r="BY2220" s="93">
        <f t="shared" ca="1" si="4507"/>
        <v>0</v>
      </c>
      <c r="BZ2220" s="93">
        <f t="shared" ca="1" si="4507"/>
        <v>0</v>
      </c>
      <c r="CA2220" s="93">
        <f t="shared" ca="1" si="4507"/>
        <v>0</v>
      </c>
      <c r="CB2220" s="93">
        <f t="shared" ca="1" si="4507"/>
        <v>0</v>
      </c>
      <c r="CC2220" s="93">
        <f t="shared" ca="1" si="4507"/>
        <v>0</v>
      </c>
      <c r="CD2220" s="93">
        <f t="shared" ca="1" si="4507"/>
        <v>0</v>
      </c>
      <c r="CE2220" s="93">
        <f t="shared" ref="CE2220:CL2220" ca="1" si="4508">-SUM(CE2214:CE2216)*$H2210/12</f>
        <v>0</v>
      </c>
      <c r="CF2220" s="93">
        <f t="shared" ca="1" si="4508"/>
        <v>0</v>
      </c>
      <c r="CG2220" s="93">
        <f t="shared" ca="1" si="4508"/>
        <v>0</v>
      </c>
      <c r="CH2220" s="93">
        <f t="shared" ca="1" si="4508"/>
        <v>0</v>
      </c>
      <c r="CI2220" s="93">
        <f t="shared" ca="1" si="4508"/>
        <v>0</v>
      </c>
      <c r="CJ2220" s="93">
        <f t="shared" ca="1" si="4508"/>
        <v>0</v>
      </c>
      <c r="CK2220" s="93">
        <f t="shared" ca="1" si="4508"/>
        <v>0</v>
      </c>
      <c r="CL2220" s="93">
        <f t="shared" ca="1" si="4508"/>
        <v>0</v>
      </c>
      <c r="CN2220" s="93">
        <f>SUMIF($5:$5,CN$2,2218:2218)</f>
        <v>0</v>
      </c>
      <c r="CO2220" s="93">
        <f t="shared" ref="CO2220:CX2220" si="4509">-SUM(CO2214:CO2216)*$H2210/CO$5</f>
        <v>0</v>
      </c>
      <c r="CP2220" s="93">
        <f t="shared" ca="1" si="4509"/>
        <v>-25000</v>
      </c>
      <c r="CQ2220" s="93">
        <f t="shared" ca="1" si="4509"/>
        <v>-25000</v>
      </c>
      <c r="CR2220" s="93">
        <f t="shared" ca="1" si="4509"/>
        <v>-25000</v>
      </c>
      <c r="CS2220" s="93">
        <f t="shared" ca="1" si="4509"/>
        <v>-25000</v>
      </c>
      <c r="CT2220" s="93">
        <f t="shared" ca="1" si="4509"/>
        <v>0</v>
      </c>
      <c r="CU2220" s="93">
        <f t="shared" ca="1" si="4509"/>
        <v>0</v>
      </c>
      <c r="CV2220" s="93">
        <f t="shared" ca="1" si="4509"/>
        <v>0</v>
      </c>
      <c r="CW2220" s="93">
        <f t="shared" ca="1" si="4509"/>
        <v>0</v>
      </c>
      <c r="CX2220" s="93">
        <f t="shared" ca="1" si="4509"/>
        <v>0</v>
      </c>
      <c r="CY2220" s="93">
        <f ca="1">-SUM(CY2214:CY2216)*$H2210/CL$5</f>
        <v>0</v>
      </c>
      <c r="CZ2220" s="93">
        <f t="shared" ref="CZ2220:DL2220" ca="1" si="4510">-SUM(CZ2214:CZ2216)*$H2210/CZ$5</f>
        <v>0</v>
      </c>
      <c r="DA2220" s="93">
        <f t="shared" ca="1" si="4510"/>
        <v>0</v>
      </c>
      <c r="DB2220" s="93">
        <f t="shared" ca="1" si="4510"/>
        <v>0</v>
      </c>
      <c r="DC2220" s="93">
        <f t="shared" ca="1" si="4510"/>
        <v>0</v>
      </c>
      <c r="DD2220" s="93">
        <f t="shared" ca="1" si="4510"/>
        <v>0</v>
      </c>
      <c r="DE2220" s="93">
        <f t="shared" ca="1" si="4510"/>
        <v>0</v>
      </c>
      <c r="DF2220" s="93">
        <f t="shared" ca="1" si="4510"/>
        <v>0</v>
      </c>
      <c r="DG2220" s="93">
        <f t="shared" ca="1" si="4510"/>
        <v>0</v>
      </c>
      <c r="DH2220" s="93">
        <f t="shared" ca="1" si="4510"/>
        <v>0</v>
      </c>
      <c r="DI2220" s="93">
        <f t="shared" ca="1" si="4510"/>
        <v>0</v>
      </c>
      <c r="DJ2220" s="93">
        <f t="shared" ca="1" si="4510"/>
        <v>0</v>
      </c>
      <c r="DK2220" s="93">
        <f t="shared" ca="1" si="4510"/>
        <v>0</v>
      </c>
      <c r="DL2220" s="93">
        <f t="shared" ca="1" si="4510"/>
        <v>0</v>
      </c>
    </row>
    <row r="2221" spans="1:116" x14ac:dyDescent="0.4">
      <c r="A2221" s="98"/>
      <c r="D2221" t="s">
        <v>428</v>
      </c>
      <c r="E2221" t="str">
        <f t="shared" ref="E2221" si="4511">ROW()&amp;" "&amp;D2221</f>
        <v>2221 DTERM1-F</v>
      </c>
      <c r="G2221" s="126"/>
      <c r="J2221" s="93"/>
      <c r="K2221" s="28"/>
      <c r="L2221" s="28"/>
      <c r="M2221" s="28"/>
      <c r="N2221" s="28"/>
      <c r="O2221" s="28"/>
      <c r="P2221" s="28"/>
      <c r="R2221" s="27"/>
      <c r="S2221" s="93"/>
      <c r="T2221" s="93"/>
      <c r="U2221" s="93"/>
      <c r="V2221" s="93"/>
      <c r="W2221" s="93"/>
      <c r="X2221" s="93"/>
      <c r="Y2221" s="93"/>
      <c r="Z2221" s="93"/>
      <c r="AA2221" s="93"/>
      <c r="AB2221" s="93"/>
      <c r="AC2221" s="93"/>
      <c r="AD2221" s="93"/>
      <c r="AE2221" s="93"/>
      <c r="AF2221" s="93"/>
      <c r="AG2221" s="93"/>
      <c r="AH2221" s="93"/>
      <c r="AI2221" s="93"/>
      <c r="AJ2221" s="93"/>
      <c r="AK2221" s="93"/>
      <c r="AL2221" s="93"/>
      <c r="AM2221" s="93"/>
      <c r="AN2221" s="93"/>
      <c r="AO2221" s="93"/>
      <c r="AP2221" s="93"/>
      <c r="AQ2221" s="93"/>
      <c r="AR2221" s="93"/>
      <c r="AS2221" s="93"/>
      <c r="AT2221" s="93"/>
      <c r="AU2221" s="93"/>
      <c r="AV2221" s="93"/>
      <c r="AW2221" s="93"/>
      <c r="AX2221" s="93"/>
      <c r="AY2221" s="93"/>
      <c r="AZ2221" s="93"/>
      <c r="BA2221" s="93"/>
      <c r="BB2221" s="93"/>
      <c r="BC2221" s="93"/>
      <c r="BD2221" s="93"/>
      <c r="BE2221" s="93"/>
      <c r="BF2221" s="93"/>
      <c r="BG2221" s="93"/>
      <c r="BH2221" s="93"/>
      <c r="BI2221" s="93"/>
      <c r="BJ2221" s="93"/>
      <c r="BK2221" s="93"/>
      <c r="BL2221" s="93"/>
      <c r="BM2221" s="93"/>
      <c r="BN2221" s="93"/>
      <c r="BO2221" s="93"/>
      <c r="BP2221" s="93"/>
      <c r="BQ2221" s="93"/>
      <c r="BR2221" s="93"/>
      <c r="BS2221" s="93"/>
      <c r="BT2221" s="93"/>
      <c r="BU2221" s="93"/>
      <c r="BV2221" s="93"/>
      <c r="BW2221" s="93"/>
      <c r="BX2221" s="93"/>
      <c r="BY2221" s="93"/>
      <c r="BZ2221" s="93"/>
      <c r="CA2221" s="93"/>
      <c r="CB2221" s="93"/>
      <c r="CC2221" s="93"/>
      <c r="CD2221" s="93"/>
      <c r="CE2221" s="93"/>
      <c r="CF2221" s="93"/>
      <c r="CG2221" s="93"/>
      <c r="CH2221" s="93"/>
      <c r="CI2221" s="93"/>
      <c r="CJ2221" s="93"/>
      <c r="CK2221" s="93"/>
      <c r="CL2221" s="93"/>
      <c r="CN2221" s="93"/>
      <c r="CO2221" s="93"/>
      <c r="CP2221" s="93"/>
      <c r="CQ2221" s="93"/>
      <c r="CR2221" s="93"/>
      <c r="CS2221" s="93"/>
      <c r="CT2221" s="93"/>
      <c r="CU2221" s="93"/>
      <c r="CV2221" s="93"/>
      <c r="CW2221" s="93"/>
      <c r="CX2221" s="93"/>
      <c r="CY2221" s="93"/>
      <c r="CZ2221" s="93"/>
      <c r="DA2221" s="93"/>
      <c r="DB2221" s="93"/>
      <c r="DC2221" s="93"/>
      <c r="DD2221" s="93"/>
      <c r="DE2221" s="93"/>
      <c r="DF2221" s="93"/>
      <c r="DG2221" s="93"/>
      <c r="DH2221" s="93"/>
      <c r="DI2221" s="93"/>
      <c r="DJ2221" s="93"/>
      <c r="DK2221" s="93"/>
      <c r="DL2221" s="93"/>
    </row>
    <row r="2222" spans="1:116" x14ac:dyDescent="0.4">
      <c r="B2222" t="s">
        <v>332</v>
      </c>
      <c r="D2222" t="s">
        <v>428</v>
      </c>
      <c r="E2222" s="8" t="str">
        <f t="shared" si="4487"/>
        <v>2222 DTERM1-F</v>
      </c>
      <c r="G2222" s="136" t="str">
        <f>G2199</f>
        <v>(Primary label)</v>
      </c>
      <c r="H2222" s="27"/>
      <c r="I2222" s="78"/>
      <c r="J2222" s="78"/>
      <c r="K2222" s="33"/>
      <c r="L2222" s="33"/>
      <c r="M2222" s="33"/>
      <c r="N2222" s="33"/>
      <c r="O2222" s="33"/>
      <c r="P2222" s="33"/>
      <c r="R2222" s="33"/>
      <c r="S2222" s="77"/>
      <c r="T2222" s="77"/>
      <c r="U2222" s="77"/>
      <c r="V2222" s="77"/>
      <c r="W2222" s="77"/>
      <c r="X2222" s="77"/>
      <c r="Y2222" s="77"/>
      <c r="Z2222" s="77"/>
      <c r="AA2222" s="77"/>
      <c r="AB2222" s="77"/>
      <c r="AC2222" s="77"/>
      <c r="AD2222" s="77"/>
      <c r="AE2222" s="77"/>
      <c r="AF2222" s="77"/>
      <c r="AG2222" s="77"/>
      <c r="AH2222" s="77"/>
      <c r="AI2222" s="77"/>
      <c r="AJ2222" s="77"/>
      <c r="AK2222" s="77"/>
      <c r="AL2222" s="77"/>
      <c r="AM2222" s="77"/>
      <c r="AN2222" s="77"/>
      <c r="AO2222" s="77"/>
      <c r="AP2222" s="77"/>
      <c r="AQ2222" s="77"/>
      <c r="AR2222" s="77"/>
      <c r="AS2222" s="77"/>
      <c r="AT2222" s="77"/>
      <c r="AU2222" s="77"/>
      <c r="AV2222" s="77"/>
      <c r="AW2222" s="77"/>
      <c r="AX2222" s="77"/>
      <c r="AY2222" s="77"/>
      <c r="AZ2222" s="77"/>
      <c r="BA2222" s="77"/>
      <c r="BB2222" s="77"/>
      <c r="BC2222" s="77"/>
      <c r="BD2222" s="77"/>
      <c r="BE2222" s="77"/>
      <c r="BF2222" s="77"/>
      <c r="BG2222" s="77"/>
      <c r="BH2222" s="77"/>
      <c r="BI2222" s="77"/>
      <c r="BJ2222" s="77"/>
      <c r="BK2222" s="77"/>
      <c r="BL2222" s="77"/>
      <c r="BM2222" s="77"/>
      <c r="BN2222" s="77"/>
      <c r="BO2222" s="77"/>
      <c r="BP2222" s="77"/>
      <c r="BQ2222" s="77"/>
      <c r="BR2222" s="77"/>
      <c r="BS2222" s="77"/>
      <c r="BT2222" s="77"/>
      <c r="BU2222" s="77"/>
      <c r="BV2222" s="77"/>
      <c r="BW2222" s="77"/>
      <c r="BX2222" s="77"/>
      <c r="BY2222" s="77"/>
      <c r="BZ2222" s="77"/>
      <c r="CA2222" s="77"/>
      <c r="CB2222" s="77"/>
      <c r="CC2222" s="77"/>
      <c r="CD2222" s="77"/>
      <c r="CE2222" s="77"/>
      <c r="CF2222" s="77"/>
      <c r="CG2222" s="77"/>
      <c r="CH2222" s="77"/>
      <c r="CI2222" s="77"/>
      <c r="CJ2222" s="77"/>
      <c r="CK2222" s="77"/>
      <c r="CL2222" s="77"/>
      <c r="CN2222" s="78"/>
      <c r="CO2222" s="77"/>
      <c r="CP2222" s="77"/>
      <c r="CQ2222" s="77"/>
      <c r="CR2222" s="77"/>
      <c r="CS2222" s="77"/>
      <c r="CT2222" s="77"/>
      <c r="CU2222" s="77"/>
      <c r="CV2222" s="77"/>
      <c r="CW2222" s="77"/>
      <c r="CX2222" s="77"/>
      <c r="CY2222" s="77"/>
      <c r="CZ2222" s="77"/>
      <c r="DA2222" s="77"/>
      <c r="DB2222" s="77"/>
      <c r="DC2222" s="77"/>
      <c r="DD2222" s="77"/>
      <c r="DE2222" s="77"/>
      <c r="DF2222" s="77"/>
      <c r="DG2222" s="77"/>
      <c r="DH2222" s="77"/>
      <c r="DI2222" s="77"/>
      <c r="DJ2222" s="77"/>
      <c r="DK2222" s="77"/>
      <c r="DL2222" s="77"/>
    </row>
    <row r="2223" spans="1:116" x14ac:dyDescent="0.4">
      <c r="B2223" t="s">
        <v>332</v>
      </c>
      <c r="D2223" t="s">
        <v>428</v>
      </c>
      <c r="E2223" s="8" t="str">
        <f t="shared" si="4487"/>
        <v>2223 DTERM1-F</v>
      </c>
      <c r="G2223" s="136" t="str">
        <f>G2200</f>
        <v>primary unit</v>
      </c>
      <c r="H2223" s="27"/>
      <c r="I2223" s="78"/>
      <c r="J2223" s="78"/>
      <c r="K2223" s="33"/>
      <c r="L2223" s="33"/>
      <c r="M2223" s="33"/>
      <c r="N2223" s="33"/>
      <c r="O2223" s="33"/>
      <c r="P2223" s="33"/>
      <c r="R2223" s="33"/>
      <c r="S2223" s="77"/>
      <c r="T2223" s="77"/>
      <c r="U2223" s="77"/>
      <c r="V2223" s="77"/>
      <c r="W2223" s="77"/>
      <c r="X2223" s="77"/>
      <c r="Y2223" s="77"/>
      <c r="Z2223" s="77"/>
      <c r="AA2223" s="77"/>
      <c r="AB2223" s="77"/>
      <c r="AC2223" s="77"/>
      <c r="AD2223" s="77"/>
      <c r="AE2223" s="77"/>
      <c r="AF2223" s="77"/>
      <c r="AG2223" s="77"/>
      <c r="AH2223" s="77"/>
      <c r="AI2223" s="77"/>
      <c r="AJ2223" s="77"/>
      <c r="AK2223" s="77"/>
      <c r="AL2223" s="77"/>
      <c r="AM2223" s="77"/>
      <c r="AN2223" s="77"/>
      <c r="AO2223" s="77"/>
      <c r="AP2223" s="77"/>
      <c r="AQ2223" s="77"/>
      <c r="AR2223" s="77"/>
      <c r="AS2223" s="77"/>
      <c r="AT2223" s="77"/>
      <c r="AU2223" s="77"/>
      <c r="AV2223" s="77"/>
      <c r="AW2223" s="77"/>
      <c r="AX2223" s="77"/>
      <c r="AY2223" s="77"/>
      <c r="AZ2223" s="77"/>
      <c r="BA2223" s="77"/>
      <c r="BB2223" s="77"/>
      <c r="BC2223" s="77"/>
      <c r="BD2223" s="77"/>
      <c r="BE2223" s="77"/>
      <c r="BF2223" s="77"/>
      <c r="BG2223" s="77"/>
      <c r="BH2223" s="77"/>
      <c r="BI2223" s="77"/>
      <c r="BJ2223" s="77"/>
      <c r="BK2223" s="77"/>
      <c r="BL2223" s="77"/>
      <c r="BM2223" s="77"/>
      <c r="BN2223" s="77"/>
      <c r="BO2223" s="77"/>
      <c r="BP2223" s="77"/>
      <c r="BQ2223" s="77"/>
      <c r="BR2223" s="77"/>
      <c r="BS2223" s="77"/>
      <c r="BT2223" s="77"/>
      <c r="BU2223" s="77"/>
      <c r="BV2223" s="77"/>
      <c r="BW2223" s="77"/>
      <c r="BX2223" s="77"/>
      <c r="BY2223" s="77"/>
      <c r="BZ2223" s="77"/>
      <c r="CA2223" s="77"/>
      <c r="CB2223" s="77"/>
      <c r="CC2223" s="77"/>
      <c r="CD2223" s="77"/>
      <c r="CE2223" s="77"/>
      <c r="CF2223" s="77"/>
      <c r="CG2223" s="77"/>
      <c r="CH2223" s="77"/>
      <c r="CI2223" s="77"/>
      <c r="CJ2223" s="77"/>
      <c r="CK2223" s="77"/>
      <c r="CL2223" s="77"/>
      <c r="CN2223" s="78"/>
      <c r="CO2223" s="77"/>
      <c r="CP2223" s="77"/>
      <c r="CQ2223" s="77"/>
      <c r="CR2223" s="77"/>
      <c r="CS2223" s="77"/>
      <c r="CT2223" s="77"/>
      <c r="CU2223" s="77"/>
      <c r="CV2223" s="77"/>
      <c r="CW2223" s="77"/>
      <c r="CX2223" s="77"/>
      <c r="CY2223" s="77"/>
      <c r="CZ2223" s="77"/>
      <c r="DA2223" s="77"/>
      <c r="DB2223" s="77"/>
      <c r="DC2223" s="77"/>
      <c r="DD2223" s="77"/>
      <c r="DE2223" s="77"/>
      <c r="DF2223" s="77"/>
      <c r="DG2223" s="77"/>
      <c r="DH2223" s="77"/>
      <c r="DI2223" s="77"/>
      <c r="DJ2223" s="77"/>
      <c r="DK2223" s="77"/>
      <c r="DL2223" s="77"/>
    </row>
    <row r="2224" spans="1:116" x14ac:dyDescent="0.4">
      <c r="B2224" t="s">
        <v>332</v>
      </c>
      <c r="D2224" t="s">
        <v>428</v>
      </c>
      <c r="E2224" s="8" t="str">
        <f t="shared" si="4487"/>
        <v>2224 DTERM1-F</v>
      </c>
      <c r="G2224" s="136" t="str">
        <f>G2201</f>
        <v>Primary revenue driver</v>
      </c>
      <c r="K2224" s="53"/>
      <c r="L2224" s="53"/>
      <c r="M2224" s="53"/>
      <c r="N2224" s="53"/>
      <c r="O2224" s="53"/>
      <c r="P2224" s="53"/>
      <c r="R2224" s="24"/>
      <c r="S2224" s="80" t="str">
        <f t="shared" ref="S2224:AX2224" si="4512">S2201</f>
        <v>S$16</v>
      </c>
      <c r="T2224" s="80" t="str">
        <f t="shared" si="4512"/>
        <v>T$16</v>
      </c>
      <c r="U2224" s="80" t="str">
        <f t="shared" si="4512"/>
        <v>U$16</v>
      </c>
      <c r="V2224" s="80" t="str">
        <f t="shared" si="4512"/>
        <v>V$16</v>
      </c>
      <c r="W2224" s="80" t="str">
        <f t="shared" si="4512"/>
        <v>W$16</v>
      </c>
      <c r="X2224" s="80" t="str">
        <f t="shared" si="4512"/>
        <v>X$16</v>
      </c>
      <c r="Y2224" s="80" t="str">
        <f t="shared" si="4512"/>
        <v>Y$16</v>
      </c>
      <c r="Z2224" s="80" t="str">
        <f t="shared" si="4512"/>
        <v>Z$16</v>
      </c>
      <c r="AA2224" s="80" t="str">
        <f t="shared" si="4512"/>
        <v>AA$16</v>
      </c>
      <c r="AB2224" s="80" t="str">
        <f t="shared" si="4512"/>
        <v>AB$16</v>
      </c>
      <c r="AC2224" s="80" t="str">
        <f t="shared" si="4512"/>
        <v>AC$16</v>
      </c>
      <c r="AD2224" s="80" t="str">
        <f t="shared" si="4512"/>
        <v>AD$16</v>
      </c>
      <c r="AE2224" s="80" t="str">
        <f t="shared" si="4512"/>
        <v>AE$16</v>
      </c>
      <c r="AF2224" s="80" t="str">
        <f t="shared" si="4512"/>
        <v>AF$16</v>
      </c>
      <c r="AG2224" s="80" t="str">
        <f t="shared" si="4512"/>
        <v>AG$16</v>
      </c>
      <c r="AH2224" s="80" t="str">
        <f t="shared" si="4512"/>
        <v>AH$16</v>
      </c>
      <c r="AI2224" s="80" t="str">
        <f t="shared" si="4512"/>
        <v>AI$16</v>
      </c>
      <c r="AJ2224" s="80" t="str">
        <f t="shared" si="4512"/>
        <v>AJ$16</v>
      </c>
      <c r="AK2224" s="80" t="str">
        <f t="shared" si="4512"/>
        <v>AK$16</v>
      </c>
      <c r="AL2224" s="80" t="str">
        <f t="shared" si="4512"/>
        <v>AL$16</v>
      </c>
      <c r="AM2224" s="80" t="str">
        <f t="shared" si="4512"/>
        <v>AM$16</v>
      </c>
      <c r="AN2224" s="80" t="str">
        <f t="shared" si="4512"/>
        <v>AN$16</v>
      </c>
      <c r="AO2224" s="80" t="str">
        <f t="shared" si="4512"/>
        <v>AO$16</v>
      </c>
      <c r="AP2224" s="80" t="str">
        <f t="shared" si="4512"/>
        <v>AP$16</v>
      </c>
      <c r="AQ2224" s="80" t="str">
        <f t="shared" si="4512"/>
        <v>AQ$16</v>
      </c>
      <c r="AR2224" s="80" t="str">
        <f t="shared" si="4512"/>
        <v>AR$16</v>
      </c>
      <c r="AS2224" s="80" t="str">
        <f t="shared" si="4512"/>
        <v>AS$16</v>
      </c>
      <c r="AT2224" s="80" t="str">
        <f t="shared" si="4512"/>
        <v>AT$16</v>
      </c>
      <c r="AU2224" s="80" t="str">
        <f t="shared" si="4512"/>
        <v>AU$16</v>
      </c>
      <c r="AV2224" s="80" t="str">
        <f t="shared" si="4512"/>
        <v>AV$16</v>
      </c>
      <c r="AW2224" s="80" t="str">
        <f t="shared" si="4512"/>
        <v>AW$16</v>
      </c>
      <c r="AX2224" s="80" t="str">
        <f t="shared" si="4512"/>
        <v>AX$16</v>
      </c>
      <c r="AY2224" s="80" t="str">
        <f t="shared" ref="AY2224:CD2224" si="4513">AY2201</f>
        <v>AY$16</v>
      </c>
      <c r="AZ2224" s="80" t="str">
        <f t="shared" si="4513"/>
        <v>AZ$16</v>
      </c>
      <c r="BA2224" s="80" t="str">
        <f t="shared" si="4513"/>
        <v>BA$16</v>
      </c>
      <c r="BB2224" s="80" t="str">
        <f t="shared" si="4513"/>
        <v>BB$16</v>
      </c>
      <c r="BC2224" s="80" t="str">
        <f t="shared" si="4513"/>
        <v>BC$16</v>
      </c>
      <c r="BD2224" s="80" t="str">
        <f t="shared" si="4513"/>
        <v>BD$16</v>
      </c>
      <c r="BE2224" s="80" t="str">
        <f t="shared" si="4513"/>
        <v>BE$16</v>
      </c>
      <c r="BF2224" s="80" t="str">
        <f t="shared" si="4513"/>
        <v>BF$16</v>
      </c>
      <c r="BG2224" s="80" t="str">
        <f t="shared" si="4513"/>
        <v>BG$16</v>
      </c>
      <c r="BH2224" s="80" t="str">
        <f t="shared" si="4513"/>
        <v>BH$16</v>
      </c>
      <c r="BI2224" s="80" t="str">
        <f t="shared" si="4513"/>
        <v>BI$16</v>
      </c>
      <c r="BJ2224" s="80" t="str">
        <f t="shared" si="4513"/>
        <v>BJ$16</v>
      </c>
      <c r="BK2224" s="80" t="str">
        <f t="shared" si="4513"/>
        <v>BK$16</v>
      </c>
      <c r="BL2224" s="80" t="str">
        <f t="shared" si="4513"/>
        <v>BL$16</v>
      </c>
      <c r="BM2224" s="80" t="str">
        <f t="shared" si="4513"/>
        <v>BM$16</v>
      </c>
      <c r="BN2224" s="80" t="str">
        <f t="shared" si="4513"/>
        <v>BN$16</v>
      </c>
      <c r="BO2224" s="80" t="str">
        <f t="shared" si="4513"/>
        <v>BO$16</v>
      </c>
      <c r="BP2224" s="80" t="str">
        <f t="shared" si="4513"/>
        <v>BP$16</v>
      </c>
      <c r="BQ2224" s="80" t="str">
        <f t="shared" si="4513"/>
        <v>BQ$16</v>
      </c>
      <c r="BR2224" s="80" t="str">
        <f t="shared" si="4513"/>
        <v>BR$16</v>
      </c>
      <c r="BS2224" s="80" t="str">
        <f t="shared" si="4513"/>
        <v>BS$16</v>
      </c>
      <c r="BT2224" s="80" t="str">
        <f t="shared" si="4513"/>
        <v>BT$16</v>
      </c>
      <c r="BU2224" s="80" t="str">
        <f t="shared" si="4513"/>
        <v>BU$16</v>
      </c>
      <c r="BV2224" s="80" t="str">
        <f t="shared" si="4513"/>
        <v>BV$16</v>
      </c>
      <c r="BW2224" s="80" t="str">
        <f t="shared" si="4513"/>
        <v>BW$16</v>
      </c>
      <c r="BX2224" s="80" t="str">
        <f t="shared" si="4513"/>
        <v>BX$16</v>
      </c>
      <c r="BY2224" s="80" t="str">
        <f t="shared" si="4513"/>
        <v>BY$16</v>
      </c>
      <c r="BZ2224" s="80" t="str">
        <f t="shared" si="4513"/>
        <v>BZ$16</v>
      </c>
      <c r="CA2224" s="80" t="str">
        <f t="shared" si="4513"/>
        <v>CA$16</v>
      </c>
      <c r="CB2224" s="80" t="str">
        <f t="shared" si="4513"/>
        <v>CB$16</v>
      </c>
      <c r="CC2224" s="80" t="str">
        <f t="shared" si="4513"/>
        <v>CC$16</v>
      </c>
      <c r="CD2224" s="80" t="str">
        <f t="shared" si="4513"/>
        <v>CD$16</v>
      </c>
      <c r="CE2224" s="80" t="str">
        <f t="shared" ref="CE2224:CL2224" si="4514">CE2201</f>
        <v>CE$16</v>
      </c>
      <c r="CF2224" s="80" t="str">
        <f t="shared" si="4514"/>
        <v>CF$16</v>
      </c>
      <c r="CG2224" s="80" t="str">
        <f t="shared" si="4514"/>
        <v>CG$16</v>
      </c>
      <c r="CH2224" s="80" t="str">
        <f t="shared" si="4514"/>
        <v>CH$16</v>
      </c>
      <c r="CI2224" s="80" t="str">
        <f t="shared" si="4514"/>
        <v>CI$16</v>
      </c>
      <c r="CJ2224" s="80" t="str">
        <f t="shared" si="4514"/>
        <v>CJ$16</v>
      </c>
      <c r="CK2224" s="80" t="str">
        <f t="shared" si="4514"/>
        <v>CK$16</v>
      </c>
      <c r="CL2224" s="80" t="str">
        <f t="shared" si="4514"/>
        <v>CL$16</v>
      </c>
      <c r="CO2224" s="80" t="str">
        <f t="shared" ref="CO2224:DL2224" si="4515">CO2201</f>
        <v>CO$16</v>
      </c>
      <c r="CP2224" s="80" t="str">
        <f t="shared" si="4515"/>
        <v>CP$16</v>
      </c>
      <c r="CQ2224" s="80" t="str">
        <f t="shared" si="4515"/>
        <v>CQ$16</v>
      </c>
      <c r="CR2224" s="80" t="str">
        <f t="shared" si="4515"/>
        <v>CR$16</v>
      </c>
      <c r="CS2224" s="80" t="str">
        <f t="shared" si="4515"/>
        <v>CS$16</v>
      </c>
      <c r="CT2224" s="80" t="str">
        <f t="shared" si="4515"/>
        <v>CT$16</v>
      </c>
      <c r="CU2224" s="80" t="str">
        <f t="shared" si="4515"/>
        <v>CU$16</v>
      </c>
      <c r="CV2224" s="80" t="str">
        <f t="shared" si="4515"/>
        <v>CV$16</v>
      </c>
      <c r="CW2224" s="80" t="str">
        <f t="shared" si="4515"/>
        <v>CW$16</v>
      </c>
      <c r="CX2224" s="80" t="str">
        <f t="shared" si="4515"/>
        <v>CX$16</v>
      </c>
      <c r="CY2224" s="80" t="str">
        <f t="shared" si="4515"/>
        <v>CY$16</v>
      </c>
      <c r="CZ2224" s="80" t="str">
        <f t="shared" si="4515"/>
        <v>CZ$16</v>
      </c>
      <c r="DA2224" s="80" t="str">
        <f t="shared" si="4515"/>
        <v>DA$16</v>
      </c>
      <c r="DB2224" s="80" t="str">
        <f t="shared" si="4515"/>
        <v>DB$16</v>
      </c>
      <c r="DC2224" s="80" t="str">
        <f t="shared" si="4515"/>
        <v>DC$16</v>
      </c>
      <c r="DD2224" s="80" t="str">
        <f t="shared" si="4515"/>
        <v>DD$16</v>
      </c>
      <c r="DE2224" s="80" t="str">
        <f t="shared" si="4515"/>
        <v>DE$16</v>
      </c>
      <c r="DF2224" s="80" t="str">
        <f t="shared" si="4515"/>
        <v>DF$16</v>
      </c>
      <c r="DG2224" s="80" t="str">
        <f t="shared" si="4515"/>
        <v>DG$16</v>
      </c>
      <c r="DH2224" s="80" t="str">
        <f t="shared" si="4515"/>
        <v>DH$16</v>
      </c>
      <c r="DI2224" s="80" t="str">
        <f t="shared" si="4515"/>
        <v>DI$16</v>
      </c>
      <c r="DJ2224" s="80" t="str">
        <f t="shared" si="4515"/>
        <v>DJ$16</v>
      </c>
      <c r="DK2224" s="80" t="str">
        <f t="shared" si="4515"/>
        <v>DK$16</v>
      </c>
      <c r="DL2224" s="80" t="str">
        <f t="shared" si="4515"/>
        <v>DL$16</v>
      </c>
    </row>
    <row r="2225" spans="1:116" x14ac:dyDescent="0.4">
      <c r="B2225" t="s">
        <v>332</v>
      </c>
      <c r="D2225" t="s">
        <v>428</v>
      </c>
      <c r="E2225" s="8" t="str">
        <f t="shared" si="4487"/>
        <v>2225 DTERM1-F</v>
      </c>
      <c r="G2225" s="136" t="str">
        <f>G2202</f>
        <v>Primary volume driver</v>
      </c>
      <c r="H2225" s="12"/>
      <c r="I2225" s="60"/>
      <c r="J2225" s="60"/>
      <c r="K2225" s="15"/>
      <c r="L2225" s="15"/>
      <c r="M2225" s="15"/>
      <c r="N2225" s="15"/>
      <c r="O2225" s="15"/>
      <c r="P2225" s="15"/>
      <c r="R2225" s="15"/>
      <c r="S2225" s="80" t="str">
        <f t="shared" ref="S2225:AX2225" si="4516">S2202</f>
        <v>S$17</v>
      </c>
      <c r="T2225" s="80" t="str">
        <f t="shared" si="4516"/>
        <v>T$17</v>
      </c>
      <c r="U2225" s="80" t="str">
        <f t="shared" si="4516"/>
        <v>U$17</v>
      </c>
      <c r="V2225" s="80" t="str">
        <f t="shared" si="4516"/>
        <v>V$17</v>
      </c>
      <c r="W2225" s="80" t="str">
        <f t="shared" si="4516"/>
        <v>W$17</v>
      </c>
      <c r="X2225" s="80" t="str">
        <f t="shared" si="4516"/>
        <v>X$17</v>
      </c>
      <c r="Y2225" s="80" t="str">
        <f t="shared" si="4516"/>
        <v>Y$17</v>
      </c>
      <c r="Z2225" s="80" t="str">
        <f t="shared" si="4516"/>
        <v>Z$17</v>
      </c>
      <c r="AA2225" s="80" t="str">
        <f t="shared" si="4516"/>
        <v>AA$17</v>
      </c>
      <c r="AB2225" s="80" t="str">
        <f t="shared" si="4516"/>
        <v>AB$17</v>
      </c>
      <c r="AC2225" s="80" t="str">
        <f t="shared" si="4516"/>
        <v>AC$17</v>
      </c>
      <c r="AD2225" s="80" t="str">
        <f t="shared" si="4516"/>
        <v>AD$17</v>
      </c>
      <c r="AE2225" s="80" t="str">
        <f t="shared" si="4516"/>
        <v>AE$17</v>
      </c>
      <c r="AF2225" s="80" t="str">
        <f t="shared" si="4516"/>
        <v>AF$17</v>
      </c>
      <c r="AG2225" s="80" t="str">
        <f t="shared" si="4516"/>
        <v>AG$17</v>
      </c>
      <c r="AH2225" s="80" t="str">
        <f t="shared" si="4516"/>
        <v>AH$17</v>
      </c>
      <c r="AI2225" s="80" t="str">
        <f t="shared" si="4516"/>
        <v>AI$17</v>
      </c>
      <c r="AJ2225" s="80" t="str">
        <f t="shared" si="4516"/>
        <v>AJ$17</v>
      </c>
      <c r="AK2225" s="80" t="str">
        <f t="shared" si="4516"/>
        <v>AK$17</v>
      </c>
      <c r="AL2225" s="80" t="str">
        <f t="shared" si="4516"/>
        <v>AL$17</v>
      </c>
      <c r="AM2225" s="80" t="str">
        <f t="shared" si="4516"/>
        <v>AM$17</v>
      </c>
      <c r="AN2225" s="80" t="str">
        <f t="shared" si="4516"/>
        <v>AN$17</v>
      </c>
      <c r="AO2225" s="80" t="str">
        <f t="shared" si="4516"/>
        <v>AO$17</v>
      </c>
      <c r="AP2225" s="80" t="str">
        <f t="shared" si="4516"/>
        <v>AP$17</v>
      </c>
      <c r="AQ2225" s="80" t="str">
        <f t="shared" si="4516"/>
        <v>AQ$17</v>
      </c>
      <c r="AR2225" s="80" t="str">
        <f t="shared" si="4516"/>
        <v>AR$17</v>
      </c>
      <c r="AS2225" s="80" t="str">
        <f t="shared" si="4516"/>
        <v>AS$17</v>
      </c>
      <c r="AT2225" s="80" t="str">
        <f t="shared" si="4516"/>
        <v>AT$17</v>
      </c>
      <c r="AU2225" s="80" t="str">
        <f t="shared" si="4516"/>
        <v>AU$17</v>
      </c>
      <c r="AV2225" s="80" t="str">
        <f t="shared" si="4516"/>
        <v>AV$17</v>
      </c>
      <c r="AW2225" s="80" t="str">
        <f t="shared" si="4516"/>
        <v>AW$17</v>
      </c>
      <c r="AX2225" s="80" t="str">
        <f t="shared" si="4516"/>
        <v>AX$17</v>
      </c>
      <c r="AY2225" s="80" t="str">
        <f t="shared" ref="AY2225:CD2225" si="4517">AY2202</f>
        <v>AY$17</v>
      </c>
      <c r="AZ2225" s="80" t="str">
        <f t="shared" si="4517"/>
        <v>AZ$17</v>
      </c>
      <c r="BA2225" s="80" t="str">
        <f t="shared" si="4517"/>
        <v>BA$17</v>
      </c>
      <c r="BB2225" s="80" t="str">
        <f t="shared" si="4517"/>
        <v>BB$17</v>
      </c>
      <c r="BC2225" s="80" t="str">
        <f t="shared" si="4517"/>
        <v>BC$17</v>
      </c>
      <c r="BD2225" s="80" t="str">
        <f t="shared" si="4517"/>
        <v>BD$17</v>
      </c>
      <c r="BE2225" s="80" t="str">
        <f t="shared" si="4517"/>
        <v>BE$17</v>
      </c>
      <c r="BF2225" s="80" t="str">
        <f t="shared" si="4517"/>
        <v>BF$17</v>
      </c>
      <c r="BG2225" s="80" t="str">
        <f t="shared" si="4517"/>
        <v>BG$17</v>
      </c>
      <c r="BH2225" s="80" t="str">
        <f t="shared" si="4517"/>
        <v>BH$17</v>
      </c>
      <c r="BI2225" s="80" t="str">
        <f t="shared" si="4517"/>
        <v>BI$17</v>
      </c>
      <c r="BJ2225" s="80" t="str">
        <f t="shared" si="4517"/>
        <v>BJ$17</v>
      </c>
      <c r="BK2225" s="80" t="str">
        <f t="shared" si="4517"/>
        <v>BK$17</v>
      </c>
      <c r="BL2225" s="80" t="str">
        <f t="shared" si="4517"/>
        <v>BL$17</v>
      </c>
      <c r="BM2225" s="80" t="str">
        <f t="shared" si="4517"/>
        <v>BM$17</v>
      </c>
      <c r="BN2225" s="80" t="str">
        <f t="shared" si="4517"/>
        <v>BN$17</v>
      </c>
      <c r="BO2225" s="80" t="str">
        <f t="shared" si="4517"/>
        <v>BO$17</v>
      </c>
      <c r="BP2225" s="80" t="str">
        <f t="shared" si="4517"/>
        <v>BP$17</v>
      </c>
      <c r="BQ2225" s="80" t="str">
        <f t="shared" si="4517"/>
        <v>BQ$17</v>
      </c>
      <c r="BR2225" s="80" t="str">
        <f t="shared" si="4517"/>
        <v>BR$17</v>
      </c>
      <c r="BS2225" s="80" t="str">
        <f t="shared" si="4517"/>
        <v>BS$17</v>
      </c>
      <c r="BT2225" s="80" t="str">
        <f t="shared" si="4517"/>
        <v>BT$17</v>
      </c>
      <c r="BU2225" s="80" t="str">
        <f t="shared" si="4517"/>
        <v>BU$17</v>
      </c>
      <c r="BV2225" s="80" t="str">
        <f t="shared" si="4517"/>
        <v>BV$17</v>
      </c>
      <c r="BW2225" s="80" t="str">
        <f t="shared" si="4517"/>
        <v>BW$17</v>
      </c>
      <c r="BX2225" s="80" t="str">
        <f t="shared" si="4517"/>
        <v>BX$17</v>
      </c>
      <c r="BY2225" s="80" t="str">
        <f t="shared" si="4517"/>
        <v>BY$17</v>
      </c>
      <c r="BZ2225" s="80" t="str">
        <f t="shared" si="4517"/>
        <v>BZ$17</v>
      </c>
      <c r="CA2225" s="80" t="str">
        <f t="shared" si="4517"/>
        <v>CA$17</v>
      </c>
      <c r="CB2225" s="80" t="str">
        <f t="shared" si="4517"/>
        <v>CB$17</v>
      </c>
      <c r="CC2225" s="80" t="str">
        <f t="shared" si="4517"/>
        <v>CC$17</v>
      </c>
      <c r="CD2225" s="80" t="str">
        <f t="shared" si="4517"/>
        <v>CD$17</v>
      </c>
      <c r="CE2225" s="80" t="str">
        <f t="shared" ref="CE2225:CL2225" si="4518">CE2202</f>
        <v>CE$17</v>
      </c>
      <c r="CF2225" s="80" t="str">
        <f t="shared" si="4518"/>
        <v>CF$17</v>
      </c>
      <c r="CG2225" s="80" t="str">
        <f t="shared" si="4518"/>
        <v>CG$17</v>
      </c>
      <c r="CH2225" s="80" t="str">
        <f t="shared" si="4518"/>
        <v>CH$17</v>
      </c>
      <c r="CI2225" s="80" t="str">
        <f t="shared" si="4518"/>
        <v>CI$17</v>
      </c>
      <c r="CJ2225" s="80" t="str">
        <f t="shared" si="4518"/>
        <v>CJ$17</v>
      </c>
      <c r="CK2225" s="80" t="str">
        <f t="shared" si="4518"/>
        <v>CK$17</v>
      </c>
      <c r="CL2225" s="80" t="str">
        <f t="shared" si="4518"/>
        <v>CL$17</v>
      </c>
      <c r="CN2225" s="60"/>
      <c r="CO2225" s="80" t="str">
        <f t="shared" ref="CO2225:DL2225" si="4519">CO2202</f>
        <v>CO$17</v>
      </c>
      <c r="CP2225" s="80" t="str">
        <f t="shared" si="4519"/>
        <v>CP$17</v>
      </c>
      <c r="CQ2225" s="80" t="str">
        <f t="shared" si="4519"/>
        <v>CQ$17</v>
      </c>
      <c r="CR2225" s="80" t="str">
        <f t="shared" si="4519"/>
        <v>CR$17</v>
      </c>
      <c r="CS2225" s="80" t="str">
        <f t="shared" si="4519"/>
        <v>CS$17</v>
      </c>
      <c r="CT2225" s="80" t="str">
        <f t="shared" si="4519"/>
        <v>CT$17</v>
      </c>
      <c r="CU2225" s="80" t="str">
        <f t="shared" si="4519"/>
        <v>CU$17</v>
      </c>
      <c r="CV2225" s="80" t="str">
        <f t="shared" si="4519"/>
        <v>CV$17</v>
      </c>
      <c r="CW2225" s="80" t="str">
        <f t="shared" si="4519"/>
        <v>CW$17</v>
      </c>
      <c r="CX2225" s="80" t="str">
        <f t="shared" si="4519"/>
        <v>CX$17</v>
      </c>
      <c r="CY2225" s="80" t="str">
        <f t="shared" si="4519"/>
        <v>CY$17</v>
      </c>
      <c r="CZ2225" s="80" t="str">
        <f t="shared" si="4519"/>
        <v>CZ$17</v>
      </c>
      <c r="DA2225" s="80" t="str">
        <f t="shared" si="4519"/>
        <v>DA$17</v>
      </c>
      <c r="DB2225" s="80" t="str">
        <f t="shared" si="4519"/>
        <v>DB$17</v>
      </c>
      <c r="DC2225" s="80" t="str">
        <f t="shared" si="4519"/>
        <v>DC$17</v>
      </c>
      <c r="DD2225" s="80" t="str">
        <f t="shared" si="4519"/>
        <v>DD$17</v>
      </c>
      <c r="DE2225" s="80" t="str">
        <f t="shared" si="4519"/>
        <v>DE$17</v>
      </c>
      <c r="DF2225" s="80" t="str">
        <f t="shared" si="4519"/>
        <v>DF$17</v>
      </c>
      <c r="DG2225" s="80" t="str">
        <f t="shared" si="4519"/>
        <v>DG$17</v>
      </c>
      <c r="DH2225" s="80" t="str">
        <f t="shared" si="4519"/>
        <v>DH$17</v>
      </c>
      <c r="DI2225" s="80" t="str">
        <f t="shared" si="4519"/>
        <v>DI$17</v>
      </c>
      <c r="DJ2225" s="80" t="str">
        <f t="shared" si="4519"/>
        <v>DJ$17</v>
      </c>
      <c r="DK2225" s="80" t="str">
        <f t="shared" si="4519"/>
        <v>DK$17</v>
      </c>
      <c r="DL2225" s="80" t="str">
        <f t="shared" si="4519"/>
        <v>DL$17</v>
      </c>
    </row>
    <row r="2226" spans="1:116" x14ac:dyDescent="0.4">
      <c r="B2226" t="s">
        <v>332</v>
      </c>
      <c r="D2226" t="s">
        <v>428</v>
      </c>
      <c r="E2226" s="8" t="str">
        <f t="shared" si="4487"/>
        <v>2226 DTERM1-F</v>
      </c>
      <c r="G2226" s="191" t="str">
        <f>G2207</f>
        <v>Fixed term debt - one-time borrowing</v>
      </c>
      <c r="H2226" s="12"/>
      <c r="I2226" s="60"/>
      <c r="J2226" s="60"/>
      <c r="K2226" s="15"/>
      <c r="L2226" s="15"/>
      <c r="M2226" s="15"/>
      <c r="N2226" s="15"/>
      <c r="O2226" s="15"/>
      <c r="P2226" s="15"/>
      <c r="R2226" s="15"/>
      <c r="S2226" s="179">
        <f t="shared" ref="S2226:AX2226" si="4520">S2203</f>
        <v>0</v>
      </c>
      <c r="T2226" s="179">
        <f t="shared" si="4520"/>
        <v>0</v>
      </c>
      <c r="U2226" s="179">
        <f t="shared" si="4520"/>
        <v>0</v>
      </c>
      <c r="V2226" s="179">
        <f t="shared" si="4520"/>
        <v>0</v>
      </c>
      <c r="W2226" s="179">
        <f t="shared" si="4520"/>
        <v>0</v>
      </c>
      <c r="X2226" s="179">
        <f t="shared" si="4520"/>
        <v>0</v>
      </c>
      <c r="Y2226" s="179">
        <f t="shared" si="4520"/>
        <v>0</v>
      </c>
      <c r="Z2226" s="179">
        <f t="shared" si="4520"/>
        <v>0</v>
      </c>
      <c r="AA2226" s="179">
        <f t="shared" si="4520"/>
        <v>0</v>
      </c>
      <c r="AB2226" s="179">
        <f t="shared" si="4520"/>
        <v>0</v>
      </c>
      <c r="AC2226" s="179">
        <f t="shared" si="4520"/>
        <v>0</v>
      </c>
      <c r="AD2226" s="179">
        <f t="shared" si="4520"/>
        <v>0</v>
      </c>
      <c r="AE2226" s="179">
        <f t="shared" si="4520"/>
        <v>0</v>
      </c>
      <c r="AF2226" s="179">
        <f t="shared" si="4520"/>
        <v>0</v>
      </c>
      <c r="AG2226" s="179">
        <f t="shared" si="4520"/>
        <v>0</v>
      </c>
      <c r="AH2226" s="179">
        <f t="shared" si="4520"/>
        <v>0</v>
      </c>
      <c r="AI2226" s="179">
        <f t="shared" si="4520"/>
        <v>0</v>
      </c>
      <c r="AJ2226" s="179">
        <f t="shared" si="4520"/>
        <v>0</v>
      </c>
      <c r="AK2226" s="179">
        <f t="shared" si="4520"/>
        <v>0</v>
      </c>
      <c r="AL2226" s="179">
        <f t="shared" si="4520"/>
        <v>0</v>
      </c>
      <c r="AM2226" s="179">
        <f t="shared" si="4520"/>
        <v>0</v>
      </c>
      <c r="AN2226" s="179">
        <f t="shared" si="4520"/>
        <v>0</v>
      </c>
      <c r="AO2226" s="179">
        <f t="shared" si="4520"/>
        <v>0</v>
      </c>
      <c r="AP2226" s="179">
        <f t="shared" si="4520"/>
        <v>0</v>
      </c>
      <c r="AQ2226" s="179">
        <f t="shared" si="4520"/>
        <v>0</v>
      </c>
      <c r="AR2226" s="179">
        <f t="shared" si="4520"/>
        <v>0</v>
      </c>
      <c r="AS2226" s="179">
        <f t="shared" si="4520"/>
        <v>0</v>
      </c>
      <c r="AT2226" s="179">
        <f t="shared" si="4520"/>
        <v>0</v>
      </c>
      <c r="AU2226" s="179">
        <f t="shared" si="4520"/>
        <v>0</v>
      </c>
      <c r="AV2226" s="179">
        <f t="shared" si="4520"/>
        <v>0</v>
      </c>
      <c r="AW2226" s="179">
        <f t="shared" si="4520"/>
        <v>0</v>
      </c>
      <c r="AX2226" s="179">
        <f t="shared" si="4520"/>
        <v>0</v>
      </c>
      <c r="AY2226" s="179">
        <f t="shared" ref="AY2226:CD2226" si="4521">AY2203</f>
        <v>0</v>
      </c>
      <c r="AZ2226" s="179">
        <f t="shared" si="4521"/>
        <v>0</v>
      </c>
      <c r="BA2226" s="179">
        <f t="shared" si="4521"/>
        <v>0</v>
      </c>
      <c r="BB2226" s="179">
        <f t="shared" si="4521"/>
        <v>0</v>
      </c>
      <c r="BC2226" s="179">
        <f t="shared" si="4521"/>
        <v>0</v>
      </c>
      <c r="BD2226" s="179">
        <f t="shared" si="4521"/>
        <v>0</v>
      </c>
      <c r="BE2226" s="179">
        <f t="shared" si="4521"/>
        <v>0</v>
      </c>
      <c r="BF2226" s="179">
        <f t="shared" si="4521"/>
        <v>0</v>
      </c>
      <c r="BG2226" s="179">
        <f t="shared" si="4521"/>
        <v>0</v>
      </c>
      <c r="BH2226" s="179">
        <f t="shared" si="4521"/>
        <v>0</v>
      </c>
      <c r="BI2226" s="179">
        <f t="shared" si="4521"/>
        <v>0</v>
      </c>
      <c r="BJ2226" s="179">
        <f t="shared" si="4521"/>
        <v>0</v>
      </c>
      <c r="BK2226" s="179">
        <f t="shared" si="4521"/>
        <v>0</v>
      </c>
      <c r="BL2226" s="179">
        <f t="shared" si="4521"/>
        <v>0</v>
      </c>
      <c r="BM2226" s="179">
        <f t="shared" si="4521"/>
        <v>0</v>
      </c>
      <c r="BN2226" s="179">
        <f t="shared" si="4521"/>
        <v>0</v>
      </c>
      <c r="BO2226" s="179">
        <f t="shared" si="4521"/>
        <v>0</v>
      </c>
      <c r="BP2226" s="179">
        <f t="shared" si="4521"/>
        <v>0</v>
      </c>
      <c r="BQ2226" s="179">
        <f t="shared" si="4521"/>
        <v>0</v>
      </c>
      <c r="BR2226" s="179">
        <f t="shared" si="4521"/>
        <v>0</v>
      </c>
      <c r="BS2226" s="179">
        <f t="shared" si="4521"/>
        <v>0</v>
      </c>
      <c r="BT2226" s="179">
        <f t="shared" si="4521"/>
        <v>0</v>
      </c>
      <c r="BU2226" s="179">
        <f t="shared" si="4521"/>
        <v>0</v>
      </c>
      <c r="BV2226" s="179">
        <f t="shared" si="4521"/>
        <v>0</v>
      </c>
      <c r="BW2226" s="179">
        <f t="shared" si="4521"/>
        <v>0</v>
      </c>
      <c r="BX2226" s="179">
        <f t="shared" si="4521"/>
        <v>0</v>
      </c>
      <c r="BY2226" s="179">
        <f t="shared" si="4521"/>
        <v>0</v>
      </c>
      <c r="BZ2226" s="179">
        <f t="shared" si="4521"/>
        <v>0</v>
      </c>
      <c r="CA2226" s="179">
        <f t="shared" si="4521"/>
        <v>0</v>
      </c>
      <c r="CB2226" s="179">
        <f t="shared" si="4521"/>
        <v>0</v>
      </c>
      <c r="CC2226" s="179">
        <f t="shared" si="4521"/>
        <v>0</v>
      </c>
      <c r="CD2226" s="179">
        <f t="shared" si="4521"/>
        <v>0</v>
      </c>
      <c r="CE2226" s="179">
        <f t="shared" ref="CE2226:CL2226" si="4522">CE2203</f>
        <v>0</v>
      </c>
      <c r="CF2226" s="179">
        <f t="shared" si="4522"/>
        <v>0</v>
      </c>
      <c r="CG2226" s="179">
        <f t="shared" si="4522"/>
        <v>0</v>
      </c>
      <c r="CH2226" s="179">
        <f t="shared" si="4522"/>
        <v>0</v>
      </c>
      <c r="CI2226" s="179">
        <f t="shared" si="4522"/>
        <v>0</v>
      </c>
      <c r="CJ2226" s="179">
        <f t="shared" si="4522"/>
        <v>0</v>
      </c>
      <c r="CK2226" s="179">
        <f t="shared" si="4522"/>
        <v>0</v>
      </c>
      <c r="CL2226" s="179">
        <f t="shared" si="4522"/>
        <v>0</v>
      </c>
      <c r="CN2226" s="60"/>
      <c r="CO2226" s="179">
        <f t="shared" ref="CO2226:DL2226" si="4523">CO2203</f>
        <v>0</v>
      </c>
      <c r="CP2226" s="179">
        <f t="shared" si="4523"/>
        <v>0</v>
      </c>
      <c r="CQ2226" s="179">
        <f t="shared" si="4523"/>
        <v>0</v>
      </c>
      <c r="CR2226" s="179">
        <f t="shared" si="4523"/>
        <v>0</v>
      </c>
      <c r="CS2226" s="179">
        <f t="shared" si="4523"/>
        <v>0</v>
      </c>
      <c r="CT2226" s="179">
        <f t="shared" si="4523"/>
        <v>0</v>
      </c>
      <c r="CU2226" s="179">
        <f t="shared" si="4523"/>
        <v>0</v>
      </c>
      <c r="CV2226" s="179">
        <f t="shared" si="4523"/>
        <v>0</v>
      </c>
      <c r="CW2226" s="179">
        <f t="shared" si="4523"/>
        <v>0</v>
      </c>
      <c r="CX2226" s="179">
        <f t="shared" si="4523"/>
        <v>0</v>
      </c>
      <c r="CY2226" s="179">
        <f t="shared" si="4523"/>
        <v>0</v>
      </c>
      <c r="CZ2226" s="179">
        <f t="shared" si="4523"/>
        <v>0</v>
      </c>
      <c r="DA2226" s="179">
        <f t="shared" si="4523"/>
        <v>0</v>
      </c>
      <c r="DB2226" s="179">
        <f t="shared" si="4523"/>
        <v>0</v>
      </c>
      <c r="DC2226" s="179">
        <f t="shared" si="4523"/>
        <v>0</v>
      </c>
      <c r="DD2226" s="179">
        <f t="shared" si="4523"/>
        <v>0</v>
      </c>
      <c r="DE2226" s="179">
        <f t="shared" si="4523"/>
        <v>0</v>
      </c>
      <c r="DF2226" s="179">
        <f t="shared" si="4523"/>
        <v>0</v>
      </c>
      <c r="DG2226" s="179">
        <f t="shared" si="4523"/>
        <v>0</v>
      </c>
      <c r="DH2226" s="179">
        <f t="shared" si="4523"/>
        <v>0</v>
      </c>
      <c r="DI2226" s="179">
        <f t="shared" si="4523"/>
        <v>0</v>
      </c>
      <c r="DJ2226" s="179">
        <f t="shared" si="4523"/>
        <v>0</v>
      </c>
      <c r="DK2226" s="179">
        <f t="shared" si="4523"/>
        <v>0</v>
      </c>
      <c r="DL2226" s="179">
        <f t="shared" si="4523"/>
        <v>0</v>
      </c>
    </row>
    <row r="2227" spans="1:116" x14ac:dyDescent="0.4">
      <c r="B2227" t="s">
        <v>332</v>
      </c>
      <c r="D2227" t="s">
        <v>428</v>
      </c>
      <c r="E2227" s="8" t="str">
        <f t="shared" si="4487"/>
        <v>2227 DTERM1-F</v>
      </c>
      <c r="G2227" s="241" t="str">
        <f>IFERROR(SUBSTITUTE(TRIM(MID(G2207, SEARCH("-", G2207) + 1, LEN(G2207))),":",""),"no unit")</f>
        <v>one-time borrowing</v>
      </c>
      <c r="H2227" s="12"/>
      <c r="I2227" s="60"/>
      <c r="J2227" s="60"/>
      <c r="K2227" s="15"/>
      <c r="L2227" s="15"/>
      <c r="M2227" s="15"/>
      <c r="N2227" s="15"/>
      <c r="O2227" s="15"/>
      <c r="P2227" s="15"/>
      <c r="R2227" s="15"/>
      <c r="S2227" s="179"/>
      <c r="T2227" s="179"/>
      <c r="U2227" s="179"/>
      <c r="V2227" s="179"/>
      <c r="W2227" s="179"/>
      <c r="X2227" s="179"/>
      <c r="Y2227" s="179"/>
      <c r="Z2227" s="179"/>
      <c r="AA2227" s="179"/>
      <c r="AB2227" s="179"/>
      <c r="AC2227" s="179"/>
      <c r="AD2227" s="179"/>
      <c r="AE2227" s="179"/>
      <c r="AF2227" s="179"/>
      <c r="AG2227" s="179"/>
      <c r="AH2227" s="179"/>
      <c r="AI2227" s="179"/>
      <c r="AJ2227" s="179"/>
      <c r="AK2227" s="179"/>
      <c r="AL2227" s="179"/>
      <c r="AM2227" s="179"/>
      <c r="AN2227" s="179"/>
      <c r="AO2227" s="179"/>
      <c r="AP2227" s="179"/>
      <c r="AQ2227" s="179"/>
      <c r="AR2227" s="179"/>
      <c r="AS2227" s="179"/>
      <c r="AT2227" s="179"/>
      <c r="AU2227" s="179"/>
      <c r="AV2227" s="179"/>
      <c r="AW2227" s="179"/>
      <c r="AX2227" s="179"/>
      <c r="AY2227" s="179"/>
      <c r="AZ2227" s="179"/>
      <c r="BA2227" s="179"/>
      <c r="BB2227" s="179"/>
      <c r="BC2227" s="179"/>
      <c r="BD2227" s="179"/>
      <c r="BE2227" s="179"/>
      <c r="BF2227" s="179"/>
      <c r="BG2227" s="179"/>
      <c r="BH2227" s="179"/>
      <c r="BI2227" s="179"/>
      <c r="BJ2227" s="179"/>
      <c r="BK2227" s="179"/>
      <c r="BL2227" s="179"/>
      <c r="BM2227" s="179"/>
      <c r="BN2227" s="179"/>
      <c r="BO2227" s="179"/>
      <c r="BP2227" s="179"/>
      <c r="BQ2227" s="179"/>
      <c r="BR2227" s="179"/>
      <c r="BS2227" s="179"/>
      <c r="BT2227" s="179"/>
      <c r="BU2227" s="179"/>
      <c r="BV2227" s="179"/>
      <c r="BW2227" s="179"/>
      <c r="BX2227" s="179"/>
      <c r="BY2227" s="179"/>
      <c r="BZ2227" s="179"/>
      <c r="CA2227" s="179"/>
      <c r="CB2227" s="179"/>
      <c r="CC2227" s="179"/>
      <c r="CD2227" s="179"/>
      <c r="CE2227" s="179"/>
      <c r="CF2227" s="179"/>
      <c r="CG2227" s="179"/>
      <c r="CH2227" s="179"/>
      <c r="CI2227" s="179"/>
      <c r="CJ2227" s="179"/>
      <c r="CK2227" s="179"/>
      <c r="CL2227" s="179"/>
      <c r="CN2227" s="60"/>
      <c r="CO2227" s="179"/>
      <c r="CP2227" s="179"/>
      <c r="CQ2227" s="179"/>
      <c r="CR2227" s="179"/>
      <c r="CS2227" s="179"/>
      <c r="CT2227" s="179"/>
      <c r="CU2227" s="179"/>
      <c r="CV2227" s="179"/>
      <c r="CW2227" s="179"/>
      <c r="CX2227" s="179"/>
      <c r="CY2227" s="179"/>
      <c r="CZ2227" s="179"/>
      <c r="DA2227" s="179"/>
      <c r="DB2227" s="179"/>
      <c r="DC2227" s="179"/>
      <c r="DD2227" s="179"/>
      <c r="DE2227" s="179"/>
      <c r="DF2227" s="179"/>
      <c r="DG2227" s="179"/>
      <c r="DH2227" s="179"/>
      <c r="DI2227" s="179"/>
      <c r="DJ2227" s="179"/>
      <c r="DK2227" s="179"/>
      <c r="DL2227" s="179"/>
    </row>
    <row r="2228" spans="1:116" x14ac:dyDescent="0.4">
      <c r="A2228" s="3"/>
      <c r="B2228" t="s">
        <v>332</v>
      </c>
      <c r="D2228" t="s">
        <v>428</v>
      </c>
      <c r="E2228" s="8" t="str">
        <f t="shared" si="4487"/>
        <v>2228 DTERM1-F</v>
      </c>
      <c r="G2228" s="191" t="str">
        <f>G2205</f>
        <v>Secondary revenue driver</v>
      </c>
      <c r="H2228" s="90"/>
      <c r="I2228" s="213"/>
      <c r="J2228" s="213"/>
      <c r="K2228" s="214"/>
      <c r="L2228" s="214"/>
      <c r="M2228" s="214"/>
      <c r="N2228" s="214"/>
      <c r="O2228" s="214"/>
      <c r="P2228" s="214"/>
      <c r="R2228" s="214"/>
      <c r="S2228" s="4" t="str">
        <f t="shared" ref="S2228:AX2228" si="4524">ADDRESS(ROW(S2218),COLUMN(S2218),2)</f>
        <v>S$2218</v>
      </c>
      <c r="T2228" s="4" t="str">
        <f t="shared" si="4524"/>
        <v>T$2218</v>
      </c>
      <c r="U2228" s="4" t="str">
        <f t="shared" si="4524"/>
        <v>U$2218</v>
      </c>
      <c r="V2228" s="4" t="str">
        <f t="shared" si="4524"/>
        <v>V$2218</v>
      </c>
      <c r="W2228" s="4" t="str">
        <f t="shared" si="4524"/>
        <v>W$2218</v>
      </c>
      <c r="X2228" s="4" t="str">
        <f t="shared" si="4524"/>
        <v>X$2218</v>
      </c>
      <c r="Y2228" s="4" t="str">
        <f t="shared" si="4524"/>
        <v>Y$2218</v>
      </c>
      <c r="Z2228" s="4" t="str">
        <f t="shared" si="4524"/>
        <v>Z$2218</v>
      </c>
      <c r="AA2228" s="4" t="str">
        <f t="shared" si="4524"/>
        <v>AA$2218</v>
      </c>
      <c r="AB2228" s="4" t="str">
        <f t="shared" si="4524"/>
        <v>AB$2218</v>
      </c>
      <c r="AC2228" s="4" t="str">
        <f t="shared" si="4524"/>
        <v>AC$2218</v>
      </c>
      <c r="AD2228" s="4" t="str">
        <f t="shared" si="4524"/>
        <v>AD$2218</v>
      </c>
      <c r="AE2228" s="4" t="str">
        <f t="shared" si="4524"/>
        <v>AE$2218</v>
      </c>
      <c r="AF2228" s="4" t="str">
        <f t="shared" si="4524"/>
        <v>AF$2218</v>
      </c>
      <c r="AG2228" s="4" t="str">
        <f t="shared" si="4524"/>
        <v>AG$2218</v>
      </c>
      <c r="AH2228" s="4" t="str">
        <f t="shared" si="4524"/>
        <v>AH$2218</v>
      </c>
      <c r="AI2228" s="4" t="str">
        <f t="shared" si="4524"/>
        <v>AI$2218</v>
      </c>
      <c r="AJ2228" s="4" t="str">
        <f t="shared" si="4524"/>
        <v>AJ$2218</v>
      </c>
      <c r="AK2228" s="4" t="str">
        <f t="shared" si="4524"/>
        <v>AK$2218</v>
      </c>
      <c r="AL2228" s="4" t="str">
        <f t="shared" si="4524"/>
        <v>AL$2218</v>
      </c>
      <c r="AM2228" s="4" t="str">
        <f t="shared" si="4524"/>
        <v>AM$2218</v>
      </c>
      <c r="AN2228" s="4" t="str">
        <f t="shared" si="4524"/>
        <v>AN$2218</v>
      </c>
      <c r="AO2228" s="4" t="str">
        <f t="shared" si="4524"/>
        <v>AO$2218</v>
      </c>
      <c r="AP2228" s="4" t="str">
        <f t="shared" si="4524"/>
        <v>AP$2218</v>
      </c>
      <c r="AQ2228" s="4" t="str">
        <f t="shared" si="4524"/>
        <v>AQ$2218</v>
      </c>
      <c r="AR2228" s="4" t="str">
        <f t="shared" si="4524"/>
        <v>AR$2218</v>
      </c>
      <c r="AS2228" s="4" t="str">
        <f t="shared" si="4524"/>
        <v>AS$2218</v>
      </c>
      <c r="AT2228" s="4" t="str">
        <f t="shared" si="4524"/>
        <v>AT$2218</v>
      </c>
      <c r="AU2228" s="4" t="str">
        <f t="shared" si="4524"/>
        <v>AU$2218</v>
      </c>
      <c r="AV2228" s="4" t="str">
        <f t="shared" si="4524"/>
        <v>AV$2218</v>
      </c>
      <c r="AW2228" s="4" t="str">
        <f t="shared" si="4524"/>
        <v>AW$2218</v>
      </c>
      <c r="AX2228" s="4" t="str">
        <f t="shared" si="4524"/>
        <v>AX$2218</v>
      </c>
      <c r="AY2228" s="4" t="str">
        <f t="shared" ref="AY2228:CD2228" si="4525">ADDRESS(ROW(AY2218),COLUMN(AY2218),2)</f>
        <v>AY$2218</v>
      </c>
      <c r="AZ2228" s="4" t="str">
        <f t="shared" si="4525"/>
        <v>AZ$2218</v>
      </c>
      <c r="BA2228" s="4" t="str">
        <f t="shared" si="4525"/>
        <v>BA$2218</v>
      </c>
      <c r="BB2228" s="4" t="str">
        <f t="shared" si="4525"/>
        <v>BB$2218</v>
      </c>
      <c r="BC2228" s="4" t="str">
        <f t="shared" si="4525"/>
        <v>BC$2218</v>
      </c>
      <c r="BD2228" s="4" t="str">
        <f t="shared" si="4525"/>
        <v>BD$2218</v>
      </c>
      <c r="BE2228" s="4" t="str">
        <f t="shared" si="4525"/>
        <v>BE$2218</v>
      </c>
      <c r="BF2228" s="4" t="str">
        <f t="shared" si="4525"/>
        <v>BF$2218</v>
      </c>
      <c r="BG2228" s="4" t="str">
        <f t="shared" si="4525"/>
        <v>BG$2218</v>
      </c>
      <c r="BH2228" s="4" t="str">
        <f t="shared" si="4525"/>
        <v>BH$2218</v>
      </c>
      <c r="BI2228" s="4" t="str">
        <f t="shared" si="4525"/>
        <v>BI$2218</v>
      </c>
      <c r="BJ2228" s="4" t="str">
        <f t="shared" si="4525"/>
        <v>BJ$2218</v>
      </c>
      <c r="BK2228" s="4" t="str">
        <f t="shared" si="4525"/>
        <v>BK$2218</v>
      </c>
      <c r="BL2228" s="4" t="str">
        <f t="shared" si="4525"/>
        <v>BL$2218</v>
      </c>
      <c r="BM2228" s="4" t="str">
        <f t="shared" si="4525"/>
        <v>BM$2218</v>
      </c>
      <c r="BN2228" s="4" t="str">
        <f t="shared" si="4525"/>
        <v>BN$2218</v>
      </c>
      <c r="BO2228" s="4" t="str">
        <f t="shared" si="4525"/>
        <v>BO$2218</v>
      </c>
      <c r="BP2228" s="4" t="str">
        <f t="shared" si="4525"/>
        <v>BP$2218</v>
      </c>
      <c r="BQ2228" s="4" t="str">
        <f t="shared" si="4525"/>
        <v>BQ$2218</v>
      </c>
      <c r="BR2228" s="4" t="str">
        <f t="shared" si="4525"/>
        <v>BR$2218</v>
      </c>
      <c r="BS2228" s="4" t="str">
        <f t="shared" si="4525"/>
        <v>BS$2218</v>
      </c>
      <c r="BT2228" s="4" t="str">
        <f t="shared" si="4525"/>
        <v>BT$2218</v>
      </c>
      <c r="BU2228" s="4" t="str">
        <f t="shared" si="4525"/>
        <v>BU$2218</v>
      </c>
      <c r="BV2228" s="4" t="str">
        <f t="shared" si="4525"/>
        <v>BV$2218</v>
      </c>
      <c r="BW2228" s="4" t="str">
        <f t="shared" si="4525"/>
        <v>BW$2218</v>
      </c>
      <c r="BX2228" s="4" t="str">
        <f t="shared" si="4525"/>
        <v>BX$2218</v>
      </c>
      <c r="BY2228" s="4" t="str">
        <f t="shared" si="4525"/>
        <v>BY$2218</v>
      </c>
      <c r="BZ2228" s="4" t="str">
        <f t="shared" si="4525"/>
        <v>BZ$2218</v>
      </c>
      <c r="CA2228" s="4" t="str">
        <f t="shared" si="4525"/>
        <v>CA$2218</v>
      </c>
      <c r="CB2228" s="4" t="str">
        <f t="shared" si="4525"/>
        <v>CB$2218</v>
      </c>
      <c r="CC2228" s="4" t="str">
        <f t="shared" si="4525"/>
        <v>CC$2218</v>
      </c>
      <c r="CD2228" s="4" t="str">
        <f t="shared" si="4525"/>
        <v>CD$2218</v>
      </c>
      <c r="CE2228" s="4" t="str">
        <f t="shared" ref="CE2228:CL2228" si="4526">ADDRESS(ROW(CE2218),COLUMN(CE2218),2)</f>
        <v>CE$2218</v>
      </c>
      <c r="CF2228" s="4" t="str">
        <f t="shared" si="4526"/>
        <v>CF$2218</v>
      </c>
      <c r="CG2228" s="4" t="str">
        <f t="shared" si="4526"/>
        <v>CG$2218</v>
      </c>
      <c r="CH2228" s="4" t="str">
        <f t="shared" si="4526"/>
        <v>CH$2218</v>
      </c>
      <c r="CI2228" s="4" t="str">
        <f t="shared" si="4526"/>
        <v>CI$2218</v>
      </c>
      <c r="CJ2228" s="4" t="str">
        <f t="shared" si="4526"/>
        <v>CJ$2218</v>
      </c>
      <c r="CK2228" s="4" t="str">
        <f t="shared" si="4526"/>
        <v>CK$2218</v>
      </c>
      <c r="CL2228" s="4" t="str">
        <f t="shared" si="4526"/>
        <v>CL$2218</v>
      </c>
      <c r="CN2228" s="213"/>
      <c r="CO2228" s="4" t="str">
        <f t="shared" ref="CO2228:DL2228" si="4527">ADDRESS(ROW(CO2218),COLUMN(CO2218),2)</f>
        <v>CO$2218</v>
      </c>
      <c r="CP2228" s="4" t="str">
        <f t="shared" si="4527"/>
        <v>CP$2218</v>
      </c>
      <c r="CQ2228" s="4" t="str">
        <f t="shared" si="4527"/>
        <v>CQ$2218</v>
      </c>
      <c r="CR2228" s="4" t="str">
        <f t="shared" si="4527"/>
        <v>CR$2218</v>
      </c>
      <c r="CS2228" s="4" t="str">
        <f t="shared" si="4527"/>
        <v>CS$2218</v>
      </c>
      <c r="CT2228" s="4" t="str">
        <f t="shared" si="4527"/>
        <v>CT$2218</v>
      </c>
      <c r="CU2228" s="4" t="str">
        <f t="shared" si="4527"/>
        <v>CU$2218</v>
      </c>
      <c r="CV2228" s="4" t="str">
        <f t="shared" si="4527"/>
        <v>CV$2218</v>
      </c>
      <c r="CW2228" s="4" t="str">
        <f t="shared" si="4527"/>
        <v>CW$2218</v>
      </c>
      <c r="CX2228" s="4" t="str">
        <f t="shared" si="4527"/>
        <v>CX$2218</v>
      </c>
      <c r="CY2228" s="4" t="str">
        <f t="shared" si="4527"/>
        <v>CY$2218</v>
      </c>
      <c r="CZ2228" s="4" t="str">
        <f t="shared" si="4527"/>
        <v>CZ$2218</v>
      </c>
      <c r="DA2228" s="4" t="str">
        <f t="shared" si="4527"/>
        <v>DA$2218</v>
      </c>
      <c r="DB2228" s="4" t="str">
        <f t="shared" si="4527"/>
        <v>DB$2218</v>
      </c>
      <c r="DC2228" s="4" t="str">
        <f t="shared" si="4527"/>
        <v>DC$2218</v>
      </c>
      <c r="DD2228" s="4" t="str">
        <f t="shared" si="4527"/>
        <v>DD$2218</v>
      </c>
      <c r="DE2228" s="4" t="str">
        <f t="shared" si="4527"/>
        <v>DE$2218</v>
      </c>
      <c r="DF2228" s="4" t="str">
        <f t="shared" si="4527"/>
        <v>DF$2218</v>
      </c>
      <c r="DG2228" s="4" t="str">
        <f t="shared" si="4527"/>
        <v>DG$2218</v>
      </c>
      <c r="DH2228" s="4" t="str">
        <f t="shared" si="4527"/>
        <v>DH$2218</v>
      </c>
      <c r="DI2228" s="4" t="str">
        <f t="shared" si="4527"/>
        <v>DI$2218</v>
      </c>
      <c r="DJ2228" s="4" t="str">
        <f t="shared" si="4527"/>
        <v>DJ$2218</v>
      </c>
      <c r="DK2228" s="4" t="str">
        <f t="shared" si="4527"/>
        <v>DK$2218</v>
      </c>
      <c r="DL2228" s="4" t="str">
        <f t="shared" si="4527"/>
        <v>DL$2218</v>
      </c>
    </row>
    <row r="2229" spans="1:116" x14ac:dyDescent="0.4">
      <c r="B2229" t="s">
        <v>332</v>
      </c>
      <c r="D2229" t="s">
        <v>428</v>
      </c>
      <c r="E2229" s="8" t="str">
        <f t="shared" si="4487"/>
        <v>2229 DTERM1-F</v>
      </c>
      <c r="G2229" s="136" t="str">
        <f>G2206</f>
        <v>Secondary volume driver</v>
      </c>
      <c r="H2229" s="12"/>
      <c r="I2229" s="60"/>
      <c r="J2229" s="60"/>
      <c r="K2229" s="15"/>
      <c r="L2229" s="15"/>
      <c r="M2229" s="15"/>
      <c r="N2229" s="15"/>
      <c r="O2229" s="15"/>
      <c r="P2229" s="15"/>
      <c r="R2229" s="15"/>
      <c r="S2229" s="80" t="str">
        <f t="shared" ref="S2229:AX2229" si="4528">S2206</f>
        <v>S$19</v>
      </c>
      <c r="T2229" s="80" t="str">
        <f t="shared" si="4528"/>
        <v>T$19</v>
      </c>
      <c r="U2229" s="80" t="str">
        <f t="shared" si="4528"/>
        <v>U$19</v>
      </c>
      <c r="V2229" s="80" t="str">
        <f t="shared" si="4528"/>
        <v>V$19</v>
      </c>
      <c r="W2229" s="80" t="str">
        <f t="shared" si="4528"/>
        <v>W$19</v>
      </c>
      <c r="X2229" s="80" t="str">
        <f t="shared" si="4528"/>
        <v>X$19</v>
      </c>
      <c r="Y2229" s="80" t="str">
        <f t="shared" si="4528"/>
        <v>Y$19</v>
      </c>
      <c r="Z2229" s="80" t="str">
        <f t="shared" si="4528"/>
        <v>Z$19</v>
      </c>
      <c r="AA2229" s="80" t="str">
        <f t="shared" si="4528"/>
        <v>AA$19</v>
      </c>
      <c r="AB2229" s="80" t="str">
        <f t="shared" si="4528"/>
        <v>AB$19</v>
      </c>
      <c r="AC2229" s="80" t="str">
        <f t="shared" si="4528"/>
        <v>AC$19</v>
      </c>
      <c r="AD2229" s="80" t="str">
        <f t="shared" si="4528"/>
        <v>AD$19</v>
      </c>
      <c r="AE2229" s="80" t="str">
        <f t="shared" si="4528"/>
        <v>AE$19</v>
      </c>
      <c r="AF2229" s="80" t="str">
        <f t="shared" si="4528"/>
        <v>AF$19</v>
      </c>
      <c r="AG2229" s="80" t="str">
        <f t="shared" si="4528"/>
        <v>AG$19</v>
      </c>
      <c r="AH2229" s="80" t="str">
        <f t="shared" si="4528"/>
        <v>AH$19</v>
      </c>
      <c r="AI2229" s="80" t="str">
        <f t="shared" si="4528"/>
        <v>AI$19</v>
      </c>
      <c r="AJ2229" s="80" t="str">
        <f t="shared" si="4528"/>
        <v>AJ$19</v>
      </c>
      <c r="AK2229" s="80" t="str">
        <f t="shared" si="4528"/>
        <v>AK$19</v>
      </c>
      <c r="AL2229" s="80" t="str">
        <f t="shared" si="4528"/>
        <v>AL$19</v>
      </c>
      <c r="AM2229" s="80" t="str">
        <f t="shared" si="4528"/>
        <v>AM$19</v>
      </c>
      <c r="AN2229" s="80" t="str">
        <f t="shared" si="4528"/>
        <v>AN$19</v>
      </c>
      <c r="AO2229" s="80" t="str">
        <f t="shared" si="4528"/>
        <v>AO$19</v>
      </c>
      <c r="AP2229" s="80" t="str">
        <f t="shared" si="4528"/>
        <v>AP$19</v>
      </c>
      <c r="AQ2229" s="80" t="str">
        <f t="shared" si="4528"/>
        <v>AQ$19</v>
      </c>
      <c r="AR2229" s="80" t="str">
        <f t="shared" si="4528"/>
        <v>AR$19</v>
      </c>
      <c r="AS2229" s="80" t="str">
        <f t="shared" si="4528"/>
        <v>AS$19</v>
      </c>
      <c r="AT2229" s="80" t="str">
        <f t="shared" si="4528"/>
        <v>AT$19</v>
      </c>
      <c r="AU2229" s="80" t="str">
        <f t="shared" si="4528"/>
        <v>AU$19</v>
      </c>
      <c r="AV2229" s="80" t="str">
        <f t="shared" si="4528"/>
        <v>AV$19</v>
      </c>
      <c r="AW2229" s="80" t="str">
        <f t="shared" si="4528"/>
        <v>AW$19</v>
      </c>
      <c r="AX2229" s="80" t="str">
        <f t="shared" si="4528"/>
        <v>AX$19</v>
      </c>
      <c r="AY2229" s="80" t="str">
        <f t="shared" ref="AY2229:CD2229" si="4529">AY2206</f>
        <v>AY$19</v>
      </c>
      <c r="AZ2229" s="80" t="str">
        <f t="shared" si="4529"/>
        <v>AZ$19</v>
      </c>
      <c r="BA2229" s="80" t="str">
        <f t="shared" si="4529"/>
        <v>BA$19</v>
      </c>
      <c r="BB2229" s="80" t="str">
        <f t="shared" si="4529"/>
        <v>BB$19</v>
      </c>
      <c r="BC2229" s="80" t="str">
        <f t="shared" si="4529"/>
        <v>BC$19</v>
      </c>
      <c r="BD2229" s="80" t="str">
        <f t="shared" si="4529"/>
        <v>BD$19</v>
      </c>
      <c r="BE2229" s="80" t="str">
        <f t="shared" si="4529"/>
        <v>BE$19</v>
      </c>
      <c r="BF2229" s="80" t="str">
        <f t="shared" si="4529"/>
        <v>BF$19</v>
      </c>
      <c r="BG2229" s="80" t="str">
        <f t="shared" si="4529"/>
        <v>BG$19</v>
      </c>
      <c r="BH2229" s="80" t="str">
        <f t="shared" si="4529"/>
        <v>BH$19</v>
      </c>
      <c r="BI2229" s="80" t="str">
        <f t="shared" si="4529"/>
        <v>BI$19</v>
      </c>
      <c r="BJ2229" s="80" t="str">
        <f t="shared" si="4529"/>
        <v>BJ$19</v>
      </c>
      <c r="BK2229" s="80" t="str">
        <f t="shared" si="4529"/>
        <v>BK$19</v>
      </c>
      <c r="BL2229" s="80" t="str">
        <f t="shared" si="4529"/>
        <v>BL$19</v>
      </c>
      <c r="BM2229" s="80" t="str">
        <f t="shared" si="4529"/>
        <v>BM$19</v>
      </c>
      <c r="BN2229" s="80" t="str">
        <f t="shared" si="4529"/>
        <v>BN$19</v>
      </c>
      <c r="BO2229" s="80" t="str">
        <f t="shared" si="4529"/>
        <v>BO$19</v>
      </c>
      <c r="BP2229" s="80" t="str">
        <f t="shared" si="4529"/>
        <v>BP$19</v>
      </c>
      <c r="BQ2229" s="80" t="str">
        <f t="shared" si="4529"/>
        <v>BQ$19</v>
      </c>
      <c r="BR2229" s="80" t="str">
        <f t="shared" si="4529"/>
        <v>BR$19</v>
      </c>
      <c r="BS2229" s="80" t="str">
        <f t="shared" si="4529"/>
        <v>BS$19</v>
      </c>
      <c r="BT2229" s="80" t="str">
        <f t="shared" si="4529"/>
        <v>BT$19</v>
      </c>
      <c r="BU2229" s="80" t="str">
        <f t="shared" si="4529"/>
        <v>BU$19</v>
      </c>
      <c r="BV2229" s="80" t="str">
        <f t="shared" si="4529"/>
        <v>BV$19</v>
      </c>
      <c r="BW2229" s="80" t="str">
        <f t="shared" si="4529"/>
        <v>BW$19</v>
      </c>
      <c r="BX2229" s="80" t="str">
        <f t="shared" si="4529"/>
        <v>BX$19</v>
      </c>
      <c r="BY2229" s="80" t="str">
        <f t="shared" si="4529"/>
        <v>BY$19</v>
      </c>
      <c r="BZ2229" s="80" t="str">
        <f t="shared" si="4529"/>
        <v>BZ$19</v>
      </c>
      <c r="CA2229" s="80" t="str">
        <f t="shared" si="4529"/>
        <v>CA$19</v>
      </c>
      <c r="CB2229" s="80" t="str">
        <f t="shared" si="4529"/>
        <v>CB$19</v>
      </c>
      <c r="CC2229" s="80" t="str">
        <f t="shared" si="4529"/>
        <v>CC$19</v>
      </c>
      <c r="CD2229" s="80" t="str">
        <f t="shared" si="4529"/>
        <v>CD$19</v>
      </c>
      <c r="CE2229" s="80" t="str">
        <f t="shared" ref="CE2229:CL2229" si="4530">CE2206</f>
        <v>CE$19</v>
      </c>
      <c r="CF2229" s="80" t="str">
        <f t="shared" si="4530"/>
        <v>CF$19</v>
      </c>
      <c r="CG2229" s="80" t="str">
        <f t="shared" si="4530"/>
        <v>CG$19</v>
      </c>
      <c r="CH2229" s="80" t="str">
        <f t="shared" si="4530"/>
        <v>CH$19</v>
      </c>
      <c r="CI2229" s="80" t="str">
        <f t="shared" si="4530"/>
        <v>CI$19</v>
      </c>
      <c r="CJ2229" s="80" t="str">
        <f t="shared" si="4530"/>
        <v>CJ$19</v>
      </c>
      <c r="CK2229" s="80" t="str">
        <f t="shared" si="4530"/>
        <v>CK$19</v>
      </c>
      <c r="CL2229" s="80" t="str">
        <f t="shared" si="4530"/>
        <v>CL$19</v>
      </c>
      <c r="CN2229" s="60"/>
      <c r="CO2229" s="80" t="str">
        <f t="shared" ref="CO2229:DL2229" si="4531">CO2206</f>
        <v>CO$19</v>
      </c>
      <c r="CP2229" s="80" t="str">
        <f t="shared" si="4531"/>
        <v>CP$19</v>
      </c>
      <c r="CQ2229" s="80" t="str">
        <f t="shared" si="4531"/>
        <v>CQ$19</v>
      </c>
      <c r="CR2229" s="80" t="str">
        <f t="shared" si="4531"/>
        <v>CR$19</v>
      </c>
      <c r="CS2229" s="80" t="str">
        <f t="shared" si="4531"/>
        <v>CS$19</v>
      </c>
      <c r="CT2229" s="80" t="str">
        <f t="shared" si="4531"/>
        <v>CT$19</v>
      </c>
      <c r="CU2229" s="80" t="str">
        <f t="shared" si="4531"/>
        <v>CU$19</v>
      </c>
      <c r="CV2229" s="80" t="str">
        <f t="shared" si="4531"/>
        <v>CV$19</v>
      </c>
      <c r="CW2229" s="80" t="str">
        <f t="shared" si="4531"/>
        <v>CW$19</v>
      </c>
      <c r="CX2229" s="80" t="str">
        <f t="shared" si="4531"/>
        <v>CX$19</v>
      </c>
      <c r="CY2229" s="80" t="str">
        <f t="shared" si="4531"/>
        <v>CY$19</v>
      </c>
      <c r="CZ2229" s="80" t="str">
        <f t="shared" si="4531"/>
        <v>CZ$19</v>
      </c>
      <c r="DA2229" s="80" t="str">
        <f t="shared" si="4531"/>
        <v>DA$19</v>
      </c>
      <c r="DB2229" s="80" t="str">
        <f t="shared" si="4531"/>
        <v>DB$19</v>
      </c>
      <c r="DC2229" s="80" t="str">
        <f t="shared" si="4531"/>
        <v>DC$19</v>
      </c>
      <c r="DD2229" s="80" t="str">
        <f t="shared" si="4531"/>
        <v>DD$19</v>
      </c>
      <c r="DE2229" s="80" t="str">
        <f t="shared" si="4531"/>
        <v>DE$19</v>
      </c>
      <c r="DF2229" s="80" t="str">
        <f t="shared" si="4531"/>
        <v>DF$19</v>
      </c>
      <c r="DG2229" s="80" t="str">
        <f t="shared" si="4531"/>
        <v>DG$19</v>
      </c>
      <c r="DH2229" s="80" t="str">
        <f t="shared" si="4531"/>
        <v>DH$19</v>
      </c>
      <c r="DI2229" s="80" t="str">
        <f t="shared" si="4531"/>
        <v>DI$19</v>
      </c>
      <c r="DJ2229" s="80" t="str">
        <f t="shared" si="4531"/>
        <v>DJ$19</v>
      </c>
      <c r="DK2229" s="80" t="str">
        <f t="shared" si="4531"/>
        <v>DK$19</v>
      </c>
      <c r="DL2229" s="80" t="str">
        <f t="shared" si="4531"/>
        <v>DL$19</v>
      </c>
    </row>
    <row r="2230" spans="1:116" x14ac:dyDescent="0.4">
      <c r="A2230" s="27"/>
      <c r="B2230" s="27"/>
      <c r="C2230" s="27"/>
      <c r="D2230" s="27"/>
      <c r="E2230" s="27"/>
      <c r="F2230" s="27"/>
      <c r="G2230" s="27"/>
      <c r="H2230" s="27"/>
      <c r="I2230" s="27"/>
      <c r="J2230" s="27"/>
      <c r="K2230" s="27"/>
      <c r="L2230" s="27"/>
      <c r="M2230" s="27"/>
      <c r="N2230" s="27"/>
      <c r="O2230" s="27"/>
      <c r="P2230" s="27"/>
      <c r="CN2230" s="27"/>
    </row>
    <row r="2231" spans="1:116" x14ac:dyDescent="0.4">
      <c r="A2231" s="174"/>
      <c r="E2231" s="8"/>
      <c r="G2231" s="175" t="s">
        <v>490</v>
      </c>
      <c r="H2231" s="174"/>
      <c r="I2231" s="176"/>
      <c r="J2231" s="176"/>
      <c r="K2231" s="197"/>
      <c r="L2231" s="197"/>
      <c r="M2231" s="197"/>
      <c r="N2231" s="197"/>
      <c r="O2231" s="197"/>
      <c r="P2231" s="197"/>
      <c r="R2231" s="198"/>
      <c r="S2231" s="174"/>
      <c r="T2231" s="174"/>
      <c r="U2231" s="174"/>
      <c r="V2231" s="174"/>
      <c r="W2231" s="174"/>
      <c r="X2231" s="174"/>
      <c r="Y2231" s="174"/>
      <c r="Z2231" s="174"/>
      <c r="AA2231" s="174"/>
      <c r="AB2231" s="174"/>
      <c r="AC2231" s="174"/>
      <c r="AD2231" s="174"/>
      <c r="AE2231" s="174"/>
      <c r="AF2231" s="174"/>
      <c r="AG2231" s="174"/>
      <c r="AH2231" s="174"/>
      <c r="AI2231" s="174"/>
      <c r="AJ2231" s="174"/>
      <c r="AK2231" s="174"/>
      <c r="AL2231" s="174"/>
      <c r="AM2231" s="174"/>
      <c r="AN2231" s="174"/>
      <c r="AO2231" s="174"/>
      <c r="AP2231" s="174"/>
      <c r="AQ2231" s="174"/>
      <c r="AR2231" s="174"/>
      <c r="AS2231" s="174"/>
      <c r="AT2231" s="174"/>
      <c r="AU2231" s="174"/>
      <c r="AV2231" s="174"/>
      <c r="AW2231" s="174"/>
      <c r="AX2231" s="174"/>
      <c r="AY2231" s="174"/>
      <c r="AZ2231" s="174"/>
      <c r="BA2231" s="174"/>
      <c r="BB2231" s="174"/>
      <c r="BC2231" s="174"/>
      <c r="BD2231" s="174"/>
      <c r="BE2231" s="174"/>
      <c r="BF2231" s="174"/>
      <c r="BG2231" s="174"/>
      <c r="BH2231" s="174"/>
      <c r="BI2231" s="174"/>
      <c r="BJ2231" s="174"/>
      <c r="BK2231" s="174"/>
      <c r="BL2231" s="174"/>
      <c r="BM2231" s="174"/>
      <c r="BN2231" s="174"/>
      <c r="BO2231" s="174"/>
      <c r="BP2231" s="174"/>
      <c r="BQ2231" s="174"/>
      <c r="BR2231" s="174"/>
      <c r="BS2231" s="174"/>
      <c r="BT2231" s="174"/>
      <c r="BU2231" s="174"/>
      <c r="BV2231" s="174"/>
      <c r="BW2231" s="174"/>
      <c r="BX2231" s="174"/>
      <c r="BY2231" s="174"/>
      <c r="BZ2231" s="174"/>
      <c r="CA2231" s="174"/>
      <c r="CB2231" s="174"/>
      <c r="CC2231" s="174"/>
      <c r="CD2231" s="174"/>
      <c r="CE2231" s="174"/>
      <c r="CF2231" s="174"/>
      <c r="CG2231" s="174"/>
      <c r="CH2231" s="174"/>
      <c r="CI2231" s="174"/>
      <c r="CJ2231" s="174"/>
      <c r="CK2231" s="174"/>
      <c r="CL2231" s="174"/>
      <c r="CN2231" s="176"/>
      <c r="CO2231" s="174"/>
      <c r="CP2231" s="174"/>
      <c r="CQ2231" s="174"/>
      <c r="CR2231" s="174"/>
      <c r="CS2231" s="174"/>
      <c r="CT2231" s="174"/>
      <c r="CU2231" s="174"/>
      <c r="CV2231" s="174"/>
      <c r="CW2231" s="174"/>
      <c r="CX2231" s="174"/>
      <c r="CY2231" s="174"/>
      <c r="CZ2231" s="174"/>
      <c r="DA2231" s="174"/>
      <c r="DB2231" s="174"/>
      <c r="DC2231" s="174"/>
      <c r="DD2231" s="174"/>
      <c r="DE2231" s="174"/>
      <c r="DF2231" s="174"/>
      <c r="DG2231" s="174"/>
      <c r="DH2231" s="174"/>
      <c r="DI2231" s="174"/>
      <c r="DJ2231" s="174"/>
      <c r="DK2231" s="174"/>
      <c r="DL2231" s="174"/>
    </row>
    <row r="2232" spans="1:116" x14ac:dyDescent="0.4">
      <c r="A2232" s="174"/>
      <c r="E2232" s="8"/>
      <c r="G2232" s="175" t="s">
        <v>492</v>
      </c>
      <c r="H2232" s="174"/>
      <c r="I2232" s="176"/>
      <c r="J2232" s="176"/>
      <c r="K2232" s="197"/>
      <c r="L2232" s="197"/>
      <c r="M2232" s="197"/>
      <c r="N2232" s="197"/>
      <c r="O2232" s="197"/>
      <c r="P2232" s="197"/>
      <c r="R2232" s="198"/>
      <c r="S2232" s="174"/>
      <c r="T2232" s="174"/>
      <c r="U2232" s="174"/>
      <c r="V2232" s="174"/>
      <c r="W2232" s="174"/>
      <c r="X2232" s="174"/>
      <c r="Y2232" s="174"/>
      <c r="Z2232" s="174"/>
      <c r="AA2232" s="174"/>
      <c r="AB2232" s="174"/>
      <c r="AC2232" s="174"/>
      <c r="AD2232" s="174"/>
      <c r="AE2232" s="174"/>
      <c r="AF2232" s="174"/>
      <c r="AG2232" s="174"/>
      <c r="AH2232" s="174"/>
      <c r="AI2232" s="174"/>
      <c r="AJ2232" s="174"/>
      <c r="AK2232" s="174"/>
      <c r="AL2232" s="174"/>
      <c r="AM2232" s="174"/>
      <c r="AN2232" s="174"/>
      <c r="AO2232" s="174"/>
      <c r="AP2232" s="174"/>
      <c r="AQ2232" s="174"/>
      <c r="AR2232" s="174"/>
      <c r="AS2232" s="174"/>
      <c r="AT2232" s="174"/>
      <c r="AU2232" s="174"/>
      <c r="AV2232" s="174"/>
      <c r="AW2232" s="174"/>
      <c r="AX2232" s="174"/>
      <c r="AY2232" s="174"/>
      <c r="AZ2232" s="174"/>
      <c r="BA2232" s="174"/>
      <c r="BB2232" s="174"/>
      <c r="BC2232" s="174"/>
      <c r="BD2232" s="174"/>
      <c r="BE2232" s="174"/>
      <c r="BF2232" s="174"/>
      <c r="BG2232" s="174"/>
      <c r="BH2232" s="174"/>
      <c r="BI2232" s="174"/>
      <c r="BJ2232" s="174"/>
      <c r="BK2232" s="174"/>
      <c r="BL2232" s="174"/>
      <c r="BM2232" s="174"/>
      <c r="BN2232" s="174"/>
      <c r="BO2232" s="174"/>
      <c r="BP2232" s="174"/>
      <c r="BQ2232" s="174"/>
      <c r="BR2232" s="174"/>
      <c r="BS2232" s="174"/>
      <c r="BT2232" s="174"/>
      <c r="BU2232" s="174"/>
      <c r="BV2232" s="174"/>
      <c r="BW2232" s="174"/>
      <c r="BX2232" s="174"/>
      <c r="BY2232" s="174"/>
      <c r="BZ2232" s="174"/>
      <c r="CA2232" s="174"/>
      <c r="CB2232" s="174"/>
      <c r="CC2232" s="174"/>
      <c r="CD2232" s="174"/>
      <c r="CE2232" s="174"/>
      <c r="CF2232" s="174"/>
      <c r="CG2232" s="174"/>
      <c r="CH2232" s="174"/>
      <c r="CI2232" s="174"/>
      <c r="CJ2232" s="174"/>
      <c r="CK2232" s="174"/>
      <c r="CL2232" s="174"/>
      <c r="CN2232" s="176"/>
      <c r="CO2232" s="174"/>
      <c r="CP2232" s="174"/>
      <c r="CQ2232" s="174"/>
      <c r="CR2232" s="174"/>
      <c r="CS2232" s="174"/>
      <c r="CT2232" s="174"/>
      <c r="CU2232" s="174"/>
      <c r="CV2232" s="174"/>
      <c r="CW2232" s="174"/>
      <c r="CX2232" s="174"/>
      <c r="CY2232" s="174"/>
      <c r="CZ2232" s="174"/>
      <c r="DA2232" s="174"/>
      <c r="DB2232" s="174"/>
      <c r="DC2232" s="174"/>
      <c r="DD2232" s="174"/>
      <c r="DE2232" s="174"/>
      <c r="DF2232" s="174"/>
      <c r="DG2232" s="174"/>
      <c r="DH2232" s="174"/>
      <c r="DI2232" s="174"/>
      <c r="DJ2232" s="174"/>
      <c r="DK2232" s="174"/>
      <c r="DL2232" s="174"/>
    </row>
    <row r="2233" spans="1:116" x14ac:dyDescent="0.4">
      <c r="A2233" s="174"/>
      <c r="E2233" s="8"/>
      <c r="G2233" s="175" t="s">
        <v>461</v>
      </c>
      <c r="H2233" s="174"/>
      <c r="I2233" s="176"/>
      <c r="J2233" s="176"/>
      <c r="K2233" s="197"/>
      <c r="L2233" s="197"/>
      <c r="M2233" s="197"/>
      <c r="N2233" s="197"/>
      <c r="O2233" s="197"/>
      <c r="P2233" s="197"/>
      <c r="R2233" s="198"/>
      <c r="S2233" s="199" t="str">
        <f t="shared" ref="S2233:AX2233" si="4532">S$20</f>
        <v>S$16</v>
      </c>
      <c r="T2233" s="199" t="str">
        <f t="shared" si="4532"/>
        <v>T$16</v>
      </c>
      <c r="U2233" s="199" t="str">
        <f t="shared" si="4532"/>
        <v>U$16</v>
      </c>
      <c r="V2233" s="199" t="str">
        <f t="shared" si="4532"/>
        <v>V$16</v>
      </c>
      <c r="W2233" s="199" t="str">
        <f t="shared" si="4532"/>
        <v>W$16</v>
      </c>
      <c r="X2233" s="199" t="str">
        <f t="shared" si="4532"/>
        <v>X$16</v>
      </c>
      <c r="Y2233" s="199" t="str">
        <f t="shared" si="4532"/>
        <v>Y$16</v>
      </c>
      <c r="Z2233" s="199" t="str">
        <f t="shared" si="4532"/>
        <v>Z$16</v>
      </c>
      <c r="AA2233" s="199" t="str">
        <f t="shared" si="4532"/>
        <v>AA$16</v>
      </c>
      <c r="AB2233" s="199" t="str">
        <f t="shared" si="4532"/>
        <v>AB$16</v>
      </c>
      <c r="AC2233" s="199" t="str">
        <f t="shared" si="4532"/>
        <v>AC$16</v>
      </c>
      <c r="AD2233" s="199" t="str">
        <f t="shared" si="4532"/>
        <v>AD$16</v>
      </c>
      <c r="AE2233" s="199" t="str">
        <f t="shared" si="4532"/>
        <v>AE$16</v>
      </c>
      <c r="AF2233" s="199" t="str">
        <f t="shared" si="4532"/>
        <v>AF$16</v>
      </c>
      <c r="AG2233" s="199" t="str">
        <f t="shared" si="4532"/>
        <v>AG$16</v>
      </c>
      <c r="AH2233" s="199" t="str">
        <f t="shared" si="4532"/>
        <v>AH$16</v>
      </c>
      <c r="AI2233" s="199" t="str">
        <f t="shared" si="4532"/>
        <v>AI$16</v>
      </c>
      <c r="AJ2233" s="199" t="str">
        <f t="shared" si="4532"/>
        <v>AJ$16</v>
      </c>
      <c r="AK2233" s="199" t="str">
        <f t="shared" si="4532"/>
        <v>AK$16</v>
      </c>
      <c r="AL2233" s="199" t="str">
        <f t="shared" si="4532"/>
        <v>AL$16</v>
      </c>
      <c r="AM2233" s="199" t="str">
        <f t="shared" si="4532"/>
        <v>AM$16</v>
      </c>
      <c r="AN2233" s="199" t="str">
        <f t="shared" si="4532"/>
        <v>AN$16</v>
      </c>
      <c r="AO2233" s="199" t="str">
        <f t="shared" si="4532"/>
        <v>AO$16</v>
      </c>
      <c r="AP2233" s="199" t="str">
        <f t="shared" si="4532"/>
        <v>AP$16</v>
      </c>
      <c r="AQ2233" s="199" t="str">
        <f t="shared" si="4532"/>
        <v>AQ$16</v>
      </c>
      <c r="AR2233" s="199" t="str">
        <f t="shared" si="4532"/>
        <v>AR$16</v>
      </c>
      <c r="AS2233" s="199" t="str">
        <f t="shared" si="4532"/>
        <v>AS$16</v>
      </c>
      <c r="AT2233" s="199" t="str">
        <f t="shared" si="4532"/>
        <v>AT$16</v>
      </c>
      <c r="AU2233" s="199" t="str">
        <f t="shared" si="4532"/>
        <v>AU$16</v>
      </c>
      <c r="AV2233" s="199" t="str">
        <f t="shared" si="4532"/>
        <v>AV$16</v>
      </c>
      <c r="AW2233" s="199" t="str">
        <f t="shared" si="4532"/>
        <v>AW$16</v>
      </c>
      <c r="AX2233" s="199" t="str">
        <f t="shared" si="4532"/>
        <v>AX$16</v>
      </c>
      <c r="AY2233" s="199" t="str">
        <f t="shared" ref="AY2233:CD2233" si="4533">AY$20</f>
        <v>AY$16</v>
      </c>
      <c r="AZ2233" s="199" t="str">
        <f t="shared" si="4533"/>
        <v>AZ$16</v>
      </c>
      <c r="BA2233" s="199" t="str">
        <f t="shared" si="4533"/>
        <v>BA$16</v>
      </c>
      <c r="BB2233" s="199" t="str">
        <f t="shared" si="4533"/>
        <v>BB$16</v>
      </c>
      <c r="BC2233" s="199" t="str">
        <f t="shared" si="4533"/>
        <v>BC$16</v>
      </c>
      <c r="BD2233" s="199" t="str">
        <f t="shared" si="4533"/>
        <v>BD$16</v>
      </c>
      <c r="BE2233" s="199" t="str">
        <f t="shared" si="4533"/>
        <v>BE$16</v>
      </c>
      <c r="BF2233" s="199" t="str">
        <f t="shared" si="4533"/>
        <v>BF$16</v>
      </c>
      <c r="BG2233" s="199" t="str">
        <f t="shared" si="4533"/>
        <v>BG$16</v>
      </c>
      <c r="BH2233" s="199" t="str">
        <f t="shared" si="4533"/>
        <v>BH$16</v>
      </c>
      <c r="BI2233" s="199" t="str">
        <f t="shared" si="4533"/>
        <v>BI$16</v>
      </c>
      <c r="BJ2233" s="199" t="str">
        <f t="shared" si="4533"/>
        <v>BJ$16</v>
      </c>
      <c r="BK2233" s="199" t="str">
        <f t="shared" si="4533"/>
        <v>BK$16</v>
      </c>
      <c r="BL2233" s="199" t="str">
        <f t="shared" si="4533"/>
        <v>BL$16</v>
      </c>
      <c r="BM2233" s="199" t="str">
        <f t="shared" si="4533"/>
        <v>BM$16</v>
      </c>
      <c r="BN2233" s="199" t="str">
        <f t="shared" si="4533"/>
        <v>BN$16</v>
      </c>
      <c r="BO2233" s="199" t="str">
        <f t="shared" si="4533"/>
        <v>BO$16</v>
      </c>
      <c r="BP2233" s="199" t="str">
        <f t="shared" si="4533"/>
        <v>BP$16</v>
      </c>
      <c r="BQ2233" s="199" t="str">
        <f t="shared" si="4533"/>
        <v>BQ$16</v>
      </c>
      <c r="BR2233" s="199" t="str">
        <f t="shared" si="4533"/>
        <v>BR$16</v>
      </c>
      <c r="BS2233" s="199" t="str">
        <f t="shared" si="4533"/>
        <v>BS$16</v>
      </c>
      <c r="BT2233" s="199" t="str">
        <f t="shared" si="4533"/>
        <v>BT$16</v>
      </c>
      <c r="BU2233" s="199" t="str">
        <f t="shared" si="4533"/>
        <v>BU$16</v>
      </c>
      <c r="BV2233" s="199" t="str">
        <f t="shared" si="4533"/>
        <v>BV$16</v>
      </c>
      <c r="BW2233" s="199" t="str">
        <f t="shared" si="4533"/>
        <v>BW$16</v>
      </c>
      <c r="BX2233" s="199" t="str">
        <f t="shared" si="4533"/>
        <v>BX$16</v>
      </c>
      <c r="BY2233" s="199" t="str">
        <f t="shared" si="4533"/>
        <v>BY$16</v>
      </c>
      <c r="BZ2233" s="199" t="str">
        <f t="shared" si="4533"/>
        <v>BZ$16</v>
      </c>
      <c r="CA2233" s="199" t="str">
        <f t="shared" si="4533"/>
        <v>CA$16</v>
      </c>
      <c r="CB2233" s="199" t="str">
        <f t="shared" si="4533"/>
        <v>CB$16</v>
      </c>
      <c r="CC2233" s="199" t="str">
        <f t="shared" si="4533"/>
        <v>CC$16</v>
      </c>
      <c r="CD2233" s="199" t="str">
        <f t="shared" si="4533"/>
        <v>CD$16</v>
      </c>
      <c r="CE2233" s="199" t="str">
        <f t="shared" ref="CE2233:CL2233" si="4534">CE$20</f>
        <v>CE$16</v>
      </c>
      <c r="CF2233" s="199" t="str">
        <f t="shared" si="4534"/>
        <v>CF$16</v>
      </c>
      <c r="CG2233" s="199" t="str">
        <f t="shared" si="4534"/>
        <v>CG$16</v>
      </c>
      <c r="CH2233" s="199" t="str">
        <f t="shared" si="4534"/>
        <v>CH$16</v>
      </c>
      <c r="CI2233" s="199" t="str">
        <f t="shared" si="4534"/>
        <v>CI$16</v>
      </c>
      <c r="CJ2233" s="199" t="str">
        <f t="shared" si="4534"/>
        <v>CJ$16</v>
      </c>
      <c r="CK2233" s="199" t="str">
        <f t="shared" si="4534"/>
        <v>CK$16</v>
      </c>
      <c r="CL2233" s="199" t="str">
        <f t="shared" si="4534"/>
        <v>CL$16</v>
      </c>
      <c r="CN2233" s="176"/>
      <c r="CO2233" s="199" t="str">
        <f t="shared" ref="CO2233:DL2233" si="4535">CO$20</f>
        <v>CO$16</v>
      </c>
      <c r="CP2233" s="199" t="str">
        <f t="shared" si="4535"/>
        <v>CP$16</v>
      </c>
      <c r="CQ2233" s="199" t="str">
        <f t="shared" si="4535"/>
        <v>CQ$16</v>
      </c>
      <c r="CR2233" s="199" t="str">
        <f t="shared" si="4535"/>
        <v>CR$16</v>
      </c>
      <c r="CS2233" s="199" t="str">
        <f t="shared" si="4535"/>
        <v>CS$16</v>
      </c>
      <c r="CT2233" s="199" t="str">
        <f t="shared" si="4535"/>
        <v>CT$16</v>
      </c>
      <c r="CU2233" s="199" t="str">
        <f t="shared" si="4535"/>
        <v>CU$16</v>
      </c>
      <c r="CV2233" s="199" t="str">
        <f t="shared" si="4535"/>
        <v>CV$16</v>
      </c>
      <c r="CW2233" s="199" t="str">
        <f t="shared" si="4535"/>
        <v>CW$16</v>
      </c>
      <c r="CX2233" s="199" t="str">
        <f t="shared" si="4535"/>
        <v>CX$16</v>
      </c>
      <c r="CY2233" s="199" t="str">
        <f t="shared" si="4535"/>
        <v>CY$16</v>
      </c>
      <c r="CZ2233" s="199" t="str">
        <f t="shared" si="4535"/>
        <v>CZ$16</v>
      </c>
      <c r="DA2233" s="199" t="str">
        <f t="shared" si="4535"/>
        <v>DA$16</v>
      </c>
      <c r="DB2233" s="199" t="str">
        <f t="shared" si="4535"/>
        <v>DB$16</v>
      </c>
      <c r="DC2233" s="199" t="str">
        <f t="shared" si="4535"/>
        <v>DC$16</v>
      </c>
      <c r="DD2233" s="199" t="str">
        <f t="shared" si="4535"/>
        <v>DD$16</v>
      </c>
      <c r="DE2233" s="199" t="str">
        <f t="shared" si="4535"/>
        <v>DE$16</v>
      </c>
      <c r="DF2233" s="199" t="str">
        <f t="shared" si="4535"/>
        <v>DF$16</v>
      </c>
      <c r="DG2233" s="199" t="str">
        <f t="shared" si="4535"/>
        <v>DG$16</v>
      </c>
      <c r="DH2233" s="199" t="str">
        <f t="shared" si="4535"/>
        <v>DH$16</v>
      </c>
      <c r="DI2233" s="199" t="str">
        <f t="shared" si="4535"/>
        <v>DI$16</v>
      </c>
      <c r="DJ2233" s="199" t="str">
        <f t="shared" si="4535"/>
        <v>DJ$16</v>
      </c>
      <c r="DK2233" s="199" t="str">
        <f t="shared" si="4535"/>
        <v>DK$16</v>
      </c>
      <c r="DL2233" s="199" t="str">
        <f t="shared" si="4535"/>
        <v>DL$16</v>
      </c>
    </row>
    <row r="2234" spans="1:116" x14ac:dyDescent="0.4">
      <c r="A2234" s="174"/>
      <c r="E2234" s="8"/>
      <c r="G2234" s="175" t="s">
        <v>462</v>
      </c>
      <c r="H2234" s="200"/>
      <c r="I2234" s="201"/>
      <c r="J2234" s="201"/>
      <c r="K2234" s="202"/>
      <c r="L2234" s="202"/>
      <c r="M2234" s="202"/>
      <c r="N2234" s="202"/>
      <c r="O2234" s="202"/>
      <c r="P2234" s="202"/>
      <c r="R2234" s="202"/>
      <c r="S2234" s="199" t="str">
        <f t="shared" ref="S2234:AX2234" si="4536">S$21</f>
        <v>S$17</v>
      </c>
      <c r="T2234" s="199" t="str">
        <f t="shared" si="4536"/>
        <v>T$17</v>
      </c>
      <c r="U2234" s="199" t="str">
        <f t="shared" si="4536"/>
        <v>U$17</v>
      </c>
      <c r="V2234" s="199" t="str">
        <f t="shared" si="4536"/>
        <v>V$17</v>
      </c>
      <c r="W2234" s="199" t="str">
        <f t="shared" si="4536"/>
        <v>W$17</v>
      </c>
      <c r="X2234" s="199" t="str">
        <f t="shared" si="4536"/>
        <v>X$17</v>
      </c>
      <c r="Y2234" s="199" t="str">
        <f t="shared" si="4536"/>
        <v>Y$17</v>
      </c>
      <c r="Z2234" s="199" t="str">
        <f t="shared" si="4536"/>
        <v>Z$17</v>
      </c>
      <c r="AA2234" s="199" t="str">
        <f t="shared" si="4536"/>
        <v>AA$17</v>
      </c>
      <c r="AB2234" s="199" t="str">
        <f t="shared" si="4536"/>
        <v>AB$17</v>
      </c>
      <c r="AC2234" s="199" t="str">
        <f t="shared" si="4536"/>
        <v>AC$17</v>
      </c>
      <c r="AD2234" s="199" t="str">
        <f t="shared" si="4536"/>
        <v>AD$17</v>
      </c>
      <c r="AE2234" s="199" t="str">
        <f t="shared" si="4536"/>
        <v>AE$17</v>
      </c>
      <c r="AF2234" s="199" t="str">
        <f t="shared" si="4536"/>
        <v>AF$17</v>
      </c>
      <c r="AG2234" s="199" t="str">
        <f t="shared" si="4536"/>
        <v>AG$17</v>
      </c>
      <c r="AH2234" s="199" t="str">
        <f t="shared" si="4536"/>
        <v>AH$17</v>
      </c>
      <c r="AI2234" s="199" t="str">
        <f t="shared" si="4536"/>
        <v>AI$17</v>
      </c>
      <c r="AJ2234" s="199" t="str">
        <f t="shared" si="4536"/>
        <v>AJ$17</v>
      </c>
      <c r="AK2234" s="199" t="str">
        <f t="shared" si="4536"/>
        <v>AK$17</v>
      </c>
      <c r="AL2234" s="199" t="str">
        <f t="shared" si="4536"/>
        <v>AL$17</v>
      </c>
      <c r="AM2234" s="199" t="str">
        <f t="shared" si="4536"/>
        <v>AM$17</v>
      </c>
      <c r="AN2234" s="199" t="str">
        <f t="shared" si="4536"/>
        <v>AN$17</v>
      </c>
      <c r="AO2234" s="199" t="str">
        <f t="shared" si="4536"/>
        <v>AO$17</v>
      </c>
      <c r="AP2234" s="199" t="str">
        <f t="shared" si="4536"/>
        <v>AP$17</v>
      </c>
      <c r="AQ2234" s="199" t="str">
        <f t="shared" si="4536"/>
        <v>AQ$17</v>
      </c>
      <c r="AR2234" s="199" t="str">
        <f t="shared" si="4536"/>
        <v>AR$17</v>
      </c>
      <c r="AS2234" s="199" t="str">
        <f t="shared" si="4536"/>
        <v>AS$17</v>
      </c>
      <c r="AT2234" s="199" t="str">
        <f t="shared" si="4536"/>
        <v>AT$17</v>
      </c>
      <c r="AU2234" s="199" t="str">
        <f t="shared" si="4536"/>
        <v>AU$17</v>
      </c>
      <c r="AV2234" s="199" t="str">
        <f t="shared" si="4536"/>
        <v>AV$17</v>
      </c>
      <c r="AW2234" s="199" t="str">
        <f t="shared" si="4536"/>
        <v>AW$17</v>
      </c>
      <c r="AX2234" s="199" t="str">
        <f t="shared" si="4536"/>
        <v>AX$17</v>
      </c>
      <c r="AY2234" s="199" t="str">
        <f t="shared" ref="AY2234:CD2234" si="4537">AY$21</f>
        <v>AY$17</v>
      </c>
      <c r="AZ2234" s="199" t="str">
        <f t="shared" si="4537"/>
        <v>AZ$17</v>
      </c>
      <c r="BA2234" s="199" t="str">
        <f t="shared" si="4537"/>
        <v>BA$17</v>
      </c>
      <c r="BB2234" s="199" t="str">
        <f t="shared" si="4537"/>
        <v>BB$17</v>
      </c>
      <c r="BC2234" s="199" t="str">
        <f t="shared" si="4537"/>
        <v>BC$17</v>
      </c>
      <c r="BD2234" s="199" t="str">
        <f t="shared" si="4537"/>
        <v>BD$17</v>
      </c>
      <c r="BE2234" s="199" t="str">
        <f t="shared" si="4537"/>
        <v>BE$17</v>
      </c>
      <c r="BF2234" s="199" t="str">
        <f t="shared" si="4537"/>
        <v>BF$17</v>
      </c>
      <c r="BG2234" s="199" t="str">
        <f t="shared" si="4537"/>
        <v>BG$17</v>
      </c>
      <c r="BH2234" s="199" t="str">
        <f t="shared" si="4537"/>
        <v>BH$17</v>
      </c>
      <c r="BI2234" s="199" t="str">
        <f t="shared" si="4537"/>
        <v>BI$17</v>
      </c>
      <c r="BJ2234" s="199" t="str">
        <f t="shared" si="4537"/>
        <v>BJ$17</v>
      </c>
      <c r="BK2234" s="199" t="str">
        <f t="shared" si="4537"/>
        <v>BK$17</v>
      </c>
      <c r="BL2234" s="199" t="str">
        <f t="shared" si="4537"/>
        <v>BL$17</v>
      </c>
      <c r="BM2234" s="199" t="str">
        <f t="shared" si="4537"/>
        <v>BM$17</v>
      </c>
      <c r="BN2234" s="199" t="str">
        <f t="shared" si="4537"/>
        <v>BN$17</v>
      </c>
      <c r="BO2234" s="199" t="str">
        <f t="shared" si="4537"/>
        <v>BO$17</v>
      </c>
      <c r="BP2234" s="199" t="str">
        <f t="shared" si="4537"/>
        <v>BP$17</v>
      </c>
      <c r="BQ2234" s="199" t="str">
        <f t="shared" si="4537"/>
        <v>BQ$17</v>
      </c>
      <c r="BR2234" s="199" t="str">
        <f t="shared" si="4537"/>
        <v>BR$17</v>
      </c>
      <c r="BS2234" s="199" t="str">
        <f t="shared" si="4537"/>
        <v>BS$17</v>
      </c>
      <c r="BT2234" s="199" t="str">
        <f t="shared" si="4537"/>
        <v>BT$17</v>
      </c>
      <c r="BU2234" s="199" t="str">
        <f t="shared" si="4537"/>
        <v>BU$17</v>
      </c>
      <c r="BV2234" s="199" t="str">
        <f t="shared" si="4537"/>
        <v>BV$17</v>
      </c>
      <c r="BW2234" s="199" t="str">
        <f t="shared" si="4537"/>
        <v>BW$17</v>
      </c>
      <c r="BX2234" s="199" t="str">
        <f t="shared" si="4537"/>
        <v>BX$17</v>
      </c>
      <c r="BY2234" s="199" t="str">
        <f t="shared" si="4537"/>
        <v>BY$17</v>
      </c>
      <c r="BZ2234" s="199" t="str">
        <f t="shared" si="4537"/>
        <v>BZ$17</v>
      </c>
      <c r="CA2234" s="199" t="str">
        <f t="shared" si="4537"/>
        <v>CA$17</v>
      </c>
      <c r="CB2234" s="199" t="str">
        <f t="shared" si="4537"/>
        <v>CB$17</v>
      </c>
      <c r="CC2234" s="199" t="str">
        <f t="shared" si="4537"/>
        <v>CC$17</v>
      </c>
      <c r="CD2234" s="199" t="str">
        <f t="shared" si="4537"/>
        <v>CD$17</v>
      </c>
      <c r="CE2234" s="199" t="str">
        <f t="shared" ref="CE2234:CL2234" si="4538">CE$21</f>
        <v>CE$17</v>
      </c>
      <c r="CF2234" s="199" t="str">
        <f t="shared" si="4538"/>
        <v>CF$17</v>
      </c>
      <c r="CG2234" s="199" t="str">
        <f t="shared" si="4538"/>
        <v>CG$17</v>
      </c>
      <c r="CH2234" s="199" t="str">
        <f t="shared" si="4538"/>
        <v>CH$17</v>
      </c>
      <c r="CI2234" s="199" t="str">
        <f t="shared" si="4538"/>
        <v>CI$17</v>
      </c>
      <c r="CJ2234" s="199" t="str">
        <f t="shared" si="4538"/>
        <v>CJ$17</v>
      </c>
      <c r="CK2234" s="199" t="str">
        <f t="shared" si="4538"/>
        <v>CK$17</v>
      </c>
      <c r="CL2234" s="199" t="str">
        <f t="shared" si="4538"/>
        <v>CL$17</v>
      </c>
      <c r="CN2234" s="201"/>
      <c r="CO2234" s="199" t="str">
        <f t="shared" ref="CO2234:DL2234" si="4539">CO$21</f>
        <v>CO$17</v>
      </c>
      <c r="CP2234" s="199" t="str">
        <f t="shared" si="4539"/>
        <v>CP$17</v>
      </c>
      <c r="CQ2234" s="199" t="str">
        <f t="shared" si="4539"/>
        <v>CQ$17</v>
      </c>
      <c r="CR2234" s="199" t="str">
        <f t="shared" si="4539"/>
        <v>CR$17</v>
      </c>
      <c r="CS2234" s="199" t="str">
        <f t="shared" si="4539"/>
        <v>CS$17</v>
      </c>
      <c r="CT2234" s="199" t="str">
        <f t="shared" si="4539"/>
        <v>CT$17</v>
      </c>
      <c r="CU2234" s="199" t="str">
        <f t="shared" si="4539"/>
        <v>CU$17</v>
      </c>
      <c r="CV2234" s="199" t="str">
        <f t="shared" si="4539"/>
        <v>CV$17</v>
      </c>
      <c r="CW2234" s="199" t="str">
        <f t="shared" si="4539"/>
        <v>CW$17</v>
      </c>
      <c r="CX2234" s="199" t="str">
        <f t="shared" si="4539"/>
        <v>CX$17</v>
      </c>
      <c r="CY2234" s="199" t="str">
        <f t="shared" si="4539"/>
        <v>CY$17</v>
      </c>
      <c r="CZ2234" s="199" t="str">
        <f t="shared" si="4539"/>
        <v>CZ$17</v>
      </c>
      <c r="DA2234" s="199" t="str">
        <f t="shared" si="4539"/>
        <v>DA$17</v>
      </c>
      <c r="DB2234" s="199" t="str">
        <f t="shared" si="4539"/>
        <v>DB$17</v>
      </c>
      <c r="DC2234" s="199" t="str">
        <f t="shared" si="4539"/>
        <v>DC$17</v>
      </c>
      <c r="DD2234" s="199" t="str">
        <f t="shared" si="4539"/>
        <v>DD$17</v>
      </c>
      <c r="DE2234" s="199" t="str">
        <f t="shared" si="4539"/>
        <v>DE$17</v>
      </c>
      <c r="DF2234" s="199" t="str">
        <f t="shared" si="4539"/>
        <v>DF$17</v>
      </c>
      <c r="DG2234" s="199" t="str">
        <f t="shared" si="4539"/>
        <v>DG$17</v>
      </c>
      <c r="DH2234" s="199" t="str">
        <f t="shared" si="4539"/>
        <v>DH$17</v>
      </c>
      <c r="DI2234" s="199" t="str">
        <f t="shared" si="4539"/>
        <v>DI$17</v>
      </c>
      <c r="DJ2234" s="199" t="str">
        <f t="shared" si="4539"/>
        <v>DJ$17</v>
      </c>
      <c r="DK2234" s="199" t="str">
        <f t="shared" si="4539"/>
        <v>DK$17</v>
      </c>
      <c r="DL2234" s="199" t="str">
        <f t="shared" si="4539"/>
        <v>DL$17</v>
      </c>
    </row>
    <row r="2235" spans="1:116" x14ac:dyDescent="0.4">
      <c r="A2235" s="174"/>
      <c r="E2235" s="8"/>
      <c r="G2235" s="175" t="s">
        <v>491</v>
      </c>
      <c r="H2235" s="200"/>
      <c r="I2235" s="201"/>
      <c r="J2235" s="201"/>
      <c r="K2235" s="202"/>
      <c r="L2235" s="202"/>
      <c r="M2235" s="202"/>
      <c r="N2235" s="202"/>
      <c r="O2235" s="202"/>
      <c r="P2235" s="202"/>
      <c r="R2235" s="202"/>
      <c r="S2235" s="190"/>
      <c r="T2235" s="190"/>
      <c r="U2235" s="190"/>
      <c r="V2235" s="190"/>
      <c r="W2235" s="190"/>
      <c r="X2235" s="190"/>
      <c r="Y2235" s="190"/>
      <c r="Z2235" s="190"/>
      <c r="AA2235" s="190"/>
      <c r="AB2235" s="190"/>
      <c r="AC2235" s="190"/>
      <c r="AD2235" s="190"/>
      <c r="AE2235" s="190"/>
      <c r="AF2235" s="190"/>
      <c r="AG2235" s="190"/>
      <c r="AH2235" s="190"/>
      <c r="AI2235" s="190"/>
      <c r="AJ2235" s="190"/>
      <c r="AK2235" s="190"/>
      <c r="AL2235" s="190"/>
      <c r="AM2235" s="190"/>
      <c r="AN2235" s="190"/>
      <c r="AO2235" s="190"/>
      <c r="AP2235" s="190"/>
      <c r="AQ2235" s="190"/>
      <c r="AR2235" s="190"/>
      <c r="AS2235" s="190"/>
      <c r="AT2235" s="190"/>
      <c r="AU2235" s="190"/>
      <c r="AV2235" s="190"/>
      <c r="AW2235" s="190"/>
      <c r="AX2235" s="190"/>
      <c r="AY2235" s="190"/>
      <c r="AZ2235" s="190"/>
      <c r="BA2235" s="190"/>
      <c r="BB2235" s="190"/>
      <c r="BC2235" s="190"/>
      <c r="BD2235" s="190"/>
      <c r="BE2235" s="190"/>
      <c r="BF2235" s="190"/>
      <c r="BG2235" s="190"/>
      <c r="BH2235" s="190"/>
      <c r="BI2235" s="190"/>
      <c r="BJ2235" s="190"/>
      <c r="BK2235" s="190"/>
      <c r="BL2235" s="190"/>
      <c r="BM2235" s="190"/>
      <c r="BN2235" s="190"/>
      <c r="BO2235" s="190"/>
      <c r="BP2235" s="190"/>
      <c r="BQ2235" s="190"/>
      <c r="BR2235" s="190"/>
      <c r="BS2235" s="190"/>
      <c r="BT2235" s="190"/>
      <c r="BU2235" s="190"/>
      <c r="BV2235" s="190"/>
      <c r="BW2235" s="190"/>
      <c r="BX2235" s="190"/>
      <c r="BY2235" s="190"/>
      <c r="BZ2235" s="190"/>
      <c r="CA2235" s="190"/>
      <c r="CB2235" s="190"/>
      <c r="CC2235" s="190"/>
      <c r="CD2235" s="190"/>
      <c r="CE2235" s="190"/>
      <c r="CF2235" s="190"/>
      <c r="CG2235" s="190"/>
      <c r="CH2235" s="190"/>
      <c r="CI2235" s="190"/>
      <c r="CJ2235" s="190"/>
      <c r="CK2235" s="190"/>
      <c r="CL2235" s="190"/>
      <c r="CN2235" s="201"/>
      <c r="CO2235" s="190"/>
      <c r="CP2235" s="190"/>
      <c r="CQ2235" s="190"/>
      <c r="CR2235" s="190"/>
      <c r="CS2235" s="190"/>
      <c r="CT2235" s="190"/>
      <c r="CU2235" s="190"/>
      <c r="CV2235" s="190"/>
      <c r="CW2235" s="190"/>
      <c r="CX2235" s="190"/>
      <c r="CY2235" s="190"/>
      <c r="CZ2235" s="190"/>
      <c r="DA2235" s="190"/>
      <c r="DB2235" s="190"/>
      <c r="DC2235" s="190"/>
      <c r="DD2235" s="190"/>
      <c r="DE2235" s="190"/>
      <c r="DF2235" s="190"/>
      <c r="DG2235" s="190"/>
      <c r="DH2235" s="190"/>
      <c r="DI2235" s="190"/>
      <c r="DJ2235" s="190"/>
      <c r="DK2235" s="190"/>
      <c r="DL2235" s="190"/>
    </row>
    <row r="2236" spans="1:116" x14ac:dyDescent="0.4">
      <c r="A2236" s="174"/>
      <c r="E2236" s="8"/>
      <c r="G2236" s="175" t="s">
        <v>505</v>
      </c>
      <c r="H2236" s="200"/>
      <c r="I2236" s="201"/>
      <c r="J2236" s="201"/>
      <c r="K2236" s="202"/>
      <c r="L2236" s="202"/>
      <c r="M2236" s="202"/>
      <c r="N2236" s="202"/>
      <c r="O2236" s="202"/>
      <c r="P2236" s="202"/>
      <c r="R2236" s="202"/>
      <c r="S2236" s="190"/>
      <c r="T2236" s="190"/>
      <c r="U2236" s="190"/>
      <c r="V2236" s="190"/>
      <c r="W2236" s="190"/>
      <c r="X2236" s="190"/>
      <c r="Y2236" s="190"/>
      <c r="Z2236" s="190"/>
      <c r="AA2236" s="190"/>
      <c r="AB2236" s="190"/>
      <c r="AC2236" s="190"/>
      <c r="AD2236" s="190"/>
      <c r="AE2236" s="190"/>
      <c r="AF2236" s="190"/>
      <c r="AG2236" s="190"/>
      <c r="AH2236" s="190"/>
      <c r="AI2236" s="190"/>
      <c r="AJ2236" s="190"/>
      <c r="AK2236" s="190"/>
      <c r="AL2236" s="190"/>
      <c r="AM2236" s="190"/>
      <c r="AN2236" s="190"/>
      <c r="AO2236" s="190"/>
      <c r="AP2236" s="190"/>
      <c r="AQ2236" s="190"/>
      <c r="AR2236" s="190"/>
      <c r="AS2236" s="190"/>
      <c r="AT2236" s="190"/>
      <c r="AU2236" s="190"/>
      <c r="AV2236" s="190"/>
      <c r="AW2236" s="190"/>
      <c r="AX2236" s="190"/>
      <c r="AY2236" s="190"/>
      <c r="AZ2236" s="190"/>
      <c r="BA2236" s="190"/>
      <c r="BB2236" s="190"/>
      <c r="BC2236" s="190"/>
      <c r="BD2236" s="190"/>
      <c r="BE2236" s="190"/>
      <c r="BF2236" s="190"/>
      <c r="BG2236" s="190"/>
      <c r="BH2236" s="190"/>
      <c r="BI2236" s="190"/>
      <c r="BJ2236" s="190"/>
      <c r="BK2236" s="190"/>
      <c r="BL2236" s="190"/>
      <c r="BM2236" s="190"/>
      <c r="BN2236" s="190"/>
      <c r="BO2236" s="190"/>
      <c r="BP2236" s="190"/>
      <c r="BQ2236" s="190"/>
      <c r="BR2236" s="190"/>
      <c r="BS2236" s="190"/>
      <c r="BT2236" s="190"/>
      <c r="BU2236" s="190"/>
      <c r="BV2236" s="190"/>
      <c r="BW2236" s="190"/>
      <c r="BX2236" s="190"/>
      <c r="BY2236" s="190"/>
      <c r="BZ2236" s="190"/>
      <c r="CA2236" s="190"/>
      <c r="CB2236" s="190"/>
      <c r="CC2236" s="190"/>
      <c r="CD2236" s="190"/>
      <c r="CE2236" s="190"/>
      <c r="CF2236" s="190"/>
      <c r="CG2236" s="190"/>
      <c r="CH2236" s="190"/>
      <c r="CI2236" s="190"/>
      <c r="CJ2236" s="190"/>
      <c r="CK2236" s="190"/>
      <c r="CL2236" s="190"/>
      <c r="CN2236" s="201"/>
      <c r="CO2236" s="190"/>
      <c r="CP2236" s="190"/>
      <c r="CQ2236" s="190"/>
      <c r="CR2236" s="190"/>
      <c r="CS2236" s="190"/>
      <c r="CT2236" s="190"/>
      <c r="CU2236" s="190"/>
      <c r="CV2236" s="190"/>
      <c r="CW2236" s="190"/>
      <c r="CX2236" s="190"/>
      <c r="CY2236" s="190"/>
      <c r="CZ2236" s="190"/>
      <c r="DA2236" s="190"/>
      <c r="DB2236" s="190"/>
      <c r="DC2236" s="190"/>
      <c r="DD2236" s="190"/>
      <c r="DE2236" s="190"/>
      <c r="DF2236" s="190"/>
      <c r="DG2236" s="190"/>
      <c r="DH2236" s="190"/>
      <c r="DI2236" s="190"/>
      <c r="DJ2236" s="190"/>
      <c r="DK2236" s="190"/>
      <c r="DL2236" s="190"/>
    </row>
    <row r="2237" spans="1:116" x14ac:dyDescent="0.4">
      <c r="A2237" s="174"/>
      <c r="E2237" s="8"/>
      <c r="G2237" s="175" t="s">
        <v>463</v>
      </c>
      <c r="H2237" s="200"/>
      <c r="I2237" s="201"/>
      <c r="J2237" s="201"/>
      <c r="K2237" s="202"/>
      <c r="L2237" s="202"/>
      <c r="M2237" s="202"/>
      <c r="N2237" s="202"/>
      <c r="O2237" s="202"/>
      <c r="P2237" s="202"/>
      <c r="R2237" s="202"/>
      <c r="S2237" s="190" t="str">
        <f t="shared" ref="S2237:AX2237" si="4540">S$22</f>
        <v>S$18</v>
      </c>
      <c r="T2237" s="190" t="str">
        <f t="shared" si="4540"/>
        <v>T$18</v>
      </c>
      <c r="U2237" s="190" t="str">
        <f t="shared" si="4540"/>
        <v>U$18</v>
      </c>
      <c r="V2237" s="190" t="str">
        <f t="shared" si="4540"/>
        <v>V$18</v>
      </c>
      <c r="W2237" s="190" t="str">
        <f t="shared" si="4540"/>
        <v>W$18</v>
      </c>
      <c r="X2237" s="190" t="str">
        <f t="shared" si="4540"/>
        <v>X$18</v>
      </c>
      <c r="Y2237" s="190" t="str">
        <f t="shared" si="4540"/>
        <v>Y$18</v>
      </c>
      <c r="Z2237" s="190" t="str">
        <f t="shared" si="4540"/>
        <v>Z$18</v>
      </c>
      <c r="AA2237" s="190" t="str">
        <f t="shared" si="4540"/>
        <v>AA$18</v>
      </c>
      <c r="AB2237" s="190" t="str">
        <f t="shared" si="4540"/>
        <v>AB$18</v>
      </c>
      <c r="AC2237" s="190" t="str">
        <f t="shared" si="4540"/>
        <v>AC$18</v>
      </c>
      <c r="AD2237" s="190" t="str">
        <f t="shared" si="4540"/>
        <v>AD$18</v>
      </c>
      <c r="AE2237" s="190" t="str">
        <f t="shared" si="4540"/>
        <v>AE$18</v>
      </c>
      <c r="AF2237" s="190" t="str">
        <f t="shared" si="4540"/>
        <v>AF$18</v>
      </c>
      <c r="AG2237" s="190" t="str">
        <f t="shared" si="4540"/>
        <v>AG$18</v>
      </c>
      <c r="AH2237" s="190" t="str">
        <f t="shared" si="4540"/>
        <v>AH$18</v>
      </c>
      <c r="AI2237" s="190" t="str">
        <f t="shared" si="4540"/>
        <v>AI$18</v>
      </c>
      <c r="AJ2237" s="190" t="str">
        <f t="shared" si="4540"/>
        <v>AJ$18</v>
      </c>
      <c r="AK2237" s="190" t="str">
        <f t="shared" si="4540"/>
        <v>AK$18</v>
      </c>
      <c r="AL2237" s="190" t="str">
        <f t="shared" si="4540"/>
        <v>AL$18</v>
      </c>
      <c r="AM2237" s="190" t="str">
        <f t="shared" si="4540"/>
        <v>AM$18</v>
      </c>
      <c r="AN2237" s="190" t="str">
        <f t="shared" si="4540"/>
        <v>AN$18</v>
      </c>
      <c r="AO2237" s="190" t="str">
        <f t="shared" si="4540"/>
        <v>AO$18</v>
      </c>
      <c r="AP2237" s="190" t="str">
        <f t="shared" si="4540"/>
        <v>AP$18</v>
      </c>
      <c r="AQ2237" s="190" t="str">
        <f t="shared" si="4540"/>
        <v>AQ$18</v>
      </c>
      <c r="AR2237" s="190" t="str">
        <f t="shared" si="4540"/>
        <v>AR$18</v>
      </c>
      <c r="AS2237" s="190" t="str">
        <f t="shared" si="4540"/>
        <v>AS$18</v>
      </c>
      <c r="AT2237" s="190" t="str">
        <f t="shared" si="4540"/>
        <v>AT$18</v>
      </c>
      <c r="AU2237" s="190" t="str">
        <f t="shared" si="4540"/>
        <v>AU$18</v>
      </c>
      <c r="AV2237" s="190" t="str">
        <f t="shared" si="4540"/>
        <v>AV$18</v>
      </c>
      <c r="AW2237" s="190" t="str">
        <f t="shared" si="4540"/>
        <v>AW$18</v>
      </c>
      <c r="AX2237" s="190" t="str">
        <f t="shared" si="4540"/>
        <v>AX$18</v>
      </c>
      <c r="AY2237" s="190" t="str">
        <f t="shared" ref="AY2237:CD2237" si="4541">AY$22</f>
        <v>AY$18</v>
      </c>
      <c r="AZ2237" s="190" t="str">
        <f t="shared" si="4541"/>
        <v>AZ$18</v>
      </c>
      <c r="BA2237" s="190" t="str">
        <f t="shared" si="4541"/>
        <v>BA$18</v>
      </c>
      <c r="BB2237" s="190" t="str">
        <f t="shared" si="4541"/>
        <v>BB$18</v>
      </c>
      <c r="BC2237" s="190" t="str">
        <f t="shared" si="4541"/>
        <v>BC$18</v>
      </c>
      <c r="BD2237" s="190" t="str">
        <f t="shared" si="4541"/>
        <v>BD$18</v>
      </c>
      <c r="BE2237" s="190" t="str">
        <f t="shared" si="4541"/>
        <v>BE$18</v>
      </c>
      <c r="BF2237" s="190" t="str">
        <f t="shared" si="4541"/>
        <v>BF$18</v>
      </c>
      <c r="BG2237" s="190" t="str">
        <f t="shared" si="4541"/>
        <v>BG$18</v>
      </c>
      <c r="BH2237" s="190" t="str">
        <f t="shared" si="4541"/>
        <v>BH$18</v>
      </c>
      <c r="BI2237" s="190" t="str">
        <f t="shared" si="4541"/>
        <v>BI$18</v>
      </c>
      <c r="BJ2237" s="190" t="str">
        <f t="shared" si="4541"/>
        <v>BJ$18</v>
      </c>
      <c r="BK2237" s="190" t="str">
        <f t="shared" si="4541"/>
        <v>BK$18</v>
      </c>
      <c r="BL2237" s="190" t="str">
        <f t="shared" si="4541"/>
        <v>BL$18</v>
      </c>
      <c r="BM2237" s="190" t="str">
        <f t="shared" si="4541"/>
        <v>BM$18</v>
      </c>
      <c r="BN2237" s="190" t="str">
        <f t="shared" si="4541"/>
        <v>BN$18</v>
      </c>
      <c r="BO2237" s="190" t="str">
        <f t="shared" si="4541"/>
        <v>BO$18</v>
      </c>
      <c r="BP2237" s="190" t="str">
        <f t="shared" si="4541"/>
        <v>BP$18</v>
      </c>
      <c r="BQ2237" s="190" t="str">
        <f t="shared" si="4541"/>
        <v>BQ$18</v>
      </c>
      <c r="BR2237" s="190" t="str">
        <f t="shared" si="4541"/>
        <v>BR$18</v>
      </c>
      <c r="BS2237" s="190" t="str">
        <f t="shared" si="4541"/>
        <v>BS$18</v>
      </c>
      <c r="BT2237" s="190" t="str">
        <f t="shared" si="4541"/>
        <v>BT$18</v>
      </c>
      <c r="BU2237" s="190" t="str">
        <f t="shared" si="4541"/>
        <v>BU$18</v>
      </c>
      <c r="BV2237" s="190" t="str">
        <f t="shared" si="4541"/>
        <v>BV$18</v>
      </c>
      <c r="BW2237" s="190" t="str">
        <f t="shared" si="4541"/>
        <v>BW$18</v>
      </c>
      <c r="BX2237" s="190" t="str">
        <f t="shared" si="4541"/>
        <v>BX$18</v>
      </c>
      <c r="BY2237" s="190" t="str">
        <f t="shared" si="4541"/>
        <v>BY$18</v>
      </c>
      <c r="BZ2237" s="190" t="str">
        <f t="shared" si="4541"/>
        <v>BZ$18</v>
      </c>
      <c r="CA2237" s="190" t="str">
        <f t="shared" si="4541"/>
        <v>CA$18</v>
      </c>
      <c r="CB2237" s="190" t="str">
        <f t="shared" si="4541"/>
        <v>CB$18</v>
      </c>
      <c r="CC2237" s="190" t="str">
        <f t="shared" si="4541"/>
        <v>CC$18</v>
      </c>
      <c r="CD2237" s="190" t="str">
        <f t="shared" si="4541"/>
        <v>CD$18</v>
      </c>
      <c r="CE2237" s="190" t="str">
        <f t="shared" ref="CE2237:CL2237" si="4542">CE$22</f>
        <v>CE$18</v>
      </c>
      <c r="CF2237" s="190" t="str">
        <f t="shared" si="4542"/>
        <v>CF$18</v>
      </c>
      <c r="CG2237" s="190" t="str">
        <f t="shared" si="4542"/>
        <v>CG$18</v>
      </c>
      <c r="CH2237" s="190" t="str">
        <f t="shared" si="4542"/>
        <v>CH$18</v>
      </c>
      <c r="CI2237" s="190" t="str">
        <f t="shared" si="4542"/>
        <v>CI$18</v>
      </c>
      <c r="CJ2237" s="190" t="str">
        <f t="shared" si="4542"/>
        <v>CJ$18</v>
      </c>
      <c r="CK2237" s="190" t="str">
        <f t="shared" si="4542"/>
        <v>CK$18</v>
      </c>
      <c r="CL2237" s="190" t="str">
        <f t="shared" si="4542"/>
        <v>CL$18</v>
      </c>
      <c r="CN2237" s="201"/>
      <c r="CO2237" s="190" t="str">
        <f t="shared" ref="CO2237:DL2237" si="4543">CO$22</f>
        <v>CO$18</v>
      </c>
      <c r="CP2237" s="190" t="str">
        <f t="shared" si="4543"/>
        <v>CP$18</v>
      </c>
      <c r="CQ2237" s="190" t="str">
        <f t="shared" si="4543"/>
        <v>CQ$18</v>
      </c>
      <c r="CR2237" s="190" t="str">
        <f t="shared" si="4543"/>
        <v>CR$18</v>
      </c>
      <c r="CS2237" s="190" t="str">
        <f t="shared" si="4543"/>
        <v>CS$18</v>
      </c>
      <c r="CT2237" s="190" t="str">
        <f t="shared" si="4543"/>
        <v>CT$18</v>
      </c>
      <c r="CU2237" s="190" t="str">
        <f t="shared" si="4543"/>
        <v>CU$18</v>
      </c>
      <c r="CV2237" s="190" t="str">
        <f t="shared" si="4543"/>
        <v>CV$18</v>
      </c>
      <c r="CW2237" s="190" t="str">
        <f t="shared" si="4543"/>
        <v>CW$18</v>
      </c>
      <c r="CX2237" s="190" t="str">
        <f t="shared" si="4543"/>
        <v>CX$18</v>
      </c>
      <c r="CY2237" s="190" t="str">
        <f t="shared" si="4543"/>
        <v>CY$18</v>
      </c>
      <c r="CZ2237" s="190" t="str">
        <f t="shared" si="4543"/>
        <v>CZ$18</v>
      </c>
      <c r="DA2237" s="190" t="str">
        <f t="shared" si="4543"/>
        <v>DA$18</v>
      </c>
      <c r="DB2237" s="190" t="str">
        <f t="shared" si="4543"/>
        <v>DB$18</v>
      </c>
      <c r="DC2237" s="190" t="str">
        <f t="shared" si="4543"/>
        <v>DC$18</v>
      </c>
      <c r="DD2237" s="190" t="str">
        <f t="shared" si="4543"/>
        <v>DD$18</v>
      </c>
      <c r="DE2237" s="190" t="str">
        <f t="shared" si="4543"/>
        <v>DE$18</v>
      </c>
      <c r="DF2237" s="190" t="str">
        <f t="shared" si="4543"/>
        <v>DF$18</v>
      </c>
      <c r="DG2237" s="190" t="str">
        <f t="shared" si="4543"/>
        <v>DG$18</v>
      </c>
      <c r="DH2237" s="190" t="str">
        <f t="shared" si="4543"/>
        <v>DH$18</v>
      </c>
      <c r="DI2237" s="190" t="str">
        <f t="shared" si="4543"/>
        <v>DI$18</v>
      </c>
      <c r="DJ2237" s="190" t="str">
        <f t="shared" si="4543"/>
        <v>DJ$18</v>
      </c>
      <c r="DK2237" s="190" t="str">
        <f t="shared" si="4543"/>
        <v>DK$18</v>
      </c>
      <c r="DL2237" s="190" t="str">
        <f t="shared" si="4543"/>
        <v>DL$18</v>
      </c>
    </row>
    <row r="2238" spans="1:116" x14ac:dyDescent="0.4">
      <c r="A2238" s="174"/>
      <c r="E2238" s="8"/>
      <c r="G2238" s="175" t="s">
        <v>464</v>
      </c>
      <c r="H2238" s="200"/>
      <c r="I2238" s="201"/>
      <c r="J2238" s="201"/>
      <c r="K2238" s="202"/>
      <c r="L2238" s="202"/>
      <c r="M2238" s="202"/>
      <c r="N2238" s="202"/>
      <c r="O2238" s="202"/>
      <c r="P2238" s="202"/>
      <c r="R2238" s="202"/>
      <c r="S2238" s="190" t="str">
        <f t="shared" ref="S2238:AX2238" si="4544">S$23</f>
        <v>S$19</v>
      </c>
      <c r="T2238" s="190" t="str">
        <f t="shared" si="4544"/>
        <v>T$19</v>
      </c>
      <c r="U2238" s="190" t="str">
        <f t="shared" si="4544"/>
        <v>U$19</v>
      </c>
      <c r="V2238" s="190" t="str">
        <f t="shared" si="4544"/>
        <v>V$19</v>
      </c>
      <c r="W2238" s="190" t="str">
        <f t="shared" si="4544"/>
        <v>W$19</v>
      </c>
      <c r="X2238" s="190" t="str">
        <f t="shared" si="4544"/>
        <v>X$19</v>
      </c>
      <c r="Y2238" s="190" t="str">
        <f t="shared" si="4544"/>
        <v>Y$19</v>
      </c>
      <c r="Z2238" s="190" t="str">
        <f t="shared" si="4544"/>
        <v>Z$19</v>
      </c>
      <c r="AA2238" s="190" t="str">
        <f t="shared" si="4544"/>
        <v>AA$19</v>
      </c>
      <c r="AB2238" s="190" t="str">
        <f t="shared" si="4544"/>
        <v>AB$19</v>
      </c>
      <c r="AC2238" s="190" t="str">
        <f t="shared" si="4544"/>
        <v>AC$19</v>
      </c>
      <c r="AD2238" s="190" t="str">
        <f t="shared" si="4544"/>
        <v>AD$19</v>
      </c>
      <c r="AE2238" s="190" t="str">
        <f t="shared" si="4544"/>
        <v>AE$19</v>
      </c>
      <c r="AF2238" s="190" t="str">
        <f t="shared" si="4544"/>
        <v>AF$19</v>
      </c>
      <c r="AG2238" s="190" t="str">
        <f t="shared" si="4544"/>
        <v>AG$19</v>
      </c>
      <c r="AH2238" s="190" t="str">
        <f t="shared" si="4544"/>
        <v>AH$19</v>
      </c>
      <c r="AI2238" s="190" t="str">
        <f t="shared" si="4544"/>
        <v>AI$19</v>
      </c>
      <c r="AJ2238" s="190" t="str">
        <f t="shared" si="4544"/>
        <v>AJ$19</v>
      </c>
      <c r="AK2238" s="190" t="str">
        <f t="shared" si="4544"/>
        <v>AK$19</v>
      </c>
      <c r="AL2238" s="190" t="str">
        <f t="shared" si="4544"/>
        <v>AL$19</v>
      </c>
      <c r="AM2238" s="190" t="str">
        <f t="shared" si="4544"/>
        <v>AM$19</v>
      </c>
      <c r="AN2238" s="190" t="str">
        <f t="shared" si="4544"/>
        <v>AN$19</v>
      </c>
      <c r="AO2238" s="190" t="str">
        <f t="shared" si="4544"/>
        <v>AO$19</v>
      </c>
      <c r="AP2238" s="190" t="str">
        <f t="shared" si="4544"/>
        <v>AP$19</v>
      </c>
      <c r="AQ2238" s="190" t="str">
        <f t="shared" si="4544"/>
        <v>AQ$19</v>
      </c>
      <c r="AR2238" s="190" t="str">
        <f t="shared" si="4544"/>
        <v>AR$19</v>
      </c>
      <c r="AS2238" s="190" t="str">
        <f t="shared" si="4544"/>
        <v>AS$19</v>
      </c>
      <c r="AT2238" s="190" t="str">
        <f t="shared" si="4544"/>
        <v>AT$19</v>
      </c>
      <c r="AU2238" s="190" t="str">
        <f t="shared" si="4544"/>
        <v>AU$19</v>
      </c>
      <c r="AV2238" s="190" t="str">
        <f t="shared" si="4544"/>
        <v>AV$19</v>
      </c>
      <c r="AW2238" s="190" t="str">
        <f t="shared" si="4544"/>
        <v>AW$19</v>
      </c>
      <c r="AX2238" s="190" t="str">
        <f t="shared" si="4544"/>
        <v>AX$19</v>
      </c>
      <c r="AY2238" s="190" t="str">
        <f t="shared" ref="AY2238:CD2238" si="4545">AY$23</f>
        <v>AY$19</v>
      </c>
      <c r="AZ2238" s="190" t="str">
        <f t="shared" si="4545"/>
        <v>AZ$19</v>
      </c>
      <c r="BA2238" s="190" t="str">
        <f t="shared" si="4545"/>
        <v>BA$19</v>
      </c>
      <c r="BB2238" s="190" t="str">
        <f t="shared" si="4545"/>
        <v>BB$19</v>
      </c>
      <c r="BC2238" s="190" t="str">
        <f t="shared" si="4545"/>
        <v>BC$19</v>
      </c>
      <c r="BD2238" s="190" t="str">
        <f t="shared" si="4545"/>
        <v>BD$19</v>
      </c>
      <c r="BE2238" s="190" t="str">
        <f t="shared" si="4545"/>
        <v>BE$19</v>
      </c>
      <c r="BF2238" s="190" t="str">
        <f t="shared" si="4545"/>
        <v>BF$19</v>
      </c>
      <c r="BG2238" s="190" t="str">
        <f t="shared" si="4545"/>
        <v>BG$19</v>
      </c>
      <c r="BH2238" s="190" t="str">
        <f t="shared" si="4545"/>
        <v>BH$19</v>
      </c>
      <c r="BI2238" s="190" t="str">
        <f t="shared" si="4545"/>
        <v>BI$19</v>
      </c>
      <c r="BJ2238" s="190" t="str">
        <f t="shared" si="4545"/>
        <v>BJ$19</v>
      </c>
      <c r="BK2238" s="190" t="str">
        <f t="shared" si="4545"/>
        <v>BK$19</v>
      </c>
      <c r="BL2238" s="190" t="str">
        <f t="shared" si="4545"/>
        <v>BL$19</v>
      </c>
      <c r="BM2238" s="190" t="str">
        <f t="shared" si="4545"/>
        <v>BM$19</v>
      </c>
      <c r="BN2238" s="190" t="str">
        <f t="shared" si="4545"/>
        <v>BN$19</v>
      </c>
      <c r="BO2238" s="190" t="str">
        <f t="shared" si="4545"/>
        <v>BO$19</v>
      </c>
      <c r="BP2238" s="190" t="str">
        <f t="shared" si="4545"/>
        <v>BP$19</v>
      </c>
      <c r="BQ2238" s="190" t="str">
        <f t="shared" si="4545"/>
        <v>BQ$19</v>
      </c>
      <c r="BR2238" s="190" t="str">
        <f t="shared" si="4545"/>
        <v>BR$19</v>
      </c>
      <c r="BS2238" s="190" t="str">
        <f t="shared" si="4545"/>
        <v>BS$19</v>
      </c>
      <c r="BT2238" s="190" t="str">
        <f t="shared" si="4545"/>
        <v>BT$19</v>
      </c>
      <c r="BU2238" s="190" t="str">
        <f t="shared" si="4545"/>
        <v>BU$19</v>
      </c>
      <c r="BV2238" s="190" t="str">
        <f t="shared" si="4545"/>
        <v>BV$19</v>
      </c>
      <c r="BW2238" s="190" t="str">
        <f t="shared" si="4545"/>
        <v>BW$19</v>
      </c>
      <c r="BX2238" s="190" t="str">
        <f t="shared" si="4545"/>
        <v>BX$19</v>
      </c>
      <c r="BY2238" s="190" t="str">
        <f t="shared" si="4545"/>
        <v>BY$19</v>
      </c>
      <c r="BZ2238" s="190" t="str">
        <f t="shared" si="4545"/>
        <v>BZ$19</v>
      </c>
      <c r="CA2238" s="190" t="str">
        <f t="shared" si="4545"/>
        <v>CA$19</v>
      </c>
      <c r="CB2238" s="190" t="str">
        <f t="shared" si="4545"/>
        <v>CB$19</v>
      </c>
      <c r="CC2238" s="190" t="str">
        <f t="shared" si="4545"/>
        <v>CC$19</v>
      </c>
      <c r="CD2238" s="190" t="str">
        <f t="shared" si="4545"/>
        <v>CD$19</v>
      </c>
      <c r="CE2238" s="190" t="str">
        <f t="shared" ref="CE2238:CL2238" si="4546">CE$23</f>
        <v>CE$19</v>
      </c>
      <c r="CF2238" s="190" t="str">
        <f t="shared" si="4546"/>
        <v>CF$19</v>
      </c>
      <c r="CG2238" s="190" t="str">
        <f t="shared" si="4546"/>
        <v>CG$19</v>
      </c>
      <c r="CH2238" s="190" t="str">
        <f t="shared" si="4546"/>
        <v>CH$19</v>
      </c>
      <c r="CI2238" s="190" t="str">
        <f t="shared" si="4546"/>
        <v>CI$19</v>
      </c>
      <c r="CJ2238" s="190" t="str">
        <f t="shared" si="4546"/>
        <v>CJ$19</v>
      </c>
      <c r="CK2238" s="190" t="str">
        <f t="shared" si="4546"/>
        <v>CK$19</v>
      </c>
      <c r="CL2238" s="190" t="str">
        <f t="shared" si="4546"/>
        <v>CL$19</v>
      </c>
      <c r="CN2238" s="201"/>
      <c r="CO2238" s="190" t="str">
        <f t="shared" ref="CO2238:DL2238" si="4547">CO$23</f>
        <v>CO$19</v>
      </c>
      <c r="CP2238" s="190" t="str">
        <f t="shared" si="4547"/>
        <v>CP$19</v>
      </c>
      <c r="CQ2238" s="190" t="str">
        <f t="shared" si="4547"/>
        <v>CQ$19</v>
      </c>
      <c r="CR2238" s="190" t="str">
        <f t="shared" si="4547"/>
        <v>CR$19</v>
      </c>
      <c r="CS2238" s="190" t="str">
        <f t="shared" si="4547"/>
        <v>CS$19</v>
      </c>
      <c r="CT2238" s="190" t="str">
        <f t="shared" si="4547"/>
        <v>CT$19</v>
      </c>
      <c r="CU2238" s="190" t="str">
        <f t="shared" si="4547"/>
        <v>CU$19</v>
      </c>
      <c r="CV2238" s="190" t="str">
        <f t="shared" si="4547"/>
        <v>CV$19</v>
      </c>
      <c r="CW2238" s="190" t="str">
        <f t="shared" si="4547"/>
        <v>CW$19</v>
      </c>
      <c r="CX2238" s="190" t="str">
        <f t="shared" si="4547"/>
        <v>CX$19</v>
      </c>
      <c r="CY2238" s="190" t="str">
        <f t="shared" si="4547"/>
        <v>CY$19</v>
      </c>
      <c r="CZ2238" s="190" t="str">
        <f t="shared" si="4547"/>
        <v>CZ$19</v>
      </c>
      <c r="DA2238" s="190" t="str">
        <f t="shared" si="4547"/>
        <v>DA$19</v>
      </c>
      <c r="DB2238" s="190" t="str">
        <f t="shared" si="4547"/>
        <v>DB$19</v>
      </c>
      <c r="DC2238" s="190" t="str">
        <f t="shared" si="4547"/>
        <v>DC$19</v>
      </c>
      <c r="DD2238" s="190" t="str">
        <f t="shared" si="4547"/>
        <v>DD$19</v>
      </c>
      <c r="DE2238" s="190" t="str">
        <f t="shared" si="4547"/>
        <v>DE$19</v>
      </c>
      <c r="DF2238" s="190" t="str">
        <f t="shared" si="4547"/>
        <v>DF$19</v>
      </c>
      <c r="DG2238" s="190" t="str">
        <f t="shared" si="4547"/>
        <v>DG$19</v>
      </c>
      <c r="DH2238" s="190" t="str">
        <f t="shared" si="4547"/>
        <v>DH$19</v>
      </c>
      <c r="DI2238" s="190" t="str">
        <f t="shared" si="4547"/>
        <v>DI$19</v>
      </c>
      <c r="DJ2238" s="190" t="str">
        <f t="shared" si="4547"/>
        <v>DJ$19</v>
      </c>
      <c r="DK2238" s="190" t="str">
        <f t="shared" si="4547"/>
        <v>DK$19</v>
      </c>
      <c r="DL2238" s="190" t="str">
        <f t="shared" si="4547"/>
        <v>DL$19</v>
      </c>
    </row>
    <row r="2239" spans="1:116" x14ac:dyDescent="0.4">
      <c r="A2239" s="31" t="s">
        <v>218</v>
      </c>
      <c r="B2239" s="31" t="s">
        <v>243</v>
      </c>
      <c r="C2239" s="31"/>
      <c r="D2239" t="s">
        <v>425</v>
      </c>
      <c r="E2239" s="8" t="str">
        <f t="shared" ref="E2239:E2260" si="4548">ROW()&amp;" "&amp;D2239</f>
        <v>2239 FAPPE-F</v>
      </c>
      <c r="F2239" t="s">
        <v>348</v>
      </c>
      <c r="G2239" s="70" t="s">
        <v>281</v>
      </c>
      <c r="H2239" s="48"/>
      <c r="I2239" s="297"/>
      <c r="J2239" s="297"/>
      <c r="K2239" s="48"/>
      <c r="L2239" s="48"/>
      <c r="M2239" s="48"/>
      <c r="N2239" s="48"/>
      <c r="O2239" s="48"/>
      <c r="P2239" s="48"/>
      <c r="R2239" s="70"/>
      <c r="S2239" s="298"/>
      <c r="T2239" s="298"/>
      <c r="U2239" s="298"/>
      <c r="V2239" s="298"/>
      <c r="W2239" s="298"/>
      <c r="X2239" s="298"/>
      <c r="Y2239" s="298"/>
      <c r="Z2239" s="298"/>
      <c r="AA2239" s="298"/>
      <c r="AB2239" s="298"/>
      <c r="AC2239" s="298"/>
      <c r="AD2239" s="298"/>
      <c r="AE2239" s="298"/>
      <c r="AF2239" s="298"/>
      <c r="AG2239" s="298"/>
      <c r="AH2239" s="298"/>
      <c r="AI2239" s="298"/>
      <c r="AJ2239" s="298"/>
      <c r="AK2239" s="298"/>
      <c r="AL2239" s="298"/>
      <c r="AM2239" s="298"/>
      <c r="AN2239" s="298"/>
      <c r="AO2239" s="298"/>
      <c r="AP2239" s="298"/>
      <c r="AQ2239" s="298"/>
      <c r="AR2239" s="298"/>
      <c r="AS2239" s="298"/>
      <c r="AT2239" s="298"/>
      <c r="AU2239" s="298"/>
      <c r="AV2239" s="298"/>
      <c r="AW2239" s="298"/>
      <c r="AX2239" s="298"/>
      <c r="AY2239" s="298"/>
      <c r="AZ2239" s="298"/>
      <c r="BA2239" s="298"/>
      <c r="BB2239" s="298"/>
      <c r="BC2239" s="298"/>
      <c r="BD2239" s="298"/>
      <c r="BE2239" s="298"/>
      <c r="BF2239" s="298"/>
      <c r="BG2239" s="298"/>
      <c r="BH2239" s="298"/>
      <c r="BI2239" s="298"/>
      <c r="BJ2239" s="298"/>
      <c r="BK2239" s="298"/>
      <c r="BL2239" s="298"/>
      <c r="BM2239" s="298"/>
      <c r="BN2239" s="298"/>
      <c r="BO2239" s="298"/>
      <c r="BP2239" s="298"/>
      <c r="BQ2239" s="298"/>
      <c r="BR2239" s="298"/>
      <c r="BS2239" s="298"/>
      <c r="BT2239" s="298"/>
      <c r="BU2239" s="298"/>
      <c r="BV2239" s="298"/>
      <c r="BW2239" s="298"/>
      <c r="BX2239" s="298"/>
      <c r="BY2239" s="298"/>
      <c r="BZ2239" s="298"/>
      <c r="CA2239" s="298"/>
      <c r="CB2239" s="298"/>
      <c r="CC2239" s="298"/>
      <c r="CD2239" s="298"/>
      <c r="CE2239" s="298"/>
      <c r="CF2239" s="298"/>
      <c r="CG2239" s="298"/>
      <c r="CH2239" s="298"/>
      <c r="CI2239" s="298"/>
      <c r="CJ2239" s="298"/>
      <c r="CK2239" s="298"/>
      <c r="CL2239" s="298"/>
      <c r="CN2239" s="297"/>
      <c r="CO2239" s="298"/>
      <c r="CP2239" s="298"/>
      <c r="CQ2239" s="298"/>
      <c r="CR2239" s="298"/>
      <c r="CS2239" s="298"/>
      <c r="CT2239" s="298"/>
      <c r="CU2239" s="298"/>
      <c r="CV2239" s="298"/>
      <c r="CW2239" s="298"/>
      <c r="CX2239" s="298"/>
      <c r="CY2239" s="298"/>
      <c r="CZ2239" s="298"/>
      <c r="DA2239" s="298"/>
      <c r="DB2239" s="298"/>
      <c r="DC2239" s="298"/>
      <c r="DD2239" s="298"/>
      <c r="DE2239" s="298"/>
      <c r="DF2239" s="298"/>
      <c r="DG2239" s="298"/>
      <c r="DH2239" s="298"/>
      <c r="DI2239" s="298"/>
      <c r="DJ2239" s="298"/>
      <c r="DK2239" s="298"/>
      <c r="DL2239" s="298"/>
    </row>
    <row r="2240" spans="1:116" x14ac:dyDescent="0.4">
      <c r="B2240" t="str">
        <f>E2240</f>
        <v>2240 FAPPE-F</v>
      </c>
      <c r="D2240" t="s">
        <v>425</v>
      </c>
      <c r="E2240" s="8" t="str">
        <f t="shared" ref="E2240" si="4549">ROW()&amp;" "&amp;D2240</f>
        <v>2240 FAPPE-F</v>
      </c>
      <c r="G2240" s="95" t="str">
        <f>"Assumptions - "&amp;G2239</f>
        <v>Assumptions - Fixed secondary PPE:</v>
      </c>
      <c r="I2240"/>
      <c r="J2240"/>
      <c r="R2240"/>
      <c r="S2240"/>
      <c r="T2240"/>
      <c r="U2240"/>
      <c r="V2240"/>
      <c r="W2240"/>
      <c r="X2240"/>
      <c r="Y2240"/>
      <c r="Z2240"/>
      <c r="AA2240"/>
      <c r="AB2240"/>
      <c r="AC2240"/>
      <c r="AD2240"/>
      <c r="AE2240"/>
      <c r="AF2240"/>
      <c r="AG2240"/>
      <c r="AH2240"/>
      <c r="AI2240"/>
      <c r="AJ2240"/>
      <c r="AK2240"/>
      <c r="AL2240"/>
      <c r="AM2240"/>
      <c r="AN2240"/>
      <c r="AO2240"/>
      <c r="AP2240"/>
      <c r="AQ2240"/>
      <c r="AR2240"/>
      <c r="AS2240"/>
      <c r="AT2240"/>
      <c r="AU2240"/>
      <c r="AV2240"/>
      <c r="AW2240"/>
      <c r="AX2240"/>
      <c r="AY2240"/>
      <c r="AZ2240"/>
      <c r="BA2240"/>
      <c r="BB2240"/>
      <c r="BC2240"/>
      <c r="BD2240"/>
      <c r="BE2240"/>
      <c r="BF2240"/>
      <c r="BG2240"/>
      <c r="BH2240"/>
      <c r="BI2240"/>
      <c r="BJ2240"/>
      <c r="BK2240"/>
      <c r="BL2240"/>
      <c r="BM2240"/>
      <c r="BN2240"/>
      <c r="BO2240"/>
      <c r="BP2240"/>
      <c r="BQ2240"/>
      <c r="BR2240"/>
      <c r="BS2240"/>
      <c r="BT2240"/>
      <c r="BU2240"/>
      <c r="BV2240"/>
      <c r="BW2240"/>
      <c r="BX2240"/>
      <c r="BY2240"/>
      <c r="BZ2240"/>
      <c r="CA2240"/>
      <c r="CB2240"/>
      <c r="CC2240"/>
      <c r="CD2240"/>
      <c r="CE2240"/>
      <c r="CF2240"/>
      <c r="CG2240"/>
      <c r="CH2240"/>
      <c r="CI2240"/>
      <c r="CJ2240"/>
      <c r="CK2240"/>
      <c r="CL2240"/>
      <c r="CN2240"/>
    </row>
    <row r="2241" spans="2:116" x14ac:dyDescent="0.4">
      <c r="B2241" t="str">
        <f>E2241</f>
        <v>2241 FAPPE-F</v>
      </c>
      <c r="D2241" t="s">
        <v>425</v>
      </c>
      <c r="E2241" s="8" t="str">
        <f t="shared" si="4548"/>
        <v>2241 FAPPE-F</v>
      </c>
      <c r="G2241" s="145" t="s">
        <v>206</v>
      </c>
      <c r="H2241" s="57">
        <v>5</v>
      </c>
      <c r="S2241" s="72"/>
      <c r="T2241" s="72"/>
      <c r="U2241" s="72"/>
      <c r="V2241" s="72"/>
      <c r="W2241" s="72"/>
      <c r="X2241" s="72"/>
      <c r="Y2241" s="72"/>
      <c r="Z2241" s="72"/>
      <c r="AA2241" s="72"/>
      <c r="AB2241" s="72"/>
      <c r="AC2241" s="72"/>
      <c r="AD2241" s="72"/>
      <c r="AE2241" s="72"/>
      <c r="AF2241" s="72"/>
      <c r="AG2241" s="72"/>
      <c r="AH2241" s="72"/>
      <c r="AI2241" s="72"/>
      <c r="AJ2241" s="72"/>
      <c r="AK2241" s="72"/>
      <c r="AL2241" s="72"/>
      <c r="AM2241" s="72"/>
      <c r="AN2241" s="72"/>
      <c r="AO2241" s="72"/>
      <c r="AP2241" s="72"/>
      <c r="AQ2241" s="72"/>
      <c r="AR2241" s="72"/>
      <c r="AS2241" s="72"/>
      <c r="AT2241" s="72"/>
      <c r="AU2241" s="72"/>
      <c r="AV2241" s="72"/>
      <c r="AW2241" s="72"/>
      <c r="AX2241" s="72"/>
      <c r="AY2241" s="72"/>
      <c r="AZ2241" s="72"/>
      <c r="BA2241" s="72"/>
      <c r="BB2241" s="72"/>
      <c r="BC2241" s="72"/>
      <c r="BD2241" s="72"/>
      <c r="BE2241" s="72"/>
      <c r="BF2241" s="72"/>
      <c r="BG2241" s="72"/>
      <c r="BH2241" s="72"/>
      <c r="BI2241" s="72"/>
      <c r="BJ2241" s="72"/>
      <c r="BK2241" s="72"/>
      <c r="BL2241" s="72"/>
      <c r="BM2241" s="72"/>
      <c r="BN2241" s="72"/>
      <c r="BO2241" s="72"/>
      <c r="BP2241" s="72"/>
      <c r="BQ2241" s="72"/>
      <c r="BR2241" s="72"/>
      <c r="BS2241" s="72"/>
      <c r="BT2241" s="72"/>
      <c r="BU2241" s="72"/>
      <c r="BV2241" s="72"/>
      <c r="BW2241" s="72"/>
      <c r="BX2241" s="72"/>
      <c r="BY2241" s="72"/>
      <c r="BZ2241" s="72"/>
      <c r="CA2241" s="72"/>
      <c r="CB2241" s="72"/>
      <c r="CC2241" s="72"/>
      <c r="CD2241" s="72"/>
      <c r="CE2241" s="72"/>
      <c r="CF2241" s="72"/>
      <c r="CG2241" s="72"/>
      <c r="CH2241" s="72"/>
      <c r="CI2241" s="72"/>
      <c r="CJ2241" s="72"/>
      <c r="CK2241" s="72"/>
      <c r="CL2241" s="72"/>
      <c r="CO2241" s="72"/>
      <c r="CP2241" s="72"/>
      <c r="CQ2241" s="72"/>
      <c r="CR2241" s="72"/>
      <c r="CS2241" s="72"/>
      <c r="CT2241" s="72"/>
      <c r="CU2241" s="72"/>
      <c r="CV2241" s="72"/>
      <c r="CW2241" s="72"/>
      <c r="CX2241" s="72"/>
      <c r="CY2241" s="72"/>
      <c r="CZ2241" s="72"/>
      <c r="DA2241" s="72"/>
      <c r="DB2241" s="72"/>
      <c r="DC2241" s="72"/>
      <c r="DD2241" s="72"/>
      <c r="DE2241" s="72"/>
      <c r="DF2241" s="72"/>
      <c r="DG2241" s="72"/>
      <c r="DH2241" s="72"/>
      <c r="DI2241" s="72"/>
      <c r="DJ2241" s="72"/>
      <c r="DK2241" s="72"/>
      <c r="DL2241" s="72"/>
    </row>
    <row r="2242" spans="2:116" x14ac:dyDescent="0.4">
      <c r="B2242" t="str">
        <f>E2242</f>
        <v>2242 FAPPE-F</v>
      </c>
      <c r="D2242" t="s">
        <v>425</v>
      </c>
      <c r="E2242" s="8" t="str">
        <f t="shared" si="4548"/>
        <v>2242 FAPPE-F</v>
      </c>
      <c r="G2242" s="145" t="s">
        <v>207</v>
      </c>
      <c r="H2242" s="57">
        <v>3</v>
      </c>
      <c r="S2242" s="72"/>
      <c r="T2242" s="72"/>
      <c r="U2242" s="72"/>
      <c r="V2242" s="72"/>
      <c r="W2242" s="72"/>
      <c r="X2242" s="72"/>
      <c r="Y2242" s="72"/>
      <c r="Z2242" s="72"/>
      <c r="AA2242" s="72"/>
      <c r="AB2242" s="72"/>
      <c r="AC2242" s="72"/>
      <c r="AD2242" s="72"/>
      <c r="AE2242" s="72"/>
      <c r="AF2242" s="72"/>
      <c r="AG2242" s="72"/>
      <c r="AH2242" s="72"/>
      <c r="AI2242" s="72"/>
      <c r="AJ2242" s="72"/>
      <c r="AK2242" s="72"/>
      <c r="AL2242" s="72"/>
      <c r="AM2242" s="72"/>
      <c r="AN2242" s="72"/>
      <c r="AO2242" s="72"/>
      <c r="AP2242" s="72"/>
      <c r="AQ2242" s="72"/>
      <c r="AR2242" s="72"/>
      <c r="AS2242" s="72"/>
      <c r="AT2242" s="72"/>
      <c r="AU2242" s="72"/>
      <c r="AV2242" s="72"/>
      <c r="AW2242" s="72"/>
      <c r="AX2242" s="72"/>
      <c r="AY2242" s="72"/>
      <c r="AZ2242" s="72"/>
      <c r="BA2242" s="72"/>
      <c r="BB2242" s="72"/>
      <c r="BC2242" s="72"/>
      <c r="BD2242" s="72"/>
      <c r="BE2242" s="72"/>
      <c r="BF2242" s="72"/>
      <c r="BG2242" s="72"/>
      <c r="BH2242" s="72"/>
      <c r="BI2242" s="72"/>
      <c r="BJ2242" s="72"/>
      <c r="BK2242" s="72"/>
      <c r="BL2242" s="72"/>
      <c r="BM2242" s="72"/>
      <c r="BN2242" s="72"/>
      <c r="BO2242" s="72"/>
      <c r="BP2242" s="72"/>
      <c r="BQ2242" s="72"/>
      <c r="BR2242" s="72"/>
      <c r="BS2242" s="72"/>
      <c r="BT2242" s="72"/>
      <c r="BU2242" s="72"/>
      <c r="BV2242" s="72"/>
      <c r="BW2242" s="72"/>
      <c r="BX2242" s="72"/>
      <c r="BY2242" s="72"/>
      <c r="BZ2242" s="72"/>
      <c r="CA2242" s="72"/>
      <c r="CB2242" s="72"/>
      <c r="CC2242" s="72"/>
      <c r="CD2242" s="72"/>
      <c r="CE2242" s="72"/>
      <c r="CF2242" s="72"/>
      <c r="CG2242" s="72"/>
      <c r="CH2242" s="72"/>
      <c r="CI2242" s="72"/>
      <c r="CJ2242" s="72"/>
      <c r="CK2242" s="72"/>
      <c r="CL2242" s="72"/>
      <c r="CO2242" s="72"/>
      <c r="CP2242" s="72"/>
      <c r="CQ2242" s="72"/>
      <c r="CR2242" s="72"/>
      <c r="CS2242" s="72"/>
      <c r="CT2242" s="72"/>
      <c r="CU2242" s="72"/>
      <c r="CV2242" s="72"/>
      <c r="CW2242" s="72"/>
      <c r="CX2242" s="72"/>
      <c r="CY2242" s="72"/>
      <c r="CZ2242" s="72"/>
      <c r="DA2242" s="72"/>
      <c r="DB2242" s="72"/>
      <c r="DC2242" s="72"/>
      <c r="DD2242" s="72"/>
      <c r="DE2242" s="72"/>
      <c r="DF2242" s="72"/>
      <c r="DG2242" s="72"/>
      <c r="DH2242" s="72"/>
      <c r="DI2242" s="72"/>
      <c r="DJ2242" s="72"/>
      <c r="DK2242" s="72"/>
      <c r="DL2242" s="72"/>
    </row>
    <row r="2243" spans="2:116" x14ac:dyDescent="0.4">
      <c r="D2243" t="s">
        <v>425</v>
      </c>
      <c r="E2243" s="8" t="str">
        <f t="shared" si="4548"/>
        <v>2243 FAPPE-F</v>
      </c>
      <c r="S2243" s="72"/>
      <c r="T2243" s="72"/>
      <c r="U2243" s="72"/>
      <c r="V2243" s="72"/>
      <c r="W2243" s="72"/>
      <c r="X2243" s="72"/>
      <c r="Y2243" s="72"/>
      <c r="Z2243" s="72"/>
      <c r="AA2243" s="72"/>
      <c r="AB2243" s="72"/>
      <c r="AC2243" s="72"/>
      <c r="AD2243" s="72"/>
      <c r="AE2243" s="72"/>
      <c r="AF2243" s="72"/>
      <c r="AG2243" s="72"/>
      <c r="AH2243" s="72"/>
      <c r="AI2243" s="72"/>
      <c r="AJ2243" s="72"/>
      <c r="AK2243" s="72"/>
      <c r="AL2243" s="72"/>
      <c r="AM2243" s="72"/>
      <c r="AN2243" s="72"/>
      <c r="AO2243" s="72"/>
      <c r="AP2243" s="72"/>
      <c r="AQ2243" s="72"/>
      <c r="AR2243" s="72"/>
      <c r="AS2243" s="72"/>
      <c r="AT2243" s="72"/>
      <c r="AU2243" s="72"/>
      <c r="AV2243" s="72"/>
      <c r="AW2243" s="72"/>
      <c r="AX2243" s="72"/>
      <c r="AY2243" s="72"/>
      <c r="AZ2243" s="72"/>
      <c r="BA2243" s="72"/>
      <c r="BB2243" s="72"/>
      <c r="BC2243" s="72"/>
      <c r="BD2243" s="72"/>
      <c r="BE2243" s="72"/>
      <c r="BF2243" s="72"/>
      <c r="BG2243" s="72"/>
      <c r="BH2243" s="72"/>
      <c r="BI2243" s="72"/>
      <c r="BJ2243" s="72"/>
      <c r="BK2243" s="72"/>
      <c r="BL2243" s="72"/>
      <c r="BM2243" s="72"/>
      <c r="BN2243" s="72"/>
      <c r="BO2243" s="72"/>
      <c r="BP2243" s="72"/>
      <c r="BQ2243" s="72"/>
      <c r="BR2243" s="72"/>
      <c r="BS2243" s="72"/>
      <c r="BT2243" s="72"/>
      <c r="BU2243" s="72"/>
      <c r="BV2243" s="72"/>
      <c r="BW2243" s="72"/>
      <c r="BX2243" s="72"/>
      <c r="BY2243" s="72"/>
      <c r="BZ2243" s="72"/>
      <c r="CA2243" s="72"/>
      <c r="CB2243" s="72"/>
      <c r="CC2243" s="72"/>
      <c r="CD2243" s="72"/>
      <c r="CE2243" s="72"/>
      <c r="CF2243" s="72"/>
      <c r="CG2243" s="72"/>
      <c r="CH2243" s="72"/>
      <c r="CI2243" s="72"/>
      <c r="CJ2243" s="72"/>
      <c r="CK2243" s="72"/>
      <c r="CL2243" s="72"/>
      <c r="CO2243" s="72"/>
      <c r="CP2243" s="72"/>
      <c r="CQ2243" s="72"/>
      <c r="CR2243" s="72"/>
      <c r="CS2243" s="72"/>
      <c r="CT2243" s="72"/>
      <c r="CU2243" s="72"/>
      <c r="CV2243" s="72"/>
      <c r="CW2243" s="72"/>
      <c r="CX2243" s="72"/>
      <c r="CY2243" s="72"/>
      <c r="CZ2243" s="72"/>
      <c r="DA2243" s="72"/>
      <c r="DB2243" s="72"/>
      <c r="DC2243" s="72"/>
      <c r="DD2243" s="72"/>
      <c r="DE2243" s="72"/>
      <c r="DF2243" s="72"/>
      <c r="DG2243" s="72"/>
      <c r="DH2243" s="72"/>
      <c r="DI2243" s="72"/>
      <c r="DJ2243" s="72"/>
      <c r="DK2243" s="72"/>
      <c r="DL2243" s="72"/>
    </row>
    <row r="2244" spans="2:116" x14ac:dyDescent="0.4">
      <c r="B2244" t="str">
        <f>E2244</f>
        <v>2244 FAPPE-F</v>
      </c>
      <c r="C2244" t="s">
        <v>235</v>
      </c>
      <c r="D2244" t="s">
        <v>425</v>
      </c>
      <c r="E2244" s="8" t="str">
        <f t="shared" si="4548"/>
        <v>2244 FAPPE-F</v>
      </c>
      <c r="G2244" s="125" t="str">
        <f>"Capital expenditures - "&amp;SUBSTITUTE(G2239,":","")</f>
        <v>Capital expenditures - Fixed secondary PPE</v>
      </c>
      <c r="I2244" s="74"/>
      <c r="J2244" s="74"/>
      <c r="K2244" s="23">
        <v>-1000</v>
      </c>
      <c r="L2244" s="23">
        <v>-2000</v>
      </c>
      <c r="M2244" s="23">
        <v>-4000</v>
      </c>
      <c r="N2244" s="23">
        <v>-8000</v>
      </c>
      <c r="O2244" s="23">
        <v>-16000</v>
      </c>
      <c r="P2244" s="23">
        <v>-32000</v>
      </c>
      <c r="R2244" s="24"/>
      <c r="S2244" s="80" cm="1">
        <f t="array" ref="S2244">INDEX($K:$Q,ROW(),MATCH(S$3,$K$2:$Q$2,0))/12</f>
        <v>-83.333333333333329</v>
      </c>
      <c r="T2244" s="80" cm="1">
        <f t="array" ref="T2244">INDEX($K:$Q,ROW(),MATCH(T$3,$K$2:$Q$2,0))/12</f>
        <v>-83.333333333333329</v>
      </c>
      <c r="U2244" s="80" cm="1">
        <f t="array" ref="U2244">INDEX($K:$Q,ROW(),MATCH(U$3,$K$2:$Q$2,0))/12</f>
        <v>-83.333333333333329</v>
      </c>
      <c r="V2244" s="80" cm="1">
        <f t="array" ref="V2244">INDEX($K:$Q,ROW(),MATCH(V$3,$K$2:$Q$2,0))/12</f>
        <v>-83.333333333333329</v>
      </c>
      <c r="W2244" s="80" cm="1">
        <f t="array" ref="W2244">INDEX($K:$Q,ROW(),MATCH(W$3,$K$2:$Q$2,0))/12</f>
        <v>-83.333333333333329</v>
      </c>
      <c r="X2244" s="80" cm="1">
        <f t="array" ref="X2244">INDEX($K:$Q,ROW(),MATCH(X$3,$K$2:$Q$2,0))/12</f>
        <v>-83.333333333333329</v>
      </c>
      <c r="Y2244" s="80" cm="1">
        <f t="array" ref="Y2244">INDEX($K:$Q,ROW(),MATCH(Y$3,$K$2:$Q$2,0))/12</f>
        <v>-83.333333333333329</v>
      </c>
      <c r="Z2244" s="80" cm="1">
        <f t="array" ref="Z2244">INDEX($K:$Q,ROW(),MATCH(Z$3,$K$2:$Q$2,0))/12</f>
        <v>-83.333333333333329</v>
      </c>
      <c r="AA2244" s="80" cm="1">
        <f t="array" ref="AA2244">INDEX($K:$Q,ROW(),MATCH(AA$3,$K$2:$Q$2,0))/12</f>
        <v>-83.333333333333329</v>
      </c>
      <c r="AB2244" s="80" cm="1">
        <f t="array" ref="AB2244">INDEX($K:$Q,ROW(),MATCH(AB$3,$K$2:$Q$2,0))/12</f>
        <v>-83.333333333333329</v>
      </c>
      <c r="AC2244" s="80" cm="1">
        <f t="array" ref="AC2244">INDEX($K:$Q,ROW(),MATCH(AC$3,$K$2:$Q$2,0))/12</f>
        <v>-83.333333333333329</v>
      </c>
      <c r="AD2244" s="80" cm="1">
        <f t="array" ref="AD2244">INDEX($K:$Q,ROW(),MATCH(AD$3,$K$2:$Q$2,0))/12</f>
        <v>-83.333333333333329</v>
      </c>
      <c r="AE2244" s="80" cm="1">
        <f t="array" ref="AE2244">INDEX($K:$Q,ROW(),MATCH(AE$3,$K$2:$Q$2,0))/12</f>
        <v>-166.66666666666666</v>
      </c>
      <c r="AF2244" s="80" cm="1">
        <f t="array" ref="AF2244">INDEX($K:$Q,ROW(),MATCH(AF$3,$K$2:$Q$2,0))/12</f>
        <v>-166.66666666666666</v>
      </c>
      <c r="AG2244" s="80" cm="1">
        <f t="array" ref="AG2244">INDEX($K:$Q,ROW(),MATCH(AG$3,$K$2:$Q$2,0))/12</f>
        <v>-166.66666666666666</v>
      </c>
      <c r="AH2244" s="80" cm="1">
        <f t="array" ref="AH2244">INDEX($K:$Q,ROW(),MATCH(AH$3,$K$2:$Q$2,0))/12</f>
        <v>-166.66666666666666</v>
      </c>
      <c r="AI2244" s="80" cm="1">
        <f t="array" ref="AI2244">INDEX($K:$Q,ROW(),MATCH(AI$3,$K$2:$Q$2,0))/12</f>
        <v>-166.66666666666666</v>
      </c>
      <c r="AJ2244" s="80" cm="1">
        <f t="array" ref="AJ2244">INDEX($K:$Q,ROW(),MATCH(AJ$3,$K$2:$Q$2,0))/12</f>
        <v>-166.66666666666666</v>
      </c>
      <c r="AK2244" s="80" cm="1">
        <f t="array" ref="AK2244">INDEX($K:$Q,ROW(),MATCH(AK$3,$K$2:$Q$2,0))/12</f>
        <v>-166.66666666666666</v>
      </c>
      <c r="AL2244" s="80" cm="1">
        <f t="array" ref="AL2244">INDEX($K:$Q,ROW(),MATCH(AL$3,$K$2:$Q$2,0))/12</f>
        <v>-166.66666666666666</v>
      </c>
      <c r="AM2244" s="80" cm="1">
        <f t="array" ref="AM2244">INDEX($K:$Q,ROW(),MATCH(AM$3,$K$2:$Q$2,0))/12</f>
        <v>-166.66666666666666</v>
      </c>
      <c r="AN2244" s="80" cm="1">
        <f t="array" ref="AN2244">INDEX($K:$Q,ROW(),MATCH(AN$3,$K$2:$Q$2,0))/12</f>
        <v>-166.66666666666666</v>
      </c>
      <c r="AO2244" s="80" cm="1">
        <f t="array" ref="AO2244">INDEX($K:$Q,ROW(),MATCH(AO$3,$K$2:$Q$2,0))/12</f>
        <v>-166.66666666666666</v>
      </c>
      <c r="AP2244" s="80" cm="1">
        <f t="array" ref="AP2244">INDEX($K:$Q,ROW(),MATCH(AP$3,$K$2:$Q$2,0))/12</f>
        <v>-166.66666666666666</v>
      </c>
      <c r="AQ2244" s="80" cm="1">
        <f t="array" ref="AQ2244">INDEX($K:$Q,ROW(),MATCH(AQ$3,$K$2:$Q$2,0))/12</f>
        <v>-333.33333333333331</v>
      </c>
      <c r="AR2244" s="80" cm="1">
        <f t="array" ref="AR2244">INDEX($K:$Q,ROW(),MATCH(AR$3,$K$2:$Q$2,0))/12</f>
        <v>-333.33333333333331</v>
      </c>
      <c r="AS2244" s="80" cm="1">
        <f t="array" ref="AS2244">INDEX($K:$Q,ROW(),MATCH(AS$3,$K$2:$Q$2,0))/12</f>
        <v>-333.33333333333331</v>
      </c>
      <c r="AT2244" s="80" cm="1">
        <f t="array" ref="AT2244">INDEX($K:$Q,ROW(),MATCH(AT$3,$K$2:$Q$2,0))/12</f>
        <v>-333.33333333333331</v>
      </c>
      <c r="AU2244" s="80" cm="1">
        <f t="array" ref="AU2244">INDEX($K:$Q,ROW(),MATCH(AU$3,$K$2:$Q$2,0))/12</f>
        <v>-333.33333333333331</v>
      </c>
      <c r="AV2244" s="80" cm="1">
        <f t="array" ref="AV2244">INDEX($K:$Q,ROW(),MATCH(AV$3,$K$2:$Q$2,0))/12</f>
        <v>-333.33333333333331</v>
      </c>
      <c r="AW2244" s="80" cm="1">
        <f t="array" ref="AW2244">INDEX($K:$Q,ROW(),MATCH(AW$3,$K$2:$Q$2,0))/12</f>
        <v>-333.33333333333331</v>
      </c>
      <c r="AX2244" s="80" cm="1">
        <f t="array" ref="AX2244">INDEX($K:$Q,ROW(),MATCH(AX$3,$K$2:$Q$2,0))/12</f>
        <v>-333.33333333333331</v>
      </c>
      <c r="AY2244" s="80" cm="1">
        <f t="array" ref="AY2244">INDEX($K:$Q,ROW(),MATCH(AY$3,$K$2:$Q$2,0))/12</f>
        <v>-333.33333333333331</v>
      </c>
      <c r="AZ2244" s="80" cm="1">
        <f t="array" ref="AZ2244">INDEX($K:$Q,ROW(),MATCH(AZ$3,$K$2:$Q$2,0))/12</f>
        <v>-333.33333333333331</v>
      </c>
      <c r="BA2244" s="80" cm="1">
        <f t="array" ref="BA2244">INDEX($K:$Q,ROW(),MATCH(BA$3,$K$2:$Q$2,0))/12</f>
        <v>-333.33333333333331</v>
      </c>
      <c r="BB2244" s="80" cm="1">
        <f t="array" ref="BB2244">INDEX($K:$Q,ROW(),MATCH(BB$3,$K$2:$Q$2,0))/12</f>
        <v>-333.33333333333331</v>
      </c>
      <c r="BC2244" s="80" cm="1">
        <f t="array" ref="BC2244">INDEX($K:$Q,ROW(),MATCH(BC$3,$K$2:$Q$2,0))/12</f>
        <v>-666.66666666666663</v>
      </c>
      <c r="BD2244" s="80" cm="1">
        <f t="array" ref="BD2244">INDEX($K:$Q,ROW(),MATCH(BD$3,$K$2:$Q$2,0))/12</f>
        <v>-666.66666666666663</v>
      </c>
      <c r="BE2244" s="80" cm="1">
        <f t="array" ref="BE2244">INDEX($K:$Q,ROW(),MATCH(BE$3,$K$2:$Q$2,0))/12</f>
        <v>-666.66666666666663</v>
      </c>
      <c r="BF2244" s="80" cm="1">
        <f t="array" ref="BF2244">INDEX($K:$Q,ROW(),MATCH(BF$3,$K$2:$Q$2,0))/12</f>
        <v>-666.66666666666663</v>
      </c>
      <c r="BG2244" s="80" cm="1">
        <f t="array" ref="BG2244">INDEX($K:$Q,ROW(),MATCH(BG$3,$K$2:$Q$2,0))/12</f>
        <v>-666.66666666666663</v>
      </c>
      <c r="BH2244" s="80" cm="1">
        <f t="array" ref="BH2244">INDEX($K:$Q,ROW(),MATCH(BH$3,$K$2:$Q$2,0))/12</f>
        <v>-666.66666666666663</v>
      </c>
      <c r="BI2244" s="80" cm="1">
        <f t="array" ref="BI2244">INDEX($K:$Q,ROW(),MATCH(BI$3,$K$2:$Q$2,0))/12</f>
        <v>-666.66666666666663</v>
      </c>
      <c r="BJ2244" s="80" cm="1">
        <f t="array" ref="BJ2244">INDEX($K:$Q,ROW(),MATCH(BJ$3,$K$2:$Q$2,0))/12</f>
        <v>-666.66666666666663</v>
      </c>
      <c r="BK2244" s="80" cm="1">
        <f t="array" ref="BK2244">INDEX($K:$Q,ROW(),MATCH(BK$3,$K$2:$Q$2,0))/12</f>
        <v>-666.66666666666663</v>
      </c>
      <c r="BL2244" s="80" cm="1">
        <f t="array" ref="BL2244">INDEX($K:$Q,ROW(),MATCH(BL$3,$K$2:$Q$2,0))/12</f>
        <v>-666.66666666666663</v>
      </c>
      <c r="BM2244" s="80" cm="1">
        <f t="array" ref="BM2244">INDEX($K:$Q,ROW(),MATCH(BM$3,$K$2:$Q$2,0))/12</f>
        <v>-666.66666666666663</v>
      </c>
      <c r="BN2244" s="80" cm="1">
        <f t="array" ref="BN2244">INDEX($K:$Q,ROW(),MATCH(BN$3,$K$2:$Q$2,0))/12</f>
        <v>-666.66666666666663</v>
      </c>
      <c r="BO2244" s="80" cm="1">
        <f t="array" ref="BO2244">INDEX($K:$Q,ROW(),MATCH(BO$3,$K$2:$Q$2,0))/12</f>
        <v>-1333.3333333333333</v>
      </c>
      <c r="BP2244" s="80" cm="1">
        <f t="array" ref="BP2244">INDEX($K:$Q,ROW(),MATCH(BP$3,$K$2:$Q$2,0))/12</f>
        <v>-1333.3333333333333</v>
      </c>
      <c r="BQ2244" s="80" cm="1">
        <f t="array" ref="BQ2244">INDEX($K:$Q,ROW(),MATCH(BQ$3,$K$2:$Q$2,0))/12</f>
        <v>-1333.3333333333333</v>
      </c>
      <c r="BR2244" s="80" cm="1">
        <f t="array" ref="BR2244">INDEX($K:$Q,ROW(),MATCH(BR$3,$K$2:$Q$2,0))/12</f>
        <v>-1333.3333333333333</v>
      </c>
      <c r="BS2244" s="80" cm="1">
        <f t="array" ref="BS2244">INDEX($K:$Q,ROW(),MATCH(BS$3,$K$2:$Q$2,0))/12</f>
        <v>-1333.3333333333333</v>
      </c>
      <c r="BT2244" s="80" cm="1">
        <f t="array" ref="BT2244">INDEX($K:$Q,ROW(),MATCH(BT$3,$K$2:$Q$2,0))/12</f>
        <v>-1333.3333333333333</v>
      </c>
      <c r="BU2244" s="80" cm="1">
        <f t="array" ref="BU2244">INDEX($K:$Q,ROW(),MATCH(BU$3,$K$2:$Q$2,0))/12</f>
        <v>-1333.3333333333333</v>
      </c>
      <c r="BV2244" s="80" cm="1">
        <f t="array" ref="BV2244">INDEX($K:$Q,ROW(),MATCH(BV$3,$K$2:$Q$2,0))/12</f>
        <v>-1333.3333333333333</v>
      </c>
      <c r="BW2244" s="80" cm="1">
        <f t="array" ref="BW2244">INDEX($K:$Q,ROW(),MATCH(BW$3,$K$2:$Q$2,0))/12</f>
        <v>-1333.3333333333333</v>
      </c>
      <c r="BX2244" s="80" cm="1">
        <f t="array" ref="BX2244">INDEX($K:$Q,ROW(),MATCH(BX$3,$K$2:$Q$2,0))/12</f>
        <v>-1333.3333333333333</v>
      </c>
      <c r="BY2244" s="80" cm="1">
        <f t="array" ref="BY2244">INDEX($K:$Q,ROW(),MATCH(BY$3,$K$2:$Q$2,0))/12</f>
        <v>-1333.3333333333333</v>
      </c>
      <c r="BZ2244" s="80" cm="1">
        <f t="array" ref="BZ2244">INDEX($K:$Q,ROW(),MATCH(BZ$3,$K$2:$Q$2,0))/12</f>
        <v>-1333.3333333333333</v>
      </c>
      <c r="CA2244" s="80" cm="1">
        <f t="array" ref="CA2244">INDEX($K:$Q,ROW(),MATCH(CA$3,$K$2:$Q$2,0))/12</f>
        <v>-2666.6666666666665</v>
      </c>
      <c r="CB2244" s="80" cm="1">
        <f t="array" ref="CB2244">INDEX($K:$Q,ROW(),MATCH(CB$3,$K$2:$Q$2,0))/12</f>
        <v>-2666.6666666666665</v>
      </c>
      <c r="CC2244" s="80" cm="1">
        <f t="array" ref="CC2244">INDEX($K:$Q,ROW(),MATCH(CC$3,$K$2:$Q$2,0))/12</f>
        <v>-2666.6666666666665</v>
      </c>
      <c r="CD2244" s="80" cm="1">
        <f t="array" ref="CD2244">INDEX($K:$Q,ROW(),MATCH(CD$3,$K$2:$Q$2,0))/12</f>
        <v>-2666.6666666666665</v>
      </c>
      <c r="CE2244" s="80" cm="1">
        <f t="array" ref="CE2244">INDEX($K:$Q,ROW(),MATCH(CE$3,$K$2:$Q$2,0))/12</f>
        <v>-2666.6666666666665</v>
      </c>
      <c r="CF2244" s="80" cm="1">
        <f t="array" ref="CF2244">INDEX($K:$Q,ROW(),MATCH(CF$3,$K$2:$Q$2,0))/12</f>
        <v>-2666.6666666666665</v>
      </c>
      <c r="CG2244" s="80" cm="1">
        <f t="array" ref="CG2244">INDEX($K:$Q,ROW(),MATCH(CG$3,$K$2:$Q$2,0))/12</f>
        <v>-2666.6666666666665</v>
      </c>
      <c r="CH2244" s="80" cm="1">
        <f t="array" ref="CH2244">INDEX($K:$Q,ROW(),MATCH(CH$3,$K$2:$Q$2,0))/12</f>
        <v>-2666.6666666666665</v>
      </c>
      <c r="CI2244" s="80" cm="1">
        <f t="array" ref="CI2244">INDEX($K:$Q,ROW(),MATCH(CI$3,$K$2:$Q$2,0))/12</f>
        <v>-2666.6666666666665</v>
      </c>
      <c r="CJ2244" s="80" cm="1">
        <f t="array" ref="CJ2244">INDEX($K:$Q,ROW(),MATCH(CJ$3,$K$2:$Q$2,0))/12</f>
        <v>-2666.6666666666665</v>
      </c>
      <c r="CK2244" s="80" cm="1">
        <f t="array" ref="CK2244">INDEX($K:$Q,ROW(),MATCH(CK$3,$K$2:$Q$2,0))/12</f>
        <v>-2666.6666666666665</v>
      </c>
      <c r="CL2244" s="80" cm="1">
        <f t="array" ref="CL2244">INDEX($K:$Q,ROW(),MATCH(CL$3,$K$2:$Q$2,0))/12</f>
        <v>-2666.6666666666665</v>
      </c>
      <c r="CN2244" s="74"/>
      <c r="CO2244" s="80" t="e" cm="1">
        <f t="array" ref="CO2244">INDEX($K:$Q,ROW(),MATCH(CO$3,$K$2:$Q$2,0))/CO$5</f>
        <v>#N/A</v>
      </c>
      <c r="CP2244" s="80" t="e" cm="1">
        <f t="array" ref="CP2244">INDEX($K:$Q,ROW(),MATCH(CP$3,$K$2:$Q$2,0))/CP$5</f>
        <v>#N/A</v>
      </c>
      <c r="CQ2244" s="80" t="e" cm="1">
        <f t="array" ref="CQ2244">INDEX($K:$Q,ROW(),MATCH(CQ$3,$K$2:$Q$2,0))/CQ$5</f>
        <v>#N/A</v>
      </c>
      <c r="CR2244" s="80" t="e" cm="1">
        <f t="array" ref="CR2244">INDEX($K:$Q,ROW(),MATCH(CR$3,$K$2:$Q$2,0))/CR$5</f>
        <v>#N/A</v>
      </c>
      <c r="CS2244" s="80" t="e" cm="1">
        <f t="array" ref="CS2244">INDEX($K:$Q,ROW(),MATCH(CS$3,$K$2:$Q$2,0))/CS$5</f>
        <v>#N/A</v>
      </c>
      <c r="CT2244" s="80" t="e" cm="1">
        <f t="array" ref="CT2244">INDEX($K:$Q,ROW(),MATCH(CT$3,$K$2:$Q$2,0))/CT$5</f>
        <v>#N/A</v>
      </c>
      <c r="CU2244" s="80" t="e" cm="1">
        <f t="array" ref="CU2244">INDEX($K:$Q,ROW(),MATCH(CU$3,$K$2:$Q$2,0))/CU$5</f>
        <v>#N/A</v>
      </c>
      <c r="CV2244" s="80" t="e" cm="1">
        <f t="array" ref="CV2244">INDEX($K:$Q,ROW(),MATCH(CV$3,$K$2:$Q$2,0))/CV$5</f>
        <v>#N/A</v>
      </c>
      <c r="CW2244" s="80" t="e" cm="1">
        <f t="array" ref="CW2244">INDEX($K:$Q,ROW(),MATCH(CW$3,$K$2:$Q$2,0))/CW$5</f>
        <v>#N/A</v>
      </c>
      <c r="CX2244" s="80" t="e" cm="1">
        <f t="array" ref="CX2244">INDEX($K:$Q,ROW(),MATCH(CX$3,$K$2:$Q$2,0))/CX$5</f>
        <v>#N/A</v>
      </c>
      <c r="CY2244" s="80" t="e" cm="1">
        <f t="array" ref="CY2244">INDEX($K:$Q,ROW(),MATCH(CY$3,$K$2:$Q$2,0))/CL$5</f>
        <v>#N/A</v>
      </c>
      <c r="CZ2244" s="80" t="e" cm="1">
        <f t="array" ref="CZ2244">INDEX($K:$Q,ROW(),MATCH(CZ$3,$K$2:$Q$2,0))/CZ$5</f>
        <v>#N/A</v>
      </c>
      <c r="DA2244" s="80" t="e" cm="1">
        <f t="array" ref="DA2244">INDEX($K:$Q,ROW(),MATCH(DA$3,$K$2:$Q$2,0))/DA$5</f>
        <v>#N/A</v>
      </c>
      <c r="DB2244" s="80" t="e" cm="1">
        <f t="array" ref="DB2244">INDEX($K:$Q,ROW(),MATCH(DB$3,$K$2:$Q$2,0))/DB$5</f>
        <v>#N/A</v>
      </c>
      <c r="DC2244" s="80" t="e" cm="1">
        <f t="array" ref="DC2244">INDEX($K:$Q,ROW(),MATCH(DC$3,$K$2:$Q$2,0))/DC$5</f>
        <v>#N/A</v>
      </c>
      <c r="DD2244" s="80" t="e" cm="1">
        <f t="array" ref="DD2244">INDEX($K:$Q,ROW(),MATCH(DD$3,$K$2:$Q$2,0))/DD$5</f>
        <v>#N/A</v>
      </c>
      <c r="DE2244" s="80" t="e" cm="1">
        <f t="array" ref="DE2244">INDEX($K:$Q,ROW(),MATCH(DE$3,$K$2:$Q$2,0))/DE$5</f>
        <v>#N/A</v>
      </c>
      <c r="DF2244" s="80" t="e" cm="1">
        <f t="array" ref="DF2244">INDEX($K:$Q,ROW(),MATCH(DF$3,$K$2:$Q$2,0))/DF$5</f>
        <v>#N/A</v>
      </c>
      <c r="DG2244" s="80" t="e" cm="1">
        <f t="array" ref="DG2244">INDEX($K:$Q,ROW(),MATCH(DG$3,$K$2:$Q$2,0))/DG$5</f>
        <v>#N/A</v>
      </c>
      <c r="DH2244" s="80" t="e" cm="1">
        <f t="array" ref="DH2244">INDEX($K:$Q,ROW(),MATCH(DH$3,$K$2:$Q$2,0))/DH$5</f>
        <v>#N/A</v>
      </c>
      <c r="DI2244" s="80" t="e" cm="1">
        <f t="array" ref="DI2244">INDEX($K:$Q,ROW(),MATCH(DI$3,$K$2:$Q$2,0))/DI$5</f>
        <v>#N/A</v>
      </c>
      <c r="DJ2244" s="80" t="e" cm="1">
        <f t="array" ref="DJ2244">INDEX($K:$Q,ROW(),MATCH(DJ$3,$K$2:$Q$2,0))/DJ$5</f>
        <v>#N/A</v>
      </c>
      <c r="DK2244" s="80" t="e" cm="1">
        <f t="array" ref="DK2244">INDEX($K:$Q,ROW(),MATCH(DK$3,$K$2:$Q$2,0))/DK$5</f>
        <v>#N/A</v>
      </c>
      <c r="DL2244" s="80" t="e" cm="1">
        <f t="array" ref="DL2244">INDEX($K:$Q,ROW(),MATCH(DL$3,$K$2:$Q$2,0))/DL$5</f>
        <v>#N/A</v>
      </c>
    </row>
    <row r="2245" spans="2:116" x14ac:dyDescent="0.4">
      <c r="D2245" t="s">
        <v>425</v>
      </c>
      <c r="E2245" s="8" t="str">
        <f t="shared" si="4548"/>
        <v>2245 FAPPE-F</v>
      </c>
      <c r="G2245" s="125"/>
      <c r="S2245" s="80"/>
      <c r="T2245" s="72"/>
      <c r="U2245" s="72"/>
      <c r="V2245" s="72"/>
      <c r="W2245" s="72"/>
      <c r="X2245" s="72"/>
      <c r="Y2245" s="72"/>
      <c r="Z2245" s="72"/>
      <c r="AA2245" s="72"/>
      <c r="AB2245" s="72"/>
      <c r="AC2245" s="72"/>
      <c r="AD2245" s="72"/>
      <c r="AE2245" s="72"/>
      <c r="AF2245" s="72"/>
      <c r="AG2245" s="72"/>
      <c r="AH2245" s="72"/>
      <c r="AI2245" s="72"/>
      <c r="AJ2245" s="72"/>
      <c r="AK2245" s="72"/>
      <c r="AL2245" s="72"/>
      <c r="AM2245" s="72"/>
      <c r="AN2245" s="72"/>
      <c r="AO2245" s="72"/>
      <c r="AP2245" s="72"/>
      <c r="AQ2245" s="72"/>
      <c r="AR2245" s="72"/>
      <c r="AS2245" s="72"/>
      <c r="AT2245" s="72"/>
      <c r="AU2245" s="72"/>
      <c r="AV2245" s="72"/>
      <c r="AW2245" s="72"/>
      <c r="AX2245" s="72"/>
      <c r="AY2245" s="72"/>
      <c r="AZ2245" s="72"/>
      <c r="BA2245" s="72"/>
      <c r="BB2245" s="72"/>
      <c r="BC2245" s="72"/>
      <c r="BD2245" s="72"/>
      <c r="BE2245" s="72"/>
      <c r="BF2245" s="72"/>
      <c r="BG2245" s="72"/>
      <c r="BH2245" s="72"/>
      <c r="BI2245" s="72"/>
      <c r="BJ2245" s="72"/>
      <c r="BK2245" s="72"/>
      <c r="BL2245" s="72"/>
      <c r="BM2245" s="72"/>
      <c r="BN2245" s="72"/>
      <c r="BO2245" s="72"/>
      <c r="BP2245" s="72"/>
      <c r="BQ2245" s="72"/>
      <c r="BR2245" s="72"/>
      <c r="BS2245" s="72"/>
      <c r="BT2245" s="72"/>
      <c r="BU2245" s="72"/>
      <c r="BV2245" s="72"/>
      <c r="BW2245" s="72"/>
      <c r="BX2245" s="72"/>
      <c r="BY2245" s="72"/>
      <c r="BZ2245" s="72"/>
      <c r="CA2245" s="72"/>
      <c r="CB2245" s="72"/>
      <c r="CC2245" s="72"/>
      <c r="CD2245" s="72"/>
      <c r="CE2245" s="72"/>
      <c r="CF2245" s="72"/>
      <c r="CG2245" s="72"/>
      <c r="CH2245" s="72"/>
      <c r="CI2245" s="72"/>
      <c r="CJ2245" s="72"/>
      <c r="CK2245" s="72"/>
      <c r="CL2245" s="72"/>
      <c r="CO2245" s="72"/>
      <c r="CP2245" s="72"/>
      <c r="CQ2245" s="72"/>
      <c r="CR2245" s="72"/>
      <c r="CS2245" s="72"/>
      <c r="CT2245" s="72"/>
      <c r="CU2245" s="72"/>
      <c r="CV2245" s="72"/>
      <c r="CW2245" s="72"/>
      <c r="CX2245" s="72"/>
      <c r="CY2245" s="72"/>
      <c r="CZ2245" s="72"/>
      <c r="DA2245" s="72"/>
      <c r="DB2245" s="72"/>
      <c r="DC2245" s="72"/>
      <c r="DD2245" s="72"/>
      <c r="DE2245" s="72"/>
      <c r="DF2245" s="72"/>
      <c r="DG2245" s="72"/>
      <c r="DH2245" s="72"/>
      <c r="DI2245" s="72"/>
      <c r="DJ2245" s="72"/>
      <c r="DK2245" s="72"/>
      <c r="DL2245" s="72"/>
    </row>
    <row r="2246" spans="2:116" x14ac:dyDescent="0.4">
      <c r="D2246" t="s">
        <v>425</v>
      </c>
      <c r="E2246" s="8" t="str">
        <f t="shared" si="4548"/>
        <v>2246 FAPPE-F</v>
      </c>
      <c r="G2246" s="95" t="s">
        <v>204</v>
      </c>
      <c r="H2246" s="12"/>
      <c r="S2246" s="72"/>
      <c r="T2246" s="72"/>
      <c r="U2246" s="72"/>
      <c r="V2246" s="72"/>
      <c r="W2246" s="72"/>
      <c r="X2246" s="72"/>
      <c r="Y2246" s="72"/>
      <c r="Z2246" s="72"/>
      <c r="AA2246" s="72"/>
      <c r="AB2246" s="72"/>
      <c r="AC2246" s="72"/>
      <c r="AD2246" s="72"/>
      <c r="AE2246" s="72"/>
      <c r="AF2246" s="72"/>
      <c r="AG2246" s="72"/>
      <c r="AH2246" s="72"/>
      <c r="AI2246" s="72"/>
      <c r="AJ2246" s="72"/>
      <c r="AK2246" s="72"/>
      <c r="AL2246" s="72"/>
      <c r="AM2246" s="72"/>
      <c r="AN2246" s="72"/>
      <c r="AO2246" s="72"/>
      <c r="AP2246" s="72"/>
      <c r="AQ2246" s="72"/>
      <c r="AR2246" s="72"/>
      <c r="AS2246" s="72"/>
      <c r="AT2246" s="72"/>
      <c r="AU2246" s="72"/>
      <c r="AV2246" s="72"/>
      <c r="AW2246" s="72"/>
      <c r="AX2246" s="72"/>
      <c r="AY2246" s="72"/>
      <c r="AZ2246" s="72"/>
      <c r="BA2246" s="72"/>
      <c r="BB2246" s="72"/>
      <c r="BC2246" s="72"/>
      <c r="BD2246" s="72"/>
      <c r="BE2246" s="72"/>
      <c r="BF2246" s="72"/>
      <c r="BG2246" s="72"/>
      <c r="BH2246" s="72"/>
      <c r="BI2246" s="72"/>
      <c r="BJ2246" s="72"/>
      <c r="BK2246" s="72"/>
      <c r="BL2246" s="72"/>
      <c r="BM2246" s="72"/>
      <c r="BN2246" s="72"/>
      <c r="BO2246" s="72"/>
      <c r="BP2246" s="72"/>
      <c r="BQ2246" s="72"/>
      <c r="BR2246" s="72"/>
      <c r="BS2246" s="72"/>
      <c r="BT2246" s="72"/>
      <c r="BU2246" s="72"/>
      <c r="BV2246" s="72"/>
      <c r="BW2246" s="72"/>
      <c r="BX2246" s="72"/>
      <c r="BY2246" s="72"/>
      <c r="BZ2246" s="72"/>
      <c r="CA2246" s="72"/>
      <c r="CB2246" s="72"/>
      <c r="CC2246" s="72"/>
      <c r="CD2246" s="72"/>
      <c r="CE2246" s="72"/>
      <c r="CF2246" s="72"/>
      <c r="CG2246" s="72"/>
      <c r="CH2246" s="72"/>
      <c r="CI2246" s="72"/>
      <c r="CJ2246" s="72"/>
      <c r="CK2246" s="72"/>
      <c r="CL2246" s="72"/>
      <c r="CO2246" s="72"/>
      <c r="CP2246" s="72"/>
      <c r="CQ2246" s="72"/>
      <c r="CR2246" s="72"/>
      <c r="CS2246" s="72"/>
      <c r="CT2246" s="72"/>
      <c r="CU2246" s="72"/>
      <c r="CV2246" s="72"/>
      <c r="CW2246" s="72"/>
      <c r="CX2246" s="72"/>
      <c r="CY2246" s="72"/>
      <c r="CZ2246" s="72"/>
      <c r="DA2246" s="72"/>
      <c r="DB2246" s="72"/>
      <c r="DC2246" s="72"/>
      <c r="DD2246" s="72"/>
      <c r="DE2246" s="72"/>
      <c r="DF2246" s="72"/>
      <c r="DG2246" s="72"/>
      <c r="DH2246" s="72"/>
      <c r="DI2246" s="72"/>
      <c r="DJ2246" s="72"/>
      <c r="DK2246" s="72"/>
      <c r="DL2246" s="72"/>
    </row>
    <row r="2247" spans="2:116" x14ac:dyDescent="0.4">
      <c r="C2247" t="s">
        <v>233</v>
      </c>
      <c r="D2247" t="s">
        <v>425</v>
      </c>
      <c r="E2247" s="8" t="str">
        <f t="shared" si="4548"/>
        <v>2247 FAPPE-F</v>
      </c>
      <c r="G2247" s="158" t="str">
        <f>"Depreciation - "&amp;SUBSTITUTE(G2239,":","")</f>
        <v>Depreciation - Fixed secondary PPE</v>
      </c>
      <c r="J2247" s="80">
        <f>SUMIF($5:$5,I$2,2245:2245)</f>
        <v>0</v>
      </c>
      <c r="K2247" s="24">
        <f t="shared" ref="K2247:P2247" ca="1" si="4550">SUMIF($3:$3,K$2,2247:2247)</f>
        <v>-139.66165856103825</v>
      </c>
      <c r="L2247" s="24">
        <f t="shared" ca="1" si="4550"/>
        <v>-511.64930342364386</v>
      </c>
      <c r="M2247" s="24">
        <f t="shared" ca="1" si="4550"/>
        <v>-1275.6173201828369</v>
      </c>
      <c r="N2247" s="24">
        <f t="shared" ca="1" si="4550"/>
        <v>-2860.9263605892866</v>
      </c>
      <c r="O2247" s="24">
        <f t="shared" ca="1" si="4550"/>
        <v>-6046.4615683227339</v>
      </c>
      <c r="P2247" s="24">
        <f t="shared" ca="1" si="4550"/>
        <v>-12310.543508908444</v>
      </c>
      <c r="R2247" s="24"/>
      <c r="S2247" s="80" cm="1">
        <f t="array" aca="1" ref="S2247" ca="1">(SUM(INDEX(2242:2242,1,MAX(COLUMN($R:$R),COLUMN()-($H2241*12-1))):S2244)/($H2241*12)+IF($R2249=0,0,SUM(INDEX(2247:2247,1,MAX(COLUMN($R:$R),COLUMN()-(($H2241-$H2242)*12))):S2249)/(($H2241)*12)))</f>
        <v>-3.1073446327683616</v>
      </c>
      <c r="T2247" s="80" cm="1">
        <f t="array" aca="1" ref="T2247" ca="1">(SUM(INDEX(2242:2242,1,MAX(COLUMN($R:$R),COLUMN()-($H2241*12-1))):T2244)/($H2241*12)+IF($R2249=0,0,SUM(INDEX(2247:2247,1,MAX(COLUMN($R:$R),COLUMN()-(($H2241-$H2242)*12))):T2249)/(($H2241)*12)))</f>
        <v>-4.5724408694819498</v>
      </c>
      <c r="U2247" s="80" cm="1">
        <f t="array" aca="1" ref="U2247" ca="1">(SUM(INDEX(2242:2242,1,MAX(COLUMN($R:$R),COLUMN()-($H2241*12-1))):U2244)/($H2241*12)+IF($R2249=0,0,SUM(INDEX(2247:2247,1,MAX(COLUMN($R:$R),COLUMN()-(($H2241-$H2242)*12))):U2249)/(($H2241)*12)))</f>
        <v>-6.0623692458008529</v>
      </c>
      <c r="V2247" s="80" cm="1">
        <f t="array" aca="1" ref="V2247" ca="1">(SUM(INDEX(2242:2242,1,MAX(COLUMN($R:$R),COLUMN()-($H2241*12-1))):V2244)/($H2241*12)+IF($R2249=0,0,SUM(INDEX(2247:2247,1,MAX(COLUMN($R:$R),COLUMN()-(($H2241-$H2242)*12))):V2249)/(($H2241)*12)))</f>
        <v>-7.5775506454471948</v>
      </c>
      <c r="W2247" s="80" cm="1">
        <f t="array" aca="1" ref="W2247" ca="1">(SUM(INDEX(2242:2242,1,MAX(COLUMN($R:$R),COLUMN()-($H2241*12-1))):W2244)/($H2241*12)+IF($R2249=0,0,SUM(INDEX(2247:2247,1,MAX(COLUMN($R:$R),COLUMN()-(($H2241-$H2242)*12))):W2249)/(($H2241)*12)))</f>
        <v>-9.1184130857655088</v>
      </c>
      <c r="X2247" s="80" cm="1">
        <f t="array" aca="1" ref="X2247" ca="1">(SUM(INDEX(2242:2242,1,MAX(COLUMN($R:$R),COLUMN()-($H2241*12-1))):X2244)/($H2241*12)+IF($R2249=0,0,SUM(INDEX(2247:2247,1,MAX(COLUMN($R:$R),COLUMN()-(($H2241-$H2242)*12))):X2249)/(($H2241)*12)))</f>
        <v>-10.68539183863159</v>
      </c>
      <c r="Y2247" s="80" cm="1">
        <f t="array" aca="1" ref="Y2247" ca="1">(SUM(INDEX(2242:2242,1,MAX(COLUMN($R:$R),COLUMN()-($H2241*12-1))):Y2244)/($H2241*12)+IF($R2249=0,0,SUM(INDEX(2247:2247,1,MAX(COLUMN($R:$R),COLUMN()-(($H2241-$H2242)*12))):Y2249)/(($H2241)*12)))</f>
        <v>-12.278929553410656</v>
      </c>
      <c r="Z2247" s="80" cm="1">
        <f t="array" aca="1" ref="Z2247" ca="1">(SUM(INDEX(2242:2242,1,MAX(COLUMN($R:$R),COLUMN()-($H2241*12-1))):Z2244)/($H2241*12)+IF($R2249=0,0,SUM(INDEX(2247:2247,1,MAX(COLUMN($R:$R),COLUMN()-(($H2241-$H2242)*12))):Z2249)/(($H2241)*12)))</f>
        <v>-13.899476381999538</v>
      </c>
      <c r="AA2247" s="80" cm="1">
        <f t="array" aca="1" ref="AA2247" ca="1">(SUM(INDEX(2242:2242,1,MAX(COLUMN($R:$R),COLUMN()-($H2241*12-1))):AA2244)/($H2241*12)+IF($R2249=0,0,SUM(INDEX(2247:2247,1,MAX(COLUMN($R:$R),COLUMN()-(($H2241-$H2242)*12))):AA2249)/(($H2241)*12)))</f>
        <v>-15.547490105988231</v>
      </c>
      <c r="AB2247" s="80" cm="1">
        <f t="array" aca="1" ref="AB2247" ca="1">(SUM(INDEX(2242:2242,1,MAX(COLUMN($R:$R),COLUMN()-($H2241*12-1))):AB2244)/($H2241*12)+IF($R2249=0,0,SUM(INDEX(2247:2247,1,MAX(COLUMN($R:$R),COLUMN()-(($H2241-$H2242)*12))):AB2249)/(($H2241)*12)))</f>
        <v>-17.223436265976733</v>
      </c>
      <c r="AC2247" s="80" cm="1">
        <f t="array" aca="1" ref="AC2247" ca="1">(SUM(INDEX(2242:2242,1,MAX(COLUMN($R:$R),COLUMN()-($H2241*12-1))):AC2244)/($H2241*12)+IF($R2249=0,0,SUM(INDEX(2247:2247,1,MAX(COLUMN($R:$R),COLUMN()-(($H2241-$H2242)*12))):AC2249)/(($H2241)*12)))</f>
        <v>-18.927788293083683</v>
      </c>
      <c r="AD2247" s="80" cm="1">
        <f t="array" aca="1" ref="AD2247" ca="1">(SUM(INDEX(2242:2242,1,MAX(COLUMN($R:$R),COLUMN()-($H2241*12-1))):AD2244)/($H2241*12)+IF($R2249=0,0,SUM(INDEX(2247:2247,1,MAX(COLUMN($R:$R),COLUMN()-(($H2241-$H2242)*12))):AD2249)/(($H2241)*12)))</f>
        <v>-20.661027642683973</v>
      </c>
      <c r="AE2247" s="80" cm="1">
        <f t="array" aca="1" ref="AE2247" ca="1">(SUM(INDEX(2242:2242,1,MAX(COLUMN($R:$R),COLUMN()-($H2241*12-1))):AE2244)/($H2241*12)+IF($R2249=0,0,SUM(INDEX(2247:2247,1,MAX(COLUMN($R:$R),COLUMN()-(($H2241-$H2242)*12))):AE2249)/(($H2241)*12)))</f>
        <v>-23.836073308944155</v>
      </c>
      <c r="AF2247" s="80" cm="1">
        <f t="array" aca="1" ref="AF2247" ca="1">(SUM(INDEX(2242:2242,1,MAX(COLUMN($R:$R),COLUMN()-($H2241*12-1))):AF2244)/($H2241*12)+IF($R2249=0,0,SUM(INDEX(2247:2247,1,MAX(COLUMN($R:$R),COLUMN()-(($H2241-$H2242)*12))):AF2249)/(($H2241)*12)))</f>
        <v>-27.064933308530776</v>
      </c>
      <c r="AG2247" s="80" cm="1">
        <f t="array" aca="1" ref="AG2247" ca="1">(SUM(INDEX(2242:2242,1,MAX(COLUMN($R:$R),COLUMN()-($H2241*12-1))):AG2244)/($H2241*12)+IF($R2249=0,0,SUM(INDEX(2247:2247,1,MAX(COLUMN($R:$R),COLUMN()-(($H2241-$H2242)*12))):AG2249)/(($H2241)*12)))</f>
        <v>-30.348519748788362</v>
      </c>
      <c r="AH2247" s="80" cm="1">
        <f t="array" aca="1" ref="AH2247" ca="1">(SUM(INDEX(2242:2242,1,MAX(COLUMN($R:$R),COLUMN()-($H2241*12-1))):AH2244)/($H2241*12)+IF($R2249=0,0,SUM(INDEX(2247:2247,1,MAX(COLUMN($R:$R),COLUMN()-(($H2241-$H2242)*12))):AH2249)/(($H2241)*12)))</f>
        <v>-33.687760196507938</v>
      </c>
      <c r="AI2247" s="80" cm="1">
        <f t="array" aca="1" ref="AI2247" ca="1">(SUM(INDEX(2242:2242,1,MAX(COLUMN($R:$R),COLUMN()-($H2241*12-1))):AI2244)/($H2241*12)+IF($R2249=0,0,SUM(INDEX(2247:2247,1,MAX(COLUMN($R:$R),COLUMN()-(($H2241-$H2242)*12))):AI2249)/(($H2241)*12)))</f>
        <v>-37.083597939951581</v>
      </c>
      <c r="AJ2247" s="80" cm="1">
        <f t="array" aca="1" ref="AJ2247" ca="1">(SUM(INDEX(2242:2242,1,MAX(COLUMN($R:$R),COLUMN()-($H2241*12-1))):AJ2244)/($H2241*12)+IF($R2249=0,0,SUM(INDEX(2247:2247,1,MAX(COLUMN($R:$R),COLUMN()-(($H2241-$H2242)*12))):AJ2249)/(($H2241)*12)))</f>
        <v>-40.536992255317998</v>
      </c>
      <c r="AK2247" s="80" cm="1">
        <f t="array" aca="1" ref="AK2247" ca="1">(SUM(INDEX(2242:2242,1,MAX(COLUMN($R:$R),COLUMN()-($H2241*12-1))):AK2244)/($H2241*12)+IF($R2249=0,0,SUM(INDEX(2247:2247,1,MAX(COLUMN($R:$R),COLUMN()-(($H2241-$H2242)*12))):AK2249)/(($H2241)*12)))</f>
        <v>-44.048918677724508</v>
      </c>
      <c r="AL2247" s="80" cm="1">
        <f t="array" aca="1" ref="AL2247" ca="1">(SUM(INDEX(2242:2242,1,MAX(COLUMN($R:$R),COLUMN()-($H2241*12-1))):AL2244)/($H2241*12)+IF($R2249=0,0,SUM(INDEX(2247:2247,1,MAX(COLUMN($R:$R),COLUMN()-(($H2241-$H2242)*12))):AL2249)/(($H2241)*12)))</f>
        <v>-47.620369276781986</v>
      </c>
      <c r="AM2247" s="80" cm="1">
        <f t="array" aca="1" ref="AM2247" ca="1">(SUM(INDEX(2242:2242,1,MAX(COLUMN($R:$R),COLUMN()-($H2241*12-1))):AM2244)/($H2241*12)+IF($R2249=0,0,SUM(INDEX(2247:2247,1,MAX(COLUMN($R:$R),COLUMN()-(($H2241-$H2242)*12))):AM2249)/(($H2241)*12)))</f>
        <v>-51.252352936840431</v>
      </c>
      <c r="AN2247" s="80" cm="1">
        <f t="array" aca="1" ref="AN2247" ca="1">(SUM(INDEX(2242:2242,1,MAX(COLUMN($R:$R),COLUMN()-($H2241*12-1))):AN2244)/($H2241*12)+IF($R2249=0,0,SUM(INDEX(2247:2247,1,MAX(COLUMN($R:$R),COLUMN()-(($H2241-$H2242)*12))):AN2249)/(($H2241)*12)))</f>
        <v>-54.94589564198462</v>
      </c>
      <c r="AO2247" s="80" cm="1">
        <f t="array" aca="1" ref="AO2247" ca="1">(SUM(INDEX(2242:2242,1,MAX(COLUMN($R:$R),COLUMN()-($H2241*12-1))):AO2244)/($H2241*12)+IF($R2249=0,0,SUM(INDEX(2247:2247,1,MAX(COLUMN($R:$R),COLUMN()-(($H2241-$H2242)*12))):AO2249)/(($H2241)*12)))</f>
        <v>-58.702040765860062</v>
      </c>
      <c r="AP2247" s="80" cm="1">
        <f t="array" aca="1" ref="AP2247" ca="1">(SUM(INDEX(2242:2242,1,MAX(COLUMN($R:$R),COLUMN()-($H2241*12-1))):AP2244)/($H2241*12)+IF($R2249=0,0,SUM(INDEX(2247:2247,1,MAX(COLUMN($R:$R),COLUMN()-(($H2241-$H2242)*12))):AP2249)/(($H2241)*12)))</f>
        <v>-62.521849366411359</v>
      </c>
      <c r="AQ2247" s="80" cm="1">
        <f t="array" aca="1" ref="AQ2247" ca="1">(SUM(INDEX(2242:2242,1,MAX(COLUMN($R:$R),COLUMN()-($H2241*12-1))):AQ2244)/($H2241*12)+IF($R2249=0,0,SUM(INDEX(2247:2247,1,MAX(COLUMN($R:$R),COLUMN()-(($H2241-$H2242)*12))):AQ2249)/(($H2241)*12)))</f>
        <v>-67.536343988440933</v>
      </c>
      <c r="AR2247" s="80" cm="1">
        <f t="array" aca="1" ref="AR2247" ca="1">(SUM(INDEX(2242:2242,1,MAX(COLUMN($R:$R),COLUMN()-($H2241*12-1))):AR2244)/($H2241*12)+IF($R2249=0,0,SUM(INDEX(2247:2247,1,MAX(COLUMN($R:$R),COLUMN()-(($H2241-$H2242)*12))):AR2249)/(($H2241)*12)))</f>
        <v>-74.278078440796975</v>
      </c>
      <c r="AS2247" s="80" cm="1">
        <f t="array" aca="1" ref="AS2247" ca="1">(SUM(INDEX(2242:2242,1,MAX(COLUMN($R:$R),COLUMN()-($H2241*12-1))):AS2244)/($H2241*12)+IF($R2249=0,0,SUM(INDEX(2247:2247,1,MAX(COLUMN($R:$R),COLUMN()-(($H2241-$H2242)*12))):AS2249)/(($H2241)*12)))</f>
        <v>-81.109247439180848</v>
      </c>
      <c r="AT2247" s="80" cm="1">
        <f t="array" aca="1" ref="AT2247" ca="1">(SUM(INDEX(2242:2242,1,MAX(COLUMN($R:$R),COLUMN()-($H2241*12-1))):AT2244)/($H2241*12)+IF($R2249=0,0,SUM(INDEX(2247:2247,1,MAX(COLUMN($R:$R),COLUMN()-(($H2241-$H2242)*12))):AT2249)/(($H2241)*12)))</f>
        <v>-88.030945939633611</v>
      </c>
      <c r="AU2247" s="80" cm="1">
        <f t="array" aca="1" ref="AU2247" ca="1">(SUM(INDEX(2242:2242,1,MAX(COLUMN($R:$R),COLUMN()-($H2241*12-1))):AU2244)/($H2241*12)+IF($R2249=0,0,SUM(INDEX(2247:2247,1,MAX(COLUMN($R:$R),COLUMN()-(($H2241-$H2242)*12))):AU2249)/(($H2241)*12)))</f>
        <v>-95.044280323150886</v>
      </c>
      <c r="AV2247" s="80" cm="1">
        <f t="array" aca="1" ref="AV2247" ca="1">(SUM(INDEX(2242:2242,1,MAX(COLUMN($R:$R),COLUMN()-($H2241*12-1))):AV2244)/($H2241*12)+IF($R2249=0,0,SUM(INDEX(2247:2247,1,MAX(COLUMN($R:$R),COLUMN()-(($H2241-$H2242)*12))):AV2249)/(($H2241)*12)))</f>
        <v>-102.1503684684173</v>
      </c>
      <c r="AW2247" s="80" cm="1">
        <f t="array" aca="1" ref="AW2247" ca="1">(SUM(INDEX(2242:2242,1,MAX(COLUMN($R:$R),COLUMN()-($H2241*12-1))):AW2244)/($H2241*12)+IF($R2249=0,0,SUM(INDEX(2247:2247,1,MAX(COLUMN($R:$R),COLUMN()-(($H2241-$H2242)*12))):AW2249)/(($H2241)*12)))</f>
        <v>-109.3503398237244</v>
      </c>
      <c r="AX2247" s="80" cm="1">
        <f t="array" aca="1" ref="AX2247" ca="1">(SUM(INDEX(2242:2242,1,MAX(COLUMN($R:$R),COLUMN()-($H2241*12-1))):AX2244)/($H2241*12)+IF($R2249=0,0,SUM(INDEX(2247:2247,1,MAX(COLUMN($R:$R),COLUMN()-(($H2241-$H2242)*12))):AX2249)/(($H2241)*12)))</f>
        <v>-116.6453354780235</v>
      </c>
      <c r="AY2247" s="80" cm="1">
        <f t="array" aca="1" ref="AY2247" ca="1">(SUM(INDEX(2242:2242,1,MAX(COLUMN($R:$R),COLUMN()-($H2241*12-1))):AY2244)/($H2241*12)+IF($R2249=0,0,SUM(INDEX(2247:2247,1,MAX(COLUMN($R:$R),COLUMN()-(($H2241-$H2242)*12))):AY2249)/(($H2241)*12)))</f>
        <v>-124.03650823106345</v>
      </c>
      <c r="AZ2247" s="80" cm="1">
        <f t="array" aca="1" ref="AZ2247" ca="1">(SUM(INDEX(2242:2242,1,MAX(COLUMN($R:$R),COLUMN()-($H2241*12-1))):AZ2244)/($H2241*12)+IF($R2249=0,0,SUM(INDEX(2247:2247,1,MAX(COLUMN($R:$R),COLUMN()-(($H2241-$H2242)*12))):AZ2249)/(($H2241)*12)))</f>
        <v>-131.5250226625619</v>
      </c>
      <c r="BA2247" s="80" cm="1">
        <f t="array" aca="1" ref="BA2247" ca="1">(SUM(INDEX(2242:2242,1,MAX(COLUMN($R:$R),COLUMN()-($H2241*12-1))):BA2244)/($H2241*12)+IF($R2249=0,0,SUM(INDEX(2247:2247,1,MAX(COLUMN($R:$R),COLUMN()-(($H2241-$H2242)*12))):BA2249)/(($H2241)*12)))</f>
        <v>-139.1120552003571</v>
      </c>
      <c r="BB2247" s="80" cm="1">
        <f t="array" aca="1" ref="BB2247" ca="1">(SUM(INDEX(2242:2242,1,MAX(COLUMN($R:$R),COLUMN()-($H2241*12-1))):BB2244)/($H2241*12)+IF($R2249=0,0,SUM(INDEX(2247:2247,1,MAX(COLUMN($R:$R),COLUMN()-(($H2241-$H2242)*12))):BB2249)/(($H2241)*12)))</f>
        <v>-146.79879418748604</v>
      </c>
      <c r="BC2247" s="80" cm="1">
        <f t="array" aca="1" ref="BC2247" ca="1">(SUM(INDEX(2242:2242,1,MAX(COLUMN($R:$R),COLUMN()-($H2241*12-1))):BC2244)/($H2241*12)+IF($R2249=0,0,SUM(INDEX(2247:2247,1,MAX(COLUMN($R:$R),COLUMN()-(($H2241-$H2242)*12))):BC2249)/(($H2241)*12)))</f>
        <v>-160.2361574622567</v>
      </c>
      <c r="BD2247" s="80" cm="1">
        <f t="array" aca="1" ref="BD2247" ca="1">(SUM(INDEX(2242:2242,1,MAX(COLUMN($R:$R),COLUMN()-($H2241*12-1))):BD2244)/($H2241*12)+IF($R2249=0,0,SUM(INDEX(2247:2247,1,MAX(COLUMN($R:$R),COLUMN()-(($H2241-$H2242)*12))):BD2249)/(($H2241)*12)))</f>
        <v>-173.84745832361227</v>
      </c>
      <c r="BE2247" s="80" cm="1">
        <f t="array" aca="1" ref="BE2247" ca="1">(SUM(INDEX(2242:2242,1,MAX(COLUMN($R:$R),COLUMN()-($H2241*12-1))):BE2244)/($H2241*12)+IF($R2249=0,0,SUM(INDEX(2247:2247,1,MAX(COLUMN($R:$R),COLUMN()-(($H2241-$H2242)*12))):BE2249)/(($H2241)*12)))</f>
        <v>-187.63473275889612</v>
      </c>
      <c r="BF2247" s="80" cm="1">
        <f t="array" aca="1" ref="BF2247" ca="1">(SUM(INDEX(2242:2242,1,MAX(COLUMN($R:$R),COLUMN()-($H2241*12-1))):BF2244)/($H2241*12)+IF($R2249=0,0,SUM(INDEX(2247:2247,1,MAX(COLUMN($R:$R),COLUMN()-(($H2241-$H2242)*12))):BF2249)/(($H2241)*12)))</f>
        <v>-201.60003580426516</v>
      </c>
      <c r="BG2247" s="80" cm="1">
        <f t="array" aca="1" ref="BG2247" ca="1">(SUM(INDEX(2242:2242,1,MAX(COLUMN($R:$R),COLUMN()-($H2241*12-1))):BG2244)/($H2241*12)+IF($R2249=0,0,SUM(INDEX(2247:2247,1,MAX(COLUMN($R:$R),COLUMN()-(($H2241-$H2242)*12))):BG2249)/(($H2241)*12)))</f>
        <v>-215.74544160552659</v>
      </c>
      <c r="BH2247" s="80" cm="1">
        <f t="array" aca="1" ref="BH2247" ca="1">(SUM(INDEX(2242:2242,1,MAX(COLUMN($R:$R),COLUMN()-($H2241*12-1))):BH2244)/($H2241*12)+IF($R2249=0,0,SUM(INDEX(2247:2247,1,MAX(COLUMN($R:$R),COLUMN()-(($H2241-$H2242)*12))):BH2249)/(($H2241)*12)))</f>
        <v>-230.07304347556456</v>
      </c>
      <c r="BI2247" s="80" cm="1">
        <f t="array" aca="1" ref="BI2247" ca="1">(SUM(INDEX(2242:2242,1,MAX(COLUMN($R:$R),COLUMN()-($H2241*12-1))):BI2244)/($H2241*12)+IF($R2249=0,0,SUM(INDEX(2247:2247,1,MAX(COLUMN($R:$R),COLUMN()-(($H2241-$H2242)*12))):BI2249)/(($H2241)*12)))</f>
        <v>-244.5849539482241</v>
      </c>
      <c r="BJ2247" s="80" cm="1">
        <f t="array" aca="1" ref="BJ2247" ca="1">(SUM(INDEX(2242:2242,1,MAX(COLUMN($R:$R),COLUMN()-($H2241*12-1))):BJ2244)/($H2241*12)+IF($R2249=0,0,SUM(INDEX(2247:2247,1,MAX(COLUMN($R:$R),COLUMN()-(($H2241-$H2242)*12))):BJ2249)/(($H2241)*12)))</f>
        <v>-259.28330482851504</v>
      </c>
      <c r="BK2247" s="80" cm="1">
        <f t="array" aca="1" ref="BK2247" ca="1">(SUM(INDEX(2242:2242,1,MAX(COLUMN($R:$R),COLUMN()-($H2241*12-1))):BK2244)/($H2241*12)+IF($R2249=0,0,SUM(INDEX(2247:2247,1,MAX(COLUMN($R:$R),COLUMN()-(($H2241-$H2242)*12))):BK2249)/(($H2241)*12)))</f>
        <v>-274.17024723899641</v>
      </c>
      <c r="BL2247" s="80" cm="1">
        <f t="array" aca="1" ref="BL2247" ca="1">(SUM(INDEX(2242:2242,1,MAX(COLUMN($R:$R),COLUMN()-($H2241*12-1))):BL2244)/($H2241*12)+IF($R2249=0,0,SUM(INDEX(2247:2247,1,MAX(COLUMN($R:$R),COLUMN()-(($H2241-$H2242)*12))):BL2249)/(($H2241)*12)))</f>
        <v>-289.24795166219678</v>
      </c>
      <c r="BM2247" s="80" cm="1">
        <f t="array" aca="1" ref="BM2247" ca="1">(SUM(INDEX(2242:2242,1,MAX(COLUMN($R:$R),COLUMN()-($H2241*12-1))):BM2244)/($H2241*12)+IF($R2249=0,0,SUM(INDEX(2247:2247,1,MAX(COLUMN($R:$R),COLUMN()-(($H2241-$H2242)*12))):BM2249)/(($H2241)*12)))</f>
        <v>-304.51860797892351</v>
      </c>
      <c r="BN2247" s="80" cm="1">
        <f t="array" aca="1" ref="BN2247" ca="1">(SUM(INDEX(2242:2242,1,MAX(COLUMN($R:$R),COLUMN()-($H2241*12-1))):BN2244)/($H2241*12)+IF($R2249=0,0,SUM(INDEX(2247:2247,1,MAX(COLUMN($R:$R),COLUMN()-(($H2241-$H2242)*12))):BN2249)/(($H2241)*12)))</f>
        <v>-319.9844255023088</v>
      </c>
      <c r="BO2247" s="80" cm="1">
        <f t="array" aca="1" ref="BO2247" ca="1">(SUM(INDEX(2242:2242,1,MAX(COLUMN($R:$R),COLUMN()-($H2241*12-1))):BO2244)/($H2241*12)+IF($R2249=0,0,SUM(INDEX(2247:2247,1,MAX(COLUMN($R:$R),COLUMN()-(($H2241-$H2242)*12))):BO2249)/(($H2241)*12)))</f>
        <v>-346.94706803568556</v>
      </c>
      <c r="BP2247" s="80" cm="1">
        <f t="array" aca="1" ref="BP2247" ca="1">(SUM(INDEX(2242:2242,1,MAX(COLUMN($R:$R),COLUMN()-($H2241*12-1))):BP2244)/($H2241*12)+IF($R2249=0,0,SUM(INDEX(2247:2247,1,MAX(COLUMN($R:$R),COLUMN()-(($H2241-$H2242)*12))):BP2249)/(($H2241)*12)))</f>
        <v>-374.28171307603429</v>
      </c>
      <c r="BQ2247" s="80" cm="1">
        <f t="array" aca="1" ref="BQ2247" ca="1">(SUM(INDEX(2242:2242,1,MAX(COLUMN($R:$R),COLUMN()-($H2241*12-1))):BQ2244)/($H2241*12)+IF($R2249=0,0,SUM(INDEX(2247:2247,1,MAX(COLUMN($R:$R),COLUMN()-(($H2241-$H2242)*12))):BQ2249)/(($H2241)*12)))</f>
        <v>-401.96539049923035</v>
      </c>
      <c r="BR2247" s="80" cm="1">
        <f t="array" aca="1" ref="BR2247" ca="1">(SUM(INDEX(2242:2242,1,MAX(COLUMN($R:$R),COLUMN()-($H2241*12-1))):BR2244)/($H2241*12)+IF($R2249=0,0,SUM(INDEX(2247:2247,1,MAX(COLUMN($R:$R),COLUMN()-(($H2241-$H2242)*12))):BR2249)/(($H2241)*12)))</f>
        <v>-430.00250026860977</v>
      </c>
      <c r="BS2247" s="80" cm="1">
        <f t="array" aca="1" ref="BS2247" ca="1">(SUM(INDEX(2242:2242,1,MAX(COLUMN($R:$R),COLUMN()-($H2241*12-1))):BS2244)/($H2241*12)+IF($R2249=0,0,SUM(INDEX(2247:2247,1,MAX(COLUMN($R:$R),COLUMN()-(($H2241-$H2242)*12))):BS2249)/(($H2241)*12)))</f>
        <v>-458.39749836458111</v>
      </c>
      <c r="BT2247" s="80" cm="1">
        <f t="array" aca="1" ref="BT2247" ca="1">(SUM(INDEX(2242:2242,1,MAX(COLUMN($R:$R),COLUMN()-($H2241*12-1))):BT2244)/($H2241*12)+IF($R2249=0,0,SUM(INDEX(2247:2247,1,MAX(COLUMN($R:$R),COLUMN()-(($H2241-$H2242)*12))):BT2249)/(($H2241)*12)))</f>
        <v>-487.15489754042449</v>
      </c>
      <c r="BU2247" s="80" cm="1">
        <f t="array" aca="1" ref="BU2247" ca="1">(SUM(INDEX(2242:2242,1,MAX(COLUMN($R:$R),COLUMN()-($H2241*12-1))):BU2244)/($H2241*12)+IF($R2249=0,0,SUM(INDEX(2247:2247,1,MAX(COLUMN($R:$R),COLUMN()-(($H2241-$H2242)*12))):BU2249)/(($H2241)*12)))</f>
        <v>-516.27926808966754</v>
      </c>
      <c r="BV2247" s="80" cm="1">
        <f t="array" aca="1" ref="BV2247" ca="1">(SUM(INDEX(2242:2242,1,MAX(COLUMN($R:$R),COLUMN()-($H2241*12-1))):BV2244)/($H2241*12)+IF($R2249=0,0,SUM(INDEX(2247:2247,1,MAX(COLUMN($R:$R),COLUMN()-(($H2241-$H2242)*12))):BV2249)/(($H2241)*12)))</f>
        <v>-545.77523862524845</v>
      </c>
      <c r="BW2247" s="80" cm="1">
        <f t="array" aca="1" ref="BW2247" ca="1">(SUM(INDEX(2242:2242,1,MAX(COLUMN($R:$R),COLUMN()-($H2241*12-1))):BW2244)/($H2241*12)+IF($R2249=0,0,SUM(INDEX(2247:2247,1,MAX(COLUMN($R:$R),COLUMN()-(($H2241-$H2242)*12))):BW2249)/(($H2241)*12)))</f>
        <v>-575.64749687068172</v>
      </c>
      <c r="BX2247" s="80" cm="1">
        <f t="array" aca="1" ref="BX2247" ca="1">(SUM(INDEX(2242:2242,1,MAX(COLUMN($R:$R),COLUMN()-($H2241*12-1))):BX2244)/($H2241*12)+IF($R2249=0,0,SUM(INDEX(2247:2247,1,MAX(COLUMN($R:$R),COLUMN()-(($H2241-$H2242)*12))):BX2249)/(($H2241)*12)))</f>
        <v>-605.90079046344351</v>
      </c>
      <c r="BY2247" s="80" cm="1">
        <f t="array" aca="1" ref="BY2247" ca="1">(SUM(INDEX(2242:2242,1,MAX(COLUMN($R:$R),COLUMN()-($H2241*12-1))):BY2244)/($H2241*12)+IF($R2249=0,0,SUM(INDEX(2247:2247,1,MAX(COLUMN($R:$R),COLUMN()-(($H2241-$H2242)*12))):BY2249)/(($H2241)*12)))</f>
        <v>-636.53992777080316</v>
      </c>
      <c r="BZ2247" s="80" cm="1">
        <f t="array" aca="1" ref="BZ2247" ca="1">(SUM(INDEX(2242:2242,1,MAX(COLUMN($R:$R),COLUMN()-($H2241*12-1))):BZ2244)/($H2241*12)+IF($R2249=0,0,SUM(INDEX(2247:2247,1,MAX(COLUMN($R:$R),COLUMN()-(($H2241-$H2242)*12))):BZ2249)/(($H2241)*12)))</f>
        <v>-667.56977871832476</v>
      </c>
      <c r="CA2247" s="80" cm="1">
        <f t="array" aca="1" ref="CA2247" ca="1">(SUM(INDEX(2242:2242,1,MAX(COLUMN($R:$R),COLUMN()-($H2241*12-1))):CA2244)/($H2241*12)+IF($R2249=0,0,SUM(INDEX(2247:2247,1,MAX(COLUMN($R:$R),COLUMN()-(($H2241-$H2242)*12))):CA2249)/(($H2241)*12)))</f>
        <v>-720.18171630924303</v>
      </c>
      <c r="CB2247" s="80" cm="1">
        <f t="array" aca="1" ref="CB2247" ca="1">(SUM(INDEX(2242:2242,1,MAX(COLUMN($R:$R),COLUMN()-($H2241*12-1))):CB2244)/($H2241*12)+IF($R2249=0,0,SUM(INDEX(2247:2247,1,MAX(COLUMN($R:$R),COLUMN()-(($H2241-$H2242)*12))):CB2249)/(($H2241)*12)))</f>
        <v>-773.45762973602791</v>
      </c>
      <c r="CC2247" s="80" cm="1">
        <f t="array" aca="1" ref="CC2247" ca="1">(SUM(INDEX(2242:2242,1,MAX(COLUMN($R:$R),COLUMN()-($H2241*12-1))):CC2244)/($H2241*12)+IF($R2249=0,0,SUM(INDEX(2247:2247,1,MAX(COLUMN($R:$R),COLUMN()-(($H2241-$H2242)*12))):CC2249)/(($H2241)*12)))</f>
        <v>-827.40582473171867</v>
      </c>
      <c r="CD2247" s="80" cm="1">
        <f t="array" aca="1" ref="CD2247" ca="1">(SUM(INDEX(2242:2242,1,MAX(COLUMN($R:$R),COLUMN()-($H2241*12-1))):CD2244)/($H2241*12)+IF($R2249=0,0,SUM(INDEX(2247:2247,1,MAX(COLUMN($R:$R),COLUMN()-(($H2241-$H2242)*12))):CD2249)/(($H2241)*12)))</f>
        <v>-882.03471329622971</v>
      </c>
      <c r="CE2247" s="80" cm="1">
        <f t="array" aca="1" ref="CE2247" ca="1">(SUM(INDEX(2242:2242,1,MAX(COLUMN($R:$R),COLUMN()-($H2241*12-1))):CE2244)/($H2241*12)+IF($R2249=0,0,SUM(INDEX(2247:2247,1,MAX(COLUMN($R:$R),COLUMN()-(($H2241-$H2242)*12))):CE2249)/(($H2241)*12)))</f>
        <v>-937.35281517462454</v>
      </c>
      <c r="CF2247" s="80" cm="1">
        <f t="array" aca="1" ref="CF2247" ca="1">(SUM(INDEX(2242:2242,1,MAX(COLUMN($R:$R),COLUMN()-($H2241*12-1))):CF2244)/($H2241*12)+IF($R2249=0,0,SUM(INDEX(2247:2247,1,MAX(COLUMN($R:$R),COLUMN()-(($H2241-$H2242)*12))):CF2249)/(($H2241)*12)))</f>
        <v>-993.36875935941157</v>
      </c>
      <c r="CG2247" s="80" cm="1">
        <f t="array" aca="1" ref="CG2247" ca="1">(SUM(INDEX(2242:2242,1,MAX(COLUMN($R:$R),COLUMN()-($H2241*12-1))):CG2244)/($H2241*12)+IF($R2249=0,0,SUM(INDEX(2247:2247,1,MAX(COLUMN($R:$R),COLUMN()-(($H2241-$H2242)*12))):CG2249)/(($H2241)*12)))</f>
        <v>-1050.0912856173297</v>
      </c>
      <c r="CH2247" s="80" cm="1">
        <f t="array" aca="1" ref="CH2247" ca="1">(SUM(INDEX(2242:2242,1,MAX(COLUMN($R:$R),COLUMN()-($H2241*12-1))):CH2244)/($H2241*12)+IF($R2249=0,0,SUM(INDEX(2247:2247,1,MAX(COLUMN($R:$R),COLUMN()-(($H2241-$H2242)*12))):CH2249)/(($H2241)*12)))</f>
        <v>-1107.5292460410999</v>
      </c>
      <c r="CI2247" s="80" cm="1">
        <f t="array" aca="1" ref="CI2247" ca="1">(SUM(INDEX(2242:2242,1,MAX(COLUMN($R:$R),COLUMN()-($H2241*12-1))):CI2244)/($H2241*12)+IF($R2249=0,0,SUM(INDEX(2247:2247,1,MAX(COLUMN($R:$R),COLUMN()-(($H2241-$H2242)*12))):CI2249)/(($H2241)*12)))</f>
        <v>-1165.691606626624</v>
      </c>
      <c r="CJ2247" s="80" cm="1">
        <f t="array" aca="1" ref="CJ2247" ca="1">(SUM(INDEX(2242:2242,1,MAX(COLUMN($R:$R),COLUMN()-($H2241*12-1))):CJ2244)/($H2241*12)+IF($R2249=0,0,SUM(INDEX(2247:2247,1,MAX(COLUMN($R:$R),COLUMN()-(($H2241-$H2242)*12))):CJ2249)/(($H2241)*12)))</f>
        <v>-1224.5874488761315</v>
      </c>
      <c r="CK2247" s="80" cm="1">
        <f t="array" aca="1" ref="CK2247" ca="1">(SUM(INDEX(2242:2242,1,MAX(COLUMN($R:$R),COLUMN()-($H2241*12-1))):CK2244)/($H2241*12)+IF($R2249=0,0,SUM(INDEX(2247:2247,1,MAX(COLUMN($R:$R),COLUMN()-(($H2241-$H2242)*12))):CK2249)/(($H2241)*12)))</f>
        <v>-1284.2259714277802</v>
      </c>
      <c r="CL2247" s="80" cm="1">
        <f t="array" aca="1" ref="CL2247" ca="1">(SUM(INDEX(2242:2242,1,MAX(COLUMN($R:$R),COLUMN()-($H2241*12-1))):CL2244)/($H2241*12)+IF($R2249=0,0,SUM(INDEX(2247:2247,1,MAX(COLUMN($R:$R),COLUMN()-(($H2241-$H2242)*12))):CL2249)/(($H2241)*12)))</f>
        <v>-1344.6164917122239</v>
      </c>
      <c r="CN2247" s="80">
        <f>SUMIF($5:$5,CN$2,2245:2245)</f>
        <v>0</v>
      </c>
      <c r="CO2247" s="80" t="e" cm="1">
        <f t="array" aca="1" ref="CO2247" ca="1">(SUM(INDEX(2242:2242,1,MAX(COLUMN($CN:$CN),COLUMN()-($H2241*4-1))):CO2244)/($H2241*4)-IF($CN2249=0,0,SUM(INDEX(2247:2247,1,MAX(COLUMN($CN:$CN),COLUMN()-(($H2241-$H2242)*4))):CO2249)/(($H2241)*4)))</f>
        <v>#N/A</v>
      </c>
      <c r="CP2247" s="80" t="e" cm="1">
        <f t="array" aca="1" ref="CP2247" ca="1">(SUM(INDEX(2242:2242,1,MAX(COLUMN($CN:$CN),COLUMN()-($H2241*4-1))):CP2244)/($H2241*4)-IF($CN2249=0,0,SUM(INDEX(2247:2247,1,MAX(COLUMN($CN:$CN),COLUMN()-(($H2241-$H2242)*4))):CP2249)/(($H2241)*4)))</f>
        <v>#N/A</v>
      </c>
      <c r="CQ2247" s="80" t="e" cm="1">
        <f t="array" aca="1" ref="CQ2247" ca="1">(SUM(INDEX(2242:2242,1,MAX(COLUMN($CN:$CN),COLUMN()-($H2241*4-1))):CQ2244)/($H2241*4)-IF($CN2249=0,0,SUM(INDEX(2247:2247,1,MAX(COLUMN($CN:$CN),COLUMN()-(($H2241-$H2242)*4))):CQ2249)/(($H2241)*4)))</f>
        <v>#N/A</v>
      </c>
      <c r="CR2247" s="80" t="e" cm="1">
        <f t="array" aca="1" ref="CR2247" ca="1">(SUM(INDEX(2242:2242,1,MAX(COLUMN($CN:$CN),COLUMN()-($H2241*4-1))):CR2244)/($H2241*4)-IF($CN2249=0,0,SUM(INDEX(2247:2247,1,MAX(COLUMN($CN:$CN),COLUMN()-(($H2241-$H2242)*4))):CR2249)/(($H2241)*4)))</f>
        <v>#N/A</v>
      </c>
      <c r="CS2247" s="80" t="e" cm="1">
        <f t="array" aca="1" ref="CS2247" ca="1">(SUM(INDEX(2242:2242,1,MAX(COLUMN($CN:$CN),COLUMN()-($H2241*4-1))):CS2244)/($H2241*4)-IF($CN2249=0,0,SUM(INDEX(2247:2247,1,MAX(COLUMN($CN:$CN),COLUMN()-(($H2241-$H2242)*4))):CS2249)/(($H2241)*4)))</f>
        <v>#N/A</v>
      </c>
      <c r="CT2247" s="80" t="e" cm="1">
        <f t="array" aca="1" ref="CT2247" ca="1">(SUM(INDEX(2242:2242,1,MAX(COLUMN($CN:$CN),COLUMN()-($H2241*4-1))):CT2244)/($H2241*4)-IF($CN2249=0,0,SUM(INDEX(2247:2247,1,MAX(COLUMN($CN:$CN),COLUMN()-(($H2241-$H2242)*4))):CT2249)/(($H2241)*4)))</f>
        <v>#N/A</v>
      </c>
      <c r="CU2247" s="80" t="e" cm="1">
        <f t="array" aca="1" ref="CU2247" ca="1">(SUM(INDEX(2242:2242,1,MAX(COLUMN($CN:$CN),COLUMN()-($H2241*4-1))):CU2244)/($H2241*4)-IF($CN2249=0,0,SUM(INDEX(2247:2247,1,MAX(COLUMN($CN:$CN),COLUMN()-(($H2241-$H2242)*4))):CU2249)/(($H2241)*4)))</f>
        <v>#N/A</v>
      </c>
      <c r="CV2247" s="80" t="e" cm="1">
        <f t="array" aca="1" ref="CV2247" ca="1">(SUM(INDEX(2242:2242,1,MAX(COLUMN($CN:$CN),COLUMN()-($H2241*4-1))):CV2244)/($H2241*4)-IF($CN2249=0,0,SUM(INDEX(2247:2247,1,MAX(COLUMN($CN:$CN),COLUMN()-(($H2241-$H2242)*4))):CV2249)/(($H2241)*4)))</f>
        <v>#N/A</v>
      </c>
      <c r="CW2247" s="80" t="e" cm="1">
        <f t="array" aca="1" ref="CW2247" ca="1">(SUM(INDEX(2242:2242,1,MAX(COLUMN($CN:$CN),COLUMN()-($H2241*4-1))):CW2244)/($H2241*4)-IF($CN2249=0,0,SUM(INDEX(2247:2247,1,MAX(COLUMN($CN:$CN),COLUMN()-(($H2241-$H2242)*4))):CW2249)/(($H2241)*4)))</f>
        <v>#N/A</v>
      </c>
      <c r="CX2247" s="80" t="e" cm="1">
        <f t="array" aca="1" ref="CX2247" ca="1">(SUM(INDEX(2242:2242,1,MAX(COLUMN($CN:$CN),COLUMN()-($H2241*4-1))):CX2244)/($H2241*4)-IF($CN2249=0,0,SUM(INDEX(2247:2247,1,MAX(COLUMN($CN:$CN),COLUMN()-(($H2241-$H2242)*4))):CX2249)/(($H2241)*4)))</f>
        <v>#N/A</v>
      </c>
      <c r="CY2247" s="80" t="e" cm="1">
        <f t="array" aca="1" ref="CY2247" ca="1">(SUM(INDEX(2242:2242,1,MAX(COLUMN($CN:$CN),COLUMN()-($H2241*4-1))):CY2244)/($H2241*4)-IF($CN2249=0,0,SUM(INDEX(2247:2247,1,MAX(COLUMN($CN:$CN),COLUMN()-(($H2241-$H2242)*4))):CY2249)/(($H2241)*4)))</f>
        <v>#N/A</v>
      </c>
      <c r="CZ2247" s="80" t="e" cm="1">
        <f t="array" aca="1" ref="CZ2247" ca="1">(SUM(INDEX(2242:2242,1,MAX(COLUMN($CN:$CN),COLUMN()-($H2241*4-1))):CZ2244)/($H2241*4)-IF($CN2249=0,0,SUM(INDEX(2247:2247,1,MAX(COLUMN($CN:$CN),COLUMN()-(($H2241-$H2242)*4))):CZ2249)/(($H2241)*4)))</f>
        <v>#N/A</v>
      </c>
      <c r="DA2247" s="80" t="e" cm="1">
        <f t="array" aca="1" ref="DA2247" ca="1">(SUM(INDEX(2242:2242,1,MAX(COLUMN($CN:$CN),COLUMN()-($H2241*4-1))):DA2244)/($H2241*4)-IF($CN2249=0,0,SUM(INDEX(2247:2247,1,MAX(COLUMN($CN:$CN),COLUMN()-(($H2241-$H2242)*4))):DA2249)/(($H2241)*4)))</f>
        <v>#N/A</v>
      </c>
      <c r="DB2247" s="80" t="e" cm="1">
        <f t="array" aca="1" ref="DB2247" ca="1">(SUM(INDEX(2242:2242,1,MAX(COLUMN($CN:$CN),COLUMN()-($H2241*4-1))):DB2244)/($H2241*4)-IF($CN2249=0,0,SUM(INDEX(2247:2247,1,MAX(COLUMN($CN:$CN),COLUMN()-(($H2241-$H2242)*4))):DB2249)/(($H2241)*4)))</f>
        <v>#N/A</v>
      </c>
      <c r="DC2247" s="80" t="e" cm="1">
        <f t="array" aca="1" ref="DC2247" ca="1">(SUM(INDEX(2242:2242,1,MAX(COLUMN($CN:$CN),COLUMN()-($H2241*4-1))):DC2244)/($H2241*4)-IF($CN2249=0,0,SUM(INDEX(2247:2247,1,MAX(COLUMN($CN:$CN),COLUMN()-(($H2241-$H2242)*4))):DC2249)/(($H2241)*4)))</f>
        <v>#N/A</v>
      </c>
      <c r="DD2247" s="80" t="e" cm="1">
        <f t="array" aca="1" ref="DD2247" ca="1">(SUM(INDEX(2242:2242,1,MAX(COLUMN($CN:$CN),COLUMN()-($H2241*4-1))):DD2244)/($H2241*4)-IF($CN2249=0,0,SUM(INDEX(2247:2247,1,MAX(COLUMN($CN:$CN),COLUMN()-(($H2241-$H2242)*4))):DD2249)/(($H2241)*4)))</f>
        <v>#N/A</v>
      </c>
      <c r="DE2247" s="80" t="e" cm="1">
        <f t="array" aca="1" ref="DE2247" ca="1">(SUM(INDEX(2242:2242,1,MAX(COLUMN($CN:$CN),COLUMN()-($H2241*4-1))):DE2244)/($H2241*4)-IF($CN2249=0,0,SUM(INDEX(2247:2247,1,MAX(COLUMN($CN:$CN),COLUMN()-(($H2241-$H2242)*4))):DE2249)/(($H2241)*4)))</f>
        <v>#N/A</v>
      </c>
      <c r="DF2247" s="80" t="e" cm="1">
        <f t="array" aca="1" ref="DF2247" ca="1">(SUM(INDEX(2242:2242,1,MAX(COLUMN($CN:$CN),COLUMN()-($H2241*4-1))):DF2244)/($H2241*4)-IF($CN2249=0,0,SUM(INDEX(2247:2247,1,MAX(COLUMN($CN:$CN),COLUMN()-(($H2241-$H2242)*4))):DF2249)/(($H2241)*4)))</f>
        <v>#N/A</v>
      </c>
      <c r="DG2247" s="80" t="e" cm="1">
        <f t="array" aca="1" ref="DG2247" ca="1">(SUM(INDEX(2242:2242,1,MAX(COLUMN($CN:$CN),COLUMN()-($H2241*4-1))):DG2244)/($H2241*4)-IF($CN2249=0,0,SUM(INDEX(2247:2247,1,MAX(COLUMN($CN:$CN),COLUMN()-(($H2241-$H2242)*4))):DG2249)/(($H2241)*4)))</f>
        <v>#N/A</v>
      </c>
      <c r="DH2247" s="80" t="e" cm="1">
        <f t="array" aca="1" ref="DH2247" ca="1">(SUM(INDEX(2242:2242,1,MAX(COLUMN($CN:$CN),COLUMN()-($H2241*4-1))):DH2244)/($H2241*4)-IF($CN2249=0,0,SUM(INDEX(2247:2247,1,MAX(COLUMN($CN:$CN),COLUMN()-(($H2241-$H2242)*4))):DH2249)/(($H2241)*4)))</f>
        <v>#N/A</v>
      </c>
      <c r="DI2247" s="80" t="e" cm="1">
        <f t="array" aca="1" ref="DI2247" ca="1">(SUM(INDEX(2242:2242,1,MAX(COLUMN($CN:$CN),COLUMN()-($H2241*4-1))):DI2244)/($H2241*4)-IF($CN2249=0,0,SUM(INDEX(2247:2247,1,MAX(COLUMN($CN:$CN),COLUMN()-(($H2241-$H2242)*4))):DI2249)/(($H2241)*4)))</f>
        <v>#N/A</v>
      </c>
      <c r="DJ2247" s="80" t="e" cm="1">
        <f t="array" aca="1" ref="DJ2247" ca="1">(SUM(INDEX(2242:2242,1,MAX(COLUMN($CN:$CN),COLUMN()-($H2241*4-1))):DJ2244)/($H2241*4)-IF($CN2249=0,0,SUM(INDEX(2247:2247,1,MAX(COLUMN($CN:$CN),COLUMN()-(($H2241-$H2242)*4))):DJ2249)/(($H2241)*4)))</f>
        <v>#N/A</v>
      </c>
      <c r="DK2247" s="80" t="e" cm="1">
        <f t="array" aca="1" ref="DK2247" ca="1">(SUM(INDEX(2242:2242,1,MAX(COLUMN($CN:$CN),COLUMN()-($H2241*4-1))):DK2244)/($H2241*4)-IF($CN2249=0,0,SUM(INDEX(2247:2247,1,MAX(COLUMN($CN:$CN),COLUMN()-(($H2241-$H2242)*4))):DK2249)/(($H2241)*4)))</f>
        <v>#N/A</v>
      </c>
      <c r="DL2247" s="80" t="e" cm="1">
        <f t="array" aca="1" ref="DL2247" ca="1">(SUM(INDEX(2242:2242,1,MAX(COLUMN($CN:$CN),COLUMN()-($H2241*4-1))):DL2244)/($H2241*4)-IF($CN2249=0,0,SUM(INDEX(2247:2247,1,MAX(COLUMN($CN:$CN),COLUMN()-(($H2241-$H2242)*4))):DL2249)/(($H2241)*4)))</f>
        <v>#N/A</v>
      </c>
    </row>
    <row r="2248" spans="2:116" x14ac:dyDescent="0.4">
      <c r="D2248" t="s">
        <v>425</v>
      </c>
      <c r="E2248" s="8" t="str">
        <f t="shared" si="4548"/>
        <v>2248 FAPPE-F</v>
      </c>
      <c r="G2248" s="125"/>
      <c r="J2248" s="62"/>
      <c r="K2248" s="53"/>
      <c r="L2248" s="53"/>
      <c r="M2248" s="53"/>
      <c r="N2248" s="53"/>
      <c r="O2248" s="53"/>
      <c r="P2248" s="53"/>
      <c r="R2248" s="82"/>
      <c r="S2248" s="153"/>
      <c r="T2248" s="153"/>
      <c r="U2248" s="153"/>
      <c r="V2248" s="153"/>
      <c r="W2248" s="153"/>
      <c r="X2248" s="153"/>
      <c r="Y2248" s="153"/>
      <c r="Z2248" s="153"/>
      <c r="AA2248" s="153"/>
      <c r="AB2248" s="153"/>
      <c r="AC2248" s="153"/>
      <c r="AD2248" s="153"/>
      <c r="AE2248" s="153"/>
      <c r="AF2248" s="153"/>
      <c r="AG2248" s="153"/>
      <c r="AH2248" s="153"/>
      <c r="AI2248" s="153"/>
      <c r="AJ2248" s="153"/>
      <c r="AK2248" s="153"/>
      <c r="AL2248" s="153"/>
      <c r="AM2248" s="153"/>
      <c r="AN2248" s="153"/>
      <c r="AO2248" s="153"/>
      <c r="AP2248" s="153"/>
      <c r="AQ2248" s="153"/>
      <c r="AR2248" s="153"/>
      <c r="AS2248" s="153"/>
      <c r="AT2248" s="153"/>
      <c r="AU2248" s="153"/>
      <c r="AV2248" s="153"/>
      <c r="AW2248" s="153"/>
      <c r="AX2248" s="153"/>
      <c r="AY2248" s="153"/>
      <c r="AZ2248" s="153"/>
      <c r="BA2248" s="153"/>
      <c r="BB2248" s="153"/>
      <c r="BC2248" s="153"/>
      <c r="BD2248" s="153"/>
      <c r="BE2248" s="153"/>
      <c r="BF2248" s="153"/>
      <c r="BG2248" s="153"/>
      <c r="BH2248" s="153"/>
      <c r="BI2248" s="153"/>
      <c r="BJ2248" s="153"/>
      <c r="BK2248" s="153"/>
      <c r="BL2248" s="153"/>
      <c r="BM2248" s="153"/>
      <c r="BN2248" s="153"/>
      <c r="BO2248" s="153"/>
      <c r="BP2248" s="153"/>
      <c r="BQ2248" s="153"/>
      <c r="BR2248" s="153"/>
      <c r="BS2248" s="153"/>
      <c r="BT2248" s="153"/>
      <c r="BU2248" s="153"/>
      <c r="BV2248" s="153"/>
      <c r="BW2248" s="153"/>
      <c r="BX2248" s="153"/>
      <c r="BY2248" s="153"/>
      <c r="BZ2248" s="153"/>
      <c r="CA2248" s="153"/>
      <c r="CB2248" s="153"/>
      <c r="CC2248" s="153"/>
      <c r="CD2248" s="153"/>
      <c r="CE2248" s="153"/>
      <c r="CF2248" s="153"/>
      <c r="CG2248" s="153"/>
      <c r="CH2248" s="153"/>
      <c r="CI2248" s="153"/>
      <c r="CJ2248" s="153"/>
      <c r="CK2248" s="153"/>
      <c r="CL2248" s="153"/>
      <c r="CN2248" s="62"/>
      <c r="CO2248" s="153"/>
      <c r="CP2248" s="153"/>
      <c r="CQ2248" s="153"/>
      <c r="CR2248" s="153"/>
      <c r="CS2248" s="153"/>
      <c r="CT2248" s="153"/>
      <c r="CU2248" s="153"/>
      <c r="CV2248" s="153"/>
      <c r="CW2248" s="153"/>
      <c r="CX2248" s="153"/>
      <c r="CY2248" s="153"/>
      <c r="CZ2248" s="153"/>
      <c r="DA2248" s="153"/>
      <c r="DB2248" s="153"/>
      <c r="DC2248" s="153"/>
      <c r="DD2248" s="153"/>
      <c r="DE2248" s="153"/>
      <c r="DF2248" s="153"/>
      <c r="DG2248" s="153"/>
      <c r="DH2248" s="153"/>
      <c r="DI2248" s="153"/>
      <c r="DJ2248" s="153"/>
      <c r="DK2248" s="153"/>
      <c r="DL2248" s="153"/>
    </row>
    <row r="2249" spans="2:116" x14ac:dyDescent="0.4">
      <c r="B2249" t="str">
        <f>E2249</f>
        <v>2249 FAPPE-F</v>
      </c>
      <c r="D2249" t="s">
        <v>425</v>
      </c>
      <c r="E2249" s="8" t="str">
        <f t="shared" si="4548"/>
        <v>2249 FAPPE-F</v>
      </c>
      <c r="G2249" s="125" t="s">
        <v>219</v>
      </c>
      <c r="J2249" s="74">
        <v>100</v>
      </c>
      <c r="K2249" s="53"/>
      <c r="L2249" s="53"/>
      <c r="M2249" s="53"/>
      <c r="N2249" s="53"/>
      <c r="O2249" s="53"/>
      <c r="P2249" s="53"/>
      <c r="R2249" s="82">
        <f>-$J2249</f>
        <v>-100</v>
      </c>
      <c r="S2249" s="153"/>
      <c r="T2249" s="153"/>
      <c r="U2249" s="153"/>
      <c r="V2249" s="153"/>
      <c r="W2249" s="153"/>
      <c r="X2249" s="153"/>
      <c r="Y2249" s="153"/>
      <c r="Z2249" s="153"/>
      <c r="AA2249" s="153"/>
      <c r="AB2249" s="153"/>
      <c r="AC2249" s="153"/>
      <c r="AD2249" s="153"/>
      <c r="AE2249" s="153"/>
      <c r="AF2249" s="153"/>
      <c r="AG2249" s="153"/>
      <c r="AH2249" s="153"/>
      <c r="AI2249" s="153"/>
      <c r="AJ2249" s="153"/>
      <c r="AK2249" s="153"/>
      <c r="AL2249" s="153"/>
      <c r="AM2249" s="153"/>
      <c r="AN2249" s="153"/>
      <c r="AO2249" s="153"/>
      <c r="AP2249" s="153"/>
      <c r="AQ2249" s="153"/>
      <c r="AR2249" s="153"/>
      <c r="AS2249" s="153"/>
      <c r="AT2249" s="153"/>
      <c r="AU2249" s="153"/>
      <c r="AV2249" s="153"/>
      <c r="AW2249" s="153"/>
      <c r="AX2249" s="153"/>
      <c r="AY2249" s="153"/>
      <c r="AZ2249" s="153"/>
      <c r="BA2249" s="153"/>
      <c r="BB2249" s="153"/>
      <c r="BC2249" s="153"/>
      <c r="BD2249" s="153"/>
      <c r="BE2249" s="153"/>
      <c r="BF2249" s="153"/>
      <c r="BG2249" s="153"/>
      <c r="BH2249" s="153"/>
      <c r="BI2249" s="153"/>
      <c r="BJ2249" s="153"/>
      <c r="BK2249" s="153"/>
      <c r="BL2249" s="153"/>
      <c r="BM2249" s="153"/>
      <c r="BN2249" s="153"/>
      <c r="BO2249" s="153"/>
      <c r="BP2249" s="153"/>
      <c r="BQ2249" s="153"/>
      <c r="BR2249" s="153"/>
      <c r="BS2249" s="153"/>
      <c r="BT2249" s="153"/>
      <c r="BU2249" s="153"/>
      <c r="BV2249" s="153"/>
      <c r="BW2249" s="153"/>
      <c r="BX2249" s="153"/>
      <c r="BY2249" s="153"/>
      <c r="BZ2249" s="153"/>
      <c r="CA2249" s="153"/>
      <c r="CB2249" s="153"/>
      <c r="CC2249" s="153"/>
      <c r="CD2249" s="153"/>
      <c r="CE2249" s="153"/>
      <c r="CF2249" s="153"/>
      <c r="CG2249" s="153"/>
      <c r="CH2249" s="153"/>
      <c r="CI2249" s="153"/>
      <c r="CJ2249" s="153"/>
      <c r="CK2249" s="153"/>
      <c r="CL2249" s="153"/>
      <c r="CN2249" s="74">
        <f>J2249</f>
        <v>100</v>
      </c>
      <c r="CO2249" s="153"/>
      <c r="CP2249" s="153"/>
      <c r="CQ2249" s="153"/>
      <c r="CR2249" s="153"/>
      <c r="CS2249" s="153"/>
      <c r="CT2249" s="153"/>
      <c r="CU2249" s="153"/>
      <c r="CV2249" s="153"/>
      <c r="CW2249" s="153"/>
      <c r="CX2249" s="153"/>
      <c r="CY2249" s="153"/>
      <c r="CZ2249" s="153"/>
      <c r="DA2249" s="153"/>
      <c r="DB2249" s="153"/>
      <c r="DC2249" s="153"/>
      <c r="DD2249" s="153"/>
      <c r="DE2249" s="153"/>
      <c r="DF2249" s="153"/>
      <c r="DG2249" s="153"/>
      <c r="DH2249" s="153"/>
      <c r="DI2249" s="153"/>
      <c r="DJ2249" s="153"/>
      <c r="DK2249" s="153"/>
      <c r="DL2249" s="153"/>
    </row>
    <row r="2250" spans="2:116" x14ac:dyDescent="0.4">
      <c r="D2250" t="s">
        <v>425</v>
      </c>
      <c r="E2250" s="8" t="str">
        <f t="shared" si="4548"/>
        <v>2250 FAPPE-F</v>
      </c>
      <c r="G2250" s="125"/>
      <c r="S2250" s="72"/>
      <c r="T2250" s="72"/>
      <c r="U2250" s="72"/>
      <c r="V2250" s="72"/>
      <c r="W2250" s="72"/>
      <c r="X2250" s="72"/>
      <c r="Y2250" s="72"/>
      <c r="Z2250" s="72"/>
      <c r="AA2250" s="72"/>
      <c r="AB2250" s="72"/>
      <c r="AC2250" s="72"/>
      <c r="AD2250" s="72"/>
      <c r="AE2250" s="72"/>
      <c r="AF2250" s="72"/>
      <c r="AG2250" s="72"/>
      <c r="AH2250" s="72"/>
      <c r="AI2250" s="72"/>
      <c r="AJ2250" s="72"/>
      <c r="AK2250" s="72"/>
      <c r="AL2250" s="72"/>
      <c r="AM2250" s="72"/>
      <c r="AN2250" s="72"/>
      <c r="AO2250" s="72"/>
      <c r="AP2250" s="72"/>
      <c r="AQ2250" s="72"/>
      <c r="AR2250" s="72"/>
      <c r="AS2250" s="72"/>
      <c r="AT2250" s="72"/>
      <c r="AU2250" s="72"/>
      <c r="AV2250" s="72"/>
      <c r="AW2250" s="72"/>
      <c r="AX2250" s="72"/>
      <c r="AY2250" s="72"/>
      <c r="AZ2250" s="72"/>
      <c r="BA2250" s="72"/>
      <c r="BB2250" s="72"/>
      <c r="BC2250" s="72"/>
      <c r="BD2250" s="72"/>
      <c r="BE2250" s="72"/>
      <c r="BF2250" s="72"/>
      <c r="BG2250" s="72"/>
      <c r="BH2250" s="72"/>
      <c r="BI2250" s="72"/>
      <c r="BJ2250" s="72"/>
      <c r="BK2250" s="72"/>
      <c r="BL2250" s="72"/>
      <c r="BM2250" s="72"/>
      <c r="BN2250" s="72"/>
      <c r="BO2250" s="72"/>
      <c r="BP2250" s="72"/>
      <c r="BQ2250" s="72"/>
      <c r="BR2250" s="72"/>
      <c r="BS2250" s="72"/>
      <c r="BT2250" s="72"/>
      <c r="BU2250" s="72"/>
      <c r="BV2250" s="72"/>
      <c r="BW2250" s="72"/>
      <c r="BX2250" s="72"/>
      <c r="BY2250" s="72"/>
      <c r="BZ2250" s="72"/>
      <c r="CA2250" s="72"/>
      <c r="CB2250" s="72"/>
      <c r="CC2250" s="72"/>
      <c r="CD2250" s="72"/>
      <c r="CE2250" s="72"/>
      <c r="CF2250" s="72"/>
      <c r="CG2250" s="72"/>
      <c r="CH2250" s="72"/>
      <c r="CI2250" s="72"/>
      <c r="CJ2250" s="72"/>
      <c r="CK2250" s="72"/>
      <c r="CL2250" s="72"/>
      <c r="CO2250" s="72"/>
      <c r="CP2250" s="72"/>
      <c r="CQ2250" s="72"/>
      <c r="CR2250" s="72"/>
      <c r="CS2250" s="72"/>
      <c r="CT2250" s="72"/>
      <c r="CU2250" s="72"/>
      <c r="CV2250" s="72"/>
      <c r="CW2250" s="72"/>
      <c r="CX2250" s="72"/>
      <c r="CY2250" s="72"/>
      <c r="CZ2250" s="72"/>
      <c r="DA2250" s="72"/>
      <c r="DB2250" s="72"/>
      <c r="DC2250" s="72"/>
      <c r="DD2250" s="72"/>
      <c r="DE2250" s="72"/>
      <c r="DF2250" s="72"/>
      <c r="DG2250" s="72"/>
      <c r="DH2250" s="72"/>
      <c r="DI2250" s="72"/>
      <c r="DJ2250" s="72"/>
      <c r="DK2250" s="72"/>
      <c r="DL2250" s="72"/>
    </row>
    <row r="2251" spans="2:116" x14ac:dyDescent="0.4">
      <c r="D2251" t="s">
        <v>425</v>
      </c>
      <c r="E2251" s="8" t="str">
        <f t="shared" si="4548"/>
        <v>2251 FAPPE-F</v>
      </c>
      <c r="G2251" s="95" t="s">
        <v>205</v>
      </c>
      <c r="H2251" s="12"/>
      <c r="S2251" s="72"/>
      <c r="T2251" s="72"/>
      <c r="U2251" s="72"/>
      <c r="V2251" s="72"/>
      <c r="W2251" s="72"/>
      <c r="X2251" s="72"/>
      <c r="Y2251" s="72"/>
      <c r="Z2251" s="72"/>
      <c r="AA2251" s="72"/>
      <c r="AB2251" s="72"/>
      <c r="AC2251" s="72"/>
      <c r="AD2251" s="72"/>
      <c r="AE2251" s="72"/>
      <c r="AF2251" s="72"/>
      <c r="AG2251" s="72"/>
      <c r="AH2251" s="72"/>
      <c r="AI2251" s="72"/>
      <c r="AJ2251" s="72"/>
      <c r="AK2251" s="72"/>
      <c r="AL2251" s="72"/>
      <c r="AM2251" s="72"/>
      <c r="AN2251" s="72"/>
      <c r="AO2251" s="72"/>
      <c r="AP2251" s="72"/>
      <c r="AQ2251" s="72"/>
      <c r="AR2251" s="72"/>
      <c r="AS2251" s="72"/>
      <c r="AT2251" s="72"/>
      <c r="AU2251" s="72"/>
      <c r="AV2251" s="72"/>
      <c r="AW2251" s="72"/>
      <c r="AX2251" s="72"/>
      <c r="AY2251" s="72"/>
      <c r="AZ2251" s="72"/>
      <c r="BA2251" s="72"/>
      <c r="BB2251" s="72"/>
      <c r="BC2251" s="72"/>
      <c r="BD2251" s="72"/>
      <c r="BE2251" s="72"/>
      <c r="BF2251" s="72"/>
      <c r="BG2251" s="72"/>
      <c r="BH2251" s="72"/>
      <c r="BI2251" s="72"/>
      <c r="BJ2251" s="72"/>
      <c r="BK2251" s="72"/>
      <c r="BL2251" s="72"/>
      <c r="BM2251" s="72"/>
      <c r="BN2251" s="72"/>
      <c r="BO2251" s="72"/>
      <c r="BP2251" s="72"/>
      <c r="BQ2251" s="72"/>
      <c r="BR2251" s="72"/>
      <c r="BS2251" s="72"/>
      <c r="BT2251" s="72"/>
      <c r="BU2251" s="72"/>
      <c r="BV2251" s="72"/>
      <c r="BW2251" s="72"/>
      <c r="BX2251" s="72"/>
      <c r="BY2251" s="72"/>
      <c r="BZ2251" s="72"/>
      <c r="CA2251" s="72"/>
      <c r="CB2251" s="72"/>
      <c r="CC2251" s="72"/>
      <c r="CD2251" s="72"/>
      <c r="CE2251" s="72"/>
      <c r="CF2251" s="72"/>
      <c r="CG2251" s="72"/>
      <c r="CH2251" s="72"/>
      <c r="CI2251" s="72"/>
      <c r="CJ2251" s="72"/>
      <c r="CK2251" s="72"/>
      <c r="CL2251" s="72"/>
      <c r="CO2251" s="72"/>
      <c r="CP2251" s="72"/>
      <c r="CQ2251" s="72"/>
      <c r="CR2251" s="72"/>
      <c r="CS2251" s="72"/>
      <c r="CT2251" s="72"/>
      <c r="CU2251" s="72"/>
      <c r="CV2251" s="72"/>
      <c r="CW2251" s="72"/>
      <c r="CX2251" s="72"/>
      <c r="CY2251" s="72"/>
      <c r="CZ2251" s="72"/>
      <c r="DA2251" s="72"/>
      <c r="DB2251" s="72"/>
      <c r="DC2251" s="72"/>
      <c r="DD2251" s="72"/>
      <c r="DE2251" s="72"/>
      <c r="DF2251" s="72"/>
      <c r="DG2251" s="72"/>
      <c r="DH2251" s="72"/>
      <c r="DI2251" s="72"/>
      <c r="DJ2251" s="72"/>
      <c r="DK2251" s="72"/>
      <c r="DL2251" s="72"/>
    </row>
    <row r="2252" spans="2:116" x14ac:dyDescent="0.4">
      <c r="D2252" t="s">
        <v>425</v>
      </c>
      <c r="E2252" s="8" t="str">
        <f t="shared" si="4548"/>
        <v>2252 FAPPE-F</v>
      </c>
      <c r="G2252" s="158" t="str">
        <f>"Gross PP&amp;E - "&amp;SUBSTITUTE(G2239,":","")</f>
        <v>Gross PP&amp;E - Fixed secondary PPE</v>
      </c>
      <c r="J2252" s="80">
        <f>J2249</f>
        <v>100</v>
      </c>
      <c r="K2252" s="53">
        <f>SUMIF($4:$4,K$2,2252:2252)</f>
        <v>1100.0000000000002</v>
      </c>
      <c r="L2252" s="53">
        <f>SUMIF($4:$4,L$2,2252:2252)</f>
        <v>3099.9999999999995</v>
      </c>
      <c r="M2252" s="53">
        <f>SUMIF($4:$4,M$2,2252:2252)</f>
        <v>7099.9999999999973</v>
      </c>
      <c r="N2252" s="53">
        <f>SUMIF($4:$4,N$2,2252:2252)</f>
        <v>15099.999999999991</v>
      </c>
      <c r="O2252" s="53">
        <f>SUMIF($4:$4,O$2,2252:2252)</f>
        <v>31099.999999999978</v>
      </c>
      <c r="P2252" s="53">
        <f>SUMIF($4:$4,P$2,2252:2252)</f>
        <v>63099.999999999949</v>
      </c>
      <c r="R2252" s="24">
        <f>$J2252</f>
        <v>100</v>
      </c>
      <c r="S2252" s="80">
        <f t="shared" ref="S2252:AX2252" si="4551">-S2244+R2252</f>
        <v>183.33333333333331</v>
      </c>
      <c r="T2252" s="80">
        <f t="shared" si="4551"/>
        <v>266.66666666666663</v>
      </c>
      <c r="U2252" s="80">
        <f t="shared" si="4551"/>
        <v>349.99999999999994</v>
      </c>
      <c r="V2252" s="80">
        <f t="shared" si="4551"/>
        <v>433.33333333333326</v>
      </c>
      <c r="W2252" s="80">
        <f t="shared" si="4551"/>
        <v>516.66666666666663</v>
      </c>
      <c r="X2252" s="80">
        <f t="shared" si="4551"/>
        <v>600</v>
      </c>
      <c r="Y2252" s="80">
        <f t="shared" si="4551"/>
        <v>683.33333333333337</v>
      </c>
      <c r="Z2252" s="80">
        <f t="shared" si="4551"/>
        <v>766.66666666666674</v>
      </c>
      <c r="AA2252" s="80">
        <f t="shared" si="4551"/>
        <v>850.00000000000011</v>
      </c>
      <c r="AB2252" s="80">
        <f t="shared" si="4551"/>
        <v>933.33333333333348</v>
      </c>
      <c r="AC2252" s="80">
        <f t="shared" si="4551"/>
        <v>1016.6666666666669</v>
      </c>
      <c r="AD2252" s="80">
        <f t="shared" si="4551"/>
        <v>1100.0000000000002</v>
      </c>
      <c r="AE2252" s="80">
        <f t="shared" si="4551"/>
        <v>1266.666666666667</v>
      </c>
      <c r="AF2252" s="80">
        <f t="shared" si="4551"/>
        <v>1433.3333333333337</v>
      </c>
      <c r="AG2252" s="80">
        <f t="shared" si="4551"/>
        <v>1600.0000000000005</v>
      </c>
      <c r="AH2252" s="80">
        <f t="shared" si="4551"/>
        <v>1766.6666666666672</v>
      </c>
      <c r="AI2252" s="80">
        <f t="shared" si="4551"/>
        <v>1933.3333333333339</v>
      </c>
      <c r="AJ2252" s="80">
        <f t="shared" si="4551"/>
        <v>2100.0000000000005</v>
      </c>
      <c r="AK2252" s="80">
        <f t="shared" si="4551"/>
        <v>2266.666666666667</v>
      </c>
      <c r="AL2252" s="80">
        <f t="shared" si="4551"/>
        <v>2433.3333333333335</v>
      </c>
      <c r="AM2252" s="80">
        <f t="shared" si="4551"/>
        <v>2600</v>
      </c>
      <c r="AN2252" s="80">
        <f t="shared" si="4551"/>
        <v>2766.6666666666665</v>
      </c>
      <c r="AO2252" s="80">
        <f t="shared" si="4551"/>
        <v>2933.333333333333</v>
      </c>
      <c r="AP2252" s="80">
        <f t="shared" si="4551"/>
        <v>3099.9999999999995</v>
      </c>
      <c r="AQ2252" s="80">
        <f t="shared" si="4551"/>
        <v>3433.333333333333</v>
      </c>
      <c r="AR2252" s="80">
        <f t="shared" si="4551"/>
        <v>3766.6666666666665</v>
      </c>
      <c r="AS2252" s="80">
        <f t="shared" si="4551"/>
        <v>4100</v>
      </c>
      <c r="AT2252" s="80">
        <f t="shared" si="4551"/>
        <v>4433.333333333333</v>
      </c>
      <c r="AU2252" s="80">
        <f t="shared" si="4551"/>
        <v>4766.6666666666661</v>
      </c>
      <c r="AV2252" s="80">
        <f t="shared" si="4551"/>
        <v>5099.9999999999991</v>
      </c>
      <c r="AW2252" s="80">
        <f t="shared" si="4551"/>
        <v>5433.3333333333321</v>
      </c>
      <c r="AX2252" s="80">
        <f t="shared" si="4551"/>
        <v>5766.6666666666652</v>
      </c>
      <c r="AY2252" s="80">
        <f t="shared" ref="AY2252:CD2252" si="4552">-AY2244+AX2252</f>
        <v>6099.9999999999982</v>
      </c>
      <c r="AZ2252" s="80">
        <f t="shared" si="4552"/>
        <v>6433.3333333333312</v>
      </c>
      <c r="BA2252" s="80">
        <f t="shared" si="4552"/>
        <v>6766.6666666666642</v>
      </c>
      <c r="BB2252" s="80">
        <f t="shared" si="4552"/>
        <v>7099.9999999999973</v>
      </c>
      <c r="BC2252" s="80">
        <f t="shared" si="4552"/>
        <v>7766.6666666666642</v>
      </c>
      <c r="BD2252" s="80">
        <f t="shared" si="4552"/>
        <v>8433.3333333333303</v>
      </c>
      <c r="BE2252" s="80">
        <f t="shared" si="4552"/>
        <v>9099.9999999999964</v>
      </c>
      <c r="BF2252" s="80">
        <f t="shared" si="4552"/>
        <v>9766.6666666666624</v>
      </c>
      <c r="BG2252" s="80">
        <f t="shared" si="4552"/>
        <v>10433.333333333328</v>
      </c>
      <c r="BH2252" s="80">
        <f t="shared" si="4552"/>
        <v>11099.999999999995</v>
      </c>
      <c r="BI2252" s="80">
        <f t="shared" si="4552"/>
        <v>11766.666666666661</v>
      </c>
      <c r="BJ2252" s="80">
        <f t="shared" si="4552"/>
        <v>12433.333333333327</v>
      </c>
      <c r="BK2252" s="80">
        <f t="shared" si="4552"/>
        <v>13099.999999999993</v>
      </c>
      <c r="BL2252" s="80">
        <f t="shared" si="4552"/>
        <v>13766.666666666659</v>
      </c>
      <c r="BM2252" s="80">
        <f t="shared" si="4552"/>
        <v>14433.333333333325</v>
      </c>
      <c r="BN2252" s="80">
        <f t="shared" si="4552"/>
        <v>15099.999999999991</v>
      </c>
      <c r="BO2252" s="80">
        <f t="shared" si="4552"/>
        <v>16433.333333333325</v>
      </c>
      <c r="BP2252" s="80">
        <f t="shared" si="4552"/>
        <v>17766.666666666657</v>
      </c>
      <c r="BQ2252" s="80">
        <f t="shared" si="4552"/>
        <v>19099.999999999989</v>
      </c>
      <c r="BR2252" s="80">
        <f t="shared" si="4552"/>
        <v>20433.333333333321</v>
      </c>
      <c r="BS2252" s="80">
        <f t="shared" si="4552"/>
        <v>21766.666666666653</v>
      </c>
      <c r="BT2252" s="80">
        <f t="shared" si="4552"/>
        <v>23099.999999999985</v>
      </c>
      <c r="BU2252" s="80">
        <f t="shared" si="4552"/>
        <v>24433.333333333318</v>
      </c>
      <c r="BV2252" s="80">
        <f t="shared" si="4552"/>
        <v>25766.66666666665</v>
      </c>
      <c r="BW2252" s="80">
        <f t="shared" si="4552"/>
        <v>27099.999999999982</v>
      </c>
      <c r="BX2252" s="80">
        <f t="shared" si="4552"/>
        <v>28433.333333333314</v>
      </c>
      <c r="BY2252" s="80">
        <f t="shared" si="4552"/>
        <v>29766.666666666646</v>
      </c>
      <c r="BZ2252" s="80">
        <f t="shared" si="4552"/>
        <v>31099.999999999978</v>
      </c>
      <c r="CA2252" s="80">
        <f t="shared" si="4552"/>
        <v>33766.666666666642</v>
      </c>
      <c r="CB2252" s="80">
        <f t="shared" si="4552"/>
        <v>36433.333333333307</v>
      </c>
      <c r="CC2252" s="80">
        <f t="shared" si="4552"/>
        <v>39099.999999999971</v>
      </c>
      <c r="CD2252" s="80">
        <f t="shared" si="4552"/>
        <v>41766.666666666635</v>
      </c>
      <c r="CE2252" s="80">
        <f t="shared" ref="CE2252:CL2252" si="4553">-CE2244+CD2252</f>
        <v>44433.333333333299</v>
      </c>
      <c r="CF2252" s="80">
        <f t="shared" si="4553"/>
        <v>47099.999999999964</v>
      </c>
      <c r="CG2252" s="80">
        <f t="shared" si="4553"/>
        <v>49766.666666666628</v>
      </c>
      <c r="CH2252" s="80">
        <f t="shared" si="4553"/>
        <v>52433.333333333292</v>
      </c>
      <c r="CI2252" s="80">
        <f t="shared" si="4553"/>
        <v>55099.999999999956</v>
      </c>
      <c r="CJ2252" s="80">
        <f t="shared" si="4553"/>
        <v>57766.666666666621</v>
      </c>
      <c r="CK2252" s="80">
        <f t="shared" si="4553"/>
        <v>60433.333333333285</v>
      </c>
      <c r="CL2252" s="80">
        <f t="shared" si="4553"/>
        <v>63099.999999999949</v>
      </c>
      <c r="CN2252" s="80">
        <f>CN2249</f>
        <v>100</v>
      </c>
      <c r="CO2252" s="80" t="e">
        <f t="shared" ref="CO2252" si="4554">-CO2244+CN2252</f>
        <v>#N/A</v>
      </c>
      <c r="CP2252" s="80" t="e">
        <f t="shared" ref="CP2252" si="4555">-CP2244+CO2252</f>
        <v>#N/A</v>
      </c>
      <c r="CQ2252" s="80" t="e">
        <f t="shared" ref="CQ2252" si="4556">-CQ2244+CP2252</f>
        <v>#N/A</v>
      </c>
      <c r="CR2252" s="80" t="e">
        <f t="shared" ref="CR2252" si="4557">-CR2244+CQ2252</f>
        <v>#N/A</v>
      </c>
      <c r="CS2252" s="80" t="e">
        <f t="shared" ref="CS2252" si="4558">-CS2244+CR2252</f>
        <v>#N/A</v>
      </c>
      <c r="CT2252" s="80" t="e">
        <f t="shared" ref="CT2252" si="4559">-CT2244+CS2252</f>
        <v>#N/A</v>
      </c>
      <c r="CU2252" s="80" t="e">
        <f t="shared" ref="CU2252" si="4560">-CU2244+CT2252</f>
        <v>#N/A</v>
      </c>
      <c r="CV2252" s="80" t="e">
        <f t="shared" ref="CV2252" si="4561">-CV2244+CU2252</f>
        <v>#N/A</v>
      </c>
      <c r="CW2252" s="80" t="e">
        <f t="shared" ref="CW2252" si="4562">-CW2244+CV2252</f>
        <v>#N/A</v>
      </c>
      <c r="CX2252" s="80" t="e">
        <f t="shared" ref="CX2252" si="4563">-CX2244+CW2252</f>
        <v>#N/A</v>
      </c>
      <c r="CY2252" s="80" t="e">
        <f t="shared" ref="CY2252" si="4564">-CY2244+CX2252</f>
        <v>#N/A</v>
      </c>
      <c r="CZ2252" s="80" t="e">
        <f t="shared" ref="CZ2252" si="4565">-CZ2244+CY2252</f>
        <v>#N/A</v>
      </c>
      <c r="DA2252" s="80" t="e">
        <f t="shared" ref="DA2252" si="4566">-DA2244+CZ2252</f>
        <v>#N/A</v>
      </c>
      <c r="DB2252" s="80" t="e">
        <f t="shared" ref="DB2252" si="4567">-DB2244+DA2252</f>
        <v>#N/A</v>
      </c>
      <c r="DC2252" s="80" t="e">
        <f t="shared" ref="DC2252" si="4568">-DC2244+DB2252</f>
        <v>#N/A</v>
      </c>
      <c r="DD2252" s="80" t="e">
        <f t="shared" ref="DD2252" si="4569">-DD2244+DC2252</f>
        <v>#N/A</v>
      </c>
      <c r="DE2252" s="80" t="e">
        <f t="shared" ref="DE2252" si="4570">-DE2244+DD2252</f>
        <v>#N/A</v>
      </c>
      <c r="DF2252" s="80" t="e">
        <f t="shared" ref="DF2252" si="4571">-DF2244+DE2252</f>
        <v>#N/A</v>
      </c>
      <c r="DG2252" s="80" t="e">
        <f t="shared" ref="DG2252" si="4572">-DG2244+DF2252</f>
        <v>#N/A</v>
      </c>
      <c r="DH2252" s="80" t="e">
        <f t="shared" ref="DH2252" si="4573">-DH2244+DG2252</f>
        <v>#N/A</v>
      </c>
      <c r="DI2252" s="80" t="e">
        <f t="shared" ref="DI2252" si="4574">-DI2244+DH2252</f>
        <v>#N/A</v>
      </c>
      <c r="DJ2252" s="80" t="e">
        <f t="shared" ref="DJ2252" si="4575">-DJ2244+DI2252</f>
        <v>#N/A</v>
      </c>
      <c r="DK2252" s="80" t="e">
        <f t="shared" ref="DK2252:DL2252" si="4576">-DK2244+DJ2252</f>
        <v>#N/A</v>
      </c>
      <c r="DL2252" s="80" t="e">
        <f t="shared" si="4576"/>
        <v>#N/A</v>
      </c>
    </row>
    <row r="2253" spans="2:116" x14ac:dyDescent="0.4">
      <c r="D2253" t="s">
        <v>425</v>
      </c>
      <c r="E2253" s="8" t="str">
        <f t="shared" si="4548"/>
        <v>2253 FAPPE-F</v>
      </c>
      <c r="G2253" s="158" t="str">
        <f>"Accumulated depreciation - "&amp;SUBSTITUTE(G2239,":","")</f>
        <v>Accumulated depreciation - Fixed secondary PPE</v>
      </c>
      <c r="J2253" s="81">
        <f>-H2242/H2241*J2252</f>
        <v>-60</v>
      </c>
      <c r="K2253" s="43">
        <f ca="1">SUMIF($4:$4,K$2,2253:2253)</f>
        <v>-199.66165856103828</v>
      </c>
      <c r="L2253" s="43">
        <f ca="1">SUMIF($4:$4,L$2,2253:2253)</f>
        <v>-711.31096198468208</v>
      </c>
      <c r="M2253" s="43">
        <f ca="1">SUMIF($4:$4,M$2,2253:2253)</f>
        <v>-1986.9282821675192</v>
      </c>
      <c r="N2253" s="43">
        <f ca="1">SUMIF($4:$4,N$2,2253:2253)</f>
        <v>-4847.8546427568062</v>
      </c>
      <c r="O2253" s="43">
        <f ca="1">SUMIF($4:$4,O$2,2253:2253)</f>
        <v>-10894.316211079542</v>
      </c>
      <c r="P2253" s="43">
        <f ca="1">SUMIF($4:$4,P$2,2253:2253)</f>
        <v>-23204.859719987988</v>
      </c>
      <c r="R2253" s="37">
        <f>$J2253</f>
        <v>-60</v>
      </c>
      <c r="S2253" s="81">
        <f ca="1">R2253+S2247</f>
        <v>-63.10734463276836</v>
      </c>
      <c r="T2253" s="81">
        <f t="shared" ref="T2253:CE2253" ca="1" si="4577">S2253+T2247</f>
        <v>-67.679785502250311</v>
      </c>
      <c r="U2253" s="81">
        <f t="shared" ca="1" si="4577"/>
        <v>-73.742154748051163</v>
      </c>
      <c r="V2253" s="81">
        <f t="shared" ca="1" si="4577"/>
        <v>-81.319705393498353</v>
      </c>
      <c r="W2253" s="81">
        <f t="shared" ca="1" si="4577"/>
        <v>-90.438118479263863</v>
      </c>
      <c r="X2253" s="81">
        <f t="shared" ca="1" si="4577"/>
        <v>-101.12351031789545</v>
      </c>
      <c r="Y2253" s="81">
        <f t="shared" ca="1" si="4577"/>
        <v>-113.40243987130611</v>
      </c>
      <c r="Z2253" s="81">
        <f t="shared" ca="1" si="4577"/>
        <v>-127.30191625330565</v>
      </c>
      <c r="AA2253" s="81">
        <f t="shared" ca="1" si="4577"/>
        <v>-142.84940635929388</v>
      </c>
      <c r="AB2253" s="81">
        <f t="shared" ca="1" si="4577"/>
        <v>-160.07284262527062</v>
      </c>
      <c r="AC2253" s="81">
        <f t="shared" ca="1" si="4577"/>
        <v>-179.00063091835432</v>
      </c>
      <c r="AD2253" s="81">
        <f t="shared" ca="1" si="4577"/>
        <v>-199.66165856103828</v>
      </c>
      <c r="AE2253" s="81">
        <f t="shared" ca="1" si="4577"/>
        <v>-223.49773186998243</v>
      </c>
      <c r="AF2253" s="81">
        <f t="shared" ca="1" si="4577"/>
        <v>-250.56266517851321</v>
      </c>
      <c r="AG2253" s="81">
        <f t="shared" ca="1" si="4577"/>
        <v>-280.91118492730158</v>
      </c>
      <c r="AH2253" s="81">
        <f t="shared" ca="1" si="4577"/>
        <v>-314.59894512380953</v>
      </c>
      <c r="AI2253" s="81">
        <f t="shared" ca="1" si="4577"/>
        <v>-351.6825430637611</v>
      </c>
      <c r="AJ2253" s="81">
        <f t="shared" ca="1" si="4577"/>
        <v>-392.21953531907911</v>
      </c>
      <c r="AK2253" s="81">
        <f t="shared" ca="1" si="4577"/>
        <v>-436.2684539968036</v>
      </c>
      <c r="AL2253" s="81">
        <f t="shared" ca="1" si="4577"/>
        <v>-483.88882327358556</v>
      </c>
      <c r="AM2253" s="81">
        <f t="shared" ca="1" si="4577"/>
        <v>-535.14117621042601</v>
      </c>
      <c r="AN2253" s="81">
        <f t="shared" ca="1" si="4577"/>
        <v>-590.08707185241065</v>
      </c>
      <c r="AO2253" s="81">
        <f t="shared" ca="1" si="4577"/>
        <v>-648.78911261827068</v>
      </c>
      <c r="AP2253" s="81">
        <f t="shared" ca="1" si="4577"/>
        <v>-711.31096198468208</v>
      </c>
      <c r="AQ2253" s="81">
        <f t="shared" ca="1" si="4577"/>
        <v>-778.84730597312296</v>
      </c>
      <c r="AR2253" s="81">
        <f t="shared" ca="1" si="4577"/>
        <v>-853.12538441391996</v>
      </c>
      <c r="AS2253" s="81">
        <f t="shared" ca="1" si="4577"/>
        <v>-934.23463185310084</v>
      </c>
      <c r="AT2253" s="81">
        <f t="shared" ca="1" si="4577"/>
        <v>-1022.2655777927345</v>
      </c>
      <c r="AU2253" s="81">
        <f t="shared" ca="1" si="4577"/>
        <v>-1117.3098581158854</v>
      </c>
      <c r="AV2253" s="81">
        <f t="shared" ca="1" si="4577"/>
        <v>-1219.4602265843027</v>
      </c>
      <c r="AW2253" s="81">
        <f t="shared" ca="1" si="4577"/>
        <v>-1328.8105664080272</v>
      </c>
      <c r="AX2253" s="81">
        <f t="shared" ca="1" si="4577"/>
        <v>-1445.4559018860507</v>
      </c>
      <c r="AY2253" s="81">
        <f t="shared" ca="1" si="4577"/>
        <v>-1569.4924101171141</v>
      </c>
      <c r="AZ2253" s="81">
        <f t="shared" ca="1" si="4577"/>
        <v>-1701.017432779676</v>
      </c>
      <c r="BA2253" s="81">
        <f t="shared" ca="1" si="4577"/>
        <v>-1840.1294879800332</v>
      </c>
      <c r="BB2253" s="81">
        <f t="shared" ca="1" si="4577"/>
        <v>-1986.9282821675192</v>
      </c>
      <c r="BC2253" s="81">
        <f t="shared" ca="1" si="4577"/>
        <v>-2147.1644396297761</v>
      </c>
      <c r="BD2253" s="81">
        <f t="shared" ca="1" si="4577"/>
        <v>-2321.0118979533881</v>
      </c>
      <c r="BE2253" s="81">
        <f t="shared" ca="1" si="4577"/>
        <v>-2508.6466307122841</v>
      </c>
      <c r="BF2253" s="81">
        <f t="shared" ca="1" si="4577"/>
        <v>-2710.2466665165493</v>
      </c>
      <c r="BG2253" s="81">
        <f t="shared" ca="1" si="4577"/>
        <v>-2925.9921081220759</v>
      </c>
      <c r="BH2253" s="81">
        <f t="shared" ca="1" si="4577"/>
        <v>-3156.0651515976406</v>
      </c>
      <c r="BI2253" s="81">
        <f t="shared" ca="1" si="4577"/>
        <v>-3400.6501055458648</v>
      </c>
      <c r="BJ2253" s="81">
        <f t="shared" ca="1" si="4577"/>
        <v>-3659.9334103743799</v>
      </c>
      <c r="BK2253" s="81">
        <f t="shared" ca="1" si="4577"/>
        <v>-3934.1036576133765</v>
      </c>
      <c r="BL2253" s="81">
        <f t="shared" ca="1" si="4577"/>
        <v>-4223.3516092755735</v>
      </c>
      <c r="BM2253" s="81">
        <f t="shared" ca="1" si="4577"/>
        <v>-4527.8702172544972</v>
      </c>
      <c r="BN2253" s="81">
        <f t="shared" ca="1" si="4577"/>
        <v>-4847.8546427568062</v>
      </c>
      <c r="BO2253" s="81">
        <f t="shared" ca="1" si="4577"/>
        <v>-5194.8017107924916</v>
      </c>
      <c r="BP2253" s="81">
        <f t="shared" ca="1" si="4577"/>
        <v>-5569.0834238685256</v>
      </c>
      <c r="BQ2253" s="81">
        <f t="shared" ca="1" si="4577"/>
        <v>-5971.0488143677558</v>
      </c>
      <c r="BR2253" s="81">
        <f t="shared" ca="1" si="4577"/>
        <v>-6401.0513146363655</v>
      </c>
      <c r="BS2253" s="81">
        <f t="shared" ca="1" si="4577"/>
        <v>-6859.4488130009468</v>
      </c>
      <c r="BT2253" s="81">
        <f t="shared" ca="1" si="4577"/>
        <v>-7346.6037105413716</v>
      </c>
      <c r="BU2253" s="81">
        <f t="shared" ca="1" si="4577"/>
        <v>-7862.8829786310389</v>
      </c>
      <c r="BV2253" s="81">
        <f t="shared" ca="1" si="4577"/>
        <v>-8408.6582172562867</v>
      </c>
      <c r="BW2253" s="81">
        <f t="shared" ca="1" si="4577"/>
        <v>-8984.3057141269692</v>
      </c>
      <c r="BX2253" s="81">
        <f t="shared" ca="1" si="4577"/>
        <v>-9590.2065045904128</v>
      </c>
      <c r="BY2253" s="81">
        <f t="shared" ca="1" si="4577"/>
        <v>-10226.746432361217</v>
      </c>
      <c r="BZ2253" s="81">
        <f t="shared" ca="1" si="4577"/>
        <v>-10894.316211079542</v>
      </c>
      <c r="CA2253" s="81">
        <f t="shared" ca="1" si="4577"/>
        <v>-11614.497927388786</v>
      </c>
      <c r="CB2253" s="81">
        <f t="shared" ca="1" si="4577"/>
        <v>-12387.955557124813</v>
      </c>
      <c r="CC2253" s="81">
        <f t="shared" ca="1" si="4577"/>
        <v>-13215.361381856532</v>
      </c>
      <c r="CD2253" s="81">
        <f t="shared" ca="1" si="4577"/>
        <v>-14097.396095152762</v>
      </c>
      <c r="CE2253" s="81">
        <f t="shared" ca="1" si="4577"/>
        <v>-15034.748910327387</v>
      </c>
      <c r="CF2253" s="81">
        <f t="shared" ref="CF2253:CL2253" ca="1" si="4578">CE2253+CF2247</f>
        <v>-16028.117669686799</v>
      </c>
      <c r="CG2253" s="81">
        <f t="shared" ca="1" si="4578"/>
        <v>-17078.20895530413</v>
      </c>
      <c r="CH2253" s="81">
        <f t="shared" ca="1" si="4578"/>
        <v>-18185.73820134523</v>
      </c>
      <c r="CI2253" s="81">
        <f t="shared" ca="1" si="4578"/>
        <v>-19351.429807971854</v>
      </c>
      <c r="CJ2253" s="81">
        <f t="shared" ca="1" si="4578"/>
        <v>-20576.017256847987</v>
      </c>
      <c r="CK2253" s="81">
        <f t="shared" ca="1" si="4578"/>
        <v>-21860.243228275765</v>
      </c>
      <c r="CL2253" s="81">
        <f t="shared" ca="1" si="4578"/>
        <v>-23204.859719987988</v>
      </c>
      <c r="CN2253" s="245">
        <f>-H2242/H2241*CN2252</f>
        <v>-60</v>
      </c>
      <c r="CO2253" s="81" t="e">
        <f t="shared" ref="CO2253" ca="1" si="4579">CN2253+CO2247</f>
        <v>#N/A</v>
      </c>
      <c r="CP2253" s="81" t="e">
        <f t="shared" ref="CP2253" ca="1" si="4580">CO2253+CP2247</f>
        <v>#N/A</v>
      </c>
      <c r="CQ2253" s="81" t="e">
        <f t="shared" ref="CQ2253" ca="1" si="4581">CP2253+CQ2247</f>
        <v>#N/A</v>
      </c>
      <c r="CR2253" s="81" t="e">
        <f t="shared" ref="CR2253" ca="1" si="4582">CQ2253+CR2247</f>
        <v>#N/A</v>
      </c>
      <c r="CS2253" s="81" t="e">
        <f t="shared" ref="CS2253" ca="1" si="4583">CR2253+CS2247</f>
        <v>#N/A</v>
      </c>
      <c r="CT2253" s="81" t="e">
        <f t="shared" ref="CT2253" ca="1" si="4584">CS2253+CT2247</f>
        <v>#N/A</v>
      </c>
      <c r="CU2253" s="81" t="e">
        <f t="shared" ref="CU2253" ca="1" si="4585">CT2253+CU2247</f>
        <v>#N/A</v>
      </c>
      <c r="CV2253" s="81" t="e">
        <f t="shared" ref="CV2253" ca="1" si="4586">CU2253+CV2247</f>
        <v>#N/A</v>
      </c>
      <c r="CW2253" s="81" t="e">
        <f t="shared" ref="CW2253" ca="1" si="4587">CV2253+CW2247</f>
        <v>#N/A</v>
      </c>
      <c r="CX2253" s="81" t="e">
        <f t="shared" ref="CX2253" ca="1" si="4588">CW2253+CX2247</f>
        <v>#N/A</v>
      </c>
      <c r="CY2253" s="81" t="e">
        <f t="shared" ref="CY2253" ca="1" si="4589">CX2253+CY2247</f>
        <v>#N/A</v>
      </c>
      <c r="CZ2253" s="81" t="e">
        <f t="shared" ref="CZ2253" ca="1" si="4590">CY2253+CZ2247</f>
        <v>#N/A</v>
      </c>
      <c r="DA2253" s="81" t="e">
        <f t="shared" ref="DA2253" ca="1" si="4591">CZ2253+DA2247</f>
        <v>#N/A</v>
      </c>
      <c r="DB2253" s="81" t="e">
        <f t="shared" ref="DB2253" ca="1" si="4592">DA2253+DB2247</f>
        <v>#N/A</v>
      </c>
      <c r="DC2253" s="81" t="e">
        <f t="shared" ref="DC2253" ca="1" si="4593">DB2253+DC2247</f>
        <v>#N/A</v>
      </c>
      <c r="DD2253" s="81" t="e">
        <f t="shared" ref="DD2253" ca="1" si="4594">DC2253+DD2247</f>
        <v>#N/A</v>
      </c>
      <c r="DE2253" s="81" t="e">
        <f t="shared" ref="DE2253" ca="1" si="4595">DD2253+DE2247</f>
        <v>#N/A</v>
      </c>
      <c r="DF2253" s="81" t="e">
        <f t="shared" ref="DF2253" ca="1" si="4596">DE2253+DF2247</f>
        <v>#N/A</v>
      </c>
      <c r="DG2253" s="81" t="e">
        <f t="shared" ref="DG2253" ca="1" si="4597">DF2253+DG2247</f>
        <v>#N/A</v>
      </c>
      <c r="DH2253" s="81" t="e">
        <f t="shared" ref="DH2253" ca="1" si="4598">DG2253+DH2247</f>
        <v>#N/A</v>
      </c>
      <c r="DI2253" s="81" t="e">
        <f t="shared" ref="DI2253" ca="1" si="4599">DH2253+DI2247</f>
        <v>#N/A</v>
      </c>
      <c r="DJ2253" s="81" t="e">
        <f t="shared" ref="DJ2253" ca="1" si="4600">DI2253+DJ2247</f>
        <v>#N/A</v>
      </c>
      <c r="DK2253" s="81" t="e">
        <f t="shared" ref="DK2253:DL2253" ca="1" si="4601">DJ2253+DK2247</f>
        <v>#N/A</v>
      </c>
      <c r="DL2253" s="81" t="e">
        <f t="shared" ca="1" si="4601"/>
        <v>#N/A</v>
      </c>
    </row>
    <row r="2254" spans="2:116" x14ac:dyDescent="0.4">
      <c r="C2254" t="s">
        <v>240</v>
      </c>
      <c r="D2254" t="s">
        <v>425</v>
      </c>
      <c r="E2254" s="8" t="str">
        <f t="shared" si="4548"/>
        <v>2254 FAPPE-F</v>
      </c>
      <c r="G2254" s="126" t="str">
        <f>"Net PP&amp;E - "&amp;SUBSTITUTE(G2239,":","")</f>
        <v>Net PP&amp;E - Fixed secondary PPE</v>
      </c>
      <c r="H2254" s="27"/>
      <c r="J2254" s="77">
        <f>SUM(J2252:J2253)</f>
        <v>40</v>
      </c>
      <c r="K2254" s="28">
        <f ca="1">SUMIF($4:$4,K$2,2254:2254)</f>
        <v>900.33834143896195</v>
      </c>
      <c r="L2254" s="28">
        <f ca="1">SUMIF($4:$4,L$2,2254:2254)</f>
        <v>2388.6890380153172</v>
      </c>
      <c r="M2254" s="28">
        <f ca="1">SUMIF($4:$4,M$2,2254:2254)</f>
        <v>5113.0717178324776</v>
      </c>
      <c r="N2254" s="28">
        <f ca="1">SUMIF($4:$4,N$2,2254:2254)</f>
        <v>10252.145357243186</v>
      </c>
      <c r="O2254" s="28">
        <f ca="1">SUMIF($4:$4,O$2,2254:2254)</f>
        <v>20205.683788920436</v>
      </c>
      <c r="P2254" s="28">
        <f ca="1">SUMIF($4:$4,P$2,2254:2254)</f>
        <v>39895.140280011961</v>
      </c>
      <c r="R2254" s="33">
        <f>$J2254</f>
        <v>40</v>
      </c>
      <c r="S2254" s="77">
        <f t="shared" ref="S2254:CB2254" ca="1" si="4602">SUM(S2252:S2253)</f>
        <v>120.22598870056495</v>
      </c>
      <c r="T2254" s="77">
        <f t="shared" ca="1" si="4602"/>
        <v>198.98688116441633</v>
      </c>
      <c r="U2254" s="77">
        <f t="shared" ca="1" si="4602"/>
        <v>276.25784525194877</v>
      </c>
      <c r="V2254" s="77">
        <f t="shared" ca="1" si="4602"/>
        <v>352.01362793983492</v>
      </c>
      <c r="W2254" s="77">
        <f t="shared" ca="1" si="4602"/>
        <v>426.22854818740279</v>
      </c>
      <c r="X2254" s="77">
        <f t="shared" ca="1" si="4602"/>
        <v>498.87648968210453</v>
      </c>
      <c r="Y2254" s="77">
        <f t="shared" ca="1" si="4602"/>
        <v>569.93089346202726</v>
      </c>
      <c r="Z2254" s="77">
        <f t="shared" ca="1" si="4602"/>
        <v>639.36475041336109</v>
      </c>
      <c r="AA2254" s="77">
        <f t="shared" ca="1" si="4602"/>
        <v>707.15059364070623</v>
      </c>
      <c r="AB2254" s="77">
        <f t="shared" ca="1" si="4602"/>
        <v>773.26049070806289</v>
      </c>
      <c r="AC2254" s="77">
        <f t="shared" ca="1" si="4602"/>
        <v>837.66603574831254</v>
      </c>
      <c r="AD2254" s="77">
        <f t="shared" ca="1" si="4602"/>
        <v>900.33834143896195</v>
      </c>
      <c r="AE2254" s="77">
        <f t="shared" ca="1" si="4602"/>
        <v>1043.1689347966844</v>
      </c>
      <c r="AF2254" s="77">
        <f t="shared" ca="1" si="4602"/>
        <v>1182.7706681548204</v>
      </c>
      <c r="AG2254" s="77">
        <f t="shared" ca="1" si="4602"/>
        <v>1319.0888150726989</v>
      </c>
      <c r="AH2254" s="77">
        <f t="shared" ca="1" si="4602"/>
        <v>1452.0677215428577</v>
      </c>
      <c r="AI2254" s="77">
        <f t="shared" ca="1" si="4602"/>
        <v>1581.6507902695728</v>
      </c>
      <c r="AJ2254" s="77">
        <f t="shared" ca="1" si="4602"/>
        <v>1707.7804646809213</v>
      </c>
      <c r="AK2254" s="77">
        <f t="shared" ca="1" si="4602"/>
        <v>1830.3982126698634</v>
      </c>
      <c r="AL2254" s="77">
        <f t="shared" ca="1" si="4602"/>
        <v>1949.4445100597479</v>
      </c>
      <c r="AM2254" s="77">
        <f t="shared" ca="1" si="4602"/>
        <v>2064.8588237895738</v>
      </c>
      <c r="AN2254" s="77">
        <f t="shared" ca="1" si="4602"/>
        <v>2176.5795948142559</v>
      </c>
      <c r="AO2254" s="77">
        <f t="shared" ca="1" si="4602"/>
        <v>2284.5442207150622</v>
      </c>
      <c r="AP2254" s="77">
        <f t="shared" ca="1" si="4602"/>
        <v>2388.6890380153172</v>
      </c>
      <c r="AQ2254" s="77">
        <f t="shared" ca="1" si="4602"/>
        <v>2654.4860273602098</v>
      </c>
      <c r="AR2254" s="77">
        <f t="shared" ca="1" si="4602"/>
        <v>2913.5412822527464</v>
      </c>
      <c r="AS2254" s="77">
        <f t="shared" ca="1" si="4602"/>
        <v>3165.7653681468992</v>
      </c>
      <c r="AT2254" s="77">
        <f t="shared" ca="1" si="4602"/>
        <v>3411.0677555405987</v>
      </c>
      <c r="AU2254" s="77">
        <f t="shared" ca="1" si="4602"/>
        <v>3649.3568085507804</v>
      </c>
      <c r="AV2254" s="77">
        <f t="shared" ca="1" si="4602"/>
        <v>3880.5397734156963</v>
      </c>
      <c r="AW2254" s="77">
        <f t="shared" ca="1" si="4602"/>
        <v>4104.5227669253054</v>
      </c>
      <c r="AX2254" s="77">
        <f t="shared" ca="1" si="4602"/>
        <v>4321.2107647806142</v>
      </c>
      <c r="AY2254" s="77">
        <f t="shared" ca="1" si="4602"/>
        <v>4530.5075898828836</v>
      </c>
      <c r="AZ2254" s="77">
        <f t="shared" ca="1" si="4602"/>
        <v>4732.3159005536554</v>
      </c>
      <c r="BA2254" s="77">
        <f t="shared" ca="1" si="4602"/>
        <v>4926.5371786866308</v>
      </c>
      <c r="BB2254" s="77">
        <f t="shared" ca="1" si="4602"/>
        <v>5113.0717178324776</v>
      </c>
      <c r="BC2254" s="77">
        <f t="shared" ca="1" si="4602"/>
        <v>5619.5022270368881</v>
      </c>
      <c r="BD2254" s="77">
        <f t="shared" ca="1" si="4602"/>
        <v>6112.3214353799422</v>
      </c>
      <c r="BE2254" s="77">
        <f t="shared" ca="1" si="4602"/>
        <v>6591.3533692877118</v>
      </c>
      <c r="BF2254" s="77">
        <f t="shared" ca="1" si="4602"/>
        <v>7056.4200001501131</v>
      </c>
      <c r="BG2254" s="77">
        <f t="shared" ca="1" si="4602"/>
        <v>7507.3412252112521</v>
      </c>
      <c r="BH2254" s="77">
        <f t="shared" ca="1" si="4602"/>
        <v>7943.934848402354</v>
      </c>
      <c r="BI2254" s="77">
        <f t="shared" ca="1" si="4602"/>
        <v>8366.0165611207958</v>
      </c>
      <c r="BJ2254" s="77">
        <f t="shared" ca="1" si="4602"/>
        <v>8773.3999229589463</v>
      </c>
      <c r="BK2254" s="77">
        <f t="shared" ca="1" si="4602"/>
        <v>9165.8963423866153</v>
      </c>
      <c r="BL2254" s="77">
        <f t="shared" ca="1" si="4602"/>
        <v>9543.3150573910862</v>
      </c>
      <c r="BM2254" s="77">
        <f t="shared" ca="1" si="4602"/>
        <v>9905.4631160788267</v>
      </c>
      <c r="BN2254" s="77">
        <f t="shared" ca="1" si="4602"/>
        <v>10252.145357243186</v>
      </c>
      <c r="BO2254" s="77">
        <f t="shared" ca="1" si="4602"/>
        <v>11238.531622540833</v>
      </c>
      <c r="BP2254" s="77">
        <f t="shared" ca="1" si="4602"/>
        <v>12197.583242798131</v>
      </c>
      <c r="BQ2254" s="77">
        <f t="shared" ca="1" si="4602"/>
        <v>13128.951185632233</v>
      </c>
      <c r="BR2254" s="77">
        <f t="shared" ca="1" si="4602"/>
        <v>14032.282018696955</v>
      </c>
      <c r="BS2254" s="77">
        <f t="shared" ca="1" si="4602"/>
        <v>14907.217853665707</v>
      </c>
      <c r="BT2254" s="77">
        <f t="shared" ca="1" si="4602"/>
        <v>15753.396289458615</v>
      </c>
      <c r="BU2254" s="77">
        <f t="shared" ca="1" si="4602"/>
        <v>16570.45035470228</v>
      </c>
      <c r="BV2254" s="77">
        <f t="shared" ca="1" si="4602"/>
        <v>17358.008449410365</v>
      </c>
      <c r="BW2254" s="77">
        <f t="shared" ca="1" si="4602"/>
        <v>18115.694285873011</v>
      </c>
      <c r="BX2254" s="77">
        <f t="shared" ca="1" si="4602"/>
        <v>18843.126828742901</v>
      </c>
      <c r="BY2254" s="77">
        <f t="shared" ca="1" si="4602"/>
        <v>19539.920234305428</v>
      </c>
      <c r="BZ2254" s="77">
        <f t="shared" ca="1" si="4602"/>
        <v>20205.683788920436</v>
      </c>
      <c r="CA2254" s="77">
        <f t="shared" ca="1" si="4602"/>
        <v>22152.168739277855</v>
      </c>
      <c r="CB2254" s="77">
        <f t="shared" ca="1" si="4602"/>
        <v>24045.377776208494</v>
      </c>
      <c r="CC2254" s="77">
        <f t="shared" ref="CC2254:CL2254" ca="1" si="4603">SUM(CC2252:CC2253)</f>
        <v>25884.638618143439</v>
      </c>
      <c r="CD2254" s="77">
        <f t="shared" ca="1" si="4603"/>
        <v>27669.270571513873</v>
      </c>
      <c r="CE2254" s="77">
        <f t="shared" ca="1" si="4603"/>
        <v>29398.584423005912</v>
      </c>
      <c r="CF2254" s="77">
        <f t="shared" ca="1" si="4603"/>
        <v>31071.882330313165</v>
      </c>
      <c r="CG2254" s="77">
        <f t="shared" ca="1" si="4603"/>
        <v>32688.457711362498</v>
      </c>
      <c r="CH2254" s="77">
        <f t="shared" ca="1" si="4603"/>
        <v>34247.595131988062</v>
      </c>
      <c r="CI2254" s="77">
        <f t="shared" ca="1" si="4603"/>
        <v>35748.570192028099</v>
      </c>
      <c r="CJ2254" s="77">
        <f t="shared" ca="1" si="4603"/>
        <v>37190.649409818638</v>
      </c>
      <c r="CK2254" s="77">
        <f t="shared" ca="1" si="4603"/>
        <v>38573.090105057519</v>
      </c>
      <c r="CL2254" s="77">
        <f t="shared" ca="1" si="4603"/>
        <v>39895.140280011961</v>
      </c>
      <c r="CN2254" s="77">
        <f>SUM(CN2252:CN2253)</f>
        <v>40</v>
      </c>
      <c r="CO2254" s="77" t="e">
        <f t="shared" ref="CO2254:DK2254" si="4604">SUM(CO2252:CO2253)</f>
        <v>#N/A</v>
      </c>
      <c r="CP2254" s="77" t="e">
        <f t="shared" si="4604"/>
        <v>#N/A</v>
      </c>
      <c r="CQ2254" s="77" t="e">
        <f t="shared" si="4604"/>
        <v>#N/A</v>
      </c>
      <c r="CR2254" s="77" t="e">
        <f t="shared" si="4604"/>
        <v>#N/A</v>
      </c>
      <c r="CS2254" s="77" t="e">
        <f t="shared" si="4604"/>
        <v>#N/A</v>
      </c>
      <c r="CT2254" s="77" t="e">
        <f t="shared" si="4604"/>
        <v>#N/A</v>
      </c>
      <c r="CU2254" s="77" t="e">
        <f t="shared" si="4604"/>
        <v>#N/A</v>
      </c>
      <c r="CV2254" s="77" t="e">
        <f t="shared" si="4604"/>
        <v>#N/A</v>
      </c>
      <c r="CW2254" s="77" t="e">
        <f t="shared" si="4604"/>
        <v>#N/A</v>
      </c>
      <c r="CX2254" s="77" t="e">
        <f t="shared" si="4604"/>
        <v>#N/A</v>
      </c>
      <c r="CY2254" s="77" t="e">
        <f t="shared" si="4604"/>
        <v>#N/A</v>
      </c>
      <c r="CZ2254" s="77" t="e">
        <f t="shared" si="4604"/>
        <v>#N/A</v>
      </c>
      <c r="DA2254" s="77" t="e">
        <f t="shared" si="4604"/>
        <v>#N/A</v>
      </c>
      <c r="DB2254" s="77" t="e">
        <f t="shared" si="4604"/>
        <v>#N/A</v>
      </c>
      <c r="DC2254" s="77" t="e">
        <f t="shared" si="4604"/>
        <v>#N/A</v>
      </c>
      <c r="DD2254" s="77" t="e">
        <f t="shared" si="4604"/>
        <v>#N/A</v>
      </c>
      <c r="DE2254" s="77" t="e">
        <f t="shared" si="4604"/>
        <v>#N/A</v>
      </c>
      <c r="DF2254" s="77" t="e">
        <f t="shared" si="4604"/>
        <v>#N/A</v>
      </c>
      <c r="DG2254" s="77" t="e">
        <f t="shared" si="4604"/>
        <v>#N/A</v>
      </c>
      <c r="DH2254" s="77" t="e">
        <f t="shared" si="4604"/>
        <v>#N/A</v>
      </c>
      <c r="DI2254" s="77" t="e">
        <f t="shared" si="4604"/>
        <v>#N/A</v>
      </c>
      <c r="DJ2254" s="77" t="e">
        <f t="shared" si="4604"/>
        <v>#N/A</v>
      </c>
      <c r="DK2254" s="77" t="e">
        <f t="shared" si="4604"/>
        <v>#N/A</v>
      </c>
      <c r="DL2254" s="77" t="e">
        <f t="shared" ref="DL2254" si="4605">SUM(DL2252:DL2253)</f>
        <v>#N/A</v>
      </c>
    </row>
    <row r="2255" spans="2:116" x14ac:dyDescent="0.4">
      <c r="D2255" t="s">
        <v>425</v>
      </c>
      <c r="E2255" s="8" t="str">
        <f t="shared" ref="E2255" si="4606">ROW()&amp;" "&amp;D2255</f>
        <v>2255 FAPPE-F</v>
      </c>
      <c r="G2255" s="126"/>
      <c r="H2255" s="27"/>
      <c r="J2255" s="77"/>
      <c r="K2255" s="28"/>
      <c r="L2255" s="28"/>
      <c r="M2255" s="28"/>
      <c r="N2255" s="28"/>
      <c r="O2255" s="28"/>
      <c r="P2255" s="28"/>
      <c r="R2255" s="33"/>
      <c r="S2255" s="77"/>
      <c r="T2255" s="77"/>
      <c r="U2255" s="77"/>
      <c r="V2255" s="77"/>
      <c r="W2255" s="77"/>
      <c r="X2255" s="77"/>
      <c r="Y2255" s="77"/>
      <c r="Z2255" s="77"/>
      <c r="AA2255" s="77"/>
      <c r="AB2255" s="77"/>
      <c r="AC2255" s="77"/>
      <c r="AD2255" s="77"/>
      <c r="AE2255" s="77"/>
      <c r="AF2255" s="77"/>
      <c r="AG2255" s="77"/>
      <c r="AH2255" s="77"/>
      <c r="AI2255" s="77"/>
      <c r="AJ2255" s="77"/>
      <c r="AK2255" s="77"/>
      <c r="AL2255" s="77"/>
      <c r="AM2255" s="77"/>
      <c r="AN2255" s="77"/>
      <c r="AO2255" s="77"/>
      <c r="AP2255" s="77"/>
      <c r="AQ2255" s="77"/>
      <c r="AR2255" s="77"/>
      <c r="AS2255" s="77"/>
      <c r="AT2255" s="77"/>
      <c r="AU2255" s="77"/>
      <c r="AV2255" s="77"/>
      <c r="AW2255" s="77"/>
      <c r="AX2255" s="77"/>
      <c r="AY2255" s="77"/>
      <c r="AZ2255" s="77"/>
      <c r="BA2255" s="77"/>
      <c r="BB2255" s="77"/>
      <c r="BC2255" s="77"/>
      <c r="BD2255" s="77"/>
      <c r="BE2255" s="77"/>
      <c r="BF2255" s="77"/>
      <c r="BG2255" s="77"/>
      <c r="BH2255" s="77"/>
      <c r="BI2255" s="77"/>
      <c r="BJ2255" s="77"/>
      <c r="BK2255" s="77"/>
      <c r="BL2255" s="77"/>
      <c r="BM2255" s="77"/>
      <c r="BN2255" s="77"/>
      <c r="BO2255" s="77"/>
      <c r="BP2255" s="77"/>
      <c r="BQ2255" s="77"/>
      <c r="BR2255" s="77"/>
      <c r="BS2255" s="77"/>
      <c r="BT2255" s="77"/>
      <c r="BU2255" s="77"/>
      <c r="BV2255" s="77"/>
      <c r="BW2255" s="77"/>
      <c r="BX2255" s="77"/>
      <c r="BY2255" s="77"/>
      <c r="BZ2255" s="77"/>
      <c r="CA2255" s="77"/>
      <c r="CB2255" s="77"/>
      <c r="CC2255" s="77"/>
      <c r="CD2255" s="77"/>
      <c r="CE2255" s="77"/>
      <c r="CF2255" s="77"/>
      <c r="CG2255" s="77"/>
      <c r="CH2255" s="77"/>
      <c r="CI2255" s="77"/>
      <c r="CJ2255" s="77"/>
      <c r="CK2255" s="77"/>
      <c r="CL2255" s="77"/>
      <c r="CN2255" s="77"/>
      <c r="CO2255" s="77"/>
      <c r="CP2255" s="77"/>
      <c r="CQ2255" s="77"/>
      <c r="CR2255" s="77"/>
      <c r="CS2255" s="77"/>
      <c r="CT2255" s="77"/>
      <c r="CU2255" s="77"/>
      <c r="CV2255" s="77"/>
      <c r="CW2255" s="77"/>
      <c r="CX2255" s="77"/>
      <c r="CY2255" s="77"/>
      <c r="CZ2255" s="77"/>
      <c r="DA2255" s="77"/>
      <c r="DB2255" s="77"/>
      <c r="DC2255" s="77"/>
      <c r="DD2255" s="77"/>
      <c r="DE2255" s="77"/>
      <c r="DF2255" s="77"/>
      <c r="DG2255" s="77"/>
      <c r="DH2255" s="77"/>
      <c r="DI2255" s="77"/>
      <c r="DJ2255" s="77"/>
      <c r="DK2255" s="77"/>
      <c r="DL2255" s="77"/>
    </row>
    <row r="2256" spans="2:116" x14ac:dyDescent="0.4">
      <c r="B2256" t="s">
        <v>332</v>
      </c>
      <c r="D2256" t="s">
        <v>425</v>
      </c>
      <c r="E2256" s="8" t="str">
        <f t="shared" si="4548"/>
        <v>2256 FAPPE-F</v>
      </c>
      <c r="G2256" s="136" t="str">
        <f>G2231</f>
        <v>(Primary label)</v>
      </c>
      <c r="H2256" s="27"/>
      <c r="I2256" s="78"/>
      <c r="J2256" s="78"/>
      <c r="K2256" s="33"/>
      <c r="L2256" s="33"/>
      <c r="M2256" s="33"/>
      <c r="N2256" s="33"/>
      <c r="O2256" s="33"/>
      <c r="P2256" s="33"/>
      <c r="R2256" s="33"/>
      <c r="S2256" s="77"/>
      <c r="T2256" s="77"/>
      <c r="U2256" s="77"/>
      <c r="V2256" s="77"/>
      <c r="W2256" s="77"/>
      <c r="X2256" s="77"/>
      <c r="Y2256" s="77"/>
      <c r="Z2256" s="77"/>
      <c r="AA2256" s="77"/>
      <c r="AB2256" s="77"/>
      <c r="AC2256" s="77"/>
      <c r="AD2256" s="77"/>
      <c r="AE2256" s="77"/>
      <c r="AF2256" s="77"/>
      <c r="AG2256" s="77"/>
      <c r="AH2256" s="77"/>
      <c r="AI2256" s="77"/>
      <c r="AJ2256" s="77"/>
      <c r="AK2256" s="77"/>
      <c r="AL2256" s="77"/>
      <c r="AM2256" s="77"/>
      <c r="AN2256" s="77"/>
      <c r="AO2256" s="77"/>
      <c r="AP2256" s="77"/>
      <c r="AQ2256" s="77"/>
      <c r="AR2256" s="77"/>
      <c r="AS2256" s="77"/>
      <c r="AT2256" s="77"/>
      <c r="AU2256" s="77"/>
      <c r="AV2256" s="77"/>
      <c r="AW2256" s="77"/>
      <c r="AX2256" s="77"/>
      <c r="AY2256" s="77"/>
      <c r="AZ2256" s="77"/>
      <c r="BA2256" s="77"/>
      <c r="BB2256" s="77"/>
      <c r="BC2256" s="77"/>
      <c r="BD2256" s="77"/>
      <c r="BE2256" s="77"/>
      <c r="BF2256" s="77"/>
      <c r="BG2256" s="77"/>
      <c r="BH2256" s="77"/>
      <c r="BI2256" s="77"/>
      <c r="BJ2256" s="77"/>
      <c r="BK2256" s="77"/>
      <c r="BL2256" s="77"/>
      <c r="BM2256" s="77"/>
      <c r="BN2256" s="77"/>
      <c r="BO2256" s="77"/>
      <c r="BP2256" s="77"/>
      <c r="BQ2256" s="77"/>
      <c r="BR2256" s="77"/>
      <c r="BS2256" s="77"/>
      <c r="BT2256" s="77"/>
      <c r="BU2256" s="77"/>
      <c r="BV2256" s="77"/>
      <c r="BW2256" s="77"/>
      <c r="BX2256" s="77"/>
      <c r="BY2256" s="77"/>
      <c r="BZ2256" s="77"/>
      <c r="CA2256" s="77"/>
      <c r="CB2256" s="77"/>
      <c r="CC2256" s="77"/>
      <c r="CD2256" s="77"/>
      <c r="CE2256" s="77"/>
      <c r="CF2256" s="77"/>
      <c r="CG2256" s="77"/>
      <c r="CH2256" s="77"/>
      <c r="CI2256" s="77"/>
      <c r="CJ2256" s="77"/>
      <c r="CK2256" s="77"/>
      <c r="CL2256" s="77"/>
      <c r="CN2256" s="78"/>
      <c r="CO2256" s="77"/>
      <c r="CP2256" s="77"/>
      <c r="CQ2256" s="77"/>
      <c r="CR2256" s="77"/>
      <c r="CS2256" s="77"/>
      <c r="CT2256" s="77"/>
      <c r="CU2256" s="77"/>
      <c r="CV2256" s="77"/>
      <c r="CW2256" s="77"/>
      <c r="CX2256" s="77"/>
      <c r="CY2256" s="77"/>
      <c r="CZ2256" s="77"/>
      <c r="DA2256" s="77"/>
      <c r="DB2256" s="77"/>
      <c r="DC2256" s="77"/>
      <c r="DD2256" s="77"/>
      <c r="DE2256" s="77"/>
      <c r="DF2256" s="77"/>
      <c r="DG2256" s="77"/>
      <c r="DH2256" s="77"/>
      <c r="DI2256" s="77"/>
      <c r="DJ2256" s="77"/>
      <c r="DK2256" s="77"/>
      <c r="DL2256" s="77"/>
    </row>
    <row r="2257" spans="1:116" x14ac:dyDescent="0.4">
      <c r="B2257" t="s">
        <v>332</v>
      </c>
      <c r="D2257" t="s">
        <v>425</v>
      </c>
      <c r="E2257" s="8" t="str">
        <f t="shared" si="4548"/>
        <v>2257 FAPPE-F</v>
      </c>
      <c r="G2257" s="136" t="str">
        <f>G2232</f>
        <v>primary unit</v>
      </c>
      <c r="H2257" s="27"/>
      <c r="I2257" s="78"/>
      <c r="J2257" s="78"/>
      <c r="K2257" s="33"/>
      <c r="L2257" s="33"/>
      <c r="M2257" s="33"/>
      <c r="N2257" s="33"/>
      <c r="O2257" s="33"/>
      <c r="P2257" s="33"/>
      <c r="R2257" s="33"/>
      <c r="S2257" s="77"/>
      <c r="T2257" s="77"/>
      <c r="U2257" s="77"/>
      <c r="V2257" s="77"/>
      <c r="W2257" s="77"/>
      <c r="X2257" s="77"/>
      <c r="Y2257" s="77"/>
      <c r="Z2257" s="77"/>
      <c r="AA2257" s="77"/>
      <c r="AB2257" s="77"/>
      <c r="AC2257" s="77"/>
      <c r="AD2257" s="77"/>
      <c r="AE2257" s="77"/>
      <c r="AF2257" s="77"/>
      <c r="AG2257" s="77"/>
      <c r="AH2257" s="77"/>
      <c r="AI2257" s="77"/>
      <c r="AJ2257" s="77"/>
      <c r="AK2257" s="77"/>
      <c r="AL2257" s="77"/>
      <c r="AM2257" s="77"/>
      <c r="AN2257" s="77"/>
      <c r="AO2257" s="77"/>
      <c r="AP2257" s="77"/>
      <c r="AQ2257" s="77"/>
      <c r="AR2257" s="77"/>
      <c r="AS2257" s="77"/>
      <c r="AT2257" s="77"/>
      <c r="AU2257" s="77"/>
      <c r="AV2257" s="77"/>
      <c r="AW2257" s="77"/>
      <c r="AX2257" s="77"/>
      <c r="AY2257" s="77"/>
      <c r="AZ2257" s="77"/>
      <c r="BA2257" s="77"/>
      <c r="BB2257" s="77"/>
      <c r="BC2257" s="77"/>
      <c r="BD2257" s="77"/>
      <c r="BE2257" s="77"/>
      <c r="BF2257" s="77"/>
      <c r="BG2257" s="77"/>
      <c r="BH2257" s="77"/>
      <c r="BI2257" s="77"/>
      <c r="BJ2257" s="77"/>
      <c r="BK2257" s="77"/>
      <c r="BL2257" s="77"/>
      <c r="BM2257" s="77"/>
      <c r="BN2257" s="77"/>
      <c r="BO2257" s="77"/>
      <c r="BP2257" s="77"/>
      <c r="BQ2257" s="77"/>
      <c r="BR2257" s="77"/>
      <c r="BS2257" s="77"/>
      <c r="BT2257" s="77"/>
      <c r="BU2257" s="77"/>
      <c r="BV2257" s="77"/>
      <c r="BW2257" s="77"/>
      <c r="BX2257" s="77"/>
      <c r="BY2257" s="77"/>
      <c r="BZ2257" s="77"/>
      <c r="CA2257" s="77"/>
      <c r="CB2257" s="77"/>
      <c r="CC2257" s="77"/>
      <c r="CD2257" s="77"/>
      <c r="CE2257" s="77"/>
      <c r="CF2257" s="77"/>
      <c r="CG2257" s="77"/>
      <c r="CH2257" s="77"/>
      <c r="CI2257" s="77"/>
      <c r="CJ2257" s="77"/>
      <c r="CK2257" s="77"/>
      <c r="CL2257" s="77"/>
      <c r="CN2257" s="78"/>
      <c r="CO2257" s="77"/>
      <c r="CP2257" s="77"/>
      <c r="CQ2257" s="77"/>
      <c r="CR2257" s="77"/>
      <c r="CS2257" s="77"/>
      <c r="CT2257" s="77"/>
      <c r="CU2257" s="77"/>
      <c r="CV2257" s="77"/>
      <c r="CW2257" s="77"/>
      <c r="CX2257" s="77"/>
      <c r="CY2257" s="77"/>
      <c r="CZ2257" s="77"/>
      <c r="DA2257" s="77"/>
      <c r="DB2257" s="77"/>
      <c r="DC2257" s="77"/>
      <c r="DD2257" s="77"/>
      <c r="DE2257" s="77"/>
      <c r="DF2257" s="77"/>
      <c r="DG2257" s="77"/>
      <c r="DH2257" s="77"/>
      <c r="DI2257" s="77"/>
      <c r="DJ2257" s="77"/>
      <c r="DK2257" s="77"/>
      <c r="DL2257" s="77"/>
    </row>
    <row r="2258" spans="1:116" x14ac:dyDescent="0.4">
      <c r="B2258" t="s">
        <v>332</v>
      </c>
      <c r="D2258" t="s">
        <v>425</v>
      </c>
      <c r="E2258" s="8" t="str">
        <f t="shared" si="4548"/>
        <v>2258 FAPPE-F</v>
      </c>
      <c r="G2258" s="136" t="str">
        <f>G2233</f>
        <v>Primary revenue driver</v>
      </c>
      <c r="K2258" s="53"/>
      <c r="L2258" s="53"/>
      <c r="M2258" s="53"/>
      <c r="N2258" s="53"/>
      <c r="O2258" s="53"/>
      <c r="P2258" s="53"/>
      <c r="R2258" s="24"/>
      <c r="S2258" s="179" t="str">
        <f t="shared" ref="S2258:AX2258" si="4607">S2233</f>
        <v>S$16</v>
      </c>
      <c r="T2258" s="179" t="str">
        <f t="shared" si="4607"/>
        <v>T$16</v>
      </c>
      <c r="U2258" s="179" t="str">
        <f t="shared" si="4607"/>
        <v>U$16</v>
      </c>
      <c r="V2258" s="179" t="str">
        <f t="shared" si="4607"/>
        <v>V$16</v>
      </c>
      <c r="W2258" s="179" t="str">
        <f t="shared" si="4607"/>
        <v>W$16</v>
      </c>
      <c r="X2258" s="179" t="str">
        <f t="shared" si="4607"/>
        <v>X$16</v>
      </c>
      <c r="Y2258" s="179" t="str">
        <f t="shared" si="4607"/>
        <v>Y$16</v>
      </c>
      <c r="Z2258" s="179" t="str">
        <f t="shared" si="4607"/>
        <v>Z$16</v>
      </c>
      <c r="AA2258" s="179" t="str">
        <f t="shared" si="4607"/>
        <v>AA$16</v>
      </c>
      <c r="AB2258" s="179" t="str">
        <f t="shared" si="4607"/>
        <v>AB$16</v>
      </c>
      <c r="AC2258" s="179" t="str">
        <f t="shared" si="4607"/>
        <v>AC$16</v>
      </c>
      <c r="AD2258" s="179" t="str">
        <f t="shared" si="4607"/>
        <v>AD$16</v>
      </c>
      <c r="AE2258" s="179" t="str">
        <f t="shared" si="4607"/>
        <v>AE$16</v>
      </c>
      <c r="AF2258" s="179" t="str">
        <f t="shared" si="4607"/>
        <v>AF$16</v>
      </c>
      <c r="AG2258" s="179" t="str">
        <f t="shared" si="4607"/>
        <v>AG$16</v>
      </c>
      <c r="AH2258" s="179" t="str">
        <f t="shared" si="4607"/>
        <v>AH$16</v>
      </c>
      <c r="AI2258" s="179" t="str">
        <f t="shared" si="4607"/>
        <v>AI$16</v>
      </c>
      <c r="AJ2258" s="179" t="str">
        <f t="shared" si="4607"/>
        <v>AJ$16</v>
      </c>
      <c r="AK2258" s="179" t="str">
        <f t="shared" si="4607"/>
        <v>AK$16</v>
      </c>
      <c r="AL2258" s="179" t="str">
        <f t="shared" si="4607"/>
        <v>AL$16</v>
      </c>
      <c r="AM2258" s="179" t="str">
        <f t="shared" si="4607"/>
        <v>AM$16</v>
      </c>
      <c r="AN2258" s="179" t="str">
        <f t="shared" si="4607"/>
        <v>AN$16</v>
      </c>
      <c r="AO2258" s="179" t="str">
        <f t="shared" si="4607"/>
        <v>AO$16</v>
      </c>
      <c r="AP2258" s="179" t="str">
        <f t="shared" si="4607"/>
        <v>AP$16</v>
      </c>
      <c r="AQ2258" s="179" t="str">
        <f t="shared" si="4607"/>
        <v>AQ$16</v>
      </c>
      <c r="AR2258" s="179" t="str">
        <f t="shared" si="4607"/>
        <v>AR$16</v>
      </c>
      <c r="AS2258" s="179" t="str">
        <f t="shared" si="4607"/>
        <v>AS$16</v>
      </c>
      <c r="AT2258" s="179" t="str">
        <f t="shared" si="4607"/>
        <v>AT$16</v>
      </c>
      <c r="AU2258" s="179" t="str">
        <f t="shared" si="4607"/>
        <v>AU$16</v>
      </c>
      <c r="AV2258" s="179" t="str">
        <f t="shared" si="4607"/>
        <v>AV$16</v>
      </c>
      <c r="AW2258" s="179" t="str">
        <f t="shared" si="4607"/>
        <v>AW$16</v>
      </c>
      <c r="AX2258" s="179" t="str">
        <f t="shared" si="4607"/>
        <v>AX$16</v>
      </c>
      <c r="AY2258" s="179" t="str">
        <f t="shared" ref="AY2258:CD2258" si="4608">AY2233</f>
        <v>AY$16</v>
      </c>
      <c r="AZ2258" s="179" t="str">
        <f t="shared" si="4608"/>
        <v>AZ$16</v>
      </c>
      <c r="BA2258" s="179" t="str">
        <f t="shared" si="4608"/>
        <v>BA$16</v>
      </c>
      <c r="BB2258" s="179" t="str">
        <f t="shared" si="4608"/>
        <v>BB$16</v>
      </c>
      <c r="BC2258" s="179" t="str">
        <f t="shared" si="4608"/>
        <v>BC$16</v>
      </c>
      <c r="BD2258" s="179" t="str">
        <f t="shared" si="4608"/>
        <v>BD$16</v>
      </c>
      <c r="BE2258" s="179" t="str">
        <f t="shared" si="4608"/>
        <v>BE$16</v>
      </c>
      <c r="BF2258" s="179" t="str">
        <f t="shared" si="4608"/>
        <v>BF$16</v>
      </c>
      <c r="BG2258" s="179" t="str">
        <f t="shared" si="4608"/>
        <v>BG$16</v>
      </c>
      <c r="BH2258" s="179" t="str">
        <f t="shared" si="4608"/>
        <v>BH$16</v>
      </c>
      <c r="BI2258" s="179" t="str">
        <f t="shared" si="4608"/>
        <v>BI$16</v>
      </c>
      <c r="BJ2258" s="179" t="str">
        <f t="shared" si="4608"/>
        <v>BJ$16</v>
      </c>
      <c r="BK2258" s="179" t="str">
        <f t="shared" si="4608"/>
        <v>BK$16</v>
      </c>
      <c r="BL2258" s="179" t="str">
        <f t="shared" si="4608"/>
        <v>BL$16</v>
      </c>
      <c r="BM2258" s="179" t="str">
        <f t="shared" si="4608"/>
        <v>BM$16</v>
      </c>
      <c r="BN2258" s="179" t="str">
        <f t="shared" si="4608"/>
        <v>BN$16</v>
      </c>
      <c r="BO2258" s="179" t="str">
        <f t="shared" si="4608"/>
        <v>BO$16</v>
      </c>
      <c r="BP2258" s="179" t="str">
        <f t="shared" si="4608"/>
        <v>BP$16</v>
      </c>
      <c r="BQ2258" s="179" t="str">
        <f t="shared" si="4608"/>
        <v>BQ$16</v>
      </c>
      <c r="BR2258" s="179" t="str">
        <f t="shared" si="4608"/>
        <v>BR$16</v>
      </c>
      <c r="BS2258" s="179" t="str">
        <f t="shared" si="4608"/>
        <v>BS$16</v>
      </c>
      <c r="BT2258" s="179" t="str">
        <f t="shared" si="4608"/>
        <v>BT$16</v>
      </c>
      <c r="BU2258" s="179" t="str">
        <f t="shared" si="4608"/>
        <v>BU$16</v>
      </c>
      <c r="BV2258" s="179" t="str">
        <f t="shared" si="4608"/>
        <v>BV$16</v>
      </c>
      <c r="BW2258" s="179" t="str">
        <f t="shared" si="4608"/>
        <v>BW$16</v>
      </c>
      <c r="BX2258" s="179" t="str">
        <f t="shared" si="4608"/>
        <v>BX$16</v>
      </c>
      <c r="BY2258" s="179" t="str">
        <f t="shared" si="4608"/>
        <v>BY$16</v>
      </c>
      <c r="BZ2258" s="179" t="str">
        <f t="shared" si="4608"/>
        <v>BZ$16</v>
      </c>
      <c r="CA2258" s="179" t="str">
        <f t="shared" si="4608"/>
        <v>CA$16</v>
      </c>
      <c r="CB2258" s="179" t="str">
        <f t="shared" si="4608"/>
        <v>CB$16</v>
      </c>
      <c r="CC2258" s="179" t="str">
        <f t="shared" si="4608"/>
        <v>CC$16</v>
      </c>
      <c r="CD2258" s="179" t="str">
        <f t="shared" si="4608"/>
        <v>CD$16</v>
      </c>
      <c r="CE2258" s="179" t="str">
        <f t="shared" ref="CE2258:CL2258" si="4609">CE2233</f>
        <v>CE$16</v>
      </c>
      <c r="CF2258" s="179" t="str">
        <f t="shared" si="4609"/>
        <v>CF$16</v>
      </c>
      <c r="CG2258" s="179" t="str">
        <f t="shared" si="4609"/>
        <v>CG$16</v>
      </c>
      <c r="CH2258" s="179" t="str">
        <f t="shared" si="4609"/>
        <v>CH$16</v>
      </c>
      <c r="CI2258" s="179" t="str">
        <f t="shared" si="4609"/>
        <v>CI$16</v>
      </c>
      <c r="CJ2258" s="179" t="str">
        <f t="shared" si="4609"/>
        <v>CJ$16</v>
      </c>
      <c r="CK2258" s="179" t="str">
        <f t="shared" si="4609"/>
        <v>CK$16</v>
      </c>
      <c r="CL2258" s="179" t="str">
        <f t="shared" si="4609"/>
        <v>CL$16</v>
      </c>
      <c r="CO2258" s="179" t="str">
        <f t="shared" ref="CO2258:DL2258" si="4610">CO2233</f>
        <v>CO$16</v>
      </c>
      <c r="CP2258" s="179" t="str">
        <f t="shared" si="4610"/>
        <v>CP$16</v>
      </c>
      <c r="CQ2258" s="179" t="str">
        <f t="shared" si="4610"/>
        <v>CQ$16</v>
      </c>
      <c r="CR2258" s="179" t="str">
        <f t="shared" si="4610"/>
        <v>CR$16</v>
      </c>
      <c r="CS2258" s="179" t="str">
        <f t="shared" si="4610"/>
        <v>CS$16</v>
      </c>
      <c r="CT2258" s="179" t="str">
        <f t="shared" si="4610"/>
        <v>CT$16</v>
      </c>
      <c r="CU2258" s="179" t="str">
        <f t="shared" si="4610"/>
        <v>CU$16</v>
      </c>
      <c r="CV2258" s="179" t="str">
        <f t="shared" si="4610"/>
        <v>CV$16</v>
      </c>
      <c r="CW2258" s="179" t="str">
        <f t="shared" si="4610"/>
        <v>CW$16</v>
      </c>
      <c r="CX2258" s="179" t="str">
        <f t="shared" si="4610"/>
        <v>CX$16</v>
      </c>
      <c r="CY2258" s="179" t="str">
        <f t="shared" si="4610"/>
        <v>CY$16</v>
      </c>
      <c r="CZ2258" s="179" t="str">
        <f t="shared" si="4610"/>
        <v>CZ$16</v>
      </c>
      <c r="DA2258" s="179" t="str">
        <f t="shared" si="4610"/>
        <v>DA$16</v>
      </c>
      <c r="DB2258" s="179" t="str">
        <f t="shared" si="4610"/>
        <v>DB$16</v>
      </c>
      <c r="DC2258" s="179" t="str">
        <f t="shared" si="4610"/>
        <v>DC$16</v>
      </c>
      <c r="DD2258" s="179" t="str">
        <f t="shared" si="4610"/>
        <v>DD$16</v>
      </c>
      <c r="DE2258" s="179" t="str">
        <f t="shared" si="4610"/>
        <v>DE$16</v>
      </c>
      <c r="DF2258" s="179" t="str">
        <f t="shared" si="4610"/>
        <v>DF$16</v>
      </c>
      <c r="DG2258" s="179" t="str">
        <f t="shared" si="4610"/>
        <v>DG$16</v>
      </c>
      <c r="DH2258" s="179" t="str">
        <f t="shared" si="4610"/>
        <v>DH$16</v>
      </c>
      <c r="DI2258" s="179" t="str">
        <f t="shared" si="4610"/>
        <v>DI$16</v>
      </c>
      <c r="DJ2258" s="179" t="str">
        <f t="shared" si="4610"/>
        <v>DJ$16</v>
      </c>
      <c r="DK2258" s="179" t="str">
        <f t="shared" si="4610"/>
        <v>DK$16</v>
      </c>
      <c r="DL2258" s="179" t="str">
        <f t="shared" si="4610"/>
        <v>DL$16</v>
      </c>
    </row>
    <row r="2259" spans="1:116" x14ac:dyDescent="0.4">
      <c r="B2259" t="s">
        <v>332</v>
      </c>
      <c r="D2259" t="s">
        <v>425</v>
      </c>
      <c r="E2259" s="8" t="str">
        <f t="shared" si="4548"/>
        <v>2259 FAPPE-F</v>
      </c>
      <c r="G2259" s="136" t="str">
        <f>G2234</f>
        <v>Primary volume driver</v>
      </c>
      <c r="H2259" s="12"/>
      <c r="I2259" s="60"/>
      <c r="J2259" s="60"/>
      <c r="K2259" s="15"/>
      <c r="L2259" s="15"/>
      <c r="M2259" s="15"/>
      <c r="N2259" s="15"/>
      <c r="O2259" s="15"/>
      <c r="P2259" s="15"/>
      <c r="R2259" s="15"/>
      <c r="S2259" s="179" t="str">
        <f t="shared" ref="S2259:AX2259" si="4611">S2234</f>
        <v>S$17</v>
      </c>
      <c r="T2259" s="179" t="str">
        <f t="shared" si="4611"/>
        <v>T$17</v>
      </c>
      <c r="U2259" s="179" t="str">
        <f t="shared" si="4611"/>
        <v>U$17</v>
      </c>
      <c r="V2259" s="179" t="str">
        <f t="shared" si="4611"/>
        <v>V$17</v>
      </c>
      <c r="W2259" s="179" t="str">
        <f t="shared" si="4611"/>
        <v>W$17</v>
      </c>
      <c r="X2259" s="179" t="str">
        <f t="shared" si="4611"/>
        <v>X$17</v>
      </c>
      <c r="Y2259" s="179" t="str">
        <f t="shared" si="4611"/>
        <v>Y$17</v>
      </c>
      <c r="Z2259" s="179" t="str">
        <f t="shared" si="4611"/>
        <v>Z$17</v>
      </c>
      <c r="AA2259" s="179" t="str">
        <f t="shared" si="4611"/>
        <v>AA$17</v>
      </c>
      <c r="AB2259" s="179" t="str">
        <f t="shared" si="4611"/>
        <v>AB$17</v>
      </c>
      <c r="AC2259" s="179" t="str">
        <f t="shared" si="4611"/>
        <v>AC$17</v>
      </c>
      <c r="AD2259" s="179" t="str">
        <f t="shared" si="4611"/>
        <v>AD$17</v>
      </c>
      <c r="AE2259" s="179" t="str">
        <f t="shared" si="4611"/>
        <v>AE$17</v>
      </c>
      <c r="AF2259" s="179" t="str">
        <f t="shared" si="4611"/>
        <v>AF$17</v>
      </c>
      <c r="AG2259" s="179" t="str">
        <f t="shared" si="4611"/>
        <v>AG$17</v>
      </c>
      <c r="AH2259" s="179" t="str">
        <f t="shared" si="4611"/>
        <v>AH$17</v>
      </c>
      <c r="AI2259" s="179" t="str">
        <f t="shared" si="4611"/>
        <v>AI$17</v>
      </c>
      <c r="AJ2259" s="179" t="str">
        <f t="shared" si="4611"/>
        <v>AJ$17</v>
      </c>
      <c r="AK2259" s="179" t="str">
        <f t="shared" si="4611"/>
        <v>AK$17</v>
      </c>
      <c r="AL2259" s="179" t="str">
        <f t="shared" si="4611"/>
        <v>AL$17</v>
      </c>
      <c r="AM2259" s="179" t="str">
        <f t="shared" si="4611"/>
        <v>AM$17</v>
      </c>
      <c r="AN2259" s="179" t="str">
        <f t="shared" si="4611"/>
        <v>AN$17</v>
      </c>
      <c r="AO2259" s="179" t="str">
        <f t="shared" si="4611"/>
        <v>AO$17</v>
      </c>
      <c r="AP2259" s="179" t="str">
        <f t="shared" si="4611"/>
        <v>AP$17</v>
      </c>
      <c r="AQ2259" s="179" t="str">
        <f t="shared" si="4611"/>
        <v>AQ$17</v>
      </c>
      <c r="AR2259" s="179" t="str">
        <f t="shared" si="4611"/>
        <v>AR$17</v>
      </c>
      <c r="AS2259" s="179" t="str">
        <f t="shared" si="4611"/>
        <v>AS$17</v>
      </c>
      <c r="AT2259" s="179" t="str">
        <f t="shared" si="4611"/>
        <v>AT$17</v>
      </c>
      <c r="AU2259" s="179" t="str">
        <f t="shared" si="4611"/>
        <v>AU$17</v>
      </c>
      <c r="AV2259" s="179" t="str">
        <f t="shared" si="4611"/>
        <v>AV$17</v>
      </c>
      <c r="AW2259" s="179" t="str">
        <f t="shared" si="4611"/>
        <v>AW$17</v>
      </c>
      <c r="AX2259" s="179" t="str">
        <f t="shared" si="4611"/>
        <v>AX$17</v>
      </c>
      <c r="AY2259" s="179" t="str">
        <f t="shared" ref="AY2259:CD2259" si="4612">AY2234</f>
        <v>AY$17</v>
      </c>
      <c r="AZ2259" s="179" t="str">
        <f t="shared" si="4612"/>
        <v>AZ$17</v>
      </c>
      <c r="BA2259" s="179" t="str">
        <f t="shared" si="4612"/>
        <v>BA$17</v>
      </c>
      <c r="BB2259" s="179" t="str">
        <f t="shared" si="4612"/>
        <v>BB$17</v>
      </c>
      <c r="BC2259" s="179" t="str">
        <f t="shared" si="4612"/>
        <v>BC$17</v>
      </c>
      <c r="BD2259" s="179" t="str">
        <f t="shared" si="4612"/>
        <v>BD$17</v>
      </c>
      <c r="BE2259" s="179" t="str">
        <f t="shared" si="4612"/>
        <v>BE$17</v>
      </c>
      <c r="BF2259" s="179" t="str">
        <f t="shared" si="4612"/>
        <v>BF$17</v>
      </c>
      <c r="BG2259" s="179" t="str">
        <f t="shared" si="4612"/>
        <v>BG$17</v>
      </c>
      <c r="BH2259" s="179" t="str">
        <f t="shared" si="4612"/>
        <v>BH$17</v>
      </c>
      <c r="BI2259" s="179" t="str">
        <f t="shared" si="4612"/>
        <v>BI$17</v>
      </c>
      <c r="BJ2259" s="179" t="str">
        <f t="shared" si="4612"/>
        <v>BJ$17</v>
      </c>
      <c r="BK2259" s="179" t="str">
        <f t="shared" si="4612"/>
        <v>BK$17</v>
      </c>
      <c r="BL2259" s="179" t="str">
        <f t="shared" si="4612"/>
        <v>BL$17</v>
      </c>
      <c r="BM2259" s="179" t="str">
        <f t="shared" si="4612"/>
        <v>BM$17</v>
      </c>
      <c r="BN2259" s="179" t="str">
        <f t="shared" si="4612"/>
        <v>BN$17</v>
      </c>
      <c r="BO2259" s="179" t="str">
        <f t="shared" si="4612"/>
        <v>BO$17</v>
      </c>
      <c r="BP2259" s="179" t="str">
        <f t="shared" si="4612"/>
        <v>BP$17</v>
      </c>
      <c r="BQ2259" s="179" t="str">
        <f t="shared" si="4612"/>
        <v>BQ$17</v>
      </c>
      <c r="BR2259" s="179" t="str">
        <f t="shared" si="4612"/>
        <v>BR$17</v>
      </c>
      <c r="BS2259" s="179" t="str">
        <f t="shared" si="4612"/>
        <v>BS$17</v>
      </c>
      <c r="BT2259" s="179" t="str">
        <f t="shared" si="4612"/>
        <v>BT$17</v>
      </c>
      <c r="BU2259" s="179" t="str">
        <f t="shared" si="4612"/>
        <v>BU$17</v>
      </c>
      <c r="BV2259" s="179" t="str">
        <f t="shared" si="4612"/>
        <v>BV$17</v>
      </c>
      <c r="BW2259" s="179" t="str">
        <f t="shared" si="4612"/>
        <v>BW$17</v>
      </c>
      <c r="BX2259" s="179" t="str">
        <f t="shared" si="4612"/>
        <v>BX$17</v>
      </c>
      <c r="BY2259" s="179" t="str">
        <f t="shared" si="4612"/>
        <v>BY$17</v>
      </c>
      <c r="BZ2259" s="179" t="str">
        <f t="shared" si="4612"/>
        <v>BZ$17</v>
      </c>
      <c r="CA2259" s="179" t="str">
        <f t="shared" si="4612"/>
        <v>CA$17</v>
      </c>
      <c r="CB2259" s="179" t="str">
        <f t="shared" si="4612"/>
        <v>CB$17</v>
      </c>
      <c r="CC2259" s="179" t="str">
        <f t="shared" si="4612"/>
        <v>CC$17</v>
      </c>
      <c r="CD2259" s="179" t="str">
        <f t="shared" si="4612"/>
        <v>CD$17</v>
      </c>
      <c r="CE2259" s="179" t="str">
        <f t="shared" ref="CE2259:CL2259" si="4613">CE2234</f>
        <v>CE$17</v>
      </c>
      <c r="CF2259" s="179" t="str">
        <f t="shared" si="4613"/>
        <v>CF$17</v>
      </c>
      <c r="CG2259" s="179" t="str">
        <f t="shared" si="4613"/>
        <v>CG$17</v>
      </c>
      <c r="CH2259" s="179" t="str">
        <f t="shared" si="4613"/>
        <v>CH$17</v>
      </c>
      <c r="CI2259" s="179" t="str">
        <f t="shared" si="4613"/>
        <v>CI$17</v>
      </c>
      <c r="CJ2259" s="179" t="str">
        <f t="shared" si="4613"/>
        <v>CJ$17</v>
      </c>
      <c r="CK2259" s="179" t="str">
        <f t="shared" si="4613"/>
        <v>CK$17</v>
      </c>
      <c r="CL2259" s="179" t="str">
        <f t="shared" si="4613"/>
        <v>CL$17</v>
      </c>
      <c r="CN2259" s="60"/>
      <c r="CO2259" s="179" t="str">
        <f t="shared" ref="CO2259:DL2259" si="4614">CO2234</f>
        <v>CO$17</v>
      </c>
      <c r="CP2259" s="179" t="str">
        <f t="shared" si="4614"/>
        <v>CP$17</v>
      </c>
      <c r="CQ2259" s="179" t="str">
        <f t="shared" si="4614"/>
        <v>CQ$17</v>
      </c>
      <c r="CR2259" s="179" t="str">
        <f t="shared" si="4614"/>
        <v>CR$17</v>
      </c>
      <c r="CS2259" s="179" t="str">
        <f t="shared" si="4614"/>
        <v>CS$17</v>
      </c>
      <c r="CT2259" s="179" t="str">
        <f t="shared" si="4614"/>
        <v>CT$17</v>
      </c>
      <c r="CU2259" s="179" t="str">
        <f t="shared" si="4614"/>
        <v>CU$17</v>
      </c>
      <c r="CV2259" s="179" t="str">
        <f t="shared" si="4614"/>
        <v>CV$17</v>
      </c>
      <c r="CW2259" s="179" t="str">
        <f t="shared" si="4614"/>
        <v>CW$17</v>
      </c>
      <c r="CX2259" s="179" t="str">
        <f t="shared" si="4614"/>
        <v>CX$17</v>
      </c>
      <c r="CY2259" s="179" t="str">
        <f t="shared" si="4614"/>
        <v>CY$17</v>
      </c>
      <c r="CZ2259" s="179" t="str">
        <f t="shared" si="4614"/>
        <v>CZ$17</v>
      </c>
      <c r="DA2259" s="179" t="str">
        <f t="shared" si="4614"/>
        <v>DA$17</v>
      </c>
      <c r="DB2259" s="179" t="str">
        <f t="shared" si="4614"/>
        <v>DB$17</v>
      </c>
      <c r="DC2259" s="179" t="str">
        <f t="shared" si="4614"/>
        <v>DC$17</v>
      </c>
      <c r="DD2259" s="179" t="str">
        <f t="shared" si="4614"/>
        <v>DD$17</v>
      </c>
      <c r="DE2259" s="179" t="str">
        <f t="shared" si="4614"/>
        <v>DE$17</v>
      </c>
      <c r="DF2259" s="179" t="str">
        <f t="shared" si="4614"/>
        <v>DF$17</v>
      </c>
      <c r="DG2259" s="179" t="str">
        <f t="shared" si="4614"/>
        <v>DG$17</v>
      </c>
      <c r="DH2259" s="179" t="str">
        <f t="shared" si="4614"/>
        <v>DH$17</v>
      </c>
      <c r="DI2259" s="179" t="str">
        <f t="shared" si="4614"/>
        <v>DI$17</v>
      </c>
      <c r="DJ2259" s="179" t="str">
        <f t="shared" si="4614"/>
        <v>DJ$17</v>
      </c>
      <c r="DK2259" s="179" t="str">
        <f t="shared" si="4614"/>
        <v>DK$17</v>
      </c>
      <c r="DL2259" s="179" t="str">
        <f t="shared" si="4614"/>
        <v>DL$17</v>
      </c>
    </row>
    <row r="2260" spans="1:116" x14ac:dyDescent="0.4">
      <c r="B2260" t="s">
        <v>332</v>
      </c>
      <c r="D2260" t="s">
        <v>425</v>
      </c>
      <c r="E2260" s="8" t="str">
        <f t="shared" si="4548"/>
        <v>2260 FAPPE-F</v>
      </c>
      <c r="G2260" s="191" t="str">
        <f>G2239</f>
        <v>Fixed secondary PPE:</v>
      </c>
      <c r="H2260" s="12"/>
      <c r="I2260" s="60"/>
      <c r="J2260" s="60"/>
      <c r="K2260" s="15"/>
      <c r="L2260" s="15"/>
      <c r="M2260" s="15"/>
      <c r="N2260" s="15"/>
      <c r="O2260" s="15"/>
      <c r="P2260" s="15"/>
      <c r="R2260" s="15"/>
      <c r="S2260" s="179">
        <f t="shared" ref="S2260:AX2260" si="4615">S2235</f>
        <v>0</v>
      </c>
      <c r="T2260" s="179">
        <f t="shared" si="4615"/>
        <v>0</v>
      </c>
      <c r="U2260" s="179">
        <f t="shared" si="4615"/>
        <v>0</v>
      </c>
      <c r="V2260" s="179">
        <f t="shared" si="4615"/>
        <v>0</v>
      </c>
      <c r="W2260" s="179">
        <f t="shared" si="4615"/>
        <v>0</v>
      </c>
      <c r="X2260" s="179">
        <f t="shared" si="4615"/>
        <v>0</v>
      </c>
      <c r="Y2260" s="179">
        <f t="shared" si="4615"/>
        <v>0</v>
      </c>
      <c r="Z2260" s="179">
        <f t="shared" si="4615"/>
        <v>0</v>
      </c>
      <c r="AA2260" s="179">
        <f t="shared" si="4615"/>
        <v>0</v>
      </c>
      <c r="AB2260" s="179">
        <f t="shared" si="4615"/>
        <v>0</v>
      </c>
      <c r="AC2260" s="179">
        <f t="shared" si="4615"/>
        <v>0</v>
      </c>
      <c r="AD2260" s="179">
        <f t="shared" si="4615"/>
        <v>0</v>
      </c>
      <c r="AE2260" s="179">
        <f t="shared" si="4615"/>
        <v>0</v>
      </c>
      <c r="AF2260" s="179">
        <f t="shared" si="4615"/>
        <v>0</v>
      </c>
      <c r="AG2260" s="179">
        <f t="shared" si="4615"/>
        <v>0</v>
      </c>
      <c r="AH2260" s="179">
        <f t="shared" si="4615"/>
        <v>0</v>
      </c>
      <c r="AI2260" s="179">
        <f t="shared" si="4615"/>
        <v>0</v>
      </c>
      <c r="AJ2260" s="179">
        <f t="shared" si="4615"/>
        <v>0</v>
      </c>
      <c r="AK2260" s="179">
        <f t="shared" si="4615"/>
        <v>0</v>
      </c>
      <c r="AL2260" s="179">
        <f t="shared" si="4615"/>
        <v>0</v>
      </c>
      <c r="AM2260" s="179">
        <f t="shared" si="4615"/>
        <v>0</v>
      </c>
      <c r="AN2260" s="179">
        <f t="shared" si="4615"/>
        <v>0</v>
      </c>
      <c r="AO2260" s="179">
        <f t="shared" si="4615"/>
        <v>0</v>
      </c>
      <c r="AP2260" s="179">
        <f t="shared" si="4615"/>
        <v>0</v>
      </c>
      <c r="AQ2260" s="179">
        <f t="shared" si="4615"/>
        <v>0</v>
      </c>
      <c r="AR2260" s="179">
        <f t="shared" si="4615"/>
        <v>0</v>
      </c>
      <c r="AS2260" s="179">
        <f t="shared" si="4615"/>
        <v>0</v>
      </c>
      <c r="AT2260" s="179">
        <f t="shared" si="4615"/>
        <v>0</v>
      </c>
      <c r="AU2260" s="179">
        <f t="shared" si="4615"/>
        <v>0</v>
      </c>
      <c r="AV2260" s="179">
        <f t="shared" si="4615"/>
        <v>0</v>
      </c>
      <c r="AW2260" s="179">
        <f t="shared" si="4615"/>
        <v>0</v>
      </c>
      <c r="AX2260" s="179">
        <f t="shared" si="4615"/>
        <v>0</v>
      </c>
      <c r="AY2260" s="179">
        <f t="shared" ref="AY2260:CD2260" si="4616">AY2235</f>
        <v>0</v>
      </c>
      <c r="AZ2260" s="179">
        <f t="shared" si="4616"/>
        <v>0</v>
      </c>
      <c r="BA2260" s="179">
        <f t="shared" si="4616"/>
        <v>0</v>
      </c>
      <c r="BB2260" s="179">
        <f t="shared" si="4616"/>
        <v>0</v>
      </c>
      <c r="BC2260" s="179">
        <f t="shared" si="4616"/>
        <v>0</v>
      </c>
      <c r="BD2260" s="179">
        <f t="shared" si="4616"/>
        <v>0</v>
      </c>
      <c r="BE2260" s="179">
        <f t="shared" si="4616"/>
        <v>0</v>
      </c>
      <c r="BF2260" s="179">
        <f t="shared" si="4616"/>
        <v>0</v>
      </c>
      <c r="BG2260" s="179">
        <f t="shared" si="4616"/>
        <v>0</v>
      </c>
      <c r="BH2260" s="179">
        <f t="shared" si="4616"/>
        <v>0</v>
      </c>
      <c r="BI2260" s="179">
        <f t="shared" si="4616"/>
        <v>0</v>
      </c>
      <c r="BJ2260" s="179">
        <f t="shared" si="4616"/>
        <v>0</v>
      </c>
      <c r="BK2260" s="179">
        <f t="shared" si="4616"/>
        <v>0</v>
      </c>
      <c r="BL2260" s="179">
        <f t="shared" si="4616"/>
        <v>0</v>
      </c>
      <c r="BM2260" s="179">
        <f t="shared" si="4616"/>
        <v>0</v>
      </c>
      <c r="BN2260" s="179">
        <f t="shared" si="4616"/>
        <v>0</v>
      </c>
      <c r="BO2260" s="179">
        <f t="shared" si="4616"/>
        <v>0</v>
      </c>
      <c r="BP2260" s="179">
        <f t="shared" si="4616"/>
        <v>0</v>
      </c>
      <c r="BQ2260" s="179">
        <f t="shared" si="4616"/>
        <v>0</v>
      </c>
      <c r="BR2260" s="179">
        <f t="shared" si="4616"/>
        <v>0</v>
      </c>
      <c r="BS2260" s="179">
        <f t="shared" si="4616"/>
        <v>0</v>
      </c>
      <c r="BT2260" s="179">
        <f t="shared" si="4616"/>
        <v>0</v>
      </c>
      <c r="BU2260" s="179">
        <f t="shared" si="4616"/>
        <v>0</v>
      </c>
      <c r="BV2260" s="179">
        <f t="shared" si="4616"/>
        <v>0</v>
      </c>
      <c r="BW2260" s="179">
        <f t="shared" si="4616"/>
        <v>0</v>
      </c>
      <c r="BX2260" s="179">
        <f t="shared" si="4616"/>
        <v>0</v>
      </c>
      <c r="BY2260" s="179">
        <f t="shared" si="4616"/>
        <v>0</v>
      </c>
      <c r="BZ2260" s="179">
        <f t="shared" si="4616"/>
        <v>0</v>
      </c>
      <c r="CA2260" s="179">
        <f t="shared" si="4616"/>
        <v>0</v>
      </c>
      <c r="CB2260" s="179">
        <f t="shared" si="4616"/>
        <v>0</v>
      </c>
      <c r="CC2260" s="179">
        <f t="shared" si="4616"/>
        <v>0</v>
      </c>
      <c r="CD2260" s="179">
        <f t="shared" si="4616"/>
        <v>0</v>
      </c>
      <c r="CE2260" s="179">
        <f t="shared" ref="CE2260:CL2260" si="4617">CE2235</f>
        <v>0</v>
      </c>
      <c r="CF2260" s="179">
        <f t="shared" si="4617"/>
        <v>0</v>
      </c>
      <c r="CG2260" s="179">
        <f t="shared" si="4617"/>
        <v>0</v>
      </c>
      <c r="CH2260" s="179">
        <f t="shared" si="4617"/>
        <v>0</v>
      </c>
      <c r="CI2260" s="179">
        <f t="shared" si="4617"/>
        <v>0</v>
      </c>
      <c r="CJ2260" s="179">
        <f t="shared" si="4617"/>
        <v>0</v>
      </c>
      <c r="CK2260" s="179">
        <f t="shared" si="4617"/>
        <v>0</v>
      </c>
      <c r="CL2260" s="179">
        <f t="shared" si="4617"/>
        <v>0</v>
      </c>
      <c r="CN2260" s="60"/>
      <c r="CO2260" s="179">
        <f t="shared" ref="CO2260:DL2260" si="4618">CO2235</f>
        <v>0</v>
      </c>
      <c r="CP2260" s="179">
        <f t="shared" si="4618"/>
        <v>0</v>
      </c>
      <c r="CQ2260" s="179">
        <f t="shared" si="4618"/>
        <v>0</v>
      </c>
      <c r="CR2260" s="179">
        <f t="shared" si="4618"/>
        <v>0</v>
      </c>
      <c r="CS2260" s="179">
        <f t="shared" si="4618"/>
        <v>0</v>
      </c>
      <c r="CT2260" s="179">
        <f t="shared" si="4618"/>
        <v>0</v>
      </c>
      <c r="CU2260" s="179">
        <f t="shared" si="4618"/>
        <v>0</v>
      </c>
      <c r="CV2260" s="179">
        <f t="shared" si="4618"/>
        <v>0</v>
      </c>
      <c r="CW2260" s="179">
        <f t="shared" si="4618"/>
        <v>0</v>
      </c>
      <c r="CX2260" s="179">
        <f t="shared" si="4618"/>
        <v>0</v>
      </c>
      <c r="CY2260" s="179">
        <f t="shared" si="4618"/>
        <v>0</v>
      </c>
      <c r="CZ2260" s="179">
        <f t="shared" si="4618"/>
        <v>0</v>
      </c>
      <c r="DA2260" s="179">
        <f t="shared" si="4618"/>
        <v>0</v>
      </c>
      <c r="DB2260" s="179">
        <f t="shared" si="4618"/>
        <v>0</v>
      </c>
      <c r="DC2260" s="179">
        <f t="shared" si="4618"/>
        <v>0</v>
      </c>
      <c r="DD2260" s="179">
        <f t="shared" si="4618"/>
        <v>0</v>
      </c>
      <c r="DE2260" s="179">
        <f t="shared" si="4618"/>
        <v>0</v>
      </c>
      <c r="DF2260" s="179">
        <f t="shared" si="4618"/>
        <v>0</v>
      </c>
      <c r="DG2260" s="179">
        <f t="shared" si="4618"/>
        <v>0</v>
      </c>
      <c r="DH2260" s="179">
        <f t="shared" si="4618"/>
        <v>0</v>
      </c>
      <c r="DI2260" s="179">
        <f t="shared" si="4618"/>
        <v>0</v>
      </c>
      <c r="DJ2260" s="179">
        <f t="shared" si="4618"/>
        <v>0</v>
      </c>
      <c r="DK2260" s="179">
        <f t="shared" si="4618"/>
        <v>0</v>
      </c>
      <c r="DL2260" s="179">
        <f t="shared" si="4618"/>
        <v>0</v>
      </c>
    </row>
    <row r="2261" spans="1:116" x14ac:dyDescent="0.4">
      <c r="B2261" t="s">
        <v>332</v>
      </c>
      <c r="D2261" t="s">
        <v>425</v>
      </c>
      <c r="E2261" s="8" t="str">
        <f t="shared" ref="E2261" si="4619">ROW()&amp;" "&amp;D2261</f>
        <v>2261 FAPPE-F</v>
      </c>
      <c r="G2261" s="241" t="str">
        <f>IFERROR(SUBSTITUTE(TRIM(MID(G2239, SEARCH("-", G2239) + 1, LEN(G2239))),":",""),"no unit")</f>
        <v>no unit</v>
      </c>
      <c r="H2261" s="12"/>
      <c r="I2261" s="60"/>
      <c r="J2261" s="60"/>
      <c r="K2261" s="15"/>
      <c r="L2261" s="15"/>
      <c r="M2261" s="15"/>
      <c r="N2261" s="15"/>
      <c r="O2261" s="15"/>
      <c r="P2261" s="15"/>
      <c r="R2261" s="15"/>
      <c r="S2261" s="179"/>
      <c r="T2261" s="179"/>
      <c r="U2261" s="179"/>
      <c r="V2261" s="179"/>
      <c r="W2261" s="179"/>
      <c r="X2261" s="179"/>
      <c r="Y2261" s="179"/>
      <c r="Z2261" s="179"/>
      <c r="AA2261" s="179"/>
      <c r="AB2261" s="179"/>
      <c r="AC2261" s="179"/>
      <c r="AD2261" s="179"/>
      <c r="AE2261" s="179"/>
      <c r="AF2261" s="179"/>
      <c r="AG2261" s="179"/>
      <c r="AH2261" s="179"/>
      <c r="AI2261" s="179"/>
      <c r="AJ2261" s="179"/>
      <c r="AK2261" s="179"/>
      <c r="AL2261" s="179"/>
      <c r="AM2261" s="179"/>
      <c r="AN2261" s="179"/>
      <c r="AO2261" s="179"/>
      <c r="AP2261" s="179"/>
      <c r="AQ2261" s="179"/>
      <c r="AR2261" s="179"/>
      <c r="AS2261" s="179"/>
      <c r="AT2261" s="179"/>
      <c r="AU2261" s="179"/>
      <c r="AV2261" s="179"/>
      <c r="AW2261" s="179"/>
      <c r="AX2261" s="179"/>
      <c r="AY2261" s="179"/>
      <c r="AZ2261" s="179"/>
      <c r="BA2261" s="179"/>
      <c r="BB2261" s="179"/>
      <c r="BC2261" s="179"/>
      <c r="BD2261" s="179"/>
      <c r="BE2261" s="179"/>
      <c r="BF2261" s="179"/>
      <c r="BG2261" s="179"/>
      <c r="BH2261" s="179"/>
      <c r="BI2261" s="179"/>
      <c r="BJ2261" s="179"/>
      <c r="BK2261" s="179"/>
      <c r="BL2261" s="179"/>
      <c r="BM2261" s="179"/>
      <c r="BN2261" s="179"/>
      <c r="BO2261" s="179"/>
      <c r="BP2261" s="179"/>
      <c r="BQ2261" s="179"/>
      <c r="BR2261" s="179"/>
      <c r="BS2261" s="179"/>
      <c r="BT2261" s="179"/>
      <c r="BU2261" s="179"/>
      <c r="BV2261" s="179"/>
      <c r="BW2261" s="179"/>
      <c r="BX2261" s="179"/>
      <c r="BY2261" s="179"/>
      <c r="BZ2261" s="179"/>
      <c r="CA2261" s="179"/>
      <c r="CB2261" s="179"/>
      <c r="CC2261" s="179"/>
      <c r="CD2261" s="179"/>
      <c r="CE2261" s="179"/>
      <c r="CF2261" s="179"/>
      <c r="CG2261" s="179"/>
      <c r="CH2261" s="179"/>
      <c r="CI2261" s="179"/>
      <c r="CJ2261" s="179"/>
      <c r="CK2261" s="179"/>
      <c r="CL2261" s="179"/>
      <c r="CN2261" s="60"/>
      <c r="CO2261" s="179"/>
      <c r="CP2261" s="179"/>
      <c r="CQ2261" s="179"/>
      <c r="CR2261" s="179"/>
      <c r="CS2261" s="179"/>
      <c r="CT2261" s="179"/>
      <c r="CU2261" s="179"/>
      <c r="CV2261" s="179"/>
      <c r="CW2261" s="179"/>
      <c r="CX2261" s="179"/>
      <c r="CY2261" s="179"/>
      <c r="CZ2261" s="179"/>
      <c r="DA2261" s="179"/>
      <c r="DB2261" s="179"/>
      <c r="DC2261" s="179"/>
      <c r="DD2261" s="179"/>
      <c r="DE2261" s="179"/>
      <c r="DF2261" s="179"/>
      <c r="DG2261" s="179"/>
      <c r="DH2261" s="179"/>
      <c r="DI2261" s="179"/>
      <c r="DJ2261" s="179"/>
      <c r="DK2261" s="179"/>
      <c r="DL2261" s="179"/>
    </row>
    <row r="2262" spans="1:116" x14ac:dyDescent="0.4">
      <c r="A2262" s="3"/>
      <c r="B2262" t="s">
        <v>332</v>
      </c>
      <c r="D2262" t="s">
        <v>425</v>
      </c>
      <c r="E2262" s="8" t="str">
        <f>ROW()&amp;" "&amp;D2262</f>
        <v>2262 FAPPE-F</v>
      </c>
      <c r="G2262" s="191" t="str">
        <f>G2237</f>
        <v>Secondary revenue driver</v>
      </c>
      <c r="H2262" s="90"/>
      <c r="I2262" s="213"/>
      <c r="J2262" s="213"/>
      <c r="K2262" s="214"/>
      <c r="L2262" s="214"/>
      <c r="M2262" s="214"/>
      <c r="N2262" s="214"/>
      <c r="O2262" s="214"/>
      <c r="P2262" s="214"/>
      <c r="R2262" s="214"/>
      <c r="S2262" s="4" t="str">
        <f t="shared" ref="S2262:AX2262" si="4620">ADDRESS(ROW(S2254),COLUMN(S2254),2)</f>
        <v>S$2254</v>
      </c>
      <c r="T2262" s="4" t="str">
        <f t="shared" si="4620"/>
        <v>T$2254</v>
      </c>
      <c r="U2262" s="4" t="str">
        <f t="shared" si="4620"/>
        <v>U$2254</v>
      </c>
      <c r="V2262" s="4" t="str">
        <f t="shared" si="4620"/>
        <v>V$2254</v>
      </c>
      <c r="W2262" s="4" t="str">
        <f t="shared" si="4620"/>
        <v>W$2254</v>
      </c>
      <c r="X2262" s="4" t="str">
        <f t="shared" si="4620"/>
        <v>X$2254</v>
      </c>
      <c r="Y2262" s="4" t="str">
        <f t="shared" si="4620"/>
        <v>Y$2254</v>
      </c>
      <c r="Z2262" s="4" t="str">
        <f t="shared" si="4620"/>
        <v>Z$2254</v>
      </c>
      <c r="AA2262" s="4" t="str">
        <f t="shared" si="4620"/>
        <v>AA$2254</v>
      </c>
      <c r="AB2262" s="4" t="str">
        <f t="shared" si="4620"/>
        <v>AB$2254</v>
      </c>
      <c r="AC2262" s="4" t="str">
        <f t="shared" si="4620"/>
        <v>AC$2254</v>
      </c>
      <c r="AD2262" s="4" t="str">
        <f t="shared" si="4620"/>
        <v>AD$2254</v>
      </c>
      <c r="AE2262" s="4" t="str">
        <f t="shared" si="4620"/>
        <v>AE$2254</v>
      </c>
      <c r="AF2262" s="4" t="str">
        <f t="shared" si="4620"/>
        <v>AF$2254</v>
      </c>
      <c r="AG2262" s="4" t="str">
        <f t="shared" si="4620"/>
        <v>AG$2254</v>
      </c>
      <c r="AH2262" s="4" t="str">
        <f t="shared" si="4620"/>
        <v>AH$2254</v>
      </c>
      <c r="AI2262" s="4" t="str">
        <f t="shared" si="4620"/>
        <v>AI$2254</v>
      </c>
      <c r="AJ2262" s="4" t="str">
        <f t="shared" si="4620"/>
        <v>AJ$2254</v>
      </c>
      <c r="AK2262" s="4" t="str">
        <f t="shared" si="4620"/>
        <v>AK$2254</v>
      </c>
      <c r="AL2262" s="4" t="str">
        <f t="shared" si="4620"/>
        <v>AL$2254</v>
      </c>
      <c r="AM2262" s="4" t="str">
        <f t="shared" si="4620"/>
        <v>AM$2254</v>
      </c>
      <c r="AN2262" s="4" t="str">
        <f t="shared" si="4620"/>
        <v>AN$2254</v>
      </c>
      <c r="AO2262" s="4" t="str">
        <f t="shared" si="4620"/>
        <v>AO$2254</v>
      </c>
      <c r="AP2262" s="4" t="str">
        <f t="shared" si="4620"/>
        <v>AP$2254</v>
      </c>
      <c r="AQ2262" s="4" t="str">
        <f t="shared" si="4620"/>
        <v>AQ$2254</v>
      </c>
      <c r="AR2262" s="4" t="str">
        <f t="shared" si="4620"/>
        <v>AR$2254</v>
      </c>
      <c r="AS2262" s="4" t="str">
        <f t="shared" si="4620"/>
        <v>AS$2254</v>
      </c>
      <c r="AT2262" s="4" t="str">
        <f t="shared" si="4620"/>
        <v>AT$2254</v>
      </c>
      <c r="AU2262" s="4" t="str">
        <f t="shared" si="4620"/>
        <v>AU$2254</v>
      </c>
      <c r="AV2262" s="4" t="str">
        <f t="shared" si="4620"/>
        <v>AV$2254</v>
      </c>
      <c r="AW2262" s="4" t="str">
        <f t="shared" si="4620"/>
        <v>AW$2254</v>
      </c>
      <c r="AX2262" s="4" t="str">
        <f t="shared" si="4620"/>
        <v>AX$2254</v>
      </c>
      <c r="AY2262" s="4" t="str">
        <f t="shared" ref="AY2262:CD2262" si="4621">ADDRESS(ROW(AY2254),COLUMN(AY2254),2)</f>
        <v>AY$2254</v>
      </c>
      <c r="AZ2262" s="4" t="str">
        <f t="shared" si="4621"/>
        <v>AZ$2254</v>
      </c>
      <c r="BA2262" s="4" t="str">
        <f t="shared" si="4621"/>
        <v>BA$2254</v>
      </c>
      <c r="BB2262" s="4" t="str">
        <f t="shared" si="4621"/>
        <v>BB$2254</v>
      </c>
      <c r="BC2262" s="4" t="str">
        <f t="shared" si="4621"/>
        <v>BC$2254</v>
      </c>
      <c r="BD2262" s="4" t="str">
        <f t="shared" si="4621"/>
        <v>BD$2254</v>
      </c>
      <c r="BE2262" s="4" t="str">
        <f t="shared" si="4621"/>
        <v>BE$2254</v>
      </c>
      <c r="BF2262" s="4" t="str">
        <f t="shared" si="4621"/>
        <v>BF$2254</v>
      </c>
      <c r="BG2262" s="4" t="str">
        <f t="shared" si="4621"/>
        <v>BG$2254</v>
      </c>
      <c r="BH2262" s="4" t="str">
        <f t="shared" si="4621"/>
        <v>BH$2254</v>
      </c>
      <c r="BI2262" s="4" t="str">
        <f t="shared" si="4621"/>
        <v>BI$2254</v>
      </c>
      <c r="BJ2262" s="4" t="str">
        <f t="shared" si="4621"/>
        <v>BJ$2254</v>
      </c>
      <c r="BK2262" s="4" t="str">
        <f t="shared" si="4621"/>
        <v>BK$2254</v>
      </c>
      <c r="BL2262" s="4" t="str">
        <f t="shared" si="4621"/>
        <v>BL$2254</v>
      </c>
      <c r="BM2262" s="4" t="str">
        <f t="shared" si="4621"/>
        <v>BM$2254</v>
      </c>
      <c r="BN2262" s="4" t="str">
        <f t="shared" si="4621"/>
        <v>BN$2254</v>
      </c>
      <c r="BO2262" s="4" t="str">
        <f t="shared" si="4621"/>
        <v>BO$2254</v>
      </c>
      <c r="BP2262" s="4" t="str">
        <f t="shared" si="4621"/>
        <v>BP$2254</v>
      </c>
      <c r="BQ2262" s="4" t="str">
        <f t="shared" si="4621"/>
        <v>BQ$2254</v>
      </c>
      <c r="BR2262" s="4" t="str">
        <f t="shared" si="4621"/>
        <v>BR$2254</v>
      </c>
      <c r="BS2262" s="4" t="str">
        <f t="shared" si="4621"/>
        <v>BS$2254</v>
      </c>
      <c r="BT2262" s="4" t="str">
        <f t="shared" si="4621"/>
        <v>BT$2254</v>
      </c>
      <c r="BU2262" s="4" t="str">
        <f t="shared" si="4621"/>
        <v>BU$2254</v>
      </c>
      <c r="BV2262" s="4" t="str">
        <f t="shared" si="4621"/>
        <v>BV$2254</v>
      </c>
      <c r="BW2262" s="4" t="str">
        <f t="shared" si="4621"/>
        <v>BW$2254</v>
      </c>
      <c r="BX2262" s="4" t="str">
        <f t="shared" si="4621"/>
        <v>BX$2254</v>
      </c>
      <c r="BY2262" s="4" t="str">
        <f t="shared" si="4621"/>
        <v>BY$2254</v>
      </c>
      <c r="BZ2262" s="4" t="str">
        <f t="shared" si="4621"/>
        <v>BZ$2254</v>
      </c>
      <c r="CA2262" s="4" t="str">
        <f t="shared" si="4621"/>
        <v>CA$2254</v>
      </c>
      <c r="CB2262" s="4" t="str">
        <f t="shared" si="4621"/>
        <v>CB$2254</v>
      </c>
      <c r="CC2262" s="4" t="str">
        <f t="shared" si="4621"/>
        <v>CC$2254</v>
      </c>
      <c r="CD2262" s="4" t="str">
        <f t="shared" si="4621"/>
        <v>CD$2254</v>
      </c>
      <c r="CE2262" s="4" t="str">
        <f t="shared" ref="CE2262:CL2262" si="4622">ADDRESS(ROW(CE2254),COLUMN(CE2254),2)</f>
        <v>CE$2254</v>
      </c>
      <c r="CF2262" s="4" t="str">
        <f t="shared" si="4622"/>
        <v>CF$2254</v>
      </c>
      <c r="CG2262" s="4" t="str">
        <f t="shared" si="4622"/>
        <v>CG$2254</v>
      </c>
      <c r="CH2262" s="4" t="str">
        <f t="shared" si="4622"/>
        <v>CH$2254</v>
      </c>
      <c r="CI2262" s="4" t="str">
        <f t="shared" si="4622"/>
        <v>CI$2254</v>
      </c>
      <c r="CJ2262" s="4" t="str">
        <f t="shared" si="4622"/>
        <v>CJ$2254</v>
      </c>
      <c r="CK2262" s="4" t="str">
        <f t="shared" si="4622"/>
        <v>CK$2254</v>
      </c>
      <c r="CL2262" s="4" t="str">
        <f t="shared" si="4622"/>
        <v>CL$2254</v>
      </c>
      <c r="CN2262" s="213"/>
      <c r="CO2262" s="4" t="str">
        <f t="shared" ref="CO2262:DL2262" si="4623">ADDRESS(ROW(CO2254),COLUMN(CO2254),2)</f>
        <v>CO$2254</v>
      </c>
      <c r="CP2262" s="4" t="str">
        <f t="shared" si="4623"/>
        <v>CP$2254</v>
      </c>
      <c r="CQ2262" s="4" t="str">
        <f t="shared" si="4623"/>
        <v>CQ$2254</v>
      </c>
      <c r="CR2262" s="4" t="str">
        <f t="shared" si="4623"/>
        <v>CR$2254</v>
      </c>
      <c r="CS2262" s="4" t="str">
        <f t="shared" si="4623"/>
        <v>CS$2254</v>
      </c>
      <c r="CT2262" s="4" t="str">
        <f t="shared" si="4623"/>
        <v>CT$2254</v>
      </c>
      <c r="CU2262" s="4" t="str">
        <f t="shared" si="4623"/>
        <v>CU$2254</v>
      </c>
      <c r="CV2262" s="4" t="str">
        <f t="shared" si="4623"/>
        <v>CV$2254</v>
      </c>
      <c r="CW2262" s="4" t="str">
        <f t="shared" si="4623"/>
        <v>CW$2254</v>
      </c>
      <c r="CX2262" s="4" t="str">
        <f t="shared" si="4623"/>
        <v>CX$2254</v>
      </c>
      <c r="CY2262" s="4" t="str">
        <f t="shared" si="4623"/>
        <v>CY$2254</v>
      </c>
      <c r="CZ2262" s="4" t="str">
        <f t="shared" si="4623"/>
        <v>CZ$2254</v>
      </c>
      <c r="DA2262" s="4" t="str">
        <f t="shared" si="4623"/>
        <v>DA$2254</v>
      </c>
      <c r="DB2262" s="4" t="str">
        <f t="shared" si="4623"/>
        <v>DB$2254</v>
      </c>
      <c r="DC2262" s="4" t="str">
        <f t="shared" si="4623"/>
        <v>DC$2254</v>
      </c>
      <c r="DD2262" s="4" t="str">
        <f t="shared" si="4623"/>
        <v>DD$2254</v>
      </c>
      <c r="DE2262" s="4" t="str">
        <f t="shared" si="4623"/>
        <v>DE$2254</v>
      </c>
      <c r="DF2262" s="4" t="str">
        <f t="shared" si="4623"/>
        <v>DF$2254</v>
      </c>
      <c r="DG2262" s="4" t="str">
        <f t="shared" si="4623"/>
        <v>DG$2254</v>
      </c>
      <c r="DH2262" s="4" t="str">
        <f t="shared" si="4623"/>
        <v>DH$2254</v>
      </c>
      <c r="DI2262" s="4" t="str">
        <f t="shared" si="4623"/>
        <v>DI$2254</v>
      </c>
      <c r="DJ2262" s="4" t="str">
        <f t="shared" si="4623"/>
        <v>DJ$2254</v>
      </c>
      <c r="DK2262" s="4" t="str">
        <f t="shared" si="4623"/>
        <v>DK$2254</v>
      </c>
      <c r="DL2262" s="4" t="str">
        <f t="shared" si="4623"/>
        <v>DL$2254</v>
      </c>
    </row>
    <row r="2263" spans="1:116" x14ac:dyDescent="0.4">
      <c r="B2263" t="s">
        <v>332</v>
      </c>
      <c r="D2263" t="s">
        <v>425</v>
      </c>
      <c r="E2263" s="8" t="str">
        <f>ROW()&amp;" "&amp;D2263</f>
        <v>2263 FAPPE-F</v>
      </c>
      <c r="G2263" s="136" t="str">
        <f>G2238</f>
        <v>Secondary volume driver</v>
      </c>
      <c r="H2263" s="12"/>
      <c r="I2263" s="60"/>
      <c r="J2263" s="60"/>
      <c r="K2263" s="15"/>
      <c r="L2263" s="15"/>
      <c r="M2263" s="15"/>
      <c r="N2263" s="15"/>
      <c r="O2263" s="15"/>
      <c r="P2263" s="15"/>
      <c r="R2263" s="15"/>
      <c r="S2263" s="179" t="str">
        <f t="shared" ref="S2263:AX2263" si="4624">S2238</f>
        <v>S$19</v>
      </c>
      <c r="T2263" s="179" t="str">
        <f t="shared" si="4624"/>
        <v>T$19</v>
      </c>
      <c r="U2263" s="179" t="str">
        <f t="shared" si="4624"/>
        <v>U$19</v>
      </c>
      <c r="V2263" s="179" t="str">
        <f t="shared" si="4624"/>
        <v>V$19</v>
      </c>
      <c r="W2263" s="179" t="str">
        <f t="shared" si="4624"/>
        <v>W$19</v>
      </c>
      <c r="X2263" s="179" t="str">
        <f t="shared" si="4624"/>
        <v>X$19</v>
      </c>
      <c r="Y2263" s="179" t="str">
        <f t="shared" si="4624"/>
        <v>Y$19</v>
      </c>
      <c r="Z2263" s="179" t="str">
        <f t="shared" si="4624"/>
        <v>Z$19</v>
      </c>
      <c r="AA2263" s="179" t="str">
        <f t="shared" si="4624"/>
        <v>AA$19</v>
      </c>
      <c r="AB2263" s="179" t="str">
        <f t="shared" si="4624"/>
        <v>AB$19</v>
      </c>
      <c r="AC2263" s="179" t="str">
        <f t="shared" si="4624"/>
        <v>AC$19</v>
      </c>
      <c r="AD2263" s="179" t="str">
        <f t="shared" si="4624"/>
        <v>AD$19</v>
      </c>
      <c r="AE2263" s="179" t="str">
        <f t="shared" si="4624"/>
        <v>AE$19</v>
      </c>
      <c r="AF2263" s="179" t="str">
        <f t="shared" si="4624"/>
        <v>AF$19</v>
      </c>
      <c r="AG2263" s="179" t="str">
        <f t="shared" si="4624"/>
        <v>AG$19</v>
      </c>
      <c r="AH2263" s="179" t="str">
        <f t="shared" si="4624"/>
        <v>AH$19</v>
      </c>
      <c r="AI2263" s="179" t="str">
        <f t="shared" si="4624"/>
        <v>AI$19</v>
      </c>
      <c r="AJ2263" s="179" t="str">
        <f t="shared" si="4624"/>
        <v>AJ$19</v>
      </c>
      <c r="AK2263" s="179" t="str">
        <f t="shared" si="4624"/>
        <v>AK$19</v>
      </c>
      <c r="AL2263" s="179" t="str">
        <f t="shared" si="4624"/>
        <v>AL$19</v>
      </c>
      <c r="AM2263" s="179" t="str">
        <f t="shared" si="4624"/>
        <v>AM$19</v>
      </c>
      <c r="AN2263" s="179" t="str">
        <f t="shared" si="4624"/>
        <v>AN$19</v>
      </c>
      <c r="AO2263" s="179" t="str">
        <f t="shared" si="4624"/>
        <v>AO$19</v>
      </c>
      <c r="AP2263" s="179" t="str">
        <f t="shared" si="4624"/>
        <v>AP$19</v>
      </c>
      <c r="AQ2263" s="179" t="str">
        <f t="shared" si="4624"/>
        <v>AQ$19</v>
      </c>
      <c r="AR2263" s="179" t="str">
        <f t="shared" si="4624"/>
        <v>AR$19</v>
      </c>
      <c r="AS2263" s="179" t="str">
        <f t="shared" si="4624"/>
        <v>AS$19</v>
      </c>
      <c r="AT2263" s="179" t="str">
        <f t="shared" si="4624"/>
        <v>AT$19</v>
      </c>
      <c r="AU2263" s="179" t="str">
        <f t="shared" si="4624"/>
        <v>AU$19</v>
      </c>
      <c r="AV2263" s="179" t="str">
        <f t="shared" si="4624"/>
        <v>AV$19</v>
      </c>
      <c r="AW2263" s="179" t="str">
        <f t="shared" si="4624"/>
        <v>AW$19</v>
      </c>
      <c r="AX2263" s="179" t="str">
        <f t="shared" si="4624"/>
        <v>AX$19</v>
      </c>
      <c r="AY2263" s="179" t="str">
        <f t="shared" ref="AY2263:CD2263" si="4625">AY2238</f>
        <v>AY$19</v>
      </c>
      <c r="AZ2263" s="179" t="str">
        <f t="shared" si="4625"/>
        <v>AZ$19</v>
      </c>
      <c r="BA2263" s="179" t="str">
        <f t="shared" si="4625"/>
        <v>BA$19</v>
      </c>
      <c r="BB2263" s="179" t="str">
        <f t="shared" si="4625"/>
        <v>BB$19</v>
      </c>
      <c r="BC2263" s="179" t="str">
        <f t="shared" si="4625"/>
        <v>BC$19</v>
      </c>
      <c r="BD2263" s="179" t="str">
        <f t="shared" si="4625"/>
        <v>BD$19</v>
      </c>
      <c r="BE2263" s="179" t="str">
        <f t="shared" si="4625"/>
        <v>BE$19</v>
      </c>
      <c r="BF2263" s="179" t="str">
        <f t="shared" si="4625"/>
        <v>BF$19</v>
      </c>
      <c r="BG2263" s="179" t="str">
        <f t="shared" si="4625"/>
        <v>BG$19</v>
      </c>
      <c r="BH2263" s="179" t="str">
        <f t="shared" si="4625"/>
        <v>BH$19</v>
      </c>
      <c r="BI2263" s="179" t="str">
        <f t="shared" si="4625"/>
        <v>BI$19</v>
      </c>
      <c r="BJ2263" s="179" t="str">
        <f t="shared" si="4625"/>
        <v>BJ$19</v>
      </c>
      <c r="BK2263" s="179" t="str">
        <f t="shared" si="4625"/>
        <v>BK$19</v>
      </c>
      <c r="BL2263" s="179" t="str">
        <f t="shared" si="4625"/>
        <v>BL$19</v>
      </c>
      <c r="BM2263" s="179" t="str">
        <f t="shared" si="4625"/>
        <v>BM$19</v>
      </c>
      <c r="BN2263" s="179" t="str">
        <f t="shared" si="4625"/>
        <v>BN$19</v>
      </c>
      <c r="BO2263" s="179" t="str">
        <f t="shared" si="4625"/>
        <v>BO$19</v>
      </c>
      <c r="BP2263" s="179" t="str">
        <f t="shared" si="4625"/>
        <v>BP$19</v>
      </c>
      <c r="BQ2263" s="179" t="str">
        <f t="shared" si="4625"/>
        <v>BQ$19</v>
      </c>
      <c r="BR2263" s="179" t="str">
        <f t="shared" si="4625"/>
        <v>BR$19</v>
      </c>
      <c r="BS2263" s="179" t="str">
        <f t="shared" si="4625"/>
        <v>BS$19</v>
      </c>
      <c r="BT2263" s="179" t="str">
        <f t="shared" si="4625"/>
        <v>BT$19</v>
      </c>
      <c r="BU2263" s="179" t="str">
        <f t="shared" si="4625"/>
        <v>BU$19</v>
      </c>
      <c r="BV2263" s="179" t="str">
        <f t="shared" si="4625"/>
        <v>BV$19</v>
      </c>
      <c r="BW2263" s="179" t="str">
        <f t="shared" si="4625"/>
        <v>BW$19</v>
      </c>
      <c r="BX2263" s="179" t="str">
        <f t="shared" si="4625"/>
        <v>BX$19</v>
      </c>
      <c r="BY2263" s="179" t="str">
        <f t="shared" si="4625"/>
        <v>BY$19</v>
      </c>
      <c r="BZ2263" s="179" t="str">
        <f t="shared" si="4625"/>
        <v>BZ$19</v>
      </c>
      <c r="CA2263" s="179" t="str">
        <f t="shared" si="4625"/>
        <v>CA$19</v>
      </c>
      <c r="CB2263" s="179" t="str">
        <f t="shared" si="4625"/>
        <v>CB$19</v>
      </c>
      <c r="CC2263" s="179" t="str">
        <f t="shared" si="4625"/>
        <v>CC$19</v>
      </c>
      <c r="CD2263" s="179" t="str">
        <f t="shared" si="4625"/>
        <v>CD$19</v>
      </c>
      <c r="CE2263" s="179" t="str">
        <f t="shared" ref="CE2263:CL2263" si="4626">CE2238</f>
        <v>CE$19</v>
      </c>
      <c r="CF2263" s="179" t="str">
        <f t="shared" si="4626"/>
        <v>CF$19</v>
      </c>
      <c r="CG2263" s="179" t="str">
        <f t="shared" si="4626"/>
        <v>CG$19</v>
      </c>
      <c r="CH2263" s="179" t="str">
        <f t="shared" si="4626"/>
        <v>CH$19</v>
      </c>
      <c r="CI2263" s="179" t="str">
        <f t="shared" si="4626"/>
        <v>CI$19</v>
      </c>
      <c r="CJ2263" s="179" t="str">
        <f t="shared" si="4626"/>
        <v>CJ$19</v>
      </c>
      <c r="CK2263" s="179" t="str">
        <f t="shared" si="4626"/>
        <v>CK$19</v>
      </c>
      <c r="CL2263" s="179" t="str">
        <f t="shared" si="4626"/>
        <v>CL$19</v>
      </c>
      <c r="CN2263" s="60"/>
      <c r="CO2263" s="179" t="str">
        <f t="shared" ref="CO2263:DL2263" si="4627">CO2238</f>
        <v>CO$19</v>
      </c>
      <c r="CP2263" s="179" t="str">
        <f t="shared" si="4627"/>
        <v>CP$19</v>
      </c>
      <c r="CQ2263" s="179" t="str">
        <f t="shared" si="4627"/>
        <v>CQ$19</v>
      </c>
      <c r="CR2263" s="179" t="str">
        <f t="shared" si="4627"/>
        <v>CR$19</v>
      </c>
      <c r="CS2263" s="179" t="str">
        <f t="shared" si="4627"/>
        <v>CS$19</v>
      </c>
      <c r="CT2263" s="179" t="str">
        <f t="shared" si="4627"/>
        <v>CT$19</v>
      </c>
      <c r="CU2263" s="179" t="str">
        <f t="shared" si="4627"/>
        <v>CU$19</v>
      </c>
      <c r="CV2263" s="179" t="str">
        <f t="shared" si="4627"/>
        <v>CV$19</v>
      </c>
      <c r="CW2263" s="179" t="str">
        <f t="shared" si="4627"/>
        <v>CW$19</v>
      </c>
      <c r="CX2263" s="179" t="str">
        <f t="shared" si="4627"/>
        <v>CX$19</v>
      </c>
      <c r="CY2263" s="179" t="str">
        <f t="shared" si="4627"/>
        <v>CY$19</v>
      </c>
      <c r="CZ2263" s="179" t="str">
        <f t="shared" si="4627"/>
        <v>CZ$19</v>
      </c>
      <c r="DA2263" s="179" t="str">
        <f t="shared" si="4627"/>
        <v>DA$19</v>
      </c>
      <c r="DB2263" s="179" t="str">
        <f t="shared" si="4627"/>
        <v>DB$19</v>
      </c>
      <c r="DC2263" s="179" t="str">
        <f t="shared" si="4627"/>
        <v>DC$19</v>
      </c>
      <c r="DD2263" s="179" t="str">
        <f t="shared" si="4627"/>
        <v>DD$19</v>
      </c>
      <c r="DE2263" s="179" t="str">
        <f t="shared" si="4627"/>
        <v>DE$19</v>
      </c>
      <c r="DF2263" s="179" t="str">
        <f t="shared" si="4627"/>
        <v>DF$19</v>
      </c>
      <c r="DG2263" s="179" t="str">
        <f t="shared" si="4627"/>
        <v>DG$19</v>
      </c>
      <c r="DH2263" s="179" t="str">
        <f t="shared" si="4627"/>
        <v>DH$19</v>
      </c>
      <c r="DI2263" s="179" t="str">
        <f t="shared" si="4627"/>
        <v>DI$19</v>
      </c>
      <c r="DJ2263" s="179" t="str">
        <f t="shared" si="4627"/>
        <v>DJ$19</v>
      </c>
      <c r="DK2263" s="179" t="str">
        <f t="shared" si="4627"/>
        <v>DK$19</v>
      </c>
      <c r="DL2263" s="179" t="str">
        <f t="shared" si="4627"/>
        <v>DL$19</v>
      </c>
    </row>
    <row r="2264" spans="1:116" x14ac:dyDescent="0.4">
      <c r="A2264" s="27"/>
      <c r="B2264" s="27"/>
      <c r="C2264" s="27"/>
      <c r="D2264" s="27"/>
      <c r="E2264" s="27"/>
      <c r="F2264" s="27"/>
      <c r="G2264" s="27"/>
      <c r="H2264" s="27"/>
      <c r="I2264" s="27"/>
      <c r="J2264" s="27"/>
      <c r="K2264" s="27"/>
      <c r="L2264" s="27"/>
      <c r="M2264" s="27"/>
      <c r="N2264" s="27"/>
      <c r="O2264" s="27"/>
      <c r="P2264" s="27"/>
      <c r="CN2264" s="27"/>
    </row>
    <row r="2265" spans="1:116" x14ac:dyDescent="0.4">
      <c r="A2265" s="174"/>
      <c r="E2265" s="8"/>
      <c r="G2265" s="175" t="s">
        <v>490</v>
      </c>
      <c r="H2265" s="174"/>
      <c r="I2265" s="176"/>
      <c r="J2265" s="176"/>
      <c r="K2265" s="197"/>
      <c r="L2265" s="197"/>
      <c r="M2265" s="197"/>
      <c r="N2265" s="197"/>
      <c r="O2265" s="197"/>
      <c r="P2265" s="197"/>
      <c r="R2265" s="198"/>
      <c r="S2265" s="174"/>
      <c r="T2265" s="174"/>
      <c r="U2265" s="174"/>
      <c r="V2265" s="174"/>
      <c r="W2265" s="174"/>
      <c r="X2265" s="174"/>
      <c r="Y2265" s="174"/>
      <c r="Z2265" s="174"/>
      <c r="AA2265" s="174"/>
      <c r="AB2265" s="174"/>
      <c r="AC2265" s="174"/>
      <c r="AD2265" s="174"/>
      <c r="AE2265" s="174"/>
      <c r="AF2265" s="174"/>
      <c r="AG2265" s="174"/>
      <c r="AH2265" s="174"/>
      <c r="AI2265" s="174"/>
      <c r="AJ2265" s="174"/>
      <c r="AK2265" s="174"/>
      <c r="AL2265" s="174"/>
      <c r="AM2265" s="174"/>
      <c r="AN2265" s="174"/>
      <c r="AO2265" s="174"/>
      <c r="AP2265" s="174"/>
      <c r="AQ2265" s="174"/>
      <c r="AR2265" s="174"/>
      <c r="AS2265" s="174"/>
      <c r="AT2265" s="174"/>
      <c r="AU2265" s="174"/>
      <c r="AV2265" s="174"/>
      <c r="AW2265" s="174"/>
      <c r="AX2265" s="174"/>
      <c r="AY2265" s="174"/>
      <c r="AZ2265" s="174"/>
      <c r="BA2265" s="174"/>
      <c r="BB2265" s="174"/>
      <c r="BC2265" s="174"/>
      <c r="BD2265" s="174"/>
      <c r="BE2265" s="174"/>
      <c r="BF2265" s="174"/>
      <c r="BG2265" s="174"/>
      <c r="BH2265" s="174"/>
      <c r="BI2265" s="174"/>
      <c r="BJ2265" s="174"/>
      <c r="BK2265" s="174"/>
      <c r="BL2265" s="174"/>
      <c r="BM2265" s="174"/>
      <c r="BN2265" s="174"/>
      <c r="BO2265" s="174"/>
      <c r="BP2265" s="174"/>
      <c r="BQ2265" s="174"/>
      <c r="BR2265" s="174"/>
      <c r="BS2265" s="174"/>
      <c r="BT2265" s="174"/>
      <c r="BU2265" s="174"/>
      <c r="BV2265" s="174"/>
      <c r="BW2265" s="174"/>
      <c r="BX2265" s="174"/>
      <c r="BY2265" s="174"/>
      <c r="BZ2265" s="174"/>
      <c r="CA2265" s="174"/>
      <c r="CB2265" s="174"/>
      <c r="CC2265" s="174"/>
      <c r="CD2265" s="174"/>
      <c r="CE2265" s="174"/>
      <c r="CF2265" s="174"/>
      <c r="CG2265" s="174"/>
      <c r="CH2265" s="174"/>
      <c r="CI2265" s="174"/>
      <c r="CJ2265" s="174"/>
      <c r="CK2265" s="174"/>
      <c r="CL2265" s="174"/>
      <c r="CN2265" s="176"/>
      <c r="CO2265" s="174"/>
      <c r="CP2265" s="174"/>
      <c r="CQ2265" s="174"/>
      <c r="CR2265" s="174"/>
      <c r="CS2265" s="174"/>
      <c r="CT2265" s="174"/>
      <c r="CU2265" s="174"/>
      <c r="CV2265" s="174"/>
      <c r="CW2265" s="174"/>
      <c r="CX2265" s="174"/>
      <c r="CY2265" s="174"/>
      <c r="CZ2265" s="174"/>
      <c r="DA2265" s="174"/>
      <c r="DB2265" s="174"/>
      <c r="DC2265" s="174"/>
      <c r="DD2265" s="174"/>
      <c r="DE2265" s="174"/>
      <c r="DF2265" s="174"/>
      <c r="DG2265" s="174"/>
      <c r="DH2265" s="174"/>
      <c r="DI2265" s="174"/>
      <c r="DJ2265" s="174"/>
      <c r="DK2265" s="174"/>
      <c r="DL2265" s="174"/>
    </row>
    <row r="2266" spans="1:116" x14ac:dyDescent="0.4">
      <c r="A2266" s="174"/>
      <c r="E2266" s="8"/>
      <c r="G2266" s="175" t="s">
        <v>492</v>
      </c>
      <c r="H2266" s="174"/>
      <c r="I2266" s="176"/>
      <c r="J2266" s="176"/>
      <c r="K2266" s="197"/>
      <c r="L2266" s="197"/>
      <c r="M2266" s="197"/>
      <c r="N2266" s="197"/>
      <c r="O2266" s="197"/>
      <c r="P2266" s="197"/>
      <c r="R2266" s="198"/>
      <c r="S2266" s="174"/>
      <c r="T2266" s="174"/>
      <c r="U2266" s="174"/>
      <c r="V2266" s="174"/>
      <c r="W2266" s="174"/>
      <c r="X2266" s="174"/>
      <c r="Y2266" s="174"/>
      <c r="Z2266" s="174"/>
      <c r="AA2266" s="174"/>
      <c r="AB2266" s="174"/>
      <c r="AC2266" s="174"/>
      <c r="AD2266" s="174"/>
      <c r="AE2266" s="174"/>
      <c r="AF2266" s="174"/>
      <c r="AG2266" s="174"/>
      <c r="AH2266" s="174"/>
      <c r="AI2266" s="174"/>
      <c r="AJ2266" s="174"/>
      <c r="AK2266" s="174"/>
      <c r="AL2266" s="174"/>
      <c r="AM2266" s="174"/>
      <c r="AN2266" s="174"/>
      <c r="AO2266" s="174"/>
      <c r="AP2266" s="174"/>
      <c r="AQ2266" s="174"/>
      <c r="AR2266" s="174"/>
      <c r="AS2266" s="174"/>
      <c r="AT2266" s="174"/>
      <c r="AU2266" s="174"/>
      <c r="AV2266" s="174"/>
      <c r="AW2266" s="174"/>
      <c r="AX2266" s="174"/>
      <c r="AY2266" s="174"/>
      <c r="AZ2266" s="174"/>
      <c r="BA2266" s="174"/>
      <c r="BB2266" s="174"/>
      <c r="BC2266" s="174"/>
      <c r="BD2266" s="174"/>
      <c r="BE2266" s="174"/>
      <c r="BF2266" s="174"/>
      <c r="BG2266" s="174"/>
      <c r="BH2266" s="174"/>
      <c r="BI2266" s="174"/>
      <c r="BJ2266" s="174"/>
      <c r="BK2266" s="174"/>
      <c r="BL2266" s="174"/>
      <c r="BM2266" s="174"/>
      <c r="BN2266" s="174"/>
      <c r="BO2266" s="174"/>
      <c r="BP2266" s="174"/>
      <c r="BQ2266" s="174"/>
      <c r="BR2266" s="174"/>
      <c r="BS2266" s="174"/>
      <c r="BT2266" s="174"/>
      <c r="BU2266" s="174"/>
      <c r="BV2266" s="174"/>
      <c r="BW2266" s="174"/>
      <c r="BX2266" s="174"/>
      <c r="BY2266" s="174"/>
      <c r="BZ2266" s="174"/>
      <c r="CA2266" s="174"/>
      <c r="CB2266" s="174"/>
      <c r="CC2266" s="174"/>
      <c r="CD2266" s="174"/>
      <c r="CE2266" s="174"/>
      <c r="CF2266" s="174"/>
      <c r="CG2266" s="174"/>
      <c r="CH2266" s="174"/>
      <c r="CI2266" s="174"/>
      <c r="CJ2266" s="174"/>
      <c r="CK2266" s="174"/>
      <c r="CL2266" s="174"/>
      <c r="CN2266" s="176"/>
      <c r="CO2266" s="174"/>
      <c r="CP2266" s="174"/>
      <c r="CQ2266" s="174"/>
      <c r="CR2266" s="174"/>
      <c r="CS2266" s="174"/>
      <c r="CT2266" s="174"/>
      <c r="CU2266" s="174"/>
      <c r="CV2266" s="174"/>
      <c r="CW2266" s="174"/>
      <c r="CX2266" s="174"/>
      <c r="CY2266" s="174"/>
      <c r="CZ2266" s="174"/>
      <c r="DA2266" s="174"/>
      <c r="DB2266" s="174"/>
      <c r="DC2266" s="174"/>
      <c r="DD2266" s="174"/>
      <c r="DE2266" s="174"/>
      <c r="DF2266" s="174"/>
      <c r="DG2266" s="174"/>
      <c r="DH2266" s="174"/>
      <c r="DI2266" s="174"/>
      <c r="DJ2266" s="174"/>
      <c r="DK2266" s="174"/>
      <c r="DL2266" s="174"/>
    </row>
    <row r="2267" spans="1:116" x14ac:dyDescent="0.4">
      <c r="A2267" s="174"/>
      <c r="E2267" s="8"/>
      <c r="G2267" s="175" t="s">
        <v>461</v>
      </c>
      <c r="H2267" s="174"/>
      <c r="I2267" s="176"/>
      <c r="J2267" s="176"/>
      <c r="K2267" s="197"/>
      <c r="L2267" s="197"/>
      <c r="M2267" s="197"/>
      <c r="N2267" s="197"/>
      <c r="O2267" s="197"/>
      <c r="P2267" s="197"/>
      <c r="R2267" s="198"/>
      <c r="S2267" s="199" t="str">
        <f t="shared" ref="S2267:AX2267" si="4628">S$20</f>
        <v>S$16</v>
      </c>
      <c r="T2267" s="199" t="str">
        <f t="shared" si="4628"/>
        <v>T$16</v>
      </c>
      <c r="U2267" s="199" t="str">
        <f t="shared" si="4628"/>
        <v>U$16</v>
      </c>
      <c r="V2267" s="199" t="str">
        <f t="shared" si="4628"/>
        <v>V$16</v>
      </c>
      <c r="W2267" s="199" t="str">
        <f t="shared" si="4628"/>
        <v>W$16</v>
      </c>
      <c r="X2267" s="199" t="str">
        <f t="shared" si="4628"/>
        <v>X$16</v>
      </c>
      <c r="Y2267" s="199" t="str">
        <f t="shared" si="4628"/>
        <v>Y$16</v>
      </c>
      <c r="Z2267" s="199" t="str">
        <f t="shared" si="4628"/>
        <v>Z$16</v>
      </c>
      <c r="AA2267" s="199" t="str">
        <f t="shared" si="4628"/>
        <v>AA$16</v>
      </c>
      <c r="AB2267" s="199" t="str">
        <f t="shared" si="4628"/>
        <v>AB$16</v>
      </c>
      <c r="AC2267" s="199" t="str">
        <f t="shared" si="4628"/>
        <v>AC$16</v>
      </c>
      <c r="AD2267" s="199" t="str">
        <f t="shared" si="4628"/>
        <v>AD$16</v>
      </c>
      <c r="AE2267" s="199" t="str">
        <f t="shared" si="4628"/>
        <v>AE$16</v>
      </c>
      <c r="AF2267" s="199" t="str">
        <f t="shared" si="4628"/>
        <v>AF$16</v>
      </c>
      <c r="AG2267" s="199" t="str">
        <f t="shared" si="4628"/>
        <v>AG$16</v>
      </c>
      <c r="AH2267" s="199" t="str">
        <f t="shared" si="4628"/>
        <v>AH$16</v>
      </c>
      <c r="AI2267" s="199" t="str">
        <f t="shared" si="4628"/>
        <v>AI$16</v>
      </c>
      <c r="AJ2267" s="199" t="str">
        <f t="shared" si="4628"/>
        <v>AJ$16</v>
      </c>
      <c r="AK2267" s="199" t="str">
        <f t="shared" si="4628"/>
        <v>AK$16</v>
      </c>
      <c r="AL2267" s="199" t="str">
        <f t="shared" si="4628"/>
        <v>AL$16</v>
      </c>
      <c r="AM2267" s="199" t="str">
        <f t="shared" si="4628"/>
        <v>AM$16</v>
      </c>
      <c r="AN2267" s="199" t="str">
        <f t="shared" si="4628"/>
        <v>AN$16</v>
      </c>
      <c r="AO2267" s="199" t="str">
        <f t="shared" si="4628"/>
        <v>AO$16</v>
      </c>
      <c r="AP2267" s="199" t="str">
        <f t="shared" si="4628"/>
        <v>AP$16</v>
      </c>
      <c r="AQ2267" s="199" t="str">
        <f t="shared" si="4628"/>
        <v>AQ$16</v>
      </c>
      <c r="AR2267" s="199" t="str">
        <f t="shared" si="4628"/>
        <v>AR$16</v>
      </c>
      <c r="AS2267" s="199" t="str">
        <f t="shared" si="4628"/>
        <v>AS$16</v>
      </c>
      <c r="AT2267" s="199" t="str">
        <f t="shared" si="4628"/>
        <v>AT$16</v>
      </c>
      <c r="AU2267" s="199" t="str">
        <f t="shared" si="4628"/>
        <v>AU$16</v>
      </c>
      <c r="AV2267" s="199" t="str">
        <f t="shared" si="4628"/>
        <v>AV$16</v>
      </c>
      <c r="AW2267" s="199" t="str">
        <f t="shared" si="4628"/>
        <v>AW$16</v>
      </c>
      <c r="AX2267" s="199" t="str">
        <f t="shared" si="4628"/>
        <v>AX$16</v>
      </c>
      <c r="AY2267" s="199" t="str">
        <f t="shared" ref="AY2267:CD2267" si="4629">AY$20</f>
        <v>AY$16</v>
      </c>
      <c r="AZ2267" s="199" t="str">
        <f t="shared" si="4629"/>
        <v>AZ$16</v>
      </c>
      <c r="BA2267" s="199" t="str">
        <f t="shared" si="4629"/>
        <v>BA$16</v>
      </c>
      <c r="BB2267" s="199" t="str">
        <f t="shared" si="4629"/>
        <v>BB$16</v>
      </c>
      <c r="BC2267" s="199" t="str">
        <f t="shared" si="4629"/>
        <v>BC$16</v>
      </c>
      <c r="BD2267" s="199" t="str">
        <f t="shared" si="4629"/>
        <v>BD$16</v>
      </c>
      <c r="BE2267" s="199" t="str">
        <f t="shared" si="4629"/>
        <v>BE$16</v>
      </c>
      <c r="BF2267" s="199" t="str">
        <f t="shared" si="4629"/>
        <v>BF$16</v>
      </c>
      <c r="BG2267" s="199" t="str">
        <f t="shared" si="4629"/>
        <v>BG$16</v>
      </c>
      <c r="BH2267" s="199" t="str">
        <f t="shared" si="4629"/>
        <v>BH$16</v>
      </c>
      <c r="BI2267" s="199" t="str">
        <f t="shared" si="4629"/>
        <v>BI$16</v>
      </c>
      <c r="BJ2267" s="199" t="str">
        <f t="shared" si="4629"/>
        <v>BJ$16</v>
      </c>
      <c r="BK2267" s="199" t="str">
        <f t="shared" si="4629"/>
        <v>BK$16</v>
      </c>
      <c r="BL2267" s="199" t="str">
        <f t="shared" si="4629"/>
        <v>BL$16</v>
      </c>
      <c r="BM2267" s="199" t="str">
        <f t="shared" si="4629"/>
        <v>BM$16</v>
      </c>
      <c r="BN2267" s="199" t="str">
        <f t="shared" si="4629"/>
        <v>BN$16</v>
      </c>
      <c r="BO2267" s="199" t="str">
        <f t="shared" si="4629"/>
        <v>BO$16</v>
      </c>
      <c r="BP2267" s="199" t="str">
        <f t="shared" si="4629"/>
        <v>BP$16</v>
      </c>
      <c r="BQ2267" s="199" t="str">
        <f t="shared" si="4629"/>
        <v>BQ$16</v>
      </c>
      <c r="BR2267" s="199" t="str">
        <f t="shared" si="4629"/>
        <v>BR$16</v>
      </c>
      <c r="BS2267" s="199" t="str">
        <f t="shared" si="4629"/>
        <v>BS$16</v>
      </c>
      <c r="BT2267" s="199" t="str">
        <f t="shared" si="4629"/>
        <v>BT$16</v>
      </c>
      <c r="BU2267" s="199" t="str">
        <f t="shared" si="4629"/>
        <v>BU$16</v>
      </c>
      <c r="BV2267" s="199" t="str">
        <f t="shared" si="4629"/>
        <v>BV$16</v>
      </c>
      <c r="BW2267" s="199" t="str">
        <f t="shared" si="4629"/>
        <v>BW$16</v>
      </c>
      <c r="BX2267" s="199" t="str">
        <f t="shared" si="4629"/>
        <v>BX$16</v>
      </c>
      <c r="BY2267" s="199" t="str">
        <f t="shared" si="4629"/>
        <v>BY$16</v>
      </c>
      <c r="BZ2267" s="199" t="str">
        <f t="shared" si="4629"/>
        <v>BZ$16</v>
      </c>
      <c r="CA2267" s="199" t="str">
        <f t="shared" si="4629"/>
        <v>CA$16</v>
      </c>
      <c r="CB2267" s="199" t="str">
        <f t="shared" si="4629"/>
        <v>CB$16</v>
      </c>
      <c r="CC2267" s="199" t="str">
        <f t="shared" si="4629"/>
        <v>CC$16</v>
      </c>
      <c r="CD2267" s="199" t="str">
        <f t="shared" si="4629"/>
        <v>CD$16</v>
      </c>
      <c r="CE2267" s="199" t="str">
        <f t="shared" ref="CE2267:CL2267" si="4630">CE$20</f>
        <v>CE$16</v>
      </c>
      <c r="CF2267" s="199" t="str">
        <f t="shared" si="4630"/>
        <v>CF$16</v>
      </c>
      <c r="CG2267" s="199" t="str">
        <f t="shared" si="4630"/>
        <v>CG$16</v>
      </c>
      <c r="CH2267" s="199" t="str">
        <f t="shared" si="4630"/>
        <v>CH$16</v>
      </c>
      <c r="CI2267" s="199" t="str">
        <f t="shared" si="4630"/>
        <v>CI$16</v>
      </c>
      <c r="CJ2267" s="199" t="str">
        <f t="shared" si="4630"/>
        <v>CJ$16</v>
      </c>
      <c r="CK2267" s="199" t="str">
        <f t="shared" si="4630"/>
        <v>CK$16</v>
      </c>
      <c r="CL2267" s="199" t="str">
        <f t="shared" si="4630"/>
        <v>CL$16</v>
      </c>
      <c r="CN2267" s="176"/>
      <c r="CO2267" s="199" t="str">
        <f t="shared" ref="CO2267:DL2267" si="4631">CO$20</f>
        <v>CO$16</v>
      </c>
      <c r="CP2267" s="199" t="str">
        <f t="shared" si="4631"/>
        <v>CP$16</v>
      </c>
      <c r="CQ2267" s="199" t="str">
        <f t="shared" si="4631"/>
        <v>CQ$16</v>
      </c>
      <c r="CR2267" s="199" t="str">
        <f t="shared" si="4631"/>
        <v>CR$16</v>
      </c>
      <c r="CS2267" s="199" t="str">
        <f t="shared" si="4631"/>
        <v>CS$16</v>
      </c>
      <c r="CT2267" s="199" t="str">
        <f t="shared" si="4631"/>
        <v>CT$16</v>
      </c>
      <c r="CU2267" s="199" t="str">
        <f t="shared" si="4631"/>
        <v>CU$16</v>
      </c>
      <c r="CV2267" s="199" t="str">
        <f t="shared" si="4631"/>
        <v>CV$16</v>
      </c>
      <c r="CW2267" s="199" t="str">
        <f t="shared" si="4631"/>
        <v>CW$16</v>
      </c>
      <c r="CX2267" s="199" t="str">
        <f t="shared" si="4631"/>
        <v>CX$16</v>
      </c>
      <c r="CY2267" s="199" t="str">
        <f t="shared" si="4631"/>
        <v>CY$16</v>
      </c>
      <c r="CZ2267" s="199" t="str">
        <f t="shared" si="4631"/>
        <v>CZ$16</v>
      </c>
      <c r="DA2267" s="199" t="str">
        <f t="shared" si="4631"/>
        <v>DA$16</v>
      </c>
      <c r="DB2267" s="199" t="str">
        <f t="shared" si="4631"/>
        <v>DB$16</v>
      </c>
      <c r="DC2267" s="199" t="str">
        <f t="shared" si="4631"/>
        <v>DC$16</v>
      </c>
      <c r="DD2267" s="199" t="str">
        <f t="shared" si="4631"/>
        <v>DD$16</v>
      </c>
      <c r="DE2267" s="199" t="str">
        <f t="shared" si="4631"/>
        <v>DE$16</v>
      </c>
      <c r="DF2267" s="199" t="str">
        <f t="shared" si="4631"/>
        <v>DF$16</v>
      </c>
      <c r="DG2267" s="199" t="str">
        <f t="shared" si="4631"/>
        <v>DG$16</v>
      </c>
      <c r="DH2267" s="199" t="str">
        <f t="shared" si="4631"/>
        <v>DH$16</v>
      </c>
      <c r="DI2267" s="199" t="str">
        <f t="shared" si="4631"/>
        <v>DI$16</v>
      </c>
      <c r="DJ2267" s="199" t="str">
        <f t="shared" si="4631"/>
        <v>DJ$16</v>
      </c>
      <c r="DK2267" s="199" t="str">
        <f t="shared" si="4631"/>
        <v>DK$16</v>
      </c>
      <c r="DL2267" s="199" t="str">
        <f t="shared" si="4631"/>
        <v>DL$16</v>
      </c>
    </row>
    <row r="2268" spans="1:116" x14ac:dyDescent="0.4">
      <c r="A2268" s="174"/>
      <c r="E2268" s="8"/>
      <c r="G2268" s="175" t="s">
        <v>462</v>
      </c>
      <c r="H2268" s="200"/>
      <c r="I2268" s="201"/>
      <c r="J2268" s="201"/>
      <c r="K2268" s="202"/>
      <c r="L2268" s="202"/>
      <c r="M2268" s="202"/>
      <c r="N2268" s="202"/>
      <c r="O2268" s="202"/>
      <c r="P2268" s="202"/>
      <c r="R2268" s="202"/>
      <c r="S2268" s="199" t="str">
        <f t="shared" ref="S2268:AX2268" si="4632">S$21</f>
        <v>S$17</v>
      </c>
      <c r="T2268" s="199" t="str">
        <f t="shared" si="4632"/>
        <v>T$17</v>
      </c>
      <c r="U2268" s="199" t="str">
        <f t="shared" si="4632"/>
        <v>U$17</v>
      </c>
      <c r="V2268" s="199" t="str">
        <f t="shared" si="4632"/>
        <v>V$17</v>
      </c>
      <c r="W2268" s="199" t="str">
        <f t="shared" si="4632"/>
        <v>W$17</v>
      </c>
      <c r="X2268" s="199" t="str">
        <f t="shared" si="4632"/>
        <v>X$17</v>
      </c>
      <c r="Y2268" s="199" t="str">
        <f t="shared" si="4632"/>
        <v>Y$17</v>
      </c>
      <c r="Z2268" s="199" t="str">
        <f t="shared" si="4632"/>
        <v>Z$17</v>
      </c>
      <c r="AA2268" s="199" t="str">
        <f t="shared" si="4632"/>
        <v>AA$17</v>
      </c>
      <c r="AB2268" s="199" t="str">
        <f t="shared" si="4632"/>
        <v>AB$17</v>
      </c>
      <c r="AC2268" s="199" t="str">
        <f t="shared" si="4632"/>
        <v>AC$17</v>
      </c>
      <c r="AD2268" s="199" t="str">
        <f t="shared" si="4632"/>
        <v>AD$17</v>
      </c>
      <c r="AE2268" s="199" t="str">
        <f t="shared" si="4632"/>
        <v>AE$17</v>
      </c>
      <c r="AF2268" s="199" t="str">
        <f t="shared" si="4632"/>
        <v>AF$17</v>
      </c>
      <c r="AG2268" s="199" t="str">
        <f t="shared" si="4632"/>
        <v>AG$17</v>
      </c>
      <c r="AH2268" s="199" t="str">
        <f t="shared" si="4632"/>
        <v>AH$17</v>
      </c>
      <c r="AI2268" s="199" t="str">
        <f t="shared" si="4632"/>
        <v>AI$17</v>
      </c>
      <c r="AJ2268" s="199" t="str">
        <f t="shared" si="4632"/>
        <v>AJ$17</v>
      </c>
      <c r="AK2268" s="199" t="str">
        <f t="shared" si="4632"/>
        <v>AK$17</v>
      </c>
      <c r="AL2268" s="199" t="str">
        <f t="shared" si="4632"/>
        <v>AL$17</v>
      </c>
      <c r="AM2268" s="199" t="str">
        <f t="shared" si="4632"/>
        <v>AM$17</v>
      </c>
      <c r="AN2268" s="199" t="str">
        <f t="shared" si="4632"/>
        <v>AN$17</v>
      </c>
      <c r="AO2268" s="199" t="str">
        <f t="shared" si="4632"/>
        <v>AO$17</v>
      </c>
      <c r="AP2268" s="199" t="str">
        <f t="shared" si="4632"/>
        <v>AP$17</v>
      </c>
      <c r="AQ2268" s="199" t="str">
        <f t="shared" si="4632"/>
        <v>AQ$17</v>
      </c>
      <c r="AR2268" s="199" t="str">
        <f t="shared" si="4632"/>
        <v>AR$17</v>
      </c>
      <c r="AS2268" s="199" t="str">
        <f t="shared" si="4632"/>
        <v>AS$17</v>
      </c>
      <c r="AT2268" s="199" t="str">
        <f t="shared" si="4632"/>
        <v>AT$17</v>
      </c>
      <c r="AU2268" s="199" t="str">
        <f t="shared" si="4632"/>
        <v>AU$17</v>
      </c>
      <c r="AV2268" s="199" t="str">
        <f t="shared" si="4632"/>
        <v>AV$17</v>
      </c>
      <c r="AW2268" s="199" t="str">
        <f t="shared" si="4632"/>
        <v>AW$17</v>
      </c>
      <c r="AX2268" s="199" t="str">
        <f t="shared" si="4632"/>
        <v>AX$17</v>
      </c>
      <c r="AY2268" s="199" t="str">
        <f t="shared" ref="AY2268:CD2268" si="4633">AY$21</f>
        <v>AY$17</v>
      </c>
      <c r="AZ2268" s="199" t="str">
        <f t="shared" si="4633"/>
        <v>AZ$17</v>
      </c>
      <c r="BA2268" s="199" t="str">
        <f t="shared" si="4633"/>
        <v>BA$17</v>
      </c>
      <c r="BB2268" s="199" t="str">
        <f t="shared" si="4633"/>
        <v>BB$17</v>
      </c>
      <c r="BC2268" s="199" t="str">
        <f t="shared" si="4633"/>
        <v>BC$17</v>
      </c>
      <c r="BD2268" s="199" t="str">
        <f t="shared" si="4633"/>
        <v>BD$17</v>
      </c>
      <c r="BE2268" s="199" t="str">
        <f t="shared" si="4633"/>
        <v>BE$17</v>
      </c>
      <c r="BF2268" s="199" t="str">
        <f t="shared" si="4633"/>
        <v>BF$17</v>
      </c>
      <c r="BG2268" s="199" t="str">
        <f t="shared" si="4633"/>
        <v>BG$17</v>
      </c>
      <c r="BH2268" s="199" t="str">
        <f t="shared" si="4633"/>
        <v>BH$17</v>
      </c>
      <c r="BI2268" s="199" t="str">
        <f t="shared" si="4633"/>
        <v>BI$17</v>
      </c>
      <c r="BJ2268" s="199" t="str">
        <f t="shared" si="4633"/>
        <v>BJ$17</v>
      </c>
      <c r="BK2268" s="199" t="str">
        <f t="shared" si="4633"/>
        <v>BK$17</v>
      </c>
      <c r="BL2268" s="199" t="str">
        <f t="shared" si="4633"/>
        <v>BL$17</v>
      </c>
      <c r="BM2268" s="199" t="str">
        <f t="shared" si="4633"/>
        <v>BM$17</v>
      </c>
      <c r="BN2268" s="199" t="str">
        <f t="shared" si="4633"/>
        <v>BN$17</v>
      </c>
      <c r="BO2268" s="199" t="str">
        <f t="shared" si="4633"/>
        <v>BO$17</v>
      </c>
      <c r="BP2268" s="199" t="str">
        <f t="shared" si="4633"/>
        <v>BP$17</v>
      </c>
      <c r="BQ2268" s="199" t="str">
        <f t="shared" si="4633"/>
        <v>BQ$17</v>
      </c>
      <c r="BR2268" s="199" t="str">
        <f t="shared" si="4633"/>
        <v>BR$17</v>
      </c>
      <c r="BS2268" s="199" t="str">
        <f t="shared" si="4633"/>
        <v>BS$17</v>
      </c>
      <c r="BT2268" s="199" t="str">
        <f t="shared" si="4633"/>
        <v>BT$17</v>
      </c>
      <c r="BU2268" s="199" t="str">
        <f t="shared" si="4633"/>
        <v>BU$17</v>
      </c>
      <c r="BV2268" s="199" t="str">
        <f t="shared" si="4633"/>
        <v>BV$17</v>
      </c>
      <c r="BW2268" s="199" t="str">
        <f t="shared" si="4633"/>
        <v>BW$17</v>
      </c>
      <c r="BX2268" s="199" t="str">
        <f t="shared" si="4633"/>
        <v>BX$17</v>
      </c>
      <c r="BY2268" s="199" t="str">
        <f t="shared" si="4633"/>
        <v>BY$17</v>
      </c>
      <c r="BZ2268" s="199" t="str">
        <f t="shared" si="4633"/>
        <v>BZ$17</v>
      </c>
      <c r="CA2268" s="199" t="str">
        <f t="shared" si="4633"/>
        <v>CA$17</v>
      </c>
      <c r="CB2268" s="199" t="str">
        <f t="shared" si="4633"/>
        <v>CB$17</v>
      </c>
      <c r="CC2268" s="199" t="str">
        <f t="shared" si="4633"/>
        <v>CC$17</v>
      </c>
      <c r="CD2268" s="199" t="str">
        <f t="shared" si="4633"/>
        <v>CD$17</v>
      </c>
      <c r="CE2268" s="199" t="str">
        <f t="shared" ref="CE2268:CL2268" si="4634">CE$21</f>
        <v>CE$17</v>
      </c>
      <c r="CF2268" s="199" t="str">
        <f t="shared" si="4634"/>
        <v>CF$17</v>
      </c>
      <c r="CG2268" s="199" t="str">
        <f t="shared" si="4634"/>
        <v>CG$17</v>
      </c>
      <c r="CH2268" s="199" t="str">
        <f t="shared" si="4634"/>
        <v>CH$17</v>
      </c>
      <c r="CI2268" s="199" t="str">
        <f t="shared" si="4634"/>
        <v>CI$17</v>
      </c>
      <c r="CJ2268" s="199" t="str">
        <f t="shared" si="4634"/>
        <v>CJ$17</v>
      </c>
      <c r="CK2268" s="199" t="str">
        <f t="shared" si="4634"/>
        <v>CK$17</v>
      </c>
      <c r="CL2268" s="199" t="str">
        <f t="shared" si="4634"/>
        <v>CL$17</v>
      </c>
      <c r="CN2268" s="201"/>
      <c r="CO2268" s="199" t="str">
        <f t="shared" ref="CO2268:DL2268" si="4635">CO$21</f>
        <v>CO$17</v>
      </c>
      <c r="CP2268" s="199" t="str">
        <f t="shared" si="4635"/>
        <v>CP$17</v>
      </c>
      <c r="CQ2268" s="199" t="str">
        <f t="shared" si="4635"/>
        <v>CQ$17</v>
      </c>
      <c r="CR2268" s="199" t="str">
        <f t="shared" si="4635"/>
        <v>CR$17</v>
      </c>
      <c r="CS2268" s="199" t="str">
        <f t="shared" si="4635"/>
        <v>CS$17</v>
      </c>
      <c r="CT2268" s="199" t="str">
        <f t="shared" si="4635"/>
        <v>CT$17</v>
      </c>
      <c r="CU2268" s="199" t="str">
        <f t="shared" si="4635"/>
        <v>CU$17</v>
      </c>
      <c r="CV2268" s="199" t="str">
        <f t="shared" si="4635"/>
        <v>CV$17</v>
      </c>
      <c r="CW2268" s="199" t="str">
        <f t="shared" si="4635"/>
        <v>CW$17</v>
      </c>
      <c r="CX2268" s="199" t="str">
        <f t="shared" si="4635"/>
        <v>CX$17</v>
      </c>
      <c r="CY2268" s="199" t="str">
        <f t="shared" si="4635"/>
        <v>CY$17</v>
      </c>
      <c r="CZ2268" s="199" t="str">
        <f t="shared" si="4635"/>
        <v>CZ$17</v>
      </c>
      <c r="DA2268" s="199" t="str">
        <f t="shared" si="4635"/>
        <v>DA$17</v>
      </c>
      <c r="DB2268" s="199" t="str">
        <f t="shared" si="4635"/>
        <v>DB$17</v>
      </c>
      <c r="DC2268" s="199" t="str">
        <f t="shared" si="4635"/>
        <v>DC$17</v>
      </c>
      <c r="DD2268" s="199" t="str">
        <f t="shared" si="4635"/>
        <v>DD$17</v>
      </c>
      <c r="DE2268" s="199" t="str">
        <f t="shared" si="4635"/>
        <v>DE$17</v>
      </c>
      <c r="DF2268" s="199" t="str">
        <f t="shared" si="4635"/>
        <v>DF$17</v>
      </c>
      <c r="DG2268" s="199" t="str">
        <f t="shared" si="4635"/>
        <v>DG$17</v>
      </c>
      <c r="DH2268" s="199" t="str">
        <f t="shared" si="4635"/>
        <v>DH$17</v>
      </c>
      <c r="DI2268" s="199" t="str">
        <f t="shared" si="4635"/>
        <v>DI$17</v>
      </c>
      <c r="DJ2268" s="199" t="str">
        <f t="shared" si="4635"/>
        <v>DJ$17</v>
      </c>
      <c r="DK2268" s="199" t="str">
        <f t="shared" si="4635"/>
        <v>DK$17</v>
      </c>
      <c r="DL2268" s="199" t="str">
        <f t="shared" si="4635"/>
        <v>DL$17</v>
      </c>
    </row>
    <row r="2269" spans="1:116" x14ac:dyDescent="0.4">
      <c r="A2269" s="174"/>
      <c r="E2269" s="8"/>
      <c r="G2269" s="175" t="s">
        <v>491</v>
      </c>
      <c r="H2269" s="200"/>
      <c r="I2269" s="201"/>
      <c r="J2269" s="201"/>
      <c r="K2269" s="202"/>
      <c r="L2269" s="202"/>
      <c r="M2269" s="202"/>
      <c r="N2269" s="202"/>
      <c r="O2269" s="202"/>
      <c r="P2269" s="202"/>
      <c r="R2269" s="202"/>
      <c r="S2269" s="190"/>
      <c r="T2269" s="190"/>
      <c r="U2269" s="190"/>
      <c r="V2269" s="190"/>
      <c r="W2269" s="190"/>
      <c r="X2269" s="190"/>
      <c r="Y2269" s="190"/>
      <c r="Z2269" s="190"/>
      <c r="AA2269" s="190"/>
      <c r="AB2269" s="190"/>
      <c r="AC2269" s="190"/>
      <c r="AD2269" s="190"/>
      <c r="AE2269" s="190"/>
      <c r="AF2269" s="190"/>
      <c r="AG2269" s="190"/>
      <c r="AH2269" s="190"/>
      <c r="AI2269" s="190"/>
      <c r="AJ2269" s="190"/>
      <c r="AK2269" s="190"/>
      <c r="AL2269" s="190"/>
      <c r="AM2269" s="190"/>
      <c r="AN2269" s="190"/>
      <c r="AO2269" s="190"/>
      <c r="AP2269" s="190"/>
      <c r="AQ2269" s="190"/>
      <c r="AR2269" s="190"/>
      <c r="AS2269" s="190"/>
      <c r="AT2269" s="190"/>
      <c r="AU2269" s="190"/>
      <c r="AV2269" s="190"/>
      <c r="AW2269" s="190"/>
      <c r="AX2269" s="190"/>
      <c r="AY2269" s="190"/>
      <c r="AZ2269" s="190"/>
      <c r="BA2269" s="190"/>
      <c r="BB2269" s="190"/>
      <c r="BC2269" s="190"/>
      <c r="BD2269" s="190"/>
      <c r="BE2269" s="190"/>
      <c r="BF2269" s="190"/>
      <c r="BG2269" s="190"/>
      <c r="BH2269" s="190"/>
      <c r="BI2269" s="190"/>
      <c r="BJ2269" s="190"/>
      <c r="BK2269" s="190"/>
      <c r="BL2269" s="190"/>
      <c r="BM2269" s="190"/>
      <c r="BN2269" s="190"/>
      <c r="BO2269" s="190"/>
      <c r="BP2269" s="190"/>
      <c r="BQ2269" s="190"/>
      <c r="BR2269" s="190"/>
      <c r="BS2269" s="190"/>
      <c r="BT2269" s="190"/>
      <c r="BU2269" s="190"/>
      <c r="BV2269" s="190"/>
      <c r="BW2269" s="190"/>
      <c r="BX2269" s="190"/>
      <c r="BY2269" s="190"/>
      <c r="BZ2269" s="190"/>
      <c r="CA2269" s="190"/>
      <c r="CB2269" s="190"/>
      <c r="CC2269" s="190"/>
      <c r="CD2269" s="190"/>
      <c r="CE2269" s="190"/>
      <c r="CF2269" s="190"/>
      <c r="CG2269" s="190"/>
      <c r="CH2269" s="190"/>
      <c r="CI2269" s="190"/>
      <c r="CJ2269" s="190"/>
      <c r="CK2269" s="190"/>
      <c r="CL2269" s="190"/>
      <c r="CN2269" s="201"/>
      <c r="CO2269" s="190"/>
      <c r="CP2269" s="190"/>
      <c r="CQ2269" s="190"/>
      <c r="CR2269" s="190"/>
      <c r="CS2269" s="190"/>
      <c r="CT2269" s="190"/>
      <c r="CU2269" s="190"/>
      <c r="CV2269" s="190"/>
      <c r="CW2269" s="190"/>
      <c r="CX2269" s="190"/>
      <c r="CY2269" s="190"/>
      <c r="CZ2269" s="190"/>
      <c r="DA2269" s="190"/>
      <c r="DB2269" s="190"/>
      <c r="DC2269" s="190"/>
      <c r="DD2269" s="190"/>
      <c r="DE2269" s="190"/>
      <c r="DF2269" s="190"/>
      <c r="DG2269" s="190"/>
      <c r="DH2269" s="190"/>
      <c r="DI2269" s="190"/>
      <c r="DJ2269" s="190"/>
      <c r="DK2269" s="190"/>
      <c r="DL2269" s="190"/>
    </row>
    <row r="2270" spans="1:116" x14ac:dyDescent="0.4">
      <c r="A2270" s="174"/>
      <c r="E2270" s="8"/>
      <c r="G2270" s="175" t="s">
        <v>505</v>
      </c>
      <c r="H2270" s="200"/>
      <c r="I2270" s="201"/>
      <c r="J2270" s="201"/>
      <c r="K2270" s="202"/>
      <c r="L2270" s="202"/>
      <c r="M2270" s="202"/>
      <c r="N2270" s="202"/>
      <c r="O2270" s="202"/>
      <c r="P2270" s="202"/>
      <c r="R2270" s="202"/>
      <c r="S2270" s="190"/>
      <c r="T2270" s="190"/>
      <c r="U2270" s="190"/>
      <c r="V2270" s="190"/>
      <c r="W2270" s="190"/>
      <c r="X2270" s="190"/>
      <c r="Y2270" s="190"/>
      <c r="Z2270" s="190"/>
      <c r="AA2270" s="190"/>
      <c r="AB2270" s="190"/>
      <c r="AC2270" s="190"/>
      <c r="AD2270" s="190"/>
      <c r="AE2270" s="190"/>
      <c r="AF2270" s="190"/>
      <c r="AG2270" s="190"/>
      <c r="AH2270" s="190"/>
      <c r="AI2270" s="190"/>
      <c r="AJ2270" s="190"/>
      <c r="AK2270" s="190"/>
      <c r="AL2270" s="190"/>
      <c r="AM2270" s="190"/>
      <c r="AN2270" s="190"/>
      <c r="AO2270" s="190"/>
      <c r="AP2270" s="190"/>
      <c r="AQ2270" s="190"/>
      <c r="AR2270" s="190"/>
      <c r="AS2270" s="190"/>
      <c r="AT2270" s="190"/>
      <c r="AU2270" s="190"/>
      <c r="AV2270" s="190"/>
      <c r="AW2270" s="190"/>
      <c r="AX2270" s="190"/>
      <c r="AY2270" s="190"/>
      <c r="AZ2270" s="190"/>
      <c r="BA2270" s="190"/>
      <c r="BB2270" s="190"/>
      <c r="BC2270" s="190"/>
      <c r="BD2270" s="190"/>
      <c r="BE2270" s="190"/>
      <c r="BF2270" s="190"/>
      <c r="BG2270" s="190"/>
      <c r="BH2270" s="190"/>
      <c r="BI2270" s="190"/>
      <c r="BJ2270" s="190"/>
      <c r="BK2270" s="190"/>
      <c r="BL2270" s="190"/>
      <c r="BM2270" s="190"/>
      <c r="BN2270" s="190"/>
      <c r="BO2270" s="190"/>
      <c r="BP2270" s="190"/>
      <c r="BQ2270" s="190"/>
      <c r="BR2270" s="190"/>
      <c r="BS2270" s="190"/>
      <c r="BT2270" s="190"/>
      <c r="BU2270" s="190"/>
      <c r="BV2270" s="190"/>
      <c r="BW2270" s="190"/>
      <c r="BX2270" s="190"/>
      <c r="BY2270" s="190"/>
      <c r="BZ2270" s="190"/>
      <c r="CA2270" s="190"/>
      <c r="CB2270" s="190"/>
      <c r="CC2270" s="190"/>
      <c r="CD2270" s="190"/>
      <c r="CE2270" s="190"/>
      <c r="CF2270" s="190"/>
      <c r="CG2270" s="190"/>
      <c r="CH2270" s="190"/>
      <c r="CI2270" s="190"/>
      <c r="CJ2270" s="190"/>
      <c r="CK2270" s="190"/>
      <c r="CL2270" s="190"/>
      <c r="CN2270" s="201"/>
      <c r="CO2270" s="190"/>
      <c r="CP2270" s="190"/>
      <c r="CQ2270" s="190"/>
      <c r="CR2270" s="190"/>
      <c r="CS2270" s="190"/>
      <c r="CT2270" s="190"/>
      <c r="CU2270" s="190"/>
      <c r="CV2270" s="190"/>
      <c r="CW2270" s="190"/>
      <c r="CX2270" s="190"/>
      <c r="CY2270" s="190"/>
      <c r="CZ2270" s="190"/>
      <c r="DA2270" s="190"/>
      <c r="DB2270" s="190"/>
      <c r="DC2270" s="190"/>
      <c r="DD2270" s="190"/>
      <c r="DE2270" s="190"/>
      <c r="DF2270" s="190"/>
      <c r="DG2270" s="190"/>
      <c r="DH2270" s="190"/>
      <c r="DI2270" s="190"/>
      <c r="DJ2270" s="190"/>
      <c r="DK2270" s="190"/>
      <c r="DL2270" s="190"/>
    </row>
    <row r="2271" spans="1:116" x14ac:dyDescent="0.4">
      <c r="A2271" s="174"/>
      <c r="E2271" s="8"/>
      <c r="G2271" s="175" t="s">
        <v>463</v>
      </c>
      <c r="H2271" s="200"/>
      <c r="I2271" s="201"/>
      <c r="J2271" s="201"/>
      <c r="K2271" s="202"/>
      <c r="L2271" s="202"/>
      <c r="M2271" s="202"/>
      <c r="N2271" s="202"/>
      <c r="O2271" s="202"/>
      <c r="P2271" s="202"/>
      <c r="R2271" s="202"/>
      <c r="S2271" s="190" t="str">
        <f t="shared" ref="S2271:AX2271" si="4636">S$22</f>
        <v>S$18</v>
      </c>
      <c r="T2271" s="190" t="str">
        <f t="shared" si="4636"/>
        <v>T$18</v>
      </c>
      <c r="U2271" s="190" t="str">
        <f t="shared" si="4636"/>
        <v>U$18</v>
      </c>
      <c r="V2271" s="190" t="str">
        <f t="shared" si="4636"/>
        <v>V$18</v>
      </c>
      <c r="W2271" s="190" t="str">
        <f t="shared" si="4636"/>
        <v>W$18</v>
      </c>
      <c r="X2271" s="190" t="str">
        <f t="shared" si="4636"/>
        <v>X$18</v>
      </c>
      <c r="Y2271" s="190" t="str">
        <f t="shared" si="4636"/>
        <v>Y$18</v>
      </c>
      <c r="Z2271" s="190" t="str">
        <f t="shared" si="4636"/>
        <v>Z$18</v>
      </c>
      <c r="AA2271" s="190" t="str">
        <f t="shared" si="4636"/>
        <v>AA$18</v>
      </c>
      <c r="AB2271" s="190" t="str">
        <f t="shared" si="4636"/>
        <v>AB$18</v>
      </c>
      <c r="AC2271" s="190" t="str">
        <f t="shared" si="4636"/>
        <v>AC$18</v>
      </c>
      <c r="AD2271" s="190" t="str">
        <f t="shared" si="4636"/>
        <v>AD$18</v>
      </c>
      <c r="AE2271" s="190" t="str">
        <f t="shared" si="4636"/>
        <v>AE$18</v>
      </c>
      <c r="AF2271" s="190" t="str">
        <f t="shared" si="4636"/>
        <v>AF$18</v>
      </c>
      <c r="AG2271" s="190" t="str">
        <f t="shared" si="4636"/>
        <v>AG$18</v>
      </c>
      <c r="AH2271" s="190" t="str">
        <f t="shared" si="4636"/>
        <v>AH$18</v>
      </c>
      <c r="AI2271" s="190" t="str">
        <f t="shared" si="4636"/>
        <v>AI$18</v>
      </c>
      <c r="AJ2271" s="190" t="str">
        <f t="shared" si="4636"/>
        <v>AJ$18</v>
      </c>
      <c r="AK2271" s="190" t="str">
        <f t="shared" si="4636"/>
        <v>AK$18</v>
      </c>
      <c r="AL2271" s="190" t="str">
        <f t="shared" si="4636"/>
        <v>AL$18</v>
      </c>
      <c r="AM2271" s="190" t="str">
        <f t="shared" si="4636"/>
        <v>AM$18</v>
      </c>
      <c r="AN2271" s="190" t="str">
        <f t="shared" si="4636"/>
        <v>AN$18</v>
      </c>
      <c r="AO2271" s="190" t="str">
        <f t="shared" si="4636"/>
        <v>AO$18</v>
      </c>
      <c r="AP2271" s="190" t="str">
        <f t="shared" si="4636"/>
        <v>AP$18</v>
      </c>
      <c r="AQ2271" s="190" t="str">
        <f t="shared" si="4636"/>
        <v>AQ$18</v>
      </c>
      <c r="AR2271" s="190" t="str">
        <f t="shared" si="4636"/>
        <v>AR$18</v>
      </c>
      <c r="AS2271" s="190" t="str">
        <f t="shared" si="4636"/>
        <v>AS$18</v>
      </c>
      <c r="AT2271" s="190" t="str">
        <f t="shared" si="4636"/>
        <v>AT$18</v>
      </c>
      <c r="AU2271" s="190" t="str">
        <f t="shared" si="4636"/>
        <v>AU$18</v>
      </c>
      <c r="AV2271" s="190" t="str">
        <f t="shared" si="4636"/>
        <v>AV$18</v>
      </c>
      <c r="AW2271" s="190" t="str">
        <f t="shared" si="4636"/>
        <v>AW$18</v>
      </c>
      <c r="AX2271" s="190" t="str">
        <f t="shared" si="4636"/>
        <v>AX$18</v>
      </c>
      <c r="AY2271" s="190" t="str">
        <f t="shared" ref="AY2271:CD2271" si="4637">AY$22</f>
        <v>AY$18</v>
      </c>
      <c r="AZ2271" s="190" t="str">
        <f t="shared" si="4637"/>
        <v>AZ$18</v>
      </c>
      <c r="BA2271" s="190" t="str">
        <f t="shared" si="4637"/>
        <v>BA$18</v>
      </c>
      <c r="BB2271" s="190" t="str">
        <f t="shared" si="4637"/>
        <v>BB$18</v>
      </c>
      <c r="BC2271" s="190" t="str">
        <f t="shared" si="4637"/>
        <v>BC$18</v>
      </c>
      <c r="BD2271" s="190" t="str">
        <f t="shared" si="4637"/>
        <v>BD$18</v>
      </c>
      <c r="BE2271" s="190" t="str">
        <f t="shared" si="4637"/>
        <v>BE$18</v>
      </c>
      <c r="BF2271" s="190" t="str">
        <f t="shared" si="4637"/>
        <v>BF$18</v>
      </c>
      <c r="BG2271" s="190" t="str">
        <f t="shared" si="4637"/>
        <v>BG$18</v>
      </c>
      <c r="BH2271" s="190" t="str">
        <f t="shared" si="4637"/>
        <v>BH$18</v>
      </c>
      <c r="BI2271" s="190" t="str">
        <f t="shared" si="4637"/>
        <v>BI$18</v>
      </c>
      <c r="BJ2271" s="190" t="str">
        <f t="shared" si="4637"/>
        <v>BJ$18</v>
      </c>
      <c r="BK2271" s="190" t="str">
        <f t="shared" si="4637"/>
        <v>BK$18</v>
      </c>
      <c r="BL2271" s="190" t="str">
        <f t="shared" si="4637"/>
        <v>BL$18</v>
      </c>
      <c r="BM2271" s="190" t="str">
        <f t="shared" si="4637"/>
        <v>BM$18</v>
      </c>
      <c r="BN2271" s="190" t="str">
        <f t="shared" si="4637"/>
        <v>BN$18</v>
      </c>
      <c r="BO2271" s="190" t="str">
        <f t="shared" si="4637"/>
        <v>BO$18</v>
      </c>
      <c r="BP2271" s="190" t="str">
        <f t="shared" si="4637"/>
        <v>BP$18</v>
      </c>
      <c r="BQ2271" s="190" t="str">
        <f t="shared" si="4637"/>
        <v>BQ$18</v>
      </c>
      <c r="BR2271" s="190" t="str">
        <f t="shared" si="4637"/>
        <v>BR$18</v>
      </c>
      <c r="BS2271" s="190" t="str">
        <f t="shared" si="4637"/>
        <v>BS$18</v>
      </c>
      <c r="BT2271" s="190" t="str">
        <f t="shared" si="4637"/>
        <v>BT$18</v>
      </c>
      <c r="BU2271" s="190" t="str">
        <f t="shared" si="4637"/>
        <v>BU$18</v>
      </c>
      <c r="BV2271" s="190" t="str">
        <f t="shared" si="4637"/>
        <v>BV$18</v>
      </c>
      <c r="BW2271" s="190" t="str">
        <f t="shared" si="4637"/>
        <v>BW$18</v>
      </c>
      <c r="BX2271" s="190" t="str">
        <f t="shared" si="4637"/>
        <v>BX$18</v>
      </c>
      <c r="BY2271" s="190" t="str">
        <f t="shared" si="4637"/>
        <v>BY$18</v>
      </c>
      <c r="BZ2271" s="190" t="str">
        <f t="shared" si="4637"/>
        <v>BZ$18</v>
      </c>
      <c r="CA2271" s="190" t="str">
        <f t="shared" si="4637"/>
        <v>CA$18</v>
      </c>
      <c r="CB2271" s="190" t="str">
        <f t="shared" si="4637"/>
        <v>CB$18</v>
      </c>
      <c r="CC2271" s="190" t="str">
        <f t="shared" si="4637"/>
        <v>CC$18</v>
      </c>
      <c r="CD2271" s="190" t="str">
        <f t="shared" si="4637"/>
        <v>CD$18</v>
      </c>
      <c r="CE2271" s="190" t="str">
        <f t="shared" ref="CE2271:CL2271" si="4638">CE$22</f>
        <v>CE$18</v>
      </c>
      <c r="CF2271" s="190" t="str">
        <f t="shared" si="4638"/>
        <v>CF$18</v>
      </c>
      <c r="CG2271" s="190" t="str">
        <f t="shared" si="4638"/>
        <v>CG$18</v>
      </c>
      <c r="CH2271" s="190" t="str">
        <f t="shared" si="4638"/>
        <v>CH$18</v>
      </c>
      <c r="CI2271" s="190" t="str">
        <f t="shared" si="4638"/>
        <v>CI$18</v>
      </c>
      <c r="CJ2271" s="190" t="str">
        <f t="shared" si="4638"/>
        <v>CJ$18</v>
      </c>
      <c r="CK2271" s="190" t="str">
        <f t="shared" si="4638"/>
        <v>CK$18</v>
      </c>
      <c r="CL2271" s="190" t="str">
        <f t="shared" si="4638"/>
        <v>CL$18</v>
      </c>
      <c r="CN2271" s="201"/>
      <c r="CO2271" s="190" t="str">
        <f t="shared" ref="CO2271:DL2271" si="4639">CO$22</f>
        <v>CO$18</v>
      </c>
      <c r="CP2271" s="190" t="str">
        <f t="shared" si="4639"/>
        <v>CP$18</v>
      </c>
      <c r="CQ2271" s="190" t="str">
        <f t="shared" si="4639"/>
        <v>CQ$18</v>
      </c>
      <c r="CR2271" s="190" t="str">
        <f t="shared" si="4639"/>
        <v>CR$18</v>
      </c>
      <c r="CS2271" s="190" t="str">
        <f t="shared" si="4639"/>
        <v>CS$18</v>
      </c>
      <c r="CT2271" s="190" t="str">
        <f t="shared" si="4639"/>
        <v>CT$18</v>
      </c>
      <c r="CU2271" s="190" t="str">
        <f t="shared" si="4639"/>
        <v>CU$18</v>
      </c>
      <c r="CV2271" s="190" t="str">
        <f t="shared" si="4639"/>
        <v>CV$18</v>
      </c>
      <c r="CW2271" s="190" t="str">
        <f t="shared" si="4639"/>
        <v>CW$18</v>
      </c>
      <c r="CX2271" s="190" t="str">
        <f t="shared" si="4639"/>
        <v>CX$18</v>
      </c>
      <c r="CY2271" s="190" t="str">
        <f t="shared" si="4639"/>
        <v>CY$18</v>
      </c>
      <c r="CZ2271" s="190" t="str">
        <f t="shared" si="4639"/>
        <v>CZ$18</v>
      </c>
      <c r="DA2271" s="190" t="str">
        <f t="shared" si="4639"/>
        <v>DA$18</v>
      </c>
      <c r="DB2271" s="190" t="str">
        <f t="shared" si="4639"/>
        <v>DB$18</v>
      </c>
      <c r="DC2271" s="190" t="str">
        <f t="shared" si="4639"/>
        <v>DC$18</v>
      </c>
      <c r="DD2271" s="190" t="str">
        <f t="shared" si="4639"/>
        <v>DD$18</v>
      </c>
      <c r="DE2271" s="190" t="str">
        <f t="shared" si="4639"/>
        <v>DE$18</v>
      </c>
      <c r="DF2271" s="190" t="str">
        <f t="shared" si="4639"/>
        <v>DF$18</v>
      </c>
      <c r="DG2271" s="190" t="str">
        <f t="shared" si="4639"/>
        <v>DG$18</v>
      </c>
      <c r="DH2271" s="190" t="str">
        <f t="shared" si="4639"/>
        <v>DH$18</v>
      </c>
      <c r="DI2271" s="190" t="str">
        <f t="shared" si="4639"/>
        <v>DI$18</v>
      </c>
      <c r="DJ2271" s="190" t="str">
        <f t="shared" si="4639"/>
        <v>DJ$18</v>
      </c>
      <c r="DK2271" s="190" t="str">
        <f t="shared" si="4639"/>
        <v>DK$18</v>
      </c>
      <c r="DL2271" s="190" t="str">
        <f t="shared" si="4639"/>
        <v>DL$18</v>
      </c>
    </row>
    <row r="2272" spans="1:116" x14ac:dyDescent="0.4">
      <c r="A2272" s="174"/>
      <c r="E2272" s="8"/>
      <c r="G2272" s="175" t="s">
        <v>464</v>
      </c>
      <c r="H2272" s="200"/>
      <c r="I2272" s="201"/>
      <c r="J2272" s="201"/>
      <c r="K2272" s="202"/>
      <c r="L2272" s="202"/>
      <c r="M2272" s="202"/>
      <c r="N2272" s="202"/>
      <c r="O2272" s="202"/>
      <c r="P2272" s="202"/>
      <c r="R2272" s="202"/>
      <c r="S2272" s="190" t="str">
        <f t="shared" ref="S2272:AX2272" si="4640">S$23</f>
        <v>S$19</v>
      </c>
      <c r="T2272" s="190" t="str">
        <f t="shared" si="4640"/>
        <v>T$19</v>
      </c>
      <c r="U2272" s="190" t="str">
        <f t="shared" si="4640"/>
        <v>U$19</v>
      </c>
      <c r="V2272" s="190" t="str">
        <f t="shared" si="4640"/>
        <v>V$19</v>
      </c>
      <c r="W2272" s="190" t="str">
        <f t="shared" si="4640"/>
        <v>W$19</v>
      </c>
      <c r="X2272" s="190" t="str">
        <f t="shared" si="4640"/>
        <v>X$19</v>
      </c>
      <c r="Y2272" s="190" t="str">
        <f t="shared" si="4640"/>
        <v>Y$19</v>
      </c>
      <c r="Z2272" s="190" t="str">
        <f t="shared" si="4640"/>
        <v>Z$19</v>
      </c>
      <c r="AA2272" s="190" t="str">
        <f t="shared" si="4640"/>
        <v>AA$19</v>
      </c>
      <c r="AB2272" s="190" t="str">
        <f t="shared" si="4640"/>
        <v>AB$19</v>
      </c>
      <c r="AC2272" s="190" t="str">
        <f t="shared" si="4640"/>
        <v>AC$19</v>
      </c>
      <c r="AD2272" s="190" t="str">
        <f t="shared" si="4640"/>
        <v>AD$19</v>
      </c>
      <c r="AE2272" s="190" t="str">
        <f t="shared" si="4640"/>
        <v>AE$19</v>
      </c>
      <c r="AF2272" s="190" t="str">
        <f t="shared" si="4640"/>
        <v>AF$19</v>
      </c>
      <c r="AG2272" s="190" t="str">
        <f t="shared" si="4640"/>
        <v>AG$19</v>
      </c>
      <c r="AH2272" s="190" t="str">
        <f t="shared" si="4640"/>
        <v>AH$19</v>
      </c>
      <c r="AI2272" s="190" t="str">
        <f t="shared" si="4640"/>
        <v>AI$19</v>
      </c>
      <c r="AJ2272" s="190" t="str">
        <f t="shared" si="4640"/>
        <v>AJ$19</v>
      </c>
      <c r="AK2272" s="190" t="str">
        <f t="shared" si="4640"/>
        <v>AK$19</v>
      </c>
      <c r="AL2272" s="190" t="str">
        <f t="shared" si="4640"/>
        <v>AL$19</v>
      </c>
      <c r="AM2272" s="190" t="str">
        <f t="shared" si="4640"/>
        <v>AM$19</v>
      </c>
      <c r="AN2272" s="190" t="str">
        <f t="shared" si="4640"/>
        <v>AN$19</v>
      </c>
      <c r="AO2272" s="190" t="str">
        <f t="shared" si="4640"/>
        <v>AO$19</v>
      </c>
      <c r="AP2272" s="190" t="str">
        <f t="shared" si="4640"/>
        <v>AP$19</v>
      </c>
      <c r="AQ2272" s="190" t="str">
        <f t="shared" si="4640"/>
        <v>AQ$19</v>
      </c>
      <c r="AR2272" s="190" t="str">
        <f t="shared" si="4640"/>
        <v>AR$19</v>
      </c>
      <c r="AS2272" s="190" t="str">
        <f t="shared" si="4640"/>
        <v>AS$19</v>
      </c>
      <c r="AT2272" s="190" t="str">
        <f t="shared" si="4640"/>
        <v>AT$19</v>
      </c>
      <c r="AU2272" s="190" t="str">
        <f t="shared" si="4640"/>
        <v>AU$19</v>
      </c>
      <c r="AV2272" s="190" t="str">
        <f t="shared" si="4640"/>
        <v>AV$19</v>
      </c>
      <c r="AW2272" s="190" t="str">
        <f t="shared" si="4640"/>
        <v>AW$19</v>
      </c>
      <c r="AX2272" s="190" t="str">
        <f t="shared" si="4640"/>
        <v>AX$19</v>
      </c>
      <c r="AY2272" s="190" t="str">
        <f t="shared" ref="AY2272:CD2272" si="4641">AY$23</f>
        <v>AY$19</v>
      </c>
      <c r="AZ2272" s="190" t="str">
        <f t="shared" si="4641"/>
        <v>AZ$19</v>
      </c>
      <c r="BA2272" s="190" t="str">
        <f t="shared" si="4641"/>
        <v>BA$19</v>
      </c>
      <c r="BB2272" s="190" t="str">
        <f t="shared" si="4641"/>
        <v>BB$19</v>
      </c>
      <c r="BC2272" s="190" t="str">
        <f t="shared" si="4641"/>
        <v>BC$19</v>
      </c>
      <c r="BD2272" s="190" t="str">
        <f t="shared" si="4641"/>
        <v>BD$19</v>
      </c>
      <c r="BE2272" s="190" t="str">
        <f t="shared" si="4641"/>
        <v>BE$19</v>
      </c>
      <c r="BF2272" s="190" t="str">
        <f t="shared" si="4641"/>
        <v>BF$19</v>
      </c>
      <c r="BG2272" s="190" t="str">
        <f t="shared" si="4641"/>
        <v>BG$19</v>
      </c>
      <c r="BH2272" s="190" t="str">
        <f t="shared" si="4641"/>
        <v>BH$19</v>
      </c>
      <c r="BI2272" s="190" t="str">
        <f t="shared" si="4641"/>
        <v>BI$19</v>
      </c>
      <c r="BJ2272" s="190" t="str">
        <f t="shared" si="4641"/>
        <v>BJ$19</v>
      </c>
      <c r="BK2272" s="190" t="str">
        <f t="shared" si="4641"/>
        <v>BK$19</v>
      </c>
      <c r="BL2272" s="190" t="str">
        <f t="shared" si="4641"/>
        <v>BL$19</v>
      </c>
      <c r="BM2272" s="190" t="str">
        <f t="shared" si="4641"/>
        <v>BM$19</v>
      </c>
      <c r="BN2272" s="190" t="str">
        <f t="shared" si="4641"/>
        <v>BN$19</v>
      </c>
      <c r="BO2272" s="190" t="str">
        <f t="shared" si="4641"/>
        <v>BO$19</v>
      </c>
      <c r="BP2272" s="190" t="str">
        <f t="shared" si="4641"/>
        <v>BP$19</v>
      </c>
      <c r="BQ2272" s="190" t="str">
        <f t="shared" si="4641"/>
        <v>BQ$19</v>
      </c>
      <c r="BR2272" s="190" t="str">
        <f t="shared" si="4641"/>
        <v>BR$19</v>
      </c>
      <c r="BS2272" s="190" t="str">
        <f t="shared" si="4641"/>
        <v>BS$19</v>
      </c>
      <c r="BT2272" s="190" t="str">
        <f t="shared" si="4641"/>
        <v>BT$19</v>
      </c>
      <c r="BU2272" s="190" t="str">
        <f t="shared" si="4641"/>
        <v>BU$19</v>
      </c>
      <c r="BV2272" s="190" t="str">
        <f t="shared" si="4641"/>
        <v>BV$19</v>
      </c>
      <c r="BW2272" s="190" t="str">
        <f t="shared" si="4641"/>
        <v>BW$19</v>
      </c>
      <c r="BX2272" s="190" t="str">
        <f t="shared" si="4641"/>
        <v>BX$19</v>
      </c>
      <c r="BY2272" s="190" t="str">
        <f t="shared" si="4641"/>
        <v>BY$19</v>
      </c>
      <c r="BZ2272" s="190" t="str">
        <f t="shared" si="4641"/>
        <v>BZ$19</v>
      </c>
      <c r="CA2272" s="190" t="str">
        <f t="shared" si="4641"/>
        <v>CA$19</v>
      </c>
      <c r="CB2272" s="190" t="str">
        <f t="shared" si="4641"/>
        <v>CB$19</v>
      </c>
      <c r="CC2272" s="190" t="str">
        <f t="shared" si="4641"/>
        <v>CC$19</v>
      </c>
      <c r="CD2272" s="190" t="str">
        <f t="shared" si="4641"/>
        <v>CD$19</v>
      </c>
      <c r="CE2272" s="190" t="str">
        <f t="shared" ref="CE2272:CL2272" si="4642">CE$23</f>
        <v>CE$19</v>
      </c>
      <c r="CF2272" s="190" t="str">
        <f t="shared" si="4642"/>
        <v>CF$19</v>
      </c>
      <c r="CG2272" s="190" t="str">
        <f t="shared" si="4642"/>
        <v>CG$19</v>
      </c>
      <c r="CH2272" s="190" t="str">
        <f t="shared" si="4642"/>
        <v>CH$19</v>
      </c>
      <c r="CI2272" s="190" t="str">
        <f t="shared" si="4642"/>
        <v>CI$19</v>
      </c>
      <c r="CJ2272" s="190" t="str">
        <f t="shared" si="4642"/>
        <v>CJ$19</v>
      </c>
      <c r="CK2272" s="190" t="str">
        <f t="shared" si="4642"/>
        <v>CK$19</v>
      </c>
      <c r="CL2272" s="190" t="str">
        <f t="shared" si="4642"/>
        <v>CL$19</v>
      </c>
      <c r="CN2272" s="201"/>
      <c r="CO2272" s="190" t="str">
        <f t="shared" ref="CO2272:DL2272" si="4643">CO$23</f>
        <v>CO$19</v>
      </c>
      <c r="CP2272" s="190" t="str">
        <f t="shared" si="4643"/>
        <v>CP$19</v>
      </c>
      <c r="CQ2272" s="190" t="str">
        <f t="shared" si="4643"/>
        <v>CQ$19</v>
      </c>
      <c r="CR2272" s="190" t="str">
        <f t="shared" si="4643"/>
        <v>CR$19</v>
      </c>
      <c r="CS2272" s="190" t="str">
        <f t="shared" si="4643"/>
        <v>CS$19</v>
      </c>
      <c r="CT2272" s="190" t="str">
        <f t="shared" si="4643"/>
        <v>CT$19</v>
      </c>
      <c r="CU2272" s="190" t="str">
        <f t="shared" si="4643"/>
        <v>CU$19</v>
      </c>
      <c r="CV2272" s="190" t="str">
        <f t="shared" si="4643"/>
        <v>CV$19</v>
      </c>
      <c r="CW2272" s="190" t="str">
        <f t="shared" si="4643"/>
        <v>CW$19</v>
      </c>
      <c r="CX2272" s="190" t="str">
        <f t="shared" si="4643"/>
        <v>CX$19</v>
      </c>
      <c r="CY2272" s="190" t="str">
        <f t="shared" si="4643"/>
        <v>CY$19</v>
      </c>
      <c r="CZ2272" s="190" t="str">
        <f t="shared" si="4643"/>
        <v>CZ$19</v>
      </c>
      <c r="DA2272" s="190" t="str">
        <f t="shared" si="4643"/>
        <v>DA$19</v>
      </c>
      <c r="DB2272" s="190" t="str">
        <f t="shared" si="4643"/>
        <v>DB$19</v>
      </c>
      <c r="DC2272" s="190" t="str">
        <f t="shared" si="4643"/>
        <v>DC$19</v>
      </c>
      <c r="DD2272" s="190" t="str">
        <f t="shared" si="4643"/>
        <v>DD$19</v>
      </c>
      <c r="DE2272" s="190" t="str">
        <f t="shared" si="4643"/>
        <v>DE$19</v>
      </c>
      <c r="DF2272" s="190" t="str">
        <f t="shared" si="4643"/>
        <v>DF$19</v>
      </c>
      <c r="DG2272" s="190" t="str">
        <f t="shared" si="4643"/>
        <v>DG$19</v>
      </c>
      <c r="DH2272" s="190" t="str">
        <f t="shared" si="4643"/>
        <v>DH$19</v>
      </c>
      <c r="DI2272" s="190" t="str">
        <f t="shared" si="4643"/>
        <v>DI$19</v>
      </c>
      <c r="DJ2272" s="190" t="str">
        <f t="shared" si="4643"/>
        <v>DJ$19</v>
      </c>
      <c r="DK2272" s="190" t="str">
        <f t="shared" si="4643"/>
        <v>DK$19</v>
      </c>
      <c r="DL2272" s="190" t="str">
        <f t="shared" si="4643"/>
        <v>DL$19</v>
      </c>
    </row>
    <row r="2273" spans="1:116" x14ac:dyDescent="0.4">
      <c r="A2273" s="31" t="s">
        <v>218</v>
      </c>
      <c r="B2273" s="31" t="s">
        <v>243</v>
      </c>
      <c r="C2273" s="31"/>
      <c r="D2273" t="s">
        <v>424</v>
      </c>
      <c r="E2273" s="8" t="str">
        <f t="shared" ref="E2273:E2297" si="4644">ROW()&amp;" "&amp;D2273</f>
        <v>2273 FAINT-F</v>
      </c>
      <c r="F2273" t="s">
        <v>347</v>
      </c>
      <c r="G2273" s="70" t="s">
        <v>282</v>
      </c>
      <c r="H2273" s="48"/>
      <c r="I2273" s="297"/>
      <c r="J2273" s="297"/>
      <c r="K2273" s="48"/>
      <c r="L2273" s="48"/>
      <c r="M2273" s="48"/>
      <c r="N2273" s="48"/>
      <c r="O2273" s="48"/>
      <c r="P2273" s="48"/>
      <c r="R2273" s="70"/>
      <c r="S2273" s="298"/>
      <c r="T2273" s="298"/>
      <c r="U2273" s="298"/>
      <c r="V2273" s="298"/>
      <c r="W2273" s="298"/>
      <c r="X2273" s="298"/>
      <c r="Y2273" s="298"/>
      <c r="Z2273" s="298"/>
      <c r="AA2273" s="298"/>
      <c r="AB2273" s="298"/>
      <c r="AC2273" s="298"/>
      <c r="AD2273" s="298"/>
      <c r="AE2273" s="298"/>
      <c r="AF2273" s="298"/>
      <c r="AG2273" s="298"/>
      <c r="AH2273" s="298"/>
      <c r="AI2273" s="298"/>
      <c r="AJ2273" s="298"/>
      <c r="AK2273" s="298"/>
      <c r="AL2273" s="298"/>
      <c r="AM2273" s="298"/>
      <c r="AN2273" s="298"/>
      <c r="AO2273" s="298"/>
      <c r="AP2273" s="298"/>
      <c r="AQ2273" s="298"/>
      <c r="AR2273" s="298"/>
      <c r="AS2273" s="298"/>
      <c r="AT2273" s="298"/>
      <c r="AU2273" s="298"/>
      <c r="AV2273" s="298"/>
      <c r="AW2273" s="298"/>
      <c r="AX2273" s="298"/>
      <c r="AY2273" s="298"/>
      <c r="AZ2273" s="298"/>
      <c r="BA2273" s="298"/>
      <c r="BB2273" s="298"/>
      <c r="BC2273" s="298"/>
      <c r="BD2273" s="298"/>
      <c r="BE2273" s="298"/>
      <c r="BF2273" s="298"/>
      <c r="BG2273" s="298"/>
      <c r="BH2273" s="298"/>
      <c r="BI2273" s="298"/>
      <c r="BJ2273" s="298"/>
      <c r="BK2273" s="298"/>
      <c r="BL2273" s="298"/>
      <c r="BM2273" s="298"/>
      <c r="BN2273" s="298"/>
      <c r="BO2273" s="298"/>
      <c r="BP2273" s="298"/>
      <c r="BQ2273" s="298"/>
      <c r="BR2273" s="298"/>
      <c r="BS2273" s="298"/>
      <c r="BT2273" s="298"/>
      <c r="BU2273" s="298"/>
      <c r="BV2273" s="298"/>
      <c r="BW2273" s="298"/>
      <c r="BX2273" s="298"/>
      <c r="BY2273" s="298"/>
      <c r="BZ2273" s="298"/>
      <c r="CA2273" s="298"/>
      <c r="CB2273" s="298"/>
      <c r="CC2273" s="298"/>
      <c r="CD2273" s="298"/>
      <c r="CE2273" s="298"/>
      <c r="CF2273" s="298"/>
      <c r="CG2273" s="298"/>
      <c r="CH2273" s="298"/>
      <c r="CI2273" s="298"/>
      <c r="CJ2273" s="298"/>
      <c r="CK2273" s="298"/>
      <c r="CL2273" s="298"/>
      <c r="CN2273" s="297"/>
      <c r="CO2273" s="298"/>
      <c r="CP2273" s="298"/>
      <c r="CQ2273" s="298"/>
      <c r="CR2273" s="298"/>
      <c r="CS2273" s="298"/>
      <c r="CT2273" s="298"/>
      <c r="CU2273" s="298"/>
      <c r="CV2273" s="298"/>
      <c r="CW2273" s="298"/>
      <c r="CX2273" s="298"/>
      <c r="CY2273" s="298"/>
      <c r="CZ2273" s="298"/>
      <c r="DA2273" s="298"/>
      <c r="DB2273" s="298"/>
      <c r="DC2273" s="298"/>
      <c r="DD2273" s="298"/>
      <c r="DE2273" s="298"/>
      <c r="DF2273" s="298"/>
      <c r="DG2273" s="298"/>
      <c r="DH2273" s="298"/>
      <c r="DI2273" s="298"/>
      <c r="DJ2273" s="298"/>
      <c r="DK2273" s="298"/>
      <c r="DL2273" s="298"/>
    </row>
    <row r="2274" spans="1:116" x14ac:dyDescent="0.4">
      <c r="A2274" s="31"/>
      <c r="B2274" t="str">
        <f>E2274</f>
        <v>2274 FAINT-F</v>
      </c>
      <c r="D2274" t="s">
        <v>424</v>
      </c>
      <c r="E2274" s="8" t="str">
        <f t="shared" ref="E2274" si="4645">ROW()&amp;" "&amp;D2274</f>
        <v>2274 FAINT-F</v>
      </c>
      <c r="G2274" s="95" t="str">
        <f>"Assumptions - "&amp;G2273</f>
        <v>Assumptions - Fixed secondary intangible assets:</v>
      </c>
      <c r="H2274" s="31"/>
      <c r="I2274" s="73"/>
      <c r="J2274" s="73"/>
      <c r="K2274" s="31"/>
      <c r="L2274" s="31"/>
      <c r="M2274" s="31"/>
      <c r="N2274" s="31"/>
      <c r="O2274" s="31"/>
      <c r="P2274" s="31"/>
      <c r="R2274" s="67"/>
      <c r="S2274" s="156"/>
      <c r="T2274" s="156"/>
      <c r="U2274" s="156"/>
      <c r="V2274" s="156"/>
      <c r="W2274" s="156"/>
      <c r="X2274" s="156"/>
      <c r="Y2274" s="156"/>
      <c r="Z2274" s="156"/>
      <c r="AA2274" s="156"/>
      <c r="AB2274" s="156"/>
      <c r="AC2274" s="156"/>
      <c r="AD2274" s="156"/>
      <c r="AE2274" s="156"/>
      <c r="AF2274" s="156"/>
      <c r="AG2274" s="156"/>
      <c r="AH2274" s="156"/>
      <c r="AI2274" s="156"/>
      <c r="AJ2274" s="156"/>
      <c r="AK2274" s="156"/>
      <c r="AL2274" s="156"/>
      <c r="AM2274" s="156"/>
      <c r="AN2274" s="156"/>
      <c r="AO2274" s="156"/>
      <c r="AP2274" s="156"/>
      <c r="AQ2274" s="156"/>
      <c r="AR2274" s="156"/>
      <c r="AS2274" s="156"/>
      <c r="AT2274" s="156"/>
      <c r="AU2274" s="156"/>
      <c r="AV2274" s="156"/>
      <c r="AW2274" s="156"/>
      <c r="AX2274" s="156"/>
      <c r="AY2274" s="156"/>
      <c r="AZ2274" s="156"/>
      <c r="BA2274" s="156"/>
      <c r="BB2274" s="156"/>
      <c r="BC2274" s="156"/>
      <c r="BD2274" s="156"/>
      <c r="BE2274" s="156"/>
      <c r="BF2274" s="156"/>
      <c r="BG2274" s="156"/>
      <c r="BH2274" s="156"/>
      <c r="BI2274" s="156"/>
      <c r="BJ2274" s="156"/>
      <c r="BK2274" s="156"/>
      <c r="BL2274" s="156"/>
      <c r="BM2274" s="156"/>
      <c r="BN2274" s="156"/>
      <c r="BO2274" s="156"/>
      <c r="BP2274" s="156"/>
      <c r="BQ2274" s="156"/>
      <c r="BR2274" s="156"/>
      <c r="BS2274" s="156"/>
      <c r="BT2274" s="156"/>
      <c r="BU2274" s="156"/>
      <c r="BV2274" s="156"/>
      <c r="BW2274" s="156"/>
      <c r="BX2274" s="156"/>
      <c r="BY2274" s="156"/>
      <c r="BZ2274" s="156"/>
      <c r="CA2274" s="156"/>
      <c r="CB2274" s="156"/>
      <c r="CC2274" s="156"/>
      <c r="CD2274" s="156"/>
      <c r="CE2274" s="156"/>
      <c r="CF2274" s="156"/>
      <c r="CG2274" s="156"/>
      <c r="CH2274" s="156"/>
      <c r="CI2274" s="156"/>
      <c r="CJ2274" s="156"/>
      <c r="CK2274" s="156"/>
      <c r="CL2274" s="156"/>
      <c r="CN2274" s="73"/>
      <c r="CO2274" s="156"/>
      <c r="CP2274" s="156"/>
      <c r="CQ2274" s="156"/>
      <c r="CR2274" s="156"/>
      <c r="CS2274" s="156"/>
      <c r="CT2274" s="156"/>
      <c r="CU2274" s="156"/>
      <c r="CV2274" s="156"/>
      <c r="CW2274" s="156"/>
      <c r="CX2274" s="156"/>
      <c r="CY2274" s="156"/>
      <c r="CZ2274" s="156"/>
      <c r="DA2274" s="156"/>
      <c r="DB2274" s="156"/>
      <c r="DC2274" s="156"/>
      <c r="DD2274" s="156"/>
      <c r="DE2274" s="156"/>
      <c r="DF2274" s="156"/>
      <c r="DG2274" s="156"/>
      <c r="DH2274" s="156"/>
      <c r="DI2274" s="156"/>
      <c r="DJ2274" s="156"/>
      <c r="DK2274" s="156"/>
      <c r="DL2274" s="156"/>
    </row>
    <row r="2275" spans="1:116" x14ac:dyDescent="0.4">
      <c r="B2275" t="str">
        <f>E2275</f>
        <v>2275 FAINT-F</v>
      </c>
      <c r="D2275" t="s">
        <v>424</v>
      </c>
      <c r="E2275" s="8" t="str">
        <f t="shared" si="4644"/>
        <v>2275 FAINT-F</v>
      </c>
      <c r="G2275" s="145" t="s">
        <v>206</v>
      </c>
      <c r="H2275" s="57">
        <v>5</v>
      </c>
      <c r="S2275" s="72"/>
      <c r="T2275" s="72"/>
      <c r="U2275" s="72"/>
      <c r="V2275" s="72"/>
      <c r="W2275" s="72"/>
      <c r="X2275" s="72"/>
      <c r="Y2275" s="72"/>
      <c r="Z2275" s="72"/>
      <c r="AA2275" s="72"/>
      <c r="AB2275" s="72"/>
      <c r="AC2275" s="72"/>
      <c r="AD2275" s="72"/>
      <c r="AE2275" s="72"/>
      <c r="AF2275" s="72"/>
      <c r="AG2275" s="72"/>
      <c r="AH2275" s="72"/>
      <c r="AI2275" s="72"/>
      <c r="AJ2275" s="72"/>
      <c r="AK2275" s="72"/>
      <c r="AL2275" s="72"/>
      <c r="AM2275" s="72"/>
      <c r="AN2275" s="72"/>
      <c r="AO2275" s="72"/>
      <c r="AP2275" s="72"/>
      <c r="AQ2275" s="72"/>
      <c r="AR2275" s="72"/>
      <c r="AS2275" s="72"/>
      <c r="AT2275" s="72"/>
      <c r="AU2275" s="72"/>
      <c r="AV2275" s="72"/>
      <c r="AW2275" s="72"/>
      <c r="AX2275" s="72"/>
      <c r="AY2275" s="72"/>
      <c r="AZ2275" s="72"/>
      <c r="BA2275" s="72"/>
      <c r="BB2275" s="72"/>
      <c r="BC2275" s="72"/>
      <c r="BD2275" s="72"/>
      <c r="BE2275" s="72"/>
      <c r="BF2275" s="72"/>
      <c r="BG2275" s="72"/>
      <c r="BH2275" s="72"/>
      <c r="BI2275" s="72"/>
      <c r="BJ2275" s="72"/>
      <c r="BK2275" s="72"/>
      <c r="BL2275" s="72"/>
      <c r="BM2275" s="72"/>
      <c r="BN2275" s="72"/>
      <c r="BO2275" s="72"/>
      <c r="BP2275" s="72"/>
      <c r="BQ2275" s="72"/>
      <c r="BR2275" s="72"/>
      <c r="BS2275" s="72"/>
      <c r="BT2275" s="72"/>
      <c r="BU2275" s="72"/>
      <c r="BV2275" s="72"/>
      <c r="BW2275" s="72"/>
      <c r="BX2275" s="72"/>
      <c r="BY2275" s="72"/>
      <c r="BZ2275" s="72"/>
      <c r="CA2275" s="72"/>
      <c r="CB2275" s="72"/>
      <c r="CC2275" s="72"/>
      <c r="CD2275" s="72"/>
      <c r="CE2275" s="72"/>
      <c r="CF2275" s="72"/>
      <c r="CG2275" s="72"/>
      <c r="CH2275" s="72"/>
      <c r="CI2275" s="72"/>
      <c r="CJ2275" s="72"/>
      <c r="CK2275" s="72"/>
      <c r="CL2275" s="72"/>
      <c r="CO2275" s="72"/>
      <c r="CP2275" s="72"/>
      <c r="CQ2275" s="72"/>
      <c r="CR2275" s="72"/>
      <c r="CS2275" s="72"/>
      <c r="CT2275" s="72"/>
      <c r="CU2275" s="72"/>
      <c r="CV2275" s="72"/>
      <c r="CW2275" s="72"/>
      <c r="CX2275" s="72"/>
      <c r="CY2275" s="72"/>
      <c r="CZ2275" s="72"/>
      <c r="DA2275" s="72"/>
      <c r="DB2275" s="72"/>
      <c r="DC2275" s="72"/>
      <c r="DD2275" s="72"/>
      <c r="DE2275" s="72"/>
      <c r="DF2275" s="72"/>
      <c r="DG2275" s="72"/>
      <c r="DH2275" s="72"/>
      <c r="DI2275" s="72"/>
      <c r="DJ2275" s="72"/>
      <c r="DK2275" s="72"/>
      <c r="DL2275" s="72"/>
    </row>
    <row r="2276" spans="1:116" x14ac:dyDescent="0.4">
      <c r="B2276" t="str">
        <f>E2276</f>
        <v>2276 FAINT-F</v>
      </c>
      <c r="D2276" t="s">
        <v>424</v>
      </c>
      <c r="E2276" s="8" t="str">
        <f t="shared" si="4644"/>
        <v>2276 FAINT-F</v>
      </c>
      <c r="G2276" s="145" t="s">
        <v>207</v>
      </c>
      <c r="H2276" s="57">
        <v>3</v>
      </c>
      <c r="S2276" s="72"/>
      <c r="T2276" s="72"/>
      <c r="U2276" s="72"/>
      <c r="V2276" s="72"/>
      <c r="W2276" s="72"/>
      <c r="X2276" s="72"/>
      <c r="Y2276" s="72"/>
      <c r="Z2276" s="72"/>
      <c r="AA2276" s="72"/>
      <c r="AB2276" s="72"/>
      <c r="AC2276" s="72"/>
      <c r="AD2276" s="72"/>
      <c r="AE2276" s="72"/>
      <c r="AF2276" s="72"/>
      <c r="AG2276" s="72"/>
      <c r="AH2276" s="72"/>
      <c r="AI2276" s="72"/>
      <c r="AJ2276" s="72"/>
      <c r="AK2276" s="72"/>
      <c r="AL2276" s="72"/>
      <c r="AM2276" s="72"/>
      <c r="AN2276" s="72"/>
      <c r="AO2276" s="72"/>
      <c r="AP2276" s="72"/>
      <c r="AQ2276" s="72"/>
      <c r="AR2276" s="72"/>
      <c r="AS2276" s="72"/>
      <c r="AT2276" s="72"/>
      <c r="AU2276" s="72"/>
      <c r="AV2276" s="72"/>
      <c r="AW2276" s="72"/>
      <c r="AX2276" s="72"/>
      <c r="AY2276" s="72"/>
      <c r="AZ2276" s="72"/>
      <c r="BA2276" s="72"/>
      <c r="BB2276" s="72"/>
      <c r="BC2276" s="72"/>
      <c r="BD2276" s="72"/>
      <c r="BE2276" s="72"/>
      <c r="BF2276" s="72"/>
      <c r="BG2276" s="72"/>
      <c r="BH2276" s="72"/>
      <c r="BI2276" s="72"/>
      <c r="BJ2276" s="72"/>
      <c r="BK2276" s="72"/>
      <c r="BL2276" s="72"/>
      <c r="BM2276" s="72"/>
      <c r="BN2276" s="72"/>
      <c r="BO2276" s="72"/>
      <c r="BP2276" s="72"/>
      <c r="BQ2276" s="72"/>
      <c r="BR2276" s="72"/>
      <c r="BS2276" s="72"/>
      <c r="BT2276" s="72"/>
      <c r="BU2276" s="72"/>
      <c r="BV2276" s="72"/>
      <c r="BW2276" s="72"/>
      <c r="BX2276" s="72"/>
      <c r="BY2276" s="72"/>
      <c r="BZ2276" s="72"/>
      <c r="CA2276" s="72"/>
      <c r="CB2276" s="72"/>
      <c r="CC2276" s="72"/>
      <c r="CD2276" s="72"/>
      <c r="CE2276" s="72"/>
      <c r="CF2276" s="72"/>
      <c r="CG2276" s="72"/>
      <c r="CH2276" s="72"/>
      <c r="CI2276" s="72"/>
      <c r="CJ2276" s="72"/>
      <c r="CK2276" s="72"/>
      <c r="CL2276" s="72"/>
      <c r="CO2276" s="72"/>
      <c r="CP2276" s="72"/>
      <c r="CQ2276" s="72"/>
      <c r="CR2276" s="72"/>
      <c r="CS2276" s="72"/>
      <c r="CT2276" s="72"/>
      <c r="CU2276" s="72"/>
      <c r="CV2276" s="72"/>
      <c r="CW2276" s="72"/>
      <c r="CX2276" s="72"/>
      <c r="CY2276" s="72"/>
      <c r="CZ2276" s="72"/>
      <c r="DA2276" s="72"/>
      <c r="DB2276" s="72"/>
      <c r="DC2276" s="72"/>
      <c r="DD2276" s="72"/>
      <c r="DE2276" s="72"/>
      <c r="DF2276" s="72"/>
      <c r="DG2276" s="72"/>
      <c r="DH2276" s="72"/>
      <c r="DI2276" s="72"/>
      <c r="DJ2276" s="72"/>
      <c r="DK2276" s="72"/>
      <c r="DL2276" s="72"/>
    </row>
    <row r="2277" spans="1:116" x14ac:dyDescent="0.4">
      <c r="D2277" t="s">
        <v>424</v>
      </c>
      <c r="E2277" s="8" t="str">
        <f t="shared" si="4644"/>
        <v>2277 FAINT-F</v>
      </c>
      <c r="G2277" s="8" t="s">
        <v>339</v>
      </c>
      <c r="S2277" s="72"/>
      <c r="T2277" s="72"/>
      <c r="U2277" s="72"/>
      <c r="V2277" s="72"/>
      <c r="W2277" s="72"/>
      <c r="X2277" s="72"/>
      <c r="Y2277" s="72"/>
      <c r="Z2277" s="72"/>
      <c r="AA2277" s="72"/>
      <c r="AB2277" s="72"/>
      <c r="AC2277" s="72"/>
      <c r="AD2277" s="72"/>
      <c r="AE2277" s="72"/>
      <c r="AF2277" s="72"/>
      <c r="AG2277" s="72"/>
      <c r="AH2277" s="72"/>
      <c r="AI2277" s="72"/>
      <c r="AJ2277" s="72"/>
      <c r="AK2277" s="72"/>
      <c r="AL2277" s="72"/>
      <c r="AM2277" s="72"/>
      <c r="AN2277" s="72"/>
      <c r="AO2277" s="72"/>
      <c r="AP2277" s="72"/>
      <c r="AQ2277" s="72"/>
      <c r="AR2277" s="72"/>
      <c r="AS2277" s="72"/>
      <c r="AT2277" s="72"/>
      <c r="AU2277" s="72"/>
      <c r="AV2277" s="72"/>
      <c r="AW2277" s="72"/>
      <c r="AX2277" s="72"/>
      <c r="AY2277" s="72"/>
      <c r="AZ2277" s="72"/>
      <c r="BA2277" s="72"/>
      <c r="BB2277" s="72"/>
      <c r="BC2277" s="72"/>
      <c r="BD2277" s="72"/>
      <c r="BE2277" s="72"/>
      <c r="BF2277" s="72"/>
      <c r="BG2277" s="72"/>
      <c r="BH2277" s="72"/>
      <c r="BI2277" s="72"/>
      <c r="BJ2277" s="72"/>
      <c r="BK2277" s="72"/>
      <c r="BL2277" s="72"/>
      <c r="BM2277" s="72"/>
      <c r="BN2277" s="72"/>
      <c r="BO2277" s="72"/>
      <c r="BP2277" s="72"/>
      <c r="BQ2277" s="72"/>
      <c r="BR2277" s="72"/>
      <c r="BS2277" s="72"/>
      <c r="BT2277" s="72"/>
      <c r="BU2277" s="72"/>
      <c r="BV2277" s="72"/>
      <c r="BW2277" s="72"/>
      <c r="BX2277" s="72"/>
      <c r="BY2277" s="72"/>
      <c r="BZ2277" s="72"/>
      <c r="CA2277" s="72"/>
      <c r="CB2277" s="72"/>
      <c r="CC2277" s="72"/>
      <c r="CD2277" s="72"/>
      <c r="CE2277" s="72"/>
      <c r="CF2277" s="72"/>
      <c r="CG2277" s="72"/>
      <c r="CH2277" s="72"/>
      <c r="CI2277" s="72"/>
      <c r="CJ2277" s="72"/>
      <c r="CK2277" s="72"/>
      <c r="CL2277" s="72"/>
      <c r="CO2277" s="72"/>
      <c r="CP2277" s="72"/>
      <c r="CQ2277" s="72"/>
      <c r="CR2277" s="72"/>
      <c r="CS2277" s="72"/>
      <c r="CT2277" s="72"/>
      <c r="CU2277" s="72"/>
      <c r="CV2277" s="72"/>
      <c r="CW2277" s="72"/>
      <c r="CX2277" s="72"/>
      <c r="CY2277" s="72"/>
      <c r="CZ2277" s="72"/>
      <c r="DA2277" s="72"/>
      <c r="DB2277" s="72"/>
      <c r="DC2277" s="72"/>
      <c r="DD2277" s="72"/>
      <c r="DE2277" s="72"/>
      <c r="DF2277" s="72"/>
      <c r="DG2277" s="72"/>
      <c r="DH2277" s="72"/>
      <c r="DI2277" s="72"/>
      <c r="DJ2277" s="72"/>
      <c r="DK2277" s="72"/>
      <c r="DL2277" s="72"/>
    </row>
    <row r="2278" spans="1:116" x14ac:dyDescent="0.4">
      <c r="B2278" t="str">
        <f>E2278</f>
        <v>2278 FAINT-F</v>
      </c>
      <c r="C2278" t="s">
        <v>235</v>
      </c>
      <c r="D2278" t="s">
        <v>424</v>
      </c>
      <c r="E2278" s="8" t="str">
        <f t="shared" si="4644"/>
        <v>2278 FAINT-F</v>
      </c>
      <c r="G2278" s="125" t="str">
        <f>"Investment in intangibles - "&amp;SUBSTITUTE(G2273,":","")</f>
        <v>Investment in intangibles - Fixed secondary intangible assets</v>
      </c>
      <c r="I2278" s="74"/>
      <c r="J2278" s="74"/>
      <c r="K2278" s="23">
        <v>-1000</v>
      </c>
      <c r="L2278" s="23">
        <v>-1000</v>
      </c>
      <c r="M2278" s="23">
        <v>-1000</v>
      </c>
      <c r="N2278" s="23">
        <v>-1000</v>
      </c>
      <c r="O2278" s="23">
        <v>-1000</v>
      </c>
      <c r="P2278" s="23">
        <v>-1000</v>
      </c>
      <c r="R2278" s="24"/>
      <c r="S2278" s="80" cm="1">
        <f t="array" ref="S2278">INDEX($K:$Q,ROW(),MATCH(S$3,$K$2:$Q$2,0))/12</f>
        <v>-83.333333333333329</v>
      </c>
      <c r="T2278" s="80" cm="1">
        <f t="array" ref="T2278">INDEX($K:$Q,ROW(),MATCH(T$3,$K$2:$Q$2,0))/12</f>
        <v>-83.333333333333329</v>
      </c>
      <c r="U2278" s="80" cm="1">
        <f t="array" ref="U2278">INDEX($K:$Q,ROW(),MATCH(U$3,$K$2:$Q$2,0))/12</f>
        <v>-83.333333333333329</v>
      </c>
      <c r="V2278" s="80" cm="1">
        <f t="array" ref="V2278">INDEX($K:$Q,ROW(),MATCH(V$3,$K$2:$Q$2,0))/12</f>
        <v>-83.333333333333329</v>
      </c>
      <c r="W2278" s="80" cm="1">
        <f t="array" ref="W2278">INDEX($K:$Q,ROW(),MATCH(W$3,$K$2:$Q$2,0))/12</f>
        <v>-83.333333333333329</v>
      </c>
      <c r="X2278" s="80" cm="1">
        <f t="array" ref="X2278">INDEX($K:$Q,ROW(),MATCH(X$3,$K$2:$Q$2,0))/12</f>
        <v>-83.333333333333329</v>
      </c>
      <c r="Y2278" s="80" cm="1">
        <f t="array" ref="Y2278">INDEX($K:$Q,ROW(),MATCH(Y$3,$K$2:$Q$2,0))/12</f>
        <v>-83.333333333333329</v>
      </c>
      <c r="Z2278" s="80" cm="1">
        <f t="array" ref="Z2278">INDEX($K:$Q,ROW(),MATCH(Z$3,$K$2:$Q$2,0))/12</f>
        <v>-83.333333333333329</v>
      </c>
      <c r="AA2278" s="80" cm="1">
        <f t="array" ref="AA2278">INDEX($K:$Q,ROW(),MATCH(AA$3,$K$2:$Q$2,0))/12</f>
        <v>-83.333333333333329</v>
      </c>
      <c r="AB2278" s="80" cm="1">
        <f t="array" ref="AB2278">INDEX($K:$Q,ROW(),MATCH(AB$3,$K$2:$Q$2,0))/12</f>
        <v>-83.333333333333329</v>
      </c>
      <c r="AC2278" s="80" cm="1">
        <f t="array" ref="AC2278">INDEX($K:$Q,ROW(),MATCH(AC$3,$K$2:$Q$2,0))/12</f>
        <v>-83.333333333333329</v>
      </c>
      <c r="AD2278" s="80" cm="1">
        <f t="array" ref="AD2278">INDEX($K:$Q,ROW(),MATCH(AD$3,$K$2:$Q$2,0))/12</f>
        <v>-83.333333333333329</v>
      </c>
      <c r="AE2278" s="80" cm="1">
        <f t="array" ref="AE2278">INDEX($K:$Q,ROW(),MATCH(AE$3,$K$2:$Q$2,0))/12</f>
        <v>-83.333333333333329</v>
      </c>
      <c r="AF2278" s="80" cm="1">
        <f t="array" ref="AF2278">INDEX($K:$Q,ROW(),MATCH(AF$3,$K$2:$Q$2,0))/12</f>
        <v>-83.333333333333329</v>
      </c>
      <c r="AG2278" s="80" cm="1">
        <f t="array" ref="AG2278">INDEX($K:$Q,ROW(),MATCH(AG$3,$K$2:$Q$2,0))/12</f>
        <v>-83.333333333333329</v>
      </c>
      <c r="AH2278" s="80" cm="1">
        <f t="array" ref="AH2278">INDEX($K:$Q,ROW(),MATCH(AH$3,$K$2:$Q$2,0))/12</f>
        <v>-83.333333333333329</v>
      </c>
      <c r="AI2278" s="80" cm="1">
        <f t="array" ref="AI2278">INDEX($K:$Q,ROW(),MATCH(AI$3,$K$2:$Q$2,0))/12</f>
        <v>-83.333333333333329</v>
      </c>
      <c r="AJ2278" s="80" cm="1">
        <f t="array" ref="AJ2278">INDEX($K:$Q,ROW(),MATCH(AJ$3,$K$2:$Q$2,0))/12</f>
        <v>-83.333333333333329</v>
      </c>
      <c r="AK2278" s="80" cm="1">
        <f t="array" ref="AK2278">INDEX($K:$Q,ROW(),MATCH(AK$3,$K$2:$Q$2,0))/12</f>
        <v>-83.333333333333329</v>
      </c>
      <c r="AL2278" s="80" cm="1">
        <f t="array" ref="AL2278">INDEX($K:$Q,ROW(),MATCH(AL$3,$K$2:$Q$2,0))/12</f>
        <v>-83.333333333333329</v>
      </c>
      <c r="AM2278" s="80" cm="1">
        <f t="array" ref="AM2278">INDEX($K:$Q,ROW(),MATCH(AM$3,$K$2:$Q$2,0))/12</f>
        <v>-83.333333333333329</v>
      </c>
      <c r="AN2278" s="80" cm="1">
        <f t="array" ref="AN2278">INDEX($K:$Q,ROW(),MATCH(AN$3,$K$2:$Q$2,0))/12</f>
        <v>-83.333333333333329</v>
      </c>
      <c r="AO2278" s="80" cm="1">
        <f t="array" ref="AO2278">INDEX($K:$Q,ROW(),MATCH(AO$3,$K$2:$Q$2,0))/12</f>
        <v>-83.333333333333329</v>
      </c>
      <c r="AP2278" s="80" cm="1">
        <f t="array" ref="AP2278">INDEX($K:$Q,ROW(),MATCH(AP$3,$K$2:$Q$2,0))/12</f>
        <v>-83.333333333333329</v>
      </c>
      <c r="AQ2278" s="80" cm="1">
        <f t="array" ref="AQ2278">INDEX($K:$Q,ROW(),MATCH(AQ$3,$K$2:$Q$2,0))/12</f>
        <v>-83.333333333333329</v>
      </c>
      <c r="AR2278" s="80" cm="1">
        <f t="array" ref="AR2278">INDEX($K:$Q,ROW(),MATCH(AR$3,$K$2:$Q$2,0))/12</f>
        <v>-83.333333333333329</v>
      </c>
      <c r="AS2278" s="80" cm="1">
        <f t="array" ref="AS2278">INDEX($K:$Q,ROW(),MATCH(AS$3,$K$2:$Q$2,0))/12</f>
        <v>-83.333333333333329</v>
      </c>
      <c r="AT2278" s="80" cm="1">
        <f t="array" ref="AT2278">INDEX($K:$Q,ROW(),MATCH(AT$3,$K$2:$Q$2,0))/12</f>
        <v>-83.333333333333329</v>
      </c>
      <c r="AU2278" s="80" cm="1">
        <f t="array" ref="AU2278">INDEX($K:$Q,ROW(),MATCH(AU$3,$K$2:$Q$2,0))/12</f>
        <v>-83.333333333333329</v>
      </c>
      <c r="AV2278" s="80" cm="1">
        <f t="array" ref="AV2278">INDEX($K:$Q,ROW(),MATCH(AV$3,$K$2:$Q$2,0))/12</f>
        <v>-83.333333333333329</v>
      </c>
      <c r="AW2278" s="80" cm="1">
        <f t="array" ref="AW2278">INDEX($K:$Q,ROW(),MATCH(AW$3,$K$2:$Q$2,0))/12</f>
        <v>-83.333333333333329</v>
      </c>
      <c r="AX2278" s="80" cm="1">
        <f t="array" ref="AX2278">INDEX($K:$Q,ROW(),MATCH(AX$3,$K$2:$Q$2,0))/12</f>
        <v>-83.333333333333329</v>
      </c>
      <c r="AY2278" s="80" cm="1">
        <f t="array" ref="AY2278">INDEX($K:$Q,ROW(),MATCH(AY$3,$K$2:$Q$2,0))/12</f>
        <v>-83.333333333333329</v>
      </c>
      <c r="AZ2278" s="80" cm="1">
        <f t="array" ref="AZ2278">INDEX($K:$Q,ROW(),MATCH(AZ$3,$K$2:$Q$2,0))/12</f>
        <v>-83.333333333333329</v>
      </c>
      <c r="BA2278" s="80" cm="1">
        <f t="array" ref="BA2278">INDEX($K:$Q,ROW(),MATCH(BA$3,$K$2:$Q$2,0))/12</f>
        <v>-83.333333333333329</v>
      </c>
      <c r="BB2278" s="80" cm="1">
        <f t="array" ref="BB2278">INDEX($K:$Q,ROW(),MATCH(BB$3,$K$2:$Q$2,0))/12</f>
        <v>-83.333333333333329</v>
      </c>
      <c r="BC2278" s="80" cm="1">
        <f t="array" ref="BC2278">INDEX($K:$Q,ROW(),MATCH(BC$3,$K$2:$Q$2,0))/12</f>
        <v>-83.333333333333329</v>
      </c>
      <c r="BD2278" s="80" cm="1">
        <f t="array" ref="BD2278">INDEX($K:$Q,ROW(),MATCH(BD$3,$K$2:$Q$2,0))/12</f>
        <v>-83.333333333333329</v>
      </c>
      <c r="BE2278" s="80" cm="1">
        <f t="array" ref="BE2278">INDEX($K:$Q,ROW(),MATCH(BE$3,$K$2:$Q$2,0))/12</f>
        <v>-83.333333333333329</v>
      </c>
      <c r="BF2278" s="80" cm="1">
        <f t="array" ref="BF2278">INDEX($K:$Q,ROW(),MATCH(BF$3,$K$2:$Q$2,0))/12</f>
        <v>-83.333333333333329</v>
      </c>
      <c r="BG2278" s="80" cm="1">
        <f t="array" ref="BG2278">INDEX($K:$Q,ROW(),MATCH(BG$3,$K$2:$Q$2,0))/12</f>
        <v>-83.333333333333329</v>
      </c>
      <c r="BH2278" s="80" cm="1">
        <f t="array" ref="BH2278">INDEX($K:$Q,ROW(),MATCH(BH$3,$K$2:$Q$2,0))/12</f>
        <v>-83.333333333333329</v>
      </c>
      <c r="BI2278" s="80" cm="1">
        <f t="array" ref="BI2278">INDEX($K:$Q,ROW(),MATCH(BI$3,$K$2:$Q$2,0))/12</f>
        <v>-83.333333333333329</v>
      </c>
      <c r="BJ2278" s="80" cm="1">
        <f t="array" ref="BJ2278">INDEX($K:$Q,ROW(),MATCH(BJ$3,$K$2:$Q$2,0))/12</f>
        <v>-83.333333333333329</v>
      </c>
      <c r="BK2278" s="80" cm="1">
        <f t="array" ref="BK2278">INDEX($K:$Q,ROW(),MATCH(BK$3,$K$2:$Q$2,0))/12</f>
        <v>-83.333333333333329</v>
      </c>
      <c r="BL2278" s="80" cm="1">
        <f t="array" ref="BL2278">INDEX($K:$Q,ROW(),MATCH(BL$3,$K$2:$Q$2,0))/12</f>
        <v>-83.333333333333329</v>
      </c>
      <c r="BM2278" s="80" cm="1">
        <f t="array" ref="BM2278">INDEX($K:$Q,ROW(),MATCH(BM$3,$K$2:$Q$2,0))/12</f>
        <v>-83.333333333333329</v>
      </c>
      <c r="BN2278" s="80" cm="1">
        <f t="array" ref="BN2278">INDEX($K:$Q,ROW(),MATCH(BN$3,$K$2:$Q$2,0))/12</f>
        <v>-83.333333333333329</v>
      </c>
      <c r="BO2278" s="80" cm="1">
        <f t="array" ref="BO2278">INDEX($K:$Q,ROW(),MATCH(BO$3,$K$2:$Q$2,0))/12</f>
        <v>-83.333333333333329</v>
      </c>
      <c r="BP2278" s="80" cm="1">
        <f t="array" ref="BP2278">INDEX($K:$Q,ROW(),MATCH(BP$3,$K$2:$Q$2,0))/12</f>
        <v>-83.333333333333329</v>
      </c>
      <c r="BQ2278" s="80" cm="1">
        <f t="array" ref="BQ2278">INDEX($K:$Q,ROW(),MATCH(BQ$3,$K$2:$Q$2,0))/12</f>
        <v>-83.333333333333329</v>
      </c>
      <c r="BR2278" s="80" cm="1">
        <f t="array" ref="BR2278">INDEX($K:$Q,ROW(),MATCH(BR$3,$K$2:$Q$2,0))/12</f>
        <v>-83.333333333333329</v>
      </c>
      <c r="BS2278" s="80" cm="1">
        <f t="array" ref="BS2278">INDEX($K:$Q,ROW(),MATCH(BS$3,$K$2:$Q$2,0))/12</f>
        <v>-83.333333333333329</v>
      </c>
      <c r="BT2278" s="80" cm="1">
        <f t="array" ref="BT2278">INDEX($K:$Q,ROW(),MATCH(BT$3,$K$2:$Q$2,0))/12</f>
        <v>-83.333333333333329</v>
      </c>
      <c r="BU2278" s="80" cm="1">
        <f t="array" ref="BU2278">INDEX($K:$Q,ROW(),MATCH(BU$3,$K$2:$Q$2,0))/12</f>
        <v>-83.333333333333329</v>
      </c>
      <c r="BV2278" s="80" cm="1">
        <f t="array" ref="BV2278">INDEX($K:$Q,ROW(),MATCH(BV$3,$K$2:$Q$2,0))/12</f>
        <v>-83.333333333333329</v>
      </c>
      <c r="BW2278" s="80" cm="1">
        <f t="array" ref="BW2278">INDEX($K:$Q,ROW(),MATCH(BW$3,$K$2:$Q$2,0))/12</f>
        <v>-83.333333333333329</v>
      </c>
      <c r="BX2278" s="80" cm="1">
        <f t="array" ref="BX2278">INDEX($K:$Q,ROW(),MATCH(BX$3,$K$2:$Q$2,0))/12</f>
        <v>-83.333333333333329</v>
      </c>
      <c r="BY2278" s="80" cm="1">
        <f t="array" ref="BY2278">INDEX($K:$Q,ROW(),MATCH(BY$3,$K$2:$Q$2,0))/12</f>
        <v>-83.333333333333329</v>
      </c>
      <c r="BZ2278" s="80" cm="1">
        <f t="array" ref="BZ2278">INDEX($K:$Q,ROW(),MATCH(BZ$3,$K$2:$Q$2,0))/12</f>
        <v>-83.333333333333329</v>
      </c>
      <c r="CA2278" s="80" cm="1">
        <f t="array" ref="CA2278">INDEX($K:$Q,ROW(),MATCH(CA$3,$K$2:$Q$2,0))/12</f>
        <v>-83.333333333333329</v>
      </c>
      <c r="CB2278" s="80" cm="1">
        <f t="array" ref="CB2278">INDEX($K:$Q,ROW(),MATCH(CB$3,$K$2:$Q$2,0))/12</f>
        <v>-83.333333333333329</v>
      </c>
      <c r="CC2278" s="80" cm="1">
        <f t="array" ref="CC2278">INDEX($K:$Q,ROW(),MATCH(CC$3,$K$2:$Q$2,0))/12</f>
        <v>-83.333333333333329</v>
      </c>
      <c r="CD2278" s="80" cm="1">
        <f t="array" ref="CD2278">INDEX($K:$Q,ROW(),MATCH(CD$3,$K$2:$Q$2,0))/12</f>
        <v>-83.333333333333329</v>
      </c>
      <c r="CE2278" s="80" cm="1">
        <f t="array" ref="CE2278">INDEX($K:$Q,ROW(),MATCH(CE$3,$K$2:$Q$2,0))/12</f>
        <v>-83.333333333333329</v>
      </c>
      <c r="CF2278" s="80" cm="1">
        <f t="array" ref="CF2278">INDEX($K:$Q,ROW(),MATCH(CF$3,$K$2:$Q$2,0))/12</f>
        <v>-83.333333333333329</v>
      </c>
      <c r="CG2278" s="80" cm="1">
        <f t="array" ref="CG2278">INDEX($K:$Q,ROW(),MATCH(CG$3,$K$2:$Q$2,0))/12</f>
        <v>-83.333333333333329</v>
      </c>
      <c r="CH2278" s="80" cm="1">
        <f t="array" ref="CH2278">INDEX($K:$Q,ROW(),MATCH(CH$3,$K$2:$Q$2,0))/12</f>
        <v>-83.333333333333329</v>
      </c>
      <c r="CI2278" s="80" cm="1">
        <f t="array" ref="CI2278">INDEX($K:$Q,ROW(),MATCH(CI$3,$K$2:$Q$2,0))/12</f>
        <v>-83.333333333333329</v>
      </c>
      <c r="CJ2278" s="80" cm="1">
        <f t="array" ref="CJ2278">INDEX($K:$Q,ROW(),MATCH(CJ$3,$K$2:$Q$2,0))/12</f>
        <v>-83.333333333333329</v>
      </c>
      <c r="CK2278" s="80" cm="1">
        <f t="array" ref="CK2278">INDEX($K:$Q,ROW(),MATCH(CK$3,$K$2:$Q$2,0))/12</f>
        <v>-83.333333333333329</v>
      </c>
      <c r="CL2278" s="80" cm="1">
        <f t="array" ref="CL2278">INDEX($K:$Q,ROW(),MATCH(CL$3,$K$2:$Q$2,0))/12</f>
        <v>-83.333333333333329</v>
      </c>
      <c r="CN2278" s="74"/>
      <c r="CO2278" s="80" t="e" cm="1">
        <f t="array" ref="CO2278">INDEX($K:$Q,ROW(),MATCH(CO$3,$K$2:$Q$2,0))/CO$5</f>
        <v>#N/A</v>
      </c>
      <c r="CP2278" s="80" t="e" cm="1">
        <f t="array" ref="CP2278">INDEX($K:$Q,ROW(),MATCH(CP$3,$K$2:$Q$2,0))/CP$5</f>
        <v>#N/A</v>
      </c>
      <c r="CQ2278" s="80" t="e" cm="1">
        <f t="array" ref="CQ2278">INDEX($K:$Q,ROW(),MATCH(CQ$3,$K$2:$Q$2,0))/CQ$5</f>
        <v>#N/A</v>
      </c>
      <c r="CR2278" s="80" t="e" cm="1">
        <f t="array" ref="CR2278">INDEX($K:$Q,ROW(),MATCH(CR$3,$K$2:$Q$2,0))/CR$5</f>
        <v>#N/A</v>
      </c>
      <c r="CS2278" s="80" t="e" cm="1">
        <f t="array" ref="CS2278">INDEX($K:$Q,ROW(),MATCH(CS$3,$K$2:$Q$2,0))/CS$5</f>
        <v>#N/A</v>
      </c>
      <c r="CT2278" s="80" t="e" cm="1">
        <f t="array" ref="CT2278">INDEX($K:$Q,ROW(),MATCH(CT$3,$K$2:$Q$2,0))/CT$5</f>
        <v>#N/A</v>
      </c>
      <c r="CU2278" s="80" t="e" cm="1">
        <f t="array" ref="CU2278">INDEX($K:$Q,ROW(),MATCH(CU$3,$K$2:$Q$2,0))/CU$5</f>
        <v>#N/A</v>
      </c>
      <c r="CV2278" s="80" t="e" cm="1">
        <f t="array" ref="CV2278">INDEX($K:$Q,ROW(),MATCH(CV$3,$K$2:$Q$2,0))/CV$5</f>
        <v>#N/A</v>
      </c>
      <c r="CW2278" s="80" t="e" cm="1">
        <f t="array" ref="CW2278">INDEX($K:$Q,ROW(),MATCH(CW$3,$K$2:$Q$2,0))/CW$5</f>
        <v>#N/A</v>
      </c>
      <c r="CX2278" s="80" t="e" cm="1">
        <f t="array" ref="CX2278">INDEX($K:$Q,ROW(),MATCH(CX$3,$K$2:$Q$2,0))/CX$5</f>
        <v>#N/A</v>
      </c>
      <c r="CY2278" s="80" t="e" cm="1">
        <f t="array" ref="CY2278">INDEX($K:$Q,ROW(),MATCH(CY$3,$K$2:$Q$2,0))/CL$5</f>
        <v>#N/A</v>
      </c>
      <c r="CZ2278" s="80" t="e" cm="1">
        <f t="array" ref="CZ2278">INDEX($K:$Q,ROW(),MATCH(CZ$3,$K$2:$Q$2,0))/CZ$5</f>
        <v>#N/A</v>
      </c>
      <c r="DA2278" s="80" t="e" cm="1">
        <f t="array" ref="DA2278">INDEX($K:$Q,ROW(),MATCH(DA$3,$K$2:$Q$2,0))/DA$5</f>
        <v>#N/A</v>
      </c>
      <c r="DB2278" s="80" t="e" cm="1">
        <f t="array" ref="DB2278">INDEX($K:$Q,ROW(),MATCH(DB$3,$K$2:$Q$2,0))/DB$5</f>
        <v>#N/A</v>
      </c>
      <c r="DC2278" s="80" t="e" cm="1">
        <f t="array" ref="DC2278">INDEX($K:$Q,ROW(),MATCH(DC$3,$K$2:$Q$2,0))/DC$5</f>
        <v>#N/A</v>
      </c>
      <c r="DD2278" s="80" t="e" cm="1">
        <f t="array" ref="DD2278">INDEX($K:$Q,ROW(),MATCH(DD$3,$K$2:$Q$2,0))/DD$5</f>
        <v>#N/A</v>
      </c>
      <c r="DE2278" s="80" t="e" cm="1">
        <f t="array" ref="DE2278">INDEX($K:$Q,ROW(),MATCH(DE$3,$K$2:$Q$2,0))/DE$5</f>
        <v>#N/A</v>
      </c>
      <c r="DF2278" s="80" t="e" cm="1">
        <f t="array" ref="DF2278">INDEX($K:$Q,ROW(),MATCH(DF$3,$K$2:$Q$2,0))/DF$5</f>
        <v>#N/A</v>
      </c>
      <c r="DG2278" s="80" t="e" cm="1">
        <f t="array" ref="DG2278">INDEX($K:$Q,ROW(),MATCH(DG$3,$K$2:$Q$2,0))/DG$5</f>
        <v>#N/A</v>
      </c>
      <c r="DH2278" s="80" t="e" cm="1">
        <f t="array" ref="DH2278">INDEX($K:$Q,ROW(),MATCH(DH$3,$K$2:$Q$2,0))/DH$5</f>
        <v>#N/A</v>
      </c>
      <c r="DI2278" s="80" t="e" cm="1">
        <f t="array" ref="DI2278">INDEX($K:$Q,ROW(),MATCH(DI$3,$K$2:$Q$2,0))/DI$5</f>
        <v>#N/A</v>
      </c>
      <c r="DJ2278" s="80" t="e" cm="1">
        <f t="array" ref="DJ2278">INDEX($K:$Q,ROW(),MATCH(DJ$3,$K$2:$Q$2,0))/DJ$5</f>
        <v>#N/A</v>
      </c>
      <c r="DK2278" s="80" t="e" cm="1">
        <f t="array" ref="DK2278">INDEX($K:$Q,ROW(),MATCH(DK$3,$K$2:$Q$2,0))/DK$5</f>
        <v>#N/A</v>
      </c>
      <c r="DL2278" s="80" t="e" cm="1">
        <f t="array" ref="DL2278">INDEX($K:$Q,ROW(),MATCH(DL$3,$K$2:$Q$2,0))/DL$5</f>
        <v>#N/A</v>
      </c>
    </row>
    <row r="2279" spans="1:116" x14ac:dyDescent="0.4">
      <c r="D2279" t="s">
        <v>424</v>
      </c>
      <c r="E2279" s="8" t="str">
        <f t="shared" si="4644"/>
        <v>2279 FAINT-F</v>
      </c>
      <c r="G2279" s="125"/>
      <c r="S2279" s="80"/>
      <c r="T2279" s="72"/>
      <c r="U2279" s="72"/>
      <c r="V2279" s="72"/>
      <c r="W2279" s="72"/>
      <c r="X2279" s="72"/>
      <c r="Y2279" s="72"/>
      <c r="Z2279" s="72"/>
      <c r="AA2279" s="72"/>
      <c r="AB2279" s="72"/>
      <c r="AC2279" s="72"/>
      <c r="AD2279" s="72"/>
      <c r="AE2279" s="72"/>
      <c r="AF2279" s="72"/>
      <c r="AG2279" s="72"/>
      <c r="AH2279" s="72"/>
      <c r="AI2279" s="72"/>
      <c r="AJ2279" s="72"/>
      <c r="AK2279" s="72"/>
      <c r="AL2279" s="72"/>
      <c r="AM2279" s="72"/>
      <c r="AN2279" s="72"/>
      <c r="AO2279" s="72"/>
      <c r="AP2279" s="72"/>
      <c r="AQ2279" s="72"/>
      <c r="AR2279" s="72"/>
      <c r="AS2279" s="72"/>
      <c r="AT2279" s="72"/>
      <c r="AU2279" s="72"/>
      <c r="AV2279" s="72"/>
      <c r="AW2279" s="72"/>
      <c r="AX2279" s="72"/>
      <c r="AY2279" s="72"/>
      <c r="AZ2279" s="72"/>
      <c r="BA2279" s="72"/>
      <c r="BB2279" s="72"/>
      <c r="BC2279" s="72"/>
      <c r="BD2279" s="72"/>
      <c r="BE2279" s="72"/>
      <c r="BF2279" s="72"/>
      <c r="BG2279" s="72"/>
      <c r="BH2279" s="72"/>
      <c r="BI2279" s="72"/>
      <c r="BJ2279" s="72"/>
      <c r="BK2279" s="72"/>
      <c r="BL2279" s="72"/>
      <c r="BM2279" s="72"/>
      <c r="BN2279" s="72"/>
      <c r="BO2279" s="72"/>
      <c r="BP2279" s="72"/>
      <c r="BQ2279" s="72"/>
      <c r="BR2279" s="72"/>
      <c r="BS2279" s="72"/>
      <c r="BT2279" s="72"/>
      <c r="BU2279" s="72"/>
      <c r="BV2279" s="72"/>
      <c r="BW2279" s="72"/>
      <c r="BX2279" s="72"/>
      <c r="BY2279" s="72"/>
      <c r="BZ2279" s="72"/>
      <c r="CA2279" s="72"/>
      <c r="CB2279" s="72"/>
      <c r="CC2279" s="72"/>
      <c r="CD2279" s="72"/>
      <c r="CE2279" s="72"/>
      <c r="CF2279" s="72"/>
      <c r="CG2279" s="72"/>
      <c r="CH2279" s="72"/>
      <c r="CI2279" s="72"/>
      <c r="CJ2279" s="72"/>
      <c r="CK2279" s="72"/>
      <c r="CL2279" s="72"/>
      <c r="CO2279" s="72"/>
      <c r="CP2279" s="72"/>
      <c r="CQ2279" s="72"/>
      <c r="CR2279" s="72"/>
      <c r="CS2279" s="72"/>
      <c r="CT2279" s="72"/>
      <c r="CU2279" s="72"/>
      <c r="CV2279" s="72"/>
      <c r="CW2279" s="72"/>
      <c r="CX2279" s="72"/>
      <c r="CY2279" s="72"/>
      <c r="CZ2279" s="72"/>
      <c r="DA2279" s="72"/>
      <c r="DB2279" s="72"/>
      <c r="DC2279" s="72"/>
      <c r="DD2279" s="72"/>
      <c r="DE2279" s="72"/>
      <c r="DF2279" s="72"/>
      <c r="DG2279" s="72"/>
      <c r="DH2279" s="72"/>
      <c r="DI2279" s="72"/>
      <c r="DJ2279" s="72"/>
      <c r="DK2279" s="72"/>
      <c r="DL2279" s="72"/>
    </row>
    <row r="2280" spans="1:116" x14ac:dyDescent="0.4">
      <c r="D2280" t="s">
        <v>424</v>
      </c>
      <c r="E2280" s="8" t="str">
        <f t="shared" si="4644"/>
        <v>2280 FAINT-F</v>
      </c>
      <c r="G2280" s="95" t="s">
        <v>204</v>
      </c>
      <c r="H2280" s="12"/>
      <c r="S2280" s="72"/>
      <c r="T2280" s="72"/>
      <c r="U2280" s="72"/>
      <c r="V2280" s="72"/>
      <c r="W2280" s="72"/>
      <c r="X2280" s="72"/>
      <c r="Y2280" s="72"/>
      <c r="Z2280" s="72"/>
      <c r="AA2280" s="72"/>
      <c r="AB2280" s="72"/>
      <c r="AC2280" s="72"/>
      <c r="AD2280" s="72"/>
      <c r="AE2280" s="72"/>
      <c r="AF2280" s="72"/>
      <c r="AG2280" s="72"/>
      <c r="AH2280" s="72"/>
      <c r="AI2280" s="72"/>
      <c r="AJ2280" s="72"/>
      <c r="AK2280" s="72"/>
      <c r="AL2280" s="72"/>
      <c r="AM2280" s="72"/>
      <c r="AN2280" s="72"/>
      <c r="AO2280" s="72"/>
      <c r="AP2280" s="72"/>
      <c r="AQ2280" s="72"/>
      <c r="AR2280" s="72"/>
      <c r="AS2280" s="72"/>
      <c r="AT2280" s="72"/>
      <c r="AU2280" s="72"/>
      <c r="AV2280" s="72"/>
      <c r="AW2280" s="72"/>
      <c r="AX2280" s="72"/>
      <c r="AY2280" s="72"/>
      <c r="AZ2280" s="72"/>
      <c r="BA2280" s="72"/>
      <c r="BB2280" s="72"/>
      <c r="BC2280" s="72"/>
      <c r="BD2280" s="72"/>
      <c r="BE2280" s="72"/>
      <c r="BF2280" s="72"/>
      <c r="BG2280" s="72"/>
      <c r="BH2280" s="72"/>
      <c r="BI2280" s="72"/>
      <c r="BJ2280" s="72"/>
      <c r="BK2280" s="72"/>
      <c r="BL2280" s="72"/>
      <c r="BM2280" s="72"/>
      <c r="BN2280" s="72"/>
      <c r="BO2280" s="72"/>
      <c r="BP2280" s="72"/>
      <c r="BQ2280" s="72"/>
      <c r="BR2280" s="72"/>
      <c r="BS2280" s="72"/>
      <c r="BT2280" s="72"/>
      <c r="BU2280" s="72"/>
      <c r="BV2280" s="72"/>
      <c r="BW2280" s="72"/>
      <c r="BX2280" s="72"/>
      <c r="BY2280" s="72"/>
      <c r="BZ2280" s="72"/>
      <c r="CA2280" s="72"/>
      <c r="CB2280" s="72"/>
      <c r="CC2280" s="72"/>
      <c r="CD2280" s="72"/>
      <c r="CE2280" s="72"/>
      <c r="CF2280" s="72"/>
      <c r="CG2280" s="72"/>
      <c r="CH2280" s="72"/>
      <c r="CI2280" s="72"/>
      <c r="CJ2280" s="72"/>
      <c r="CK2280" s="72"/>
      <c r="CL2280" s="72"/>
      <c r="CO2280" s="72"/>
      <c r="CP2280" s="72"/>
      <c r="CQ2280" s="72"/>
      <c r="CR2280" s="72"/>
      <c r="CS2280" s="72"/>
      <c r="CT2280" s="72"/>
      <c r="CU2280" s="72"/>
      <c r="CV2280" s="72"/>
      <c r="CW2280" s="72"/>
      <c r="CX2280" s="72"/>
      <c r="CY2280" s="72"/>
      <c r="CZ2280" s="72"/>
      <c r="DA2280" s="72"/>
      <c r="DB2280" s="72"/>
      <c r="DC2280" s="72"/>
      <c r="DD2280" s="72"/>
      <c r="DE2280" s="72"/>
      <c r="DF2280" s="72"/>
      <c r="DG2280" s="72"/>
      <c r="DH2280" s="72"/>
      <c r="DI2280" s="72"/>
      <c r="DJ2280" s="72"/>
      <c r="DK2280" s="72"/>
      <c r="DL2280" s="72"/>
    </row>
    <row r="2281" spans="1:116" x14ac:dyDescent="0.4">
      <c r="C2281" t="s">
        <v>233</v>
      </c>
      <c r="D2281" t="s">
        <v>424</v>
      </c>
      <c r="E2281" s="8" t="str">
        <f t="shared" si="4644"/>
        <v>2281 FAINT-F</v>
      </c>
      <c r="G2281" s="125" t="str">
        <f>"Amortization - "&amp;SUBSTITUTE(G2273,":","")</f>
        <v>Amortization - Fixed secondary intangible assets</v>
      </c>
      <c r="J2281" s="80">
        <f>SUMIF($3:$3,I$2,2279:2279)</f>
        <v>0</v>
      </c>
      <c r="K2281" s="80">
        <f t="shared" ref="K2281:P2281" si="4646">SUMIF($3:$3,K$2,2279:2279)</f>
        <v>0</v>
      </c>
      <c r="L2281" s="80">
        <f t="shared" si="4646"/>
        <v>0</v>
      </c>
      <c r="M2281" s="80">
        <f t="shared" si="4646"/>
        <v>0</v>
      </c>
      <c r="N2281" s="80">
        <f t="shared" si="4646"/>
        <v>0</v>
      </c>
      <c r="O2281" s="80">
        <f t="shared" si="4646"/>
        <v>0</v>
      </c>
      <c r="P2281" s="80">
        <f t="shared" si="4646"/>
        <v>0</v>
      </c>
      <c r="R2281" s="24"/>
      <c r="S2281" s="80" cm="1">
        <f t="array" aca="1" ref="S2281" ca="1">(SUM(INDEX(2276:2276,1,MAX(COLUMN($R:$R),COLUMN()-($H2275*12-1))):S2278)/($H2275*12)+IF($R2283=0,0,SUM(INDEX(2281:2281,1,MAX(COLUMN($R:$R),COLUMN()-(($H2275-$H2276)*12))):S2283)/(($H2275)*12)))</f>
        <v>-3.1073446327683616</v>
      </c>
      <c r="T2281" s="80" cm="1">
        <f t="array" aca="1" ref="T2281" ca="1">(SUM(INDEX(2276:2276,1,MAX(COLUMN($R:$R),COLUMN()-($H2275*12-1))):T2278)/($H2275*12)+IF($R2283=0,0,SUM(INDEX(2281:2281,1,MAX(COLUMN($R:$R),COLUMN()-(($H2275-$H2276)*12))):T2283)/(($H2275)*12)))</f>
        <v>-4.5724408694819498</v>
      </c>
      <c r="U2281" s="80" cm="1">
        <f t="array" aca="1" ref="U2281" ca="1">(SUM(INDEX(2276:2276,1,MAX(COLUMN($R:$R),COLUMN()-($H2275*12-1))):U2278)/($H2275*12)+IF($R2283=0,0,SUM(INDEX(2281:2281,1,MAX(COLUMN($R:$R),COLUMN()-(($H2275-$H2276)*12))):U2283)/(($H2275)*12)))</f>
        <v>-6.0623692458008529</v>
      </c>
      <c r="V2281" s="80" cm="1">
        <f t="array" aca="1" ref="V2281" ca="1">(SUM(INDEX(2276:2276,1,MAX(COLUMN($R:$R),COLUMN()-($H2275*12-1))):V2278)/($H2275*12)+IF($R2283=0,0,SUM(INDEX(2281:2281,1,MAX(COLUMN($R:$R),COLUMN()-(($H2275-$H2276)*12))):V2283)/(($H2275)*12)))</f>
        <v>-7.5775506454471948</v>
      </c>
      <c r="W2281" s="80" cm="1">
        <f t="array" aca="1" ref="W2281" ca="1">(SUM(INDEX(2276:2276,1,MAX(COLUMN($R:$R),COLUMN()-($H2275*12-1))):W2278)/($H2275*12)+IF($R2283=0,0,SUM(INDEX(2281:2281,1,MAX(COLUMN($R:$R),COLUMN()-(($H2275-$H2276)*12))):W2283)/(($H2275)*12)))</f>
        <v>-9.1184130857655088</v>
      </c>
      <c r="X2281" s="80" cm="1">
        <f t="array" aca="1" ref="X2281" ca="1">(SUM(INDEX(2276:2276,1,MAX(COLUMN($R:$R),COLUMN()-($H2275*12-1))):X2278)/($H2275*12)+IF($R2283=0,0,SUM(INDEX(2281:2281,1,MAX(COLUMN($R:$R),COLUMN()-(($H2275-$H2276)*12))):X2283)/(($H2275)*12)))</f>
        <v>-10.68539183863159</v>
      </c>
      <c r="Y2281" s="80" cm="1">
        <f t="array" aca="1" ref="Y2281" ca="1">(SUM(INDEX(2276:2276,1,MAX(COLUMN($R:$R),COLUMN()-($H2275*12-1))):Y2278)/($H2275*12)+IF($R2283=0,0,SUM(INDEX(2281:2281,1,MAX(COLUMN($R:$R),COLUMN()-(($H2275-$H2276)*12))):Y2283)/(($H2275)*12)))</f>
        <v>-12.278929553410656</v>
      </c>
      <c r="Z2281" s="80" cm="1">
        <f t="array" aca="1" ref="Z2281" ca="1">(SUM(INDEX(2276:2276,1,MAX(COLUMN($R:$R),COLUMN()-($H2275*12-1))):Z2278)/($H2275*12)+IF($R2283=0,0,SUM(INDEX(2281:2281,1,MAX(COLUMN($R:$R),COLUMN()-(($H2275-$H2276)*12))):Z2283)/(($H2275)*12)))</f>
        <v>-13.899476381999538</v>
      </c>
      <c r="AA2281" s="80" cm="1">
        <f t="array" aca="1" ref="AA2281" ca="1">(SUM(INDEX(2276:2276,1,MAX(COLUMN($R:$R),COLUMN()-($H2275*12-1))):AA2278)/($H2275*12)+IF($R2283=0,0,SUM(INDEX(2281:2281,1,MAX(COLUMN($R:$R),COLUMN()-(($H2275-$H2276)*12))):AA2283)/(($H2275)*12)))</f>
        <v>-15.547490105988231</v>
      </c>
      <c r="AB2281" s="80" cm="1">
        <f t="array" aca="1" ref="AB2281" ca="1">(SUM(INDEX(2276:2276,1,MAX(COLUMN($R:$R),COLUMN()-($H2275*12-1))):AB2278)/($H2275*12)+IF($R2283=0,0,SUM(INDEX(2281:2281,1,MAX(COLUMN($R:$R),COLUMN()-(($H2275-$H2276)*12))):AB2283)/(($H2275)*12)))</f>
        <v>-17.223436265976733</v>
      </c>
      <c r="AC2281" s="80" cm="1">
        <f t="array" aca="1" ref="AC2281" ca="1">(SUM(INDEX(2276:2276,1,MAX(COLUMN($R:$R),COLUMN()-($H2275*12-1))):AC2278)/($H2275*12)+IF($R2283=0,0,SUM(INDEX(2281:2281,1,MAX(COLUMN($R:$R),COLUMN()-(($H2275-$H2276)*12))):AC2283)/(($H2275)*12)))</f>
        <v>-18.927788293083683</v>
      </c>
      <c r="AD2281" s="80" cm="1">
        <f t="array" aca="1" ref="AD2281" ca="1">(SUM(INDEX(2276:2276,1,MAX(COLUMN($R:$R),COLUMN()-($H2275*12-1))):AD2278)/($H2275*12)+IF($R2283=0,0,SUM(INDEX(2281:2281,1,MAX(COLUMN($R:$R),COLUMN()-(($H2275-$H2276)*12))):AD2283)/(($H2275)*12)))</f>
        <v>-20.661027642683973</v>
      </c>
      <c r="AE2281" s="80" cm="1">
        <f t="array" aca="1" ref="AE2281" ca="1">(SUM(INDEX(2276:2276,1,MAX(COLUMN($R:$R),COLUMN()-($H2275*12-1))):AE2278)/($H2275*12)+IF($R2283=0,0,SUM(INDEX(2281:2281,1,MAX(COLUMN($R:$R),COLUMN()-(($H2275-$H2276)*12))):AE2283)/(($H2275)*12)))</f>
        <v>-22.423643930413078</v>
      </c>
      <c r="AF2281" s="80" cm="1">
        <f t="array" aca="1" ref="AF2281" ca="1">(SUM(INDEX(2276:2276,1,MAX(COLUMN($R:$R),COLUMN()-($H2275*12-1))):AF2278)/($H2275*12)+IF($R2283=0,0,SUM(INDEX(2281:2281,1,MAX(COLUMN($R:$R),COLUMN()-(($H2275-$H2276)*12))):AF2283)/(($H2275)*12)))</f>
        <v>-24.216135070476579</v>
      </c>
      <c r="AG2281" s="80" cm="1">
        <f t="array" aca="1" ref="AG2281" ca="1">(SUM(INDEX(2276:2276,1,MAX(COLUMN($R:$R),COLUMN()-($H2275*12-1))):AG2278)/($H2275*12)+IF($R2283=0,0,SUM(INDEX(2281:2281,1,MAX(COLUMN($R:$R),COLUMN()-(($H2275-$H2276)*12))):AG2283)/(($H2275)*12)))</f>
        <v>-26.039007416303861</v>
      </c>
      <c r="AH2281" s="80" cm="1">
        <f t="array" aca="1" ref="AH2281" ca="1">(SUM(INDEX(2276:2276,1,MAX(COLUMN($R:$R),COLUMN()-($H2275*12-1))):AH2278)/($H2275*12)+IF($R2283=0,0,SUM(INDEX(2281:2281,1,MAX(COLUMN($R:$R),COLUMN()-(($H2275-$H2276)*12))):AH2283)/(($H2275)*12)))</f>
        <v>-27.89277590358585</v>
      </c>
      <c r="AI2281" s="80" cm="1">
        <f t="array" aca="1" ref="AI2281" ca="1">(SUM(INDEX(2276:2276,1,MAX(COLUMN($R:$R),COLUMN()-($H2275*12-1))):AI2278)/($H2275*12)+IF($R2283=0,0,SUM(INDEX(2281:2281,1,MAX(COLUMN($R:$R),COLUMN()-(($H2275-$H2276)*12))):AI2283)/(($H2275)*12)))</f>
        <v>-29.77796419573702</v>
      </c>
      <c r="AJ2281" s="80" cm="1">
        <f t="array" aca="1" ref="AJ2281" ca="1">(SUM(INDEX(2276:2276,1,MAX(COLUMN($R:$R),COLUMN()-($H2275*12-1))):AJ2278)/($H2275*12)+IF($R2283=0,0,SUM(INDEX(2281:2281,1,MAX(COLUMN($R:$R),COLUMN()-(($H2275-$H2276)*12))):AJ2283)/(($H2275)*12)))</f>
        <v>-31.695104831822956</v>
      </c>
      <c r="AK2281" s="80" cm="1">
        <f t="array" aca="1" ref="AK2281" ca="1">(SUM(INDEX(2276:2276,1,MAX(COLUMN($R:$R),COLUMN()-($H2275*12-1))):AK2278)/($H2275*12)+IF($R2283=0,0,SUM(INDEX(2281:2281,1,MAX(COLUMN($R:$R),COLUMN()-(($H2275-$H2276)*12))):AK2283)/(($H2275)*12)))</f>
        <v>-33.644739376995098</v>
      </c>
      <c r="AL2281" s="80" cm="1">
        <f t="array" aca="1" ref="AL2281" ca="1">(SUM(INDEX(2276:2276,1,MAX(COLUMN($R:$R),COLUMN()-($H2275*12-1))):AL2278)/($H2275*12)+IF($R2283=0,0,SUM(INDEX(2281:2281,1,MAX(COLUMN($R:$R),COLUMN()-(($H2275-$H2276)*12))):AL2283)/(($H2275)*12)))</f>
        <v>-35.627418575475239</v>
      </c>
      <c r="AM2281" s="80" cm="1">
        <f t="array" aca="1" ref="AM2281" ca="1">(SUM(INDEX(2276:2276,1,MAX(COLUMN($R:$R),COLUMN()-($H2275*12-1))):AM2278)/($H2275*12)+IF($R2283=0,0,SUM(INDEX(2281:2281,1,MAX(COLUMN($R:$R),COLUMN()-(($H2275-$H2276)*12))):AM2283)/(($H2275)*12)))</f>
        <v>-37.64370250613301</v>
      </c>
      <c r="AN2281" s="80" cm="1">
        <f t="array" aca="1" ref="AN2281" ca="1">(SUM(INDEX(2276:2276,1,MAX(COLUMN($R:$R),COLUMN()-($H2275*12-1))):AN2278)/($H2275*12)+IF($R2283=0,0,SUM(INDEX(2281:2281,1,MAX(COLUMN($R:$R),COLUMN()-(($H2275-$H2276)*12))):AN2283)/(($H2275)*12)))</f>
        <v>-39.694160740700234</v>
      </c>
      <c r="AO2281" s="80" cm="1">
        <f t="array" aca="1" ref="AO2281" ca="1">(SUM(INDEX(2276:2276,1,MAX(COLUMN($R:$R),COLUMN()-($H2275*12-1))):AO2278)/($H2275*12)+IF($R2283=0,0,SUM(INDEX(2281:2281,1,MAX(COLUMN($R:$R),COLUMN()-(($H2275-$H2276)*12))):AO2283)/(($H2275)*12)))</f>
        <v>-41.77937250466691</v>
      </c>
      <c r="AP2281" s="80" cm="1">
        <f t="array" aca="1" ref="AP2281" ca="1">(SUM(INDEX(2276:2276,1,MAX(COLUMN($R:$R),COLUMN()-($H2275*12-1))):AP2278)/($H2275*12)+IF($R2283=0,0,SUM(INDEX(2281:2281,1,MAX(COLUMN($R:$R),COLUMN()-(($H2275-$H2276)*12))):AP2283)/(($H2275)*12)))</f>
        <v>-43.899926840904193</v>
      </c>
      <c r="AQ2281" s="80" cm="1">
        <f t="array" aca="1" ref="AQ2281" ca="1">(SUM(INDEX(2276:2276,1,MAX(COLUMN($R:$R),COLUMN()-($H2275*12-1))):AQ2278)/($H2275*12)+IF($R2283=0,0,SUM(INDEX(2281:2281,1,MAX(COLUMN($R:$R),COLUMN()-(($H2275-$H2276)*12))):AQ2283)/(($H2275)*12)))</f>
        <v>-44.361507521823469</v>
      </c>
      <c r="AR2281" s="80" cm="1">
        <f t="array" aca="1" ref="AR2281" ca="1">(SUM(INDEX(2276:2276,1,MAX(COLUMN($R:$R),COLUMN()-($H2275*12-1))):AR2278)/($H2275*12)+IF($R2283=0,0,SUM(INDEX(2281:2281,1,MAX(COLUMN($R:$R),COLUMN()-(($H2275-$H2276)*12))):AR2283)/(($H2275)*12)))</f>
        <v>-46.473160000169045</v>
      </c>
      <c r="AS2281" s="80" cm="1">
        <f t="array" aca="1" ref="AS2281" ca="1">(SUM(INDEX(2276:2276,1,MAX(COLUMN($R:$R),COLUMN()-($H2275*12-1))):AS2278)/($H2275*12)+IF($R2283=0,0,SUM(INDEX(2281:2281,1,MAX(COLUMN($R:$R),COLUMN()-(($H2275-$H2276)*12))):AS2283)/(($H2275)*12)))</f>
        <v>-48.595771058881255</v>
      </c>
      <c r="AT2281" s="80" cm="1">
        <f t="array" aca="1" ref="AT2281" ca="1">(SUM(INDEX(2276:2276,1,MAX(COLUMN($R:$R),COLUMN()-($H2275*12-1))):AT2278)/($H2275*12)+IF($R2283=0,0,SUM(INDEX(2281:2281,1,MAX(COLUMN($R:$R),COLUMN()-(($H2275-$H2276)*12))):AT2283)/(($H2275)*12)))</f>
        <v>-50.729105552888271</v>
      </c>
      <c r="AU2281" s="80" cm="1">
        <f t="array" aca="1" ref="AU2281" ca="1">(SUM(INDEX(2276:2276,1,MAX(COLUMN($R:$R),COLUMN()-($H2275*12-1))):AU2278)/($H2275*12)+IF($R2283=0,0,SUM(INDEX(2281:2281,1,MAX(COLUMN($R:$R),COLUMN()-(($H2275-$H2276)*12))):AU2283)/(($H2275)*12)))</f>
        <v>-52.872917217986149</v>
      </c>
      <c r="AV2281" s="80" cm="1">
        <f t="array" aca="1" ref="AV2281" ca="1">(SUM(INDEX(2276:2276,1,MAX(COLUMN($R:$R),COLUMN()-($H2275*12-1))):AV2278)/($H2275*12)+IF($R2283=0,0,SUM(INDEX(2281:2281,1,MAX(COLUMN($R:$R),COLUMN()-(($H2275-$H2276)*12))):AV2283)/(($H2275)*12)))</f>
        <v>-55.026948361470112</v>
      </c>
      <c r="AW2281" s="80" cm="1">
        <f t="array" aca="1" ref="AW2281" ca="1">(SUM(INDEX(2276:2276,1,MAX(COLUMN($R:$R),COLUMN()-($H2275*12-1))):AW2278)/($H2275*12)+IF($R2283=0,0,SUM(INDEX(2281:2281,1,MAX(COLUMN($R:$R),COLUMN()-(($H2275-$H2276)*12))):AW2283)/(($H2275)*12)))</f>
        <v>-57.190929545473026</v>
      </c>
      <c r="AX2281" s="80" cm="1">
        <f t="array" aca="1" ref="AX2281" ca="1">(SUM(INDEX(2276:2276,1,MAX(COLUMN($R:$R),COLUMN()-($H2275*12-1))):AX2278)/($H2275*12)+IF($R2283=0,0,SUM(INDEX(2281:2281,1,MAX(COLUMN($R:$R),COLUMN()-(($H2275-$H2276)*12))):AX2283)/(($H2275)*12)))</f>
        <v>-59.364579262852622</v>
      </c>
      <c r="AY2281" s="80" cm="1">
        <f t="array" aca="1" ref="AY2281" ca="1">(SUM(INDEX(2276:2276,1,MAX(COLUMN($R:$R),COLUMN()-($H2275*12-1))):AY2278)/($H2275*12)+IF($R2283=0,0,SUM(INDEX(2281:2281,1,MAX(COLUMN($R:$R),COLUMN()-(($H2275-$H2276)*12))):AY2283)/(($H2275)*12)))</f>
        <v>-61.547603605465952</v>
      </c>
      <c r="AZ2281" s="80" cm="1">
        <f t="array" aca="1" ref="AZ2281" ca="1">(SUM(INDEX(2276:2276,1,MAX(COLUMN($R:$R),COLUMN()-($H2275*12-1))):AZ2278)/($H2275*12)+IF($R2283=0,0,SUM(INDEX(2281:2281,1,MAX(COLUMN($R:$R),COLUMN()-(($H2275-$H2276)*12))):AZ2283)/(($H2275)*12)))</f>
        <v>-63.739695924666151</v>
      </c>
      <c r="BA2281" s="80" cm="1">
        <f t="array" aca="1" ref="BA2281" ca="1">(SUM(INDEX(2276:2276,1,MAX(COLUMN($R:$R),COLUMN()-($H2275*12-1))):BA2278)/($H2275*12)+IF($R2283=0,0,SUM(INDEX(2281:2281,1,MAX(COLUMN($R:$R),COLUMN()-(($H2275-$H2276)*12))):BA2283)/(($H2275)*12)))</f>
        <v>-65.940536483852966</v>
      </c>
      <c r="BB2281" s="80" cm="1">
        <f t="array" aca="1" ref="BB2281" ca="1">(SUM(INDEX(2276:2276,1,MAX(COLUMN($R:$R),COLUMN()-($H2275*12-1))):BB2278)/($H2275*12)+IF($R2283=0,0,SUM(INDEX(2281:2281,1,MAX(COLUMN($R:$R),COLUMN()-(($H2275-$H2276)*12))):BB2283)/(($H2275)*12)))</f>
        <v>-68.149792102905565</v>
      </c>
      <c r="BC2281" s="80" cm="1">
        <f t="array" aca="1" ref="BC2281" ca="1">(SUM(INDEX(2276:2276,1,MAX(COLUMN($R:$R),COLUMN()-($H2275*12-1))):BC2278)/($H2275*12)+IF($R2283=0,0,SUM(INDEX(2281:2281,1,MAX(COLUMN($R:$R),COLUMN()-(($H2275-$H2276)*12))):BC2283)/(($H2275)*12)))</f>
        <v>-70.367115794321748</v>
      </c>
      <c r="BD2281" s="80" cm="1">
        <f t="array" aca="1" ref="BD2281" ca="1">(SUM(INDEX(2276:2276,1,MAX(COLUMN($R:$R),COLUMN()-($H2275*12-1))):BD2278)/($H2275*12)+IF($R2283=0,0,SUM(INDEX(2281:2281,1,MAX(COLUMN($R:$R),COLUMN()-(($H2275-$H2276)*12))):BD2283)/(($H2275)*12)))</f>
        <v>-72.592146390885176</v>
      </c>
      <c r="BE2281" s="80" cm="1">
        <f t="array" aca="1" ref="BE2281" ca="1">(SUM(INDEX(2276:2276,1,MAX(COLUMN($R:$R),COLUMN()-($H2275*12-1))):BE2278)/($H2275*12)+IF($R2283=0,0,SUM(INDEX(2281:2281,1,MAX(COLUMN($R:$R),COLUMN()-(($H2275-$H2276)*12))):BE2283)/(($H2275)*12)))</f>
        <v>-74.824508164677411</v>
      </c>
      <c r="BF2281" s="80" cm="1">
        <f t="array" aca="1" ref="BF2281" ca="1">(SUM(INDEX(2276:2276,1,MAX(COLUMN($R:$R),COLUMN()-($H2275*12-1))):BF2278)/($H2275*12)+IF($R2283=0,0,SUM(INDEX(2281:2281,1,MAX(COLUMN($R:$R),COLUMN()-(($H2275-$H2276)*12))):BF2283)/(($H2275)*12)))</f>
        <v>-77.063810437248719</v>
      </c>
      <c r="BG2281" s="80" cm="1">
        <f t="array" aca="1" ref="BG2281" ca="1">(SUM(INDEX(2276:2276,1,MAX(COLUMN($R:$R),COLUMN()-($H2275*12-1))):BG2278)/($H2275*12)+IF($R2283=0,0,SUM(INDEX(2281:2281,1,MAX(COLUMN($R:$R),COLUMN()-(($H2275-$H2276)*12))):BG2283)/(($H2275)*12)))</f>
        <v>-79.309647180757125</v>
      </c>
      <c r="BH2281" s="80" cm="1">
        <f t="array" aca="1" ref="BH2281" ca="1">(SUM(INDEX(2276:2276,1,MAX(COLUMN($R:$R),COLUMN()-($H2275*12-1))):BH2278)/($H2275*12)+IF($R2283=0,0,SUM(INDEX(2281:2281,1,MAX(COLUMN($R:$R),COLUMN()-(($H2275-$H2276)*12))):BH2283)/(($H2275)*12)))</f>
        <v>-81.561596609881761</v>
      </c>
      <c r="BI2281" s="80" cm="1">
        <f t="array" aca="1" ref="BI2281" ca="1">(SUM(INDEX(2276:2276,1,MAX(COLUMN($R:$R),COLUMN()-($H2275*12-1))):BI2278)/($H2275*12)+IF($R2283=0,0,SUM(INDEX(2281:2281,1,MAX(COLUMN($R:$R),COLUMN()-(($H2275-$H2276)*12))):BI2283)/(($H2275)*12)))</f>
        <v>-83.819220764312149</v>
      </c>
      <c r="BJ2281" s="80" cm="1">
        <f t="array" aca="1" ref="BJ2281" ca="1">(SUM(INDEX(2276:2276,1,MAX(COLUMN($R:$R),COLUMN()-($H2275*12-1))):BJ2278)/($H2275*12)+IF($R2283=0,0,SUM(INDEX(2281:2281,1,MAX(COLUMN($R:$R),COLUMN()-(($H2275-$H2276)*12))):BJ2283)/(($H2275)*12)))</f>
        <v>-86.082065081611304</v>
      </c>
      <c r="BK2281" s="80" cm="1">
        <f t="array" aca="1" ref="BK2281" ca="1">(SUM(INDEX(2276:2276,1,MAX(COLUMN($R:$R),COLUMN()-($H2275*12-1))):BK2278)/($H2275*12)+IF($R2283=0,0,SUM(INDEX(2281:2281,1,MAX(COLUMN($R:$R),COLUMN()-(($H2275-$H2276)*12))):BK2283)/(($H2275)*12)))</f>
        <v>-88.34965796024639</v>
      </c>
      <c r="BL2281" s="80" cm="1">
        <f t="array" aca="1" ref="BL2281" ca="1">(SUM(INDEX(2276:2276,1,MAX(COLUMN($R:$R),COLUMN()-($H2275*12-1))):BL2278)/($H2275*12)+IF($R2283=0,0,SUM(INDEX(2281:2281,1,MAX(COLUMN($R:$R),COLUMN()-(($H2275-$H2276)*12))):BL2283)/(($H2275)*12)))</f>
        <v>-90.621510312575992</v>
      </c>
      <c r="BM2281" s="80" cm="1">
        <f t="array" aca="1" ref="BM2281" ca="1">(SUM(INDEX(2276:2276,1,MAX(COLUMN($R:$R),COLUMN()-($H2275*12-1))):BM2278)/($H2275*12)+IF($R2283=0,0,SUM(INDEX(2281:2281,1,MAX(COLUMN($R:$R),COLUMN()-(($H2275-$H2276)*12))):BM2283)/(($H2275)*12)))</f>
        <v>-92.897115107579538</v>
      </c>
      <c r="BN2281" s="80" cm="1">
        <f t="array" aca="1" ref="BN2281" ca="1">(SUM(INDEX(2276:2276,1,MAX(COLUMN($R:$R),COLUMN()-($H2275*12-1))):BN2278)/($H2275*12)+IF($R2283=0,0,SUM(INDEX(2281:2281,1,MAX(COLUMN($R:$R),COLUMN()-(($H2275-$H2276)*12))):BN2283)/(($H2275)*12)))</f>
        <v>-95.175946903109136</v>
      </c>
      <c r="BO2281" s="80" cm="1">
        <f t="array" aca="1" ref="BO2281" ca="1">(SUM(INDEX(2276:2276,1,MAX(COLUMN($R:$R),COLUMN()-($H2275*12-1))):BO2278)/($H2275*12)+IF($R2283=0,0,SUM(INDEX(2281:2281,1,MAX(COLUMN($R:$R),COLUMN()-(($H2275-$H2276)*12))):BO2283)/(($H2275)*12)))</f>
        <v>-97.457461367440288</v>
      </c>
      <c r="BP2281" s="80" cm="1">
        <f t="array" aca="1" ref="BP2281" ca="1">(SUM(INDEX(2276:2276,1,MAX(COLUMN($R:$R),COLUMN()-($H2275*12-1))):BP2278)/($H2275*12)+IF($R2283=0,0,SUM(INDEX(2281:2281,1,MAX(COLUMN($R:$R),COLUMN()-(($H2275-$H2276)*12))):BP2283)/(($H2275)*12)))</f>
        <v>-99.769822167083532</v>
      </c>
      <c r="BQ2281" s="80" cm="1">
        <f t="array" aca="1" ref="BQ2281" ca="1">(SUM(INDEX(2276:2276,1,MAX(COLUMN($R:$R),COLUMN()-($H2275*12-1))):BQ2278)/($H2275*12)+IF($R2283=0,0,SUM(INDEX(2281:2281,1,MAX(COLUMN($R:$R),COLUMN()-(($H2275-$H2276)*12))):BQ2283)/(($H2275)*12)))</f>
        <v>-102.08558480268094</v>
      </c>
      <c r="BR2281" s="80" cm="1">
        <f t="array" aca="1" ref="BR2281" ca="1">(SUM(INDEX(2276:2276,1,MAX(COLUMN($R:$R),COLUMN()-($H2275*12-1))):BR2278)/($H2275*12)+IF($R2283=0,0,SUM(INDEX(2281:2281,1,MAX(COLUMN($R:$R),COLUMN()-(($H2275-$H2276)*12))):BR2283)/(($H2275)*12)))</f>
        <v>-104.40462119381877</v>
      </c>
      <c r="BS2281" s="80" cm="1">
        <f t="array" aca="1" ref="BS2281" ca="1">(SUM(INDEX(2276:2276,1,MAX(COLUMN($R:$R),COLUMN()-($H2275*12-1))):BS2278)/($H2275*12)+IF($R2283=0,0,SUM(INDEX(2281:2281,1,MAX(COLUMN($R:$R),COLUMN()-(($H2275-$H2276)*12))):BS2283)/(($H2275)*12)))</f>
        <v>-106.72680507473849</v>
      </c>
      <c r="BT2281" s="80" cm="1">
        <f t="array" aca="1" ref="BT2281" ca="1">(SUM(INDEX(2276:2276,1,MAX(COLUMN($R:$R),COLUMN()-($H2275*12-1))):BT2278)/($H2275*12)+IF($R2283=0,0,SUM(INDEX(2281:2281,1,MAX(COLUMN($R:$R),COLUMN()-(($H2275-$H2276)*12))):BT2283)/(($H2275)*12)))</f>
        <v>-109.0520122135535</v>
      </c>
      <c r="BU2281" s="80" cm="1">
        <f t="array" aca="1" ref="BU2281" ca="1">(SUM(INDEX(2276:2276,1,MAX(COLUMN($R:$R),COLUMN()-($H2275*12-1))):BU2278)/($H2275*12)+IF($R2283=0,0,SUM(INDEX(2281:2281,1,MAX(COLUMN($R:$R),COLUMN()-(($H2275-$H2276)*12))):BU2283)/(($H2275)*12)))</f>
        <v>-111.38012064042496</v>
      </c>
      <c r="BV2281" s="80" cm="1">
        <f t="array" aca="1" ref="BV2281" ca="1">(SUM(INDEX(2276:2276,1,MAX(COLUMN($R:$R),COLUMN()-($H2275*12-1))):BV2278)/($H2275*12)+IF($R2283=0,0,SUM(INDEX(2281:2281,1,MAX(COLUMN($R:$R),COLUMN()-(($H2275-$H2276)*12))):BV2283)/(($H2275)*12)))</f>
        <v>-113.71101088497218</v>
      </c>
      <c r="BW2281" s="80" cm="1">
        <f t="array" aca="1" ref="BW2281" ca="1">(SUM(INDEX(2276:2276,1,MAX(COLUMN($R:$R),COLUMN()-($H2275*12-1))):BW2278)/($H2275*12)+IF($R2283=0,0,SUM(INDEX(2281:2281,1,MAX(COLUMN($R:$R),COLUMN()-(($H2275-$H2276)*12))):BW2283)/(($H2275)*12)))</f>
        <v>-116.04456622320018</v>
      </c>
      <c r="BX2281" s="80" cm="1">
        <f t="array" aca="1" ref="BX2281" ca="1">(SUM(INDEX(2276:2276,1,MAX(COLUMN($R:$R),COLUMN()-($H2275*12-1))):BX2278)/($H2275*12)+IF($R2283=0,0,SUM(INDEX(2281:2281,1,MAX(COLUMN($R:$R),COLUMN()-(($H2275-$H2276)*12))):BX2283)/(($H2275)*12)))</f>
        <v>-118.38067293423522</v>
      </c>
      <c r="BY2281" s="80" cm="1">
        <f t="array" aca="1" ref="BY2281" ca="1">(SUM(INDEX(2276:2276,1,MAX(COLUMN($R:$R),COLUMN()-($H2275*12-1))):BY2278)/($H2275*12)+IF($R2283=0,0,SUM(INDEX(2281:2281,1,MAX(COLUMN($R:$R),COLUMN()-(($H2275-$H2276)*12))):BY2283)/(($H2275)*12)))</f>
        <v>-120.71922056716575</v>
      </c>
      <c r="BZ2281" s="80" cm="1">
        <f t="array" aca="1" ref="BZ2281" ca="1">(SUM(INDEX(2276:2276,1,MAX(COLUMN($R:$R),COLUMN()-($H2275*12-1))):BZ2278)/($H2275*12)+IF($R2283=0,0,SUM(INDEX(2281:2281,1,MAX(COLUMN($R:$R),COLUMN()-(($H2275-$H2276)*12))):BZ2283)/(($H2275)*12)))</f>
        <v>-123.06010221829536</v>
      </c>
      <c r="CA2281" s="80" cm="1">
        <f t="array" aca="1" ref="CA2281" ca="1">(SUM(INDEX(2276:2276,1,MAX(COLUMN($R:$R),COLUMN()-($H2275*12-1))):CA2278)/($H2275*12)+IF($R2283=0,0,SUM(INDEX(2281:2281,1,MAX(COLUMN($R:$R),COLUMN()-(($H2275-$H2276)*12))):CA2283)/(($H2275)*12)))</f>
        <v>-123.99078544059009</v>
      </c>
      <c r="CB2281" s="80" cm="1">
        <f t="array" aca="1" ref="CB2281" ca="1">(SUM(INDEX(2276:2276,1,MAX(COLUMN($R:$R),COLUMN()-($H2275*12-1))):CB2278)/($H2275*12)+IF($R2283=0,0,SUM(INDEX(2281:2281,1,MAX(COLUMN($R:$R),COLUMN()-(($H2275-$H2276)*12))):CB2283)/(($H2275)*12)))</f>
        <v>-124.8996611973065</v>
      </c>
      <c r="CC2281" s="80" cm="1">
        <f t="array" aca="1" ref="CC2281" ca="1">(SUM(INDEX(2276:2276,1,MAX(COLUMN($R:$R),COLUMN()-($H2275*12-1))):CC2278)/($H2275*12)+IF($R2283=0,0,SUM(INDEX(2281:2281,1,MAX(COLUMN($R:$R),COLUMN()-(($H2275-$H2276)*12))):CC2283)/(($H2275)*12)))</f>
        <v>-125.78622924487297</v>
      </c>
      <c r="CD2281" s="80" cm="1">
        <f t="array" aca="1" ref="CD2281" ca="1">(SUM(INDEX(2276:2276,1,MAX(COLUMN($R:$R),COLUMN()-($H2275*12-1))):CD2278)/($H2275*12)+IF($R2283=0,0,SUM(INDEX(2281:2281,1,MAX(COLUMN($R:$R),COLUMN()-(($H2275-$H2276)*12))):CD2283)/(($H2275)*12)))</f>
        <v>-126.64998722928306</v>
      </c>
      <c r="CE2281" s="80" cm="1">
        <f t="array" aca="1" ref="CE2281" ca="1">(SUM(INDEX(2276:2276,1,MAX(COLUMN($R:$R),COLUMN()-($H2275*12-1))):CE2278)/($H2275*12)+IF($R2283=0,0,SUM(INDEX(2281:2281,1,MAX(COLUMN($R:$R),COLUMN()-(($H2275-$H2276)*12))):CE2283)/(($H2275)*12)))</f>
        <v>-127.49043090372433</v>
      </c>
      <c r="CF2281" s="80" cm="1">
        <f t="array" aca="1" ref="CF2281" ca="1">(SUM(INDEX(2276:2276,1,MAX(COLUMN($R:$R),COLUMN()-($H2275*12-1))):CF2278)/($H2275*12)+IF($R2283=0,0,SUM(INDEX(2281:2281,1,MAX(COLUMN($R:$R),COLUMN()-(($H2275-$H2276)*12))):CF2283)/(($H2275)*12)))</f>
        <v>-128.30705435665598</v>
      </c>
      <c r="CG2281" s="80" cm="1">
        <f t="array" aca="1" ref="CG2281" ca="1">(SUM(INDEX(2276:2276,1,MAX(COLUMN($R:$R),COLUMN()-($H2275*12-1))):CG2278)/($H2275*12)+IF($R2283=0,0,SUM(INDEX(2281:2281,1,MAX(COLUMN($R:$R),COLUMN()-(($H2275-$H2276)*12))):CG2283)/(($H2275)*12)))</f>
        <v>-129.09935025066909</v>
      </c>
      <c r="CH2281" s="80" cm="1">
        <f t="array" aca="1" ref="CH2281" ca="1">(SUM(INDEX(2276:2276,1,MAX(COLUMN($R:$R),COLUMN()-($H2275*12-1))):CH2278)/($H2275*12)+IF($R2283=0,0,SUM(INDEX(2281:2281,1,MAX(COLUMN($R:$R),COLUMN()-(($H2275-$H2276)*12))):CH2283)/(($H2275)*12)))</f>
        <v>-129.86681007247176</v>
      </c>
      <c r="CI2281" s="80" cm="1">
        <f t="array" aca="1" ref="CI2281" ca="1">(SUM(INDEX(2276:2276,1,MAX(COLUMN($R:$R),COLUMN()-($H2275*12-1))):CI2278)/($H2275*12)+IF($R2283=0,0,SUM(INDEX(2281:2281,1,MAX(COLUMN($R:$R),COLUMN()-(($H2275-$H2276)*12))):CI2283)/(($H2275)*12)))</f>
        <v>-130.60892439435074</v>
      </c>
      <c r="CJ2281" s="80" cm="1">
        <f t="array" aca="1" ref="CJ2281" ca="1">(SUM(INDEX(2276:2276,1,MAX(COLUMN($R:$R),COLUMN()-($H2275*12-1))):CJ2278)/($H2275*12)+IF($R2283=0,0,SUM(INDEX(2281:2281,1,MAX(COLUMN($R:$R),COLUMN()-(($H2275-$H2276)*12))):CJ2283)/(($H2275)*12)))</f>
        <v>-131.32518314747114</v>
      </c>
      <c r="CK2281" s="80" cm="1">
        <f t="array" aca="1" ref="CK2281" ca="1">(SUM(INDEX(2276:2276,1,MAX(COLUMN($R:$R),COLUMN()-($H2275*12-1))):CK2278)/($H2275*12)+IF($R2283=0,0,SUM(INDEX(2281:2281,1,MAX(COLUMN($R:$R),COLUMN()-(($H2275-$H2276)*12))):CK2283)/(($H2275)*12)))</f>
        <v>-132.01507590738464</v>
      </c>
      <c r="CL2281" s="80" cm="1">
        <f t="array" aca="1" ref="CL2281" ca="1">(SUM(INDEX(2276:2276,1,MAX(COLUMN($R:$R),COLUMN()-($H2275*12-1))):CL2278)/($H2275*12)+IF($R2283=0,0,SUM(INDEX(2281:2281,1,MAX(COLUMN($R:$R),COLUMN()-(($H2275-$H2276)*12))):CL2283)/(($H2275)*12)))</f>
        <v>-132.67809219212708</v>
      </c>
      <c r="CN2281" s="80"/>
      <c r="CO2281" s="80" t="e" cm="1">
        <f t="array" aca="1" ref="CO2281" ca="1">(SUM(INDEX(2276:2276,1,MAX(COLUMN($CN:$CN),COLUMN()-($H2275*4-1))):CO2278)/($H2275*4)-IF($CN2283=0,0,SUM(INDEX(2281:2281,1,MAX(COLUMN($CN:$CN),COLUMN()-(($H2275-$H2276)*4))):CO2283)/(($H2275)*4)))</f>
        <v>#N/A</v>
      </c>
      <c r="CP2281" s="80" t="e" cm="1">
        <f t="array" aca="1" ref="CP2281" ca="1">(SUM(INDEX(2276:2276,1,MAX(COLUMN($CN:$CN),COLUMN()-($H2275*4-1))):CP2278)/($H2275*4)-IF($CN2283=0,0,SUM(INDEX(2281:2281,1,MAX(COLUMN($CN:$CN),COLUMN()-(($H2275-$H2276)*4))):CP2283)/(($H2275)*4)))</f>
        <v>#N/A</v>
      </c>
      <c r="CQ2281" s="80" t="e" cm="1">
        <f t="array" aca="1" ref="CQ2281" ca="1">(SUM(INDEX(2276:2276,1,MAX(COLUMN($CN:$CN),COLUMN()-($H2275*4-1))):CQ2278)/($H2275*4)-IF($CN2283=0,0,SUM(INDEX(2281:2281,1,MAX(COLUMN($CN:$CN),COLUMN()-(($H2275-$H2276)*4))):CQ2283)/(($H2275)*4)))</f>
        <v>#N/A</v>
      </c>
      <c r="CR2281" s="80" t="e" cm="1">
        <f t="array" aca="1" ref="CR2281" ca="1">(SUM(INDEX(2276:2276,1,MAX(COLUMN($CN:$CN),COLUMN()-($H2275*4-1))):CR2278)/($H2275*4)-IF($CN2283=0,0,SUM(INDEX(2281:2281,1,MAX(COLUMN($CN:$CN),COLUMN()-(($H2275-$H2276)*4))):CR2283)/(($H2275)*4)))</f>
        <v>#N/A</v>
      </c>
      <c r="CS2281" s="80" t="e" cm="1">
        <f t="array" aca="1" ref="CS2281" ca="1">(SUM(INDEX(2276:2276,1,MAX(COLUMN($CN:$CN),COLUMN()-($H2275*4-1))):CS2278)/($H2275*4)-IF($CN2283=0,0,SUM(INDEX(2281:2281,1,MAX(COLUMN($CN:$CN),COLUMN()-(($H2275-$H2276)*4))):CS2283)/(($H2275)*4)))</f>
        <v>#N/A</v>
      </c>
      <c r="CT2281" s="80" t="e" cm="1">
        <f t="array" aca="1" ref="CT2281" ca="1">(SUM(INDEX(2276:2276,1,MAX(COLUMN($CN:$CN),COLUMN()-($H2275*4-1))):CT2278)/($H2275*4)-IF($CN2283=0,0,SUM(INDEX(2281:2281,1,MAX(COLUMN($CN:$CN),COLUMN()-(($H2275-$H2276)*4))):CT2283)/(($H2275)*4)))</f>
        <v>#N/A</v>
      </c>
      <c r="CU2281" s="80" t="e" cm="1">
        <f t="array" aca="1" ref="CU2281" ca="1">(SUM(INDEX(2276:2276,1,MAX(COLUMN($CN:$CN),COLUMN()-($H2275*4-1))):CU2278)/($H2275*4)-IF($CN2283=0,0,SUM(INDEX(2281:2281,1,MAX(COLUMN($CN:$CN),COLUMN()-(($H2275-$H2276)*4))):CU2283)/(($H2275)*4)))</f>
        <v>#N/A</v>
      </c>
      <c r="CV2281" s="80" t="e" cm="1">
        <f t="array" aca="1" ref="CV2281" ca="1">(SUM(INDEX(2276:2276,1,MAX(COLUMN($CN:$CN),COLUMN()-($H2275*4-1))):CV2278)/($H2275*4)-IF($CN2283=0,0,SUM(INDEX(2281:2281,1,MAX(COLUMN($CN:$CN),COLUMN()-(($H2275-$H2276)*4))):CV2283)/(($H2275)*4)))</f>
        <v>#N/A</v>
      </c>
      <c r="CW2281" s="80" t="e" cm="1">
        <f t="array" aca="1" ref="CW2281" ca="1">(SUM(INDEX(2276:2276,1,MAX(COLUMN($CN:$CN),COLUMN()-($H2275*4-1))):CW2278)/($H2275*4)-IF($CN2283=0,0,SUM(INDEX(2281:2281,1,MAX(COLUMN($CN:$CN),COLUMN()-(($H2275-$H2276)*4))):CW2283)/(($H2275)*4)))</f>
        <v>#N/A</v>
      </c>
      <c r="CX2281" s="80" t="e" cm="1">
        <f t="array" aca="1" ref="CX2281" ca="1">(SUM(INDEX(2276:2276,1,MAX(COLUMN($CN:$CN),COLUMN()-($H2275*4-1))):CX2278)/($H2275*4)-IF($CN2283=0,0,SUM(INDEX(2281:2281,1,MAX(COLUMN($CN:$CN),COLUMN()-(($H2275-$H2276)*4))):CX2283)/(($H2275)*4)))</f>
        <v>#N/A</v>
      </c>
      <c r="CY2281" s="80" t="e" cm="1">
        <f t="array" aca="1" ref="CY2281" ca="1">(SUM(INDEX(2276:2276,1,MAX(COLUMN($CN:$CN),COLUMN()-($H2275*4-1))):CY2278)/($H2275*4)-IF($CN2283=0,0,SUM(INDEX(2281:2281,1,MAX(COLUMN($CN:$CN),COLUMN()-(($H2275-$H2276)*4))):CY2283)/(($H2275)*4)))</f>
        <v>#N/A</v>
      </c>
      <c r="CZ2281" s="80" t="e" cm="1">
        <f t="array" aca="1" ref="CZ2281" ca="1">(SUM(INDEX(2276:2276,1,MAX(COLUMN($CN:$CN),COLUMN()-($H2275*4-1))):CZ2278)/($H2275*4)-IF($CN2283=0,0,SUM(INDEX(2281:2281,1,MAX(COLUMN($CN:$CN),COLUMN()-(($H2275-$H2276)*4))):CZ2283)/(($H2275)*4)))</f>
        <v>#N/A</v>
      </c>
      <c r="DA2281" s="80" t="e" cm="1">
        <f t="array" aca="1" ref="DA2281" ca="1">(SUM(INDEX(2276:2276,1,MAX(COLUMN($CN:$CN),COLUMN()-($H2275*4-1))):DA2278)/($H2275*4)-IF($CN2283=0,0,SUM(INDEX(2281:2281,1,MAX(COLUMN($CN:$CN),COLUMN()-(($H2275-$H2276)*4))):DA2283)/(($H2275)*4)))</f>
        <v>#N/A</v>
      </c>
      <c r="DB2281" s="80" t="e" cm="1">
        <f t="array" aca="1" ref="DB2281" ca="1">(SUM(INDEX(2276:2276,1,MAX(COLUMN($CN:$CN),COLUMN()-($H2275*4-1))):DB2278)/($H2275*4)-IF($CN2283=0,0,SUM(INDEX(2281:2281,1,MAX(COLUMN($CN:$CN),COLUMN()-(($H2275-$H2276)*4))):DB2283)/(($H2275)*4)))</f>
        <v>#N/A</v>
      </c>
      <c r="DC2281" s="80" t="e" cm="1">
        <f t="array" aca="1" ref="DC2281" ca="1">(SUM(INDEX(2276:2276,1,MAX(COLUMN($CN:$CN),COLUMN()-($H2275*4-1))):DC2278)/($H2275*4)-IF($CN2283=0,0,SUM(INDEX(2281:2281,1,MAX(COLUMN($CN:$CN),COLUMN()-(($H2275-$H2276)*4))):DC2283)/(($H2275)*4)))</f>
        <v>#N/A</v>
      </c>
      <c r="DD2281" s="80" t="e" cm="1">
        <f t="array" aca="1" ref="DD2281" ca="1">(SUM(INDEX(2276:2276,1,MAX(COLUMN($CN:$CN),COLUMN()-($H2275*4-1))):DD2278)/($H2275*4)-IF($CN2283=0,0,SUM(INDEX(2281:2281,1,MAX(COLUMN($CN:$CN),COLUMN()-(($H2275-$H2276)*4))):DD2283)/(($H2275)*4)))</f>
        <v>#N/A</v>
      </c>
      <c r="DE2281" s="80" t="e" cm="1">
        <f t="array" aca="1" ref="DE2281" ca="1">(SUM(INDEX(2276:2276,1,MAX(COLUMN($CN:$CN),COLUMN()-($H2275*4-1))):DE2278)/($H2275*4)-IF($CN2283=0,0,SUM(INDEX(2281:2281,1,MAX(COLUMN($CN:$CN),COLUMN()-(($H2275-$H2276)*4))):DE2283)/(($H2275)*4)))</f>
        <v>#N/A</v>
      </c>
      <c r="DF2281" s="80" t="e" cm="1">
        <f t="array" aca="1" ref="DF2281" ca="1">(SUM(INDEX(2276:2276,1,MAX(COLUMN($CN:$CN),COLUMN()-($H2275*4-1))):DF2278)/($H2275*4)-IF($CN2283=0,0,SUM(INDEX(2281:2281,1,MAX(COLUMN($CN:$CN),COLUMN()-(($H2275-$H2276)*4))):DF2283)/(($H2275)*4)))</f>
        <v>#N/A</v>
      </c>
      <c r="DG2281" s="80" t="e" cm="1">
        <f t="array" aca="1" ref="DG2281" ca="1">(SUM(INDEX(2276:2276,1,MAX(COLUMN($CN:$CN),COLUMN()-($H2275*4-1))):DG2278)/($H2275*4)-IF($CN2283=0,0,SUM(INDEX(2281:2281,1,MAX(COLUMN($CN:$CN),COLUMN()-(($H2275-$H2276)*4))):DG2283)/(($H2275)*4)))</f>
        <v>#N/A</v>
      </c>
      <c r="DH2281" s="80" t="e" cm="1">
        <f t="array" aca="1" ref="DH2281" ca="1">(SUM(INDEX(2276:2276,1,MAX(COLUMN($CN:$CN),COLUMN()-($H2275*4-1))):DH2278)/($H2275*4)-IF($CN2283=0,0,SUM(INDEX(2281:2281,1,MAX(COLUMN($CN:$CN),COLUMN()-(($H2275-$H2276)*4))):DH2283)/(($H2275)*4)))</f>
        <v>#N/A</v>
      </c>
      <c r="DI2281" s="80" t="e" cm="1">
        <f t="array" aca="1" ref="DI2281" ca="1">(SUM(INDEX(2276:2276,1,MAX(COLUMN($CN:$CN),COLUMN()-($H2275*4-1))):DI2278)/($H2275*4)-IF($CN2283=0,0,SUM(INDEX(2281:2281,1,MAX(COLUMN($CN:$CN),COLUMN()-(($H2275-$H2276)*4))):DI2283)/(($H2275)*4)))</f>
        <v>#N/A</v>
      </c>
      <c r="DJ2281" s="80" t="e" cm="1">
        <f t="array" aca="1" ref="DJ2281" ca="1">(SUM(INDEX(2276:2276,1,MAX(COLUMN($CN:$CN),COLUMN()-($H2275*4-1))):DJ2278)/($H2275*4)-IF($CN2283=0,0,SUM(INDEX(2281:2281,1,MAX(COLUMN($CN:$CN),COLUMN()-(($H2275-$H2276)*4))):DJ2283)/(($H2275)*4)))</f>
        <v>#N/A</v>
      </c>
      <c r="DK2281" s="80" t="e" cm="1">
        <f t="array" aca="1" ref="DK2281" ca="1">(SUM(INDEX(2276:2276,1,MAX(COLUMN($CN:$CN),COLUMN()-($H2275*4-1))):DK2278)/($H2275*4)-IF($CN2283=0,0,SUM(INDEX(2281:2281,1,MAX(COLUMN($CN:$CN),COLUMN()-(($H2275-$H2276)*4))):DK2283)/(($H2275)*4)))</f>
        <v>#N/A</v>
      </c>
      <c r="DL2281" s="80" t="e" cm="1">
        <f t="array" aca="1" ref="DL2281" ca="1">(SUM(INDEX(2276:2276,1,MAX(COLUMN($CN:$CN),COLUMN()-($H2275*4-1))):DL2278)/($H2275*4)-IF($CN2283=0,0,SUM(INDEX(2281:2281,1,MAX(COLUMN($CN:$CN),COLUMN()-(($H2275-$H2276)*4))):DL2283)/(($H2275)*4)))</f>
        <v>#N/A</v>
      </c>
    </row>
    <row r="2282" spans="1:116" x14ac:dyDescent="0.4">
      <c r="D2282" t="s">
        <v>424</v>
      </c>
      <c r="E2282" s="8" t="str">
        <f t="shared" si="4644"/>
        <v>2282 FAINT-F</v>
      </c>
      <c r="G2282" s="125"/>
      <c r="J2282" s="62"/>
      <c r="K2282" s="53"/>
      <c r="L2282" s="53"/>
      <c r="M2282" s="53"/>
      <c r="N2282" s="53"/>
      <c r="O2282" s="53"/>
      <c r="P2282" s="53"/>
      <c r="R2282" s="82"/>
      <c r="S2282" s="153"/>
      <c r="T2282" s="153"/>
      <c r="U2282" s="153"/>
      <c r="V2282" s="153"/>
      <c r="W2282" s="153"/>
      <c r="X2282" s="153"/>
      <c r="Y2282" s="153"/>
      <c r="Z2282" s="153"/>
      <c r="AA2282" s="153"/>
      <c r="AB2282" s="153"/>
      <c r="AC2282" s="153"/>
      <c r="AD2282" s="153"/>
      <c r="AE2282" s="153"/>
      <c r="AF2282" s="153"/>
      <c r="AG2282" s="153"/>
      <c r="AH2282" s="153"/>
      <c r="AI2282" s="153"/>
      <c r="AJ2282" s="153"/>
      <c r="AK2282" s="153"/>
      <c r="AL2282" s="153"/>
      <c r="AM2282" s="153"/>
      <c r="AN2282" s="153"/>
      <c r="AO2282" s="153"/>
      <c r="AP2282" s="153"/>
      <c r="AQ2282" s="153"/>
      <c r="AR2282" s="153"/>
      <c r="AS2282" s="153"/>
      <c r="AT2282" s="153"/>
      <c r="AU2282" s="153"/>
      <c r="AV2282" s="153"/>
      <c r="AW2282" s="153"/>
      <c r="AX2282" s="153"/>
      <c r="AY2282" s="153"/>
      <c r="AZ2282" s="153"/>
      <c r="BA2282" s="153"/>
      <c r="BB2282" s="153"/>
      <c r="BC2282" s="153"/>
      <c r="BD2282" s="153"/>
      <c r="BE2282" s="153"/>
      <c r="BF2282" s="153"/>
      <c r="BG2282" s="153"/>
      <c r="BH2282" s="153"/>
      <c r="BI2282" s="153"/>
      <c r="BJ2282" s="153"/>
      <c r="BK2282" s="153"/>
      <c r="BL2282" s="153"/>
      <c r="BM2282" s="153"/>
      <c r="BN2282" s="153"/>
      <c r="BO2282" s="153"/>
      <c r="BP2282" s="153"/>
      <c r="BQ2282" s="153"/>
      <c r="BR2282" s="153"/>
      <c r="BS2282" s="153"/>
      <c r="BT2282" s="153"/>
      <c r="BU2282" s="153"/>
      <c r="BV2282" s="153"/>
      <c r="BW2282" s="153"/>
      <c r="BX2282" s="153"/>
      <c r="BY2282" s="153"/>
      <c r="BZ2282" s="153"/>
      <c r="CA2282" s="153"/>
      <c r="CB2282" s="153"/>
      <c r="CC2282" s="153"/>
      <c r="CD2282" s="153"/>
      <c r="CE2282" s="153"/>
      <c r="CF2282" s="153"/>
      <c r="CG2282" s="153"/>
      <c r="CH2282" s="153"/>
      <c r="CI2282" s="153"/>
      <c r="CJ2282" s="153"/>
      <c r="CK2282" s="153"/>
      <c r="CL2282" s="153"/>
      <c r="CN2282" s="62"/>
      <c r="CO2282" s="153"/>
      <c r="CP2282" s="153"/>
      <c r="CQ2282" s="153"/>
      <c r="CR2282" s="153"/>
      <c r="CS2282" s="153"/>
      <c r="CT2282" s="153"/>
      <c r="CU2282" s="153"/>
      <c r="CV2282" s="153"/>
      <c r="CW2282" s="153"/>
      <c r="CX2282" s="153"/>
      <c r="CY2282" s="153"/>
      <c r="CZ2282" s="153"/>
      <c r="DA2282" s="153"/>
      <c r="DB2282" s="153"/>
      <c r="DC2282" s="153"/>
      <c r="DD2282" s="153"/>
      <c r="DE2282" s="153"/>
      <c r="DF2282" s="153"/>
      <c r="DG2282" s="153"/>
      <c r="DH2282" s="153"/>
      <c r="DI2282" s="153"/>
      <c r="DJ2282" s="153"/>
      <c r="DK2282" s="153"/>
      <c r="DL2282" s="153"/>
    </row>
    <row r="2283" spans="1:116" x14ac:dyDescent="0.4">
      <c r="B2283" t="str">
        <f>E2283</f>
        <v>2283 FAINT-F</v>
      </c>
      <c r="D2283" t="s">
        <v>424</v>
      </c>
      <c r="E2283" s="8" t="str">
        <f t="shared" si="4644"/>
        <v>2283 FAINT-F</v>
      </c>
      <c r="G2283" s="125" t="s">
        <v>219</v>
      </c>
      <c r="J2283" s="74">
        <v>100</v>
      </c>
      <c r="K2283" s="53"/>
      <c r="L2283" s="53"/>
      <c r="M2283" s="53"/>
      <c r="N2283" s="53"/>
      <c r="O2283" s="53"/>
      <c r="P2283" s="53"/>
      <c r="R2283" s="82">
        <f>-$J2283</f>
        <v>-100</v>
      </c>
      <c r="S2283" s="153"/>
      <c r="T2283" s="153"/>
      <c r="U2283" s="153"/>
      <c r="V2283" s="153"/>
      <c r="W2283" s="153"/>
      <c r="X2283" s="153"/>
      <c r="Y2283" s="153"/>
      <c r="Z2283" s="153"/>
      <c r="AA2283" s="153"/>
      <c r="AB2283" s="153"/>
      <c r="AC2283" s="153"/>
      <c r="AD2283" s="153"/>
      <c r="AE2283" s="153"/>
      <c r="AF2283" s="153"/>
      <c r="AG2283" s="153"/>
      <c r="AH2283" s="153"/>
      <c r="AI2283" s="153"/>
      <c r="AJ2283" s="153"/>
      <c r="AK2283" s="153"/>
      <c r="AL2283" s="153"/>
      <c r="AM2283" s="153"/>
      <c r="AN2283" s="153"/>
      <c r="AO2283" s="153"/>
      <c r="AP2283" s="153"/>
      <c r="AQ2283" s="153"/>
      <c r="AR2283" s="153"/>
      <c r="AS2283" s="153"/>
      <c r="AT2283" s="153"/>
      <c r="AU2283" s="153"/>
      <c r="AV2283" s="153"/>
      <c r="AW2283" s="153"/>
      <c r="AX2283" s="153"/>
      <c r="AY2283" s="153"/>
      <c r="AZ2283" s="153"/>
      <c r="BA2283" s="153"/>
      <c r="BB2283" s="153"/>
      <c r="BC2283" s="153"/>
      <c r="BD2283" s="153"/>
      <c r="BE2283" s="153"/>
      <c r="BF2283" s="153"/>
      <c r="BG2283" s="153"/>
      <c r="BH2283" s="153"/>
      <c r="BI2283" s="153"/>
      <c r="BJ2283" s="153"/>
      <c r="BK2283" s="153"/>
      <c r="BL2283" s="153"/>
      <c r="BM2283" s="153"/>
      <c r="BN2283" s="153"/>
      <c r="BO2283" s="153"/>
      <c r="BP2283" s="153"/>
      <c r="BQ2283" s="153"/>
      <c r="BR2283" s="153"/>
      <c r="BS2283" s="153"/>
      <c r="BT2283" s="153"/>
      <c r="BU2283" s="153"/>
      <c r="BV2283" s="153"/>
      <c r="BW2283" s="153"/>
      <c r="BX2283" s="153"/>
      <c r="BY2283" s="153"/>
      <c r="BZ2283" s="153"/>
      <c r="CA2283" s="153"/>
      <c r="CB2283" s="153"/>
      <c r="CC2283" s="153"/>
      <c r="CD2283" s="153"/>
      <c r="CE2283" s="153"/>
      <c r="CF2283" s="153"/>
      <c r="CG2283" s="153"/>
      <c r="CH2283" s="153"/>
      <c r="CI2283" s="153"/>
      <c r="CJ2283" s="153"/>
      <c r="CK2283" s="153"/>
      <c r="CL2283" s="153"/>
      <c r="CN2283" s="74">
        <f>$J2283</f>
        <v>100</v>
      </c>
      <c r="CO2283" s="153"/>
      <c r="CP2283" s="153"/>
      <c r="CQ2283" s="153"/>
      <c r="CR2283" s="153"/>
      <c r="CS2283" s="153"/>
      <c r="CT2283" s="153"/>
      <c r="CU2283" s="153"/>
      <c r="CV2283" s="153"/>
      <c r="CW2283" s="153"/>
      <c r="CX2283" s="153"/>
      <c r="CY2283" s="153"/>
      <c r="CZ2283" s="153"/>
      <c r="DA2283" s="153"/>
      <c r="DB2283" s="153"/>
      <c r="DC2283" s="153"/>
      <c r="DD2283" s="153"/>
      <c r="DE2283" s="153"/>
      <c r="DF2283" s="153"/>
      <c r="DG2283" s="153"/>
      <c r="DH2283" s="153"/>
      <c r="DI2283" s="153"/>
      <c r="DJ2283" s="153"/>
      <c r="DK2283" s="153"/>
      <c r="DL2283" s="153"/>
    </row>
    <row r="2284" spans="1:116" x14ac:dyDescent="0.4">
      <c r="D2284" t="s">
        <v>424</v>
      </c>
      <c r="E2284" s="8" t="str">
        <f t="shared" si="4644"/>
        <v>2284 FAINT-F</v>
      </c>
      <c r="G2284" s="125"/>
      <c r="S2284" s="72"/>
      <c r="T2284" s="72"/>
      <c r="U2284" s="72"/>
      <c r="V2284" s="72"/>
      <c r="W2284" s="72"/>
      <c r="X2284" s="72"/>
      <c r="Y2284" s="72"/>
      <c r="Z2284" s="72"/>
      <c r="AA2284" s="72"/>
      <c r="AB2284" s="72"/>
      <c r="AC2284" s="72"/>
      <c r="AD2284" s="72"/>
      <c r="AE2284" s="72"/>
      <c r="AF2284" s="72"/>
      <c r="AG2284" s="72"/>
      <c r="AH2284" s="72"/>
      <c r="AI2284" s="72"/>
      <c r="AJ2284" s="72"/>
      <c r="AK2284" s="72"/>
      <c r="AL2284" s="72"/>
      <c r="AM2284" s="72"/>
      <c r="AN2284" s="72"/>
      <c r="AO2284" s="72"/>
      <c r="AP2284" s="72"/>
      <c r="AQ2284" s="72"/>
      <c r="AR2284" s="72"/>
      <c r="AS2284" s="72"/>
      <c r="AT2284" s="72"/>
      <c r="AU2284" s="72"/>
      <c r="AV2284" s="72"/>
      <c r="AW2284" s="72"/>
      <c r="AX2284" s="72"/>
      <c r="AY2284" s="72"/>
      <c r="AZ2284" s="72"/>
      <c r="BA2284" s="72"/>
      <c r="BB2284" s="72"/>
      <c r="BC2284" s="72"/>
      <c r="BD2284" s="72"/>
      <c r="BE2284" s="72"/>
      <c r="BF2284" s="72"/>
      <c r="BG2284" s="72"/>
      <c r="BH2284" s="72"/>
      <c r="BI2284" s="72"/>
      <c r="BJ2284" s="72"/>
      <c r="BK2284" s="72"/>
      <c r="BL2284" s="72"/>
      <c r="BM2284" s="72"/>
      <c r="BN2284" s="72"/>
      <c r="BO2284" s="72"/>
      <c r="BP2284" s="72"/>
      <c r="BQ2284" s="72"/>
      <c r="BR2284" s="72"/>
      <c r="BS2284" s="72"/>
      <c r="BT2284" s="72"/>
      <c r="BU2284" s="72"/>
      <c r="BV2284" s="72"/>
      <c r="BW2284" s="72"/>
      <c r="BX2284" s="72"/>
      <c r="BY2284" s="72"/>
      <c r="BZ2284" s="72"/>
      <c r="CA2284" s="72"/>
      <c r="CB2284" s="72"/>
      <c r="CC2284" s="72"/>
      <c r="CD2284" s="72"/>
      <c r="CE2284" s="72"/>
      <c r="CF2284" s="72"/>
      <c r="CG2284" s="72"/>
      <c r="CH2284" s="72"/>
      <c r="CI2284" s="72"/>
      <c r="CJ2284" s="72"/>
      <c r="CK2284" s="72"/>
      <c r="CL2284" s="72"/>
      <c r="CO2284" s="72"/>
      <c r="CP2284" s="72"/>
      <c r="CQ2284" s="72"/>
      <c r="CR2284" s="72"/>
      <c r="CS2284" s="72"/>
      <c r="CT2284" s="72"/>
      <c r="CU2284" s="72"/>
      <c r="CV2284" s="72"/>
      <c r="CW2284" s="72"/>
      <c r="CX2284" s="72"/>
      <c r="CY2284" s="72"/>
      <c r="CZ2284" s="72"/>
      <c r="DA2284" s="72"/>
      <c r="DB2284" s="72"/>
      <c r="DC2284" s="72"/>
      <c r="DD2284" s="72"/>
      <c r="DE2284" s="72"/>
      <c r="DF2284" s="72"/>
      <c r="DG2284" s="72"/>
      <c r="DH2284" s="72"/>
      <c r="DI2284" s="72"/>
      <c r="DJ2284" s="72"/>
      <c r="DK2284" s="72"/>
      <c r="DL2284" s="72"/>
    </row>
    <row r="2285" spans="1:116" x14ac:dyDescent="0.4">
      <c r="D2285" t="s">
        <v>424</v>
      </c>
      <c r="E2285" s="8" t="str">
        <f t="shared" si="4644"/>
        <v>2285 FAINT-F</v>
      </c>
      <c r="G2285" s="95" t="s">
        <v>205</v>
      </c>
      <c r="H2285" s="12"/>
      <c r="S2285" s="72"/>
      <c r="T2285" s="72"/>
      <c r="U2285" s="72"/>
      <c r="V2285" s="72"/>
      <c r="W2285" s="72"/>
      <c r="X2285" s="72"/>
      <c r="Y2285" s="72"/>
      <c r="Z2285" s="72"/>
      <c r="AA2285" s="72"/>
      <c r="AB2285" s="72"/>
      <c r="AC2285" s="72"/>
      <c r="AD2285" s="72"/>
      <c r="AE2285" s="72"/>
      <c r="AF2285" s="72"/>
      <c r="AG2285" s="72"/>
      <c r="AH2285" s="72"/>
      <c r="AI2285" s="72"/>
      <c r="AJ2285" s="72"/>
      <c r="AK2285" s="72"/>
      <c r="AL2285" s="72"/>
      <c r="AM2285" s="72"/>
      <c r="AN2285" s="72"/>
      <c r="AO2285" s="72"/>
      <c r="AP2285" s="72"/>
      <c r="AQ2285" s="72"/>
      <c r="AR2285" s="72"/>
      <c r="AS2285" s="72"/>
      <c r="AT2285" s="72"/>
      <c r="AU2285" s="72"/>
      <c r="AV2285" s="72"/>
      <c r="AW2285" s="72"/>
      <c r="AX2285" s="72"/>
      <c r="AY2285" s="72"/>
      <c r="AZ2285" s="72"/>
      <c r="BA2285" s="72"/>
      <c r="BB2285" s="72"/>
      <c r="BC2285" s="72"/>
      <c r="BD2285" s="72"/>
      <c r="BE2285" s="72"/>
      <c r="BF2285" s="72"/>
      <c r="BG2285" s="72"/>
      <c r="BH2285" s="72"/>
      <c r="BI2285" s="72"/>
      <c r="BJ2285" s="72"/>
      <c r="BK2285" s="72"/>
      <c r="BL2285" s="72"/>
      <c r="BM2285" s="72"/>
      <c r="BN2285" s="72"/>
      <c r="BO2285" s="72"/>
      <c r="BP2285" s="72"/>
      <c r="BQ2285" s="72"/>
      <c r="BR2285" s="72"/>
      <c r="BS2285" s="72"/>
      <c r="BT2285" s="72"/>
      <c r="BU2285" s="72"/>
      <c r="BV2285" s="72"/>
      <c r="BW2285" s="72"/>
      <c r="BX2285" s="72"/>
      <c r="BY2285" s="72"/>
      <c r="BZ2285" s="72"/>
      <c r="CA2285" s="72"/>
      <c r="CB2285" s="72"/>
      <c r="CC2285" s="72"/>
      <c r="CD2285" s="72"/>
      <c r="CE2285" s="72"/>
      <c r="CF2285" s="72"/>
      <c r="CG2285" s="72"/>
      <c r="CH2285" s="72"/>
      <c r="CI2285" s="72"/>
      <c r="CJ2285" s="72"/>
      <c r="CK2285" s="72"/>
      <c r="CL2285" s="72"/>
      <c r="CO2285" s="72"/>
      <c r="CP2285" s="72"/>
      <c r="CQ2285" s="72"/>
      <c r="CR2285" s="72"/>
      <c r="CS2285" s="72"/>
      <c r="CT2285" s="72"/>
      <c r="CU2285" s="72"/>
      <c r="CV2285" s="72"/>
      <c r="CW2285" s="72"/>
      <c r="CX2285" s="72"/>
      <c r="CY2285" s="72"/>
      <c r="CZ2285" s="72"/>
      <c r="DA2285" s="72"/>
      <c r="DB2285" s="72"/>
      <c r="DC2285" s="72"/>
      <c r="DD2285" s="72"/>
      <c r="DE2285" s="72"/>
      <c r="DF2285" s="72"/>
      <c r="DG2285" s="72"/>
      <c r="DH2285" s="72"/>
      <c r="DI2285" s="72"/>
      <c r="DJ2285" s="72"/>
      <c r="DK2285" s="72"/>
      <c r="DL2285" s="72"/>
    </row>
    <row r="2286" spans="1:116" x14ac:dyDescent="0.4">
      <c r="D2286" t="s">
        <v>424</v>
      </c>
      <c r="E2286" s="8" t="str">
        <f t="shared" ref="E2286:E2288" si="4647">ROW()&amp;" "&amp;D2286</f>
        <v>2286 FAINT-F</v>
      </c>
      <c r="G2286" s="125" t="str">
        <f>"Gross Intangibles - "&amp;SUBSTITUTE(G2273,":","")</f>
        <v>Gross Intangibles - Fixed secondary intangible assets</v>
      </c>
      <c r="J2286" s="80">
        <f>J2283</f>
        <v>100</v>
      </c>
      <c r="K2286" s="53">
        <f>SUMIF($4:$4,K$2,2284:2284)</f>
        <v>0</v>
      </c>
      <c r="L2286" s="53">
        <f>SUMIF($4:$4,L$2,2284:2284)</f>
        <v>0</v>
      </c>
      <c r="M2286" s="53">
        <f>SUMIF($4:$4,M$2,2284:2284)</f>
        <v>0</v>
      </c>
      <c r="N2286" s="53">
        <f>SUMIF($4:$4,N$2,2284:2284)</f>
        <v>0</v>
      </c>
      <c r="O2286" s="53">
        <f>SUMIF($4:$4,O$2,2284:2284)</f>
        <v>0</v>
      </c>
      <c r="P2286" s="53">
        <f>SUMIF($4:$4,P$2,2284:2284)</f>
        <v>0</v>
      </c>
      <c r="R2286" s="24">
        <f>$J2286</f>
        <v>100</v>
      </c>
      <c r="S2286" s="80">
        <f t="shared" ref="S2286:CC2286" si="4648">-S2278+R2286</f>
        <v>183.33333333333331</v>
      </c>
      <c r="T2286" s="80">
        <f t="shared" si="4648"/>
        <v>266.66666666666663</v>
      </c>
      <c r="U2286" s="80">
        <f t="shared" si="4648"/>
        <v>349.99999999999994</v>
      </c>
      <c r="V2286" s="80">
        <f t="shared" si="4648"/>
        <v>433.33333333333326</v>
      </c>
      <c r="W2286" s="80">
        <f t="shared" si="4648"/>
        <v>516.66666666666663</v>
      </c>
      <c r="X2286" s="80">
        <f t="shared" si="4648"/>
        <v>600</v>
      </c>
      <c r="Y2286" s="80">
        <f t="shared" si="4648"/>
        <v>683.33333333333337</v>
      </c>
      <c r="Z2286" s="80">
        <f t="shared" si="4648"/>
        <v>766.66666666666674</v>
      </c>
      <c r="AA2286" s="80">
        <f t="shared" si="4648"/>
        <v>850.00000000000011</v>
      </c>
      <c r="AB2286" s="80">
        <f t="shared" si="4648"/>
        <v>933.33333333333348</v>
      </c>
      <c r="AC2286" s="80">
        <f t="shared" si="4648"/>
        <v>1016.6666666666669</v>
      </c>
      <c r="AD2286" s="80">
        <f t="shared" si="4648"/>
        <v>1100.0000000000002</v>
      </c>
      <c r="AE2286" s="80">
        <f t="shared" si="4648"/>
        <v>1183.3333333333335</v>
      </c>
      <c r="AF2286" s="80">
        <f t="shared" si="4648"/>
        <v>1266.6666666666667</v>
      </c>
      <c r="AG2286" s="80">
        <f t="shared" si="4648"/>
        <v>1350</v>
      </c>
      <c r="AH2286" s="80">
        <f t="shared" si="4648"/>
        <v>1433.3333333333333</v>
      </c>
      <c r="AI2286" s="80">
        <f t="shared" si="4648"/>
        <v>1516.6666666666665</v>
      </c>
      <c r="AJ2286" s="80">
        <f t="shared" si="4648"/>
        <v>1599.9999999999998</v>
      </c>
      <c r="AK2286" s="80">
        <f t="shared" si="4648"/>
        <v>1683.333333333333</v>
      </c>
      <c r="AL2286" s="80">
        <f t="shared" si="4648"/>
        <v>1766.6666666666663</v>
      </c>
      <c r="AM2286" s="80">
        <f t="shared" si="4648"/>
        <v>1849.9999999999995</v>
      </c>
      <c r="AN2286" s="80">
        <f t="shared" si="4648"/>
        <v>1933.3333333333328</v>
      </c>
      <c r="AO2286" s="80">
        <f t="shared" si="4648"/>
        <v>2016.6666666666661</v>
      </c>
      <c r="AP2286" s="80">
        <f t="shared" si="4648"/>
        <v>2099.9999999999995</v>
      </c>
      <c r="AQ2286" s="80">
        <f t="shared" si="4648"/>
        <v>2183.333333333333</v>
      </c>
      <c r="AR2286" s="80">
        <f t="shared" si="4648"/>
        <v>2266.6666666666665</v>
      </c>
      <c r="AS2286" s="80">
        <f t="shared" si="4648"/>
        <v>2350</v>
      </c>
      <c r="AT2286" s="80">
        <f t="shared" si="4648"/>
        <v>2433.3333333333335</v>
      </c>
      <c r="AU2286" s="80">
        <f t="shared" si="4648"/>
        <v>2516.666666666667</v>
      </c>
      <c r="AV2286" s="80">
        <f t="shared" si="4648"/>
        <v>2600.0000000000005</v>
      </c>
      <c r="AW2286" s="80">
        <f t="shared" si="4648"/>
        <v>2683.3333333333339</v>
      </c>
      <c r="AX2286" s="80">
        <f t="shared" si="4648"/>
        <v>2766.6666666666674</v>
      </c>
      <c r="AY2286" s="80">
        <f t="shared" si="4648"/>
        <v>2850.0000000000009</v>
      </c>
      <c r="AZ2286" s="80">
        <f t="shared" si="4648"/>
        <v>2933.3333333333344</v>
      </c>
      <c r="BA2286" s="80">
        <f t="shared" si="4648"/>
        <v>3016.6666666666679</v>
      </c>
      <c r="BB2286" s="80">
        <f t="shared" si="4648"/>
        <v>3100.0000000000014</v>
      </c>
      <c r="BC2286" s="80">
        <f t="shared" si="4648"/>
        <v>3183.3333333333348</v>
      </c>
      <c r="BD2286" s="80">
        <f t="shared" si="4648"/>
        <v>3266.6666666666683</v>
      </c>
      <c r="BE2286" s="80">
        <f t="shared" si="4648"/>
        <v>3350.0000000000018</v>
      </c>
      <c r="BF2286" s="80">
        <f t="shared" si="4648"/>
        <v>3433.3333333333353</v>
      </c>
      <c r="BG2286" s="80">
        <f t="shared" si="4648"/>
        <v>3516.6666666666688</v>
      </c>
      <c r="BH2286" s="80">
        <f t="shared" si="4648"/>
        <v>3600.0000000000023</v>
      </c>
      <c r="BI2286" s="80">
        <f t="shared" si="4648"/>
        <v>3683.3333333333358</v>
      </c>
      <c r="BJ2286" s="80">
        <f t="shared" si="4648"/>
        <v>3766.6666666666692</v>
      </c>
      <c r="BK2286" s="80">
        <f t="shared" si="4648"/>
        <v>3850.0000000000027</v>
      </c>
      <c r="BL2286" s="80">
        <f t="shared" si="4648"/>
        <v>3933.3333333333362</v>
      </c>
      <c r="BM2286" s="80">
        <f t="shared" si="4648"/>
        <v>4016.6666666666697</v>
      </c>
      <c r="BN2286" s="80">
        <f t="shared" si="4648"/>
        <v>4100.0000000000027</v>
      </c>
      <c r="BO2286" s="80">
        <f t="shared" si="4648"/>
        <v>4183.3333333333358</v>
      </c>
      <c r="BP2286" s="80">
        <f t="shared" si="4648"/>
        <v>4266.6666666666688</v>
      </c>
      <c r="BQ2286" s="80">
        <f t="shared" si="4648"/>
        <v>4350.0000000000018</v>
      </c>
      <c r="BR2286" s="80">
        <f t="shared" si="4648"/>
        <v>4433.3333333333348</v>
      </c>
      <c r="BS2286" s="80">
        <f t="shared" si="4648"/>
        <v>4516.6666666666679</v>
      </c>
      <c r="BT2286" s="80">
        <f t="shared" si="4648"/>
        <v>4600.0000000000009</v>
      </c>
      <c r="BU2286" s="80">
        <f t="shared" si="4648"/>
        <v>4683.3333333333339</v>
      </c>
      <c r="BV2286" s="80">
        <f t="shared" si="4648"/>
        <v>4766.666666666667</v>
      </c>
      <c r="BW2286" s="80">
        <f t="shared" si="4648"/>
        <v>4850</v>
      </c>
      <c r="BX2286" s="80">
        <f t="shared" si="4648"/>
        <v>4933.333333333333</v>
      </c>
      <c r="BY2286" s="80">
        <f t="shared" si="4648"/>
        <v>5016.6666666666661</v>
      </c>
      <c r="BZ2286" s="80">
        <f t="shared" si="4648"/>
        <v>5099.9999999999991</v>
      </c>
      <c r="CA2286" s="80">
        <f t="shared" si="4648"/>
        <v>5183.3333333333321</v>
      </c>
      <c r="CB2286" s="80">
        <f t="shared" si="4648"/>
        <v>5266.6666666666652</v>
      </c>
      <c r="CC2286" s="80">
        <f t="shared" si="4648"/>
        <v>5349.9999999999982</v>
      </c>
      <c r="CD2286" s="80">
        <f t="shared" ref="CD2286:CL2286" si="4649">-CD2278+CC2286</f>
        <v>5433.3333333333312</v>
      </c>
      <c r="CE2286" s="80">
        <f t="shared" si="4649"/>
        <v>5516.6666666666642</v>
      </c>
      <c r="CF2286" s="80">
        <f t="shared" si="4649"/>
        <v>5599.9999999999973</v>
      </c>
      <c r="CG2286" s="80">
        <f t="shared" si="4649"/>
        <v>5683.3333333333303</v>
      </c>
      <c r="CH2286" s="80">
        <f t="shared" si="4649"/>
        <v>5766.6666666666633</v>
      </c>
      <c r="CI2286" s="80">
        <f t="shared" si="4649"/>
        <v>5849.9999999999964</v>
      </c>
      <c r="CJ2286" s="80">
        <f t="shared" si="4649"/>
        <v>5933.3333333333294</v>
      </c>
      <c r="CK2286" s="80">
        <f t="shared" si="4649"/>
        <v>6016.6666666666624</v>
      </c>
      <c r="CL2286" s="80">
        <f t="shared" si="4649"/>
        <v>6099.9999999999955</v>
      </c>
      <c r="CN2286" s="80">
        <f>CN2283</f>
        <v>100</v>
      </c>
      <c r="CO2286" s="80" t="e">
        <f t="shared" ref="CO2286" si="4650">-CO2278+CN2286</f>
        <v>#N/A</v>
      </c>
      <c r="CP2286" s="80" t="e">
        <f t="shared" ref="CP2286" si="4651">-CP2278+CO2286</f>
        <v>#N/A</v>
      </c>
      <c r="CQ2286" s="80" t="e">
        <f t="shared" ref="CQ2286" si="4652">-CQ2278+CP2286</f>
        <v>#N/A</v>
      </c>
      <c r="CR2286" s="80" t="e">
        <f t="shared" ref="CR2286" si="4653">-CR2278+CQ2286</f>
        <v>#N/A</v>
      </c>
      <c r="CS2286" s="80" t="e">
        <f t="shared" ref="CS2286" si="4654">-CS2278+CR2286</f>
        <v>#N/A</v>
      </c>
      <c r="CT2286" s="80" t="e">
        <f t="shared" ref="CT2286" si="4655">-CT2278+CS2286</f>
        <v>#N/A</v>
      </c>
      <c r="CU2286" s="80" t="e">
        <f t="shared" ref="CU2286" si="4656">-CU2278+CT2286</f>
        <v>#N/A</v>
      </c>
      <c r="CV2286" s="80" t="e">
        <f t="shared" ref="CV2286" si="4657">-CV2278+CU2286</f>
        <v>#N/A</v>
      </c>
      <c r="CW2286" s="80" t="e">
        <f t="shared" ref="CW2286" si="4658">-CW2278+CV2286</f>
        <v>#N/A</v>
      </c>
      <c r="CX2286" s="80" t="e">
        <f t="shared" ref="CX2286" si="4659">-CX2278+CW2286</f>
        <v>#N/A</v>
      </c>
      <c r="CY2286" s="80" t="e">
        <f t="shared" ref="CY2286" si="4660">-CY2278+CX2286</f>
        <v>#N/A</v>
      </c>
      <c r="CZ2286" s="80" t="e">
        <f t="shared" ref="CZ2286" si="4661">-CZ2278+CY2286</f>
        <v>#N/A</v>
      </c>
      <c r="DA2286" s="80" t="e">
        <f t="shared" ref="DA2286" si="4662">-DA2278+CZ2286</f>
        <v>#N/A</v>
      </c>
      <c r="DB2286" s="80" t="e">
        <f t="shared" ref="DB2286" si="4663">-DB2278+DA2286</f>
        <v>#N/A</v>
      </c>
      <c r="DC2286" s="80" t="e">
        <f t="shared" ref="DC2286" si="4664">-DC2278+DB2286</f>
        <v>#N/A</v>
      </c>
      <c r="DD2286" s="80" t="e">
        <f t="shared" ref="DD2286" si="4665">-DD2278+DC2286</f>
        <v>#N/A</v>
      </c>
      <c r="DE2286" s="80" t="e">
        <f t="shared" ref="DE2286" si="4666">-DE2278+DD2286</f>
        <v>#N/A</v>
      </c>
      <c r="DF2286" s="80" t="e">
        <f t="shared" ref="DF2286" si="4667">-DF2278+DE2286</f>
        <v>#N/A</v>
      </c>
      <c r="DG2286" s="80" t="e">
        <f t="shared" ref="DG2286" si="4668">-DG2278+DF2286</f>
        <v>#N/A</v>
      </c>
      <c r="DH2286" s="80" t="e">
        <f t="shared" ref="DH2286" si="4669">-DH2278+DG2286</f>
        <v>#N/A</v>
      </c>
      <c r="DI2286" s="80" t="e">
        <f t="shared" ref="DI2286" si="4670">-DI2278+DH2286</f>
        <v>#N/A</v>
      </c>
      <c r="DJ2286" s="80" t="e">
        <f t="shared" ref="DJ2286" si="4671">-DJ2278+DI2286</f>
        <v>#N/A</v>
      </c>
      <c r="DK2286" s="80" t="e">
        <f t="shared" ref="DK2286:DL2286" si="4672">-DK2278+DJ2286</f>
        <v>#N/A</v>
      </c>
      <c r="DL2286" s="80" t="e">
        <f t="shared" si="4672"/>
        <v>#N/A</v>
      </c>
    </row>
    <row r="2287" spans="1:116" x14ac:dyDescent="0.4">
      <c r="D2287" t="s">
        <v>424</v>
      </c>
      <c r="E2287" s="8" t="str">
        <f t="shared" si="4647"/>
        <v>2287 FAINT-F</v>
      </c>
      <c r="G2287" s="125" t="str">
        <f>"Accumulated amortization - "&amp;SUBSTITUTE(G2273,":","")</f>
        <v>Accumulated amortization - Fixed secondary intangible assets</v>
      </c>
      <c r="J2287" s="81">
        <f>-H2276/H2275*J2286</f>
        <v>-60</v>
      </c>
      <c r="K2287" s="43">
        <f>SUMIF($4:$4,K$2,2285:2285)</f>
        <v>0</v>
      </c>
      <c r="L2287" s="43">
        <f>SUMIF($4:$4,L$2,2285:2285)</f>
        <v>0</v>
      </c>
      <c r="M2287" s="43">
        <f>SUMIF($4:$4,M$2,2285:2285)</f>
        <v>0</v>
      </c>
      <c r="N2287" s="43">
        <f>SUMIF($4:$4,N$2,2285:2285)</f>
        <v>0</v>
      </c>
      <c r="O2287" s="43">
        <f>SUMIF($4:$4,O$2,2285:2285)</f>
        <v>0</v>
      </c>
      <c r="P2287" s="43">
        <f>SUMIF($4:$4,P$2,2285:2285)</f>
        <v>0</v>
      </c>
      <c r="R2287" s="37">
        <f>$J2287</f>
        <v>-60</v>
      </c>
      <c r="S2287" s="81">
        <f ca="1">R2287+S2281</f>
        <v>-63.10734463276836</v>
      </c>
      <c r="T2287" s="81">
        <f t="shared" ref="T2287:CE2287" ca="1" si="4673">S2287+T2281</f>
        <v>-67.679785502250311</v>
      </c>
      <c r="U2287" s="81">
        <f t="shared" ca="1" si="4673"/>
        <v>-73.742154748051163</v>
      </c>
      <c r="V2287" s="81">
        <f t="shared" ca="1" si="4673"/>
        <v>-81.319705393498353</v>
      </c>
      <c r="W2287" s="81">
        <f t="shared" ca="1" si="4673"/>
        <v>-90.438118479263863</v>
      </c>
      <c r="X2287" s="81">
        <f t="shared" ca="1" si="4673"/>
        <v>-101.12351031789545</v>
      </c>
      <c r="Y2287" s="81">
        <f t="shared" ca="1" si="4673"/>
        <v>-113.40243987130611</v>
      </c>
      <c r="Z2287" s="81">
        <f t="shared" ca="1" si="4673"/>
        <v>-127.30191625330565</v>
      </c>
      <c r="AA2287" s="81">
        <f t="shared" ca="1" si="4673"/>
        <v>-142.84940635929388</v>
      </c>
      <c r="AB2287" s="81">
        <f t="shared" ca="1" si="4673"/>
        <v>-160.07284262527062</v>
      </c>
      <c r="AC2287" s="81">
        <f t="shared" ca="1" si="4673"/>
        <v>-179.00063091835432</v>
      </c>
      <c r="AD2287" s="81">
        <f t="shared" ca="1" si="4673"/>
        <v>-199.66165856103828</v>
      </c>
      <c r="AE2287" s="81">
        <f t="shared" ca="1" si="4673"/>
        <v>-222.08530249145136</v>
      </c>
      <c r="AF2287" s="81">
        <f t="shared" ca="1" si="4673"/>
        <v>-246.30143756192794</v>
      </c>
      <c r="AG2287" s="81">
        <f t="shared" ca="1" si="4673"/>
        <v>-272.3404449782318</v>
      </c>
      <c r="AH2287" s="81">
        <f t="shared" ca="1" si="4673"/>
        <v>-300.23322088181766</v>
      </c>
      <c r="AI2287" s="81">
        <f t="shared" ca="1" si="4673"/>
        <v>-330.01118507755467</v>
      </c>
      <c r="AJ2287" s="81">
        <f t="shared" ca="1" si="4673"/>
        <v>-361.70628990937763</v>
      </c>
      <c r="AK2287" s="81">
        <f t="shared" ca="1" si="4673"/>
        <v>-395.35102928637275</v>
      </c>
      <c r="AL2287" s="81">
        <f t="shared" ca="1" si="4673"/>
        <v>-430.978447861848</v>
      </c>
      <c r="AM2287" s="81">
        <f t="shared" ca="1" si="4673"/>
        <v>-468.62215036798102</v>
      </c>
      <c r="AN2287" s="81">
        <f t="shared" ca="1" si="4673"/>
        <v>-508.31631110868125</v>
      </c>
      <c r="AO2287" s="81">
        <f t="shared" ca="1" si="4673"/>
        <v>-550.09568361334811</v>
      </c>
      <c r="AP2287" s="81">
        <f t="shared" ca="1" si="4673"/>
        <v>-593.9956104542523</v>
      </c>
      <c r="AQ2287" s="81">
        <f t="shared" ca="1" si="4673"/>
        <v>-638.35711797607576</v>
      </c>
      <c r="AR2287" s="81">
        <f t="shared" ca="1" si="4673"/>
        <v>-684.83027797624482</v>
      </c>
      <c r="AS2287" s="81">
        <f t="shared" ca="1" si="4673"/>
        <v>-733.42604903512608</v>
      </c>
      <c r="AT2287" s="81">
        <f t="shared" ca="1" si="4673"/>
        <v>-784.1551545880144</v>
      </c>
      <c r="AU2287" s="81">
        <f t="shared" ca="1" si="4673"/>
        <v>-837.02807180600053</v>
      </c>
      <c r="AV2287" s="81">
        <f t="shared" ca="1" si="4673"/>
        <v>-892.05502016747062</v>
      </c>
      <c r="AW2287" s="81">
        <f t="shared" ca="1" si="4673"/>
        <v>-949.24594971294368</v>
      </c>
      <c r="AX2287" s="81">
        <f t="shared" ca="1" si="4673"/>
        <v>-1008.6105289757963</v>
      </c>
      <c r="AY2287" s="81">
        <f t="shared" ca="1" si="4673"/>
        <v>-1070.1581325812622</v>
      </c>
      <c r="AZ2287" s="81">
        <f t="shared" ca="1" si="4673"/>
        <v>-1133.8978285059284</v>
      </c>
      <c r="BA2287" s="81">
        <f t="shared" ca="1" si="4673"/>
        <v>-1199.8383649897814</v>
      </c>
      <c r="BB2287" s="81">
        <f t="shared" ca="1" si="4673"/>
        <v>-1267.9881570926871</v>
      </c>
      <c r="BC2287" s="81">
        <f t="shared" ca="1" si="4673"/>
        <v>-1338.3552728870088</v>
      </c>
      <c r="BD2287" s="81">
        <f t="shared" ca="1" si="4673"/>
        <v>-1410.9474192778939</v>
      </c>
      <c r="BE2287" s="81">
        <f t="shared" ca="1" si="4673"/>
        <v>-1485.7719274425713</v>
      </c>
      <c r="BF2287" s="81">
        <f t="shared" ca="1" si="4673"/>
        <v>-1562.83573787982</v>
      </c>
      <c r="BG2287" s="81">
        <f t="shared" ca="1" si="4673"/>
        <v>-1642.1453850605772</v>
      </c>
      <c r="BH2287" s="81">
        <f t="shared" ca="1" si="4673"/>
        <v>-1723.7069816704588</v>
      </c>
      <c r="BI2287" s="81">
        <f t="shared" ca="1" si="4673"/>
        <v>-1807.526202434771</v>
      </c>
      <c r="BJ2287" s="81">
        <f t="shared" ca="1" si="4673"/>
        <v>-1893.6082675163823</v>
      </c>
      <c r="BK2287" s="81">
        <f t="shared" ca="1" si="4673"/>
        <v>-1981.9579254766286</v>
      </c>
      <c r="BL2287" s="81">
        <f t="shared" ca="1" si="4673"/>
        <v>-2072.5794357892046</v>
      </c>
      <c r="BM2287" s="81">
        <f t="shared" ca="1" si="4673"/>
        <v>-2165.4765508967839</v>
      </c>
      <c r="BN2287" s="81">
        <f t="shared" ca="1" si="4673"/>
        <v>-2260.6524977998929</v>
      </c>
      <c r="BO2287" s="81">
        <f t="shared" ca="1" si="4673"/>
        <v>-2358.1099591673333</v>
      </c>
      <c r="BP2287" s="81">
        <f t="shared" ca="1" si="4673"/>
        <v>-2457.8797813344167</v>
      </c>
      <c r="BQ2287" s="81">
        <f t="shared" ca="1" si="4673"/>
        <v>-2559.9653661370976</v>
      </c>
      <c r="BR2287" s="81">
        <f t="shared" ca="1" si="4673"/>
        <v>-2664.3699873309165</v>
      </c>
      <c r="BS2287" s="81">
        <f t="shared" ca="1" si="4673"/>
        <v>-2771.0967924056549</v>
      </c>
      <c r="BT2287" s="81">
        <f t="shared" ca="1" si="4673"/>
        <v>-2880.1488046192085</v>
      </c>
      <c r="BU2287" s="81">
        <f t="shared" ca="1" si="4673"/>
        <v>-2991.5289252596335</v>
      </c>
      <c r="BV2287" s="81">
        <f t="shared" ca="1" si="4673"/>
        <v>-3105.2399361446055</v>
      </c>
      <c r="BW2287" s="81">
        <f t="shared" ca="1" si="4673"/>
        <v>-3221.2845023678055</v>
      </c>
      <c r="BX2287" s="81">
        <f t="shared" ca="1" si="4673"/>
        <v>-3339.6651753020406</v>
      </c>
      <c r="BY2287" s="81">
        <f t="shared" ca="1" si="4673"/>
        <v>-3460.3843958692064</v>
      </c>
      <c r="BZ2287" s="81">
        <f t="shared" ca="1" si="4673"/>
        <v>-3583.4444980875019</v>
      </c>
      <c r="CA2287" s="81">
        <f t="shared" ca="1" si="4673"/>
        <v>-3707.435283528092</v>
      </c>
      <c r="CB2287" s="81">
        <f t="shared" ca="1" si="4673"/>
        <v>-3832.3349447253986</v>
      </c>
      <c r="CC2287" s="81">
        <f t="shared" ca="1" si="4673"/>
        <v>-3958.1211739702717</v>
      </c>
      <c r="CD2287" s="81">
        <f t="shared" ca="1" si="4673"/>
        <v>-4084.7711611995546</v>
      </c>
      <c r="CE2287" s="81">
        <f t="shared" ca="1" si="4673"/>
        <v>-4212.2615921032793</v>
      </c>
      <c r="CF2287" s="81">
        <f t="shared" ref="CF2287:CL2287" ca="1" si="4674">CE2287+CF2281</f>
        <v>-4340.5686464599357</v>
      </c>
      <c r="CG2287" s="81">
        <f t="shared" ca="1" si="4674"/>
        <v>-4469.6679967106047</v>
      </c>
      <c r="CH2287" s="81">
        <f t="shared" ca="1" si="4674"/>
        <v>-4599.5348067830764</v>
      </c>
      <c r="CI2287" s="81">
        <f t="shared" ca="1" si="4674"/>
        <v>-4730.1437311774271</v>
      </c>
      <c r="CJ2287" s="81">
        <f t="shared" ca="1" si="4674"/>
        <v>-4861.4689143248979</v>
      </c>
      <c r="CK2287" s="81">
        <f t="shared" ca="1" si="4674"/>
        <v>-4993.4839902322828</v>
      </c>
      <c r="CL2287" s="81">
        <f t="shared" ca="1" si="4674"/>
        <v>-5126.1620824244101</v>
      </c>
      <c r="CN2287" s="81">
        <f>-H2276/H2275*CN2286</f>
        <v>-60</v>
      </c>
      <c r="CO2287" s="81" t="e">
        <f ca="1">CN2287+CO2281</f>
        <v>#N/A</v>
      </c>
      <c r="CP2287" s="81" t="e">
        <f t="shared" ref="CP2287:DL2287" ca="1" si="4675">CO2287+CP2281</f>
        <v>#N/A</v>
      </c>
      <c r="CQ2287" s="81" t="e">
        <f t="shared" ca="1" si="4675"/>
        <v>#N/A</v>
      </c>
      <c r="CR2287" s="81" t="e">
        <f t="shared" ca="1" si="4675"/>
        <v>#N/A</v>
      </c>
      <c r="CS2287" s="81" t="e">
        <f t="shared" ca="1" si="4675"/>
        <v>#N/A</v>
      </c>
      <c r="CT2287" s="81" t="e">
        <f t="shared" ca="1" si="4675"/>
        <v>#N/A</v>
      </c>
      <c r="CU2287" s="81" t="e">
        <f t="shared" ca="1" si="4675"/>
        <v>#N/A</v>
      </c>
      <c r="CV2287" s="81" t="e">
        <f t="shared" ca="1" si="4675"/>
        <v>#N/A</v>
      </c>
      <c r="CW2287" s="81" t="e">
        <f t="shared" ca="1" si="4675"/>
        <v>#N/A</v>
      </c>
      <c r="CX2287" s="81" t="e">
        <f t="shared" ca="1" si="4675"/>
        <v>#N/A</v>
      </c>
      <c r="CY2287" s="81" t="e">
        <f t="shared" ca="1" si="4675"/>
        <v>#N/A</v>
      </c>
      <c r="CZ2287" s="81" t="e">
        <f t="shared" ca="1" si="4675"/>
        <v>#N/A</v>
      </c>
      <c r="DA2287" s="81" t="e">
        <f t="shared" ca="1" si="4675"/>
        <v>#N/A</v>
      </c>
      <c r="DB2287" s="81" t="e">
        <f t="shared" ca="1" si="4675"/>
        <v>#N/A</v>
      </c>
      <c r="DC2287" s="81" t="e">
        <f t="shared" ca="1" si="4675"/>
        <v>#N/A</v>
      </c>
      <c r="DD2287" s="81" t="e">
        <f t="shared" ca="1" si="4675"/>
        <v>#N/A</v>
      </c>
      <c r="DE2287" s="81" t="e">
        <f t="shared" ca="1" si="4675"/>
        <v>#N/A</v>
      </c>
      <c r="DF2287" s="81" t="e">
        <f t="shared" ca="1" si="4675"/>
        <v>#N/A</v>
      </c>
      <c r="DG2287" s="81" t="e">
        <f t="shared" ca="1" si="4675"/>
        <v>#N/A</v>
      </c>
      <c r="DH2287" s="81" t="e">
        <f t="shared" ca="1" si="4675"/>
        <v>#N/A</v>
      </c>
      <c r="DI2287" s="81" t="e">
        <f t="shared" ca="1" si="4675"/>
        <v>#N/A</v>
      </c>
      <c r="DJ2287" s="81" t="e">
        <f t="shared" ca="1" si="4675"/>
        <v>#N/A</v>
      </c>
      <c r="DK2287" s="81" t="e">
        <f t="shared" ca="1" si="4675"/>
        <v>#N/A</v>
      </c>
      <c r="DL2287" s="81" t="e">
        <f t="shared" ca="1" si="4675"/>
        <v>#N/A</v>
      </c>
    </row>
    <row r="2288" spans="1:116" x14ac:dyDescent="0.4">
      <c r="C2288" t="s">
        <v>240</v>
      </c>
      <c r="D2288" t="s">
        <v>424</v>
      </c>
      <c r="E2288" s="8" t="str">
        <f t="shared" si="4647"/>
        <v>2288 FAINT-F</v>
      </c>
      <c r="G2288" s="126" t="str">
        <f>"Net Intangibles - "&amp;SUBSTITUTE(G2273,":","")</f>
        <v>Net Intangibles - Fixed secondary intangible assets</v>
      </c>
      <c r="H2288" s="27"/>
      <c r="J2288" s="77">
        <f>SUM(J2286:J2287)</f>
        <v>40</v>
      </c>
      <c r="K2288" s="28">
        <f t="shared" ref="K2288:P2288" ca="1" si="4676">SUMIF($4:$4,K$2,2288:2288)</f>
        <v>900.33834143896195</v>
      </c>
      <c r="L2288" s="28">
        <f t="shared" ca="1" si="4676"/>
        <v>1506.0043895457472</v>
      </c>
      <c r="M2288" s="28">
        <f t="shared" ca="1" si="4676"/>
        <v>1832.0118429073143</v>
      </c>
      <c r="N2288" s="28">
        <f t="shared" ca="1" si="4676"/>
        <v>1839.3475022001098</v>
      </c>
      <c r="O2288" s="28">
        <f t="shared" ca="1" si="4676"/>
        <v>1516.5555019124972</v>
      </c>
      <c r="P2288" s="28">
        <f t="shared" ca="1" si="4676"/>
        <v>973.83791757558538</v>
      </c>
      <c r="R2288" s="33">
        <f>$J2288</f>
        <v>40</v>
      </c>
      <c r="S2288" s="77">
        <f t="shared" ref="S2288:CB2288" ca="1" si="4677">SUM(S2286:S2287)</f>
        <v>120.22598870056495</v>
      </c>
      <c r="T2288" s="77">
        <f t="shared" ca="1" si="4677"/>
        <v>198.98688116441633</v>
      </c>
      <c r="U2288" s="77">
        <f t="shared" ca="1" si="4677"/>
        <v>276.25784525194877</v>
      </c>
      <c r="V2288" s="77">
        <f t="shared" ca="1" si="4677"/>
        <v>352.01362793983492</v>
      </c>
      <c r="W2288" s="77">
        <f t="shared" ca="1" si="4677"/>
        <v>426.22854818740279</v>
      </c>
      <c r="X2288" s="77">
        <f t="shared" ca="1" si="4677"/>
        <v>498.87648968210453</v>
      </c>
      <c r="Y2288" s="77">
        <f t="shared" ca="1" si="4677"/>
        <v>569.93089346202726</v>
      </c>
      <c r="Z2288" s="77">
        <f t="shared" ca="1" si="4677"/>
        <v>639.36475041336109</v>
      </c>
      <c r="AA2288" s="77">
        <f t="shared" ca="1" si="4677"/>
        <v>707.15059364070623</v>
      </c>
      <c r="AB2288" s="77">
        <f t="shared" ca="1" si="4677"/>
        <v>773.26049070806289</v>
      </c>
      <c r="AC2288" s="77">
        <f t="shared" ca="1" si="4677"/>
        <v>837.66603574831254</v>
      </c>
      <c r="AD2288" s="77">
        <f t="shared" ca="1" si="4677"/>
        <v>900.33834143896195</v>
      </c>
      <c r="AE2288" s="77">
        <f t="shared" ca="1" si="4677"/>
        <v>961.24803084188216</v>
      </c>
      <c r="AF2288" s="77">
        <f t="shared" ca="1" si="4677"/>
        <v>1020.3652291047388</v>
      </c>
      <c r="AG2288" s="77">
        <f t="shared" ca="1" si="4677"/>
        <v>1077.6595550217683</v>
      </c>
      <c r="AH2288" s="77">
        <f t="shared" ca="1" si="4677"/>
        <v>1133.1001124515155</v>
      </c>
      <c r="AI2288" s="77">
        <f t="shared" ca="1" si="4677"/>
        <v>1186.6554815891118</v>
      </c>
      <c r="AJ2288" s="77">
        <f t="shared" ca="1" si="4677"/>
        <v>1238.2937100906222</v>
      </c>
      <c r="AK2288" s="77">
        <f t="shared" ca="1" si="4677"/>
        <v>1287.9823040469603</v>
      </c>
      <c r="AL2288" s="77">
        <f t="shared" ca="1" si="4677"/>
        <v>1335.6882188048182</v>
      </c>
      <c r="AM2288" s="77">
        <f t="shared" ca="1" si="4677"/>
        <v>1381.3778496320185</v>
      </c>
      <c r="AN2288" s="77">
        <f t="shared" ca="1" si="4677"/>
        <v>1425.0170222246516</v>
      </c>
      <c r="AO2288" s="77">
        <f t="shared" ca="1" si="4677"/>
        <v>1466.5709830533178</v>
      </c>
      <c r="AP2288" s="77">
        <f t="shared" ca="1" si="4677"/>
        <v>1506.0043895457472</v>
      </c>
      <c r="AQ2288" s="77">
        <f t="shared" ca="1" si="4677"/>
        <v>1544.9762153572574</v>
      </c>
      <c r="AR2288" s="77">
        <f t="shared" ca="1" si="4677"/>
        <v>1581.8363886904217</v>
      </c>
      <c r="AS2288" s="77">
        <f t="shared" ca="1" si="4677"/>
        <v>1616.5739509648738</v>
      </c>
      <c r="AT2288" s="77">
        <f t="shared" ca="1" si="4677"/>
        <v>1649.1781787453192</v>
      </c>
      <c r="AU2288" s="77">
        <f t="shared" ca="1" si="4677"/>
        <v>1679.6385948606664</v>
      </c>
      <c r="AV2288" s="77">
        <f t="shared" ca="1" si="4677"/>
        <v>1707.94497983253</v>
      </c>
      <c r="AW2288" s="77">
        <f t="shared" ca="1" si="4677"/>
        <v>1734.0873836203903</v>
      </c>
      <c r="AX2288" s="77">
        <f t="shared" ca="1" si="4677"/>
        <v>1758.0561376908711</v>
      </c>
      <c r="AY2288" s="77">
        <f t="shared" ca="1" si="4677"/>
        <v>1779.8418674187387</v>
      </c>
      <c r="AZ2288" s="77">
        <f t="shared" ca="1" si="4677"/>
        <v>1799.435504827406</v>
      </c>
      <c r="BA2288" s="77">
        <f t="shared" ca="1" si="4677"/>
        <v>1816.8283016768864</v>
      </c>
      <c r="BB2288" s="77">
        <f t="shared" ca="1" si="4677"/>
        <v>1832.0118429073143</v>
      </c>
      <c r="BC2288" s="77">
        <f t="shared" ca="1" si="4677"/>
        <v>1844.978060446326</v>
      </c>
      <c r="BD2288" s="77">
        <f t="shared" ca="1" si="4677"/>
        <v>1855.7192473887744</v>
      </c>
      <c r="BE2288" s="77">
        <f t="shared" ca="1" si="4677"/>
        <v>1864.2280725574306</v>
      </c>
      <c r="BF2288" s="77">
        <f t="shared" ca="1" si="4677"/>
        <v>1870.4975954535153</v>
      </c>
      <c r="BG2288" s="77">
        <f t="shared" ca="1" si="4677"/>
        <v>1874.5212816060916</v>
      </c>
      <c r="BH2288" s="77">
        <f t="shared" ca="1" si="4677"/>
        <v>1876.2930183295434</v>
      </c>
      <c r="BI2288" s="77">
        <f t="shared" ca="1" si="4677"/>
        <v>1875.8071308985648</v>
      </c>
      <c r="BJ2288" s="77">
        <f t="shared" ca="1" si="4677"/>
        <v>1873.058399150287</v>
      </c>
      <c r="BK2288" s="77">
        <f t="shared" ca="1" si="4677"/>
        <v>1868.0420745233741</v>
      </c>
      <c r="BL2288" s="77">
        <f t="shared" ca="1" si="4677"/>
        <v>1860.7538975441316</v>
      </c>
      <c r="BM2288" s="77">
        <f t="shared" ca="1" si="4677"/>
        <v>1851.1901157698858</v>
      </c>
      <c r="BN2288" s="77">
        <f t="shared" ca="1" si="4677"/>
        <v>1839.3475022001098</v>
      </c>
      <c r="BO2288" s="77">
        <f t="shared" ca="1" si="4677"/>
        <v>1825.2233741660025</v>
      </c>
      <c r="BP2288" s="77">
        <f t="shared" ca="1" si="4677"/>
        <v>1808.786885332252</v>
      </c>
      <c r="BQ2288" s="77">
        <f t="shared" ca="1" si="4677"/>
        <v>1790.0346338629042</v>
      </c>
      <c r="BR2288" s="77">
        <f t="shared" ca="1" si="4677"/>
        <v>1768.9633460024183</v>
      </c>
      <c r="BS2288" s="77">
        <f t="shared" ca="1" si="4677"/>
        <v>1745.569874261013</v>
      </c>
      <c r="BT2288" s="77">
        <f t="shared" ca="1" si="4677"/>
        <v>1719.8511953807924</v>
      </c>
      <c r="BU2288" s="77">
        <f t="shared" ca="1" si="4677"/>
        <v>1691.8044080737004</v>
      </c>
      <c r="BV2288" s="77">
        <f t="shared" ca="1" si="4677"/>
        <v>1661.4267305220615</v>
      </c>
      <c r="BW2288" s="77">
        <f t="shared" ca="1" si="4677"/>
        <v>1628.7154976321945</v>
      </c>
      <c r="BX2288" s="77">
        <f t="shared" ca="1" si="4677"/>
        <v>1593.6681580312925</v>
      </c>
      <c r="BY2288" s="77">
        <f t="shared" ca="1" si="4677"/>
        <v>1556.2822707974597</v>
      </c>
      <c r="BZ2288" s="77">
        <f t="shared" ca="1" si="4677"/>
        <v>1516.5555019124972</v>
      </c>
      <c r="CA2288" s="77">
        <f t="shared" ca="1" si="4677"/>
        <v>1475.8980498052401</v>
      </c>
      <c r="CB2288" s="77">
        <f t="shared" ca="1" si="4677"/>
        <v>1434.3317219412666</v>
      </c>
      <c r="CC2288" s="77">
        <f ca="1">SUM(CC2286:CC2287)</f>
        <v>1391.8788260297265</v>
      </c>
      <c r="CD2288" s="77">
        <f t="shared" ref="CD2288:CL2288" ca="1" si="4678">SUM(CD2286:CD2287)</f>
        <v>1348.5621721337766</v>
      </c>
      <c r="CE2288" s="77">
        <f t="shared" ca="1" si="4678"/>
        <v>1304.4050745633849</v>
      </c>
      <c r="CF2288" s="77">
        <f t="shared" ca="1" si="4678"/>
        <v>1259.4313535400615</v>
      </c>
      <c r="CG2288" s="77">
        <f t="shared" ca="1" si="4678"/>
        <v>1213.6653366227256</v>
      </c>
      <c r="CH2288" s="77">
        <f t="shared" ca="1" si="4678"/>
        <v>1167.1318598835869</v>
      </c>
      <c r="CI2288" s="77">
        <f t="shared" ca="1" si="4678"/>
        <v>1119.8562688225693</v>
      </c>
      <c r="CJ2288" s="77">
        <f t="shared" ca="1" si="4678"/>
        <v>1071.8644190084315</v>
      </c>
      <c r="CK2288" s="77">
        <f t="shared" ca="1" si="4678"/>
        <v>1023.1826764343796</v>
      </c>
      <c r="CL2288" s="77">
        <f t="shared" ca="1" si="4678"/>
        <v>973.83791757558538</v>
      </c>
      <c r="CN2288" s="77">
        <f>SUM(CN2286:CN2287)</f>
        <v>40</v>
      </c>
      <c r="CO2288" s="77" t="e">
        <f t="shared" ref="CO2288:DK2288" si="4679">SUM(CO2286:CO2287)</f>
        <v>#N/A</v>
      </c>
      <c r="CP2288" s="77" t="e">
        <f t="shared" si="4679"/>
        <v>#N/A</v>
      </c>
      <c r="CQ2288" s="77" t="e">
        <f t="shared" si="4679"/>
        <v>#N/A</v>
      </c>
      <c r="CR2288" s="77" t="e">
        <f t="shared" si="4679"/>
        <v>#N/A</v>
      </c>
      <c r="CS2288" s="77" t="e">
        <f t="shared" si="4679"/>
        <v>#N/A</v>
      </c>
      <c r="CT2288" s="77" t="e">
        <f t="shared" si="4679"/>
        <v>#N/A</v>
      </c>
      <c r="CU2288" s="77" t="e">
        <f t="shared" si="4679"/>
        <v>#N/A</v>
      </c>
      <c r="CV2288" s="77" t="e">
        <f t="shared" si="4679"/>
        <v>#N/A</v>
      </c>
      <c r="CW2288" s="77" t="e">
        <f t="shared" si="4679"/>
        <v>#N/A</v>
      </c>
      <c r="CX2288" s="77" t="e">
        <f t="shared" si="4679"/>
        <v>#N/A</v>
      </c>
      <c r="CY2288" s="77" t="e">
        <f t="shared" si="4679"/>
        <v>#N/A</v>
      </c>
      <c r="CZ2288" s="77" t="e">
        <f t="shared" si="4679"/>
        <v>#N/A</v>
      </c>
      <c r="DA2288" s="77" t="e">
        <f t="shared" si="4679"/>
        <v>#N/A</v>
      </c>
      <c r="DB2288" s="77" t="e">
        <f t="shared" si="4679"/>
        <v>#N/A</v>
      </c>
      <c r="DC2288" s="77" t="e">
        <f t="shared" si="4679"/>
        <v>#N/A</v>
      </c>
      <c r="DD2288" s="77" t="e">
        <f t="shared" si="4679"/>
        <v>#N/A</v>
      </c>
      <c r="DE2288" s="77" t="e">
        <f t="shared" si="4679"/>
        <v>#N/A</v>
      </c>
      <c r="DF2288" s="77" t="e">
        <f t="shared" si="4679"/>
        <v>#N/A</v>
      </c>
      <c r="DG2288" s="77" t="e">
        <f t="shared" si="4679"/>
        <v>#N/A</v>
      </c>
      <c r="DH2288" s="77" t="e">
        <f t="shared" si="4679"/>
        <v>#N/A</v>
      </c>
      <c r="DI2288" s="77" t="e">
        <f t="shared" si="4679"/>
        <v>#N/A</v>
      </c>
      <c r="DJ2288" s="77" t="e">
        <f t="shared" si="4679"/>
        <v>#N/A</v>
      </c>
      <c r="DK2288" s="77" t="e">
        <f t="shared" si="4679"/>
        <v>#N/A</v>
      </c>
      <c r="DL2288" s="77" t="e">
        <f t="shared" ref="DL2288" si="4680">SUM(DL2286:DL2287)</f>
        <v>#N/A</v>
      </c>
    </row>
    <row r="2289" spans="1:116" x14ac:dyDescent="0.4">
      <c r="D2289" t="s">
        <v>424</v>
      </c>
      <c r="E2289" s="8" t="str">
        <f t="shared" ref="E2289" si="4681">ROW()&amp;" "&amp;D2289</f>
        <v>2289 FAINT-F</v>
      </c>
      <c r="G2289" s="126"/>
      <c r="H2289" s="27"/>
      <c r="J2289" s="77"/>
      <c r="K2289" s="28"/>
      <c r="L2289" s="28"/>
      <c r="M2289" s="28"/>
      <c r="N2289" s="28"/>
      <c r="O2289" s="28"/>
      <c r="P2289" s="28"/>
      <c r="R2289" s="33"/>
      <c r="S2289" s="77"/>
      <c r="T2289" s="77"/>
      <c r="U2289" s="77"/>
      <c r="V2289" s="77"/>
      <c r="W2289" s="77"/>
      <c r="X2289" s="77"/>
      <c r="Y2289" s="77"/>
      <c r="Z2289" s="77"/>
      <c r="AA2289" s="77"/>
      <c r="AB2289" s="77"/>
      <c r="AC2289" s="77"/>
      <c r="AD2289" s="77"/>
      <c r="AE2289" s="77"/>
      <c r="AF2289" s="77"/>
      <c r="AG2289" s="77"/>
      <c r="AH2289" s="77"/>
      <c r="AI2289" s="77"/>
      <c r="AJ2289" s="77"/>
      <c r="AK2289" s="77"/>
      <c r="AL2289" s="77"/>
      <c r="AM2289" s="77"/>
      <c r="AN2289" s="77"/>
      <c r="AO2289" s="77"/>
      <c r="AP2289" s="77"/>
      <c r="AQ2289" s="77"/>
      <c r="AR2289" s="77"/>
      <c r="AS2289" s="77"/>
      <c r="AT2289" s="77"/>
      <c r="AU2289" s="77"/>
      <c r="AV2289" s="77"/>
      <c r="AW2289" s="77"/>
      <c r="AX2289" s="77"/>
      <c r="AY2289" s="77"/>
      <c r="AZ2289" s="77"/>
      <c r="BA2289" s="77"/>
      <c r="BB2289" s="77"/>
      <c r="BC2289" s="77"/>
      <c r="BD2289" s="77"/>
      <c r="BE2289" s="77"/>
      <c r="BF2289" s="77"/>
      <c r="BG2289" s="77"/>
      <c r="BH2289" s="77"/>
      <c r="BI2289" s="77"/>
      <c r="BJ2289" s="77"/>
      <c r="BK2289" s="77"/>
      <c r="BL2289" s="77"/>
      <c r="BM2289" s="77"/>
      <c r="BN2289" s="77"/>
      <c r="BO2289" s="77"/>
      <c r="BP2289" s="77"/>
      <c r="BQ2289" s="77"/>
      <c r="BR2289" s="77"/>
      <c r="BS2289" s="77"/>
      <c r="BT2289" s="77"/>
      <c r="BU2289" s="77"/>
      <c r="BV2289" s="77"/>
      <c r="BW2289" s="77"/>
      <c r="BX2289" s="77"/>
      <c r="BY2289" s="77"/>
      <c r="BZ2289" s="77"/>
      <c r="CA2289" s="77"/>
      <c r="CB2289" s="77"/>
      <c r="CC2289" s="77"/>
      <c r="CD2289" s="77"/>
      <c r="CE2289" s="77"/>
      <c r="CF2289" s="77"/>
      <c r="CG2289" s="77"/>
      <c r="CH2289" s="77"/>
      <c r="CI2289" s="77"/>
      <c r="CJ2289" s="77"/>
      <c r="CK2289" s="77"/>
      <c r="CL2289" s="77"/>
      <c r="CN2289" s="77"/>
      <c r="CO2289" s="77"/>
      <c r="CP2289" s="77"/>
      <c r="CQ2289" s="77"/>
      <c r="CR2289" s="77"/>
      <c r="CS2289" s="77"/>
      <c r="CT2289" s="77"/>
      <c r="CU2289" s="77"/>
      <c r="CV2289" s="77"/>
      <c r="CW2289" s="77"/>
      <c r="CX2289" s="77"/>
      <c r="CY2289" s="77"/>
      <c r="CZ2289" s="77"/>
      <c r="DA2289" s="77"/>
      <c r="DB2289" s="77"/>
      <c r="DC2289" s="77"/>
      <c r="DD2289" s="77"/>
      <c r="DE2289" s="77"/>
      <c r="DF2289" s="77"/>
      <c r="DG2289" s="77"/>
      <c r="DH2289" s="77"/>
      <c r="DI2289" s="77"/>
      <c r="DJ2289" s="77"/>
      <c r="DK2289" s="77"/>
      <c r="DL2289" s="77"/>
    </row>
    <row r="2290" spans="1:116" x14ac:dyDescent="0.4">
      <c r="B2290" t="s">
        <v>332</v>
      </c>
      <c r="D2290" t="s">
        <v>424</v>
      </c>
      <c r="E2290" s="8" t="str">
        <f t="shared" si="4644"/>
        <v>2290 FAINT-F</v>
      </c>
      <c r="G2290" s="136" t="str">
        <f>G2265</f>
        <v>(Primary label)</v>
      </c>
      <c r="H2290" s="27"/>
      <c r="I2290" s="78"/>
      <c r="J2290" s="78"/>
      <c r="K2290" s="33"/>
      <c r="L2290" s="33"/>
      <c r="M2290" s="33"/>
      <c r="N2290" s="33"/>
      <c r="O2290" s="33"/>
      <c r="P2290" s="33"/>
      <c r="R2290" s="33"/>
      <c r="S2290" s="77"/>
      <c r="T2290" s="77"/>
      <c r="U2290" s="77"/>
      <c r="V2290" s="77"/>
      <c r="W2290" s="77"/>
      <c r="X2290" s="77"/>
      <c r="Y2290" s="77"/>
      <c r="Z2290" s="77"/>
      <c r="AA2290" s="77"/>
      <c r="AB2290" s="77"/>
      <c r="AC2290" s="77"/>
      <c r="AD2290" s="77"/>
      <c r="AE2290" s="77"/>
      <c r="AF2290" s="77"/>
      <c r="AG2290" s="77"/>
      <c r="AH2290" s="77"/>
      <c r="AI2290" s="77"/>
      <c r="AJ2290" s="77"/>
      <c r="AK2290" s="77"/>
      <c r="AL2290" s="77"/>
      <c r="AM2290" s="77"/>
      <c r="AN2290" s="77"/>
      <c r="AO2290" s="77"/>
      <c r="AP2290" s="77"/>
      <c r="AQ2290" s="77"/>
      <c r="AR2290" s="77"/>
      <c r="AS2290" s="77"/>
      <c r="AT2290" s="77"/>
      <c r="AU2290" s="77"/>
      <c r="AV2290" s="77"/>
      <c r="AW2290" s="77"/>
      <c r="AX2290" s="77"/>
      <c r="AY2290" s="77"/>
      <c r="AZ2290" s="77"/>
      <c r="BA2290" s="77"/>
      <c r="BB2290" s="77"/>
      <c r="BC2290" s="77"/>
      <c r="BD2290" s="77"/>
      <c r="BE2290" s="77"/>
      <c r="BF2290" s="77"/>
      <c r="BG2290" s="77"/>
      <c r="BH2290" s="77"/>
      <c r="BI2290" s="77"/>
      <c r="BJ2290" s="77"/>
      <c r="BK2290" s="77"/>
      <c r="BL2290" s="77"/>
      <c r="BM2290" s="77"/>
      <c r="BN2290" s="77"/>
      <c r="BO2290" s="77"/>
      <c r="BP2290" s="77"/>
      <c r="BQ2290" s="77"/>
      <c r="BR2290" s="77"/>
      <c r="BS2290" s="77"/>
      <c r="BT2290" s="77"/>
      <c r="BU2290" s="77"/>
      <c r="BV2290" s="77"/>
      <c r="BW2290" s="77"/>
      <c r="BX2290" s="77"/>
      <c r="BY2290" s="77"/>
      <c r="BZ2290" s="77"/>
      <c r="CA2290" s="77"/>
      <c r="CB2290" s="77"/>
      <c r="CC2290" s="77"/>
      <c r="CD2290" s="77"/>
      <c r="CE2290" s="77"/>
      <c r="CF2290" s="77"/>
      <c r="CG2290" s="77"/>
      <c r="CH2290" s="77"/>
      <c r="CI2290" s="77"/>
      <c r="CJ2290" s="77"/>
      <c r="CK2290" s="77"/>
      <c r="CL2290" s="77"/>
      <c r="CN2290" s="78"/>
      <c r="CO2290" s="77"/>
      <c r="CP2290" s="77"/>
      <c r="CQ2290" s="77"/>
      <c r="CR2290" s="77"/>
      <c r="CS2290" s="77"/>
      <c r="CT2290" s="77"/>
      <c r="CU2290" s="77"/>
      <c r="CV2290" s="77"/>
      <c r="CW2290" s="77"/>
      <c r="CX2290" s="77"/>
      <c r="CY2290" s="77"/>
      <c r="CZ2290" s="77"/>
      <c r="DA2290" s="77"/>
      <c r="DB2290" s="77"/>
      <c r="DC2290" s="77"/>
      <c r="DD2290" s="77"/>
      <c r="DE2290" s="77"/>
      <c r="DF2290" s="77"/>
      <c r="DG2290" s="77"/>
      <c r="DH2290" s="77"/>
      <c r="DI2290" s="77"/>
      <c r="DJ2290" s="77"/>
      <c r="DK2290" s="77"/>
      <c r="DL2290" s="77"/>
    </row>
    <row r="2291" spans="1:116" x14ac:dyDescent="0.4">
      <c r="B2291" t="s">
        <v>332</v>
      </c>
      <c r="D2291" t="s">
        <v>424</v>
      </c>
      <c r="E2291" s="8" t="str">
        <f>ROW()&amp;" "&amp;D2291</f>
        <v>2291 FAINT-F</v>
      </c>
      <c r="G2291" s="136" t="str">
        <f>G2266</f>
        <v>primary unit</v>
      </c>
      <c r="S2291" s="72"/>
      <c r="T2291" s="72"/>
      <c r="U2291" s="72"/>
      <c r="V2291" s="72"/>
      <c r="W2291" s="72"/>
      <c r="X2291" s="72"/>
      <c r="Y2291" s="72"/>
      <c r="Z2291" s="72"/>
      <c r="AA2291" s="72"/>
      <c r="AB2291" s="72"/>
      <c r="AC2291" s="72"/>
      <c r="AD2291" s="72"/>
      <c r="AE2291" s="72"/>
      <c r="AF2291" s="72"/>
      <c r="AG2291" s="72"/>
      <c r="AH2291" s="72"/>
      <c r="AI2291" s="72"/>
      <c r="AJ2291" s="72"/>
      <c r="AK2291" s="72"/>
      <c r="AL2291" s="72"/>
      <c r="AM2291" s="72"/>
      <c r="AN2291" s="72"/>
      <c r="AO2291" s="72"/>
      <c r="AP2291" s="72"/>
      <c r="AQ2291" s="72"/>
      <c r="AR2291" s="72"/>
      <c r="AS2291" s="72"/>
      <c r="AT2291" s="72"/>
      <c r="AU2291" s="72"/>
      <c r="AV2291" s="72"/>
      <c r="AW2291" s="72"/>
      <c r="AX2291" s="72"/>
      <c r="AY2291" s="72"/>
      <c r="AZ2291" s="72"/>
      <c r="BA2291" s="72"/>
      <c r="BB2291" s="72"/>
      <c r="BC2291" s="72"/>
      <c r="BD2291" s="72"/>
      <c r="BE2291" s="72"/>
      <c r="BF2291" s="72"/>
      <c r="BG2291" s="72"/>
      <c r="BH2291" s="72"/>
      <c r="BI2291" s="72"/>
      <c r="BJ2291" s="72"/>
      <c r="BK2291" s="72"/>
      <c r="BL2291" s="72"/>
      <c r="BM2291" s="72"/>
      <c r="BN2291" s="72"/>
      <c r="BO2291" s="72"/>
      <c r="BP2291" s="72"/>
      <c r="BQ2291" s="72"/>
      <c r="BR2291" s="72"/>
      <c r="BS2291" s="72"/>
      <c r="BT2291" s="72"/>
      <c r="BU2291" s="72"/>
      <c r="BV2291" s="72"/>
      <c r="BW2291" s="72"/>
      <c r="BX2291" s="72"/>
      <c r="BY2291" s="72"/>
      <c r="BZ2291" s="72"/>
      <c r="CA2291" s="72"/>
      <c r="CB2291" s="72"/>
      <c r="CC2291" s="72"/>
      <c r="CD2291" s="72"/>
      <c r="CE2291" s="72"/>
      <c r="CF2291" s="72"/>
      <c r="CG2291" s="72"/>
      <c r="CH2291" s="72"/>
      <c r="CI2291" s="72"/>
      <c r="CJ2291" s="72"/>
      <c r="CK2291" s="72"/>
      <c r="CL2291" s="72"/>
      <c r="CO2291" s="72"/>
      <c r="CP2291" s="72"/>
      <c r="CQ2291" s="72"/>
      <c r="CR2291" s="72"/>
      <c r="CS2291" s="72"/>
      <c r="CT2291" s="72"/>
      <c r="CU2291" s="72"/>
      <c r="CV2291" s="72"/>
      <c r="CW2291" s="72"/>
      <c r="CX2291" s="72"/>
      <c r="CY2291" s="72"/>
      <c r="CZ2291" s="72"/>
      <c r="DA2291" s="72"/>
      <c r="DB2291" s="72"/>
      <c r="DC2291" s="72"/>
      <c r="DD2291" s="72"/>
      <c r="DE2291" s="72"/>
      <c r="DF2291" s="72"/>
      <c r="DG2291" s="72"/>
      <c r="DH2291" s="72"/>
      <c r="DI2291" s="72"/>
      <c r="DJ2291" s="72"/>
      <c r="DK2291" s="72"/>
      <c r="DL2291" s="72"/>
    </row>
    <row r="2292" spans="1:116" x14ac:dyDescent="0.4">
      <c r="B2292" t="s">
        <v>332</v>
      </c>
      <c r="D2292" t="s">
        <v>424</v>
      </c>
      <c r="E2292" s="8" t="str">
        <f t="shared" si="4644"/>
        <v>2292 FAINT-F</v>
      </c>
      <c r="G2292" s="136" t="str">
        <f>G2267</f>
        <v>Primary revenue driver</v>
      </c>
      <c r="K2292" s="53"/>
      <c r="L2292" s="53"/>
      <c r="M2292" s="53"/>
      <c r="N2292" s="53"/>
      <c r="O2292" s="53"/>
      <c r="P2292" s="53"/>
      <c r="R2292" s="24"/>
      <c r="S2292" s="179" t="str">
        <f t="shared" ref="S2292:AX2292" si="4682">S2267</f>
        <v>S$16</v>
      </c>
      <c r="T2292" s="179" t="str">
        <f t="shared" si="4682"/>
        <v>T$16</v>
      </c>
      <c r="U2292" s="179" t="str">
        <f t="shared" si="4682"/>
        <v>U$16</v>
      </c>
      <c r="V2292" s="179" t="str">
        <f t="shared" si="4682"/>
        <v>V$16</v>
      </c>
      <c r="W2292" s="179" t="str">
        <f t="shared" si="4682"/>
        <v>W$16</v>
      </c>
      <c r="X2292" s="179" t="str">
        <f t="shared" si="4682"/>
        <v>X$16</v>
      </c>
      <c r="Y2292" s="179" t="str">
        <f t="shared" si="4682"/>
        <v>Y$16</v>
      </c>
      <c r="Z2292" s="179" t="str">
        <f t="shared" si="4682"/>
        <v>Z$16</v>
      </c>
      <c r="AA2292" s="179" t="str">
        <f t="shared" si="4682"/>
        <v>AA$16</v>
      </c>
      <c r="AB2292" s="179" t="str">
        <f t="shared" si="4682"/>
        <v>AB$16</v>
      </c>
      <c r="AC2292" s="179" t="str">
        <f t="shared" si="4682"/>
        <v>AC$16</v>
      </c>
      <c r="AD2292" s="179" t="str">
        <f t="shared" si="4682"/>
        <v>AD$16</v>
      </c>
      <c r="AE2292" s="179" t="str">
        <f t="shared" si="4682"/>
        <v>AE$16</v>
      </c>
      <c r="AF2292" s="179" t="str">
        <f t="shared" si="4682"/>
        <v>AF$16</v>
      </c>
      <c r="AG2292" s="179" t="str">
        <f t="shared" si="4682"/>
        <v>AG$16</v>
      </c>
      <c r="AH2292" s="179" t="str">
        <f t="shared" si="4682"/>
        <v>AH$16</v>
      </c>
      <c r="AI2292" s="179" t="str">
        <f t="shared" si="4682"/>
        <v>AI$16</v>
      </c>
      <c r="AJ2292" s="179" t="str">
        <f t="shared" si="4682"/>
        <v>AJ$16</v>
      </c>
      <c r="AK2292" s="179" t="str">
        <f t="shared" si="4682"/>
        <v>AK$16</v>
      </c>
      <c r="AL2292" s="179" t="str">
        <f t="shared" si="4682"/>
        <v>AL$16</v>
      </c>
      <c r="AM2292" s="179" t="str">
        <f t="shared" si="4682"/>
        <v>AM$16</v>
      </c>
      <c r="AN2292" s="179" t="str">
        <f t="shared" si="4682"/>
        <v>AN$16</v>
      </c>
      <c r="AO2292" s="179" t="str">
        <f t="shared" si="4682"/>
        <v>AO$16</v>
      </c>
      <c r="AP2292" s="179" t="str">
        <f t="shared" si="4682"/>
        <v>AP$16</v>
      </c>
      <c r="AQ2292" s="179" t="str">
        <f t="shared" si="4682"/>
        <v>AQ$16</v>
      </c>
      <c r="AR2292" s="179" t="str">
        <f t="shared" si="4682"/>
        <v>AR$16</v>
      </c>
      <c r="AS2292" s="179" t="str">
        <f t="shared" si="4682"/>
        <v>AS$16</v>
      </c>
      <c r="AT2292" s="179" t="str">
        <f t="shared" si="4682"/>
        <v>AT$16</v>
      </c>
      <c r="AU2292" s="179" t="str">
        <f t="shared" si="4682"/>
        <v>AU$16</v>
      </c>
      <c r="AV2292" s="179" t="str">
        <f t="shared" si="4682"/>
        <v>AV$16</v>
      </c>
      <c r="AW2292" s="179" t="str">
        <f t="shared" si="4682"/>
        <v>AW$16</v>
      </c>
      <c r="AX2292" s="179" t="str">
        <f t="shared" si="4682"/>
        <v>AX$16</v>
      </c>
      <c r="AY2292" s="179" t="str">
        <f t="shared" ref="AY2292:CD2292" si="4683">AY2267</f>
        <v>AY$16</v>
      </c>
      <c r="AZ2292" s="179" t="str">
        <f t="shared" si="4683"/>
        <v>AZ$16</v>
      </c>
      <c r="BA2292" s="179" t="str">
        <f t="shared" si="4683"/>
        <v>BA$16</v>
      </c>
      <c r="BB2292" s="179" t="str">
        <f t="shared" si="4683"/>
        <v>BB$16</v>
      </c>
      <c r="BC2292" s="179" t="str">
        <f t="shared" si="4683"/>
        <v>BC$16</v>
      </c>
      <c r="BD2292" s="179" t="str">
        <f t="shared" si="4683"/>
        <v>BD$16</v>
      </c>
      <c r="BE2292" s="179" t="str">
        <f t="shared" si="4683"/>
        <v>BE$16</v>
      </c>
      <c r="BF2292" s="179" t="str">
        <f t="shared" si="4683"/>
        <v>BF$16</v>
      </c>
      <c r="BG2292" s="179" t="str">
        <f t="shared" si="4683"/>
        <v>BG$16</v>
      </c>
      <c r="BH2292" s="179" t="str">
        <f t="shared" si="4683"/>
        <v>BH$16</v>
      </c>
      <c r="BI2292" s="179" t="str">
        <f t="shared" si="4683"/>
        <v>BI$16</v>
      </c>
      <c r="BJ2292" s="179" t="str">
        <f t="shared" si="4683"/>
        <v>BJ$16</v>
      </c>
      <c r="BK2292" s="179" t="str">
        <f t="shared" si="4683"/>
        <v>BK$16</v>
      </c>
      <c r="BL2292" s="179" t="str">
        <f t="shared" si="4683"/>
        <v>BL$16</v>
      </c>
      <c r="BM2292" s="179" t="str">
        <f t="shared" si="4683"/>
        <v>BM$16</v>
      </c>
      <c r="BN2292" s="179" t="str">
        <f t="shared" si="4683"/>
        <v>BN$16</v>
      </c>
      <c r="BO2292" s="179" t="str">
        <f t="shared" si="4683"/>
        <v>BO$16</v>
      </c>
      <c r="BP2292" s="179" t="str">
        <f t="shared" si="4683"/>
        <v>BP$16</v>
      </c>
      <c r="BQ2292" s="179" t="str">
        <f t="shared" si="4683"/>
        <v>BQ$16</v>
      </c>
      <c r="BR2292" s="179" t="str">
        <f t="shared" si="4683"/>
        <v>BR$16</v>
      </c>
      <c r="BS2292" s="179" t="str">
        <f t="shared" si="4683"/>
        <v>BS$16</v>
      </c>
      <c r="BT2292" s="179" t="str">
        <f t="shared" si="4683"/>
        <v>BT$16</v>
      </c>
      <c r="BU2292" s="179" t="str">
        <f t="shared" si="4683"/>
        <v>BU$16</v>
      </c>
      <c r="BV2292" s="179" t="str">
        <f t="shared" si="4683"/>
        <v>BV$16</v>
      </c>
      <c r="BW2292" s="179" t="str">
        <f t="shared" si="4683"/>
        <v>BW$16</v>
      </c>
      <c r="BX2292" s="179" t="str">
        <f t="shared" si="4683"/>
        <v>BX$16</v>
      </c>
      <c r="BY2292" s="179" t="str">
        <f t="shared" si="4683"/>
        <v>BY$16</v>
      </c>
      <c r="BZ2292" s="179" t="str">
        <f t="shared" si="4683"/>
        <v>BZ$16</v>
      </c>
      <c r="CA2292" s="179" t="str">
        <f t="shared" si="4683"/>
        <v>CA$16</v>
      </c>
      <c r="CB2292" s="179" t="str">
        <f t="shared" si="4683"/>
        <v>CB$16</v>
      </c>
      <c r="CC2292" s="179" t="str">
        <f t="shared" si="4683"/>
        <v>CC$16</v>
      </c>
      <c r="CD2292" s="179" t="str">
        <f t="shared" si="4683"/>
        <v>CD$16</v>
      </c>
      <c r="CE2292" s="179" t="str">
        <f t="shared" ref="CE2292:CL2292" si="4684">CE2267</f>
        <v>CE$16</v>
      </c>
      <c r="CF2292" s="179" t="str">
        <f t="shared" si="4684"/>
        <v>CF$16</v>
      </c>
      <c r="CG2292" s="179" t="str">
        <f t="shared" si="4684"/>
        <v>CG$16</v>
      </c>
      <c r="CH2292" s="179" t="str">
        <f t="shared" si="4684"/>
        <v>CH$16</v>
      </c>
      <c r="CI2292" s="179" t="str">
        <f t="shared" si="4684"/>
        <v>CI$16</v>
      </c>
      <c r="CJ2292" s="179" t="str">
        <f t="shared" si="4684"/>
        <v>CJ$16</v>
      </c>
      <c r="CK2292" s="179" t="str">
        <f t="shared" si="4684"/>
        <v>CK$16</v>
      </c>
      <c r="CL2292" s="179" t="str">
        <f t="shared" si="4684"/>
        <v>CL$16</v>
      </c>
      <c r="CO2292" s="179" t="str">
        <f t="shared" ref="CO2292:DL2292" si="4685">CO2267</f>
        <v>CO$16</v>
      </c>
      <c r="CP2292" s="179" t="str">
        <f t="shared" si="4685"/>
        <v>CP$16</v>
      </c>
      <c r="CQ2292" s="179" t="str">
        <f t="shared" si="4685"/>
        <v>CQ$16</v>
      </c>
      <c r="CR2292" s="179" t="str">
        <f t="shared" si="4685"/>
        <v>CR$16</v>
      </c>
      <c r="CS2292" s="179" t="str">
        <f t="shared" si="4685"/>
        <v>CS$16</v>
      </c>
      <c r="CT2292" s="179" t="str">
        <f t="shared" si="4685"/>
        <v>CT$16</v>
      </c>
      <c r="CU2292" s="179" t="str">
        <f t="shared" si="4685"/>
        <v>CU$16</v>
      </c>
      <c r="CV2292" s="179" t="str">
        <f t="shared" si="4685"/>
        <v>CV$16</v>
      </c>
      <c r="CW2292" s="179" t="str">
        <f t="shared" si="4685"/>
        <v>CW$16</v>
      </c>
      <c r="CX2292" s="179" t="str">
        <f t="shared" si="4685"/>
        <v>CX$16</v>
      </c>
      <c r="CY2292" s="179" t="str">
        <f t="shared" si="4685"/>
        <v>CY$16</v>
      </c>
      <c r="CZ2292" s="179" t="str">
        <f t="shared" si="4685"/>
        <v>CZ$16</v>
      </c>
      <c r="DA2292" s="179" t="str">
        <f t="shared" si="4685"/>
        <v>DA$16</v>
      </c>
      <c r="DB2292" s="179" t="str">
        <f t="shared" si="4685"/>
        <v>DB$16</v>
      </c>
      <c r="DC2292" s="179" t="str">
        <f t="shared" si="4685"/>
        <v>DC$16</v>
      </c>
      <c r="DD2292" s="179" t="str">
        <f t="shared" si="4685"/>
        <v>DD$16</v>
      </c>
      <c r="DE2292" s="179" t="str">
        <f t="shared" si="4685"/>
        <v>DE$16</v>
      </c>
      <c r="DF2292" s="179" t="str">
        <f t="shared" si="4685"/>
        <v>DF$16</v>
      </c>
      <c r="DG2292" s="179" t="str">
        <f t="shared" si="4685"/>
        <v>DG$16</v>
      </c>
      <c r="DH2292" s="179" t="str">
        <f t="shared" si="4685"/>
        <v>DH$16</v>
      </c>
      <c r="DI2292" s="179" t="str">
        <f t="shared" si="4685"/>
        <v>DI$16</v>
      </c>
      <c r="DJ2292" s="179" t="str">
        <f t="shared" si="4685"/>
        <v>DJ$16</v>
      </c>
      <c r="DK2292" s="179" t="str">
        <f t="shared" si="4685"/>
        <v>DK$16</v>
      </c>
      <c r="DL2292" s="179" t="str">
        <f t="shared" si="4685"/>
        <v>DL$16</v>
      </c>
    </row>
    <row r="2293" spans="1:116" x14ac:dyDescent="0.4">
      <c r="B2293" t="s">
        <v>332</v>
      </c>
      <c r="D2293" t="s">
        <v>424</v>
      </c>
      <c r="E2293" s="8" t="str">
        <f t="shared" si="4644"/>
        <v>2293 FAINT-F</v>
      </c>
      <c r="G2293" s="136" t="str">
        <f>G2268</f>
        <v>Primary volume driver</v>
      </c>
      <c r="H2293" s="12"/>
      <c r="I2293" s="60"/>
      <c r="J2293" s="60"/>
      <c r="K2293" s="15"/>
      <c r="L2293" s="15"/>
      <c r="M2293" s="15"/>
      <c r="N2293" s="15"/>
      <c r="O2293" s="15"/>
      <c r="P2293" s="15"/>
      <c r="R2293" s="15"/>
      <c r="S2293" s="179" t="str">
        <f t="shared" ref="S2293:AX2293" si="4686">S2268</f>
        <v>S$17</v>
      </c>
      <c r="T2293" s="179" t="str">
        <f t="shared" si="4686"/>
        <v>T$17</v>
      </c>
      <c r="U2293" s="179" t="str">
        <f t="shared" si="4686"/>
        <v>U$17</v>
      </c>
      <c r="V2293" s="179" t="str">
        <f t="shared" si="4686"/>
        <v>V$17</v>
      </c>
      <c r="W2293" s="179" t="str">
        <f t="shared" si="4686"/>
        <v>W$17</v>
      </c>
      <c r="X2293" s="179" t="str">
        <f t="shared" si="4686"/>
        <v>X$17</v>
      </c>
      <c r="Y2293" s="179" t="str">
        <f t="shared" si="4686"/>
        <v>Y$17</v>
      </c>
      <c r="Z2293" s="179" t="str">
        <f t="shared" si="4686"/>
        <v>Z$17</v>
      </c>
      <c r="AA2293" s="179" t="str">
        <f t="shared" si="4686"/>
        <v>AA$17</v>
      </c>
      <c r="AB2293" s="179" t="str">
        <f t="shared" si="4686"/>
        <v>AB$17</v>
      </c>
      <c r="AC2293" s="179" t="str">
        <f t="shared" si="4686"/>
        <v>AC$17</v>
      </c>
      <c r="AD2293" s="179" t="str">
        <f t="shared" si="4686"/>
        <v>AD$17</v>
      </c>
      <c r="AE2293" s="179" t="str">
        <f t="shared" si="4686"/>
        <v>AE$17</v>
      </c>
      <c r="AF2293" s="179" t="str">
        <f t="shared" si="4686"/>
        <v>AF$17</v>
      </c>
      <c r="AG2293" s="179" t="str">
        <f t="shared" si="4686"/>
        <v>AG$17</v>
      </c>
      <c r="AH2293" s="179" t="str">
        <f t="shared" si="4686"/>
        <v>AH$17</v>
      </c>
      <c r="AI2293" s="179" t="str">
        <f t="shared" si="4686"/>
        <v>AI$17</v>
      </c>
      <c r="AJ2293" s="179" t="str">
        <f t="shared" si="4686"/>
        <v>AJ$17</v>
      </c>
      <c r="AK2293" s="179" t="str">
        <f t="shared" si="4686"/>
        <v>AK$17</v>
      </c>
      <c r="AL2293" s="179" t="str">
        <f t="shared" si="4686"/>
        <v>AL$17</v>
      </c>
      <c r="AM2293" s="179" t="str">
        <f t="shared" si="4686"/>
        <v>AM$17</v>
      </c>
      <c r="AN2293" s="179" t="str">
        <f t="shared" si="4686"/>
        <v>AN$17</v>
      </c>
      <c r="AO2293" s="179" t="str">
        <f t="shared" si="4686"/>
        <v>AO$17</v>
      </c>
      <c r="AP2293" s="179" t="str">
        <f t="shared" si="4686"/>
        <v>AP$17</v>
      </c>
      <c r="AQ2293" s="179" t="str">
        <f t="shared" si="4686"/>
        <v>AQ$17</v>
      </c>
      <c r="AR2293" s="179" t="str">
        <f t="shared" si="4686"/>
        <v>AR$17</v>
      </c>
      <c r="AS2293" s="179" t="str">
        <f t="shared" si="4686"/>
        <v>AS$17</v>
      </c>
      <c r="AT2293" s="179" t="str">
        <f t="shared" si="4686"/>
        <v>AT$17</v>
      </c>
      <c r="AU2293" s="179" t="str">
        <f t="shared" si="4686"/>
        <v>AU$17</v>
      </c>
      <c r="AV2293" s="179" t="str">
        <f t="shared" si="4686"/>
        <v>AV$17</v>
      </c>
      <c r="AW2293" s="179" t="str">
        <f t="shared" si="4686"/>
        <v>AW$17</v>
      </c>
      <c r="AX2293" s="179" t="str">
        <f t="shared" si="4686"/>
        <v>AX$17</v>
      </c>
      <c r="AY2293" s="179" t="str">
        <f t="shared" ref="AY2293:CD2293" si="4687">AY2268</f>
        <v>AY$17</v>
      </c>
      <c r="AZ2293" s="179" t="str">
        <f t="shared" si="4687"/>
        <v>AZ$17</v>
      </c>
      <c r="BA2293" s="179" t="str">
        <f t="shared" si="4687"/>
        <v>BA$17</v>
      </c>
      <c r="BB2293" s="179" t="str">
        <f t="shared" si="4687"/>
        <v>BB$17</v>
      </c>
      <c r="BC2293" s="179" t="str">
        <f t="shared" si="4687"/>
        <v>BC$17</v>
      </c>
      <c r="BD2293" s="179" t="str">
        <f t="shared" si="4687"/>
        <v>BD$17</v>
      </c>
      <c r="BE2293" s="179" t="str">
        <f t="shared" si="4687"/>
        <v>BE$17</v>
      </c>
      <c r="BF2293" s="179" t="str">
        <f t="shared" si="4687"/>
        <v>BF$17</v>
      </c>
      <c r="BG2293" s="179" t="str">
        <f t="shared" si="4687"/>
        <v>BG$17</v>
      </c>
      <c r="BH2293" s="179" t="str">
        <f t="shared" si="4687"/>
        <v>BH$17</v>
      </c>
      <c r="BI2293" s="179" t="str">
        <f t="shared" si="4687"/>
        <v>BI$17</v>
      </c>
      <c r="BJ2293" s="179" t="str">
        <f t="shared" si="4687"/>
        <v>BJ$17</v>
      </c>
      <c r="BK2293" s="179" t="str">
        <f t="shared" si="4687"/>
        <v>BK$17</v>
      </c>
      <c r="BL2293" s="179" t="str">
        <f t="shared" si="4687"/>
        <v>BL$17</v>
      </c>
      <c r="BM2293" s="179" t="str">
        <f t="shared" si="4687"/>
        <v>BM$17</v>
      </c>
      <c r="BN2293" s="179" t="str">
        <f t="shared" si="4687"/>
        <v>BN$17</v>
      </c>
      <c r="BO2293" s="179" t="str">
        <f t="shared" si="4687"/>
        <v>BO$17</v>
      </c>
      <c r="BP2293" s="179" t="str">
        <f t="shared" si="4687"/>
        <v>BP$17</v>
      </c>
      <c r="BQ2293" s="179" t="str">
        <f t="shared" si="4687"/>
        <v>BQ$17</v>
      </c>
      <c r="BR2293" s="179" t="str">
        <f t="shared" si="4687"/>
        <v>BR$17</v>
      </c>
      <c r="BS2293" s="179" t="str">
        <f t="shared" si="4687"/>
        <v>BS$17</v>
      </c>
      <c r="BT2293" s="179" t="str">
        <f t="shared" si="4687"/>
        <v>BT$17</v>
      </c>
      <c r="BU2293" s="179" t="str">
        <f t="shared" si="4687"/>
        <v>BU$17</v>
      </c>
      <c r="BV2293" s="179" t="str">
        <f t="shared" si="4687"/>
        <v>BV$17</v>
      </c>
      <c r="BW2293" s="179" t="str">
        <f t="shared" si="4687"/>
        <v>BW$17</v>
      </c>
      <c r="BX2293" s="179" t="str">
        <f t="shared" si="4687"/>
        <v>BX$17</v>
      </c>
      <c r="BY2293" s="179" t="str">
        <f t="shared" si="4687"/>
        <v>BY$17</v>
      </c>
      <c r="BZ2293" s="179" t="str">
        <f t="shared" si="4687"/>
        <v>BZ$17</v>
      </c>
      <c r="CA2293" s="179" t="str">
        <f t="shared" si="4687"/>
        <v>CA$17</v>
      </c>
      <c r="CB2293" s="179" t="str">
        <f t="shared" si="4687"/>
        <v>CB$17</v>
      </c>
      <c r="CC2293" s="179" t="str">
        <f t="shared" si="4687"/>
        <v>CC$17</v>
      </c>
      <c r="CD2293" s="179" t="str">
        <f t="shared" si="4687"/>
        <v>CD$17</v>
      </c>
      <c r="CE2293" s="179" t="str">
        <f t="shared" ref="CE2293:CL2293" si="4688">CE2268</f>
        <v>CE$17</v>
      </c>
      <c r="CF2293" s="179" t="str">
        <f t="shared" si="4688"/>
        <v>CF$17</v>
      </c>
      <c r="CG2293" s="179" t="str">
        <f t="shared" si="4688"/>
        <v>CG$17</v>
      </c>
      <c r="CH2293" s="179" t="str">
        <f t="shared" si="4688"/>
        <v>CH$17</v>
      </c>
      <c r="CI2293" s="179" t="str">
        <f t="shared" si="4688"/>
        <v>CI$17</v>
      </c>
      <c r="CJ2293" s="179" t="str">
        <f t="shared" si="4688"/>
        <v>CJ$17</v>
      </c>
      <c r="CK2293" s="179" t="str">
        <f t="shared" si="4688"/>
        <v>CK$17</v>
      </c>
      <c r="CL2293" s="179" t="str">
        <f t="shared" si="4688"/>
        <v>CL$17</v>
      </c>
      <c r="CN2293" s="60"/>
      <c r="CO2293" s="179" t="str">
        <f t="shared" ref="CO2293:DL2293" si="4689">CO2268</f>
        <v>CO$17</v>
      </c>
      <c r="CP2293" s="179" t="str">
        <f t="shared" si="4689"/>
        <v>CP$17</v>
      </c>
      <c r="CQ2293" s="179" t="str">
        <f t="shared" si="4689"/>
        <v>CQ$17</v>
      </c>
      <c r="CR2293" s="179" t="str">
        <f t="shared" si="4689"/>
        <v>CR$17</v>
      </c>
      <c r="CS2293" s="179" t="str">
        <f t="shared" si="4689"/>
        <v>CS$17</v>
      </c>
      <c r="CT2293" s="179" t="str">
        <f t="shared" si="4689"/>
        <v>CT$17</v>
      </c>
      <c r="CU2293" s="179" t="str">
        <f t="shared" si="4689"/>
        <v>CU$17</v>
      </c>
      <c r="CV2293" s="179" t="str">
        <f t="shared" si="4689"/>
        <v>CV$17</v>
      </c>
      <c r="CW2293" s="179" t="str">
        <f t="shared" si="4689"/>
        <v>CW$17</v>
      </c>
      <c r="CX2293" s="179" t="str">
        <f t="shared" si="4689"/>
        <v>CX$17</v>
      </c>
      <c r="CY2293" s="179" t="str">
        <f t="shared" si="4689"/>
        <v>CY$17</v>
      </c>
      <c r="CZ2293" s="179" t="str">
        <f t="shared" si="4689"/>
        <v>CZ$17</v>
      </c>
      <c r="DA2293" s="179" t="str">
        <f t="shared" si="4689"/>
        <v>DA$17</v>
      </c>
      <c r="DB2293" s="179" t="str">
        <f t="shared" si="4689"/>
        <v>DB$17</v>
      </c>
      <c r="DC2293" s="179" t="str">
        <f t="shared" si="4689"/>
        <v>DC$17</v>
      </c>
      <c r="DD2293" s="179" t="str">
        <f t="shared" si="4689"/>
        <v>DD$17</v>
      </c>
      <c r="DE2293" s="179" t="str">
        <f t="shared" si="4689"/>
        <v>DE$17</v>
      </c>
      <c r="DF2293" s="179" t="str">
        <f t="shared" si="4689"/>
        <v>DF$17</v>
      </c>
      <c r="DG2293" s="179" t="str">
        <f t="shared" si="4689"/>
        <v>DG$17</v>
      </c>
      <c r="DH2293" s="179" t="str">
        <f t="shared" si="4689"/>
        <v>DH$17</v>
      </c>
      <c r="DI2293" s="179" t="str">
        <f t="shared" si="4689"/>
        <v>DI$17</v>
      </c>
      <c r="DJ2293" s="179" t="str">
        <f t="shared" si="4689"/>
        <v>DJ$17</v>
      </c>
      <c r="DK2293" s="179" t="str">
        <f t="shared" si="4689"/>
        <v>DK$17</v>
      </c>
      <c r="DL2293" s="179" t="str">
        <f t="shared" si="4689"/>
        <v>DL$17</v>
      </c>
    </row>
    <row r="2294" spans="1:116" x14ac:dyDescent="0.4">
      <c r="B2294" t="s">
        <v>332</v>
      </c>
      <c r="D2294" t="s">
        <v>424</v>
      </c>
      <c r="E2294" s="8" t="str">
        <f t="shared" si="4644"/>
        <v>2294 FAINT-F</v>
      </c>
      <c r="G2294" s="136" t="str">
        <f>G2273</f>
        <v>Fixed secondary intangible assets:</v>
      </c>
      <c r="H2294" s="12"/>
      <c r="I2294" s="60"/>
      <c r="J2294" s="60"/>
      <c r="K2294" s="15"/>
      <c r="L2294" s="15"/>
      <c r="M2294" s="15"/>
      <c r="N2294" s="15"/>
      <c r="O2294" s="15"/>
      <c r="P2294" s="15"/>
      <c r="R2294" s="15"/>
      <c r="S2294" s="179">
        <f t="shared" ref="S2294:AX2294" si="4690">S2269</f>
        <v>0</v>
      </c>
      <c r="T2294" s="179">
        <f t="shared" si="4690"/>
        <v>0</v>
      </c>
      <c r="U2294" s="179">
        <f t="shared" si="4690"/>
        <v>0</v>
      </c>
      <c r="V2294" s="179">
        <f t="shared" si="4690"/>
        <v>0</v>
      </c>
      <c r="W2294" s="179">
        <f t="shared" si="4690"/>
        <v>0</v>
      </c>
      <c r="X2294" s="179">
        <f t="shared" si="4690"/>
        <v>0</v>
      </c>
      <c r="Y2294" s="179">
        <f t="shared" si="4690"/>
        <v>0</v>
      </c>
      <c r="Z2294" s="179">
        <f t="shared" si="4690"/>
        <v>0</v>
      </c>
      <c r="AA2294" s="179">
        <f t="shared" si="4690"/>
        <v>0</v>
      </c>
      <c r="AB2294" s="179">
        <f t="shared" si="4690"/>
        <v>0</v>
      </c>
      <c r="AC2294" s="179">
        <f t="shared" si="4690"/>
        <v>0</v>
      </c>
      <c r="AD2294" s="179">
        <f t="shared" si="4690"/>
        <v>0</v>
      </c>
      <c r="AE2294" s="179">
        <f t="shared" si="4690"/>
        <v>0</v>
      </c>
      <c r="AF2294" s="179">
        <f t="shared" si="4690"/>
        <v>0</v>
      </c>
      <c r="AG2294" s="179">
        <f t="shared" si="4690"/>
        <v>0</v>
      </c>
      <c r="AH2294" s="179">
        <f t="shared" si="4690"/>
        <v>0</v>
      </c>
      <c r="AI2294" s="179">
        <f t="shared" si="4690"/>
        <v>0</v>
      </c>
      <c r="AJ2294" s="179">
        <f t="shared" si="4690"/>
        <v>0</v>
      </c>
      <c r="AK2294" s="179">
        <f t="shared" si="4690"/>
        <v>0</v>
      </c>
      <c r="AL2294" s="179">
        <f t="shared" si="4690"/>
        <v>0</v>
      </c>
      <c r="AM2294" s="179">
        <f t="shared" si="4690"/>
        <v>0</v>
      </c>
      <c r="AN2294" s="179">
        <f t="shared" si="4690"/>
        <v>0</v>
      </c>
      <c r="AO2294" s="179">
        <f t="shared" si="4690"/>
        <v>0</v>
      </c>
      <c r="AP2294" s="179">
        <f t="shared" si="4690"/>
        <v>0</v>
      </c>
      <c r="AQ2294" s="179">
        <f t="shared" si="4690"/>
        <v>0</v>
      </c>
      <c r="AR2294" s="179">
        <f t="shared" si="4690"/>
        <v>0</v>
      </c>
      <c r="AS2294" s="179">
        <f t="shared" si="4690"/>
        <v>0</v>
      </c>
      <c r="AT2294" s="179">
        <f t="shared" si="4690"/>
        <v>0</v>
      </c>
      <c r="AU2294" s="179">
        <f t="shared" si="4690"/>
        <v>0</v>
      </c>
      <c r="AV2294" s="179">
        <f t="shared" si="4690"/>
        <v>0</v>
      </c>
      <c r="AW2294" s="179">
        <f t="shared" si="4690"/>
        <v>0</v>
      </c>
      <c r="AX2294" s="179">
        <f t="shared" si="4690"/>
        <v>0</v>
      </c>
      <c r="AY2294" s="179">
        <f t="shared" ref="AY2294:CD2294" si="4691">AY2269</f>
        <v>0</v>
      </c>
      <c r="AZ2294" s="179">
        <f t="shared" si="4691"/>
        <v>0</v>
      </c>
      <c r="BA2294" s="179">
        <f t="shared" si="4691"/>
        <v>0</v>
      </c>
      <c r="BB2294" s="179">
        <f t="shared" si="4691"/>
        <v>0</v>
      </c>
      <c r="BC2294" s="179">
        <f t="shared" si="4691"/>
        <v>0</v>
      </c>
      <c r="BD2294" s="179">
        <f t="shared" si="4691"/>
        <v>0</v>
      </c>
      <c r="BE2294" s="179">
        <f t="shared" si="4691"/>
        <v>0</v>
      </c>
      <c r="BF2294" s="179">
        <f t="shared" si="4691"/>
        <v>0</v>
      </c>
      <c r="BG2294" s="179">
        <f t="shared" si="4691"/>
        <v>0</v>
      </c>
      <c r="BH2294" s="179">
        <f t="shared" si="4691"/>
        <v>0</v>
      </c>
      <c r="BI2294" s="179">
        <f t="shared" si="4691"/>
        <v>0</v>
      </c>
      <c r="BJ2294" s="179">
        <f t="shared" si="4691"/>
        <v>0</v>
      </c>
      <c r="BK2294" s="179">
        <f t="shared" si="4691"/>
        <v>0</v>
      </c>
      <c r="BL2294" s="179">
        <f t="shared" si="4691"/>
        <v>0</v>
      </c>
      <c r="BM2294" s="179">
        <f t="shared" si="4691"/>
        <v>0</v>
      </c>
      <c r="BN2294" s="179">
        <f t="shared" si="4691"/>
        <v>0</v>
      </c>
      <c r="BO2294" s="179">
        <f t="shared" si="4691"/>
        <v>0</v>
      </c>
      <c r="BP2294" s="179">
        <f t="shared" si="4691"/>
        <v>0</v>
      </c>
      <c r="BQ2294" s="179">
        <f t="shared" si="4691"/>
        <v>0</v>
      </c>
      <c r="BR2294" s="179">
        <f t="shared" si="4691"/>
        <v>0</v>
      </c>
      <c r="BS2294" s="179">
        <f t="shared" si="4691"/>
        <v>0</v>
      </c>
      <c r="BT2294" s="179">
        <f t="shared" si="4691"/>
        <v>0</v>
      </c>
      <c r="BU2294" s="179">
        <f t="shared" si="4691"/>
        <v>0</v>
      </c>
      <c r="BV2294" s="179">
        <f t="shared" si="4691"/>
        <v>0</v>
      </c>
      <c r="BW2294" s="179">
        <f t="shared" si="4691"/>
        <v>0</v>
      </c>
      <c r="BX2294" s="179">
        <f t="shared" si="4691"/>
        <v>0</v>
      </c>
      <c r="BY2294" s="179">
        <f t="shared" si="4691"/>
        <v>0</v>
      </c>
      <c r="BZ2294" s="179">
        <f t="shared" si="4691"/>
        <v>0</v>
      </c>
      <c r="CA2294" s="179">
        <f t="shared" si="4691"/>
        <v>0</v>
      </c>
      <c r="CB2294" s="179">
        <f t="shared" si="4691"/>
        <v>0</v>
      </c>
      <c r="CC2294" s="179">
        <f t="shared" si="4691"/>
        <v>0</v>
      </c>
      <c r="CD2294" s="179">
        <f t="shared" si="4691"/>
        <v>0</v>
      </c>
      <c r="CE2294" s="179">
        <f t="shared" ref="CE2294:CL2294" si="4692">CE2269</f>
        <v>0</v>
      </c>
      <c r="CF2294" s="179">
        <f t="shared" si="4692"/>
        <v>0</v>
      </c>
      <c r="CG2294" s="179">
        <f t="shared" si="4692"/>
        <v>0</v>
      </c>
      <c r="CH2294" s="179">
        <f t="shared" si="4692"/>
        <v>0</v>
      </c>
      <c r="CI2294" s="179">
        <f t="shared" si="4692"/>
        <v>0</v>
      </c>
      <c r="CJ2294" s="179">
        <f t="shared" si="4692"/>
        <v>0</v>
      </c>
      <c r="CK2294" s="179">
        <f t="shared" si="4692"/>
        <v>0</v>
      </c>
      <c r="CL2294" s="179">
        <f t="shared" si="4692"/>
        <v>0</v>
      </c>
      <c r="CN2294" s="60"/>
      <c r="CO2294" s="179">
        <f t="shared" ref="CO2294:DL2294" si="4693">CO2269</f>
        <v>0</v>
      </c>
      <c r="CP2294" s="179">
        <f t="shared" si="4693"/>
        <v>0</v>
      </c>
      <c r="CQ2294" s="179">
        <f t="shared" si="4693"/>
        <v>0</v>
      </c>
      <c r="CR2294" s="179">
        <f t="shared" si="4693"/>
        <v>0</v>
      </c>
      <c r="CS2294" s="179">
        <f t="shared" si="4693"/>
        <v>0</v>
      </c>
      <c r="CT2294" s="179">
        <f t="shared" si="4693"/>
        <v>0</v>
      </c>
      <c r="CU2294" s="179">
        <f t="shared" si="4693"/>
        <v>0</v>
      </c>
      <c r="CV2294" s="179">
        <f t="shared" si="4693"/>
        <v>0</v>
      </c>
      <c r="CW2294" s="179">
        <f t="shared" si="4693"/>
        <v>0</v>
      </c>
      <c r="CX2294" s="179">
        <f t="shared" si="4693"/>
        <v>0</v>
      </c>
      <c r="CY2294" s="179">
        <f t="shared" si="4693"/>
        <v>0</v>
      </c>
      <c r="CZ2294" s="179">
        <f t="shared" si="4693"/>
        <v>0</v>
      </c>
      <c r="DA2294" s="179">
        <f t="shared" si="4693"/>
        <v>0</v>
      </c>
      <c r="DB2294" s="179">
        <f t="shared" si="4693"/>
        <v>0</v>
      </c>
      <c r="DC2294" s="179">
        <f t="shared" si="4693"/>
        <v>0</v>
      </c>
      <c r="DD2294" s="179">
        <f t="shared" si="4693"/>
        <v>0</v>
      </c>
      <c r="DE2294" s="179">
        <f t="shared" si="4693"/>
        <v>0</v>
      </c>
      <c r="DF2294" s="179">
        <f t="shared" si="4693"/>
        <v>0</v>
      </c>
      <c r="DG2294" s="179">
        <f t="shared" si="4693"/>
        <v>0</v>
      </c>
      <c r="DH2294" s="179">
        <f t="shared" si="4693"/>
        <v>0</v>
      </c>
      <c r="DI2294" s="179">
        <f t="shared" si="4693"/>
        <v>0</v>
      </c>
      <c r="DJ2294" s="179">
        <f t="shared" si="4693"/>
        <v>0</v>
      </c>
      <c r="DK2294" s="179">
        <f t="shared" si="4693"/>
        <v>0</v>
      </c>
      <c r="DL2294" s="179">
        <f t="shared" si="4693"/>
        <v>0</v>
      </c>
    </row>
    <row r="2295" spans="1:116" x14ac:dyDescent="0.4">
      <c r="B2295" t="s">
        <v>332</v>
      </c>
      <c r="D2295" t="s">
        <v>424</v>
      </c>
      <c r="E2295" s="8" t="str">
        <f t="shared" ref="E2295" si="4694">ROW()&amp;" "&amp;D2295</f>
        <v>2295 FAINT-F</v>
      </c>
      <c r="G2295" s="241" t="str">
        <f>IFERROR(SUBSTITUTE(TRIM(MID(G2273, SEARCH("-", G2273) + 1, LEN(G2273))),":",""),"no unit")</f>
        <v>no unit</v>
      </c>
      <c r="H2295" s="12"/>
      <c r="I2295" s="60"/>
      <c r="J2295" s="60"/>
      <c r="K2295" s="15"/>
      <c r="L2295" s="15"/>
      <c r="M2295" s="15"/>
      <c r="N2295" s="15"/>
      <c r="O2295" s="15"/>
      <c r="P2295" s="15"/>
      <c r="R2295" s="15"/>
      <c r="S2295" s="179"/>
      <c r="T2295" s="179"/>
      <c r="U2295" s="179"/>
      <c r="V2295" s="179"/>
      <c r="W2295" s="179"/>
      <c r="X2295" s="179"/>
      <c r="Y2295" s="179"/>
      <c r="Z2295" s="179"/>
      <c r="AA2295" s="179"/>
      <c r="AB2295" s="179"/>
      <c r="AC2295" s="179"/>
      <c r="AD2295" s="179"/>
      <c r="AE2295" s="179"/>
      <c r="AF2295" s="179"/>
      <c r="AG2295" s="179"/>
      <c r="AH2295" s="179"/>
      <c r="AI2295" s="179"/>
      <c r="AJ2295" s="179"/>
      <c r="AK2295" s="179"/>
      <c r="AL2295" s="179"/>
      <c r="AM2295" s="179"/>
      <c r="AN2295" s="179"/>
      <c r="AO2295" s="179"/>
      <c r="AP2295" s="179"/>
      <c r="AQ2295" s="179"/>
      <c r="AR2295" s="179"/>
      <c r="AS2295" s="179"/>
      <c r="AT2295" s="179"/>
      <c r="AU2295" s="179"/>
      <c r="AV2295" s="179"/>
      <c r="AW2295" s="179"/>
      <c r="AX2295" s="179"/>
      <c r="AY2295" s="179"/>
      <c r="AZ2295" s="179"/>
      <c r="BA2295" s="179"/>
      <c r="BB2295" s="179"/>
      <c r="BC2295" s="179"/>
      <c r="BD2295" s="179"/>
      <c r="BE2295" s="179"/>
      <c r="BF2295" s="179"/>
      <c r="BG2295" s="179"/>
      <c r="BH2295" s="179"/>
      <c r="BI2295" s="179"/>
      <c r="BJ2295" s="179"/>
      <c r="BK2295" s="179"/>
      <c r="BL2295" s="179"/>
      <c r="BM2295" s="179"/>
      <c r="BN2295" s="179"/>
      <c r="BO2295" s="179"/>
      <c r="BP2295" s="179"/>
      <c r="BQ2295" s="179"/>
      <c r="BR2295" s="179"/>
      <c r="BS2295" s="179"/>
      <c r="BT2295" s="179"/>
      <c r="BU2295" s="179"/>
      <c r="BV2295" s="179"/>
      <c r="BW2295" s="179"/>
      <c r="BX2295" s="179"/>
      <c r="BY2295" s="179"/>
      <c r="BZ2295" s="179"/>
      <c r="CA2295" s="179"/>
      <c r="CB2295" s="179"/>
      <c r="CC2295" s="179"/>
      <c r="CD2295" s="179"/>
      <c r="CE2295" s="179"/>
      <c r="CF2295" s="179"/>
      <c r="CG2295" s="179"/>
      <c r="CH2295" s="179"/>
      <c r="CI2295" s="179"/>
      <c r="CJ2295" s="179"/>
      <c r="CK2295" s="179"/>
      <c r="CL2295" s="179"/>
      <c r="CN2295" s="60"/>
      <c r="CO2295" s="179"/>
      <c r="CP2295" s="179"/>
      <c r="CQ2295" s="179"/>
      <c r="CR2295" s="179"/>
      <c r="CS2295" s="179"/>
      <c r="CT2295" s="179"/>
      <c r="CU2295" s="179"/>
      <c r="CV2295" s="179"/>
      <c r="CW2295" s="179"/>
      <c r="CX2295" s="179"/>
      <c r="CY2295" s="179"/>
      <c r="CZ2295" s="179"/>
      <c r="DA2295" s="179"/>
      <c r="DB2295" s="179"/>
      <c r="DC2295" s="179"/>
      <c r="DD2295" s="179"/>
      <c r="DE2295" s="179"/>
      <c r="DF2295" s="179"/>
      <c r="DG2295" s="179"/>
      <c r="DH2295" s="179"/>
      <c r="DI2295" s="179"/>
      <c r="DJ2295" s="179"/>
      <c r="DK2295" s="179"/>
      <c r="DL2295" s="179"/>
    </row>
    <row r="2296" spans="1:116" x14ac:dyDescent="0.4">
      <c r="A2296" s="3"/>
      <c r="B2296" t="s">
        <v>332</v>
      </c>
      <c r="D2296" t="s">
        <v>424</v>
      </c>
      <c r="E2296" s="8" t="str">
        <f t="shared" si="4644"/>
        <v>2296 FAINT-F</v>
      </c>
      <c r="G2296" s="191" t="str">
        <f>G2271</f>
        <v>Secondary revenue driver</v>
      </c>
      <c r="H2296" s="90"/>
      <c r="I2296" s="213"/>
      <c r="J2296" s="213"/>
      <c r="K2296" s="214"/>
      <c r="L2296" s="214"/>
      <c r="M2296" s="214"/>
      <c r="N2296" s="214"/>
      <c r="O2296" s="214"/>
      <c r="P2296" s="214"/>
      <c r="R2296" s="214"/>
      <c r="S2296" s="4" t="str">
        <f t="shared" ref="S2296:AX2296" si="4695">ADDRESS(ROW(S2288),COLUMN(S2288),2)</f>
        <v>S$2288</v>
      </c>
      <c r="T2296" s="4" t="str">
        <f t="shared" si="4695"/>
        <v>T$2288</v>
      </c>
      <c r="U2296" s="4" t="str">
        <f t="shared" si="4695"/>
        <v>U$2288</v>
      </c>
      <c r="V2296" s="4" t="str">
        <f t="shared" si="4695"/>
        <v>V$2288</v>
      </c>
      <c r="W2296" s="4" t="str">
        <f t="shared" si="4695"/>
        <v>W$2288</v>
      </c>
      <c r="X2296" s="4" t="str">
        <f t="shared" si="4695"/>
        <v>X$2288</v>
      </c>
      <c r="Y2296" s="4" t="str">
        <f t="shared" si="4695"/>
        <v>Y$2288</v>
      </c>
      <c r="Z2296" s="4" t="str">
        <f t="shared" si="4695"/>
        <v>Z$2288</v>
      </c>
      <c r="AA2296" s="4" t="str">
        <f t="shared" si="4695"/>
        <v>AA$2288</v>
      </c>
      <c r="AB2296" s="4" t="str">
        <f t="shared" si="4695"/>
        <v>AB$2288</v>
      </c>
      <c r="AC2296" s="4" t="str">
        <f t="shared" si="4695"/>
        <v>AC$2288</v>
      </c>
      <c r="AD2296" s="4" t="str">
        <f t="shared" si="4695"/>
        <v>AD$2288</v>
      </c>
      <c r="AE2296" s="4" t="str">
        <f t="shared" si="4695"/>
        <v>AE$2288</v>
      </c>
      <c r="AF2296" s="4" t="str">
        <f t="shared" si="4695"/>
        <v>AF$2288</v>
      </c>
      <c r="AG2296" s="4" t="str">
        <f t="shared" si="4695"/>
        <v>AG$2288</v>
      </c>
      <c r="AH2296" s="4" t="str">
        <f t="shared" si="4695"/>
        <v>AH$2288</v>
      </c>
      <c r="AI2296" s="4" t="str">
        <f t="shared" si="4695"/>
        <v>AI$2288</v>
      </c>
      <c r="AJ2296" s="4" t="str">
        <f t="shared" si="4695"/>
        <v>AJ$2288</v>
      </c>
      <c r="AK2296" s="4" t="str">
        <f t="shared" si="4695"/>
        <v>AK$2288</v>
      </c>
      <c r="AL2296" s="4" t="str">
        <f t="shared" si="4695"/>
        <v>AL$2288</v>
      </c>
      <c r="AM2296" s="4" t="str">
        <f t="shared" si="4695"/>
        <v>AM$2288</v>
      </c>
      <c r="AN2296" s="4" t="str">
        <f t="shared" si="4695"/>
        <v>AN$2288</v>
      </c>
      <c r="AO2296" s="4" t="str">
        <f t="shared" si="4695"/>
        <v>AO$2288</v>
      </c>
      <c r="AP2296" s="4" t="str">
        <f t="shared" si="4695"/>
        <v>AP$2288</v>
      </c>
      <c r="AQ2296" s="4" t="str">
        <f t="shared" si="4695"/>
        <v>AQ$2288</v>
      </c>
      <c r="AR2296" s="4" t="str">
        <f t="shared" si="4695"/>
        <v>AR$2288</v>
      </c>
      <c r="AS2296" s="4" t="str">
        <f t="shared" si="4695"/>
        <v>AS$2288</v>
      </c>
      <c r="AT2296" s="4" t="str">
        <f t="shared" si="4695"/>
        <v>AT$2288</v>
      </c>
      <c r="AU2296" s="4" t="str">
        <f t="shared" si="4695"/>
        <v>AU$2288</v>
      </c>
      <c r="AV2296" s="4" t="str">
        <f t="shared" si="4695"/>
        <v>AV$2288</v>
      </c>
      <c r="AW2296" s="4" t="str">
        <f t="shared" si="4695"/>
        <v>AW$2288</v>
      </c>
      <c r="AX2296" s="4" t="str">
        <f t="shared" si="4695"/>
        <v>AX$2288</v>
      </c>
      <c r="AY2296" s="4" t="str">
        <f t="shared" ref="AY2296:CD2296" si="4696">ADDRESS(ROW(AY2288),COLUMN(AY2288),2)</f>
        <v>AY$2288</v>
      </c>
      <c r="AZ2296" s="4" t="str">
        <f t="shared" si="4696"/>
        <v>AZ$2288</v>
      </c>
      <c r="BA2296" s="4" t="str">
        <f t="shared" si="4696"/>
        <v>BA$2288</v>
      </c>
      <c r="BB2296" s="4" t="str">
        <f t="shared" si="4696"/>
        <v>BB$2288</v>
      </c>
      <c r="BC2296" s="4" t="str">
        <f t="shared" si="4696"/>
        <v>BC$2288</v>
      </c>
      <c r="BD2296" s="4" t="str">
        <f t="shared" si="4696"/>
        <v>BD$2288</v>
      </c>
      <c r="BE2296" s="4" t="str">
        <f t="shared" si="4696"/>
        <v>BE$2288</v>
      </c>
      <c r="BF2296" s="4" t="str">
        <f t="shared" si="4696"/>
        <v>BF$2288</v>
      </c>
      <c r="BG2296" s="4" t="str">
        <f t="shared" si="4696"/>
        <v>BG$2288</v>
      </c>
      <c r="BH2296" s="4" t="str">
        <f t="shared" si="4696"/>
        <v>BH$2288</v>
      </c>
      <c r="BI2296" s="4" t="str">
        <f t="shared" si="4696"/>
        <v>BI$2288</v>
      </c>
      <c r="BJ2296" s="4" t="str">
        <f t="shared" si="4696"/>
        <v>BJ$2288</v>
      </c>
      <c r="BK2296" s="4" t="str">
        <f t="shared" si="4696"/>
        <v>BK$2288</v>
      </c>
      <c r="BL2296" s="4" t="str">
        <f t="shared" si="4696"/>
        <v>BL$2288</v>
      </c>
      <c r="BM2296" s="4" t="str">
        <f t="shared" si="4696"/>
        <v>BM$2288</v>
      </c>
      <c r="BN2296" s="4" t="str">
        <f t="shared" si="4696"/>
        <v>BN$2288</v>
      </c>
      <c r="BO2296" s="4" t="str">
        <f t="shared" si="4696"/>
        <v>BO$2288</v>
      </c>
      <c r="BP2296" s="4" t="str">
        <f t="shared" si="4696"/>
        <v>BP$2288</v>
      </c>
      <c r="BQ2296" s="4" t="str">
        <f t="shared" si="4696"/>
        <v>BQ$2288</v>
      </c>
      <c r="BR2296" s="4" t="str">
        <f t="shared" si="4696"/>
        <v>BR$2288</v>
      </c>
      <c r="BS2296" s="4" t="str">
        <f t="shared" si="4696"/>
        <v>BS$2288</v>
      </c>
      <c r="BT2296" s="4" t="str">
        <f t="shared" si="4696"/>
        <v>BT$2288</v>
      </c>
      <c r="BU2296" s="4" t="str">
        <f t="shared" si="4696"/>
        <v>BU$2288</v>
      </c>
      <c r="BV2296" s="4" t="str">
        <f t="shared" si="4696"/>
        <v>BV$2288</v>
      </c>
      <c r="BW2296" s="4" t="str">
        <f t="shared" si="4696"/>
        <v>BW$2288</v>
      </c>
      <c r="BX2296" s="4" t="str">
        <f t="shared" si="4696"/>
        <v>BX$2288</v>
      </c>
      <c r="BY2296" s="4" t="str">
        <f t="shared" si="4696"/>
        <v>BY$2288</v>
      </c>
      <c r="BZ2296" s="4" t="str">
        <f t="shared" si="4696"/>
        <v>BZ$2288</v>
      </c>
      <c r="CA2296" s="4" t="str">
        <f t="shared" si="4696"/>
        <v>CA$2288</v>
      </c>
      <c r="CB2296" s="4" t="str">
        <f t="shared" si="4696"/>
        <v>CB$2288</v>
      </c>
      <c r="CC2296" s="4" t="str">
        <f t="shared" si="4696"/>
        <v>CC$2288</v>
      </c>
      <c r="CD2296" s="4" t="str">
        <f t="shared" si="4696"/>
        <v>CD$2288</v>
      </c>
      <c r="CE2296" s="4" t="str">
        <f t="shared" ref="CE2296:CL2296" si="4697">ADDRESS(ROW(CE2288),COLUMN(CE2288),2)</f>
        <v>CE$2288</v>
      </c>
      <c r="CF2296" s="4" t="str">
        <f t="shared" si="4697"/>
        <v>CF$2288</v>
      </c>
      <c r="CG2296" s="4" t="str">
        <f t="shared" si="4697"/>
        <v>CG$2288</v>
      </c>
      <c r="CH2296" s="4" t="str">
        <f t="shared" si="4697"/>
        <v>CH$2288</v>
      </c>
      <c r="CI2296" s="4" t="str">
        <f t="shared" si="4697"/>
        <v>CI$2288</v>
      </c>
      <c r="CJ2296" s="4" t="str">
        <f t="shared" si="4697"/>
        <v>CJ$2288</v>
      </c>
      <c r="CK2296" s="4" t="str">
        <f t="shared" si="4697"/>
        <v>CK$2288</v>
      </c>
      <c r="CL2296" s="4" t="str">
        <f t="shared" si="4697"/>
        <v>CL$2288</v>
      </c>
      <c r="CN2296" s="213"/>
      <c r="CO2296" s="4" t="str">
        <f t="shared" ref="CO2296:DL2296" si="4698">ADDRESS(ROW(CO2288),COLUMN(CO2288),2)</f>
        <v>CO$2288</v>
      </c>
      <c r="CP2296" s="4" t="str">
        <f t="shared" si="4698"/>
        <v>CP$2288</v>
      </c>
      <c r="CQ2296" s="4" t="str">
        <f t="shared" si="4698"/>
        <v>CQ$2288</v>
      </c>
      <c r="CR2296" s="4" t="str">
        <f t="shared" si="4698"/>
        <v>CR$2288</v>
      </c>
      <c r="CS2296" s="4" t="str">
        <f t="shared" si="4698"/>
        <v>CS$2288</v>
      </c>
      <c r="CT2296" s="4" t="str">
        <f t="shared" si="4698"/>
        <v>CT$2288</v>
      </c>
      <c r="CU2296" s="4" t="str">
        <f t="shared" si="4698"/>
        <v>CU$2288</v>
      </c>
      <c r="CV2296" s="4" t="str">
        <f t="shared" si="4698"/>
        <v>CV$2288</v>
      </c>
      <c r="CW2296" s="4" t="str">
        <f t="shared" si="4698"/>
        <v>CW$2288</v>
      </c>
      <c r="CX2296" s="4" t="str">
        <f t="shared" si="4698"/>
        <v>CX$2288</v>
      </c>
      <c r="CY2296" s="4" t="str">
        <f t="shared" si="4698"/>
        <v>CY$2288</v>
      </c>
      <c r="CZ2296" s="4" t="str">
        <f t="shared" si="4698"/>
        <v>CZ$2288</v>
      </c>
      <c r="DA2296" s="4" t="str">
        <f t="shared" si="4698"/>
        <v>DA$2288</v>
      </c>
      <c r="DB2296" s="4" t="str">
        <f t="shared" si="4698"/>
        <v>DB$2288</v>
      </c>
      <c r="DC2296" s="4" t="str">
        <f t="shared" si="4698"/>
        <v>DC$2288</v>
      </c>
      <c r="DD2296" s="4" t="str">
        <f t="shared" si="4698"/>
        <v>DD$2288</v>
      </c>
      <c r="DE2296" s="4" t="str">
        <f t="shared" si="4698"/>
        <v>DE$2288</v>
      </c>
      <c r="DF2296" s="4" t="str">
        <f t="shared" si="4698"/>
        <v>DF$2288</v>
      </c>
      <c r="DG2296" s="4" t="str">
        <f t="shared" si="4698"/>
        <v>DG$2288</v>
      </c>
      <c r="DH2296" s="4" t="str">
        <f t="shared" si="4698"/>
        <v>DH$2288</v>
      </c>
      <c r="DI2296" s="4" t="str">
        <f t="shared" si="4698"/>
        <v>DI$2288</v>
      </c>
      <c r="DJ2296" s="4" t="str">
        <f t="shared" si="4698"/>
        <v>DJ$2288</v>
      </c>
      <c r="DK2296" s="4" t="str">
        <f t="shared" si="4698"/>
        <v>DK$2288</v>
      </c>
      <c r="DL2296" s="4" t="str">
        <f t="shared" si="4698"/>
        <v>DL$2288</v>
      </c>
    </row>
    <row r="2297" spans="1:116" x14ac:dyDescent="0.4">
      <c r="B2297" t="s">
        <v>332</v>
      </c>
      <c r="D2297" t="s">
        <v>424</v>
      </c>
      <c r="E2297" s="8" t="str">
        <f t="shared" si="4644"/>
        <v>2297 FAINT-F</v>
      </c>
      <c r="G2297" s="136" t="str">
        <f>G2272</f>
        <v>Secondary volume driver</v>
      </c>
      <c r="H2297" s="12"/>
      <c r="I2297" s="60"/>
      <c r="J2297" s="60"/>
      <c r="K2297" s="15"/>
      <c r="L2297" s="15"/>
      <c r="M2297" s="15"/>
      <c r="N2297" s="15"/>
      <c r="O2297" s="15"/>
      <c r="P2297" s="15"/>
      <c r="R2297" s="15"/>
      <c r="S2297" s="179" t="str">
        <f t="shared" ref="S2297:AX2297" si="4699">S2272</f>
        <v>S$19</v>
      </c>
      <c r="T2297" s="179" t="str">
        <f t="shared" si="4699"/>
        <v>T$19</v>
      </c>
      <c r="U2297" s="179" t="str">
        <f t="shared" si="4699"/>
        <v>U$19</v>
      </c>
      <c r="V2297" s="179" t="str">
        <f t="shared" si="4699"/>
        <v>V$19</v>
      </c>
      <c r="W2297" s="179" t="str">
        <f t="shared" si="4699"/>
        <v>W$19</v>
      </c>
      <c r="X2297" s="179" t="str">
        <f t="shared" si="4699"/>
        <v>X$19</v>
      </c>
      <c r="Y2297" s="179" t="str">
        <f t="shared" si="4699"/>
        <v>Y$19</v>
      </c>
      <c r="Z2297" s="179" t="str">
        <f t="shared" si="4699"/>
        <v>Z$19</v>
      </c>
      <c r="AA2297" s="179" t="str">
        <f t="shared" si="4699"/>
        <v>AA$19</v>
      </c>
      <c r="AB2297" s="179" t="str">
        <f t="shared" si="4699"/>
        <v>AB$19</v>
      </c>
      <c r="AC2297" s="179" t="str">
        <f t="shared" si="4699"/>
        <v>AC$19</v>
      </c>
      <c r="AD2297" s="179" t="str">
        <f t="shared" si="4699"/>
        <v>AD$19</v>
      </c>
      <c r="AE2297" s="179" t="str">
        <f t="shared" si="4699"/>
        <v>AE$19</v>
      </c>
      <c r="AF2297" s="179" t="str">
        <f t="shared" si="4699"/>
        <v>AF$19</v>
      </c>
      <c r="AG2297" s="179" t="str">
        <f t="shared" si="4699"/>
        <v>AG$19</v>
      </c>
      <c r="AH2297" s="179" t="str">
        <f t="shared" si="4699"/>
        <v>AH$19</v>
      </c>
      <c r="AI2297" s="179" t="str">
        <f t="shared" si="4699"/>
        <v>AI$19</v>
      </c>
      <c r="AJ2297" s="179" t="str">
        <f t="shared" si="4699"/>
        <v>AJ$19</v>
      </c>
      <c r="AK2297" s="179" t="str">
        <f t="shared" si="4699"/>
        <v>AK$19</v>
      </c>
      <c r="AL2297" s="179" t="str">
        <f t="shared" si="4699"/>
        <v>AL$19</v>
      </c>
      <c r="AM2297" s="179" t="str">
        <f t="shared" si="4699"/>
        <v>AM$19</v>
      </c>
      <c r="AN2297" s="179" t="str">
        <f t="shared" si="4699"/>
        <v>AN$19</v>
      </c>
      <c r="AO2297" s="179" t="str">
        <f t="shared" si="4699"/>
        <v>AO$19</v>
      </c>
      <c r="AP2297" s="179" t="str">
        <f t="shared" si="4699"/>
        <v>AP$19</v>
      </c>
      <c r="AQ2297" s="179" t="str">
        <f t="shared" si="4699"/>
        <v>AQ$19</v>
      </c>
      <c r="AR2297" s="179" t="str">
        <f t="shared" si="4699"/>
        <v>AR$19</v>
      </c>
      <c r="AS2297" s="179" t="str">
        <f t="shared" si="4699"/>
        <v>AS$19</v>
      </c>
      <c r="AT2297" s="179" t="str">
        <f t="shared" si="4699"/>
        <v>AT$19</v>
      </c>
      <c r="AU2297" s="179" t="str">
        <f t="shared" si="4699"/>
        <v>AU$19</v>
      </c>
      <c r="AV2297" s="179" t="str">
        <f t="shared" si="4699"/>
        <v>AV$19</v>
      </c>
      <c r="AW2297" s="179" t="str">
        <f t="shared" si="4699"/>
        <v>AW$19</v>
      </c>
      <c r="AX2297" s="179" t="str">
        <f t="shared" si="4699"/>
        <v>AX$19</v>
      </c>
      <c r="AY2297" s="179" t="str">
        <f t="shared" ref="AY2297:CD2297" si="4700">AY2272</f>
        <v>AY$19</v>
      </c>
      <c r="AZ2297" s="179" t="str">
        <f t="shared" si="4700"/>
        <v>AZ$19</v>
      </c>
      <c r="BA2297" s="179" t="str">
        <f t="shared" si="4700"/>
        <v>BA$19</v>
      </c>
      <c r="BB2297" s="179" t="str">
        <f t="shared" si="4700"/>
        <v>BB$19</v>
      </c>
      <c r="BC2297" s="179" t="str">
        <f t="shared" si="4700"/>
        <v>BC$19</v>
      </c>
      <c r="BD2297" s="179" t="str">
        <f t="shared" si="4700"/>
        <v>BD$19</v>
      </c>
      <c r="BE2297" s="179" t="str">
        <f t="shared" si="4700"/>
        <v>BE$19</v>
      </c>
      <c r="BF2297" s="179" t="str">
        <f t="shared" si="4700"/>
        <v>BF$19</v>
      </c>
      <c r="BG2297" s="179" t="str">
        <f t="shared" si="4700"/>
        <v>BG$19</v>
      </c>
      <c r="BH2297" s="179" t="str">
        <f t="shared" si="4700"/>
        <v>BH$19</v>
      </c>
      <c r="BI2297" s="179" t="str">
        <f t="shared" si="4700"/>
        <v>BI$19</v>
      </c>
      <c r="BJ2297" s="179" t="str">
        <f t="shared" si="4700"/>
        <v>BJ$19</v>
      </c>
      <c r="BK2297" s="179" t="str">
        <f t="shared" si="4700"/>
        <v>BK$19</v>
      </c>
      <c r="BL2297" s="179" t="str">
        <f t="shared" si="4700"/>
        <v>BL$19</v>
      </c>
      <c r="BM2297" s="179" t="str">
        <f t="shared" si="4700"/>
        <v>BM$19</v>
      </c>
      <c r="BN2297" s="179" t="str">
        <f t="shared" si="4700"/>
        <v>BN$19</v>
      </c>
      <c r="BO2297" s="179" t="str">
        <f t="shared" si="4700"/>
        <v>BO$19</v>
      </c>
      <c r="BP2297" s="179" t="str">
        <f t="shared" si="4700"/>
        <v>BP$19</v>
      </c>
      <c r="BQ2297" s="179" t="str">
        <f t="shared" si="4700"/>
        <v>BQ$19</v>
      </c>
      <c r="BR2297" s="179" t="str">
        <f t="shared" si="4700"/>
        <v>BR$19</v>
      </c>
      <c r="BS2297" s="179" t="str">
        <f t="shared" si="4700"/>
        <v>BS$19</v>
      </c>
      <c r="BT2297" s="179" t="str">
        <f t="shared" si="4700"/>
        <v>BT$19</v>
      </c>
      <c r="BU2297" s="179" t="str">
        <f t="shared" si="4700"/>
        <v>BU$19</v>
      </c>
      <c r="BV2297" s="179" t="str">
        <f t="shared" si="4700"/>
        <v>BV$19</v>
      </c>
      <c r="BW2297" s="179" t="str">
        <f t="shared" si="4700"/>
        <v>BW$19</v>
      </c>
      <c r="BX2297" s="179" t="str">
        <f t="shared" si="4700"/>
        <v>BX$19</v>
      </c>
      <c r="BY2297" s="179" t="str">
        <f t="shared" si="4700"/>
        <v>BY$19</v>
      </c>
      <c r="BZ2297" s="179" t="str">
        <f t="shared" si="4700"/>
        <v>BZ$19</v>
      </c>
      <c r="CA2297" s="179" t="str">
        <f t="shared" si="4700"/>
        <v>CA$19</v>
      </c>
      <c r="CB2297" s="179" t="str">
        <f t="shared" si="4700"/>
        <v>CB$19</v>
      </c>
      <c r="CC2297" s="179" t="str">
        <f t="shared" si="4700"/>
        <v>CC$19</v>
      </c>
      <c r="CD2297" s="179" t="str">
        <f t="shared" si="4700"/>
        <v>CD$19</v>
      </c>
      <c r="CE2297" s="179" t="str">
        <f t="shared" ref="CE2297:CL2297" si="4701">CE2272</f>
        <v>CE$19</v>
      </c>
      <c r="CF2297" s="179" t="str">
        <f t="shared" si="4701"/>
        <v>CF$19</v>
      </c>
      <c r="CG2297" s="179" t="str">
        <f t="shared" si="4701"/>
        <v>CG$19</v>
      </c>
      <c r="CH2297" s="179" t="str">
        <f t="shared" si="4701"/>
        <v>CH$19</v>
      </c>
      <c r="CI2297" s="179" t="str">
        <f t="shared" si="4701"/>
        <v>CI$19</v>
      </c>
      <c r="CJ2297" s="179" t="str">
        <f t="shared" si="4701"/>
        <v>CJ$19</v>
      </c>
      <c r="CK2297" s="179" t="str">
        <f t="shared" si="4701"/>
        <v>CK$19</v>
      </c>
      <c r="CL2297" s="179" t="str">
        <f t="shared" si="4701"/>
        <v>CL$19</v>
      </c>
      <c r="CN2297" s="60"/>
      <c r="CO2297" s="179" t="str">
        <f t="shared" ref="CO2297:DL2297" si="4702">CO2272</f>
        <v>CO$19</v>
      </c>
      <c r="CP2297" s="179" t="str">
        <f t="shared" si="4702"/>
        <v>CP$19</v>
      </c>
      <c r="CQ2297" s="179" t="str">
        <f t="shared" si="4702"/>
        <v>CQ$19</v>
      </c>
      <c r="CR2297" s="179" t="str">
        <f t="shared" si="4702"/>
        <v>CR$19</v>
      </c>
      <c r="CS2297" s="179" t="str">
        <f t="shared" si="4702"/>
        <v>CS$19</v>
      </c>
      <c r="CT2297" s="179" t="str">
        <f t="shared" si="4702"/>
        <v>CT$19</v>
      </c>
      <c r="CU2297" s="179" t="str">
        <f t="shared" si="4702"/>
        <v>CU$19</v>
      </c>
      <c r="CV2297" s="179" t="str">
        <f t="shared" si="4702"/>
        <v>CV$19</v>
      </c>
      <c r="CW2297" s="179" t="str">
        <f t="shared" si="4702"/>
        <v>CW$19</v>
      </c>
      <c r="CX2297" s="179" t="str">
        <f t="shared" si="4702"/>
        <v>CX$19</v>
      </c>
      <c r="CY2297" s="179" t="str">
        <f t="shared" si="4702"/>
        <v>CY$19</v>
      </c>
      <c r="CZ2297" s="179" t="str">
        <f t="shared" si="4702"/>
        <v>CZ$19</v>
      </c>
      <c r="DA2297" s="179" t="str">
        <f t="shared" si="4702"/>
        <v>DA$19</v>
      </c>
      <c r="DB2297" s="179" t="str">
        <f t="shared" si="4702"/>
        <v>DB$19</v>
      </c>
      <c r="DC2297" s="179" t="str">
        <f t="shared" si="4702"/>
        <v>DC$19</v>
      </c>
      <c r="DD2297" s="179" t="str">
        <f t="shared" si="4702"/>
        <v>DD$19</v>
      </c>
      <c r="DE2297" s="179" t="str">
        <f t="shared" si="4702"/>
        <v>DE$19</v>
      </c>
      <c r="DF2297" s="179" t="str">
        <f t="shared" si="4702"/>
        <v>DF$19</v>
      </c>
      <c r="DG2297" s="179" t="str">
        <f t="shared" si="4702"/>
        <v>DG$19</v>
      </c>
      <c r="DH2297" s="179" t="str">
        <f t="shared" si="4702"/>
        <v>DH$19</v>
      </c>
      <c r="DI2297" s="179" t="str">
        <f t="shared" si="4702"/>
        <v>DI$19</v>
      </c>
      <c r="DJ2297" s="179" t="str">
        <f t="shared" si="4702"/>
        <v>DJ$19</v>
      </c>
      <c r="DK2297" s="179" t="str">
        <f t="shared" si="4702"/>
        <v>DK$19</v>
      </c>
      <c r="DL2297" s="179" t="str">
        <f t="shared" si="4702"/>
        <v>DL$19</v>
      </c>
    </row>
    <row r="2298" spans="1:116" x14ac:dyDescent="0.4">
      <c r="A2298" s="27"/>
      <c r="B2298" s="27"/>
      <c r="C2298" s="27"/>
      <c r="D2298" s="27"/>
      <c r="E2298" s="27"/>
      <c r="F2298" s="27"/>
      <c r="G2298" s="27"/>
      <c r="H2298" s="27"/>
      <c r="I2298" s="27"/>
      <c r="J2298" s="27"/>
      <c r="K2298" s="27"/>
      <c r="L2298" s="27"/>
      <c r="M2298" s="27"/>
      <c r="N2298" s="27"/>
      <c r="O2298" s="27"/>
      <c r="P2298" s="27"/>
      <c r="CN2298" s="27"/>
    </row>
    <row r="2299" spans="1:116" x14ac:dyDescent="0.4">
      <c r="A2299" s="174"/>
      <c r="E2299" s="8"/>
      <c r="G2299" s="175" t="s">
        <v>490</v>
      </c>
      <c r="H2299" s="174"/>
      <c r="I2299" s="176"/>
      <c r="J2299" s="176"/>
      <c r="K2299" s="197"/>
      <c r="L2299" s="197"/>
      <c r="M2299" s="197"/>
      <c r="N2299" s="197"/>
      <c r="O2299" s="197"/>
      <c r="P2299" s="197"/>
      <c r="R2299" s="198"/>
      <c r="S2299" s="174"/>
      <c r="T2299" s="174"/>
      <c r="U2299" s="174"/>
      <c r="V2299" s="174"/>
      <c r="W2299" s="174"/>
      <c r="X2299" s="174"/>
      <c r="Y2299" s="174"/>
      <c r="Z2299" s="174"/>
      <c r="AA2299" s="174"/>
      <c r="AB2299" s="174"/>
      <c r="AC2299" s="174"/>
      <c r="AD2299" s="174"/>
      <c r="AE2299" s="174"/>
      <c r="AF2299" s="174"/>
      <c r="AG2299" s="174"/>
      <c r="AH2299" s="174"/>
      <c r="AI2299" s="174"/>
      <c r="AJ2299" s="174"/>
      <c r="AK2299" s="174"/>
      <c r="AL2299" s="174"/>
      <c r="AM2299" s="174"/>
      <c r="AN2299" s="174"/>
      <c r="AO2299" s="174"/>
      <c r="AP2299" s="174"/>
      <c r="AQ2299" s="174"/>
      <c r="AR2299" s="174"/>
      <c r="AS2299" s="174"/>
      <c r="AT2299" s="174"/>
      <c r="AU2299" s="174"/>
      <c r="AV2299" s="174"/>
      <c r="AW2299" s="174"/>
      <c r="AX2299" s="174"/>
      <c r="AY2299" s="174"/>
      <c r="AZ2299" s="174"/>
      <c r="BA2299" s="174"/>
      <c r="BB2299" s="174"/>
      <c r="BC2299" s="174"/>
      <c r="BD2299" s="174"/>
      <c r="BE2299" s="174"/>
      <c r="BF2299" s="174"/>
      <c r="BG2299" s="174"/>
      <c r="BH2299" s="174"/>
      <c r="BI2299" s="174"/>
      <c r="BJ2299" s="174"/>
      <c r="BK2299" s="174"/>
      <c r="BL2299" s="174"/>
      <c r="BM2299" s="174"/>
      <c r="BN2299" s="174"/>
      <c r="BO2299" s="174"/>
      <c r="BP2299" s="174"/>
      <c r="BQ2299" s="174"/>
      <c r="BR2299" s="174"/>
      <c r="BS2299" s="174"/>
      <c r="BT2299" s="174"/>
      <c r="BU2299" s="174"/>
      <c r="BV2299" s="174"/>
      <c r="BW2299" s="174"/>
      <c r="BX2299" s="174"/>
      <c r="BY2299" s="174"/>
      <c r="BZ2299" s="174"/>
      <c r="CA2299" s="174"/>
      <c r="CB2299" s="174"/>
      <c r="CC2299" s="174"/>
      <c r="CD2299" s="174"/>
      <c r="CE2299" s="174"/>
      <c r="CF2299" s="174"/>
      <c r="CG2299" s="174"/>
      <c r="CH2299" s="174"/>
      <c r="CI2299" s="174"/>
      <c r="CJ2299" s="174"/>
      <c r="CK2299" s="174"/>
      <c r="CL2299" s="174"/>
      <c r="CN2299" s="176"/>
      <c r="CO2299" s="174"/>
      <c r="CP2299" s="174"/>
      <c r="CQ2299" s="174"/>
      <c r="CR2299" s="174"/>
      <c r="CS2299" s="174"/>
      <c r="CT2299" s="174"/>
      <c r="CU2299" s="174"/>
      <c r="CV2299" s="174"/>
      <c r="CW2299" s="174"/>
      <c r="CX2299" s="174"/>
      <c r="CY2299" s="174"/>
      <c r="CZ2299" s="174"/>
      <c r="DA2299" s="174"/>
      <c r="DB2299" s="174"/>
      <c r="DC2299" s="174"/>
      <c r="DD2299" s="174"/>
      <c r="DE2299" s="174"/>
      <c r="DF2299" s="174"/>
      <c r="DG2299" s="174"/>
      <c r="DH2299" s="174"/>
      <c r="DI2299" s="174"/>
      <c r="DJ2299" s="174"/>
      <c r="DK2299" s="174"/>
      <c r="DL2299" s="174"/>
    </row>
    <row r="2300" spans="1:116" x14ac:dyDescent="0.4">
      <c r="A2300" s="174"/>
      <c r="E2300" s="8"/>
      <c r="G2300" s="175" t="s">
        <v>492</v>
      </c>
      <c r="H2300" s="174"/>
      <c r="I2300" s="176"/>
      <c r="J2300" s="176"/>
      <c r="K2300" s="197"/>
      <c r="L2300" s="197"/>
      <c r="M2300" s="197"/>
      <c r="N2300" s="197"/>
      <c r="O2300" s="197"/>
      <c r="P2300" s="197"/>
      <c r="R2300" s="198"/>
      <c r="S2300" s="174"/>
      <c r="T2300" s="174"/>
      <c r="U2300" s="174"/>
      <c r="V2300" s="174"/>
      <c r="W2300" s="174"/>
      <c r="X2300" s="174"/>
      <c r="Y2300" s="174"/>
      <c r="Z2300" s="174"/>
      <c r="AA2300" s="174"/>
      <c r="AB2300" s="174"/>
      <c r="AC2300" s="174"/>
      <c r="AD2300" s="174"/>
      <c r="AE2300" s="174"/>
      <c r="AF2300" s="174"/>
      <c r="AG2300" s="174"/>
      <c r="AH2300" s="174"/>
      <c r="AI2300" s="174"/>
      <c r="AJ2300" s="174"/>
      <c r="AK2300" s="174"/>
      <c r="AL2300" s="174"/>
      <c r="AM2300" s="174"/>
      <c r="AN2300" s="174"/>
      <c r="AO2300" s="174"/>
      <c r="AP2300" s="174"/>
      <c r="AQ2300" s="174"/>
      <c r="AR2300" s="174"/>
      <c r="AS2300" s="174"/>
      <c r="AT2300" s="174"/>
      <c r="AU2300" s="174"/>
      <c r="AV2300" s="174"/>
      <c r="AW2300" s="174"/>
      <c r="AX2300" s="174"/>
      <c r="AY2300" s="174"/>
      <c r="AZ2300" s="174"/>
      <c r="BA2300" s="174"/>
      <c r="BB2300" s="174"/>
      <c r="BC2300" s="174"/>
      <c r="BD2300" s="174"/>
      <c r="BE2300" s="174"/>
      <c r="BF2300" s="174"/>
      <c r="BG2300" s="174"/>
      <c r="BH2300" s="174"/>
      <c r="BI2300" s="174"/>
      <c r="BJ2300" s="174"/>
      <c r="BK2300" s="174"/>
      <c r="BL2300" s="174"/>
      <c r="BM2300" s="174"/>
      <c r="BN2300" s="174"/>
      <c r="BO2300" s="174"/>
      <c r="BP2300" s="174"/>
      <c r="BQ2300" s="174"/>
      <c r="BR2300" s="174"/>
      <c r="BS2300" s="174"/>
      <c r="BT2300" s="174"/>
      <c r="BU2300" s="174"/>
      <c r="BV2300" s="174"/>
      <c r="BW2300" s="174"/>
      <c r="BX2300" s="174"/>
      <c r="BY2300" s="174"/>
      <c r="BZ2300" s="174"/>
      <c r="CA2300" s="174"/>
      <c r="CB2300" s="174"/>
      <c r="CC2300" s="174"/>
      <c r="CD2300" s="174"/>
      <c r="CE2300" s="174"/>
      <c r="CF2300" s="174"/>
      <c r="CG2300" s="174"/>
      <c r="CH2300" s="174"/>
      <c r="CI2300" s="174"/>
      <c r="CJ2300" s="174"/>
      <c r="CK2300" s="174"/>
      <c r="CL2300" s="174"/>
      <c r="CN2300" s="176"/>
      <c r="CO2300" s="174"/>
      <c r="CP2300" s="174"/>
      <c r="CQ2300" s="174"/>
      <c r="CR2300" s="174"/>
      <c r="CS2300" s="174"/>
      <c r="CT2300" s="174"/>
      <c r="CU2300" s="174"/>
      <c r="CV2300" s="174"/>
      <c r="CW2300" s="174"/>
      <c r="CX2300" s="174"/>
      <c r="CY2300" s="174"/>
      <c r="CZ2300" s="174"/>
      <c r="DA2300" s="174"/>
      <c r="DB2300" s="174"/>
      <c r="DC2300" s="174"/>
      <c r="DD2300" s="174"/>
      <c r="DE2300" s="174"/>
      <c r="DF2300" s="174"/>
      <c r="DG2300" s="174"/>
      <c r="DH2300" s="174"/>
      <c r="DI2300" s="174"/>
      <c r="DJ2300" s="174"/>
      <c r="DK2300" s="174"/>
      <c r="DL2300" s="174"/>
    </row>
    <row r="2301" spans="1:116" x14ac:dyDescent="0.4">
      <c r="A2301" s="174"/>
      <c r="E2301" s="8"/>
      <c r="G2301" s="175" t="s">
        <v>461</v>
      </c>
      <c r="H2301" s="174"/>
      <c r="I2301" s="176"/>
      <c r="J2301" s="176"/>
      <c r="K2301" s="197"/>
      <c r="L2301" s="197"/>
      <c r="M2301" s="197"/>
      <c r="N2301" s="197"/>
      <c r="O2301" s="197"/>
      <c r="P2301" s="197"/>
      <c r="R2301" s="198"/>
      <c r="S2301" s="199" t="str">
        <f t="shared" ref="S2301:CD2301" si="4703">S$20</f>
        <v>S$16</v>
      </c>
      <c r="T2301" s="199" t="str">
        <f t="shared" si="4703"/>
        <v>T$16</v>
      </c>
      <c r="U2301" s="199" t="str">
        <f t="shared" si="4703"/>
        <v>U$16</v>
      </c>
      <c r="V2301" s="199" t="str">
        <f t="shared" si="4703"/>
        <v>V$16</v>
      </c>
      <c r="W2301" s="199" t="str">
        <f t="shared" si="4703"/>
        <v>W$16</v>
      </c>
      <c r="X2301" s="199" t="str">
        <f t="shared" si="4703"/>
        <v>X$16</v>
      </c>
      <c r="Y2301" s="199" t="str">
        <f t="shared" si="4703"/>
        <v>Y$16</v>
      </c>
      <c r="Z2301" s="199" t="str">
        <f t="shared" si="4703"/>
        <v>Z$16</v>
      </c>
      <c r="AA2301" s="199" t="str">
        <f t="shared" si="4703"/>
        <v>AA$16</v>
      </c>
      <c r="AB2301" s="199" t="str">
        <f t="shared" si="4703"/>
        <v>AB$16</v>
      </c>
      <c r="AC2301" s="199" t="str">
        <f t="shared" si="4703"/>
        <v>AC$16</v>
      </c>
      <c r="AD2301" s="199" t="str">
        <f t="shared" si="4703"/>
        <v>AD$16</v>
      </c>
      <c r="AE2301" s="199" t="str">
        <f t="shared" si="4703"/>
        <v>AE$16</v>
      </c>
      <c r="AF2301" s="199" t="str">
        <f t="shared" si="4703"/>
        <v>AF$16</v>
      </c>
      <c r="AG2301" s="199" t="str">
        <f t="shared" si="4703"/>
        <v>AG$16</v>
      </c>
      <c r="AH2301" s="199" t="str">
        <f t="shared" si="4703"/>
        <v>AH$16</v>
      </c>
      <c r="AI2301" s="199" t="str">
        <f t="shared" si="4703"/>
        <v>AI$16</v>
      </c>
      <c r="AJ2301" s="199" t="str">
        <f t="shared" si="4703"/>
        <v>AJ$16</v>
      </c>
      <c r="AK2301" s="199" t="str">
        <f t="shared" si="4703"/>
        <v>AK$16</v>
      </c>
      <c r="AL2301" s="199" t="str">
        <f t="shared" si="4703"/>
        <v>AL$16</v>
      </c>
      <c r="AM2301" s="199" t="str">
        <f t="shared" si="4703"/>
        <v>AM$16</v>
      </c>
      <c r="AN2301" s="199" t="str">
        <f t="shared" si="4703"/>
        <v>AN$16</v>
      </c>
      <c r="AO2301" s="199" t="str">
        <f t="shared" si="4703"/>
        <v>AO$16</v>
      </c>
      <c r="AP2301" s="199" t="str">
        <f t="shared" si="4703"/>
        <v>AP$16</v>
      </c>
      <c r="AQ2301" s="199" t="str">
        <f t="shared" si="4703"/>
        <v>AQ$16</v>
      </c>
      <c r="AR2301" s="199" t="str">
        <f t="shared" si="4703"/>
        <v>AR$16</v>
      </c>
      <c r="AS2301" s="199" t="str">
        <f t="shared" si="4703"/>
        <v>AS$16</v>
      </c>
      <c r="AT2301" s="199" t="str">
        <f t="shared" si="4703"/>
        <v>AT$16</v>
      </c>
      <c r="AU2301" s="199" t="str">
        <f t="shared" si="4703"/>
        <v>AU$16</v>
      </c>
      <c r="AV2301" s="199" t="str">
        <f t="shared" si="4703"/>
        <v>AV$16</v>
      </c>
      <c r="AW2301" s="199" t="str">
        <f t="shared" si="4703"/>
        <v>AW$16</v>
      </c>
      <c r="AX2301" s="199" t="str">
        <f t="shared" si="4703"/>
        <v>AX$16</v>
      </c>
      <c r="AY2301" s="199" t="str">
        <f t="shared" si="4703"/>
        <v>AY$16</v>
      </c>
      <c r="AZ2301" s="199" t="str">
        <f t="shared" si="4703"/>
        <v>AZ$16</v>
      </c>
      <c r="BA2301" s="199" t="str">
        <f t="shared" si="4703"/>
        <v>BA$16</v>
      </c>
      <c r="BB2301" s="199" t="str">
        <f t="shared" si="4703"/>
        <v>BB$16</v>
      </c>
      <c r="BC2301" s="199" t="str">
        <f t="shared" si="4703"/>
        <v>BC$16</v>
      </c>
      <c r="BD2301" s="199" t="str">
        <f t="shared" si="4703"/>
        <v>BD$16</v>
      </c>
      <c r="BE2301" s="199" t="str">
        <f t="shared" si="4703"/>
        <v>BE$16</v>
      </c>
      <c r="BF2301" s="199" t="str">
        <f t="shared" si="4703"/>
        <v>BF$16</v>
      </c>
      <c r="BG2301" s="199" t="str">
        <f t="shared" si="4703"/>
        <v>BG$16</v>
      </c>
      <c r="BH2301" s="199" t="str">
        <f t="shared" si="4703"/>
        <v>BH$16</v>
      </c>
      <c r="BI2301" s="199" t="str">
        <f t="shared" si="4703"/>
        <v>BI$16</v>
      </c>
      <c r="BJ2301" s="199" t="str">
        <f t="shared" si="4703"/>
        <v>BJ$16</v>
      </c>
      <c r="BK2301" s="199" t="str">
        <f t="shared" si="4703"/>
        <v>BK$16</v>
      </c>
      <c r="BL2301" s="199" t="str">
        <f t="shared" si="4703"/>
        <v>BL$16</v>
      </c>
      <c r="BM2301" s="199" t="str">
        <f t="shared" si="4703"/>
        <v>BM$16</v>
      </c>
      <c r="BN2301" s="199" t="str">
        <f t="shared" si="4703"/>
        <v>BN$16</v>
      </c>
      <c r="BO2301" s="199" t="str">
        <f t="shared" si="4703"/>
        <v>BO$16</v>
      </c>
      <c r="BP2301" s="199" t="str">
        <f t="shared" si="4703"/>
        <v>BP$16</v>
      </c>
      <c r="BQ2301" s="199" t="str">
        <f t="shared" si="4703"/>
        <v>BQ$16</v>
      </c>
      <c r="BR2301" s="199" t="str">
        <f t="shared" si="4703"/>
        <v>BR$16</v>
      </c>
      <c r="BS2301" s="199" t="str">
        <f t="shared" si="4703"/>
        <v>BS$16</v>
      </c>
      <c r="BT2301" s="199" t="str">
        <f t="shared" si="4703"/>
        <v>BT$16</v>
      </c>
      <c r="BU2301" s="199" t="str">
        <f t="shared" si="4703"/>
        <v>BU$16</v>
      </c>
      <c r="BV2301" s="199" t="str">
        <f t="shared" si="4703"/>
        <v>BV$16</v>
      </c>
      <c r="BW2301" s="199" t="str">
        <f t="shared" si="4703"/>
        <v>BW$16</v>
      </c>
      <c r="BX2301" s="199" t="str">
        <f t="shared" si="4703"/>
        <v>BX$16</v>
      </c>
      <c r="BY2301" s="199" t="str">
        <f t="shared" si="4703"/>
        <v>BY$16</v>
      </c>
      <c r="BZ2301" s="199" t="str">
        <f t="shared" si="4703"/>
        <v>BZ$16</v>
      </c>
      <c r="CA2301" s="199" t="str">
        <f t="shared" si="4703"/>
        <v>CA$16</v>
      </c>
      <c r="CB2301" s="199" t="str">
        <f t="shared" si="4703"/>
        <v>CB$16</v>
      </c>
      <c r="CC2301" s="199" t="str">
        <f t="shared" si="4703"/>
        <v>CC$16</v>
      </c>
      <c r="CD2301" s="199" t="str">
        <f t="shared" si="4703"/>
        <v>CD$16</v>
      </c>
      <c r="CE2301" s="199" t="str">
        <f t="shared" ref="CE2301:CL2301" si="4704">CE$20</f>
        <v>CE$16</v>
      </c>
      <c r="CF2301" s="199" t="str">
        <f t="shared" si="4704"/>
        <v>CF$16</v>
      </c>
      <c r="CG2301" s="199" t="str">
        <f t="shared" si="4704"/>
        <v>CG$16</v>
      </c>
      <c r="CH2301" s="199" t="str">
        <f t="shared" si="4704"/>
        <v>CH$16</v>
      </c>
      <c r="CI2301" s="199" t="str">
        <f t="shared" si="4704"/>
        <v>CI$16</v>
      </c>
      <c r="CJ2301" s="199" t="str">
        <f t="shared" si="4704"/>
        <v>CJ$16</v>
      </c>
      <c r="CK2301" s="199" t="str">
        <f t="shared" si="4704"/>
        <v>CK$16</v>
      </c>
      <c r="CL2301" s="199" t="str">
        <f t="shared" si="4704"/>
        <v>CL$16</v>
      </c>
      <c r="CN2301" s="176"/>
      <c r="CO2301" s="199" t="str">
        <f t="shared" ref="CO2301:DL2301" si="4705">CO$20</f>
        <v>CO$16</v>
      </c>
      <c r="CP2301" s="199" t="str">
        <f t="shared" si="4705"/>
        <v>CP$16</v>
      </c>
      <c r="CQ2301" s="199" t="str">
        <f t="shared" si="4705"/>
        <v>CQ$16</v>
      </c>
      <c r="CR2301" s="199" t="str">
        <f t="shared" si="4705"/>
        <v>CR$16</v>
      </c>
      <c r="CS2301" s="199" t="str">
        <f t="shared" si="4705"/>
        <v>CS$16</v>
      </c>
      <c r="CT2301" s="199" t="str">
        <f t="shared" si="4705"/>
        <v>CT$16</v>
      </c>
      <c r="CU2301" s="199" t="str">
        <f t="shared" si="4705"/>
        <v>CU$16</v>
      </c>
      <c r="CV2301" s="199" t="str">
        <f t="shared" si="4705"/>
        <v>CV$16</v>
      </c>
      <c r="CW2301" s="199" t="str">
        <f t="shared" si="4705"/>
        <v>CW$16</v>
      </c>
      <c r="CX2301" s="199" t="str">
        <f t="shared" si="4705"/>
        <v>CX$16</v>
      </c>
      <c r="CY2301" s="199" t="str">
        <f t="shared" si="4705"/>
        <v>CY$16</v>
      </c>
      <c r="CZ2301" s="199" t="str">
        <f t="shared" si="4705"/>
        <v>CZ$16</v>
      </c>
      <c r="DA2301" s="199" t="str">
        <f t="shared" si="4705"/>
        <v>DA$16</v>
      </c>
      <c r="DB2301" s="199" t="str">
        <f t="shared" si="4705"/>
        <v>DB$16</v>
      </c>
      <c r="DC2301" s="199" t="str">
        <f t="shared" si="4705"/>
        <v>DC$16</v>
      </c>
      <c r="DD2301" s="199" t="str">
        <f t="shared" si="4705"/>
        <v>DD$16</v>
      </c>
      <c r="DE2301" s="199" t="str">
        <f t="shared" si="4705"/>
        <v>DE$16</v>
      </c>
      <c r="DF2301" s="199" t="str">
        <f t="shared" si="4705"/>
        <v>DF$16</v>
      </c>
      <c r="DG2301" s="199" t="str">
        <f t="shared" si="4705"/>
        <v>DG$16</v>
      </c>
      <c r="DH2301" s="199" t="str">
        <f t="shared" si="4705"/>
        <v>DH$16</v>
      </c>
      <c r="DI2301" s="199" t="str">
        <f t="shared" si="4705"/>
        <v>DI$16</v>
      </c>
      <c r="DJ2301" s="199" t="str">
        <f t="shared" si="4705"/>
        <v>DJ$16</v>
      </c>
      <c r="DK2301" s="199" t="str">
        <f t="shared" si="4705"/>
        <v>DK$16</v>
      </c>
      <c r="DL2301" s="199" t="str">
        <f t="shared" si="4705"/>
        <v>DL$16</v>
      </c>
    </row>
    <row r="2302" spans="1:116" x14ac:dyDescent="0.4">
      <c r="A2302" s="174"/>
      <c r="E2302" s="8"/>
      <c r="G2302" s="175" t="s">
        <v>462</v>
      </c>
      <c r="H2302" s="200"/>
      <c r="I2302" s="201"/>
      <c r="J2302" s="201"/>
      <c r="K2302" s="202"/>
      <c r="L2302" s="202"/>
      <c r="M2302" s="202"/>
      <c r="N2302" s="202"/>
      <c r="O2302" s="202"/>
      <c r="P2302" s="202"/>
      <c r="R2302" s="202"/>
      <c r="S2302" s="199" t="str">
        <f t="shared" ref="S2302:CD2302" si="4706">S$21</f>
        <v>S$17</v>
      </c>
      <c r="T2302" s="199" t="str">
        <f t="shared" si="4706"/>
        <v>T$17</v>
      </c>
      <c r="U2302" s="199" t="str">
        <f t="shared" si="4706"/>
        <v>U$17</v>
      </c>
      <c r="V2302" s="199" t="str">
        <f t="shared" si="4706"/>
        <v>V$17</v>
      </c>
      <c r="W2302" s="199" t="str">
        <f t="shared" si="4706"/>
        <v>W$17</v>
      </c>
      <c r="X2302" s="199" t="str">
        <f t="shared" si="4706"/>
        <v>X$17</v>
      </c>
      <c r="Y2302" s="199" t="str">
        <f t="shared" si="4706"/>
        <v>Y$17</v>
      </c>
      <c r="Z2302" s="199" t="str">
        <f t="shared" si="4706"/>
        <v>Z$17</v>
      </c>
      <c r="AA2302" s="199" t="str">
        <f t="shared" si="4706"/>
        <v>AA$17</v>
      </c>
      <c r="AB2302" s="199" t="str">
        <f t="shared" si="4706"/>
        <v>AB$17</v>
      </c>
      <c r="AC2302" s="199" t="str">
        <f t="shared" si="4706"/>
        <v>AC$17</v>
      </c>
      <c r="AD2302" s="199" t="str">
        <f t="shared" si="4706"/>
        <v>AD$17</v>
      </c>
      <c r="AE2302" s="199" t="str">
        <f t="shared" si="4706"/>
        <v>AE$17</v>
      </c>
      <c r="AF2302" s="199" t="str">
        <f t="shared" si="4706"/>
        <v>AF$17</v>
      </c>
      <c r="AG2302" s="199" t="str">
        <f t="shared" si="4706"/>
        <v>AG$17</v>
      </c>
      <c r="AH2302" s="199" t="str">
        <f t="shared" si="4706"/>
        <v>AH$17</v>
      </c>
      <c r="AI2302" s="199" t="str">
        <f t="shared" si="4706"/>
        <v>AI$17</v>
      </c>
      <c r="AJ2302" s="199" t="str">
        <f t="shared" si="4706"/>
        <v>AJ$17</v>
      </c>
      <c r="AK2302" s="199" t="str">
        <f t="shared" si="4706"/>
        <v>AK$17</v>
      </c>
      <c r="AL2302" s="199" t="str">
        <f t="shared" si="4706"/>
        <v>AL$17</v>
      </c>
      <c r="AM2302" s="199" t="str">
        <f t="shared" si="4706"/>
        <v>AM$17</v>
      </c>
      <c r="AN2302" s="199" t="str">
        <f t="shared" si="4706"/>
        <v>AN$17</v>
      </c>
      <c r="AO2302" s="199" t="str">
        <f t="shared" si="4706"/>
        <v>AO$17</v>
      </c>
      <c r="AP2302" s="199" t="str">
        <f t="shared" si="4706"/>
        <v>AP$17</v>
      </c>
      <c r="AQ2302" s="199" t="str">
        <f t="shared" si="4706"/>
        <v>AQ$17</v>
      </c>
      <c r="AR2302" s="199" t="str">
        <f t="shared" si="4706"/>
        <v>AR$17</v>
      </c>
      <c r="AS2302" s="199" t="str">
        <f t="shared" si="4706"/>
        <v>AS$17</v>
      </c>
      <c r="AT2302" s="199" t="str">
        <f t="shared" si="4706"/>
        <v>AT$17</v>
      </c>
      <c r="AU2302" s="199" t="str">
        <f t="shared" si="4706"/>
        <v>AU$17</v>
      </c>
      <c r="AV2302" s="199" t="str">
        <f t="shared" si="4706"/>
        <v>AV$17</v>
      </c>
      <c r="AW2302" s="199" t="str">
        <f t="shared" si="4706"/>
        <v>AW$17</v>
      </c>
      <c r="AX2302" s="199" t="str">
        <f t="shared" si="4706"/>
        <v>AX$17</v>
      </c>
      <c r="AY2302" s="199" t="str">
        <f t="shared" si="4706"/>
        <v>AY$17</v>
      </c>
      <c r="AZ2302" s="199" t="str">
        <f t="shared" si="4706"/>
        <v>AZ$17</v>
      </c>
      <c r="BA2302" s="199" t="str">
        <f t="shared" si="4706"/>
        <v>BA$17</v>
      </c>
      <c r="BB2302" s="199" t="str">
        <f t="shared" si="4706"/>
        <v>BB$17</v>
      </c>
      <c r="BC2302" s="199" t="str">
        <f t="shared" si="4706"/>
        <v>BC$17</v>
      </c>
      <c r="BD2302" s="199" t="str">
        <f t="shared" si="4706"/>
        <v>BD$17</v>
      </c>
      <c r="BE2302" s="199" t="str">
        <f t="shared" si="4706"/>
        <v>BE$17</v>
      </c>
      <c r="BF2302" s="199" t="str">
        <f t="shared" si="4706"/>
        <v>BF$17</v>
      </c>
      <c r="BG2302" s="199" t="str">
        <f t="shared" si="4706"/>
        <v>BG$17</v>
      </c>
      <c r="BH2302" s="199" t="str">
        <f t="shared" si="4706"/>
        <v>BH$17</v>
      </c>
      <c r="BI2302" s="199" t="str">
        <f t="shared" si="4706"/>
        <v>BI$17</v>
      </c>
      <c r="BJ2302" s="199" t="str">
        <f t="shared" si="4706"/>
        <v>BJ$17</v>
      </c>
      <c r="BK2302" s="199" t="str">
        <f t="shared" si="4706"/>
        <v>BK$17</v>
      </c>
      <c r="BL2302" s="199" t="str">
        <f t="shared" si="4706"/>
        <v>BL$17</v>
      </c>
      <c r="BM2302" s="199" t="str">
        <f t="shared" si="4706"/>
        <v>BM$17</v>
      </c>
      <c r="BN2302" s="199" t="str">
        <f t="shared" si="4706"/>
        <v>BN$17</v>
      </c>
      <c r="BO2302" s="199" t="str">
        <f t="shared" si="4706"/>
        <v>BO$17</v>
      </c>
      <c r="BP2302" s="199" t="str">
        <f t="shared" si="4706"/>
        <v>BP$17</v>
      </c>
      <c r="BQ2302" s="199" t="str">
        <f t="shared" si="4706"/>
        <v>BQ$17</v>
      </c>
      <c r="BR2302" s="199" t="str">
        <f t="shared" si="4706"/>
        <v>BR$17</v>
      </c>
      <c r="BS2302" s="199" t="str">
        <f t="shared" si="4706"/>
        <v>BS$17</v>
      </c>
      <c r="BT2302" s="199" t="str">
        <f t="shared" si="4706"/>
        <v>BT$17</v>
      </c>
      <c r="BU2302" s="199" t="str">
        <f t="shared" si="4706"/>
        <v>BU$17</v>
      </c>
      <c r="BV2302" s="199" t="str">
        <f t="shared" si="4706"/>
        <v>BV$17</v>
      </c>
      <c r="BW2302" s="199" t="str">
        <f t="shared" si="4706"/>
        <v>BW$17</v>
      </c>
      <c r="BX2302" s="199" t="str">
        <f t="shared" si="4706"/>
        <v>BX$17</v>
      </c>
      <c r="BY2302" s="199" t="str">
        <f t="shared" si="4706"/>
        <v>BY$17</v>
      </c>
      <c r="BZ2302" s="199" t="str">
        <f t="shared" si="4706"/>
        <v>BZ$17</v>
      </c>
      <c r="CA2302" s="199" t="str">
        <f t="shared" si="4706"/>
        <v>CA$17</v>
      </c>
      <c r="CB2302" s="199" t="str">
        <f t="shared" si="4706"/>
        <v>CB$17</v>
      </c>
      <c r="CC2302" s="199" t="str">
        <f t="shared" si="4706"/>
        <v>CC$17</v>
      </c>
      <c r="CD2302" s="199" t="str">
        <f t="shared" si="4706"/>
        <v>CD$17</v>
      </c>
      <c r="CE2302" s="199" t="str">
        <f t="shared" ref="CE2302:CL2302" si="4707">CE$21</f>
        <v>CE$17</v>
      </c>
      <c r="CF2302" s="199" t="str">
        <f t="shared" si="4707"/>
        <v>CF$17</v>
      </c>
      <c r="CG2302" s="199" t="str">
        <f t="shared" si="4707"/>
        <v>CG$17</v>
      </c>
      <c r="CH2302" s="199" t="str">
        <f t="shared" si="4707"/>
        <v>CH$17</v>
      </c>
      <c r="CI2302" s="199" t="str">
        <f t="shared" si="4707"/>
        <v>CI$17</v>
      </c>
      <c r="CJ2302" s="199" t="str">
        <f t="shared" si="4707"/>
        <v>CJ$17</v>
      </c>
      <c r="CK2302" s="199" t="str">
        <f t="shared" si="4707"/>
        <v>CK$17</v>
      </c>
      <c r="CL2302" s="199" t="str">
        <f t="shared" si="4707"/>
        <v>CL$17</v>
      </c>
      <c r="CN2302" s="201"/>
      <c r="CO2302" s="199" t="str">
        <f t="shared" ref="CO2302:DL2302" si="4708">CO$21</f>
        <v>CO$17</v>
      </c>
      <c r="CP2302" s="199" t="str">
        <f t="shared" si="4708"/>
        <v>CP$17</v>
      </c>
      <c r="CQ2302" s="199" t="str">
        <f t="shared" si="4708"/>
        <v>CQ$17</v>
      </c>
      <c r="CR2302" s="199" t="str">
        <f t="shared" si="4708"/>
        <v>CR$17</v>
      </c>
      <c r="CS2302" s="199" t="str">
        <f t="shared" si="4708"/>
        <v>CS$17</v>
      </c>
      <c r="CT2302" s="199" t="str">
        <f t="shared" si="4708"/>
        <v>CT$17</v>
      </c>
      <c r="CU2302" s="199" t="str">
        <f t="shared" si="4708"/>
        <v>CU$17</v>
      </c>
      <c r="CV2302" s="199" t="str">
        <f t="shared" si="4708"/>
        <v>CV$17</v>
      </c>
      <c r="CW2302" s="199" t="str">
        <f t="shared" si="4708"/>
        <v>CW$17</v>
      </c>
      <c r="CX2302" s="199" t="str">
        <f t="shared" si="4708"/>
        <v>CX$17</v>
      </c>
      <c r="CY2302" s="199" t="str">
        <f t="shared" si="4708"/>
        <v>CY$17</v>
      </c>
      <c r="CZ2302" s="199" t="str">
        <f t="shared" si="4708"/>
        <v>CZ$17</v>
      </c>
      <c r="DA2302" s="199" t="str">
        <f t="shared" si="4708"/>
        <v>DA$17</v>
      </c>
      <c r="DB2302" s="199" t="str">
        <f t="shared" si="4708"/>
        <v>DB$17</v>
      </c>
      <c r="DC2302" s="199" t="str">
        <f t="shared" si="4708"/>
        <v>DC$17</v>
      </c>
      <c r="DD2302" s="199" t="str">
        <f t="shared" si="4708"/>
        <v>DD$17</v>
      </c>
      <c r="DE2302" s="199" t="str">
        <f t="shared" si="4708"/>
        <v>DE$17</v>
      </c>
      <c r="DF2302" s="199" t="str">
        <f t="shared" si="4708"/>
        <v>DF$17</v>
      </c>
      <c r="DG2302" s="199" t="str">
        <f t="shared" si="4708"/>
        <v>DG$17</v>
      </c>
      <c r="DH2302" s="199" t="str">
        <f t="shared" si="4708"/>
        <v>DH$17</v>
      </c>
      <c r="DI2302" s="199" t="str">
        <f t="shared" si="4708"/>
        <v>DI$17</v>
      </c>
      <c r="DJ2302" s="199" t="str">
        <f t="shared" si="4708"/>
        <v>DJ$17</v>
      </c>
      <c r="DK2302" s="199" t="str">
        <f t="shared" si="4708"/>
        <v>DK$17</v>
      </c>
      <c r="DL2302" s="199" t="str">
        <f t="shared" si="4708"/>
        <v>DL$17</v>
      </c>
    </row>
    <row r="2303" spans="1:116" x14ac:dyDescent="0.4">
      <c r="A2303" s="174"/>
      <c r="E2303" s="8"/>
      <c r="G2303" s="175" t="s">
        <v>491</v>
      </c>
      <c r="H2303" s="200"/>
      <c r="I2303" s="201"/>
      <c r="J2303" s="201"/>
      <c r="K2303" s="202"/>
      <c r="L2303" s="202"/>
      <c r="M2303" s="202"/>
      <c r="N2303" s="202"/>
      <c r="O2303" s="202"/>
      <c r="P2303" s="202"/>
      <c r="R2303" s="202"/>
      <c r="S2303" s="190"/>
      <c r="T2303" s="190"/>
      <c r="U2303" s="190"/>
      <c r="V2303" s="190"/>
      <c r="W2303" s="190"/>
      <c r="X2303" s="190"/>
      <c r="Y2303" s="190"/>
      <c r="Z2303" s="190"/>
      <c r="AA2303" s="190"/>
      <c r="AB2303" s="190"/>
      <c r="AC2303" s="190"/>
      <c r="AD2303" s="190"/>
      <c r="AE2303" s="190"/>
      <c r="AF2303" s="190"/>
      <c r="AG2303" s="190"/>
      <c r="AH2303" s="190"/>
      <c r="AI2303" s="190"/>
      <c r="AJ2303" s="190"/>
      <c r="AK2303" s="190"/>
      <c r="AL2303" s="190"/>
      <c r="AM2303" s="190"/>
      <c r="AN2303" s="190"/>
      <c r="AO2303" s="190"/>
      <c r="AP2303" s="190"/>
      <c r="AQ2303" s="190"/>
      <c r="AR2303" s="190"/>
      <c r="AS2303" s="190"/>
      <c r="AT2303" s="190"/>
      <c r="AU2303" s="190"/>
      <c r="AV2303" s="190"/>
      <c r="AW2303" s="190"/>
      <c r="AX2303" s="190"/>
      <c r="AY2303" s="190"/>
      <c r="AZ2303" s="190"/>
      <c r="BA2303" s="190"/>
      <c r="BB2303" s="190"/>
      <c r="BC2303" s="190"/>
      <c r="BD2303" s="190"/>
      <c r="BE2303" s="190"/>
      <c r="BF2303" s="190"/>
      <c r="BG2303" s="190"/>
      <c r="BH2303" s="190"/>
      <c r="BI2303" s="190"/>
      <c r="BJ2303" s="190"/>
      <c r="BK2303" s="190"/>
      <c r="BL2303" s="190"/>
      <c r="BM2303" s="190"/>
      <c r="BN2303" s="190"/>
      <c r="BO2303" s="190"/>
      <c r="BP2303" s="190"/>
      <c r="BQ2303" s="190"/>
      <c r="BR2303" s="190"/>
      <c r="BS2303" s="190"/>
      <c r="BT2303" s="190"/>
      <c r="BU2303" s="190"/>
      <c r="BV2303" s="190"/>
      <c r="BW2303" s="190"/>
      <c r="BX2303" s="190"/>
      <c r="BY2303" s="190"/>
      <c r="BZ2303" s="190"/>
      <c r="CA2303" s="190"/>
      <c r="CB2303" s="190"/>
      <c r="CC2303" s="190"/>
      <c r="CD2303" s="190"/>
      <c r="CE2303" s="190"/>
      <c r="CF2303" s="190"/>
      <c r="CG2303" s="190"/>
      <c r="CH2303" s="190"/>
      <c r="CI2303" s="190"/>
      <c r="CJ2303" s="190"/>
      <c r="CK2303" s="190"/>
      <c r="CL2303" s="190"/>
      <c r="CN2303" s="201"/>
      <c r="CO2303" s="190"/>
      <c r="CP2303" s="190"/>
      <c r="CQ2303" s="190"/>
      <c r="CR2303" s="190"/>
      <c r="CS2303" s="190"/>
      <c r="CT2303" s="190"/>
      <c r="CU2303" s="190"/>
      <c r="CV2303" s="190"/>
      <c r="CW2303" s="190"/>
      <c r="CX2303" s="190"/>
      <c r="CY2303" s="190"/>
      <c r="CZ2303" s="190"/>
      <c r="DA2303" s="190"/>
      <c r="DB2303" s="190"/>
      <c r="DC2303" s="190"/>
      <c r="DD2303" s="190"/>
      <c r="DE2303" s="190"/>
      <c r="DF2303" s="190"/>
      <c r="DG2303" s="190"/>
      <c r="DH2303" s="190"/>
      <c r="DI2303" s="190"/>
      <c r="DJ2303" s="190"/>
      <c r="DK2303" s="190"/>
      <c r="DL2303" s="190"/>
    </row>
    <row r="2304" spans="1:116" x14ac:dyDescent="0.4">
      <c r="A2304" s="174"/>
      <c r="E2304" s="8"/>
      <c r="G2304" s="175" t="s">
        <v>505</v>
      </c>
      <c r="H2304" s="200"/>
      <c r="I2304" s="201"/>
      <c r="J2304" s="201"/>
      <c r="K2304" s="202"/>
      <c r="L2304" s="202"/>
      <c r="M2304" s="202"/>
      <c r="N2304" s="202"/>
      <c r="O2304" s="202"/>
      <c r="P2304" s="202"/>
      <c r="R2304" s="202"/>
      <c r="S2304" s="190"/>
      <c r="T2304" s="190"/>
      <c r="U2304" s="190"/>
      <c r="V2304" s="190"/>
      <c r="W2304" s="190"/>
      <c r="X2304" s="190"/>
      <c r="Y2304" s="190"/>
      <c r="Z2304" s="190"/>
      <c r="AA2304" s="190"/>
      <c r="AB2304" s="190"/>
      <c r="AC2304" s="190"/>
      <c r="AD2304" s="190"/>
      <c r="AE2304" s="190"/>
      <c r="AF2304" s="190"/>
      <c r="AG2304" s="190"/>
      <c r="AH2304" s="190"/>
      <c r="AI2304" s="190"/>
      <c r="AJ2304" s="190"/>
      <c r="AK2304" s="190"/>
      <c r="AL2304" s="190"/>
      <c r="AM2304" s="190"/>
      <c r="AN2304" s="190"/>
      <c r="AO2304" s="190"/>
      <c r="AP2304" s="190"/>
      <c r="AQ2304" s="190"/>
      <c r="AR2304" s="190"/>
      <c r="AS2304" s="190"/>
      <c r="AT2304" s="190"/>
      <c r="AU2304" s="190"/>
      <c r="AV2304" s="190"/>
      <c r="AW2304" s="190"/>
      <c r="AX2304" s="190"/>
      <c r="AY2304" s="190"/>
      <c r="AZ2304" s="190"/>
      <c r="BA2304" s="190"/>
      <c r="BB2304" s="190"/>
      <c r="BC2304" s="190"/>
      <c r="BD2304" s="190"/>
      <c r="BE2304" s="190"/>
      <c r="BF2304" s="190"/>
      <c r="BG2304" s="190"/>
      <c r="BH2304" s="190"/>
      <c r="BI2304" s="190"/>
      <c r="BJ2304" s="190"/>
      <c r="BK2304" s="190"/>
      <c r="BL2304" s="190"/>
      <c r="BM2304" s="190"/>
      <c r="BN2304" s="190"/>
      <c r="BO2304" s="190"/>
      <c r="BP2304" s="190"/>
      <c r="BQ2304" s="190"/>
      <c r="BR2304" s="190"/>
      <c r="BS2304" s="190"/>
      <c r="BT2304" s="190"/>
      <c r="BU2304" s="190"/>
      <c r="BV2304" s="190"/>
      <c r="BW2304" s="190"/>
      <c r="BX2304" s="190"/>
      <c r="BY2304" s="190"/>
      <c r="BZ2304" s="190"/>
      <c r="CA2304" s="190"/>
      <c r="CB2304" s="190"/>
      <c r="CC2304" s="190"/>
      <c r="CD2304" s="190"/>
      <c r="CE2304" s="190"/>
      <c r="CF2304" s="190"/>
      <c r="CG2304" s="190"/>
      <c r="CH2304" s="190"/>
      <c r="CI2304" s="190"/>
      <c r="CJ2304" s="190"/>
      <c r="CK2304" s="190"/>
      <c r="CL2304" s="190"/>
      <c r="CN2304" s="201"/>
      <c r="CO2304" s="190"/>
      <c r="CP2304" s="190"/>
      <c r="CQ2304" s="190"/>
      <c r="CR2304" s="190"/>
      <c r="CS2304" s="190"/>
      <c r="CT2304" s="190"/>
      <c r="CU2304" s="190"/>
      <c r="CV2304" s="190"/>
      <c r="CW2304" s="190"/>
      <c r="CX2304" s="190"/>
      <c r="CY2304" s="190"/>
      <c r="CZ2304" s="190"/>
      <c r="DA2304" s="190"/>
      <c r="DB2304" s="190"/>
      <c r="DC2304" s="190"/>
      <c r="DD2304" s="190"/>
      <c r="DE2304" s="190"/>
      <c r="DF2304" s="190"/>
      <c r="DG2304" s="190"/>
      <c r="DH2304" s="190"/>
      <c r="DI2304" s="190"/>
      <c r="DJ2304" s="190"/>
      <c r="DK2304" s="190"/>
      <c r="DL2304" s="190"/>
    </row>
    <row r="2305" spans="1:116" x14ac:dyDescent="0.4">
      <c r="A2305" s="174"/>
      <c r="E2305" s="8"/>
      <c r="G2305" s="175" t="s">
        <v>463</v>
      </c>
      <c r="H2305" s="200"/>
      <c r="I2305" s="201"/>
      <c r="J2305" s="201"/>
      <c r="K2305" s="202"/>
      <c r="L2305" s="202"/>
      <c r="M2305" s="202"/>
      <c r="N2305" s="202"/>
      <c r="O2305" s="202"/>
      <c r="P2305" s="202"/>
      <c r="R2305" s="202"/>
      <c r="S2305" s="190" t="str">
        <f t="shared" ref="S2305:CD2305" si="4709">S$22</f>
        <v>S$18</v>
      </c>
      <c r="T2305" s="190" t="str">
        <f t="shared" si="4709"/>
        <v>T$18</v>
      </c>
      <c r="U2305" s="190" t="str">
        <f t="shared" si="4709"/>
        <v>U$18</v>
      </c>
      <c r="V2305" s="190" t="str">
        <f t="shared" si="4709"/>
        <v>V$18</v>
      </c>
      <c r="W2305" s="190" t="str">
        <f t="shared" si="4709"/>
        <v>W$18</v>
      </c>
      <c r="X2305" s="190" t="str">
        <f t="shared" si="4709"/>
        <v>X$18</v>
      </c>
      <c r="Y2305" s="190" t="str">
        <f t="shared" si="4709"/>
        <v>Y$18</v>
      </c>
      <c r="Z2305" s="190" t="str">
        <f t="shared" si="4709"/>
        <v>Z$18</v>
      </c>
      <c r="AA2305" s="190" t="str">
        <f t="shared" si="4709"/>
        <v>AA$18</v>
      </c>
      <c r="AB2305" s="190" t="str">
        <f t="shared" si="4709"/>
        <v>AB$18</v>
      </c>
      <c r="AC2305" s="190" t="str">
        <f t="shared" si="4709"/>
        <v>AC$18</v>
      </c>
      <c r="AD2305" s="190" t="str">
        <f t="shared" si="4709"/>
        <v>AD$18</v>
      </c>
      <c r="AE2305" s="190" t="str">
        <f t="shared" si="4709"/>
        <v>AE$18</v>
      </c>
      <c r="AF2305" s="190" t="str">
        <f t="shared" si="4709"/>
        <v>AF$18</v>
      </c>
      <c r="AG2305" s="190" t="str">
        <f t="shared" si="4709"/>
        <v>AG$18</v>
      </c>
      <c r="AH2305" s="190" t="str">
        <f t="shared" si="4709"/>
        <v>AH$18</v>
      </c>
      <c r="AI2305" s="190" t="str">
        <f t="shared" si="4709"/>
        <v>AI$18</v>
      </c>
      <c r="AJ2305" s="190" t="str">
        <f t="shared" si="4709"/>
        <v>AJ$18</v>
      </c>
      <c r="AK2305" s="190" t="str">
        <f t="shared" si="4709"/>
        <v>AK$18</v>
      </c>
      <c r="AL2305" s="190" t="str">
        <f t="shared" si="4709"/>
        <v>AL$18</v>
      </c>
      <c r="AM2305" s="190" t="str">
        <f t="shared" si="4709"/>
        <v>AM$18</v>
      </c>
      <c r="AN2305" s="190" t="str">
        <f t="shared" si="4709"/>
        <v>AN$18</v>
      </c>
      <c r="AO2305" s="190" t="str">
        <f t="shared" si="4709"/>
        <v>AO$18</v>
      </c>
      <c r="AP2305" s="190" t="str">
        <f t="shared" si="4709"/>
        <v>AP$18</v>
      </c>
      <c r="AQ2305" s="190" t="str">
        <f t="shared" si="4709"/>
        <v>AQ$18</v>
      </c>
      <c r="AR2305" s="190" t="str">
        <f t="shared" si="4709"/>
        <v>AR$18</v>
      </c>
      <c r="AS2305" s="190" t="str">
        <f t="shared" si="4709"/>
        <v>AS$18</v>
      </c>
      <c r="AT2305" s="190" t="str">
        <f t="shared" si="4709"/>
        <v>AT$18</v>
      </c>
      <c r="AU2305" s="190" t="str">
        <f t="shared" si="4709"/>
        <v>AU$18</v>
      </c>
      <c r="AV2305" s="190" t="str">
        <f t="shared" si="4709"/>
        <v>AV$18</v>
      </c>
      <c r="AW2305" s="190" t="str">
        <f t="shared" si="4709"/>
        <v>AW$18</v>
      </c>
      <c r="AX2305" s="190" t="str">
        <f t="shared" si="4709"/>
        <v>AX$18</v>
      </c>
      <c r="AY2305" s="190" t="str">
        <f t="shared" si="4709"/>
        <v>AY$18</v>
      </c>
      <c r="AZ2305" s="190" t="str">
        <f t="shared" si="4709"/>
        <v>AZ$18</v>
      </c>
      <c r="BA2305" s="190" t="str">
        <f t="shared" si="4709"/>
        <v>BA$18</v>
      </c>
      <c r="BB2305" s="190" t="str">
        <f t="shared" si="4709"/>
        <v>BB$18</v>
      </c>
      <c r="BC2305" s="190" t="str">
        <f t="shared" si="4709"/>
        <v>BC$18</v>
      </c>
      <c r="BD2305" s="190" t="str">
        <f t="shared" si="4709"/>
        <v>BD$18</v>
      </c>
      <c r="BE2305" s="190" t="str">
        <f t="shared" si="4709"/>
        <v>BE$18</v>
      </c>
      <c r="BF2305" s="190" t="str">
        <f t="shared" si="4709"/>
        <v>BF$18</v>
      </c>
      <c r="BG2305" s="190" t="str">
        <f t="shared" si="4709"/>
        <v>BG$18</v>
      </c>
      <c r="BH2305" s="190" t="str">
        <f t="shared" si="4709"/>
        <v>BH$18</v>
      </c>
      <c r="BI2305" s="190" t="str">
        <f t="shared" si="4709"/>
        <v>BI$18</v>
      </c>
      <c r="BJ2305" s="190" t="str">
        <f t="shared" si="4709"/>
        <v>BJ$18</v>
      </c>
      <c r="BK2305" s="190" t="str">
        <f t="shared" si="4709"/>
        <v>BK$18</v>
      </c>
      <c r="BL2305" s="190" t="str">
        <f t="shared" si="4709"/>
        <v>BL$18</v>
      </c>
      <c r="BM2305" s="190" t="str">
        <f t="shared" si="4709"/>
        <v>BM$18</v>
      </c>
      <c r="BN2305" s="190" t="str">
        <f t="shared" si="4709"/>
        <v>BN$18</v>
      </c>
      <c r="BO2305" s="190" t="str">
        <f t="shared" si="4709"/>
        <v>BO$18</v>
      </c>
      <c r="BP2305" s="190" t="str">
        <f t="shared" si="4709"/>
        <v>BP$18</v>
      </c>
      <c r="BQ2305" s="190" t="str">
        <f t="shared" si="4709"/>
        <v>BQ$18</v>
      </c>
      <c r="BR2305" s="190" t="str">
        <f t="shared" si="4709"/>
        <v>BR$18</v>
      </c>
      <c r="BS2305" s="190" t="str">
        <f t="shared" si="4709"/>
        <v>BS$18</v>
      </c>
      <c r="BT2305" s="190" t="str">
        <f t="shared" si="4709"/>
        <v>BT$18</v>
      </c>
      <c r="BU2305" s="190" t="str">
        <f t="shared" si="4709"/>
        <v>BU$18</v>
      </c>
      <c r="BV2305" s="190" t="str">
        <f t="shared" si="4709"/>
        <v>BV$18</v>
      </c>
      <c r="BW2305" s="190" t="str">
        <f t="shared" si="4709"/>
        <v>BW$18</v>
      </c>
      <c r="BX2305" s="190" t="str">
        <f t="shared" si="4709"/>
        <v>BX$18</v>
      </c>
      <c r="BY2305" s="190" t="str">
        <f t="shared" si="4709"/>
        <v>BY$18</v>
      </c>
      <c r="BZ2305" s="190" t="str">
        <f t="shared" si="4709"/>
        <v>BZ$18</v>
      </c>
      <c r="CA2305" s="190" t="str">
        <f t="shared" si="4709"/>
        <v>CA$18</v>
      </c>
      <c r="CB2305" s="190" t="str">
        <f t="shared" si="4709"/>
        <v>CB$18</v>
      </c>
      <c r="CC2305" s="190" t="str">
        <f t="shared" si="4709"/>
        <v>CC$18</v>
      </c>
      <c r="CD2305" s="190" t="str">
        <f t="shared" si="4709"/>
        <v>CD$18</v>
      </c>
      <c r="CE2305" s="190" t="str">
        <f t="shared" ref="CE2305:CL2305" si="4710">CE$22</f>
        <v>CE$18</v>
      </c>
      <c r="CF2305" s="190" t="str">
        <f t="shared" si="4710"/>
        <v>CF$18</v>
      </c>
      <c r="CG2305" s="190" t="str">
        <f t="shared" si="4710"/>
        <v>CG$18</v>
      </c>
      <c r="CH2305" s="190" t="str">
        <f t="shared" si="4710"/>
        <v>CH$18</v>
      </c>
      <c r="CI2305" s="190" t="str">
        <f t="shared" si="4710"/>
        <v>CI$18</v>
      </c>
      <c r="CJ2305" s="190" t="str">
        <f t="shared" si="4710"/>
        <v>CJ$18</v>
      </c>
      <c r="CK2305" s="190" t="str">
        <f t="shared" si="4710"/>
        <v>CK$18</v>
      </c>
      <c r="CL2305" s="190" t="str">
        <f t="shared" si="4710"/>
        <v>CL$18</v>
      </c>
      <c r="CN2305" s="201"/>
      <c r="CO2305" s="190" t="str">
        <f t="shared" ref="CO2305:DL2305" si="4711">CO$22</f>
        <v>CO$18</v>
      </c>
      <c r="CP2305" s="190" t="str">
        <f t="shared" si="4711"/>
        <v>CP$18</v>
      </c>
      <c r="CQ2305" s="190" t="str">
        <f t="shared" si="4711"/>
        <v>CQ$18</v>
      </c>
      <c r="CR2305" s="190" t="str">
        <f t="shared" si="4711"/>
        <v>CR$18</v>
      </c>
      <c r="CS2305" s="190" t="str">
        <f t="shared" si="4711"/>
        <v>CS$18</v>
      </c>
      <c r="CT2305" s="190" t="str">
        <f t="shared" si="4711"/>
        <v>CT$18</v>
      </c>
      <c r="CU2305" s="190" t="str">
        <f t="shared" si="4711"/>
        <v>CU$18</v>
      </c>
      <c r="CV2305" s="190" t="str">
        <f t="shared" si="4711"/>
        <v>CV$18</v>
      </c>
      <c r="CW2305" s="190" t="str">
        <f t="shared" si="4711"/>
        <v>CW$18</v>
      </c>
      <c r="CX2305" s="190" t="str">
        <f t="shared" si="4711"/>
        <v>CX$18</v>
      </c>
      <c r="CY2305" s="190" t="str">
        <f t="shared" si="4711"/>
        <v>CY$18</v>
      </c>
      <c r="CZ2305" s="190" t="str">
        <f t="shared" si="4711"/>
        <v>CZ$18</v>
      </c>
      <c r="DA2305" s="190" t="str">
        <f t="shared" si="4711"/>
        <v>DA$18</v>
      </c>
      <c r="DB2305" s="190" t="str">
        <f t="shared" si="4711"/>
        <v>DB$18</v>
      </c>
      <c r="DC2305" s="190" t="str">
        <f t="shared" si="4711"/>
        <v>DC$18</v>
      </c>
      <c r="DD2305" s="190" t="str">
        <f t="shared" si="4711"/>
        <v>DD$18</v>
      </c>
      <c r="DE2305" s="190" t="str">
        <f t="shared" si="4711"/>
        <v>DE$18</v>
      </c>
      <c r="DF2305" s="190" t="str">
        <f t="shared" si="4711"/>
        <v>DF$18</v>
      </c>
      <c r="DG2305" s="190" t="str">
        <f t="shared" si="4711"/>
        <v>DG$18</v>
      </c>
      <c r="DH2305" s="190" t="str">
        <f t="shared" si="4711"/>
        <v>DH$18</v>
      </c>
      <c r="DI2305" s="190" t="str">
        <f t="shared" si="4711"/>
        <v>DI$18</v>
      </c>
      <c r="DJ2305" s="190" t="str">
        <f t="shared" si="4711"/>
        <v>DJ$18</v>
      </c>
      <c r="DK2305" s="190" t="str">
        <f t="shared" si="4711"/>
        <v>DK$18</v>
      </c>
      <c r="DL2305" s="190" t="str">
        <f t="shared" si="4711"/>
        <v>DL$18</v>
      </c>
    </row>
    <row r="2306" spans="1:116" x14ac:dyDescent="0.4">
      <c r="A2306" s="174"/>
      <c r="E2306" s="8"/>
      <c r="G2306" s="175" t="s">
        <v>464</v>
      </c>
      <c r="H2306" s="200"/>
      <c r="I2306" s="201"/>
      <c r="J2306" s="201"/>
      <c r="K2306" s="202"/>
      <c r="L2306" s="202"/>
      <c r="M2306" s="202"/>
      <c r="N2306" s="202"/>
      <c r="O2306" s="202"/>
      <c r="P2306" s="202"/>
      <c r="R2306" s="202"/>
      <c r="S2306" s="190" t="str">
        <f t="shared" ref="S2306:CD2306" si="4712">S$23</f>
        <v>S$19</v>
      </c>
      <c r="T2306" s="190" t="str">
        <f t="shared" si="4712"/>
        <v>T$19</v>
      </c>
      <c r="U2306" s="190" t="str">
        <f t="shared" si="4712"/>
        <v>U$19</v>
      </c>
      <c r="V2306" s="190" t="str">
        <f t="shared" si="4712"/>
        <v>V$19</v>
      </c>
      <c r="W2306" s="190" t="str">
        <f t="shared" si="4712"/>
        <v>W$19</v>
      </c>
      <c r="X2306" s="190" t="str">
        <f t="shared" si="4712"/>
        <v>X$19</v>
      </c>
      <c r="Y2306" s="190" t="str">
        <f t="shared" si="4712"/>
        <v>Y$19</v>
      </c>
      <c r="Z2306" s="190" t="str">
        <f t="shared" si="4712"/>
        <v>Z$19</v>
      </c>
      <c r="AA2306" s="190" t="str">
        <f t="shared" si="4712"/>
        <v>AA$19</v>
      </c>
      <c r="AB2306" s="190" t="str">
        <f t="shared" si="4712"/>
        <v>AB$19</v>
      </c>
      <c r="AC2306" s="190" t="str">
        <f t="shared" si="4712"/>
        <v>AC$19</v>
      </c>
      <c r="AD2306" s="190" t="str">
        <f t="shared" si="4712"/>
        <v>AD$19</v>
      </c>
      <c r="AE2306" s="190" t="str">
        <f t="shared" si="4712"/>
        <v>AE$19</v>
      </c>
      <c r="AF2306" s="190" t="str">
        <f t="shared" si="4712"/>
        <v>AF$19</v>
      </c>
      <c r="AG2306" s="190" t="str">
        <f t="shared" si="4712"/>
        <v>AG$19</v>
      </c>
      <c r="AH2306" s="190" t="str">
        <f t="shared" si="4712"/>
        <v>AH$19</v>
      </c>
      <c r="AI2306" s="190" t="str">
        <f t="shared" si="4712"/>
        <v>AI$19</v>
      </c>
      <c r="AJ2306" s="190" t="str">
        <f t="shared" si="4712"/>
        <v>AJ$19</v>
      </c>
      <c r="AK2306" s="190" t="str">
        <f t="shared" si="4712"/>
        <v>AK$19</v>
      </c>
      <c r="AL2306" s="190" t="str">
        <f t="shared" si="4712"/>
        <v>AL$19</v>
      </c>
      <c r="AM2306" s="190" t="str">
        <f t="shared" si="4712"/>
        <v>AM$19</v>
      </c>
      <c r="AN2306" s="190" t="str">
        <f t="shared" si="4712"/>
        <v>AN$19</v>
      </c>
      <c r="AO2306" s="190" t="str">
        <f t="shared" si="4712"/>
        <v>AO$19</v>
      </c>
      <c r="AP2306" s="190" t="str">
        <f t="shared" si="4712"/>
        <v>AP$19</v>
      </c>
      <c r="AQ2306" s="190" t="str">
        <f t="shared" si="4712"/>
        <v>AQ$19</v>
      </c>
      <c r="AR2306" s="190" t="str">
        <f t="shared" si="4712"/>
        <v>AR$19</v>
      </c>
      <c r="AS2306" s="190" t="str">
        <f t="shared" si="4712"/>
        <v>AS$19</v>
      </c>
      <c r="AT2306" s="190" t="str">
        <f t="shared" si="4712"/>
        <v>AT$19</v>
      </c>
      <c r="AU2306" s="190" t="str">
        <f t="shared" si="4712"/>
        <v>AU$19</v>
      </c>
      <c r="AV2306" s="190" t="str">
        <f t="shared" si="4712"/>
        <v>AV$19</v>
      </c>
      <c r="AW2306" s="190" t="str">
        <f t="shared" si="4712"/>
        <v>AW$19</v>
      </c>
      <c r="AX2306" s="190" t="str">
        <f t="shared" si="4712"/>
        <v>AX$19</v>
      </c>
      <c r="AY2306" s="190" t="str">
        <f t="shared" si="4712"/>
        <v>AY$19</v>
      </c>
      <c r="AZ2306" s="190" t="str">
        <f t="shared" si="4712"/>
        <v>AZ$19</v>
      </c>
      <c r="BA2306" s="190" t="str">
        <f t="shared" si="4712"/>
        <v>BA$19</v>
      </c>
      <c r="BB2306" s="190" t="str">
        <f t="shared" si="4712"/>
        <v>BB$19</v>
      </c>
      <c r="BC2306" s="190" t="str">
        <f t="shared" si="4712"/>
        <v>BC$19</v>
      </c>
      <c r="BD2306" s="190" t="str">
        <f t="shared" si="4712"/>
        <v>BD$19</v>
      </c>
      <c r="BE2306" s="190" t="str">
        <f t="shared" si="4712"/>
        <v>BE$19</v>
      </c>
      <c r="BF2306" s="190" t="str">
        <f t="shared" si="4712"/>
        <v>BF$19</v>
      </c>
      <c r="BG2306" s="190" t="str">
        <f t="shared" si="4712"/>
        <v>BG$19</v>
      </c>
      <c r="BH2306" s="190" t="str">
        <f t="shared" si="4712"/>
        <v>BH$19</v>
      </c>
      <c r="BI2306" s="190" t="str">
        <f t="shared" si="4712"/>
        <v>BI$19</v>
      </c>
      <c r="BJ2306" s="190" t="str">
        <f t="shared" si="4712"/>
        <v>BJ$19</v>
      </c>
      <c r="BK2306" s="190" t="str">
        <f t="shared" si="4712"/>
        <v>BK$19</v>
      </c>
      <c r="BL2306" s="190" t="str">
        <f t="shared" si="4712"/>
        <v>BL$19</v>
      </c>
      <c r="BM2306" s="190" t="str">
        <f t="shared" si="4712"/>
        <v>BM$19</v>
      </c>
      <c r="BN2306" s="190" t="str">
        <f t="shared" si="4712"/>
        <v>BN$19</v>
      </c>
      <c r="BO2306" s="190" t="str">
        <f t="shared" si="4712"/>
        <v>BO$19</v>
      </c>
      <c r="BP2306" s="190" t="str">
        <f t="shared" si="4712"/>
        <v>BP$19</v>
      </c>
      <c r="BQ2306" s="190" t="str">
        <f t="shared" si="4712"/>
        <v>BQ$19</v>
      </c>
      <c r="BR2306" s="190" t="str">
        <f t="shared" si="4712"/>
        <v>BR$19</v>
      </c>
      <c r="BS2306" s="190" t="str">
        <f t="shared" si="4712"/>
        <v>BS$19</v>
      </c>
      <c r="BT2306" s="190" t="str">
        <f t="shared" si="4712"/>
        <v>BT$19</v>
      </c>
      <c r="BU2306" s="190" t="str">
        <f t="shared" si="4712"/>
        <v>BU$19</v>
      </c>
      <c r="BV2306" s="190" t="str">
        <f t="shared" si="4712"/>
        <v>BV$19</v>
      </c>
      <c r="BW2306" s="190" t="str">
        <f t="shared" si="4712"/>
        <v>BW$19</v>
      </c>
      <c r="BX2306" s="190" t="str">
        <f t="shared" si="4712"/>
        <v>BX$19</v>
      </c>
      <c r="BY2306" s="190" t="str">
        <f t="shared" si="4712"/>
        <v>BY$19</v>
      </c>
      <c r="BZ2306" s="190" t="str">
        <f t="shared" si="4712"/>
        <v>BZ$19</v>
      </c>
      <c r="CA2306" s="190" t="str">
        <f t="shared" si="4712"/>
        <v>CA$19</v>
      </c>
      <c r="CB2306" s="190" t="str">
        <f t="shared" si="4712"/>
        <v>CB$19</v>
      </c>
      <c r="CC2306" s="190" t="str">
        <f t="shared" si="4712"/>
        <v>CC$19</v>
      </c>
      <c r="CD2306" s="190" t="str">
        <f t="shared" si="4712"/>
        <v>CD$19</v>
      </c>
      <c r="CE2306" s="190" t="str">
        <f t="shared" ref="CE2306:CL2306" si="4713">CE$23</f>
        <v>CE$19</v>
      </c>
      <c r="CF2306" s="190" t="str">
        <f t="shared" si="4713"/>
        <v>CF$19</v>
      </c>
      <c r="CG2306" s="190" t="str">
        <f t="shared" si="4713"/>
        <v>CG$19</v>
      </c>
      <c r="CH2306" s="190" t="str">
        <f t="shared" si="4713"/>
        <v>CH$19</v>
      </c>
      <c r="CI2306" s="190" t="str">
        <f t="shared" si="4713"/>
        <v>CI$19</v>
      </c>
      <c r="CJ2306" s="190" t="str">
        <f t="shared" si="4713"/>
        <v>CJ$19</v>
      </c>
      <c r="CK2306" s="190" t="str">
        <f t="shared" si="4713"/>
        <v>CK$19</v>
      </c>
      <c r="CL2306" s="190" t="str">
        <f t="shared" si="4713"/>
        <v>CL$19</v>
      </c>
      <c r="CN2306" s="201"/>
      <c r="CO2306" s="190" t="str">
        <f t="shared" ref="CO2306:DL2306" si="4714">CO$23</f>
        <v>CO$19</v>
      </c>
      <c r="CP2306" s="190" t="str">
        <f t="shared" si="4714"/>
        <v>CP$19</v>
      </c>
      <c r="CQ2306" s="190" t="str">
        <f t="shared" si="4714"/>
        <v>CQ$19</v>
      </c>
      <c r="CR2306" s="190" t="str">
        <f t="shared" si="4714"/>
        <v>CR$19</v>
      </c>
      <c r="CS2306" s="190" t="str">
        <f t="shared" si="4714"/>
        <v>CS$19</v>
      </c>
      <c r="CT2306" s="190" t="str">
        <f t="shared" si="4714"/>
        <v>CT$19</v>
      </c>
      <c r="CU2306" s="190" t="str">
        <f t="shared" si="4714"/>
        <v>CU$19</v>
      </c>
      <c r="CV2306" s="190" t="str">
        <f t="shared" si="4714"/>
        <v>CV$19</v>
      </c>
      <c r="CW2306" s="190" t="str">
        <f t="shared" si="4714"/>
        <v>CW$19</v>
      </c>
      <c r="CX2306" s="190" t="str">
        <f t="shared" si="4714"/>
        <v>CX$19</v>
      </c>
      <c r="CY2306" s="190" t="str">
        <f t="shared" si="4714"/>
        <v>CY$19</v>
      </c>
      <c r="CZ2306" s="190" t="str">
        <f t="shared" si="4714"/>
        <v>CZ$19</v>
      </c>
      <c r="DA2306" s="190" t="str">
        <f t="shared" si="4714"/>
        <v>DA$19</v>
      </c>
      <c r="DB2306" s="190" t="str">
        <f t="shared" si="4714"/>
        <v>DB$19</v>
      </c>
      <c r="DC2306" s="190" t="str">
        <f t="shared" si="4714"/>
        <v>DC$19</v>
      </c>
      <c r="DD2306" s="190" t="str">
        <f t="shared" si="4714"/>
        <v>DD$19</v>
      </c>
      <c r="DE2306" s="190" t="str">
        <f t="shared" si="4714"/>
        <v>DE$19</v>
      </c>
      <c r="DF2306" s="190" t="str">
        <f t="shared" si="4714"/>
        <v>DF$19</v>
      </c>
      <c r="DG2306" s="190" t="str">
        <f t="shared" si="4714"/>
        <v>DG$19</v>
      </c>
      <c r="DH2306" s="190" t="str">
        <f t="shared" si="4714"/>
        <v>DH$19</v>
      </c>
      <c r="DI2306" s="190" t="str">
        <f t="shared" si="4714"/>
        <v>DI$19</v>
      </c>
      <c r="DJ2306" s="190" t="str">
        <f t="shared" si="4714"/>
        <v>DJ$19</v>
      </c>
      <c r="DK2306" s="190" t="str">
        <f t="shared" si="4714"/>
        <v>DK$19</v>
      </c>
      <c r="DL2306" s="190" t="str">
        <f t="shared" si="4714"/>
        <v>DL$19</v>
      </c>
    </row>
    <row r="2307" spans="1:116" x14ac:dyDescent="0.4">
      <c r="A2307" s="31" t="s">
        <v>218</v>
      </c>
      <c r="B2307" s="31" t="s">
        <v>243</v>
      </c>
      <c r="C2307" s="31"/>
      <c r="D2307" t="s">
        <v>564</v>
      </c>
      <c r="E2307" s="8" t="str">
        <f t="shared" ref="E2307:E2339" si="4715">ROW()&amp;" "&amp;D2307</f>
        <v>2307 FAPPELIST-F</v>
      </c>
      <c r="F2307" t="s">
        <v>570</v>
      </c>
      <c r="G2307" s="70" t="s">
        <v>281</v>
      </c>
      <c r="H2307" s="48"/>
      <c r="I2307" s="297"/>
      <c r="J2307" s="297"/>
      <c r="K2307" s="48"/>
      <c r="L2307" s="48"/>
      <c r="M2307" s="48"/>
      <c r="N2307" s="48"/>
      <c r="O2307" s="48"/>
      <c r="P2307" s="48"/>
      <c r="R2307" s="70"/>
      <c r="S2307" s="298"/>
      <c r="T2307" s="298"/>
      <c r="U2307" s="298"/>
      <c r="V2307" s="298"/>
      <c r="W2307" s="298"/>
      <c r="X2307" s="298"/>
      <c r="Y2307" s="298"/>
      <c r="Z2307" s="298"/>
      <c r="AA2307" s="298"/>
      <c r="AB2307" s="298"/>
      <c r="AC2307" s="298"/>
      <c r="AD2307" s="298"/>
      <c r="AE2307" s="298"/>
      <c r="AF2307" s="298"/>
      <c r="AG2307" s="298"/>
      <c r="AH2307" s="298"/>
      <c r="AI2307" s="298"/>
      <c r="AJ2307" s="298"/>
      <c r="AK2307" s="298"/>
      <c r="AL2307" s="298"/>
      <c r="AM2307" s="298"/>
      <c r="AN2307" s="298"/>
      <c r="AO2307" s="298"/>
      <c r="AP2307" s="298"/>
      <c r="AQ2307" s="298"/>
      <c r="AR2307" s="298"/>
      <c r="AS2307" s="298"/>
      <c r="AT2307" s="298"/>
      <c r="AU2307" s="298"/>
      <c r="AV2307" s="298"/>
      <c r="AW2307" s="298"/>
      <c r="AX2307" s="298"/>
      <c r="AY2307" s="298"/>
      <c r="AZ2307" s="298"/>
      <c r="BA2307" s="298"/>
      <c r="BB2307" s="298"/>
      <c r="BC2307" s="298"/>
      <c r="BD2307" s="298"/>
      <c r="BE2307" s="298"/>
      <c r="BF2307" s="298"/>
      <c r="BG2307" s="298"/>
      <c r="BH2307" s="298"/>
      <c r="BI2307" s="298"/>
      <c r="BJ2307" s="298"/>
      <c r="BK2307" s="298"/>
      <c r="BL2307" s="298"/>
      <c r="BM2307" s="298"/>
      <c r="BN2307" s="298"/>
      <c r="BO2307" s="298"/>
      <c r="BP2307" s="298"/>
      <c r="BQ2307" s="298"/>
      <c r="BR2307" s="298"/>
      <c r="BS2307" s="298"/>
      <c r="BT2307" s="298"/>
      <c r="BU2307" s="298"/>
      <c r="BV2307" s="298"/>
      <c r="BW2307" s="298"/>
      <c r="BX2307" s="298"/>
      <c r="BY2307" s="298"/>
      <c r="BZ2307" s="298"/>
      <c r="CA2307" s="298"/>
      <c r="CB2307" s="298"/>
      <c r="CC2307" s="298"/>
      <c r="CD2307" s="298"/>
      <c r="CE2307" s="298"/>
      <c r="CF2307" s="298"/>
      <c r="CG2307" s="298"/>
      <c r="CH2307" s="298"/>
      <c r="CI2307" s="298"/>
      <c r="CJ2307" s="298"/>
      <c r="CK2307" s="298"/>
      <c r="CL2307" s="298"/>
      <c r="CN2307" s="297"/>
      <c r="CO2307" s="298"/>
      <c r="CP2307" s="298"/>
      <c r="CQ2307" s="298"/>
      <c r="CR2307" s="298"/>
      <c r="CS2307" s="298"/>
      <c r="CT2307" s="298"/>
      <c r="CU2307" s="298"/>
      <c r="CV2307" s="298"/>
      <c r="CW2307" s="298"/>
      <c r="CX2307" s="298"/>
      <c r="CY2307" s="298"/>
      <c r="CZ2307" s="298"/>
      <c r="DA2307" s="298"/>
      <c r="DB2307" s="298"/>
      <c r="DC2307" s="298"/>
      <c r="DD2307" s="298"/>
      <c r="DE2307" s="298"/>
      <c r="DF2307" s="298"/>
      <c r="DG2307" s="298"/>
      <c r="DH2307" s="298"/>
      <c r="DI2307" s="298"/>
      <c r="DJ2307" s="298"/>
      <c r="DK2307" s="298"/>
      <c r="DL2307" s="298"/>
    </row>
    <row r="2308" spans="1:116" x14ac:dyDescent="0.4">
      <c r="B2308" t="str">
        <f>E2308</f>
        <v>2308 FAPPELIST-F</v>
      </c>
      <c r="D2308" t="s">
        <v>564</v>
      </c>
      <c r="E2308" s="8" t="str">
        <f t="shared" ref="E2308" si="4716">ROW()&amp;" "&amp;D2308</f>
        <v>2308 FAPPELIST-F</v>
      </c>
      <c r="G2308" s="95" t="str">
        <f>"Assumptions - "&amp;G2307</f>
        <v>Assumptions - Fixed secondary PPE:</v>
      </c>
      <c r="I2308"/>
      <c r="J2308"/>
      <c r="R2308"/>
      <c r="S2308"/>
      <c r="T2308"/>
      <c r="U2308"/>
      <c r="V2308"/>
      <c r="W2308"/>
      <c r="X2308"/>
      <c r="Y2308"/>
      <c r="Z2308"/>
      <c r="AA2308"/>
      <c r="AB2308"/>
      <c r="AC2308"/>
      <c r="AD2308"/>
      <c r="AE2308"/>
      <c r="AF2308"/>
      <c r="AG2308"/>
      <c r="AH2308"/>
      <c r="AI2308"/>
      <c r="AJ2308"/>
      <c r="AK2308"/>
      <c r="AL2308"/>
      <c r="AM2308"/>
      <c r="AN2308"/>
      <c r="AO2308"/>
      <c r="AP2308"/>
      <c r="AQ2308"/>
      <c r="AR2308"/>
      <c r="AS2308"/>
      <c r="AT2308"/>
      <c r="AU2308"/>
      <c r="AV2308"/>
      <c r="AW2308"/>
      <c r="AX2308"/>
      <c r="AY2308"/>
      <c r="AZ2308"/>
      <c r="BA2308"/>
      <c r="BB2308"/>
      <c r="BC2308"/>
      <c r="BD2308"/>
      <c r="BE2308"/>
      <c r="BF2308"/>
      <c r="BG2308"/>
      <c r="BH2308"/>
      <c r="BI2308"/>
      <c r="BJ2308"/>
      <c r="BK2308"/>
      <c r="BL2308"/>
      <c r="BM2308"/>
      <c r="BN2308"/>
      <c r="BO2308"/>
      <c r="BP2308"/>
      <c r="BQ2308"/>
      <c r="BR2308"/>
      <c r="BS2308"/>
      <c r="BT2308"/>
      <c r="BU2308"/>
      <c r="BV2308"/>
      <c r="BW2308"/>
      <c r="BX2308"/>
      <c r="BY2308"/>
      <c r="BZ2308"/>
      <c r="CA2308"/>
      <c r="CB2308"/>
      <c r="CC2308"/>
      <c r="CD2308"/>
      <c r="CE2308"/>
      <c r="CF2308"/>
      <c r="CG2308"/>
      <c r="CH2308"/>
      <c r="CI2308"/>
      <c r="CJ2308"/>
      <c r="CK2308"/>
      <c r="CL2308"/>
      <c r="CN2308"/>
    </row>
    <row r="2309" spans="1:116" x14ac:dyDescent="0.4">
      <c r="B2309" t="str">
        <f>E2309</f>
        <v>2309 FAPPELIST-F</v>
      </c>
      <c r="D2309" t="s">
        <v>564</v>
      </c>
      <c r="E2309" s="8" t="str">
        <f t="shared" si="4715"/>
        <v>2309 FAPPELIST-F</v>
      </c>
      <c r="G2309" s="145" t="s">
        <v>206</v>
      </c>
      <c r="H2309" s="57">
        <v>5</v>
      </c>
      <c r="S2309" s="72"/>
      <c r="T2309" s="72"/>
      <c r="U2309" s="72"/>
      <c r="V2309" s="72"/>
      <c r="W2309" s="72"/>
      <c r="X2309" s="72"/>
      <c r="Y2309" s="72"/>
      <c r="Z2309" s="72"/>
      <c r="AA2309" s="72"/>
      <c r="AB2309" s="72"/>
      <c r="AC2309" s="72"/>
      <c r="AD2309" s="72"/>
      <c r="AE2309" s="72"/>
      <c r="AF2309" s="72"/>
      <c r="AG2309" s="72"/>
      <c r="AH2309" s="72"/>
      <c r="AI2309" s="72"/>
      <c r="AJ2309" s="72"/>
      <c r="AK2309" s="72"/>
      <c r="AL2309" s="72"/>
      <c r="AM2309" s="72"/>
      <c r="AN2309" s="72"/>
      <c r="AO2309" s="72"/>
      <c r="AP2309" s="72"/>
      <c r="AQ2309" s="72"/>
      <c r="AR2309" s="72"/>
      <c r="AS2309" s="72"/>
      <c r="AT2309" s="72"/>
      <c r="AU2309" s="72"/>
      <c r="AV2309" s="72"/>
      <c r="AW2309" s="72"/>
      <c r="AX2309" s="72"/>
      <c r="AY2309" s="72"/>
      <c r="AZ2309" s="72"/>
      <c r="BA2309" s="72"/>
      <c r="BB2309" s="72"/>
      <c r="BC2309" s="72"/>
      <c r="BD2309" s="72"/>
      <c r="BE2309" s="72"/>
      <c r="BF2309" s="72"/>
      <c r="BG2309" s="72"/>
      <c r="BH2309" s="72"/>
      <c r="BI2309" s="72"/>
      <c r="BJ2309" s="72"/>
      <c r="BK2309" s="72"/>
      <c r="BL2309" s="72"/>
      <c r="BM2309" s="72"/>
      <c r="BN2309" s="72"/>
      <c r="BO2309" s="72"/>
      <c r="BP2309" s="72"/>
      <c r="BQ2309" s="72"/>
      <c r="BR2309" s="72"/>
      <c r="BS2309" s="72"/>
      <c r="BT2309" s="72"/>
      <c r="BU2309" s="72"/>
      <c r="BV2309" s="72"/>
      <c r="BW2309" s="72"/>
      <c r="BX2309" s="72"/>
      <c r="BY2309" s="72"/>
      <c r="BZ2309" s="72"/>
      <c r="CA2309" s="72"/>
      <c r="CB2309" s="72"/>
      <c r="CC2309" s="72"/>
      <c r="CD2309" s="72"/>
      <c r="CE2309" s="72"/>
      <c r="CF2309" s="72"/>
      <c r="CG2309" s="72"/>
      <c r="CH2309" s="72"/>
      <c r="CI2309" s="72"/>
      <c r="CJ2309" s="72"/>
      <c r="CK2309" s="72"/>
      <c r="CL2309" s="72"/>
      <c r="CO2309" s="72"/>
      <c r="CP2309" s="72"/>
      <c r="CQ2309" s="72"/>
      <c r="CR2309" s="72"/>
      <c r="CS2309" s="72"/>
      <c r="CT2309" s="72"/>
      <c r="CU2309" s="72"/>
      <c r="CV2309" s="72"/>
      <c r="CW2309" s="72"/>
      <c r="CX2309" s="72"/>
      <c r="CY2309" s="72"/>
      <c r="CZ2309" s="72"/>
      <c r="DA2309" s="72"/>
      <c r="DB2309" s="72"/>
      <c r="DC2309" s="72"/>
      <c r="DD2309" s="72"/>
      <c r="DE2309" s="72"/>
      <c r="DF2309" s="72"/>
      <c r="DG2309" s="72"/>
      <c r="DH2309" s="72"/>
      <c r="DI2309" s="72"/>
      <c r="DJ2309" s="72"/>
      <c r="DK2309" s="72"/>
      <c r="DL2309" s="72"/>
    </row>
    <row r="2310" spans="1:116" x14ac:dyDescent="0.4">
      <c r="B2310" t="str">
        <f>E2310</f>
        <v>2310 FAPPELIST-F</v>
      </c>
      <c r="D2310" t="s">
        <v>564</v>
      </c>
      <c r="E2310" s="8" t="str">
        <f t="shared" si="4715"/>
        <v>2310 FAPPELIST-F</v>
      </c>
      <c r="G2310" s="145" t="s">
        <v>207</v>
      </c>
      <c r="H2310" s="57">
        <v>3</v>
      </c>
      <c r="S2310" s="72"/>
      <c r="T2310" s="72"/>
      <c r="U2310" s="72"/>
      <c r="V2310" s="72"/>
      <c r="W2310" s="72"/>
      <c r="X2310" s="72"/>
      <c r="Y2310" s="72"/>
      <c r="Z2310" s="72"/>
      <c r="AA2310" s="72"/>
      <c r="AB2310" s="72"/>
      <c r="AC2310" s="72"/>
      <c r="AD2310" s="72"/>
      <c r="AE2310" s="72"/>
      <c r="AF2310" s="72"/>
      <c r="AG2310" s="72"/>
      <c r="AH2310" s="72"/>
      <c r="AI2310" s="72"/>
      <c r="AJ2310" s="72"/>
      <c r="AK2310" s="72"/>
      <c r="AL2310" s="72"/>
      <c r="AM2310" s="72"/>
      <c r="AN2310" s="72"/>
      <c r="AO2310" s="72"/>
      <c r="AP2310" s="72"/>
      <c r="AQ2310" s="72"/>
      <c r="AR2310" s="72"/>
      <c r="AS2310" s="72"/>
      <c r="AT2310" s="72"/>
      <c r="AU2310" s="72"/>
      <c r="AV2310" s="72"/>
      <c r="AW2310" s="72"/>
      <c r="AX2310" s="72"/>
      <c r="AY2310" s="72"/>
      <c r="AZ2310" s="72"/>
      <c r="BA2310" s="72"/>
      <c r="BB2310" s="72"/>
      <c r="BC2310" s="72"/>
      <c r="BD2310" s="72"/>
      <c r="BE2310" s="72"/>
      <c r="BF2310" s="72"/>
      <c r="BG2310" s="72"/>
      <c r="BH2310" s="72"/>
      <c r="BI2310" s="72"/>
      <c r="BJ2310" s="72"/>
      <c r="BK2310" s="72"/>
      <c r="BL2310" s="72"/>
      <c r="BM2310" s="72"/>
      <c r="BN2310" s="72"/>
      <c r="BO2310" s="72"/>
      <c r="BP2310" s="72"/>
      <c r="BQ2310" s="72"/>
      <c r="BR2310" s="72"/>
      <c r="BS2310" s="72"/>
      <c r="BT2310" s="72"/>
      <c r="BU2310" s="72"/>
      <c r="BV2310" s="72"/>
      <c r="BW2310" s="72"/>
      <c r="BX2310" s="72"/>
      <c r="BY2310" s="72"/>
      <c r="BZ2310" s="72"/>
      <c r="CA2310" s="72"/>
      <c r="CB2310" s="72"/>
      <c r="CC2310" s="72"/>
      <c r="CD2310" s="72"/>
      <c r="CE2310" s="72"/>
      <c r="CF2310" s="72"/>
      <c r="CG2310" s="72"/>
      <c r="CH2310" s="72"/>
      <c r="CI2310" s="72"/>
      <c r="CJ2310" s="72"/>
      <c r="CK2310" s="72"/>
      <c r="CL2310" s="72"/>
      <c r="CO2310" s="72"/>
      <c r="CP2310" s="72"/>
      <c r="CQ2310" s="72"/>
      <c r="CR2310" s="72"/>
      <c r="CS2310" s="72"/>
      <c r="CT2310" s="72"/>
      <c r="CU2310" s="72"/>
      <c r="CV2310" s="72"/>
      <c r="CW2310" s="72"/>
      <c r="CX2310" s="72"/>
      <c r="CY2310" s="72"/>
      <c r="CZ2310" s="72"/>
      <c r="DA2310" s="72"/>
      <c r="DB2310" s="72"/>
      <c r="DC2310" s="72"/>
      <c r="DD2310" s="72"/>
      <c r="DE2310" s="72"/>
      <c r="DF2310" s="72"/>
      <c r="DG2310" s="72"/>
      <c r="DH2310" s="72"/>
      <c r="DI2310" s="72"/>
      <c r="DJ2310" s="72"/>
      <c r="DK2310" s="72"/>
      <c r="DL2310" s="72"/>
    </row>
    <row r="2311" spans="1:116" x14ac:dyDescent="0.4">
      <c r="D2311" t="s">
        <v>564</v>
      </c>
      <c r="E2311" s="8" t="str">
        <f t="shared" si="4715"/>
        <v>2311 FAPPELIST-F</v>
      </c>
      <c r="S2311" s="72"/>
      <c r="T2311" s="72"/>
      <c r="U2311" s="72"/>
      <c r="V2311" s="72"/>
      <c r="W2311" s="72"/>
      <c r="X2311" s="72"/>
      <c r="Y2311" s="72"/>
      <c r="Z2311" s="72"/>
      <c r="AA2311" s="72"/>
      <c r="AB2311" s="72"/>
      <c r="AC2311" s="72"/>
      <c r="AD2311" s="72"/>
      <c r="AE2311" s="72"/>
      <c r="AF2311" s="72"/>
      <c r="AG2311" s="72"/>
      <c r="AH2311" s="72"/>
      <c r="AI2311" s="72"/>
      <c r="AJ2311" s="72"/>
      <c r="AK2311" s="72"/>
      <c r="AL2311" s="72"/>
      <c r="AM2311" s="72"/>
      <c r="AN2311" s="72"/>
      <c r="AO2311" s="72"/>
      <c r="AP2311" s="72"/>
      <c r="AQ2311" s="72"/>
      <c r="AR2311" s="72"/>
      <c r="AS2311" s="72"/>
      <c r="AT2311" s="72"/>
      <c r="AU2311" s="72"/>
      <c r="AV2311" s="72"/>
      <c r="AW2311" s="72"/>
      <c r="AX2311" s="72"/>
      <c r="AY2311" s="72"/>
      <c r="AZ2311" s="72"/>
      <c r="BA2311" s="72"/>
      <c r="BB2311" s="72"/>
      <c r="BC2311" s="72"/>
      <c r="BD2311" s="72"/>
      <c r="BE2311" s="72"/>
      <c r="BF2311" s="72"/>
      <c r="BG2311" s="72"/>
      <c r="BH2311" s="72"/>
      <c r="BI2311" s="72"/>
      <c r="BJ2311" s="72"/>
      <c r="BK2311" s="72"/>
      <c r="BL2311" s="72"/>
      <c r="BM2311" s="72"/>
      <c r="BN2311" s="72"/>
      <c r="BO2311" s="72"/>
      <c r="BP2311" s="72"/>
      <c r="BQ2311" s="72"/>
      <c r="BR2311" s="72"/>
      <c r="BS2311" s="72"/>
      <c r="BT2311" s="72"/>
      <c r="BU2311" s="72"/>
      <c r="BV2311" s="72"/>
      <c r="BW2311" s="72"/>
      <c r="BX2311" s="72"/>
      <c r="BY2311" s="72"/>
      <c r="BZ2311" s="72"/>
      <c r="CA2311" s="72"/>
      <c r="CB2311" s="72"/>
      <c r="CC2311" s="72"/>
      <c r="CD2311" s="72"/>
      <c r="CE2311" s="72"/>
      <c r="CF2311" s="72"/>
      <c r="CG2311" s="72"/>
      <c r="CH2311" s="72"/>
      <c r="CI2311" s="72"/>
      <c r="CJ2311" s="72"/>
      <c r="CK2311" s="72"/>
      <c r="CL2311" s="72"/>
      <c r="CO2311" s="72"/>
      <c r="CP2311" s="72"/>
      <c r="CQ2311" s="72"/>
      <c r="CR2311" s="72"/>
      <c r="CS2311" s="72"/>
      <c r="CT2311" s="72"/>
      <c r="CU2311" s="72"/>
      <c r="CV2311" s="72"/>
      <c r="CW2311" s="72"/>
      <c r="CX2311" s="72"/>
      <c r="CY2311" s="72"/>
      <c r="CZ2311" s="72"/>
      <c r="DA2311" s="72"/>
      <c r="DB2311" s="72"/>
      <c r="DC2311" s="72"/>
      <c r="DD2311" s="72"/>
      <c r="DE2311" s="72"/>
      <c r="DF2311" s="72"/>
      <c r="DG2311" s="72"/>
      <c r="DH2311" s="72"/>
      <c r="DI2311" s="72"/>
      <c r="DJ2311" s="72"/>
      <c r="DK2311" s="72"/>
      <c r="DL2311" s="72"/>
    </row>
    <row r="2312" spans="1:116" x14ac:dyDescent="0.4">
      <c r="D2312" t="s">
        <v>564</v>
      </c>
      <c r="E2312" s="8" t="str">
        <f t="shared" ref="E2312:E2321" si="4717">ROW()&amp;" "&amp;D2312</f>
        <v>2312 FAPPELIST-F</v>
      </c>
      <c r="G2312" s="13" t="str">
        <f>"Capital expenditures - "&amp;G2307</f>
        <v>Capital expenditures - Fixed secondary PPE:</v>
      </c>
      <c r="S2312" s="72"/>
      <c r="T2312" s="72"/>
      <c r="U2312" s="72"/>
      <c r="V2312" s="72"/>
      <c r="W2312" s="72"/>
      <c r="X2312" s="72"/>
      <c r="Y2312" s="72"/>
      <c r="Z2312" s="72"/>
      <c r="AA2312" s="72"/>
      <c r="AB2312" s="72"/>
      <c r="AC2312" s="72"/>
      <c r="AD2312" s="72"/>
      <c r="AE2312" s="72"/>
      <c r="AF2312" s="72"/>
      <c r="AG2312" s="72"/>
      <c r="AH2312" s="72"/>
      <c r="AI2312" s="72"/>
      <c r="AJ2312" s="72"/>
      <c r="AK2312" s="72"/>
      <c r="AL2312" s="72"/>
      <c r="AM2312" s="72"/>
      <c r="AN2312" s="72"/>
      <c r="AO2312" s="72"/>
      <c r="AP2312" s="72"/>
      <c r="AQ2312" s="72"/>
      <c r="AR2312" s="72"/>
      <c r="AS2312" s="72"/>
      <c r="AT2312" s="72"/>
      <c r="AU2312" s="72"/>
      <c r="AV2312" s="72"/>
      <c r="AW2312" s="72"/>
      <c r="AX2312" s="72"/>
      <c r="AY2312" s="72"/>
      <c r="AZ2312" s="72"/>
      <c r="BA2312" s="72"/>
      <c r="BB2312" s="72"/>
      <c r="BC2312" s="72"/>
      <c r="BD2312" s="72"/>
      <c r="BE2312" s="72"/>
      <c r="BF2312" s="72"/>
      <c r="BG2312" s="72"/>
      <c r="BH2312" s="72"/>
      <c r="BI2312" s="72"/>
      <c r="BJ2312" s="72"/>
      <c r="BK2312" s="72"/>
      <c r="BL2312" s="72"/>
      <c r="BM2312" s="72"/>
      <c r="BN2312" s="72"/>
      <c r="BO2312" s="72"/>
      <c r="BP2312" s="72"/>
      <c r="BQ2312" s="72"/>
      <c r="BR2312" s="72"/>
      <c r="BS2312" s="72"/>
      <c r="BT2312" s="72"/>
      <c r="BU2312" s="72"/>
      <c r="BV2312" s="72"/>
      <c r="BW2312" s="72"/>
      <c r="BX2312" s="72"/>
      <c r="BY2312" s="72"/>
      <c r="BZ2312" s="72"/>
      <c r="CA2312" s="72"/>
      <c r="CB2312" s="72"/>
      <c r="CC2312" s="72"/>
      <c r="CD2312" s="72"/>
      <c r="CE2312" s="72"/>
      <c r="CF2312" s="72"/>
      <c r="CG2312" s="72"/>
      <c r="CH2312" s="72"/>
      <c r="CI2312" s="72"/>
      <c r="CJ2312" s="72"/>
      <c r="CK2312" s="72"/>
      <c r="CL2312" s="72"/>
      <c r="CO2312" s="72"/>
      <c r="CP2312" s="72"/>
      <c r="CQ2312" s="72"/>
      <c r="CR2312" s="72"/>
      <c r="CS2312" s="72"/>
      <c r="CT2312" s="72"/>
      <c r="CU2312" s="72"/>
      <c r="CV2312" s="72"/>
      <c r="CW2312" s="72"/>
      <c r="CX2312" s="72"/>
      <c r="CY2312" s="72"/>
      <c r="CZ2312" s="72"/>
      <c r="DA2312" s="72"/>
      <c r="DB2312" s="72"/>
      <c r="DC2312" s="72"/>
      <c r="DD2312" s="72"/>
      <c r="DE2312" s="72"/>
      <c r="DF2312" s="72"/>
      <c r="DG2312" s="72"/>
      <c r="DH2312" s="72"/>
      <c r="DI2312" s="72"/>
      <c r="DJ2312" s="72"/>
      <c r="DK2312" s="72"/>
      <c r="DL2312" s="72"/>
    </row>
    <row r="2313" spans="1:116" x14ac:dyDescent="0.4">
      <c r="D2313" t="s">
        <v>564</v>
      </c>
      <c r="E2313" s="8" t="str">
        <f t="shared" si="4717"/>
        <v>2313 FAPPELIST-F</v>
      </c>
      <c r="G2313" s="141" t="s">
        <v>320</v>
      </c>
      <c r="K2313" s="23">
        <v>-1000</v>
      </c>
      <c r="L2313" s="23">
        <v>-1000</v>
      </c>
      <c r="M2313" s="23">
        <v>-1000</v>
      </c>
      <c r="N2313" s="23">
        <v>-1000</v>
      </c>
      <c r="O2313" s="23">
        <v>-1000</v>
      </c>
      <c r="P2313" s="23">
        <v>-1000</v>
      </c>
      <c r="S2313" s="80" cm="1">
        <f t="array" ref="S2313">INDEX($K:$Q,ROW(),MATCH(S$3,$K$2:$Q$2,0))/12</f>
        <v>-83.333333333333329</v>
      </c>
      <c r="T2313" s="80" cm="1">
        <f t="array" ref="T2313">INDEX($K:$Q,ROW(),MATCH(T$3,$K$2:$Q$2,0))/12</f>
        <v>-83.333333333333329</v>
      </c>
      <c r="U2313" s="80" cm="1">
        <f t="array" ref="U2313">INDEX($K:$Q,ROW(),MATCH(U$3,$K$2:$Q$2,0))/12</f>
        <v>-83.333333333333329</v>
      </c>
      <c r="V2313" s="80" cm="1">
        <f t="array" ref="V2313">INDEX($K:$Q,ROW(),MATCH(V$3,$K$2:$Q$2,0))/12</f>
        <v>-83.333333333333329</v>
      </c>
      <c r="W2313" s="80" cm="1">
        <f t="array" ref="W2313">INDEX($K:$Q,ROW(),MATCH(W$3,$K$2:$Q$2,0))/12</f>
        <v>-83.333333333333329</v>
      </c>
      <c r="X2313" s="80" cm="1">
        <f t="array" ref="X2313">INDEX($K:$Q,ROW(),MATCH(X$3,$K$2:$Q$2,0))/12</f>
        <v>-83.333333333333329</v>
      </c>
      <c r="Y2313" s="80" cm="1">
        <f t="array" ref="Y2313">INDEX($K:$Q,ROW(),MATCH(Y$3,$K$2:$Q$2,0))/12</f>
        <v>-83.333333333333329</v>
      </c>
      <c r="Z2313" s="80" cm="1">
        <f t="array" ref="Z2313">INDEX($K:$Q,ROW(),MATCH(Z$3,$K$2:$Q$2,0))/12</f>
        <v>-83.333333333333329</v>
      </c>
      <c r="AA2313" s="80" cm="1">
        <f t="array" ref="AA2313">INDEX($K:$Q,ROW(),MATCH(AA$3,$K$2:$Q$2,0))/12</f>
        <v>-83.333333333333329</v>
      </c>
      <c r="AB2313" s="80" cm="1">
        <f t="array" ref="AB2313">INDEX($K:$Q,ROW(),MATCH(AB$3,$K$2:$Q$2,0))/12</f>
        <v>-83.333333333333329</v>
      </c>
      <c r="AC2313" s="80" cm="1">
        <f t="array" ref="AC2313">INDEX($K:$Q,ROW(),MATCH(AC$3,$K$2:$Q$2,0))/12</f>
        <v>-83.333333333333329</v>
      </c>
      <c r="AD2313" s="80" cm="1">
        <f t="array" ref="AD2313">INDEX($K:$Q,ROW(),MATCH(AD$3,$K$2:$Q$2,0))/12</f>
        <v>-83.333333333333329</v>
      </c>
      <c r="AE2313" s="80" cm="1">
        <f t="array" ref="AE2313">INDEX($K:$Q,ROW(),MATCH(AE$3,$K$2:$Q$2,0))/12</f>
        <v>-83.333333333333329</v>
      </c>
      <c r="AF2313" s="80" cm="1">
        <f t="array" ref="AF2313">INDEX($K:$Q,ROW(),MATCH(AF$3,$K$2:$Q$2,0))/12</f>
        <v>-83.333333333333329</v>
      </c>
      <c r="AG2313" s="80" cm="1">
        <f t="array" ref="AG2313">INDEX($K:$Q,ROW(),MATCH(AG$3,$K$2:$Q$2,0))/12</f>
        <v>-83.333333333333329</v>
      </c>
      <c r="AH2313" s="80" cm="1">
        <f t="array" ref="AH2313">INDEX($K:$Q,ROW(),MATCH(AH$3,$K$2:$Q$2,0))/12</f>
        <v>-83.333333333333329</v>
      </c>
      <c r="AI2313" s="80" cm="1">
        <f t="array" ref="AI2313">INDEX($K:$Q,ROW(),MATCH(AI$3,$K$2:$Q$2,0))/12</f>
        <v>-83.333333333333329</v>
      </c>
      <c r="AJ2313" s="80" cm="1">
        <f t="array" ref="AJ2313">INDEX($K:$Q,ROW(),MATCH(AJ$3,$K$2:$Q$2,0))/12</f>
        <v>-83.333333333333329</v>
      </c>
      <c r="AK2313" s="80" cm="1">
        <f t="array" ref="AK2313">INDEX($K:$Q,ROW(),MATCH(AK$3,$K$2:$Q$2,0))/12</f>
        <v>-83.333333333333329</v>
      </c>
      <c r="AL2313" s="80" cm="1">
        <f t="array" ref="AL2313">INDEX($K:$Q,ROW(),MATCH(AL$3,$K$2:$Q$2,0))/12</f>
        <v>-83.333333333333329</v>
      </c>
      <c r="AM2313" s="80" cm="1">
        <f t="array" ref="AM2313">INDEX($K:$Q,ROW(),MATCH(AM$3,$K$2:$Q$2,0))/12</f>
        <v>-83.333333333333329</v>
      </c>
      <c r="AN2313" s="80" cm="1">
        <f t="array" ref="AN2313">INDEX($K:$Q,ROW(),MATCH(AN$3,$K$2:$Q$2,0))/12</f>
        <v>-83.333333333333329</v>
      </c>
      <c r="AO2313" s="80" cm="1">
        <f t="array" ref="AO2313">INDEX($K:$Q,ROW(),MATCH(AO$3,$K$2:$Q$2,0))/12</f>
        <v>-83.333333333333329</v>
      </c>
      <c r="AP2313" s="80" cm="1">
        <f t="array" ref="AP2313">INDEX($K:$Q,ROW(),MATCH(AP$3,$K$2:$Q$2,0))/12</f>
        <v>-83.333333333333329</v>
      </c>
      <c r="AQ2313" s="80" cm="1">
        <f t="array" ref="AQ2313">INDEX($K:$Q,ROW(),MATCH(AQ$3,$K$2:$Q$2,0))/12</f>
        <v>-83.333333333333329</v>
      </c>
      <c r="AR2313" s="80" cm="1">
        <f t="array" ref="AR2313">INDEX($K:$Q,ROW(),MATCH(AR$3,$K$2:$Q$2,0))/12</f>
        <v>-83.333333333333329</v>
      </c>
      <c r="AS2313" s="80" cm="1">
        <f t="array" ref="AS2313">INDEX($K:$Q,ROW(),MATCH(AS$3,$K$2:$Q$2,0))/12</f>
        <v>-83.333333333333329</v>
      </c>
      <c r="AT2313" s="80" cm="1">
        <f t="array" ref="AT2313">INDEX($K:$Q,ROW(),MATCH(AT$3,$K$2:$Q$2,0))/12</f>
        <v>-83.333333333333329</v>
      </c>
      <c r="AU2313" s="80" cm="1">
        <f t="array" ref="AU2313">INDEX($K:$Q,ROW(),MATCH(AU$3,$K$2:$Q$2,0))/12</f>
        <v>-83.333333333333329</v>
      </c>
      <c r="AV2313" s="80" cm="1">
        <f t="array" ref="AV2313">INDEX($K:$Q,ROW(),MATCH(AV$3,$K$2:$Q$2,0))/12</f>
        <v>-83.333333333333329</v>
      </c>
      <c r="AW2313" s="80" cm="1">
        <f t="array" ref="AW2313">INDEX($K:$Q,ROW(),MATCH(AW$3,$K$2:$Q$2,0))/12</f>
        <v>-83.333333333333329</v>
      </c>
      <c r="AX2313" s="80" cm="1">
        <f t="array" ref="AX2313">INDEX($K:$Q,ROW(),MATCH(AX$3,$K$2:$Q$2,0))/12</f>
        <v>-83.333333333333329</v>
      </c>
      <c r="AY2313" s="80" cm="1">
        <f t="array" ref="AY2313">INDEX($K:$Q,ROW(),MATCH(AY$3,$K$2:$Q$2,0))/12</f>
        <v>-83.333333333333329</v>
      </c>
      <c r="AZ2313" s="80" cm="1">
        <f t="array" ref="AZ2313">INDEX($K:$Q,ROW(),MATCH(AZ$3,$K$2:$Q$2,0))/12</f>
        <v>-83.333333333333329</v>
      </c>
      <c r="BA2313" s="80" cm="1">
        <f t="array" ref="BA2313">INDEX($K:$Q,ROW(),MATCH(BA$3,$K$2:$Q$2,0))/12</f>
        <v>-83.333333333333329</v>
      </c>
      <c r="BB2313" s="80" cm="1">
        <f t="array" ref="BB2313">INDEX($K:$Q,ROW(),MATCH(BB$3,$K$2:$Q$2,0))/12</f>
        <v>-83.333333333333329</v>
      </c>
      <c r="BC2313" s="80" cm="1">
        <f t="array" ref="BC2313">INDEX($K:$Q,ROW(),MATCH(BC$3,$K$2:$Q$2,0))/12</f>
        <v>-83.333333333333329</v>
      </c>
      <c r="BD2313" s="80" cm="1">
        <f t="array" ref="BD2313">INDEX($K:$Q,ROW(),MATCH(BD$3,$K$2:$Q$2,0))/12</f>
        <v>-83.333333333333329</v>
      </c>
      <c r="BE2313" s="80" cm="1">
        <f t="array" ref="BE2313">INDEX($K:$Q,ROW(),MATCH(BE$3,$K$2:$Q$2,0))/12</f>
        <v>-83.333333333333329</v>
      </c>
      <c r="BF2313" s="80" cm="1">
        <f t="array" ref="BF2313">INDEX($K:$Q,ROW(),MATCH(BF$3,$K$2:$Q$2,0))/12</f>
        <v>-83.333333333333329</v>
      </c>
      <c r="BG2313" s="80" cm="1">
        <f t="array" ref="BG2313">INDEX($K:$Q,ROW(),MATCH(BG$3,$K$2:$Q$2,0))/12</f>
        <v>-83.333333333333329</v>
      </c>
      <c r="BH2313" s="80" cm="1">
        <f t="array" ref="BH2313">INDEX($K:$Q,ROW(),MATCH(BH$3,$K$2:$Q$2,0))/12</f>
        <v>-83.333333333333329</v>
      </c>
      <c r="BI2313" s="80" cm="1">
        <f t="array" ref="BI2313">INDEX($K:$Q,ROW(),MATCH(BI$3,$K$2:$Q$2,0))/12</f>
        <v>-83.333333333333329</v>
      </c>
      <c r="BJ2313" s="80" cm="1">
        <f t="array" ref="BJ2313">INDEX($K:$Q,ROW(),MATCH(BJ$3,$K$2:$Q$2,0))/12</f>
        <v>-83.333333333333329</v>
      </c>
      <c r="BK2313" s="80" cm="1">
        <f t="array" ref="BK2313">INDEX($K:$Q,ROW(),MATCH(BK$3,$K$2:$Q$2,0))/12</f>
        <v>-83.333333333333329</v>
      </c>
      <c r="BL2313" s="80" cm="1">
        <f t="array" ref="BL2313">INDEX($K:$Q,ROW(),MATCH(BL$3,$K$2:$Q$2,0))/12</f>
        <v>-83.333333333333329</v>
      </c>
      <c r="BM2313" s="80" cm="1">
        <f t="array" ref="BM2313">INDEX($K:$Q,ROW(),MATCH(BM$3,$K$2:$Q$2,0))/12</f>
        <v>-83.333333333333329</v>
      </c>
      <c r="BN2313" s="80" cm="1">
        <f t="array" ref="BN2313">INDEX($K:$Q,ROW(),MATCH(BN$3,$K$2:$Q$2,0))/12</f>
        <v>-83.333333333333329</v>
      </c>
      <c r="BO2313" s="80" cm="1">
        <f t="array" ref="BO2313">INDEX($K:$Q,ROW(),MATCH(BO$3,$K$2:$Q$2,0))/12</f>
        <v>-83.333333333333329</v>
      </c>
      <c r="BP2313" s="80" cm="1">
        <f t="array" ref="BP2313">INDEX($K:$Q,ROW(),MATCH(BP$3,$K$2:$Q$2,0))/12</f>
        <v>-83.333333333333329</v>
      </c>
      <c r="BQ2313" s="80" cm="1">
        <f t="array" ref="BQ2313">INDEX($K:$Q,ROW(),MATCH(BQ$3,$K$2:$Q$2,0))/12</f>
        <v>-83.333333333333329</v>
      </c>
      <c r="BR2313" s="80" cm="1">
        <f t="array" ref="BR2313">INDEX($K:$Q,ROW(),MATCH(BR$3,$K$2:$Q$2,0))/12</f>
        <v>-83.333333333333329</v>
      </c>
      <c r="BS2313" s="80" cm="1">
        <f t="array" ref="BS2313">INDEX($K:$Q,ROW(),MATCH(BS$3,$K$2:$Q$2,0))/12</f>
        <v>-83.333333333333329</v>
      </c>
      <c r="BT2313" s="80" cm="1">
        <f t="array" ref="BT2313">INDEX($K:$Q,ROW(),MATCH(BT$3,$K$2:$Q$2,0))/12</f>
        <v>-83.333333333333329</v>
      </c>
      <c r="BU2313" s="80" cm="1">
        <f t="array" ref="BU2313">INDEX($K:$Q,ROW(),MATCH(BU$3,$K$2:$Q$2,0))/12</f>
        <v>-83.333333333333329</v>
      </c>
      <c r="BV2313" s="80" cm="1">
        <f t="array" ref="BV2313">INDEX($K:$Q,ROW(),MATCH(BV$3,$K$2:$Q$2,0))/12</f>
        <v>-83.333333333333329</v>
      </c>
      <c r="BW2313" s="80" cm="1">
        <f t="array" ref="BW2313">INDEX($K:$Q,ROW(),MATCH(BW$3,$K$2:$Q$2,0))/12</f>
        <v>-83.333333333333329</v>
      </c>
      <c r="BX2313" s="80" cm="1">
        <f t="array" ref="BX2313">INDEX($K:$Q,ROW(),MATCH(BX$3,$K$2:$Q$2,0))/12</f>
        <v>-83.333333333333329</v>
      </c>
      <c r="BY2313" s="80" cm="1">
        <f t="array" ref="BY2313">INDEX($K:$Q,ROW(),MATCH(BY$3,$K$2:$Q$2,0))/12</f>
        <v>-83.333333333333329</v>
      </c>
      <c r="BZ2313" s="80" cm="1">
        <f t="array" ref="BZ2313">INDEX($K:$Q,ROW(),MATCH(BZ$3,$K$2:$Q$2,0))/12</f>
        <v>-83.333333333333329</v>
      </c>
      <c r="CA2313" s="80" cm="1">
        <f t="array" ref="CA2313">INDEX($K:$Q,ROW(),MATCH(CA$3,$K$2:$Q$2,0))/12</f>
        <v>-83.333333333333329</v>
      </c>
      <c r="CB2313" s="80" cm="1">
        <f t="array" ref="CB2313">INDEX($K:$Q,ROW(),MATCH(CB$3,$K$2:$Q$2,0))/12</f>
        <v>-83.333333333333329</v>
      </c>
      <c r="CC2313" s="80" cm="1">
        <f t="array" ref="CC2313">INDEX($K:$Q,ROW(),MATCH(CC$3,$K$2:$Q$2,0))/12</f>
        <v>-83.333333333333329</v>
      </c>
      <c r="CD2313" s="80" cm="1">
        <f t="array" ref="CD2313">INDEX($K:$Q,ROW(),MATCH(CD$3,$K$2:$Q$2,0))/12</f>
        <v>-83.333333333333329</v>
      </c>
      <c r="CE2313" s="80" cm="1">
        <f t="array" ref="CE2313">INDEX($K:$Q,ROW(),MATCH(CE$3,$K$2:$Q$2,0))/12</f>
        <v>-83.333333333333329</v>
      </c>
      <c r="CF2313" s="80" cm="1">
        <f t="array" ref="CF2313">INDEX($K:$Q,ROW(),MATCH(CF$3,$K$2:$Q$2,0))/12</f>
        <v>-83.333333333333329</v>
      </c>
      <c r="CG2313" s="80" cm="1">
        <f t="array" ref="CG2313">INDEX($K:$Q,ROW(),MATCH(CG$3,$K$2:$Q$2,0))/12</f>
        <v>-83.333333333333329</v>
      </c>
      <c r="CH2313" s="80" cm="1">
        <f t="array" ref="CH2313">INDEX($K:$Q,ROW(),MATCH(CH$3,$K$2:$Q$2,0))/12</f>
        <v>-83.333333333333329</v>
      </c>
      <c r="CI2313" s="80" cm="1">
        <f t="array" ref="CI2313">INDEX($K:$Q,ROW(),MATCH(CI$3,$K$2:$Q$2,0))/12</f>
        <v>-83.333333333333329</v>
      </c>
      <c r="CJ2313" s="80" cm="1">
        <f t="array" ref="CJ2313">INDEX($K:$Q,ROW(),MATCH(CJ$3,$K$2:$Q$2,0))/12</f>
        <v>-83.333333333333329</v>
      </c>
      <c r="CK2313" s="80" cm="1">
        <f t="array" ref="CK2313">INDEX($K:$Q,ROW(),MATCH(CK$3,$K$2:$Q$2,0))/12</f>
        <v>-83.333333333333329</v>
      </c>
      <c r="CL2313" s="80" cm="1">
        <f t="array" ref="CL2313">INDEX($K:$Q,ROW(),MATCH(CL$3,$K$2:$Q$2,0))/12</f>
        <v>-83.333333333333329</v>
      </c>
      <c r="CN2313" s="74"/>
      <c r="CO2313" s="80" t="e" cm="1">
        <f t="array" ref="CO2313">INDEX($K:$Q,ROW(),MATCH(CO$3,$K$2:$Q$2,0))/CO$5</f>
        <v>#N/A</v>
      </c>
      <c r="CP2313" s="80" t="e" cm="1">
        <f t="array" ref="CP2313">INDEX($K:$Q,ROW(),MATCH(CP$3,$K$2:$Q$2,0))/CP$5</f>
        <v>#N/A</v>
      </c>
      <c r="CQ2313" s="80" t="e" cm="1">
        <f t="array" ref="CQ2313">INDEX($K:$Q,ROW(),MATCH(CQ$3,$K$2:$Q$2,0))/CQ$5</f>
        <v>#N/A</v>
      </c>
      <c r="CR2313" s="80" t="e" cm="1">
        <f t="array" ref="CR2313">INDEX($K:$Q,ROW(),MATCH(CR$3,$K$2:$Q$2,0))/CR$5</f>
        <v>#N/A</v>
      </c>
      <c r="CS2313" s="80" t="e" cm="1">
        <f t="array" ref="CS2313">INDEX($K:$Q,ROW(),MATCH(CS$3,$K$2:$Q$2,0))/CS$5</f>
        <v>#N/A</v>
      </c>
      <c r="CT2313" s="80" t="e" cm="1">
        <f t="array" ref="CT2313">INDEX($K:$Q,ROW(),MATCH(CT$3,$K$2:$Q$2,0))/CT$5</f>
        <v>#N/A</v>
      </c>
      <c r="CU2313" s="80" t="e" cm="1">
        <f t="array" ref="CU2313">INDEX($K:$Q,ROW(),MATCH(CU$3,$K$2:$Q$2,0))/CU$5</f>
        <v>#N/A</v>
      </c>
      <c r="CV2313" s="80" t="e" cm="1">
        <f t="array" ref="CV2313">INDEX($K:$Q,ROW(),MATCH(CV$3,$K$2:$Q$2,0))/CV$5</f>
        <v>#N/A</v>
      </c>
      <c r="CW2313" s="80" t="e" cm="1">
        <f t="array" ref="CW2313">INDEX($K:$Q,ROW(),MATCH(CW$3,$K$2:$Q$2,0))/CW$5</f>
        <v>#N/A</v>
      </c>
      <c r="CX2313" s="80" t="e" cm="1">
        <f t="array" ref="CX2313">INDEX($K:$Q,ROW(),MATCH(CX$3,$K$2:$Q$2,0))/CX$5</f>
        <v>#N/A</v>
      </c>
      <c r="CY2313" s="80" t="e" cm="1">
        <f t="array" ref="CY2313">INDEX($K:$Q,ROW(),MATCH(CY$3,$K$2:$Q$2,0))/CL$5</f>
        <v>#N/A</v>
      </c>
      <c r="CZ2313" s="80" t="e" cm="1">
        <f t="array" ref="CZ2313">INDEX($K:$Q,ROW(),MATCH(CZ$3,$K$2:$Q$2,0))/CZ$5</f>
        <v>#N/A</v>
      </c>
      <c r="DA2313" s="80" t="e" cm="1">
        <f t="array" ref="DA2313">INDEX($K:$Q,ROW(),MATCH(DA$3,$K$2:$Q$2,0))/DA$5</f>
        <v>#N/A</v>
      </c>
      <c r="DB2313" s="80" t="e" cm="1">
        <f t="array" ref="DB2313">INDEX($K:$Q,ROW(),MATCH(DB$3,$K$2:$Q$2,0))/DB$5</f>
        <v>#N/A</v>
      </c>
      <c r="DC2313" s="80" t="e" cm="1">
        <f t="array" ref="DC2313">INDEX($K:$Q,ROW(),MATCH(DC$3,$K$2:$Q$2,0))/DC$5</f>
        <v>#N/A</v>
      </c>
      <c r="DD2313" s="80" t="e" cm="1">
        <f t="array" ref="DD2313">INDEX($K:$Q,ROW(),MATCH(DD$3,$K$2:$Q$2,0))/DD$5</f>
        <v>#N/A</v>
      </c>
      <c r="DE2313" s="80" t="e" cm="1">
        <f t="array" ref="DE2313">INDEX($K:$Q,ROW(),MATCH(DE$3,$K$2:$Q$2,0))/DE$5</f>
        <v>#N/A</v>
      </c>
      <c r="DF2313" s="80" t="e" cm="1">
        <f t="array" ref="DF2313">INDEX($K:$Q,ROW(),MATCH(DF$3,$K$2:$Q$2,0))/DF$5</f>
        <v>#N/A</v>
      </c>
      <c r="DG2313" s="80" t="e" cm="1">
        <f t="array" ref="DG2313">INDEX($K:$Q,ROW(),MATCH(DG$3,$K$2:$Q$2,0))/DG$5</f>
        <v>#N/A</v>
      </c>
      <c r="DH2313" s="80" t="e" cm="1">
        <f t="array" ref="DH2313">INDEX($K:$Q,ROW(),MATCH(DH$3,$K$2:$Q$2,0))/DH$5</f>
        <v>#N/A</v>
      </c>
      <c r="DI2313" s="80" t="e" cm="1">
        <f t="array" ref="DI2313">INDEX($K:$Q,ROW(),MATCH(DI$3,$K$2:$Q$2,0))/DI$5</f>
        <v>#N/A</v>
      </c>
      <c r="DJ2313" s="80" t="e" cm="1">
        <f t="array" ref="DJ2313">INDEX($K:$Q,ROW(),MATCH(DJ$3,$K$2:$Q$2,0))/DJ$5</f>
        <v>#N/A</v>
      </c>
      <c r="DK2313" s="80" t="e" cm="1">
        <f t="array" ref="DK2313">INDEX($K:$Q,ROW(),MATCH(DK$3,$K$2:$Q$2,0))/DK$5</f>
        <v>#N/A</v>
      </c>
      <c r="DL2313" s="80" t="e" cm="1">
        <f t="array" ref="DL2313">INDEX($K:$Q,ROW(),MATCH(DL$3,$K$2:$Q$2,0))/DL$5</f>
        <v>#N/A</v>
      </c>
    </row>
    <row r="2314" spans="1:116" x14ac:dyDescent="0.4">
      <c r="D2314" t="s">
        <v>564</v>
      </c>
      <c r="E2314" s="8" t="str">
        <f t="shared" si="4717"/>
        <v>2314 FAPPELIST-F</v>
      </c>
      <c r="G2314" s="141" t="s">
        <v>321</v>
      </c>
      <c r="K2314" s="23">
        <v>-2000</v>
      </c>
      <c r="L2314" s="23">
        <v>-2000</v>
      </c>
      <c r="M2314" s="23">
        <v>-2000</v>
      </c>
      <c r="N2314" s="23">
        <v>-2000</v>
      </c>
      <c r="O2314" s="23">
        <v>-2000</v>
      </c>
      <c r="P2314" s="23">
        <v>-2000</v>
      </c>
      <c r="S2314" s="80" cm="1">
        <f t="array" ref="S2314">INDEX($K:$Q,ROW(),MATCH(S$3,$K$2:$Q$2,0))/12</f>
        <v>-166.66666666666666</v>
      </c>
      <c r="T2314" s="80" cm="1">
        <f t="array" ref="T2314">INDEX($K:$Q,ROW(),MATCH(T$3,$K$2:$Q$2,0))/12</f>
        <v>-166.66666666666666</v>
      </c>
      <c r="U2314" s="80" cm="1">
        <f t="array" ref="U2314">INDEX($K:$Q,ROW(),MATCH(U$3,$K$2:$Q$2,0))/12</f>
        <v>-166.66666666666666</v>
      </c>
      <c r="V2314" s="80" cm="1">
        <f t="array" ref="V2314">INDEX($K:$Q,ROW(),MATCH(V$3,$K$2:$Q$2,0))/12</f>
        <v>-166.66666666666666</v>
      </c>
      <c r="W2314" s="80" cm="1">
        <f t="array" ref="W2314">INDEX($K:$Q,ROW(),MATCH(W$3,$K$2:$Q$2,0))/12</f>
        <v>-166.66666666666666</v>
      </c>
      <c r="X2314" s="80" cm="1">
        <f t="array" ref="X2314">INDEX($K:$Q,ROW(),MATCH(X$3,$K$2:$Q$2,0))/12</f>
        <v>-166.66666666666666</v>
      </c>
      <c r="Y2314" s="80" cm="1">
        <f t="array" ref="Y2314">INDEX($K:$Q,ROW(),MATCH(Y$3,$K$2:$Q$2,0))/12</f>
        <v>-166.66666666666666</v>
      </c>
      <c r="Z2314" s="80" cm="1">
        <f t="array" ref="Z2314">INDEX($K:$Q,ROW(),MATCH(Z$3,$K$2:$Q$2,0))/12</f>
        <v>-166.66666666666666</v>
      </c>
      <c r="AA2314" s="80" cm="1">
        <f t="array" ref="AA2314">INDEX($K:$Q,ROW(),MATCH(AA$3,$K$2:$Q$2,0))/12</f>
        <v>-166.66666666666666</v>
      </c>
      <c r="AB2314" s="80" cm="1">
        <f t="array" ref="AB2314">INDEX($K:$Q,ROW(),MATCH(AB$3,$K$2:$Q$2,0))/12</f>
        <v>-166.66666666666666</v>
      </c>
      <c r="AC2314" s="80" cm="1">
        <f t="array" ref="AC2314">INDEX($K:$Q,ROW(),MATCH(AC$3,$K$2:$Q$2,0))/12</f>
        <v>-166.66666666666666</v>
      </c>
      <c r="AD2314" s="80" cm="1">
        <f t="array" ref="AD2314">INDEX($K:$Q,ROW(),MATCH(AD$3,$K$2:$Q$2,0))/12</f>
        <v>-166.66666666666666</v>
      </c>
      <c r="AE2314" s="80" cm="1">
        <f t="array" ref="AE2314">INDEX($K:$Q,ROW(),MATCH(AE$3,$K$2:$Q$2,0))/12</f>
        <v>-166.66666666666666</v>
      </c>
      <c r="AF2314" s="80" cm="1">
        <f t="array" ref="AF2314">INDEX($K:$Q,ROW(),MATCH(AF$3,$K$2:$Q$2,0))/12</f>
        <v>-166.66666666666666</v>
      </c>
      <c r="AG2314" s="80" cm="1">
        <f t="array" ref="AG2314">INDEX($K:$Q,ROW(),MATCH(AG$3,$K$2:$Q$2,0))/12</f>
        <v>-166.66666666666666</v>
      </c>
      <c r="AH2314" s="80" cm="1">
        <f t="array" ref="AH2314">INDEX($K:$Q,ROW(),MATCH(AH$3,$K$2:$Q$2,0))/12</f>
        <v>-166.66666666666666</v>
      </c>
      <c r="AI2314" s="80" cm="1">
        <f t="array" ref="AI2314">INDEX($K:$Q,ROW(),MATCH(AI$3,$K$2:$Q$2,0))/12</f>
        <v>-166.66666666666666</v>
      </c>
      <c r="AJ2314" s="80" cm="1">
        <f t="array" ref="AJ2314">INDEX($K:$Q,ROW(),MATCH(AJ$3,$K$2:$Q$2,0))/12</f>
        <v>-166.66666666666666</v>
      </c>
      <c r="AK2314" s="80" cm="1">
        <f t="array" ref="AK2314">INDEX($K:$Q,ROW(),MATCH(AK$3,$K$2:$Q$2,0))/12</f>
        <v>-166.66666666666666</v>
      </c>
      <c r="AL2314" s="80" cm="1">
        <f t="array" ref="AL2314">INDEX($K:$Q,ROW(),MATCH(AL$3,$K$2:$Q$2,0))/12</f>
        <v>-166.66666666666666</v>
      </c>
      <c r="AM2314" s="80" cm="1">
        <f t="array" ref="AM2314">INDEX($K:$Q,ROW(),MATCH(AM$3,$K$2:$Q$2,0))/12</f>
        <v>-166.66666666666666</v>
      </c>
      <c r="AN2314" s="80" cm="1">
        <f t="array" ref="AN2314">INDEX($K:$Q,ROW(),MATCH(AN$3,$K$2:$Q$2,0))/12</f>
        <v>-166.66666666666666</v>
      </c>
      <c r="AO2314" s="80" cm="1">
        <f t="array" ref="AO2314">INDEX($K:$Q,ROW(),MATCH(AO$3,$K$2:$Q$2,0))/12</f>
        <v>-166.66666666666666</v>
      </c>
      <c r="AP2314" s="80" cm="1">
        <f t="array" ref="AP2314">INDEX($K:$Q,ROW(),MATCH(AP$3,$K$2:$Q$2,0))/12</f>
        <v>-166.66666666666666</v>
      </c>
      <c r="AQ2314" s="80" cm="1">
        <f t="array" ref="AQ2314">INDEX($K:$Q,ROW(),MATCH(AQ$3,$K$2:$Q$2,0))/12</f>
        <v>-166.66666666666666</v>
      </c>
      <c r="AR2314" s="80" cm="1">
        <f t="array" ref="AR2314">INDEX($K:$Q,ROW(),MATCH(AR$3,$K$2:$Q$2,0))/12</f>
        <v>-166.66666666666666</v>
      </c>
      <c r="AS2314" s="80" cm="1">
        <f t="array" ref="AS2314">INDEX($K:$Q,ROW(),MATCH(AS$3,$K$2:$Q$2,0))/12</f>
        <v>-166.66666666666666</v>
      </c>
      <c r="AT2314" s="80" cm="1">
        <f t="array" ref="AT2314">INDEX($K:$Q,ROW(),MATCH(AT$3,$K$2:$Q$2,0))/12</f>
        <v>-166.66666666666666</v>
      </c>
      <c r="AU2314" s="80" cm="1">
        <f t="array" ref="AU2314">INDEX($K:$Q,ROW(),MATCH(AU$3,$K$2:$Q$2,0))/12</f>
        <v>-166.66666666666666</v>
      </c>
      <c r="AV2314" s="80" cm="1">
        <f t="array" ref="AV2314">INDEX($K:$Q,ROW(),MATCH(AV$3,$K$2:$Q$2,0))/12</f>
        <v>-166.66666666666666</v>
      </c>
      <c r="AW2314" s="80" cm="1">
        <f t="array" ref="AW2314">INDEX($K:$Q,ROW(),MATCH(AW$3,$K$2:$Q$2,0))/12</f>
        <v>-166.66666666666666</v>
      </c>
      <c r="AX2314" s="80" cm="1">
        <f t="array" ref="AX2314">INDEX($K:$Q,ROW(),MATCH(AX$3,$K$2:$Q$2,0))/12</f>
        <v>-166.66666666666666</v>
      </c>
      <c r="AY2314" s="80" cm="1">
        <f t="array" ref="AY2314">INDEX($K:$Q,ROW(),MATCH(AY$3,$K$2:$Q$2,0))/12</f>
        <v>-166.66666666666666</v>
      </c>
      <c r="AZ2314" s="80" cm="1">
        <f t="array" ref="AZ2314">INDEX($K:$Q,ROW(),MATCH(AZ$3,$K$2:$Q$2,0))/12</f>
        <v>-166.66666666666666</v>
      </c>
      <c r="BA2314" s="80" cm="1">
        <f t="array" ref="BA2314">INDEX($K:$Q,ROW(),MATCH(BA$3,$K$2:$Q$2,0))/12</f>
        <v>-166.66666666666666</v>
      </c>
      <c r="BB2314" s="80" cm="1">
        <f t="array" ref="BB2314">INDEX($K:$Q,ROW(),MATCH(BB$3,$K$2:$Q$2,0))/12</f>
        <v>-166.66666666666666</v>
      </c>
      <c r="BC2314" s="80" cm="1">
        <f t="array" ref="BC2314">INDEX($K:$Q,ROW(),MATCH(BC$3,$K$2:$Q$2,0))/12</f>
        <v>-166.66666666666666</v>
      </c>
      <c r="BD2314" s="80" cm="1">
        <f t="array" ref="BD2314">INDEX($K:$Q,ROW(),MATCH(BD$3,$K$2:$Q$2,0))/12</f>
        <v>-166.66666666666666</v>
      </c>
      <c r="BE2314" s="80" cm="1">
        <f t="array" ref="BE2314">INDEX($K:$Q,ROW(),MATCH(BE$3,$K$2:$Q$2,0))/12</f>
        <v>-166.66666666666666</v>
      </c>
      <c r="BF2314" s="80" cm="1">
        <f t="array" ref="BF2314">INDEX($K:$Q,ROW(),MATCH(BF$3,$K$2:$Q$2,0))/12</f>
        <v>-166.66666666666666</v>
      </c>
      <c r="BG2314" s="80" cm="1">
        <f t="array" ref="BG2314">INDEX($K:$Q,ROW(),MATCH(BG$3,$K$2:$Q$2,0))/12</f>
        <v>-166.66666666666666</v>
      </c>
      <c r="BH2314" s="80" cm="1">
        <f t="array" ref="BH2314">INDEX($K:$Q,ROW(),MATCH(BH$3,$K$2:$Q$2,0))/12</f>
        <v>-166.66666666666666</v>
      </c>
      <c r="BI2314" s="80" cm="1">
        <f t="array" ref="BI2314">INDEX($K:$Q,ROW(),MATCH(BI$3,$K$2:$Q$2,0))/12</f>
        <v>-166.66666666666666</v>
      </c>
      <c r="BJ2314" s="80" cm="1">
        <f t="array" ref="BJ2314">INDEX($K:$Q,ROW(),MATCH(BJ$3,$K$2:$Q$2,0))/12</f>
        <v>-166.66666666666666</v>
      </c>
      <c r="BK2314" s="80" cm="1">
        <f t="array" ref="BK2314">INDEX($K:$Q,ROW(),MATCH(BK$3,$K$2:$Q$2,0))/12</f>
        <v>-166.66666666666666</v>
      </c>
      <c r="BL2314" s="80" cm="1">
        <f t="array" ref="BL2314">INDEX($K:$Q,ROW(),MATCH(BL$3,$K$2:$Q$2,0))/12</f>
        <v>-166.66666666666666</v>
      </c>
      <c r="BM2314" s="80" cm="1">
        <f t="array" ref="BM2314">INDEX($K:$Q,ROW(),MATCH(BM$3,$K$2:$Q$2,0))/12</f>
        <v>-166.66666666666666</v>
      </c>
      <c r="BN2314" s="80" cm="1">
        <f t="array" ref="BN2314">INDEX($K:$Q,ROW(),MATCH(BN$3,$K$2:$Q$2,0))/12</f>
        <v>-166.66666666666666</v>
      </c>
      <c r="BO2314" s="80" cm="1">
        <f t="array" ref="BO2314">INDEX($K:$Q,ROW(),MATCH(BO$3,$K$2:$Q$2,0))/12</f>
        <v>-166.66666666666666</v>
      </c>
      <c r="BP2314" s="80" cm="1">
        <f t="array" ref="BP2314">INDEX($K:$Q,ROW(),MATCH(BP$3,$K$2:$Q$2,0))/12</f>
        <v>-166.66666666666666</v>
      </c>
      <c r="BQ2314" s="80" cm="1">
        <f t="array" ref="BQ2314">INDEX($K:$Q,ROW(),MATCH(BQ$3,$K$2:$Q$2,0))/12</f>
        <v>-166.66666666666666</v>
      </c>
      <c r="BR2314" s="80" cm="1">
        <f t="array" ref="BR2314">INDEX($K:$Q,ROW(),MATCH(BR$3,$K$2:$Q$2,0))/12</f>
        <v>-166.66666666666666</v>
      </c>
      <c r="BS2314" s="80" cm="1">
        <f t="array" ref="BS2314">INDEX($K:$Q,ROW(),MATCH(BS$3,$K$2:$Q$2,0))/12</f>
        <v>-166.66666666666666</v>
      </c>
      <c r="BT2314" s="80" cm="1">
        <f t="array" ref="BT2314">INDEX($K:$Q,ROW(),MATCH(BT$3,$K$2:$Q$2,0))/12</f>
        <v>-166.66666666666666</v>
      </c>
      <c r="BU2314" s="80" cm="1">
        <f t="array" ref="BU2314">INDEX($K:$Q,ROW(),MATCH(BU$3,$K$2:$Q$2,0))/12</f>
        <v>-166.66666666666666</v>
      </c>
      <c r="BV2314" s="80" cm="1">
        <f t="array" ref="BV2314">INDEX($K:$Q,ROW(),MATCH(BV$3,$K$2:$Q$2,0))/12</f>
        <v>-166.66666666666666</v>
      </c>
      <c r="BW2314" s="80" cm="1">
        <f t="array" ref="BW2314">INDEX($K:$Q,ROW(),MATCH(BW$3,$K$2:$Q$2,0))/12</f>
        <v>-166.66666666666666</v>
      </c>
      <c r="BX2314" s="80" cm="1">
        <f t="array" ref="BX2314">INDEX($K:$Q,ROW(),MATCH(BX$3,$K$2:$Q$2,0))/12</f>
        <v>-166.66666666666666</v>
      </c>
      <c r="BY2314" s="80" cm="1">
        <f t="array" ref="BY2314">INDEX($K:$Q,ROW(),MATCH(BY$3,$K$2:$Q$2,0))/12</f>
        <v>-166.66666666666666</v>
      </c>
      <c r="BZ2314" s="80" cm="1">
        <f t="array" ref="BZ2314">INDEX($K:$Q,ROW(),MATCH(BZ$3,$K$2:$Q$2,0))/12</f>
        <v>-166.66666666666666</v>
      </c>
      <c r="CA2314" s="80" cm="1">
        <f t="array" ref="CA2314">INDEX($K:$Q,ROW(),MATCH(CA$3,$K$2:$Q$2,0))/12</f>
        <v>-166.66666666666666</v>
      </c>
      <c r="CB2314" s="80" cm="1">
        <f t="array" ref="CB2314">INDEX($K:$Q,ROW(),MATCH(CB$3,$K$2:$Q$2,0))/12</f>
        <v>-166.66666666666666</v>
      </c>
      <c r="CC2314" s="80" cm="1">
        <f t="array" ref="CC2314">INDEX($K:$Q,ROW(),MATCH(CC$3,$K$2:$Q$2,0))/12</f>
        <v>-166.66666666666666</v>
      </c>
      <c r="CD2314" s="80" cm="1">
        <f t="array" ref="CD2314">INDEX($K:$Q,ROW(),MATCH(CD$3,$K$2:$Q$2,0))/12</f>
        <v>-166.66666666666666</v>
      </c>
      <c r="CE2314" s="80" cm="1">
        <f t="array" ref="CE2314">INDEX($K:$Q,ROW(),MATCH(CE$3,$K$2:$Q$2,0))/12</f>
        <v>-166.66666666666666</v>
      </c>
      <c r="CF2314" s="80" cm="1">
        <f t="array" ref="CF2314">INDEX($K:$Q,ROW(),MATCH(CF$3,$K$2:$Q$2,0))/12</f>
        <v>-166.66666666666666</v>
      </c>
      <c r="CG2314" s="80" cm="1">
        <f t="array" ref="CG2314">INDEX($K:$Q,ROW(),MATCH(CG$3,$K$2:$Q$2,0))/12</f>
        <v>-166.66666666666666</v>
      </c>
      <c r="CH2314" s="80" cm="1">
        <f t="array" ref="CH2314">INDEX($K:$Q,ROW(),MATCH(CH$3,$K$2:$Q$2,0))/12</f>
        <v>-166.66666666666666</v>
      </c>
      <c r="CI2314" s="80" cm="1">
        <f t="array" ref="CI2314">INDEX($K:$Q,ROW(),MATCH(CI$3,$K$2:$Q$2,0))/12</f>
        <v>-166.66666666666666</v>
      </c>
      <c r="CJ2314" s="80" cm="1">
        <f t="array" ref="CJ2314">INDEX($K:$Q,ROW(),MATCH(CJ$3,$K$2:$Q$2,0))/12</f>
        <v>-166.66666666666666</v>
      </c>
      <c r="CK2314" s="80" cm="1">
        <f t="array" ref="CK2314">INDEX($K:$Q,ROW(),MATCH(CK$3,$K$2:$Q$2,0))/12</f>
        <v>-166.66666666666666</v>
      </c>
      <c r="CL2314" s="80" cm="1">
        <f t="array" ref="CL2314">INDEX($K:$Q,ROW(),MATCH(CL$3,$K$2:$Q$2,0))/12</f>
        <v>-166.66666666666666</v>
      </c>
      <c r="CN2314" s="74"/>
      <c r="CO2314" s="80" t="e" cm="1">
        <f t="array" ref="CO2314">INDEX($K:$Q,ROW(),MATCH(CO$3,$K$2:$Q$2,0))/CO$5</f>
        <v>#N/A</v>
      </c>
      <c r="CP2314" s="80" t="e" cm="1">
        <f t="array" ref="CP2314">INDEX($K:$Q,ROW(),MATCH(CP$3,$K$2:$Q$2,0))/CP$5</f>
        <v>#N/A</v>
      </c>
      <c r="CQ2314" s="80" t="e" cm="1">
        <f t="array" ref="CQ2314">INDEX($K:$Q,ROW(),MATCH(CQ$3,$K$2:$Q$2,0))/CQ$5</f>
        <v>#N/A</v>
      </c>
      <c r="CR2314" s="80" t="e" cm="1">
        <f t="array" ref="CR2314">INDEX($K:$Q,ROW(),MATCH(CR$3,$K$2:$Q$2,0))/CR$5</f>
        <v>#N/A</v>
      </c>
      <c r="CS2314" s="80" t="e" cm="1">
        <f t="array" ref="CS2314">INDEX($K:$Q,ROW(),MATCH(CS$3,$K$2:$Q$2,0))/CS$5</f>
        <v>#N/A</v>
      </c>
      <c r="CT2314" s="80" t="e" cm="1">
        <f t="array" ref="CT2314">INDEX($K:$Q,ROW(),MATCH(CT$3,$K$2:$Q$2,0))/CT$5</f>
        <v>#N/A</v>
      </c>
      <c r="CU2314" s="80" t="e" cm="1">
        <f t="array" ref="CU2314">INDEX($K:$Q,ROW(),MATCH(CU$3,$K$2:$Q$2,0))/CU$5</f>
        <v>#N/A</v>
      </c>
      <c r="CV2314" s="80" t="e" cm="1">
        <f t="array" ref="CV2314">INDEX($K:$Q,ROW(),MATCH(CV$3,$K$2:$Q$2,0))/CV$5</f>
        <v>#N/A</v>
      </c>
      <c r="CW2314" s="80" t="e" cm="1">
        <f t="array" ref="CW2314">INDEX($K:$Q,ROW(),MATCH(CW$3,$K$2:$Q$2,0))/CW$5</f>
        <v>#N/A</v>
      </c>
      <c r="CX2314" s="80" t="e" cm="1">
        <f t="array" ref="CX2314">INDEX($K:$Q,ROW(),MATCH(CX$3,$K$2:$Q$2,0))/CX$5</f>
        <v>#N/A</v>
      </c>
      <c r="CY2314" s="80" t="e" cm="1">
        <f t="array" ref="CY2314">INDEX($K:$Q,ROW(),MATCH(CY$3,$K$2:$Q$2,0))/CL$5</f>
        <v>#N/A</v>
      </c>
      <c r="CZ2314" s="80" t="e" cm="1">
        <f t="array" ref="CZ2314">INDEX($K:$Q,ROW(),MATCH(CZ$3,$K$2:$Q$2,0))/CZ$5</f>
        <v>#N/A</v>
      </c>
      <c r="DA2314" s="80" t="e" cm="1">
        <f t="array" ref="DA2314">INDEX($K:$Q,ROW(),MATCH(DA$3,$K$2:$Q$2,0))/DA$5</f>
        <v>#N/A</v>
      </c>
      <c r="DB2314" s="80" t="e" cm="1">
        <f t="array" ref="DB2314">INDEX($K:$Q,ROW(),MATCH(DB$3,$K$2:$Q$2,0))/DB$5</f>
        <v>#N/A</v>
      </c>
      <c r="DC2314" s="80" t="e" cm="1">
        <f t="array" ref="DC2314">INDEX($K:$Q,ROW(),MATCH(DC$3,$K$2:$Q$2,0))/DC$5</f>
        <v>#N/A</v>
      </c>
      <c r="DD2314" s="80" t="e" cm="1">
        <f t="array" ref="DD2314">INDEX($K:$Q,ROW(),MATCH(DD$3,$K$2:$Q$2,0))/DD$5</f>
        <v>#N/A</v>
      </c>
      <c r="DE2314" s="80" t="e" cm="1">
        <f t="array" ref="DE2314">INDEX($K:$Q,ROW(),MATCH(DE$3,$K$2:$Q$2,0))/DE$5</f>
        <v>#N/A</v>
      </c>
      <c r="DF2314" s="80" t="e" cm="1">
        <f t="array" ref="DF2314">INDEX($K:$Q,ROW(),MATCH(DF$3,$K$2:$Q$2,0))/DF$5</f>
        <v>#N/A</v>
      </c>
      <c r="DG2314" s="80" t="e" cm="1">
        <f t="array" ref="DG2314">INDEX($K:$Q,ROW(),MATCH(DG$3,$K$2:$Q$2,0))/DG$5</f>
        <v>#N/A</v>
      </c>
      <c r="DH2314" s="80" t="e" cm="1">
        <f t="array" ref="DH2314">INDEX($K:$Q,ROW(),MATCH(DH$3,$K$2:$Q$2,0))/DH$5</f>
        <v>#N/A</v>
      </c>
      <c r="DI2314" s="80" t="e" cm="1">
        <f t="array" ref="DI2314">INDEX($K:$Q,ROW(),MATCH(DI$3,$K$2:$Q$2,0))/DI$5</f>
        <v>#N/A</v>
      </c>
      <c r="DJ2314" s="80" t="e" cm="1">
        <f t="array" ref="DJ2314">INDEX($K:$Q,ROW(),MATCH(DJ$3,$K$2:$Q$2,0))/DJ$5</f>
        <v>#N/A</v>
      </c>
      <c r="DK2314" s="80" t="e" cm="1">
        <f t="array" ref="DK2314">INDEX($K:$Q,ROW(),MATCH(DK$3,$K$2:$Q$2,0))/DK$5</f>
        <v>#N/A</v>
      </c>
      <c r="DL2314" s="80" t="e" cm="1">
        <f t="array" ref="DL2314">INDEX($K:$Q,ROW(),MATCH(DL$3,$K$2:$Q$2,0))/DL$5</f>
        <v>#N/A</v>
      </c>
    </row>
    <row r="2315" spans="1:116" x14ac:dyDescent="0.4">
      <c r="D2315" t="s">
        <v>564</v>
      </c>
      <c r="E2315" s="8" t="str">
        <f t="shared" si="4717"/>
        <v>2315 FAPPELIST-F</v>
      </c>
      <c r="G2315" s="141" t="s">
        <v>322</v>
      </c>
      <c r="K2315" s="23">
        <v>-4000</v>
      </c>
      <c r="L2315" s="23">
        <v>-4000</v>
      </c>
      <c r="M2315" s="23">
        <v>-4000</v>
      </c>
      <c r="N2315" s="23">
        <v>-4000</v>
      </c>
      <c r="O2315" s="23">
        <v>-4000</v>
      </c>
      <c r="P2315" s="23">
        <v>-4000</v>
      </c>
      <c r="S2315" s="80" cm="1">
        <f t="array" ref="S2315">INDEX($K:$Q,ROW(),MATCH(S$3,$K$2:$Q$2,0))/12</f>
        <v>-333.33333333333331</v>
      </c>
      <c r="T2315" s="80" cm="1">
        <f t="array" ref="T2315">INDEX($K:$Q,ROW(),MATCH(T$3,$K$2:$Q$2,0))/12</f>
        <v>-333.33333333333331</v>
      </c>
      <c r="U2315" s="80" cm="1">
        <f t="array" ref="U2315">INDEX($K:$Q,ROW(),MATCH(U$3,$K$2:$Q$2,0))/12</f>
        <v>-333.33333333333331</v>
      </c>
      <c r="V2315" s="80" cm="1">
        <f t="array" ref="V2315">INDEX($K:$Q,ROW(),MATCH(V$3,$K$2:$Q$2,0))/12</f>
        <v>-333.33333333333331</v>
      </c>
      <c r="W2315" s="80" cm="1">
        <f t="array" ref="W2315">INDEX($K:$Q,ROW(),MATCH(W$3,$K$2:$Q$2,0))/12</f>
        <v>-333.33333333333331</v>
      </c>
      <c r="X2315" s="80" cm="1">
        <f t="array" ref="X2315">INDEX($K:$Q,ROW(),MATCH(X$3,$K$2:$Q$2,0))/12</f>
        <v>-333.33333333333331</v>
      </c>
      <c r="Y2315" s="80" cm="1">
        <f t="array" ref="Y2315">INDEX($K:$Q,ROW(),MATCH(Y$3,$K$2:$Q$2,0))/12</f>
        <v>-333.33333333333331</v>
      </c>
      <c r="Z2315" s="80" cm="1">
        <f t="array" ref="Z2315">INDEX($K:$Q,ROW(),MATCH(Z$3,$K$2:$Q$2,0))/12</f>
        <v>-333.33333333333331</v>
      </c>
      <c r="AA2315" s="80" cm="1">
        <f t="array" ref="AA2315">INDEX($K:$Q,ROW(),MATCH(AA$3,$K$2:$Q$2,0))/12</f>
        <v>-333.33333333333331</v>
      </c>
      <c r="AB2315" s="80" cm="1">
        <f t="array" ref="AB2315">INDEX($K:$Q,ROW(),MATCH(AB$3,$K$2:$Q$2,0))/12</f>
        <v>-333.33333333333331</v>
      </c>
      <c r="AC2315" s="80" cm="1">
        <f t="array" ref="AC2315">INDEX($K:$Q,ROW(),MATCH(AC$3,$K$2:$Q$2,0))/12</f>
        <v>-333.33333333333331</v>
      </c>
      <c r="AD2315" s="80" cm="1">
        <f t="array" ref="AD2315">INDEX($K:$Q,ROW(),MATCH(AD$3,$K$2:$Q$2,0))/12</f>
        <v>-333.33333333333331</v>
      </c>
      <c r="AE2315" s="80" cm="1">
        <f t="array" ref="AE2315">INDEX($K:$Q,ROW(),MATCH(AE$3,$K$2:$Q$2,0))/12</f>
        <v>-333.33333333333331</v>
      </c>
      <c r="AF2315" s="80" cm="1">
        <f t="array" ref="AF2315">INDEX($K:$Q,ROW(),MATCH(AF$3,$K$2:$Q$2,0))/12</f>
        <v>-333.33333333333331</v>
      </c>
      <c r="AG2315" s="80" cm="1">
        <f t="array" ref="AG2315">INDEX($K:$Q,ROW(),MATCH(AG$3,$K$2:$Q$2,0))/12</f>
        <v>-333.33333333333331</v>
      </c>
      <c r="AH2315" s="80" cm="1">
        <f t="array" ref="AH2315">INDEX($K:$Q,ROW(),MATCH(AH$3,$K$2:$Q$2,0))/12</f>
        <v>-333.33333333333331</v>
      </c>
      <c r="AI2315" s="80" cm="1">
        <f t="array" ref="AI2315">INDEX($K:$Q,ROW(),MATCH(AI$3,$K$2:$Q$2,0))/12</f>
        <v>-333.33333333333331</v>
      </c>
      <c r="AJ2315" s="80" cm="1">
        <f t="array" ref="AJ2315">INDEX($K:$Q,ROW(),MATCH(AJ$3,$K$2:$Q$2,0))/12</f>
        <v>-333.33333333333331</v>
      </c>
      <c r="AK2315" s="80" cm="1">
        <f t="array" ref="AK2315">INDEX($K:$Q,ROW(),MATCH(AK$3,$K$2:$Q$2,0))/12</f>
        <v>-333.33333333333331</v>
      </c>
      <c r="AL2315" s="80" cm="1">
        <f t="array" ref="AL2315">INDEX($K:$Q,ROW(),MATCH(AL$3,$K$2:$Q$2,0))/12</f>
        <v>-333.33333333333331</v>
      </c>
      <c r="AM2315" s="80" cm="1">
        <f t="array" ref="AM2315">INDEX($K:$Q,ROW(),MATCH(AM$3,$K$2:$Q$2,0))/12</f>
        <v>-333.33333333333331</v>
      </c>
      <c r="AN2315" s="80" cm="1">
        <f t="array" ref="AN2315">INDEX($K:$Q,ROW(),MATCH(AN$3,$K$2:$Q$2,0))/12</f>
        <v>-333.33333333333331</v>
      </c>
      <c r="AO2315" s="80" cm="1">
        <f t="array" ref="AO2315">INDEX($K:$Q,ROW(),MATCH(AO$3,$K$2:$Q$2,0))/12</f>
        <v>-333.33333333333331</v>
      </c>
      <c r="AP2315" s="80" cm="1">
        <f t="array" ref="AP2315">INDEX($K:$Q,ROW(),MATCH(AP$3,$K$2:$Q$2,0))/12</f>
        <v>-333.33333333333331</v>
      </c>
      <c r="AQ2315" s="80" cm="1">
        <f t="array" ref="AQ2315">INDEX($K:$Q,ROW(),MATCH(AQ$3,$K$2:$Q$2,0))/12</f>
        <v>-333.33333333333331</v>
      </c>
      <c r="AR2315" s="80" cm="1">
        <f t="array" ref="AR2315">INDEX($K:$Q,ROW(),MATCH(AR$3,$K$2:$Q$2,0))/12</f>
        <v>-333.33333333333331</v>
      </c>
      <c r="AS2315" s="80" cm="1">
        <f t="array" ref="AS2315">INDEX($K:$Q,ROW(),MATCH(AS$3,$K$2:$Q$2,0))/12</f>
        <v>-333.33333333333331</v>
      </c>
      <c r="AT2315" s="80" cm="1">
        <f t="array" ref="AT2315">INDEX($K:$Q,ROW(),MATCH(AT$3,$K$2:$Q$2,0))/12</f>
        <v>-333.33333333333331</v>
      </c>
      <c r="AU2315" s="80" cm="1">
        <f t="array" ref="AU2315">INDEX($K:$Q,ROW(),MATCH(AU$3,$K$2:$Q$2,0))/12</f>
        <v>-333.33333333333331</v>
      </c>
      <c r="AV2315" s="80" cm="1">
        <f t="array" ref="AV2315">INDEX($K:$Q,ROW(),MATCH(AV$3,$K$2:$Q$2,0))/12</f>
        <v>-333.33333333333331</v>
      </c>
      <c r="AW2315" s="80" cm="1">
        <f t="array" ref="AW2315">INDEX($K:$Q,ROW(),MATCH(AW$3,$K$2:$Q$2,0))/12</f>
        <v>-333.33333333333331</v>
      </c>
      <c r="AX2315" s="80" cm="1">
        <f t="array" ref="AX2315">INDEX($K:$Q,ROW(),MATCH(AX$3,$K$2:$Q$2,0))/12</f>
        <v>-333.33333333333331</v>
      </c>
      <c r="AY2315" s="80" cm="1">
        <f t="array" ref="AY2315">INDEX($K:$Q,ROW(),MATCH(AY$3,$K$2:$Q$2,0))/12</f>
        <v>-333.33333333333331</v>
      </c>
      <c r="AZ2315" s="80" cm="1">
        <f t="array" ref="AZ2315">INDEX($K:$Q,ROW(),MATCH(AZ$3,$K$2:$Q$2,0))/12</f>
        <v>-333.33333333333331</v>
      </c>
      <c r="BA2315" s="80" cm="1">
        <f t="array" ref="BA2315">INDEX($K:$Q,ROW(),MATCH(BA$3,$K$2:$Q$2,0))/12</f>
        <v>-333.33333333333331</v>
      </c>
      <c r="BB2315" s="80" cm="1">
        <f t="array" ref="BB2315">INDEX($K:$Q,ROW(),MATCH(BB$3,$K$2:$Q$2,0))/12</f>
        <v>-333.33333333333331</v>
      </c>
      <c r="BC2315" s="80" cm="1">
        <f t="array" ref="BC2315">INDEX($K:$Q,ROW(),MATCH(BC$3,$K$2:$Q$2,0))/12</f>
        <v>-333.33333333333331</v>
      </c>
      <c r="BD2315" s="80" cm="1">
        <f t="array" ref="BD2315">INDEX($K:$Q,ROW(),MATCH(BD$3,$K$2:$Q$2,0))/12</f>
        <v>-333.33333333333331</v>
      </c>
      <c r="BE2315" s="80" cm="1">
        <f t="array" ref="BE2315">INDEX($K:$Q,ROW(),MATCH(BE$3,$K$2:$Q$2,0))/12</f>
        <v>-333.33333333333331</v>
      </c>
      <c r="BF2315" s="80" cm="1">
        <f t="array" ref="BF2315">INDEX($K:$Q,ROW(),MATCH(BF$3,$K$2:$Q$2,0))/12</f>
        <v>-333.33333333333331</v>
      </c>
      <c r="BG2315" s="80" cm="1">
        <f t="array" ref="BG2315">INDEX($K:$Q,ROW(),MATCH(BG$3,$K$2:$Q$2,0))/12</f>
        <v>-333.33333333333331</v>
      </c>
      <c r="BH2315" s="80" cm="1">
        <f t="array" ref="BH2315">INDEX($K:$Q,ROW(),MATCH(BH$3,$K$2:$Q$2,0))/12</f>
        <v>-333.33333333333331</v>
      </c>
      <c r="BI2315" s="80" cm="1">
        <f t="array" ref="BI2315">INDEX($K:$Q,ROW(),MATCH(BI$3,$K$2:$Q$2,0))/12</f>
        <v>-333.33333333333331</v>
      </c>
      <c r="BJ2315" s="80" cm="1">
        <f t="array" ref="BJ2315">INDEX($K:$Q,ROW(),MATCH(BJ$3,$K$2:$Q$2,0))/12</f>
        <v>-333.33333333333331</v>
      </c>
      <c r="BK2315" s="80" cm="1">
        <f t="array" ref="BK2315">INDEX($K:$Q,ROW(),MATCH(BK$3,$K$2:$Q$2,0))/12</f>
        <v>-333.33333333333331</v>
      </c>
      <c r="BL2315" s="80" cm="1">
        <f t="array" ref="BL2315">INDEX($K:$Q,ROW(),MATCH(BL$3,$K$2:$Q$2,0))/12</f>
        <v>-333.33333333333331</v>
      </c>
      <c r="BM2315" s="80" cm="1">
        <f t="array" ref="BM2315">INDEX($K:$Q,ROW(),MATCH(BM$3,$K$2:$Q$2,0))/12</f>
        <v>-333.33333333333331</v>
      </c>
      <c r="BN2315" s="80" cm="1">
        <f t="array" ref="BN2315">INDEX($K:$Q,ROW(),MATCH(BN$3,$K$2:$Q$2,0))/12</f>
        <v>-333.33333333333331</v>
      </c>
      <c r="BO2315" s="80" cm="1">
        <f t="array" ref="BO2315">INDEX($K:$Q,ROW(),MATCH(BO$3,$K$2:$Q$2,0))/12</f>
        <v>-333.33333333333331</v>
      </c>
      <c r="BP2315" s="80" cm="1">
        <f t="array" ref="BP2315">INDEX($K:$Q,ROW(),MATCH(BP$3,$K$2:$Q$2,0))/12</f>
        <v>-333.33333333333331</v>
      </c>
      <c r="BQ2315" s="80" cm="1">
        <f t="array" ref="BQ2315">INDEX($K:$Q,ROW(),MATCH(BQ$3,$K$2:$Q$2,0))/12</f>
        <v>-333.33333333333331</v>
      </c>
      <c r="BR2315" s="80" cm="1">
        <f t="array" ref="BR2315">INDEX($K:$Q,ROW(),MATCH(BR$3,$K$2:$Q$2,0))/12</f>
        <v>-333.33333333333331</v>
      </c>
      <c r="BS2315" s="80" cm="1">
        <f t="array" ref="BS2315">INDEX($K:$Q,ROW(),MATCH(BS$3,$K$2:$Q$2,0))/12</f>
        <v>-333.33333333333331</v>
      </c>
      <c r="BT2315" s="80" cm="1">
        <f t="array" ref="BT2315">INDEX($K:$Q,ROW(),MATCH(BT$3,$K$2:$Q$2,0))/12</f>
        <v>-333.33333333333331</v>
      </c>
      <c r="BU2315" s="80" cm="1">
        <f t="array" ref="BU2315">INDEX($K:$Q,ROW(),MATCH(BU$3,$K$2:$Q$2,0))/12</f>
        <v>-333.33333333333331</v>
      </c>
      <c r="BV2315" s="80" cm="1">
        <f t="array" ref="BV2315">INDEX($K:$Q,ROW(),MATCH(BV$3,$K$2:$Q$2,0))/12</f>
        <v>-333.33333333333331</v>
      </c>
      <c r="BW2315" s="80" cm="1">
        <f t="array" ref="BW2315">INDEX($K:$Q,ROW(),MATCH(BW$3,$K$2:$Q$2,0))/12</f>
        <v>-333.33333333333331</v>
      </c>
      <c r="BX2315" s="80" cm="1">
        <f t="array" ref="BX2315">INDEX($K:$Q,ROW(),MATCH(BX$3,$K$2:$Q$2,0))/12</f>
        <v>-333.33333333333331</v>
      </c>
      <c r="BY2315" s="80" cm="1">
        <f t="array" ref="BY2315">INDEX($K:$Q,ROW(),MATCH(BY$3,$K$2:$Q$2,0))/12</f>
        <v>-333.33333333333331</v>
      </c>
      <c r="BZ2315" s="80" cm="1">
        <f t="array" ref="BZ2315">INDEX($K:$Q,ROW(),MATCH(BZ$3,$K$2:$Q$2,0))/12</f>
        <v>-333.33333333333331</v>
      </c>
      <c r="CA2315" s="80" cm="1">
        <f t="array" ref="CA2315">INDEX($K:$Q,ROW(),MATCH(CA$3,$K$2:$Q$2,0))/12</f>
        <v>-333.33333333333331</v>
      </c>
      <c r="CB2315" s="80" cm="1">
        <f t="array" ref="CB2315">INDEX($K:$Q,ROW(),MATCH(CB$3,$K$2:$Q$2,0))/12</f>
        <v>-333.33333333333331</v>
      </c>
      <c r="CC2315" s="80" cm="1">
        <f t="array" ref="CC2315">INDEX($K:$Q,ROW(),MATCH(CC$3,$K$2:$Q$2,0))/12</f>
        <v>-333.33333333333331</v>
      </c>
      <c r="CD2315" s="80" cm="1">
        <f t="array" ref="CD2315">INDEX($K:$Q,ROW(),MATCH(CD$3,$K$2:$Q$2,0))/12</f>
        <v>-333.33333333333331</v>
      </c>
      <c r="CE2315" s="80" cm="1">
        <f t="array" ref="CE2315">INDEX($K:$Q,ROW(),MATCH(CE$3,$K$2:$Q$2,0))/12</f>
        <v>-333.33333333333331</v>
      </c>
      <c r="CF2315" s="80" cm="1">
        <f t="array" ref="CF2315">INDEX($K:$Q,ROW(),MATCH(CF$3,$K$2:$Q$2,0))/12</f>
        <v>-333.33333333333331</v>
      </c>
      <c r="CG2315" s="80" cm="1">
        <f t="array" ref="CG2315">INDEX($K:$Q,ROW(),MATCH(CG$3,$K$2:$Q$2,0))/12</f>
        <v>-333.33333333333331</v>
      </c>
      <c r="CH2315" s="80" cm="1">
        <f t="array" ref="CH2315">INDEX($K:$Q,ROW(),MATCH(CH$3,$K$2:$Q$2,0))/12</f>
        <v>-333.33333333333331</v>
      </c>
      <c r="CI2315" s="80" cm="1">
        <f t="array" ref="CI2315">INDEX($K:$Q,ROW(),MATCH(CI$3,$K$2:$Q$2,0))/12</f>
        <v>-333.33333333333331</v>
      </c>
      <c r="CJ2315" s="80" cm="1">
        <f t="array" ref="CJ2315">INDEX($K:$Q,ROW(),MATCH(CJ$3,$K$2:$Q$2,0))/12</f>
        <v>-333.33333333333331</v>
      </c>
      <c r="CK2315" s="80" cm="1">
        <f t="array" ref="CK2315">INDEX($K:$Q,ROW(),MATCH(CK$3,$K$2:$Q$2,0))/12</f>
        <v>-333.33333333333331</v>
      </c>
      <c r="CL2315" s="80" cm="1">
        <f t="array" ref="CL2315">INDEX($K:$Q,ROW(),MATCH(CL$3,$K$2:$Q$2,0))/12</f>
        <v>-333.33333333333331</v>
      </c>
      <c r="CN2315" s="74"/>
      <c r="CO2315" s="80" t="e" cm="1">
        <f t="array" ref="CO2315">INDEX($K:$Q,ROW(),MATCH(CO$3,$K$2:$Q$2,0))/CO$5</f>
        <v>#N/A</v>
      </c>
      <c r="CP2315" s="80" t="e" cm="1">
        <f t="array" ref="CP2315">INDEX($K:$Q,ROW(),MATCH(CP$3,$K$2:$Q$2,0))/CP$5</f>
        <v>#N/A</v>
      </c>
      <c r="CQ2315" s="80" t="e" cm="1">
        <f t="array" ref="CQ2315">INDEX($K:$Q,ROW(),MATCH(CQ$3,$K$2:$Q$2,0))/CQ$5</f>
        <v>#N/A</v>
      </c>
      <c r="CR2315" s="80" t="e" cm="1">
        <f t="array" ref="CR2315">INDEX($K:$Q,ROW(),MATCH(CR$3,$K$2:$Q$2,0))/CR$5</f>
        <v>#N/A</v>
      </c>
      <c r="CS2315" s="80" t="e" cm="1">
        <f t="array" ref="CS2315">INDEX($K:$Q,ROW(),MATCH(CS$3,$K$2:$Q$2,0))/CS$5</f>
        <v>#N/A</v>
      </c>
      <c r="CT2315" s="80" t="e" cm="1">
        <f t="array" ref="CT2315">INDEX($K:$Q,ROW(),MATCH(CT$3,$K$2:$Q$2,0))/CT$5</f>
        <v>#N/A</v>
      </c>
      <c r="CU2315" s="80" t="e" cm="1">
        <f t="array" ref="CU2315">INDEX($K:$Q,ROW(),MATCH(CU$3,$K$2:$Q$2,0))/CU$5</f>
        <v>#N/A</v>
      </c>
      <c r="CV2315" s="80" t="e" cm="1">
        <f t="array" ref="CV2315">INDEX($K:$Q,ROW(),MATCH(CV$3,$K$2:$Q$2,0))/CV$5</f>
        <v>#N/A</v>
      </c>
      <c r="CW2315" s="80" t="e" cm="1">
        <f t="array" ref="CW2315">INDEX($K:$Q,ROW(),MATCH(CW$3,$K$2:$Q$2,0))/CW$5</f>
        <v>#N/A</v>
      </c>
      <c r="CX2315" s="80" t="e" cm="1">
        <f t="array" ref="CX2315">INDEX($K:$Q,ROW(),MATCH(CX$3,$K$2:$Q$2,0))/CX$5</f>
        <v>#N/A</v>
      </c>
      <c r="CY2315" s="80" t="e" cm="1">
        <f t="array" ref="CY2315">INDEX($K:$Q,ROW(),MATCH(CY$3,$K$2:$Q$2,0))/CL$5</f>
        <v>#N/A</v>
      </c>
      <c r="CZ2315" s="80" t="e" cm="1">
        <f t="array" ref="CZ2315">INDEX($K:$Q,ROW(),MATCH(CZ$3,$K$2:$Q$2,0))/CZ$5</f>
        <v>#N/A</v>
      </c>
      <c r="DA2315" s="80" t="e" cm="1">
        <f t="array" ref="DA2315">INDEX($K:$Q,ROW(),MATCH(DA$3,$K$2:$Q$2,0))/DA$5</f>
        <v>#N/A</v>
      </c>
      <c r="DB2315" s="80" t="e" cm="1">
        <f t="array" ref="DB2315">INDEX($K:$Q,ROW(),MATCH(DB$3,$K$2:$Q$2,0))/DB$5</f>
        <v>#N/A</v>
      </c>
      <c r="DC2315" s="80" t="e" cm="1">
        <f t="array" ref="DC2315">INDEX($K:$Q,ROW(),MATCH(DC$3,$K$2:$Q$2,0))/DC$5</f>
        <v>#N/A</v>
      </c>
      <c r="DD2315" s="80" t="e" cm="1">
        <f t="array" ref="DD2315">INDEX($K:$Q,ROW(),MATCH(DD$3,$K$2:$Q$2,0))/DD$5</f>
        <v>#N/A</v>
      </c>
      <c r="DE2315" s="80" t="e" cm="1">
        <f t="array" ref="DE2315">INDEX($K:$Q,ROW(),MATCH(DE$3,$K$2:$Q$2,0))/DE$5</f>
        <v>#N/A</v>
      </c>
      <c r="DF2315" s="80" t="e" cm="1">
        <f t="array" ref="DF2315">INDEX($K:$Q,ROW(),MATCH(DF$3,$K$2:$Q$2,0))/DF$5</f>
        <v>#N/A</v>
      </c>
      <c r="DG2315" s="80" t="e" cm="1">
        <f t="array" ref="DG2315">INDEX($K:$Q,ROW(),MATCH(DG$3,$K$2:$Q$2,0))/DG$5</f>
        <v>#N/A</v>
      </c>
      <c r="DH2315" s="80" t="e" cm="1">
        <f t="array" ref="DH2315">INDEX($K:$Q,ROW(),MATCH(DH$3,$K$2:$Q$2,0))/DH$5</f>
        <v>#N/A</v>
      </c>
      <c r="DI2315" s="80" t="e" cm="1">
        <f t="array" ref="DI2315">INDEX($K:$Q,ROW(),MATCH(DI$3,$K$2:$Q$2,0))/DI$5</f>
        <v>#N/A</v>
      </c>
      <c r="DJ2315" s="80" t="e" cm="1">
        <f t="array" ref="DJ2315">INDEX($K:$Q,ROW(),MATCH(DJ$3,$K$2:$Q$2,0))/DJ$5</f>
        <v>#N/A</v>
      </c>
      <c r="DK2315" s="80" t="e" cm="1">
        <f t="array" ref="DK2315">INDEX($K:$Q,ROW(),MATCH(DK$3,$K$2:$Q$2,0))/DK$5</f>
        <v>#N/A</v>
      </c>
      <c r="DL2315" s="80" t="e" cm="1">
        <f t="array" ref="DL2315">INDEX($K:$Q,ROW(),MATCH(DL$3,$K$2:$Q$2,0))/DL$5</f>
        <v>#N/A</v>
      </c>
    </row>
    <row r="2316" spans="1:116" x14ac:dyDescent="0.4">
      <c r="D2316" t="s">
        <v>564</v>
      </c>
      <c r="E2316" s="8" t="str">
        <f t="shared" si="4717"/>
        <v>2316 FAPPELIST-F</v>
      </c>
      <c r="G2316" s="141" t="s">
        <v>323</v>
      </c>
      <c r="K2316" s="23">
        <v>-8000</v>
      </c>
      <c r="L2316" s="23">
        <v>-8000</v>
      </c>
      <c r="M2316" s="23">
        <v>-8000</v>
      </c>
      <c r="N2316" s="23">
        <v>-8000</v>
      </c>
      <c r="O2316" s="23">
        <v>-8000</v>
      </c>
      <c r="P2316" s="23">
        <v>-8000</v>
      </c>
      <c r="S2316" s="80" cm="1">
        <f t="array" ref="S2316">INDEX($K:$Q,ROW(),MATCH(S$3,$K$2:$Q$2,0))/12</f>
        <v>-666.66666666666663</v>
      </c>
      <c r="T2316" s="80" cm="1">
        <f t="array" ref="T2316">INDEX($K:$Q,ROW(),MATCH(T$3,$K$2:$Q$2,0))/12</f>
        <v>-666.66666666666663</v>
      </c>
      <c r="U2316" s="80" cm="1">
        <f t="array" ref="U2316">INDEX($K:$Q,ROW(),MATCH(U$3,$K$2:$Q$2,0))/12</f>
        <v>-666.66666666666663</v>
      </c>
      <c r="V2316" s="80" cm="1">
        <f t="array" ref="V2316">INDEX($K:$Q,ROW(),MATCH(V$3,$K$2:$Q$2,0))/12</f>
        <v>-666.66666666666663</v>
      </c>
      <c r="W2316" s="80" cm="1">
        <f t="array" ref="W2316">INDEX($K:$Q,ROW(),MATCH(W$3,$K$2:$Q$2,0))/12</f>
        <v>-666.66666666666663</v>
      </c>
      <c r="X2316" s="80" cm="1">
        <f t="array" ref="X2316">INDEX($K:$Q,ROW(),MATCH(X$3,$K$2:$Q$2,0))/12</f>
        <v>-666.66666666666663</v>
      </c>
      <c r="Y2316" s="80" cm="1">
        <f t="array" ref="Y2316">INDEX($K:$Q,ROW(),MATCH(Y$3,$K$2:$Q$2,0))/12</f>
        <v>-666.66666666666663</v>
      </c>
      <c r="Z2316" s="80" cm="1">
        <f t="array" ref="Z2316">INDEX($K:$Q,ROW(),MATCH(Z$3,$K$2:$Q$2,0))/12</f>
        <v>-666.66666666666663</v>
      </c>
      <c r="AA2316" s="80" cm="1">
        <f t="array" ref="AA2316">INDEX($K:$Q,ROW(),MATCH(AA$3,$K$2:$Q$2,0))/12</f>
        <v>-666.66666666666663</v>
      </c>
      <c r="AB2316" s="80" cm="1">
        <f t="array" ref="AB2316">INDEX($K:$Q,ROW(),MATCH(AB$3,$K$2:$Q$2,0))/12</f>
        <v>-666.66666666666663</v>
      </c>
      <c r="AC2316" s="80" cm="1">
        <f t="array" ref="AC2316">INDEX($K:$Q,ROW(),MATCH(AC$3,$K$2:$Q$2,0))/12</f>
        <v>-666.66666666666663</v>
      </c>
      <c r="AD2316" s="80" cm="1">
        <f t="array" ref="AD2316">INDEX($K:$Q,ROW(),MATCH(AD$3,$K$2:$Q$2,0))/12</f>
        <v>-666.66666666666663</v>
      </c>
      <c r="AE2316" s="80" cm="1">
        <f t="array" ref="AE2316">INDEX($K:$Q,ROW(),MATCH(AE$3,$K$2:$Q$2,0))/12</f>
        <v>-666.66666666666663</v>
      </c>
      <c r="AF2316" s="80" cm="1">
        <f t="array" ref="AF2316">INDEX($K:$Q,ROW(),MATCH(AF$3,$K$2:$Q$2,0))/12</f>
        <v>-666.66666666666663</v>
      </c>
      <c r="AG2316" s="80" cm="1">
        <f t="array" ref="AG2316">INDEX($K:$Q,ROW(),MATCH(AG$3,$K$2:$Q$2,0))/12</f>
        <v>-666.66666666666663</v>
      </c>
      <c r="AH2316" s="80" cm="1">
        <f t="array" ref="AH2316">INDEX($K:$Q,ROW(),MATCH(AH$3,$K$2:$Q$2,0))/12</f>
        <v>-666.66666666666663</v>
      </c>
      <c r="AI2316" s="80" cm="1">
        <f t="array" ref="AI2316">INDEX($K:$Q,ROW(),MATCH(AI$3,$K$2:$Q$2,0))/12</f>
        <v>-666.66666666666663</v>
      </c>
      <c r="AJ2316" s="80" cm="1">
        <f t="array" ref="AJ2316">INDEX($K:$Q,ROW(),MATCH(AJ$3,$K$2:$Q$2,0))/12</f>
        <v>-666.66666666666663</v>
      </c>
      <c r="AK2316" s="80" cm="1">
        <f t="array" ref="AK2316">INDEX($K:$Q,ROW(),MATCH(AK$3,$K$2:$Q$2,0))/12</f>
        <v>-666.66666666666663</v>
      </c>
      <c r="AL2316" s="80" cm="1">
        <f t="array" ref="AL2316">INDEX($K:$Q,ROW(),MATCH(AL$3,$K$2:$Q$2,0))/12</f>
        <v>-666.66666666666663</v>
      </c>
      <c r="AM2316" s="80" cm="1">
        <f t="array" ref="AM2316">INDEX($K:$Q,ROW(),MATCH(AM$3,$K$2:$Q$2,0))/12</f>
        <v>-666.66666666666663</v>
      </c>
      <c r="AN2316" s="80" cm="1">
        <f t="array" ref="AN2316">INDEX($K:$Q,ROW(),MATCH(AN$3,$K$2:$Q$2,0))/12</f>
        <v>-666.66666666666663</v>
      </c>
      <c r="AO2316" s="80" cm="1">
        <f t="array" ref="AO2316">INDEX($K:$Q,ROW(),MATCH(AO$3,$K$2:$Q$2,0))/12</f>
        <v>-666.66666666666663</v>
      </c>
      <c r="AP2316" s="80" cm="1">
        <f t="array" ref="AP2316">INDEX($K:$Q,ROW(),MATCH(AP$3,$K$2:$Q$2,0))/12</f>
        <v>-666.66666666666663</v>
      </c>
      <c r="AQ2316" s="80" cm="1">
        <f t="array" ref="AQ2316">INDEX($K:$Q,ROW(),MATCH(AQ$3,$K$2:$Q$2,0))/12</f>
        <v>-666.66666666666663</v>
      </c>
      <c r="AR2316" s="80" cm="1">
        <f t="array" ref="AR2316">INDEX($K:$Q,ROW(),MATCH(AR$3,$K$2:$Q$2,0))/12</f>
        <v>-666.66666666666663</v>
      </c>
      <c r="AS2316" s="80" cm="1">
        <f t="array" ref="AS2316">INDEX($K:$Q,ROW(),MATCH(AS$3,$K$2:$Q$2,0))/12</f>
        <v>-666.66666666666663</v>
      </c>
      <c r="AT2316" s="80" cm="1">
        <f t="array" ref="AT2316">INDEX($K:$Q,ROW(),MATCH(AT$3,$K$2:$Q$2,0))/12</f>
        <v>-666.66666666666663</v>
      </c>
      <c r="AU2316" s="80" cm="1">
        <f t="array" ref="AU2316">INDEX($K:$Q,ROW(),MATCH(AU$3,$K$2:$Q$2,0))/12</f>
        <v>-666.66666666666663</v>
      </c>
      <c r="AV2316" s="80" cm="1">
        <f t="array" ref="AV2316">INDEX($K:$Q,ROW(),MATCH(AV$3,$K$2:$Q$2,0))/12</f>
        <v>-666.66666666666663</v>
      </c>
      <c r="AW2316" s="80" cm="1">
        <f t="array" ref="AW2316">INDEX($K:$Q,ROW(),MATCH(AW$3,$K$2:$Q$2,0))/12</f>
        <v>-666.66666666666663</v>
      </c>
      <c r="AX2316" s="80" cm="1">
        <f t="array" ref="AX2316">INDEX($K:$Q,ROW(),MATCH(AX$3,$K$2:$Q$2,0))/12</f>
        <v>-666.66666666666663</v>
      </c>
      <c r="AY2316" s="80" cm="1">
        <f t="array" ref="AY2316">INDEX($K:$Q,ROW(),MATCH(AY$3,$K$2:$Q$2,0))/12</f>
        <v>-666.66666666666663</v>
      </c>
      <c r="AZ2316" s="80" cm="1">
        <f t="array" ref="AZ2316">INDEX($K:$Q,ROW(),MATCH(AZ$3,$K$2:$Q$2,0))/12</f>
        <v>-666.66666666666663</v>
      </c>
      <c r="BA2316" s="80" cm="1">
        <f t="array" ref="BA2316">INDEX($K:$Q,ROW(),MATCH(BA$3,$K$2:$Q$2,0))/12</f>
        <v>-666.66666666666663</v>
      </c>
      <c r="BB2316" s="80" cm="1">
        <f t="array" ref="BB2316">INDEX($K:$Q,ROW(),MATCH(BB$3,$K$2:$Q$2,0))/12</f>
        <v>-666.66666666666663</v>
      </c>
      <c r="BC2316" s="80" cm="1">
        <f t="array" ref="BC2316">INDEX($K:$Q,ROW(),MATCH(BC$3,$K$2:$Q$2,0))/12</f>
        <v>-666.66666666666663</v>
      </c>
      <c r="BD2316" s="80" cm="1">
        <f t="array" ref="BD2316">INDEX($K:$Q,ROW(),MATCH(BD$3,$K$2:$Q$2,0))/12</f>
        <v>-666.66666666666663</v>
      </c>
      <c r="BE2316" s="80" cm="1">
        <f t="array" ref="BE2316">INDEX($K:$Q,ROW(),MATCH(BE$3,$K$2:$Q$2,0))/12</f>
        <v>-666.66666666666663</v>
      </c>
      <c r="BF2316" s="80" cm="1">
        <f t="array" ref="BF2316">INDEX($K:$Q,ROW(),MATCH(BF$3,$K$2:$Q$2,0))/12</f>
        <v>-666.66666666666663</v>
      </c>
      <c r="BG2316" s="80" cm="1">
        <f t="array" ref="BG2316">INDEX($K:$Q,ROW(),MATCH(BG$3,$K$2:$Q$2,0))/12</f>
        <v>-666.66666666666663</v>
      </c>
      <c r="BH2316" s="80" cm="1">
        <f t="array" ref="BH2316">INDEX($K:$Q,ROW(),MATCH(BH$3,$K$2:$Q$2,0))/12</f>
        <v>-666.66666666666663</v>
      </c>
      <c r="BI2316" s="80" cm="1">
        <f t="array" ref="BI2316">INDEX($K:$Q,ROW(),MATCH(BI$3,$K$2:$Q$2,0))/12</f>
        <v>-666.66666666666663</v>
      </c>
      <c r="BJ2316" s="80" cm="1">
        <f t="array" ref="BJ2316">INDEX($K:$Q,ROW(),MATCH(BJ$3,$K$2:$Q$2,0))/12</f>
        <v>-666.66666666666663</v>
      </c>
      <c r="BK2316" s="80" cm="1">
        <f t="array" ref="BK2316">INDEX($K:$Q,ROW(),MATCH(BK$3,$K$2:$Q$2,0))/12</f>
        <v>-666.66666666666663</v>
      </c>
      <c r="BL2316" s="80" cm="1">
        <f t="array" ref="BL2316">INDEX($K:$Q,ROW(),MATCH(BL$3,$K$2:$Q$2,0))/12</f>
        <v>-666.66666666666663</v>
      </c>
      <c r="BM2316" s="80" cm="1">
        <f t="array" ref="BM2316">INDEX($K:$Q,ROW(),MATCH(BM$3,$K$2:$Q$2,0))/12</f>
        <v>-666.66666666666663</v>
      </c>
      <c r="BN2316" s="80" cm="1">
        <f t="array" ref="BN2316">INDEX($K:$Q,ROW(),MATCH(BN$3,$K$2:$Q$2,0))/12</f>
        <v>-666.66666666666663</v>
      </c>
      <c r="BO2316" s="80" cm="1">
        <f t="array" ref="BO2316">INDEX($K:$Q,ROW(),MATCH(BO$3,$K$2:$Q$2,0))/12</f>
        <v>-666.66666666666663</v>
      </c>
      <c r="BP2316" s="80" cm="1">
        <f t="array" ref="BP2316">INDEX($K:$Q,ROW(),MATCH(BP$3,$K$2:$Q$2,0))/12</f>
        <v>-666.66666666666663</v>
      </c>
      <c r="BQ2316" s="80" cm="1">
        <f t="array" ref="BQ2316">INDEX($K:$Q,ROW(),MATCH(BQ$3,$K$2:$Q$2,0))/12</f>
        <v>-666.66666666666663</v>
      </c>
      <c r="BR2316" s="80" cm="1">
        <f t="array" ref="BR2316">INDEX($K:$Q,ROW(),MATCH(BR$3,$K$2:$Q$2,0))/12</f>
        <v>-666.66666666666663</v>
      </c>
      <c r="BS2316" s="80" cm="1">
        <f t="array" ref="BS2316">INDEX($K:$Q,ROW(),MATCH(BS$3,$K$2:$Q$2,0))/12</f>
        <v>-666.66666666666663</v>
      </c>
      <c r="BT2316" s="80" cm="1">
        <f t="array" ref="BT2316">INDEX($K:$Q,ROW(),MATCH(BT$3,$K$2:$Q$2,0))/12</f>
        <v>-666.66666666666663</v>
      </c>
      <c r="BU2316" s="80" cm="1">
        <f t="array" ref="BU2316">INDEX($K:$Q,ROW(),MATCH(BU$3,$K$2:$Q$2,0))/12</f>
        <v>-666.66666666666663</v>
      </c>
      <c r="BV2316" s="80" cm="1">
        <f t="array" ref="BV2316">INDEX($K:$Q,ROW(),MATCH(BV$3,$K$2:$Q$2,0))/12</f>
        <v>-666.66666666666663</v>
      </c>
      <c r="BW2316" s="80" cm="1">
        <f t="array" ref="BW2316">INDEX($K:$Q,ROW(),MATCH(BW$3,$K$2:$Q$2,0))/12</f>
        <v>-666.66666666666663</v>
      </c>
      <c r="BX2316" s="80" cm="1">
        <f t="array" ref="BX2316">INDEX($K:$Q,ROW(),MATCH(BX$3,$K$2:$Q$2,0))/12</f>
        <v>-666.66666666666663</v>
      </c>
      <c r="BY2316" s="80" cm="1">
        <f t="array" ref="BY2316">INDEX($K:$Q,ROW(),MATCH(BY$3,$K$2:$Q$2,0))/12</f>
        <v>-666.66666666666663</v>
      </c>
      <c r="BZ2316" s="80" cm="1">
        <f t="array" ref="BZ2316">INDEX($K:$Q,ROW(),MATCH(BZ$3,$K$2:$Q$2,0))/12</f>
        <v>-666.66666666666663</v>
      </c>
      <c r="CA2316" s="80" cm="1">
        <f t="array" ref="CA2316">INDEX($K:$Q,ROW(),MATCH(CA$3,$K$2:$Q$2,0))/12</f>
        <v>-666.66666666666663</v>
      </c>
      <c r="CB2316" s="80" cm="1">
        <f t="array" ref="CB2316">INDEX($K:$Q,ROW(),MATCH(CB$3,$K$2:$Q$2,0))/12</f>
        <v>-666.66666666666663</v>
      </c>
      <c r="CC2316" s="80" cm="1">
        <f t="array" ref="CC2316">INDEX($K:$Q,ROW(),MATCH(CC$3,$K$2:$Q$2,0))/12</f>
        <v>-666.66666666666663</v>
      </c>
      <c r="CD2316" s="80" cm="1">
        <f t="array" ref="CD2316">INDEX($K:$Q,ROW(),MATCH(CD$3,$K$2:$Q$2,0))/12</f>
        <v>-666.66666666666663</v>
      </c>
      <c r="CE2316" s="80" cm="1">
        <f t="array" ref="CE2316">INDEX($K:$Q,ROW(),MATCH(CE$3,$K$2:$Q$2,0))/12</f>
        <v>-666.66666666666663</v>
      </c>
      <c r="CF2316" s="80" cm="1">
        <f t="array" ref="CF2316">INDEX($K:$Q,ROW(),MATCH(CF$3,$K$2:$Q$2,0))/12</f>
        <v>-666.66666666666663</v>
      </c>
      <c r="CG2316" s="80" cm="1">
        <f t="array" ref="CG2316">INDEX($K:$Q,ROW(),MATCH(CG$3,$K$2:$Q$2,0))/12</f>
        <v>-666.66666666666663</v>
      </c>
      <c r="CH2316" s="80" cm="1">
        <f t="array" ref="CH2316">INDEX($K:$Q,ROW(),MATCH(CH$3,$K$2:$Q$2,0))/12</f>
        <v>-666.66666666666663</v>
      </c>
      <c r="CI2316" s="80" cm="1">
        <f t="array" ref="CI2316">INDEX($K:$Q,ROW(),MATCH(CI$3,$K$2:$Q$2,0))/12</f>
        <v>-666.66666666666663</v>
      </c>
      <c r="CJ2316" s="80" cm="1">
        <f t="array" ref="CJ2316">INDEX($K:$Q,ROW(),MATCH(CJ$3,$K$2:$Q$2,0))/12</f>
        <v>-666.66666666666663</v>
      </c>
      <c r="CK2316" s="80" cm="1">
        <f t="array" ref="CK2316">INDEX($K:$Q,ROW(),MATCH(CK$3,$K$2:$Q$2,0))/12</f>
        <v>-666.66666666666663</v>
      </c>
      <c r="CL2316" s="80" cm="1">
        <f t="array" ref="CL2316">INDEX($K:$Q,ROW(),MATCH(CL$3,$K$2:$Q$2,0))/12</f>
        <v>-666.66666666666663</v>
      </c>
      <c r="CN2316" s="74"/>
      <c r="CO2316" s="80" t="e" cm="1">
        <f t="array" ref="CO2316">INDEX($K:$Q,ROW(),MATCH(CO$3,$K$2:$Q$2,0))/CO$5</f>
        <v>#N/A</v>
      </c>
      <c r="CP2316" s="80" t="e" cm="1">
        <f t="array" ref="CP2316">INDEX($K:$Q,ROW(),MATCH(CP$3,$K$2:$Q$2,0))/CP$5</f>
        <v>#N/A</v>
      </c>
      <c r="CQ2316" s="80" t="e" cm="1">
        <f t="array" ref="CQ2316">INDEX($K:$Q,ROW(),MATCH(CQ$3,$K$2:$Q$2,0))/CQ$5</f>
        <v>#N/A</v>
      </c>
      <c r="CR2316" s="80" t="e" cm="1">
        <f t="array" ref="CR2316">INDEX($K:$Q,ROW(),MATCH(CR$3,$K$2:$Q$2,0))/CR$5</f>
        <v>#N/A</v>
      </c>
      <c r="CS2316" s="80" t="e" cm="1">
        <f t="array" ref="CS2316">INDEX($K:$Q,ROW(),MATCH(CS$3,$K$2:$Q$2,0))/CS$5</f>
        <v>#N/A</v>
      </c>
      <c r="CT2316" s="80" t="e" cm="1">
        <f t="array" ref="CT2316">INDEX($K:$Q,ROW(),MATCH(CT$3,$K$2:$Q$2,0))/CT$5</f>
        <v>#N/A</v>
      </c>
      <c r="CU2316" s="80" t="e" cm="1">
        <f t="array" ref="CU2316">INDEX($K:$Q,ROW(),MATCH(CU$3,$K$2:$Q$2,0))/CU$5</f>
        <v>#N/A</v>
      </c>
      <c r="CV2316" s="80" t="e" cm="1">
        <f t="array" ref="CV2316">INDEX($K:$Q,ROW(),MATCH(CV$3,$K$2:$Q$2,0))/CV$5</f>
        <v>#N/A</v>
      </c>
      <c r="CW2316" s="80" t="e" cm="1">
        <f t="array" ref="CW2316">INDEX($K:$Q,ROW(),MATCH(CW$3,$K$2:$Q$2,0))/CW$5</f>
        <v>#N/A</v>
      </c>
      <c r="CX2316" s="80" t="e" cm="1">
        <f t="array" ref="CX2316">INDEX($K:$Q,ROW(),MATCH(CX$3,$K$2:$Q$2,0))/CX$5</f>
        <v>#N/A</v>
      </c>
      <c r="CY2316" s="80" t="e" cm="1">
        <f t="array" ref="CY2316">INDEX($K:$Q,ROW(),MATCH(CY$3,$K$2:$Q$2,0))/CL$5</f>
        <v>#N/A</v>
      </c>
      <c r="CZ2316" s="80" t="e" cm="1">
        <f t="array" ref="CZ2316">INDEX($K:$Q,ROW(),MATCH(CZ$3,$K$2:$Q$2,0))/CZ$5</f>
        <v>#N/A</v>
      </c>
      <c r="DA2316" s="80" t="e" cm="1">
        <f t="array" ref="DA2316">INDEX($K:$Q,ROW(),MATCH(DA$3,$K$2:$Q$2,0))/DA$5</f>
        <v>#N/A</v>
      </c>
      <c r="DB2316" s="80" t="e" cm="1">
        <f t="array" ref="DB2316">INDEX($K:$Q,ROW(),MATCH(DB$3,$K$2:$Q$2,0))/DB$5</f>
        <v>#N/A</v>
      </c>
      <c r="DC2316" s="80" t="e" cm="1">
        <f t="array" ref="DC2316">INDEX($K:$Q,ROW(),MATCH(DC$3,$K$2:$Q$2,0))/DC$5</f>
        <v>#N/A</v>
      </c>
      <c r="DD2316" s="80" t="e" cm="1">
        <f t="array" ref="DD2316">INDEX($K:$Q,ROW(),MATCH(DD$3,$K$2:$Q$2,0))/DD$5</f>
        <v>#N/A</v>
      </c>
      <c r="DE2316" s="80" t="e" cm="1">
        <f t="array" ref="DE2316">INDEX($K:$Q,ROW(),MATCH(DE$3,$K$2:$Q$2,0))/DE$5</f>
        <v>#N/A</v>
      </c>
      <c r="DF2316" s="80" t="e" cm="1">
        <f t="array" ref="DF2316">INDEX($K:$Q,ROW(),MATCH(DF$3,$K$2:$Q$2,0))/DF$5</f>
        <v>#N/A</v>
      </c>
      <c r="DG2316" s="80" t="e" cm="1">
        <f t="array" ref="DG2316">INDEX($K:$Q,ROW(),MATCH(DG$3,$K$2:$Q$2,0))/DG$5</f>
        <v>#N/A</v>
      </c>
      <c r="DH2316" s="80" t="e" cm="1">
        <f t="array" ref="DH2316">INDEX($K:$Q,ROW(),MATCH(DH$3,$K$2:$Q$2,0))/DH$5</f>
        <v>#N/A</v>
      </c>
      <c r="DI2316" s="80" t="e" cm="1">
        <f t="array" ref="DI2316">INDEX($K:$Q,ROW(),MATCH(DI$3,$K$2:$Q$2,0))/DI$5</f>
        <v>#N/A</v>
      </c>
      <c r="DJ2316" s="80" t="e" cm="1">
        <f t="array" ref="DJ2316">INDEX($K:$Q,ROW(),MATCH(DJ$3,$K$2:$Q$2,0))/DJ$5</f>
        <v>#N/A</v>
      </c>
      <c r="DK2316" s="80" t="e" cm="1">
        <f t="array" ref="DK2316">INDEX($K:$Q,ROW(),MATCH(DK$3,$K$2:$Q$2,0))/DK$5</f>
        <v>#N/A</v>
      </c>
      <c r="DL2316" s="80" t="e" cm="1">
        <f t="array" ref="DL2316">INDEX($K:$Q,ROW(),MATCH(DL$3,$K$2:$Q$2,0))/DL$5</f>
        <v>#N/A</v>
      </c>
    </row>
    <row r="2317" spans="1:116" x14ac:dyDescent="0.4">
      <c r="D2317" t="s">
        <v>564</v>
      </c>
      <c r="E2317" s="8" t="str">
        <f t="shared" si="4717"/>
        <v>2317 FAPPELIST-F</v>
      </c>
      <c r="G2317" s="141" t="s">
        <v>566</v>
      </c>
      <c r="K2317" s="23">
        <v>-16000</v>
      </c>
      <c r="L2317" s="23">
        <v>-16000</v>
      </c>
      <c r="M2317" s="23">
        <v>-16000</v>
      </c>
      <c r="N2317" s="23">
        <v>-16000</v>
      </c>
      <c r="O2317" s="23">
        <v>-16000</v>
      </c>
      <c r="P2317" s="23">
        <v>-16000</v>
      </c>
      <c r="S2317" s="80" cm="1">
        <f t="array" ref="S2317">INDEX($K:$Q,ROW(),MATCH(S$3,$K$2:$Q$2,0))/12</f>
        <v>-1333.3333333333333</v>
      </c>
      <c r="T2317" s="80" cm="1">
        <f t="array" ref="T2317">INDEX($K:$Q,ROW(),MATCH(T$3,$K$2:$Q$2,0))/12</f>
        <v>-1333.3333333333333</v>
      </c>
      <c r="U2317" s="80" cm="1">
        <f t="array" ref="U2317">INDEX($K:$Q,ROW(),MATCH(U$3,$K$2:$Q$2,0))/12</f>
        <v>-1333.3333333333333</v>
      </c>
      <c r="V2317" s="80" cm="1">
        <f t="array" ref="V2317">INDEX($K:$Q,ROW(),MATCH(V$3,$K$2:$Q$2,0))/12</f>
        <v>-1333.3333333333333</v>
      </c>
      <c r="W2317" s="80" cm="1">
        <f t="array" ref="W2317">INDEX($K:$Q,ROW(),MATCH(W$3,$K$2:$Q$2,0))/12</f>
        <v>-1333.3333333333333</v>
      </c>
      <c r="X2317" s="80" cm="1">
        <f t="array" ref="X2317">INDEX($K:$Q,ROW(),MATCH(X$3,$K$2:$Q$2,0))/12</f>
        <v>-1333.3333333333333</v>
      </c>
      <c r="Y2317" s="80" cm="1">
        <f t="array" ref="Y2317">INDEX($K:$Q,ROW(),MATCH(Y$3,$K$2:$Q$2,0))/12</f>
        <v>-1333.3333333333333</v>
      </c>
      <c r="Z2317" s="80" cm="1">
        <f t="array" ref="Z2317">INDEX($K:$Q,ROW(),MATCH(Z$3,$K$2:$Q$2,0))/12</f>
        <v>-1333.3333333333333</v>
      </c>
      <c r="AA2317" s="80" cm="1">
        <f t="array" ref="AA2317">INDEX($K:$Q,ROW(),MATCH(AA$3,$K$2:$Q$2,0))/12</f>
        <v>-1333.3333333333333</v>
      </c>
      <c r="AB2317" s="80" cm="1">
        <f t="array" ref="AB2317">INDEX($K:$Q,ROW(),MATCH(AB$3,$K$2:$Q$2,0))/12</f>
        <v>-1333.3333333333333</v>
      </c>
      <c r="AC2317" s="80" cm="1">
        <f t="array" ref="AC2317">INDEX($K:$Q,ROW(),MATCH(AC$3,$K$2:$Q$2,0))/12</f>
        <v>-1333.3333333333333</v>
      </c>
      <c r="AD2317" s="80" cm="1">
        <f t="array" ref="AD2317">INDEX($K:$Q,ROW(),MATCH(AD$3,$K$2:$Q$2,0))/12</f>
        <v>-1333.3333333333333</v>
      </c>
      <c r="AE2317" s="80" cm="1">
        <f t="array" ref="AE2317">INDEX($K:$Q,ROW(),MATCH(AE$3,$K$2:$Q$2,0))/12</f>
        <v>-1333.3333333333333</v>
      </c>
      <c r="AF2317" s="80" cm="1">
        <f t="array" ref="AF2317">INDEX($K:$Q,ROW(),MATCH(AF$3,$K$2:$Q$2,0))/12</f>
        <v>-1333.3333333333333</v>
      </c>
      <c r="AG2317" s="80" cm="1">
        <f t="array" ref="AG2317">INDEX($K:$Q,ROW(),MATCH(AG$3,$K$2:$Q$2,0))/12</f>
        <v>-1333.3333333333333</v>
      </c>
      <c r="AH2317" s="80" cm="1">
        <f t="array" ref="AH2317">INDEX($K:$Q,ROW(),MATCH(AH$3,$K$2:$Q$2,0))/12</f>
        <v>-1333.3333333333333</v>
      </c>
      <c r="AI2317" s="80" cm="1">
        <f t="array" ref="AI2317">INDEX($K:$Q,ROW(),MATCH(AI$3,$K$2:$Q$2,0))/12</f>
        <v>-1333.3333333333333</v>
      </c>
      <c r="AJ2317" s="80" cm="1">
        <f t="array" ref="AJ2317">INDEX($K:$Q,ROW(),MATCH(AJ$3,$K$2:$Q$2,0))/12</f>
        <v>-1333.3333333333333</v>
      </c>
      <c r="AK2317" s="80" cm="1">
        <f t="array" ref="AK2317">INDEX($K:$Q,ROW(),MATCH(AK$3,$K$2:$Q$2,0))/12</f>
        <v>-1333.3333333333333</v>
      </c>
      <c r="AL2317" s="80" cm="1">
        <f t="array" ref="AL2317">INDEX($K:$Q,ROW(),MATCH(AL$3,$K$2:$Q$2,0))/12</f>
        <v>-1333.3333333333333</v>
      </c>
      <c r="AM2317" s="80" cm="1">
        <f t="array" ref="AM2317">INDEX($K:$Q,ROW(),MATCH(AM$3,$K$2:$Q$2,0))/12</f>
        <v>-1333.3333333333333</v>
      </c>
      <c r="AN2317" s="80" cm="1">
        <f t="array" ref="AN2317">INDEX($K:$Q,ROW(),MATCH(AN$3,$K$2:$Q$2,0))/12</f>
        <v>-1333.3333333333333</v>
      </c>
      <c r="AO2317" s="80" cm="1">
        <f t="array" ref="AO2317">INDEX($K:$Q,ROW(),MATCH(AO$3,$K$2:$Q$2,0))/12</f>
        <v>-1333.3333333333333</v>
      </c>
      <c r="AP2317" s="80" cm="1">
        <f t="array" ref="AP2317">INDEX($K:$Q,ROW(),MATCH(AP$3,$K$2:$Q$2,0))/12</f>
        <v>-1333.3333333333333</v>
      </c>
      <c r="AQ2317" s="80" cm="1">
        <f t="array" ref="AQ2317">INDEX($K:$Q,ROW(),MATCH(AQ$3,$K$2:$Q$2,0))/12</f>
        <v>-1333.3333333333333</v>
      </c>
      <c r="AR2317" s="80" cm="1">
        <f t="array" ref="AR2317">INDEX($K:$Q,ROW(),MATCH(AR$3,$K$2:$Q$2,0))/12</f>
        <v>-1333.3333333333333</v>
      </c>
      <c r="AS2317" s="80" cm="1">
        <f t="array" ref="AS2317">INDEX($K:$Q,ROW(),MATCH(AS$3,$K$2:$Q$2,0))/12</f>
        <v>-1333.3333333333333</v>
      </c>
      <c r="AT2317" s="80" cm="1">
        <f t="array" ref="AT2317">INDEX($K:$Q,ROW(),MATCH(AT$3,$K$2:$Q$2,0))/12</f>
        <v>-1333.3333333333333</v>
      </c>
      <c r="AU2317" s="80" cm="1">
        <f t="array" ref="AU2317">INDEX($K:$Q,ROW(),MATCH(AU$3,$K$2:$Q$2,0))/12</f>
        <v>-1333.3333333333333</v>
      </c>
      <c r="AV2317" s="80" cm="1">
        <f t="array" ref="AV2317">INDEX($K:$Q,ROW(),MATCH(AV$3,$K$2:$Q$2,0))/12</f>
        <v>-1333.3333333333333</v>
      </c>
      <c r="AW2317" s="80" cm="1">
        <f t="array" ref="AW2317">INDEX($K:$Q,ROW(),MATCH(AW$3,$K$2:$Q$2,0))/12</f>
        <v>-1333.3333333333333</v>
      </c>
      <c r="AX2317" s="80" cm="1">
        <f t="array" ref="AX2317">INDEX($K:$Q,ROW(),MATCH(AX$3,$K$2:$Q$2,0))/12</f>
        <v>-1333.3333333333333</v>
      </c>
      <c r="AY2317" s="80" cm="1">
        <f t="array" ref="AY2317">INDEX($K:$Q,ROW(),MATCH(AY$3,$K$2:$Q$2,0))/12</f>
        <v>-1333.3333333333333</v>
      </c>
      <c r="AZ2317" s="80" cm="1">
        <f t="array" ref="AZ2317">INDEX($K:$Q,ROW(),MATCH(AZ$3,$K$2:$Q$2,0))/12</f>
        <v>-1333.3333333333333</v>
      </c>
      <c r="BA2317" s="80" cm="1">
        <f t="array" ref="BA2317">INDEX($K:$Q,ROW(),MATCH(BA$3,$K$2:$Q$2,0))/12</f>
        <v>-1333.3333333333333</v>
      </c>
      <c r="BB2317" s="80" cm="1">
        <f t="array" ref="BB2317">INDEX($K:$Q,ROW(),MATCH(BB$3,$K$2:$Q$2,0))/12</f>
        <v>-1333.3333333333333</v>
      </c>
      <c r="BC2317" s="80" cm="1">
        <f t="array" ref="BC2317">INDEX($K:$Q,ROW(),MATCH(BC$3,$K$2:$Q$2,0))/12</f>
        <v>-1333.3333333333333</v>
      </c>
      <c r="BD2317" s="80" cm="1">
        <f t="array" ref="BD2317">INDEX($K:$Q,ROW(),MATCH(BD$3,$K$2:$Q$2,0))/12</f>
        <v>-1333.3333333333333</v>
      </c>
      <c r="BE2317" s="80" cm="1">
        <f t="array" ref="BE2317">INDEX($K:$Q,ROW(),MATCH(BE$3,$K$2:$Q$2,0))/12</f>
        <v>-1333.3333333333333</v>
      </c>
      <c r="BF2317" s="80" cm="1">
        <f t="array" ref="BF2317">INDEX($K:$Q,ROW(),MATCH(BF$3,$K$2:$Q$2,0))/12</f>
        <v>-1333.3333333333333</v>
      </c>
      <c r="BG2317" s="80" cm="1">
        <f t="array" ref="BG2317">INDEX($K:$Q,ROW(),MATCH(BG$3,$K$2:$Q$2,0))/12</f>
        <v>-1333.3333333333333</v>
      </c>
      <c r="BH2317" s="80" cm="1">
        <f t="array" ref="BH2317">INDEX($K:$Q,ROW(),MATCH(BH$3,$K$2:$Q$2,0))/12</f>
        <v>-1333.3333333333333</v>
      </c>
      <c r="BI2317" s="80" cm="1">
        <f t="array" ref="BI2317">INDEX($K:$Q,ROW(),MATCH(BI$3,$K$2:$Q$2,0))/12</f>
        <v>-1333.3333333333333</v>
      </c>
      <c r="BJ2317" s="80" cm="1">
        <f t="array" ref="BJ2317">INDEX($K:$Q,ROW(),MATCH(BJ$3,$K$2:$Q$2,0))/12</f>
        <v>-1333.3333333333333</v>
      </c>
      <c r="BK2317" s="80" cm="1">
        <f t="array" ref="BK2317">INDEX($K:$Q,ROW(),MATCH(BK$3,$K$2:$Q$2,0))/12</f>
        <v>-1333.3333333333333</v>
      </c>
      <c r="BL2317" s="80" cm="1">
        <f t="array" ref="BL2317">INDEX($K:$Q,ROW(),MATCH(BL$3,$K$2:$Q$2,0))/12</f>
        <v>-1333.3333333333333</v>
      </c>
      <c r="BM2317" s="80" cm="1">
        <f t="array" ref="BM2317">INDEX($K:$Q,ROW(),MATCH(BM$3,$K$2:$Q$2,0))/12</f>
        <v>-1333.3333333333333</v>
      </c>
      <c r="BN2317" s="80" cm="1">
        <f t="array" ref="BN2317">INDEX($K:$Q,ROW(),MATCH(BN$3,$K$2:$Q$2,0))/12</f>
        <v>-1333.3333333333333</v>
      </c>
      <c r="BO2317" s="80" cm="1">
        <f t="array" ref="BO2317">INDEX($K:$Q,ROW(),MATCH(BO$3,$K$2:$Q$2,0))/12</f>
        <v>-1333.3333333333333</v>
      </c>
      <c r="BP2317" s="80" cm="1">
        <f t="array" ref="BP2317">INDEX($K:$Q,ROW(),MATCH(BP$3,$K$2:$Q$2,0))/12</f>
        <v>-1333.3333333333333</v>
      </c>
      <c r="BQ2317" s="80" cm="1">
        <f t="array" ref="BQ2317">INDEX($K:$Q,ROW(),MATCH(BQ$3,$K$2:$Q$2,0))/12</f>
        <v>-1333.3333333333333</v>
      </c>
      <c r="BR2317" s="80" cm="1">
        <f t="array" ref="BR2317">INDEX($K:$Q,ROW(),MATCH(BR$3,$K$2:$Q$2,0))/12</f>
        <v>-1333.3333333333333</v>
      </c>
      <c r="BS2317" s="80" cm="1">
        <f t="array" ref="BS2317">INDEX($K:$Q,ROW(),MATCH(BS$3,$K$2:$Q$2,0))/12</f>
        <v>-1333.3333333333333</v>
      </c>
      <c r="BT2317" s="80" cm="1">
        <f t="array" ref="BT2317">INDEX($K:$Q,ROW(),MATCH(BT$3,$K$2:$Q$2,0))/12</f>
        <v>-1333.3333333333333</v>
      </c>
      <c r="BU2317" s="80" cm="1">
        <f t="array" ref="BU2317">INDEX($K:$Q,ROW(),MATCH(BU$3,$K$2:$Q$2,0))/12</f>
        <v>-1333.3333333333333</v>
      </c>
      <c r="BV2317" s="80" cm="1">
        <f t="array" ref="BV2317">INDEX($K:$Q,ROW(),MATCH(BV$3,$K$2:$Q$2,0))/12</f>
        <v>-1333.3333333333333</v>
      </c>
      <c r="BW2317" s="80" cm="1">
        <f t="array" ref="BW2317">INDEX($K:$Q,ROW(),MATCH(BW$3,$K$2:$Q$2,0))/12</f>
        <v>-1333.3333333333333</v>
      </c>
      <c r="BX2317" s="80" cm="1">
        <f t="array" ref="BX2317">INDEX($K:$Q,ROW(),MATCH(BX$3,$K$2:$Q$2,0))/12</f>
        <v>-1333.3333333333333</v>
      </c>
      <c r="BY2317" s="80" cm="1">
        <f t="array" ref="BY2317">INDEX($K:$Q,ROW(),MATCH(BY$3,$K$2:$Q$2,0))/12</f>
        <v>-1333.3333333333333</v>
      </c>
      <c r="BZ2317" s="80" cm="1">
        <f t="array" ref="BZ2317">INDEX($K:$Q,ROW(),MATCH(BZ$3,$K$2:$Q$2,0))/12</f>
        <v>-1333.3333333333333</v>
      </c>
      <c r="CA2317" s="80" cm="1">
        <f t="array" ref="CA2317">INDEX($K:$Q,ROW(),MATCH(CA$3,$K$2:$Q$2,0))/12</f>
        <v>-1333.3333333333333</v>
      </c>
      <c r="CB2317" s="80" cm="1">
        <f t="array" ref="CB2317">INDEX($K:$Q,ROW(),MATCH(CB$3,$K$2:$Q$2,0))/12</f>
        <v>-1333.3333333333333</v>
      </c>
      <c r="CC2317" s="80" cm="1">
        <f t="array" ref="CC2317">INDEX($K:$Q,ROW(),MATCH(CC$3,$K$2:$Q$2,0))/12</f>
        <v>-1333.3333333333333</v>
      </c>
      <c r="CD2317" s="80" cm="1">
        <f t="array" ref="CD2317">INDEX($K:$Q,ROW(),MATCH(CD$3,$K$2:$Q$2,0))/12</f>
        <v>-1333.3333333333333</v>
      </c>
      <c r="CE2317" s="80" cm="1">
        <f t="array" ref="CE2317">INDEX($K:$Q,ROW(),MATCH(CE$3,$K$2:$Q$2,0))/12</f>
        <v>-1333.3333333333333</v>
      </c>
      <c r="CF2317" s="80" cm="1">
        <f t="array" ref="CF2317">INDEX($K:$Q,ROW(),MATCH(CF$3,$K$2:$Q$2,0))/12</f>
        <v>-1333.3333333333333</v>
      </c>
      <c r="CG2317" s="80" cm="1">
        <f t="array" ref="CG2317">INDEX($K:$Q,ROW(),MATCH(CG$3,$K$2:$Q$2,0))/12</f>
        <v>-1333.3333333333333</v>
      </c>
      <c r="CH2317" s="80" cm="1">
        <f t="array" ref="CH2317">INDEX($K:$Q,ROW(),MATCH(CH$3,$K$2:$Q$2,0))/12</f>
        <v>-1333.3333333333333</v>
      </c>
      <c r="CI2317" s="80" cm="1">
        <f t="array" ref="CI2317">INDEX($K:$Q,ROW(),MATCH(CI$3,$K$2:$Q$2,0))/12</f>
        <v>-1333.3333333333333</v>
      </c>
      <c r="CJ2317" s="80" cm="1">
        <f t="array" ref="CJ2317">INDEX($K:$Q,ROW(),MATCH(CJ$3,$K$2:$Q$2,0))/12</f>
        <v>-1333.3333333333333</v>
      </c>
      <c r="CK2317" s="80" cm="1">
        <f t="array" ref="CK2317">INDEX($K:$Q,ROW(),MATCH(CK$3,$K$2:$Q$2,0))/12</f>
        <v>-1333.3333333333333</v>
      </c>
      <c r="CL2317" s="80" cm="1">
        <f t="array" ref="CL2317">INDEX($K:$Q,ROW(),MATCH(CL$3,$K$2:$Q$2,0))/12</f>
        <v>-1333.3333333333333</v>
      </c>
      <c r="CN2317" s="74"/>
      <c r="CO2317" s="80" t="e" cm="1">
        <f t="array" ref="CO2317">INDEX($K:$Q,ROW(),MATCH(CO$3,$K$2:$Q$2,0))/CO$5</f>
        <v>#N/A</v>
      </c>
      <c r="CP2317" s="80" t="e" cm="1">
        <f t="array" ref="CP2317">INDEX($K:$Q,ROW(),MATCH(CP$3,$K$2:$Q$2,0))/CP$5</f>
        <v>#N/A</v>
      </c>
      <c r="CQ2317" s="80" t="e" cm="1">
        <f t="array" ref="CQ2317">INDEX($K:$Q,ROW(),MATCH(CQ$3,$K$2:$Q$2,0))/CQ$5</f>
        <v>#N/A</v>
      </c>
      <c r="CR2317" s="80" t="e" cm="1">
        <f t="array" ref="CR2317">INDEX($K:$Q,ROW(),MATCH(CR$3,$K$2:$Q$2,0))/CR$5</f>
        <v>#N/A</v>
      </c>
      <c r="CS2317" s="80" t="e" cm="1">
        <f t="array" ref="CS2317">INDEX($K:$Q,ROW(),MATCH(CS$3,$K$2:$Q$2,0))/CS$5</f>
        <v>#N/A</v>
      </c>
      <c r="CT2317" s="80" t="e" cm="1">
        <f t="array" ref="CT2317">INDEX($K:$Q,ROW(),MATCH(CT$3,$K$2:$Q$2,0))/CT$5</f>
        <v>#N/A</v>
      </c>
      <c r="CU2317" s="80" t="e" cm="1">
        <f t="array" ref="CU2317">INDEX($K:$Q,ROW(),MATCH(CU$3,$K$2:$Q$2,0))/CU$5</f>
        <v>#N/A</v>
      </c>
      <c r="CV2317" s="80" t="e" cm="1">
        <f t="array" ref="CV2317">INDEX($K:$Q,ROW(),MATCH(CV$3,$K$2:$Q$2,0))/CV$5</f>
        <v>#N/A</v>
      </c>
      <c r="CW2317" s="80" t="e" cm="1">
        <f t="array" ref="CW2317">INDEX($K:$Q,ROW(),MATCH(CW$3,$K$2:$Q$2,0))/CW$5</f>
        <v>#N/A</v>
      </c>
      <c r="CX2317" s="80" t="e" cm="1">
        <f t="array" ref="CX2317">INDEX($K:$Q,ROW(),MATCH(CX$3,$K$2:$Q$2,0))/CX$5</f>
        <v>#N/A</v>
      </c>
      <c r="CY2317" s="80" t="e" cm="1">
        <f t="array" ref="CY2317">INDEX($K:$Q,ROW(),MATCH(CY$3,$K$2:$Q$2,0))/CL$5</f>
        <v>#N/A</v>
      </c>
      <c r="CZ2317" s="80" t="e" cm="1">
        <f t="array" ref="CZ2317">INDEX($K:$Q,ROW(),MATCH(CZ$3,$K$2:$Q$2,0))/CZ$5</f>
        <v>#N/A</v>
      </c>
      <c r="DA2317" s="80" t="e" cm="1">
        <f t="array" ref="DA2317">INDEX($K:$Q,ROW(),MATCH(DA$3,$K$2:$Q$2,0))/DA$5</f>
        <v>#N/A</v>
      </c>
      <c r="DB2317" s="80" t="e" cm="1">
        <f t="array" ref="DB2317">INDEX($K:$Q,ROW(),MATCH(DB$3,$K$2:$Q$2,0))/DB$5</f>
        <v>#N/A</v>
      </c>
      <c r="DC2317" s="80" t="e" cm="1">
        <f t="array" ref="DC2317">INDEX($K:$Q,ROW(),MATCH(DC$3,$K$2:$Q$2,0))/DC$5</f>
        <v>#N/A</v>
      </c>
      <c r="DD2317" s="80" t="e" cm="1">
        <f t="array" ref="DD2317">INDEX($K:$Q,ROW(),MATCH(DD$3,$K$2:$Q$2,0))/DD$5</f>
        <v>#N/A</v>
      </c>
      <c r="DE2317" s="80" t="e" cm="1">
        <f t="array" ref="DE2317">INDEX($K:$Q,ROW(),MATCH(DE$3,$K$2:$Q$2,0))/DE$5</f>
        <v>#N/A</v>
      </c>
      <c r="DF2317" s="80" t="e" cm="1">
        <f t="array" ref="DF2317">INDEX($K:$Q,ROW(),MATCH(DF$3,$K$2:$Q$2,0))/DF$5</f>
        <v>#N/A</v>
      </c>
      <c r="DG2317" s="80" t="e" cm="1">
        <f t="array" ref="DG2317">INDEX($K:$Q,ROW(),MATCH(DG$3,$K$2:$Q$2,0))/DG$5</f>
        <v>#N/A</v>
      </c>
      <c r="DH2317" s="80" t="e" cm="1">
        <f t="array" ref="DH2317">INDEX($K:$Q,ROW(),MATCH(DH$3,$K$2:$Q$2,0))/DH$5</f>
        <v>#N/A</v>
      </c>
      <c r="DI2317" s="80" t="e" cm="1">
        <f t="array" ref="DI2317">INDEX($K:$Q,ROW(),MATCH(DI$3,$K$2:$Q$2,0))/DI$5</f>
        <v>#N/A</v>
      </c>
      <c r="DJ2317" s="80" t="e" cm="1">
        <f t="array" ref="DJ2317">INDEX($K:$Q,ROW(),MATCH(DJ$3,$K$2:$Q$2,0))/DJ$5</f>
        <v>#N/A</v>
      </c>
      <c r="DK2317" s="80" t="e" cm="1">
        <f t="array" ref="DK2317">INDEX($K:$Q,ROW(),MATCH(DK$3,$K$2:$Q$2,0))/DK$5</f>
        <v>#N/A</v>
      </c>
      <c r="DL2317" s="80" t="e" cm="1">
        <f t="array" ref="DL2317">INDEX($K:$Q,ROW(),MATCH(DL$3,$K$2:$Q$2,0))/DL$5</f>
        <v>#N/A</v>
      </c>
    </row>
    <row r="2318" spans="1:116" x14ac:dyDescent="0.4">
      <c r="D2318" t="s">
        <v>564</v>
      </c>
      <c r="E2318" s="8" t="str">
        <f t="shared" si="4717"/>
        <v>2318 FAPPELIST-F</v>
      </c>
      <c r="G2318" s="141" t="s">
        <v>567</v>
      </c>
      <c r="K2318" s="23">
        <v>-32000</v>
      </c>
      <c r="L2318" s="23">
        <v>-32000</v>
      </c>
      <c r="M2318" s="23">
        <v>-32000</v>
      </c>
      <c r="N2318" s="23">
        <v>-32000</v>
      </c>
      <c r="O2318" s="23">
        <v>-32000</v>
      </c>
      <c r="P2318" s="23">
        <v>-32000</v>
      </c>
      <c r="S2318" s="80" cm="1">
        <f t="array" ref="S2318">INDEX($K:$Q,ROW(),MATCH(S$3,$K$2:$Q$2,0))/12</f>
        <v>-2666.6666666666665</v>
      </c>
      <c r="T2318" s="80" cm="1">
        <f t="array" ref="T2318">INDEX($K:$Q,ROW(),MATCH(T$3,$K$2:$Q$2,0))/12</f>
        <v>-2666.6666666666665</v>
      </c>
      <c r="U2318" s="80" cm="1">
        <f t="array" ref="U2318">INDEX($K:$Q,ROW(),MATCH(U$3,$K$2:$Q$2,0))/12</f>
        <v>-2666.6666666666665</v>
      </c>
      <c r="V2318" s="80" cm="1">
        <f t="array" ref="V2318">INDEX($K:$Q,ROW(),MATCH(V$3,$K$2:$Q$2,0))/12</f>
        <v>-2666.6666666666665</v>
      </c>
      <c r="W2318" s="80" cm="1">
        <f t="array" ref="W2318">INDEX($K:$Q,ROW(),MATCH(W$3,$K$2:$Q$2,0))/12</f>
        <v>-2666.6666666666665</v>
      </c>
      <c r="X2318" s="80" cm="1">
        <f t="array" ref="X2318">INDEX($K:$Q,ROW(),MATCH(X$3,$K$2:$Q$2,0))/12</f>
        <v>-2666.6666666666665</v>
      </c>
      <c r="Y2318" s="80" cm="1">
        <f t="array" ref="Y2318">INDEX($K:$Q,ROW(),MATCH(Y$3,$K$2:$Q$2,0))/12</f>
        <v>-2666.6666666666665</v>
      </c>
      <c r="Z2318" s="80" cm="1">
        <f t="array" ref="Z2318">INDEX($K:$Q,ROW(),MATCH(Z$3,$K$2:$Q$2,0))/12</f>
        <v>-2666.6666666666665</v>
      </c>
      <c r="AA2318" s="80" cm="1">
        <f t="array" ref="AA2318">INDEX($K:$Q,ROW(),MATCH(AA$3,$K$2:$Q$2,0))/12</f>
        <v>-2666.6666666666665</v>
      </c>
      <c r="AB2318" s="80" cm="1">
        <f t="array" ref="AB2318">INDEX($K:$Q,ROW(),MATCH(AB$3,$K$2:$Q$2,0))/12</f>
        <v>-2666.6666666666665</v>
      </c>
      <c r="AC2318" s="80" cm="1">
        <f t="array" ref="AC2318">INDEX($K:$Q,ROW(),MATCH(AC$3,$K$2:$Q$2,0))/12</f>
        <v>-2666.6666666666665</v>
      </c>
      <c r="AD2318" s="80" cm="1">
        <f t="array" ref="AD2318">INDEX($K:$Q,ROW(),MATCH(AD$3,$K$2:$Q$2,0))/12</f>
        <v>-2666.6666666666665</v>
      </c>
      <c r="AE2318" s="80" cm="1">
        <f t="array" ref="AE2318">INDEX($K:$Q,ROW(),MATCH(AE$3,$K$2:$Q$2,0))/12</f>
        <v>-2666.6666666666665</v>
      </c>
      <c r="AF2318" s="80" cm="1">
        <f t="array" ref="AF2318">INDEX($K:$Q,ROW(),MATCH(AF$3,$K$2:$Q$2,0))/12</f>
        <v>-2666.6666666666665</v>
      </c>
      <c r="AG2318" s="80" cm="1">
        <f t="array" ref="AG2318">INDEX($K:$Q,ROW(),MATCH(AG$3,$K$2:$Q$2,0))/12</f>
        <v>-2666.6666666666665</v>
      </c>
      <c r="AH2318" s="80" cm="1">
        <f t="array" ref="AH2318">INDEX($K:$Q,ROW(),MATCH(AH$3,$K$2:$Q$2,0))/12</f>
        <v>-2666.6666666666665</v>
      </c>
      <c r="AI2318" s="80" cm="1">
        <f t="array" ref="AI2318">INDEX($K:$Q,ROW(),MATCH(AI$3,$K$2:$Q$2,0))/12</f>
        <v>-2666.6666666666665</v>
      </c>
      <c r="AJ2318" s="80" cm="1">
        <f t="array" ref="AJ2318">INDEX($K:$Q,ROW(),MATCH(AJ$3,$K$2:$Q$2,0))/12</f>
        <v>-2666.6666666666665</v>
      </c>
      <c r="AK2318" s="80" cm="1">
        <f t="array" ref="AK2318">INDEX($K:$Q,ROW(),MATCH(AK$3,$K$2:$Q$2,0))/12</f>
        <v>-2666.6666666666665</v>
      </c>
      <c r="AL2318" s="80" cm="1">
        <f t="array" ref="AL2318">INDEX($K:$Q,ROW(),MATCH(AL$3,$K$2:$Q$2,0))/12</f>
        <v>-2666.6666666666665</v>
      </c>
      <c r="AM2318" s="80" cm="1">
        <f t="array" ref="AM2318">INDEX($K:$Q,ROW(),MATCH(AM$3,$K$2:$Q$2,0))/12</f>
        <v>-2666.6666666666665</v>
      </c>
      <c r="AN2318" s="80" cm="1">
        <f t="array" ref="AN2318">INDEX($K:$Q,ROW(),MATCH(AN$3,$K$2:$Q$2,0))/12</f>
        <v>-2666.6666666666665</v>
      </c>
      <c r="AO2318" s="80" cm="1">
        <f t="array" ref="AO2318">INDEX($K:$Q,ROW(),MATCH(AO$3,$K$2:$Q$2,0))/12</f>
        <v>-2666.6666666666665</v>
      </c>
      <c r="AP2318" s="80" cm="1">
        <f t="array" ref="AP2318">INDEX($K:$Q,ROW(),MATCH(AP$3,$K$2:$Q$2,0))/12</f>
        <v>-2666.6666666666665</v>
      </c>
      <c r="AQ2318" s="80" cm="1">
        <f t="array" ref="AQ2318">INDEX($K:$Q,ROW(),MATCH(AQ$3,$K$2:$Q$2,0))/12</f>
        <v>-2666.6666666666665</v>
      </c>
      <c r="AR2318" s="80" cm="1">
        <f t="array" ref="AR2318">INDEX($K:$Q,ROW(),MATCH(AR$3,$K$2:$Q$2,0))/12</f>
        <v>-2666.6666666666665</v>
      </c>
      <c r="AS2318" s="80" cm="1">
        <f t="array" ref="AS2318">INDEX($K:$Q,ROW(),MATCH(AS$3,$K$2:$Q$2,0))/12</f>
        <v>-2666.6666666666665</v>
      </c>
      <c r="AT2318" s="80" cm="1">
        <f t="array" ref="AT2318">INDEX($K:$Q,ROW(),MATCH(AT$3,$K$2:$Q$2,0))/12</f>
        <v>-2666.6666666666665</v>
      </c>
      <c r="AU2318" s="80" cm="1">
        <f t="array" ref="AU2318">INDEX($K:$Q,ROW(),MATCH(AU$3,$K$2:$Q$2,0))/12</f>
        <v>-2666.6666666666665</v>
      </c>
      <c r="AV2318" s="80" cm="1">
        <f t="array" ref="AV2318">INDEX($K:$Q,ROW(),MATCH(AV$3,$K$2:$Q$2,0))/12</f>
        <v>-2666.6666666666665</v>
      </c>
      <c r="AW2318" s="80" cm="1">
        <f t="array" ref="AW2318">INDEX($K:$Q,ROW(),MATCH(AW$3,$K$2:$Q$2,0))/12</f>
        <v>-2666.6666666666665</v>
      </c>
      <c r="AX2318" s="80" cm="1">
        <f t="array" ref="AX2318">INDEX($K:$Q,ROW(),MATCH(AX$3,$K$2:$Q$2,0))/12</f>
        <v>-2666.6666666666665</v>
      </c>
      <c r="AY2318" s="80" cm="1">
        <f t="array" ref="AY2318">INDEX($K:$Q,ROW(),MATCH(AY$3,$K$2:$Q$2,0))/12</f>
        <v>-2666.6666666666665</v>
      </c>
      <c r="AZ2318" s="80" cm="1">
        <f t="array" ref="AZ2318">INDEX($K:$Q,ROW(),MATCH(AZ$3,$K$2:$Q$2,0))/12</f>
        <v>-2666.6666666666665</v>
      </c>
      <c r="BA2318" s="80" cm="1">
        <f t="array" ref="BA2318">INDEX($K:$Q,ROW(),MATCH(BA$3,$K$2:$Q$2,0))/12</f>
        <v>-2666.6666666666665</v>
      </c>
      <c r="BB2318" s="80" cm="1">
        <f t="array" ref="BB2318">INDEX($K:$Q,ROW(),MATCH(BB$3,$K$2:$Q$2,0))/12</f>
        <v>-2666.6666666666665</v>
      </c>
      <c r="BC2318" s="80" cm="1">
        <f t="array" ref="BC2318">INDEX($K:$Q,ROW(),MATCH(BC$3,$K$2:$Q$2,0))/12</f>
        <v>-2666.6666666666665</v>
      </c>
      <c r="BD2318" s="80" cm="1">
        <f t="array" ref="BD2318">INDEX($K:$Q,ROW(),MATCH(BD$3,$K$2:$Q$2,0))/12</f>
        <v>-2666.6666666666665</v>
      </c>
      <c r="BE2318" s="80" cm="1">
        <f t="array" ref="BE2318">INDEX($K:$Q,ROW(),MATCH(BE$3,$K$2:$Q$2,0))/12</f>
        <v>-2666.6666666666665</v>
      </c>
      <c r="BF2318" s="80" cm="1">
        <f t="array" ref="BF2318">INDEX($K:$Q,ROW(),MATCH(BF$3,$K$2:$Q$2,0))/12</f>
        <v>-2666.6666666666665</v>
      </c>
      <c r="BG2318" s="80" cm="1">
        <f t="array" ref="BG2318">INDEX($K:$Q,ROW(),MATCH(BG$3,$K$2:$Q$2,0))/12</f>
        <v>-2666.6666666666665</v>
      </c>
      <c r="BH2318" s="80" cm="1">
        <f t="array" ref="BH2318">INDEX($K:$Q,ROW(),MATCH(BH$3,$K$2:$Q$2,0))/12</f>
        <v>-2666.6666666666665</v>
      </c>
      <c r="BI2318" s="80" cm="1">
        <f t="array" ref="BI2318">INDEX($K:$Q,ROW(),MATCH(BI$3,$K$2:$Q$2,0))/12</f>
        <v>-2666.6666666666665</v>
      </c>
      <c r="BJ2318" s="80" cm="1">
        <f t="array" ref="BJ2318">INDEX($K:$Q,ROW(),MATCH(BJ$3,$K$2:$Q$2,0))/12</f>
        <v>-2666.6666666666665</v>
      </c>
      <c r="BK2318" s="80" cm="1">
        <f t="array" ref="BK2318">INDEX($K:$Q,ROW(),MATCH(BK$3,$K$2:$Q$2,0))/12</f>
        <v>-2666.6666666666665</v>
      </c>
      <c r="BL2318" s="80" cm="1">
        <f t="array" ref="BL2318">INDEX($K:$Q,ROW(),MATCH(BL$3,$K$2:$Q$2,0))/12</f>
        <v>-2666.6666666666665</v>
      </c>
      <c r="BM2318" s="80" cm="1">
        <f t="array" ref="BM2318">INDEX($K:$Q,ROW(),MATCH(BM$3,$K$2:$Q$2,0))/12</f>
        <v>-2666.6666666666665</v>
      </c>
      <c r="BN2318" s="80" cm="1">
        <f t="array" ref="BN2318">INDEX($K:$Q,ROW(),MATCH(BN$3,$K$2:$Q$2,0))/12</f>
        <v>-2666.6666666666665</v>
      </c>
      <c r="BO2318" s="80" cm="1">
        <f t="array" ref="BO2318">INDEX($K:$Q,ROW(),MATCH(BO$3,$K$2:$Q$2,0))/12</f>
        <v>-2666.6666666666665</v>
      </c>
      <c r="BP2318" s="80" cm="1">
        <f t="array" ref="BP2318">INDEX($K:$Q,ROW(),MATCH(BP$3,$K$2:$Q$2,0))/12</f>
        <v>-2666.6666666666665</v>
      </c>
      <c r="BQ2318" s="80" cm="1">
        <f t="array" ref="BQ2318">INDEX($K:$Q,ROW(),MATCH(BQ$3,$K$2:$Q$2,0))/12</f>
        <v>-2666.6666666666665</v>
      </c>
      <c r="BR2318" s="80" cm="1">
        <f t="array" ref="BR2318">INDEX($K:$Q,ROW(),MATCH(BR$3,$K$2:$Q$2,0))/12</f>
        <v>-2666.6666666666665</v>
      </c>
      <c r="BS2318" s="80" cm="1">
        <f t="array" ref="BS2318">INDEX($K:$Q,ROW(),MATCH(BS$3,$K$2:$Q$2,0))/12</f>
        <v>-2666.6666666666665</v>
      </c>
      <c r="BT2318" s="80" cm="1">
        <f t="array" ref="BT2318">INDEX($K:$Q,ROW(),MATCH(BT$3,$K$2:$Q$2,0))/12</f>
        <v>-2666.6666666666665</v>
      </c>
      <c r="BU2318" s="80" cm="1">
        <f t="array" ref="BU2318">INDEX($K:$Q,ROW(),MATCH(BU$3,$K$2:$Q$2,0))/12</f>
        <v>-2666.6666666666665</v>
      </c>
      <c r="BV2318" s="80" cm="1">
        <f t="array" ref="BV2318">INDEX($K:$Q,ROW(),MATCH(BV$3,$K$2:$Q$2,0))/12</f>
        <v>-2666.6666666666665</v>
      </c>
      <c r="BW2318" s="80" cm="1">
        <f t="array" ref="BW2318">INDEX($K:$Q,ROW(),MATCH(BW$3,$K$2:$Q$2,0))/12</f>
        <v>-2666.6666666666665</v>
      </c>
      <c r="BX2318" s="80" cm="1">
        <f t="array" ref="BX2318">INDEX($K:$Q,ROW(),MATCH(BX$3,$K$2:$Q$2,0))/12</f>
        <v>-2666.6666666666665</v>
      </c>
      <c r="BY2318" s="80" cm="1">
        <f t="array" ref="BY2318">INDEX($K:$Q,ROW(),MATCH(BY$3,$K$2:$Q$2,0))/12</f>
        <v>-2666.6666666666665</v>
      </c>
      <c r="BZ2318" s="80" cm="1">
        <f t="array" ref="BZ2318">INDEX($K:$Q,ROW(),MATCH(BZ$3,$K$2:$Q$2,0))/12</f>
        <v>-2666.6666666666665</v>
      </c>
      <c r="CA2318" s="80" cm="1">
        <f t="array" ref="CA2318">INDEX($K:$Q,ROW(),MATCH(CA$3,$K$2:$Q$2,0))/12</f>
        <v>-2666.6666666666665</v>
      </c>
      <c r="CB2318" s="80" cm="1">
        <f t="array" ref="CB2318">INDEX($K:$Q,ROW(),MATCH(CB$3,$K$2:$Q$2,0))/12</f>
        <v>-2666.6666666666665</v>
      </c>
      <c r="CC2318" s="80" cm="1">
        <f t="array" ref="CC2318">INDEX($K:$Q,ROW(),MATCH(CC$3,$K$2:$Q$2,0))/12</f>
        <v>-2666.6666666666665</v>
      </c>
      <c r="CD2318" s="80" cm="1">
        <f t="array" ref="CD2318">INDEX($K:$Q,ROW(),MATCH(CD$3,$K$2:$Q$2,0))/12</f>
        <v>-2666.6666666666665</v>
      </c>
      <c r="CE2318" s="80" cm="1">
        <f t="array" ref="CE2318">INDEX($K:$Q,ROW(),MATCH(CE$3,$K$2:$Q$2,0))/12</f>
        <v>-2666.6666666666665</v>
      </c>
      <c r="CF2318" s="80" cm="1">
        <f t="array" ref="CF2318">INDEX($K:$Q,ROW(),MATCH(CF$3,$K$2:$Q$2,0))/12</f>
        <v>-2666.6666666666665</v>
      </c>
      <c r="CG2318" s="80" cm="1">
        <f t="array" ref="CG2318">INDEX($K:$Q,ROW(),MATCH(CG$3,$K$2:$Q$2,0))/12</f>
        <v>-2666.6666666666665</v>
      </c>
      <c r="CH2318" s="80" cm="1">
        <f t="array" ref="CH2318">INDEX($K:$Q,ROW(),MATCH(CH$3,$K$2:$Q$2,0))/12</f>
        <v>-2666.6666666666665</v>
      </c>
      <c r="CI2318" s="80" cm="1">
        <f t="array" ref="CI2318">INDEX($K:$Q,ROW(),MATCH(CI$3,$K$2:$Q$2,0))/12</f>
        <v>-2666.6666666666665</v>
      </c>
      <c r="CJ2318" s="80" cm="1">
        <f t="array" ref="CJ2318">INDEX($K:$Q,ROW(),MATCH(CJ$3,$K$2:$Q$2,0))/12</f>
        <v>-2666.6666666666665</v>
      </c>
      <c r="CK2318" s="80" cm="1">
        <f t="array" ref="CK2318">INDEX($K:$Q,ROW(),MATCH(CK$3,$K$2:$Q$2,0))/12</f>
        <v>-2666.6666666666665</v>
      </c>
      <c r="CL2318" s="80" cm="1">
        <f t="array" ref="CL2318">INDEX($K:$Q,ROW(),MATCH(CL$3,$K$2:$Q$2,0))/12</f>
        <v>-2666.6666666666665</v>
      </c>
      <c r="CN2318" s="74"/>
      <c r="CO2318" s="80" t="e" cm="1">
        <f t="array" ref="CO2318">INDEX($K:$Q,ROW(),MATCH(CO$3,$K$2:$Q$2,0))/CO$5</f>
        <v>#N/A</v>
      </c>
      <c r="CP2318" s="80" t="e" cm="1">
        <f t="array" ref="CP2318">INDEX($K:$Q,ROW(),MATCH(CP$3,$K$2:$Q$2,0))/CP$5</f>
        <v>#N/A</v>
      </c>
      <c r="CQ2318" s="80" t="e" cm="1">
        <f t="array" ref="CQ2318">INDEX($K:$Q,ROW(),MATCH(CQ$3,$K$2:$Q$2,0))/CQ$5</f>
        <v>#N/A</v>
      </c>
      <c r="CR2318" s="80" t="e" cm="1">
        <f t="array" ref="CR2318">INDEX($K:$Q,ROW(),MATCH(CR$3,$K$2:$Q$2,0))/CR$5</f>
        <v>#N/A</v>
      </c>
      <c r="CS2318" s="80" t="e" cm="1">
        <f t="array" ref="CS2318">INDEX($K:$Q,ROW(),MATCH(CS$3,$K$2:$Q$2,0))/CS$5</f>
        <v>#N/A</v>
      </c>
      <c r="CT2318" s="80" t="e" cm="1">
        <f t="array" ref="CT2318">INDEX($K:$Q,ROW(),MATCH(CT$3,$K$2:$Q$2,0))/CT$5</f>
        <v>#N/A</v>
      </c>
      <c r="CU2318" s="80" t="e" cm="1">
        <f t="array" ref="CU2318">INDEX($K:$Q,ROW(),MATCH(CU$3,$K$2:$Q$2,0))/CU$5</f>
        <v>#N/A</v>
      </c>
      <c r="CV2318" s="80" t="e" cm="1">
        <f t="array" ref="CV2318">INDEX($K:$Q,ROW(),MATCH(CV$3,$K$2:$Q$2,0))/CV$5</f>
        <v>#N/A</v>
      </c>
      <c r="CW2318" s="80" t="e" cm="1">
        <f t="array" ref="CW2318">INDEX($K:$Q,ROW(),MATCH(CW$3,$K$2:$Q$2,0))/CW$5</f>
        <v>#N/A</v>
      </c>
      <c r="CX2318" s="80" t="e" cm="1">
        <f t="array" ref="CX2318">INDEX($K:$Q,ROW(),MATCH(CX$3,$K$2:$Q$2,0))/CX$5</f>
        <v>#N/A</v>
      </c>
      <c r="CY2318" s="80" t="e" cm="1">
        <f t="array" ref="CY2318">INDEX($K:$Q,ROW(),MATCH(CY$3,$K$2:$Q$2,0))/CL$5</f>
        <v>#N/A</v>
      </c>
      <c r="CZ2318" s="80" t="e" cm="1">
        <f t="array" ref="CZ2318">INDEX($K:$Q,ROW(),MATCH(CZ$3,$K$2:$Q$2,0))/CZ$5</f>
        <v>#N/A</v>
      </c>
      <c r="DA2318" s="80" t="e" cm="1">
        <f t="array" ref="DA2318">INDEX($K:$Q,ROW(),MATCH(DA$3,$K$2:$Q$2,0))/DA$5</f>
        <v>#N/A</v>
      </c>
      <c r="DB2318" s="80" t="e" cm="1">
        <f t="array" ref="DB2318">INDEX($K:$Q,ROW(),MATCH(DB$3,$K$2:$Q$2,0))/DB$5</f>
        <v>#N/A</v>
      </c>
      <c r="DC2318" s="80" t="e" cm="1">
        <f t="array" ref="DC2318">INDEX($K:$Q,ROW(),MATCH(DC$3,$K$2:$Q$2,0))/DC$5</f>
        <v>#N/A</v>
      </c>
      <c r="DD2318" s="80" t="e" cm="1">
        <f t="array" ref="DD2318">INDEX($K:$Q,ROW(),MATCH(DD$3,$K$2:$Q$2,0))/DD$5</f>
        <v>#N/A</v>
      </c>
      <c r="DE2318" s="80" t="e" cm="1">
        <f t="array" ref="DE2318">INDEX($K:$Q,ROW(),MATCH(DE$3,$K$2:$Q$2,0))/DE$5</f>
        <v>#N/A</v>
      </c>
      <c r="DF2318" s="80" t="e" cm="1">
        <f t="array" ref="DF2318">INDEX($K:$Q,ROW(),MATCH(DF$3,$K$2:$Q$2,0))/DF$5</f>
        <v>#N/A</v>
      </c>
      <c r="DG2318" s="80" t="e" cm="1">
        <f t="array" ref="DG2318">INDEX($K:$Q,ROW(),MATCH(DG$3,$K$2:$Q$2,0))/DG$5</f>
        <v>#N/A</v>
      </c>
      <c r="DH2318" s="80" t="e" cm="1">
        <f t="array" ref="DH2318">INDEX($K:$Q,ROW(),MATCH(DH$3,$K$2:$Q$2,0))/DH$5</f>
        <v>#N/A</v>
      </c>
      <c r="DI2318" s="80" t="e" cm="1">
        <f t="array" ref="DI2318">INDEX($K:$Q,ROW(),MATCH(DI$3,$K$2:$Q$2,0))/DI$5</f>
        <v>#N/A</v>
      </c>
      <c r="DJ2318" s="80" t="e" cm="1">
        <f t="array" ref="DJ2318">INDEX($K:$Q,ROW(),MATCH(DJ$3,$K$2:$Q$2,0))/DJ$5</f>
        <v>#N/A</v>
      </c>
      <c r="DK2318" s="80" t="e" cm="1">
        <f t="array" ref="DK2318">INDEX($K:$Q,ROW(),MATCH(DK$3,$K$2:$Q$2,0))/DK$5</f>
        <v>#N/A</v>
      </c>
      <c r="DL2318" s="80" t="e" cm="1">
        <f t="array" ref="DL2318">INDEX($K:$Q,ROW(),MATCH(DL$3,$K$2:$Q$2,0))/DL$5</f>
        <v>#N/A</v>
      </c>
    </row>
    <row r="2319" spans="1:116" x14ac:dyDescent="0.4">
      <c r="D2319" t="s">
        <v>564</v>
      </c>
      <c r="E2319" s="8" t="str">
        <f t="shared" si="4717"/>
        <v>2319 FAPPELIST-F</v>
      </c>
      <c r="G2319" s="141" t="s">
        <v>568</v>
      </c>
      <c r="K2319" s="23">
        <v>-64000</v>
      </c>
      <c r="L2319" s="23">
        <v>-64000</v>
      </c>
      <c r="M2319" s="23">
        <v>-64000</v>
      </c>
      <c r="N2319" s="23">
        <v>-64000</v>
      </c>
      <c r="O2319" s="23">
        <v>-64000</v>
      </c>
      <c r="P2319" s="23">
        <v>-64000</v>
      </c>
      <c r="S2319" s="80" cm="1">
        <f t="array" ref="S2319">INDEX($K:$Q,ROW(),MATCH(S$3,$K$2:$Q$2,0))/12</f>
        <v>-5333.333333333333</v>
      </c>
      <c r="T2319" s="80" cm="1">
        <f t="array" ref="T2319">INDEX($K:$Q,ROW(),MATCH(T$3,$K$2:$Q$2,0))/12</f>
        <v>-5333.333333333333</v>
      </c>
      <c r="U2319" s="80" cm="1">
        <f t="array" ref="U2319">INDEX($K:$Q,ROW(),MATCH(U$3,$K$2:$Q$2,0))/12</f>
        <v>-5333.333333333333</v>
      </c>
      <c r="V2319" s="80" cm="1">
        <f t="array" ref="V2319">INDEX($K:$Q,ROW(),MATCH(V$3,$K$2:$Q$2,0))/12</f>
        <v>-5333.333333333333</v>
      </c>
      <c r="W2319" s="80" cm="1">
        <f t="array" ref="W2319">INDEX($K:$Q,ROW(),MATCH(W$3,$K$2:$Q$2,0))/12</f>
        <v>-5333.333333333333</v>
      </c>
      <c r="X2319" s="80" cm="1">
        <f t="array" ref="X2319">INDEX($K:$Q,ROW(),MATCH(X$3,$K$2:$Q$2,0))/12</f>
        <v>-5333.333333333333</v>
      </c>
      <c r="Y2319" s="80" cm="1">
        <f t="array" ref="Y2319">INDEX($K:$Q,ROW(),MATCH(Y$3,$K$2:$Q$2,0))/12</f>
        <v>-5333.333333333333</v>
      </c>
      <c r="Z2319" s="80" cm="1">
        <f t="array" ref="Z2319">INDEX($K:$Q,ROW(),MATCH(Z$3,$K$2:$Q$2,0))/12</f>
        <v>-5333.333333333333</v>
      </c>
      <c r="AA2319" s="80" cm="1">
        <f t="array" ref="AA2319">INDEX($K:$Q,ROW(),MATCH(AA$3,$K$2:$Q$2,0))/12</f>
        <v>-5333.333333333333</v>
      </c>
      <c r="AB2319" s="80" cm="1">
        <f t="array" ref="AB2319">INDEX($K:$Q,ROW(),MATCH(AB$3,$K$2:$Q$2,0))/12</f>
        <v>-5333.333333333333</v>
      </c>
      <c r="AC2319" s="80" cm="1">
        <f t="array" ref="AC2319">INDEX($K:$Q,ROW(),MATCH(AC$3,$K$2:$Q$2,0))/12</f>
        <v>-5333.333333333333</v>
      </c>
      <c r="AD2319" s="80" cm="1">
        <f t="array" ref="AD2319">INDEX($K:$Q,ROW(),MATCH(AD$3,$K$2:$Q$2,0))/12</f>
        <v>-5333.333333333333</v>
      </c>
      <c r="AE2319" s="80" cm="1">
        <f t="array" ref="AE2319">INDEX($K:$Q,ROW(),MATCH(AE$3,$K$2:$Q$2,0))/12</f>
        <v>-5333.333333333333</v>
      </c>
      <c r="AF2319" s="80" cm="1">
        <f t="array" ref="AF2319">INDEX($K:$Q,ROW(),MATCH(AF$3,$K$2:$Q$2,0))/12</f>
        <v>-5333.333333333333</v>
      </c>
      <c r="AG2319" s="80" cm="1">
        <f t="array" ref="AG2319">INDEX($K:$Q,ROW(),MATCH(AG$3,$K$2:$Q$2,0))/12</f>
        <v>-5333.333333333333</v>
      </c>
      <c r="AH2319" s="80" cm="1">
        <f t="array" ref="AH2319">INDEX($K:$Q,ROW(),MATCH(AH$3,$K$2:$Q$2,0))/12</f>
        <v>-5333.333333333333</v>
      </c>
      <c r="AI2319" s="80" cm="1">
        <f t="array" ref="AI2319">INDEX($K:$Q,ROW(),MATCH(AI$3,$K$2:$Q$2,0))/12</f>
        <v>-5333.333333333333</v>
      </c>
      <c r="AJ2319" s="80" cm="1">
        <f t="array" ref="AJ2319">INDEX($K:$Q,ROW(),MATCH(AJ$3,$K$2:$Q$2,0))/12</f>
        <v>-5333.333333333333</v>
      </c>
      <c r="AK2319" s="80" cm="1">
        <f t="array" ref="AK2319">INDEX($K:$Q,ROW(),MATCH(AK$3,$K$2:$Q$2,0))/12</f>
        <v>-5333.333333333333</v>
      </c>
      <c r="AL2319" s="80" cm="1">
        <f t="array" ref="AL2319">INDEX($K:$Q,ROW(),MATCH(AL$3,$K$2:$Q$2,0))/12</f>
        <v>-5333.333333333333</v>
      </c>
      <c r="AM2319" s="80" cm="1">
        <f t="array" ref="AM2319">INDEX($K:$Q,ROW(),MATCH(AM$3,$K$2:$Q$2,0))/12</f>
        <v>-5333.333333333333</v>
      </c>
      <c r="AN2319" s="80" cm="1">
        <f t="array" ref="AN2319">INDEX($K:$Q,ROW(),MATCH(AN$3,$K$2:$Q$2,0))/12</f>
        <v>-5333.333333333333</v>
      </c>
      <c r="AO2319" s="80" cm="1">
        <f t="array" ref="AO2319">INDEX($K:$Q,ROW(),MATCH(AO$3,$K$2:$Q$2,0))/12</f>
        <v>-5333.333333333333</v>
      </c>
      <c r="AP2319" s="80" cm="1">
        <f t="array" ref="AP2319">INDEX($K:$Q,ROW(),MATCH(AP$3,$K$2:$Q$2,0))/12</f>
        <v>-5333.333333333333</v>
      </c>
      <c r="AQ2319" s="80" cm="1">
        <f t="array" ref="AQ2319">INDEX($K:$Q,ROW(),MATCH(AQ$3,$K$2:$Q$2,0))/12</f>
        <v>-5333.333333333333</v>
      </c>
      <c r="AR2319" s="80" cm="1">
        <f t="array" ref="AR2319">INDEX($K:$Q,ROW(),MATCH(AR$3,$K$2:$Q$2,0))/12</f>
        <v>-5333.333333333333</v>
      </c>
      <c r="AS2319" s="80" cm="1">
        <f t="array" ref="AS2319">INDEX($K:$Q,ROW(),MATCH(AS$3,$K$2:$Q$2,0))/12</f>
        <v>-5333.333333333333</v>
      </c>
      <c r="AT2319" s="80" cm="1">
        <f t="array" ref="AT2319">INDEX($K:$Q,ROW(),MATCH(AT$3,$K$2:$Q$2,0))/12</f>
        <v>-5333.333333333333</v>
      </c>
      <c r="AU2319" s="80" cm="1">
        <f t="array" ref="AU2319">INDEX($K:$Q,ROW(),MATCH(AU$3,$K$2:$Q$2,0))/12</f>
        <v>-5333.333333333333</v>
      </c>
      <c r="AV2319" s="80" cm="1">
        <f t="array" ref="AV2319">INDEX($K:$Q,ROW(),MATCH(AV$3,$K$2:$Q$2,0))/12</f>
        <v>-5333.333333333333</v>
      </c>
      <c r="AW2319" s="80" cm="1">
        <f t="array" ref="AW2319">INDEX($K:$Q,ROW(),MATCH(AW$3,$K$2:$Q$2,0))/12</f>
        <v>-5333.333333333333</v>
      </c>
      <c r="AX2319" s="80" cm="1">
        <f t="array" ref="AX2319">INDEX($K:$Q,ROW(),MATCH(AX$3,$K$2:$Q$2,0))/12</f>
        <v>-5333.333333333333</v>
      </c>
      <c r="AY2319" s="80" cm="1">
        <f t="array" ref="AY2319">INDEX($K:$Q,ROW(),MATCH(AY$3,$K$2:$Q$2,0))/12</f>
        <v>-5333.333333333333</v>
      </c>
      <c r="AZ2319" s="80" cm="1">
        <f t="array" ref="AZ2319">INDEX($K:$Q,ROW(),MATCH(AZ$3,$K$2:$Q$2,0))/12</f>
        <v>-5333.333333333333</v>
      </c>
      <c r="BA2319" s="80" cm="1">
        <f t="array" ref="BA2319">INDEX($K:$Q,ROW(),MATCH(BA$3,$K$2:$Q$2,0))/12</f>
        <v>-5333.333333333333</v>
      </c>
      <c r="BB2319" s="80" cm="1">
        <f t="array" ref="BB2319">INDEX($K:$Q,ROW(),MATCH(BB$3,$K$2:$Q$2,0))/12</f>
        <v>-5333.333333333333</v>
      </c>
      <c r="BC2319" s="80" cm="1">
        <f t="array" ref="BC2319">INDEX($K:$Q,ROW(),MATCH(BC$3,$K$2:$Q$2,0))/12</f>
        <v>-5333.333333333333</v>
      </c>
      <c r="BD2319" s="80" cm="1">
        <f t="array" ref="BD2319">INDEX($K:$Q,ROW(),MATCH(BD$3,$K$2:$Q$2,0))/12</f>
        <v>-5333.333333333333</v>
      </c>
      <c r="BE2319" s="80" cm="1">
        <f t="array" ref="BE2319">INDEX($K:$Q,ROW(),MATCH(BE$3,$K$2:$Q$2,0))/12</f>
        <v>-5333.333333333333</v>
      </c>
      <c r="BF2319" s="80" cm="1">
        <f t="array" ref="BF2319">INDEX($K:$Q,ROW(),MATCH(BF$3,$K$2:$Q$2,0))/12</f>
        <v>-5333.333333333333</v>
      </c>
      <c r="BG2319" s="80" cm="1">
        <f t="array" ref="BG2319">INDEX($K:$Q,ROW(),MATCH(BG$3,$K$2:$Q$2,0))/12</f>
        <v>-5333.333333333333</v>
      </c>
      <c r="BH2319" s="80" cm="1">
        <f t="array" ref="BH2319">INDEX($K:$Q,ROW(),MATCH(BH$3,$K$2:$Q$2,0))/12</f>
        <v>-5333.333333333333</v>
      </c>
      <c r="BI2319" s="80" cm="1">
        <f t="array" ref="BI2319">INDEX($K:$Q,ROW(),MATCH(BI$3,$K$2:$Q$2,0))/12</f>
        <v>-5333.333333333333</v>
      </c>
      <c r="BJ2319" s="80" cm="1">
        <f t="array" ref="BJ2319">INDEX($K:$Q,ROW(),MATCH(BJ$3,$K$2:$Q$2,0))/12</f>
        <v>-5333.333333333333</v>
      </c>
      <c r="BK2319" s="80" cm="1">
        <f t="array" ref="BK2319">INDEX($K:$Q,ROW(),MATCH(BK$3,$K$2:$Q$2,0))/12</f>
        <v>-5333.333333333333</v>
      </c>
      <c r="BL2319" s="80" cm="1">
        <f t="array" ref="BL2319">INDEX($K:$Q,ROW(),MATCH(BL$3,$K$2:$Q$2,0))/12</f>
        <v>-5333.333333333333</v>
      </c>
      <c r="BM2319" s="80" cm="1">
        <f t="array" ref="BM2319">INDEX($K:$Q,ROW(),MATCH(BM$3,$K$2:$Q$2,0))/12</f>
        <v>-5333.333333333333</v>
      </c>
      <c r="BN2319" s="80" cm="1">
        <f t="array" ref="BN2319">INDEX($K:$Q,ROW(),MATCH(BN$3,$K$2:$Q$2,0))/12</f>
        <v>-5333.333333333333</v>
      </c>
      <c r="BO2319" s="80" cm="1">
        <f t="array" ref="BO2319">INDEX($K:$Q,ROW(),MATCH(BO$3,$K$2:$Q$2,0))/12</f>
        <v>-5333.333333333333</v>
      </c>
      <c r="BP2319" s="80" cm="1">
        <f t="array" ref="BP2319">INDEX($K:$Q,ROW(),MATCH(BP$3,$K$2:$Q$2,0))/12</f>
        <v>-5333.333333333333</v>
      </c>
      <c r="BQ2319" s="80" cm="1">
        <f t="array" ref="BQ2319">INDEX($K:$Q,ROW(),MATCH(BQ$3,$K$2:$Q$2,0))/12</f>
        <v>-5333.333333333333</v>
      </c>
      <c r="BR2319" s="80" cm="1">
        <f t="array" ref="BR2319">INDEX($K:$Q,ROW(),MATCH(BR$3,$K$2:$Q$2,0))/12</f>
        <v>-5333.333333333333</v>
      </c>
      <c r="BS2319" s="80" cm="1">
        <f t="array" ref="BS2319">INDEX($K:$Q,ROW(),MATCH(BS$3,$K$2:$Q$2,0))/12</f>
        <v>-5333.333333333333</v>
      </c>
      <c r="BT2319" s="80" cm="1">
        <f t="array" ref="BT2319">INDEX($K:$Q,ROW(),MATCH(BT$3,$K$2:$Q$2,0))/12</f>
        <v>-5333.333333333333</v>
      </c>
      <c r="BU2319" s="80" cm="1">
        <f t="array" ref="BU2319">INDEX($K:$Q,ROW(),MATCH(BU$3,$K$2:$Q$2,0))/12</f>
        <v>-5333.333333333333</v>
      </c>
      <c r="BV2319" s="80" cm="1">
        <f t="array" ref="BV2319">INDEX($K:$Q,ROW(),MATCH(BV$3,$K$2:$Q$2,0))/12</f>
        <v>-5333.333333333333</v>
      </c>
      <c r="BW2319" s="80" cm="1">
        <f t="array" ref="BW2319">INDEX($K:$Q,ROW(),MATCH(BW$3,$K$2:$Q$2,0))/12</f>
        <v>-5333.333333333333</v>
      </c>
      <c r="BX2319" s="80" cm="1">
        <f t="array" ref="BX2319">INDEX($K:$Q,ROW(),MATCH(BX$3,$K$2:$Q$2,0))/12</f>
        <v>-5333.333333333333</v>
      </c>
      <c r="BY2319" s="80" cm="1">
        <f t="array" ref="BY2319">INDEX($K:$Q,ROW(),MATCH(BY$3,$K$2:$Q$2,0))/12</f>
        <v>-5333.333333333333</v>
      </c>
      <c r="BZ2319" s="80" cm="1">
        <f t="array" ref="BZ2319">INDEX($K:$Q,ROW(),MATCH(BZ$3,$K$2:$Q$2,0))/12</f>
        <v>-5333.333333333333</v>
      </c>
      <c r="CA2319" s="80" cm="1">
        <f t="array" ref="CA2319">INDEX($K:$Q,ROW(),MATCH(CA$3,$K$2:$Q$2,0))/12</f>
        <v>-5333.333333333333</v>
      </c>
      <c r="CB2319" s="80" cm="1">
        <f t="array" ref="CB2319">INDEX($K:$Q,ROW(),MATCH(CB$3,$K$2:$Q$2,0))/12</f>
        <v>-5333.333333333333</v>
      </c>
      <c r="CC2319" s="80" cm="1">
        <f t="array" ref="CC2319">INDEX($K:$Q,ROW(),MATCH(CC$3,$K$2:$Q$2,0))/12</f>
        <v>-5333.333333333333</v>
      </c>
      <c r="CD2319" s="80" cm="1">
        <f t="array" ref="CD2319">INDEX($K:$Q,ROW(),MATCH(CD$3,$K$2:$Q$2,0))/12</f>
        <v>-5333.333333333333</v>
      </c>
      <c r="CE2319" s="80" cm="1">
        <f t="array" ref="CE2319">INDEX($K:$Q,ROW(),MATCH(CE$3,$K$2:$Q$2,0))/12</f>
        <v>-5333.333333333333</v>
      </c>
      <c r="CF2319" s="80" cm="1">
        <f t="array" ref="CF2319">INDEX($K:$Q,ROW(),MATCH(CF$3,$K$2:$Q$2,0))/12</f>
        <v>-5333.333333333333</v>
      </c>
      <c r="CG2319" s="80" cm="1">
        <f t="array" ref="CG2319">INDEX($K:$Q,ROW(),MATCH(CG$3,$K$2:$Q$2,0))/12</f>
        <v>-5333.333333333333</v>
      </c>
      <c r="CH2319" s="80" cm="1">
        <f t="array" ref="CH2319">INDEX($K:$Q,ROW(),MATCH(CH$3,$K$2:$Q$2,0))/12</f>
        <v>-5333.333333333333</v>
      </c>
      <c r="CI2319" s="80" cm="1">
        <f t="array" ref="CI2319">INDEX($K:$Q,ROW(),MATCH(CI$3,$K$2:$Q$2,0))/12</f>
        <v>-5333.333333333333</v>
      </c>
      <c r="CJ2319" s="80" cm="1">
        <f t="array" ref="CJ2319">INDEX($K:$Q,ROW(),MATCH(CJ$3,$K$2:$Q$2,0))/12</f>
        <v>-5333.333333333333</v>
      </c>
      <c r="CK2319" s="80" cm="1">
        <f t="array" ref="CK2319">INDEX($K:$Q,ROW(),MATCH(CK$3,$K$2:$Q$2,0))/12</f>
        <v>-5333.333333333333</v>
      </c>
      <c r="CL2319" s="80" cm="1">
        <f t="array" ref="CL2319">INDEX($K:$Q,ROW(),MATCH(CL$3,$K$2:$Q$2,0))/12</f>
        <v>-5333.333333333333</v>
      </c>
      <c r="CN2319" s="74"/>
      <c r="CO2319" s="80" t="e" cm="1">
        <f t="array" ref="CO2319">INDEX($K:$Q,ROW(),MATCH(CO$3,$K$2:$Q$2,0))/CO$5</f>
        <v>#N/A</v>
      </c>
      <c r="CP2319" s="80" t="e" cm="1">
        <f t="array" ref="CP2319">INDEX($K:$Q,ROW(),MATCH(CP$3,$K$2:$Q$2,0))/CP$5</f>
        <v>#N/A</v>
      </c>
      <c r="CQ2319" s="80" t="e" cm="1">
        <f t="array" ref="CQ2319">INDEX($K:$Q,ROW(),MATCH(CQ$3,$K$2:$Q$2,0))/CQ$5</f>
        <v>#N/A</v>
      </c>
      <c r="CR2319" s="80" t="e" cm="1">
        <f t="array" ref="CR2319">INDEX($K:$Q,ROW(),MATCH(CR$3,$K$2:$Q$2,0))/CR$5</f>
        <v>#N/A</v>
      </c>
      <c r="CS2319" s="80" t="e" cm="1">
        <f t="array" ref="CS2319">INDEX($K:$Q,ROW(),MATCH(CS$3,$K$2:$Q$2,0))/CS$5</f>
        <v>#N/A</v>
      </c>
      <c r="CT2319" s="80" t="e" cm="1">
        <f t="array" ref="CT2319">INDEX($K:$Q,ROW(),MATCH(CT$3,$K$2:$Q$2,0))/CT$5</f>
        <v>#N/A</v>
      </c>
      <c r="CU2319" s="80" t="e" cm="1">
        <f t="array" ref="CU2319">INDEX($K:$Q,ROW(),MATCH(CU$3,$K$2:$Q$2,0))/CU$5</f>
        <v>#N/A</v>
      </c>
      <c r="CV2319" s="80" t="e" cm="1">
        <f t="array" ref="CV2319">INDEX($K:$Q,ROW(),MATCH(CV$3,$K$2:$Q$2,0))/CV$5</f>
        <v>#N/A</v>
      </c>
      <c r="CW2319" s="80" t="e" cm="1">
        <f t="array" ref="CW2319">INDEX($K:$Q,ROW(),MATCH(CW$3,$K$2:$Q$2,0))/CW$5</f>
        <v>#N/A</v>
      </c>
      <c r="CX2319" s="80" t="e" cm="1">
        <f t="array" ref="CX2319">INDEX($K:$Q,ROW(),MATCH(CX$3,$K$2:$Q$2,0))/CX$5</f>
        <v>#N/A</v>
      </c>
      <c r="CY2319" s="80" t="e" cm="1">
        <f t="array" ref="CY2319">INDEX($K:$Q,ROW(),MATCH(CY$3,$K$2:$Q$2,0))/CL$5</f>
        <v>#N/A</v>
      </c>
      <c r="CZ2319" s="80" t="e" cm="1">
        <f t="array" ref="CZ2319">INDEX($K:$Q,ROW(),MATCH(CZ$3,$K$2:$Q$2,0))/CZ$5</f>
        <v>#N/A</v>
      </c>
      <c r="DA2319" s="80" t="e" cm="1">
        <f t="array" ref="DA2319">INDEX($K:$Q,ROW(),MATCH(DA$3,$K$2:$Q$2,0))/DA$5</f>
        <v>#N/A</v>
      </c>
      <c r="DB2319" s="80" t="e" cm="1">
        <f t="array" ref="DB2319">INDEX($K:$Q,ROW(),MATCH(DB$3,$K$2:$Q$2,0))/DB$5</f>
        <v>#N/A</v>
      </c>
      <c r="DC2319" s="80" t="e" cm="1">
        <f t="array" ref="DC2319">INDEX($K:$Q,ROW(),MATCH(DC$3,$K$2:$Q$2,0))/DC$5</f>
        <v>#N/A</v>
      </c>
      <c r="DD2319" s="80" t="e" cm="1">
        <f t="array" ref="DD2319">INDEX($K:$Q,ROW(),MATCH(DD$3,$K$2:$Q$2,0))/DD$5</f>
        <v>#N/A</v>
      </c>
      <c r="DE2319" s="80" t="e" cm="1">
        <f t="array" ref="DE2319">INDEX($K:$Q,ROW(),MATCH(DE$3,$K$2:$Q$2,0))/DE$5</f>
        <v>#N/A</v>
      </c>
      <c r="DF2319" s="80" t="e" cm="1">
        <f t="array" ref="DF2319">INDEX($K:$Q,ROW(),MATCH(DF$3,$K$2:$Q$2,0))/DF$5</f>
        <v>#N/A</v>
      </c>
      <c r="DG2319" s="80" t="e" cm="1">
        <f t="array" ref="DG2319">INDEX($K:$Q,ROW(),MATCH(DG$3,$K$2:$Q$2,0))/DG$5</f>
        <v>#N/A</v>
      </c>
      <c r="DH2319" s="80" t="e" cm="1">
        <f t="array" ref="DH2319">INDEX($K:$Q,ROW(),MATCH(DH$3,$K$2:$Q$2,0))/DH$5</f>
        <v>#N/A</v>
      </c>
      <c r="DI2319" s="80" t="e" cm="1">
        <f t="array" ref="DI2319">INDEX($K:$Q,ROW(),MATCH(DI$3,$K$2:$Q$2,0))/DI$5</f>
        <v>#N/A</v>
      </c>
      <c r="DJ2319" s="80" t="e" cm="1">
        <f t="array" ref="DJ2319">INDEX($K:$Q,ROW(),MATCH(DJ$3,$K$2:$Q$2,0))/DJ$5</f>
        <v>#N/A</v>
      </c>
      <c r="DK2319" s="80" t="e" cm="1">
        <f t="array" ref="DK2319">INDEX($K:$Q,ROW(),MATCH(DK$3,$K$2:$Q$2,0))/DK$5</f>
        <v>#N/A</v>
      </c>
      <c r="DL2319" s="80" t="e" cm="1">
        <f t="array" ref="DL2319">INDEX($K:$Q,ROW(),MATCH(DL$3,$K$2:$Q$2,0))/DL$5</f>
        <v>#N/A</v>
      </c>
    </row>
    <row r="2320" spans="1:116" x14ac:dyDescent="0.4">
      <c r="D2320" t="s">
        <v>564</v>
      </c>
      <c r="E2320" s="8" t="str">
        <f t="shared" si="4717"/>
        <v>2320 FAPPELIST-F</v>
      </c>
      <c r="G2320" s="141" t="s">
        <v>569</v>
      </c>
      <c r="K2320" s="23">
        <v>-128000</v>
      </c>
      <c r="L2320" s="23">
        <v>-128000</v>
      </c>
      <c r="M2320" s="23">
        <v>-128000</v>
      </c>
      <c r="N2320" s="23">
        <v>-128000</v>
      </c>
      <c r="O2320" s="23">
        <v>-128000</v>
      </c>
      <c r="P2320" s="23">
        <v>-128000</v>
      </c>
      <c r="S2320" s="80" cm="1">
        <f t="array" ref="S2320">INDEX($K:$Q,ROW(),MATCH(S$3,$K$2:$Q$2,0))/12</f>
        <v>-10666.666666666666</v>
      </c>
      <c r="T2320" s="80" cm="1">
        <f t="array" ref="T2320">INDEX($K:$Q,ROW(),MATCH(T$3,$K$2:$Q$2,0))/12</f>
        <v>-10666.666666666666</v>
      </c>
      <c r="U2320" s="80" cm="1">
        <f t="array" ref="U2320">INDEX($K:$Q,ROW(),MATCH(U$3,$K$2:$Q$2,0))/12</f>
        <v>-10666.666666666666</v>
      </c>
      <c r="V2320" s="80" cm="1">
        <f t="array" ref="V2320">INDEX($K:$Q,ROW(),MATCH(V$3,$K$2:$Q$2,0))/12</f>
        <v>-10666.666666666666</v>
      </c>
      <c r="W2320" s="80" cm="1">
        <f t="array" ref="W2320">INDEX($K:$Q,ROW(),MATCH(W$3,$K$2:$Q$2,0))/12</f>
        <v>-10666.666666666666</v>
      </c>
      <c r="X2320" s="80" cm="1">
        <f t="array" ref="X2320">INDEX($K:$Q,ROW(),MATCH(X$3,$K$2:$Q$2,0))/12</f>
        <v>-10666.666666666666</v>
      </c>
      <c r="Y2320" s="80" cm="1">
        <f t="array" ref="Y2320">INDEX($K:$Q,ROW(),MATCH(Y$3,$K$2:$Q$2,0))/12</f>
        <v>-10666.666666666666</v>
      </c>
      <c r="Z2320" s="80" cm="1">
        <f t="array" ref="Z2320">INDEX($K:$Q,ROW(),MATCH(Z$3,$K$2:$Q$2,0))/12</f>
        <v>-10666.666666666666</v>
      </c>
      <c r="AA2320" s="80" cm="1">
        <f t="array" ref="AA2320">INDEX($K:$Q,ROW(),MATCH(AA$3,$K$2:$Q$2,0))/12</f>
        <v>-10666.666666666666</v>
      </c>
      <c r="AB2320" s="80" cm="1">
        <f t="array" ref="AB2320">INDEX($K:$Q,ROW(),MATCH(AB$3,$K$2:$Q$2,0))/12</f>
        <v>-10666.666666666666</v>
      </c>
      <c r="AC2320" s="80" cm="1">
        <f t="array" ref="AC2320">INDEX($K:$Q,ROW(),MATCH(AC$3,$K$2:$Q$2,0))/12</f>
        <v>-10666.666666666666</v>
      </c>
      <c r="AD2320" s="80" cm="1">
        <f t="array" ref="AD2320">INDEX($K:$Q,ROW(),MATCH(AD$3,$K$2:$Q$2,0))/12</f>
        <v>-10666.666666666666</v>
      </c>
      <c r="AE2320" s="80" cm="1">
        <f t="array" ref="AE2320">INDEX($K:$Q,ROW(),MATCH(AE$3,$K$2:$Q$2,0))/12</f>
        <v>-10666.666666666666</v>
      </c>
      <c r="AF2320" s="80" cm="1">
        <f t="array" ref="AF2320">INDEX($K:$Q,ROW(),MATCH(AF$3,$K$2:$Q$2,0))/12</f>
        <v>-10666.666666666666</v>
      </c>
      <c r="AG2320" s="80" cm="1">
        <f t="array" ref="AG2320">INDEX($K:$Q,ROW(),MATCH(AG$3,$K$2:$Q$2,0))/12</f>
        <v>-10666.666666666666</v>
      </c>
      <c r="AH2320" s="80" cm="1">
        <f t="array" ref="AH2320">INDEX($K:$Q,ROW(),MATCH(AH$3,$K$2:$Q$2,0))/12</f>
        <v>-10666.666666666666</v>
      </c>
      <c r="AI2320" s="80" cm="1">
        <f t="array" ref="AI2320">INDEX($K:$Q,ROW(),MATCH(AI$3,$K$2:$Q$2,0))/12</f>
        <v>-10666.666666666666</v>
      </c>
      <c r="AJ2320" s="80" cm="1">
        <f t="array" ref="AJ2320">INDEX($K:$Q,ROW(),MATCH(AJ$3,$K$2:$Q$2,0))/12</f>
        <v>-10666.666666666666</v>
      </c>
      <c r="AK2320" s="80" cm="1">
        <f t="array" ref="AK2320">INDEX($K:$Q,ROW(),MATCH(AK$3,$K$2:$Q$2,0))/12</f>
        <v>-10666.666666666666</v>
      </c>
      <c r="AL2320" s="80" cm="1">
        <f t="array" ref="AL2320">INDEX($K:$Q,ROW(),MATCH(AL$3,$K$2:$Q$2,0))/12</f>
        <v>-10666.666666666666</v>
      </c>
      <c r="AM2320" s="80" cm="1">
        <f t="array" ref="AM2320">INDEX($K:$Q,ROW(),MATCH(AM$3,$K$2:$Q$2,0))/12</f>
        <v>-10666.666666666666</v>
      </c>
      <c r="AN2320" s="80" cm="1">
        <f t="array" ref="AN2320">INDEX($K:$Q,ROW(),MATCH(AN$3,$K$2:$Q$2,0))/12</f>
        <v>-10666.666666666666</v>
      </c>
      <c r="AO2320" s="80" cm="1">
        <f t="array" ref="AO2320">INDEX($K:$Q,ROW(),MATCH(AO$3,$K$2:$Q$2,0))/12</f>
        <v>-10666.666666666666</v>
      </c>
      <c r="AP2320" s="80" cm="1">
        <f t="array" ref="AP2320">INDEX($K:$Q,ROW(),MATCH(AP$3,$K$2:$Q$2,0))/12</f>
        <v>-10666.666666666666</v>
      </c>
      <c r="AQ2320" s="80" cm="1">
        <f t="array" ref="AQ2320">INDEX($K:$Q,ROW(),MATCH(AQ$3,$K$2:$Q$2,0))/12</f>
        <v>-10666.666666666666</v>
      </c>
      <c r="AR2320" s="80" cm="1">
        <f t="array" ref="AR2320">INDEX($K:$Q,ROW(),MATCH(AR$3,$K$2:$Q$2,0))/12</f>
        <v>-10666.666666666666</v>
      </c>
      <c r="AS2320" s="80" cm="1">
        <f t="array" ref="AS2320">INDEX($K:$Q,ROW(),MATCH(AS$3,$K$2:$Q$2,0))/12</f>
        <v>-10666.666666666666</v>
      </c>
      <c r="AT2320" s="80" cm="1">
        <f t="array" ref="AT2320">INDEX($K:$Q,ROW(),MATCH(AT$3,$K$2:$Q$2,0))/12</f>
        <v>-10666.666666666666</v>
      </c>
      <c r="AU2320" s="80" cm="1">
        <f t="array" ref="AU2320">INDEX($K:$Q,ROW(),MATCH(AU$3,$K$2:$Q$2,0))/12</f>
        <v>-10666.666666666666</v>
      </c>
      <c r="AV2320" s="80" cm="1">
        <f t="array" ref="AV2320">INDEX($K:$Q,ROW(),MATCH(AV$3,$K$2:$Q$2,0))/12</f>
        <v>-10666.666666666666</v>
      </c>
      <c r="AW2320" s="80" cm="1">
        <f t="array" ref="AW2320">INDEX($K:$Q,ROW(),MATCH(AW$3,$K$2:$Q$2,0))/12</f>
        <v>-10666.666666666666</v>
      </c>
      <c r="AX2320" s="80" cm="1">
        <f t="array" ref="AX2320">INDEX($K:$Q,ROW(),MATCH(AX$3,$K$2:$Q$2,0))/12</f>
        <v>-10666.666666666666</v>
      </c>
      <c r="AY2320" s="80" cm="1">
        <f t="array" ref="AY2320">INDEX($K:$Q,ROW(),MATCH(AY$3,$K$2:$Q$2,0))/12</f>
        <v>-10666.666666666666</v>
      </c>
      <c r="AZ2320" s="80" cm="1">
        <f t="array" ref="AZ2320">INDEX($K:$Q,ROW(),MATCH(AZ$3,$K$2:$Q$2,0))/12</f>
        <v>-10666.666666666666</v>
      </c>
      <c r="BA2320" s="80" cm="1">
        <f t="array" ref="BA2320">INDEX($K:$Q,ROW(),MATCH(BA$3,$K$2:$Q$2,0))/12</f>
        <v>-10666.666666666666</v>
      </c>
      <c r="BB2320" s="80" cm="1">
        <f t="array" ref="BB2320">INDEX($K:$Q,ROW(),MATCH(BB$3,$K$2:$Q$2,0))/12</f>
        <v>-10666.666666666666</v>
      </c>
      <c r="BC2320" s="80" cm="1">
        <f t="array" ref="BC2320">INDEX($K:$Q,ROW(),MATCH(BC$3,$K$2:$Q$2,0))/12</f>
        <v>-10666.666666666666</v>
      </c>
      <c r="BD2320" s="80" cm="1">
        <f t="array" ref="BD2320">INDEX($K:$Q,ROW(),MATCH(BD$3,$K$2:$Q$2,0))/12</f>
        <v>-10666.666666666666</v>
      </c>
      <c r="BE2320" s="80" cm="1">
        <f t="array" ref="BE2320">INDEX($K:$Q,ROW(),MATCH(BE$3,$K$2:$Q$2,0))/12</f>
        <v>-10666.666666666666</v>
      </c>
      <c r="BF2320" s="80" cm="1">
        <f t="array" ref="BF2320">INDEX($K:$Q,ROW(),MATCH(BF$3,$K$2:$Q$2,0))/12</f>
        <v>-10666.666666666666</v>
      </c>
      <c r="BG2320" s="80" cm="1">
        <f t="array" ref="BG2320">INDEX($K:$Q,ROW(),MATCH(BG$3,$K$2:$Q$2,0))/12</f>
        <v>-10666.666666666666</v>
      </c>
      <c r="BH2320" s="80" cm="1">
        <f t="array" ref="BH2320">INDEX($K:$Q,ROW(),MATCH(BH$3,$K$2:$Q$2,0))/12</f>
        <v>-10666.666666666666</v>
      </c>
      <c r="BI2320" s="80" cm="1">
        <f t="array" ref="BI2320">INDEX($K:$Q,ROW(),MATCH(BI$3,$K$2:$Q$2,0))/12</f>
        <v>-10666.666666666666</v>
      </c>
      <c r="BJ2320" s="80" cm="1">
        <f t="array" ref="BJ2320">INDEX($K:$Q,ROW(),MATCH(BJ$3,$K$2:$Q$2,0))/12</f>
        <v>-10666.666666666666</v>
      </c>
      <c r="BK2320" s="80" cm="1">
        <f t="array" ref="BK2320">INDEX($K:$Q,ROW(),MATCH(BK$3,$K$2:$Q$2,0))/12</f>
        <v>-10666.666666666666</v>
      </c>
      <c r="BL2320" s="80" cm="1">
        <f t="array" ref="BL2320">INDEX($K:$Q,ROW(),MATCH(BL$3,$K$2:$Q$2,0))/12</f>
        <v>-10666.666666666666</v>
      </c>
      <c r="BM2320" s="80" cm="1">
        <f t="array" ref="BM2320">INDEX($K:$Q,ROW(),MATCH(BM$3,$K$2:$Q$2,0))/12</f>
        <v>-10666.666666666666</v>
      </c>
      <c r="BN2320" s="80" cm="1">
        <f t="array" ref="BN2320">INDEX($K:$Q,ROW(),MATCH(BN$3,$K$2:$Q$2,0))/12</f>
        <v>-10666.666666666666</v>
      </c>
      <c r="BO2320" s="80" cm="1">
        <f t="array" ref="BO2320">INDEX($K:$Q,ROW(),MATCH(BO$3,$K$2:$Q$2,0))/12</f>
        <v>-10666.666666666666</v>
      </c>
      <c r="BP2320" s="80" cm="1">
        <f t="array" ref="BP2320">INDEX($K:$Q,ROW(),MATCH(BP$3,$K$2:$Q$2,0))/12</f>
        <v>-10666.666666666666</v>
      </c>
      <c r="BQ2320" s="80" cm="1">
        <f t="array" ref="BQ2320">INDEX($K:$Q,ROW(),MATCH(BQ$3,$K$2:$Q$2,0))/12</f>
        <v>-10666.666666666666</v>
      </c>
      <c r="BR2320" s="80" cm="1">
        <f t="array" ref="BR2320">INDEX($K:$Q,ROW(),MATCH(BR$3,$K$2:$Q$2,0))/12</f>
        <v>-10666.666666666666</v>
      </c>
      <c r="BS2320" s="80" cm="1">
        <f t="array" ref="BS2320">INDEX($K:$Q,ROW(),MATCH(BS$3,$K$2:$Q$2,0))/12</f>
        <v>-10666.666666666666</v>
      </c>
      <c r="BT2320" s="80" cm="1">
        <f t="array" ref="BT2320">INDEX($K:$Q,ROW(),MATCH(BT$3,$K$2:$Q$2,0))/12</f>
        <v>-10666.666666666666</v>
      </c>
      <c r="BU2320" s="80" cm="1">
        <f t="array" ref="BU2320">INDEX($K:$Q,ROW(),MATCH(BU$3,$K$2:$Q$2,0))/12</f>
        <v>-10666.666666666666</v>
      </c>
      <c r="BV2320" s="80" cm="1">
        <f t="array" ref="BV2320">INDEX($K:$Q,ROW(),MATCH(BV$3,$K$2:$Q$2,0))/12</f>
        <v>-10666.666666666666</v>
      </c>
      <c r="BW2320" s="80" cm="1">
        <f t="array" ref="BW2320">INDEX($K:$Q,ROW(),MATCH(BW$3,$K$2:$Q$2,0))/12</f>
        <v>-10666.666666666666</v>
      </c>
      <c r="BX2320" s="80" cm="1">
        <f t="array" ref="BX2320">INDEX($K:$Q,ROW(),MATCH(BX$3,$K$2:$Q$2,0))/12</f>
        <v>-10666.666666666666</v>
      </c>
      <c r="BY2320" s="80" cm="1">
        <f t="array" ref="BY2320">INDEX($K:$Q,ROW(),MATCH(BY$3,$K$2:$Q$2,0))/12</f>
        <v>-10666.666666666666</v>
      </c>
      <c r="BZ2320" s="80" cm="1">
        <f t="array" ref="BZ2320">INDEX($K:$Q,ROW(),MATCH(BZ$3,$K$2:$Q$2,0))/12</f>
        <v>-10666.666666666666</v>
      </c>
      <c r="CA2320" s="80" cm="1">
        <f t="array" ref="CA2320">INDEX($K:$Q,ROW(),MATCH(CA$3,$K$2:$Q$2,0))/12</f>
        <v>-10666.666666666666</v>
      </c>
      <c r="CB2320" s="80" cm="1">
        <f t="array" ref="CB2320">INDEX($K:$Q,ROW(),MATCH(CB$3,$K$2:$Q$2,0))/12</f>
        <v>-10666.666666666666</v>
      </c>
      <c r="CC2320" s="80" cm="1">
        <f t="array" ref="CC2320">INDEX($K:$Q,ROW(),MATCH(CC$3,$K$2:$Q$2,0))/12</f>
        <v>-10666.666666666666</v>
      </c>
      <c r="CD2320" s="80" cm="1">
        <f t="array" ref="CD2320">INDEX($K:$Q,ROW(),MATCH(CD$3,$K$2:$Q$2,0))/12</f>
        <v>-10666.666666666666</v>
      </c>
      <c r="CE2320" s="80" cm="1">
        <f t="array" ref="CE2320">INDEX($K:$Q,ROW(),MATCH(CE$3,$K$2:$Q$2,0))/12</f>
        <v>-10666.666666666666</v>
      </c>
      <c r="CF2320" s="80" cm="1">
        <f t="array" ref="CF2320">INDEX($K:$Q,ROW(),MATCH(CF$3,$K$2:$Q$2,0))/12</f>
        <v>-10666.666666666666</v>
      </c>
      <c r="CG2320" s="80" cm="1">
        <f t="array" ref="CG2320">INDEX($K:$Q,ROW(),MATCH(CG$3,$K$2:$Q$2,0))/12</f>
        <v>-10666.666666666666</v>
      </c>
      <c r="CH2320" s="80" cm="1">
        <f t="array" ref="CH2320">INDEX($K:$Q,ROW(),MATCH(CH$3,$K$2:$Q$2,0))/12</f>
        <v>-10666.666666666666</v>
      </c>
      <c r="CI2320" s="80" cm="1">
        <f t="array" ref="CI2320">INDEX($K:$Q,ROW(),MATCH(CI$3,$K$2:$Q$2,0))/12</f>
        <v>-10666.666666666666</v>
      </c>
      <c r="CJ2320" s="80" cm="1">
        <f t="array" ref="CJ2320">INDEX($K:$Q,ROW(),MATCH(CJ$3,$K$2:$Q$2,0))/12</f>
        <v>-10666.666666666666</v>
      </c>
      <c r="CK2320" s="80" cm="1">
        <f t="array" ref="CK2320">INDEX($K:$Q,ROW(),MATCH(CK$3,$K$2:$Q$2,0))/12</f>
        <v>-10666.666666666666</v>
      </c>
      <c r="CL2320" s="80" cm="1">
        <f t="array" ref="CL2320">INDEX($K:$Q,ROW(),MATCH(CL$3,$K$2:$Q$2,0))/12</f>
        <v>-10666.666666666666</v>
      </c>
      <c r="CN2320" s="74"/>
      <c r="CO2320" s="80" t="e" cm="1">
        <f t="array" ref="CO2320">INDEX($K:$Q,ROW(),MATCH(CO$3,$K$2:$Q$2,0))/CO$5</f>
        <v>#N/A</v>
      </c>
      <c r="CP2320" s="80" t="e" cm="1">
        <f t="array" ref="CP2320">INDEX($K:$Q,ROW(),MATCH(CP$3,$K$2:$Q$2,0))/CP$5</f>
        <v>#N/A</v>
      </c>
      <c r="CQ2320" s="80" t="e" cm="1">
        <f t="array" ref="CQ2320">INDEX($K:$Q,ROW(),MATCH(CQ$3,$K$2:$Q$2,0))/CQ$5</f>
        <v>#N/A</v>
      </c>
      <c r="CR2320" s="80" t="e" cm="1">
        <f t="array" ref="CR2320">INDEX($K:$Q,ROW(),MATCH(CR$3,$K$2:$Q$2,0))/CR$5</f>
        <v>#N/A</v>
      </c>
      <c r="CS2320" s="80" t="e" cm="1">
        <f t="array" ref="CS2320">INDEX($K:$Q,ROW(),MATCH(CS$3,$K$2:$Q$2,0))/CS$5</f>
        <v>#N/A</v>
      </c>
      <c r="CT2320" s="80" t="e" cm="1">
        <f t="array" ref="CT2320">INDEX($K:$Q,ROW(),MATCH(CT$3,$K$2:$Q$2,0))/CT$5</f>
        <v>#N/A</v>
      </c>
      <c r="CU2320" s="80" t="e" cm="1">
        <f t="array" ref="CU2320">INDEX($K:$Q,ROW(),MATCH(CU$3,$K$2:$Q$2,0))/CU$5</f>
        <v>#N/A</v>
      </c>
      <c r="CV2320" s="80" t="e" cm="1">
        <f t="array" ref="CV2320">INDEX($K:$Q,ROW(),MATCH(CV$3,$K$2:$Q$2,0))/CV$5</f>
        <v>#N/A</v>
      </c>
      <c r="CW2320" s="80" t="e" cm="1">
        <f t="array" ref="CW2320">INDEX($K:$Q,ROW(),MATCH(CW$3,$K$2:$Q$2,0))/CW$5</f>
        <v>#N/A</v>
      </c>
      <c r="CX2320" s="80" t="e" cm="1">
        <f t="array" ref="CX2320">INDEX($K:$Q,ROW(),MATCH(CX$3,$K$2:$Q$2,0))/CX$5</f>
        <v>#N/A</v>
      </c>
      <c r="CY2320" s="80" t="e" cm="1">
        <f t="array" ref="CY2320">INDEX($K:$Q,ROW(),MATCH(CY$3,$K$2:$Q$2,0))/CL$5</f>
        <v>#N/A</v>
      </c>
      <c r="CZ2320" s="80" t="e" cm="1">
        <f t="array" ref="CZ2320">INDEX($K:$Q,ROW(),MATCH(CZ$3,$K$2:$Q$2,0))/CZ$5</f>
        <v>#N/A</v>
      </c>
      <c r="DA2320" s="80" t="e" cm="1">
        <f t="array" ref="DA2320">INDEX($K:$Q,ROW(),MATCH(DA$3,$K$2:$Q$2,0))/DA$5</f>
        <v>#N/A</v>
      </c>
      <c r="DB2320" s="80" t="e" cm="1">
        <f t="array" ref="DB2320">INDEX($K:$Q,ROW(),MATCH(DB$3,$K$2:$Q$2,0))/DB$5</f>
        <v>#N/A</v>
      </c>
      <c r="DC2320" s="80" t="e" cm="1">
        <f t="array" ref="DC2320">INDEX($K:$Q,ROW(),MATCH(DC$3,$K$2:$Q$2,0))/DC$5</f>
        <v>#N/A</v>
      </c>
      <c r="DD2320" s="80" t="e" cm="1">
        <f t="array" ref="DD2320">INDEX($K:$Q,ROW(),MATCH(DD$3,$K$2:$Q$2,0))/DD$5</f>
        <v>#N/A</v>
      </c>
      <c r="DE2320" s="80" t="e" cm="1">
        <f t="array" ref="DE2320">INDEX($K:$Q,ROW(),MATCH(DE$3,$K$2:$Q$2,0))/DE$5</f>
        <v>#N/A</v>
      </c>
      <c r="DF2320" s="80" t="e" cm="1">
        <f t="array" ref="DF2320">INDEX($K:$Q,ROW(),MATCH(DF$3,$K$2:$Q$2,0))/DF$5</f>
        <v>#N/A</v>
      </c>
      <c r="DG2320" s="80" t="e" cm="1">
        <f t="array" ref="DG2320">INDEX($K:$Q,ROW(),MATCH(DG$3,$K$2:$Q$2,0))/DG$5</f>
        <v>#N/A</v>
      </c>
      <c r="DH2320" s="80" t="e" cm="1">
        <f t="array" ref="DH2320">INDEX($K:$Q,ROW(),MATCH(DH$3,$K$2:$Q$2,0))/DH$5</f>
        <v>#N/A</v>
      </c>
      <c r="DI2320" s="80" t="e" cm="1">
        <f t="array" ref="DI2320">INDEX($K:$Q,ROW(),MATCH(DI$3,$K$2:$Q$2,0))/DI$5</f>
        <v>#N/A</v>
      </c>
      <c r="DJ2320" s="80" t="e" cm="1">
        <f t="array" ref="DJ2320">INDEX($K:$Q,ROW(),MATCH(DJ$3,$K$2:$Q$2,0))/DJ$5</f>
        <v>#N/A</v>
      </c>
      <c r="DK2320" s="80" t="e" cm="1">
        <f t="array" ref="DK2320">INDEX($K:$Q,ROW(),MATCH(DK$3,$K$2:$Q$2,0))/DK$5</f>
        <v>#N/A</v>
      </c>
      <c r="DL2320" s="80" t="e" cm="1">
        <f t="array" ref="DL2320">INDEX($K:$Q,ROW(),MATCH(DL$3,$K$2:$Q$2,0))/DL$5</f>
        <v>#N/A</v>
      </c>
    </row>
    <row r="2321" spans="2:116" x14ac:dyDescent="0.4">
      <c r="D2321" t="s">
        <v>564</v>
      </c>
      <c r="E2321" s="8" t="str">
        <f t="shared" si="4717"/>
        <v>2321 FAPPELIST-F</v>
      </c>
      <c r="G2321" s="141" t="s">
        <v>565</v>
      </c>
      <c r="K2321" s="23">
        <v>-256000</v>
      </c>
      <c r="L2321" s="23">
        <v>-256000</v>
      </c>
      <c r="M2321" s="23">
        <v>-256000</v>
      </c>
      <c r="N2321" s="23">
        <v>-256000</v>
      </c>
      <c r="O2321" s="23">
        <v>-256000</v>
      </c>
      <c r="P2321" s="23">
        <v>-256000</v>
      </c>
      <c r="S2321" s="80" cm="1">
        <f t="array" ref="S2321">INDEX($K:$Q,ROW(),MATCH(S$3,$K$2:$Q$2,0))/12</f>
        <v>-21333.333333333332</v>
      </c>
      <c r="T2321" s="80" cm="1">
        <f t="array" ref="T2321">INDEX($K:$Q,ROW(),MATCH(T$3,$K$2:$Q$2,0))/12</f>
        <v>-21333.333333333332</v>
      </c>
      <c r="U2321" s="80" cm="1">
        <f t="array" ref="U2321">INDEX($K:$Q,ROW(),MATCH(U$3,$K$2:$Q$2,0))/12</f>
        <v>-21333.333333333332</v>
      </c>
      <c r="V2321" s="80" cm="1">
        <f t="array" ref="V2321">INDEX($K:$Q,ROW(),MATCH(V$3,$K$2:$Q$2,0))/12</f>
        <v>-21333.333333333332</v>
      </c>
      <c r="W2321" s="80" cm="1">
        <f t="array" ref="W2321">INDEX($K:$Q,ROW(),MATCH(W$3,$K$2:$Q$2,0))/12</f>
        <v>-21333.333333333332</v>
      </c>
      <c r="X2321" s="80" cm="1">
        <f t="array" ref="X2321">INDEX($K:$Q,ROW(),MATCH(X$3,$K$2:$Q$2,0))/12</f>
        <v>-21333.333333333332</v>
      </c>
      <c r="Y2321" s="80" cm="1">
        <f t="array" ref="Y2321">INDEX($K:$Q,ROW(),MATCH(Y$3,$K$2:$Q$2,0))/12</f>
        <v>-21333.333333333332</v>
      </c>
      <c r="Z2321" s="80" cm="1">
        <f t="array" ref="Z2321">INDEX($K:$Q,ROW(),MATCH(Z$3,$K$2:$Q$2,0))/12</f>
        <v>-21333.333333333332</v>
      </c>
      <c r="AA2321" s="80" cm="1">
        <f t="array" ref="AA2321">INDEX($K:$Q,ROW(),MATCH(AA$3,$K$2:$Q$2,0))/12</f>
        <v>-21333.333333333332</v>
      </c>
      <c r="AB2321" s="80" cm="1">
        <f t="array" ref="AB2321">INDEX($K:$Q,ROW(),MATCH(AB$3,$K$2:$Q$2,0))/12</f>
        <v>-21333.333333333332</v>
      </c>
      <c r="AC2321" s="80" cm="1">
        <f t="array" ref="AC2321">INDEX($K:$Q,ROW(),MATCH(AC$3,$K$2:$Q$2,0))/12</f>
        <v>-21333.333333333332</v>
      </c>
      <c r="AD2321" s="80" cm="1">
        <f t="array" ref="AD2321">INDEX($K:$Q,ROW(),MATCH(AD$3,$K$2:$Q$2,0))/12</f>
        <v>-21333.333333333332</v>
      </c>
      <c r="AE2321" s="80" cm="1">
        <f t="array" ref="AE2321">INDEX($K:$Q,ROW(),MATCH(AE$3,$K$2:$Q$2,0))/12</f>
        <v>-21333.333333333332</v>
      </c>
      <c r="AF2321" s="80" cm="1">
        <f t="array" ref="AF2321">INDEX($K:$Q,ROW(),MATCH(AF$3,$K$2:$Q$2,0))/12</f>
        <v>-21333.333333333332</v>
      </c>
      <c r="AG2321" s="80" cm="1">
        <f t="array" ref="AG2321">INDEX($K:$Q,ROW(),MATCH(AG$3,$K$2:$Q$2,0))/12</f>
        <v>-21333.333333333332</v>
      </c>
      <c r="AH2321" s="80" cm="1">
        <f t="array" ref="AH2321">INDEX($K:$Q,ROW(),MATCH(AH$3,$K$2:$Q$2,0))/12</f>
        <v>-21333.333333333332</v>
      </c>
      <c r="AI2321" s="80" cm="1">
        <f t="array" ref="AI2321">INDEX($K:$Q,ROW(),MATCH(AI$3,$K$2:$Q$2,0))/12</f>
        <v>-21333.333333333332</v>
      </c>
      <c r="AJ2321" s="80" cm="1">
        <f t="array" ref="AJ2321">INDEX($K:$Q,ROW(),MATCH(AJ$3,$K$2:$Q$2,0))/12</f>
        <v>-21333.333333333332</v>
      </c>
      <c r="AK2321" s="80" cm="1">
        <f t="array" ref="AK2321">INDEX($K:$Q,ROW(),MATCH(AK$3,$K$2:$Q$2,0))/12</f>
        <v>-21333.333333333332</v>
      </c>
      <c r="AL2321" s="80" cm="1">
        <f t="array" ref="AL2321">INDEX($K:$Q,ROW(),MATCH(AL$3,$K$2:$Q$2,0))/12</f>
        <v>-21333.333333333332</v>
      </c>
      <c r="AM2321" s="80" cm="1">
        <f t="array" ref="AM2321">INDEX($K:$Q,ROW(),MATCH(AM$3,$K$2:$Q$2,0))/12</f>
        <v>-21333.333333333332</v>
      </c>
      <c r="AN2321" s="80" cm="1">
        <f t="array" ref="AN2321">INDEX($K:$Q,ROW(),MATCH(AN$3,$K$2:$Q$2,0))/12</f>
        <v>-21333.333333333332</v>
      </c>
      <c r="AO2321" s="80" cm="1">
        <f t="array" ref="AO2321">INDEX($K:$Q,ROW(),MATCH(AO$3,$K$2:$Q$2,0))/12</f>
        <v>-21333.333333333332</v>
      </c>
      <c r="AP2321" s="80" cm="1">
        <f t="array" ref="AP2321">INDEX($K:$Q,ROW(),MATCH(AP$3,$K$2:$Q$2,0))/12</f>
        <v>-21333.333333333332</v>
      </c>
      <c r="AQ2321" s="80" cm="1">
        <f t="array" ref="AQ2321">INDEX($K:$Q,ROW(),MATCH(AQ$3,$K$2:$Q$2,0))/12</f>
        <v>-21333.333333333332</v>
      </c>
      <c r="AR2321" s="80" cm="1">
        <f t="array" ref="AR2321">INDEX($K:$Q,ROW(),MATCH(AR$3,$K$2:$Q$2,0))/12</f>
        <v>-21333.333333333332</v>
      </c>
      <c r="AS2321" s="80" cm="1">
        <f t="array" ref="AS2321">INDEX($K:$Q,ROW(),MATCH(AS$3,$K$2:$Q$2,0))/12</f>
        <v>-21333.333333333332</v>
      </c>
      <c r="AT2321" s="80" cm="1">
        <f t="array" ref="AT2321">INDEX($K:$Q,ROW(),MATCH(AT$3,$K$2:$Q$2,0))/12</f>
        <v>-21333.333333333332</v>
      </c>
      <c r="AU2321" s="80" cm="1">
        <f t="array" ref="AU2321">INDEX($K:$Q,ROW(),MATCH(AU$3,$K$2:$Q$2,0))/12</f>
        <v>-21333.333333333332</v>
      </c>
      <c r="AV2321" s="80" cm="1">
        <f t="array" ref="AV2321">INDEX($K:$Q,ROW(),MATCH(AV$3,$K$2:$Q$2,0))/12</f>
        <v>-21333.333333333332</v>
      </c>
      <c r="AW2321" s="80" cm="1">
        <f t="array" ref="AW2321">INDEX($K:$Q,ROW(),MATCH(AW$3,$K$2:$Q$2,0))/12</f>
        <v>-21333.333333333332</v>
      </c>
      <c r="AX2321" s="80" cm="1">
        <f t="array" ref="AX2321">INDEX($K:$Q,ROW(),MATCH(AX$3,$K$2:$Q$2,0))/12</f>
        <v>-21333.333333333332</v>
      </c>
      <c r="AY2321" s="80" cm="1">
        <f t="array" ref="AY2321">INDEX($K:$Q,ROW(),MATCH(AY$3,$K$2:$Q$2,0))/12</f>
        <v>-21333.333333333332</v>
      </c>
      <c r="AZ2321" s="80" cm="1">
        <f t="array" ref="AZ2321">INDEX($K:$Q,ROW(),MATCH(AZ$3,$K$2:$Q$2,0))/12</f>
        <v>-21333.333333333332</v>
      </c>
      <c r="BA2321" s="80" cm="1">
        <f t="array" ref="BA2321">INDEX($K:$Q,ROW(),MATCH(BA$3,$K$2:$Q$2,0))/12</f>
        <v>-21333.333333333332</v>
      </c>
      <c r="BB2321" s="80" cm="1">
        <f t="array" ref="BB2321">INDEX($K:$Q,ROW(),MATCH(BB$3,$K$2:$Q$2,0))/12</f>
        <v>-21333.333333333332</v>
      </c>
      <c r="BC2321" s="80" cm="1">
        <f t="array" ref="BC2321">INDEX($K:$Q,ROW(),MATCH(BC$3,$K$2:$Q$2,0))/12</f>
        <v>-21333.333333333332</v>
      </c>
      <c r="BD2321" s="80" cm="1">
        <f t="array" ref="BD2321">INDEX($K:$Q,ROW(),MATCH(BD$3,$K$2:$Q$2,0))/12</f>
        <v>-21333.333333333332</v>
      </c>
      <c r="BE2321" s="80" cm="1">
        <f t="array" ref="BE2321">INDEX($K:$Q,ROW(),MATCH(BE$3,$K$2:$Q$2,0))/12</f>
        <v>-21333.333333333332</v>
      </c>
      <c r="BF2321" s="80" cm="1">
        <f t="array" ref="BF2321">INDEX($K:$Q,ROW(),MATCH(BF$3,$K$2:$Q$2,0))/12</f>
        <v>-21333.333333333332</v>
      </c>
      <c r="BG2321" s="80" cm="1">
        <f t="array" ref="BG2321">INDEX($K:$Q,ROW(),MATCH(BG$3,$K$2:$Q$2,0))/12</f>
        <v>-21333.333333333332</v>
      </c>
      <c r="BH2321" s="80" cm="1">
        <f t="array" ref="BH2321">INDEX($K:$Q,ROW(),MATCH(BH$3,$K$2:$Q$2,0))/12</f>
        <v>-21333.333333333332</v>
      </c>
      <c r="BI2321" s="80" cm="1">
        <f t="array" ref="BI2321">INDEX($K:$Q,ROW(),MATCH(BI$3,$K$2:$Q$2,0))/12</f>
        <v>-21333.333333333332</v>
      </c>
      <c r="BJ2321" s="80" cm="1">
        <f t="array" ref="BJ2321">INDEX($K:$Q,ROW(),MATCH(BJ$3,$K$2:$Q$2,0))/12</f>
        <v>-21333.333333333332</v>
      </c>
      <c r="BK2321" s="80" cm="1">
        <f t="array" ref="BK2321">INDEX($K:$Q,ROW(),MATCH(BK$3,$K$2:$Q$2,0))/12</f>
        <v>-21333.333333333332</v>
      </c>
      <c r="BL2321" s="80" cm="1">
        <f t="array" ref="BL2321">INDEX($K:$Q,ROW(),MATCH(BL$3,$K$2:$Q$2,0))/12</f>
        <v>-21333.333333333332</v>
      </c>
      <c r="BM2321" s="80" cm="1">
        <f t="array" ref="BM2321">INDEX($K:$Q,ROW(),MATCH(BM$3,$K$2:$Q$2,0))/12</f>
        <v>-21333.333333333332</v>
      </c>
      <c r="BN2321" s="80" cm="1">
        <f t="array" ref="BN2321">INDEX($K:$Q,ROW(),MATCH(BN$3,$K$2:$Q$2,0))/12</f>
        <v>-21333.333333333332</v>
      </c>
      <c r="BO2321" s="80" cm="1">
        <f t="array" ref="BO2321">INDEX($K:$Q,ROW(),MATCH(BO$3,$K$2:$Q$2,0))/12</f>
        <v>-21333.333333333332</v>
      </c>
      <c r="BP2321" s="80" cm="1">
        <f t="array" ref="BP2321">INDEX($K:$Q,ROW(),MATCH(BP$3,$K$2:$Q$2,0))/12</f>
        <v>-21333.333333333332</v>
      </c>
      <c r="BQ2321" s="80" cm="1">
        <f t="array" ref="BQ2321">INDEX($K:$Q,ROW(),MATCH(BQ$3,$K$2:$Q$2,0))/12</f>
        <v>-21333.333333333332</v>
      </c>
      <c r="BR2321" s="80" cm="1">
        <f t="array" ref="BR2321">INDEX($K:$Q,ROW(),MATCH(BR$3,$K$2:$Q$2,0))/12</f>
        <v>-21333.333333333332</v>
      </c>
      <c r="BS2321" s="80" cm="1">
        <f t="array" ref="BS2321">INDEX($K:$Q,ROW(),MATCH(BS$3,$K$2:$Q$2,0))/12</f>
        <v>-21333.333333333332</v>
      </c>
      <c r="BT2321" s="80" cm="1">
        <f t="array" ref="BT2321">INDEX($K:$Q,ROW(),MATCH(BT$3,$K$2:$Q$2,0))/12</f>
        <v>-21333.333333333332</v>
      </c>
      <c r="BU2321" s="80" cm="1">
        <f t="array" ref="BU2321">INDEX($K:$Q,ROW(),MATCH(BU$3,$K$2:$Q$2,0))/12</f>
        <v>-21333.333333333332</v>
      </c>
      <c r="BV2321" s="80" cm="1">
        <f t="array" ref="BV2321">INDEX($K:$Q,ROW(),MATCH(BV$3,$K$2:$Q$2,0))/12</f>
        <v>-21333.333333333332</v>
      </c>
      <c r="BW2321" s="80" cm="1">
        <f t="array" ref="BW2321">INDEX($K:$Q,ROW(),MATCH(BW$3,$K$2:$Q$2,0))/12</f>
        <v>-21333.333333333332</v>
      </c>
      <c r="BX2321" s="80" cm="1">
        <f t="array" ref="BX2321">INDEX($K:$Q,ROW(),MATCH(BX$3,$K$2:$Q$2,0))/12</f>
        <v>-21333.333333333332</v>
      </c>
      <c r="BY2321" s="80" cm="1">
        <f t="array" ref="BY2321">INDEX($K:$Q,ROW(),MATCH(BY$3,$K$2:$Q$2,0))/12</f>
        <v>-21333.333333333332</v>
      </c>
      <c r="BZ2321" s="80" cm="1">
        <f t="array" ref="BZ2321">INDEX($K:$Q,ROW(),MATCH(BZ$3,$K$2:$Q$2,0))/12</f>
        <v>-21333.333333333332</v>
      </c>
      <c r="CA2321" s="80" cm="1">
        <f t="array" ref="CA2321">INDEX($K:$Q,ROW(),MATCH(CA$3,$K$2:$Q$2,0))/12</f>
        <v>-21333.333333333332</v>
      </c>
      <c r="CB2321" s="80" cm="1">
        <f t="array" ref="CB2321">INDEX($K:$Q,ROW(),MATCH(CB$3,$K$2:$Q$2,0))/12</f>
        <v>-21333.333333333332</v>
      </c>
      <c r="CC2321" s="80" cm="1">
        <f t="array" ref="CC2321">INDEX($K:$Q,ROW(),MATCH(CC$3,$K$2:$Q$2,0))/12</f>
        <v>-21333.333333333332</v>
      </c>
      <c r="CD2321" s="80" cm="1">
        <f t="array" ref="CD2321">INDEX($K:$Q,ROW(),MATCH(CD$3,$K$2:$Q$2,0))/12</f>
        <v>-21333.333333333332</v>
      </c>
      <c r="CE2321" s="80" cm="1">
        <f t="array" ref="CE2321">INDEX($K:$Q,ROW(),MATCH(CE$3,$K$2:$Q$2,0))/12</f>
        <v>-21333.333333333332</v>
      </c>
      <c r="CF2321" s="80" cm="1">
        <f t="array" ref="CF2321">INDEX($K:$Q,ROW(),MATCH(CF$3,$K$2:$Q$2,0))/12</f>
        <v>-21333.333333333332</v>
      </c>
      <c r="CG2321" s="80" cm="1">
        <f t="array" ref="CG2321">INDEX($K:$Q,ROW(),MATCH(CG$3,$K$2:$Q$2,0))/12</f>
        <v>-21333.333333333332</v>
      </c>
      <c r="CH2321" s="80" cm="1">
        <f t="array" ref="CH2321">INDEX($K:$Q,ROW(),MATCH(CH$3,$K$2:$Q$2,0))/12</f>
        <v>-21333.333333333332</v>
      </c>
      <c r="CI2321" s="80" cm="1">
        <f t="array" ref="CI2321">INDEX($K:$Q,ROW(),MATCH(CI$3,$K$2:$Q$2,0))/12</f>
        <v>-21333.333333333332</v>
      </c>
      <c r="CJ2321" s="80" cm="1">
        <f t="array" ref="CJ2321">INDEX($K:$Q,ROW(),MATCH(CJ$3,$K$2:$Q$2,0))/12</f>
        <v>-21333.333333333332</v>
      </c>
      <c r="CK2321" s="80" cm="1">
        <f t="array" ref="CK2321">INDEX($K:$Q,ROW(),MATCH(CK$3,$K$2:$Q$2,0))/12</f>
        <v>-21333.333333333332</v>
      </c>
      <c r="CL2321" s="80" cm="1">
        <f t="array" ref="CL2321">INDEX($K:$Q,ROW(),MATCH(CL$3,$K$2:$Q$2,0))/12</f>
        <v>-21333.333333333332</v>
      </c>
      <c r="CN2321" s="74"/>
      <c r="CO2321" s="80" t="e" cm="1">
        <f t="array" ref="CO2321">INDEX($K:$Q,ROW(),MATCH(CO$3,$K$2:$Q$2,0))/CO$5</f>
        <v>#N/A</v>
      </c>
      <c r="CP2321" s="80" t="e" cm="1">
        <f t="array" ref="CP2321">INDEX($K:$Q,ROW(),MATCH(CP$3,$K$2:$Q$2,0))/CP$5</f>
        <v>#N/A</v>
      </c>
      <c r="CQ2321" s="80" t="e" cm="1">
        <f t="array" ref="CQ2321">INDEX($K:$Q,ROW(),MATCH(CQ$3,$K$2:$Q$2,0))/CQ$5</f>
        <v>#N/A</v>
      </c>
      <c r="CR2321" s="80" t="e" cm="1">
        <f t="array" ref="CR2321">INDEX($K:$Q,ROW(),MATCH(CR$3,$K$2:$Q$2,0))/CR$5</f>
        <v>#N/A</v>
      </c>
      <c r="CS2321" s="80" t="e" cm="1">
        <f t="array" ref="CS2321">INDEX($K:$Q,ROW(),MATCH(CS$3,$K$2:$Q$2,0))/CS$5</f>
        <v>#N/A</v>
      </c>
      <c r="CT2321" s="80" t="e" cm="1">
        <f t="array" ref="CT2321">INDEX($K:$Q,ROW(),MATCH(CT$3,$K$2:$Q$2,0))/CT$5</f>
        <v>#N/A</v>
      </c>
      <c r="CU2321" s="80" t="e" cm="1">
        <f t="array" ref="CU2321">INDEX($K:$Q,ROW(),MATCH(CU$3,$K$2:$Q$2,0))/CU$5</f>
        <v>#N/A</v>
      </c>
      <c r="CV2321" s="80" t="e" cm="1">
        <f t="array" ref="CV2321">INDEX($K:$Q,ROW(),MATCH(CV$3,$K$2:$Q$2,0))/CV$5</f>
        <v>#N/A</v>
      </c>
      <c r="CW2321" s="80" t="e" cm="1">
        <f t="array" ref="CW2321">INDEX($K:$Q,ROW(),MATCH(CW$3,$K$2:$Q$2,0))/CW$5</f>
        <v>#N/A</v>
      </c>
      <c r="CX2321" s="80" t="e" cm="1">
        <f t="array" ref="CX2321">INDEX($K:$Q,ROW(),MATCH(CX$3,$K$2:$Q$2,0))/CX$5</f>
        <v>#N/A</v>
      </c>
      <c r="CY2321" s="80" t="e" cm="1">
        <f t="array" ref="CY2321">INDEX($K:$Q,ROW(),MATCH(CY$3,$K$2:$Q$2,0))/CY$5</f>
        <v>#N/A</v>
      </c>
      <c r="CZ2321" s="80" t="e" cm="1">
        <f t="array" ref="CZ2321">INDEX($K:$Q,ROW(),MATCH(CZ$3,$K$2:$Q$2,0))/CZ$5</f>
        <v>#N/A</v>
      </c>
      <c r="DA2321" s="80" t="e" cm="1">
        <f t="array" ref="DA2321">INDEX($K:$Q,ROW(),MATCH(DA$3,$K$2:$Q$2,0))/DA$5</f>
        <v>#N/A</v>
      </c>
      <c r="DB2321" s="80" t="e" cm="1">
        <f t="array" ref="DB2321">INDEX($K:$Q,ROW(),MATCH(DB$3,$K$2:$Q$2,0))/DB$5</f>
        <v>#N/A</v>
      </c>
      <c r="DC2321" s="80" t="e" cm="1">
        <f t="array" ref="DC2321">INDEX($K:$Q,ROW(),MATCH(DC$3,$K$2:$Q$2,0))/DC$5</f>
        <v>#N/A</v>
      </c>
      <c r="DD2321" s="80" t="e" cm="1">
        <f t="array" ref="DD2321">INDEX($K:$Q,ROW(),MATCH(DD$3,$K$2:$Q$2,0))/DD$5</f>
        <v>#N/A</v>
      </c>
      <c r="DE2321" s="80" t="e" cm="1">
        <f t="array" ref="DE2321">INDEX($K:$Q,ROW(),MATCH(DE$3,$K$2:$Q$2,0))/DE$5</f>
        <v>#N/A</v>
      </c>
      <c r="DF2321" s="80" t="e" cm="1">
        <f t="array" ref="DF2321">INDEX($K:$Q,ROW(),MATCH(DF$3,$K$2:$Q$2,0))/DF$5</f>
        <v>#N/A</v>
      </c>
      <c r="DG2321" s="80" t="e" cm="1">
        <f t="array" ref="DG2321">INDEX($K:$Q,ROW(),MATCH(DG$3,$K$2:$Q$2,0))/DG$5</f>
        <v>#N/A</v>
      </c>
      <c r="DH2321" s="80" t="e" cm="1">
        <f t="array" ref="DH2321">INDEX($K:$Q,ROW(),MATCH(DH$3,$K$2:$Q$2,0))/DH$5</f>
        <v>#N/A</v>
      </c>
      <c r="DI2321" s="80" t="e" cm="1">
        <f t="array" ref="DI2321">INDEX($K:$Q,ROW(),MATCH(DI$3,$K$2:$Q$2,0))/DI$5</f>
        <v>#N/A</v>
      </c>
      <c r="DJ2321" s="80" t="e" cm="1">
        <f t="array" ref="DJ2321">INDEX($K:$Q,ROW(),MATCH(DJ$3,$K$2:$Q$2,0))/DJ$5</f>
        <v>#N/A</v>
      </c>
      <c r="DK2321" s="80" t="e" cm="1">
        <f t="array" ref="DK2321">INDEX($K:$Q,ROW(),MATCH(DK$3,$K$2:$Q$2,0))/DK$5</f>
        <v>#N/A</v>
      </c>
      <c r="DL2321" s="80" t="e" cm="1">
        <f t="array" ref="DL2321">INDEX($K:$Q,ROW(),MATCH(DL$3,$K$2:$Q$2,0))/DL$5</f>
        <v>#N/A</v>
      </c>
    </row>
    <row r="2322" spans="2:116" x14ac:dyDescent="0.4">
      <c r="B2322" t="str">
        <f>E2322</f>
        <v>2322 FAPPELIST-F</v>
      </c>
      <c r="C2322" t="s">
        <v>235</v>
      </c>
      <c r="D2322" t="s">
        <v>564</v>
      </c>
      <c r="E2322" s="8" t="str">
        <f t="shared" si="4715"/>
        <v>2322 FAPPELIST-F</v>
      </c>
      <c r="G2322" s="126" t="str">
        <f>"Total capital expenditures - "&amp;SUBSTITUTE(G2307,":","")</f>
        <v>Total capital expenditures - Fixed secondary PPE</v>
      </c>
      <c r="I2322" s="74"/>
      <c r="J2322" s="74"/>
      <c r="K2322" s="118">
        <f t="shared" ref="K2322:P2322" si="4718">SUMIF($3:$3,K$2,2322:2322)</f>
        <v>-510999.99999999983</v>
      </c>
      <c r="L2322" s="118">
        <f t="shared" si="4718"/>
        <v>-510999.99999999983</v>
      </c>
      <c r="M2322" s="118">
        <f t="shared" si="4718"/>
        <v>-510999.99999999983</v>
      </c>
      <c r="N2322" s="118">
        <f t="shared" si="4718"/>
        <v>-510999.99999999983</v>
      </c>
      <c r="O2322" s="118">
        <f t="shared" si="4718"/>
        <v>-510999.99999999983</v>
      </c>
      <c r="P2322" s="118">
        <f t="shared" si="4718"/>
        <v>-510999.99999999983</v>
      </c>
      <c r="R2322" s="24"/>
      <c r="S2322" s="148">
        <f>SUM(S2313:S2321)</f>
        <v>-42583.333333333328</v>
      </c>
      <c r="T2322" s="148">
        <f t="shared" ref="T2322:CE2322" si="4719">SUM(T2313:T2321)</f>
        <v>-42583.333333333328</v>
      </c>
      <c r="U2322" s="148">
        <f t="shared" si="4719"/>
        <v>-42583.333333333328</v>
      </c>
      <c r="V2322" s="148">
        <f t="shared" si="4719"/>
        <v>-42583.333333333328</v>
      </c>
      <c r="W2322" s="148">
        <f t="shared" si="4719"/>
        <v>-42583.333333333328</v>
      </c>
      <c r="X2322" s="148">
        <f t="shared" si="4719"/>
        <v>-42583.333333333328</v>
      </c>
      <c r="Y2322" s="148">
        <f t="shared" si="4719"/>
        <v>-42583.333333333328</v>
      </c>
      <c r="Z2322" s="148">
        <f t="shared" si="4719"/>
        <v>-42583.333333333328</v>
      </c>
      <c r="AA2322" s="148">
        <f t="shared" si="4719"/>
        <v>-42583.333333333328</v>
      </c>
      <c r="AB2322" s="148">
        <f t="shared" si="4719"/>
        <v>-42583.333333333328</v>
      </c>
      <c r="AC2322" s="148">
        <f t="shared" si="4719"/>
        <v>-42583.333333333328</v>
      </c>
      <c r="AD2322" s="148">
        <f t="shared" si="4719"/>
        <v>-42583.333333333328</v>
      </c>
      <c r="AE2322" s="148">
        <f t="shared" si="4719"/>
        <v>-42583.333333333328</v>
      </c>
      <c r="AF2322" s="148">
        <f t="shared" si="4719"/>
        <v>-42583.333333333328</v>
      </c>
      <c r="AG2322" s="148">
        <f t="shared" si="4719"/>
        <v>-42583.333333333328</v>
      </c>
      <c r="AH2322" s="148">
        <f t="shared" si="4719"/>
        <v>-42583.333333333328</v>
      </c>
      <c r="AI2322" s="148">
        <f t="shared" si="4719"/>
        <v>-42583.333333333328</v>
      </c>
      <c r="AJ2322" s="148">
        <f t="shared" si="4719"/>
        <v>-42583.333333333328</v>
      </c>
      <c r="AK2322" s="148">
        <f t="shared" si="4719"/>
        <v>-42583.333333333328</v>
      </c>
      <c r="AL2322" s="148">
        <f t="shared" si="4719"/>
        <v>-42583.333333333328</v>
      </c>
      <c r="AM2322" s="148">
        <f t="shared" si="4719"/>
        <v>-42583.333333333328</v>
      </c>
      <c r="AN2322" s="148">
        <f t="shared" si="4719"/>
        <v>-42583.333333333328</v>
      </c>
      <c r="AO2322" s="148">
        <f t="shared" si="4719"/>
        <v>-42583.333333333328</v>
      </c>
      <c r="AP2322" s="148">
        <f t="shared" si="4719"/>
        <v>-42583.333333333328</v>
      </c>
      <c r="AQ2322" s="148">
        <f t="shared" si="4719"/>
        <v>-42583.333333333328</v>
      </c>
      <c r="AR2322" s="148">
        <f t="shared" si="4719"/>
        <v>-42583.333333333328</v>
      </c>
      <c r="AS2322" s="148">
        <f t="shared" si="4719"/>
        <v>-42583.333333333328</v>
      </c>
      <c r="AT2322" s="148">
        <f t="shared" si="4719"/>
        <v>-42583.333333333328</v>
      </c>
      <c r="AU2322" s="148">
        <f t="shared" si="4719"/>
        <v>-42583.333333333328</v>
      </c>
      <c r="AV2322" s="148">
        <f t="shared" si="4719"/>
        <v>-42583.333333333328</v>
      </c>
      <c r="AW2322" s="148">
        <f t="shared" si="4719"/>
        <v>-42583.333333333328</v>
      </c>
      <c r="AX2322" s="148">
        <f t="shared" si="4719"/>
        <v>-42583.333333333328</v>
      </c>
      <c r="AY2322" s="148">
        <f t="shared" si="4719"/>
        <v>-42583.333333333328</v>
      </c>
      <c r="AZ2322" s="148">
        <f t="shared" si="4719"/>
        <v>-42583.333333333328</v>
      </c>
      <c r="BA2322" s="148">
        <f t="shared" si="4719"/>
        <v>-42583.333333333328</v>
      </c>
      <c r="BB2322" s="148">
        <f t="shared" si="4719"/>
        <v>-42583.333333333328</v>
      </c>
      <c r="BC2322" s="148">
        <f t="shared" si="4719"/>
        <v>-42583.333333333328</v>
      </c>
      <c r="BD2322" s="148">
        <f t="shared" si="4719"/>
        <v>-42583.333333333328</v>
      </c>
      <c r="BE2322" s="148">
        <f t="shared" si="4719"/>
        <v>-42583.333333333328</v>
      </c>
      <c r="BF2322" s="148">
        <f t="shared" si="4719"/>
        <v>-42583.333333333328</v>
      </c>
      <c r="BG2322" s="148">
        <f t="shared" si="4719"/>
        <v>-42583.333333333328</v>
      </c>
      <c r="BH2322" s="148">
        <f t="shared" si="4719"/>
        <v>-42583.333333333328</v>
      </c>
      <c r="BI2322" s="148">
        <f t="shared" si="4719"/>
        <v>-42583.333333333328</v>
      </c>
      <c r="BJ2322" s="148">
        <f t="shared" si="4719"/>
        <v>-42583.333333333328</v>
      </c>
      <c r="BK2322" s="148">
        <f t="shared" si="4719"/>
        <v>-42583.333333333328</v>
      </c>
      <c r="BL2322" s="148">
        <f t="shared" si="4719"/>
        <v>-42583.333333333328</v>
      </c>
      <c r="BM2322" s="148">
        <f t="shared" si="4719"/>
        <v>-42583.333333333328</v>
      </c>
      <c r="BN2322" s="148">
        <f t="shared" si="4719"/>
        <v>-42583.333333333328</v>
      </c>
      <c r="BO2322" s="148">
        <f t="shared" si="4719"/>
        <v>-42583.333333333328</v>
      </c>
      <c r="BP2322" s="148">
        <f t="shared" si="4719"/>
        <v>-42583.333333333328</v>
      </c>
      <c r="BQ2322" s="148">
        <f t="shared" si="4719"/>
        <v>-42583.333333333328</v>
      </c>
      <c r="BR2322" s="148">
        <f t="shared" si="4719"/>
        <v>-42583.333333333328</v>
      </c>
      <c r="BS2322" s="148">
        <f t="shared" si="4719"/>
        <v>-42583.333333333328</v>
      </c>
      <c r="BT2322" s="148">
        <f t="shared" si="4719"/>
        <v>-42583.333333333328</v>
      </c>
      <c r="BU2322" s="148">
        <f t="shared" si="4719"/>
        <v>-42583.333333333328</v>
      </c>
      <c r="BV2322" s="148">
        <f t="shared" si="4719"/>
        <v>-42583.333333333328</v>
      </c>
      <c r="BW2322" s="148">
        <f t="shared" si="4719"/>
        <v>-42583.333333333328</v>
      </c>
      <c r="BX2322" s="148">
        <f t="shared" si="4719"/>
        <v>-42583.333333333328</v>
      </c>
      <c r="BY2322" s="148">
        <f t="shared" si="4719"/>
        <v>-42583.333333333328</v>
      </c>
      <c r="BZ2322" s="148">
        <f t="shared" si="4719"/>
        <v>-42583.333333333328</v>
      </c>
      <c r="CA2322" s="148">
        <f t="shared" si="4719"/>
        <v>-42583.333333333328</v>
      </c>
      <c r="CB2322" s="148">
        <f t="shared" si="4719"/>
        <v>-42583.333333333328</v>
      </c>
      <c r="CC2322" s="148">
        <f t="shared" si="4719"/>
        <v>-42583.333333333328</v>
      </c>
      <c r="CD2322" s="148">
        <f t="shared" si="4719"/>
        <v>-42583.333333333328</v>
      </c>
      <c r="CE2322" s="148">
        <f t="shared" si="4719"/>
        <v>-42583.333333333328</v>
      </c>
      <c r="CF2322" s="148">
        <f t="shared" ref="CF2322:CL2322" si="4720">SUM(CF2313:CF2321)</f>
        <v>-42583.333333333328</v>
      </c>
      <c r="CG2322" s="148">
        <f t="shared" si="4720"/>
        <v>-42583.333333333328</v>
      </c>
      <c r="CH2322" s="148">
        <f t="shared" si="4720"/>
        <v>-42583.333333333328</v>
      </c>
      <c r="CI2322" s="148">
        <f t="shared" si="4720"/>
        <v>-42583.333333333328</v>
      </c>
      <c r="CJ2322" s="148">
        <f t="shared" si="4720"/>
        <v>-42583.333333333328</v>
      </c>
      <c r="CK2322" s="148">
        <f t="shared" si="4720"/>
        <v>-42583.333333333328</v>
      </c>
      <c r="CL2322" s="148">
        <f t="shared" si="4720"/>
        <v>-42583.333333333328</v>
      </c>
      <c r="CN2322" s="74"/>
      <c r="CO2322" s="148" t="e">
        <f>SUM(CO2313:CO2321)</f>
        <v>#N/A</v>
      </c>
      <c r="CP2322" s="148" t="e">
        <f t="shared" ref="CP2322:DL2322" si="4721">SUM(CP2313:CP2321)</f>
        <v>#N/A</v>
      </c>
      <c r="CQ2322" s="148" t="e">
        <f t="shared" si="4721"/>
        <v>#N/A</v>
      </c>
      <c r="CR2322" s="148" t="e">
        <f t="shared" si="4721"/>
        <v>#N/A</v>
      </c>
      <c r="CS2322" s="148" t="e">
        <f t="shared" si="4721"/>
        <v>#N/A</v>
      </c>
      <c r="CT2322" s="148" t="e">
        <f t="shared" si="4721"/>
        <v>#N/A</v>
      </c>
      <c r="CU2322" s="148" t="e">
        <f t="shared" si="4721"/>
        <v>#N/A</v>
      </c>
      <c r="CV2322" s="148" t="e">
        <f t="shared" si="4721"/>
        <v>#N/A</v>
      </c>
      <c r="CW2322" s="148" t="e">
        <f t="shared" si="4721"/>
        <v>#N/A</v>
      </c>
      <c r="CX2322" s="148" t="e">
        <f t="shared" si="4721"/>
        <v>#N/A</v>
      </c>
      <c r="CY2322" s="148" t="e">
        <f t="shared" si="4721"/>
        <v>#N/A</v>
      </c>
      <c r="CZ2322" s="148" t="e">
        <f t="shared" si="4721"/>
        <v>#N/A</v>
      </c>
      <c r="DA2322" s="148" t="e">
        <f t="shared" si="4721"/>
        <v>#N/A</v>
      </c>
      <c r="DB2322" s="148" t="e">
        <f t="shared" si="4721"/>
        <v>#N/A</v>
      </c>
      <c r="DC2322" s="148" t="e">
        <f t="shared" si="4721"/>
        <v>#N/A</v>
      </c>
      <c r="DD2322" s="148" t="e">
        <f t="shared" si="4721"/>
        <v>#N/A</v>
      </c>
      <c r="DE2322" s="148" t="e">
        <f t="shared" si="4721"/>
        <v>#N/A</v>
      </c>
      <c r="DF2322" s="148" t="e">
        <f t="shared" si="4721"/>
        <v>#N/A</v>
      </c>
      <c r="DG2322" s="148" t="e">
        <f t="shared" si="4721"/>
        <v>#N/A</v>
      </c>
      <c r="DH2322" s="148" t="e">
        <f t="shared" si="4721"/>
        <v>#N/A</v>
      </c>
      <c r="DI2322" s="148" t="e">
        <f t="shared" si="4721"/>
        <v>#N/A</v>
      </c>
      <c r="DJ2322" s="148" t="e">
        <f t="shared" si="4721"/>
        <v>#N/A</v>
      </c>
      <c r="DK2322" s="148" t="e">
        <f t="shared" si="4721"/>
        <v>#N/A</v>
      </c>
      <c r="DL2322" s="148" t="e">
        <f t="shared" si="4721"/>
        <v>#N/A</v>
      </c>
    </row>
    <row r="2323" spans="2:116" x14ac:dyDescent="0.4">
      <c r="D2323" t="s">
        <v>564</v>
      </c>
      <c r="E2323" s="8" t="str">
        <f t="shared" si="4715"/>
        <v>2323 FAPPELIST-F</v>
      </c>
      <c r="G2323" s="125"/>
      <c r="S2323" s="80"/>
      <c r="T2323" s="72"/>
      <c r="U2323" s="72"/>
      <c r="V2323" s="72"/>
      <c r="W2323" s="72"/>
      <c r="X2323" s="72"/>
      <c r="Y2323" s="72"/>
      <c r="Z2323" s="72"/>
      <c r="AA2323" s="72"/>
      <c r="AB2323" s="72"/>
      <c r="AC2323" s="72"/>
      <c r="AD2323" s="72"/>
      <c r="AE2323" s="72"/>
      <c r="AF2323" s="72"/>
      <c r="AG2323" s="72"/>
      <c r="AH2323" s="72"/>
      <c r="AI2323" s="72"/>
      <c r="AJ2323" s="72"/>
      <c r="AK2323" s="72"/>
      <c r="AL2323" s="72"/>
      <c r="AM2323" s="72"/>
      <c r="AN2323" s="72"/>
      <c r="AO2323" s="72"/>
      <c r="AP2323" s="72"/>
      <c r="AQ2323" s="72"/>
      <c r="AR2323" s="72"/>
      <c r="AS2323" s="72"/>
      <c r="AT2323" s="72"/>
      <c r="AU2323" s="72"/>
      <c r="AV2323" s="72"/>
      <c r="AW2323" s="72"/>
      <c r="AX2323" s="72"/>
      <c r="AY2323" s="72"/>
      <c r="AZ2323" s="72"/>
      <c r="BA2323" s="72"/>
      <c r="BB2323" s="72"/>
      <c r="BC2323" s="72"/>
      <c r="BD2323" s="72"/>
      <c r="BE2323" s="72"/>
      <c r="BF2323" s="72"/>
      <c r="BG2323" s="72"/>
      <c r="BH2323" s="72"/>
      <c r="BI2323" s="72"/>
      <c r="BJ2323" s="72"/>
      <c r="BK2323" s="72"/>
      <c r="BL2323" s="72"/>
      <c r="BM2323" s="72"/>
      <c r="BN2323" s="72"/>
      <c r="BO2323" s="72"/>
      <c r="BP2323" s="72"/>
      <c r="BQ2323" s="72"/>
      <c r="BR2323" s="72"/>
      <c r="BS2323" s="72"/>
      <c r="BT2323" s="72"/>
      <c r="BU2323" s="72"/>
      <c r="BV2323" s="72"/>
      <c r="BW2323" s="72"/>
      <c r="BX2323" s="72"/>
      <c r="BY2323" s="72"/>
      <c r="BZ2323" s="72"/>
      <c r="CA2323" s="72"/>
      <c r="CB2323" s="72"/>
      <c r="CC2323" s="72"/>
      <c r="CD2323" s="72"/>
      <c r="CE2323" s="72"/>
      <c r="CF2323" s="72"/>
      <c r="CG2323" s="72"/>
      <c r="CH2323" s="72"/>
      <c r="CI2323" s="72"/>
      <c r="CJ2323" s="72"/>
      <c r="CK2323" s="72"/>
      <c r="CL2323" s="72"/>
      <c r="CO2323" s="72"/>
      <c r="CP2323" s="72"/>
      <c r="CQ2323" s="72"/>
      <c r="CR2323" s="72"/>
      <c r="CS2323" s="72"/>
      <c r="CT2323" s="72"/>
      <c r="CU2323" s="72"/>
      <c r="CV2323" s="72"/>
      <c r="CW2323" s="72"/>
      <c r="CX2323" s="72"/>
      <c r="CY2323" s="72"/>
      <c r="CZ2323" s="72"/>
      <c r="DA2323" s="72"/>
      <c r="DB2323" s="72"/>
      <c r="DC2323" s="72"/>
      <c r="DD2323" s="72"/>
      <c r="DE2323" s="72"/>
      <c r="DF2323" s="72"/>
      <c r="DG2323" s="72"/>
      <c r="DH2323" s="72"/>
      <c r="DI2323" s="72"/>
      <c r="DJ2323" s="72"/>
      <c r="DK2323" s="72"/>
      <c r="DL2323" s="72"/>
    </row>
    <row r="2324" spans="2:116" x14ac:dyDescent="0.4">
      <c r="D2324" t="s">
        <v>564</v>
      </c>
      <c r="E2324" s="8" t="str">
        <f t="shared" si="4715"/>
        <v>2324 FAPPELIST-F</v>
      </c>
      <c r="G2324" s="95" t="s">
        <v>204</v>
      </c>
      <c r="H2324" s="12"/>
      <c r="S2324" s="72"/>
      <c r="T2324" s="72"/>
      <c r="U2324" s="72"/>
      <c r="V2324" s="72"/>
      <c r="W2324" s="72"/>
      <c r="X2324" s="72"/>
      <c r="Y2324" s="72"/>
      <c r="Z2324" s="72"/>
      <c r="AA2324" s="72"/>
      <c r="AB2324" s="72"/>
      <c r="AC2324" s="72"/>
      <c r="AD2324" s="72"/>
      <c r="AE2324" s="72"/>
      <c r="AF2324" s="72"/>
      <c r="AG2324" s="72"/>
      <c r="AH2324" s="72"/>
      <c r="AI2324" s="72"/>
      <c r="AJ2324" s="72"/>
      <c r="AK2324" s="72"/>
      <c r="AL2324" s="72"/>
      <c r="AM2324" s="72"/>
      <c r="AN2324" s="72"/>
      <c r="AO2324" s="72"/>
      <c r="AP2324" s="72"/>
      <c r="AQ2324" s="72"/>
      <c r="AR2324" s="72"/>
      <c r="AS2324" s="72"/>
      <c r="AT2324" s="72"/>
      <c r="AU2324" s="72"/>
      <c r="AV2324" s="72"/>
      <c r="AW2324" s="72"/>
      <c r="AX2324" s="72"/>
      <c r="AY2324" s="72"/>
      <c r="AZ2324" s="72"/>
      <c r="BA2324" s="72"/>
      <c r="BB2324" s="72"/>
      <c r="BC2324" s="72"/>
      <c r="BD2324" s="72"/>
      <c r="BE2324" s="72"/>
      <c r="BF2324" s="72"/>
      <c r="BG2324" s="72"/>
      <c r="BH2324" s="72"/>
      <c r="BI2324" s="72"/>
      <c r="BJ2324" s="72"/>
      <c r="BK2324" s="72"/>
      <c r="BL2324" s="72"/>
      <c r="BM2324" s="72"/>
      <c r="BN2324" s="72"/>
      <c r="BO2324" s="72"/>
      <c r="BP2324" s="72"/>
      <c r="BQ2324" s="72"/>
      <c r="BR2324" s="72"/>
      <c r="BS2324" s="72"/>
      <c r="BT2324" s="72"/>
      <c r="BU2324" s="72"/>
      <c r="BV2324" s="72"/>
      <c r="BW2324" s="72"/>
      <c r="BX2324" s="72"/>
      <c r="BY2324" s="72"/>
      <c r="BZ2324" s="72"/>
      <c r="CA2324" s="72"/>
      <c r="CB2324" s="72"/>
      <c r="CC2324" s="72"/>
      <c r="CD2324" s="72"/>
      <c r="CE2324" s="72"/>
      <c r="CF2324" s="72"/>
      <c r="CG2324" s="72"/>
      <c r="CH2324" s="72"/>
      <c r="CI2324" s="72"/>
      <c r="CJ2324" s="72"/>
      <c r="CK2324" s="72"/>
      <c r="CL2324" s="72"/>
      <c r="CO2324" s="72"/>
      <c r="CP2324" s="72"/>
      <c r="CQ2324" s="72"/>
      <c r="CR2324" s="72"/>
      <c r="CS2324" s="72"/>
      <c r="CT2324" s="72"/>
      <c r="CU2324" s="72"/>
      <c r="CV2324" s="72"/>
      <c r="CW2324" s="72"/>
      <c r="CX2324" s="72"/>
      <c r="CY2324" s="72"/>
      <c r="CZ2324" s="72"/>
      <c r="DA2324" s="72"/>
      <c r="DB2324" s="72"/>
      <c r="DC2324" s="72"/>
      <c r="DD2324" s="72"/>
      <c r="DE2324" s="72"/>
      <c r="DF2324" s="72"/>
      <c r="DG2324" s="72"/>
      <c r="DH2324" s="72"/>
      <c r="DI2324" s="72"/>
      <c r="DJ2324" s="72"/>
      <c r="DK2324" s="72"/>
      <c r="DL2324" s="72"/>
    </row>
    <row r="2325" spans="2:116" x14ac:dyDescent="0.4">
      <c r="C2325" t="s">
        <v>233</v>
      </c>
      <c r="D2325" t="s">
        <v>564</v>
      </c>
      <c r="E2325" s="8" t="str">
        <f t="shared" si="4715"/>
        <v>2325 FAPPELIST-F</v>
      </c>
      <c r="G2325" s="158" t="str">
        <f>"Depreciation - "&amp;SUBSTITUTE(G2307,":","")</f>
        <v>Depreciation - Fixed secondary PPE</v>
      </c>
      <c r="J2325" s="80">
        <f>SUMIF($5:$5,I$2,2323:2323)</f>
        <v>0</v>
      </c>
      <c r="K2325" s="24">
        <f t="shared" ref="K2325:P2325" ca="1" si="4722">SUMIF($3:$3,K$2,2325:2325)</f>
        <v>-105019.58592676517</v>
      </c>
      <c r="L2325" s="24">
        <f t="shared" ca="1" si="4722"/>
        <v>-328487.03296418075</v>
      </c>
      <c r="M2325" s="24">
        <f t="shared" ca="1" si="4722"/>
        <v>-595195.14322382701</v>
      </c>
      <c r="N2325" s="24">
        <f t="shared" ca="1" si="4722"/>
        <v>-883500.76661495247</v>
      </c>
      <c r="O2325" s="24">
        <f t="shared" ca="1" si="4722"/>
        <v>-1181837.9809204384</v>
      </c>
      <c r="P2325" s="24">
        <f t="shared" ca="1" si="4722"/>
        <v>-1379727.1898561567</v>
      </c>
      <c r="R2325" s="24"/>
      <c r="S2325" s="80" cm="1">
        <f t="array" aca="1" ref="S2325" ca="1">(SUM(INDEX(2320:2320,1,MAX(COLUMN($R:$R),COLUMN()-($H2309*12-1))):S2322)/($H2309*12)+IF($R2327=0,0,SUM(INDEX(2325:2325,1,MAX(COLUMN($R:$R),COLUMN()-(($H2309-$H2310)*12))):S2327)/(($H2309)*12)))</f>
        <v>-1265.8192090395478</v>
      </c>
      <c r="T2325" s="80" cm="1">
        <f t="array" aca="1" ref="T2325" ca="1">(SUM(INDEX(2320:2320,1,MAX(COLUMN($R:$R),COLUMN()-($H2309*12-1))):T2322)/($H2309*12)+IF($R2327=0,0,SUM(INDEX(2325:2325,1,MAX(COLUMN($R:$R),COLUMN()-(($H2309-$H2310)*12))):T2327)/(($H2309)*12)))</f>
        <v>-2551.3980656899357</v>
      </c>
      <c r="U2325" s="80" cm="1">
        <f t="array" aca="1" ref="U2325" ca="1">(SUM(INDEX(2320:2320,1,MAX(COLUMN($R:$R),COLUMN()-($H2309*12-1))):U2322)/($H2309*12)+IF($R2327=0,0,SUM(INDEX(2325:2325,1,MAX(COLUMN($R:$R),COLUMN()-(($H2309-$H2310)*12))):U2327)/(($H2309)*12)))</f>
        <v>-3858.7663944869391</v>
      </c>
      <c r="V2325" s="80" cm="1">
        <f t="array" aca="1" ref="V2325" ca="1">(SUM(INDEX(2320:2320,1,MAX(COLUMN($R:$R),COLUMN()-($H2309*12-1))):V2322)/($H2309*12)+IF($R2327=0,0,SUM(INDEX(2325:2325,1,MAX(COLUMN($R:$R),COLUMN()-(($H2309-$H2310)*12))):V2327)/(($H2309)*12)))</f>
        <v>-5188.2935085177915</v>
      </c>
      <c r="W2325" s="80" cm="1">
        <f t="array" aca="1" ref="W2325" ca="1">(SUM(INDEX(2320:2320,1,MAX(COLUMN($R:$R),COLUMN()-($H2309*12-1))):W2322)/($H2309*12)+IF($R2327=0,0,SUM(INDEX(2325:2325,1,MAX(COLUMN($R:$R),COLUMN()-(($H2309-$H2310)*12))):W2327)/(($H2309)*12)))</f>
        <v>-6540.3549804135728</v>
      </c>
      <c r="X2325" s="80" cm="1">
        <f t="array" aca="1" ref="X2325" ca="1">(SUM(INDEX(2320:2320,1,MAX(COLUMN($R:$R),COLUMN()-($H2309*12-1))):X2322)/($H2309*12)+IF($R2327=0,0,SUM(INDEX(2325:2325,1,MAX(COLUMN($R:$R),COLUMN()-(($H2309-$H2310)*12))):X2327)/(($H2309)*12)))</f>
        <v>-7915.3327484431811</v>
      </c>
      <c r="Y2325" s="80" cm="1">
        <f t="array" aca="1" ref="Y2325" ca="1">(SUM(INDEX(2320:2320,1,MAX(COLUMN($R:$R),COLUMN()-($H2309*12-1))):Y2322)/($H2309*12)+IF($R2327=0,0,SUM(INDEX(2325:2325,1,MAX(COLUMN($R:$R),COLUMN()-(($H2309-$H2310)*12))):Y2327)/(($H2309)*12)))</f>
        <v>-9313.6152244054938</v>
      </c>
      <c r="Z2325" s="80" cm="1">
        <f t="array" aca="1" ref="Z2325" ca="1">(SUM(INDEX(2320:2320,1,MAX(COLUMN($R:$R),COLUMN()-($H2309*12-1))):Z2322)/($H2309*12)+IF($R2327=0,0,SUM(INDEX(2325:2325,1,MAX(COLUMN($R:$R),COLUMN()-(($H2309-$H2310)*12))):Z2327)/(($H2309)*12)))</f>
        <v>-10735.597403350221</v>
      </c>
      <c r="AA2325" s="80" cm="1">
        <f t="array" aca="1" ref="AA2325" ca="1">(SUM(INDEX(2320:2320,1,MAX(COLUMN($R:$R),COLUMN()-($H2309*12-1))):AA2322)/($H2309*12)+IF($R2327=0,0,SUM(INDEX(2325:2325,1,MAX(COLUMN($R:$R),COLUMN()-(($H2309-$H2310)*12))):AA2327)/(($H2309)*12)))</f>
        <v>-12181.680975158419</v>
      </c>
      <c r="AB2325" s="80" cm="1">
        <f t="array" aca="1" ref="AB2325" ca="1">(SUM(INDEX(2320:2320,1,MAX(COLUMN($R:$R),COLUMN()-($H2309*12-1))):AB2322)/($H2309*12)+IF($R2327=0,0,SUM(INDEX(2325:2325,1,MAX(COLUMN($R:$R),COLUMN()-(($H2309-$H2310)*12))):AB2327)/(($H2309)*12)))</f>
        <v>-13652.274438014214</v>
      </c>
      <c r="AC2325" s="80" cm="1">
        <f t="array" aca="1" ref="AC2325" ca="1">(SUM(INDEX(2320:2320,1,MAX(COLUMN($R:$R),COLUMN()-($H2309*12-1))):AC2322)/($H2309*12)+IF($R2327=0,0,SUM(INDEX(2325:2325,1,MAX(COLUMN($R:$R),COLUMN()-(($H2309-$H2310)*12))):AC2327)/(($H2309)*12)))</f>
        <v>-15147.793213799767</v>
      </c>
      <c r="AD2325" s="80" cm="1">
        <f t="array" aca="1" ref="AD2325" ca="1">(SUM(INDEX(2320:2320,1,MAX(COLUMN($R:$R),COLUMN()-($H2309*12-1))):AD2322)/($H2309*12)+IF($R2327=0,0,SUM(INDEX(2325:2325,1,MAX(COLUMN($R:$R),COLUMN()-(($H2309-$H2310)*12))):AD2327)/(($H2309)*12)))</f>
        <v>-16668.659765446089</v>
      </c>
      <c r="AE2325" s="80" cm="1">
        <f t="array" aca="1" ref="AE2325" ca="1">(SUM(INDEX(2320:2320,1,MAX(COLUMN($R:$R),COLUMN()-($H2309*12-1))):AE2322)/($H2309*12)+IF($R2327=0,0,SUM(INDEX(2325:2325,1,MAX(COLUMN($R:$R),COLUMN()-(($H2309-$H2310)*12))):AE2327)/(($H2309)*12)))</f>
        <v>-18215.303716272861</v>
      </c>
      <c r="AF2325" s="80" cm="1">
        <f t="array" aca="1" ref="AF2325" ca="1">(SUM(INDEX(2320:2320,1,MAX(COLUMN($R:$R),COLUMN()-($H2309*12-1))):AF2322)/($H2309*12)+IF($R2327=0,0,SUM(INDEX(2325:2325,1,MAX(COLUMN($R:$R),COLUMN()-(($H2309-$H2310)*12))):AF2327)/(($H2309)*12)))</f>
        <v>-19788.161971350935</v>
      </c>
      <c r="AG2325" s="80" cm="1">
        <f t="array" aca="1" ref="AG2325" ca="1">(SUM(INDEX(2320:2320,1,MAX(COLUMN($R:$R),COLUMN()-($H2309*12-1))):AG2322)/($H2309*12)+IF($R2327=0,0,SUM(INDEX(2325:2325,1,MAX(COLUMN($R:$R),COLUMN()-(($H2309-$H2310)*12))):AG2327)/(($H2309)*12)))</f>
        <v>-21387.67884092185</v>
      </c>
      <c r="AH2325" s="80" cm="1">
        <f t="array" aca="1" ref="AH2325" ca="1">(SUM(INDEX(2320:2320,1,MAX(COLUMN($R:$R),COLUMN()-($H2309*12-1))):AH2322)/($H2309*12)+IF($R2327=0,0,SUM(INDEX(2325:2325,1,MAX(COLUMN($R:$R),COLUMN()-(($H2309-$H2310)*12))):AH2327)/(($H2309)*12)))</f>
        <v>-23014.30616590922</v>
      </c>
      <c r="AI2325" s="80" cm="1">
        <f t="array" aca="1" ref="AI2325" ca="1">(SUM(INDEX(2320:2320,1,MAX(COLUMN($R:$R),COLUMN()-($H2309*12-1))):AI2322)/($H2309*12)+IF($R2327=0,0,SUM(INDEX(2325:2325,1,MAX(COLUMN($R:$R),COLUMN()-(($H2309-$H2310)*12))):AI2327)/(($H2309)*12)))</f>
        <v>-24668.503445557399</v>
      </c>
      <c r="AJ2325" s="80" cm="1">
        <f t="array" aca="1" ref="AJ2325" ca="1">(SUM(INDEX(2320:2320,1,MAX(COLUMN($R:$R),COLUMN()-($H2309*12-1))):AJ2322)/($H2309*12)+IF($R2327=0,0,SUM(INDEX(2325:2325,1,MAX(COLUMN($R:$R),COLUMN()-(($H2309-$H2310)*12))):AJ2327)/(($H2309)*12)))</f>
        <v>-26350.737967233512</v>
      </c>
      <c r="AK2325" s="80" cm="1">
        <f t="array" aca="1" ref="AK2325" ca="1">(SUM(INDEX(2320:2320,1,MAX(COLUMN($R:$R),COLUMN()-($H2309*12-1))):AK2322)/($H2309*12)+IF($R2327=0,0,SUM(INDEX(2325:2325,1,MAX(COLUMN($R:$R),COLUMN()-(($H2309-$H2310)*12))):AK2327)/(($H2309)*12)))</f>
        <v>-28061.484938429559</v>
      </c>
      <c r="AL2325" s="80" cm="1">
        <f t="array" aca="1" ref="AL2325" ca="1">(SUM(INDEX(2320:2320,1,MAX(COLUMN($R:$R),COLUMN()-($H2309*12-1))):AL2322)/($H2309*12)+IF($R2327=0,0,SUM(INDEX(2325:2325,1,MAX(COLUMN($R:$R),COLUMN()-(($H2309-$H2310)*12))):AL2327)/(($H2309)*12)))</f>
        <v>-29801.22762100181</v>
      </c>
      <c r="AM2325" s="80" cm="1">
        <f t="array" aca="1" ref="AM2325" ca="1">(SUM(INDEX(2320:2320,1,MAX(COLUMN($R:$R),COLUMN()-($H2309*12-1))):AM2322)/($H2309*12)+IF($R2327=0,0,SUM(INDEX(2325:2325,1,MAX(COLUMN($R:$R),COLUMN()-(($H2309-$H2310)*12))):AM2327)/(($H2309)*12)))</f>
        <v>-31570.45746768545</v>
      </c>
      <c r="AN2325" s="80" cm="1">
        <f t="array" aca="1" ref="AN2325" ca="1">(SUM(INDEX(2320:2320,1,MAX(COLUMN($R:$R),COLUMN()-($H2309*12-1))):AN2322)/($H2309*12)+IF($R2327=0,0,SUM(INDEX(2325:2325,1,MAX(COLUMN($R:$R),COLUMN()-(($H2309-$H2310)*12))):AN2327)/(($H2309)*12)))</f>
        <v>-33369.674260923057</v>
      </c>
      <c r="AO2325" s="80" cm="1">
        <f t="array" aca="1" ref="AO2325" ca="1">(SUM(INDEX(2320:2320,1,MAX(COLUMN($R:$R),COLUMN()-($H2309*12-1))):AO2322)/($H2309*12)+IF($R2327=0,0,SUM(INDEX(2325:2325,1,MAX(COLUMN($R:$R),COLUMN()-(($H2309-$H2310)*12))):AO2327)/(($H2309)*12)))</f>
        <v>-35199.386254046047</v>
      </c>
      <c r="AP2325" s="80" cm="1">
        <f t="array" aca="1" ref="AP2325" ca="1">(SUM(INDEX(2320:2320,1,MAX(COLUMN($R:$R),COLUMN()-($H2309*12-1))):AP2322)/($H2309*12)+IF($R2327=0,0,SUM(INDEX(2325:2325,1,MAX(COLUMN($R:$R),COLUMN()-(($H2309-$H2310)*12))):AP2327)/(($H2309)*12)))</f>
        <v>-37060.11031484908</v>
      </c>
      <c r="AQ2325" s="80" cm="1">
        <f t="array" aca="1" ref="AQ2325" ca="1">(SUM(INDEX(2320:2320,1,MAX(COLUMN($R:$R),COLUMN()-($H2309*12-1))):AQ2322)/($H2309*12)+IF($R2327=0,0,SUM(INDEX(2325:2325,1,MAX(COLUMN($R:$R),COLUMN()-(($H2309-$H2310)*12))):AQ2327)/(($H2309)*12)))</f>
        <v>-38950.6771563437</v>
      </c>
      <c r="AR2325" s="80" cm="1">
        <f t="array" aca="1" ref="AR2325" ca="1">(SUM(INDEX(2320:2320,1,MAX(COLUMN($R:$R),COLUMN()-($H2309*12-1))):AR2322)/($H2309*12)+IF($R2327=0,0,SUM(INDEX(2325:2325,1,MAX(COLUMN($R:$R),COLUMN()-(($H2309-$H2310)*12))):AR2327)/(($H2309)*12)))</f>
        <v>-40853.52785601552</v>
      </c>
      <c r="AS2325" s="80" cm="1">
        <f t="array" aca="1" ref="AS2325" ca="1">(SUM(INDEX(2320:2320,1,MAX(COLUMN($R:$R),COLUMN()-($H2309*12-1))):AS2322)/($H2309*12)+IF($R2327=0,0,SUM(INDEX(2325:2325,1,MAX(COLUMN($R:$R),COLUMN()-(($H2309-$H2310)*12))):AS2327)/(($H2309)*12)))</f>
        <v>-42766.840790314818</v>
      </c>
      <c r="AT2325" s="80" cm="1">
        <f t="array" aca="1" ref="AT2325" ca="1">(SUM(INDEX(2320:2320,1,MAX(COLUMN($R:$R),COLUMN()-($H2309*12-1))):AT2322)/($H2309*12)+IF($R2327=0,0,SUM(INDEX(2325:2325,1,MAX(COLUMN($R:$R),COLUMN()-(($H2309-$H2310)*12))):AT2327)/(($H2309)*12)))</f>
        <v>-44690.423972165008</v>
      </c>
      <c r="AU2325" s="80" cm="1">
        <f t="array" aca="1" ref="AU2325" ca="1">(SUM(INDEX(2320:2320,1,MAX(COLUMN($R:$R),COLUMN()-($H2309*12-1))):AU2322)/($H2309*12)+IF($R2327=0,0,SUM(INDEX(2325:2325,1,MAX(COLUMN($R:$R),COLUMN()-(($H2309-$H2310)*12))):AU2327)/(($H2309)*12)))</f>
        <v>-46624.075900927397</v>
      </c>
      <c r="AV2325" s="80" cm="1">
        <f t="array" aca="1" ref="AV2325" ca="1">(SUM(INDEX(2320:2320,1,MAX(COLUMN($R:$R),COLUMN()-($H2309*12-1))):AV2322)/($H2309*12)+IF($R2327=0,0,SUM(INDEX(2325:2325,1,MAX(COLUMN($R:$R),COLUMN()-(($H2309-$H2310)*12))):AV2327)/(($H2309)*12)))</f>
        <v>-48567.585295060409</v>
      </c>
      <c r="AW2325" s="80" cm="1">
        <f t="array" aca="1" ref="AW2325" ca="1">(SUM(INDEX(2320:2320,1,MAX(COLUMN($R:$R),COLUMN()-($H2309*12-1))):AW2322)/($H2309*12)+IF($R2327=0,0,SUM(INDEX(2325:2325,1,MAX(COLUMN($R:$R),COLUMN()-(($H2309-$H2310)*12))):AW2327)/(($H2309)*12)))</f>
        <v>-50520.730818449403</v>
      </c>
      <c r="AX2325" s="80" cm="1">
        <f t="array" aca="1" ref="AX2325" ca="1">(SUM(INDEX(2320:2320,1,MAX(COLUMN($R:$R),COLUMN()-($H2309*12-1))):AX2322)/($H2309*12)+IF($R2327=0,0,SUM(INDEX(2325:2325,1,MAX(COLUMN($R:$R),COLUMN()-(($H2309-$H2310)*12))):AX2327)/(($H2309)*12)))</f>
        <v>-52483.280800269356</v>
      </c>
      <c r="AY2325" s="80" cm="1">
        <f t="array" aca="1" ref="AY2325" ca="1">(SUM(INDEX(2320:2320,1,MAX(COLUMN($R:$R),COLUMN()-($H2309*12-1))):AY2322)/($H2309*12)+IF($R2327=0,0,SUM(INDEX(2325:2325,1,MAX(COLUMN($R:$R),COLUMN()-(($H2309-$H2310)*12))):AY2327)/(($H2309)*12)))</f>
        <v>-54454.992948239749</v>
      </c>
      <c r="AZ2325" s="80" cm="1">
        <f t="array" aca="1" ref="AZ2325" ca="1">(SUM(INDEX(2320:2320,1,MAX(COLUMN($R:$R),COLUMN()-($H2309*12-1))):AZ2322)/($H2309*12)+IF($R2327=0,0,SUM(INDEX(2325:2325,1,MAX(COLUMN($R:$R),COLUMN()-(($H2309-$H2310)*12))):AZ2327)/(($H2309)*12)))</f>
        <v>-56435.614055128142</v>
      </c>
      <c r="BA2325" s="80" cm="1">
        <f t="array" aca="1" ref="BA2325" ca="1">(SUM(INDEX(2320:2320,1,MAX(COLUMN($R:$R),COLUMN()-($H2309*12-1))):BA2322)/($H2309*12)+IF($R2327=0,0,SUM(INDEX(2325:2325,1,MAX(COLUMN($R:$R),COLUMN()-(($H2309-$H2310)*12))):BA2327)/(($H2309)*12)))</f>
        <v>-58424.879698356061</v>
      </c>
      <c r="BB2325" s="80" cm="1">
        <f t="array" aca="1" ref="BB2325" ca="1">(SUM(INDEX(2320:2320,1,MAX(COLUMN($R:$R),COLUMN()-($H2309*12-1))):BB2322)/($H2309*12)+IF($R2327=0,0,SUM(INDEX(2325:2325,1,MAX(COLUMN($R:$R),COLUMN()-(($H2309-$H2310)*12))):BB2327)/(($H2309)*12)))</f>
        <v>-60422.51393255758</v>
      </c>
      <c r="BC2325" s="80" cm="1">
        <f t="array" aca="1" ref="BC2325" ca="1">(SUM(INDEX(2320:2320,1,MAX(COLUMN($R:$R),COLUMN()-($H2309*12-1))):BC2322)/($H2309*12)+IF($R2327=0,0,SUM(INDEX(2325:2325,1,MAX(COLUMN($R:$R),COLUMN()-(($H2309-$H2310)*12))):BC2327)/(($H2309)*12)))</f>
        <v>-62428.228974938014</v>
      </c>
      <c r="BD2325" s="80" cm="1">
        <f t="array" aca="1" ref="BD2325" ca="1">(SUM(INDEX(2320:2320,1,MAX(COLUMN($R:$R),COLUMN()-($H2309*12-1))):BD2322)/($H2309*12)+IF($R2327=0,0,SUM(INDEX(2325:2325,1,MAX(COLUMN($R:$R),COLUMN()-(($H2309-$H2310)*12))):BD2327)/(($H2309)*12)))</f>
        <v>-64441.724883276969</v>
      </c>
      <c r="BE2325" s="80" cm="1">
        <f t="array" aca="1" ref="BE2325" ca="1">(SUM(INDEX(2320:2320,1,MAX(COLUMN($R:$R),COLUMN()-($H2309*12-1))):BE2322)/($H2309*12)+IF($R2327=0,0,SUM(INDEX(2325:2325,1,MAX(COLUMN($R:$R),COLUMN()-(($H2309-$H2310)*12))):BE2327)/(($H2309)*12)))</f>
        <v>-66462.689226416973</v>
      </c>
      <c r="BF2325" s="80" cm="1">
        <f t="array" aca="1" ref="BF2325" ca="1">(SUM(INDEX(2320:2320,1,MAX(COLUMN($R:$R),COLUMN()-($H2309*12-1))):BF2322)/($H2309*12)+IF($R2327=0,0,SUM(INDEX(2325:2325,1,MAX(COLUMN($R:$R),COLUMN()-(($H2309-$H2310)*12))):BF2327)/(($H2309)*12)))</f>
        <v>-68490.796747075074</v>
      </c>
      <c r="BG2325" s="80" cm="1">
        <f t="array" aca="1" ref="BG2325" ca="1">(SUM(INDEX(2320:2320,1,MAX(COLUMN($R:$R),COLUMN()-($H2309*12-1))):BG2322)/($H2309*12)+IF($R2327=0,0,SUM(INDEX(2325:2325,1,MAX(COLUMN($R:$R),COLUMN()-(($H2309-$H2310)*12))):BG2327)/(($H2309)*12)))</f>
        <v>-70525.709016812354</v>
      </c>
      <c r="BH2325" s="80" cm="1">
        <f t="array" aca="1" ref="BH2325" ca="1">(SUM(INDEX(2320:2320,1,MAX(COLUMN($R:$R),COLUMN()-($H2309*12-1))):BH2322)/($H2309*12)+IF($R2327=0,0,SUM(INDEX(2325:2325,1,MAX(COLUMN($R:$R),COLUMN()-(($H2309-$H2310)*12))):BH2327)/(($H2309)*12)))</f>
        <v>-72567.074082991821</v>
      </c>
      <c r="BI2325" s="80" cm="1">
        <f t="array" aca="1" ref="BI2325" ca="1">(SUM(INDEX(2320:2320,1,MAX(COLUMN($R:$R),COLUMN()-($H2309*12-1))):BI2322)/($H2309*12)+IF($R2327=0,0,SUM(INDEX(2325:2325,1,MAX(COLUMN($R:$R),COLUMN()-(($H2309-$H2310)*12))):BI2327)/(($H2309)*12)))</f>
        <v>-74614.526107552709</v>
      </c>
      <c r="BJ2325" s="80" cm="1">
        <f t="array" aca="1" ref="BJ2325" ca="1">(SUM(INDEX(2320:2320,1,MAX(COLUMN($R:$R),COLUMN()-($H2309*12-1))):BJ2322)/($H2309*12)+IF($R2327=0,0,SUM(INDEX(2325:2325,1,MAX(COLUMN($R:$R),COLUMN()-(($H2309-$H2310)*12))):BJ2327)/(($H2309)*12)))</f>
        <v>-76667.684997424847</v>
      </c>
      <c r="BK2325" s="80" cm="1">
        <f t="array" aca="1" ref="BK2325" ca="1">(SUM(INDEX(2320:2320,1,MAX(COLUMN($R:$R),COLUMN()-($H2309*12-1))):BK2322)/($H2309*12)+IF($R2327=0,0,SUM(INDEX(2325:2325,1,MAX(COLUMN($R:$R),COLUMN()-(($H2309-$H2310)*12))):BK2327)/(($H2309)*12)))</f>
        <v>-78726.156026403769</v>
      </c>
      <c r="BL2325" s="80" cm="1">
        <f t="array" aca="1" ref="BL2325" ca="1">(SUM(INDEX(2320:2320,1,MAX(COLUMN($R:$R),COLUMN()-($H2309*12-1))):BL2322)/($H2309*12)+IF($R2327=0,0,SUM(INDEX(2325:2325,1,MAX(COLUMN($R:$R),COLUMN()-(($H2309-$H2310)*12))):BL2327)/(($H2309)*12)))</f>
        <v>-80789.529448302957</v>
      </c>
      <c r="BM2325" s="80" cm="1">
        <f t="array" aca="1" ref="BM2325" ca="1">(SUM(INDEX(2320:2320,1,MAX(COLUMN($R:$R),COLUMN()-($H2309*12-1))):BM2322)/($H2309*12)+IF($R2327=0,0,SUM(INDEX(2325:2325,1,MAX(COLUMN($R:$R),COLUMN()-(($H2309-$H2310)*12))):BM2327)/(($H2309)*12)))</f>
        <v>-82857.38010119641</v>
      </c>
      <c r="BN2325" s="80" cm="1">
        <f t="array" aca="1" ref="BN2325" ca="1">(SUM(INDEX(2320:2320,1,MAX(COLUMN($R:$R),COLUMN()-($H2309*12-1))):BN2322)/($H2309*12)+IF($R2327=0,0,SUM(INDEX(2325:2325,1,MAX(COLUMN($R:$R),COLUMN()-(($H2309-$H2310)*12))):BN2327)/(($H2309)*12)))</f>
        <v>-84929.267002560548</v>
      </c>
      <c r="BO2325" s="80" cm="1">
        <f t="array" aca="1" ref="BO2325" ca="1">(SUM(INDEX(2320:2320,1,MAX(COLUMN($R:$R),COLUMN()-($H2309*12-1))):BO2322)/($H2309*12)+IF($R2327=0,0,SUM(INDEX(2325:2325,1,MAX(COLUMN($R:$R),COLUMN()-(($H2309-$H2310)*12))):BO2327)/(($H2309)*12)))</f>
        <v>-87004.732935120628</v>
      </c>
      <c r="BP2325" s="80" cm="1">
        <f t="array" aca="1" ref="BP2325" ca="1">(SUM(INDEX(2320:2320,1,MAX(COLUMN($R:$R),COLUMN()-($H2309*12-1))):BP2322)/($H2309*12)+IF($R2327=0,0,SUM(INDEX(2325:2325,1,MAX(COLUMN($R:$R),COLUMN()-(($H2309-$H2310)*12))):BP2327)/(($H2309)*12)))</f>
        <v>-89083.332750580128</v>
      </c>
      <c r="BQ2325" s="80" cm="1">
        <f t="array" aca="1" ref="BQ2325" ca="1">(SUM(INDEX(2320:2320,1,MAX(COLUMN($R:$R),COLUMN()-($H2309*12-1))):BQ2322)/($H2309*12)+IF($R2327=0,0,SUM(INDEX(2325:2325,1,MAX(COLUMN($R:$R),COLUMN()-(($H2309-$H2310)*12))):BQ2327)/(($H2309)*12)))</f>
        <v>-91164.911364612301</v>
      </c>
      <c r="BR2325" s="80" cm="1">
        <f t="array" aca="1" ref="BR2325" ca="1">(SUM(INDEX(2320:2320,1,MAX(COLUMN($R:$R),COLUMN()-($H2309*12-1))):BR2322)/($H2309*12)+IF($R2327=0,0,SUM(INDEX(2325:2325,1,MAX(COLUMN($R:$R),COLUMN()-(($H2309-$H2310)*12))):BR2327)/(($H2309)*12)))</f>
        <v>-93249.341939317907</v>
      </c>
      <c r="BS2325" s="80" cm="1">
        <f t="array" aca="1" ref="BS2325" ca="1">(SUM(INDEX(2320:2320,1,MAX(COLUMN($R:$R),COLUMN()-($H2309*12-1))):BS2322)/($H2309*12)+IF($R2327=0,0,SUM(INDEX(2325:2325,1,MAX(COLUMN($R:$R),COLUMN()-(($H2309-$H2310)*12))):BS2327)/(($H2309)*12)))</f>
        <v>-95336.498741021074</v>
      </c>
      <c r="BT2325" s="80" cm="1">
        <f t="array" aca="1" ref="BT2325" ca="1">(SUM(INDEX(2320:2320,1,MAX(COLUMN($R:$R),COLUMN()-($H2309*12-1))):BT2322)/($H2309*12)+IF($R2327=0,0,SUM(INDEX(2325:2325,1,MAX(COLUMN($R:$R),COLUMN()-(($H2309-$H2310)*12))):BT2327)/(($H2309)*12)))</f>
        <v>-97426.2573202317</v>
      </c>
      <c r="BU2325" s="80" cm="1">
        <f t="array" aca="1" ref="BU2325" ca="1">(SUM(INDEX(2320:2320,1,MAX(COLUMN($R:$R),COLUMN()-($H2309*12-1))):BU2322)/($H2309*12)+IF($R2327=0,0,SUM(INDEX(2325:2325,1,MAX(COLUMN($R:$R),COLUMN()-(($H2309-$H2310)*12))):BU2327)/(($H2309)*12)))</f>
        <v>-99518.49469918941</v>
      </c>
      <c r="BV2325" s="80" cm="1">
        <f t="array" aca="1" ref="BV2325" ca="1">(SUM(INDEX(2320:2320,1,MAX(COLUMN($R:$R),COLUMN()-($H2309*12-1))):BV2322)/($H2309*12)+IF($R2327=0,0,SUM(INDEX(2325:2325,1,MAX(COLUMN($R:$R),COLUMN()-(($H2309-$H2310)*12))):BV2327)/(($H2309)*12)))</f>
        <v>-101613.08956722455</v>
      </c>
      <c r="BW2325" s="80" cm="1">
        <f t="array" aca="1" ref="BW2325" ca="1">(SUM(INDEX(2320:2320,1,MAX(COLUMN($R:$R),COLUMN()-($H2309*12-1))):BW2322)/($H2309*12)+IF($R2327=0,0,SUM(INDEX(2325:2325,1,MAX(COLUMN($R:$R),COLUMN()-(($H2309-$H2310)*12))):BW2327)/(($H2309)*12)))</f>
        <v>-103709.92248417859</v>
      </c>
      <c r="BX2325" s="80" cm="1">
        <f t="array" aca="1" ref="BX2325" ca="1">(SUM(INDEX(2320:2320,1,MAX(COLUMN($R:$R),COLUMN()-($H2309*12-1))):BX2322)/($H2309*12)+IF($R2327=0,0,SUM(INDEX(2325:2325,1,MAX(COLUMN($R:$R),COLUMN()-(($H2309-$H2310)*12))):BX2327)/(($H2309)*12)))</f>
        <v>-105808.87609213236</v>
      </c>
      <c r="BY2325" s="80" cm="1">
        <f t="array" aca="1" ref="BY2325" ca="1">(SUM(INDEX(2320:2320,1,MAX(COLUMN($R:$R),COLUMN()-($H2309*12-1))):BY2322)/($H2309*12)+IF($R2327=0,0,SUM(INDEX(2325:2325,1,MAX(COLUMN($R:$R),COLUMN()-(($H2309-$H2310)*12))):BY2327)/(($H2309)*12)))</f>
        <v>-107909.83533569737</v>
      </c>
      <c r="BZ2325" s="80" cm="1">
        <f t="array" aca="1" ref="BZ2325" ca="1">(SUM(INDEX(2320:2320,1,MAX(COLUMN($R:$R),COLUMN()-($H2309*12-1))):BZ2322)/($H2309*12)+IF($R2327=0,0,SUM(INDEX(2325:2325,1,MAX(COLUMN($R:$R),COLUMN()-(($H2309-$H2310)*12))):BZ2327)/(($H2309)*12)))</f>
        <v>-110012.68769113254</v>
      </c>
      <c r="CA2325" s="80" cm="1">
        <f t="array" aca="1" ref="CA2325" ca="1">(SUM(INDEX(2320:2320,1,MAX(COLUMN($R:$R),COLUMN()-($H2309*12-1))):CA2322)/($H2309*12)+IF($R2327=0,0,SUM(INDEX(2325:2325,1,MAX(COLUMN($R:$R),COLUMN()-(($H2309-$H2310)*12))):CA2327)/(($H2309)*12)))</f>
        <v>-110853.1991107694</v>
      </c>
      <c r="CB2325" s="80" cm="1">
        <f t="array" aca="1" ref="CB2325" ca="1">(SUM(INDEX(2320:2320,1,MAX(COLUMN($R:$R),COLUMN()-($H2309*12-1))):CB2322)/($H2309*12)+IF($R2327=0,0,SUM(INDEX(2325:2325,1,MAX(COLUMN($R:$R),COLUMN()-(($H2309-$H2310)*12))):CB2327)/(($H2309)*12)))</f>
        <v>-111673.96131646146</v>
      </c>
      <c r="CC2325" s="80" cm="1">
        <f t="array" aca="1" ref="CC2325" ca="1">(SUM(INDEX(2320:2320,1,MAX(COLUMN($R:$R),COLUMN()-($H2309*12-1))):CC2322)/($H2309*12)+IF($R2327=0,0,SUM(INDEX(2325:2325,1,MAX(COLUMN($R:$R),COLUMN()-(($H2309-$H2310)*12))):CC2327)/(($H2309)*12)))</f>
        <v>-112474.50769668492</v>
      </c>
      <c r="CD2325" s="80" cm="1">
        <f t="array" aca="1" ref="CD2325" ca="1">(SUM(INDEX(2320:2320,1,MAX(COLUMN($R:$R),COLUMN()-($H2309*12-1))):CD2322)/($H2309*12)+IF($R2327=0,0,SUM(INDEX(2325:2325,1,MAX(COLUMN($R:$R),COLUMN()-(($H2309-$H2310)*12))):CD2327)/(($H2309)*12)))</f>
        <v>-113254.36902668946</v>
      </c>
      <c r="CE2325" s="80" cm="1">
        <f t="array" aca="1" ref="CE2325" ca="1">(SUM(INDEX(2320:2320,1,MAX(COLUMN($R:$R),COLUMN()-($H2309*12-1))):CE2322)/($H2309*12)+IF($R2327=0,0,SUM(INDEX(2325:2325,1,MAX(COLUMN($R:$R),COLUMN()-(($H2309-$H2310)*12))):CE2327)/(($H2309)*12)))</f>
        <v>-114013.07364159817</v>
      </c>
      <c r="CF2325" s="80" cm="1">
        <f t="array" aca="1" ref="CF2325" ca="1">(SUM(INDEX(2320:2320,1,MAX(COLUMN($R:$R),COLUMN()-($H2309*12-1))):CF2322)/($H2309*12)+IF($R2327=0,0,SUM(INDEX(2325:2325,1,MAX(COLUMN($R:$R),COLUMN()-(($H2309-$H2310)*12))):CF2327)/(($H2309)*12)))</f>
        <v>-114750.14761828945</v>
      </c>
      <c r="CG2325" s="80" cm="1">
        <f t="array" aca="1" ref="CG2325" ca="1">(SUM(INDEX(2320:2320,1,MAX(COLUMN($R:$R),COLUMN()-($H2309*12-1))):CG2322)/($H2309*12)+IF($R2327=0,0,SUM(INDEX(2325:2325,1,MAX(COLUMN($R:$R),COLUMN()-(($H2309-$H2310)*12))):CG2327)/(($H2309)*12)))</f>
        <v>-115465.11496634535</v>
      </c>
      <c r="CH2325" s="80" cm="1">
        <f t="array" aca="1" ref="CH2325" ca="1">(SUM(INDEX(2320:2320,1,MAX(COLUMN($R:$R),COLUMN()-($H2309*12-1))):CH2322)/($H2309*12)+IF($R2327=0,0,SUM(INDEX(2325:2325,1,MAX(COLUMN($R:$R),COLUMN()-(($H2309-$H2310)*12))):CH2327)/(($H2309)*12)))</f>
        <v>-116157.49782835878</v>
      </c>
      <c r="CI2325" s="80" cm="1">
        <f t="array" aca="1" ref="CI2325" ca="1">(SUM(INDEX(2320:2320,1,MAX(COLUMN($R:$R),COLUMN()-($H2309*12-1))):CI2322)/($H2309*12)+IF($R2327=0,0,SUM(INDEX(2325:2325,1,MAX(COLUMN($R:$R),COLUMN()-(($H2309-$H2310)*12))):CI2327)/(($H2309)*12)))</f>
        <v>-116826.81668990004</v>
      </c>
      <c r="CJ2325" s="80" cm="1">
        <f t="array" aca="1" ref="CJ2325" ca="1">(SUM(INDEX(2320:2320,1,MAX(COLUMN($R:$R),COLUMN()-($H2309*12-1))):CJ2322)/($H2309*12)+IF($R2327=0,0,SUM(INDEX(2325:2325,1,MAX(COLUMN($R:$R),COLUMN()-(($H2309-$H2310)*12))):CJ2327)/(($H2309)*12)))</f>
        <v>-117472.59059945084</v>
      </c>
      <c r="CK2325" s="80" cm="1">
        <f t="array" aca="1" ref="CK2325" ca="1">(SUM(INDEX(2320:2320,1,MAX(COLUMN($R:$R),COLUMN()-($H2309*12-1))):CK2322)/($H2309*12)+IF($R2327=0,0,SUM(INDEX(2325:2325,1,MAX(COLUMN($R:$R),COLUMN()-(($H2309-$H2310)*12))):CK2327)/(($H2309)*12)))</f>
        <v>-118094.33739862283</v>
      </c>
      <c r="CL2325" s="80" cm="1">
        <f t="array" aca="1" ref="CL2325" ca="1">(SUM(INDEX(2320:2320,1,MAX(COLUMN($R:$R),COLUMN()-($H2309*12-1))):CL2322)/($H2309*12)+IF($R2327=0,0,SUM(INDEX(2325:2325,1,MAX(COLUMN($R:$R),COLUMN()-(($H2309-$H2310)*12))):CL2327)/(($H2309)*12)))</f>
        <v>-118691.57396298599</v>
      </c>
      <c r="CN2325" s="80">
        <f>SUMIF($5:$5,CN$2,2323:2323)</f>
        <v>0</v>
      </c>
      <c r="CO2325" s="80" t="e" cm="1">
        <f t="array" aca="1" ref="CO2325" ca="1">(SUM(INDEX(2320:2320,1,MAX(COLUMN($CN:$CN),COLUMN()-($H2309*4-1))):CO2322)/($H2309*4)-IF($CN2327=0,0,SUM(INDEX(2325:2325,1,MAX(COLUMN($CN:$CN),COLUMN()-(($H2309-$H2310)*4))):CO2327)/(($H2309)*4)))</f>
        <v>#N/A</v>
      </c>
      <c r="CP2325" s="80" t="e" cm="1">
        <f t="array" aca="1" ref="CP2325" ca="1">(SUM(INDEX(2320:2320,1,MAX(COLUMN($CN:$CN),COLUMN()-($H2309*4-1))):CP2322)/($H2309*4)-IF($CN2327=0,0,SUM(INDEX(2325:2325,1,MAX(COLUMN($CN:$CN),COLUMN()-(($H2309-$H2310)*4))):CP2327)/(($H2309)*4)))</f>
        <v>#N/A</v>
      </c>
      <c r="CQ2325" s="80" t="e" cm="1">
        <f t="array" aca="1" ref="CQ2325" ca="1">(SUM(INDEX(2320:2320,1,MAX(COLUMN($CN:$CN),COLUMN()-($H2309*4-1))):CQ2322)/($H2309*4)-IF($CN2327=0,0,SUM(INDEX(2325:2325,1,MAX(COLUMN($CN:$CN),COLUMN()-(($H2309-$H2310)*4))):CQ2327)/(($H2309)*4)))</f>
        <v>#N/A</v>
      </c>
      <c r="CR2325" s="80" t="e" cm="1">
        <f t="array" aca="1" ref="CR2325" ca="1">(SUM(INDEX(2320:2320,1,MAX(COLUMN($CN:$CN),COLUMN()-($H2309*4-1))):CR2322)/($H2309*4)-IF($CN2327=0,0,SUM(INDEX(2325:2325,1,MAX(COLUMN($CN:$CN),COLUMN()-(($H2309-$H2310)*4))):CR2327)/(($H2309)*4)))</f>
        <v>#N/A</v>
      </c>
      <c r="CS2325" s="80" t="e" cm="1">
        <f t="array" aca="1" ref="CS2325" ca="1">(SUM(INDEX(2320:2320,1,MAX(COLUMN($CN:$CN),COLUMN()-($H2309*4-1))):CS2322)/($H2309*4)-IF($CN2327=0,0,SUM(INDEX(2325:2325,1,MAX(COLUMN($CN:$CN),COLUMN()-(($H2309-$H2310)*4))):CS2327)/(($H2309)*4)))</f>
        <v>#N/A</v>
      </c>
      <c r="CT2325" s="80" t="e" cm="1">
        <f t="array" aca="1" ref="CT2325" ca="1">(SUM(INDEX(2320:2320,1,MAX(COLUMN($CN:$CN),COLUMN()-($H2309*4-1))):CT2322)/($H2309*4)-IF($CN2327=0,0,SUM(INDEX(2325:2325,1,MAX(COLUMN($CN:$CN),COLUMN()-(($H2309-$H2310)*4))):CT2327)/(($H2309)*4)))</f>
        <v>#N/A</v>
      </c>
      <c r="CU2325" s="80" t="e" cm="1">
        <f t="array" aca="1" ref="CU2325" ca="1">(SUM(INDEX(2320:2320,1,MAX(COLUMN($CN:$CN),COLUMN()-($H2309*4-1))):CU2322)/($H2309*4)-IF($CN2327=0,0,SUM(INDEX(2325:2325,1,MAX(COLUMN($CN:$CN),COLUMN()-(($H2309-$H2310)*4))):CU2327)/(($H2309)*4)))</f>
        <v>#N/A</v>
      </c>
      <c r="CV2325" s="80" t="e" cm="1">
        <f t="array" aca="1" ref="CV2325" ca="1">(SUM(INDEX(2320:2320,1,MAX(COLUMN($CN:$CN),COLUMN()-($H2309*4-1))):CV2322)/($H2309*4)-IF($CN2327=0,0,SUM(INDEX(2325:2325,1,MAX(COLUMN($CN:$CN),COLUMN()-(($H2309-$H2310)*4))):CV2327)/(($H2309)*4)))</f>
        <v>#N/A</v>
      </c>
      <c r="CW2325" s="80" t="e" cm="1">
        <f t="array" aca="1" ref="CW2325" ca="1">(SUM(INDEX(2320:2320,1,MAX(COLUMN($CN:$CN),COLUMN()-($H2309*4-1))):CW2322)/($H2309*4)-IF($CN2327=0,0,SUM(INDEX(2325:2325,1,MAX(COLUMN($CN:$CN),COLUMN()-(($H2309-$H2310)*4))):CW2327)/(($H2309)*4)))</f>
        <v>#N/A</v>
      </c>
      <c r="CX2325" s="80" t="e" cm="1">
        <f t="array" aca="1" ref="CX2325" ca="1">(SUM(INDEX(2320:2320,1,MAX(COLUMN($CN:$CN),COLUMN()-($H2309*4-1))):CX2322)/($H2309*4)-IF($CN2327=0,0,SUM(INDEX(2325:2325,1,MAX(COLUMN($CN:$CN),COLUMN()-(($H2309-$H2310)*4))):CX2327)/(($H2309)*4)))</f>
        <v>#N/A</v>
      </c>
      <c r="CY2325" s="80" t="e" cm="1">
        <f t="array" aca="1" ref="CY2325" ca="1">(SUM(INDEX(2320:2320,1,MAX(COLUMN($CN:$CN),COLUMN()-($H2309*4-1))):CY2322)/($H2309*4)-IF($CN2327=0,0,SUM(INDEX(2325:2325,1,MAX(COLUMN($CN:$CN),COLUMN()-(($H2309-$H2310)*4))):CY2327)/(($H2309)*4)))</f>
        <v>#N/A</v>
      </c>
      <c r="CZ2325" s="80" t="e" cm="1">
        <f t="array" aca="1" ref="CZ2325" ca="1">(SUM(INDEX(2320:2320,1,MAX(COLUMN($CN:$CN),COLUMN()-($H2309*4-1))):CZ2322)/($H2309*4)-IF($CN2327=0,0,SUM(INDEX(2325:2325,1,MAX(COLUMN($CN:$CN),COLUMN()-(($H2309-$H2310)*4))):CZ2327)/(($H2309)*4)))</f>
        <v>#N/A</v>
      </c>
      <c r="DA2325" s="80" t="e" cm="1">
        <f t="array" aca="1" ref="DA2325" ca="1">(SUM(INDEX(2320:2320,1,MAX(COLUMN($CN:$CN),COLUMN()-($H2309*4-1))):DA2322)/($H2309*4)-IF($CN2327=0,0,SUM(INDEX(2325:2325,1,MAX(COLUMN($CN:$CN),COLUMN()-(($H2309-$H2310)*4))):DA2327)/(($H2309)*4)))</f>
        <v>#N/A</v>
      </c>
      <c r="DB2325" s="80" t="e" cm="1">
        <f t="array" aca="1" ref="DB2325" ca="1">(SUM(INDEX(2320:2320,1,MAX(COLUMN($CN:$CN),COLUMN()-($H2309*4-1))):DB2322)/($H2309*4)-IF($CN2327=0,0,SUM(INDEX(2325:2325,1,MAX(COLUMN($CN:$CN),COLUMN()-(($H2309-$H2310)*4))):DB2327)/(($H2309)*4)))</f>
        <v>#N/A</v>
      </c>
      <c r="DC2325" s="80" t="e" cm="1">
        <f t="array" aca="1" ref="DC2325" ca="1">(SUM(INDEX(2320:2320,1,MAX(COLUMN($CN:$CN),COLUMN()-($H2309*4-1))):DC2322)/($H2309*4)-IF($CN2327=0,0,SUM(INDEX(2325:2325,1,MAX(COLUMN($CN:$CN),COLUMN()-(($H2309-$H2310)*4))):DC2327)/(($H2309)*4)))</f>
        <v>#N/A</v>
      </c>
      <c r="DD2325" s="80" t="e" cm="1">
        <f t="array" aca="1" ref="DD2325" ca="1">(SUM(INDEX(2320:2320,1,MAX(COLUMN($CN:$CN),COLUMN()-($H2309*4-1))):DD2322)/($H2309*4)-IF($CN2327=0,0,SUM(INDEX(2325:2325,1,MAX(COLUMN($CN:$CN),COLUMN()-(($H2309-$H2310)*4))):DD2327)/(($H2309)*4)))</f>
        <v>#N/A</v>
      </c>
      <c r="DE2325" s="80" t="e" cm="1">
        <f t="array" aca="1" ref="DE2325" ca="1">(SUM(INDEX(2320:2320,1,MAX(COLUMN($CN:$CN),COLUMN()-($H2309*4-1))):DE2322)/($H2309*4)-IF($CN2327=0,0,SUM(INDEX(2325:2325,1,MAX(COLUMN($CN:$CN),COLUMN()-(($H2309-$H2310)*4))):DE2327)/(($H2309)*4)))</f>
        <v>#N/A</v>
      </c>
      <c r="DF2325" s="80" t="e" cm="1">
        <f t="array" aca="1" ref="DF2325" ca="1">(SUM(INDEX(2320:2320,1,MAX(COLUMN($CN:$CN),COLUMN()-($H2309*4-1))):DF2322)/($H2309*4)-IF($CN2327=0,0,SUM(INDEX(2325:2325,1,MAX(COLUMN($CN:$CN),COLUMN()-(($H2309-$H2310)*4))):DF2327)/(($H2309)*4)))</f>
        <v>#N/A</v>
      </c>
      <c r="DG2325" s="80" t="e" cm="1">
        <f t="array" aca="1" ref="DG2325" ca="1">(SUM(INDEX(2320:2320,1,MAX(COLUMN($CN:$CN),COLUMN()-($H2309*4-1))):DG2322)/($H2309*4)-IF($CN2327=0,0,SUM(INDEX(2325:2325,1,MAX(COLUMN($CN:$CN),COLUMN()-(($H2309-$H2310)*4))):DG2327)/(($H2309)*4)))</f>
        <v>#N/A</v>
      </c>
      <c r="DH2325" s="80" t="e" cm="1">
        <f t="array" aca="1" ref="DH2325" ca="1">(SUM(INDEX(2320:2320,1,MAX(COLUMN($CN:$CN),COLUMN()-($H2309*4-1))):DH2322)/($H2309*4)-IF($CN2327=0,0,SUM(INDEX(2325:2325,1,MAX(COLUMN($CN:$CN),COLUMN()-(($H2309-$H2310)*4))):DH2327)/(($H2309)*4)))</f>
        <v>#N/A</v>
      </c>
      <c r="DI2325" s="80" t="e" cm="1">
        <f t="array" aca="1" ref="DI2325" ca="1">(SUM(INDEX(2320:2320,1,MAX(COLUMN($CN:$CN),COLUMN()-($H2309*4-1))):DI2322)/($H2309*4)-IF($CN2327=0,0,SUM(INDEX(2325:2325,1,MAX(COLUMN($CN:$CN),COLUMN()-(($H2309-$H2310)*4))):DI2327)/(($H2309)*4)))</f>
        <v>#N/A</v>
      </c>
      <c r="DJ2325" s="80" t="e" cm="1">
        <f t="array" aca="1" ref="DJ2325" ca="1">(SUM(INDEX(2320:2320,1,MAX(COLUMN($CN:$CN),COLUMN()-($H2309*4-1))):DJ2322)/($H2309*4)-IF($CN2327=0,0,SUM(INDEX(2325:2325,1,MAX(COLUMN($CN:$CN),COLUMN()-(($H2309-$H2310)*4))):DJ2327)/(($H2309)*4)))</f>
        <v>#N/A</v>
      </c>
      <c r="DK2325" s="80" t="e" cm="1">
        <f t="array" aca="1" ref="DK2325" ca="1">(SUM(INDEX(2320:2320,1,MAX(COLUMN($CN:$CN),COLUMN()-($H2309*4-1))):DK2322)/($H2309*4)-IF($CN2327=0,0,SUM(INDEX(2325:2325,1,MAX(COLUMN($CN:$CN),COLUMN()-(($H2309-$H2310)*4))):DK2327)/(($H2309)*4)))</f>
        <v>#N/A</v>
      </c>
      <c r="DL2325" s="80" t="e" cm="1">
        <f t="array" aca="1" ref="DL2325" ca="1">(SUM(INDEX(2320:2320,1,MAX(COLUMN($CN:$CN),COLUMN()-($H2309*4-1))):DL2322)/($H2309*4)-IF($CN2327=0,0,SUM(INDEX(2325:2325,1,MAX(COLUMN($CN:$CN),COLUMN()-(($H2309-$H2310)*4))):DL2327)/(($H2309)*4)))</f>
        <v>#N/A</v>
      </c>
    </row>
    <row r="2326" spans="2:116" x14ac:dyDescent="0.4">
      <c r="D2326" t="s">
        <v>564</v>
      </c>
      <c r="E2326" s="8" t="str">
        <f t="shared" si="4715"/>
        <v>2326 FAPPELIST-F</v>
      </c>
      <c r="G2326" s="125"/>
      <c r="J2326" s="62"/>
      <c r="K2326" s="53"/>
      <c r="L2326" s="53"/>
      <c r="M2326" s="53"/>
      <c r="N2326" s="53"/>
      <c r="O2326" s="53"/>
      <c r="P2326" s="53"/>
      <c r="R2326" s="82"/>
      <c r="S2326" s="153"/>
      <c r="T2326" s="153"/>
      <c r="U2326" s="153"/>
      <c r="V2326" s="153"/>
      <c r="W2326" s="153"/>
      <c r="X2326" s="153"/>
      <c r="Y2326" s="153"/>
      <c r="Z2326" s="153"/>
      <c r="AA2326" s="153"/>
      <c r="AB2326" s="153"/>
      <c r="AC2326" s="153"/>
      <c r="AD2326" s="153"/>
      <c r="AE2326" s="153"/>
      <c r="AF2326" s="153"/>
      <c r="AG2326" s="153"/>
      <c r="AH2326" s="153"/>
      <c r="AI2326" s="153"/>
      <c r="AJ2326" s="153"/>
      <c r="AK2326" s="153"/>
      <c r="AL2326" s="153"/>
      <c r="AM2326" s="153"/>
      <c r="AN2326" s="153"/>
      <c r="AO2326" s="153"/>
      <c r="AP2326" s="153"/>
      <c r="AQ2326" s="153"/>
      <c r="AR2326" s="153"/>
      <c r="AS2326" s="153"/>
      <c r="AT2326" s="153"/>
      <c r="AU2326" s="153"/>
      <c r="AV2326" s="153"/>
      <c r="AW2326" s="153"/>
      <c r="AX2326" s="153"/>
      <c r="AY2326" s="153"/>
      <c r="AZ2326" s="153"/>
      <c r="BA2326" s="153"/>
      <c r="BB2326" s="153"/>
      <c r="BC2326" s="153"/>
      <c r="BD2326" s="153"/>
      <c r="BE2326" s="153"/>
      <c r="BF2326" s="153"/>
      <c r="BG2326" s="153"/>
      <c r="BH2326" s="153"/>
      <c r="BI2326" s="153"/>
      <c r="BJ2326" s="153"/>
      <c r="BK2326" s="153"/>
      <c r="BL2326" s="153"/>
      <c r="BM2326" s="153"/>
      <c r="BN2326" s="153"/>
      <c r="BO2326" s="153"/>
      <c r="BP2326" s="153"/>
      <c r="BQ2326" s="153"/>
      <c r="BR2326" s="153"/>
      <c r="BS2326" s="153"/>
      <c r="BT2326" s="153"/>
      <c r="BU2326" s="153"/>
      <c r="BV2326" s="153"/>
      <c r="BW2326" s="153"/>
      <c r="BX2326" s="153"/>
      <c r="BY2326" s="153"/>
      <c r="BZ2326" s="153"/>
      <c r="CA2326" s="153"/>
      <c r="CB2326" s="153"/>
      <c r="CC2326" s="153"/>
      <c r="CD2326" s="153"/>
      <c r="CE2326" s="153"/>
      <c r="CF2326" s="153"/>
      <c r="CG2326" s="153"/>
      <c r="CH2326" s="153"/>
      <c r="CI2326" s="153"/>
      <c r="CJ2326" s="153"/>
      <c r="CK2326" s="153"/>
      <c r="CL2326" s="153"/>
      <c r="CN2326" s="62"/>
      <c r="CO2326" s="153"/>
      <c r="CP2326" s="153"/>
      <c r="CQ2326" s="153"/>
      <c r="CR2326" s="153"/>
      <c r="CS2326" s="153"/>
      <c r="CT2326" s="153"/>
      <c r="CU2326" s="153"/>
      <c r="CV2326" s="153"/>
      <c r="CW2326" s="153"/>
      <c r="CX2326" s="153"/>
      <c r="CY2326" s="153"/>
      <c r="CZ2326" s="153"/>
      <c r="DA2326" s="153"/>
      <c r="DB2326" s="153"/>
      <c r="DC2326" s="153"/>
      <c r="DD2326" s="153"/>
      <c r="DE2326" s="153"/>
      <c r="DF2326" s="153"/>
      <c r="DG2326" s="153"/>
      <c r="DH2326" s="153"/>
      <c r="DI2326" s="153"/>
      <c r="DJ2326" s="153"/>
      <c r="DK2326" s="153"/>
      <c r="DL2326" s="153"/>
    </row>
    <row r="2327" spans="2:116" x14ac:dyDescent="0.4">
      <c r="B2327" t="str">
        <f>E2327</f>
        <v>2327 FAPPELIST-F</v>
      </c>
      <c r="D2327" t="s">
        <v>564</v>
      </c>
      <c r="E2327" s="8" t="str">
        <f t="shared" si="4715"/>
        <v>2327 FAPPELIST-F</v>
      </c>
      <c r="G2327" s="125" t="s">
        <v>219</v>
      </c>
      <c r="J2327" s="74">
        <v>100</v>
      </c>
      <c r="K2327" s="53"/>
      <c r="L2327" s="53"/>
      <c r="M2327" s="53"/>
      <c r="N2327" s="53"/>
      <c r="O2327" s="53"/>
      <c r="P2327" s="53"/>
      <c r="R2327" s="82">
        <f>-$J2327</f>
        <v>-100</v>
      </c>
      <c r="S2327" s="153"/>
      <c r="T2327" s="153"/>
      <c r="U2327" s="153"/>
      <c r="V2327" s="153"/>
      <c r="W2327" s="153"/>
      <c r="X2327" s="153"/>
      <c r="Y2327" s="153"/>
      <c r="Z2327" s="153"/>
      <c r="AA2327" s="153"/>
      <c r="AB2327" s="153"/>
      <c r="AC2327" s="153"/>
      <c r="AD2327" s="153"/>
      <c r="AE2327" s="153"/>
      <c r="AF2327" s="153"/>
      <c r="AG2327" s="153"/>
      <c r="AH2327" s="153"/>
      <c r="AI2327" s="153"/>
      <c r="AJ2327" s="153"/>
      <c r="AK2327" s="153"/>
      <c r="AL2327" s="153"/>
      <c r="AM2327" s="153"/>
      <c r="AN2327" s="153"/>
      <c r="AO2327" s="153"/>
      <c r="AP2327" s="153"/>
      <c r="AQ2327" s="153"/>
      <c r="AR2327" s="153"/>
      <c r="AS2327" s="153"/>
      <c r="AT2327" s="153"/>
      <c r="AU2327" s="153"/>
      <c r="AV2327" s="153"/>
      <c r="AW2327" s="153"/>
      <c r="AX2327" s="153"/>
      <c r="AY2327" s="153"/>
      <c r="AZ2327" s="153"/>
      <c r="BA2327" s="153"/>
      <c r="BB2327" s="153"/>
      <c r="BC2327" s="153"/>
      <c r="BD2327" s="153"/>
      <c r="BE2327" s="153"/>
      <c r="BF2327" s="153"/>
      <c r="BG2327" s="153"/>
      <c r="BH2327" s="153"/>
      <c r="BI2327" s="153"/>
      <c r="BJ2327" s="153"/>
      <c r="BK2327" s="153"/>
      <c r="BL2327" s="153"/>
      <c r="BM2327" s="153"/>
      <c r="BN2327" s="153"/>
      <c r="BO2327" s="153"/>
      <c r="BP2327" s="153"/>
      <c r="BQ2327" s="153"/>
      <c r="BR2327" s="153"/>
      <c r="BS2327" s="153"/>
      <c r="BT2327" s="153"/>
      <c r="BU2327" s="153"/>
      <c r="BV2327" s="153"/>
      <c r="BW2327" s="153"/>
      <c r="BX2327" s="153"/>
      <c r="BY2327" s="153"/>
      <c r="BZ2327" s="153"/>
      <c r="CA2327" s="153"/>
      <c r="CB2327" s="153"/>
      <c r="CC2327" s="153"/>
      <c r="CD2327" s="153"/>
      <c r="CE2327" s="153"/>
      <c r="CF2327" s="153"/>
      <c r="CG2327" s="153"/>
      <c r="CH2327" s="153"/>
      <c r="CI2327" s="153"/>
      <c r="CJ2327" s="153"/>
      <c r="CK2327" s="153"/>
      <c r="CL2327" s="153"/>
      <c r="CN2327" s="74">
        <f>J2327</f>
        <v>100</v>
      </c>
      <c r="CO2327" s="153"/>
      <c r="CP2327" s="153"/>
      <c r="CQ2327" s="153"/>
      <c r="CR2327" s="153"/>
      <c r="CS2327" s="153"/>
      <c r="CT2327" s="153"/>
      <c r="CU2327" s="153"/>
      <c r="CV2327" s="153"/>
      <c r="CW2327" s="153"/>
      <c r="CX2327" s="153"/>
      <c r="CY2327" s="153"/>
      <c r="CZ2327" s="153"/>
      <c r="DA2327" s="153"/>
      <c r="DB2327" s="153"/>
      <c r="DC2327" s="153"/>
      <c r="DD2327" s="153"/>
      <c r="DE2327" s="153"/>
      <c r="DF2327" s="153"/>
      <c r="DG2327" s="153"/>
      <c r="DH2327" s="153"/>
      <c r="DI2327" s="153"/>
      <c r="DJ2327" s="153"/>
      <c r="DK2327" s="153"/>
      <c r="DL2327" s="153"/>
    </row>
    <row r="2328" spans="2:116" x14ac:dyDescent="0.4">
      <c r="D2328" t="s">
        <v>564</v>
      </c>
      <c r="E2328" s="8" t="str">
        <f t="shared" si="4715"/>
        <v>2328 FAPPELIST-F</v>
      </c>
      <c r="G2328" s="125"/>
      <c r="S2328" s="72"/>
      <c r="T2328" s="72"/>
      <c r="U2328" s="72"/>
      <c r="V2328" s="72"/>
      <c r="W2328" s="72"/>
      <c r="X2328" s="72"/>
      <c r="Y2328" s="72"/>
      <c r="Z2328" s="72"/>
      <c r="AA2328" s="72"/>
      <c r="AB2328" s="72"/>
      <c r="AC2328" s="72"/>
      <c r="AD2328" s="72"/>
      <c r="AE2328" s="72"/>
      <c r="AF2328" s="72"/>
      <c r="AG2328" s="72"/>
      <c r="AH2328" s="72"/>
      <c r="AI2328" s="72"/>
      <c r="AJ2328" s="72"/>
      <c r="AK2328" s="72"/>
      <c r="AL2328" s="72"/>
      <c r="AM2328" s="72"/>
      <c r="AN2328" s="72"/>
      <c r="AO2328" s="72"/>
      <c r="AP2328" s="72"/>
      <c r="AQ2328" s="72"/>
      <c r="AR2328" s="72"/>
      <c r="AS2328" s="72"/>
      <c r="AT2328" s="72"/>
      <c r="AU2328" s="72"/>
      <c r="AV2328" s="72"/>
      <c r="AW2328" s="72"/>
      <c r="AX2328" s="72"/>
      <c r="AY2328" s="72"/>
      <c r="AZ2328" s="72"/>
      <c r="BA2328" s="72"/>
      <c r="BB2328" s="72"/>
      <c r="BC2328" s="72"/>
      <c r="BD2328" s="72"/>
      <c r="BE2328" s="72"/>
      <c r="BF2328" s="72"/>
      <c r="BG2328" s="72"/>
      <c r="BH2328" s="72"/>
      <c r="BI2328" s="72"/>
      <c r="BJ2328" s="72"/>
      <c r="BK2328" s="72"/>
      <c r="BL2328" s="72"/>
      <c r="BM2328" s="72"/>
      <c r="BN2328" s="72"/>
      <c r="BO2328" s="72"/>
      <c r="BP2328" s="72"/>
      <c r="BQ2328" s="72"/>
      <c r="BR2328" s="72"/>
      <c r="BS2328" s="72"/>
      <c r="BT2328" s="72"/>
      <c r="BU2328" s="72"/>
      <c r="BV2328" s="72"/>
      <c r="BW2328" s="72"/>
      <c r="BX2328" s="72"/>
      <c r="BY2328" s="72"/>
      <c r="BZ2328" s="72"/>
      <c r="CA2328" s="72"/>
      <c r="CB2328" s="72"/>
      <c r="CC2328" s="72"/>
      <c r="CD2328" s="72"/>
      <c r="CE2328" s="72"/>
      <c r="CF2328" s="72"/>
      <c r="CG2328" s="72"/>
      <c r="CH2328" s="72"/>
      <c r="CI2328" s="72"/>
      <c r="CJ2328" s="72"/>
      <c r="CK2328" s="72"/>
      <c r="CL2328" s="72"/>
      <c r="CO2328" s="72"/>
      <c r="CP2328" s="72"/>
      <c r="CQ2328" s="72"/>
      <c r="CR2328" s="72"/>
      <c r="CS2328" s="72"/>
      <c r="CT2328" s="72"/>
      <c r="CU2328" s="72"/>
      <c r="CV2328" s="72"/>
      <c r="CW2328" s="72"/>
      <c r="CX2328" s="72"/>
      <c r="CY2328" s="72"/>
      <c r="CZ2328" s="72"/>
      <c r="DA2328" s="72"/>
      <c r="DB2328" s="72"/>
      <c r="DC2328" s="72"/>
      <c r="DD2328" s="72"/>
      <c r="DE2328" s="72"/>
      <c r="DF2328" s="72"/>
      <c r="DG2328" s="72"/>
      <c r="DH2328" s="72"/>
      <c r="DI2328" s="72"/>
      <c r="DJ2328" s="72"/>
      <c r="DK2328" s="72"/>
      <c r="DL2328" s="72"/>
    </row>
    <row r="2329" spans="2:116" x14ac:dyDescent="0.4">
      <c r="D2329" t="s">
        <v>564</v>
      </c>
      <c r="E2329" s="8" t="str">
        <f t="shared" si="4715"/>
        <v>2329 FAPPELIST-F</v>
      </c>
      <c r="G2329" s="95" t="s">
        <v>205</v>
      </c>
      <c r="H2329" s="12"/>
      <c r="S2329" s="72"/>
      <c r="T2329" s="72"/>
      <c r="U2329" s="72"/>
      <c r="V2329" s="72"/>
      <c r="W2329" s="72"/>
      <c r="X2329" s="72"/>
      <c r="Y2329" s="72"/>
      <c r="Z2329" s="72"/>
      <c r="AA2329" s="72"/>
      <c r="AB2329" s="72"/>
      <c r="AC2329" s="72"/>
      <c r="AD2329" s="72"/>
      <c r="AE2329" s="72"/>
      <c r="AF2329" s="72"/>
      <c r="AG2329" s="72"/>
      <c r="AH2329" s="72"/>
      <c r="AI2329" s="72"/>
      <c r="AJ2329" s="72"/>
      <c r="AK2329" s="72"/>
      <c r="AL2329" s="72"/>
      <c r="AM2329" s="72"/>
      <c r="AN2329" s="72"/>
      <c r="AO2329" s="72"/>
      <c r="AP2329" s="72"/>
      <c r="AQ2329" s="72"/>
      <c r="AR2329" s="72"/>
      <c r="AS2329" s="72"/>
      <c r="AT2329" s="72"/>
      <c r="AU2329" s="72"/>
      <c r="AV2329" s="72"/>
      <c r="AW2329" s="72"/>
      <c r="AX2329" s="72"/>
      <c r="AY2329" s="72"/>
      <c r="AZ2329" s="72"/>
      <c r="BA2329" s="72"/>
      <c r="BB2329" s="72"/>
      <c r="BC2329" s="72"/>
      <c r="BD2329" s="72"/>
      <c r="BE2329" s="72"/>
      <c r="BF2329" s="72"/>
      <c r="BG2329" s="72"/>
      <c r="BH2329" s="72"/>
      <c r="BI2329" s="72"/>
      <c r="BJ2329" s="72"/>
      <c r="BK2329" s="72"/>
      <c r="BL2329" s="72"/>
      <c r="BM2329" s="72"/>
      <c r="BN2329" s="72"/>
      <c r="BO2329" s="72"/>
      <c r="BP2329" s="72"/>
      <c r="BQ2329" s="72"/>
      <c r="BR2329" s="72"/>
      <c r="BS2329" s="72"/>
      <c r="BT2329" s="72"/>
      <c r="BU2329" s="72"/>
      <c r="BV2329" s="72"/>
      <c r="BW2329" s="72"/>
      <c r="BX2329" s="72"/>
      <c r="BY2329" s="72"/>
      <c r="BZ2329" s="72"/>
      <c r="CA2329" s="72"/>
      <c r="CB2329" s="72"/>
      <c r="CC2329" s="72"/>
      <c r="CD2329" s="72"/>
      <c r="CE2329" s="72"/>
      <c r="CF2329" s="72"/>
      <c r="CG2329" s="72"/>
      <c r="CH2329" s="72"/>
      <c r="CI2329" s="72"/>
      <c r="CJ2329" s="72"/>
      <c r="CK2329" s="72"/>
      <c r="CL2329" s="72"/>
      <c r="CO2329" s="72"/>
      <c r="CP2329" s="72"/>
      <c r="CQ2329" s="72"/>
      <c r="CR2329" s="72"/>
      <c r="CS2329" s="72"/>
      <c r="CT2329" s="72"/>
      <c r="CU2329" s="72"/>
      <c r="CV2329" s="72"/>
      <c r="CW2329" s="72"/>
      <c r="CX2329" s="72"/>
      <c r="CY2329" s="72"/>
      <c r="CZ2329" s="72"/>
      <c r="DA2329" s="72"/>
      <c r="DB2329" s="72"/>
      <c r="DC2329" s="72"/>
      <c r="DD2329" s="72"/>
      <c r="DE2329" s="72"/>
      <c r="DF2329" s="72"/>
      <c r="DG2329" s="72"/>
      <c r="DH2329" s="72"/>
      <c r="DI2329" s="72"/>
      <c r="DJ2329" s="72"/>
      <c r="DK2329" s="72"/>
      <c r="DL2329" s="72"/>
    </row>
    <row r="2330" spans="2:116" x14ac:dyDescent="0.4">
      <c r="D2330" t="s">
        <v>564</v>
      </c>
      <c r="E2330" s="8" t="str">
        <f t="shared" si="4715"/>
        <v>2330 FAPPELIST-F</v>
      </c>
      <c r="G2330" s="158" t="str">
        <f>"Gross PP&amp;E - "&amp;SUBSTITUTE(G2307,":","")</f>
        <v>Gross PP&amp;E - Fixed secondary PPE</v>
      </c>
      <c r="J2330" s="80">
        <f>J2327</f>
        <v>100</v>
      </c>
      <c r="K2330" s="53">
        <f>SUMIF($4:$4,K$2,2330:2330)</f>
        <v>511099.99999999983</v>
      </c>
      <c r="L2330" s="53">
        <f>SUMIF($4:$4,L$2,2330:2330)</f>
        <v>1022100.0000000002</v>
      </c>
      <c r="M2330" s="53">
        <f>SUMIF($4:$4,M$2,2330:2330)</f>
        <v>1533099.9999999993</v>
      </c>
      <c r="N2330" s="53">
        <f>SUMIF($4:$4,N$2,2330:2330)</f>
        <v>2044099.9999999984</v>
      </c>
      <c r="O2330" s="53">
        <f>SUMIF($4:$4,O$2,2330:2330)</f>
        <v>2555100</v>
      </c>
      <c r="P2330" s="53">
        <f>SUMIF($4:$4,P$2,2330:2330)</f>
        <v>3066100.0000000019</v>
      </c>
      <c r="R2330" s="24">
        <f>$J2330</f>
        <v>100</v>
      </c>
      <c r="S2330" s="80">
        <f t="shared" ref="S2330:AX2330" si="4723">-S2322+R2330</f>
        <v>42683.333333333328</v>
      </c>
      <c r="T2330" s="80">
        <f t="shared" si="4723"/>
        <v>85266.666666666657</v>
      </c>
      <c r="U2330" s="80">
        <f t="shared" si="4723"/>
        <v>127849.99999999999</v>
      </c>
      <c r="V2330" s="80">
        <f t="shared" si="4723"/>
        <v>170433.33333333331</v>
      </c>
      <c r="W2330" s="80">
        <f t="shared" si="4723"/>
        <v>213016.66666666663</v>
      </c>
      <c r="X2330" s="80">
        <f t="shared" si="4723"/>
        <v>255599.99999999994</v>
      </c>
      <c r="Y2330" s="80">
        <f t="shared" si="4723"/>
        <v>298183.33333333326</v>
      </c>
      <c r="Z2330" s="80">
        <f t="shared" si="4723"/>
        <v>340766.66666666657</v>
      </c>
      <c r="AA2330" s="80">
        <f t="shared" si="4723"/>
        <v>383349.99999999988</v>
      </c>
      <c r="AB2330" s="80">
        <f t="shared" si="4723"/>
        <v>425933.3333333332</v>
      </c>
      <c r="AC2330" s="80">
        <f t="shared" si="4723"/>
        <v>468516.66666666651</v>
      </c>
      <c r="AD2330" s="80">
        <f t="shared" si="4723"/>
        <v>511099.99999999983</v>
      </c>
      <c r="AE2330" s="80">
        <f t="shared" si="4723"/>
        <v>553683.33333333314</v>
      </c>
      <c r="AF2330" s="80">
        <f t="shared" si="4723"/>
        <v>596266.66666666651</v>
      </c>
      <c r="AG2330" s="80">
        <f t="shared" si="4723"/>
        <v>638849.99999999988</v>
      </c>
      <c r="AH2330" s="80">
        <f t="shared" si="4723"/>
        <v>681433.33333333326</v>
      </c>
      <c r="AI2330" s="80">
        <f t="shared" si="4723"/>
        <v>724016.66666666663</v>
      </c>
      <c r="AJ2330" s="80">
        <f t="shared" si="4723"/>
        <v>766600</v>
      </c>
      <c r="AK2330" s="80">
        <f t="shared" si="4723"/>
        <v>809183.33333333337</v>
      </c>
      <c r="AL2330" s="80">
        <f t="shared" si="4723"/>
        <v>851766.66666666674</v>
      </c>
      <c r="AM2330" s="80">
        <f t="shared" si="4723"/>
        <v>894350.00000000012</v>
      </c>
      <c r="AN2330" s="80">
        <f t="shared" si="4723"/>
        <v>936933.33333333349</v>
      </c>
      <c r="AO2330" s="80">
        <f t="shared" si="4723"/>
        <v>979516.66666666686</v>
      </c>
      <c r="AP2330" s="80">
        <f t="shared" si="4723"/>
        <v>1022100.0000000002</v>
      </c>
      <c r="AQ2330" s="80">
        <f t="shared" si="4723"/>
        <v>1064683.3333333335</v>
      </c>
      <c r="AR2330" s="80">
        <f t="shared" si="4723"/>
        <v>1107266.6666666667</v>
      </c>
      <c r="AS2330" s="80">
        <f t="shared" si="4723"/>
        <v>1149850</v>
      </c>
      <c r="AT2330" s="80">
        <f t="shared" si="4723"/>
        <v>1192433.3333333333</v>
      </c>
      <c r="AU2330" s="80">
        <f t="shared" si="4723"/>
        <v>1235016.6666666665</v>
      </c>
      <c r="AV2330" s="80">
        <f t="shared" si="4723"/>
        <v>1277599.9999999998</v>
      </c>
      <c r="AW2330" s="80">
        <f t="shared" si="4723"/>
        <v>1320183.333333333</v>
      </c>
      <c r="AX2330" s="80">
        <f t="shared" si="4723"/>
        <v>1362766.6666666663</v>
      </c>
      <c r="AY2330" s="80">
        <f t="shared" ref="AY2330:CD2330" si="4724">-AY2322+AX2330</f>
        <v>1405349.9999999995</v>
      </c>
      <c r="AZ2330" s="80">
        <f t="shared" si="4724"/>
        <v>1447933.3333333328</v>
      </c>
      <c r="BA2330" s="80">
        <f t="shared" si="4724"/>
        <v>1490516.666666666</v>
      </c>
      <c r="BB2330" s="80">
        <f t="shared" si="4724"/>
        <v>1533099.9999999993</v>
      </c>
      <c r="BC2330" s="80">
        <f t="shared" si="4724"/>
        <v>1575683.3333333326</v>
      </c>
      <c r="BD2330" s="80">
        <f t="shared" si="4724"/>
        <v>1618266.6666666658</v>
      </c>
      <c r="BE2330" s="80">
        <f t="shared" si="4724"/>
        <v>1660849.9999999991</v>
      </c>
      <c r="BF2330" s="80">
        <f t="shared" si="4724"/>
        <v>1703433.3333333323</v>
      </c>
      <c r="BG2330" s="80">
        <f t="shared" si="4724"/>
        <v>1746016.6666666656</v>
      </c>
      <c r="BH2330" s="80">
        <f t="shared" si="4724"/>
        <v>1788599.9999999988</v>
      </c>
      <c r="BI2330" s="80">
        <f t="shared" si="4724"/>
        <v>1831183.3333333321</v>
      </c>
      <c r="BJ2330" s="80">
        <f t="shared" si="4724"/>
        <v>1873766.6666666653</v>
      </c>
      <c r="BK2330" s="80">
        <f t="shared" si="4724"/>
        <v>1916349.9999999986</v>
      </c>
      <c r="BL2330" s="80">
        <f t="shared" si="4724"/>
        <v>1958933.3333333319</v>
      </c>
      <c r="BM2330" s="80">
        <f t="shared" si="4724"/>
        <v>2001516.6666666651</v>
      </c>
      <c r="BN2330" s="80">
        <f t="shared" si="4724"/>
        <v>2044099.9999999984</v>
      </c>
      <c r="BO2330" s="80">
        <f t="shared" si="4724"/>
        <v>2086683.3333333316</v>
      </c>
      <c r="BP2330" s="80">
        <f t="shared" si="4724"/>
        <v>2129266.6666666651</v>
      </c>
      <c r="BQ2330" s="80">
        <f t="shared" si="4724"/>
        <v>2171849.9999999986</v>
      </c>
      <c r="BR2330" s="80">
        <f t="shared" si="4724"/>
        <v>2214433.3333333321</v>
      </c>
      <c r="BS2330" s="80">
        <f t="shared" si="4724"/>
        <v>2257016.6666666656</v>
      </c>
      <c r="BT2330" s="80">
        <f t="shared" si="4724"/>
        <v>2299599.9999999991</v>
      </c>
      <c r="BU2330" s="80">
        <f t="shared" si="4724"/>
        <v>2342183.3333333326</v>
      </c>
      <c r="BV2330" s="80">
        <f t="shared" si="4724"/>
        <v>2384766.666666666</v>
      </c>
      <c r="BW2330" s="80">
        <f t="shared" si="4724"/>
        <v>2427349.9999999995</v>
      </c>
      <c r="BX2330" s="80">
        <f t="shared" si="4724"/>
        <v>2469933.333333333</v>
      </c>
      <c r="BY2330" s="80">
        <f t="shared" si="4724"/>
        <v>2512516.6666666665</v>
      </c>
      <c r="BZ2330" s="80">
        <f t="shared" si="4724"/>
        <v>2555100</v>
      </c>
      <c r="CA2330" s="80">
        <f t="shared" si="4724"/>
        <v>2597683.3333333335</v>
      </c>
      <c r="CB2330" s="80">
        <f t="shared" si="4724"/>
        <v>2640266.666666667</v>
      </c>
      <c r="CC2330" s="80">
        <f t="shared" si="4724"/>
        <v>2682850.0000000005</v>
      </c>
      <c r="CD2330" s="80">
        <f t="shared" si="4724"/>
        <v>2725433.333333334</v>
      </c>
      <c r="CE2330" s="80">
        <f t="shared" ref="CE2330:CL2330" si="4725">-CE2322+CD2330</f>
        <v>2768016.6666666674</v>
      </c>
      <c r="CF2330" s="80">
        <f t="shared" si="4725"/>
        <v>2810600.0000000009</v>
      </c>
      <c r="CG2330" s="80">
        <f t="shared" si="4725"/>
        <v>2853183.3333333344</v>
      </c>
      <c r="CH2330" s="80">
        <f t="shared" si="4725"/>
        <v>2895766.6666666679</v>
      </c>
      <c r="CI2330" s="80">
        <f t="shared" si="4725"/>
        <v>2938350.0000000014</v>
      </c>
      <c r="CJ2330" s="80">
        <f t="shared" si="4725"/>
        <v>2980933.3333333349</v>
      </c>
      <c r="CK2330" s="80">
        <f t="shared" si="4725"/>
        <v>3023516.6666666684</v>
      </c>
      <c r="CL2330" s="80">
        <f t="shared" si="4725"/>
        <v>3066100.0000000019</v>
      </c>
      <c r="CN2330" s="80">
        <f>CN2327</f>
        <v>100</v>
      </c>
      <c r="CO2330" s="80" t="e">
        <f t="shared" ref="CO2330:DL2330" si="4726">-CO2322+CN2330</f>
        <v>#N/A</v>
      </c>
      <c r="CP2330" s="80" t="e">
        <f t="shared" si="4726"/>
        <v>#N/A</v>
      </c>
      <c r="CQ2330" s="80" t="e">
        <f t="shared" si="4726"/>
        <v>#N/A</v>
      </c>
      <c r="CR2330" s="80" t="e">
        <f t="shared" si="4726"/>
        <v>#N/A</v>
      </c>
      <c r="CS2330" s="80" t="e">
        <f t="shared" si="4726"/>
        <v>#N/A</v>
      </c>
      <c r="CT2330" s="80" t="e">
        <f t="shared" si="4726"/>
        <v>#N/A</v>
      </c>
      <c r="CU2330" s="80" t="e">
        <f t="shared" si="4726"/>
        <v>#N/A</v>
      </c>
      <c r="CV2330" s="80" t="e">
        <f t="shared" si="4726"/>
        <v>#N/A</v>
      </c>
      <c r="CW2330" s="80" t="e">
        <f t="shared" si="4726"/>
        <v>#N/A</v>
      </c>
      <c r="CX2330" s="80" t="e">
        <f t="shared" si="4726"/>
        <v>#N/A</v>
      </c>
      <c r="CY2330" s="80" t="e">
        <f t="shared" si="4726"/>
        <v>#N/A</v>
      </c>
      <c r="CZ2330" s="80" t="e">
        <f t="shared" si="4726"/>
        <v>#N/A</v>
      </c>
      <c r="DA2330" s="80" t="e">
        <f t="shared" si="4726"/>
        <v>#N/A</v>
      </c>
      <c r="DB2330" s="80" t="e">
        <f t="shared" si="4726"/>
        <v>#N/A</v>
      </c>
      <c r="DC2330" s="80" t="e">
        <f t="shared" si="4726"/>
        <v>#N/A</v>
      </c>
      <c r="DD2330" s="80" t="e">
        <f t="shared" si="4726"/>
        <v>#N/A</v>
      </c>
      <c r="DE2330" s="80" t="e">
        <f t="shared" si="4726"/>
        <v>#N/A</v>
      </c>
      <c r="DF2330" s="80" t="e">
        <f t="shared" si="4726"/>
        <v>#N/A</v>
      </c>
      <c r="DG2330" s="80" t="e">
        <f t="shared" si="4726"/>
        <v>#N/A</v>
      </c>
      <c r="DH2330" s="80" t="e">
        <f t="shared" si="4726"/>
        <v>#N/A</v>
      </c>
      <c r="DI2330" s="80" t="e">
        <f t="shared" si="4726"/>
        <v>#N/A</v>
      </c>
      <c r="DJ2330" s="80" t="e">
        <f t="shared" si="4726"/>
        <v>#N/A</v>
      </c>
      <c r="DK2330" s="80" t="e">
        <f t="shared" si="4726"/>
        <v>#N/A</v>
      </c>
      <c r="DL2330" s="80" t="e">
        <f t="shared" si="4726"/>
        <v>#N/A</v>
      </c>
    </row>
    <row r="2331" spans="2:116" x14ac:dyDescent="0.4">
      <c r="D2331" t="s">
        <v>564</v>
      </c>
      <c r="E2331" s="8" t="str">
        <f t="shared" si="4715"/>
        <v>2331 FAPPELIST-F</v>
      </c>
      <c r="G2331" s="158" t="str">
        <f>"Accumulated depreciation - "&amp;SUBSTITUTE(G2307,":","")</f>
        <v>Accumulated depreciation - Fixed secondary PPE</v>
      </c>
      <c r="J2331" s="81">
        <f>-H2310/H2309*J2330</f>
        <v>-60</v>
      </c>
      <c r="K2331" s="43">
        <f ca="1">SUMIF($4:$4,K$2,2331:2331)</f>
        <v>-105079.58592676517</v>
      </c>
      <c r="L2331" s="43">
        <f ca="1">SUMIF($4:$4,L$2,2331:2331)</f>
        <v>-433566.61889094597</v>
      </c>
      <c r="M2331" s="43">
        <f ca="1">SUMIF($4:$4,M$2,2331:2331)</f>
        <v>-1028761.7621147732</v>
      </c>
      <c r="N2331" s="43">
        <f ca="1">SUMIF($4:$4,N$2,2331:2331)</f>
        <v>-1912262.5287297256</v>
      </c>
      <c r="O2331" s="43">
        <f ca="1">SUMIF($4:$4,O$2,2331:2331)</f>
        <v>-3094100.5096501638</v>
      </c>
      <c r="P2331" s="43">
        <f ca="1">SUMIF($4:$4,P$2,2331:2331)</f>
        <v>-4473827.699506321</v>
      </c>
      <c r="R2331" s="37">
        <f>$J2331</f>
        <v>-60</v>
      </c>
      <c r="S2331" s="81">
        <f t="shared" ref="S2331:AX2331" ca="1" si="4727">R2331+S2325</f>
        <v>-1325.8192090395478</v>
      </c>
      <c r="T2331" s="81">
        <f t="shared" ca="1" si="4727"/>
        <v>-3877.2172747294835</v>
      </c>
      <c r="U2331" s="81">
        <f t="shared" ca="1" si="4727"/>
        <v>-7735.9836692164226</v>
      </c>
      <c r="V2331" s="81">
        <f t="shared" ca="1" si="4727"/>
        <v>-12924.277177734213</v>
      </c>
      <c r="W2331" s="81">
        <f t="shared" ca="1" si="4727"/>
        <v>-19464.632158147786</v>
      </c>
      <c r="X2331" s="81">
        <f t="shared" ca="1" si="4727"/>
        <v>-27379.964906590969</v>
      </c>
      <c r="Y2331" s="81">
        <f t="shared" ca="1" si="4727"/>
        <v>-36693.580130996459</v>
      </c>
      <c r="Z2331" s="81">
        <f t="shared" ca="1" si="4727"/>
        <v>-47429.17753434668</v>
      </c>
      <c r="AA2331" s="81">
        <f t="shared" ca="1" si="4727"/>
        <v>-59610.858509505095</v>
      </c>
      <c r="AB2331" s="81">
        <f t="shared" ca="1" si="4727"/>
        <v>-73263.132947519305</v>
      </c>
      <c r="AC2331" s="81">
        <f t="shared" ca="1" si="4727"/>
        <v>-88410.926161319076</v>
      </c>
      <c r="AD2331" s="81">
        <f t="shared" ca="1" si="4727"/>
        <v>-105079.58592676517</v>
      </c>
      <c r="AE2331" s="81">
        <f t="shared" ca="1" si="4727"/>
        <v>-123294.88964303803</v>
      </c>
      <c r="AF2331" s="81">
        <f t="shared" ca="1" si="4727"/>
        <v>-143083.05161438897</v>
      </c>
      <c r="AG2331" s="81">
        <f t="shared" ca="1" si="4727"/>
        <v>-164470.73045531081</v>
      </c>
      <c r="AH2331" s="81">
        <f t="shared" ca="1" si="4727"/>
        <v>-187485.03662122003</v>
      </c>
      <c r="AI2331" s="81">
        <f t="shared" ca="1" si="4727"/>
        <v>-212153.54006677744</v>
      </c>
      <c r="AJ2331" s="81">
        <f t="shared" ca="1" si="4727"/>
        <v>-238504.27803401096</v>
      </c>
      <c r="AK2331" s="81">
        <f t="shared" ca="1" si="4727"/>
        <v>-266565.76297244051</v>
      </c>
      <c r="AL2331" s="81">
        <f t="shared" ca="1" si="4727"/>
        <v>-296366.99059344234</v>
      </c>
      <c r="AM2331" s="81">
        <f t="shared" ca="1" si="4727"/>
        <v>-327937.4480611278</v>
      </c>
      <c r="AN2331" s="81">
        <f t="shared" ca="1" si="4727"/>
        <v>-361307.12232205085</v>
      </c>
      <c r="AO2331" s="81">
        <f t="shared" ca="1" si="4727"/>
        <v>-396506.50857609691</v>
      </c>
      <c r="AP2331" s="81">
        <f t="shared" ca="1" si="4727"/>
        <v>-433566.61889094597</v>
      </c>
      <c r="AQ2331" s="81">
        <f t="shared" ca="1" si="4727"/>
        <v>-472517.29604728968</v>
      </c>
      <c r="AR2331" s="81">
        <f t="shared" ca="1" si="4727"/>
        <v>-513370.82390330522</v>
      </c>
      <c r="AS2331" s="81">
        <f t="shared" ca="1" si="4727"/>
        <v>-556137.66469362006</v>
      </c>
      <c r="AT2331" s="81">
        <f t="shared" ca="1" si="4727"/>
        <v>-600828.08866578504</v>
      </c>
      <c r="AU2331" s="81">
        <f t="shared" ca="1" si="4727"/>
        <v>-647452.16456671245</v>
      </c>
      <c r="AV2331" s="81">
        <f t="shared" ca="1" si="4727"/>
        <v>-696019.74986177287</v>
      </c>
      <c r="AW2331" s="81">
        <f t="shared" ca="1" si="4727"/>
        <v>-746540.48068022227</v>
      </c>
      <c r="AX2331" s="81">
        <f t="shared" ca="1" si="4727"/>
        <v>-799023.76148049161</v>
      </c>
      <c r="AY2331" s="81">
        <f t="shared" ref="AY2331:CD2331" ca="1" si="4728">AX2331+AY2325</f>
        <v>-853478.75442873139</v>
      </c>
      <c r="AZ2331" s="81">
        <f t="shared" ca="1" si="4728"/>
        <v>-909914.36848385958</v>
      </c>
      <c r="BA2331" s="81">
        <f t="shared" ca="1" si="4728"/>
        <v>-968339.24818221561</v>
      </c>
      <c r="BB2331" s="81">
        <f t="shared" ca="1" si="4728"/>
        <v>-1028761.7621147732</v>
      </c>
      <c r="BC2331" s="81">
        <f t="shared" ca="1" si="4728"/>
        <v>-1091189.9910897112</v>
      </c>
      <c r="BD2331" s="81">
        <f t="shared" ca="1" si="4728"/>
        <v>-1155631.7159729882</v>
      </c>
      <c r="BE2331" s="81">
        <f t="shared" ca="1" si="4728"/>
        <v>-1222094.405199405</v>
      </c>
      <c r="BF2331" s="81">
        <f t="shared" ca="1" si="4728"/>
        <v>-1290585.2019464802</v>
      </c>
      <c r="BG2331" s="81">
        <f t="shared" ca="1" si="4728"/>
        <v>-1361110.9109632925</v>
      </c>
      <c r="BH2331" s="81">
        <f t="shared" ca="1" si="4728"/>
        <v>-1433677.9850462843</v>
      </c>
      <c r="BI2331" s="81">
        <f t="shared" ca="1" si="4728"/>
        <v>-1508292.511153837</v>
      </c>
      <c r="BJ2331" s="81">
        <f t="shared" ca="1" si="4728"/>
        <v>-1584960.1961512619</v>
      </c>
      <c r="BK2331" s="81">
        <f t="shared" ca="1" si="4728"/>
        <v>-1663686.3521776656</v>
      </c>
      <c r="BL2331" s="81">
        <f t="shared" ca="1" si="4728"/>
        <v>-1744475.8816259685</v>
      </c>
      <c r="BM2331" s="81">
        <f t="shared" ca="1" si="4728"/>
        <v>-1827333.261727165</v>
      </c>
      <c r="BN2331" s="81">
        <f t="shared" ca="1" si="4728"/>
        <v>-1912262.5287297256</v>
      </c>
      <c r="BO2331" s="81">
        <f t="shared" ca="1" si="4728"/>
        <v>-1999267.2616648462</v>
      </c>
      <c r="BP2331" s="81">
        <f t="shared" ca="1" si="4728"/>
        <v>-2088350.5944154263</v>
      </c>
      <c r="BQ2331" s="81">
        <f t="shared" ca="1" si="4728"/>
        <v>-2179515.5057800384</v>
      </c>
      <c r="BR2331" s="81">
        <f t="shared" ca="1" si="4728"/>
        <v>-2272764.8477193564</v>
      </c>
      <c r="BS2331" s="81">
        <f t="shared" ca="1" si="4728"/>
        <v>-2368101.3464603773</v>
      </c>
      <c r="BT2331" s="81">
        <f t="shared" ca="1" si="4728"/>
        <v>-2465527.6037806091</v>
      </c>
      <c r="BU2331" s="81">
        <f t="shared" ca="1" si="4728"/>
        <v>-2565046.0984797985</v>
      </c>
      <c r="BV2331" s="81">
        <f t="shared" ca="1" si="4728"/>
        <v>-2666659.188047023</v>
      </c>
      <c r="BW2331" s="81">
        <f t="shared" ca="1" si="4728"/>
        <v>-2770369.1105312016</v>
      </c>
      <c r="BX2331" s="81">
        <f t="shared" ca="1" si="4728"/>
        <v>-2876177.9866233338</v>
      </c>
      <c r="BY2331" s="81">
        <f t="shared" ca="1" si="4728"/>
        <v>-2984087.8219590313</v>
      </c>
      <c r="BZ2331" s="81">
        <f t="shared" ca="1" si="4728"/>
        <v>-3094100.5096501638</v>
      </c>
      <c r="CA2331" s="81">
        <f t="shared" ca="1" si="4728"/>
        <v>-3204953.708760933</v>
      </c>
      <c r="CB2331" s="81">
        <f t="shared" ca="1" si="4728"/>
        <v>-3316627.6700773947</v>
      </c>
      <c r="CC2331" s="81">
        <f t="shared" ca="1" si="4728"/>
        <v>-3429102.1777740796</v>
      </c>
      <c r="CD2331" s="81">
        <f t="shared" ca="1" si="4728"/>
        <v>-3542356.5468007689</v>
      </c>
      <c r="CE2331" s="81">
        <f t="shared" ref="CE2331:CL2331" ca="1" si="4729">CD2331+CE2325</f>
        <v>-3656369.6204423672</v>
      </c>
      <c r="CF2331" s="81">
        <f t="shared" ca="1" si="4729"/>
        <v>-3771119.7680606567</v>
      </c>
      <c r="CG2331" s="81">
        <f t="shared" ca="1" si="4729"/>
        <v>-3886584.8830270022</v>
      </c>
      <c r="CH2331" s="81">
        <f t="shared" ca="1" si="4729"/>
        <v>-4002742.380855361</v>
      </c>
      <c r="CI2331" s="81">
        <f t="shared" ca="1" si="4729"/>
        <v>-4119569.1975452611</v>
      </c>
      <c r="CJ2331" s="81">
        <f t="shared" ca="1" si="4729"/>
        <v>-4237041.7881447123</v>
      </c>
      <c r="CK2331" s="81">
        <f t="shared" ca="1" si="4729"/>
        <v>-4355136.1255433355</v>
      </c>
      <c r="CL2331" s="81">
        <f t="shared" ca="1" si="4729"/>
        <v>-4473827.699506321</v>
      </c>
      <c r="CN2331" s="245">
        <f>-H2310/H2309*CN2330</f>
        <v>-60</v>
      </c>
      <c r="CO2331" s="81" t="e">
        <f t="shared" ref="CO2331:DL2331" ca="1" si="4730">CN2331+CO2325</f>
        <v>#N/A</v>
      </c>
      <c r="CP2331" s="81" t="e">
        <f t="shared" ca="1" si="4730"/>
        <v>#N/A</v>
      </c>
      <c r="CQ2331" s="81" t="e">
        <f t="shared" ca="1" si="4730"/>
        <v>#N/A</v>
      </c>
      <c r="CR2331" s="81" t="e">
        <f t="shared" ca="1" si="4730"/>
        <v>#N/A</v>
      </c>
      <c r="CS2331" s="81" t="e">
        <f t="shared" ca="1" si="4730"/>
        <v>#N/A</v>
      </c>
      <c r="CT2331" s="81" t="e">
        <f t="shared" ca="1" si="4730"/>
        <v>#N/A</v>
      </c>
      <c r="CU2331" s="81" t="e">
        <f t="shared" ca="1" si="4730"/>
        <v>#N/A</v>
      </c>
      <c r="CV2331" s="81" t="e">
        <f t="shared" ca="1" si="4730"/>
        <v>#N/A</v>
      </c>
      <c r="CW2331" s="81" t="e">
        <f t="shared" ca="1" si="4730"/>
        <v>#N/A</v>
      </c>
      <c r="CX2331" s="81" t="e">
        <f t="shared" ca="1" si="4730"/>
        <v>#N/A</v>
      </c>
      <c r="CY2331" s="81" t="e">
        <f t="shared" ca="1" si="4730"/>
        <v>#N/A</v>
      </c>
      <c r="CZ2331" s="81" t="e">
        <f t="shared" ca="1" si="4730"/>
        <v>#N/A</v>
      </c>
      <c r="DA2331" s="81" t="e">
        <f t="shared" ca="1" si="4730"/>
        <v>#N/A</v>
      </c>
      <c r="DB2331" s="81" t="e">
        <f t="shared" ca="1" si="4730"/>
        <v>#N/A</v>
      </c>
      <c r="DC2331" s="81" t="e">
        <f t="shared" ca="1" si="4730"/>
        <v>#N/A</v>
      </c>
      <c r="DD2331" s="81" t="e">
        <f t="shared" ca="1" si="4730"/>
        <v>#N/A</v>
      </c>
      <c r="DE2331" s="81" t="e">
        <f t="shared" ca="1" si="4730"/>
        <v>#N/A</v>
      </c>
      <c r="DF2331" s="81" t="e">
        <f t="shared" ca="1" si="4730"/>
        <v>#N/A</v>
      </c>
      <c r="DG2331" s="81" t="e">
        <f t="shared" ca="1" si="4730"/>
        <v>#N/A</v>
      </c>
      <c r="DH2331" s="81" t="e">
        <f t="shared" ca="1" si="4730"/>
        <v>#N/A</v>
      </c>
      <c r="DI2331" s="81" t="e">
        <f t="shared" ca="1" si="4730"/>
        <v>#N/A</v>
      </c>
      <c r="DJ2331" s="81" t="e">
        <f t="shared" ca="1" si="4730"/>
        <v>#N/A</v>
      </c>
      <c r="DK2331" s="81" t="e">
        <f t="shared" ca="1" si="4730"/>
        <v>#N/A</v>
      </c>
      <c r="DL2331" s="81" t="e">
        <f t="shared" ca="1" si="4730"/>
        <v>#N/A</v>
      </c>
    </row>
    <row r="2332" spans="2:116" x14ac:dyDescent="0.4">
      <c r="C2332" t="s">
        <v>240</v>
      </c>
      <c r="D2332" t="s">
        <v>564</v>
      </c>
      <c r="E2332" s="8" t="str">
        <f t="shared" si="4715"/>
        <v>2332 FAPPELIST-F</v>
      </c>
      <c r="G2332" s="126" t="str">
        <f>"Net PP&amp;E - "&amp;SUBSTITUTE(G2307,":","")</f>
        <v>Net PP&amp;E - Fixed secondary PPE</v>
      </c>
      <c r="H2332" s="27"/>
      <c r="J2332" s="77">
        <f>SUM(J2330:J2331)</f>
        <v>40</v>
      </c>
      <c r="K2332" s="28">
        <f ca="1">SUMIF($4:$4,K$2,2332:2332)</f>
        <v>406020.41407323466</v>
      </c>
      <c r="L2332" s="28">
        <f ca="1">SUMIF($4:$4,L$2,2332:2332)</f>
        <v>588533.3811090542</v>
      </c>
      <c r="M2332" s="28">
        <f ca="1">SUMIF($4:$4,M$2,2332:2332)</f>
        <v>504338.23788522615</v>
      </c>
      <c r="N2332" s="28">
        <f ca="1">SUMIF($4:$4,N$2,2332:2332)</f>
        <v>131837.47127027274</v>
      </c>
      <c r="O2332" s="28">
        <f ca="1">SUMIF($4:$4,O$2,2332:2332)</f>
        <v>-539000.50965016382</v>
      </c>
      <c r="P2332" s="28">
        <f ca="1">SUMIF($4:$4,P$2,2332:2332)</f>
        <v>-1407727.6995063191</v>
      </c>
      <c r="R2332" s="33">
        <f>$J2332</f>
        <v>40</v>
      </c>
      <c r="S2332" s="77">
        <f t="shared" ref="S2332:CD2332" ca="1" si="4731">SUM(S2330:S2331)</f>
        <v>41357.514124293783</v>
      </c>
      <c r="T2332" s="77">
        <f t="shared" ca="1" si="4731"/>
        <v>81389.449391937174</v>
      </c>
      <c r="U2332" s="77">
        <f t="shared" ca="1" si="4731"/>
        <v>120114.01633078356</v>
      </c>
      <c r="V2332" s="77">
        <f t="shared" ca="1" si="4731"/>
        <v>157509.0561555991</v>
      </c>
      <c r="W2332" s="77">
        <f t="shared" ca="1" si="4731"/>
        <v>193552.03450851885</v>
      </c>
      <c r="X2332" s="77">
        <f t="shared" ca="1" si="4731"/>
        <v>228220.03509340898</v>
      </c>
      <c r="Y2332" s="77">
        <f t="shared" ca="1" si="4731"/>
        <v>261489.75320233678</v>
      </c>
      <c r="Z2332" s="77">
        <f t="shared" ca="1" si="4731"/>
        <v>293337.48913231987</v>
      </c>
      <c r="AA2332" s="77">
        <f t="shared" ca="1" si="4731"/>
        <v>323739.14149049477</v>
      </c>
      <c r="AB2332" s="77">
        <f t="shared" ca="1" si="4731"/>
        <v>352670.20038581389</v>
      </c>
      <c r="AC2332" s="77">
        <f t="shared" ca="1" si="4731"/>
        <v>380105.74050534744</v>
      </c>
      <c r="AD2332" s="77">
        <f t="shared" ca="1" si="4731"/>
        <v>406020.41407323466</v>
      </c>
      <c r="AE2332" s="77">
        <f t="shared" ca="1" si="4731"/>
        <v>430388.4436902951</v>
      </c>
      <c r="AF2332" s="77">
        <f t="shared" ca="1" si="4731"/>
        <v>453183.61505227757</v>
      </c>
      <c r="AG2332" s="77">
        <f t="shared" ca="1" si="4731"/>
        <v>474379.2695446891</v>
      </c>
      <c r="AH2332" s="77">
        <f t="shared" ca="1" si="4731"/>
        <v>493948.2967121132</v>
      </c>
      <c r="AI2332" s="77">
        <f t="shared" ca="1" si="4731"/>
        <v>511863.12659988919</v>
      </c>
      <c r="AJ2332" s="77">
        <f t="shared" ca="1" si="4731"/>
        <v>528095.7219659891</v>
      </c>
      <c r="AK2332" s="77">
        <f t="shared" ca="1" si="4731"/>
        <v>542617.57036089292</v>
      </c>
      <c r="AL2332" s="77">
        <f t="shared" ca="1" si="4731"/>
        <v>555399.6760732244</v>
      </c>
      <c r="AM2332" s="77">
        <f t="shared" ca="1" si="4731"/>
        <v>566412.55193887232</v>
      </c>
      <c r="AN2332" s="77">
        <f t="shared" ca="1" si="4731"/>
        <v>575626.21101128263</v>
      </c>
      <c r="AO2332" s="77">
        <f t="shared" ca="1" si="4731"/>
        <v>583010.15809057001</v>
      </c>
      <c r="AP2332" s="77">
        <f t="shared" ca="1" si="4731"/>
        <v>588533.3811090542</v>
      </c>
      <c r="AQ2332" s="77">
        <f t="shared" ca="1" si="4731"/>
        <v>592166.03728604387</v>
      </c>
      <c r="AR2332" s="77">
        <f t="shared" ca="1" si="4731"/>
        <v>593895.84276336152</v>
      </c>
      <c r="AS2332" s="77">
        <f t="shared" ca="1" si="4731"/>
        <v>593712.33530637994</v>
      </c>
      <c r="AT2332" s="77">
        <f t="shared" ca="1" si="4731"/>
        <v>591605.24466754822</v>
      </c>
      <c r="AU2332" s="77">
        <f t="shared" ca="1" si="4731"/>
        <v>587564.50209995406</v>
      </c>
      <c r="AV2332" s="77">
        <f t="shared" ca="1" si="4731"/>
        <v>581580.2501382269</v>
      </c>
      <c r="AW2332" s="77">
        <f t="shared" ca="1" si="4731"/>
        <v>573642.85265311075</v>
      </c>
      <c r="AX2332" s="77">
        <f t="shared" ca="1" si="4731"/>
        <v>563742.90518617467</v>
      </c>
      <c r="AY2332" s="77">
        <f t="shared" ca="1" si="4731"/>
        <v>551871.24557126814</v>
      </c>
      <c r="AZ2332" s="77">
        <f t="shared" ca="1" si="4731"/>
        <v>538018.96484947321</v>
      </c>
      <c r="BA2332" s="77">
        <f t="shared" ca="1" si="4731"/>
        <v>522177.41848445043</v>
      </c>
      <c r="BB2332" s="77">
        <f t="shared" ca="1" si="4731"/>
        <v>504338.23788522615</v>
      </c>
      <c r="BC2332" s="77">
        <f t="shared" ca="1" si="4731"/>
        <v>484493.34224362136</v>
      </c>
      <c r="BD2332" s="77">
        <f t="shared" ca="1" si="4731"/>
        <v>462634.95069367765</v>
      </c>
      <c r="BE2332" s="77">
        <f t="shared" ca="1" si="4731"/>
        <v>438755.59480059403</v>
      </c>
      <c r="BF2332" s="77">
        <f t="shared" ca="1" si="4731"/>
        <v>412848.13138685212</v>
      </c>
      <c r="BG2332" s="77">
        <f t="shared" ca="1" si="4731"/>
        <v>384905.75570337311</v>
      </c>
      <c r="BH2332" s="77">
        <f t="shared" ca="1" si="4731"/>
        <v>354922.01495371456</v>
      </c>
      <c r="BI2332" s="77">
        <f t="shared" ca="1" si="4731"/>
        <v>322890.82217949512</v>
      </c>
      <c r="BJ2332" s="77">
        <f t="shared" ca="1" si="4731"/>
        <v>288806.47051540343</v>
      </c>
      <c r="BK2332" s="77">
        <f t="shared" ca="1" si="4731"/>
        <v>252663.64782233303</v>
      </c>
      <c r="BL2332" s="77">
        <f t="shared" ca="1" si="4731"/>
        <v>214457.45170736336</v>
      </c>
      <c r="BM2332" s="77">
        <f t="shared" ca="1" si="4731"/>
        <v>174183.40493950015</v>
      </c>
      <c r="BN2332" s="77">
        <f t="shared" ca="1" si="4731"/>
        <v>131837.47127027274</v>
      </c>
      <c r="BO2332" s="77">
        <f t="shared" ca="1" si="4731"/>
        <v>87416.071668485412</v>
      </c>
      <c r="BP2332" s="77">
        <f t="shared" ca="1" si="4731"/>
        <v>40916.07225123886</v>
      </c>
      <c r="BQ2332" s="77">
        <f t="shared" ca="1" si="4731"/>
        <v>-7665.5057800398208</v>
      </c>
      <c r="BR2332" s="77">
        <f t="shared" ca="1" si="4731"/>
        <v>-58331.514386024326</v>
      </c>
      <c r="BS2332" s="77">
        <f t="shared" ca="1" si="4731"/>
        <v>-111084.67979371175</v>
      </c>
      <c r="BT2332" s="77">
        <f t="shared" ca="1" si="4731"/>
        <v>-165927.60378061002</v>
      </c>
      <c r="BU2332" s="77">
        <f t="shared" ca="1" si="4731"/>
        <v>-222862.76514646597</v>
      </c>
      <c r="BV2332" s="77">
        <f t="shared" ca="1" si="4731"/>
        <v>-281892.52138035698</v>
      </c>
      <c r="BW2332" s="77">
        <f t="shared" ca="1" si="4731"/>
        <v>-343019.11053120205</v>
      </c>
      <c r="BX2332" s="77">
        <f t="shared" ca="1" si="4731"/>
        <v>-406244.65329000074</v>
      </c>
      <c r="BY2332" s="77">
        <f t="shared" ca="1" si="4731"/>
        <v>-471571.15529236477</v>
      </c>
      <c r="BZ2332" s="77">
        <f t="shared" ca="1" si="4731"/>
        <v>-539000.50965016382</v>
      </c>
      <c r="CA2332" s="77">
        <f t="shared" ca="1" si="4731"/>
        <v>-607270.37542759953</v>
      </c>
      <c r="CB2332" s="77">
        <f t="shared" ca="1" si="4731"/>
        <v>-676361.00341072772</v>
      </c>
      <c r="CC2332" s="77">
        <f t="shared" ca="1" si="4731"/>
        <v>-746252.17777407914</v>
      </c>
      <c r="CD2332" s="77">
        <f t="shared" ca="1" si="4731"/>
        <v>-816923.21346743498</v>
      </c>
      <c r="CE2332" s="77">
        <f t="shared" ref="CE2332:CL2332" ca="1" si="4732">SUM(CE2330:CE2331)</f>
        <v>-888352.95377569972</v>
      </c>
      <c r="CF2332" s="77">
        <f t="shared" ca="1" si="4732"/>
        <v>-960519.7680606558</v>
      </c>
      <c r="CG2332" s="77">
        <f t="shared" ca="1" si="4732"/>
        <v>-1033401.5496936678</v>
      </c>
      <c r="CH2332" s="77">
        <f t="shared" ca="1" si="4732"/>
        <v>-1106975.7141886931</v>
      </c>
      <c r="CI2332" s="77">
        <f t="shared" ca="1" si="4732"/>
        <v>-1181219.1975452597</v>
      </c>
      <c r="CJ2332" s="77">
        <f t="shared" ca="1" si="4732"/>
        <v>-1256108.4548113775</v>
      </c>
      <c r="CK2332" s="77">
        <f t="shared" ca="1" si="4732"/>
        <v>-1331619.4588766671</v>
      </c>
      <c r="CL2332" s="77">
        <f t="shared" ca="1" si="4732"/>
        <v>-1407727.6995063191</v>
      </c>
      <c r="CN2332" s="77">
        <f>SUM(CN2330:CN2331)</f>
        <v>40</v>
      </c>
      <c r="CO2332" s="77" t="e">
        <f t="shared" ref="CO2332:DL2332" si="4733">SUM(CO2330:CO2331)</f>
        <v>#N/A</v>
      </c>
      <c r="CP2332" s="77" t="e">
        <f t="shared" si="4733"/>
        <v>#N/A</v>
      </c>
      <c r="CQ2332" s="77" t="e">
        <f t="shared" si="4733"/>
        <v>#N/A</v>
      </c>
      <c r="CR2332" s="77" t="e">
        <f t="shared" si="4733"/>
        <v>#N/A</v>
      </c>
      <c r="CS2332" s="77" t="e">
        <f t="shared" si="4733"/>
        <v>#N/A</v>
      </c>
      <c r="CT2332" s="77" t="e">
        <f t="shared" si="4733"/>
        <v>#N/A</v>
      </c>
      <c r="CU2332" s="77" t="e">
        <f t="shared" si="4733"/>
        <v>#N/A</v>
      </c>
      <c r="CV2332" s="77" t="e">
        <f t="shared" si="4733"/>
        <v>#N/A</v>
      </c>
      <c r="CW2332" s="77" t="e">
        <f t="shared" si="4733"/>
        <v>#N/A</v>
      </c>
      <c r="CX2332" s="77" t="e">
        <f t="shared" si="4733"/>
        <v>#N/A</v>
      </c>
      <c r="CY2332" s="77" t="e">
        <f t="shared" si="4733"/>
        <v>#N/A</v>
      </c>
      <c r="CZ2332" s="77" t="e">
        <f t="shared" si="4733"/>
        <v>#N/A</v>
      </c>
      <c r="DA2332" s="77" t="e">
        <f t="shared" si="4733"/>
        <v>#N/A</v>
      </c>
      <c r="DB2332" s="77" t="e">
        <f t="shared" si="4733"/>
        <v>#N/A</v>
      </c>
      <c r="DC2332" s="77" t="e">
        <f t="shared" si="4733"/>
        <v>#N/A</v>
      </c>
      <c r="DD2332" s="77" t="e">
        <f t="shared" si="4733"/>
        <v>#N/A</v>
      </c>
      <c r="DE2332" s="77" t="e">
        <f t="shared" si="4733"/>
        <v>#N/A</v>
      </c>
      <c r="DF2332" s="77" t="e">
        <f t="shared" si="4733"/>
        <v>#N/A</v>
      </c>
      <c r="DG2332" s="77" t="e">
        <f t="shared" si="4733"/>
        <v>#N/A</v>
      </c>
      <c r="DH2332" s="77" t="e">
        <f t="shared" si="4733"/>
        <v>#N/A</v>
      </c>
      <c r="DI2332" s="77" t="e">
        <f t="shared" si="4733"/>
        <v>#N/A</v>
      </c>
      <c r="DJ2332" s="77" t="e">
        <f t="shared" si="4733"/>
        <v>#N/A</v>
      </c>
      <c r="DK2332" s="77" t="e">
        <f t="shared" si="4733"/>
        <v>#N/A</v>
      </c>
      <c r="DL2332" s="77" t="e">
        <f t="shared" si="4733"/>
        <v>#N/A</v>
      </c>
    </row>
    <row r="2333" spans="2:116" x14ac:dyDescent="0.4">
      <c r="D2333" t="s">
        <v>564</v>
      </c>
      <c r="E2333" s="8" t="str">
        <f t="shared" ref="E2333" si="4734">ROW()&amp;" "&amp;D2333</f>
        <v>2333 FAPPELIST-F</v>
      </c>
      <c r="G2333" s="126"/>
      <c r="H2333" s="27"/>
      <c r="J2333" s="77"/>
      <c r="K2333" s="28"/>
      <c r="L2333" s="28"/>
      <c r="M2333" s="28"/>
      <c r="N2333" s="28"/>
      <c r="O2333" s="28"/>
      <c r="P2333" s="28"/>
      <c r="R2333" s="33"/>
      <c r="S2333" s="77"/>
      <c r="T2333" s="77"/>
      <c r="U2333" s="77"/>
      <c r="V2333" s="77"/>
      <c r="W2333" s="77"/>
      <c r="X2333" s="77"/>
      <c r="Y2333" s="77"/>
      <c r="Z2333" s="77"/>
      <c r="AA2333" s="77"/>
      <c r="AB2333" s="77"/>
      <c r="AC2333" s="77"/>
      <c r="AD2333" s="77"/>
      <c r="AE2333" s="77"/>
      <c r="AF2333" s="77"/>
      <c r="AG2333" s="77"/>
      <c r="AH2333" s="77"/>
      <c r="AI2333" s="77"/>
      <c r="AJ2333" s="77"/>
      <c r="AK2333" s="77"/>
      <c r="AL2333" s="77"/>
      <c r="AM2333" s="77"/>
      <c r="AN2333" s="77"/>
      <c r="AO2333" s="77"/>
      <c r="AP2333" s="77"/>
      <c r="AQ2333" s="77"/>
      <c r="AR2333" s="77"/>
      <c r="AS2333" s="77"/>
      <c r="AT2333" s="77"/>
      <c r="AU2333" s="77"/>
      <c r="AV2333" s="77"/>
      <c r="AW2333" s="77"/>
      <c r="AX2333" s="77"/>
      <c r="AY2333" s="77"/>
      <c r="AZ2333" s="77"/>
      <c r="BA2333" s="77"/>
      <c r="BB2333" s="77"/>
      <c r="BC2333" s="77"/>
      <c r="BD2333" s="77"/>
      <c r="BE2333" s="77"/>
      <c r="BF2333" s="77"/>
      <c r="BG2333" s="77"/>
      <c r="BH2333" s="77"/>
      <c r="BI2333" s="77"/>
      <c r="BJ2333" s="77"/>
      <c r="BK2333" s="77"/>
      <c r="BL2333" s="77"/>
      <c r="BM2333" s="77"/>
      <c r="BN2333" s="77"/>
      <c r="BO2333" s="77"/>
      <c r="BP2333" s="77"/>
      <c r="BQ2333" s="77"/>
      <c r="BR2333" s="77"/>
      <c r="BS2333" s="77"/>
      <c r="BT2333" s="77"/>
      <c r="BU2333" s="77"/>
      <c r="BV2333" s="77"/>
      <c r="BW2333" s="77"/>
      <c r="BX2333" s="77"/>
      <c r="BY2333" s="77"/>
      <c r="BZ2333" s="77"/>
      <c r="CA2333" s="77"/>
      <c r="CB2333" s="77"/>
      <c r="CC2333" s="77"/>
      <c r="CD2333" s="77"/>
      <c r="CE2333" s="77"/>
      <c r="CF2333" s="77"/>
      <c r="CG2333" s="77"/>
      <c r="CH2333" s="77"/>
      <c r="CI2333" s="77"/>
      <c r="CJ2333" s="77"/>
      <c r="CK2333" s="77"/>
      <c r="CL2333" s="77"/>
      <c r="CN2333" s="77"/>
      <c r="CO2333" s="77"/>
      <c r="CP2333" s="77"/>
      <c r="CQ2333" s="77"/>
      <c r="CR2333" s="77"/>
      <c r="CS2333" s="77"/>
      <c r="CT2333" s="77"/>
      <c r="CU2333" s="77"/>
      <c r="CV2333" s="77"/>
      <c r="CW2333" s="77"/>
      <c r="CX2333" s="77"/>
      <c r="CY2333" s="77"/>
      <c r="CZ2333" s="77"/>
      <c r="DA2333" s="77"/>
      <c r="DB2333" s="77"/>
      <c r="DC2333" s="77"/>
      <c r="DD2333" s="77"/>
      <c r="DE2333" s="77"/>
      <c r="DF2333" s="77"/>
      <c r="DG2333" s="77"/>
      <c r="DH2333" s="77"/>
      <c r="DI2333" s="77"/>
      <c r="DJ2333" s="77"/>
      <c r="DK2333" s="77"/>
      <c r="DL2333" s="77"/>
    </row>
    <row r="2334" spans="2:116" x14ac:dyDescent="0.4">
      <c r="B2334" t="s">
        <v>332</v>
      </c>
      <c r="D2334" t="s">
        <v>564</v>
      </c>
      <c r="E2334" s="8" t="str">
        <f t="shared" si="4715"/>
        <v>2334 FAPPELIST-F</v>
      </c>
      <c r="G2334" s="136" t="str">
        <f t="shared" ref="G2334:G2341" si="4735">G2299</f>
        <v>(Primary label)</v>
      </c>
      <c r="H2334" s="27"/>
      <c r="I2334" s="78"/>
      <c r="J2334" s="78"/>
      <c r="K2334" s="33"/>
      <c r="L2334" s="33"/>
      <c r="M2334" s="33"/>
      <c r="N2334" s="33"/>
      <c r="O2334" s="33"/>
      <c r="P2334" s="33"/>
      <c r="R2334" s="33"/>
      <c r="S2334" s="77"/>
      <c r="T2334" s="77"/>
      <c r="U2334" s="77"/>
      <c r="V2334" s="77"/>
      <c r="W2334" s="77"/>
      <c r="X2334" s="77"/>
      <c r="Y2334" s="77"/>
      <c r="Z2334" s="77"/>
      <c r="AA2334" s="77"/>
      <c r="AB2334" s="77"/>
      <c r="AC2334" s="77"/>
      <c r="AD2334" s="77"/>
      <c r="AE2334" s="77"/>
      <c r="AF2334" s="77"/>
      <c r="AG2334" s="77"/>
      <c r="AH2334" s="77"/>
      <c r="AI2334" s="77"/>
      <c r="AJ2334" s="77"/>
      <c r="AK2334" s="77"/>
      <c r="AL2334" s="77"/>
      <c r="AM2334" s="77"/>
      <c r="AN2334" s="77"/>
      <c r="AO2334" s="77"/>
      <c r="AP2334" s="77"/>
      <c r="AQ2334" s="77"/>
      <c r="AR2334" s="77"/>
      <c r="AS2334" s="77"/>
      <c r="AT2334" s="77"/>
      <c r="AU2334" s="77"/>
      <c r="AV2334" s="77"/>
      <c r="AW2334" s="77"/>
      <c r="AX2334" s="77"/>
      <c r="AY2334" s="77"/>
      <c r="AZ2334" s="77"/>
      <c r="BA2334" s="77"/>
      <c r="BB2334" s="77"/>
      <c r="BC2334" s="77"/>
      <c r="BD2334" s="77"/>
      <c r="BE2334" s="77"/>
      <c r="BF2334" s="77"/>
      <c r="BG2334" s="77"/>
      <c r="BH2334" s="77"/>
      <c r="BI2334" s="77"/>
      <c r="BJ2334" s="77"/>
      <c r="BK2334" s="77"/>
      <c r="BL2334" s="77"/>
      <c r="BM2334" s="77"/>
      <c r="BN2334" s="77"/>
      <c r="BO2334" s="77"/>
      <c r="BP2334" s="77"/>
      <c r="BQ2334" s="77"/>
      <c r="BR2334" s="77"/>
      <c r="BS2334" s="77"/>
      <c r="BT2334" s="77"/>
      <c r="BU2334" s="77"/>
      <c r="BV2334" s="77"/>
      <c r="BW2334" s="77"/>
      <c r="BX2334" s="77"/>
      <c r="BY2334" s="77"/>
      <c r="BZ2334" s="77"/>
      <c r="CA2334" s="77"/>
      <c r="CB2334" s="77"/>
      <c r="CC2334" s="77"/>
      <c r="CD2334" s="77"/>
      <c r="CE2334" s="77"/>
      <c r="CF2334" s="77"/>
      <c r="CG2334" s="77"/>
      <c r="CH2334" s="77"/>
      <c r="CI2334" s="77"/>
      <c r="CJ2334" s="77"/>
      <c r="CK2334" s="77"/>
      <c r="CL2334" s="77"/>
      <c r="CN2334" s="78"/>
      <c r="CO2334" s="77"/>
      <c r="CP2334" s="77"/>
      <c r="CQ2334" s="77"/>
      <c r="CR2334" s="77"/>
      <c r="CS2334" s="77"/>
      <c r="CT2334" s="77"/>
      <c r="CU2334" s="77"/>
      <c r="CV2334" s="77"/>
      <c r="CW2334" s="77"/>
      <c r="CX2334" s="77"/>
      <c r="CY2334" s="77"/>
      <c r="CZ2334" s="77"/>
      <c r="DA2334" s="77"/>
      <c r="DB2334" s="77"/>
      <c r="DC2334" s="77"/>
      <c r="DD2334" s="77"/>
      <c r="DE2334" s="77"/>
      <c r="DF2334" s="77"/>
      <c r="DG2334" s="77"/>
      <c r="DH2334" s="77"/>
      <c r="DI2334" s="77"/>
      <c r="DJ2334" s="77"/>
      <c r="DK2334" s="77"/>
      <c r="DL2334" s="77"/>
    </row>
    <row r="2335" spans="2:116" x14ac:dyDescent="0.4">
      <c r="B2335" t="s">
        <v>332</v>
      </c>
      <c r="D2335" t="s">
        <v>564</v>
      </c>
      <c r="E2335" s="8" t="str">
        <f t="shared" si="4715"/>
        <v>2335 FAPPELIST-F</v>
      </c>
      <c r="G2335" s="136" t="str">
        <f t="shared" si="4735"/>
        <v>primary unit</v>
      </c>
      <c r="H2335" s="27"/>
      <c r="I2335" s="78"/>
      <c r="J2335" s="78"/>
      <c r="K2335" s="33"/>
      <c r="L2335" s="33"/>
      <c r="M2335" s="33"/>
      <c r="N2335" s="33"/>
      <c r="O2335" s="33"/>
      <c r="P2335" s="33"/>
      <c r="R2335" s="33"/>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2:116" x14ac:dyDescent="0.4">
      <c r="B2336" t="s">
        <v>332</v>
      </c>
      <c r="D2336" t="s">
        <v>564</v>
      </c>
      <c r="E2336" s="8" t="str">
        <f t="shared" si="4715"/>
        <v>2336 FAPPELIST-F</v>
      </c>
      <c r="G2336" s="136" t="str">
        <f t="shared" si="4735"/>
        <v>Primary revenue driver</v>
      </c>
      <c r="K2336" s="53"/>
      <c r="L2336" s="53"/>
      <c r="M2336" s="53"/>
      <c r="N2336" s="53"/>
      <c r="O2336" s="53"/>
      <c r="P2336" s="53"/>
      <c r="R2336" s="24"/>
      <c r="S2336" s="80" t="str">
        <f t="shared" ref="S2336:AX2336" si="4736">S2301</f>
        <v>S$16</v>
      </c>
      <c r="T2336" s="80" t="str">
        <f t="shared" si="4736"/>
        <v>T$16</v>
      </c>
      <c r="U2336" s="80" t="str">
        <f t="shared" si="4736"/>
        <v>U$16</v>
      </c>
      <c r="V2336" s="80" t="str">
        <f t="shared" si="4736"/>
        <v>V$16</v>
      </c>
      <c r="W2336" s="80" t="str">
        <f t="shared" si="4736"/>
        <v>W$16</v>
      </c>
      <c r="X2336" s="80" t="str">
        <f t="shared" si="4736"/>
        <v>X$16</v>
      </c>
      <c r="Y2336" s="80" t="str">
        <f t="shared" si="4736"/>
        <v>Y$16</v>
      </c>
      <c r="Z2336" s="80" t="str">
        <f t="shared" si="4736"/>
        <v>Z$16</v>
      </c>
      <c r="AA2336" s="80" t="str">
        <f t="shared" si="4736"/>
        <v>AA$16</v>
      </c>
      <c r="AB2336" s="80" t="str">
        <f t="shared" si="4736"/>
        <v>AB$16</v>
      </c>
      <c r="AC2336" s="80" t="str">
        <f t="shared" si="4736"/>
        <v>AC$16</v>
      </c>
      <c r="AD2336" s="80" t="str">
        <f t="shared" si="4736"/>
        <v>AD$16</v>
      </c>
      <c r="AE2336" s="80" t="str">
        <f t="shared" si="4736"/>
        <v>AE$16</v>
      </c>
      <c r="AF2336" s="80" t="str">
        <f t="shared" si="4736"/>
        <v>AF$16</v>
      </c>
      <c r="AG2336" s="80" t="str">
        <f t="shared" si="4736"/>
        <v>AG$16</v>
      </c>
      <c r="AH2336" s="80" t="str">
        <f t="shared" si="4736"/>
        <v>AH$16</v>
      </c>
      <c r="AI2336" s="80" t="str">
        <f t="shared" si="4736"/>
        <v>AI$16</v>
      </c>
      <c r="AJ2336" s="80" t="str">
        <f t="shared" si="4736"/>
        <v>AJ$16</v>
      </c>
      <c r="AK2336" s="80" t="str">
        <f t="shared" si="4736"/>
        <v>AK$16</v>
      </c>
      <c r="AL2336" s="80" t="str">
        <f t="shared" si="4736"/>
        <v>AL$16</v>
      </c>
      <c r="AM2336" s="80" t="str">
        <f t="shared" si="4736"/>
        <v>AM$16</v>
      </c>
      <c r="AN2336" s="80" t="str">
        <f t="shared" si="4736"/>
        <v>AN$16</v>
      </c>
      <c r="AO2336" s="80" t="str">
        <f t="shared" si="4736"/>
        <v>AO$16</v>
      </c>
      <c r="AP2336" s="80" t="str">
        <f t="shared" si="4736"/>
        <v>AP$16</v>
      </c>
      <c r="AQ2336" s="80" t="str">
        <f t="shared" si="4736"/>
        <v>AQ$16</v>
      </c>
      <c r="AR2336" s="80" t="str">
        <f t="shared" si="4736"/>
        <v>AR$16</v>
      </c>
      <c r="AS2336" s="80" t="str">
        <f t="shared" si="4736"/>
        <v>AS$16</v>
      </c>
      <c r="AT2336" s="80" t="str">
        <f t="shared" si="4736"/>
        <v>AT$16</v>
      </c>
      <c r="AU2336" s="80" t="str">
        <f t="shared" si="4736"/>
        <v>AU$16</v>
      </c>
      <c r="AV2336" s="80" t="str">
        <f t="shared" si="4736"/>
        <v>AV$16</v>
      </c>
      <c r="AW2336" s="80" t="str">
        <f t="shared" si="4736"/>
        <v>AW$16</v>
      </c>
      <c r="AX2336" s="80" t="str">
        <f t="shared" si="4736"/>
        <v>AX$16</v>
      </c>
      <c r="AY2336" s="80" t="str">
        <f t="shared" ref="AY2336:CD2336" si="4737">AY2301</f>
        <v>AY$16</v>
      </c>
      <c r="AZ2336" s="80" t="str">
        <f t="shared" si="4737"/>
        <v>AZ$16</v>
      </c>
      <c r="BA2336" s="80" t="str">
        <f t="shared" si="4737"/>
        <v>BA$16</v>
      </c>
      <c r="BB2336" s="80" t="str">
        <f t="shared" si="4737"/>
        <v>BB$16</v>
      </c>
      <c r="BC2336" s="80" t="str">
        <f t="shared" si="4737"/>
        <v>BC$16</v>
      </c>
      <c r="BD2336" s="80" t="str">
        <f t="shared" si="4737"/>
        <v>BD$16</v>
      </c>
      <c r="BE2336" s="80" t="str">
        <f t="shared" si="4737"/>
        <v>BE$16</v>
      </c>
      <c r="BF2336" s="80" t="str">
        <f t="shared" si="4737"/>
        <v>BF$16</v>
      </c>
      <c r="BG2336" s="80" t="str">
        <f t="shared" si="4737"/>
        <v>BG$16</v>
      </c>
      <c r="BH2336" s="80" t="str">
        <f t="shared" si="4737"/>
        <v>BH$16</v>
      </c>
      <c r="BI2336" s="80" t="str">
        <f t="shared" si="4737"/>
        <v>BI$16</v>
      </c>
      <c r="BJ2336" s="80" t="str">
        <f t="shared" si="4737"/>
        <v>BJ$16</v>
      </c>
      <c r="BK2336" s="80" t="str">
        <f t="shared" si="4737"/>
        <v>BK$16</v>
      </c>
      <c r="BL2336" s="80" t="str">
        <f t="shared" si="4737"/>
        <v>BL$16</v>
      </c>
      <c r="BM2336" s="80" t="str">
        <f t="shared" si="4737"/>
        <v>BM$16</v>
      </c>
      <c r="BN2336" s="80" t="str">
        <f t="shared" si="4737"/>
        <v>BN$16</v>
      </c>
      <c r="BO2336" s="80" t="str">
        <f t="shared" si="4737"/>
        <v>BO$16</v>
      </c>
      <c r="BP2336" s="80" t="str">
        <f t="shared" si="4737"/>
        <v>BP$16</v>
      </c>
      <c r="BQ2336" s="80" t="str">
        <f t="shared" si="4737"/>
        <v>BQ$16</v>
      </c>
      <c r="BR2336" s="80" t="str">
        <f t="shared" si="4737"/>
        <v>BR$16</v>
      </c>
      <c r="BS2336" s="80" t="str">
        <f t="shared" si="4737"/>
        <v>BS$16</v>
      </c>
      <c r="BT2336" s="80" t="str">
        <f t="shared" si="4737"/>
        <v>BT$16</v>
      </c>
      <c r="BU2336" s="80" t="str">
        <f t="shared" si="4737"/>
        <v>BU$16</v>
      </c>
      <c r="BV2336" s="80" t="str">
        <f t="shared" si="4737"/>
        <v>BV$16</v>
      </c>
      <c r="BW2336" s="80" t="str">
        <f t="shared" si="4737"/>
        <v>BW$16</v>
      </c>
      <c r="BX2336" s="80" t="str">
        <f t="shared" si="4737"/>
        <v>BX$16</v>
      </c>
      <c r="BY2336" s="80" t="str">
        <f t="shared" si="4737"/>
        <v>BY$16</v>
      </c>
      <c r="BZ2336" s="80" t="str">
        <f t="shared" si="4737"/>
        <v>BZ$16</v>
      </c>
      <c r="CA2336" s="80" t="str">
        <f t="shared" si="4737"/>
        <v>CA$16</v>
      </c>
      <c r="CB2336" s="80" t="str">
        <f t="shared" si="4737"/>
        <v>CB$16</v>
      </c>
      <c r="CC2336" s="80" t="str">
        <f t="shared" si="4737"/>
        <v>CC$16</v>
      </c>
      <c r="CD2336" s="80" t="str">
        <f t="shared" si="4737"/>
        <v>CD$16</v>
      </c>
      <c r="CE2336" s="80" t="str">
        <f t="shared" ref="CE2336:CL2336" si="4738">CE2301</f>
        <v>CE$16</v>
      </c>
      <c r="CF2336" s="80" t="str">
        <f t="shared" si="4738"/>
        <v>CF$16</v>
      </c>
      <c r="CG2336" s="80" t="str">
        <f t="shared" si="4738"/>
        <v>CG$16</v>
      </c>
      <c r="CH2336" s="80" t="str">
        <f t="shared" si="4738"/>
        <v>CH$16</v>
      </c>
      <c r="CI2336" s="80" t="str">
        <f t="shared" si="4738"/>
        <v>CI$16</v>
      </c>
      <c r="CJ2336" s="80" t="str">
        <f t="shared" si="4738"/>
        <v>CJ$16</v>
      </c>
      <c r="CK2336" s="80" t="str">
        <f t="shared" si="4738"/>
        <v>CK$16</v>
      </c>
      <c r="CL2336" s="80" t="str">
        <f t="shared" si="4738"/>
        <v>CL$16</v>
      </c>
      <c r="CO2336" s="179" t="str">
        <f t="shared" ref="CO2336:DL2336" si="4739">CO2293</f>
        <v>CO$17</v>
      </c>
      <c r="CP2336" s="179" t="str">
        <f t="shared" si="4739"/>
        <v>CP$17</v>
      </c>
      <c r="CQ2336" s="179" t="str">
        <f t="shared" si="4739"/>
        <v>CQ$17</v>
      </c>
      <c r="CR2336" s="179" t="str">
        <f t="shared" si="4739"/>
        <v>CR$17</v>
      </c>
      <c r="CS2336" s="179" t="str">
        <f t="shared" si="4739"/>
        <v>CS$17</v>
      </c>
      <c r="CT2336" s="179" t="str">
        <f t="shared" si="4739"/>
        <v>CT$17</v>
      </c>
      <c r="CU2336" s="179" t="str">
        <f t="shared" si="4739"/>
        <v>CU$17</v>
      </c>
      <c r="CV2336" s="179" t="str">
        <f t="shared" si="4739"/>
        <v>CV$17</v>
      </c>
      <c r="CW2336" s="179" t="str">
        <f t="shared" si="4739"/>
        <v>CW$17</v>
      </c>
      <c r="CX2336" s="179" t="str">
        <f t="shared" si="4739"/>
        <v>CX$17</v>
      </c>
      <c r="CY2336" s="179" t="str">
        <f t="shared" si="4739"/>
        <v>CY$17</v>
      </c>
      <c r="CZ2336" s="179" t="str">
        <f t="shared" si="4739"/>
        <v>CZ$17</v>
      </c>
      <c r="DA2336" s="179" t="str">
        <f t="shared" si="4739"/>
        <v>DA$17</v>
      </c>
      <c r="DB2336" s="179" t="str">
        <f t="shared" si="4739"/>
        <v>DB$17</v>
      </c>
      <c r="DC2336" s="179" t="str">
        <f t="shared" si="4739"/>
        <v>DC$17</v>
      </c>
      <c r="DD2336" s="179" t="str">
        <f t="shared" si="4739"/>
        <v>DD$17</v>
      </c>
      <c r="DE2336" s="179" t="str">
        <f t="shared" si="4739"/>
        <v>DE$17</v>
      </c>
      <c r="DF2336" s="179" t="str">
        <f t="shared" si="4739"/>
        <v>DF$17</v>
      </c>
      <c r="DG2336" s="179" t="str">
        <f t="shared" si="4739"/>
        <v>DG$17</v>
      </c>
      <c r="DH2336" s="179" t="str">
        <f t="shared" si="4739"/>
        <v>DH$17</v>
      </c>
      <c r="DI2336" s="179" t="str">
        <f t="shared" si="4739"/>
        <v>DI$17</v>
      </c>
      <c r="DJ2336" s="179" t="str">
        <f t="shared" si="4739"/>
        <v>DJ$17</v>
      </c>
      <c r="DK2336" s="179" t="str">
        <f t="shared" si="4739"/>
        <v>DK$17</v>
      </c>
      <c r="DL2336" s="179" t="str">
        <f t="shared" si="4739"/>
        <v>DL$17</v>
      </c>
    </row>
    <row r="2337" spans="1:116" x14ac:dyDescent="0.4">
      <c r="B2337" t="s">
        <v>332</v>
      </c>
      <c r="D2337" t="s">
        <v>564</v>
      </c>
      <c r="E2337" s="8" t="str">
        <f t="shared" si="4715"/>
        <v>2337 FAPPELIST-F</v>
      </c>
      <c r="G2337" s="136" t="str">
        <f t="shared" si="4735"/>
        <v>Primary volume driver</v>
      </c>
      <c r="H2337" s="12"/>
      <c r="I2337" s="60"/>
      <c r="J2337" s="60"/>
      <c r="K2337" s="15"/>
      <c r="L2337" s="15"/>
      <c r="M2337" s="15"/>
      <c r="N2337" s="15"/>
      <c r="O2337" s="15"/>
      <c r="P2337" s="15"/>
      <c r="R2337" s="15"/>
      <c r="S2337" s="80" t="str">
        <f t="shared" ref="S2337:AX2337" si="4740">S2302</f>
        <v>S$17</v>
      </c>
      <c r="T2337" s="80" t="str">
        <f t="shared" si="4740"/>
        <v>T$17</v>
      </c>
      <c r="U2337" s="80" t="str">
        <f t="shared" si="4740"/>
        <v>U$17</v>
      </c>
      <c r="V2337" s="80" t="str">
        <f t="shared" si="4740"/>
        <v>V$17</v>
      </c>
      <c r="W2337" s="80" t="str">
        <f t="shared" si="4740"/>
        <v>W$17</v>
      </c>
      <c r="X2337" s="80" t="str">
        <f t="shared" si="4740"/>
        <v>X$17</v>
      </c>
      <c r="Y2337" s="80" t="str">
        <f t="shared" si="4740"/>
        <v>Y$17</v>
      </c>
      <c r="Z2337" s="80" t="str">
        <f t="shared" si="4740"/>
        <v>Z$17</v>
      </c>
      <c r="AA2337" s="80" t="str">
        <f t="shared" si="4740"/>
        <v>AA$17</v>
      </c>
      <c r="AB2337" s="80" t="str">
        <f t="shared" si="4740"/>
        <v>AB$17</v>
      </c>
      <c r="AC2337" s="80" t="str">
        <f t="shared" si="4740"/>
        <v>AC$17</v>
      </c>
      <c r="AD2337" s="80" t="str">
        <f t="shared" si="4740"/>
        <v>AD$17</v>
      </c>
      <c r="AE2337" s="80" t="str">
        <f t="shared" si="4740"/>
        <v>AE$17</v>
      </c>
      <c r="AF2337" s="80" t="str">
        <f t="shared" si="4740"/>
        <v>AF$17</v>
      </c>
      <c r="AG2337" s="80" t="str">
        <f t="shared" si="4740"/>
        <v>AG$17</v>
      </c>
      <c r="AH2337" s="80" t="str">
        <f t="shared" si="4740"/>
        <v>AH$17</v>
      </c>
      <c r="AI2337" s="80" t="str">
        <f t="shared" si="4740"/>
        <v>AI$17</v>
      </c>
      <c r="AJ2337" s="80" t="str">
        <f t="shared" si="4740"/>
        <v>AJ$17</v>
      </c>
      <c r="AK2337" s="80" t="str">
        <f t="shared" si="4740"/>
        <v>AK$17</v>
      </c>
      <c r="AL2337" s="80" t="str">
        <f t="shared" si="4740"/>
        <v>AL$17</v>
      </c>
      <c r="AM2337" s="80" t="str">
        <f t="shared" si="4740"/>
        <v>AM$17</v>
      </c>
      <c r="AN2337" s="80" t="str">
        <f t="shared" si="4740"/>
        <v>AN$17</v>
      </c>
      <c r="AO2337" s="80" t="str">
        <f t="shared" si="4740"/>
        <v>AO$17</v>
      </c>
      <c r="AP2337" s="80" t="str">
        <f t="shared" si="4740"/>
        <v>AP$17</v>
      </c>
      <c r="AQ2337" s="80" t="str">
        <f t="shared" si="4740"/>
        <v>AQ$17</v>
      </c>
      <c r="AR2337" s="80" t="str">
        <f t="shared" si="4740"/>
        <v>AR$17</v>
      </c>
      <c r="AS2337" s="80" t="str">
        <f t="shared" si="4740"/>
        <v>AS$17</v>
      </c>
      <c r="AT2337" s="80" t="str">
        <f t="shared" si="4740"/>
        <v>AT$17</v>
      </c>
      <c r="AU2337" s="80" t="str">
        <f t="shared" si="4740"/>
        <v>AU$17</v>
      </c>
      <c r="AV2337" s="80" t="str">
        <f t="shared" si="4740"/>
        <v>AV$17</v>
      </c>
      <c r="AW2337" s="80" t="str">
        <f t="shared" si="4740"/>
        <v>AW$17</v>
      </c>
      <c r="AX2337" s="80" t="str">
        <f t="shared" si="4740"/>
        <v>AX$17</v>
      </c>
      <c r="AY2337" s="80" t="str">
        <f t="shared" ref="AY2337:CD2337" si="4741">AY2302</f>
        <v>AY$17</v>
      </c>
      <c r="AZ2337" s="80" t="str">
        <f t="shared" si="4741"/>
        <v>AZ$17</v>
      </c>
      <c r="BA2337" s="80" t="str">
        <f t="shared" si="4741"/>
        <v>BA$17</v>
      </c>
      <c r="BB2337" s="80" t="str">
        <f t="shared" si="4741"/>
        <v>BB$17</v>
      </c>
      <c r="BC2337" s="80" t="str">
        <f t="shared" si="4741"/>
        <v>BC$17</v>
      </c>
      <c r="BD2337" s="80" t="str">
        <f t="shared" si="4741"/>
        <v>BD$17</v>
      </c>
      <c r="BE2337" s="80" t="str">
        <f t="shared" si="4741"/>
        <v>BE$17</v>
      </c>
      <c r="BF2337" s="80" t="str">
        <f t="shared" si="4741"/>
        <v>BF$17</v>
      </c>
      <c r="BG2337" s="80" t="str">
        <f t="shared" si="4741"/>
        <v>BG$17</v>
      </c>
      <c r="BH2337" s="80" t="str">
        <f t="shared" si="4741"/>
        <v>BH$17</v>
      </c>
      <c r="BI2337" s="80" t="str">
        <f t="shared" si="4741"/>
        <v>BI$17</v>
      </c>
      <c r="BJ2337" s="80" t="str">
        <f t="shared" si="4741"/>
        <v>BJ$17</v>
      </c>
      <c r="BK2337" s="80" t="str">
        <f t="shared" si="4741"/>
        <v>BK$17</v>
      </c>
      <c r="BL2337" s="80" t="str">
        <f t="shared" si="4741"/>
        <v>BL$17</v>
      </c>
      <c r="BM2337" s="80" t="str">
        <f t="shared" si="4741"/>
        <v>BM$17</v>
      </c>
      <c r="BN2337" s="80" t="str">
        <f t="shared" si="4741"/>
        <v>BN$17</v>
      </c>
      <c r="BO2337" s="80" t="str">
        <f t="shared" si="4741"/>
        <v>BO$17</v>
      </c>
      <c r="BP2337" s="80" t="str">
        <f t="shared" si="4741"/>
        <v>BP$17</v>
      </c>
      <c r="BQ2337" s="80" t="str">
        <f t="shared" si="4741"/>
        <v>BQ$17</v>
      </c>
      <c r="BR2337" s="80" t="str">
        <f t="shared" si="4741"/>
        <v>BR$17</v>
      </c>
      <c r="BS2337" s="80" t="str">
        <f t="shared" si="4741"/>
        <v>BS$17</v>
      </c>
      <c r="BT2337" s="80" t="str">
        <f t="shared" si="4741"/>
        <v>BT$17</v>
      </c>
      <c r="BU2337" s="80" t="str">
        <f t="shared" si="4741"/>
        <v>BU$17</v>
      </c>
      <c r="BV2337" s="80" t="str">
        <f t="shared" si="4741"/>
        <v>BV$17</v>
      </c>
      <c r="BW2337" s="80" t="str">
        <f t="shared" si="4741"/>
        <v>BW$17</v>
      </c>
      <c r="BX2337" s="80" t="str">
        <f t="shared" si="4741"/>
        <v>BX$17</v>
      </c>
      <c r="BY2337" s="80" t="str">
        <f t="shared" si="4741"/>
        <v>BY$17</v>
      </c>
      <c r="BZ2337" s="80" t="str">
        <f t="shared" si="4741"/>
        <v>BZ$17</v>
      </c>
      <c r="CA2337" s="80" t="str">
        <f t="shared" si="4741"/>
        <v>CA$17</v>
      </c>
      <c r="CB2337" s="80" t="str">
        <f t="shared" si="4741"/>
        <v>CB$17</v>
      </c>
      <c r="CC2337" s="80" t="str">
        <f t="shared" si="4741"/>
        <v>CC$17</v>
      </c>
      <c r="CD2337" s="80" t="str">
        <f t="shared" si="4741"/>
        <v>CD$17</v>
      </c>
      <c r="CE2337" s="80" t="str">
        <f t="shared" ref="CE2337:CL2337" si="4742">CE2302</f>
        <v>CE$17</v>
      </c>
      <c r="CF2337" s="80" t="str">
        <f t="shared" si="4742"/>
        <v>CF$17</v>
      </c>
      <c r="CG2337" s="80" t="str">
        <f t="shared" si="4742"/>
        <v>CG$17</v>
      </c>
      <c r="CH2337" s="80" t="str">
        <f t="shared" si="4742"/>
        <v>CH$17</v>
      </c>
      <c r="CI2337" s="80" t="str">
        <f t="shared" si="4742"/>
        <v>CI$17</v>
      </c>
      <c r="CJ2337" s="80" t="str">
        <f t="shared" si="4742"/>
        <v>CJ$17</v>
      </c>
      <c r="CK2337" s="80" t="str">
        <f t="shared" si="4742"/>
        <v>CK$17</v>
      </c>
      <c r="CL2337" s="80" t="str">
        <f t="shared" si="4742"/>
        <v>CL$17</v>
      </c>
      <c r="CN2337" s="60"/>
      <c r="CO2337" s="179">
        <f t="shared" ref="CO2337:DL2337" si="4743">CO2294</f>
        <v>0</v>
      </c>
      <c r="CP2337" s="179">
        <f t="shared" si="4743"/>
        <v>0</v>
      </c>
      <c r="CQ2337" s="179">
        <f t="shared" si="4743"/>
        <v>0</v>
      </c>
      <c r="CR2337" s="179">
        <f t="shared" si="4743"/>
        <v>0</v>
      </c>
      <c r="CS2337" s="179">
        <f t="shared" si="4743"/>
        <v>0</v>
      </c>
      <c r="CT2337" s="179">
        <f t="shared" si="4743"/>
        <v>0</v>
      </c>
      <c r="CU2337" s="179">
        <f t="shared" si="4743"/>
        <v>0</v>
      </c>
      <c r="CV2337" s="179">
        <f t="shared" si="4743"/>
        <v>0</v>
      </c>
      <c r="CW2337" s="179">
        <f t="shared" si="4743"/>
        <v>0</v>
      </c>
      <c r="CX2337" s="179">
        <f t="shared" si="4743"/>
        <v>0</v>
      </c>
      <c r="CY2337" s="179">
        <f t="shared" si="4743"/>
        <v>0</v>
      </c>
      <c r="CZ2337" s="179">
        <f t="shared" si="4743"/>
        <v>0</v>
      </c>
      <c r="DA2337" s="179">
        <f t="shared" si="4743"/>
        <v>0</v>
      </c>
      <c r="DB2337" s="179">
        <f t="shared" si="4743"/>
        <v>0</v>
      </c>
      <c r="DC2337" s="179">
        <f t="shared" si="4743"/>
        <v>0</v>
      </c>
      <c r="DD2337" s="179">
        <f t="shared" si="4743"/>
        <v>0</v>
      </c>
      <c r="DE2337" s="179">
        <f t="shared" si="4743"/>
        <v>0</v>
      </c>
      <c r="DF2337" s="179">
        <f t="shared" si="4743"/>
        <v>0</v>
      </c>
      <c r="DG2337" s="179">
        <f t="shared" si="4743"/>
        <v>0</v>
      </c>
      <c r="DH2337" s="179">
        <f t="shared" si="4743"/>
        <v>0</v>
      </c>
      <c r="DI2337" s="179">
        <f t="shared" si="4743"/>
        <v>0</v>
      </c>
      <c r="DJ2337" s="179">
        <f t="shared" si="4743"/>
        <v>0</v>
      </c>
      <c r="DK2337" s="179">
        <f t="shared" si="4743"/>
        <v>0</v>
      </c>
      <c r="DL2337" s="179">
        <f t="shared" si="4743"/>
        <v>0</v>
      </c>
    </row>
    <row r="2338" spans="1:116" x14ac:dyDescent="0.4">
      <c r="B2338" t="s">
        <v>332</v>
      </c>
      <c r="D2338" t="s">
        <v>564</v>
      </c>
      <c r="E2338" s="8" t="str">
        <f t="shared" si="4715"/>
        <v>2338 FAPPELIST-F</v>
      </c>
      <c r="G2338" s="136" t="str">
        <f t="shared" si="4735"/>
        <v>(Secondary label)</v>
      </c>
      <c r="H2338" s="12"/>
      <c r="I2338" s="60"/>
      <c r="J2338" s="60"/>
      <c r="K2338" s="15"/>
      <c r="L2338" s="15"/>
      <c r="M2338" s="15"/>
      <c r="N2338" s="15"/>
      <c r="O2338" s="15"/>
      <c r="P2338" s="15"/>
      <c r="R2338" s="15"/>
      <c r="S2338" s="179"/>
      <c r="T2338" s="179"/>
      <c r="U2338" s="179"/>
      <c r="V2338" s="179"/>
      <c r="W2338" s="179"/>
      <c r="X2338" s="179"/>
      <c r="Y2338" s="179"/>
      <c r="Z2338" s="179"/>
      <c r="AA2338" s="179"/>
      <c r="AB2338" s="179"/>
      <c r="AC2338" s="179"/>
      <c r="AD2338" s="179"/>
      <c r="AE2338" s="179"/>
      <c r="AF2338" s="179"/>
      <c r="AG2338" s="179"/>
      <c r="AH2338" s="179"/>
      <c r="AI2338" s="179"/>
      <c r="AJ2338" s="179"/>
      <c r="AK2338" s="179"/>
      <c r="AL2338" s="179"/>
      <c r="AM2338" s="179"/>
      <c r="AN2338" s="179"/>
      <c r="AO2338" s="179"/>
      <c r="AP2338" s="179"/>
      <c r="AQ2338" s="179"/>
      <c r="AR2338" s="179"/>
      <c r="AS2338" s="179"/>
      <c r="AT2338" s="179"/>
      <c r="AU2338" s="179"/>
      <c r="AV2338" s="179"/>
      <c r="AW2338" s="179"/>
      <c r="AX2338" s="179"/>
      <c r="AY2338" s="179"/>
      <c r="AZ2338" s="179"/>
      <c r="BA2338" s="179"/>
      <c r="BB2338" s="179"/>
      <c r="BC2338" s="179"/>
      <c r="BD2338" s="179"/>
      <c r="BE2338" s="179"/>
      <c r="BF2338" s="179"/>
      <c r="BG2338" s="179"/>
      <c r="BH2338" s="179"/>
      <c r="BI2338" s="179"/>
      <c r="BJ2338" s="179"/>
      <c r="BK2338" s="179"/>
      <c r="BL2338" s="179"/>
      <c r="BM2338" s="179"/>
      <c r="BN2338" s="179"/>
      <c r="BO2338" s="179"/>
      <c r="BP2338" s="179"/>
      <c r="BQ2338" s="179"/>
      <c r="BR2338" s="179"/>
      <c r="BS2338" s="179"/>
      <c r="BT2338" s="179"/>
      <c r="BU2338" s="179"/>
      <c r="BV2338" s="179"/>
      <c r="BW2338" s="179"/>
      <c r="BX2338" s="179"/>
      <c r="BY2338" s="179"/>
      <c r="BZ2338" s="179"/>
      <c r="CA2338" s="179"/>
      <c r="CB2338" s="179"/>
      <c r="CC2338" s="179"/>
      <c r="CD2338" s="179"/>
      <c r="CE2338" s="179"/>
      <c r="CF2338" s="179"/>
      <c r="CG2338" s="179"/>
      <c r="CH2338" s="179"/>
      <c r="CI2338" s="179"/>
      <c r="CJ2338" s="179"/>
      <c r="CK2338" s="179"/>
      <c r="CL2338" s="179"/>
      <c r="CN2338" s="60"/>
      <c r="CO2338" s="179">
        <f t="shared" ref="CO2338:DL2338" si="4744">CO2295</f>
        <v>0</v>
      </c>
      <c r="CP2338" s="179">
        <f t="shared" si="4744"/>
        <v>0</v>
      </c>
      <c r="CQ2338" s="179">
        <f t="shared" si="4744"/>
        <v>0</v>
      </c>
      <c r="CR2338" s="179">
        <f t="shared" si="4744"/>
        <v>0</v>
      </c>
      <c r="CS2338" s="179">
        <f t="shared" si="4744"/>
        <v>0</v>
      </c>
      <c r="CT2338" s="179">
        <f t="shared" si="4744"/>
        <v>0</v>
      </c>
      <c r="CU2338" s="179">
        <f t="shared" si="4744"/>
        <v>0</v>
      </c>
      <c r="CV2338" s="179">
        <f t="shared" si="4744"/>
        <v>0</v>
      </c>
      <c r="CW2338" s="179">
        <f t="shared" si="4744"/>
        <v>0</v>
      </c>
      <c r="CX2338" s="179">
        <f t="shared" si="4744"/>
        <v>0</v>
      </c>
      <c r="CY2338" s="179">
        <f t="shared" si="4744"/>
        <v>0</v>
      </c>
      <c r="CZ2338" s="179">
        <f t="shared" si="4744"/>
        <v>0</v>
      </c>
      <c r="DA2338" s="179">
        <f t="shared" si="4744"/>
        <v>0</v>
      </c>
      <c r="DB2338" s="179">
        <f t="shared" si="4744"/>
        <v>0</v>
      </c>
      <c r="DC2338" s="179">
        <f t="shared" si="4744"/>
        <v>0</v>
      </c>
      <c r="DD2338" s="179">
        <f t="shared" si="4744"/>
        <v>0</v>
      </c>
      <c r="DE2338" s="179">
        <f t="shared" si="4744"/>
        <v>0</v>
      </c>
      <c r="DF2338" s="179">
        <f t="shared" si="4744"/>
        <v>0</v>
      </c>
      <c r="DG2338" s="179">
        <f t="shared" si="4744"/>
        <v>0</v>
      </c>
      <c r="DH2338" s="179">
        <f t="shared" si="4744"/>
        <v>0</v>
      </c>
      <c r="DI2338" s="179">
        <f t="shared" si="4744"/>
        <v>0</v>
      </c>
      <c r="DJ2338" s="179">
        <f t="shared" si="4744"/>
        <v>0</v>
      </c>
      <c r="DK2338" s="179">
        <f t="shared" si="4744"/>
        <v>0</v>
      </c>
      <c r="DL2338" s="179">
        <f t="shared" si="4744"/>
        <v>0</v>
      </c>
    </row>
    <row r="2339" spans="1:116" x14ac:dyDescent="0.4">
      <c r="B2339" t="s">
        <v>332</v>
      </c>
      <c r="D2339" t="s">
        <v>564</v>
      </c>
      <c r="E2339" s="8" t="str">
        <f t="shared" si="4715"/>
        <v>2339 FAPPELIST-F</v>
      </c>
      <c r="G2339" s="136" t="str">
        <f t="shared" si="4735"/>
        <v xml:space="preserve">secondary unit </v>
      </c>
      <c r="H2339" s="12"/>
      <c r="I2339" s="60"/>
      <c r="J2339" s="60"/>
      <c r="K2339" s="15"/>
      <c r="L2339" s="15"/>
      <c r="M2339" s="15"/>
      <c r="N2339" s="15"/>
      <c r="O2339" s="15"/>
      <c r="P2339" s="15"/>
      <c r="R2339" s="15"/>
      <c r="S2339" s="80"/>
      <c r="T2339" s="80"/>
      <c r="U2339" s="80"/>
      <c r="V2339" s="80"/>
      <c r="W2339" s="80"/>
      <c r="X2339" s="80"/>
      <c r="Y2339" s="80"/>
      <c r="Z2339" s="80"/>
      <c r="AA2339" s="80"/>
      <c r="AB2339" s="80"/>
      <c r="AC2339" s="80"/>
      <c r="AD2339" s="80"/>
      <c r="AE2339" s="80"/>
      <c r="AF2339" s="80"/>
      <c r="AG2339" s="80"/>
      <c r="AH2339" s="80"/>
      <c r="AI2339" s="80"/>
      <c r="AJ2339" s="80"/>
      <c r="AK2339" s="80"/>
      <c r="AL2339" s="80"/>
      <c r="AM2339" s="80"/>
      <c r="AN2339" s="80"/>
      <c r="AO2339" s="80"/>
      <c r="AP2339" s="80"/>
      <c r="AQ2339" s="80"/>
      <c r="AR2339" s="80"/>
      <c r="AS2339" s="80"/>
      <c r="AT2339" s="80"/>
      <c r="AU2339" s="80"/>
      <c r="AV2339" s="80"/>
      <c r="AW2339" s="80"/>
      <c r="AX2339" s="80"/>
      <c r="AY2339" s="80"/>
      <c r="AZ2339" s="80"/>
      <c r="BA2339" s="80"/>
      <c r="BB2339" s="80"/>
      <c r="BC2339" s="80"/>
      <c r="BD2339" s="80"/>
      <c r="BE2339" s="80"/>
      <c r="BF2339" s="80"/>
      <c r="BG2339" s="80"/>
      <c r="BH2339" s="80"/>
      <c r="BI2339" s="80"/>
      <c r="BJ2339" s="80"/>
      <c r="BK2339" s="80"/>
      <c r="BL2339" s="80"/>
      <c r="BM2339" s="80"/>
      <c r="BN2339" s="80"/>
      <c r="BO2339" s="80"/>
      <c r="BP2339" s="80"/>
      <c r="BQ2339" s="80"/>
      <c r="BR2339" s="80"/>
      <c r="BS2339" s="80"/>
      <c r="BT2339" s="80"/>
      <c r="BU2339" s="80"/>
      <c r="BV2339" s="80"/>
      <c r="BW2339" s="80"/>
      <c r="BX2339" s="80"/>
      <c r="BY2339" s="80"/>
      <c r="BZ2339" s="80"/>
      <c r="CA2339" s="80"/>
      <c r="CB2339" s="80"/>
      <c r="CC2339" s="80"/>
      <c r="CD2339" s="80"/>
      <c r="CE2339" s="80"/>
      <c r="CF2339" s="80"/>
      <c r="CG2339" s="80"/>
      <c r="CH2339" s="80"/>
      <c r="CI2339" s="80"/>
      <c r="CJ2339" s="80"/>
      <c r="CK2339" s="80"/>
      <c r="CL2339" s="80"/>
      <c r="CN2339" s="60"/>
      <c r="CO2339" s="179"/>
      <c r="CP2339" s="179"/>
      <c r="CQ2339" s="179"/>
      <c r="CR2339" s="179"/>
      <c r="CS2339" s="179"/>
      <c r="CT2339" s="179"/>
      <c r="CU2339" s="179"/>
      <c r="CV2339" s="179"/>
      <c r="CW2339" s="179"/>
      <c r="CX2339" s="179"/>
      <c r="CY2339" s="179"/>
      <c r="CZ2339" s="179"/>
      <c r="DA2339" s="179"/>
      <c r="DB2339" s="179"/>
      <c r="DC2339" s="179"/>
      <c r="DD2339" s="179"/>
      <c r="DE2339" s="179"/>
      <c r="DF2339" s="179"/>
      <c r="DG2339" s="179"/>
      <c r="DH2339" s="179"/>
      <c r="DI2339" s="179"/>
      <c r="DJ2339" s="179"/>
      <c r="DK2339" s="179"/>
      <c r="DL2339" s="179"/>
    </row>
    <row r="2340" spans="1:116" x14ac:dyDescent="0.4">
      <c r="B2340" t="s">
        <v>332</v>
      </c>
      <c r="D2340" t="s">
        <v>564</v>
      </c>
      <c r="E2340" s="8" t="str">
        <f>ROW()&amp;" "&amp;D2340</f>
        <v>2340 FAPPELIST-F</v>
      </c>
      <c r="G2340" s="136" t="str">
        <f t="shared" si="4735"/>
        <v>Secondary revenue driver</v>
      </c>
      <c r="H2340" s="12"/>
      <c r="I2340" s="60"/>
      <c r="J2340" s="60"/>
      <c r="K2340" s="15"/>
      <c r="L2340" s="15"/>
      <c r="M2340" s="15"/>
      <c r="N2340" s="15"/>
      <c r="O2340" s="15"/>
      <c r="P2340" s="15"/>
      <c r="R2340" s="15"/>
      <c r="S2340" s="80" t="str">
        <f t="shared" ref="S2340:AX2340" si="4745">S2305</f>
        <v>S$18</v>
      </c>
      <c r="T2340" s="80" t="str">
        <f t="shared" si="4745"/>
        <v>T$18</v>
      </c>
      <c r="U2340" s="80" t="str">
        <f t="shared" si="4745"/>
        <v>U$18</v>
      </c>
      <c r="V2340" s="80" t="str">
        <f t="shared" si="4745"/>
        <v>V$18</v>
      </c>
      <c r="W2340" s="80" t="str">
        <f t="shared" si="4745"/>
        <v>W$18</v>
      </c>
      <c r="X2340" s="80" t="str">
        <f t="shared" si="4745"/>
        <v>X$18</v>
      </c>
      <c r="Y2340" s="80" t="str">
        <f t="shared" si="4745"/>
        <v>Y$18</v>
      </c>
      <c r="Z2340" s="80" t="str">
        <f t="shared" si="4745"/>
        <v>Z$18</v>
      </c>
      <c r="AA2340" s="80" t="str">
        <f t="shared" si="4745"/>
        <v>AA$18</v>
      </c>
      <c r="AB2340" s="80" t="str">
        <f t="shared" si="4745"/>
        <v>AB$18</v>
      </c>
      <c r="AC2340" s="80" t="str">
        <f t="shared" si="4745"/>
        <v>AC$18</v>
      </c>
      <c r="AD2340" s="80" t="str">
        <f t="shared" si="4745"/>
        <v>AD$18</v>
      </c>
      <c r="AE2340" s="80" t="str">
        <f t="shared" si="4745"/>
        <v>AE$18</v>
      </c>
      <c r="AF2340" s="80" t="str">
        <f t="shared" si="4745"/>
        <v>AF$18</v>
      </c>
      <c r="AG2340" s="80" t="str">
        <f t="shared" si="4745"/>
        <v>AG$18</v>
      </c>
      <c r="AH2340" s="80" t="str">
        <f t="shared" si="4745"/>
        <v>AH$18</v>
      </c>
      <c r="AI2340" s="80" t="str">
        <f t="shared" si="4745"/>
        <v>AI$18</v>
      </c>
      <c r="AJ2340" s="80" t="str">
        <f t="shared" si="4745"/>
        <v>AJ$18</v>
      </c>
      <c r="AK2340" s="80" t="str">
        <f t="shared" si="4745"/>
        <v>AK$18</v>
      </c>
      <c r="AL2340" s="80" t="str">
        <f t="shared" si="4745"/>
        <v>AL$18</v>
      </c>
      <c r="AM2340" s="80" t="str">
        <f t="shared" si="4745"/>
        <v>AM$18</v>
      </c>
      <c r="AN2340" s="80" t="str">
        <f t="shared" si="4745"/>
        <v>AN$18</v>
      </c>
      <c r="AO2340" s="80" t="str">
        <f t="shared" si="4745"/>
        <v>AO$18</v>
      </c>
      <c r="AP2340" s="80" t="str">
        <f t="shared" si="4745"/>
        <v>AP$18</v>
      </c>
      <c r="AQ2340" s="80" t="str">
        <f t="shared" si="4745"/>
        <v>AQ$18</v>
      </c>
      <c r="AR2340" s="80" t="str">
        <f t="shared" si="4745"/>
        <v>AR$18</v>
      </c>
      <c r="AS2340" s="80" t="str">
        <f t="shared" si="4745"/>
        <v>AS$18</v>
      </c>
      <c r="AT2340" s="80" t="str">
        <f t="shared" si="4745"/>
        <v>AT$18</v>
      </c>
      <c r="AU2340" s="80" t="str">
        <f t="shared" si="4745"/>
        <v>AU$18</v>
      </c>
      <c r="AV2340" s="80" t="str">
        <f t="shared" si="4745"/>
        <v>AV$18</v>
      </c>
      <c r="AW2340" s="80" t="str">
        <f t="shared" si="4745"/>
        <v>AW$18</v>
      </c>
      <c r="AX2340" s="80" t="str">
        <f t="shared" si="4745"/>
        <v>AX$18</v>
      </c>
      <c r="AY2340" s="80" t="str">
        <f t="shared" ref="AY2340:CD2340" si="4746">AY2305</f>
        <v>AY$18</v>
      </c>
      <c r="AZ2340" s="80" t="str">
        <f t="shared" si="4746"/>
        <v>AZ$18</v>
      </c>
      <c r="BA2340" s="80" t="str">
        <f t="shared" si="4746"/>
        <v>BA$18</v>
      </c>
      <c r="BB2340" s="80" t="str">
        <f t="shared" si="4746"/>
        <v>BB$18</v>
      </c>
      <c r="BC2340" s="80" t="str">
        <f t="shared" si="4746"/>
        <v>BC$18</v>
      </c>
      <c r="BD2340" s="80" t="str">
        <f t="shared" si="4746"/>
        <v>BD$18</v>
      </c>
      <c r="BE2340" s="80" t="str">
        <f t="shared" si="4746"/>
        <v>BE$18</v>
      </c>
      <c r="BF2340" s="80" t="str">
        <f t="shared" si="4746"/>
        <v>BF$18</v>
      </c>
      <c r="BG2340" s="80" t="str">
        <f t="shared" si="4746"/>
        <v>BG$18</v>
      </c>
      <c r="BH2340" s="80" t="str">
        <f t="shared" si="4746"/>
        <v>BH$18</v>
      </c>
      <c r="BI2340" s="80" t="str">
        <f t="shared" si="4746"/>
        <v>BI$18</v>
      </c>
      <c r="BJ2340" s="80" t="str">
        <f t="shared" si="4746"/>
        <v>BJ$18</v>
      </c>
      <c r="BK2340" s="80" t="str">
        <f t="shared" si="4746"/>
        <v>BK$18</v>
      </c>
      <c r="BL2340" s="80" t="str">
        <f t="shared" si="4746"/>
        <v>BL$18</v>
      </c>
      <c r="BM2340" s="80" t="str">
        <f t="shared" si="4746"/>
        <v>BM$18</v>
      </c>
      <c r="BN2340" s="80" t="str">
        <f t="shared" si="4746"/>
        <v>BN$18</v>
      </c>
      <c r="BO2340" s="80" t="str">
        <f t="shared" si="4746"/>
        <v>BO$18</v>
      </c>
      <c r="BP2340" s="80" t="str">
        <f t="shared" si="4746"/>
        <v>BP$18</v>
      </c>
      <c r="BQ2340" s="80" t="str">
        <f t="shared" si="4746"/>
        <v>BQ$18</v>
      </c>
      <c r="BR2340" s="80" t="str">
        <f t="shared" si="4746"/>
        <v>BR$18</v>
      </c>
      <c r="BS2340" s="80" t="str">
        <f t="shared" si="4746"/>
        <v>BS$18</v>
      </c>
      <c r="BT2340" s="80" t="str">
        <f t="shared" si="4746"/>
        <v>BT$18</v>
      </c>
      <c r="BU2340" s="80" t="str">
        <f t="shared" si="4746"/>
        <v>BU$18</v>
      </c>
      <c r="BV2340" s="80" t="str">
        <f t="shared" si="4746"/>
        <v>BV$18</v>
      </c>
      <c r="BW2340" s="80" t="str">
        <f t="shared" si="4746"/>
        <v>BW$18</v>
      </c>
      <c r="BX2340" s="80" t="str">
        <f t="shared" si="4746"/>
        <v>BX$18</v>
      </c>
      <c r="BY2340" s="80" t="str">
        <f t="shared" si="4746"/>
        <v>BY$18</v>
      </c>
      <c r="BZ2340" s="80" t="str">
        <f t="shared" si="4746"/>
        <v>BZ$18</v>
      </c>
      <c r="CA2340" s="80" t="str">
        <f t="shared" si="4746"/>
        <v>CA$18</v>
      </c>
      <c r="CB2340" s="80" t="str">
        <f t="shared" si="4746"/>
        <v>CB$18</v>
      </c>
      <c r="CC2340" s="80" t="str">
        <f t="shared" si="4746"/>
        <v>CC$18</v>
      </c>
      <c r="CD2340" s="80" t="str">
        <f t="shared" si="4746"/>
        <v>CD$18</v>
      </c>
      <c r="CE2340" s="80" t="str">
        <f t="shared" ref="CE2340:CL2340" si="4747">CE2305</f>
        <v>CE$18</v>
      </c>
      <c r="CF2340" s="80" t="str">
        <f t="shared" si="4747"/>
        <v>CF$18</v>
      </c>
      <c r="CG2340" s="80" t="str">
        <f t="shared" si="4747"/>
        <v>CG$18</v>
      </c>
      <c r="CH2340" s="80" t="str">
        <f t="shared" si="4747"/>
        <v>CH$18</v>
      </c>
      <c r="CI2340" s="80" t="str">
        <f t="shared" si="4747"/>
        <v>CI$18</v>
      </c>
      <c r="CJ2340" s="80" t="str">
        <f t="shared" si="4747"/>
        <v>CJ$18</v>
      </c>
      <c r="CK2340" s="80" t="str">
        <f t="shared" si="4747"/>
        <v>CK$18</v>
      </c>
      <c r="CL2340" s="80" t="str">
        <f t="shared" si="4747"/>
        <v>CL$18</v>
      </c>
      <c r="CN2340" s="60"/>
      <c r="CO2340" s="1" t="str">
        <f t="shared" ref="CO2340:DL2340" si="4748">ADDRESS(ROW(CO2332),COLUMN(CO2332),2)</f>
        <v>CO$2332</v>
      </c>
      <c r="CP2340" s="1" t="str">
        <f t="shared" si="4748"/>
        <v>CP$2332</v>
      </c>
      <c r="CQ2340" s="1" t="str">
        <f t="shared" si="4748"/>
        <v>CQ$2332</v>
      </c>
      <c r="CR2340" s="1" t="str">
        <f t="shared" si="4748"/>
        <v>CR$2332</v>
      </c>
      <c r="CS2340" s="1" t="str">
        <f t="shared" si="4748"/>
        <v>CS$2332</v>
      </c>
      <c r="CT2340" s="1" t="str">
        <f t="shared" si="4748"/>
        <v>CT$2332</v>
      </c>
      <c r="CU2340" s="1" t="str">
        <f t="shared" si="4748"/>
        <v>CU$2332</v>
      </c>
      <c r="CV2340" s="1" t="str">
        <f t="shared" si="4748"/>
        <v>CV$2332</v>
      </c>
      <c r="CW2340" s="1" t="str">
        <f t="shared" si="4748"/>
        <v>CW$2332</v>
      </c>
      <c r="CX2340" s="1" t="str">
        <f t="shared" si="4748"/>
        <v>CX$2332</v>
      </c>
      <c r="CY2340" s="1" t="str">
        <f t="shared" si="4748"/>
        <v>CY$2332</v>
      </c>
      <c r="CZ2340" s="1" t="str">
        <f t="shared" si="4748"/>
        <v>CZ$2332</v>
      </c>
      <c r="DA2340" s="1" t="str">
        <f t="shared" si="4748"/>
        <v>DA$2332</v>
      </c>
      <c r="DB2340" s="1" t="str">
        <f t="shared" si="4748"/>
        <v>DB$2332</v>
      </c>
      <c r="DC2340" s="1" t="str">
        <f t="shared" si="4748"/>
        <v>DC$2332</v>
      </c>
      <c r="DD2340" s="1" t="str">
        <f t="shared" si="4748"/>
        <v>DD$2332</v>
      </c>
      <c r="DE2340" s="1" t="str">
        <f t="shared" si="4748"/>
        <v>DE$2332</v>
      </c>
      <c r="DF2340" s="1" t="str">
        <f t="shared" si="4748"/>
        <v>DF$2332</v>
      </c>
      <c r="DG2340" s="1" t="str">
        <f t="shared" si="4748"/>
        <v>DG$2332</v>
      </c>
      <c r="DH2340" s="1" t="str">
        <f t="shared" si="4748"/>
        <v>DH$2332</v>
      </c>
      <c r="DI2340" s="1" t="str">
        <f t="shared" si="4748"/>
        <v>DI$2332</v>
      </c>
      <c r="DJ2340" s="1" t="str">
        <f t="shared" si="4748"/>
        <v>DJ$2332</v>
      </c>
      <c r="DK2340" s="1" t="str">
        <f t="shared" si="4748"/>
        <v>DK$2332</v>
      </c>
      <c r="DL2340" s="1" t="str">
        <f t="shared" si="4748"/>
        <v>DL$2332</v>
      </c>
    </row>
    <row r="2341" spans="1:116" x14ac:dyDescent="0.4">
      <c r="B2341" t="s">
        <v>332</v>
      </c>
      <c r="D2341" t="s">
        <v>564</v>
      </c>
      <c r="E2341" s="8" t="str">
        <f>ROW()&amp;" "&amp;D2341</f>
        <v>2341 FAPPELIST-F</v>
      </c>
      <c r="G2341" s="136" t="str">
        <f t="shared" si="4735"/>
        <v>Secondary volume driver</v>
      </c>
      <c r="H2341" s="12"/>
      <c r="I2341" s="60"/>
      <c r="J2341" s="60"/>
      <c r="K2341" s="15"/>
      <c r="L2341" s="15"/>
      <c r="M2341" s="15"/>
      <c r="N2341" s="15"/>
      <c r="O2341" s="15"/>
      <c r="P2341" s="15"/>
      <c r="R2341" s="15"/>
      <c r="S2341" s="80" t="str">
        <f t="shared" ref="S2341:AX2341" si="4749">S2306</f>
        <v>S$19</v>
      </c>
      <c r="T2341" s="80" t="str">
        <f t="shared" si="4749"/>
        <v>T$19</v>
      </c>
      <c r="U2341" s="80" t="str">
        <f t="shared" si="4749"/>
        <v>U$19</v>
      </c>
      <c r="V2341" s="80" t="str">
        <f t="shared" si="4749"/>
        <v>V$19</v>
      </c>
      <c r="W2341" s="80" t="str">
        <f t="shared" si="4749"/>
        <v>W$19</v>
      </c>
      <c r="X2341" s="80" t="str">
        <f t="shared" si="4749"/>
        <v>X$19</v>
      </c>
      <c r="Y2341" s="80" t="str">
        <f t="shared" si="4749"/>
        <v>Y$19</v>
      </c>
      <c r="Z2341" s="80" t="str">
        <f t="shared" si="4749"/>
        <v>Z$19</v>
      </c>
      <c r="AA2341" s="80" t="str">
        <f t="shared" si="4749"/>
        <v>AA$19</v>
      </c>
      <c r="AB2341" s="80" t="str">
        <f t="shared" si="4749"/>
        <v>AB$19</v>
      </c>
      <c r="AC2341" s="80" t="str">
        <f t="shared" si="4749"/>
        <v>AC$19</v>
      </c>
      <c r="AD2341" s="80" t="str">
        <f t="shared" si="4749"/>
        <v>AD$19</v>
      </c>
      <c r="AE2341" s="80" t="str">
        <f t="shared" si="4749"/>
        <v>AE$19</v>
      </c>
      <c r="AF2341" s="80" t="str">
        <f t="shared" si="4749"/>
        <v>AF$19</v>
      </c>
      <c r="AG2341" s="80" t="str">
        <f t="shared" si="4749"/>
        <v>AG$19</v>
      </c>
      <c r="AH2341" s="80" t="str">
        <f t="shared" si="4749"/>
        <v>AH$19</v>
      </c>
      <c r="AI2341" s="80" t="str">
        <f t="shared" si="4749"/>
        <v>AI$19</v>
      </c>
      <c r="AJ2341" s="80" t="str">
        <f t="shared" si="4749"/>
        <v>AJ$19</v>
      </c>
      <c r="AK2341" s="80" t="str">
        <f t="shared" si="4749"/>
        <v>AK$19</v>
      </c>
      <c r="AL2341" s="80" t="str">
        <f t="shared" si="4749"/>
        <v>AL$19</v>
      </c>
      <c r="AM2341" s="80" t="str">
        <f t="shared" si="4749"/>
        <v>AM$19</v>
      </c>
      <c r="AN2341" s="80" t="str">
        <f t="shared" si="4749"/>
        <v>AN$19</v>
      </c>
      <c r="AO2341" s="80" t="str">
        <f t="shared" si="4749"/>
        <v>AO$19</v>
      </c>
      <c r="AP2341" s="80" t="str">
        <f t="shared" si="4749"/>
        <v>AP$19</v>
      </c>
      <c r="AQ2341" s="80" t="str">
        <f t="shared" si="4749"/>
        <v>AQ$19</v>
      </c>
      <c r="AR2341" s="80" t="str">
        <f t="shared" si="4749"/>
        <v>AR$19</v>
      </c>
      <c r="AS2341" s="80" t="str">
        <f t="shared" si="4749"/>
        <v>AS$19</v>
      </c>
      <c r="AT2341" s="80" t="str">
        <f t="shared" si="4749"/>
        <v>AT$19</v>
      </c>
      <c r="AU2341" s="80" t="str">
        <f t="shared" si="4749"/>
        <v>AU$19</v>
      </c>
      <c r="AV2341" s="80" t="str">
        <f t="shared" si="4749"/>
        <v>AV$19</v>
      </c>
      <c r="AW2341" s="80" t="str">
        <f t="shared" si="4749"/>
        <v>AW$19</v>
      </c>
      <c r="AX2341" s="80" t="str">
        <f t="shared" si="4749"/>
        <v>AX$19</v>
      </c>
      <c r="AY2341" s="80" t="str">
        <f t="shared" ref="AY2341:CD2341" si="4750">AY2306</f>
        <v>AY$19</v>
      </c>
      <c r="AZ2341" s="80" t="str">
        <f t="shared" si="4750"/>
        <v>AZ$19</v>
      </c>
      <c r="BA2341" s="80" t="str">
        <f t="shared" si="4750"/>
        <v>BA$19</v>
      </c>
      <c r="BB2341" s="80" t="str">
        <f t="shared" si="4750"/>
        <v>BB$19</v>
      </c>
      <c r="BC2341" s="80" t="str">
        <f t="shared" si="4750"/>
        <v>BC$19</v>
      </c>
      <c r="BD2341" s="80" t="str">
        <f t="shared" si="4750"/>
        <v>BD$19</v>
      </c>
      <c r="BE2341" s="80" t="str">
        <f t="shared" si="4750"/>
        <v>BE$19</v>
      </c>
      <c r="BF2341" s="80" t="str">
        <f t="shared" si="4750"/>
        <v>BF$19</v>
      </c>
      <c r="BG2341" s="80" t="str">
        <f t="shared" si="4750"/>
        <v>BG$19</v>
      </c>
      <c r="BH2341" s="80" t="str">
        <f t="shared" si="4750"/>
        <v>BH$19</v>
      </c>
      <c r="BI2341" s="80" t="str">
        <f t="shared" si="4750"/>
        <v>BI$19</v>
      </c>
      <c r="BJ2341" s="80" t="str">
        <f t="shared" si="4750"/>
        <v>BJ$19</v>
      </c>
      <c r="BK2341" s="80" t="str">
        <f t="shared" si="4750"/>
        <v>BK$19</v>
      </c>
      <c r="BL2341" s="80" t="str">
        <f t="shared" si="4750"/>
        <v>BL$19</v>
      </c>
      <c r="BM2341" s="80" t="str">
        <f t="shared" si="4750"/>
        <v>BM$19</v>
      </c>
      <c r="BN2341" s="80" t="str">
        <f t="shared" si="4750"/>
        <v>BN$19</v>
      </c>
      <c r="BO2341" s="80" t="str">
        <f t="shared" si="4750"/>
        <v>BO$19</v>
      </c>
      <c r="BP2341" s="80" t="str">
        <f t="shared" si="4750"/>
        <v>BP$19</v>
      </c>
      <c r="BQ2341" s="80" t="str">
        <f t="shared" si="4750"/>
        <v>BQ$19</v>
      </c>
      <c r="BR2341" s="80" t="str">
        <f t="shared" si="4750"/>
        <v>BR$19</v>
      </c>
      <c r="BS2341" s="80" t="str">
        <f t="shared" si="4750"/>
        <v>BS$19</v>
      </c>
      <c r="BT2341" s="80" t="str">
        <f t="shared" si="4750"/>
        <v>BT$19</v>
      </c>
      <c r="BU2341" s="80" t="str">
        <f t="shared" si="4750"/>
        <v>BU$19</v>
      </c>
      <c r="BV2341" s="80" t="str">
        <f t="shared" si="4750"/>
        <v>BV$19</v>
      </c>
      <c r="BW2341" s="80" t="str">
        <f t="shared" si="4750"/>
        <v>BW$19</v>
      </c>
      <c r="BX2341" s="80" t="str">
        <f t="shared" si="4750"/>
        <v>BX$19</v>
      </c>
      <c r="BY2341" s="80" t="str">
        <f t="shared" si="4750"/>
        <v>BY$19</v>
      </c>
      <c r="BZ2341" s="80" t="str">
        <f t="shared" si="4750"/>
        <v>BZ$19</v>
      </c>
      <c r="CA2341" s="80" t="str">
        <f t="shared" si="4750"/>
        <v>CA$19</v>
      </c>
      <c r="CB2341" s="80" t="str">
        <f t="shared" si="4750"/>
        <v>CB$19</v>
      </c>
      <c r="CC2341" s="80" t="str">
        <f t="shared" si="4750"/>
        <v>CC$19</v>
      </c>
      <c r="CD2341" s="80" t="str">
        <f t="shared" si="4750"/>
        <v>CD$19</v>
      </c>
      <c r="CE2341" s="80" t="str">
        <f t="shared" ref="CE2341:CL2341" si="4751">CE2306</f>
        <v>CE$19</v>
      </c>
      <c r="CF2341" s="80" t="str">
        <f t="shared" si="4751"/>
        <v>CF$19</v>
      </c>
      <c r="CG2341" s="80" t="str">
        <f t="shared" si="4751"/>
        <v>CG$19</v>
      </c>
      <c r="CH2341" s="80" t="str">
        <f t="shared" si="4751"/>
        <v>CH$19</v>
      </c>
      <c r="CI2341" s="80" t="str">
        <f t="shared" si="4751"/>
        <v>CI$19</v>
      </c>
      <c r="CJ2341" s="80" t="str">
        <f t="shared" si="4751"/>
        <v>CJ$19</v>
      </c>
      <c r="CK2341" s="80" t="str">
        <f t="shared" si="4751"/>
        <v>CK$19</v>
      </c>
      <c r="CL2341" s="80" t="str">
        <f t="shared" si="4751"/>
        <v>CL$19</v>
      </c>
      <c r="CN2341" s="60"/>
      <c r="CO2341" s="179">
        <f t="shared" ref="CO2341:DL2341" si="4752">CO2298</f>
        <v>0</v>
      </c>
      <c r="CP2341" s="179">
        <f t="shared" si="4752"/>
        <v>0</v>
      </c>
      <c r="CQ2341" s="179">
        <f t="shared" si="4752"/>
        <v>0</v>
      </c>
      <c r="CR2341" s="179">
        <f t="shared" si="4752"/>
        <v>0</v>
      </c>
      <c r="CS2341" s="179">
        <f t="shared" si="4752"/>
        <v>0</v>
      </c>
      <c r="CT2341" s="179">
        <f t="shared" si="4752"/>
        <v>0</v>
      </c>
      <c r="CU2341" s="179">
        <f t="shared" si="4752"/>
        <v>0</v>
      </c>
      <c r="CV2341" s="179">
        <f t="shared" si="4752"/>
        <v>0</v>
      </c>
      <c r="CW2341" s="179">
        <f t="shared" si="4752"/>
        <v>0</v>
      </c>
      <c r="CX2341" s="179">
        <f t="shared" si="4752"/>
        <v>0</v>
      </c>
      <c r="CY2341" s="179">
        <f t="shared" si="4752"/>
        <v>0</v>
      </c>
      <c r="CZ2341" s="179">
        <f t="shared" si="4752"/>
        <v>0</v>
      </c>
      <c r="DA2341" s="179">
        <f t="shared" si="4752"/>
        <v>0</v>
      </c>
      <c r="DB2341" s="179">
        <f t="shared" si="4752"/>
        <v>0</v>
      </c>
      <c r="DC2341" s="179">
        <f t="shared" si="4752"/>
        <v>0</v>
      </c>
      <c r="DD2341" s="179">
        <f t="shared" si="4752"/>
        <v>0</v>
      </c>
      <c r="DE2341" s="179">
        <f t="shared" si="4752"/>
        <v>0</v>
      </c>
      <c r="DF2341" s="179">
        <f t="shared" si="4752"/>
        <v>0</v>
      </c>
      <c r="DG2341" s="179">
        <f t="shared" si="4752"/>
        <v>0</v>
      </c>
      <c r="DH2341" s="179">
        <f t="shared" si="4752"/>
        <v>0</v>
      </c>
      <c r="DI2341" s="179">
        <f t="shared" si="4752"/>
        <v>0</v>
      </c>
      <c r="DJ2341" s="179">
        <f t="shared" si="4752"/>
        <v>0</v>
      </c>
      <c r="DK2341" s="179">
        <f t="shared" si="4752"/>
        <v>0</v>
      </c>
      <c r="DL2341" s="179">
        <f t="shared" si="4752"/>
        <v>0</v>
      </c>
    </row>
    <row r="2342" spans="1:116" x14ac:dyDescent="0.4">
      <c r="E2342" s="8"/>
      <c r="G2342" s="136"/>
      <c r="H2342" s="12"/>
      <c r="I2342" s="60"/>
      <c r="J2342" s="60"/>
      <c r="K2342" s="15"/>
      <c r="L2342" s="15"/>
      <c r="M2342" s="15"/>
      <c r="N2342" s="15"/>
      <c r="O2342" s="15"/>
      <c r="P2342" s="15"/>
      <c r="R2342" s="15"/>
      <c r="S2342" s="80"/>
      <c r="T2342" s="80"/>
      <c r="U2342" s="80"/>
      <c r="V2342" s="80"/>
      <c r="W2342" s="80"/>
      <c r="X2342" s="80"/>
      <c r="Y2342" s="80"/>
      <c r="Z2342" s="80"/>
      <c r="AA2342" s="80"/>
      <c r="AB2342" s="80"/>
      <c r="AC2342" s="80"/>
      <c r="AD2342" s="80"/>
      <c r="AE2342" s="80"/>
      <c r="AF2342" s="80"/>
      <c r="AG2342" s="80"/>
      <c r="AH2342" s="80"/>
      <c r="AI2342" s="80"/>
      <c r="AJ2342" s="80"/>
      <c r="AK2342" s="80"/>
      <c r="AL2342" s="80"/>
      <c r="AM2342" s="80"/>
      <c r="AN2342" s="80"/>
      <c r="AO2342" s="80"/>
      <c r="AP2342" s="80"/>
      <c r="AQ2342" s="80"/>
      <c r="AR2342" s="80"/>
      <c r="AS2342" s="80"/>
      <c r="AT2342" s="80"/>
      <c r="AU2342" s="80"/>
      <c r="AV2342" s="80"/>
      <c r="AW2342" s="80"/>
      <c r="AX2342" s="80"/>
      <c r="AY2342" s="80"/>
      <c r="AZ2342" s="80"/>
      <c r="BA2342" s="80"/>
      <c r="BB2342" s="80"/>
      <c r="BC2342" s="80"/>
      <c r="BD2342" s="80"/>
      <c r="BE2342" s="80"/>
      <c r="BF2342" s="80"/>
      <c r="BG2342" s="80"/>
      <c r="BH2342" s="80"/>
      <c r="BI2342" s="80"/>
      <c r="BJ2342" s="80"/>
      <c r="BK2342" s="80"/>
      <c r="BL2342" s="80"/>
      <c r="BM2342" s="80"/>
      <c r="BN2342" s="80"/>
      <c r="BO2342" s="80"/>
      <c r="BP2342" s="80"/>
      <c r="BQ2342" s="80"/>
      <c r="BR2342" s="80"/>
      <c r="BS2342" s="80"/>
      <c r="BT2342" s="80"/>
      <c r="BU2342" s="80"/>
      <c r="BV2342" s="80"/>
      <c r="BW2342" s="80"/>
      <c r="BX2342" s="80"/>
      <c r="BY2342" s="80"/>
      <c r="BZ2342" s="80"/>
      <c r="CA2342" s="80"/>
      <c r="CB2342" s="80"/>
      <c r="CC2342" s="80"/>
      <c r="CD2342" s="80"/>
      <c r="CE2342" s="80"/>
      <c r="CF2342" s="80"/>
      <c r="CG2342" s="80"/>
      <c r="CH2342" s="80"/>
      <c r="CI2342" s="80"/>
      <c r="CJ2342" s="80"/>
      <c r="CK2342" s="80"/>
      <c r="CL2342" s="80"/>
      <c r="CN2342" s="60"/>
      <c r="CO2342" s="179"/>
      <c r="CP2342" s="179"/>
      <c r="CQ2342" s="179"/>
      <c r="CR2342" s="179"/>
      <c r="CS2342" s="179"/>
      <c r="CT2342" s="179"/>
      <c r="CU2342" s="179"/>
      <c r="CV2342" s="179"/>
      <c r="CW2342" s="179"/>
      <c r="CX2342" s="179"/>
      <c r="CY2342" s="179"/>
      <c r="CZ2342" s="179"/>
      <c r="DA2342" s="179"/>
      <c r="DB2342" s="179"/>
      <c r="DC2342" s="179"/>
      <c r="DD2342" s="179"/>
      <c r="DE2342" s="179"/>
      <c r="DF2342" s="179"/>
      <c r="DG2342" s="179"/>
      <c r="DH2342" s="179"/>
      <c r="DI2342" s="179"/>
      <c r="DJ2342" s="179"/>
      <c r="DK2342" s="179"/>
      <c r="DL2342" s="179"/>
    </row>
    <row r="2343" spans="1:116" x14ac:dyDescent="0.4">
      <c r="A2343" s="174"/>
      <c r="E2343" s="8"/>
      <c r="G2343" s="175" t="s">
        <v>490</v>
      </c>
      <c r="H2343" s="174"/>
      <c r="I2343" s="176"/>
      <c r="J2343" s="176"/>
      <c r="K2343" s="197"/>
      <c r="L2343" s="197"/>
      <c r="M2343" s="197"/>
      <c r="N2343" s="197"/>
      <c r="O2343" s="197"/>
      <c r="P2343" s="197"/>
      <c r="R2343" s="198"/>
      <c r="S2343" s="174"/>
      <c r="T2343" s="174"/>
      <c r="U2343" s="174"/>
      <c r="V2343" s="174"/>
      <c r="W2343" s="174"/>
      <c r="X2343" s="174"/>
      <c r="Y2343" s="174"/>
      <c r="Z2343" s="174"/>
      <c r="AA2343" s="174"/>
      <c r="AB2343" s="174"/>
      <c r="AC2343" s="174"/>
      <c r="AD2343" s="174"/>
      <c r="AE2343" s="174"/>
      <c r="AF2343" s="174"/>
      <c r="AG2343" s="174"/>
      <c r="AH2343" s="174"/>
      <c r="AI2343" s="174"/>
      <c r="AJ2343" s="174"/>
      <c r="AK2343" s="174"/>
      <c r="AL2343" s="174"/>
      <c r="AM2343" s="174"/>
      <c r="AN2343" s="174"/>
      <c r="AO2343" s="174"/>
      <c r="AP2343" s="174"/>
      <c r="AQ2343" s="174"/>
      <c r="AR2343" s="174"/>
      <c r="AS2343" s="174"/>
      <c r="AT2343" s="174"/>
      <c r="AU2343" s="174"/>
      <c r="AV2343" s="174"/>
      <c r="AW2343" s="174"/>
      <c r="AX2343" s="174"/>
      <c r="AY2343" s="174"/>
      <c r="AZ2343" s="174"/>
      <c r="BA2343" s="174"/>
      <c r="BB2343" s="174"/>
      <c r="BC2343" s="174"/>
      <c r="BD2343" s="174"/>
      <c r="BE2343" s="174"/>
      <c r="BF2343" s="174"/>
      <c r="BG2343" s="174"/>
      <c r="BH2343" s="174"/>
      <c r="BI2343" s="174"/>
      <c r="BJ2343" s="174"/>
      <c r="BK2343" s="174"/>
      <c r="BL2343" s="174"/>
      <c r="BM2343" s="174"/>
      <c r="BN2343" s="174"/>
      <c r="BO2343" s="174"/>
      <c r="BP2343" s="174"/>
      <c r="BQ2343" s="174"/>
      <c r="BR2343" s="174"/>
      <c r="BS2343" s="174"/>
      <c r="BT2343" s="174"/>
      <c r="BU2343" s="174"/>
      <c r="BV2343" s="174"/>
      <c r="BW2343" s="174"/>
      <c r="BX2343" s="174"/>
      <c r="BY2343" s="174"/>
      <c r="BZ2343" s="174"/>
      <c r="CA2343" s="174"/>
      <c r="CB2343" s="174"/>
      <c r="CC2343" s="174"/>
      <c r="CD2343" s="174"/>
      <c r="CE2343" s="174"/>
      <c r="CF2343" s="174"/>
      <c r="CG2343" s="174"/>
      <c r="CH2343" s="174"/>
      <c r="CI2343" s="174"/>
      <c r="CJ2343" s="174"/>
      <c r="CK2343" s="174"/>
      <c r="CL2343" s="174"/>
      <c r="CN2343" s="176"/>
      <c r="CO2343" s="174"/>
      <c r="CP2343" s="174"/>
      <c r="CQ2343" s="174"/>
      <c r="CR2343" s="174"/>
      <c r="CS2343" s="174"/>
      <c r="CT2343" s="174"/>
      <c r="CU2343" s="174"/>
      <c r="CV2343" s="174"/>
      <c r="CW2343" s="174"/>
      <c r="CX2343" s="174"/>
      <c r="CY2343" s="174"/>
      <c r="CZ2343" s="174"/>
      <c r="DA2343" s="174"/>
      <c r="DB2343" s="174"/>
      <c r="DC2343" s="174"/>
      <c r="DD2343" s="174"/>
      <c r="DE2343" s="174"/>
      <c r="DF2343" s="174"/>
      <c r="DG2343" s="174"/>
      <c r="DH2343" s="174"/>
      <c r="DI2343" s="174"/>
      <c r="DJ2343" s="174"/>
      <c r="DK2343" s="174"/>
      <c r="DL2343" s="174"/>
    </row>
    <row r="2344" spans="1:116" x14ac:dyDescent="0.4">
      <c r="A2344" s="174"/>
      <c r="E2344" s="8"/>
      <c r="G2344" s="175" t="s">
        <v>492</v>
      </c>
      <c r="H2344" s="174"/>
      <c r="I2344" s="176"/>
      <c r="J2344" s="176"/>
      <c r="K2344" s="197"/>
      <c r="L2344" s="197"/>
      <c r="M2344" s="197"/>
      <c r="N2344" s="197"/>
      <c r="O2344" s="197"/>
      <c r="P2344" s="197"/>
      <c r="R2344" s="198"/>
      <c r="S2344" s="174"/>
      <c r="T2344" s="174"/>
      <c r="U2344" s="174"/>
      <c r="V2344" s="174"/>
      <c r="W2344" s="174"/>
      <c r="X2344" s="174"/>
      <c r="Y2344" s="174"/>
      <c r="Z2344" s="174"/>
      <c r="AA2344" s="174"/>
      <c r="AB2344" s="174"/>
      <c r="AC2344" s="174"/>
      <c r="AD2344" s="174"/>
      <c r="AE2344" s="174"/>
      <c r="AF2344" s="174"/>
      <c r="AG2344" s="174"/>
      <c r="AH2344" s="174"/>
      <c r="AI2344" s="174"/>
      <c r="AJ2344" s="174"/>
      <c r="AK2344" s="174"/>
      <c r="AL2344" s="174"/>
      <c r="AM2344" s="174"/>
      <c r="AN2344" s="174"/>
      <c r="AO2344" s="174"/>
      <c r="AP2344" s="174"/>
      <c r="AQ2344" s="174"/>
      <c r="AR2344" s="174"/>
      <c r="AS2344" s="174"/>
      <c r="AT2344" s="174"/>
      <c r="AU2344" s="174"/>
      <c r="AV2344" s="174"/>
      <c r="AW2344" s="174"/>
      <c r="AX2344" s="174"/>
      <c r="AY2344" s="174"/>
      <c r="AZ2344" s="174"/>
      <c r="BA2344" s="174"/>
      <c r="BB2344" s="174"/>
      <c r="BC2344" s="174"/>
      <c r="BD2344" s="174"/>
      <c r="BE2344" s="174"/>
      <c r="BF2344" s="174"/>
      <c r="BG2344" s="174"/>
      <c r="BH2344" s="174"/>
      <c r="BI2344" s="174"/>
      <c r="BJ2344" s="174"/>
      <c r="BK2344" s="174"/>
      <c r="BL2344" s="174"/>
      <c r="BM2344" s="174"/>
      <c r="BN2344" s="174"/>
      <c r="BO2344" s="174"/>
      <c r="BP2344" s="174"/>
      <c r="BQ2344" s="174"/>
      <c r="BR2344" s="174"/>
      <c r="BS2344" s="174"/>
      <c r="BT2344" s="174"/>
      <c r="BU2344" s="174"/>
      <c r="BV2344" s="174"/>
      <c r="BW2344" s="174"/>
      <c r="BX2344" s="174"/>
      <c r="BY2344" s="174"/>
      <c r="BZ2344" s="174"/>
      <c r="CA2344" s="174"/>
      <c r="CB2344" s="174"/>
      <c r="CC2344" s="174"/>
      <c r="CD2344" s="174"/>
      <c r="CE2344" s="174"/>
      <c r="CF2344" s="174"/>
      <c r="CG2344" s="174"/>
      <c r="CH2344" s="174"/>
      <c r="CI2344" s="174"/>
      <c r="CJ2344" s="174"/>
      <c r="CK2344" s="174"/>
      <c r="CL2344" s="174"/>
      <c r="CN2344" s="176"/>
      <c r="CO2344" s="174"/>
      <c r="CP2344" s="174"/>
      <c r="CQ2344" s="174"/>
      <c r="CR2344" s="174"/>
      <c r="CS2344" s="174"/>
      <c r="CT2344" s="174"/>
      <c r="CU2344" s="174"/>
      <c r="CV2344" s="174"/>
      <c r="CW2344" s="174"/>
      <c r="CX2344" s="174"/>
      <c r="CY2344" s="174"/>
      <c r="CZ2344" s="174"/>
      <c r="DA2344" s="174"/>
      <c r="DB2344" s="174"/>
      <c r="DC2344" s="174"/>
      <c r="DD2344" s="174"/>
      <c r="DE2344" s="174"/>
      <c r="DF2344" s="174"/>
      <c r="DG2344" s="174"/>
      <c r="DH2344" s="174"/>
      <c r="DI2344" s="174"/>
      <c r="DJ2344" s="174"/>
      <c r="DK2344" s="174"/>
      <c r="DL2344" s="174"/>
    </row>
    <row r="2345" spans="1:116" x14ac:dyDescent="0.4">
      <c r="A2345" s="174"/>
      <c r="E2345" s="8"/>
      <c r="G2345" s="175" t="s">
        <v>461</v>
      </c>
      <c r="H2345" s="174"/>
      <c r="I2345" s="176"/>
      <c r="J2345" s="176"/>
      <c r="K2345" s="197"/>
      <c r="L2345" s="197"/>
      <c r="M2345" s="197"/>
      <c r="N2345" s="197"/>
      <c r="O2345" s="197"/>
      <c r="P2345" s="197"/>
      <c r="R2345" s="198"/>
      <c r="S2345" s="199" t="str">
        <f t="shared" ref="S2345:CD2345" si="4753">S$20</f>
        <v>S$16</v>
      </c>
      <c r="T2345" s="199" t="str">
        <f t="shared" si="4753"/>
        <v>T$16</v>
      </c>
      <c r="U2345" s="199" t="str">
        <f t="shared" si="4753"/>
        <v>U$16</v>
      </c>
      <c r="V2345" s="199" t="str">
        <f t="shared" si="4753"/>
        <v>V$16</v>
      </c>
      <c r="W2345" s="199" t="str">
        <f t="shared" si="4753"/>
        <v>W$16</v>
      </c>
      <c r="X2345" s="199" t="str">
        <f t="shared" si="4753"/>
        <v>X$16</v>
      </c>
      <c r="Y2345" s="199" t="str">
        <f t="shared" si="4753"/>
        <v>Y$16</v>
      </c>
      <c r="Z2345" s="199" t="str">
        <f t="shared" si="4753"/>
        <v>Z$16</v>
      </c>
      <c r="AA2345" s="199" t="str">
        <f t="shared" si="4753"/>
        <v>AA$16</v>
      </c>
      <c r="AB2345" s="199" t="str">
        <f t="shared" si="4753"/>
        <v>AB$16</v>
      </c>
      <c r="AC2345" s="199" t="str">
        <f t="shared" si="4753"/>
        <v>AC$16</v>
      </c>
      <c r="AD2345" s="199" t="str">
        <f t="shared" si="4753"/>
        <v>AD$16</v>
      </c>
      <c r="AE2345" s="199" t="str">
        <f t="shared" si="4753"/>
        <v>AE$16</v>
      </c>
      <c r="AF2345" s="199" t="str">
        <f t="shared" si="4753"/>
        <v>AF$16</v>
      </c>
      <c r="AG2345" s="199" t="str">
        <f t="shared" si="4753"/>
        <v>AG$16</v>
      </c>
      <c r="AH2345" s="199" t="str">
        <f t="shared" si="4753"/>
        <v>AH$16</v>
      </c>
      <c r="AI2345" s="199" t="str">
        <f t="shared" si="4753"/>
        <v>AI$16</v>
      </c>
      <c r="AJ2345" s="199" t="str">
        <f t="shared" si="4753"/>
        <v>AJ$16</v>
      </c>
      <c r="AK2345" s="199" t="str">
        <f t="shared" si="4753"/>
        <v>AK$16</v>
      </c>
      <c r="AL2345" s="199" t="str">
        <f t="shared" si="4753"/>
        <v>AL$16</v>
      </c>
      <c r="AM2345" s="199" t="str">
        <f t="shared" si="4753"/>
        <v>AM$16</v>
      </c>
      <c r="AN2345" s="199" t="str">
        <f t="shared" si="4753"/>
        <v>AN$16</v>
      </c>
      <c r="AO2345" s="199" t="str">
        <f t="shared" si="4753"/>
        <v>AO$16</v>
      </c>
      <c r="AP2345" s="199" t="str">
        <f t="shared" si="4753"/>
        <v>AP$16</v>
      </c>
      <c r="AQ2345" s="199" t="str">
        <f t="shared" si="4753"/>
        <v>AQ$16</v>
      </c>
      <c r="AR2345" s="199" t="str">
        <f t="shared" si="4753"/>
        <v>AR$16</v>
      </c>
      <c r="AS2345" s="199" t="str">
        <f t="shared" si="4753"/>
        <v>AS$16</v>
      </c>
      <c r="AT2345" s="199" t="str">
        <f t="shared" si="4753"/>
        <v>AT$16</v>
      </c>
      <c r="AU2345" s="199" t="str">
        <f t="shared" si="4753"/>
        <v>AU$16</v>
      </c>
      <c r="AV2345" s="199" t="str">
        <f t="shared" si="4753"/>
        <v>AV$16</v>
      </c>
      <c r="AW2345" s="199" t="str">
        <f t="shared" si="4753"/>
        <v>AW$16</v>
      </c>
      <c r="AX2345" s="199" t="str">
        <f t="shared" si="4753"/>
        <v>AX$16</v>
      </c>
      <c r="AY2345" s="199" t="str">
        <f t="shared" si="4753"/>
        <v>AY$16</v>
      </c>
      <c r="AZ2345" s="199" t="str">
        <f t="shared" si="4753"/>
        <v>AZ$16</v>
      </c>
      <c r="BA2345" s="199" t="str">
        <f t="shared" si="4753"/>
        <v>BA$16</v>
      </c>
      <c r="BB2345" s="199" t="str">
        <f t="shared" si="4753"/>
        <v>BB$16</v>
      </c>
      <c r="BC2345" s="199" t="str">
        <f t="shared" si="4753"/>
        <v>BC$16</v>
      </c>
      <c r="BD2345" s="199" t="str">
        <f t="shared" si="4753"/>
        <v>BD$16</v>
      </c>
      <c r="BE2345" s="199" t="str">
        <f t="shared" si="4753"/>
        <v>BE$16</v>
      </c>
      <c r="BF2345" s="199" t="str">
        <f t="shared" si="4753"/>
        <v>BF$16</v>
      </c>
      <c r="BG2345" s="199" t="str">
        <f t="shared" si="4753"/>
        <v>BG$16</v>
      </c>
      <c r="BH2345" s="199" t="str">
        <f t="shared" si="4753"/>
        <v>BH$16</v>
      </c>
      <c r="BI2345" s="199" t="str">
        <f t="shared" si="4753"/>
        <v>BI$16</v>
      </c>
      <c r="BJ2345" s="199" t="str">
        <f t="shared" si="4753"/>
        <v>BJ$16</v>
      </c>
      <c r="BK2345" s="199" t="str">
        <f t="shared" si="4753"/>
        <v>BK$16</v>
      </c>
      <c r="BL2345" s="199" t="str">
        <f t="shared" si="4753"/>
        <v>BL$16</v>
      </c>
      <c r="BM2345" s="199" t="str">
        <f t="shared" si="4753"/>
        <v>BM$16</v>
      </c>
      <c r="BN2345" s="199" t="str">
        <f t="shared" si="4753"/>
        <v>BN$16</v>
      </c>
      <c r="BO2345" s="199" t="str">
        <f t="shared" si="4753"/>
        <v>BO$16</v>
      </c>
      <c r="BP2345" s="199" t="str">
        <f t="shared" si="4753"/>
        <v>BP$16</v>
      </c>
      <c r="BQ2345" s="199" t="str">
        <f t="shared" si="4753"/>
        <v>BQ$16</v>
      </c>
      <c r="BR2345" s="199" t="str">
        <f t="shared" si="4753"/>
        <v>BR$16</v>
      </c>
      <c r="BS2345" s="199" t="str">
        <f t="shared" si="4753"/>
        <v>BS$16</v>
      </c>
      <c r="BT2345" s="199" t="str">
        <f t="shared" si="4753"/>
        <v>BT$16</v>
      </c>
      <c r="BU2345" s="199" t="str">
        <f t="shared" si="4753"/>
        <v>BU$16</v>
      </c>
      <c r="BV2345" s="199" t="str">
        <f t="shared" si="4753"/>
        <v>BV$16</v>
      </c>
      <c r="BW2345" s="199" t="str">
        <f t="shared" si="4753"/>
        <v>BW$16</v>
      </c>
      <c r="BX2345" s="199" t="str">
        <f t="shared" si="4753"/>
        <v>BX$16</v>
      </c>
      <c r="BY2345" s="199" t="str">
        <f t="shared" si="4753"/>
        <v>BY$16</v>
      </c>
      <c r="BZ2345" s="199" t="str">
        <f t="shared" si="4753"/>
        <v>BZ$16</v>
      </c>
      <c r="CA2345" s="199" t="str">
        <f t="shared" si="4753"/>
        <v>CA$16</v>
      </c>
      <c r="CB2345" s="199" t="str">
        <f t="shared" si="4753"/>
        <v>CB$16</v>
      </c>
      <c r="CC2345" s="199" t="str">
        <f t="shared" si="4753"/>
        <v>CC$16</v>
      </c>
      <c r="CD2345" s="199" t="str">
        <f t="shared" si="4753"/>
        <v>CD$16</v>
      </c>
      <c r="CE2345" s="199" t="str">
        <f t="shared" ref="CE2345:CL2345" si="4754">CE$20</f>
        <v>CE$16</v>
      </c>
      <c r="CF2345" s="199" t="str">
        <f t="shared" si="4754"/>
        <v>CF$16</v>
      </c>
      <c r="CG2345" s="199" t="str">
        <f t="shared" si="4754"/>
        <v>CG$16</v>
      </c>
      <c r="CH2345" s="199" t="str">
        <f t="shared" si="4754"/>
        <v>CH$16</v>
      </c>
      <c r="CI2345" s="199" t="str">
        <f t="shared" si="4754"/>
        <v>CI$16</v>
      </c>
      <c r="CJ2345" s="199" t="str">
        <f t="shared" si="4754"/>
        <v>CJ$16</v>
      </c>
      <c r="CK2345" s="199" t="str">
        <f t="shared" si="4754"/>
        <v>CK$16</v>
      </c>
      <c r="CL2345" s="199" t="str">
        <f t="shared" si="4754"/>
        <v>CL$16</v>
      </c>
      <c r="CN2345" s="176"/>
      <c r="CO2345" s="199" t="str">
        <f t="shared" ref="CO2345:DL2345" si="4755">CO$20</f>
        <v>CO$16</v>
      </c>
      <c r="CP2345" s="199" t="str">
        <f t="shared" si="4755"/>
        <v>CP$16</v>
      </c>
      <c r="CQ2345" s="199" t="str">
        <f t="shared" si="4755"/>
        <v>CQ$16</v>
      </c>
      <c r="CR2345" s="199" t="str">
        <f t="shared" si="4755"/>
        <v>CR$16</v>
      </c>
      <c r="CS2345" s="199" t="str">
        <f t="shared" si="4755"/>
        <v>CS$16</v>
      </c>
      <c r="CT2345" s="199" t="str">
        <f t="shared" si="4755"/>
        <v>CT$16</v>
      </c>
      <c r="CU2345" s="199" t="str">
        <f t="shared" si="4755"/>
        <v>CU$16</v>
      </c>
      <c r="CV2345" s="199" t="str">
        <f t="shared" si="4755"/>
        <v>CV$16</v>
      </c>
      <c r="CW2345" s="199" t="str">
        <f t="shared" si="4755"/>
        <v>CW$16</v>
      </c>
      <c r="CX2345" s="199" t="str">
        <f t="shared" si="4755"/>
        <v>CX$16</v>
      </c>
      <c r="CY2345" s="199" t="str">
        <f t="shared" si="4755"/>
        <v>CY$16</v>
      </c>
      <c r="CZ2345" s="199" t="str">
        <f t="shared" si="4755"/>
        <v>CZ$16</v>
      </c>
      <c r="DA2345" s="199" t="str">
        <f t="shared" si="4755"/>
        <v>DA$16</v>
      </c>
      <c r="DB2345" s="199" t="str">
        <f t="shared" si="4755"/>
        <v>DB$16</v>
      </c>
      <c r="DC2345" s="199" t="str">
        <f t="shared" si="4755"/>
        <v>DC$16</v>
      </c>
      <c r="DD2345" s="199" t="str">
        <f t="shared" si="4755"/>
        <v>DD$16</v>
      </c>
      <c r="DE2345" s="199" t="str">
        <f t="shared" si="4755"/>
        <v>DE$16</v>
      </c>
      <c r="DF2345" s="199" t="str">
        <f t="shared" si="4755"/>
        <v>DF$16</v>
      </c>
      <c r="DG2345" s="199" t="str">
        <f t="shared" si="4755"/>
        <v>DG$16</v>
      </c>
      <c r="DH2345" s="199" t="str">
        <f t="shared" si="4755"/>
        <v>DH$16</v>
      </c>
      <c r="DI2345" s="199" t="str">
        <f t="shared" si="4755"/>
        <v>DI$16</v>
      </c>
      <c r="DJ2345" s="199" t="str">
        <f t="shared" si="4755"/>
        <v>DJ$16</v>
      </c>
      <c r="DK2345" s="199" t="str">
        <f t="shared" si="4755"/>
        <v>DK$16</v>
      </c>
      <c r="DL2345" s="199" t="str">
        <f t="shared" si="4755"/>
        <v>DL$16</v>
      </c>
    </row>
    <row r="2346" spans="1:116" x14ac:dyDescent="0.4">
      <c r="A2346" s="174"/>
      <c r="E2346" s="8"/>
      <c r="G2346" s="175" t="s">
        <v>462</v>
      </c>
      <c r="H2346" s="200"/>
      <c r="I2346" s="201"/>
      <c r="J2346" s="201"/>
      <c r="K2346" s="202"/>
      <c r="L2346" s="202"/>
      <c r="M2346" s="202"/>
      <c r="N2346" s="202"/>
      <c r="O2346" s="202"/>
      <c r="P2346" s="202"/>
      <c r="R2346" s="202"/>
      <c r="S2346" s="199" t="str">
        <f t="shared" ref="S2346:CD2346" si="4756">S$21</f>
        <v>S$17</v>
      </c>
      <c r="T2346" s="199" t="str">
        <f t="shared" si="4756"/>
        <v>T$17</v>
      </c>
      <c r="U2346" s="199" t="str">
        <f t="shared" si="4756"/>
        <v>U$17</v>
      </c>
      <c r="V2346" s="199" t="str">
        <f t="shared" si="4756"/>
        <v>V$17</v>
      </c>
      <c r="W2346" s="199" t="str">
        <f t="shared" si="4756"/>
        <v>W$17</v>
      </c>
      <c r="X2346" s="199" t="str">
        <f t="shared" si="4756"/>
        <v>X$17</v>
      </c>
      <c r="Y2346" s="199" t="str">
        <f t="shared" si="4756"/>
        <v>Y$17</v>
      </c>
      <c r="Z2346" s="199" t="str">
        <f t="shared" si="4756"/>
        <v>Z$17</v>
      </c>
      <c r="AA2346" s="199" t="str">
        <f t="shared" si="4756"/>
        <v>AA$17</v>
      </c>
      <c r="AB2346" s="199" t="str">
        <f t="shared" si="4756"/>
        <v>AB$17</v>
      </c>
      <c r="AC2346" s="199" t="str">
        <f t="shared" si="4756"/>
        <v>AC$17</v>
      </c>
      <c r="AD2346" s="199" t="str">
        <f t="shared" si="4756"/>
        <v>AD$17</v>
      </c>
      <c r="AE2346" s="199" t="str">
        <f t="shared" si="4756"/>
        <v>AE$17</v>
      </c>
      <c r="AF2346" s="199" t="str">
        <f t="shared" si="4756"/>
        <v>AF$17</v>
      </c>
      <c r="AG2346" s="199" t="str">
        <f t="shared" si="4756"/>
        <v>AG$17</v>
      </c>
      <c r="AH2346" s="199" t="str">
        <f t="shared" si="4756"/>
        <v>AH$17</v>
      </c>
      <c r="AI2346" s="199" t="str">
        <f t="shared" si="4756"/>
        <v>AI$17</v>
      </c>
      <c r="AJ2346" s="199" t="str">
        <f t="shared" si="4756"/>
        <v>AJ$17</v>
      </c>
      <c r="AK2346" s="199" t="str">
        <f t="shared" si="4756"/>
        <v>AK$17</v>
      </c>
      <c r="AL2346" s="199" t="str">
        <f t="shared" si="4756"/>
        <v>AL$17</v>
      </c>
      <c r="AM2346" s="199" t="str">
        <f t="shared" si="4756"/>
        <v>AM$17</v>
      </c>
      <c r="AN2346" s="199" t="str">
        <f t="shared" si="4756"/>
        <v>AN$17</v>
      </c>
      <c r="AO2346" s="199" t="str">
        <f t="shared" si="4756"/>
        <v>AO$17</v>
      </c>
      <c r="AP2346" s="199" t="str">
        <f t="shared" si="4756"/>
        <v>AP$17</v>
      </c>
      <c r="AQ2346" s="199" t="str">
        <f t="shared" si="4756"/>
        <v>AQ$17</v>
      </c>
      <c r="AR2346" s="199" t="str">
        <f t="shared" si="4756"/>
        <v>AR$17</v>
      </c>
      <c r="AS2346" s="199" t="str">
        <f t="shared" si="4756"/>
        <v>AS$17</v>
      </c>
      <c r="AT2346" s="199" t="str">
        <f t="shared" si="4756"/>
        <v>AT$17</v>
      </c>
      <c r="AU2346" s="199" t="str">
        <f t="shared" si="4756"/>
        <v>AU$17</v>
      </c>
      <c r="AV2346" s="199" t="str">
        <f t="shared" si="4756"/>
        <v>AV$17</v>
      </c>
      <c r="AW2346" s="199" t="str">
        <f t="shared" si="4756"/>
        <v>AW$17</v>
      </c>
      <c r="AX2346" s="199" t="str">
        <f t="shared" si="4756"/>
        <v>AX$17</v>
      </c>
      <c r="AY2346" s="199" t="str">
        <f t="shared" si="4756"/>
        <v>AY$17</v>
      </c>
      <c r="AZ2346" s="199" t="str">
        <f t="shared" si="4756"/>
        <v>AZ$17</v>
      </c>
      <c r="BA2346" s="199" t="str">
        <f t="shared" si="4756"/>
        <v>BA$17</v>
      </c>
      <c r="BB2346" s="199" t="str">
        <f t="shared" si="4756"/>
        <v>BB$17</v>
      </c>
      <c r="BC2346" s="199" t="str">
        <f t="shared" si="4756"/>
        <v>BC$17</v>
      </c>
      <c r="BD2346" s="199" t="str">
        <f t="shared" si="4756"/>
        <v>BD$17</v>
      </c>
      <c r="BE2346" s="199" t="str">
        <f t="shared" si="4756"/>
        <v>BE$17</v>
      </c>
      <c r="BF2346" s="199" t="str">
        <f t="shared" si="4756"/>
        <v>BF$17</v>
      </c>
      <c r="BG2346" s="199" t="str">
        <f t="shared" si="4756"/>
        <v>BG$17</v>
      </c>
      <c r="BH2346" s="199" t="str">
        <f t="shared" si="4756"/>
        <v>BH$17</v>
      </c>
      <c r="BI2346" s="199" t="str">
        <f t="shared" si="4756"/>
        <v>BI$17</v>
      </c>
      <c r="BJ2346" s="199" t="str">
        <f t="shared" si="4756"/>
        <v>BJ$17</v>
      </c>
      <c r="BK2346" s="199" t="str">
        <f t="shared" si="4756"/>
        <v>BK$17</v>
      </c>
      <c r="BL2346" s="199" t="str">
        <f t="shared" si="4756"/>
        <v>BL$17</v>
      </c>
      <c r="BM2346" s="199" t="str">
        <f t="shared" si="4756"/>
        <v>BM$17</v>
      </c>
      <c r="BN2346" s="199" t="str">
        <f t="shared" si="4756"/>
        <v>BN$17</v>
      </c>
      <c r="BO2346" s="199" t="str">
        <f t="shared" si="4756"/>
        <v>BO$17</v>
      </c>
      <c r="BP2346" s="199" t="str">
        <f t="shared" si="4756"/>
        <v>BP$17</v>
      </c>
      <c r="BQ2346" s="199" t="str">
        <f t="shared" si="4756"/>
        <v>BQ$17</v>
      </c>
      <c r="BR2346" s="199" t="str">
        <f t="shared" si="4756"/>
        <v>BR$17</v>
      </c>
      <c r="BS2346" s="199" t="str">
        <f t="shared" si="4756"/>
        <v>BS$17</v>
      </c>
      <c r="BT2346" s="199" t="str">
        <f t="shared" si="4756"/>
        <v>BT$17</v>
      </c>
      <c r="BU2346" s="199" t="str">
        <f t="shared" si="4756"/>
        <v>BU$17</v>
      </c>
      <c r="BV2346" s="199" t="str">
        <f t="shared" si="4756"/>
        <v>BV$17</v>
      </c>
      <c r="BW2346" s="199" t="str">
        <f t="shared" si="4756"/>
        <v>BW$17</v>
      </c>
      <c r="BX2346" s="199" t="str">
        <f t="shared" si="4756"/>
        <v>BX$17</v>
      </c>
      <c r="BY2346" s="199" t="str">
        <f t="shared" si="4756"/>
        <v>BY$17</v>
      </c>
      <c r="BZ2346" s="199" t="str">
        <f t="shared" si="4756"/>
        <v>BZ$17</v>
      </c>
      <c r="CA2346" s="199" t="str">
        <f t="shared" si="4756"/>
        <v>CA$17</v>
      </c>
      <c r="CB2346" s="199" t="str">
        <f t="shared" si="4756"/>
        <v>CB$17</v>
      </c>
      <c r="CC2346" s="199" t="str">
        <f t="shared" si="4756"/>
        <v>CC$17</v>
      </c>
      <c r="CD2346" s="199" t="str">
        <f t="shared" si="4756"/>
        <v>CD$17</v>
      </c>
      <c r="CE2346" s="199" t="str">
        <f t="shared" ref="CE2346:CL2346" si="4757">CE$21</f>
        <v>CE$17</v>
      </c>
      <c r="CF2346" s="199" t="str">
        <f t="shared" si="4757"/>
        <v>CF$17</v>
      </c>
      <c r="CG2346" s="199" t="str">
        <f t="shared" si="4757"/>
        <v>CG$17</v>
      </c>
      <c r="CH2346" s="199" t="str">
        <f t="shared" si="4757"/>
        <v>CH$17</v>
      </c>
      <c r="CI2346" s="199" t="str">
        <f t="shared" si="4757"/>
        <v>CI$17</v>
      </c>
      <c r="CJ2346" s="199" t="str">
        <f t="shared" si="4757"/>
        <v>CJ$17</v>
      </c>
      <c r="CK2346" s="199" t="str">
        <f t="shared" si="4757"/>
        <v>CK$17</v>
      </c>
      <c r="CL2346" s="199" t="str">
        <f t="shared" si="4757"/>
        <v>CL$17</v>
      </c>
      <c r="CN2346" s="201"/>
      <c r="CO2346" s="199" t="str">
        <f t="shared" ref="CO2346:DL2346" si="4758">CO$21</f>
        <v>CO$17</v>
      </c>
      <c r="CP2346" s="199" t="str">
        <f t="shared" si="4758"/>
        <v>CP$17</v>
      </c>
      <c r="CQ2346" s="199" t="str">
        <f t="shared" si="4758"/>
        <v>CQ$17</v>
      </c>
      <c r="CR2346" s="199" t="str">
        <f t="shared" si="4758"/>
        <v>CR$17</v>
      </c>
      <c r="CS2346" s="199" t="str">
        <f t="shared" si="4758"/>
        <v>CS$17</v>
      </c>
      <c r="CT2346" s="199" t="str">
        <f t="shared" si="4758"/>
        <v>CT$17</v>
      </c>
      <c r="CU2346" s="199" t="str">
        <f t="shared" si="4758"/>
        <v>CU$17</v>
      </c>
      <c r="CV2346" s="199" t="str">
        <f t="shared" si="4758"/>
        <v>CV$17</v>
      </c>
      <c r="CW2346" s="199" t="str">
        <f t="shared" si="4758"/>
        <v>CW$17</v>
      </c>
      <c r="CX2346" s="199" t="str">
        <f t="shared" si="4758"/>
        <v>CX$17</v>
      </c>
      <c r="CY2346" s="199" t="str">
        <f t="shared" si="4758"/>
        <v>CY$17</v>
      </c>
      <c r="CZ2346" s="199" t="str">
        <f t="shared" si="4758"/>
        <v>CZ$17</v>
      </c>
      <c r="DA2346" s="199" t="str">
        <f t="shared" si="4758"/>
        <v>DA$17</v>
      </c>
      <c r="DB2346" s="199" t="str">
        <f t="shared" si="4758"/>
        <v>DB$17</v>
      </c>
      <c r="DC2346" s="199" t="str">
        <f t="shared" si="4758"/>
        <v>DC$17</v>
      </c>
      <c r="DD2346" s="199" t="str">
        <f t="shared" si="4758"/>
        <v>DD$17</v>
      </c>
      <c r="DE2346" s="199" t="str">
        <f t="shared" si="4758"/>
        <v>DE$17</v>
      </c>
      <c r="DF2346" s="199" t="str">
        <f t="shared" si="4758"/>
        <v>DF$17</v>
      </c>
      <c r="DG2346" s="199" t="str">
        <f t="shared" si="4758"/>
        <v>DG$17</v>
      </c>
      <c r="DH2346" s="199" t="str">
        <f t="shared" si="4758"/>
        <v>DH$17</v>
      </c>
      <c r="DI2346" s="199" t="str">
        <f t="shared" si="4758"/>
        <v>DI$17</v>
      </c>
      <c r="DJ2346" s="199" t="str">
        <f t="shared" si="4758"/>
        <v>DJ$17</v>
      </c>
      <c r="DK2346" s="199" t="str">
        <f t="shared" si="4758"/>
        <v>DK$17</v>
      </c>
      <c r="DL2346" s="199" t="str">
        <f t="shared" si="4758"/>
        <v>DL$17</v>
      </c>
    </row>
    <row r="2347" spans="1:116" x14ac:dyDescent="0.4">
      <c r="A2347" s="174"/>
      <c r="E2347" s="8"/>
      <c r="G2347" s="175" t="s">
        <v>491</v>
      </c>
      <c r="H2347" s="200"/>
      <c r="I2347" s="201"/>
      <c r="J2347" s="201"/>
      <c r="K2347" s="202"/>
      <c r="L2347" s="202"/>
      <c r="M2347" s="202"/>
      <c r="N2347" s="202"/>
      <c r="O2347" s="202"/>
      <c r="P2347" s="202"/>
      <c r="R2347" s="202"/>
      <c r="S2347" s="190"/>
      <c r="T2347" s="190"/>
      <c r="U2347" s="190"/>
      <c r="V2347" s="190"/>
      <c r="W2347" s="190"/>
      <c r="X2347" s="190"/>
      <c r="Y2347" s="190"/>
      <c r="Z2347" s="190"/>
      <c r="AA2347" s="190"/>
      <c r="AB2347" s="190"/>
      <c r="AC2347" s="190"/>
      <c r="AD2347" s="190"/>
      <c r="AE2347" s="190"/>
      <c r="AF2347" s="190"/>
      <c r="AG2347" s="190"/>
      <c r="AH2347" s="190"/>
      <c r="AI2347" s="190"/>
      <c r="AJ2347" s="190"/>
      <c r="AK2347" s="190"/>
      <c r="AL2347" s="190"/>
      <c r="AM2347" s="190"/>
      <c r="AN2347" s="190"/>
      <c r="AO2347" s="190"/>
      <c r="AP2347" s="190"/>
      <c r="AQ2347" s="190"/>
      <c r="AR2347" s="190"/>
      <c r="AS2347" s="190"/>
      <c r="AT2347" s="190"/>
      <c r="AU2347" s="190"/>
      <c r="AV2347" s="190"/>
      <c r="AW2347" s="190"/>
      <c r="AX2347" s="190"/>
      <c r="AY2347" s="190"/>
      <c r="AZ2347" s="190"/>
      <c r="BA2347" s="190"/>
      <c r="BB2347" s="190"/>
      <c r="BC2347" s="190"/>
      <c r="BD2347" s="190"/>
      <c r="BE2347" s="190"/>
      <c r="BF2347" s="190"/>
      <c r="BG2347" s="190"/>
      <c r="BH2347" s="190"/>
      <c r="BI2347" s="190"/>
      <c r="BJ2347" s="190"/>
      <c r="BK2347" s="190"/>
      <c r="BL2347" s="190"/>
      <c r="BM2347" s="190"/>
      <c r="BN2347" s="190"/>
      <c r="BO2347" s="190"/>
      <c r="BP2347" s="190"/>
      <c r="BQ2347" s="190"/>
      <c r="BR2347" s="190"/>
      <c r="BS2347" s="190"/>
      <c r="BT2347" s="190"/>
      <c r="BU2347" s="190"/>
      <c r="BV2347" s="190"/>
      <c r="BW2347" s="190"/>
      <c r="BX2347" s="190"/>
      <c r="BY2347" s="190"/>
      <c r="BZ2347" s="190"/>
      <c r="CA2347" s="190"/>
      <c r="CB2347" s="190"/>
      <c r="CC2347" s="190"/>
      <c r="CD2347" s="190"/>
      <c r="CE2347" s="190"/>
      <c r="CF2347" s="190"/>
      <c r="CG2347" s="190"/>
      <c r="CH2347" s="190"/>
      <c r="CI2347" s="190"/>
      <c r="CJ2347" s="190"/>
      <c r="CK2347" s="190"/>
      <c r="CL2347" s="190"/>
      <c r="CN2347" s="201"/>
      <c r="CO2347" s="190"/>
      <c r="CP2347" s="190"/>
      <c r="CQ2347" s="190"/>
      <c r="CR2347" s="190"/>
      <c r="CS2347" s="190"/>
      <c r="CT2347" s="190"/>
      <c r="CU2347" s="190"/>
      <c r="CV2347" s="190"/>
      <c r="CW2347" s="190"/>
      <c r="CX2347" s="190"/>
      <c r="CY2347" s="190"/>
      <c r="CZ2347" s="190"/>
      <c r="DA2347" s="190"/>
      <c r="DB2347" s="190"/>
      <c r="DC2347" s="190"/>
      <c r="DD2347" s="190"/>
      <c r="DE2347" s="190"/>
      <c r="DF2347" s="190"/>
      <c r="DG2347" s="190"/>
      <c r="DH2347" s="190"/>
      <c r="DI2347" s="190"/>
      <c r="DJ2347" s="190"/>
      <c r="DK2347" s="190"/>
      <c r="DL2347" s="190"/>
    </row>
    <row r="2348" spans="1:116" x14ac:dyDescent="0.4">
      <c r="A2348" s="174"/>
      <c r="E2348" s="8"/>
      <c r="G2348" s="175" t="s">
        <v>505</v>
      </c>
      <c r="H2348" s="200"/>
      <c r="I2348" s="201"/>
      <c r="J2348" s="201"/>
      <c r="K2348" s="202"/>
      <c r="L2348" s="202"/>
      <c r="M2348" s="202"/>
      <c r="N2348" s="202"/>
      <c r="O2348" s="202"/>
      <c r="P2348" s="202"/>
      <c r="R2348" s="202"/>
      <c r="S2348" s="190"/>
      <c r="T2348" s="190"/>
      <c r="U2348" s="190"/>
      <c r="V2348" s="190"/>
      <c r="W2348" s="190"/>
      <c r="X2348" s="190"/>
      <c r="Y2348" s="190"/>
      <c r="Z2348" s="190"/>
      <c r="AA2348" s="190"/>
      <c r="AB2348" s="190"/>
      <c r="AC2348" s="190"/>
      <c r="AD2348" s="190"/>
      <c r="AE2348" s="190"/>
      <c r="AF2348" s="190"/>
      <c r="AG2348" s="190"/>
      <c r="AH2348" s="190"/>
      <c r="AI2348" s="190"/>
      <c r="AJ2348" s="190"/>
      <c r="AK2348" s="190"/>
      <c r="AL2348" s="190"/>
      <c r="AM2348" s="190"/>
      <c r="AN2348" s="190"/>
      <c r="AO2348" s="190"/>
      <c r="AP2348" s="190"/>
      <c r="AQ2348" s="190"/>
      <c r="AR2348" s="190"/>
      <c r="AS2348" s="190"/>
      <c r="AT2348" s="190"/>
      <c r="AU2348" s="190"/>
      <c r="AV2348" s="190"/>
      <c r="AW2348" s="190"/>
      <c r="AX2348" s="190"/>
      <c r="AY2348" s="190"/>
      <c r="AZ2348" s="190"/>
      <c r="BA2348" s="190"/>
      <c r="BB2348" s="190"/>
      <c r="BC2348" s="190"/>
      <c r="BD2348" s="190"/>
      <c r="BE2348" s="190"/>
      <c r="BF2348" s="190"/>
      <c r="BG2348" s="190"/>
      <c r="BH2348" s="190"/>
      <c r="BI2348" s="190"/>
      <c r="BJ2348" s="190"/>
      <c r="BK2348" s="190"/>
      <c r="BL2348" s="190"/>
      <c r="BM2348" s="190"/>
      <c r="BN2348" s="190"/>
      <c r="BO2348" s="190"/>
      <c r="BP2348" s="190"/>
      <c r="BQ2348" s="190"/>
      <c r="BR2348" s="190"/>
      <c r="BS2348" s="190"/>
      <c r="BT2348" s="190"/>
      <c r="BU2348" s="190"/>
      <c r="BV2348" s="190"/>
      <c r="BW2348" s="190"/>
      <c r="BX2348" s="190"/>
      <c r="BY2348" s="190"/>
      <c r="BZ2348" s="190"/>
      <c r="CA2348" s="190"/>
      <c r="CB2348" s="190"/>
      <c r="CC2348" s="190"/>
      <c r="CD2348" s="190"/>
      <c r="CE2348" s="190"/>
      <c r="CF2348" s="190"/>
      <c r="CG2348" s="190"/>
      <c r="CH2348" s="190"/>
      <c r="CI2348" s="190"/>
      <c r="CJ2348" s="190"/>
      <c r="CK2348" s="190"/>
      <c r="CL2348" s="190"/>
      <c r="CN2348" s="201"/>
      <c r="CO2348" s="190"/>
      <c r="CP2348" s="190"/>
      <c r="CQ2348" s="190"/>
      <c r="CR2348" s="190"/>
      <c r="CS2348" s="190"/>
      <c r="CT2348" s="190"/>
      <c r="CU2348" s="190"/>
      <c r="CV2348" s="190"/>
      <c r="CW2348" s="190"/>
      <c r="CX2348" s="190"/>
      <c r="CY2348" s="190"/>
      <c r="CZ2348" s="190"/>
      <c r="DA2348" s="190"/>
      <c r="DB2348" s="190"/>
      <c r="DC2348" s="190"/>
      <c r="DD2348" s="190"/>
      <c r="DE2348" s="190"/>
      <c r="DF2348" s="190"/>
      <c r="DG2348" s="190"/>
      <c r="DH2348" s="190"/>
      <c r="DI2348" s="190"/>
      <c r="DJ2348" s="190"/>
      <c r="DK2348" s="190"/>
      <c r="DL2348" s="190"/>
    </row>
    <row r="2349" spans="1:116" x14ac:dyDescent="0.4">
      <c r="A2349" s="174"/>
      <c r="E2349" s="8"/>
      <c r="G2349" s="175" t="s">
        <v>463</v>
      </c>
      <c r="H2349" s="200"/>
      <c r="I2349" s="201"/>
      <c r="J2349" s="201"/>
      <c r="K2349" s="202"/>
      <c r="L2349" s="202"/>
      <c r="M2349" s="202"/>
      <c r="N2349" s="202"/>
      <c r="O2349" s="202"/>
      <c r="P2349" s="202"/>
      <c r="R2349" s="202"/>
      <c r="S2349" s="190" t="str">
        <f t="shared" ref="S2349:CD2349" si="4759">S$22</f>
        <v>S$18</v>
      </c>
      <c r="T2349" s="190" t="str">
        <f t="shared" si="4759"/>
        <v>T$18</v>
      </c>
      <c r="U2349" s="190" t="str">
        <f t="shared" si="4759"/>
        <v>U$18</v>
      </c>
      <c r="V2349" s="190" t="str">
        <f t="shared" si="4759"/>
        <v>V$18</v>
      </c>
      <c r="W2349" s="190" t="str">
        <f t="shared" si="4759"/>
        <v>W$18</v>
      </c>
      <c r="X2349" s="190" t="str">
        <f t="shared" si="4759"/>
        <v>X$18</v>
      </c>
      <c r="Y2349" s="190" t="str">
        <f t="shared" si="4759"/>
        <v>Y$18</v>
      </c>
      <c r="Z2349" s="190" t="str">
        <f t="shared" si="4759"/>
        <v>Z$18</v>
      </c>
      <c r="AA2349" s="190" t="str">
        <f t="shared" si="4759"/>
        <v>AA$18</v>
      </c>
      <c r="AB2349" s="190" t="str">
        <f t="shared" si="4759"/>
        <v>AB$18</v>
      </c>
      <c r="AC2349" s="190" t="str">
        <f t="shared" si="4759"/>
        <v>AC$18</v>
      </c>
      <c r="AD2349" s="190" t="str">
        <f t="shared" si="4759"/>
        <v>AD$18</v>
      </c>
      <c r="AE2349" s="190" t="str">
        <f t="shared" si="4759"/>
        <v>AE$18</v>
      </c>
      <c r="AF2349" s="190" t="str">
        <f t="shared" si="4759"/>
        <v>AF$18</v>
      </c>
      <c r="AG2349" s="190" t="str">
        <f t="shared" si="4759"/>
        <v>AG$18</v>
      </c>
      <c r="AH2349" s="190" t="str">
        <f t="shared" si="4759"/>
        <v>AH$18</v>
      </c>
      <c r="AI2349" s="190" t="str">
        <f t="shared" si="4759"/>
        <v>AI$18</v>
      </c>
      <c r="AJ2349" s="190" t="str">
        <f t="shared" si="4759"/>
        <v>AJ$18</v>
      </c>
      <c r="AK2349" s="190" t="str">
        <f t="shared" si="4759"/>
        <v>AK$18</v>
      </c>
      <c r="AL2349" s="190" t="str">
        <f t="shared" si="4759"/>
        <v>AL$18</v>
      </c>
      <c r="AM2349" s="190" t="str">
        <f t="shared" si="4759"/>
        <v>AM$18</v>
      </c>
      <c r="AN2349" s="190" t="str">
        <f t="shared" si="4759"/>
        <v>AN$18</v>
      </c>
      <c r="AO2349" s="190" t="str">
        <f t="shared" si="4759"/>
        <v>AO$18</v>
      </c>
      <c r="AP2349" s="190" t="str">
        <f t="shared" si="4759"/>
        <v>AP$18</v>
      </c>
      <c r="AQ2349" s="190" t="str">
        <f t="shared" si="4759"/>
        <v>AQ$18</v>
      </c>
      <c r="AR2349" s="190" t="str">
        <f t="shared" si="4759"/>
        <v>AR$18</v>
      </c>
      <c r="AS2349" s="190" t="str">
        <f t="shared" si="4759"/>
        <v>AS$18</v>
      </c>
      <c r="AT2349" s="190" t="str">
        <f t="shared" si="4759"/>
        <v>AT$18</v>
      </c>
      <c r="AU2349" s="190" t="str">
        <f t="shared" si="4759"/>
        <v>AU$18</v>
      </c>
      <c r="AV2349" s="190" t="str">
        <f t="shared" si="4759"/>
        <v>AV$18</v>
      </c>
      <c r="AW2349" s="190" t="str">
        <f t="shared" si="4759"/>
        <v>AW$18</v>
      </c>
      <c r="AX2349" s="190" t="str">
        <f t="shared" si="4759"/>
        <v>AX$18</v>
      </c>
      <c r="AY2349" s="190" t="str">
        <f t="shared" si="4759"/>
        <v>AY$18</v>
      </c>
      <c r="AZ2349" s="190" t="str">
        <f t="shared" si="4759"/>
        <v>AZ$18</v>
      </c>
      <c r="BA2349" s="190" t="str">
        <f t="shared" si="4759"/>
        <v>BA$18</v>
      </c>
      <c r="BB2349" s="190" t="str">
        <f t="shared" si="4759"/>
        <v>BB$18</v>
      </c>
      <c r="BC2349" s="190" t="str">
        <f t="shared" si="4759"/>
        <v>BC$18</v>
      </c>
      <c r="BD2349" s="190" t="str">
        <f t="shared" si="4759"/>
        <v>BD$18</v>
      </c>
      <c r="BE2349" s="190" t="str">
        <f t="shared" si="4759"/>
        <v>BE$18</v>
      </c>
      <c r="BF2349" s="190" t="str">
        <f t="shared" si="4759"/>
        <v>BF$18</v>
      </c>
      <c r="BG2349" s="190" t="str">
        <f t="shared" si="4759"/>
        <v>BG$18</v>
      </c>
      <c r="BH2349" s="190" t="str">
        <f t="shared" si="4759"/>
        <v>BH$18</v>
      </c>
      <c r="BI2349" s="190" t="str">
        <f t="shared" si="4759"/>
        <v>BI$18</v>
      </c>
      <c r="BJ2349" s="190" t="str">
        <f t="shared" si="4759"/>
        <v>BJ$18</v>
      </c>
      <c r="BK2349" s="190" t="str">
        <f t="shared" si="4759"/>
        <v>BK$18</v>
      </c>
      <c r="BL2349" s="190" t="str">
        <f t="shared" si="4759"/>
        <v>BL$18</v>
      </c>
      <c r="BM2349" s="190" t="str">
        <f t="shared" si="4759"/>
        <v>BM$18</v>
      </c>
      <c r="BN2349" s="190" t="str">
        <f t="shared" si="4759"/>
        <v>BN$18</v>
      </c>
      <c r="BO2349" s="190" t="str">
        <f t="shared" si="4759"/>
        <v>BO$18</v>
      </c>
      <c r="BP2349" s="190" t="str">
        <f t="shared" si="4759"/>
        <v>BP$18</v>
      </c>
      <c r="BQ2349" s="190" t="str">
        <f t="shared" si="4759"/>
        <v>BQ$18</v>
      </c>
      <c r="BR2349" s="190" t="str">
        <f t="shared" si="4759"/>
        <v>BR$18</v>
      </c>
      <c r="BS2349" s="190" t="str">
        <f t="shared" si="4759"/>
        <v>BS$18</v>
      </c>
      <c r="BT2349" s="190" t="str">
        <f t="shared" si="4759"/>
        <v>BT$18</v>
      </c>
      <c r="BU2349" s="190" t="str">
        <f t="shared" si="4759"/>
        <v>BU$18</v>
      </c>
      <c r="BV2349" s="190" t="str">
        <f t="shared" si="4759"/>
        <v>BV$18</v>
      </c>
      <c r="BW2349" s="190" t="str">
        <f t="shared" si="4759"/>
        <v>BW$18</v>
      </c>
      <c r="BX2349" s="190" t="str">
        <f t="shared" si="4759"/>
        <v>BX$18</v>
      </c>
      <c r="BY2349" s="190" t="str">
        <f t="shared" si="4759"/>
        <v>BY$18</v>
      </c>
      <c r="BZ2349" s="190" t="str">
        <f t="shared" si="4759"/>
        <v>BZ$18</v>
      </c>
      <c r="CA2349" s="190" t="str">
        <f t="shared" si="4759"/>
        <v>CA$18</v>
      </c>
      <c r="CB2349" s="190" t="str">
        <f t="shared" si="4759"/>
        <v>CB$18</v>
      </c>
      <c r="CC2349" s="190" t="str">
        <f t="shared" si="4759"/>
        <v>CC$18</v>
      </c>
      <c r="CD2349" s="190" t="str">
        <f t="shared" si="4759"/>
        <v>CD$18</v>
      </c>
      <c r="CE2349" s="190" t="str">
        <f t="shared" ref="CE2349:CL2349" si="4760">CE$22</f>
        <v>CE$18</v>
      </c>
      <c r="CF2349" s="190" t="str">
        <f t="shared" si="4760"/>
        <v>CF$18</v>
      </c>
      <c r="CG2349" s="190" t="str">
        <f t="shared" si="4760"/>
        <v>CG$18</v>
      </c>
      <c r="CH2349" s="190" t="str">
        <f t="shared" si="4760"/>
        <v>CH$18</v>
      </c>
      <c r="CI2349" s="190" t="str">
        <f t="shared" si="4760"/>
        <v>CI$18</v>
      </c>
      <c r="CJ2349" s="190" t="str">
        <f t="shared" si="4760"/>
        <v>CJ$18</v>
      </c>
      <c r="CK2349" s="190" t="str">
        <f t="shared" si="4760"/>
        <v>CK$18</v>
      </c>
      <c r="CL2349" s="190" t="str">
        <f t="shared" si="4760"/>
        <v>CL$18</v>
      </c>
      <c r="CN2349" s="201"/>
      <c r="CO2349" s="190" t="str">
        <f t="shared" ref="CO2349:DL2349" si="4761">CO$22</f>
        <v>CO$18</v>
      </c>
      <c r="CP2349" s="190" t="str">
        <f t="shared" si="4761"/>
        <v>CP$18</v>
      </c>
      <c r="CQ2349" s="190" t="str">
        <f t="shared" si="4761"/>
        <v>CQ$18</v>
      </c>
      <c r="CR2349" s="190" t="str">
        <f t="shared" si="4761"/>
        <v>CR$18</v>
      </c>
      <c r="CS2349" s="190" t="str">
        <f t="shared" si="4761"/>
        <v>CS$18</v>
      </c>
      <c r="CT2349" s="190" t="str">
        <f t="shared" si="4761"/>
        <v>CT$18</v>
      </c>
      <c r="CU2349" s="190" t="str">
        <f t="shared" si="4761"/>
        <v>CU$18</v>
      </c>
      <c r="CV2349" s="190" t="str">
        <f t="shared" si="4761"/>
        <v>CV$18</v>
      </c>
      <c r="CW2349" s="190" t="str">
        <f t="shared" si="4761"/>
        <v>CW$18</v>
      </c>
      <c r="CX2349" s="190" t="str">
        <f t="shared" si="4761"/>
        <v>CX$18</v>
      </c>
      <c r="CY2349" s="190" t="str">
        <f t="shared" si="4761"/>
        <v>CY$18</v>
      </c>
      <c r="CZ2349" s="190" t="str">
        <f t="shared" si="4761"/>
        <v>CZ$18</v>
      </c>
      <c r="DA2349" s="190" t="str">
        <f t="shared" si="4761"/>
        <v>DA$18</v>
      </c>
      <c r="DB2349" s="190" t="str">
        <f t="shared" si="4761"/>
        <v>DB$18</v>
      </c>
      <c r="DC2349" s="190" t="str">
        <f t="shared" si="4761"/>
        <v>DC$18</v>
      </c>
      <c r="DD2349" s="190" t="str">
        <f t="shared" si="4761"/>
        <v>DD$18</v>
      </c>
      <c r="DE2349" s="190" t="str">
        <f t="shared" si="4761"/>
        <v>DE$18</v>
      </c>
      <c r="DF2349" s="190" t="str">
        <f t="shared" si="4761"/>
        <v>DF$18</v>
      </c>
      <c r="DG2349" s="190" t="str">
        <f t="shared" si="4761"/>
        <v>DG$18</v>
      </c>
      <c r="DH2349" s="190" t="str">
        <f t="shared" si="4761"/>
        <v>DH$18</v>
      </c>
      <c r="DI2349" s="190" t="str">
        <f t="shared" si="4761"/>
        <v>DI$18</v>
      </c>
      <c r="DJ2349" s="190" t="str">
        <f t="shared" si="4761"/>
        <v>DJ$18</v>
      </c>
      <c r="DK2349" s="190" t="str">
        <f t="shared" si="4761"/>
        <v>DK$18</v>
      </c>
      <c r="DL2349" s="190" t="str">
        <f t="shared" si="4761"/>
        <v>DL$18</v>
      </c>
    </row>
    <row r="2350" spans="1:116" x14ac:dyDescent="0.4">
      <c r="A2350" s="174"/>
      <c r="E2350" s="8"/>
      <c r="G2350" s="175" t="s">
        <v>464</v>
      </c>
      <c r="H2350" s="200"/>
      <c r="I2350" s="201"/>
      <c r="J2350" s="201"/>
      <c r="K2350" s="202"/>
      <c r="L2350" s="202"/>
      <c r="M2350" s="202"/>
      <c r="N2350" s="202"/>
      <c r="O2350" s="202"/>
      <c r="P2350" s="202"/>
      <c r="R2350" s="202"/>
      <c r="S2350" s="190" t="str">
        <f t="shared" ref="S2350:CD2350" si="4762">S$23</f>
        <v>S$19</v>
      </c>
      <c r="T2350" s="190" t="str">
        <f t="shared" si="4762"/>
        <v>T$19</v>
      </c>
      <c r="U2350" s="190" t="str">
        <f t="shared" si="4762"/>
        <v>U$19</v>
      </c>
      <c r="V2350" s="190" t="str">
        <f t="shared" si="4762"/>
        <v>V$19</v>
      </c>
      <c r="W2350" s="190" t="str">
        <f t="shared" si="4762"/>
        <v>W$19</v>
      </c>
      <c r="X2350" s="190" t="str">
        <f t="shared" si="4762"/>
        <v>X$19</v>
      </c>
      <c r="Y2350" s="190" t="str">
        <f t="shared" si="4762"/>
        <v>Y$19</v>
      </c>
      <c r="Z2350" s="190" t="str">
        <f t="shared" si="4762"/>
        <v>Z$19</v>
      </c>
      <c r="AA2350" s="190" t="str">
        <f t="shared" si="4762"/>
        <v>AA$19</v>
      </c>
      <c r="AB2350" s="190" t="str">
        <f t="shared" si="4762"/>
        <v>AB$19</v>
      </c>
      <c r="AC2350" s="190" t="str">
        <f t="shared" si="4762"/>
        <v>AC$19</v>
      </c>
      <c r="AD2350" s="190" t="str">
        <f t="shared" si="4762"/>
        <v>AD$19</v>
      </c>
      <c r="AE2350" s="190" t="str">
        <f t="shared" si="4762"/>
        <v>AE$19</v>
      </c>
      <c r="AF2350" s="190" t="str">
        <f t="shared" si="4762"/>
        <v>AF$19</v>
      </c>
      <c r="AG2350" s="190" t="str">
        <f t="shared" si="4762"/>
        <v>AG$19</v>
      </c>
      <c r="AH2350" s="190" t="str">
        <f t="shared" si="4762"/>
        <v>AH$19</v>
      </c>
      <c r="AI2350" s="190" t="str">
        <f t="shared" si="4762"/>
        <v>AI$19</v>
      </c>
      <c r="AJ2350" s="190" t="str">
        <f t="shared" si="4762"/>
        <v>AJ$19</v>
      </c>
      <c r="AK2350" s="190" t="str">
        <f t="shared" si="4762"/>
        <v>AK$19</v>
      </c>
      <c r="AL2350" s="190" t="str">
        <f t="shared" si="4762"/>
        <v>AL$19</v>
      </c>
      <c r="AM2350" s="190" t="str">
        <f t="shared" si="4762"/>
        <v>AM$19</v>
      </c>
      <c r="AN2350" s="190" t="str">
        <f t="shared" si="4762"/>
        <v>AN$19</v>
      </c>
      <c r="AO2350" s="190" t="str">
        <f t="shared" si="4762"/>
        <v>AO$19</v>
      </c>
      <c r="AP2350" s="190" t="str">
        <f t="shared" si="4762"/>
        <v>AP$19</v>
      </c>
      <c r="AQ2350" s="190" t="str">
        <f t="shared" si="4762"/>
        <v>AQ$19</v>
      </c>
      <c r="AR2350" s="190" t="str">
        <f t="shared" si="4762"/>
        <v>AR$19</v>
      </c>
      <c r="AS2350" s="190" t="str">
        <f t="shared" si="4762"/>
        <v>AS$19</v>
      </c>
      <c r="AT2350" s="190" t="str">
        <f t="shared" si="4762"/>
        <v>AT$19</v>
      </c>
      <c r="AU2350" s="190" t="str">
        <f t="shared" si="4762"/>
        <v>AU$19</v>
      </c>
      <c r="AV2350" s="190" t="str">
        <f t="shared" si="4762"/>
        <v>AV$19</v>
      </c>
      <c r="AW2350" s="190" t="str">
        <f t="shared" si="4762"/>
        <v>AW$19</v>
      </c>
      <c r="AX2350" s="190" t="str">
        <f t="shared" si="4762"/>
        <v>AX$19</v>
      </c>
      <c r="AY2350" s="190" t="str">
        <f t="shared" si="4762"/>
        <v>AY$19</v>
      </c>
      <c r="AZ2350" s="190" t="str">
        <f t="shared" si="4762"/>
        <v>AZ$19</v>
      </c>
      <c r="BA2350" s="190" t="str">
        <f t="shared" si="4762"/>
        <v>BA$19</v>
      </c>
      <c r="BB2350" s="190" t="str">
        <f t="shared" si="4762"/>
        <v>BB$19</v>
      </c>
      <c r="BC2350" s="190" t="str">
        <f t="shared" si="4762"/>
        <v>BC$19</v>
      </c>
      <c r="BD2350" s="190" t="str">
        <f t="shared" si="4762"/>
        <v>BD$19</v>
      </c>
      <c r="BE2350" s="190" t="str">
        <f t="shared" si="4762"/>
        <v>BE$19</v>
      </c>
      <c r="BF2350" s="190" t="str">
        <f t="shared" si="4762"/>
        <v>BF$19</v>
      </c>
      <c r="BG2350" s="190" t="str">
        <f t="shared" si="4762"/>
        <v>BG$19</v>
      </c>
      <c r="BH2350" s="190" t="str">
        <f t="shared" si="4762"/>
        <v>BH$19</v>
      </c>
      <c r="BI2350" s="190" t="str">
        <f t="shared" si="4762"/>
        <v>BI$19</v>
      </c>
      <c r="BJ2350" s="190" t="str">
        <f t="shared" si="4762"/>
        <v>BJ$19</v>
      </c>
      <c r="BK2350" s="190" t="str">
        <f t="shared" si="4762"/>
        <v>BK$19</v>
      </c>
      <c r="BL2350" s="190" t="str">
        <f t="shared" si="4762"/>
        <v>BL$19</v>
      </c>
      <c r="BM2350" s="190" t="str">
        <f t="shared" si="4762"/>
        <v>BM$19</v>
      </c>
      <c r="BN2350" s="190" t="str">
        <f t="shared" si="4762"/>
        <v>BN$19</v>
      </c>
      <c r="BO2350" s="190" t="str">
        <f t="shared" si="4762"/>
        <v>BO$19</v>
      </c>
      <c r="BP2350" s="190" t="str">
        <f t="shared" si="4762"/>
        <v>BP$19</v>
      </c>
      <c r="BQ2350" s="190" t="str">
        <f t="shared" si="4762"/>
        <v>BQ$19</v>
      </c>
      <c r="BR2350" s="190" t="str">
        <f t="shared" si="4762"/>
        <v>BR$19</v>
      </c>
      <c r="BS2350" s="190" t="str">
        <f t="shared" si="4762"/>
        <v>BS$19</v>
      </c>
      <c r="BT2350" s="190" t="str">
        <f t="shared" si="4762"/>
        <v>BT$19</v>
      </c>
      <c r="BU2350" s="190" t="str">
        <f t="shared" si="4762"/>
        <v>BU$19</v>
      </c>
      <c r="BV2350" s="190" t="str">
        <f t="shared" si="4762"/>
        <v>BV$19</v>
      </c>
      <c r="BW2350" s="190" t="str">
        <f t="shared" si="4762"/>
        <v>BW$19</v>
      </c>
      <c r="BX2350" s="190" t="str">
        <f t="shared" si="4762"/>
        <v>BX$19</v>
      </c>
      <c r="BY2350" s="190" t="str">
        <f t="shared" si="4762"/>
        <v>BY$19</v>
      </c>
      <c r="BZ2350" s="190" t="str">
        <f t="shared" si="4762"/>
        <v>BZ$19</v>
      </c>
      <c r="CA2350" s="190" t="str">
        <f t="shared" si="4762"/>
        <v>CA$19</v>
      </c>
      <c r="CB2350" s="190" t="str">
        <f t="shared" si="4762"/>
        <v>CB$19</v>
      </c>
      <c r="CC2350" s="190" t="str">
        <f t="shared" si="4762"/>
        <v>CC$19</v>
      </c>
      <c r="CD2350" s="190" t="str">
        <f t="shared" si="4762"/>
        <v>CD$19</v>
      </c>
      <c r="CE2350" s="190" t="str">
        <f t="shared" ref="CE2350:CL2350" si="4763">CE$23</f>
        <v>CE$19</v>
      </c>
      <c r="CF2350" s="190" t="str">
        <f t="shared" si="4763"/>
        <v>CF$19</v>
      </c>
      <c r="CG2350" s="190" t="str">
        <f t="shared" si="4763"/>
        <v>CG$19</v>
      </c>
      <c r="CH2350" s="190" t="str">
        <f t="shared" si="4763"/>
        <v>CH$19</v>
      </c>
      <c r="CI2350" s="190" t="str">
        <f t="shared" si="4763"/>
        <v>CI$19</v>
      </c>
      <c r="CJ2350" s="190" t="str">
        <f t="shared" si="4763"/>
        <v>CJ$19</v>
      </c>
      <c r="CK2350" s="190" t="str">
        <f t="shared" si="4763"/>
        <v>CK$19</v>
      </c>
      <c r="CL2350" s="190" t="str">
        <f t="shared" si="4763"/>
        <v>CL$19</v>
      </c>
      <c r="CN2350" s="201"/>
      <c r="CO2350" s="190" t="str">
        <f t="shared" ref="CO2350:DL2350" si="4764">CO$23</f>
        <v>CO$19</v>
      </c>
      <c r="CP2350" s="190" t="str">
        <f t="shared" si="4764"/>
        <v>CP$19</v>
      </c>
      <c r="CQ2350" s="190" t="str">
        <f t="shared" si="4764"/>
        <v>CQ$19</v>
      </c>
      <c r="CR2350" s="190" t="str">
        <f t="shared" si="4764"/>
        <v>CR$19</v>
      </c>
      <c r="CS2350" s="190" t="str">
        <f t="shared" si="4764"/>
        <v>CS$19</v>
      </c>
      <c r="CT2350" s="190" t="str">
        <f t="shared" si="4764"/>
        <v>CT$19</v>
      </c>
      <c r="CU2350" s="190" t="str">
        <f t="shared" si="4764"/>
        <v>CU$19</v>
      </c>
      <c r="CV2350" s="190" t="str">
        <f t="shared" si="4764"/>
        <v>CV$19</v>
      </c>
      <c r="CW2350" s="190" t="str">
        <f t="shared" si="4764"/>
        <v>CW$19</v>
      </c>
      <c r="CX2350" s="190" t="str">
        <f t="shared" si="4764"/>
        <v>CX$19</v>
      </c>
      <c r="CY2350" s="190" t="str">
        <f t="shared" si="4764"/>
        <v>CY$19</v>
      </c>
      <c r="CZ2350" s="190" t="str">
        <f t="shared" si="4764"/>
        <v>CZ$19</v>
      </c>
      <c r="DA2350" s="190" t="str">
        <f t="shared" si="4764"/>
        <v>DA$19</v>
      </c>
      <c r="DB2350" s="190" t="str">
        <f t="shared" si="4764"/>
        <v>DB$19</v>
      </c>
      <c r="DC2350" s="190" t="str">
        <f t="shared" si="4764"/>
        <v>DC$19</v>
      </c>
      <c r="DD2350" s="190" t="str">
        <f t="shared" si="4764"/>
        <v>DD$19</v>
      </c>
      <c r="DE2350" s="190" t="str">
        <f t="shared" si="4764"/>
        <v>DE$19</v>
      </c>
      <c r="DF2350" s="190" t="str">
        <f t="shared" si="4764"/>
        <v>DF$19</v>
      </c>
      <c r="DG2350" s="190" t="str">
        <f t="shared" si="4764"/>
        <v>DG$19</v>
      </c>
      <c r="DH2350" s="190" t="str">
        <f t="shared" si="4764"/>
        <v>DH$19</v>
      </c>
      <c r="DI2350" s="190" t="str">
        <f t="shared" si="4764"/>
        <v>DI$19</v>
      </c>
      <c r="DJ2350" s="190" t="str">
        <f t="shared" si="4764"/>
        <v>DJ$19</v>
      </c>
      <c r="DK2350" s="190" t="str">
        <f t="shared" si="4764"/>
        <v>DK$19</v>
      </c>
      <c r="DL2350" s="190" t="str">
        <f t="shared" si="4764"/>
        <v>DL$19</v>
      </c>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1: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1: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1: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1:116" x14ac:dyDescent="0.4">
      <c r="E2356" s="8"/>
      <c r="G2356" s="136"/>
      <c r="H2356" s="12"/>
      <c r="I2356" s="60"/>
      <c r="J2356" s="60"/>
      <c r="K2356" s="15"/>
      <c r="L2356" s="15"/>
      <c r="M2356" s="15"/>
      <c r="N2356" s="15"/>
      <c r="O2356" s="15"/>
      <c r="P2356" s="15"/>
      <c r="R2356" s="15"/>
      <c r="S2356" s="80"/>
      <c r="T2356" s="80"/>
      <c r="U2356" s="80"/>
      <c r="V2356" s="80"/>
      <c r="W2356" s="80"/>
      <c r="X2356" s="80"/>
      <c r="Y2356" s="80"/>
      <c r="Z2356" s="80"/>
      <c r="AA2356" s="80"/>
      <c r="AB2356" s="80"/>
      <c r="AC2356" s="80"/>
      <c r="AD2356" s="80"/>
      <c r="AE2356" s="80"/>
      <c r="AF2356" s="80"/>
      <c r="AG2356" s="80"/>
      <c r="AH2356" s="80"/>
      <c r="AI2356" s="80"/>
      <c r="AJ2356" s="80"/>
      <c r="AK2356" s="80"/>
      <c r="AL2356" s="80"/>
      <c r="AM2356" s="80"/>
      <c r="AN2356" s="80"/>
      <c r="AO2356" s="80"/>
      <c r="AP2356" s="80"/>
      <c r="AQ2356" s="80"/>
      <c r="AR2356" s="80"/>
      <c r="AS2356" s="80"/>
      <c r="AT2356" s="80"/>
      <c r="AU2356" s="80"/>
      <c r="AV2356" s="80"/>
      <c r="AW2356" s="80"/>
      <c r="AX2356" s="80"/>
      <c r="AY2356" s="80"/>
      <c r="AZ2356" s="80"/>
      <c r="BA2356" s="80"/>
      <c r="BB2356" s="80"/>
      <c r="BC2356" s="80"/>
      <c r="BD2356" s="80"/>
      <c r="BE2356" s="80"/>
      <c r="BF2356" s="80"/>
      <c r="BG2356" s="80"/>
      <c r="BH2356" s="80"/>
      <c r="BI2356" s="80"/>
      <c r="BJ2356" s="80"/>
      <c r="BK2356" s="80"/>
      <c r="BL2356" s="80"/>
      <c r="BM2356" s="80"/>
      <c r="BN2356" s="80"/>
      <c r="BO2356" s="80"/>
      <c r="BP2356" s="80"/>
      <c r="BQ2356" s="80"/>
      <c r="BR2356" s="80"/>
      <c r="BS2356" s="80"/>
      <c r="BT2356" s="80"/>
      <c r="BU2356" s="80"/>
      <c r="BV2356" s="80"/>
      <c r="BW2356" s="80"/>
      <c r="BX2356" s="80"/>
      <c r="BY2356" s="80"/>
      <c r="BZ2356" s="80"/>
      <c r="CA2356" s="80"/>
      <c r="CB2356" s="80"/>
      <c r="CC2356" s="80"/>
      <c r="CD2356" s="80"/>
      <c r="CE2356" s="80"/>
      <c r="CF2356" s="80"/>
      <c r="CG2356" s="80"/>
      <c r="CH2356" s="80"/>
      <c r="CI2356" s="80"/>
      <c r="CJ2356" s="80"/>
      <c r="CK2356" s="80"/>
      <c r="CL2356" s="80"/>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1:116" x14ac:dyDescent="0.4">
      <c r="E2357" s="8"/>
      <c r="G2357" s="136"/>
      <c r="H2357" s="12"/>
      <c r="I2357" s="60"/>
      <c r="J2357" s="60"/>
      <c r="K2357" s="15"/>
      <c r="L2357" s="15"/>
      <c r="M2357" s="15"/>
      <c r="N2357" s="15"/>
      <c r="O2357" s="15"/>
      <c r="P2357" s="15"/>
      <c r="R2357" s="15"/>
      <c r="S2357" s="80"/>
      <c r="T2357" s="80"/>
      <c r="U2357" s="80"/>
      <c r="V2357" s="80"/>
      <c r="W2357" s="80"/>
      <c r="X2357" s="80"/>
      <c r="Y2357" s="80"/>
      <c r="Z2357" s="80"/>
      <c r="AA2357" s="80"/>
      <c r="AB2357" s="80"/>
      <c r="AC2357" s="80"/>
      <c r="AD2357" s="80"/>
      <c r="AE2357" s="80"/>
      <c r="AF2357" s="80"/>
      <c r="AG2357" s="80"/>
      <c r="AH2357" s="80"/>
      <c r="AI2357" s="80"/>
      <c r="AJ2357" s="80"/>
      <c r="AK2357" s="80"/>
      <c r="AL2357" s="80"/>
      <c r="AM2357" s="80"/>
      <c r="AN2357" s="80"/>
      <c r="AO2357" s="80"/>
      <c r="AP2357" s="80"/>
      <c r="AQ2357" s="80"/>
      <c r="AR2357" s="80"/>
      <c r="AS2357" s="80"/>
      <c r="AT2357" s="80"/>
      <c r="AU2357" s="80"/>
      <c r="AV2357" s="80"/>
      <c r="AW2357" s="80"/>
      <c r="AX2357" s="80"/>
      <c r="AY2357" s="80"/>
      <c r="AZ2357" s="80"/>
      <c r="BA2357" s="80"/>
      <c r="BB2357" s="80"/>
      <c r="BC2357" s="80"/>
      <c r="BD2357" s="80"/>
      <c r="BE2357" s="80"/>
      <c r="BF2357" s="80"/>
      <c r="BG2357" s="80"/>
      <c r="BH2357" s="80"/>
      <c r="BI2357" s="80"/>
      <c r="BJ2357" s="80"/>
      <c r="BK2357" s="80"/>
      <c r="BL2357" s="80"/>
      <c r="BM2357" s="80"/>
      <c r="BN2357" s="80"/>
      <c r="BO2357" s="80"/>
      <c r="BP2357" s="80"/>
      <c r="BQ2357" s="80"/>
      <c r="BR2357" s="80"/>
      <c r="BS2357" s="80"/>
      <c r="BT2357" s="80"/>
      <c r="BU2357" s="80"/>
      <c r="BV2357" s="80"/>
      <c r="BW2357" s="80"/>
      <c r="BX2357" s="80"/>
      <c r="BY2357" s="80"/>
      <c r="BZ2357" s="80"/>
      <c r="CA2357" s="80"/>
      <c r="CB2357" s="80"/>
      <c r="CC2357" s="80"/>
      <c r="CD2357" s="80"/>
      <c r="CE2357" s="80"/>
      <c r="CF2357" s="80"/>
      <c r="CG2357" s="80"/>
      <c r="CH2357" s="80"/>
      <c r="CI2357" s="80"/>
      <c r="CJ2357" s="80"/>
      <c r="CK2357" s="80"/>
      <c r="CL2357" s="80"/>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1:116" x14ac:dyDescent="0.4">
      <c r="E2358" s="8"/>
      <c r="G2358" s="136"/>
      <c r="H2358" s="12"/>
      <c r="I2358" s="60"/>
      <c r="J2358" s="60"/>
      <c r="K2358" s="15"/>
      <c r="L2358" s="15"/>
      <c r="M2358" s="15"/>
      <c r="N2358" s="15"/>
      <c r="O2358" s="15"/>
      <c r="P2358" s="15"/>
      <c r="R2358" s="15"/>
      <c r="S2358" s="80"/>
      <c r="T2358" s="80"/>
      <c r="U2358" s="80"/>
      <c r="V2358" s="80"/>
      <c r="W2358" s="80"/>
      <c r="X2358" s="80"/>
      <c r="Y2358" s="80"/>
      <c r="Z2358" s="80"/>
      <c r="AA2358" s="80"/>
      <c r="AB2358" s="80"/>
      <c r="AC2358" s="80"/>
      <c r="AD2358" s="80"/>
      <c r="AE2358" s="80"/>
      <c r="AF2358" s="80"/>
      <c r="AG2358" s="80"/>
      <c r="AH2358" s="80"/>
      <c r="AI2358" s="80"/>
      <c r="AJ2358" s="80"/>
      <c r="AK2358" s="80"/>
      <c r="AL2358" s="80"/>
      <c r="AM2358" s="80"/>
      <c r="AN2358" s="80"/>
      <c r="AO2358" s="80"/>
      <c r="AP2358" s="80"/>
      <c r="AQ2358" s="80"/>
      <c r="AR2358" s="80"/>
      <c r="AS2358" s="80"/>
      <c r="AT2358" s="80"/>
      <c r="AU2358" s="80"/>
      <c r="AV2358" s="80"/>
      <c r="AW2358" s="80"/>
      <c r="AX2358" s="80"/>
      <c r="AY2358" s="80"/>
      <c r="AZ2358" s="80"/>
      <c r="BA2358" s="80"/>
      <c r="BB2358" s="80"/>
      <c r="BC2358" s="80"/>
      <c r="BD2358" s="80"/>
      <c r="BE2358" s="80"/>
      <c r="BF2358" s="80"/>
      <c r="BG2358" s="80"/>
      <c r="BH2358" s="80"/>
      <c r="BI2358" s="80"/>
      <c r="BJ2358" s="80"/>
      <c r="BK2358" s="80"/>
      <c r="BL2358" s="80"/>
      <c r="BM2358" s="80"/>
      <c r="BN2358" s="80"/>
      <c r="BO2358" s="80"/>
      <c r="BP2358" s="80"/>
      <c r="BQ2358" s="80"/>
      <c r="BR2358" s="80"/>
      <c r="BS2358" s="80"/>
      <c r="BT2358" s="80"/>
      <c r="BU2358" s="80"/>
      <c r="BV2358" s="80"/>
      <c r="BW2358" s="80"/>
      <c r="BX2358" s="80"/>
      <c r="BY2358" s="80"/>
      <c r="BZ2358" s="80"/>
      <c r="CA2358" s="80"/>
      <c r="CB2358" s="80"/>
      <c r="CC2358" s="80"/>
      <c r="CD2358" s="80"/>
      <c r="CE2358" s="80"/>
      <c r="CF2358" s="80"/>
      <c r="CG2358" s="80"/>
      <c r="CH2358" s="80"/>
      <c r="CI2358" s="80"/>
      <c r="CJ2358" s="80"/>
      <c r="CK2358" s="80"/>
      <c r="CL2358" s="80"/>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1:116" x14ac:dyDescent="0.4">
      <c r="E2359" s="8"/>
      <c r="G2359" s="136"/>
      <c r="H2359" s="12"/>
      <c r="I2359" s="60"/>
      <c r="J2359" s="60"/>
      <c r="K2359" s="15"/>
      <c r="L2359" s="15"/>
      <c r="M2359" s="15"/>
      <c r="N2359" s="15"/>
      <c r="O2359" s="15"/>
      <c r="P2359" s="15"/>
      <c r="R2359" s="15"/>
      <c r="S2359" s="80"/>
      <c r="T2359" s="80"/>
      <c r="U2359" s="80"/>
      <c r="V2359" s="80"/>
      <c r="W2359" s="80"/>
      <c r="X2359" s="80"/>
      <c r="Y2359" s="80"/>
      <c r="Z2359" s="80"/>
      <c r="AA2359" s="80"/>
      <c r="AB2359" s="80"/>
      <c r="AC2359" s="80"/>
      <c r="AD2359" s="80"/>
      <c r="AE2359" s="80"/>
      <c r="AF2359" s="80"/>
      <c r="AG2359" s="80"/>
      <c r="AH2359" s="80"/>
      <c r="AI2359" s="80"/>
      <c r="AJ2359" s="80"/>
      <c r="AK2359" s="80"/>
      <c r="AL2359" s="80"/>
      <c r="AM2359" s="80"/>
      <c r="AN2359" s="80"/>
      <c r="AO2359" s="80"/>
      <c r="AP2359" s="80"/>
      <c r="AQ2359" s="80"/>
      <c r="AR2359" s="80"/>
      <c r="AS2359" s="80"/>
      <c r="AT2359" s="80"/>
      <c r="AU2359" s="80"/>
      <c r="AV2359" s="80"/>
      <c r="AW2359" s="80"/>
      <c r="AX2359" s="80"/>
      <c r="AY2359" s="80"/>
      <c r="AZ2359" s="80"/>
      <c r="BA2359" s="80"/>
      <c r="BB2359" s="80"/>
      <c r="BC2359" s="80"/>
      <c r="BD2359" s="80"/>
      <c r="BE2359" s="80"/>
      <c r="BF2359" s="80"/>
      <c r="BG2359" s="80"/>
      <c r="BH2359" s="80"/>
      <c r="BI2359" s="80"/>
      <c r="BJ2359" s="80"/>
      <c r="BK2359" s="80"/>
      <c r="BL2359" s="80"/>
      <c r="BM2359" s="80"/>
      <c r="BN2359" s="80"/>
      <c r="BO2359" s="80"/>
      <c r="BP2359" s="80"/>
      <c r="BQ2359" s="80"/>
      <c r="BR2359" s="80"/>
      <c r="BS2359" s="80"/>
      <c r="BT2359" s="80"/>
      <c r="BU2359" s="80"/>
      <c r="BV2359" s="80"/>
      <c r="BW2359" s="80"/>
      <c r="BX2359" s="80"/>
      <c r="BY2359" s="80"/>
      <c r="BZ2359" s="80"/>
      <c r="CA2359" s="80"/>
      <c r="CB2359" s="80"/>
      <c r="CC2359" s="80"/>
      <c r="CD2359" s="80"/>
      <c r="CE2359" s="80"/>
      <c r="CF2359" s="80"/>
      <c r="CG2359" s="80"/>
      <c r="CH2359" s="80"/>
      <c r="CI2359" s="80"/>
      <c r="CJ2359" s="80"/>
      <c r="CK2359" s="80"/>
      <c r="CL2359" s="80"/>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1:116" x14ac:dyDescent="0.4">
      <c r="E2360" s="8"/>
      <c r="G2360" s="136"/>
      <c r="H2360" s="12"/>
      <c r="I2360" s="60"/>
      <c r="J2360" s="60"/>
      <c r="K2360" s="15"/>
      <c r="L2360" s="15"/>
      <c r="M2360" s="15"/>
      <c r="N2360" s="15"/>
      <c r="O2360" s="15"/>
      <c r="P2360" s="15"/>
      <c r="R2360" s="15"/>
      <c r="S2360" s="80"/>
      <c r="T2360" s="80"/>
      <c r="U2360" s="80"/>
      <c r="V2360" s="80"/>
      <c r="W2360" s="80"/>
      <c r="X2360" s="80"/>
      <c r="Y2360" s="80"/>
      <c r="Z2360" s="80"/>
      <c r="AA2360" s="80"/>
      <c r="AB2360" s="80"/>
      <c r="AC2360" s="80"/>
      <c r="AD2360" s="80"/>
      <c r="AE2360" s="80"/>
      <c r="AF2360" s="80"/>
      <c r="AG2360" s="80"/>
      <c r="AH2360" s="80"/>
      <c r="AI2360" s="80"/>
      <c r="AJ2360" s="80"/>
      <c r="AK2360" s="80"/>
      <c r="AL2360" s="80"/>
      <c r="AM2360" s="80"/>
      <c r="AN2360" s="80"/>
      <c r="AO2360" s="80"/>
      <c r="AP2360" s="80"/>
      <c r="AQ2360" s="80"/>
      <c r="AR2360" s="80"/>
      <c r="AS2360" s="80"/>
      <c r="AT2360" s="80"/>
      <c r="AU2360" s="80"/>
      <c r="AV2360" s="80"/>
      <c r="AW2360" s="80"/>
      <c r="AX2360" s="80"/>
      <c r="AY2360" s="80"/>
      <c r="AZ2360" s="80"/>
      <c r="BA2360" s="80"/>
      <c r="BB2360" s="80"/>
      <c r="BC2360" s="80"/>
      <c r="BD2360" s="80"/>
      <c r="BE2360" s="80"/>
      <c r="BF2360" s="80"/>
      <c r="BG2360" s="80"/>
      <c r="BH2360" s="80"/>
      <c r="BI2360" s="80"/>
      <c r="BJ2360" s="80"/>
      <c r="BK2360" s="80"/>
      <c r="BL2360" s="80"/>
      <c r="BM2360" s="80"/>
      <c r="BN2360" s="80"/>
      <c r="BO2360" s="80"/>
      <c r="BP2360" s="80"/>
      <c r="BQ2360" s="80"/>
      <c r="BR2360" s="80"/>
      <c r="BS2360" s="80"/>
      <c r="BT2360" s="80"/>
      <c r="BU2360" s="80"/>
      <c r="BV2360" s="80"/>
      <c r="BW2360" s="80"/>
      <c r="BX2360" s="80"/>
      <c r="BY2360" s="80"/>
      <c r="BZ2360" s="80"/>
      <c r="CA2360" s="80"/>
      <c r="CB2360" s="80"/>
      <c r="CC2360" s="80"/>
      <c r="CD2360" s="80"/>
      <c r="CE2360" s="80"/>
      <c r="CF2360" s="80"/>
      <c r="CG2360" s="80"/>
      <c r="CH2360" s="80"/>
      <c r="CI2360" s="80"/>
      <c r="CJ2360" s="80"/>
      <c r="CK2360" s="80"/>
      <c r="CL2360" s="80"/>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1:116" x14ac:dyDescent="0.4">
      <c r="A2361" s="27"/>
      <c r="B2361" s="27"/>
      <c r="C2361" s="27"/>
      <c r="D2361" s="27"/>
      <c r="E2361" s="27"/>
      <c r="F2361" s="27"/>
      <c r="G2361" s="27"/>
      <c r="H2361" s="27"/>
      <c r="I2361" s="27"/>
      <c r="J2361" s="27"/>
      <c r="K2361" s="27"/>
      <c r="L2361" s="27"/>
      <c r="M2361" s="27"/>
      <c r="N2361" s="27"/>
      <c r="O2361" s="27"/>
      <c r="P2361" s="27"/>
      <c r="CN2361" s="27"/>
    </row>
    <row r="2368" spans="1:116" x14ac:dyDescent="0.4">
      <c r="A2368" s="27"/>
      <c r="B2368" s="27"/>
      <c r="C2368" s="27"/>
      <c r="D2368" s="27"/>
      <c r="E2368" s="27"/>
      <c r="F2368" s="27"/>
      <c r="G2368" s="27"/>
      <c r="H2368" s="27"/>
      <c r="I2368" s="27"/>
      <c r="J2368" s="27"/>
      <c r="K2368" s="27"/>
      <c r="L2368" s="27"/>
      <c r="M2368" s="27"/>
      <c r="N2368" s="27"/>
      <c r="O2368" s="27"/>
      <c r="P2368" s="27"/>
      <c r="CN2368" s="27"/>
    </row>
    <row r="2369" spans="1:116" x14ac:dyDescent="0.4">
      <c r="A2369" s="27"/>
      <c r="B2369" s="27"/>
      <c r="C2369" s="27"/>
      <c r="D2369" s="27"/>
      <c r="E2369" s="27"/>
      <c r="F2369" s="27"/>
      <c r="G2369" s="27"/>
      <c r="H2369" s="27"/>
      <c r="I2369" s="27"/>
      <c r="J2369" s="27"/>
      <c r="K2369" s="27"/>
      <c r="L2369" s="27"/>
      <c r="M2369" s="27"/>
      <c r="N2369" s="27"/>
      <c r="O2369" s="27"/>
      <c r="P2369" s="27"/>
      <c r="CN2369" s="27"/>
    </row>
    <row r="2370" spans="1:116" x14ac:dyDescent="0.4">
      <c r="A2370" s="27"/>
      <c r="B2370" s="27"/>
      <c r="C2370" s="27"/>
      <c r="D2370" s="27"/>
      <c r="E2370" s="27"/>
      <c r="F2370" s="27"/>
      <c r="G2370" s="27"/>
      <c r="H2370" s="27"/>
      <c r="I2370" s="27"/>
      <c r="J2370" s="27"/>
      <c r="K2370" s="27"/>
      <c r="L2370" s="27"/>
      <c r="M2370" s="27"/>
      <c r="N2370" s="27"/>
      <c r="O2370" s="27"/>
      <c r="P2370" s="27"/>
      <c r="CN2370" s="27"/>
    </row>
    <row r="2371" spans="1:116" x14ac:dyDescent="0.4">
      <c r="A2371" s="27"/>
      <c r="B2371" s="27"/>
      <c r="C2371" s="27"/>
      <c r="D2371" s="27"/>
      <c r="E2371" s="27"/>
      <c r="F2371" s="27"/>
      <c r="G2371" s="27"/>
      <c r="H2371" s="27"/>
      <c r="I2371" s="27"/>
      <c r="J2371" s="27"/>
      <c r="K2371" s="27"/>
      <c r="L2371" s="27"/>
      <c r="M2371" s="27"/>
      <c r="N2371" s="27"/>
      <c r="O2371" s="27"/>
      <c r="P2371" s="27"/>
      <c r="CN2371" s="27"/>
    </row>
    <row r="2372" spans="1:116" x14ac:dyDescent="0.4">
      <c r="A2372" s="27"/>
      <c r="B2372" s="27"/>
      <c r="C2372" s="27"/>
      <c r="D2372" s="27"/>
      <c r="E2372" s="27"/>
      <c r="F2372" s="27"/>
      <c r="G2372" s="27"/>
      <c r="H2372" s="27"/>
      <c r="I2372" s="27"/>
      <c r="J2372" s="27"/>
      <c r="K2372" s="27"/>
      <c r="L2372" s="27"/>
      <c r="M2372" s="27"/>
      <c r="N2372" s="27"/>
      <c r="O2372" s="27"/>
      <c r="P2372" s="27"/>
      <c r="CN2372" s="27"/>
    </row>
    <row r="2373" spans="1:116" x14ac:dyDescent="0.4">
      <c r="A2373" s="27"/>
      <c r="B2373" s="27"/>
      <c r="C2373" s="27"/>
      <c r="D2373" s="27"/>
      <c r="E2373" s="27"/>
      <c r="F2373" s="27"/>
      <c r="G2373" s="27"/>
      <c r="H2373" s="27"/>
      <c r="I2373" s="27"/>
      <c r="J2373" s="27"/>
      <c r="K2373" s="27"/>
      <c r="L2373" s="27"/>
      <c r="M2373" s="27"/>
      <c r="N2373" s="27"/>
      <c r="O2373" s="27"/>
      <c r="P2373" s="27"/>
      <c r="CN2373" s="27"/>
    </row>
    <row r="2374" spans="1:116" x14ac:dyDescent="0.4">
      <c r="A2374" s="27"/>
      <c r="B2374" s="27"/>
      <c r="C2374" s="27"/>
      <c r="D2374" s="27"/>
      <c r="E2374" s="27"/>
      <c r="F2374" s="27"/>
      <c r="G2374" s="27"/>
      <c r="H2374" s="27"/>
      <c r="I2374" s="27"/>
      <c r="J2374" s="27"/>
      <c r="K2374" s="27"/>
      <c r="L2374" s="27"/>
      <c r="M2374" s="27"/>
      <c r="N2374" s="27"/>
      <c r="O2374" s="27"/>
      <c r="P2374" s="27"/>
      <c r="CN2374" s="27"/>
    </row>
    <row r="2375" spans="1:116" x14ac:dyDescent="0.4">
      <c r="A2375" s="27"/>
      <c r="B2375" s="27"/>
      <c r="C2375" s="27"/>
      <c r="D2375" s="27"/>
      <c r="E2375" s="27"/>
      <c r="F2375" s="27"/>
      <c r="G2375" s="27"/>
      <c r="H2375" s="27"/>
      <c r="I2375" s="27"/>
      <c r="J2375" s="27"/>
      <c r="K2375" s="27"/>
      <c r="L2375" s="27"/>
      <c r="M2375" s="27"/>
      <c r="N2375" s="27"/>
      <c r="O2375" s="27"/>
      <c r="P2375" s="27"/>
      <c r="CN2375" s="27"/>
    </row>
    <row r="2376" spans="1:116" x14ac:dyDescent="0.4">
      <c r="A2376" s="27"/>
      <c r="B2376" s="27"/>
      <c r="C2376" s="27"/>
      <c r="D2376" s="27"/>
      <c r="E2376" s="27"/>
      <c r="F2376" s="27"/>
      <c r="G2376" s="27"/>
      <c r="H2376" s="27"/>
      <c r="I2376" s="27"/>
      <c r="J2376" s="27"/>
      <c r="K2376" s="27"/>
      <c r="L2376" s="27"/>
      <c r="M2376" s="27"/>
      <c r="N2376" s="27"/>
      <c r="O2376" s="27"/>
      <c r="P2376" s="27"/>
      <c r="CN2376" s="27"/>
    </row>
    <row r="2377" spans="1:116" x14ac:dyDescent="0.4">
      <c r="A2377" s="27"/>
      <c r="B2377" s="27"/>
      <c r="C2377" s="27"/>
      <c r="D2377" s="27"/>
      <c r="E2377" s="27"/>
      <c r="F2377" s="27"/>
      <c r="G2377" s="27"/>
      <c r="H2377" s="27"/>
      <c r="I2377" s="27"/>
      <c r="J2377" s="27"/>
      <c r="K2377" s="27"/>
      <c r="L2377" s="27"/>
      <c r="M2377" s="27"/>
      <c r="N2377" s="27"/>
      <c r="O2377" s="27"/>
      <c r="P2377" s="27"/>
      <c r="CN2377" s="27"/>
    </row>
    <row r="2378" spans="1:116" x14ac:dyDescent="0.4">
      <c r="A2378" s="27"/>
      <c r="B2378" s="27"/>
      <c r="C2378" s="27"/>
      <c r="D2378" s="27"/>
      <c r="E2378" s="27"/>
      <c r="F2378" s="27"/>
      <c r="G2378" s="27"/>
      <c r="H2378" s="27"/>
      <c r="I2378" s="27"/>
      <c r="J2378" s="27"/>
      <c r="K2378" s="27"/>
      <c r="L2378" s="27"/>
      <c r="M2378" s="27"/>
      <c r="N2378" s="27"/>
      <c r="O2378" s="27"/>
      <c r="P2378" s="27"/>
      <c r="CN2378" s="27"/>
    </row>
    <row r="2379" spans="1:116" x14ac:dyDescent="0.4">
      <c r="E2379" s="8"/>
      <c r="G2379" s="136"/>
      <c r="H2379" s="12"/>
      <c r="I2379" s="60"/>
      <c r="J2379" s="60"/>
      <c r="K2379" s="15"/>
      <c r="L2379" s="15"/>
      <c r="M2379" s="15"/>
      <c r="N2379" s="15"/>
      <c r="O2379" s="15"/>
      <c r="P2379" s="15"/>
      <c r="R2379" s="15"/>
      <c r="S2379" s="179"/>
      <c r="T2379" s="179"/>
      <c r="U2379" s="179"/>
      <c r="V2379" s="179"/>
      <c r="W2379" s="179"/>
      <c r="X2379" s="179"/>
      <c r="Y2379" s="179"/>
      <c r="Z2379" s="179"/>
      <c r="AA2379" s="179"/>
      <c r="AB2379" s="179"/>
      <c r="AC2379" s="179"/>
      <c r="AD2379" s="179"/>
      <c r="AE2379" s="179"/>
      <c r="AF2379" s="179"/>
      <c r="AG2379" s="179"/>
      <c r="AH2379" s="179"/>
      <c r="AI2379" s="179"/>
      <c r="AJ2379" s="179"/>
      <c r="AK2379" s="179"/>
      <c r="AL2379" s="179"/>
      <c r="AM2379" s="179"/>
      <c r="AN2379" s="179"/>
      <c r="AO2379" s="179"/>
      <c r="AP2379" s="179"/>
      <c r="AQ2379" s="179"/>
      <c r="AR2379" s="179"/>
      <c r="AS2379" s="179"/>
      <c r="AT2379" s="179"/>
      <c r="AU2379" s="179"/>
      <c r="AV2379" s="179"/>
      <c r="AW2379" s="179"/>
      <c r="AX2379" s="179"/>
      <c r="AY2379" s="179"/>
      <c r="AZ2379" s="179"/>
      <c r="BA2379" s="179"/>
      <c r="BB2379" s="179"/>
      <c r="BC2379" s="179"/>
      <c r="BD2379" s="179"/>
      <c r="BE2379" s="179"/>
      <c r="BF2379" s="179"/>
      <c r="BG2379" s="179"/>
      <c r="BH2379" s="179"/>
      <c r="BI2379" s="179"/>
      <c r="BJ2379" s="179"/>
      <c r="BK2379" s="179"/>
      <c r="BL2379" s="179"/>
      <c r="BM2379" s="179"/>
      <c r="BN2379" s="179"/>
      <c r="BO2379" s="179"/>
      <c r="BP2379" s="179"/>
      <c r="BQ2379" s="179"/>
      <c r="BR2379" s="179"/>
      <c r="BS2379" s="179"/>
      <c r="BT2379" s="179"/>
      <c r="BU2379" s="179"/>
      <c r="BV2379" s="179"/>
      <c r="BW2379" s="179"/>
      <c r="BX2379" s="179"/>
      <c r="BY2379" s="179"/>
      <c r="BZ2379" s="179"/>
      <c r="CA2379" s="179"/>
      <c r="CB2379" s="179"/>
      <c r="CC2379" s="179"/>
      <c r="CD2379" s="179"/>
      <c r="CE2379" s="179"/>
      <c r="CF2379" s="179"/>
      <c r="CG2379" s="179"/>
      <c r="CH2379" s="179"/>
      <c r="CI2379" s="179"/>
      <c r="CJ2379" s="179"/>
      <c r="CK2379" s="179"/>
      <c r="CL2379" s="179"/>
      <c r="CN2379" s="60"/>
      <c r="CO2379" s="179"/>
      <c r="CP2379" s="179"/>
      <c r="CQ2379" s="179"/>
      <c r="CR2379" s="179"/>
      <c r="CS2379" s="179"/>
      <c r="CT2379" s="179"/>
      <c r="CU2379" s="179"/>
      <c r="CV2379" s="179"/>
      <c r="CW2379" s="179"/>
      <c r="CX2379" s="179"/>
      <c r="CY2379" s="179"/>
      <c r="CZ2379" s="179"/>
      <c r="DA2379" s="179"/>
      <c r="DB2379" s="179"/>
      <c r="DC2379" s="179"/>
      <c r="DD2379" s="179"/>
      <c r="DE2379" s="179"/>
      <c r="DF2379" s="179"/>
      <c r="DG2379" s="179"/>
      <c r="DH2379" s="179"/>
      <c r="DI2379" s="179"/>
      <c r="DJ2379" s="179"/>
      <c r="DK2379" s="179"/>
      <c r="DL2379" s="179"/>
    </row>
    <row r="2380" spans="1:116" x14ac:dyDescent="0.4">
      <c r="E2380" s="8"/>
      <c r="G2380" s="136"/>
      <c r="H2380" s="12"/>
      <c r="I2380" s="60"/>
      <c r="J2380" s="60"/>
      <c r="K2380" s="15"/>
      <c r="L2380" s="15"/>
      <c r="M2380" s="15"/>
      <c r="N2380" s="15"/>
      <c r="O2380" s="15"/>
      <c r="P2380" s="15"/>
      <c r="R2380" s="15"/>
      <c r="S2380" s="179"/>
      <c r="T2380" s="179"/>
      <c r="U2380" s="179"/>
      <c r="V2380" s="179"/>
      <c r="W2380" s="179"/>
      <c r="X2380" s="179"/>
      <c r="Y2380" s="179"/>
      <c r="Z2380" s="179"/>
      <c r="AA2380" s="179"/>
      <c r="AB2380" s="179"/>
      <c r="AC2380" s="179"/>
      <c r="AD2380" s="179"/>
      <c r="AE2380" s="179"/>
      <c r="AF2380" s="179"/>
      <c r="AG2380" s="179"/>
      <c r="AH2380" s="179"/>
      <c r="AI2380" s="179"/>
      <c r="AJ2380" s="179"/>
      <c r="AK2380" s="179"/>
      <c r="AL2380" s="179"/>
      <c r="AM2380" s="179"/>
      <c r="AN2380" s="179"/>
      <c r="AO2380" s="179"/>
      <c r="AP2380" s="179"/>
      <c r="AQ2380" s="179"/>
      <c r="AR2380" s="179"/>
      <c r="AS2380" s="179"/>
      <c r="AT2380" s="179"/>
      <c r="AU2380" s="179"/>
      <c r="AV2380" s="179"/>
      <c r="AW2380" s="179"/>
      <c r="AX2380" s="179"/>
      <c r="AY2380" s="179"/>
      <c r="AZ2380" s="179"/>
      <c r="BA2380" s="179"/>
      <c r="BB2380" s="179"/>
      <c r="BC2380" s="179"/>
      <c r="BD2380" s="179"/>
      <c r="BE2380" s="179"/>
      <c r="BF2380" s="179"/>
      <c r="BG2380" s="179"/>
      <c r="BH2380" s="179"/>
      <c r="BI2380" s="179"/>
      <c r="BJ2380" s="179"/>
      <c r="BK2380" s="179"/>
      <c r="BL2380" s="179"/>
      <c r="BM2380" s="179"/>
      <c r="BN2380" s="179"/>
      <c r="BO2380" s="179"/>
      <c r="BP2380" s="179"/>
      <c r="BQ2380" s="179"/>
      <c r="BR2380" s="179"/>
      <c r="BS2380" s="179"/>
      <c r="BT2380" s="179"/>
      <c r="BU2380" s="179"/>
      <c r="BV2380" s="179"/>
      <c r="BW2380" s="179"/>
      <c r="BX2380" s="179"/>
      <c r="BY2380" s="179"/>
      <c r="BZ2380" s="179"/>
      <c r="CA2380" s="179"/>
      <c r="CB2380" s="179"/>
      <c r="CC2380" s="179"/>
      <c r="CD2380" s="179"/>
      <c r="CE2380" s="179"/>
      <c r="CF2380" s="179"/>
      <c r="CG2380" s="179"/>
      <c r="CH2380" s="179"/>
      <c r="CI2380" s="179"/>
      <c r="CJ2380" s="179"/>
      <c r="CK2380" s="179"/>
      <c r="CL2380" s="179"/>
      <c r="CN2380" s="60"/>
      <c r="CO2380" s="179"/>
      <c r="CP2380" s="179"/>
      <c r="CQ2380" s="179"/>
      <c r="CR2380" s="179"/>
      <c r="CS2380" s="179"/>
      <c r="CT2380" s="179"/>
      <c r="CU2380" s="179"/>
      <c r="CV2380" s="179"/>
      <c r="CW2380" s="179"/>
      <c r="CX2380" s="179"/>
      <c r="CY2380" s="179"/>
      <c r="CZ2380" s="179"/>
      <c r="DA2380" s="179"/>
      <c r="DB2380" s="179"/>
      <c r="DC2380" s="179"/>
      <c r="DD2380" s="179"/>
      <c r="DE2380" s="179"/>
      <c r="DF2380" s="179"/>
      <c r="DG2380" s="179"/>
      <c r="DH2380" s="179"/>
      <c r="DI2380" s="179"/>
      <c r="DJ2380" s="179"/>
      <c r="DK2380" s="179"/>
      <c r="DL2380" s="179"/>
    </row>
    <row r="2381" spans="1:116" x14ac:dyDescent="0.4">
      <c r="E2381" s="8"/>
      <c r="G2381" s="136"/>
      <c r="H2381" s="12"/>
      <c r="I2381" s="60"/>
      <c r="J2381" s="60"/>
      <c r="K2381" s="15"/>
      <c r="L2381" s="15"/>
      <c r="M2381" s="15"/>
      <c r="N2381" s="15"/>
      <c r="O2381" s="15"/>
      <c r="P2381" s="15"/>
      <c r="R2381" s="15"/>
      <c r="S2381" s="179"/>
      <c r="T2381" s="179"/>
      <c r="U2381" s="179"/>
      <c r="V2381" s="179"/>
      <c r="W2381" s="179"/>
      <c r="X2381" s="179"/>
      <c r="Y2381" s="179"/>
      <c r="Z2381" s="179"/>
      <c r="AA2381" s="179"/>
      <c r="AB2381" s="179"/>
      <c r="AC2381" s="179"/>
      <c r="AD2381" s="179"/>
      <c r="AE2381" s="179"/>
      <c r="AF2381" s="179"/>
      <c r="AG2381" s="179"/>
      <c r="AH2381" s="179"/>
      <c r="AI2381" s="179"/>
      <c r="AJ2381" s="179"/>
      <c r="AK2381" s="179"/>
      <c r="AL2381" s="179"/>
      <c r="AM2381" s="179"/>
      <c r="AN2381" s="179"/>
      <c r="AO2381" s="179"/>
      <c r="AP2381" s="179"/>
      <c r="AQ2381" s="179"/>
      <c r="AR2381" s="179"/>
      <c r="AS2381" s="179"/>
      <c r="AT2381" s="179"/>
      <c r="AU2381" s="179"/>
      <c r="AV2381" s="179"/>
      <c r="AW2381" s="179"/>
      <c r="AX2381" s="179"/>
      <c r="AY2381" s="179"/>
      <c r="AZ2381" s="179"/>
      <c r="BA2381" s="179"/>
      <c r="BB2381" s="179"/>
      <c r="BC2381" s="179"/>
      <c r="BD2381" s="179"/>
      <c r="BE2381" s="179"/>
      <c r="BF2381" s="179"/>
      <c r="BG2381" s="179"/>
      <c r="BH2381" s="179"/>
      <c r="BI2381" s="179"/>
      <c r="BJ2381" s="179"/>
      <c r="BK2381" s="179"/>
      <c r="BL2381" s="179"/>
      <c r="BM2381" s="179"/>
      <c r="BN2381" s="179"/>
      <c r="BO2381" s="179"/>
      <c r="BP2381" s="179"/>
      <c r="BQ2381" s="179"/>
      <c r="BR2381" s="179"/>
      <c r="BS2381" s="179"/>
      <c r="BT2381" s="179"/>
      <c r="BU2381" s="179"/>
      <c r="BV2381" s="179"/>
      <c r="BW2381" s="179"/>
      <c r="BX2381" s="179"/>
      <c r="BY2381" s="179"/>
      <c r="BZ2381" s="179"/>
      <c r="CA2381" s="179"/>
      <c r="CB2381" s="179"/>
      <c r="CC2381" s="179"/>
      <c r="CD2381" s="179"/>
      <c r="CE2381" s="179"/>
      <c r="CF2381" s="179"/>
      <c r="CG2381" s="179"/>
      <c r="CH2381" s="179"/>
      <c r="CI2381" s="179"/>
      <c r="CJ2381" s="179"/>
      <c r="CK2381" s="179"/>
      <c r="CL2381" s="179"/>
      <c r="CN2381" s="60"/>
      <c r="CO2381" s="179"/>
      <c r="CP2381" s="179"/>
      <c r="CQ2381" s="179"/>
      <c r="CR2381" s="179"/>
      <c r="CS2381" s="179"/>
      <c r="CT2381" s="179"/>
      <c r="CU2381" s="179"/>
      <c r="CV2381" s="179"/>
      <c r="CW2381" s="179"/>
      <c r="CX2381" s="179"/>
      <c r="CY2381" s="179"/>
      <c r="CZ2381" s="179"/>
      <c r="DA2381" s="179"/>
      <c r="DB2381" s="179"/>
      <c r="DC2381" s="179"/>
      <c r="DD2381" s="179"/>
      <c r="DE2381" s="179"/>
      <c r="DF2381" s="179"/>
      <c r="DG2381" s="179"/>
      <c r="DH2381" s="179"/>
      <c r="DI2381" s="179"/>
      <c r="DJ2381" s="179"/>
      <c r="DK2381" s="179"/>
      <c r="DL2381" s="179"/>
    </row>
    <row r="2382" spans="1:116" x14ac:dyDescent="0.4">
      <c r="E2382" s="8"/>
      <c r="G2382" s="136"/>
      <c r="H2382" s="12"/>
      <c r="I2382" s="60"/>
      <c r="J2382" s="60"/>
      <c r="K2382" s="15"/>
      <c r="L2382" s="15"/>
      <c r="M2382" s="15"/>
      <c r="N2382" s="15"/>
      <c r="O2382" s="15"/>
      <c r="P2382" s="15"/>
      <c r="R2382" s="15"/>
      <c r="S2382" s="179"/>
      <c r="T2382" s="179"/>
      <c r="U2382" s="179"/>
      <c r="V2382" s="179"/>
      <c r="W2382" s="179"/>
      <c r="X2382" s="179"/>
      <c r="Y2382" s="179"/>
      <c r="Z2382" s="179"/>
      <c r="AA2382" s="179"/>
      <c r="AB2382" s="179"/>
      <c r="AC2382" s="179"/>
      <c r="AD2382" s="179"/>
      <c r="AE2382" s="179"/>
      <c r="AF2382" s="179"/>
      <c r="AG2382" s="179"/>
      <c r="AH2382" s="179"/>
      <c r="AI2382" s="179"/>
      <c r="AJ2382" s="179"/>
      <c r="AK2382" s="179"/>
      <c r="AL2382" s="179"/>
      <c r="AM2382" s="179"/>
      <c r="AN2382" s="179"/>
      <c r="AO2382" s="179"/>
      <c r="AP2382" s="179"/>
      <c r="AQ2382" s="179"/>
      <c r="AR2382" s="179"/>
      <c r="AS2382" s="179"/>
      <c r="AT2382" s="179"/>
      <c r="AU2382" s="179"/>
      <c r="AV2382" s="179"/>
      <c r="AW2382" s="179"/>
      <c r="AX2382" s="179"/>
      <c r="AY2382" s="179"/>
      <c r="AZ2382" s="179"/>
      <c r="BA2382" s="179"/>
      <c r="BB2382" s="179"/>
      <c r="BC2382" s="179"/>
      <c r="BD2382" s="179"/>
      <c r="BE2382" s="179"/>
      <c r="BF2382" s="179"/>
      <c r="BG2382" s="179"/>
      <c r="BH2382" s="179"/>
      <c r="BI2382" s="179"/>
      <c r="BJ2382" s="179"/>
      <c r="BK2382" s="179"/>
      <c r="BL2382" s="179"/>
      <c r="BM2382" s="179"/>
      <c r="BN2382" s="179"/>
      <c r="BO2382" s="179"/>
      <c r="BP2382" s="179"/>
      <c r="BQ2382" s="179"/>
      <c r="BR2382" s="179"/>
      <c r="BS2382" s="179"/>
      <c r="BT2382" s="179"/>
      <c r="BU2382" s="179"/>
      <c r="BV2382" s="179"/>
      <c r="BW2382" s="179"/>
      <c r="BX2382" s="179"/>
      <c r="BY2382" s="179"/>
      <c r="BZ2382" s="179"/>
      <c r="CA2382" s="179"/>
      <c r="CB2382" s="179"/>
      <c r="CC2382" s="179"/>
      <c r="CD2382" s="179"/>
      <c r="CE2382" s="179"/>
      <c r="CF2382" s="179"/>
      <c r="CG2382" s="179"/>
      <c r="CH2382" s="179"/>
      <c r="CI2382" s="179"/>
      <c r="CJ2382" s="179"/>
      <c r="CK2382" s="179"/>
      <c r="CL2382" s="179"/>
      <c r="CN2382" s="60"/>
      <c r="CO2382" s="179"/>
      <c r="CP2382" s="179"/>
      <c r="CQ2382" s="179"/>
      <c r="CR2382" s="179"/>
      <c r="CS2382" s="179"/>
      <c r="CT2382" s="179"/>
      <c r="CU2382" s="179"/>
      <c r="CV2382" s="179"/>
      <c r="CW2382" s="179"/>
      <c r="CX2382" s="179"/>
      <c r="CY2382" s="179"/>
      <c r="CZ2382" s="179"/>
      <c r="DA2382" s="179"/>
      <c r="DB2382" s="179"/>
      <c r="DC2382" s="179"/>
      <c r="DD2382" s="179"/>
      <c r="DE2382" s="179"/>
      <c r="DF2382" s="179"/>
      <c r="DG2382" s="179"/>
      <c r="DH2382" s="179"/>
      <c r="DI2382" s="179"/>
      <c r="DJ2382" s="179"/>
      <c r="DK2382" s="179"/>
      <c r="DL2382" s="179"/>
    </row>
    <row r="2383" spans="1:116" x14ac:dyDescent="0.4">
      <c r="E2383" s="8"/>
      <c r="G2383" s="136"/>
      <c r="H2383" s="12"/>
      <c r="I2383" s="60"/>
      <c r="J2383" s="60"/>
      <c r="K2383" s="15"/>
      <c r="L2383" s="15"/>
      <c r="M2383" s="15"/>
      <c r="N2383" s="15"/>
      <c r="O2383" s="15"/>
      <c r="P2383" s="15"/>
      <c r="R2383" s="15"/>
      <c r="S2383" s="179"/>
      <c r="T2383" s="179"/>
      <c r="U2383" s="179"/>
      <c r="V2383" s="179"/>
      <c r="W2383" s="179"/>
      <c r="X2383" s="179"/>
      <c r="Y2383" s="179"/>
      <c r="Z2383" s="179"/>
      <c r="AA2383" s="179"/>
      <c r="AB2383" s="179"/>
      <c r="AC2383" s="179"/>
      <c r="AD2383" s="179"/>
      <c r="AE2383" s="179"/>
      <c r="AF2383" s="179"/>
      <c r="AG2383" s="179"/>
      <c r="AH2383" s="179"/>
      <c r="AI2383" s="179"/>
      <c r="AJ2383" s="179"/>
      <c r="AK2383" s="179"/>
      <c r="AL2383" s="179"/>
      <c r="AM2383" s="179"/>
      <c r="AN2383" s="179"/>
      <c r="AO2383" s="179"/>
      <c r="AP2383" s="179"/>
      <c r="AQ2383" s="179"/>
      <c r="AR2383" s="179"/>
      <c r="AS2383" s="179"/>
      <c r="AT2383" s="179"/>
      <c r="AU2383" s="179"/>
      <c r="AV2383" s="179"/>
      <c r="AW2383" s="179"/>
      <c r="AX2383" s="179"/>
      <c r="AY2383" s="179"/>
      <c r="AZ2383" s="179"/>
      <c r="BA2383" s="179"/>
      <c r="BB2383" s="179"/>
      <c r="BC2383" s="179"/>
      <c r="BD2383" s="179"/>
      <c r="BE2383" s="179"/>
      <c r="BF2383" s="179"/>
      <c r="BG2383" s="179"/>
      <c r="BH2383" s="179"/>
      <c r="BI2383" s="179"/>
      <c r="BJ2383" s="179"/>
      <c r="BK2383" s="179"/>
      <c r="BL2383" s="179"/>
      <c r="BM2383" s="179"/>
      <c r="BN2383" s="179"/>
      <c r="BO2383" s="179"/>
      <c r="BP2383" s="179"/>
      <c r="BQ2383" s="179"/>
      <c r="BR2383" s="179"/>
      <c r="BS2383" s="179"/>
      <c r="BT2383" s="179"/>
      <c r="BU2383" s="179"/>
      <c r="BV2383" s="179"/>
      <c r="BW2383" s="179"/>
      <c r="BX2383" s="179"/>
      <c r="BY2383" s="179"/>
      <c r="BZ2383" s="179"/>
      <c r="CA2383" s="179"/>
      <c r="CB2383" s="179"/>
      <c r="CC2383" s="179"/>
      <c r="CD2383" s="179"/>
      <c r="CE2383" s="179"/>
      <c r="CF2383" s="179"/>
      <c r="CG2383" s="179"/>
      <c r="CH2383" s="179"/>
      <c r="CI2383" s="179"/>
      <c r="CJ2383" s="179"/>
      <c r="CK2383" s="179"/>
      <c r="CL2383" s="179"/>
      <c r="CN2383" s="60"/>
      <c r="CO2383" s="179"/>
      <c r="CP2383" s="179"/>
      <c r="CQ2383" s="179"/>
      <c r="CR2383" s="179"/>
      <c r="CS2383" s="179"/>
      <c r="CT2383" s="179"/>
      <c r="CU2383" s="179"/>
      <c r="CV2383" s="179"/>
      <c r="CW2383" s="179"/>
      <c r="CX2383" s="179"/>
      <c r="CY2383" s="179"/>
      <c r="CZ2383" s="179"/>
      <c r="DA2383" s="179"/>
      <c r="DB2383" s="179"/>
      <c r="DC2383" s="179"/>
      <c r="DD2383" s="179"/>
      <c r="DE2383" s="179"/>
      <c r="DF2383" s="179"/>
      <c r="DG2383" s="179"/>
      <c r="DH2383" s="179"/>
      <c r="DI2383" s="179"/>
      <c r="DJ2383" s="179"/>
      <c r="DK2383" s="179"/>
      <c r="DL2383" s="179"/>
    </row>
    <row r="2384" spans="1:116" x14ac:dyDescent="0.4">
      <c r="E2384" s="8"/>
      <c r="G2384" s="136"/>
      <c r="H2384" s="12"/>
      <c r="I2384" s="60"/>
      <c r="J2384" s="60"/>
      <c r="K2384" s="15"/>
      <c r="L2384" s="15"/>
      <c r="M2384" s="15"/>
      <c r="N2384" s="15"/>
      <c r="O2384" s="15"/>
      <c r="P2384" s="15"/>
      <c r="R2384" s="15"/>
      <c r="S2384" s="179"/>
      <c r="T2384" s="179"/>
      <c r="U2384" s="179"/>
      <c r="V2384" s="179"/>
      <c r="W2384" s="179"/>
      <c r="X2384" s="179"/>
      <c r="Y2384" s="179"/>
      <c r="Z2384" s="179"/>
      <c r="AA2384" s="179"/>
      <c r="AB2384" s="179"/>
      <c r="AC2384" s="179"/>
      <c r="AD2384" s="179"/>
      <c r="AE2384" s="179"/>
      <c r="AF2384" s="179"/>
      <c r="AG2384" s="179"/>
      <c r="AH2384" s="179"/>
      <c r="AI2384" s="179"/>
      <c r="AJ2384" s="179"/>
      <c r="AK2384" s="179"/>
      <c r="AL2384" s="179"/>
      <c r="AM2384" s="179"/>
      <c r="AN2384" s="179"/>
      <c r="AO2384" s="179"/>
      <c r="AP2384" s="179"/>
      <c r="AQ2384" s="179"/>
      <c r="AR2384" s="179"/>
      <c r="AS2384" s="179"/>
      <c r="AT2384" s="179"/>
      <c r="AU2384" s="179"/>
      <c r="AV2384" s="179"/>
      <c r="AW2384" s="179"/>
      <c r="AX2384" s="179"/>
      <c r="AY2384" s="179"/>
      <c r="AZ2384" s="179"/>
      <c r="BA2384" s="179"/>
      <c r="BB2384" s="179"/>
      <c r="BC2384" s="179"/>
      <c r="BD2384" s="179"/>
      <c r="BE2384" s="179"/>
      <c r="BF2384" s="179"/>
      <c r="BG2384" s="179"/>
      <c r="BH2384" s="179"/>
      <c r="BI2384" s="179"/>
      <c r="BJ2384" s="179"/>
      <c r="BK2384" s="179"/>
      <c r="BL2384" s="179"/>
      <c r="BM2384" s="179"/>
      <c r="BN2384" s="179"/>
      <c r="BO2384" s="179"/>
      <c r="BP2384" s="179"/>
      <c r="BQ2384" s="179"/>
      <c r="BR2384" s="179"/>
      <c r="BS2384" s="179"/>
      <c r="BT2384" s="179"/>
      <c r="BU2384" s="179"/>
      <c r="BV2384" s="179"/>
      <c r="BW2384" s="179"/>
      <c r="BX2384" s="179"/>
      <c r="BY2384" s="179"/>
      <c r="BZ2384" s="179"/>
      <c r="CA2384" s="179"/>
      <c r="CB2384" s="179"/>
      <c r="CC2384" s="179"/>
      <c r="CD2384" s="179"/>
      <c r="CE2384" s="179"/>
      <c r="CF2384" s="179"/>
      <c r="CG2384" s="179"/>
      <c r="CH2384" s="179"/>
      <c r="CI2384" s="179"/>
      <c r="CJ2384" s="179"/>
      <c r="CK2384" s="179"/>
      <c r="CL2384" s="179"/>
      <c r="CN2384" s="60"/>
      <c r="CO2384" s="179"/>
      <c r="CP2384" s="179"/>
      <c r="CQ2384" s="179"/>
      <c r="CR2384" s="179"/>
      <c r="CS2384" s="179"/>
      <c r="CT2384" s="179"/>
      <c r="CU2384" s="179"/>
      <c r="CV2384" s="179"/>
      <c r="CW2384" s="179"/>
      <c r="CX2384" s="179"/>
      <c r="CY2384" s="179"/>
      <c r="CZ2384" s="179"/>
      <c r="DA2384" s="179"/>
      <c r="DB2384" s="179"/>
      <c r="DC2384" s="179"/>
      <c r="DD2384" s="179"/>
      <c r="DE2384" s="179"/>
      <c r="DF2384" s="179"/>
      <c r="DG2384" s="179"/>
      <c r="DH2384" s="179"/>
      <c r="DI2384" s="179"/>
      <c r="DJ2384" s="179"/>
      <c r="DK2384" s="179"/>
      <c r="DL2384" s="179"/>
    </row>
    <row r="2385" spans="1:116" x14ac:dyDescent="0.4">
      <c r="E2385" s="8"/>
      <c r="G2385" s="136"/>
      <c r="H2385" s="12"/>
      <c r="I2385" s="60"/>
      <c r="J2385" s="60"/>
      <c r="K2385" s="15"/>
      <c r="L2385" s="15"/>
      <c r="M2385" s="15"/>
      <c r="N2385" s="15"/>
      <c r="O2385" s="15"/>
      <c r="P2385" s="15"/>
      <c r="R2385" s="15"/>
      <c r="S2385" s="179"/>
      <c r="T2385" s="179"/>
      <c r="U2385" s="179"/>
      <c r="V2385" s="179"/>
      <c r="W2385" s="179"/>
      <c r="X2385" s="179"/>
      <c r="Y2385" s="179"/>
      <c r="Z2385" s="179"/>
      <c r="AA2385" s="179"/>
      <c r="AB2385" s="179"/>
      <c r="AC2385" s="179"/>
      <c r="AD2385" s="179"/>
      <c r="AE2385" s="179"/>
      <c r="AF2385" s="179"/>
      <c r="AG2385" s="179"/>
      <c r="AH2385" s="179"/>
      <c r="AI2385" s="179"/>
      <c r="AJ2385" s="179"/>
      <c r="AK2385" s="179"/>
      <c r="AL2385" s="179"/>
      <c r="AM2385" s="179"/>
      <c r="AN2385" s="179"/>
      <c r="AO2385" s="179"/>
      <c r="AP2385" s="179"/>
      <c r="AQ2385" s="179"/>
      <c r="AR2385" s="179"/>
      <c r="AS2385" s="179"/>
      <c r="AT2385" s="179"/>
      <c r="AU2385" s="179"/>
      <c r="AV2385" s="179"/>
      <c r="AW2385" s="179"/>
      <c r="AX2385" s="179"/>
      <c r="AY2385" s="179"/>
      <c r="AZ2385" s="179"/>
      <c r="BA2385" s="179"/>
      <c r="BB2385" s="179"/>
      <c r="BC2385" s="179"/>
      <c r="BD2385" s="179"/>
      <c r="BE2385" s="179"/>
      <c r="BF2385" s="179"/>
      <c r="BG2385" s="179"/>
      <c r="BH2385" s="179"/>
      <c r="BI2385" s="179"/>
      <c r="BJ2385" s="179"/>
      <c r="BK2385" s="179"/>
      <c r="BL2385" s="179"/>
      <c r="BM2385" s="179"/>
      <c r="BN2385" s="179"/>
      <c r="BO2385" s="179"/>
      <c r="BP2385" s="179"/>
      <c r="BQ2385" s="179"/>
      <c r="BR2385" s="179"/>
      <c r="BS2385" s="179"/>
      <c r="BT2385" s="179"/>
      <c r="BU2385" s="179"/>
      <c r="BV2385" s="179"/>
      <c r="BW2385" s="179"/>
      <c r="BX2385" s="179"/>
      <c r="BY2385" s="179"/>
      <c r="BZ2385" s="179"/>
      <c r="CA2385" s="179"/>
      <c r="CB2385" s="179"/>
      <c r="CC2385" s="179"/>
      <c r="CD2385" s="179"/>
      <c r="CE2385" s="179"/>
      <c r="CF2385" s="179"/>
      <c r="CG2385" s="179"/>
      <c r="CH2385" s="179"/>
      <c r="CI2385" s="179"/>
      <c r="CJ2385" s="179"/>
      <c r="CK2385" s="179"/>
      <c r="CL2385" s="179"/>
      <c r="CN2385" s="60"/>
      <c r="CO2385" s="179"/>
      <c r="CP2385" s="179"/>
      <c r="CQ2385" s="179"/>
      <c r="CR2385" s="179"/>
      <c r="CS2385" s="179"/>
      <c r="CT2385" s="179"/>
      <c r="CU2385" s="179"/>
      <c r="CV2385" s="179"/>
      <c r="CW2385" s="179"/>
      <c r="CX2385" s="179"/>
      <c r="CY2385" s="179"/>
      <c r="CZ2385" s="179"/>
      <c r="DA2385" s="179"/>
      <c r="DB2385" s="179"/>
      <c r="DC2385" s="179"/>
      <c r="DD2385" s="179"/>
      <c r="DE2385" s="179"/>
      <c r="DF2385" s="179"/>
      <c r="DG2385" s="179"/>
      <c r="DH2385" s="179"/>
      <c r="DI2385" s="179"/>
      <c r="DJ2385" s="179"/>
      <c r="DK2385" s="179"/>
      <c r="DL2385" s="179"/>
    </row>
    <row r="2386" spans="1:116" x14ac:dyDescent="0.4">
      <c r="E2386" s="8"/>
      <c r="G2386" s="136"/>
      <c r="H2386" s="12"/>
      <c r="I2386" s="60"/>
      <c r="J2386" s="60"/>
      <c r="K2386" s="15"/>
      <c r="L2386" s="15"/>
      <c r="M2386" s="15"/>
      <c r="N2386" s="15"/>
      <c r="O2386" s="15"/>
      <c r="P2386" s="15"/>
      <c r="R2386" s="15"/>
      <c r="S2386" s="179"/>
      <c r="T2386" s="179"/>
      <c r="U2386" s="179"/>
      <c r="V2386" s="179"/>
      <c r="W2386" s="179"/>
      <c r="X2386" s="179"/>
      <c r="Y2386" s="179"/>
      <c r="Z2386" s="179"/>
      <c r="AA2386" s="179"/>
      <c r="AB2386" s="179"/>
      <c r="AC2386" s="179"/>
      <c r="AD2386" s="179"/>
      <c r="AE2386" s="179"/>
      <c r="AF2386" s="179"/>
      <c r="AG2386" s="179"/>
      <c r="AH2386" s="179"/>
      <c r="AI2386" s="179"/>
      <c r="AJ2386" s="179"/>
      <c r="AK2386" s="179"/>
      <c r="AL2386" s="179"/>
      <c r="AM2386" s="179"/>
      <c r="AN2386" s="179"/>
      <c r="AO2386" s="179"/>
      <c r="AP2386" s="179"/>
      <c r="AQ2386" s="179"/>
      <c r="AR2386" s="179"/>
      <c r="AS2386" s="179"/>
      <c r="AT2386" s="179"/>
      <c r="AU2386" s="179"/>
      <c r="AV2386" s="179"/>
      <c r="AW2386" s="179"/>
      <c r="AX2386" s="179"/>
      <c r="AY2386" s="179"/>
      <c r="AZ2386" s="179"/>
      <c r="BA2386" s="179"/>
      <c r="BB2386" s="179"/>
      <c r="BC2386" s="179"/>
      <c r="BD2386" s="179"/>
      <c r="BE2386" s="179"/>
      <c r="BF2386" s="179"/>
      <c r="BG2386" s="179"/>
      <c r="BH2386" s="179"/>
      <c r="BI2386" s="179"/>
      <c r="BJ2386" s="179"/>
      <c r="BK2386" s="179"/>
      <c r="BL2386" s="179"/>
      <c r="BM2386" s="179"/>
      <c r="BN2386" s="179"/>
      <c r="BO2386" s="179"/>
      <c r="BP2386" s="179"/>
      <c r="BQ2386" s="179"/>
      <c r="BR2386" s="179"/>
      <c r="BS2386" s="179"/>
      <c r="BT2386" s="179"/>
      <c r="BU2386" s="179"/>
      <c r="BV2386" s="179"/>
      <c r="BW2386" s="179"/>
      <c r="BX2386" s="179"/>
      <c r="BY2386" s="179"/>
      <c r="BZ2386" s="179"/>
      <c r="CA2386" s="179"/>
      <c r="CB2386" s="179"/>
      <c r="CC2386" s="179"/>
      <c r="CD2386" s="179"/>
      <c r="CE2386" s="179"/>
      <c r="CF2386" s="179"/>
      <c r="CG2386" s="179"/>
      <c r="CH2386" s="179"/>
      <c r="CI2386" s="179"/>
      <c r="CJ2386" s="179"/>
      <c r="CK2386" s="179"/>
      <c r="CL2386" s="179"/>
      <c r="CN2386" s="60"/>
      <c r="CO2386" s="179"/>
      <c r="CP2386" s="179"/>
      <c r="CQ2386" s="179"/>
      <c r="CR2386" s="179"/>
      <c r="CS2386" s="179"/>
      <c r="CT2386" s="179"/>
      <c r="CU2386" s="179"/>
      <c r="CV2386" s="179"/>
      <c r="CW2386" s="179"/>
      <c r="CX2386" s="179"/>
      <c r="CY2386" s="179"/>
      <c r="CZ2386" s="179"/>
      <c r="DA2386" s="179"/>
      <c r="DB2386" s="179"/>
      <c r="DC2386" s="179"/>
      <c r="DD2386" s="179"/>
      <c r="DE2386" s="179"/>
      <c r="DF2386" s="179"/>
      <c r="DG2386" s="179"/>
      <c r="DH2386" s="179"/>
      <c r="DI2386" s="179"/>
      <c r="DJ2386" s="179"/>
      <c r="DK2386" s="179"/>
      <c r="DL2386" s="179"/>
    </row>
    <row r="2387" spans="1:116" x14ac:dyDescent="0.4">
      <c r="CO2387" s="8"/>
      <c r="CP2387" s="8"/>
      <c r="CQ2387" s="8"/>
      <c r="CR2387" s="8"/>
      <c r="CS2387" s="8"/>
      <c r="CT2387" s="8"/>
      <c r="CU2387" s="8"/>
      <c r="CV2387" s="8"/>
      <c r="CW2387" s="8"/>
      <c r="CX2387" s="8"/>
      <c r="CY2387" s="8"/>
      <c r="CZ2387" s="8"/>
      <c r="DA2387" s="8"/>
      <c r="DB2387" s="8"/>
      <c r="DC2387" s="8"/>
      <c r="DD2387" s="8"/>
      <c r="DE2387" s="8"/>
      <c r="DF2387" s="8"/>
      <c r="DG2387" s="8"/>
      <c r="DH2387" s="8"/>
      <c r="DI2387" s="8"/>
      <c r="DJ2387" s="8"/>
      <c r="DK2387" s="8"/>
      <c r="DL2387" s="8"/>
    </row>
    <row r="2388" spans="1:116" x14ac:dyDescent="0.4">
      <c r="CO2388" s="8"/>
      <c r="CP2388" s="8"/>
      <c r="CQ2388" s="8"/>
      <c r="CR2388" s="8"/>
      <c r="CS2388" s="8"/>
      <c r="CT2388" s="8"/>
      <c r="CU2388" s="8"/>
      <c r="CV2388" s="8"/>
      <c r="CW2388" s="8"/>
      <c r="CX2388" s="8"/>
      <c r="CY2388" s="8"/>
      <c r="CZ2388" s="8"/>
      <c r="DA2388" s="8"/>
      <c r="DB2388" s="8"/>
      <c r="DC2388" s="8"/>
      <c r="DD2388" s="8"/>
      <c r="DE2388" s="8"/>
      <c r="DF2388" s="8"/>
      <c r="DG2388" s="8"/>
      <c r="DH2388" s="8"/>
      <c r="DI2388" s="8"/>
      <c r="DJ2388" s="8"/>
      <c r="DK2388" s="8"/>
      <c r="DL2388" s="8"/>
    </row>
    <row r="2389" spans="1:116" x14ac:dyDescent="0.4">
      <c r="CO2389" s="8"/>
      <c r="CP2389" s="8"/>
      <c r="CQ2389" s="8"/>
      <c r="CR2389" s="8"/>
      <c r="CS2389" s="8"/>
      <c r="CT2389" s="8"/>
      <c r="CU2389" s="8"/>
      <c r="CV2389" s="8"/>
      <c r="CW2389" s="8"/>
      <c r="CX2389" s="8"/>
      <c r="CY2389" s="8"/>
      <c r="CZ2389" s="8"/>
      <c r="DA2389" s="8"/>
      <c r="DB2389" s="8"/>
      <c r="DC2389" s="8"/>
      <c r="DD2389" s="8"/>
      <c r="DE2389" s="8"/>
      <c r="DF2389" s="8"/>
      <c r="DG2389" s="8"/>
      <c r="DH2389" s="8"/>
      <c r="DI2389" s="8"/>
      <c r="DJ2389" s="8"/>
      <c r="DK2389" s="8"/>
      <c r="DL2389" s="8"/>
    </row>
    <row r="2390" spans="1:116" x14ac:dyDescent="0.4">
      <c r="CO2390" s="8"/>
      <c r="CP2390" s="8"/>
      <c r="CQ2390" s="8"/>
      <c r="CR2390" s="8"/>
      <c r="CS2390" s="8"/>
      <c r="CT2390" s="8"/>
      <c r="CU2390" s="8"/>
      <c r="CV2390" s="8"/>
      <c r="CW2390" s="8"/>
      <c r="CX2390" s="8"/>
      <c r="CY2390" s="8"/>
      <c r="CZ2390" s="8"/>
      <c r="DA2390" s="8"/>
      <c r="DB2390" s="8"/>
      <c r="DC2390" s="8"/>
      <c r="DD2390" s="8"/>
      <c r="DE2390" s="8"/>
      <c r="DF2390" s="8"/>
      <c r="DG2390" s="8"/>
      <c r="DH2390" s="8"/>
      <c r="DI2390" s="8"/>
      <c r="DJ2390" s="8"/>
      <c r="DK2390" s="8"/>
      <c r="DL2390" s="8"/>
    </row>
    <row r="2391" spans="1:116" x14ac:dyDescent="0.4">
      <c r="CO2391" s="8"/>
      <c r="CP2391" s="8"/>
      <c r="CQ2391" s="8"/>
      <c r="CR2391" s="8"/>
      <c r="CS2391" s="8"/>
      <c r="CT2391" s="8"/>
      <c r="CU2391" s="8"/>
      <c r="CV2391" s="8"/>
      <c r="CW2391" s="8"/>
      <c r="CX2391" s="8"/>
      <c r="CY2391" s="8"/>
      <c r="CZ2391" s="8"/>
      <c r="DA2391" s="8"/>
      <c r="DB2391" s="8"/>
      <c r="DC2391" s="8"/>
      <c r="DD2391" s="8"/>
      <c r="DE2391" s="8"/>
      <c r="DF2391" s="8"/>
      <c r="DG2391" s="8"/>
      <c r="DH2391" s="8"/>
      <c r="DI2391" s="8"/>
      <c r="DJ2391" s="8"/>
      <c r="DK2391" s="8"/>
      <c r="DL2391" s="8"/>
    </row>
    <row r="2392" spans="1:116" x14ac:dyDescent="0.4">
      <c r="A2392" s="206" t="s">
        <v>480</v>
      </c>
      <c r="B2392" s="27" t="s">
        <v>480</v>
      </c>
      <c r="C2392" s="27"/>
      <c r="D2392" s="27"/>
      <c r="E2392" s="27" t="s">
        <v>480</v>
      </c>
      <c r="F2392" s="27" t="s">
        <v>480</v>
      </c>
      <c r="G2392" s="206" t="s">
        <v>480</v>
      </c>
      <c r="H2392" s="206" t="s">
        <v>480</v>
      </c>
      <c r="I2392" s="207" t="s">
        <v>480</v>
      </c>
      <c r="J2392" s="207"/>
      <c r="K2392" s="206" t="s">
        <v>480</v>
      </c>
      <c r="L2392" s="206" t="s">
        <v>480</v>
      </c>
      <c r="M2392" s="206" t="s">
        <v>480</v>
      </c>
      <c r="N2392" s="206" t="s">
        <v>480</v>
      </c>
      <c r="O2392" s="206" t="s">
        <v>480</v>
      </c>
      <c r="P2392" s="206" t="s">
        <v>480</v>
      </c>
      <c r="R2392" s="206" t="s">
        <v>480</v>
      </c>
      <c r="S2392" s="206" t="s">
        <v>480</v>
      </c>
      <c r="T2392" s="206" t="s">
        <v>480</v>
      </c>
      <c r="U2392" s="206" t="s">
        <v>480</v>
      </c>
      <c r="V2392" s="206" t="s">
        <v>480</v>
      </c>
      <c r="W2392" s="206" t="s">
        <v>480</v>
      </c>
      <c r="X2392" s="206" t="s">
        <v>480</v>
      </c>
      <c r="Y2392" s="206" t="s">
        <v>480</v>
      </c>
      <c r="Z2392" s="206" t="s">
        <v>480</v>
      </c>
      <c r="AA2392" s="206" t="s">
        <v>480</v>
      </c>
      <c r="AB2392" s="206" t="s">
        <v>480</v>
      </c>
      <c r="AC2392" s="206" t="s">
        <v>480</v>
      </c>
      <c r="AD2392" s="206" t="s">
        <v>480</v>
      </c>
      <c r="AE2392" s="206" t="s">
        <v>480</v>
      </c>
      <c r="AF2392" s="206" t="s">
        <v>480</v>
      </c>
      <c r="AG2392" s="206" t="s">
        <v>480</v>
      </c>
      <c r="AH2392" s="206" t="s">
        <v>480</v>
      </c>
      <c r="AI2392" s="206" t="s">
        <v>480</v>
      </c>
      <c r="AJ2392" s="206" t="s">
        <v>480</v>
      </c>
      <c r="AK2392" s="206" t="s">
        <v>480</v>
      </c>
      <c r="AL2392" s="206" t="s">
        <v>480</v>
      </c>
      <c r="AM2392" s="206" t="s">
        <v>480</v>
      </c>
      <c r="AN2392" s="206" t="s">
        <v>480</v>
      </c>
      <c r="AO2392" s="206" t="s">
        <v>480</v>
      </c>
      <c r="AP2392" s="206" t="s">
        <v>480</v>
      </c>
      <c r="AQ2392" s="206" t="s">
        <v>480</v>
      </c>
      <c r="AR2392" s="206" t="s">
        <v>480</v>
      </c>
      <c r="AS2392" s="206" t="s">
        <v>480</v>
      </c>
      <c r="AT2392" s="206" t="s">
        <v>480</v>
      </c>
      <c r="AU2392" s="206" t="s">
        <v>480</v>
      </c>
      <c r="AV2392" s="206" t="s">
        <v>480</v>
      </c>
      <c r="AW2392" s="206" t="s">
        <v>480</v>
      </c>
      <c r="AX2392" s="206" t="s">
        <v>480</v>
      </c>
      <c r="AY2392" s="206" t="s">
        <v>480</v>
      </c>
      <c r="AZ2392" s="206" t="s">
        <v>480</v>
      </c>
      <c r="BA2392" s="206" t="s">
        <v>480</v>
      </c>
      <c r="BB2392" s="206" t="s">
        <v>480</v>
      </c>
      <c r="BC2392" s="206" t="s">
        <v>480</v>
      </c>
      <c r="BD2392" s="206" t="s">
        <v>480</v>
      </c>
      <c r="BE2392" s="206" t="s">
        <v>480</v>
      </c>
      <c r="BF2392" s="206" t="s">
        <v>480</v>
      </c>
      <c r="BG2392" s="206" t="s">
        <v>480</v>
      </c>
      <c r="BH2392" s="206" t="s">
        <v>480</v>
      </c>
      <c r="BI2392" s="206" t="s">
        <v>480</v>
      </c>
      <c r="BJ2392" s="206" t="s">
        <v>480</v>
      </c>
      <c r="BK2392" s="206" t="s">
        <v>480</v>
      </c>
      <c r="BL2392" s="206" t="s">
        <v>480</v>
      </c>
      <c r="BM2392" s="206" t="s">
        <v>480</v>
      </c>
      <c r="BN2392" s="206" t="s">
        <v>480</v>
      </c>
      <c r="BO2392" s="206" t="s">
        <v>480</v>
      </c>
      <c r="BP2392" s="206" t="s">
        <v>480</v>
      </c>
      <c r="BQ2392" s="206" t="s">
        <v>480</v>
      </c>
      <c r="BR2392" s="206" t="s">
        <v>480</v>
      </c>
      <c r="BS2392" s="206" t="s">
        <v>480</v>
      </c>
      <c r="BT2392" s="206" t="s">
        <v>480</v>
      </c>
      <c r="BU2392" s="206" t="s">
        <v>480</v>
      </c>
      <c r="BV2392" s="206" t="s">
        <v>480</v>
      </c>
      <c r="BW2392" s="206" t="s">
        <v>480</v>
      </c>
      <c r="BX2392" s="206" t="s">
        <v>480</v>
      </c>
      <c r="BY2392" s="206" t="s">
        <v>480</v>
      </c>
      <c r="BZ2392" s="206" t="s">
        <v>480</v>
      </c>
      <c r="CA2392" s="206" t="s">
        <v>480</v>
      </c>
      <c r="CB2392" s="206" t="s">
        <v>480</v>
      </c>
      <c r="CC2392" s="206" t="s">
        <v>480</v>
      </c>
      <c r="CD2392" s="206" t="s">
        <v>480</v>
      </c>
      <c r="CE2392" s="206" t="s">
        <v>480</v>
      </c>
      <c r="CF2392" s="206" t="s">
        <v>480</v>
      </c>
      <c r="CG2392" s="206" t="s">
        <v>480</v>
      </c>
      <c r="CH2392" s="206" t="s">
        <v>480</v>
      </c>
      <c r="CI2392" s="206" t="s">
        <v>480</v>
      </c>
      <c r="CJ2392" s="206" t="s">
        <v>480</v>
      </c>
      <c r="CK2392" s="206" t="s">
        <v>480</v>
      </c>
      <c r="CL2392" s="206" t="s">
        <v>480</v>
      </c>
      <c r="CN2392" s="207" t="s">
        <v>480</v>
      </c>
      <c r="CO2392" s="206" t="s">
        <v>480</v>
      </c>
      <c r="CP2392" s="206" t="s">
        <v>480</v>
      </c>
      <c r="CQ2392" s="206" t="s">
        <v>480</v>
      </c>
      <c r="CR2392" s="206" t="s">
        <v>480</v>
      </c>
      <c r="CS2392" s="206" t="s">
        <v>480</v>
      </c>
      <c r="CT2392" s="206" t="s">
        <v>480</v>
      </c>
      <c r="CU2392" s="206" t="s">
        <v>480</v>
      </c>
      <c r="CV2392" s="206" t="s">
        <v>480</v>
      </c>
      <c r="CW2392" s="206" t="s">
        <v>480</v>
      </c>
      <c r="CX2392" s="206" t="s">
        <v>480</v>
      </c>
      <c r="CY2392" s="206" t="s">
        <v>480</v>
      </c>
      <c r="CZ2392" s="206" t="s">
        <v>480</v>
      </c>
      <c r="DA2392" s="206" t="s">
        <v>480</v>
      </c>
      <c r="DB2392" s="206" t="s">
        <v>480</v>
      </c>
      <c r="DC2392" s="206" t="s">
        <v>480</v>
      </c>
      <c r="DD2392" s="206" t="s">
        <v>480</v>
      </c>
      <c r="DE2392" s="206" t="s">
        <v>480</v>
      </c>
      <c r="DF2392" s="206" t="s">
        <v>480</v>
      </c>
      <c r="DG2392" s="206" t="s">
        <v>480</v>
      </c>
      <c r="DH2392" s="206" t="s">
        <v>480</v>
      </c>
      <c r="DI2392" s="206" t="s">
        <v>480</v>
      </c>
      <c r="DJ2392" s="206" t="s">
        <v>480</v>
      </c>
      <c r="DK2392" s="206" t="s">
        <v>480</v>
      </c>
      <c r="DL2392" s="206" t="s">
        <v>480</v>
      </c>
    </row>
    <row r="2393" spans="1:116" x14ac:dyDescent="0.4">
      <c r="CO2393" s="8"/>
      <c r="CP2393" s="8"/>
      <c r="CQ2393" s="8"/>
      <c r="CR2393" s="8"/>
      <c r="CS2393" s="8"/>
      <c r="CT2393" s="8"/>
      <c r="CU2393" s="8"/>
      <c r="CV2393" s="8"/>
      <c r="CW2393" s="8"/>
      <c r="CX2393" s="8"/>
      <c r="CY2393" s="8"/>
      <c r="CZ2393" s="8"/>
      <c r="DA2393" s="8"/>
      <c r="DB2393" s="8"/>
      <c r="DC2393" s="8"/>
      <c r="DD2393" s="8"/>
      <c r="DE2393" s="8"/>
      <c r="DF2393" s="8"/>
      <c r="DG2393" s="8"/>
      <c r="DH2393" s="8"/>
      <c r="DI2393" s="8"/>
      <c r="DJ2393" s="8"/>
      <c r="DK2393" s="8"/>
      <c r="DL2393" s="8"/>
    </row>
    <row r="2394" spans="1:116" x14ac:dyDescent="0.4">
      <c r="A2394" s="174"/>
      <c r="E2394" s="8"/>
      <c r="G2394" s="175" t="s">
        <v>490</v>
      </c>
      <c r="H2394" s="174"/>
      <c r="I2394" s="176"/>
      <c r="J2394" s="176"/>
      <c r="K2394" s="197"/>
      <c r="L2394" s="197"/>
      <c r="M2394" s="197"/>
      <c r="N2394" s="197"/>
      <c r="O2394" s="197"/>
      <c r="P2394" s="197"/>
      <c r="R2394" s="198"/>
      <c r="S2394" s="174"/>
      <c r="T2394" s="174"/>
      <c r="U2394" s="174"/>
      <c r="V2394" s="174"/>
      <c r="W2394" s="174"/>
      <c r="X2394" s="174"/>
      <c r="Y2394" s="174"/>
      <c r="Z2394" s="174"/>
      <c r="AA2394" s="174"/>
      <c r="AB2394" s="174"/>
      <c r="AC2394" s="174"/>
      <c r="AD2394" s="174"/>
      <c r="AE2394" s="174"/>
      <c r="AF2394" s="174"/>
      <c r="AG2394" s="174"/>
      <c r="AH2394" s="174"/>
      <c r="AI2394" s="174"/>
      <c r="AJ2394" s="174"/>
      <c r="AK2394" s="174"/>
      <c r="AL2394" s="174"/>
      <c r="AM2394" s="174"/>
      <c r="AN2394" s="174"/>
      <c r="AO2394" s="174"/>
      <c r="AP2394" s="174"/>
      <c r="AQ2394" s="174"/>
      <c r="AR2394" s="174"/>
      <c r="AS2394" s="174"/>
      <c r="AT2394" s="174"/>
      <c r="AU2394" s="174"/>
      <c r="AV2394" s="174"/>
      <c r="AW2394" s="174"/>
      <c r="AX2394" s="174"/>
      <c r="AY2394" s="174"/>
      <c r="AZ2394" s="174"/>
      <c r="BA2394" s="174"/>
      <c r="BB2394" s="174"/>
      <c r="BC2394" s="174"/>
      <c r="BD2394" s="174"/>
      <c r="BE2394" s="174"/>
      <c r="BF2394" s="174"/>
      <c r="BG2394" s="174"/>
      <c r="BH2394" s="174"/>
      <c r="BI2394" s="174"/>
      <c r="BJ2394" s="174"/>
      <c r="BK2394" s="174"/>
      <c r="BL2394" s="174"/>
      <c r="BM2394" s="174"/>
      <c r="BN2394" s="174"/>
      <c r="BO2394" s="174"/>
      <c r="BP2394" s="174"/>
      <c r="BQ2394" s="174"/>
      <c r="BR2394" s="174"/>
      <c r="BS2394" s="174"/>
      <c r="BT2394" s="174"/>
      <c r="BU2394" s="174"/>
      <c r="BV2394" s="174"/>
      <c r="BW2394" s="174"/>
      <c r="BX2394" s="174"/>
      <c r="BY2394" s="174"/>
      <c r="BZ2394" s="174"/>
      <c r="CA2394" s="174"/>
      <c r="CB2394" s="174"/>
      <c r="CC2394" s="174"/>
      <c r="CD2394" s="174"/>
      <c r="CE2394" s="174"/>
      <c r="CF2394" s="174"/>
      <c r="CG2394" s="174"/>
      <c r="CH2394" s="174"/>
      <c r="CI2394" s="174"/>
      <c r="CJ2394" s="174"/>
      <c r="CK2394" s="174"/>
      <c r="CL2394" s="174"/>
      <c r="CN2394" s="176"/>
      <c r="CO2394" s="174"/>
      <c r="CP2394" s="174"/>
      <c r="CQ2394" s="174"/>
      <c r="CR2394" s="174"/>
      <c r="CS2394" s="174"/>
      <c r="CT2394" s="174"/>
      <c r="CU2394" s="174"/>
      <c r="CV2394" s="174"/>
      <c r="CW2394" s="174"/>
      <c r="CX2394" s="174"/>
      <c r="CY2394" s="174"/>
      <c r="CZ2394" s="174"/>
      <c r="DA2394" s="174"/>
      <c r="DB2394" s="174"/>
      <c r="DC2394" s="174"/>
      <c r="DD2394" s="174"/>
      <c r="DE2394" s="174"/>
      <c r="DF2394" s="174"/>
      <c r="DG2394" s="174"/>
      <c r="DH2394" s="174"/>
      <c r="DI2394" s="174"/>
      <c r="DJ2394" s="174"/>
      <c r="DK2394" s="174"/>
      <c r="DL2394" s="174"/>
    </row>
    <row r="2395" spans="1:116" x14ac:dyDescent="0.4">
      <c r="A2395" s="174"/>
      <c r="E2395" s="8"/>
      <c r="G2395" s="175" t="s">
        <v>492</v>
      </c>
      <c r="H2395" s="174"/>
      <c r="I2395" s="176"/>
      <c r="J2395" s="176"/>
      <c r="K2395" s="197"/>
      <c r="L2395" s="197"/>
      <c r="M2395" s="197"/>
      <c r="N2395" s="197"/>
      <c r="O2395" s="197"/>
      <c r="P2395" s="197"/>
      <c r="R2395" s="198"/>
      <c r="S2395" s="174"/>
      <c r="T2395" s="174"/>
      <c r="U2395" s="174"/>
      <c r="V2395" s="174"/>
      <c r="W2395" s="174"/>
      <c r="X2395" s="174"/>
      <c r="Y2395" s="174"/>
      <c r="Z2395" s="174"/>
      <c r="AA2395" s="174"/>
      <c r="AB2395" s="174"/>
      <c r="AC2395" s="174"/>
      <c r="AD2395" s="174"/>
      <c r="AE2395" s="174"/>
      <c r="AF2395" s="174"/>
      <c r="AG2395" s="174"/>
      <c r="AH2395" s="174"/>
      <c r="AI2395" s="174"/>
      <c r="AJ2395" s="174"/>
      <c r="AK2395" s="174"/>
      <c r="AL2395" s="174"/>
      <c r="AM2395" s="174"/>
      <c r="AN2395" s="174"/>
      <c r="AO2395" s="174"/>
      <c r="AP2395" s="174"/>
      <c r="AQ2395" s="174"/>
      <c r="AR2395" s="174"/>
      <c r="AS2395" s="174"/>
      <c r="AT2395" s="174"/>
      <c r="AU2395" s="174"/>
      <c r="AV2395" s="174"/>
      <c r="AW2395" s="174"/>
      <c r="AX2395" s="174"/>
      <c r="AY2395" s="174"/>
      <c r="AZ2395" s="174"/>
      <c r="BA2395" s="174"/>
      <c r="BB2395" s="174"/>
      <c r="BC2395" s="174"/>
      <c r="BD2395" s="174"/>
      <c r="BE2395" s="174"/>
      <c r="BF2395" s="174"/>
      <c r="BG2395" s="174"/>
      <c r="BH2395" s="174"/>
      <c r="BI2395" s="174"/>
      <c r="BJ2395" s="174"/>
      <c r="BK2395" s="174"/>
      <c r="BL2395" s="174"/>
      <c r="BM2395" s="174"/>
      <c r="BN2395" s="174"/>
      <c r="BO2395" s="174"/>
      <c r="BP2395" s="174"/>
      <c r="BQ2395" s="174"/>
      <c r="BR2395" s="174"/>
      <c r="BS2395" s="174"/>
      <c r="BT2395" s="174"/>
      <c r="BU2395" s="174"/>
      <c r="BV2395" s="174"/>
      <c r="BW2395" s="174"/>
      <c r="BX2395" s="174"/>
      <c r="BY2395" s="174"/>
      <c r="BZ2395" s="174"/>
      <c r="CA2395" s="174"/>
      <c r="CB2395" s="174"/>
      <c r="CC2395" s="174"/>
      <c r="CD2395" s="174"/>
      <c r="CE2395" s="174"/>
      <c r="CF2395" s="174"/>
      <c r="CG2395" s="174"/>
      <c r="CH2395" s="174"/>
      <c r="CI2395" s="174"/>
      <c r="CJ2395" s="174"/>
      <c r="CK2395" s="174"/>
      <c r="CL2395" s="174"/>
      <c r="CN2395" s="176"/>
      <c r="CO2395" s="174"/>
      <c r="CP2395" s="174"/>
      <c r="CQ2395" s="174"/>
      <c r="CR2395" s="174"/>
      <c r="CS2395" s="174"/>
      <c r="CT2395" s="174"/>
      <c r="CU2395" s="174"/>
      <c r="CV2395" s="174"/>
      <c r="CW2395" s="174"/>
      <c r="CX2395" s="174"/>
      <c r="CY2395" s="174"/>
      <c r="CZ2395" s="174"/>
      <c r="DA2395" s="174"/>
      <c r="DB2395" s="174"/>
      <c r="DC2395" s="174"/>
      <c r="DD2395" s="174"/>
      <c r="DE2395" s="174"/>
      <c r="DF2395" s="174"/>
      <c r="DG2395" s="174"/>
      <c r="DH2395" s="174"/>
      <c r="DI2395" s="174"/>
      <c r="DJ2395" s="174"/>
      <c r="DK2395" s="174"/>
      <c r="DL2395" s="174"/>
    </row>
    <row r="2396" spans="1:116" x14ac:dyDescent="0.4">
      <c r="A2396" s="174"/>
      <c r="E2396" s="8"/>
      <c r="G2396" s="175" t="s">
        <v>461</v>
      </c>
      <c r="H2396" s="174"/>
      <c r="I2396" s="176"/>
      <c r="J2396" s="176"/>
      <c r="K2396" s="197"/>
      <c r="L2396" s="197"/>
      <c r="M2396" s="197"/>
      <c r="N2396" s="197"/>
      <c r="O2396" s="197"/>
      <c r="P2396" s="197"/>
      <c r="R2396" s="198"/>
      <c r="S2396" s="199" t="str">
        <f t="shared" ref="S2396:AX2396" si="4765">S$20</f>
        <v>S$16</v>
      </c>
      <c r="T2396" s="199" t="str">
        <f t="shared" si="4765"/>
        <v>T$16</v>
      </c>
      <c r="U2396" s="199" t="str">
        <f t="shared" si="4765"/>
        <v>U$16</v>
      </c>
      <c r="V2396" s="199" t="str">
        <f t="shared" si="4765"/>
        <v>V$16</v>
      </c>
      <c r="W2396" s="199" t="str">
        <f t="shared" si="4765"/>
        <v>W$16</v>
      </c>
      <c r="X2396" s="199" t="str">
        <f t="shared" si="4765"/>
        <v>X$16</v>
      </c>
      <c r="Y2396" s="199" t="str">
        <f t="shared" si="4765"/>
        <v>Y$16</v>
      </c>
      <c r="Z2396" s="199" t="str">
        <f t="shared" si="4765"/>
        <v>Z$16</v>
      </c>
      <c r="AA2396" s="199" t="str">
        <f t="shared" si="4765"/>
        <v>AA$16</v>
      </c>
      <c r="AB2396" s="199" t="str">
        <f t="shared" si="4765"/>
        <v>AB$16</v>
      </c>
      <c r="AC2396" s="199" t="str">
        <f t="shared" si="4765"/>
        <v>AC$16</v>
      </c>
      <c r="AD2396" s="199" t="str">
        <f t="shared" si="4765"/>
        <v>AD$16</v>
      </c>
      <c r="AE2396" s="199" t="str">
        <f t="shared" si="4765"/>
        <v>AE$16</v>
      </c>
      <c r="AF2396" s="199" t="str">
        <f t="shared" si="4765"/>
        <v>AF$16</v>
      </c>
      <c r="AG2396" s="199" t="str">
        <f t="shared" si="4765"/>
        <v>AG$16</v>
      </c>
      <c r="AH2396" s="199" t="str">
        <f t="shared" si="4765"/>
        <v>AH$16</v>
      </c>
      <c r="AI2396" s="199" t="str">
        <f t="shared" si="4765"/>
        <v>AI$16</v>
      </c>
      <c r="AJ2396" s="199" t="str">
        <f t="shared" si="4765"/>
        <v>AJ$16</v>
      </c>
      <c r="AK2396" s="199" t="str">
        <f t="shared" si="4765"/>
        <v>AK$16</v>
      </c>
      <c r="AL2396" s="199" t="str">
        <f t="shared" si="4765"/>
        <v>AL$16</v>
      </c>
      <c r="AM2396" s="199" t="str">
        <f t="shared" si="4765"/>
        <v>AM$16</v>
      </c>
      <c r="AN2396" s="199" t="str">
        <f t="shared" si="4765"/>
        <v>AN$16</v>
      </c>
      <c r="AO2396" s="199" t="str">
        <f t="shared" si="4765"/>
        <v>AO$16</v>
      </c>
      <c r="AP2396" s="199" t="str">
        <f t="shared" si="4765"/>
        <v>AP$16</v>
      </c>
      <c r="AQ2396" s="199" t="str">
        <f t="shared" si="4765"/>
        <v>AQ$16</v>
      </c>
      <c r="AR2396" s="199" t="str">
        <f t="shared" si="4765"/>
        <v>AR$16</v>
      </c>
      <c r="AS2396" s="199" t="str">
        <f t="shared" si="4765"/>
        <v>AS$16</v>
      </c>
      <c r="AT2396" s="199" t="str">
        <f t="shared" si="4765"/>
        <v>AT$16</v>
      </c>
      <c r="AU2396" s="199" t="str">
        <f t="shared" si="4765"/>
        <v>AU$16</v>
      </c>
      <c r="AV2396" s="199" t="str">
        <f t="shared" si="4765"/>
        <v>AV$16</v>
      </c>
      <c r="AW2396" s="199" t="str">
        <f t="shared" si="4765"/>
        <v>AW$16</v>
      </c>
      <c r="AX2396" s="199" t="str">
        <f t="shared" si="4765"/>
        <v>AX$16</v>
      </c>
      <c r="AY2396" s="199" t="str">
        <f t="shared" ref="AY2396:CD2396" si="4766">AY$20</f>
        <v>AY$16</v>
      </c>
      <c r="AZ2396" s="199" t="str">
        <f t="shared" si="4766"/>
        <v>AZ$16</v>
      </c>
      <c r="BA2396" s="199" t="str">
        <f t="shared" si="4766"/>
        <v>BA$16</v>
      </c>
      <c r="BB2396" s="199" t="str">
        <f t="shared" si="4766"/>
        <v>BB$16</v>
      </c>
      <c r="BC2396" s="199" t="str">
        <f t="shared" si="4766"/>
        <v>BC$16</v>
      </c>
      <c r="BD2396" s="199" t="str">
        <f t="shared" si="4766"/>
        <v>BD$16</v>
      </c>
      <c r="BE2396" s="199" t="str">
        <f t="shared" si="4766"/>
        <v>BE$16</v>
      </c>
      <c r="BF2396" s="199" t="str">
        <f t="shared" si="4766"/>
        <v>BF$16</v>
      </c>
      <c r="BG2396" s="199" t="str">
        <f t="shared" si="4766"/>
        <v>BG$16</v>
      </c>
      <c r="BH2396" s="199" t="str">
        <f t="shared" si="4766"/>
        <v>BH$16</v>
      </c>
      <c r="BI2396" s="199" t="str">
        <f t="shared" si="4766"/>
        <v>BI$16</v>
      </c>
      <c r="BJ2396" s="199" t="str">
        <f t="shared" si="4766"/>
        <v>BJ$16</v>
      </c>
      <c r="BK2396" s="199" t="str">
        <f t="shared" si="4766"/>
        <v>BK$16</v>
      </c>
      <c r="BL2396" s="199" t="str">
        <f t="shared" si="4766"/>
        <v>BL$16</v>
      </c>
      <c r="BM2396" s="199" t="str">
        <f t="shared" si="4766"/>
        <v>BM$16</v>
      </c>
      <c r="BN2396" s="199" t="str">
        <f t="shared" si="4766"/>
        <v>BN$16</v>
      </c>
      <c r="BO2396" s="199" t="str">
        <f t="shared" si="4766"/>
        <v>BO$16</v>
      </c>
      <c r="BP2396" s="199" t="str">
        <f t="shared" si="4766"/>
        <v>BP$16</v>
      </c>
      <c r="BQ2396" s="199" t="str">
        <f t="shared" si="4766"/>
        <v>BQ$16</v>
      </c>
      <c r="BR2396" s="199" t="str">
        <f t="shared" si="4766"/>
        <v>BR$16</v>
      </c>
      <c r="BS2396" s="199" t="str">
        <f t="shared" si="4766"/>
        <v>BS$16</v>
      </c>
      <c r="BT2396" s="199" t="str">
        <f t="shared" si="4766"/>
        <v>BT$16</v>
      </c>
      <c r="BU2396" s="199" t="str">
        <f t="shared" si="4766"/>
        <v>BU$16</v>
      </c>
      <c r="BV2396" s="199" t="str">
        <f t="shared" si="4766"/>
        <v>BV$16</v>
      </c>
      <c r="BW2396" s="199" t="str">
        <f t="shared" si="4766"/>
        <v>BW$16</v>
      </c>
      <c r="BX2396" s="199" t="str">
        <f t="shared" si="4766"/>
        <v>BX$16</v>
      </c>
      <c r="BY2396" s="199" t="str">
        <f t="shared" si="4766"/>
        <v>BY$16</v>
      </c>
      <c r="BZ2396" s="199" t="str">
        <f t="shared" si="4766"/>
        <v>BZ$16</v>
      </c>
      <c r="CA2396" s="199" t="str">
        <f t="shared" si="4766"/>
        <v>CA$16</v>
      </c>
      <c r="CB2396" s="199" t="str">
        <f t="shared" si="4766"/>
        <v>CB$16</v>
      </c>
      <c r="CC2396" s="199" t="str">
        <f t="shared" si="4766"/>
        <v>CC$16</v>
      </c>
      <c r="CD2396" s="199" t="str">
        <f t="shared" si="4766"/>
        <v>CD$16</v>
      </c>
      <c r="CE2396" s="199" t="str">
        <f t="shared" ref="CE2396:CL2396" si="4767">CE$20</f>
        <v>CE$16</v>
      </c>
      <c r="CF2396" s="199" t="str">
        <f t="shared" si="4767"/>
        <v>CF$16</v>
      </c>
      <c r="CG2396" s="199" t="str">
        <f t="shared" si="4767"/>
        <v>CG$16</v>
      </c>
      <c r="CH2396" s="199" t="str">
        <f t="shared" si="4767"/>
        <v>CH$16</v>
      </c>
      <c r="CI2396" s="199" t="str">
        <f t="shared" si="4767"/>
        <v>CI$16</v>
      </c>
      <c r="CJ2396" s="199" t="str">
        <f t="shared" si="4767"/>
        <v>CJ$16</v>
      </c>
      <c r="CK2396" s="199" t="str">
        <f t="shared" si="4767"/>
        <v>CK$16</v>
      </c>
      <c r="CL2396" s="199" t="str">
        <f t="shared" si="4767"/>
        <v>CL$16</v>
      </c>
      <c r="CN2396" s="176"/>
      <c r="CO2396" s="199" t="str">
        <f t="shared" ref="CO2396:DL2396" si="4768">CO$20</f>
        <v>CO$16</v>
      </c>
      <c r="CP2396" s="199" t="str">
        <f t="shared" si="4768"/>
        <v>CP$16</v>
      </c>
      <c r="CQ2396" s="199" t="str">
        <f t="shared" si="4768"/>
        <v>CQ$16</v>
      </c>
      <c r="CR2396" s="199" t="str">
        <f t="shared" si="4768"/>
        <v>CR$16</v>
      </c>
      <c r="CS2396" s="199" t="str">
        <f t="shared" si="4768"/>
        <v>CS$16</v>
      </c>
      <c r="CT2396" s="199" t="str">
        <f t="shared" si="4768"/>
        <v>CT$16</v>
      </c>
      <c r="CU2396" s="199" t="str">
        <f t="shared" si="4768"/>
        <v>CU$16</v>
      </c>
      <c r="CV2396" s="199" t="str">
        <f t="shared" si="4768"/>
        <v>CV$16</v>
      </c>
      <c r="CW2396" s="199" t="str">
        <f t="shared" si="4768"/>
        <v>CW$16</v>
      </c>
      <c r="CX2396" s="199" t="str">
        <f t="shared" si="4768"/>
        <v>CX$16</v>
      </c>
      <c r="CY2396" s="199" t="str">
        <f t="shared" si="4768"/>
        <v>CY$16</v>
      </c>
      <c r="CZ2396" s="199" t="str">
        <f t="shared" si="4768"/>
        <v>CZ$16</v>
      </c>
      <c r="DA2396" s="199" t="str">
        <f t="shared" si="4768"/>
        <v>DA$16</v>
      </c>
      <c r="DB2396" s="199" t="str">
        <f t="shared" si="4768"/>
        <v>DB$16</v>
      </c>
      <c r="DC2396" s="199" t="str">
        <f t="shared" si="4768"/>
        <v>DC$16</v>
      </c>
      <c r="DD2396" s="199" t="str">
        <f t="shared" si="4768"/>
        <v>DD$16</v>
      </c>
      <c r="DE2396" s="199" t="str">
        <f t="shared" si="4768"/>
        <v>DE$16</v>
      </c>
      <c r="DF2396" s="199" t="str">
        <f t="shared" si="4768"/>
        <v>DF$16</v>
      </c>
      <c r="DG2396" s="199" t="str">
        <f t="shared" si="4768"/>
        <v>DG$16</v>
      </c>
      <c r="DH2396" s="199" t="str">
        <f t="shared" si="4768"/>
        <v>DH$16</v>
      </c>
      <c r="DI2396" s="199" t="str">
        <f t="shared" si="4768"/>
        <v>DI$16</v>
      </c>
      <c r="DJ2396" s="199" t="str">
        <f t="shared" si="4768"/>
        <v>DJ$16</v>
      </c>
      <c r="DK2396" s="199" t="str">
        <f t="shared" si="4768"/>
        <v>DK$16</v>
      </c>
      <c r="DL2396" s="199" t="str">
        <f t="shared" si="4768"/>
        <v>DL$16</v>
      </c>
    </row>
    <row r="2397" spans="1:116" x14ac:dyDescent="0.4">
      <c r="A2397" s="174"/>
      <c r="E2397" s="8"/>
      <c r="G2397" s="175" t="s">
        <v>462</v>
      </c>
      <c r="H2397" s="200"/>
      <c r="I2397" s="201"/>
      <c r="J2397" s="201"/>
      <c r="K2397" s="202"/>
      <c r="L2397" s="202"/>
      <c r="M2397" s="202"/>
      <c r="N2397" s="202"/>
      <c r="O2397" s="202"/>
      <c r="P2397" s="202"/>
      <c r="R2397" s="202"/>
      <c r="S2397" s="199" t="str">
        <f t="shared" ref="S2397:AX2397" si="4769">S$21</f>
        <v>S$17</v>
      </c>
      <c r="T2397" s="199" t="str">
        <f t="shared" si="4769"/>
        <v>T$17</v>
      </c>
      <c r="U2397" s="199" t="str">
        <f t="shared" si="4769"/>
        <v>U$17</v>
      </c>
      <c r="V2397" s="199" t="str">
        <f t="shared" si="4769"/>
        <v>V$17</v>
      </c>
      <c r="W2397" s="199" t="str">
        <f t="shared" si="4769"/>
        <v>W$17</v>
      </c>
      <c r="X2397" s="199" t="str">
        <f t="shared" si="4769"/>
        <v>X$17</v>
      </c>
      <c r="Y2397" s="199" t="str">
        <f t="shared" si="4769"/>
        <v>Y$17</v>
      </c>
      <c r="Z2397" s="199" t="str">
        <f t="shared" si="4769"/>
        <v>Z$17</v>
      </c>
      <c r="AA2397" s="199" t="str">
        <f t="shared" si="4769"/>
        <v>AA$17</v>
      </c>
      <c r="AB2397" s="199" t="str">
        <f t="shared" si="4769"/>
        <v>AB$17</v>
      </c>
      <c r="AC2397" s="199" t="str">
        <f t="shared" si="4769"/>
        <v>AC$17</v>
      </c>
      <c r="AD2397" s="199" t="str">
        <f t="shared" si="4769"/>
        <v>AD$17</v>
      </c>
      <c r="AE2397" s="199" t="str">
        <f t="shared" si="4769"/>
        <v>AE$17</v>
      </c>
      <c r="AF2397" s="199" t="str">
        <f t="shared" si="4769"/>
        <v>AF$17</v>
      </c>
      <c r="AG2397" s="199" t="str">
        <f t="shared" si="4769"/>
        <v>AG$17</v>
      </c>
      <c r="AH2397" s="199" t="str">
        <f t="shared" si="4769"/>
        <v>AH$17</v>
      </c>
      <c r="AI2397" s="199" t="str">
        <f t="shared" si="4769"/>
        <v>AI$17</v>
      </c>
      <c r="AJ2397" s="199" t="str">
        <f t="shared" si="4769"/>
        <v>AJ$17</v>
      </c>
      <c r="AK2397" s="199" t="str">
        <f t="shared" si="4769"/>
        <v>AK$17</v>
      </c>
      <c r="AL2397" s="199" t="str">
        <f t="shared" si="4769"/>
        <v>AL$17</v>
      </c>
      <c r="AM2397" s="199" t="str">
        <f t="shared" si="4769"/>
        <v>AM$17</v>
      </c>
      <c r="AN2397" s="199" t="str">
        <f t="shared" si="4769"/>
        <v>AN$17</v>
      </c>
      <c r="AO2397" s="199" t="str">
        <f t="shared" si="4769"/>
        <v>AO$17</v>
      </c>
      <c r="AP2397" s="199" t="str">
        <f t="shared" si="4769"/>
        <v>AP$17</v>
      </c>
      <c r="AQ2397" s="199" t="str">
        <f t="shared" si="4769"/>
        <v>AQ$17</v>
      </c>
      <c r="AR2397" s="199" t="str">
        <f t="shared" si="4769"/>
        <v>AR$17</v>
      </c>
      <c r="AS2397" s="199" t="str">
        <f t="shared" si="4769"/>
        <v>AS$17</v>
      </c>
      <c r="AT2397" s="199" t="str">
        <f t="shared" si="4769"/>
        <v>AT$17</v>
      </c>
      <c r="AU2397" s="199" t="str">
        <f t="shared" si="4769"/>
        <v>AU$17</v>
      </c>
      <c r="AV2397" s="199" t="str">
        <f t="shared" si="4769"/>
        <v>AV$17</v>
      </c>
      <c r="AW2397" s="199" t="str">
        <f t="shared" si="4769"/>
        <v>AW$17</v>
      </c>
      <c r="AX2397" s="199" t="str">
        <f t="shared" si="4769"/>
        <v>AX$17</v>
      </c>
      <c r="AY2397" s="199" t="str">
        <f t="shared" ref="AY2397:CD2397" si="4770">AY$21</f>
        <v>AY$17</v>
      </c>
      <c r="AZ2397" s="199" t="str">
        <f t="shared" si="4770"/>
        <v>AZ$17</v>
      </c>
      <c r="BA2397" s="199" t="str">
        <f t="shared" si="4770"/>
        <v>BA$17</v>
      </c>
      <c r="BB2397" s="199" t="str">
        <f t="shared" si="4770"/>
        <v>BB$17</v>
      </c>
      <c r="BC2397" s="199" t="str">
        <f t="shared" si="4770"/>
        <v>BC$17</v>
      </c>
      <c r="BD2397" s="199" t="str">
        <f t="shared" si="4770"/>
        <v>BD$17</v>
      </c>
      <c r="BE2397" s="199" t="str">
        <f t="shared" si="4770"/>
        <v>BE$17</v>
      </c>
      <c r="BF2397" s="199" t="str">
        <f t="shared" si="4770"/>
        <v>BF$17</v>
      </c>
      <c r="BG2397" s="199" t="str">
        <f t="shared" si="4770"/>
        <v>BG$17</v>
      </c>
      <c r="BH2397" s="199" t="str">
        <f t="shared" si="4770"/>
        <v>BH$17</v>
      </c>
      <c r="BI2397" s="199" t="str">
        <f t="shared" si="4770"/>
        <v>BI$17</v>
      </c>
      <c r="BJ2397" s="199" t="str">
        <f t="shared" si="4770"/>
        <v>BJ$17</v>
      </c>
      <c r="BK2397" s="199" t="str">
        <f t="shared" si="4770"/>
        <v>BK$17</v>
      </c>
      <c r="BL2397" s="199" t="str">
        <f t="shared" si="4770"/>
        <v>BL$17</v>
      </c>
      <c r="BM2397" s="199" t="str">
        <f t="shared" si="4770"/>
        <v>BM$17</v>
      </c>
      <c r="BN2397" s="199" t="str">
        <f t="shared" si="4770"/>
        <v>BN$17</v>
      </c>
      <c r="BO2397" s="199" t="str">
        <f t="shared" si="4770"/>
        <v>BO$17</v>
      </c>
      <c r="BP2397" s="199" t="str">
        <f t="shared" si="4770"/>
        <v>BP$17</v>
      </c>
      <c r="BQ2397" s="199" t="str">
        <f t="shared" si="4770"/>
        <v>BQ$17</v>
      </c>
      <c r="BR2397" s="199" t="str">
        <f t="shared" si="4770"/>
        <v>BR$17</v>
      </c>
      <c r="BS2397" s="199" t="str">
        <f t="shared" si="4770"/>
        <v>BS$17</v>
      </c>
      <c r="BT2397" s="199" t="str">
        <f t="shared" si="4770"/>
        <v>BT$17</v>
      </c>
      <c r="BU2397" s="199" t="str">
        <f t="shared" si="4770"/>
        <v>BU$17</v>
      </c>
      <c r="BV2397" s="199" t="str">
        <f t="shared" si="4770"/>
        <v>BV$17</v>
      </c>
      <c r="BW2397" s="199" t="str">
        <f t="shared" si="4770"/>
        <v>BW$17</v>
      </c>
      <c r="BX2397" s="199" t="str">
        <f t="shared" si="4770"/>
        <v>BX$17</v>
      </c>
      <c r="BY2397" s="199" t="str">
        <f t="shared" si="4770"/>
        <v>BY$17</v>
      </c>
      <c r="BZ2397" s="199" t="str">
        <f t="shared" si="4770"/>
        <v>BZ$17</v>
      </c>
      <c r="CA2397" s="199" t="str">
        <f t="shared" si="4770"/>
        <v>CA$17</v>
      </c>
      <c r="CB2397" s="199" t="str">
        <f t="shared" si="4770"/>
        <v>CB$17</v>
      </c>
      <c r="CC2397" s="199" t="str">
        <f t="shared" si="4770"/>
        <v>CC$17</v>
      </c>
      <c r="CD2397" s="199" t="str">
        <f t="shared" si="4770"/>
        <v>CD$17</v>
      </c>
      <c r="CE2397" s="199" t="str">
        <f t="shared" ref="CE2397:CL2397" si="4771">CE$21</f>
        <v>CE$17</v>
      </c>
      <c r="CF2397" s="199" t="str">
        <f t="shared" si="4771"/>
        <v>CF$17</v>
      </c>
      <c r="CG2397" s="199" t="str">
        <f t="shared" si="4771"/>
        <v>CG$17</v>
      </c>
      <c r="CH2397" s="199" t="str">
        <f t="shared" si="4771"/>
        <v>CH$17</v>
      </c>
      <c r="CI2397" s="199" t="str">
        <f t="shared" si="4771"/>
        <v>CI$17</v>
      </c>
      <c r="CJ2397" s="199" t="str">
        <f t="shared" si="4771"/>
        <v>CJ$17</v>
      </c>
      <c r="CK2397" s="199" t="str">
        <f t="shared" si="4771"/>
        <v>CK$17</v>
      </c>
      <c r="CL2397" s="199" t="str">
        <f t="shared" si="4771"/>
        <v>CL$17</v>
      </c>
      <c r="CN2397" s="201"/>
      <c r="CO2397" s="199" t="str">
        <f t="shared" ref="CO2397:DL2397" si="4772">CO$21</f>
        <v>CO$17</v>
      </c>
      <c r="CP2397" s="199" t="str">
        <f t="shared" si="4772"/>
        <v>CP$17</v>
      </c>
      <c r="CQ2397" s="199" t="str">
        <f t="shared" si="4772"/>
        <v>CQ$17</v>
      </c>
      <c r="CR2397" s="199" t="str">
        <f t="shared" si="4772"/>
        <v>CR$17</v>
      </c>
      <c r="CS2397" s="199" t="str">
        <f t="shared" si="4772"/>
        <v>CS$17</v>
      </c>
      <c r="CT2397" s="199" t="str">
        <f t="shared" si="4772"/>
        <v>CT$17</v>
      </c>
      <c r="CU2397" s="199" t="str">
        <f t="shared" si="4772"/>
        <v>CU$17</v>
      </c>
      <c r="CV2397" s="199" t="str">
        <f t="shared" si="4772"/>
        <v>CV$17</v>
      </c>
      <c r="CW2397" s="199" t="str">
        <f t="shared" si="4772"/>
        <v>CW$17</v>
      </c>
      <c r="CX2397" s="199" t="str">
        <f t="shared" si="4772"/>
        <v>CX$17</v>
      </c>
      <c r="CY2397" s="199" t="str">
        <f t="shared" si="4772"/>
        <v>CY$17</v>
      </c>
      <c r="CZ2397" s="199" t="str">
        <f t="shared" si="4772"/>
        <v>CZ$17</v>
      </c>
      <c r="DA2397" s="199" t="str">
        <f t="shared" si="4772"/>
        <v>DA$17</v>
      </c>
      <c r="DB2397" s="199" t="str">
        <f t="shared" si="4772"/>
        <v>DB$17</v>
      </c>
      <c r="DC2397" s="199" t="str">
        <f t="shared" si="4772"/>
        <v>DC$17</v>
      </c>
      <c r="DD2397" s="199" t="str">
        <f t="shared" si="4772"/>
        <v>DD$17</v>
      </c>
      <c r="DE2397" s="199" t="str">
        <f t="shared" si="4772"/>
        <v>DE$17</v>
      </c>
      <c r="DF2397" s="199" t="str">
        <f t="shared" si="4772"/>
        <v>DF$17</v>
      </c>
      <c r="DG2397" s="199" t="str">
        <f t="shared" si="4772"/>
        <v>DG$17</v>
      </c>
      <c r="DH2397" s="199" t="str">
        <f t="shared" si="4772"/>
        <v>DH$17</v>
      </c>
      <c r="DI2397" s="199" t="str">
        <f t="shared" si="4772"/>
        <v>DI$17</v>
      </c>
      <c r="DJ2397" s="199" t="str">
        <f t="shared" si="4772"/>
        <v>DJ$17</v>
      </c>
      <c r="DK2397" s="199" t="str">
        <f t="shared" si="4772"/>
        <v>DK$17</v>
      </c>
      <c r="DL2397" s="199" t="str">
        <f t="shared" si="4772"/>
        <v>DL$17</v>
      </c>
    </row>
    <row r="2398" spans="1:116" x14ac:dyDescent="0.4">
      <c r="A2398" s="174"/>
      <c r="E2398" s="8"/>
      <c r="G2398" s="175" t="s">
        <v>491</v>
      </c>
      <c r="H2398" s="200"/>
      <c r="I2398" s="201"/>
      <c r="J2398" s="201"/>
      <c r="K2398" s="202"/>
      <c r="L2398" s="202"/>
      <c r="M2398" s="202"/>
      <c r="N2398" s="202"/>
      <c r="O2398" s="202"/>
      <c r="P2398" s="202"/>
      <c r="R2398" s="202"/>
      <c r="S2398" s="190"/>
      <c r="T2398" s="190"/>
      <c r="U2398" s="190"/>
      <c r="V2398" s="190"/>
      <c r="W2398" s="190"/>
      <c r="X2398" s="190"/>
      <c r="Y2398" s="190"/>
      <c r="Z2398" s="190"/>
      <c r="AA2398" s="190"/>
      <c r="AB2398" s="190"/>
      <c r="AC2398" s="190"/>
      <c r="AD2398" s="190"/>
      <c r="AE2398" s="190"/>
      <c r="AF2398" s="190"/>
      <c r="AG2398" s="190"/>
      <c r="AH2398" s="190"/>
      <c r="AI2398" s="190"/>
      <c r="AJ2398" s="190"/>
      <c r="AK2398" s="190"/>
      <c r="AL2398" s="190"/>
      <c r="AM2398" s="190"/>
      <c r="AN2398" s="190"/>
      <c r="AO2398" s="190"/>
      <c r="AP2398" s="190"/>
      <c r="AQ2398" s="190"/>
      <c r="AR2398" s="190"/>
      <c r="AS2398" s="190"/>
      <c r="AT2398" s="190"/>
      <c r="AU2398" s="190"/>
      <c r="AV2398" s="190"/>
      <c r="AW2398" s="190"/>
      <c r="AX2398" s="190"/>
      <c r="AY2398" s="190"/>
      <c r="AZ2398" s="190"/>
      <c r="BA2398" s="190"/>
      <c r="BB2398" s="190"/>
      <c r="BC2398" s="190"/>
      <c r="BD2398" s="190"/>
      <c r="BE2398" s="190"/>
      <c r="BF2398" s="190"/>
      <c r="BG2398" s="190"/>
      <c r="BH2398" s="190"/>
      <c r="BI2398" s="190"/>
      <c r="BJ2398" s="190"/>
      <c r="BK2398" s="190"/>
      <c r="BL2398" s="190"/>
      <c r="BM2398" s="190"/>
      <c r="BN2398" s="190"/>
      <c r="BO2398" s="190"/>
      <c r="BP2398" s="190"/>
      <c r="BQ2398" s="190"/>
      <c r="BR2398" s="190"/>
      <c r="BS2398" s="190"/>
      <c r="BT2398" s="190"/>
      <c r="BU2398" s="190"/>
      <c r="BV2398" s="190"/>
      <c r="BW2398" s="190"/>
      <c r="BX2398" s="190"/>
      <c r="BY2398" s="190"/>
      <c r="BZ2398" s="190"/>
      <c r="CA2398" s="190"/>
      <c r="CB2398" s="190"/>
      <c r="CC2398" s="190"/>
      <c r="CD2398" s="190"/>
      <c r="CE2398" s="190"/>
      <c r="CF2398" s="190"/>
      <c r="CG2398" s="190"/>
      <c r="CH2398" s="190"/>
      <c r="CI2398" s="190"/>
      <c r="CJ2398" s="190"/>
      <c r="CK2398" s="190"/>
      <c r="CL2398" s="190"/>
      <c r="CN2398" s="201"/>
      <c r="CO2398" s="190"/>
      <c r="CP2398" s="190"/>
      <c r="CQ2398" s="190"/>
      <c r="CR2398" s="190"/>
      <c r="CS2398" s="190"/>
      <c r="CT2398" s="190"/>
      <c r="CU2398" s="190"/>
      <c r="CV2398" s="190"/>
      <c r="CW2398" s="190"/>
      <c r="CX2398" s="190"/>
      <c r="CY2398" s="190"/>
      <c r="CZ2398" s="190"/>
      <c r="DA2398" s="190"/>
      <c r="DB2398" s="190"/>
      <c r="DC2398" s="190"/>
      <c r="DD2398" s="190"/>
      <c r="DE2398" s="190"/>
      <c r="DF2398" s="190"/>
      <c r="DG2398" s="190"/>
      <c r="DH2398" s="190"/>
      <c r="DI2398" s="190"/>
      <c r="DJ2398" s="190"/>
      <c r="DK2398" s="190"/>
      <c r="DL2398" s="190"/>
    </row>
    <row r="2399" spans="1:116" x14ac:dyDescent="0.4">
      <c r="A2399" s="174"/>
      <c r="E2399" s="8"/>
      <c r="G2399" s="175" t="s">
        <v>505</v>
      </c>
      <c r="H2399" s="200"/>
      <c r="I2399" s="201"/>
      <c r="J2399" s="201"/>
      <c r="K2399" s="202"/>
      <c r="L2399" s="202"/>
      <c r="M2399" s="202"/>
      <c r="N2399" s="202"/>
      <c r="O2399" s="202"/>
      <c r="P2399" s="202"/>
      <c r="R2399" s="202"/>
      <c r="S2399" s="190"/>
      <c r="T2399" s="190"/>
      <c r="U2399" s="190"/>
      <c r="V2399" s="190"/>
      <c r="W2399" s="190"/>
      <c r="X2399" s="190"/>
      <c r="Y2399" s="190"/>
      <c r="Z2399" s="190"/>
      <c r="AA2399" s="190"/>
      <c r="AB2399" s="190"/>
      <c r="AC2399" s="190"/>
      <c r="AD2399" s="190"/>
      <c r="AE2399" s="190"/>
      <c r="AF2399" s="190"/>
      <c r="AG2399" s="190"/>
      <c r="AH2399" s="190"/>
      <c r="AI2399" s="190"/>
      <c r="AJ2399" s="190"/>
      <c r="AK2399" s="190"/>
      <c r="AL2399" s="190"/>
      <c r="AM2399" s="190"/>
      <c r="AN2399" s="190"/>
      <c r="AO2399" s="190"/>
      <c r="AP2399" s="190"/>
      <c r="AQ2399" s="190"/>
      <c r="AR2399" s="190"/>
      <c r="AS2399" s="190"/>
      <c r="AT2399" s="190"/>
      <c r="AU2399" s="190"/>
      <c r="AV2399" s="190"/>
      <c r="AW2399" s="190"/>
      <c r="AX2399" s="190"/>
      <c r="AY2399" s="190"/>
      <c r="AZ2399" s="190"/>
      <c r="BA2399" s="190"/>
      <c r="BB2399" s="190"/>
      <c r="BC2399" s="190"/>
      <c r="BD2399" s="190"/>
      <c r="BE2399" s="190"/>
      <c r="BF2399" s="190"/>
      <c r="BG2399" s="190"/>
      <c r="BH2399" s="190"/>
      <c r="BI2399" s="190"/>
      <c r="BJ2399" s="190"/>
      <c r="BK2399" s="190"/>
      <c r="BL2399" s="190"/>
      <c r="BM2399" s="190"/>
      <c r="BN2399" s="190"/>
      <c r="BO2399" s="190"/>
      <c r="BP2399" s="190"/>
      <c r="BQ2399" s="190"/>
      <c r="BR2399" s="190"/>
      <c r="BS2399" s="190"/>
      <c r="BT2399" s="190"/>
      <c r="BU2399" s="190"/>
      <c r="BV2399" s="190"/>
      <c r="BW2399" s="190"/>
      <c r="BX2399" s="190"/>
      <c r="BY2399" s="190"/>
      <c r="BZ2399" s="190"/>
      <c r="CA2399" s="190"/>
      <c r="CB2399" s="190"/>
      <c r="CC2399" s="190"/>
      <c r="CD2399" s="190"/>
      <c r="CE2399" s="190"/>
      <c r="CF2399" s="190"/>
      <c r="CG2399" s="190"/>
      <c r="CH2399" s="190"/>
      <c r="CI2399" s="190"/>
      <c r="CJ2399" s="190"/>
      <c r="CK2399" s="190"/>
      <c r="CL2399" s="190"/>
      <c r="CN2399" s="201"/>
      <c r="CO2399" s="190"/>
      <c r="CP2399" s="190"/>
      <c r="CQ2399" s="190"/>
      <c r="CR2399" s="190"/>
      <c r="CS2399" s="190"/>
      <c r="CT2399" s="190"/>
      <c r="CU2399" s="190"/>
      <c r="CV2399" s="190"/>
      <c r="CW2399" s="190"/>
      <c r="CX2399" s="190"/>
      <c r="CY2399" s="190"/>
      <c r="CZ2399" s="190"/>
      <c r="DA2399" s="190"/>
      <c r="DB2399" s="190"/>
      <c r="DC2399" s="190"/>
      <c r="DD2399" s="190"/>
      <c r="DE2399" s="190"/>
      <c r="DF2399" s="190"/>
      <c r="DG2399" s="190"/>
      <c r="DH2399" s="190"/>
      <c r="DI2399" s="190"/>
      <c r="DJ2399" s="190"/>
      <c r="DK2399" s="190"/>
      <c r="DL2399" s="190"/>
    </row>
    <row r="2400" spans="1:116" x14ac:dyDescent="0.4">
      <c r="A2400" s="174"/>
      <c r="E2400" s="8"/>
      <c r="G2400" s="175" t="s">
        <v>463</v>
      </c>
      <c r="H2400" s="200"/>
      <c r="I2400" s="201"/>
      <c r="J2400" s="201"/>
      <c r="K2400" s="202"/>
      <c r="L2400" s="202"/>
      <c r="M2400" s="202"/>
      <c r="N2400" s="202"/>
      <c r="O2400" s="202"/>
      <c r="P2400" s="202"/>
      <c r="R2400" s="202"/>
      <c r="S2400" s="190" t="str">
        <f t="shared" ref="S2400:AX2400" si="4773">S$22</f>
        <v>S$18</v>
      </c>
      <c r="T2400" s="190" t="str">
        <f t="shared" si="4773"/>
        <v>T$18</v>
      </c>
      <c r="U2400" s="190" t="str">
        <f t="shared" si="4773"/>
        <v>U$18</v>
      </c>
      <c r="V2400" s="190" t="str">
        <f t="shared" si="4773"/>
        <v>V$18</v>
      </c>
      <c r="W2400" s="190" t="str">
        <f t="shared" si="4773"/>
        <v>W$18</v>
      </c>
      <c r="X2400" s="190" t="str">
        <f t="shared" si="4773"/>
        <v>X$18</v>
      </c>
      <c r="Y2400" s="190" t="str">
        <f t="shared" si="4773"/>
        <v>Y$18</v>
      </c>
      <c r="Z2400" s="190" t="str">
        <f t="shared" si="4773"/>
        <v>Z$18</v>
      </c>
      <c r="AA2400" s="190" t="str">
        <f t="shared" si="4773"/>
        <v>AA$18</v>
      </c>
      <c r="AB2400" s="190" t="str">
        <f t="shared" si="4773"/>
        <v>AB$18</v>
      </c>
      <c r="AC2400" s="190" t="str">
        <f t="shared" si="4773"/>
        <v>AC$18</v>
      </c>
      <c r="AD2400" s="190" t="str">
        <f t="shared" si="4773"/>
        <v>AD$18</v>
      </c>
      <c r="AE2400" s="190" t="str">
        <f t="shared" si="4773"/>
        <v>AE$18</v>
      </c>
      <c r="AF2400" s="190" t="str">
        <f t="shared" si="4773"/>
        <v>AF$18</v>
      </c>
      <c r="AG2400" s="190" t="str">
        <f t="shared" si="4773"/>
        <v>AG$18</v>
      </c>
      <c r="AH2400" s="190" t="str">
        <f t="shared" si="4773"/>
        <v>AH$18</v>
      </c>
      <c r="AI2400" s="190" t="str">
        <f t="shared" si="4773"/>
        <v>AI$18</v>
      </c>
      <c r="AJ2400" s="190" t="str">
        <f t="shared" si="4773"/>
        <v>AJ$18</v>
      </c>
      <c r="AK2400" s="190" t="str">
        <f t="shared" si="4773"/>
        <v>AK$18</v>
      </c>
      <c r="AL2400" s="190" t="str">
        <f t="shared" si="4773"/>
        <v>AL$18</v>
      </c>
      <c r="AM2400" s="190" t="str">
        <f t="shared" si="4773"/>
        <v>AM$18</v>
      </c>
      <c r="AN2400" s="190" t="str">
        <f t="shared" si="4773"/>
        <v>AN$18</v>
      </c>
      <c r="AO2400" s="190" t="str">
        <f t="shared" si="4773"/>
        <v>AO$18</v>
      </c>
      <c r="AP2400" s="190" t="str">
        <f t="shared" si="4773"/>
        <v>AP$18</v>
      </c>
      <c r="AQ2400" s="190" t="str">
        <f t="shared" si="4773"/>
        <v>AQ$18</v>
      </c>
      <c r="AR2400" s="190" t="str">
        <f t="shared" si="4773"/>
        <v>AR$18</v>
      </c>
      <c r="AS2400" s="190" t="str">
        <f t="shared" si="4773"/>
        <v>AS$18</v>
      </c>
      <c r="AT2400" s="190" t="str">
        <f t="shared" si="4773"/>
        <v>AT$18</v>
      </c>
      <c r="AU2400" s="190" t="str">
        <f t="shared" si="4773"/>
        <v>AU$18</v>
      </c>
      <c r="AV2400" s="190" t="str">
        <f t="shared" si="4773"/>
        <v>AV$18</v>
      </c>
      <c r="AW2400" s="190" t="str">
        <f t="shared" si="4773"/>
        <v>AW$18</v>
      </c>
      <c r="AX2400" s="190" t="str">
        <f t="shared" si="4773"/>
        <v>AX$18</v>
      </c>
      <c r="AY2400" s="190" t="str">
        <f t="shared" ref="AY2400:CD2400" si="4774">AY$22</f>
        <v>AY$18</v>
      </c>
      <c r="AZ2400" s="190" t="str">
        <f t="shared" si="4774"/>
        <v>AZ$18</v>
      </c>
      <c r="BA2400" s="190" t="str">
        <f t="shared" si="4774"/>
        <v>BA$18</v>
      </c>
      <c r="BB2400" s="190" t="str">
        <f t="shared" si="4774"/>
        <v>BB$18</v>
      </c>
      <c r="BC2400" s="190" t="str">
        <f t="shared" si="4774"/>
        <v>BC$18</v>
      </c>
      <c r="BD2400" s="190" t="str">
        <f t="shared" si="4774"/>
        <v>BD$18</v>
      </c>
      <c r="BE2400" s="190" t="str">
        <f t="shared" si="4774"/>
        <v>BE$18</v>
      </c>
      <c r="BF2400" s="190" t="str">
        <f t="shared" si="4774"/>
        <v>BF$18</v>
      </c>
      <c r="BG2400" s="190" t="str">
        <f t="shared" si="4774"/>
        <v>BG$18</v>
      </c>
      <c r="BH2400" s="190" t="str">
        <f t="shared" si="4774"/>
        <v>BH$18</v>
      </c>
      <c r="BI2400" s="190" t="str">
        <f t="shared" si="4774"/>
        <v>BI$18</v>
      </c>
      <c r="BJ2400" s="190" t="str">
        <f t="shared" si="4774"/>
        <v>BJ$18</v>
      </c>
      <c r="BK2400" s="190" t="str">
        <f t="shared" si="4774"/>
        <v>BK$18</v>
      </c>
      <c r="BL2400" s="190" t="str">
        <f t="shared" si="4774"/>
        <v>BL$18</v>
      </c>
      <c r="BM2400" s="190" t="str">
        <f t="shared" si="4774"/>
        <v>BM$18</v>
      </c>
      <c r="BN2400" s="190" t="str">
        <f t="shared" si="4774"/>
        <v>BN$18</v>
      </c>
      <c r="BO2400" s="190" t="str">
        <f t="shared" si="4774"/>
        <v>BO$18</v>
      </c>
      <c r="BP2400" s="190" t="str">
        <f t="shared" si="4774"/>
        <v>BP$18</v>
      </c>
      <c r="BQ2400" s="190" t="str">
        <f t="shared" si="4774"/>
        <v>BQ$18</v>
      </c>
      <c r="BR2400" s="190" t="str">
        <f t="shared" si="4774"/>
        <v>BR$18</v>
      </c>
      <c r="BS2400" s="190" t="str">
        <f t="shared" si="4774"/>
        <v>BS$18</v>
      </c>
      <c r="BT2400" s="190" t="str">
        <f t="shared" si="4774"/>
        <v>BT$18</v>
      </c>
      <c r="BU2400" s="190" t="str">
        <f t="shared" si="4774"/>
        <v>BU$18</v>
      </c>
      <c r="BV2400" s="190" t="str">
        <f t="shared" si="4774"/>
        <v>BV$18</v>
      </c>
      <c r="BW2400" s="190" t="str">
        <f t="shared" si="4774"/>
        <v>BW$18</v>
      </c>
      <c r="BX2400" s="190" t="str">
        <f t="shared" si="4774"/>
        <v>BX$18</v>
      </c>
      <c r="BY2400" s="190" t="str">
        <f t="shared" si="4774"/>
        <v>BY$18</v>
      </c>
      <c r="BZ2400" s="190" t="str">
        <f t="shared" si="4774"/>
        <v>BZ$18</v>
      </c>
      <c r="CA2400" s="190" t="str">
        <f t="shared" si="4774"/>
        <v>CA$18</v>
      </c>
      <c r="CB2400" s="190" t="str">
        <f t="shared" si="4774"/>
        <v>CB$18</v>
      </c>
      <c r="CC2400" s="190" t="str">
        <f t="shared" si="4774"/>
        <v>CC$18</v>
      </c>
      <c r="CD2400" s="190" t="str">
        <f t="shared" si="4774"/>
        <v>CD$18</v>
      </c>
      <c r="CE2400" s="190" t="str">
        <f t="shared" ref="CE2400:CL2400" si="4775">CE$22</f>
        <v>CE$18</v>
      </c>
      <c r="CF2400" s="190" t="str">
        <f t="shared" si="4775"/>
        <v>CF$18</v>
      </c>
      <c r="CG2400" s="190" t="str">
        <f t="shared" si="4775"/>
        <v>CG$18</v>
      </c>
      <c r="CH2400" s="190" t="str">
        <f t="shared" si="4775"/>
        <v>CH$18</v>
      </c>
      <c r="CI2400" s="190" t="str">
        <f t="shared" si="4775"/>
        <v>CI$18</v>
      </c>
      <c r="CJ2400" s="190" t="str">
        <f t="shared" si="4775"/>
        <v>CJ$18</v>
      </c>
      <c r="CK2400" s="190" t="str">
        <f t="shared" si="4775"/>
        <v>CK$18</v>
      </c>
      <c r="CL2400" s="190" t="str">
        <f t="shared" si="4775"/>
        <v>CL$18</v>
      </c>
      <c r="CN2400" s="201"/>
      <c r="CO2400" s="190" t="str">
        <f t="shared" ref="CO2400:DL2400" si="4776">CO$22</f>
        <v>CO$18</v>
      </c>
      <c r="CP2400" s="190" t="str">
        <f t="shared" si="4776"/>
        <v>CP$18</v>
      </c>
      <c r="CQ2400" s="190" t="str">
        <f t="shared" si="4776"/>
        <v>CQ$18</v>
      </c>
      <c r="CR2400" s="190" t="str">
        <f t="shared" si="4776"/>
        <v>CR$18</v>
      </c>
      <c r="CS2400" s="190" t="str">
        <f t="shared" si="4776"/>
        <v>CS$18</v>
      </c>
      <c r="CT2400" s="190" t="str">
        <f t="shared" si="4776"/>
        <v>CT$18</v>
      </c>
      <c r="CU2400" s="190" t="str">
        <f t="shared" si="4776"/>
        <v>CU$18</v>
      </c>
      <c r="CV2400" s="190" t="str">
        <f t="shared" si="4776"/>
        <v>CV$18</v>
      </c>
      <c r="CW2400" s="190" t="str">
        <f t="shared" si="4776"/>
        <v>CW$18</v>
      </c>
      <c r="CX2400" s="190" t="str">
        <f t="shared" si="4776"/>
        <v>CX$18</v>
      </c>
      <c r="CY2400" s="190" t="str">
        <f t="shared" si="4776"/>
        <v>CY$18</v>
      </c>
      <c r="CZ2400" s="190" t="str">
        <f t="shared" si="4776"/>
        <v>CZ$18</v>
      </c>
      <c r="DA2400" s="190" t="str">
        <f t="shared" si="4776"/>
        <v>DA$18</v>
      </c>
      <c r="DB2400" s="190" t="str">
        <f t="shared" si="4776"/>
        <v>DB$18</v>
      </c>
      <c r="DC2400" s="190" t="str">
        <f t="shared" si="4776"/>
        <v>DC$18</v>
      </c>
      <c r="DD2400" s="190" t="str">
        <f t="shared" si="4776"/>
        <v>DD$18</v>
      </c>
      <c r="DE2400" s="190" t="str">
        <f t="shared" si="4776"/>
        <v>DE$18</v>
      </c>
      <c r="DF2400" s="190" t="str">
        <f t="shared" si="4776"/>
        <v>DF$18</v>
      </c>
      <c r="DG2400" s="190" t="str">
        <f t="shared" si="4776"/>
        <v>DG$18</v>
      </c>
      <c r="DH2400" s="190" t="str">
        <f t="shared" si="4776"/>
        <v>DH$18</v>
      </c>
      <c r="DI2400" s="190" t="str">
        <f t="shared" si="4776"/>
        <v>DI$18</v>
      </c>
      <c r="DJ2400" s="190" t="str">
        <f t="shared" si="4776"/>
        <v>DJ$18</v>
      </c>
      <c r="DK2400" s="190" t="str">
        <f t="shared" si="4776"/>
        <v>DK$18</v>
      </c>
      <c r="DL2400" s="190" t="str">
        <f t="shared" si="4776"/>
        <v>DL$18</v>
      </c>
    </row>
    <row r="2401" spans="1:116" x14ac:dyDescent="0.4">
      <c r="A2401" s="174"/>
      <c r="E2401" s="8"/>
      <c r="G2401" s="175" t="s">
        <v>464</v>
      </c>
      <c r="H2401" s="200"/>
      <c r="I2401" s="201"/>
      <c r="J2401" s="201"/>
      <c r="K2401" s="202"/>
      <c r="L2401" s="202"/>
      <c r="M2401" s="202"/>
      <c r="N2401" s="202"/>
      <c r="O2401" s="202"/>
      <c r="P2401" s="202"/>
      <c r="R2401" s="202"/>
      <c r="S2401" s="190" t="str">
        <f t="shared" ref="S2401:AX2401" si="4777">S$23</f>
        <v>S$19</v>
      </c>
      <c r="T2401" s="190" t="str">
        <f t="shared" si="4777"/>
        <v>T$19</v>
      </c>
      <c r="U2401" s="190" t="str">
        <f t="shared" si="4777"/>
        <v>U$19</v>
      </c>
      <c r="V2401" s="190" t="str">
        <f t="shared" si="4777"/>
        <v>V$19</v>
      </c>
      <c r="W2401" s="190" t="str">
        <f t="shared" si="4777"/>
        <v>W$19</v>
      </c>
      <c r="X2401" s="190" t="str">
        <f t="shared" si="4777"/>
        <v>X$19</v>
      </c>
      <c r="Y2401" s="190" t="str">
        <f t="shared" si="4777"/>
        <v>Y$19</v>
      </c>
      <c r="Z2401" s="190" t="str">
        <f t="shared" si="4777"/>
        <v>Z$19</v>
      </c>
      <c r="AA2401" s="190" t="str">
        <f t="shared" si="4777"/>
        <v>AA$19</v>
      </c>
      <c r="AB2401" s="190" t="str">
        <f t="shared" si="4777"/>
        <v>AB$19</v>
      </c>
      <c r="AC2401" s="190" t="str">
        <f t="shared" si="4777"/>
        <v>AC$19</v>
      </c>
      <c r="AD2401" s="190" t="str">
        <f t="shared" si="4777"/>
        <v>AD$19</v>
      </c>
      <c r="AE2401" s="190" t="str">
        <f t="shared" si="4777"/>
        <v>AE$19</v>
      </c>
      <c r="AF2401" s="190" t="str">
        <f t="shared" si="4777"/>
        <v>AF$19</v>
      </c>
      <c r="AG2401" s="190" t="str">
        <f t="shared" si="4777"/>
        <v>AG$19</v>
      </c>
      <c r="AH2401" s="190" t="str">
        <f t="shared" si="4777"/>
        <v>AH$19</v>
      </c>
      <c r="AI2401" s="190" t="str">
        <f t="shared" si="4777"/>
        <v>AI$19</v>
      </c>
      <c r="AJ2401" s="190" t="str">
        <f t="shared" si="4777"/>
        <v>AJ$19</v>
      </c>
      <c r="AK2401" s="190" t="str">
        <f t="shared" si="4777"/>
        <v>AK$19</v>
      </c>
      <c r="AL2401" s="190" t="str">
        <f t="shared" si="4777"/>
        <v>AL$19</v>
      </c>
      <c r="AM2401" s="190" t="str">
        <f t="shared" si="4777"/>
        <v>AM$19</v>
      </c>
      <c r="AN2401" s="190" t="str">
        <f t="shared" si="4777"/>
        <v>AN$19</v>
      </c>
      <c r="AO2401" s="190" t="str">
        <f t="shared" si="4777"/>
        <v>AO$19</v>
      </c>
      <c r="AP2401" s="190" t="str">
        <f t="shared" si="4777"/>
        <v>AP$19</v>
      </c>
      <c r="AQ2401" s="190" t="str">
        <f t="shared" si="4777"/>
        <v>AQ$19</v>
      </c>
      <c r="AR2401" s="190" t="str">
        <f t="shared" si="4777"/>
        <v>AR$19</v>
      </c>
      <c r="AS2401" s="190" t="str">
        <f t="shared" si="4777"/>
        <v>AS$19</v>
      </c>
      <c r="AT2401" s="190" t="str">
        <f t="shared" si="4777"/>
        <v>AT$19</v>
      </c>
      <c r="AU2401" s="190" t="str">
        <f t="shared" si="4777"/>
        <v>AU$19</v>
      </c>
      <c r="AV2401" s="190" t="str">
        <f t="shared" si="4777"/>
        <v>AV$19</v>
      </c>
      <c r="AW2401" s="190" t="str">
        <f t="shared" si="4777"/>
        <v>AW$19</v>
      </c>
      <c r="AX2401" s="190" t="str">
        <f t="shared" si="4777"/>
        <v>AX$19</v>
      </c>
      <c r="AY2401" s="190" t="str">
        <f t="shared" ref="AY2401:CD2401" si="4778">AY$23</f>
        <v>AY$19</v>
      </c>
      <c r="AZ2401" s="190" t="str">
        <f t="shared" si="4778"/>
        <v>AZ$19</v>
      </c>
      <c r="BA2401" s="190" t="str">
        <f t="shared" si="4778"/>
        <v>BA$19</v>
      </c>
      <c r="BB2401" s="190" t="str">
        <f t="shared" si="4778"/>
        <v>BB$19</v>
      </c>
      <c r="BC2401" s="190" t="str">
        <f t="shared" si="4778"/>
        <v>BC$19</v>
      </c>
      <c r="BD2401" s="190" t="str">
        <f t="shared" si="4778"/>
        <v>BD$19</v>
      </c>
      <c r="BE2401" s="190" t="str">
        <f t="shared" si="4778"/>
        <v>BE$19</v>
      </c>
      <c r="BF2401" s="190" t="str">
        <f t="shared" si="4778"/>
        <v>BF$19</v>
      </c>
      <c r="BG2401" s="190" t="str">
        <f t="shared" si="4778"/>
        <v>BG$19</v>
      </c>
      <c r="BH2401" s="190" t="str">
        <f t="shared" si="4778"/>
        <v>BH$19</v>
      </c>
      <c r="BI2401" s="190" t="str">
        <f t="shared" si="4778"/>
        <v>BI$19</v>
      </c>
      <c r="BJ2401" s="190" t="str">
        <f t="shared" si="4778"/>
        <v>BJ$19</v>
      </c>
      <c r="BK2401" s="190" t="str">
        <f t="shared" si="4778"/>
        <v>BK$19</v>
      </c>
      <c r="BL2401" s="190" t="str">
        <f t="shared" si="4778"/>
        <v>BL$19</v>
      </c>
      <c r="BM2401" s="190" t="str">
        <f t="shared" si="4778"/>
        <v>BM$19</v>
      </c>
      <c r="BN2401" s="190" t="str">
        <f t="shared" si="4778"/>
        <v>BN$19</v>
      </c>
      <c r="BO2401" s="190" t="str">
        <f t="shared" si="4778"/>
        <v>BO$19</v>
      </c>
      <c r="BP2401" s="190" t="str">
        <f t="shared" si="4778"/>
        <v>BP$19</v>
      </c>
      <c r="BQ2401" s="190" t="str">
        <f t="shared" si="4778"/>
        <v>BQ$19</v>
      </c>
      <c r="BR2401" s="190" t="str">
        <f t="shared" si="4778"/>
        <v>BR$19</v>
      </c>
      <c r="BS2401" s="190" t="str">
        <f t="shared" si="4778"/>
        <v>BS$19</v>
      </c>
      <c r="BT2401" s="190" t="str">
        <f t="shared" si="4778"/>
        <v>BT$19</v>
      </c>
      <c r="BU2401" s="190" t="str">
        <f t="shared" si="4778"/>
        <v>BU$19</v>
      </c>
      <c r="BV2401" s="190" t="str">
        <f t="shared" si="4778"/>
        <v>BV$19</v>
      </c>
      <c r="BW2401" s="190" t="str">
        <f t="shared" si="4778"/>
        <v>BW$19</v>
      </c>
      <c r="BX2401" s="190" t="str">
        <f t="shared" si="4778"/>
        <v>BX$19</v>
      </c>
      <c r="BY2401" s="190" t="str">
        <f t="shared" si="4778"/>
        <v>BY$19</v>
      </c>
      <c r="BZ2401" s="190" t="str">
        <f t="shared" si="4778"/>
        <v>BZ$19</v>
      </c>
      <c r="CA2401" s="190" t="str">
        <f t="shared" si="4778"/>
        <v>CA$19</v>
      </c>
      <c r="CB2401" s="190" t="str">
        <f t="shared" si="4778"/>
        <v>CB$19</v>
      </c>
      <c r="CC2401" s="190" t="str">
        <f t="shared" si="4778"/>
        <v>CC$19</v>
      </c>
      <c r="CD2401" s="190" t="str">
        <f t="shared" si="4778"/>
        <v>CD$19</v>
      </c>
      <c r="CE2401" s="190" t="str">
        <f t="shared" ref="CE2401:CL2401" si="4779">CE$23</f>
        <v>CE$19</v>
      </c>
      <c r="CF2401" s="190" t="str">
        <f t="shared" si="4779"/>
        <v>CF$19</v>
      </c>
      <c r="CG2401" s="190" t="str">
        <f t="shared" si="4779"/>
        <v>CG$19</v>
      </c>
      <c r="CH2401" s="190" t="str">
        <f t="shared" si="4779"/>
        <v>CH$19</v>
      </c>
      <c r="CI2401" s="190" t="str">
        <f t="shared" si="4779"/>
        <v>CI$19</v>
      </c>
      <c r="CJ2401" s="190" t="str">
        <f t="shared" si="4779"/>
        <v>CJ$19</v>
      </c>
      <c r="CK2401" s="190" t="str">
        <f t="shared" si="4779"/>
        <v>CK$19</v>
      </c>
      <c r="CL2401" s="190" t="str">
        <f t="shared" si="4779"/>
        <v>CL$19</v>
      </c>
      <c r="CN2401" s="201"/>
      <c r="CO2401" s="190" t="str">
        <f t="shared" ref="CO2401:DL2401" si="4780">CO$23</f>
        <v>CO$19</v>
      </c>
      <c r="CP2401" s="190" t="str">
        <f t="shared" si="4780"/>
        <v>CP$19</v>
      </c>
      <c r="CQ2401" s="190" t="str">
        <f t="shared" si="4780"/>
        <v>CQ$19</v>
      </c>
      <c r="CR2401" s="190" t="str">
        <f t="shared" si="4780"/>
        <v>CR$19</v>
      </c>
      <c r="CS2401" s="190" t="str">
        <f t="shared" si="4780"/>
        <v>CS$19</v>
      </c>
      <c r="CT2401" s="190" t="str">
        <f t="shared" si="4780"/>
        <v>CT$19</v>
      </c>
      <c r="CU2401" s="190" t="str">
        <f t="shared" si="4780"/>
        <v>CU$19</v>
      </c>
      <c r="CV2401" s="190" t="str">
        <f t="shared" si="4780"/>
        <v>CV$19</v>
      </c>
      <c r="CW2401" s="190" t="str">
        <f t="shared" si="4780"/>
        <v>CW$19</v>
      </c>
      <c r="CX2401" s="190" t="str">
        <f t="shared" si="4780"/>
        <v>CX$19</v>
      </c>
      <c r="CY2401" s="190" t="str">
        <f t="shared" si="4780"/>
        <v>CY$19</v>
      </c>
      <c r="CZ2401" s="190" t="str">
        <f t="shared" si="4780"/>
        <v>CZ$19</v>
      </c>
      <c r="DA2401" s="190" t="str">
        <f t="shared" si="4780"/>
        <v>DA$19</v>
      </c>
      <c r="DB2401" s="190" t="str">
        <f t="shared" si="4780"/>
        <v>DB$19</v>
      </c>
      <c r="DC2401" s="190" t="str">
        <f t="shared" si="4780"/>
        <v>DC$19</v>
      </c>
      <c r="DD2401" s="190" t="str">
        <f t="shared" si="4780"/>
        <v>DD$19</v>
      </c>
      <c r="DE2401" s="190" t="str">
        <f t="shared" si="4780"/>
        <v>DE$19</v>
      </c>
      <c r="DF2401" s="190" t="str">
        <f t="shared" si="4780"/>
        <v>DF$19</v>
      </c>
      <c r="DG2401" s="190" t="str">
        <f t="shared" si="4780"/>
        <v>DG$19</v>
      </c>
      <c r="DH2401" s="190" t="str">
        <f t="shared" si="4780"/>
        <v>DH$19</v>
      </c>
      <c r="DI2401" s="190" t="str">
        <f t="shared" si="4780"/>
        <v>DI$19</v>
      </c>
      <c r="DJ2401" s="190" t="str">
        <f t="shared" si="4780"/>
        <v>DJ$19</v>
      </c>
      <c r="DK2401" s="190" t="str">
        <f t="shared" si="4780"/>
        <v>DK$19</v>
      </c>
      <c r="DL2401" s="190" t="str">
        <f t="shared" si="4780"/>
        <v>DL$19</v>
      </c>
    </row>
    <row r="2402" spans="1:116" x14ac:dyDescent="0.4">
      <c r="A2402" s="48" t="s">
        <v>218</v>
      </c>
      <c r="B2402" s="31" t="s">
        <v>81</v>
      </c>
      <c r="C2402" s="31"/>
      <c r="D2402" t="s">
        <v>479</v>
      </c>
      <c r="E2402" s="8" t="str">
        <f>ROW()&amp;" "&amp;D2402</f>
        <v>2402 AOV-TR-RV</v>
      </c>
      <c r="F2402" t="s">
        <v>416</v>
      </c>
      <c r="G2402" s="70" t="s">
        <v>437</v>
      </c>
      <c r="H2402" s="48"/>
      <c r="I2402" s="297"/>
      <c r="J2402" s="297"/>
      <c r="K2402" s="48"/>
      <c r="L2402" s="48"/>
      <c r="M2402" s="48"/>
      <c r="N2402" s="48"/>
      <c r="O2402" s="48"/>
      <c r="P2402" s="48"/>
      <c r="R2402" s="70"/>
      <c r="S2402" s="298"/>
      <c r="T2402" s="298"/>
      <c r="U2402" s="298"/>
      <c r="V2402" s="298"/>
      <c r="W2402" s="298"/>
      <c r="X2402" s="298"/>
      <c r="Y2402" s="298"/>
      <c r="Z2402" s="298"/>
      <c r="AA2402" s="298"/>
      <c r="AB2402" s="298"/>
      <c r="AC2402" s="298"/>
      <c r="AD2402" s="298"/>
      <c r="AE2402" s="298"/>
      <c r="AF2402" s="298"/>
      <c r="AG2402" s="298"/>
      <c r="AH2402" s="298"/>
      <c r="AI2402" s="298"/>
      <c r="AJ2402" s="298"/>
      <c r="AK2402" s="298"/>
      <c r="AL2402" s="298"/>
      <c r="AM2402" s="298"/>
      <c r="AN2402" s="298"/>
      <c r="AO2402" s="298"/>
      <c r="AP2402" s="298"/>
      <c r="AQ2402" s="298"/>
      <c r="AR2402" s="298"/>
      <c r="AS2402" s="298"/>
      <c r="AT2402" s="298"/>
      <c r="AU2402" s="298"/>
      <c r="AV2402" s="298"/>
      <c r="AW2402" s="298"/>
      <c r="AX2402" s="298"/>
      <c r="AY2402" s="298"/>
      <c r="AZ2402" s="298"/>
      <c r="BA2402" s="298"/>
      <c r="BB2402" s="298"/>
      <c r="BC2402" s="298"/>
      <c r="BD2402" s="298"/>
      <c r="BE2402" s="298"/>
      <c r="BF2402" s="298"/>
      <c r="BG2402" s="298"/>
      <c r="BH2402" s="298"/>
      <c r="BI2402" s="298"/>
      <c r="BJ2402" s="298"/>
      <c r="BK2402" s="298"/>
      <c r="BL2402" s="298"/>
      <c r="BM2402" s="298"/>
      <c r="BN2402" s="298"/>
      <c r="BO2402" s="298"/>
      <c r="BP2402" s="298"/>
      <c r="BQ2402" s="298"/>
      <c r="BR2402" s="298"/>
      <c r="BS2402" s="298"/>
      <c r="BT2402" s="298"/>
      <c r="BU2402" s="298"/>
      <c r="BV2402" s="298"/>
      <c r="BW2402" s="298"/>
      <c r="BX2402" s="298"/>
      <c r="BY2402" s="298"/>
      <c r="BZ2402" s="298"/>
      <c r="CA2402" s="298"/>
      <c r="CB2402" s="298"/>
      <c r="CC2402" s="298"/>
      <c r="CD2402" s="298"/>
      <c r="CE2402" s="298"/>
      <c r="CF2402" s="298"/>
      <c r="CG2402" s="298"/>
      <c r="CH2402" s="298"/>
      <c r="CI2402" s="298"/>
      <c r="CJ2402" s="298"/>
      <c r="CK2402" s="298"/>
      <c r="CL2402" s="298"/>
      <c r="CN2402" s="297"/>
      <c r="CO2402" s="298"/>
      <c r="CP2402" s="298"/>
      <c r="CQ2402" s="298"/>
      <c r="CR2402" s="298"/>
      <c r="CS2402" s="298"/>
      <c r="CT2402" s="298"/>
      <c r="CU2402" s="298"/>
      <c r="CV2402" s="298"/>
      <c r="CW2402" s="298"/>
      <c r="CX2402" s="298"/>
      <c r="CY2402" s="298"/>
      <c r="CZ2402" s="298"/>
      <c r="DA2402" s="298"/>
      <c r="DB2402" s="298"/>
      <c r="DC2402" s="298"/>
      <c r="DD2402" s="298"/>
      <c r="DE2402" s="298"/>
      <c r="DF2402" s="298"/>
      <c r="DG2402" s="298"/>
      <c r="DH2402" s="298"/>
      <c r="DI2402" s="298"/>
      <c r="DJ2402" s="298"/>
      <c r="DK2402" s="298"/>
      <c r="DL2402" s="298"/>
    </row>
    <row r="2403" spans="1:116" x14ac:dyDescent="0.4">
      <c r="B2403" t="str">
        <f>E2403</f>
        <v>2403 AOV-TR-RV</v>
      </c>
      <c r="D2403" t="s">
        <v>479</v>
      </c>
      <c r="E2403" s="8" t="str">
        <f t="shared" ref="E2403:E2405" si="4781">ROW()&amp;" "&amp;D2403</f>
        <v>2403 AOV-TR-RV</v>
      </c>
      <c r="G2403" s="95" t="s">
        <v>343</v>
      </c>
      <c r="H2403" s="27"/>
      <c r="I2403" s="78"/>
      <c r="J2403" s="78"/>
      <c r="K2403" s="33"/>
      <c r="L2403" s="33"/>
      <c r="M2403" s="33"/>
      <c r="N2403" s="33"/>
      <c r="O2403" s="33"/>
      <c r="P2403" s="33"/>
      <c r="R2403" s="33"/>
      <c r="S2403" s="77"/>
      <c r="T2403" s="77"/>
      <c r="U2403" s="77"/>
      <c r="V2403" s="77"/>
      <c r="W2403" s="77"/>
      <c r="X2403" s="77"/>
      <c r="Y2403" s="77"/>
      <c r="Z2403" s="77"/>
      <c r="AA2403" s="77"/>
      <c r="AB2403" s="77"/>
      <c r="AC2403" s="77"/>
      <c r="AD2403" s="77"/>
      <c r="AE2403" s="77"/>
      <c r="AF2403" s="77"/>
      <c r="AG2403" s="77"/>
      <c r="AH2403" s="77"/>
      <c r="AI2403" s="77"/>
      <c r="AJ2403" s="77"/>
      <c r="AK2403" s="77"/>
      <c r="AL2403" s="77"/>
      <c r="AM2403" s="77"/>
      <c r="AN2403" s="77"/>
      <c r="AO2403" s="77"/>
      <c r="AP2403" s="77"/>
      <c r="AQ2403" s="77"/>
      <c r="AR2403" s="77"/>
      <c r="AS2403" s="77"/>
      <c r="AT2403" s="77"/>
      <c r="AU2403" s="77"/>
      <c r="AV2403" s="77"/>
      <c r="AW2403" s="77"/>
      <c r="AX2403" s="77"/>
      <c r="AY2403" s="77"/>
      <c r="AZ2403" s="77"/>
      <c r="BA2403" s="77"/>
      <c r="BB2403" s="77"/>
      <c r="BC2403" s="77"/>
      <c r="BD2403" s="77"/>
      <c r="BE2403" s="77"/>
      <c r="BF2403" s="77"/>
      <c r="BG2403" s="77"/>
      <c r="BH2403" s="77"/>
      <c r="BI2403" s="77"/>
      <c r="BJ2403" s="77"/>
      <c r="BK2403" s="77"/>
      <c r="BL2403" s="77"/>
      <c r="BM2403" s="77"/>
      <c r="BN2403" s="77"/>
      <c r="BO2403" s="77"/>
      <c r="BP2403" s="77"/>
      <c r="BQ2403" s="77"/>
      <c r="BR2403" s="77"/>
      <c r="BS2403" s="77"/>
      <c r="BT2403" s="77"/>
      <c r="BU2403" s="77"/>
      <c r="BV2403" s="77"/>
      <c r="BW2403" s="77"/>
      <c r="BX2403" s="77"/>
      <c r="BY2403" s="77"/>
      <c r="BZ2403" s="77"/>
      <c r="CA2403" s="77"/>
      <c r="CB2403" s="77"/>
      <c r="CC2403" s="77"/>
      <c r="CD2403" s="77"/>
      <c r="CE2403" s="77"/>
      <c r="CF2403" s="77"/>
      <c r="CG2403" s="77"/>
      <c r="CH2403" s="77"/>
      <c r="CI2403" s="77"/>
      <c r="CJ2403" s="77"/>
      <c r="CK2403" s="77"/>
      <c r="CL2403" s="77"/>
      <c r="CN2403" s="78"/>
      <c r="CO2403" s="77"/>
      <c r="CP2403" s="77"/>
      <c r="CQ2403" s="77"/>
      <c r="CR2403" s="77"/>
      <c r="CS2403" s="77"/>
      <c r="CT2403" s="77"/>
      <c r="CU2403" s="77"/>
      <c r="CV2403" s="77"/>
      <c r="CW2403" s="77"/>
      <c r="CX2403" s="77"/>
      <c r="CY2403" s="77"/>
      <c r="CZ2403" s="77"/>
      <c r="DA2403" s="77"/>
      <c r="DB2403" s="77"/>
      <c r="DC2403" s="77"/>
      <c r="DD2403" s="77"/>
      <c r="DE2403" s="77"/>
      <c r="DF2403" s="77"/>
      <c r="DG2403" s="77"/>
      <c r="DH2403" s="77"/>
      <c r="DI2403" s="77"/>
      <c r="DJ2403" s="77"/>
      <c r="DK2403" s="77"/>
      <c r="DL2403" s="77"/>
    </row>
    <row r="2404" spans="1:116" x14ac:dyDescent="0.4">
      <c r="B2404" t="str">
        <f>E2404</f>
        <v>2404 AOV-TR-RV</v>
      </c>
      <c r="C2404" t="s">
        <v>80</v>
      </c>
      <c r="D2404" t="s">
        <v>479</v>
      </c>
      <c r="E2404" s="8" t="str">
        <f t="shared" si="4781"/>
        <v>2404 AOV-TR-RV</v>
      </c>
      <c r="G2404" s="145" t="s">
        <v>76</v>
      </c>
      <c r="H2404" s="12"/>
      <c r="I2404" s="60"/>
      <c r="J2404" s="60"/>
      <c r="K2404" s="15">
        <f t="shared" ref="K2404:P2404" ca="1" si="4782">SUMIF($3:$3,K$2,2404:2404)</f>
        <v>12000</v>
      </c>
      <c r="L2404" s="15">
        <f t="shared" ca="1" si="4782"/>
        <v>12000</v>
      </c>
      <c r="M2404" s="15">
        <f t="shared" ca="1" si="4782"/>
        <v>12000</v>
      </c>
      <c r="N2404" s="15">
        <f t="shared" ca="1" si="4782"/>
        <v>12000</v>
      </c>
      <c r="O2404" s="15">
        <f t="shared" ca="1" si="4782"/>
        <v>12000</v>
      </c>
      <c r="P2404" s="15">
        <f t="shared" ca="1" si="4782"/>
        <v>12000</v>
      </c>
      <c r="R2404" s="15"/>
      <c r="S2404" s="76" cm="1">
        <f t="array" aca="1" ref="S2404" ca="1">INDIRECT(S2408)/S2405</f>
        <v>1000</v>
      </c>
      <c r="T2404" s="76" cm="1">
        <f t="array" aca="1" ref="T2404" ca="1">INDIRECT(T2408)/T2405</f>
        <v>1000</v>
      </c>
      <c r="U2404" s="76" cm="1">
        <f t="array" aca="1" ref="U2404" ca="1">INDIRECT(U2408)/U2405</f>
        <v>1000</v>
      </c>
      <c r="V2404" s="76" cm="1">
        <f t="array" aca="1" ref="V2404" ca="1">INDIRECT(V2408)/V2405</f>
        <v>1000</v>
      </c>
      <c r="W2404" s="76" cm="1">
        <f t="array" aca="1" ref="W2404" ca="1">INDIRECT(W2408)/W2405</f>
        <v>1000</v>
      </c>
      <c r="X2404" s="76" cm="1">
        <f t="array" aca="1" ref="X2404" ca="1">INDIRECT(X2408)/X2405</f>
        <v>1000</v>
      </c>
      <c r="Y2404" s="76" cm="1">
        <f t="array" aca="1" ref="Y2404" ca="1">INDIRECT(Y2408)/Y2405</f>
        <v>1000</v>
      </c>
      <c r="Z2404" s="76" cm="1">
        <f t="array" aca="1" ref="Z2404" ca="1">INDIRECT(Z2408)/Z2405</f>
        <v>1000</v>
      </c>
      <c r="AA2404" s="76" cm="1">
        <f t="array" aca="1" ref="AA2404" ca="1">INDIRECT(AA2408)/AA2405</f>
        <v>1000</v>
      </c>
      <c r="AB2404" s="76" cm="1">
        <f t="array" aca="1" ref="AB2404" ca="1">INDIRECT(AB2408)/AB2405</f>
        <v>1000</v>
      </c>
      <c r="AC2404" s="76" cm="1">
        <f t="array" aca="1" ref="AC2404" ca="1">INDIRECT(AC2408)/AC2405</f>
        <v>1000</v>
      </c>
      <c r="AD2404" s="76" cm="1">
        <f t="array" aca="1" ref="AD2404" ca="1">INDIRECT(AD2408)/AD2405</f>
        <v>1000</v>
      </c>
      <c r="AE2404" s="76" cm="1">
        <f t="array" aca="1" ref="AE2404" ca="1">INDIRECT(AE2408)/AE2405</f>
        <v>1000</v>
      </c>
      <c r="AF2404" s="76" cm="1">
        <f t="array" aca="1" ref="AF2404" ca="1">INDIRECT(AF2408)/AF2405</f>
        <v>1000</v>
      </c>
      <c r="AG2404" s="76" cm="1">
        <f t="array" aca="1" ref="AG2404" ca="1">INDIRECT(AG2408)/AG2405</f>
        <v>1000</v>
      </c>
      <c r="AH2404" s="76" cm="1">
        <f t="array" aca="1" ref="AH2404" ca="1">INDIRECT(AH2408)/AH2405</f>
        <v>1000</v>
      </c>
      <c r="AI2404" s="76" cm="1">
        <f t="array" aca="1" ref="AI2404" ca="1">INDIRECT(AI2408)/AI2405</f>
        <v>1000</v>
      </c>
      <c r="AJ2404" s="76" cm="1">
        <f t="array" aca="1" ref="AJ2404" ca="1">INDIRECT(AJ2408)/AJ2405</f>
        <v>1000</v>
      </c>
      <c r="AK2404" s="76" cm="1">
        <f t="array" aca="1" ref="AK2404" ca="1">INDIRECT(AK2408)/AK2405</f>
        <v>1000</v>
      </c>
      <c r="AL2404" s="76" cm="1">
        <f t="array" aca="1" ref="AL2404" ca="1">INDIRECT(AL2408)/AL2405</f>
        <v>1000</v>
      </c>
      <c r="AM2404" s="76" cm="1">
        <f t="array" aca="1" ref="AM2404" ca="1">INDIRECT(AM2408)/AM2405</f>
        <v>1000</v>
      </c>
      <c r="AN2404" s="76" cm="1">
        <f t="array" aca="1" ref="AN2404" ca="1">INDIRECT(AN2408)/AN2405</f>
        <v>1000</v>
      </c>
      <c r="AO2404" s="76" cm="1">
        <f t="array" aca="1" ref="AO2404" ca="1">INDIRECT(AO2408)/AO2405</f>
        <v>1000</v>
      </c>
      <c r="AP2404" s="76" cm="1">
        <f t="array" aca="1" ref="AP2404" ca="1">INDIRECT(AP2408)/AP2405</f>
        <v>1000</v>
      </c>
      <c r="AQ2404" s="76" cm="1">
        <f t="array" aca="1" ref="AQ2404" ca="1">INDIRECT(AQ2408)/AQ2405</f>
        <v>1000</v>
      </c>
      <c r="AR2404" s="76" cm="1">
        <f t="array" aca="1" ref="AR2404" ca="1">INDIRECT(AR2408)/AR2405</f>
        <v>1000</v>
      </c>
      <c r="AS2404" s="76" cm="1">
        <f t="array" aca="1" ref="AS2404" ca="1">INDIRECT(AS2408)/AS2405</f>
        <v>1000</v>
      </c>
      <c r="AT2404" s="76" cm="1">
        <f t="array" aca="1" ref="AT2404" ca="1">INDIRECT(AT2408)/AT2405</f>
        <v>1000</v>
      </c>
      <c r="AU2404" s="76" cm="1">
        <f t="array" aca="1" ref="AU2404" ca="1">INDIRECT(AU2408)/AU2405</f>
        <v>1000</v>
      </c>
      <c r="AV2404" s="76" cm="1">
        <f t="array" aca="1" ref="AV2404" ca="1">INDIRECT(AV2408)/AV2405</f>
        <v>1000</v>
      </c>
      <c r="AW2404" s="76" cm="1">
        <f t="array" aca="1" ref="AW2404" ca="1">INDIRECT(AW2408)/AW2405</f>
        <v>1000</v>
      </c>
      <c r="AX2404" s="76" cm="1">
        <f t="array" aca="1" ref="AX2404" ca="1">INDIRECT(AX2408)/AX2405</f>
        <v>1000</v>
      </c>
      <c r="AY2404" s="76" cm="1">
        <f t="array" aca="1" ref="AY2404" ca="1">INDIRECT(AY2408)/AY2405</f>
        <v>1000</v>
      </c>
      <c r="AZ2404" s="76" cm="1">
        <f t="array" aca="1" ref="AZ2404" ca="1">INDIRECT(AZ2408)/AZ2405</f>
        <v>1000</v>
      </c>
      <c r="BA2404" s="76" cm="1">
        <f t="array" aca="1" ref="BA2404" ca="1">INDIRECT(BA2408)/BA2405</f>
        <v>1000</v>
      </c>
      <c r="BB2404" s="76" cm="1">
        <f t="array" aca="1" ref="BB2404" ca="1">INDIRECT(BB2408)/BB2405</f>
        <v>1000</v>
      </c>
      <c r="BC2404" s="76" cm="1">
        <f t="array" aca="1" ref="BC2404" ca="1">INDIRECT(BC2408)/BC2405</f>
        <v>1000</v>
      </c>
      <c r="BD2404" s="76" cm="1">
        <f t="array" aca="1" ref="BD2404" ca="1">INDIRECT(BD2408)/BD2405</f>
        <v>1000</v>
      </c>
      <c r="BE2404" s="76" cm="1">
        <f t="array" aca="1" ref="BE2404" ca="1">INDIRECT(BE2408)/BE2405</f>
        <v>1000</v>
      </c>
      <c r="BF2404" s="76" cm="1">
        <f t="array" aca="1" ref="BF2404" ca="1">INDIRECT(BF2408)/BF2405</f>
        <v>1000</v>
      </c>
      <c r="BG2404" s="76" cm="1">
        <f t="array" aca="1" ref="BG2404" ca="1">INDIRECT(BG2408)/BG2405</f>
        <v>1000</v>
      </c>
      <c r="BH2404" s="76" cm="1">
        <f t="array" aca="1" ref="BH2404" ca="1">INDIRECT(BH2408)/BH2405</f>
        <v>1000</v>
      </c>
      <c r="BI2404" s="76" cm="1">
        <f t="array" aca="1" ref="BI2404" ca="1">INDIRECT(BI2408)/BI2405</f>
        <v>1000</v>
      </c>
      <c r="BJ2404" s="76" cm="1">
        <f t="array" aca="1" ref="BJ2404" ca="1">INDIRECT(BJ2408)/BJ2405</f>
        <v>1000</v>
      </c>
      <c r="BK2404" s="76" cm="1">
        <f t="array" aca="1" ref="BK2404" ca="1">INDIRECT(BK2408)/BK2405</f>
        <v>1000</v>
      </c>
      <c r="BL2404" s="76" cm="1">
        <f t="array" aca="1" ref="BL2404" ca="1">INDIRECT(BL2408)/BL2405</f>
        <v>1000</v>
      </c>
      <c r="BM2404" s="76" cm="1">
        <f t="array" aca="1" ref="BM2404" ca="1">INDIRECT(BM2408)/BM2405</f>
        <v>1000</v>
      </c>
      <c r="BN2404" s="76" cm="1">
        <f t="array" aca="1" ref="BN2404" ca="1">INDIRECT(BN2408)/BN2405</f>
        <v>1000</v>
      </c>
      <c r="BO2404" s="76" cm="1">
        <f t="array" aca="1" ref="BO2404" ca="1">INDIRECT(BO2408)/BO2405</f>
        <v>1000</v>
      </c>
      <c r="BP2404" s="76" cm="1">
        <f t="array" aca="1" ref="BP2404" ca="1">INDIRECT(BP2408)/BP2405</f>
        <v>1000</v>
      </c>
      <c r="BQ2404" s="76" cm="1">
        <f t="array" aca="1" ref="BQ2404" ca="1">INDIRECT(BQ2408)/BQ2405</f>
        <v>1000</v>
      </c>
      <c r="BR2404" s="76" cm="1">
        <f t="array" aca="1" ref="BR2404" ca="1">INDIRECT(BR2408)/BR2405</f>
        <v>1000</v>
      </c>
      <c r="BS2404" s="76" cm="1">
        <f t="array" aca="1" ref="BS2404" ca="1">INDIRECT(BS2408)/BS2405</f>
        <v>1000</v>
      </c>
      <c r="BT2404" s="76" cm="1">
        <f t="array" aca="1" ref="BT2404" ca="1">INDIRECT(BT2408)/BT2405</f>
        <v>1000</v>
      </c>
      <c r="BU2404" s="76" cm="1">
        <f t="array" aca="1" ref="BU2404" ca="1">INDIRECT(BU2408)/BU2405</f>
        <v>1000</v>
      </c>
      <c r="BV2404" s="76" cm="1">
        <f t="array" aca="1" ref="BV2404" ca="1">INDIRECT(BV2408)/BV2405</f>
        <v>1000</v>
      </c>
      <c r="BW2404" s="76" cm="1">
        <f t="array" aca="1" ref="BW2404" ca="1">INDIRECT(BW2408)/BW2405</f>
        <v>1000</v>
      </c>
      <c r="BX2404" s="76" cm="1">
        <f t="array" aca="1" ref="BX2404" ca="1">INDIRECT(BX2408)/BX2405</f>
        <v>1000</v>
      </c>
      <c r="BY2404" s="76" cm="1">
        <f t="array" aca="1" ref="BY2404" ca="1">INDIRECT(BY2408)/BY2405</f>
        <v>1000</v>
      </c>
      <c r="BZ2404" s="76" cm="1">
        <f t="array" aca="1" ref="BZ2404" ca="1">INDIRECT(BZ2408)/BZ2405</f>
        <v>1000</v>
      </c>
      <c r="CA2404" s="76" cm="1">
        <f t="array" aca="1" ref="CA2404" ca="1">INDIRECT(CA2408)/CA2405</f>
        <v>1000</v>
      </c>
      <c r="CB2404" s="76" cm="1">
        <f t="array" aca="1" ref="CB2404" ca="1">INDIRECT(CB2408)/CB2405</f>
        <v>1000</v>
      </c>
      <c r="CC2404" s="76" cm="1">
        <f t="array" aca="1" ref="CC2404" ca="1">INDIRECT(CC2408)/CC2405</f>
        <v>1000</v>
      </c>
      <c r="CD2404" s="76" cm="1">
        <f t="array" aca="1" ref="CD2404" ca="1">INDIRECT(CD2408)/CD2405</f>
        <v>1000</v>
      </c>
      <c r="CE2404" s="76" cm="1">
        <f t="array" aca="1" ref="CE2404" ca="1">INDIRECT(CE2408)/CE2405</f>
        <v>1000</v>
      </c>
      <c r="CF2404" s="76" cm="1">
        <f t="array" aca="1" ref="CF2404" ca="1">INDIRECT(CF2408)/CF2405</f>
        <v>1000</v>
      </c>
      <c r="CG2404" s="76" cm="1">
        <f t="array" aca="1" ref="CG2404" ca="1">INDIRECT(CG2408)/CG2405</f>
        <v>1000</v>
      </c>
      <c r="CH2404" s="76" cm="1">
        <f t="array" aca="1" ref="CH2404" ca="1">INDIRECT(CH2408)/CH2405</f>
        <v>1000</v>
      </c>
      <c r="CI2404" s="76" cm="1">
        <f t="array" aca="1" ref="CI2404" ca="1">INDIRECT(CI2408)/CI2405</f>
        <v>1000</v>
      </c>
      <c r="CJ2404" s="76" cm="1">
        <f t="array" aca="1" ref="CJ2404" ca="1">INDIRECT(CJ2408)/CJ2405</f>
        <v>1000</v>
      </c>
      <c r="CK2404" s="76" cm="1">
        <f t="array" aca="1" ref="CK2404" ca="1">INDIRECT(CK2408)/CK2405</f>
        <v>1000</v>
      </c>
      <c r="CL2404" s="76" cm="1">
        <f t="array" aca="1" ref="CL2404" ca="1">INDIRECT(CL2408)/CL2405</f>
        <v>1000</v>
      </c>
      <c r="CN2404" s="60"/>
      <c r="CO2404" s="76" t="e" cm="1">
        <f t="array" aca="1" ref="CO2404" ca="1">INDIRECT(CO2408)/CO2405</f>
        <v>#N/A</v>
      </c>
      <c r="CP2404" s="76" t="e" cm="1">
        <f t="array" aca="1" ref="CP2404" ca="1">INDIRECT(CP2408)/CP2405</f>
        <v>#N/A</v>
      </c>
      <c r="CQ2404" s="76" t="e" cm="1">
        <f t="array" aca="1" ref="CQ2404" ca="1">INDIRECT(CQ2408)/CQ2405</f>
        <v>#N/A</v>
      </c>
      <c r="CR2404" s="76" t="e" cm="1">
        <f t="array" aca="1" ref="CR2404" ca="1">INDIRECT(CR2408)/CR2405</f>
        <v>#N/A</v>
      </c>
      <c r="CS2404" s="76" t="e" cm="1">
        <f t="array" aca="1" ref="CS2404" ca="1">INDIRECT(CS2408)/CS2405</f>
        <v>#N/A</v>
      </c>
      <c r="CT2404" s="76" t="e" cm="1">
        <f t="array" aca="1" ref="CT2404" ca="1">INDIRECT(CT2408)/CT2405</f>
        <v>#N/A</v>
      </c>
      <c r="CU2404" s="76" t="e" cm="1">
        <f t="array" aca="1" ref="CU2404" ca="1">INDIRECT(CU2408)/CU2405</f>
        <v>#N/A</v>
      </c>
      <c r="CV2404" s="76" t="e" cm="1">
        <f t="array" aca="1" ref="CV2404" ca="1">INDIRECT(CV2408)/CV2405</f>
        <v>#N/A</v>
      </c>
      <c r="CW2404" s="76" t="e" cm="1">
        <f t="array" aca="1" ref="CW2404" ca="1">INDIRECT(CW2408)/CW2405</f>
        <v>#N/A</v>
      </c>
      <c r="CX2404" s="76" t="e" cm="1">
        <f t="array" aca="1" ref="CX2404" ca="1">INDIRECT(CX2408)/CX2405</f>
        <v>#N/A</v>
      </c>
      <c r="CY2404" s="76" t="e" cm="1">
        <f t="array" aca="1" ref="CY2404" ca="1">INDIRECT(CY2408)/CY2405</f>
        <v>#N/A</v>
      </c>
      <c r="CZ2404" s="76" t="e" cm="1">
        <f t="array" aca="1" ref="CZ2404" ca="1">INDIRECT(CZ2408)/CZ2405</f>
        <v>#N/A</v>
      </c>
      <c r="DA2404" s="76" t="e" cm="1">
        <f t="array" aca="1" ref="DA2404" ca="1">INDIRECT(DA2408)/DA2405</f>
        <v>#N/A</v>
      </c>
      <c r="DB2404" s="76" t="e" cm="1">
        <f t="array" aca="1" ref="DB2404" ca="1">INDIRECT(DB2408)/DB2405</f>
        <v>#N/A</v>
      </c>
      <c r="DC2404" s="76" t="e" cm="1">
        <f t="array" aca="1" ref="DC2404" ca="1">INDIRECT(DC2408)/DC2405</f>
        <v>#N/A</v>
      </c>
      <c r="DD2404" s="76" t="e" cm="1">
        <f t="array" aca="1" ref="DD2404" ca="1">INDIRECT(DD2408)/DD2405</f>
        <v>#N/A</v>
      </c>
      <c r="DE2404" s="76" t="e" cm="1">
        <f t="array" aca="1" ref="DE2404" ca="1">INDIRECT(DE2408)/DE2405</f>
        <v>#N/A</v>
      </c>
      <c r="DF2404" s="76" t="e" cm="1">
        <f t="array" aca="1" ref="DF2404" ca="1">INDIRECT(DF2408)/DF2405</f>
        <v>#N/A</v>
      </c>
      <c r="DG2404" s="76" t="e" cm="1">
        <f t="array" aca="1" ref="DG2404" ca="1">INDIRECT(DG2408)/DG2405</f>
        <v>#N/A</v>
      </c>
      <c r="DH2404" s="76" t="e" cm="1">
        <f t="array" aca="1" ref="DH2404" ca="1">INDIRECT(DH2408)/DH2405</f>
        <v>#N/A</v>
      </c>
      <c r="DI2404" s="76" t="e" cm="1">
        <f t="array" aca="1" ref="DI2404" ca="1">INDIRECT(DI2408)/DI2405</f>
        <v>#N/A</v>
      </c>
      <c r="DJ2404" s="76" t="e" cm="1">
        <f t="array" aca="1" ref="DJ2404" ca="1">INDIRECT(DJ2408)/DJ2405</f>
        <v>#N/A</v>
      </c>
      <c r="DK2404" s="76" t="e" cm="1">
        <f t="array" aca="1" ref="DK2404" ca="1">INDIRECT(DK2408)/DK2405</f>
        <v>#N/A</v>
      </c>
      <c r="DL2404" s="76" t="e" cm="1">
        <f t="array" aca="1" ref="DL2404" ca="1">INDIRECT(DL2408)/DL2405</f>
        <v>#N/A</v>
      </c>
    </row>
    <row r="2405" spans="1:116" x14ac:dyDescent="0.4">
      <c r="B2405" t="str">
        <f>E2405</f>
        <v>2405 AOV-TR-RV</v>
      </c>
      <c r="D2405" t="s">
        <v>479</v>
      </c>
      <c r="E2405" s="8" t="str">
        <f t="shared" si="4781"/>
        <v>2405 AOV-TR-RV</v>
      </c>
      <c r="G2405" s="145" t="s">
        <v>77</v>
      </c>
      <c r="H2405" s="12"/>
      <c r="I2405" s="60"/>
      <c r="J2405" s="60"/>
      <c r="K2405" s="18">
        <v>10</v>
      </c>
      <c r="L2405" s="18">
        <v>10</v>
      </c>
      <c r="M2405" s="18">
        <v>10</v>
      </c>
      <c r="N2405" s="18">
        <v>10</v>
      </c>
      <c r="O2405" s="18">
        <v>10</v>
      </c>
      <c r="P2405" s="18">
        <v>10</v>
      </c>
      <c r="R2405" s="19"/>
      <c r="S2405" s="147" cm="1">
        <f t="array" ref="S2405">INDEX($K:$P,ROW(),MATCH(S$3,$K$2:$P$2,0))</f>
        <v>10</v>
      </c>
      <c r="T2405" s="147" cm="1">
        <f t="array" ref="T2405">INDEX($K:$P,ROW(),MATCH(T$3,$K$2:$P$2,0))</f>
        <v>10</v>
      </c>
      <c r="U2405" s="147" cm="1">
        <f t="array" ref="U2405">INDEX($K:$P,ROW(),MATCH(U$3,$K$2:$P$2,0))</f>
        <v>10</v>
      </c>
      <c r="V2405" s="147" cm="1">
        <f t="array" ref="V2405">INDEX($K:$P,ROW(),MATCH(V$3,$K$2:$P$2,0))</f>
        <v>10</v>
      </c>
      <c r="W2405" s="147" cm="1">
        <f t="array" ref="W2405">INDEX($K:$P,ROW(),MATCH(W$3,$K$2:$P$2,0))</f>
        <v>10</v>
      </c>
      <c r="X2405" s="147" cm="1">
        <f t="array" ref="X2405">INDEX($K:$P,ROW(),MATCH(X$3,$K$2:$P$2,0))</f>
        <v>10</v>
      </c>
      <c r="Y2405" s="147" cm="1">
        <f t="array" ref="Y2405">INDEX($K:$P,ROW(),MATCH(Y$3,$K$2:$P$2,0))</f>
        <v>10</v>
      </c>
      <c r="Z2405" s="147" cm="1">
        <f t="array" ref="Z2405">INDEX($K:$P,ROW(),MATCH(Z$3,$K$2:$P$2,0))</f>
        <v>10</v>
      </c>
      <c r="AA2405" s="147" cm="1">
        <f t="array" ref="AA2405">INDEX($K:$P,ROW(),MATCH(AA$3,$K$2:$P$2,0))</f>
        <v>10</v>
      </c>
      <c r="AB2405" s="147" cm="1">
        <f t="array" ref="AB2405">INDEX($K:$P,ROW(),MATCH(AB$3,$K$2:$P$2,0))</f>
        <v>10</v>
      </c>
      <c r="AC2405" s="147" cm="1">
        <f t="array" ref="AC2405">INDEX($K:$P,ROW(),MATCH(AC$3,$K$2:$P$2,0))</f>
        <v>10</v>
      </c>
      <c r="AD2405" s="147" cm="1">
        <f t="array" ref="AD2405">INDEX($K:$P,ROW(),MATCH(AD$3,$K$2:$P$2,0))</f>
        <v>10</v>
      </c>
      <c r="AE2405" s="147" cm="1">
        <f t="array" ref="AE2405">INDEX($K:$P,ROW(),MATCH(AE$3,$K$2:$P$2,0))</f>
        <v>10</v>
      </c>
      <c r="AF2405" s="147" cm="1">
        <f t="array" ref="AF2405">INDEX($K:$P,ROW(),MATCH(AF$3,$K$2:$P$2,0))</f>
        <v>10</v>
      </c>
      <c r="AG2405" s="147" cm="1">
        <f t="array" ref="AG2405">INDEX($K:$P,ROW(),MATCH(AG$3,$K$2:$P$2,0))</f>
        <v>10</v>
      </c>
      <c r="AH2405" s="147" cm="1">
        <f t="array" ref="AH2405">INDEX($K:$P,ROW(),MATCH(AH$3,$K$2:$P$2,0))</f>
        <v>10</v>
      </c>
      <c r="AI2405" s="147" cm="1">
        <f t="array" ref="AI2405">INDEX($K:$P,ROW(),MATCH(AI$3,$K$2:$P$2,0))</f>
        <v>10</v>
      </c>
      <c r="AJ2405" s="147" cm="1">
        <f t="array" ref="AJ2405">INDEX($K:$P,ROW(),MATCH(AJ$3,$K$2:$P$2,0))</f>
        <v>10</v>
      </c>
      <c r="AK2405" s="147" cm="1">
        <f t="array" ref="AK2405">INDEX($K:$P,ROW(),MATCH(AK$3,$K$2:$P$2,0))</f>
        <v>10</v>
      </c>
      <c r="AL2405" s="147" cm="1">
        <f t="array" ref="AL2405">INDEX($K:$P,ROW(),MATCH(AL$3,$K$2:$P$2,0))</f>
        <v>10</v>
      </c>
      <c r="AM2405" s="147" cm="1">
        <f t="array" ref="AM2405">INDEX($K:$P,ROW(),MATCH(AM$3,$K$2:$P$2,0))</f>
        <v>10</v>
      </c>
      <c r="AN2405" s="147" cm="1">
        <f t="array" ref="AN2405">INDEX($K:$P,ROW(),MATCH(AN$3,$K$2:$P$2,0))</f>
        <v>10</v>
      </c>
      <c r="AO2405" s="147" cm="1">
        <f t="array" ref="AO2405">INDEX($K:$P,ROW(),MATCH(AO$3,$K$2:$P$2,0))</f>
        <v>10</v>
      </c>
      <c r="AP2405" s="147" cm="1">
        <f t="array" ref="AP2405">INDEX($K:$P,ROW(),MATCH(AP$3,$K$2:$P$2,0))</f>
        <v>10</v>
      </c>
      <c r="AQ2405" s="147" cm="1">
        <f t="array" ref="AQ2405">INDEX($K:$P,ROW(),MATCH(AQ$3,$K$2:$P$2,0))</f>
        <v>10</v>
      </c>
      <c r="AR2405" s="147" cm="1">
        <f t="array" ref="AR2405">INDEX($K:$P,ROW(),MATCH(AR$3,$K$2:$P$2,0))</f>
        <v>10</v>
      </c>
      <c r="AS2405" s="147" cm="1">
        <f t="array" ref="AS2405">INDEX($K:$P,ROW(),MATCH(AS$3,$K$2:$P$2,0))</f>
        <v>10</v>
      </c>
      <c r="AT2405" s="147" cm="1">
        <f t="array" ref="AT2405">INDEX($K:$P,ROW(),MATCH(AT$3,$K$2:$P$2,0))</f>
        <v>10</v>
      </c>
      <c r="AU2405" s="147" cm="1">
        <f t="array" ref="AU2405">INDEX($K:$P,ROW(),MATCH(AU$3,$K$2:$P$2,0))</f>
        <v>10</v>
      </c>
      <c r="AV2405" s="147" cm="1">
        <f t="array" ref="AV2405">INDEX($K:$P,ROW(),MATCH(AV$3,$K$2:$P$2,0))</f>
        <v>10</v>
      </c>
      <c r="AW2405" s="147" cm="1">
        <f t="array" ref="AW2405">INDEX($K:$P,ROW(),MATCH(AW$3,$K$2:$P$2,0))</f>
        <v>10</v>
      </c>
      <c r="AX2405" s="147" cm="1">
        <f t="array" ref="AX2405">INDEX($K:$P,ROW(),MATCH(AX$3,$K$2:$P$2,0))</f>
        <v>10</v>
      </c>
      <c r="AY2405" s="147" cm="1">
        <f t="array" ref="AY2405">INDEX($K:$P,ROW(),MATCH(AY$3,$K$2:$P$2,0))</f>
        <v>10</v>
      </c>
      <c r="AZ2405" s="147" cm="1">
        <f t="array" ref="AZ2405">INDEX($K:$P,ROW(),MATCH(AZ$3,$K$2:$P$2,0))</f>
        <v>10</v>
      </c>
      <c r="BA2405" s="147" cm="1">
        <f t="array" ref="BA2405">INDEX($K:$P,ROW(),MATCH(BA$3,$K$2:$P$2,0))</f>
        <v>10</v>
      </c>
      <c r="BB2405" s="147" cm="1">
        <f t="array" ref="BB2405">INDEX($K:$P,ROW(),MATCH(BB$3,$K$2:$P$2,0))</f>
        <v>10</v>
      </c>
      <c r="BC2405" s="147" cm="1">
        <f t="array" ref="BC2405">INDEX($K:$P,ROW(),MATCH(BC$3,$K$2:$P$2,0))</f>
        <v>10</v>
      </c>
      <c r="BD2405" s="147" cm="1">
        <f t="array" ref="BD2405">INDEX($K:$P,ROW(),MATCH(BD$3,$K$2:$P$2,0))</f>
        <v>10</v>
      </c>
      <c r="BE2405" s="147" cm="1">
        <f t="array" ref="BE2405">INDEX($K:$P,ROW(),MATCH(BE$3,$K$2:$P$2,0))</f>
        <v>10</v>
      </c>
      <c r="BF2405" s="147" cm="1">
        <f t="array" ref="BF2405">INDEX($K:$P,ROW(),MATCH(BF$3,$K$2:$P$2,0))</f>
        <v>10</v>
      </c>
      <c r="BG2405" s="147" cm="1">
        <f t="array" ref="BG2405">INDEX($K:$P,ROW(),MATCH(BG$3,$K$2:$P$2,0))</f>
        <v>10</v>
      </c>
      <c r="BH2405" s="147" cm="1">
        <f t="array" ref="BH2405">INDEX($K:$P,ROW(),MATCH(BH$3,$K$2:$P$2,0))</f>
        <v>10</v>
      </c>
      <c r="BI2405" s="147" cm="1">
        <f t="array" ref="BI2405">INDEX($K:$P,ROW(),MATCH(BI$3,$K$2:$P$2,0))</f>
        <v>10</v>
      </c>
      <c r="BJ2405" s="147" cm="1">
        <f t="array" ref="BJ2405">INDEX($K:$P,ROW(),MATCH(BJ$3,$K$2:$P$2,0))</f>
        <v>10</v>
      </c>
      <c r="BK2405" s="147" cm="1">
        <f t="array" ref="BK2405">INDEX($K:$P,ROW(),MATCH(BK$3,$K$2:$P$2,0))</f>
        <v>10</v>
      </c>
      <c r="BL2405" s="147" cm="1">
        <f t="array" ref="BL2405">INDEX($K:$P,ROW(),MATCH(BL$3,$K$2:$P$2,0))</f>
        <v>10</v>
      </c>
      <c r="BM2405" s="147" cm="1">
        <f t="array" ref="BM2405">INDEX($K:$P,ROW(),MATCH(BM$3,$K$2:$P$2,0))</f>
        <v>10</v>
      </c>
      <c r="BN2405" s="147" cm="1">
        <f t="array" ref="BN2405">INDEX($K:$P,ROW(),MATCH(BN$3,$K$2:$P$2,0))</f>
        <v>10</v>
      </c>
      <c r="BO2405" s="147" cm="1">
        <f t="array" ref="BO2405">INDEX($K:$P,ROW(),MATCH(BO$3,$K$2:$P$2,0))</f>
        <v>10</v>
      </c>
      <c r="BP2405" s="147" cm="1">
        <f t="array" ref="BP2405">INDEX($K:$P,ROW(),MATCH(BP$3,$K$2:$P$2,0))</f>
        <v>10</v>
      </c>
      <c r="BQ2405" s="147" cm="1">
        <f t="array" ref="BQ2405">INDEX($K:$P,ROW(),MATCH(BQ$3,$K$2:$P$2,0))</f>
        <v>10</v>
      </c>
      <c r="BR2405" s="147" cm="1">
        <f t="array" ref="BR2405">INDEX($K:$P,ROW(),MATCH(BR$3,$K$2:$P$2,0))</f>
        <v>10</v>
      </c>
      <c r="BS2405" s="147" cm="1">
        <f t="array" ref="BS2405">INDEX($K:$P,ROW(),MATCH(BS$3,$K$2:$P$2,0))</f>
        <v>10</v>
      </c>
      <c r="BT2405" s="147" cm="1">
        <f t="array" ref="BT2405">INDEX($K:$P,ROW(),MATCH(BT$3,$K$2:$P$2,0))</f>
        <v>10</v>
      </c>
      <c r="BU2405" s="147" cm="1">
        <f t="array" ref="BU2405">INDEX($K:$P,ROW(),MATCH(BU$3,$K$2:$P$2,0))</f>
        <v>10</v>
      </c>
      <c r="BV2405" s="147" cm="1">
        <f t="array" ref="BV2405">INDEX($K:$P,ROW(),MATCH(BV$3,$K$2:$P$2,0))</f>
        <v>10</v>
      </c>
      <c r="BW2405" s="147" cm="1">
        <f t="array" ref="BW2405">INDEX($K:$P,ROW(),MATCH(BW$3,$K$2:$P$2,0))</f>
        <v>10</v>
      </c>
      <c r="BX2405" s="147" cm="1">
        <f t="array" ref="BX2405">INDEX($K:$P,ROW(),MATCH(BX$3,$K$2:$P$2,0))</f>
        <v>10</v>
      </c>
      <c r="BY2405" s="147" cm="1">
        <f t="array" ref="BY2405">INDEX($K:$P,ROW(),MATCH(BY$3,$K$2:$P$2,0))</f>
        <v>10</v>
      </c>
      <c r="BZ2405" s="147" cm="1">
        <f t="array" ref="BZ2405">INDEX($K:$P,ROW(),MATCH(BZ$3,$K$2:$P$2,0))</f>
        <v>10</v>
      </c>
      <c r="CA2405" s="147" cm="1">
        <f t="array" ref="CA2405">INDEX($K:$P,ROW(),MATCH(CA$3,$K$2:$P$2,0))</f>
        <v>10</v>
      </c>
      <c r="CB2405" s="147" cm="1">
        <f t="array" ref="CB2405">INDEX($K:$P,ROW(),MATCH(CB$3,$K$2:$P$2,0))</f>
        <v>10</v>
      </c>
      <c r="CC2405" s="147" cm="1">
        <f t="array" ref="CC2405">INDEX($K:$P,ROW(),MATCH(CC$3,$K$2:$P$2,0))</f>
        <v>10</v>
      </c>
      <c r="CD2405" s="147" cm="1">
        <f t="array" ref="CD2405">INDEX($K:$P,ROW(),MATCH(CD$3,$K$2:$P$2,0))</f>
        <v>10</v>
      </c>
      <c r="CE2405" s="147" cm="1">
        <f t="array" ref="CE2405">INDEX($K:$P,ROW(),MATCH(CE$3,$K$2:$P$2,0))</f>
        <v>10</v>
      </c>
      <c r="CF2405" s="147" cm="1">
        <f t="array" ref="CF2405">INDEX($K:$P,ROW(),MATCH(CF$3,$K$2:$P$2,0))</f>
        <v>10</v>
      </c>
      <c r="CG2405" s="147" cm="1">
        <f t="array" ref="CG2405">INDEX($K:$P,ROW(),MATCH(CG$3,$K$2:$P$2,0))</f>
        <v>10</v>
      </c>
      <c r="CH2405" s="147" cm="1">
        <f t="array" ref="CH2405">INDEX($K:$P,ROW(),MATCH(CH$3,$K$2:$P$2,0))</f>
        <v>10</v>
      </c>
      <c r="CI2405" s="147" cm="1">
        <f t="array" ref="CI2405">INDEX($K:$P,ROW(),MATCH(CI$3,$K$2:$P$2,0))</f>
        <v>10</v>
      </c>
      <c r="CJ2405" s="147" cm="1">
        <f t="array" ref="CJ2405">INDEX($K:$P,ROW(),MATCH(CJ$3,$K$2:$P$2,0))</f>
        <v>10</v>
      </c>
      <c r="CK2405" s="147" cm="1">
        <f t="array" ref="CK2405">INDEX($K:$P,ROW(),MATCH(CK$3,$K$2:$P$2,0))</f>
        <v>10</v>
      </c>
      <c r="CL2405" s="147" cm="1">
        <f t="array" ref="CL2405">INDEX($K:$P,ROW(),MATCH(CL$3,$K$2:$P$2,0))</f>
        <v>10</v>
      </c>
      <c r="CN2405" s="60"/>
      <c r="CO2405" s="147" t="e" cm="1">
        <f t="array" ref="CO2405">INDEX($K:$P,ROW(),MATCH(CO$3,$K$2:$P$2,0))</f>
        <v>#N/A</v>
      </c>
      <c r="CP2405" s="147" t="e" cm="1">
        <f t="array" ref="CP2405">INDEX($K:$P,ROW(),MATCH(CP$3,$K$2:$P$2,0))</f>
        <v>#N/A</v>
      </c>
      <c r="CQ2405" s="147" t="e" cm="1">
        <f t="array" ref="CQ2405">INDEX($K:$P,ROW(),MATCH(CQ$3,$K$2:$P$2,0))</f>
        <v>#N/A</v>
      </c>
      <c r="CR2405" s="147" t="e" cm="1">
        <f t="array" ref="CR2405">INDEX($K:$P,ROW(),MATCH(CR$3,$K$2:$P$2,0))</f>
        <v>#N/A</v>
      </c>
      <c r="CS2405" s="147" t="e" cm="1">
        <f t="array" ref="CS2405">INDEX($K:$P,ROW(),MATCH(CS$3,$K$2:$P$2,0))</f>
        <v>#N/A</v>
      </c>
      <c r="CT2405" s="147" t="e" cm="1">
        <f t="array" ref="CT2405">INDEX($K:$P,ROW(),MATCH(CT$3,$K$2:$P$2,0))</f>
        <v>#N/A</v>
      </c>
      <c r="CU2405" s="147" t="e" cm="1">
        <f t="array" ref="CU2405">INDEX($K:$P,ROW(),MATCH(CU$3,$K$2:$P$2,0))</f>
        <v>#N/A</v>
      </c>
      <c r="CV2405" s="147" t="e" cm="1">
        <f t="array" ref="CV2405">INDEX($K:$P,ROW(),MATCH(CV$3,$K$2:$P$2,0))</f>
        <v>#N/A</v>
      </c>
      <c r="CW2405" s="147" t="e" cm="1">
        <f t="array" ref="CW2405">INDEX($K:$P,ROW(),MATCH(CW$3,$K$2:$P$2,0))</f>
        <v>#N/A</v>
      </c>
      <c r="CX2405" s="147" t="e" cm="1">
        <f t="array" ref="CX2405">INDEX($K:$P,ROW(),MATCH(CX$3,$K$2:$P$2,0))</f>
        <v>#N/A</v>
      </c>
      <c r="CY2405" s="147" t="e" cm="1">
        <f t="array" ref="CY2405">INDEX($K:$P,ROW(),MATCH(CY$3,$K$2:$P$2,0))</f>
        <v>#N/A</v>
      </c>
      <c r="CZ2405" s="147" t="e" cm="1">
        <f t="array" ref="CZ2405">INDEX($K:$P,ROW(),MATCH(CZ$3,$K$2:$P$2,0))</f>
        <v>#N/A</v>
      </c>
      <c r="DA2405" s="147" t="e" cm="1">
        <f t="array" ref="DA2405">INDEX($K:$P,ROW(),MATCH(DA$3,$K$2:$P$2,0))</f>
        <v>#N/A</v>
      </c>
      <c r="DB2405" s="147" t="e" cm="1">
        <f t="array" ref="DB2405">INDEX($K:$P,ROW(),MATCH(DB$3,$K$2:$P$2,0))</f>
        <v>#N/A</v>
      </c>
      <c r="DC2405" s="147" t="e" cm="1">
        <f t="array" ref="DC2405">INDEX($K:$P,ROW(),MATCH(DC$3,$K$2:$P$2,0))</f>
        <v>#N/A</v>
      </c>
      <c r="DD2405" s="147" t="e" cm="1">
        <f t="array" ref="DD2405">INDEX($K:$P,ROW(),MATCH(DD$3,$K$2:$P$2,0))</f>
        <v>#N/A</v>
      </c>
      <c r="DE2405" s="147" t="e" cm="1">
        <f t="array" ref="DE2405">INDEX($K:$P,ROW(),MATCH(DE$3,$K$2:$P$2,0))</f>
        <v>#N/A</v>
      </c>
      <c r="DF2405" s="147" t="e" cm="1">
        <f t="array" ref="DF2405">INDEX($K:$P,ROW(),MATCH(DF$3,$K$2:$P$2,0))</f>
        <v>#N/A</v>
      </c>
      <c r="DG2405" s="147" t="e" cm="1">
        <f t="array" ref="DG2405">INDEX($K:$P,ROW(),MATCH(DG$3,$K$2:$P$2,0))</f>
        <v>#N/A</v>
      </c>
      <c r="DH2405" s="147" t="e" cm="1">
        <f t="array" ref="DH2405">INDEX($K:$P,ROW(),MATCH(DH$3,$K$2:$P$2,0))</f>
        <v>#N/A</v>
      </c>
      <c r="DI2405" s="147" t="e" cm="1">
        <f t="array" ref="DI2405">INDEX($K:$P,ROW(),MATCH(DI$3,$K$2:$P$2,0))</f>
        <v>#N/A</v>
      </c>
      <c r="DJ2405" s="147" t="e" cm="1">
        <f t="array" ref="DJ2405">INDEX($K:$P,ROW(),MATCH(DJ$3,$K$2:$P$2,0))</f>
        <v>#N/A</v>
      </c>
      <c r="DK2405" s="147" t="e" cm="1">
        <f t="array" ref="DK2405">INDEX($K:$P,ROW(),MATCH(DK$3,$K$2:$P$2,0))</f>
        <v>#N/A</v>
      </c>
      <c r="DL2405" s="147" t="e" cm="1">
        <f t="array" ref="DL2405">INDEX($K:$P,ROW(),MATCH(DL$3,$K$2:$P$2,0))</f>
        <v>#N/A</v>
      </c>
    </row>
    <row r="2406" spans="1:116" x14ac:dyDescent="0.4">
      <c r="B2406" t="s">
        <v>332</v>
      </c>
      <c r="D2406" t="s">
        <v>479</v>
      </c>
      <c r="E2406" s="8" t="str">
        <f t="shared" ref="E2406:E2413" si="4783">ROW()&amp;" "&amp;D2406</f>
        <v>2406 AOV-TR-RV</v>
      </c>
      <c r="G2406" s="136" t="str">
        <f>G2394</f>
        <v>(Primary label)</v>
      </c>
      <c r="H2406" s="27"/>
      <c r="I2406" s="78"/>
      <c r="J2406" s="78"/>
      <c r="K2406" s="33"/>
      <c r="L2406" s="33"/>
      <c r="M2406" s="33"/>
      <c r="N2406" s="33"/>
      <c r="O2406" s="33"/>
      <c r="P2406" s="33"/>
      <c r="R2406" s="33"/>
      <c r="S2406" s="77"/>
      <c r="T2406" s="77"/>
      <c r="U2406" s="77"/>
      <c r="V2406" s="77"/>
      <c r="W2406" s="77"/>
      <c r="X2406" s="77"/>
      <c r="Y2406" s="77"/>
      <c r="Z2406" s="77"/>
      <c r="AA2406" s="77"/>
      <c r="AB2406" s="77"/>
      <c r="AC2406" s="77"/>
      <c r="AD2406" s="77"/>
      <c r="AE2406" s="77"/>
      <c r="AF2406" s="77"/>
      <c r="AG2406" s="77"/>
      <c r="AH2406" s="77"/>
      <c r="AI2406" s="77"/>
      <c r="AJ2406" s="77"/>
      <c r="AK2406" s="77"/>
      <c r="AL2406" s="77"/>
      <c r="AM2406" s="77"/>
      <c r="AN2406" s="77"/>
      <c r="AO2406" s="77"/>
      <c r="AP2406" s="77"/>
      <c r="AQ2406" s="77"/>
      <c r="AR2406" s="77"/>
      <c r="AS2406" s="77"/>
      <c r="AT2406" s="77"/>
      <c r="AU2406" s="77"/>
      <c r="AV2406" s="77"/>
      <c r="AW2406" s="77"/>
      <c r="AX2406" s="77"/>
      <c r="AY2406" s="77"/>
      <c r="AZ2406" s="77"/>
      <c r="BA2406" s="77"/>
      <c r="BB2406" s="77"/>
      <c r="BC2406" s="77"/>
      <c r="BD2406" s="77"/>
      <c r="BE2406" s="77"/>
      <c r="BF2406" s="77"/>
      <c r="BG2406" s="77"/>
      <c r="BH2406" s="77"/>
      <c r="BI2406" s="77"/>
      <c r="BJ2406" s="77"/>
      <c r="BK2406" s="77"/>
      <c r="BL2406" s="77"/>
      <c r="BM2406" s="77"/>
      <c r="BN2406" s="77"/>
      <c r="BO2406" s="77"/>
      <c r="BP2406" s="77"/>
      <c r="BQ2406" s="77"/>
      <c r="BR2406" s="77"/>
      <c r="BS2406" s="77"/>
      <c r="BT2406" s="77"/>
      <c r="BU2406" s="77"/>
      <c r="BV2406" s="77"/>
      <c r="BW2406" s="77"/>
      <c r="BX2406" s="77"/>
      <c r="BY2406" s="77"/>
      <c r="BZ2406" s="77"/>
      <c r="CA2406" s="77"/>
      <c r="CB2406" s="77"/>
      <c r="CC2406" s="77"/>
      <c r="CD2406" s="77"/>
      <c r="CE2406" s="77"/>
      <c r="CF2406" s="77"/>
      <c r="CG2406" s="77"/>
      <c r="CH2406" s="77"/>
      <c r="CI2406" s="77"/>
      <c r="CJ2406" s="77"/>
      <c r="CK2406" s="77"/>
      <c r="CL2406" s="77"/>
      <c r="CN2406" s="78"/>
      <c r="CO2406" s="77"/>
      <c r="CP2406" s="77"/>
      <c r="CQ2406" s="77"/>
      <c r="CR2406" s="77"/>
      <c r="CS2406" s="77"/>
      <c r="CT2406" s="77"/>
      <c r="CU2406" s="77"/>
      <c r="CV2406" s="77"/>
      <c r="CW2406" s="77"/>
      <c r="CX2406" s="77"/>
      <c r="CY2406" s="77"/>
      <c r="CZ2406" s="77"/>
      <c r="DA2406" s="77"/>
      <c r="DB2406" s="77"/>
      <c r="DC2406" s="77"/>
      <c r="DD2406" s="77"/>
      <c r="DE2406" s="77"/>
      <c r="DF2406" s="77"/>
      <c r="DG2406" s="77"/>
      <c r="DH2406" s="77"/>
      <c r="DI2406" s="77"/>
      <c r="DJ2406" s="77"/>
      <c r="DK2406" s="77"/>
      <c r="DL2406" s="77"/>
    </row>
    <row r="2407" spans="1:116" x14ac:dyDescent="0.4">
      <c r="B2407" t="s">
        <v>332</v>
      </c>
      <c r="D2407" t="s">
        <v>479</v>
      </c>
      <c r="E2407" s="8" t="str">
        <f>ROW()&amp;" "&amp;D2407</f>
        <v>2407 AOV-TR-RV</v>
      </c>
      <c r="G2407" s="136" t="str">
        <f>G2395</f>
        <v>primary unit</v>
      </c>
      <c r="H2407" s="27"/>
      <c r="I2407" s="78"/>
      <c r="J2407" s="78"/>
      <c r="K2407" s="33"/>
      <c r="L2407" s="33"/>
      <c r="M2407" s="33"/>
      <c r="N2407" s="33"/>
      <c r="O2407" s="33"/>
      <c r="P2407" s="33"/>
      <c r="R2407" s="33"/>
      <c r="S2407" s="77"/>
      <c r="T2407" s="77"/>
      <c r="U2407" s="77"/>
      <c r="V2407" s="77"/>
      <c r="W2407" s="77"/>
      <c r="X2407" s="77"/>
      <c r="Y2407" s="77"/>
      <c r="Z2407" s="77"/>
      <c r="AA2407" s="77"/>
      <c r="AB2407" s="77"/>
      <c r="AC2407" s="77"/>
      <c r="AD2407" s="77"/>
      <c r="AE2407" s="77"/>
      <c r="AF2407" s="77"/>
      <c r="AG2407" s="77"/>
      <c r="AH2407" s="77"/>
      <c r="AI2407" s="77"/>
      <c r="AJ2407" s="77"/>
      <c r="AK2407" s="77"/>
      <c r="AL2407" s="77"/>
      <c r="AM2407" s="77"/>
      <c r="AN2407" s="77"/>
      <c r="AO2407" s="77"/>
      <c r="AP2407" s="77"/>
      <c r="AQ2407" s="77"/>
      <c r="AR2407" s="77"/>
      <c r="AS2407" s="77"/>
      <c r="AT2407" s="77"/>
      <c r="AU2407" s="77"/>
      <c r="AV2407" s="77"/>
      <c r="AW2407" s="77"/>
      <c r="AX2407" s="77"/>
      <c r="AY2407" s="77"/>
      <c r="AZ2407" s="77"/>
      <c r="BA2407" s="77"/>
      <c r="BB2407" s="77"/>
      <c r="BC2407" s="77"/>
      <c r="BD2407" s="77"/>
      <c r="BE2407" s="77"/>
      <c r="BF2407" s="77"/>
      <c r="BG2407" s="77"/>
      <c r="BH2407" s="77"/>
      <c r="BI2407" s="77"/>
      <c r="BJ2407" s="77"/>
      <c r="BK2407" s="77"/>
      <c r="BL2407" s="77"/>
      <c r="BM2407" s="77"/>
      <c r="BN2407" s="77"/>
      <c r="BO2407" s="77"/>
      <c r="BP2407" s="77"/>
      <c r="BQ2407" s="77"/>
      <c r="BR2407" s="77"/>
      <c r="BS2407" s="77"/>
      <c r="BT2407" s="77"/>
      <c r="BU2407" s="77"/>
      <c r="BV2407" s="77"/>
      <c r="BW2407" s="77"/>
      <c r="BX2407" s="77"/>
      <c r="BY2407" s="77"/>
      <c r="BZ2407" s="77"/>
      <c r="CA2407" s="77"/>
      <c r="CB2407" s="77"/>
      <c r="CC2407" s="77"/>
      <c r="CD2407" s="77"/>
      <c r="CE2407" s="77"/>
      <c r="CF2407" s="77"/>
      <c r="CG2407" s="77"/>
      <c r="CH2407" s="77"/>
      <c r="CI2407" s="77"/>
      <c r="CJ2407" s="77"/>
      <c r="CK2407" s="77"/>
      <c r="CL2407" s="77"/>
      <c r="CN2407" s="78"/>
      <c r="CO2407" s="77"/>
      <c r="CP2407" s="77"/>
      <c r="CQ2407" s="77"/>
      <c r="CR2407" s="77"/>
      <c r="CS2407" s="77"/>
      <c r="CT2407" s="77"/>
      <c r="CU2407" s="77"/>
      <c r="CV2407" s="77"/>
      <c r="CW2407" s="77"/>
      <c r="CX2407" s="77"/>
      <c r="CY2407" s="77"/>
      <c r="CZ2407" s="77"/>
      <c r="DA2407" s="77"/>
      <c r="DB2407" s="77"/>
      <c r="DC2407" s="77"/>
      <c r="DD2407" s="77"/>
      <c r="DE2407" s="77"/>
      <c r="DF2407" s="77"/>
      <c r="DG2407" s="77"/>
      <c r="DH2407" s="77"/>
      <c r="DI2407" s="77"/>
      <c r="DJ2407" s="77"/>
      <c r="DK2407" s="77"/>
      <c r="DL2407" s="77"/>
    </row>
    <row r="2408" spans="1:116" x14ac:dyDescent="0.4">
      <c r="B2408" t="s">
        <v>332</v>
      </c>
      <c r="D2408" t="s">
        <v>479</v>
      </c>
      <c r="E2408" s="8" t="str">
        <f t="shared" si="4783"/>
        <v>2408 AOV-TR-RV</v>
      </c>
      <c r="G2408" s="136" t="str">
        <f>G2396</f>
        <v>Primary revenue driver</v>
      </c>
      <c r="K2408" s="53"/>
      <c r="L2408" s="53"/>
      <c r="M2408" s="53"/>
      <c r="N2408" s="53"/>
      <c r="O2408" s="53"/>
      <c r="P2408" s="53"/>
      <c r="R2408" s="24"/>
      <c r="S2408" s="76" t="str">
        <f t="shared" ref="S2408:AX2408" si="4784">S2396</f>
        <v>S$16</v>
      </c>
      <c r="T2408" s="76" t="str">
        <f t="shared" si="4784"/>
        <v>T$16</v>
      </c>
      <c r="U2408" s="76" t="str">
        <f t="shared" si="4784"/>
        <v>U$16</v>
      </c>
      <c r="V2408" s="76" t="str">
        <f t="shared" si="4784"/>
        <v>V$16</v>
      </c>
      <c r="W2408" s="76" t="str">
        <f t="shared" si="4784"/>
        <v>W$16</v>
      </c>
      <c r="X2408" s="76" t="str">
        <f t="shared" si="4784"/>
        <v>X$16</v>
      </c>
      <c r="Y2408" s="76" t="str">
        <f t="shared" si="4784"/>
        <v>Y$16</v>
      </c>
      <c r="Z2408" s="76" t="str">
        <f t="shared" si="4784"/>
        <v>Z$16</v>
      </c>
      <c r="AA2408" s="76" t="str">
        <f t="shared" si="4784"/>
        <v>AA$16</v>
      </c>
      <c r="AB2408" s="76" t="str">
        <f t="shared" si="4784"/>
        <v>AB$16</v>
      </c>
      <c r="AC2408" s="76" t="str">
        <f t="shared" si="4784"/>
        <v>AC$16</v>
      </c>
      <c r="AD2408" s="76" t="str">
        <f t="shared" si="4784"/>
        <v>AD$16</v>
      </c>
      <c r="AE2408" s="76" t="str">
        <f t="shared" si="4784"/>
        <v>AE$16</v>
      </c>
      <c r="AF2408" s="76" t="str">
        <f t="shared" si="4784"/>
        <v>AF$16</v>
      </c>
      <c r="AG2408" s="76" t="str">
        <f t="shared" si="4784"/>
        <v>AG$16</v>
      </c>
      <c r="AH2408" s="76" t="str">
        <f t="shared" si="4784"/>
        <v>AH$16</v>
      </c>
      <c r="AI2408" s="76" t="str">
        <f t="shared" si="4784"/>
        <v>AI$16</v>
      </c>
      <c r="AJ2408" s="76" t="str">
        <f t="shared" si="4784"/>
        <v>AJ$16</v>
      </c>
      <c r="AK2408" s="76" t="str">
        <f t="shared" si="4784"/>
        <v>AK$16</v>
      </c>
      <c r="AL2408" s="76" t="str">
        <f t="shared" si="4784"/>
        <v>AL$16</v>
      </c>
      <c r="AM2408" s="76" t="str">
        <f t="shared" si="4784"/>
        <v>AM$16</v>
      </c>
      <c r="AN2408" s="76" t="str">
        <f t="shared" si="4784"/>
        <v>AN$16</v>
      </c>
      <c r="AO2408" s="76" t="str">
        <f t="shared" si="4784"/>
        <v>AO$16</v>
      </c>
      <c r="AP2408" s="76" t="str">
        <f t="shared" si="4784"/>
        <v>AP$16</v>
      </c>
      <c r="AQ2408" s="76" t="str">
        <f t="shared" si="4784"/>
        <v>AQ$16</v>
      </c>
      <c r="AR2408" s="76" t="str">
        <f t="shared" si="4784"/>
        <v>AR$16</v>
      </c>
      <c r="AS2408" s="76" t="str">
        <f t="shared" si="4784"/>
        <v>AS$16</v>
      </c>
      <c r="AT2408" s="76" t="str">
        <f t="shared" si="4784"/>
        <v>AT$16</v>
      </c>
      <c r="AU2408" s="76" t="str">
        <f t="shared" si="4784"/>
        <v>AU$16</v>
      </c>
      <c r="AV2408" s="76" t="str">
        <f t="shared" si="4784"/>
        <v>AV$16</v>
      </c>
      <c r="AW2408" s="76" t="str">
        <f t="shared" si="4784"/>
        <v>AW$16</v>
      </c>
      <c r="AX2408" s="76" t="str">
        <f t="shared" si="4784"/>
        <v>AX$16</v>
      </c>
      <c r="AY2408" s="76" t="str">
        <f t="shared" ref="AY2408:CD2408" si="4785">AY2396</f>
        <v>AY$16</v>
      </c>
      <c r="AZ2408" s="76" t="str">
        <f t="shared" si="4785"/>
        <v>AZ$16</v>
      </c>
      <c r="BA2408" s="76" t="str">
        <f t="shared" si="4785"/>
        <v>BA$16</v>
      </c>
      <c r="BB2408" s="76" t="str">
        <f t="shared" si="4785"/>
        <v>BB$16</v>
      </c>
      <c r="BC2408" s="76" t="str">
        <f t="shared" si="4785"/>
        <v>BC$16</v>
      </c>
      <c r="BD2408" s="76" t="str">
        <f t="shared" si="4785"/>
        <v>BD$16</v>
      </c>
      <c r="BE2408" s="76" t="str">
        <f t="shared" si="4785"/>
        <v>BE$16</v>
      </c>
      <c r="BF2408" s="76" t="str">
        <f t="shared" si="4785"/>
        <v>BF$16</v>
      </c>
      <c r="BG2408" s="76" t="str">
        <f t="shared" si="4785"/>
        <v>BG$16</v>
      </c>
      <c r="BH2408" s="76" t="str">
        <f t="shared" si="4785"/>
        <v>BH$16</v>
      </c>
      <c r="BI2408" s="76" t="str">
        <f t="shared" si="4785"/>
        <v>BI$16</v>
      </c>
      <c r="BJ2408" s="76" t="str">
        <f t="shared" si="4785"/>
        <v>BJ$16</v>
      </c>
      <c r="BK2408" s="76" t="str">
        <f t="shared" si="4785"/>
        <v>BK$16</v>
      </c>
      <c r="BL2408" s="76" t="str">
        <f t="shared" si="4785"/>
        <v>BL$16</v>
      </c>
      <c r="BM2408" s="76" t="str">
        <f t="shared" si="4785"/>
        <v>BM$16</v>
      </c>
      <c r="BN2408" s="76" t="str">
        <f t="shared" si="4785"/>
        <v>BN$16</v>
      </c>
      <c r="BO2408" s="76" t="str">
        <f t="shared" si="4785"/>
        <v>BO$16</v>
      </c>
      <c r="BP2408" s="76" t="str">
        <f t="shared" si="4785"/>
        <v>BP$16</v>
      </c>
      <c r="BQ2408" s="76" t="str">
        <f t="shared" si="4785"/>
        <v>BQ$16</v>
      </c>
      <c r="BR2408" s="76" t="str">
        <f t="shared" si="4785"/>
        <v>BR$16</v>
      </c>
      <c r="BS2408" s="76" t="str">
        <f t="shared" si="4785"/>
        <v>BS$16</v>
      </c>
      <c r="BT2408" s="76" t="str">
        <f t="shared" si="4785"/>
        <v>BT$16</v>
      </c>
      <c r="BU2408" s="76" t="str">
        <f t="shared" si="4785"/>
        <v>BU$16</v>
      </c>
      <c r="BV2408" s="76" t="str">
        <f t="shared" si="4785"/>
        <v>BV$16</v>
      </c>
      <c r="BW2408" s="76" t="str">
        <f t="shared" si="4785"/>
        <v>BW$16</v>
      </c>
      <c r="BX2408" s="76" t="str">
        <f t="shared" si="4785"/>
        <v>BX$16</v>
      </c>
      <c r="BY2408" s="76" t="str">
        <f t="shared" si="4785"/>
        <v>BY$16</v>
      </c>
      <c r="BZ2408" s="76" t="str">
        <f t="shared" si="4785"/>
        <v>BZ$16</v>
      </c>
      <c r="CA2408" s="76" t="str">
        <f t="shared" si="4785"/>
        <v>CA$16</v>
      </c>
      <c r="CB2408" s="76" t="str">
        <f t="shared" si="4785"/>
        <v>CB$16</v>
      </c>
      <c r="CC2408" s="76" t="str">
        <f t="shared" si="4785"/>
        <v>CC$16</v>
      </c>
      <c r="CD2408" s="76" t="str">
        <f t="shared" si="4785"/>
        <v>CD$16</v>
      </c>
      <c r="CE2408" s="76" t="str">
        <f t="shared" ref="CE2408:CL2408" si="4786">CE2396</f>
        <v>CE$16</v>
      </c>
      <c r="CF2408" s="76" t="str">
        <f t="shared" si="4786"/>
        <v>CF$16</v>
      </c>
      <c r="CG2408" s="76" t="str">
        <f t="shared" si="4786"/>
        <v>CG$16</v>
      </c>
      <c r="CH2408" s="76" t="str">
        <f t="shared" si="4786"/>
        <v>CH$16</v>
      </c>
      <c r="CI2408" s="76" t="str">
        <f t="shared" si="4786"/>
        <v>CI$16</v>
      </c>
      <c r="CJ2408" s="76" t="str">
        <f t="shared" si="4786"/>
        <v>CJ$16</v>
      </c>
      <c r="CK2408" s="76" t="str">
        <f t="shared" si="4786"/>
        <v>CK$16</v>
      </c>
      <c r="CL2408" s="76" t="str">
        <f t="shared" si="4786"/>
        <v>CL$16</v>
      </c>
      <c r="CO2408" s="76" t="str">
        <f t="shared" ref="CO2408:DL2408" si="4787">CO2396</f>
        <v>CO$16</v>
      </c>
      <c r="CP2408" s="76" t="str">
        <f t="shared" si="4787"/>
        <v>CP$16</v>
      </c>
      <c r="CQ2408" s="76" t="str">
        <f t="shared" si="4787"/>
        <v>CQ$16</v>
      </c>
      <c r="CR2408" s="76" t="str">
        <f t="shared" si="4787"/>
        <v>CR$16</v>
      </c>
      <c r="CS2408" s="76" t="str">
        <f t="shared" si="4787"/>
        <v>CS$16</v>
      </c>
      <c r="CT2408" s="76" t="str">
        <f t="shared" si="4787"/>
        <v>CT$16</v>
      </c>
      <c r="CU2408" s="76" t="str">
        <f t="shared" si="4787"/>
        <v>CU$16</v>
      </c>
      <c r="CV2408" s="76" t="str">
        <f t="shared" si="4787"/>
        <v>CV$16</v>
      </c>
      <c r="CW2408" s="76" t="str">
        <f t="shared" si="4787"/>
        <v>CW$16</v>
      </c>
      <c r="CX2408" s="76" t="str">
        <f t="shared" si="4787"/>
        <v>CX$16</v>
      </c>
      <c r="CY2408" s="76" t="str">
        <f t="shared" si="4787"/>
        <v>CY$16</v>
      </c>
      <c r="CZ2408" s="76" t="str">
        <f t="shared" si="4787"/>
        <v>CZ$16</v>
      </c>
      <c r="DA2408" s="76" t="str">
        <f t="shared" si="4787"/>
        <v>DA$16</v>
      </c>
      <c r="DB2408" s="76" t="str">
        <f t="shared" si="4787"/>
        <v>DB$16</v>
      </c>
      <c r="DC2408" s="76" t="str">
        <f t="shared" si="4787"/>
        <v>DC$16</v>
      </c>
      <c r="DD2408" s="76" t="str">
        <f t="shared" si="4787"/>
        <v>DD$16</v>
      </c>
      <c r="DE2408" s="76" t="str">
        <f t="shared" si="4787"/>
        <v>DE$16</v>
      </c>
      <c r="DF2408" s="76" t="str">
        <f t="shared" si="4787"/>
        <v>DF$16</v>
      </c>
      <c r="DG2408" s="76" t="str">
        <f t="shared" si="4787"/>
        <v>DG$16</v>
      </c>
      <c r="DH2408" s="76" t="str">
        <f t="shared" si="4787"/>
        <v>DH$16</v>
      </c>
      <c r="DI2408" s="76" t="str">
        <f t="shared" si="4787"/>
        <v>DI$16</v>
      </c>
      <c r="DJ2408" s="76" t="str">
        <f t="shared" si="4787"/>
        <v>DJ$16</v>
      </c>
      <c r="DK2408" s="76" t="str">
        <f t="shared" si="4787"/>
        <v>DK$16</v>
      </c>
      <c r="DL2408" s="76" t="str">
        <f t="shared" si="4787"/>
        <v>DL$16</v>
      </c>
    </row>
    <row r="2409" spans="1:116" x14ac:dyDescent="0.4">
      <c r="B2409" t="s">
        <v>332</v>
      </c>
      <c r="D2409" t="s">
        <v>479</v>
      </c>
      <c r="E2409" s="8" t="str">
        <f t="shared" si="4783"/>
        <v>2409 AOV-TR-RV</v>
      </c>
      <c r="G2409" s="136" t="str">
        <f>G2397</f>
        <v>Primary volume driver</v>
      </c>
      <c r="H2409" s="12"/>
      <c r="I2409" s="60"/>
      <c r="J2409" s="60"/>
      <c r="K2409" s="15"/>
      <c r="L2409" s="15"/>
      <c r="M2409" s="15"/>
      <c r="N2409" s="15"/>
      <c r="O2409" s="15"/>
      <c r="P2409" s="15"/>
      <c r="R2409" s="15"/>
      <c r="S2409" s="76" t="str">
        <f t="shared" ref="S2409:AX2409" si="4788">S2397</f>
        <v>S$17</v>
      </c>
      <c r="T2409" s="76" t="str">
        <f t="shared" si="4788"/>
        <v>T$17</v>
      </c>
      <c r="U2409" s="76" t="str">
        <f t="shared" si="4788"/>
        <v>U$17</v>
      </c>
      <c r="V2409" s="76" t="str">
        <f t="shared" si="4788"/>
        <v>V$17</v>
      </c>
      <c r="W2409" s="76" t="str">
        <f t="shared" si="4788"/>
        <v>W$17</v>
      </c>
      <c r="X2409" s="76" t="str">
        <f t="shared" si="4788"/>
        <v>X$17</v>
      </c>
      <c r="Y2409" s="76" t="str">
        <f t="shared" si="4788"/>
        <v>Y$17</v>
      </c>
      <c r="Z2409" s="76" t="str">
        <f t="shared" si="4788"/>
        <v>Z$17</v>
      </c>
      <c r="AA2409" s="76" t="str">
        <f t="shared" si="4788"/>
        <v>AA$17</v>
      </c>
      <c r="AB2409" s="76" t="str">
        <f t="shared" si="4788"/>
        <v>AB$17</v>
      </c>
      <c r="AC2409" s="76" t="str">
        <f t="shared" si="4788"/>
        <v>AC$17</v>
      </c>
      <c r="AD2409" s="76" t="str">
        <f t="shared" si="4788"/>
        <v>AD$17</v>
      </c>
      <c r="AE2409" s="76" t="str">
        <f t="shared" si="4788"/>
        <v>AE$17</v>
      </c>
      <c r="AF2409" s="76" t="str">
        <f t="shared" si="4788"/>
        <v>AF$17</v>
      </c>
      <c r="AG2409" s="76" t="str">
        <f t="shared" si="4788"/>
        <v>AG$17</v>
      </c>
      <c r="AH2409" s="76" t="str">
        <f t="shared" si="4788"/>
        <v>AH$17</v>
      </c>
      <c r="AI2409" s="76" t="str">
        <f t="shared" si="4788"/>
        <v>AI$17</v>
      </c>
      <c r="AJ2409" s="76" t="str">
        <f t="shared" si="4788"/>
        <v>AJ$17</v>
      </c>
      <c r="AK2409" s="76" t="str">
        <f t="shared" si="4788"/>
        <v>AK$17</v>
      </c>
      <c r="AL2409" s="76" t="str">
        <f t="shared" si="4788"/>
        <v>AL$17</v>
      </c>
      <c r="AM2409" s="76" t="str">
        <f t="shared" si="4788"/>
        <v>AM$17</v>
      </c>
      <c r="AN2409" s="76" t="str">
        <f t="shared" si="4788"/>
        <v>AN$17</v>
      </c>
      <c r="AO2409" s="76" t="str">
        <f t="shared" si="4788"/>
        <v>AO$17</v>
      </c>
      <c r="AP2409" s="76" t="str">
        <f t="shared" si="4788"/>
        <v>AP$17</v>
      </c>
      <c r="AQ2409" s="76" t="str">
        <f t="shared" si="4788"/>
        <v>AQ$17</v>
      </c>
      <c r="AR2409" s="76" t="str">
        <f t="shared" si="4788"/>
        <v>AR$17</v>
      </c>
      <c r="AS2409" s="76" t="str">
        <f t="shared" si="4788"/>
        <v>AS$17</v>
      </c>
      <c r="AT2409" s="76" t="str">
        <f t="shared" si="4788"/>
        <v>AT$17</v>
      </c>
      <c r="AU2409" s="76" t="str">
        <f t="shared" si="4788"/>
        <v>AU$17</v>
      </c>
      <c r="AV2409" s="76" t="str">
        <f t="shared" si="4788"/>
        <v>AV$17</v>
      </c>
      <c r="AW2409" s="76" t="str">
        <f t="shared" si="4788"/>
        <v>AW$17</v>
      </c>
      <c r="AX2409" s="76" t="str">
        <f t="shared" si="4788"/>
        <v>AX$17</v>
      </c>
      <c r="AY2409" s="76" t="str">
        <f t="shared" ref="AY2409:CD2409" si="4789">AY2397</f>
        <v>AY$17</v>
      </c>
      <c r="AZ2409" s="76" t="str">
        <f t="shared" si="4789"/>
        <v>AZ$17</v>
      </c>
      <c r="BA2409" s="76" t="str">
        <f t="shared" si="4789"/>
        <v>BA$17</v>
      </c>
      <c r="BB2409" s="76" t="str">
        <f t="shared" si="4789"/>
        <v>BB$17</v>
      </c>
      <c r="BC2409" s="76" t="str">
        <f t="shared" si="4789"/>
        <v>BC$17</v>
      </c>
      <c r="BD2409" s="76" t="str">
        <f t="shared" si="4789"/>
        <v>BD$17</v>
      </c>
      <c r="BE2409" s="76" t="str">
        <f t="shared" si="4789"/>
        <v>BE$17</v>
      </c>
      <c r="BF2409" s="76" t="str">
        <f t="shared" si="4789"/>
        <v>BF$17</v>
      </c>
      <c r="BG2409" s="76" t="str">
        <f t="shared" si="4789"/>
        <v>BG$17</v>
      </c>
      <c r="BH2409" s="76" t="str">
        <f t="shared" si="4789"/>
        <v>BH$17</v>
      </c>
      <c r="BI2409" s="76" t="str">
        <f t="shared" si="4789"/>
        <v>BI$17</v>
      </c>
      <c r="BJ2409" s="76" t="str">
        <f t="shared" si="4789"/>
        <v>BJ$17</v>
      </c>
      <c r="BK2409" s="76" t="str">
        <f t="shared" si="4789"/>
        <v>BK$17</v>
      </c>
      <c r="BL2409" s="76" t="str">
        <f t="shared" si="4789"/>
        <v>BL$17</v>
      </c>
      <c r="BM2409" s="76" t="str">
        <f t="shared" si="4789"/>
        <v>BM$17</v>
      </c>
      <c r="BN2409" s="76" t="str">
        <f t="shared" si="4789"/>
        <v>BN$17</v>
      </c>
      <c r="BO2409" s="76" t="str">
        <f t="shared" si="4789"/>
        <v>BO$17</v>
      </c>
      <c r="BP2409" s="76" t="str">
        <f t="shared" si="4789"/>
        <v>BP$17</v>
      </c>
      <c r="BQ2409" s="76" t="str">
        <f t="shared" si="4789"/>
        <v>BQ$17</v>
      </c>
      <c r="BR2409" s="76" t="str">
        <f t="shared" si="4789"/>
        <v>BR$17</v>
      </c>
      <c r="BS2409" s="76" t="str">
        <f t="shared" si="4789"/>
        <v>BS$17</v>
      </c>
      <c r="BT2409" s="76" t="str">
        <f t="shared" si="4789"/>
        <v>BT$17</v>
      </c>
      <c r="BU2409" s="76" t="str">
        <f t="shared" si="4789"/>
        <v>BU$17</v>
      </c>
      <c r="BV2409" s="76" t="str">
        <f t="shared" si="4789"/>
        <v>BV$17</v>
      </c>
      <c r="BW2409" s="76" t="str">
        <f t="shared" si="4789"/>
        <v>BW$17</v>
      </c>
      <c r="BX2409" s="76" t="str">
        <f t="shared" si="4789"/>
        <v>BX$17</v>
      </c>
      <c r="BY2409" s="76" t="str">
        <f t="shared" si="4789"/>
        <v>BY$17</v>
      </c>
      <c r="BZ2409" s="76" t="str">
        <f t="shared" si="4789"/>
        <v>BZ$17</v>
      </c>
      <c r="CA2409" s="76" t="str">
        <f t="shared" si="4789"/>
        <v>CA$17</v>
      </c>
      <c r="CB2409" s="76" t="str">
        <f t="shared" si="4789"/>
        <v>CB$17</v>
      </c>
      <c r="CC2409" s="76" t="str">
        <f t="shared" si="4789"/>
        <v>CC$17</v>
      </c>
      <c r="CD2409" s="76" t="str">
        <f t="shared" si="4789"/>
        <v>CD$17</v>
      </c>
      <c r="CE2409" s="76" t="str">
        <f t="shared" ref="CE2409:CL2409" si="4790">CE2397</f>
        <v>CE$17</v>
      </c>
      <c r="CF2409" s="76" t="str">
        <f t="shared" si="4790"/>
        <v>CF$17</v>
      </c>
      <c r="CG2409" s="76" t="str">
        <f t="shared" si="4790"/>
        <v>CG$17</v>
      </c>
      <c r="CH2409" s="76" t="str">
        <f t="shared" si="4790"/>
        <v>CH$17</v>
      </c>
      <c r="CI2409" s="76" t="str">
        <f t="shared" si="4790"/>
        <v>CI$17</v>
      </c>
      <c r="CJ2409" s="76" t="str">
        <f t="shared" si="4790"/>
        <v>CJ$17</v>
      </c>
      <c r="CK2409" s="76" t="str">
        <f t="shared" si="4790"/>
        <v>CK$17</v>
      </c>
      <c r="CL2409" s="76" t="str">
        <f t="shared" si="4790"/>
        <v>CL$17</v>
      </c>
      <c r="CN2409" s="60"/>
      <c r="CO2409" s="76" t="str">
        <f t="shared" ref="CO2409:DL2409" si="4791">CO2397</f>
        <v>CO$17</v>
      </c>
      <c r="CP2409" s="76" t="str">
        <f t="shared" si="4791"/>
        <v>CP$17</v>
      </c>
      <c r="CQ2409" s="76" t="str">
        <f t="shared" si="4791"/>
        <v>CQ$17</v>
      </c>
      <c r="CR2409" s="76" t="str">
        <f t="shared" si="4791"/>
        <v>CR$17</v>
      </c>
      <c r="CS2409" s="76" t="str">
        <f t="shared" si="4791"/>
        <v>CS$17</v>
      </c>
      <c r="CT2409" s="76" t="str">
        <f t="shared" si="4791"/>
        <v>CT$17</v>
      </c>
      <c r="CU2409" s="76" t="str">
        <f t="shared" si="4791"/>
        <v>CU$17</v>
      </c>
      <c r="CV2409" s="76" t="str">
        <f t="shared" si="4791"/>
        <v>CV$17</v>
      </c>
      <c r="CW2409" s="76" t="str">
        <f t="shared" si="4791"/>
        <v>CW$17</v>
      </c>
      <c r="CX2409" s="76" t="str">
        <f t="shared" si="4791"/>
        <v>CX$17</v>
      </c>
      <c r="CY2409" s="76" t="str">
        <f t="shared" si="4791"/>
        <v>CY$17</v>
      </c>
      <c r="CZ2409" s="76" t="str">
        <f t="shared" si="4791"/>
        <v>CZ$17</v>
      </c>
      <c r="DA2409" s="76" t="str">
        <f t="shared" si="4791"/>
        <v>DA$17</v>
      </c>
      <c r="DB2409" s="76" t="str">
        <f t="shared" si="4791"/>
        <v>DB$17</v>
      </c>
      <c r="DC2409" s="76" t="str">
        <f t="shared" si="4791"/>
        <v>DC$17</v>
      </c>
      <c r="DD2409" s="76" t="str">
        <f t="shared" si="4791"/>
        <v>DD$17</v>
      </c>
      <c r="DE2409" s="76" t="str">
        <f t="shared" si="4791"/>
        <v>DE$17</v>
      </c>
      <c r="DF2409" s="76" t="str">
        <f t="shared" si="4791"/>
        <v>DF$17</v>
      </c>
      <c r="DG2409" s="76" t="str">
        <f t="shared" si="4791"/>
        <v>DG$17</v>
      </c>
      <c r="DH2409" s="76" t="str">
        <f t="shared" si="4791"/>
        <v>DH$17</v>
      </c>
      <c r="DI2409" s="76" t="str">
        <f t="shared" si="4791"/>
        <v>DI$17</v>
      </c>
      <c r="DJ2409" s="76" t="str">
        <f t="shared" si="4791"/>
        <v>DJ$17</v>
      </c>
      <c r="DK2409" s="76" t="str">
        <f t="shared" si="4791"/>
        <v>DK$17</v>
      </c>
      <c r="DL2409" s="76" t="str">
        <f t="shared" si="4791"/>
        <v>DL$17</v>
      </c>
    </row>
    <row r="2410" spans="1:116" x14ac:dyDescent="0.4">
      <c r="B2410" t="s">
        <v>332</v>
      </c>
      <c r="D2410" t="s">
        <v>479</v>
      </c>
      <c r="E2410" s="8" t="str">
        <f t="shared" si="4783"/>
        <v>2410 AOV-TR-RV</v>
      </c>
      <c r="G2410" s="191" t="str">
        <f>G2402</f>
        <v>Average Order Value - Secondary volume driver:</v>
      </c>
      <c r="H2410" s="12"/>
      <c r="I2410" s="60"/>
      <c r="J2410" s="60"/>
      <c r="K2410" s="15"/>
      <c r="L2410" s="15"/>
      <c r="M2410" s="15"/>
      <c r="N2410" s="15"/>
      <c r="O2410" s="15"/>
      <c r="P2410" s="15"/>
      <c r="R2410" s="15"/>
      <c r="S2410" s="76">
        <f t="shared" ref="S2410:AX2410" si="4792">S2398</f>
        <v>0</v>
      </c>
      <c r="T2410" s="76">
        <f t="shared" si="4792"/>
        <v>0</v>
      </c>
      <c r="U2410" s="76">
        <f t="shared" si="4792"/>
        <v>0</v>
      </c>
      <c r="V2410" s="76">
        <f t="shared" si="4792"/>
        <v>0</v>
      </c>
      <c r="W2410" s="76">
        <f t="shared" si="4792"/>
        <v>0</v>
      </c>
      <c r="X2410" s="76">
        <f t="shared" si="4792"/>
        <v>0</v>
      </c>
      <c r="Y2410" s="76">
        <f t="shared" si="4792"/>
        <v>0</v>
      </c>
      <c r="Z2410" s="76">
        <f t="shared" si="4792"/>
        <v>0</v>
      </c>
      <c r="AA2410" s="76">
        <f t="shared" si="4792"/>
        <v>0</v>
      </c>
      <c r="AB2410" s="76">
        <f t="shared" si="4792"/>
        <v>0</v>
      </c>
      <c r="AC2410" s="76">
        <f t="shared" si="4792"/>
        <v>0</v>
      </c>
      <c r="AD2410" s="76">
        <f t="shared" si="4792"/>
        <v>0</v>
      </c>
      <c r="AE2410" s="76">
        <f t="shared" si="4792"/>
        <v>0</v>
      </c>
      <c r="AF2410" s="76">
        <f t="shared" si="4792"/>
        <v>0</v>
      </c>
      <c r="AG2410" s="76">
        <f t="shared" si="4792"/>
        <v>0</v>
      </c>
      <c r="AH2410" s="76">
        <f t="shared" si="4792"/>
        <v>0</v>
      </c>
      <c r="AI2410" s="76">
        <f t="shared" si="4792"/>
        <v>0</v>
      </c>
      <c r="AJ2410" s="76">
        <f t="shared" si="4792"/>
        <v>0</v>
      </c>
      <c r="AK2410" s="76">
        <f t="shared" si="4792"/>
        <v>0</v>
      </c>
      <c r="AL2410" s="76">
        <f t="shared" si="4792"/>
        <v>0</v>
      </c>
      <c r="AM2410" s="76">
        <f t="shared" si="4792"/>
        <v>0</v>
      </c>
      <c r="AN2410" s="76">
        <f t="shared" si="4792"/>
        <v>0</v>
      </c>
      <c r="AO2410" s="76">
        <f t="shared" si="4792"/>
        <v>0</v>
      </c>
      <c r="AP2410" s="76">
        <f t="shared" si="4792"/>
        <v>0</v>
      </c>
      <c r="AQ2410" s="76">
        <f t="shared" si="4792"/>
        <v>0</v>
      </c>
      <c r="AR2410" s="76">
        <f t="shared" si="4792"/>
        <v>0</v>
      </c>
      <c r="AS2410" s="76">
        <f t="shared" si="4792"/>
        <v>0</v>
      </c>
      <c r="AT2410" s="76">
        <f t="shared" si="4792"/>
        <v>0</v>
      </c>
      <c r="AU2410" s="76">
        <f t="shared" si="4792"/>
        <v>0</v>
      </c>
      <c r="AV2410" s="76">
        <f t="shared" si="4792"/>
        <v>0</v>
      </c>
      <c r="AW2410" s="76">
        <f t="shared" si="4792"/>
        <v>0</v>
      </c>
      <c r="AX2410" s="76">
        <f t="shared" si="4792"/>
        <v>0</v>
      </c>
      <c r="AY2410" s="76">
        <f t="shared" ref="AY2410:CD2410" si="4793">AY2398</f>
        <v>0</v>
      </c>
      <c r="AZ2410" s="76">
        <f t="shared" si="4793"/>
        <v>0</v>
      </c>
      <c r="BA2410" s="76">
        <f t="shared" si="4793"/>
        <v>0</v>
      </c>
      <c r="BB2410" s="76">
        <f t="shared" si="4793"/>
        <v>0</v>
      </c>
      <c r="BC2410" s="76">
        <f t="shared" si="4793"/>
        <v>0</v>
      </c>
      <c r="BD2410" s="76">
        <f t="shared" si="4793"/>
        <v>0</v>
      </c>
      <c r="BE2410" s="76">
        <f t="shared" si="4793"/>
        <v>0</v>
      </c>
      <c r="BF2410" s="76">
        <f t="shared" si="4793"/>
        <v>0</v>
      </c>
      <c r="BG2410" s="76">
        <f t="shared" si="4793"/>
        <v>0</v>
      </c>
      <c r="BH2410" s="76">
        <f t="shared" si="4793"/>
        <v>0</v>
      </c>
      <c r="BI2410" s="76">
        <f t="shared" si="4793"/>
        <v>0</v>
      </c>
      <c r="BJ2410" s="76">
        <f t="shared" si="4793"/>
        <v>0</v>
      </c>
      <c r="BK2410" s="76">
        <f t="shared" si="4793"/>
        <v>0</v>
      </c>
      <c r="BL2410" s="76">
        <f t="shared" si="4793"/>
        <v>0</v>
      </c>
      <c r="BM2410" s="76">
        <f t="shared" si="4793"/>
        <v>0</v>
      </c>
      <c r="BN2410" s="76">
        <f t="shared" si="4793"/>
        <v>0</v>
      </c>
      <c r="BO2410" s="76">
        <f t="shared" si="4793"/>
        <v>0</v>
      </c>
      <c r="BP2410" s="76">
        <f t="shared" si="4793"/>
        <v>0</v>
      </c>
      <c r="BQ2410" s="76">
        <f t="shared" si="4793"/>
        <v>0</v>
      </c>
      <c r="BR2410" s="76">
        <f t="shared" si="4793"/>
        <v>0</v>
      </c>
      <c r="BS2410" s="76">
        <f t="shared" si="4793"/>
        <v>0</v>
      </c>
      <c r="BT2410" s="76">
        <f t="shared" si="4793"/>
        <v>0</v>
      </c>
      <c r="BU2410" s="76">
        <f t="shared" si="4793"/>
        <v>0</v>
      </c>
      <c r="BV2410" s="76">
        <f t="shared" si="4793"/>
        <v>0</v>
      </c>
      <c r="BW2410" s="76">
        <f t="shared" si="4793"/>
        <v>0</v>
      </c>
      <c r="BX2410" s="76">
        <f t="shared" si="4793"/>
        <v>0</v>
      </c>
      <c r="BY2410" s="76">
        <f t="shared" si="4793"/>
        <v>0</v>
      </c>
      <c r="BZ2410" s="76">
        <f t="shared" si="4793"/>
        <v>0</v>
      </c>
      <c r="CA2410" s="76">
        <f t="shared" si="4793"/>
        <v>0</v>
      </c>
      <c r="CB2410" s="76">
        <f t="shared" si="4793"/>
        <v>0</v>
      </c>
      <c r="CC2410" s="76">
        <f t="shared" si="4793"/>
        <v>0</v>
      </c>
      <c r="CD2410" s="76">
        <f t="shared" si="4793"/>
        <v>0</v>
      </c>
      <c r="CE2410" s="76">
        <f t="shared" ref="CE2410:CL2410" si="4794">CE2398</f>
        <v>0</v>
      </c>
      <c r="CF2410" s="76">
        <f t="shared" si="4794"/>
        <v>0</v>
      </c>
      <c r="CG2410" s="76">
        <f t="shared" si="4794"/>
        <v>0</v>
      </c>
      <c r="CH2410" s="76">
        <f t="shared" si="4794"/>
        <v>0</v>
      </c>
      <c r="CI2410" s="76">
        <f t="shared" si="4794"/>
        <v>0</v>
      </c>
      <c r="CJ2410" s="76">
        <f t="shared" si="4794"/>
        <v>0</v>
      </c>
      <c r="CK2410" s="76">
        <f t="shared" si="4794"/>
        <v>0</v>
      </c>
      <c r="CL2410" s="76">
        <f t="shared" si="4794"/>
        <v>0</v>
      </c>
      <c r="CN2410" s="60"/>
      <c r="CO2410" s="76">
        <f t="shared" ref="CO2410:DL2410" si="4795">CO2398</f>
        <v>0</v>
      </c>
      <c r="CP2410" s="76">
        <f t="shared" si="4795"/>
        <v>0</v>
      </c>
      <c r="CQ2410" s="76">
        <f t="shared" si="4795"/>
        <v>0</v>
      </c>
      <c r="CR2410" s="76">
        <f t="shared" si="4795"/>
        <v>0</v>
      </c>
      <c r="CS2410" s="76">
        <f t="shared" si="4795"/>
        <v>0</v>
      </c>
      <c r="CT2410" s="76">
        <f t="shared" si="4795"/>
        <v>0</v>
      </c>
      <c r="CU2410" s="76">
        <f t="shared" si="4795"/>
        <v>0</v>
      </c>
      <c r="CV2410" s="76">
        <f t="shared" si="4795"/>
        <v>0</v>
      </c>
      <c r="CW2410" s="76">
        <f t="shared" si="4795"/>
        <v>0</v>
      </c>
      <c r="CX2410" s="76">
        <f t="shared" si="4795"/>
        <v>0</v>
      </c>
      <c r="CY2410" s="76">
        <f t="shared" si="4795"/>
        <v>0</v>
      </c>
      <c r="CZ2410" s="76">
        <f t="shared" si="4795"/>
        <v>0</v>
      </c>
      <c r="DA2410" s="76">
        <f t="shared" si="4795"/>
        <v>0</v>
      </c>
      <c r="DB2410" s="76">
        <f t="shared" si="4795"/>
        <v>0</v>
      </c>
      <c r="DC2410" s="76">
        <f t="shared" si="4795"/>
        <v>0</v>
      </c>
      <c r="DD2410" s="76">
        <f t="shared" si="4795"/>
        <v>0</v>
      </c>
      <c r="DE2410" s="76">
        <f t="shared" si="4795"/>
        <v>0</v>
      </c>
      <c r="DF2410" s="76">
        <f t="shared" si="4795"/>
        <v>0</v>
      </c>
      <c r="DG2410" s="76">
        <f t="shared" si="4795"/>
        <v>0</v>
      </c>
      <c r="DH2410" s="76">
        <f t="shared" si="4795"/>
        <v>0</v>
      </c>
      <c r="DI2410" s="76">
        <f t="shared" si="4795"/>
        <v>0</v>
      </c>
      <c r="DJ2410" s="76">
        <f t="shared" si="4795"/>
        <v>0</v>
      </c>
      <c r="DK2410" s="76">
        <f t="shared" si="4795"/>
        <v>0</v>
      </c>
      <c r="DL2410" s="76">
        <f t="shared" si="4795"/>
        <v>0</v>
      </c>
    </row>
    <row r="2411" spans="1:116" x14ac:dyDescent="0.4">
      <c r="B2411" t="s">
        <v>332</v>
      </c>
      <c r="D2411" t="s">
        <v>479</v>
      </c>
      <c r="E2411" s="8" t="str">
        <f t="shared" ref="E2411" si="4796">ROW()&amp;" "&amp;D2411</f>
        <v>2411 AOV-TR-RV</v>
      </c>
      <c r="G2411" s="241" t="str">
        <f>IFERROR(SUBSTITUTE(TRIM(MID(G2402, SEARCH("-", G2402) + 1, LEN(G2402))),":",""),"no unit")</f>
        <v>Secondary volume driver</v>
      </c>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B2412" t="s">
        <v>332</v>
      </c>
      <c r="D2412" t="s">
        <v>479</v>
      </c>
      <c r="E2412" s="8" t="str">
        <f t="shared" si="4783"/>
        <v>2412 AOV-TR-RV</v>
      </c>
      <c r="G2412" s="136" t="str">
        <f>G2400</f>
        <v>Secondary revenue driver</v>
      </c>
      <c r="H2412" s="12"/>
      <c r="I2412" s="60"/>
      <c r="J2412" s="60"/>
      <c r="K2412" s="15"/>
      <c r="L2412" s="15"/>
      <c r="M2412" s="15"/>
      <c r="N2412" s="15"/>
      <c r="O2412" s="15"/>
      <c r="P2412" s="15"/>
      <c r="R2412" s="15"/>
      <c r="S2412" s="212" t="str">
        <f t="shared" ref="S2412:AX2412" si="4797">ADDRESS(ROW(S2405),COLUMN(S2405),2)</f>
        <v>S$2405</v>
      </c>
      <c r="T2412" s="212" t="str">
        <f t="shared" si="4797"/>
        <v>T$2405</v>
      </c>
      <c r="U2412" s="212" t="str">
        <f t="shared" si="4797"/>
        <v>U$2405</v>
      </c>
      <c r="V2412" s="212" t="str">
        <f t="shared" si="4797"/>
        <v>V$2405</v>
      </c>
      <c r="W2412" s="212" t="str">
        <f t="shared" si="4797"/>
        <v>W$2405</v>
      </c>
      <c r="X2412" s="212" t="str">
        <f t="shared" si="4797"/>
        <v>X$2405</v>
      </c>
      <c r="Y2412" s="212" t="str">
        <f t="shared" si="4797"/>
        <v>Y$2405</v>
      </c>
      <c r="Z2412" s="212" t="str">
        <f t="shared" si="4797"/>
        <v>Z$2405</v>
      </c>
      <c r="AA2412" s="212" t="str">
        <f t="shared" si="4797"/>
        <v>AA$2405</v>
      </c>
      <c r="AB2412" s="212" t="str">
        <f t="shared" si="4797"/>
        <v>AB$2405</v>
      </c>
      <c r="AC2412" s="212" t="str">
        <f t="shared" si="4797"/>
        <v>AC$2405</v>
      </c>
      <c r="AD2412" s="212" t="str">
        <f t="shared" si="4797"/>
        <v>AD$2405</v>
      </c>
      <c r="AE2412" s="212" t="str">
        <f t="shared" si="4797"/>
        <v>AE$2405</v>
      </c>
      <c r="AF2412" s="212" t="str">
        <f t="shared" si="4797"/>
        <v>AF$2405</v>
      </c>
      <c r="AG2412" s="212" t="str">
        <f t="shared" si="4797"/>
        <v>AG$2405</v>
      </c>
      <c r="AH2412" s="212" t="str">
        <f t="shared" si="4797"/>
        <v>AH$2405</v>
      </c>
      <c r="AI2412" s="212" t="str">
        <f t="shared" si="4797"/>
        <v>AI$2405</v>
      </c>
      <c r="AJ2412" s="212" t="str">
        <f t="shared" si="4797"/>
        <v>AJ$2405</v>
      </c>
      <c r="AK2412" s="212" t="str">
        <f t="shared" si="4797"/>
        <v>AK$2405</v>
      </c>
      <c r="AL2412" s="212" t="str">
        <f t="shared" si="4797"/>
        <v>AL$2405</v>
      </c>
      <c r="AM2412" s="212" t="str">
        <f t="shared" si="4797"/>
        <v>AM$2405</v>
      </c>
      <c r="AN2412" s="212" t="str">
        <f t="shared" si="4797"/>
        <v>AN$2405</v>
      </c>
      <c r="AO2412" s="212" t="str">
        <f t="shared" si="4797"/>
        <v>AO$2405</v>
      </c>
      <c r="AP2412" s="212" t="str">
        <f t="shared" si="4797"/>
        <v>AP$2405</v>
      </c>
      <c r="AQ2412" s="212" t="str">
        <f t="shared" si="4797"/>
        <v>AQ$2405</v>
      </c>
      <c r="AR2412" s="212" t="str">
        <f t="shared" si="4797"/>
        <v>AR$2405</v>
      </c>
      <c r="AS2412" s="212" t="str">
        <f t="shared" si="4797"/>
        <v>AS$2405</v>
      </c>
      <c r="AT2412" s="212" t="str">
        <f t="shared" si="4797"/>
        <v>AT$2405</v>
      </c>
      <c r="AU2412" s="212" t="str">
        <f t="shared" si="4797"/>
        <v>AU$2405</v>
      </c>
      <c r="AV2412" s="212" t="str">
        <f t="shared" si="4797"/>
        <v>AV$2405</v>
      </c>
      <c r="AW2412" s="212" t="str">
        <f t="shared" si="4797"/>
        <v>AW$2405</v>
      </c>
      <c r="AX2412" s="212" t="str">
        <f t="shared" si="4797"/>
        <v>AX$2405</v>
      </c>
      <c r="AY2412" s="212" t="str">
        <f t="shared" ref="AY2412:CD2412" si="4798">ADDRESS(ROW(AY2405),COLUMN(AY2405),2)</f>
        <v>AY$2405</v>
      </c>
      <c r="AZ2412" s="212" t="str">
        <f t="shared" si="4798"/>
        <v>AZ$2405</v>
      </c>
      <c r="BA2412" s="212" t="str">
        <f t="shared" si="4798"/>
        <v>BA$2405</v>
      </c>
      <c r="BB2412" s="212" t="str">
        <f t="shared" si="4798"/>
        <v>BB$2405</v>
      </c>
      <c r="BC2412" s="212" t="str">
        <f t="shared" si="4798"/>
        <v>BC$2405</v>
      </c>
      <c r="BD2412" s="212" t="str">
        <f t="shared" si="4798"/>
        <v>BD$2405</v>
      </c>
      <c r="BE2412" s="212" t="str">
        <f t="shared" si="4798"/>
        <v>BE$2405</v>
      </c>
      <c r="BF2412" s="212" t="str">
        <f t="shared" si="4798"/>
        <v>BF$2405</v>
      </c>
      <c r="BG2412" s="212" t="str">
        <f t="shared" si="4798"/>
        <v>BG$2405</v>
      </c>
      <c r="BH2412" s="212" t="str">
        <f t="shared" si="4798"/>
        <v>BH$2405</v>
      </c>
      <c r="BI2412" s="212" t="str">
        <f t="shared" si="4798"/>
        <v>BI$2405</v>
      </c>
      <c r="BJ2412" s="212" t="str">
        <f t="shared" si="4798"/>
        <v>BJ$2405</v>
      </c>
      <c r="BK2412" s="212" t="str">
        <f t="shared" si="4798"/>
        <v>BK$2405</v>
      </c>
      <c r="BL2412" s="212" t="str">
        <f t="shared" si="4798"/>
        <v>BL$2405</v>
      </c>
      <c r="BM2412" s="212" t="str">
        <f t="shared" si="4798"/>
        <v>BM$2405</v>
      </c>
      <c r="BN2412" s="212" t="str">
        <f t="shared" si="4798"/>
        <v>BN$2405</v>
      </c>
      <c r="BO2412" s="212" t="str">
        <f t="shared" si="4798"/>
        <v>BO$2405</v>
      </c>
      <c r="BP2412" s="212" t="str">
        <f t="shared" si="4798"/>
        <v>BP$2405</v>
      </c>
      <c r="BQ2412" s="212" t="str">
        <f t="shared" si="4798"/>
        <v>BQ$2405</v>
      </c>
      <c r="BR2412" s="212" t="str">
        <f t="shared" si="4798"/>
        <v>BR$2405</v>
      </c>
      <c r="BS2412" s="212" t="str">
        <f t="shared" si="4798"/>
        <v>BS$2405</v>
      </c>
      <c r="BT2412" s="212" t="str">
        <f t="shared" si="4798"/>
        <v>BT$2405</v>
      </c>
      <c r="BU2412" s="212" t="str">
        <f t="shared" si="4798"/>
        <v>BU$2405</v>
      </c>
      <c r="BV2412" s="212" t="str">
        <f t="shared" si="4798"/>
        <v>BV$2405</v>
      </c>
      <c r="BW2412" s="212" t="str">
        <f t="shared" si="4798"/>
        <v>BW$2405</v>
      </c>
      <c r="BX2412" s="212" t="str">
        <f t="shared" si="4798"/>
        <v>BX$2405</v>
      </c>
      <c r="BY2412" s="212" t="str">
        <f t="shared" si="4798"/>
        <v>BY$2405</v>
      </c>
      <c r="BZ2412" s="212" t="str">
        <f t="shared" si="4798"/>
        <v>BZ$2405</v>
      </c>
      <c r="CA2412" s="212" t="str">
        <f t="shared" si="4798"/>
        <v>CA$2405</v>
      </c>
      <c r="CB2412" s="212" t="str">
        <f t="shared" si="4798"/>
        <v>CB$2405</v>
      </c>
      <c r="CC2412" s="212" t="str">
        <f t="shared" si="4798"/>
        <v>CC$2405</v>
      </c>
      <c r="CD2412" s="212" t="str">
        <f t="shared" si="4798"/>
        <v>CD$2405</v>
      </c>
      <c r="CE2412" s="212" t="str">
        <f t="shared" ref="CE2412:CL2412" si="4799">ADDRESS(ROW(CE2405),COLUMN(CE2405),2)</f>
        <v>CE$2405</v>
      </c>
      <c r="CF2412" s="212" t="str">
        <f t="shared" si="4799"/>
        <v>CF$2405</v>
      </c>
      <c r="CG2412" s="212" t="str">
        <f t="shared" si="4799"/>
        <v>CG$2405</v>
      </c>
      <c r="CH2412" s="212" t="str">
        <f t="shared" si="4799"/>
        <v>CH$2405</v>
      </c>
      <c r="CI2412" s="212" t="str">
        <f t="shared" si="4799"/>
        <v>CI$2405</v>
      </c>
      <c r="CJ2412" s="212" t="str">
        <f t="shared" si="4799"/>
        <v>CJ$2405</v>
      </c>
      <c r="CK2412" s="212" t="str">
        <f t="shared" si="4799"/>
        <v>CK$2405</v>
      </c>
      <c r="CL2412" s="212" t="str">
        <f t="shared" si="4799"/>
        <v>CL$2405</v>
      </c>
      <c r="CN2412" s="60"/>
      <c r="CO2412" s="212" t="str">
        <f t="shared" ref="CO2412:DL2412" si="4800">ADDRESS(ROW(CO2405),COLUMN(CO2405),2)</f>
        <v>CO$2405</v>
      </c>
      <c r="CP2412" s="212" t="str">
        <f t="shared" si="4800"/>
        <v>CP$2405</v>
      </c>
      <c r="CQ2412" s="212" t="str">
        <f t="shared" si="4800"/>
        <v>CQ$2405</v>
      </c>
      <c r="CR2412" s="212" t="str">
        <f t="shared" si="4800"/>
        <v>CR$2405</v>
      </c>
      <c r="CS2412" s="212" t="str">
        <f t="shared" si="4800"/>
        <v>CS$2405</v>
      </c>
      <c r="CT2412" s="212" t="str">
        <f t="shared" si="4800"/>
        <v>CT$2405</v>
      </c>
      <c r="CU2412" s="212" t="str">
        <f t="shared" si="4800"/>
        <v>CU$2405</v>
      </c>
      <c r="CV2412" s="212" t="str">
        <f t="shared" si="4800"/>
        <v>CV$2405</v>
      </c>
      <c r="CW2412" s="212" t="str">
        <f t="shared" si="4800"/>
        <v>CW$2405</v>
      </c>
      <c r="CX2412" s="212" t="str">
        <f t="shared" si="4800"/>
        <v>CX$2405</v>
      </c>
      <c r="CY2412" s="212" t="str">
        <f t="shared" si="4800"/>
        <v>CY$2405</v>
      </c>
      <c r="CZ2412" s="212" t="str">
        <f t="shared" si="4800"/>
        <v>CZ$2405</v>
      </c>
      <c r="DA2412" s="212" t="str">
        <f t="shared" si="4800"/>
        <v>DA$2405</v>
      </c>
      <c r="DB2412" s="212" t="str">
        <f t="shared" si="4800"/>
        <v>DB$2405</v>
      </c>
      <c r="DC2412" s="212" t="str">
        <f t="shared" si="4800"/>
        <v>DC$2405</v>
      </c>
      <c r="DD2412" s="212" t="str">
        <f t="shared" si="4800"/>
        <v>DD$2405</v>
      </c>
      <c r="DE2412" s="212" t="str">
        <f t="shared" si="4800"/>
        <v>DE$2405</v>
      </c>
      <c r="DF2412" s="212" t="str">
        <f t="shared" si="4800"/>
        <v>DF$2405</v>
      </c>
      <c r="DG2412" s="212" t="str">
        <f t="shared" si="4800"/>
        <v>DG$2405</v>
      </c>
      <c r="DH2412" s="212" t="str">
        <f t="shared" si="4800"/>
        <v>DH$2405</v>
      </c>
      <c r="DI2412" s="212" t="str">
        <f t="shared" si="4800"/>
        <v>DI$2405</v>
      </c>
      <c r="DJ2412" s="212" t="str">
        <f t="shared" si="4800"/>
        <v>DJ$2405</v>
      </c>
      <c r="DK2412" s="212" t="str">
        <f t="shared" si="4800"/>
        <v>DK$2405</v>
      </c>
      <c r="DL2412" s="212" t="str">
        <f t="shared" si="4800"/>
        <v>DL$2405</v>
      </c>
    </row>
    <row r="2413" spans="1:116" x14ac:dyDescent="0.4">
      <c r="B2413" t="s">
        <v>332</v>
      </c>
      <c r="D2413" t="s">
        <v>479</v>
      </c>
      <c r="E2413" s="8" t="str">
        <f t="shared" si="4783"/>
        <v>2413 AOV-TR-RV</v>
      </c>
      <c r="G2413" s="136" t="str">
        <f>G2401</f>
        <v>Secondary volume driver</v>
      </c>
      <c r="H2413" s="12"/>
      <c r="I2413" s="60"/>
      <c r="J2413" s="60"/>
      <c r="K2413" s="15"/>
      <c r="L2413" s="15"/>
      <c r="M2413" s="15"/>
      <c r="N2413" s="15"/>
      <c r="O2413" s="15"/>
      <c r="P2413" s="15"/>
      <c r="R2413" s="15"/>
      <c r="S2413" s="212" t="str">
        <f t="shared" ref="S2413:AX2413" si="4801">ADDRESS(ROW(S2404),COLUMN(S2404),2)</f>
        <v>S$2404</v>
      </c>
      <c r="T2413" s="212" t="str">
        <f t="shared" si="4801"/>
        <v>T$2404</v>
      </c>
      <c r="U2413" s="212" t="str">
        <f t="shared" si="4801"/>
        <v>U$2404</v>
      </c>
      <c r="V2413" s="212" t="str">
        <f t="shared" si="4801"/>
        <v>V$2404</v>
      </c>
      <c r="W2413" s="212" t="str">
        <f t="shared" si="4801"/>
        <v>W$2404</v>
      </c>
      <c r="X2413" s="212" t="str">
        <f t="shared" si="4801"/>
        <v>X$2404</v>
      </c>
      <c r="Y2413" s="212" t="str">
        <f t="shared" si="4801"/>
        <v>Y$2404</v>
      </c>
      <c r="Z2413" s="212" t="str">
        <f t="shared" si="4801"/>
        <v>Z$2404</v>
      </c>
      <c r="AA2413" s="212" t="str">
        <f t="shared" si="4801"/>
        <v>AA$2404</v>
      </c>
      <c r="AB2413" s="212" t="str">
        <f t="shared" si="4801"/>
        <v>AB$2404</v>
      </c>
      <c r="AC2413" s="212" t="str">
        <f t="shared" si="4801"/>
        <v>AC$2404</v>
      </c>
      <c r="AD2413" s="212" t="str">
        <f t="shared" si="4801"/>
        <v>AD$2404</v>
      </c>
      <c r="AE2413" s="212" t="str">
        <f t="shared" si="4801"/>
        <v>AE$2404</v>
      </c>
      <c r="AF2413" s="212" t="str">
        <f t="shared" si="4801"/>
        <v>AF$2404</v>
      </c>
      <c r="AG2413" s="212" t="str">
        <f t="shared" si="4801"/>
        <v>AG$2404</v>
      </c>
      <c r="AH2413" s="212" t="str">
        <f t="shared" si="4801"/>
        <v>AH$2404</v>
      </c>
      <c r="AI2413" s="212" t="str">
        <f t="shared" si="4801"/>
        <v>AI$2404</v>
      </c>
      <c r="AJ2413" s="212" t="str">
        <f t="shared" si="4801"/>
        <v>AJ$2404</v>
      </c>
      <c r="AK2413" s="212" t="str">
        <f t="shared" si="4801"/>
        <v>AK$2404</v>
      </c>
      <c r="AL2413" s="212" t="str">
        <f t="shared" si="4801"/>
        <v>AL$2404</v>
      </c>
      <c r="AM2413" s="212" t="str">
        <f t="shared" si="4801"/>
        <v>AM$2404</v>
      </c>
      <c r="AN2413" s="212" t="str">
        <f t="shared" si="4801"/>
        <v>AN$2404</v>
      </c>
      <c r="AO2413" s="212" t="str">
        <f t="shared" si="4801"/>
        <v>AO$2404</v>
      </c>
      <c r="AP2413" s="212" t="str">
        <f t="shared" si="4801"/>
        <v>AP$2404</v>
      </c>
      <c r="AQ2413" s="212" t="str">
        <f t="shared" si="4801"/>
        <v>AQ$2404</v>
      </c>
      <c r="AR2413" s="212" t="str">
        <f t="shared" si="4801"/>
        <v>AR$2404</v>
      </c>
      <c r="AS2413" s="212" t="str">
        <f t="shared" si="4801"/>
        <v>AS$2404</v>
      </c>
      <c r="AT2413" s="212" t="str">
        <f t="shared" si="4801"/>
        <v>AT$2404</v>
      </c>
      <c r="AU2413" s="212" t="str">
        <f t="shared" si="4801"/>
        <v>AU$2404</v>
      </c>
      <c r="AV2413" s="212" t="str">
        <f t="shared" si="4801"/>
        <v>AV$2404</v>
      </c>
      <c r="AW2413" s="212" t="str">
        <f t="shared" si="4801"/>
        <v>AW$2404</v>
      </c>
      <c r="AX2413" s="212" t="str">
        <f t="shared" si="4801"/>
        <v>AX$2404</v>
      </c>
      <c r="AY2413" s="212" t="str">
        <f t="shared" ref="AY2413:CD2413" si="4802">ADDRESS(ROW(AY2404),COLUMN(AY2404),2)</f>
        <v>AY$2404</v>
      </c>
      <c r="AZ2413" s="212" t="str">
        <f t="shared" si="4802"/>
        <v>AZ$2404</v>
      </c>
      <c r="BA2413" s="212" t="str">
        <f t="shared" si="4802"/>
        <v>BA$2404</v>
      </c>
      <c r="BB2413" s="212" t="str">
        <f t="shared" si="4802"/>
        <v>BB$2404</v>
      </c>
      <c r="BC2413" s="212" t="str">
        <f t="shared" si="4802"/>
        <v>BC$2404</v>
      </c>
      <c r="BD2413" s="212" t="str">
        <f t="shared" si="4802"/>
        <v>BD$2404</v>
      </c>
      <c r="BE2413" s="212" t="str">
        <f t="shared" si="4802"/>
        <v>BE$2404</v>
      </c>
      <c r="BF2413" s="212" t="str">
        <f t="shared" si="4802"/>
        <v>BF$2404</v>
      </c>
      <c r="BG2413" s="212" t="str">
        <f t="shared" si="4802"/>
        <v>BG$2404</v>
      </c>
      <c r="BH2413" s="212" t="str">
        <f t="shared" si="4802"/>
        <v>BH$2404</v>
      </c>
      <c r="BI2413" s="212" t="str">
        <f t="shared" si="4802"/>
        <v>BI$2404</v>
      </c>
      <c r="BJ2413" s="212" t="str">
        <f t="shared" si="4802"/>
        <v>BJ$2404</v>
      </c>
      <c r="BK2413" s="212" t="str">
        <f t="shared" si="4802"/>
        <v>BK$2404</v>
      </c>
      <c r="BL2413" s="212" t="str">
        <f t="shared" si="4802"/>
        <v>BL$2404</v>
      </c>
      <c r="BM2413" s="212" t="str">
        <f t="shared" si="4802"/>
        <v>BM$2404</v>
      </c>
      <c r="BN2413" s="212" t="str">
        <f t="shared" si="4802"/>
        <v>BN$2404</v>
      </c>
      <c r="BO2413" s="212" t="str">
        <f t="shared" si="4802"/>
        <v>BO$2404</v>
      </c>
      <c r="BP2413" s="212" t="str">
        <f t="shared" si="4802"/>
        <v>BP$2404</v>
      </c>
      <c r="BQ2413" s="212" t="str">
        <f t="shared" si="4802"/>
        <v>BQ$2404</v>
      </c>
      <c r="BR2413" s="212" t="str">
        <f t="shared" si="4802"/>
        <v>BR$2404</v>
      </c>
      <c r="BS2413" s="212" t="str">
        <f t="shared" si="4802"/>
        <v>BS$2404</v>
      </c>
      <c r="BT2413" s="212" t="str">
        <f t="shared" si="4802"/>
        <v>BT$2404</v>
      </c>
      <c r="BU2413" s="212" t="str">
        <f t="shared" si="4802"/>
        <v>BU$2404</v>
      </c>
      <c r="BV2413" s="212" t="str">
        <f t="shared" si="4802"/>
        <v>BV$2404</v>
      </c>
      <c r="BW2413" s="212" t="str">
        <f t="shared" si="4802"/>
        <v>BW$2404</v>
      </c>
      <c r="BX2413" s="212" t="str">
        <f t="shared" si="4802"/>
        <v>BX$2404</v>
      </c>
      <c r="BY2413" s="212" t="str">
        <f t="shared" si="4802"/>
        <v>BY$2404</v>
      </c>
      <c r="BZ2413" s="212" t="str">
        <f t="shared" si="4802"/>
        <v>BZ$2404</v>
      </c>
      <c r="CA2413" s="212" t="str">
        <f t="shared" si="4802"/>
        <v>CA$2404</v>
      </c>
      <c r="CB2413" s="212" t="str">
        <f t="shared" si="4802"/>
        <v>CB$2404</v>
      </c>
      <c r="CC2413" s="212" t="str">
        <f t="shared" si="4802"/>
        <v>CC$2404</v>
      </c>
      <c r="CD2413" s="212" t="str">
        <f t="shared" si="4802"/>
        <v>CD$2404</v>
      </c>
      <c r="CE2413" s="212" t="str">
        <f t="shared" ref="CE2413:CL2413" si="4803">ADDRESS(ROW(CE2404),COLUMN(CE2404),2)</f>
        <v>CE$2404</v>
      </c>
      <c r="CF2413" s="212" t="str">
        <f t="shared" si="4803"/>
        <v>CF$2404</v>
      </c>
      <c r="CG2413" s="212" t="str">
        <f t="shared" si="4803"/>
        <v>CG$2404</v>
      </c>
      <c r="CH2413" s="212" t="str">
        <f t="shared" si="4803"/>
        <v>CH$2404</v>
      </c>
      <c r="CI2413" s="212" t="str">
        <f t="shared" si="4803"/>
        <v>CI$2404</v>
      </c>
      <c r="CJ2413" s="212" t="str">
        <f t="shared" si="4803"/>
        <v>CJ$2404</v>
      </c>
      <c r="CK2413" s="212" t="str">
        <f t="shared" si="4803"/>
        <v>CK$2404</v>
      </c>
      <c r="CL2413" s="212" t="str">
        <f t="shared" si="4803"/>
        <v>CL$2404</v>
      </c>
      <c r="CN2413" s="60"/>
      <c r="CO2413" s="212" t="str">
        <f t="shared" ref="CO2413:DL2413" si="4804">ADDRESS(ROW(CO2404),COLUMN(CO2404),2)</f>
        <v>CO$2404</v>
      </c>
      <c r="CP2413" s="212" t="str">
        <f t="shared" si="4804"/>
        <v>CP$2404</v>
      </c>
      <c r="CQ2413" s="212" t="str">
        <f t="shared" si="4804"/>
        <v>CQ$2404</v>
      </c>
      <c r="CR2413" s="212" t="str">
        <f t="shared" si="4804"/>
        <v>CR$2404</v>
      </c>
      <c r="CS2413" s="212" t="str">
        <f t="shared" si="4804"/>
        <v>CS$2404</v>
      </c>
      <c r="CT2413" s="212" t="str">
        <f t="shared" si="4804"/>
        <v>CT$2404</v>
      </c>
      <c r="CU2413" s="212" t="str">
        <f t="shared" si="4804"/>
        <v>CU$2404</v>
      </c>
      <c r="CV2413" s="212" t="str">
        <f t="shared" si="4804"/>
        <v>CV$2404</v>
      </c>
      <c r="CW2413" s="212" t="str">
        <f t="shared" si="4804"/>
        <v>CW$2404</v>
      </c>
      <c r="CX2413" s="212" t="str">
        <f t="shared" si="4804"/>
        <v>CX$2404</v>
      </c>
      <c r="CY2413" s="212" t="str">
        <f t="shared" si="4804"/>
        <v>CY$2404</v>
      </c>
      <c r="CZ2413" s="212" t="str">
        <f t="shared" si="4804"/>
        <v>CZ$2404</v>
      </c>
      <c r="DA2413" s="212" t="str">
        <f t="shared" si="4804"/>
        <v>DA$2404</v>
      </c>
      <c r="DB2413" s="212" t="str">
        <f t="shared" si="4804"/>
        <v>DB$2404</v>
      </c>
      <c r="DC2413" s="212" t="str">
        <f t="shared" si="4804"/>
        <v>DC$2404</v>
      </c>
      <c r="DD2413" s="212" t="str">
        <f t="shared" si="4804"/>
        <v>DD$2404</v>
      </c>
      <c r="DE2413" s="212" t="str">
        <f t="shared" si="4804"/>
        <v>DE$2404</v>
      </c>
      <c r="DF2413" s="212" t="str">
        <f t="shared" si="4804"/>
        <v>DF$2404</v>
      </c>
      <c r="DG2413" s="212" t="str">
        <f t="shared" si="4804"/>
        <v>DG$2404</v>
      </c>
      <c r="DH2413" s="212" t="str">
        <f t="shared" si="4804"/>
        <v>DH$2404</v>
      </c>
      <c r="DI2413" s="212" t="str">
        <f t="shared" si="4804"/>
        <v>DI$2404</v>
      </c>
      <c r="DJ2413" s="212" t="str">
        <f t="shared" si="4804"/>
        <v>DJ$2404</v>
      </c>
      <c r="DK2413" s="212" t="str">
        <f t="shared" si="4804"/>
        <v>DK$2404</v>
      </c>
      <c r="DL2413" s="212" t="str">
        <f t="shared" si="4804"/>
        <v>DL$2404</v>
      </c>
    </row>
    <row r="2414" spans="1:116" x14ac:dyDescent="0.4">
      <c r="CO2414" s="8"/>
      <c r="CP2414" s="8"/>
      <c r="CQ2414" s="8"/>
      <c r="CR2414" s="8"/>
      <c r="CS2414" s="8"/>
      <c r="CT2414" s="8"/>
      <c r="CU2414" s="8"/>
      <c r="CV2414" s="8"/>
      <c r="CW2414" s="8"/>
      <c r="CX2414" s="8"/>
      <c r="CY2414" s="8"/>
      <c r="CZ2414" s="8"/>
      <c r="DA2414" s="8"/>
      <c r="DB2414" s="8"/>
      <c r="DC2414" s="8"/>
      <c r="DD2414" s="8"/>
      <c r="DE2414" s="8"/>
      <c r="DF2414" s="8"/>
      <c r="DG2414" s="8"/>
      <c r="DH2414" s="8"/>
      <c r="DI2414" s="8"/>
      <c r="DJ2414" s="8"/>
      <c r="DK2414" s="8"/>
      <c r="DL2414" s="8"/>
    </row>
    <row r="2415" spans="1:116" x14ac:dyDescent="0.4">
      <c r="A2415" s="174"/>
      <c r="E2415" s="8"/>
      <c r="G2415" s="175" t="s">
        <v>503</v>
      </c>
      <c r="H2415" s="174"/>
      <c r="I2415" s="176"/>
      <c r="J2415" s="176"/>
      <c r="K2415" s="197"/>
      <c r="L2415" s="197"/>
      <c r="M2415" s="197"/>
      <c r="N2415" s="197"/>
      <c r="O2415" s="197"/>
      <c r="P2415" s="197"/>
      <c r="R2415" s="198"/>
      <c r="S2415" s="174"/>
      <c r="T2415" s="174"/>
      <c r="U2415" s="174"/>
      <c r="V2415" s="174"/>
      <c r="W2415" s="174"/>
      <c r="X2415" s="174"/>
      <c r="Y2415" s="174"/>
      <c r="Z2415" s="174"/>
      <c r="AA2415" s="174"/>
      <c r="AB2415" s="174"/>
      <c r="AC2415" s="174"/>
      <c r="AD2415" s="174"/>
      <c r="AE2415" s="174"/>
      <c r="AF2415" s="174"/>
      <c r="AG2415" s="174"/>
      <c r="AH2415" s="174"/>
      <c r="AI2415" s="174"/>
      <c r="AJ2415" s="174"/>
      <c r="AK2415" s="174"/>
      <c r="AL2415" s="174"/>
      <c r="AM2415" s="174"/>
      <c r="AN2415" s="174"/>
      <c r="AO2415" s="174"/>
      <c r="AP2415" s="174"/>
      <c r="AQ2415" s="174"/>
      <c r="AR2415" s="174"/>
      <c r="AS2415" s="174"/>
      <c r="AT2415" s="174"/>
      <c r="AU2415" s="174"/>
      <c r="AV2415" s="174"/>
      <c r="AW2415" s="174"/>
      <c r="AX2415" s="174"/>
      <c r="AY2415" s="174"/>
      <c r="AZ2415" s="174"/>
      <c r="BA2415" s="174"/>
      <c r="BB2415" s="174"/>
      <c r="BC2415" s="174"/>
      <c r="BD2415" s="174"/>
      <c r="BE2415" s="174"/>
      <c r="BF2415" s="174"/>
      <c r="BG2415" s="174"/>
      <c r="BH2415" s="174"/>
      <c r="BI2415" s="174"/>
      <c r="BJ2415" s="174"/>
      <c r="BK2415" s="174"/>
      <c r="BL2415" s="174"/>
      <c r="BM2415" s="174"/>
      <c r="BN2415" s="174"/>
      <c r="BO2415" s="174"/>
      <c r="BP2415" s="174"/>
      <c r="BQ2415" s="174"/>
      <c r="BR2415" s="174"/>
      <c r="BS2415" s="174"/>
      <c r="BT2415" s="174"/>
      <c r="BU2415" s="174"/>
      <c r="BV2415" s="174"/>
      <c r="BW2415" s="174"/>
      <c r="BX2415" s="174"/>
      <c r="BY2415" s="174"/>
      <c r="BZ2415" s="174"/>
      <c r="CA2415" s="174"/>
      <c r="CB2415" s="174"/>
      <c r="CC2415" s="174"/>
      <c r="CD2415" s="174"/>
      <c r="CE2415" s="174"/>
      <c r="CF2415" s="174"/>
      <c r="CG2415" s="174"/>
      <c r="CH2415" s="174"/>
      <c r="CI2415" s="174"/>
      <c r="CJ2415" s="174"/>
      <c r="CK2415" s="174"/>
      <c r="CL2415" s="174"/>
      <c r="CN2415" s="176"/>
      <c r="CO2415" s="174"/>
      <c r="CP2415" s="174"/>
      <c r="CQ2415" s="174"/>
      <c r="CR2415" s="174"/>
      <c r="CS2415" s="174"/>
      <c r="CT2415" s="174"/>
      <c r="CU2415" s="174"/>
      <c r="CV2415" s="174"/>
      <c r="CW2415" s="174"/>
      <c r="CX2415" s="174"/>
      <c r="CY2415" s="174"/>
      <c r="CZ2415" s="174"/>
      <c r="DA2415" s="174"/>
      <c r="DB2415" s="174"/>
      <c r="DC2415" s="174"/>
      <c r="DD2415" s="174"/>
      <c r="DE2415" s="174"/>
      <c r="DF2415" s="174"/>
      <c r="DG2415" s="174"/>
      <c r="DH2415" s="174"/>
      <c r="DI2415" s="174"/>
      <c r="DJ2415" s="174"/>
      <c r="DK2415" s="174"/>
      <c r="DL2415" s="174"/>
    </row>
    <row r="2416" spans="1:116" x14ac:dyDescent="0.4">
      <c r="A2416" s="174"/>
      <c r="E2416" s="8"/>
      <c r="G2416" s="175" t="s">
        <v>504</v>
      </c>
      <c r="H2416" s="174"/>
      <c r="I2416" s="176"/>
      <c r="J2416" s="176"/>
      <c r="K2416" s="197"/>
      <c r="L2416" s="197"/>
      <c r="M2416" s="197"/>
      <c r="N2416" s="197"/>
      <c r="O2416" s="197"/>
      <c r="P2416" s="197"/>
      <c r="R2416" s="198"/>
      <c r="S2416" s="174"/>
      <c r="T2416" s="174"/>
      <c r="U2416" s="174"/>
      <c r="V2416" s="174"/>
      <c r="W2416" s="174"/>
      <c r="X2416" s="174"/>
      <c r="Y2416" s="174"/>
      <c r="Z2416" s="174"/>
      <c r="AA2416" s="174"/>
      <c r="AB2416" s="174"/>
      <c r="AC2416" s="174"/>
      <c r="AD2416" s="174"/>
      <c r="AE2416" s="174"/>
      <c r="AF2416" s="174"/>
      <c r="AG2416" s="174"/>
      <c r="AH2416" s="174"/>
      <c r="AI2416" s="174"/>
      <c r="AJ2416" s="174"/>
      <c r="AK2416" s="174"/>
      <c r="AL2416" s="174"/>
      <c r="AM2416" s="174"/>
      <c r="AN2416" s="174"/>
      <c r="AO2416" s="174"/>
      <c r="AP2416" s="174"/>
      <c r="AQ2416" s="174"/>
      <c r="AR2416" s="174"/>
      <c r="AS2416" s="174"/>
      <c r="AT2416" s="174"/>
      <c r="AU2416" s="174"/>
      <c r="AV2416" s="174"/>
      <c r="AW2416" s="174"/>
      <c r="AX2416" s="174"/>
      <c r="AY2416" s="174"/>
      <c r="AZ2416" s="174"/>
      <c r="BA2416" s="174"/>
      <c r="BB2416" s="174"/>
      <c r="BC2416" s="174"/>
      <c r="BD2416" s="174"/>
      <c r="BE2416" s="174"/>
      <c r="BF2416" s="174"/>
      <c r="BG2416" s="174"/>
      <c r="BH2416" s="174"/>
      <c r="BI2416" s="174"/>
      <c r="BJ2416" s="174"/>
      <c r="BK2416" s="174"/>
      <c r="BL2416" s="174"/>
      <c r="BM2416" s="174"/>
      <c r="BN2416" s="174"/>
      <c r="BO2416" s="174"/>
      <c r="BP2416" s="174"/>
      <c r="BQ2416" s="174"/>
      <c r="BR2416" s="174"/>
      <c r="BS2416" s="174"/>
      <c r="BT2416" s="174"/>
      <c r="BU2416" s="174"/>
      <c r="BV2416" s="174"/>
      <c r="BW2416" s="174"/>
      <c r="BX2416" s="174"/>
      <c r="BY2416" s="174"/>
      <c r="BZ2416" s="174"/>
      <c r="CA2416" s="174"/>
      <c r="CB2416" s="174"/>
      <c r="CC2416" s="174"/>
      <c r="CD2416" s="174"/>
      <c r="CE2416" s="174"/>
      <c r="CF2416" s="174"/>
      <c r="CG2416" s="174"/>
      <c r="CH2416" s="174"/>
      <c r="CI2416" s="174"/>
      <c r="CJ2416" s="174"/>
      <c r="CK2416" s="174"/>
      <c r="CL2416" s="174"/>
      <c r="CN2416" s="176"/>
      <c r="CO2416" s="174"/>
      <c r="CP2416" s="174"/>
      <c r="CQ2416" s="174"/>
      <c r="CR2416" s="174"/>
      <c r="CS2416" s="174"/>
      <c r="CT2416" s="174"/>
      <c r="CU2416" s="174"/>
      <c r="CV2416" s="174"/>
      <c r="CW2416" s="174"/>
      <c r="CX2416" s="174"/>
      <c r="CY2416" s="174"/>
      <c r="CZ2416" s="174"/>
      <c r="DA2416" s="174"/>
      <c r="DB2416" s="174"/>
      <c r="DC2416" s="174"/>
      <c r="DD2416" s="174"/>
      <c r="DE2416" s="174"/>
      <c r="DF2416" s="174"/>
      <c r="DG2416" s="174"/>
      <c r="DH2416" s="174"/>
      <c r="DI2416" s="174"/>
      <c r="DJ2416" s="174"/>
      <c r="DK2416" s="174"/>
      <c r="DL2416" s="174"/>
    </row>
    <row r="2417" spans="1:116" x14ac:dyDescent="0.4">
      <c r="A2417" s="174"/>
      <c r="E2417" s="8"/>
      <c r="G2417" s="175" t="s">
        <v>461</v>
      </c>
      <c r="H2417" s="174"/>
      <c r="I2417" s="176"/>
      <c r="J2417" s="176"/>
      <c r="K2417" s="197"/>
      <c r="L2417" s="197"/>
      <c r="M2417" s="197"/>
      <c r="N2417" s="197"/>
      <c r="O2417" s="197"/>
      <c r="P2417" s="197"/>
      <c r="R2417" s="198"/>
      <c r="S2417" s="199" t="str">
        <f t="shared" ref="S2417:CD2417" si="4805">S$20</f>
        <v>S$16</v>
      </c>
      <c r="T2417" s="199" t="str">
        <f t="shared" si="4805"/>
        <v>T$16</v>
      </c>
      <c r="U2417" s="199" t="str">
        <f t="shared" si="4805"/>
        <v>U$16</v>
      </c>
      <c r="V2417" s="199" t="str">
        <f t="shared" si="4805"/>
        <v>V$16</v>
      </c>
      <c r="W2417" s="199" t="str">
        <f t="shared" si="4805"/>
        <v>W$16</v>
      </c>
      <c r="X2417" s="199" t="str">
        <f t="shared" si="4805"/>
        <v>X$16</v>
      </c>
      <c r="Y2417" s="199" t="str">
        <f t="shared" si="4805"/>
        <v>Y$16</v>
      </c>
      <c r="Z2417" s="199" t="str">
        <f t="shared" si="4805"/>
        <v>Z$16</v>
      </c>
      <c r="AA2417" s="199" t="str">
        <f t="shared" si="4805"/>
        <v>AA$16</v>
      </c>
      <c r="AB2417" s="199" t="str">
        <f t="shared" si="4805"/>
        <v>AB$16</v>
      </c>
      <c r="AC2417" s="199" t="str">
        <f t="shared" si="4805"/>
        <v>AC$16</v>
      </c>
      <c r="AD2417" s="199" t="str">
        <f t="shared" si="4805"/>
        <v>AD$16</v>
      </c>
      <c r="AE2417" s="199" t="str">
        <f t="shared" si="4805"/>
        <v>AE$16</v>
      </c>
      <c r="AF2417" s="199" t="str">
        <f t="shared" si="4805"/>
        <v>AF$16</v>
      </c>
      <c r="AG2417" s="199" t="str">
        <f t="shared" si="4805"/>
        <v>AG$16</v>
      </c>
      <c r="AH2417" s="199" t="str">
        <f t="shared" si="4805"/>
        <v>AH$16</v>
      </c>
      <c r="AI2417" s="199" t="str">
        <f t="shared" si="4805"/>
        <v>AI$16</v>
      </c>
      <c r="AJ2417" s="199" t="str">
        <f t="shared" si="4805"/>
        <v>AJ$16</v>
      </c>
      <c r="AK2417" s="199" t="str">
        <f t="shared" si="4805"/>
        <v>AK$16</v>
      </c>
      <c r="AL2417" s="199" t="str">
        <f t="shared" si="4805"/>
        <v>AL$16</v>
      </c>
      <c r="AM2417" s="199" t="str">
        <f t="shared" si="4805"/>
        <v>AM$16</v>
      </c>
      <c r="AN2417" s="199" t="str">
        <f t="shared" si="4805"/>
        <v>AN$16</v>
      </c>
      <c r="AO2417" s="199" t="str">
        <f t="shared" si="4805"/>
        <v>AO$16</v>
      </c>
      <c r="AP2417" s="199" t="str">
        <f t="shared" si="4805"/>
        <v>AP$16</v>
      </c>
      <c r="AQ2417" s="199" t="str">
        <f t="shared" si="4805"/>
        <v>AQ$16</v>
      </c>
      <c r="AR2417" s="199" t="str">
        <f t="shared" si="4805"/>
        <v>AR$16</v>
      </c>
      <c r="AS2417" s="199" t="str">
        <f t="shared" si="4805"/>
        <v>AS$16</v>
      </c>
      <c r="AT2417" s="199" t="str">
        <f t="shared" si="4805"/>
        <v>AT$16</v>
      </c>
      <c r="AU2417" s="199" t="str">
        <f t="shared" si="4805"/>
        <v>AU$16</v>
      </c>
      <c r="AV2417" s="199" t="str">
        <f t="shared" si="4805"/>
        <v>AV$16</v>
      </c>
      <c r="AW2417" s="199" t="str">
        <f t="shared" si="4805"/>
        <v>AW$16</v>
      </c>
      <c r="AX2417" s="199" t="str">
        <f t="shared" si="4805"/>
        <v>AX$16</v>
      </c>
      <c r="AY2417" s="199" t="str">
        <f t="shared" si="4805"/>
        <v>AY$16</v>
      </c>
      <c r="AZ2417" s="199" t="str">
        <f t="shared" si="4805"/>
        <v>AZ$16</v>
      </c>
      <c r="BA2417" s="199" t="str">
        <f t="shared" si="4805"/>
        <v>BA$16</v>
      </c>
      <c r="BB2417" s="199" t="str">
        <f t="shared" si="4805"/>
        <v>BB$16</v>
      </c>
      <c r="BC2417" s="199" t="str">
        <f t="shared" si="4805"/>
        <v>BC$16</v>
      </c>
      <c r="BD2417" s="199" t="str">
        <f t="shared" si="4805"/>
        <v>BD$16</v>
      </c>
      <c r="BE2417" s="199" t="str">
        <f t="shared" si="4805"/>
        <v>BE$16</v>
      </c>
      <c r="BF2417" s="199" t="str">
        <f t="shared" si="4805"/>
        <v>BF$16</v>
      </c>
      <c r="BG2417" s="199" t="str">
        <f t="shared" si="4805"/>
        <v>BG$16</v>
      </c>
      <c r="BH2417" s="199" t="str">
        <f t="shared" si="4805"/>
        <v>BH$16</v>
      </c>
      <c r="BI2417" s="199" t="str">
        <f t="shared" si="4805"/>
        <v>BI$16</v>
      </c>
      <c r="BJ2417" s="199" t="str">
        <f t="shared" si="4805"/>
        <v>BJ$16</v>
      </c>
      <c r="BK2417" s="199" t="str">
        <f t="shared" si="4805"/>
        <v>BK$16</v>
      </c>
      <c r="BL2417" s="199" t="str">
        <f t="shared" si="4805"/>
        <v>BL$16</v>
      </c>
      <c r="BM2417" s="199" t="str">
        <f t="shared" si="4805"/>
        <v>BM$16</v>
      </c>
      <c r="BN2417" s="199" t="str">
        <f t="shared" si="4805"/>
        <v>BN$16</v>
      </c>
      <c r="BO2417" s="199" t="str">
        <f t="shared" si="4805"/>
        <v>BO$16</v>
      </c>
      <c r="BP2417" s="199" t="str">
        <f t="shared" si="4805"/>
        <v>BP$16</v>
      </c>
      <c r="BQ2417" s="199" t="str">
        <f t="shared" si="4805"/>
        <v>BQ$16</v>
      </c>
      <c r="BR2417" s="199" t="str">
        <f t="shared" si="4805"/>
        <v>BR$16</v>
      </c>
      <c r="BS2417" s="199" t="str">
        <f t="shared" si="4805"/>
        <v>BS$16</v>
      </c>
      <c r="BT2417" s="199" t="str">
        <f t="shared" si="4805"/>
        <v>BT$16</v>
      </c>
      <c r="BU2417" s="199" t="str">
        <f t="shared" si="4805"/>
        <v>BU$16</v>
      </c>
      <c r="BV2417" s="199" t="str">
        <f t="shared" si="4805"/>
        <v>BV$16</v>
      </c>
      <c r="BW2417" s="199" t="str">
        <f t="shared" si="4805"/>
        <v>BW$16</v>
      </c>
      <c r="BX2417" s="199" t="str">
        <f t="shared" si="4805"/>
        <v>BX$16</v>
      </c>
      <c r="BY2417" s="199" t="str">
        <f t="shared" si="4805"/>
        <v>BY$16</v>
      </c>
      <c r="BZ2417" s="199" t="str">
        <f t="shared" si="4805"/>
        <v>BZ$16</v>
      </c>
      <c r="CA2417" s="199" t="str">
        <f t="shared" si="4805"/>
        <v>CA$16</v>
      </c>
      <c r="CB2417" s="199" t="str">
        <f t="shared" si="4805"/>
        <v>CB$16</v>
      </c>
      <c r="CC2417" s="199" t="str">
        <f t="shared" si="4805"/>
        <v>CC$16</v>
      </c>
      <c r="CD2417" s="199" t="str">
        <f t="shared" si="4805"/>
        <v>CD$16</v>
      </c>
      <c r="CE2417" s="199" t="str">
        <f t="shared" ref="CE2417:CL2417" si="4806">CE$20</f>
        <v>CE$16</v>
      </c>
      <c r="CF2417" s="199" t="str">
        <f t="shared" si="4806"/>
        <v>CF$16</v>
      </c>
      <c r="CG2417" s="199" t="str">
        <f t="shared" si="4806"/>
        <v>CG$16</v>
      </c>
      <c r="CH2417" s="199" t="str">
        <f t="shared" si="4806"/>
        <v>CH$16</v>
      </c>
      <c r="CI2417" s="199" t="str">
        <f t="shared" si="4806"/>
        <v>CI$16</v>
      </c>
      <c r="CJ2417" s="199" t="str">
        <f t="shared" si="4806"/>
        <v>CJ$16</v>
      </c>
      <c r="CK2417" s="199" t="str">
        <f t="shared" si="4806"/>
        <v>CK$16</v>
      </c>
      <c r="CL2417" s="199" t="str">
        <f t="shared" si="4806"/>
        <v>CL$16</v>
      </c>
      <c r="CN2417" s="176"/>
      <c r="CO2417" s="199" t="str">
        <f t="shared" ref="CO2417:DL2417" si="4807">CO$20</f>
        <v>CO$16</v>
      </c>
      <c r="CP2417" s="199" t="str">
        <f t="shared" si="4807"/>
        <v>CP$16</v>
      </c>
      <c r="CQ2417" s="199" t="str">
        <f t="shared" si="4807"/>
        <v>CQ$16</v>
      </c>
      <c r="CR2417" s="199" t="str">
        <f t="shared" si="4807"/>
        <v>CR$16</v>
      </c>
      <c r="CS2417" s="199" t="str">
        <f t="shared" si="4807"/>
        <v>CS$16</v>
      </c>
      <c r="CT2417" s="199" t="str">
        <f t="shared" si="4807"/>
        <v>CT$16</v>
      </c>
      <c r="CU2417" s="199" t="str">
        <f t="shared" si="4807"/>
        <v>CU$16</v>
      </c>
      <c r="CV2417" s="199" t="str">
        <f t="shared" si="4807"/>
        <v>CV$16</v>
      </c>
      <c r="CW2417" s="199" t="str">
        <f t="shared" si="4807"/>
        <v>CW$16</v>
      </c>
      <c r="CX2417" s="199" t="str">
        <f t="shared" si="4807"/>
        <v>CX$16</v>
      </c>
      <c r="CY2417" s="199" t="str">
        <f t="shared" si="4807"/>
        <v>CY$16</v>
      </c>
      <c r="CZ2417" s="199" t="str">
        <f t="shared" si="4807"/>
        <v>CZ$16</v>
      </c>
      <c r="DA2417" s="199" t="str">
        <f t="shared" si="4807"/>
        <v>DA$16</v>
      </c>
      <c r="DB2417" s="199" t="str">
        <f t="shared" si="4807"/>
        <v>DB$16</v>
      </c>
      <c r="DC2417" s="199" t="str">
        <f t="shared" si="4807"/>
        <v>DC$16</v>
      </c>
      <c r="DD2417" s="199" t="str">
        <f t="shared" si="4807"/>
        <v>DD$16</v>
      </c>
      <c r="DE2417" s="199" t="str">
        <f t="shared" si="4807"/>
        <v>DE$16</v>
      </c>
      <c r="DF2417" s="199" t="str">
        <f t="shared" si="4807"/>
        <v>DF$16</v>
      </c>
      <c r="DG2417" s="199" t="str">
        <f t="shared" si="4807"/>
        <v>DG$16</v>
      </c>
      <c r="DH2417" s="199" t="str">
        <f t="shared" si="4807"/>
        <v>DH$16</v>
      </c>
      <c r="DI2417" s="199" t="str">
        <f t="shared" si="4807"/>
        <v>DI$16</v>
      </c>
      <c r="DJ2417" s="199" t="str">
        <f t="shared" si="4807"/>
        <v>DJ$16</v>
      </c>
      <c r="DK2417" s="199" t="str">
        <f t="shared" si="4807"/>
        <v>DK$16</v>
      </c>
      <c r="DL2417" s="199" t="str">
        <f t="shared" si="4807"/>
        <v>DL$16</v>
      </c>
    </row>
    <row r="2418" spans="1:116" x14ac:dyDescent="0.4">
      <c r="A2418" s="174"/>
      <c r="E2418" s="8"/>
      <c r="G2418" s="175" t="s">
        <v>462</v>
      </c>
      <c r="H2418" s="200"/>
      <c r="I2418" s="201"/>
      <c r="J2418" s="201"/>
      <c r="K2418" s="202"/>
      <c r="L2418" s="202"/>
      <c r="M2418" s="202"/>
      <c r="N2418" s="202"/>
      <c r="O2418" s="202"/>
      <c r="P2418" s="202"/>
      <c r="R2418" s="202"/>
      <c r="S2418" s="199" t="str">
        <f t="shared" ref="S2418:CD2418" si="4808">S$21</f>
        <v>S$17</v>
      </c>
      <c r="T2418" s="199" t="str">
        <f t="shared" si="4808"/>
        <v>T$17</v>
      </c>
      <c r="U2418" s="199" t="str">
        <f t="shared" si="4808"/>
        <v>U$17</v>
      </c>
      <c r="V2418" s="199" t="str">
        <f t="shared" si="4808"/>
        <v>V$17</v>
      </c>
      <c r="W2418" s="199" t="str">
        <f t="shared" si="4808"/>
        <v>W$17</v>
      </c>
      <c r="X2418" s="199" t="str">
        <f t="shared" si="4808"/>
        <v>X$17</v>
      </c>
      <c r="Y2418" s="199" t="str">
        <f t="shared" si="4808"/>
        <v>Y$17</v>
      </c>
      <c r="Z2418" s="199" t="str">
        <f t="shared" si="4808"/>
        <v>Z$17</v>
      </c>
      <c r="AA2418" s="199" t="str">
        <f t="shared" si="4808"/>
        <v>AA$17</v>
      </c>
      <c r="AB2418" s="199" t="str">
        <f t="shared" si="4808"/>
        <v>AB$17</v>
      </c>
      <c r="AC2418" s="199" t="str">
        <f t="shared" si="4808"/>
        <v>AC$17</v>
      </c>
      <c r="AD2418" s="199" t="str">
        <f t="shared" si="4808"/>
        <v>AD$17</v>
      </c>
      <c r="AE2418" s="199" t="str">
        <f t="shared" si="4808"/>
        <v>AE$17</v>
      </c>
      <c r="AF2418" s="199" t="str">
        <f t="shared" si="4808"/>
        <v>AF$17</v>
      </c>
      <c r="AG2418" s="199" t="str">
        <f t="shared" si="4808"/>
        <v>AG$17</v>
      </c>
      <c r="AH2418" s="199" t="str">
        <f t="shared" si="4808"/>
        <v>AH$17</v>
      </c>
      <c r="AI2418" s="199" t="str">
        <f t="shared" si="4808"/>
        <v>AI$17</v>
      </c>
      <c r="AJ2418" s="199" t="str">
        <f t="shared" si="4808"/>
        <v>AJ$17</v>
      </c>
      <c r="AK2418" s="199" t="str">
        <f t="shared" si="4808"/>
        <v>AK$17</v>
      </c>
      <c r="AL2418" s="199" t="str">
        <f t="shared" si="4808"/>
        <v>AL$17</v>
      </c>
      <c r="AM2418" s="199" t="str">
        <f t="shared" si="4808"/>
        <v>AM$17</v>
      </c>
      <c r="AN2418" s="199" t="str">
        <f t="shared" si="4808"/>
        <v>AN$17</v>
      </c>
      <c r="AO2418" s="199" t="str">
        <f t="shared" si="4808"/>
        <v>AO$17</v>
      </c>
      <c r="AP2418" s="199" t="str">
        <f t="shared" si="4808"/>
        <v>AP$17</v>
      </c>
      <c r="AQ2418" s="199" t="str">
        <f t="shared" si="4808"/>
        <v>AQ$17</v>
      </c>
      <c r="AR2418" s="199" t="str">
        <f t="shared" si="4808"/>
        <v>AR$17</v>
      </c>
      <c r="AS2418" s="199" t="str">
        <f t="shared" si="4808"/>
        <v>AS$17</v>
      </c>
      <c r="AT2418" s="199" t="str">
        <f t="shared" si="4808"/>
        <v>AT$17</v>
      </c>
      <c r="AU2418" s="199" t="str">
        <f t="shared" si="4808"/>
        <v>AU$17</v>
      </c>
      <c r="AV2418" s="199" t="str">
        <f t="shared" si="4808"/>
        <v>AV$17</v>
      </c>
      <c r="AW2418" s="199" t="str">
        <f t="shared" si="4808"/>
        <v>AW$17</v>
      </c>
      <c r="AX2418" s="199" t="str">
        <f t="shared" si="4808"/>
        <v>AX$17</v>
      </c>
      <c r="AY2418" s="199" t="str">
        <f t="shared" si="4808"/>
        <v>AY$17</v>
      </c>
      <c r="AZ2418" s="199" t="str">
        <f t="shared" si="4808"/>
        <v>AZ$17</v>
      </c>
      <c r="BA2418" s="199" t="str">
        <f t="shared" si="4808"/>
        <v>BA$17</v>
      </c>
      <c r="BB2418" s="199" t="str">
        <f t="shared" si="4808"/>
        <v>BB$17</v>
      </c>
      <c r="BC2418" s="199" t="str">
        <f t="shared" si="4808"/>
        <v>BC$17</v>
      </c>
      <c r="BD2418" s="199" t="str">
        <f t="shared" si="4808"/>
        <v>BD$17</v>
      </c>
      <c r="BE2418" s="199" t="str">
        <f t="shared" si="4808"/>
        <v>BE$17</v>
      </c>
      <c r="BF2418" s="199" t="str">
        <f t="shared" si="4808"/>
        <v>BF$17</v>
      </c>
      <c r="BG2418" s="199" t="str">
        <f t="shared" si="4808"/>
        <v>BG$17</v>
      </c>
      <c r="BH2418" s="199" t="str">
        <f t="shared" si="4808"/>
        <v>BH$17</v>
      </c>
      <c r="BI2418" s="199" t="str">
        <f t="shared" si="4808"/>
        <v>BI$17</v>
      </c>
      <c r="BJ2418" s="199" t="str">
        <f t="shared" si="4808"/>
        <v>BJ$17</v>
      </c>
      <c r="BK2418" s="199" t="str">
        <f t="shared" si="4808"/>
        <v>BK$17</v>
      </c>
      <c r="BL2418" s="199" t="str">
        <f t="shared" si="4808"/>
        <v>BL$17</v>
      </c>
      <c r="BM2418" s="199" t="str">
        <f t="shared" si="4808"/>
        <v>BM$17</v>
      </c>
      <c r="BN2418" s="199" t="str">
        <f t="shared" si="4808"/>
        <v>BN$17</v>
      </c>
      <c r="BO2418" s="199" t="str">
        <f t="shared" si="4808"/>
        <v>BO$17</v>
      </c>
      <c r="BP2418" s="199" t="str">
        <f t="shared" si="4808"/>
        <v>BP$17</v>
      </c>
      <c r="BQ2418" s="199" t="str">
        <f t="shared" si="4808"/>
        <v>BQ$17</v>
      </c>
      <c r="BR2418" s="199" t="str">
        <f t="shared" si="4808"/>
        <v>BR$17</v>
      </c>
      <c r="BS2418" s="199" t="str">
        <f t="shared" si="4808"/>
        <v>BS$17</v>
      </c>
      <c r="BT2418" s="199" t="str">
        <f t="shared" si="4808"/>
        <v>BT$17</v>
      </c>
      <c r="BU2418" s="199" t="str">
        <f t="shared" si="4808"/>
        <v>BU$17</v>
      </c>
      <c r="BV2418" s="199" t="str">
        <f t="shared" si="4808"/>
        <v>BV$17</v>
      </c>
      <c r="BW2418" s="199" t="str">
        <f t="shared" si="4808"/>
        <v>BW$17</v>
      </c>
      <c r="BX2418" s="199" t="str">
        <f t="shared" si="4808"/>
        <v>BX$17</v>
      </c>
      <c r="BY2418" s="199" t="str">
        <f t="shared" si="4808"/>
        <v>BY$17</v>
      </c>
      <c r="BZ2418" s="199" t="str">
        <f t="shared" si="4808"/>
        <v>BZ$17</v>
      </c>
      <c r="CA2418" s="199" t="str">
        <f t="shared" si="4808"/>
        <v>CA$17</v>
      </c>
      <c r="CB2418" s="199" t="str">
        <f t="shared" si="4808"/>
        <v>CB$17</v>
      </c>
      <c r="CC2418" s="199" t="str">
        <f t="shared" si="4808"/>
        <v>CC$17</v>
      </c>
      <c r="CD2418" s="199" t="str">
        <f t="shared" si="4808"/>
        <v>CD$17</v>
      </c>
      <c r="CE2418" s="199" t="str">
        <f t="shared" ref="CE2418:CL2418" si="4809">CE$21</f>
        <v>CE$17</v>
      </c>
      <c r="CF2418" s="199" t="str">
        <f t="shared" si="4809"/>
        <v>CF$17</v>
      </c>
      <c r="CG2418" s="199" t="str">
        <f t="shared" si="4809"/>
        <v>CG$17</v>
      </c>
      <c r="CH2418" s="199" t="str">
        <f t="shared" si="4809"/>
        <v>CH$17</v>
      </c>
      <c r="CI2418" s="199" t="str">
        <f t="shared" si="4809"/>
        <v>CI$17</v>
      </c>
      <c r="CJ2418" s="199" t="str">
        <f t="shared" si="4809"/>
        <v>CJ$17</v>
      </c>
      <c r="CK2418" s="199" t="str">
        <f t="shared" si="4809"/>
        <v>CK$17</v>
      </c>
      <c r="CL2418" s="199" t="str">
        <f t="shared" si="4809"/>
        <v>CL$17</v>
      </c>
      <c r="CN2418" s="201"/>
      <c r="CO2418" s="199" t="str">
        <f t="shared" ref="CO2418:DL2418" si="4810">CO$21</f>
        <v>CO$17</v>
      </c>
      <c r="CP2418" s="199" t="str">
        <f t="shared" si="4810"/>
        <v>CP$17</v>
      </c>
      <c r="CQ2418" s="199" t="str">
        <f t="shared" si="4810"/>
        <v>CQ$17</v>
      </c>
      <c r="CR2418" s="199" t="str">
        <f t="shared" si="4810"/>
        <v>CR$17</v>
      </c>
      <c r="CS2418" s="199" t="str">
        <f t="shared" si="4810"/>
        <v>CS$17</v>
      </c>
      <c r="CT2418" s="199" t="str">
        <f t="shared" si="4810"/>
        <v>CT$17</v>
      </c>
      <c r="CU2418" s="199" t="str">
        <f t="shared" si="4810"/>
        <v>CU$17</v>
      </c>
      <c r="CV2418" s="199" t="str">
        <f t="shared" si="4810"/>
        <v>CV$17</v>
      </c>
      <c r="CW2418" s="199" t="str">
        <f t="shared" si="4810"/>
        <v>CW$17</v>
      </c>
      <c r="CX2418" s="199" t="str">
        <f t="shared" si="4810"/>
        <v>CX$17</v>
      </c>
      <c r="CY2418" s="199" t="str">
        <f t="shared" si="4810"/>
        <v>CY$17</v>
      </c>
      <c r="CZ2418" s="199" t="str">
        <f t="shared" si="4810"/>
        <v>CZ$17</v>
      </c>
      <c r="DA2418" s="199" t="str">
        <f t="shared" si="4810"/>
        <v>DA$17</v>
      </c>
      <c r="DB2418" s="199" t="str">
        <f t="shared" si="4810"/>
        <v>DB$17</v>
      </c>
      <c r="DC2418" s="199" t="str">
        <f t="shared" si="4810"/>
        <v>DC$17</v>
      </c>
      <c r="DD2418" s="199" t="str">
        <f t="shared" si="4810"/>
        <v>DD$17</v>
      </c>
      <c r="DE2418" s="199" t="str">
        <f t="shared" si="4810"/>
        <v>DE$17</v>
      </c>
      <c r="DF2418" s="199" t="str">
        <f t="shared" si="4810"/>
        <v>DF$17</v>
      </c>
      <c r="DG2418" s="199" t="str">
        <f t="shared" si="4810"/>
        <v>DG$17</v>
      </c>
      <c r="DH2418" s="199" t="str">
        <f t="shared" si="4810"/>
        <v>DH$17</v>
      </c>
      <c r="DI2418" s="199" t="str">
        <f t="shared" si="4810"/>
        <v>DI$17</v>
      </c>
      <c r="DJ2418" s="199" t="str">
        <f t="shared" si="4810"/>
        <v>DJ$17</v>
      </c>
      <c r="DK2418" s="199" t="str">
        <f t="shared" si="4810"/>
        <v>DK$17</v>
      </c>
      <c r="DL2418" s="199" t="str">
        <f t="shared" si="4810"/>
        <v>DL$17</v>
      </c>
    </row>
    <row r="2419" spans="1:116" x14ac:dyDescent="0.4">
      <c r="A2419" s="174"/>
      <c r="E2419" s="8"/>
      <c r="G2419" s="175" t="s">
        <v>491</v>
      </c>
      <c r="H2419" s="200"/>
      <c r="I2419" s="201"/>
      <c r="J2419" s="201"/>
      <c r="K2419" s="202"/>
      <c r="L2419" s="202"/>
      <c r="M2419" s="202"/>
      <c r="N2419" s="202"/>
      <c r="O2419" s="202"/>
      <c r="P2419" s="202"/>
      <c r="R2419" s="202"/>
      <c r="S2419" s="190"/>
      <c r="T2419" s="190"/>
      <c r="U2419" s="190"/>
      <c r="V2419" s="190"/>
      <c r="W2419" s="190"/>
      <c r="X2419" s="190"/>
      <c r="Y2419" s="190"/>
      <c r="Z2419" s="190"/>
      <c r="AA2419" s="190"/>
      <c r="AB2419" s="190"/>
      <c r="AC2419" s="190"/>
      <c r="AD2419" s="190"/>
      <c r="AE2419" s="190"/>
      <c r="AF2419" s="190"/>
      <c r="AG2419" s="190"/>
      <c r="AH2419" s="190"/>
      <c r="AI2419" s="190"/>
      <c r="AJ2419" s="190"/>
      <c r="AK2419" s="190"/>
      <c r="AL2419" s="190"/>
      <c r="AM2419" s="190"/>
      <c r="AN2419" s="190"/>
      <c r="AO2419" s="190"/>
      <c r="AP2419" s="190"/>
      <c r="AQ2419" s="190"/>
      <c r="AR2419" s="190"/>
      <c r="AS2419" s="190"/>
      <c r="AT2419" s="190"/>
      <c r="AU2419" s="190"/>
      <c r="AV2419" s="190"/>
      <c r="AW2419" s="190"/>
      <c r="AX2419" s="190"/>
      <c r="AY2419" s="190"/>
      <c r="AZ2419" s="190"/>
      <c r="BA2419" s="190"/>
      <c r="BB2419" s="190"/>
      <c r="BC2419" s="190"/>
      <c r="BD2419" s="190"/>
      <c r="BE2419" s="190"/>
      <c r="BF2419" s="190"/>
      <c r="BG2419" s="190"/>
      <c r="BH2419" s="190"/>
      <c r="BI2419" s="190"/>
      <c r="BJ2419" s="190"/>
      <c r="BK2419" s="190"/>
      <c r="BL2419" s="190"/>
      <c r="BM2419" s="190"/>
      <c r="BN2419" s="190"/>
      <c r="BO2419" s="190"/>
      <c r="BP2419" s="190"/>
      <c r="BQ2419" s="190"/>
      <c r="BR2419" s="190"/>
      <c r="BS2419" s="190"/>
      <c r="BT2419" s="190"/>
      <c r="BU2419" s="190"/>
      <c r="BV2419" s="190"/>
      <c r="BW2419" s="190"/>
      <c r="BX2419" s="190"/>
      <c r="BY2419" s="190"/>
      <c r="BZ2419" s="190"/>
      <c r="CA2419" s="190"/>
      <c r="CB2419" s="190"/>
      <c r="CC2419" s="190"/>
      <c r="CD2419" s="190"/>
      <c r="CE2419" s="190"/>
      <c r="CF2419" s="190"/>
      <c r="CG2419" s="190"/>
      <c r="CH2419" s="190"/>
      <c r="CI2419" s="190"/>
      <c r="CJ2419" s="190"/>
      <c r="CK2419" s="190"/>
      <c r="CL2419" s="190"/>
      <c r="CN2419" s="201"/>
      <c r="CO2419" s="190"/>
      <c r="CP2419" s="190"/>
      <c r="CQ2419" s="190"/>
      <c r="CR2419" s="190"/>
      <c r="CS2419" s="190"/>
      <c r="CT2419" s="190"/>
      <c r="CU2419" s="190"/>
      <c r="CV2419" s="190"/>
      <c r="CW2419" s="190"/>
      <c r="CX2419" s="190"/>
      <c r="CY2419" s="190"/>
      <c r="CZ2419" s="190"/>
      <c r="DA2419" s="190"/>
      <c r="DB2419" s="190"/>
      <c r="DC2419" s="190"/>
      <c r="DD2419" s="190"/>
      <c r="DE2419" s="190"/>
      <c r="DF2419" s="190"/>
      <c r="DG2419" s="190"/>
      <c r="DH2419" s="190"/>
      <c r="DI2419" s="190"/>
      <c r="DJ2419" s="190"/>
      <c r="DK2419" s="190"/>
      <c r="DL2419" s="190"/>
    </row>
    <row r="2420" spans="1:116" x14ac:dyDescent="0.4">
      <c r="A2420" s="174"/>
      <c r="E2420" s="8"/>
      <c r="G2420" s="175" t="s">
        <v>505</v>
      </c>
      <c r="H2420" s="200"/>
      <c r="I2420" s="201"/>
      <c r="J2420" s="201"/>
      <c r="K2420" s="202"/>
      <c r="L2420" s="202"/>
      <c r="M2420" s="202"/>
      <c r="N2420" s="202"/>
      <c r="O2420" s="202"/>
      <c r="P2420" s="202"/>
      <c r="R2420" s="202"/>
      <c r="S2420" s="190"/>
      <c r="T2420" s="190"/>
      <c r="U2420" s="190"/>
      <c r="V2420" s="190"/>
      <c r="W2420" s="190"/>
      <c r="X2420" s="190"/>
      <c r="Y2420" s="190"/>
      <c r="Z2420" s="190"/>
      <c r="AA2420" s="190"/>
      <c r="AB2420" s="190"/>
      <c r="AC2420" s="190"/>
      <c r="AD2420" s="190"/>
      <c r="AE2420" s="190"/>
      <c r="AF2420" s="190"/>
      <c r="AG2420" s="190"/>
      <c r="AH2420" s="190"/>
      <c r="AI2420" s="190"/>
      <c r="AJ2420" s="190"/>
      <c r="AK2420" s="190"/>
      <c r="AL2420" s="190"/>
      <c r="AM2420" s="190"/>
      <c r="AN2420" s="190"/>
      <c r="AO2420" s="190"/>
      <c r="AP2420" s="190"/>
      <c r="AQ2420" s="190"/>
      <c r="AR2420" s="190"/>
      <c r="AS2420" s="190"/>
      <c r="AT2420" s="190"/>
      <c r="AU2420" s="190"/>
      <c r="AV2420" s="190"/>
      <c r="AW2420" s="190"/>
      <c r="AX2420" s="190"/>
      <c r="AY2420" s="190"/>
      <c r="AZ2420" s="190"/>
      <c r="BA2420" s="190"/>
      <c r="BB2420" s="190"/>
      <c r="BC2420" s="190"/>
      <c r="BD2420" s="190"/>
      <c r="BE2420" s="190"/>
      <c r="BF2420" s="190"/>
      <c r="BG2420" s="190"/>
      <c r="BH2420" s="190"/>
      <c r="BI2420" s="190"/>
      <c r="BJ2420" s="190"/>
      <c r="BK2420" s="190"/>
      <c r="BL2420" s="190"/>
      <c r="BM2420" s="190"/>
      <c r="BN2420" s="190"/>
      <c r="BO2420" s="190"/>
      <c r="BP2420" s="190"/>
      <c r="BQ2420" s="190"/>
      <c r="BR2420" s="190"/>
      <c r="BS2420" s="190"/>
      <c r="BT2420" s="190"/>
      <c r="BU2420" s="190"/>
      <c r="BV2420" s="190"/>
      <c r="BW2420" s="190"/>
      <c r="BX2420" s="190"/>
      <c r="BY2420" s="190"/>
      <c r="BZ2420" s="190"/>
      <c r="CA2420" s="190"/>
      <c r="CB2420" s="190"/>
      <c r="CC2420" s="190"/>
      <c r="CD2420" s="190"/>
      <c r="CE2420" s="190"/>
      <c r="CF2420" s="190"/>
      <c r="CG2420" s="190"/>
      <c r="CH2420" s="190"/>
      <c r="CI2420" s="190"/>
      <c r="CJ2420" s="190"/>
      <c r="CK2420" s="190"/>
      <c r="CL2420" s="190"/>
      <c r="CN2420" s="201"/>
      <c r="CO2420" s="190"/>
      <c r="CP2420" s="190"/>
      <c r="CQ2420" s="190"/>
      <c r="CR2420" s="190"/>
      <c r="CS2420" s="190"/>
      <c r="CT2420" s="190"/>
      <c r="CU2420" s="190"/>
      <c r="CV2420" s="190"/>
      <c r="CW2420" s="190"/>
      <c r="CX2420" s="190"/>
      <c r="CY2420" s="190"/>
      <c r="CZ2420" s="190"/>
      <c r="DA2420" s="190"/>
      <c r="DB2420" s="190"/>
      <c r="DC2420" s="190"/>
      <c r="DD2420" s="190"/>
      <c r="DE2420" s="190"/>
      <c r="DF2420" s="190"/>
      <c r="DG2420" s="190"/>
      <c r="DH2420" s="190"/>
      <c r="DI2420" s="190"/>
      <c r="DJ2420" s="190"/>
      <c r="DK2420" s="190"/>
      <c r="DL2420" s="190"/>
    </row>
    <row r="2421" spans="1:116" x14ac:dyDescent="0.4">
      <c r="A2421" s="174"/>
      <c r="E2421" s="8"/>
      <c r="G2421" s="175" t="s">
        <v>463</v>
      </c>
      <c r="H2421" s="200"/>
      <c r="I2421" s="201"/>
      <c r="J2421" s="201"/>
      <c r="K2421" s="202"/>
      <c r="L2421" s="202"/>
      <c r="M2421" s="202"/>
      <c r="N2421" s="202"/>
      <c r="O2421" s="202"/>
      <c r="P2421" s="202"/>
      <c r="R2421" s="202"/>
      <c r="S2421" s="190" t="str">
        <f t="shared" ref="S2421:CD2421" si="4811">S$22</f>
        <v>S$18</v>
      </c>
      <c r="T2421" s="190" t="str">
        <f t="shared" si="4811"/>
        <v>T$18</v>
      </c>
      <c r="U2421" s="190" t="str">
        <f t="shared" si="4811"/>
        <v>U$18</v>
      </c>
      <c r="V2421" s="190" t="str">
        <f t="shared" si="4811"/>
        <v>V$18</v>
      </c>
      <c r="W2421" s="190" t="str">
        <f t="shared" si="4811"/>
        <v>W$18</v>
      </c>
      <c r="X2421" s="190" t="str">
        <f t="shared" si="4811"/>
        <v>X$18</v>
      </c>
      <c r="Y2421" s="190" t="str">
        <f t="shared" si="4811"/>
        <v>Y$18</v>
      </c>
      <c r="Z2421" s="190" t="str">
        <f t="shared" si="4811"/>
        <v>Z$18</v>
      </c>
      <c r="AA2421" s="190" t="str">
        <f t="shared" si="4811"/>
        <v>AA$18</v>
      </c>
      <c r="AB2421" s="190" t="str">
        <f t="shared" si="4811"/>
        <v>AB$18</v>
      </c>
      <c r="AC2421" s="190" t="str">
        <f t="shared" si="4811"/>
        <v>AC$18</v>
      </c>
      <c r="AD2421" s="190" t="str">
        <f t="shared" si="4811"/>
        <v>AD$18</v>
      </c>
      <c r="AE2421" s="190" t="str">
        <f t="shared" si="4811"/>
        <v>AE$18</v>
      </c>
      <c r="AF2421" s="190" t="str">
        <f t="shared" si="4811"/>
        <v>AF$18</v>
      </c>
      <c r="AG2421" s="190" t="str">
        <f t="shared" si="4811"/>
        <v>AG$18</v>
      </c>
      <c r="AH2421" s="190" t="str">
        <f t="shared" si="4811"/>
        <v>AH$18</v>
      </c>
      <c r="AI2421" s="190" t="str">
        <f t="shared" si="4811"/>
        <v>AI$18</v>
      </c>
      <c r="AJ2421" s="190" t="str">
        <f t="shared" si="4811"/>
        <v>AJ$18</v>
      </c>
      <c r="AK2421" s="190" t="str">
        <f t="shared" si="4811"/>
        <v>AK$18</v>
      </c>
      <c r="AL2421" s="190" t="str">
        <f t="shared" si="4811"/>
        <v>AL$18</v>
      </c>
      <c r="AM2421" s="190" t="str">
        <f t="shared" si="4811"/>
        <v>AM$18</v>
      </c>
      <c r="AN2421" s="190" t="str">
        <f t="shared" si="4811"/>
        <v>AN$18</v>
      </c>
      <c r="AO2421" s="190" t="str">
        <f t="shared" si="4811"/>
        <v>AO$18</v>
      </c>
      <c r="AP2421" s="190" t="str">
        <f t="shared" si="4811"/>
        <v>AP$18</v>
      </c>
      <c r="AQ2421" s="190" t="str">
        <f t="shared" si="4811"/>
        <v>AQ$18</v>
      </c>
      <c r="AR2421" s="190" t="str">
        <f t="shared" si="4811"/>
        <v>AR$18</v>
      </c>
      <c r="AS2421" s="190" t="str">
        <f t="shared" si="4811"/>
        <v>AS$18</v>
      </c>
      <c r="AT2421" s="190" t="str">
        <f t="shared" si="4811"/>
        <v>AT$18</v>
      </c>
      <c r="AU2421" s="190" t="str">
        <f t="shared" si="4811"/>
        <v>AU$18</v>
      </c>
      <c r="AV2421" s="190" t="str">
        <f t="shared" si="4811"/>
        <v>AV$18</v>
      </c>
      <c r="AW2421" s="190" t="str">
        <f t="shared" si="4811"/>
        <v>AW$18</v>
      </c>
      <c r="AX2421" s="190" t="str">
        <f t="shared" si="4811"/>
        <v>AX$18</v>
      </c>
      <c r="AY2421" s="190" t="str">
        <f t="shared" si="4811"/>
        <v>AY$18</v>
      </c>
      <c r="AZ2421" s="190" t="str">
        <f t="shared" si="4811"/>
        <v>AZ$18</v>
      </c>
      <c r="BA2421" s="190" t="str">
        <f t="shared" si="4811"/>
        <v>BA$18</v>
      </c>
      <c r="BB2421" s="190" t="str">
        <f t="shared" si="4811"/>
        <v>BB$18</v>
      </c>
      <c r="BC2421" s="190" t="str">
        <f t="shared" si="4811"/>
        <v>BC$18</v>
      </c>
      <c r="BD2421" s="190" t="str">
        <f t="shared" si="4811"/>
        <v>BD$18</v>
      </c>
      <c r="BE2421" s="190" t="str">
        <f t="shared" si="4811"/>
        <v>BE$18</v>
      </c>
      <c r="BF2421" s="190" t="str">
        <f t="shared" si="4811"/>
        <v>BF$18</v>
      </c>
      <c r="BG2421" s="190" t="str">
        <f t="shared" si="4811"/>
        <v>BG$18</v>
      </c>
      <c r="BH2421" s="190" t="str">
        <f t="shared" si="4811"/>
        <v>BH$18</v>
      </c>
      <c r="BI2421" s="190" t="str">
        <f t="shared" si="4811"/>
        <v>BI$18</v>
      </c>
      <c r="BJ2421" s="190" t="str">
        <f t="shared" si="4811"/>
        <v>BJ$18</v>
      </c>
      <c r="BK2421" s="190" t="str">
        <f t="shared" si="4811"/>
        <v>BK$18</v>
      </c>
      <c r="BL2421" s="190" t="str">
        <f t="shared" si="4811"/>
        <v>BL$18</v>
      </c>
      <c r="BM2421" s="190" t="str">
        <f t="shared" si="4811"/>
        <v>BM$18</v>
      </c>
      <c r="BN2421" s="190" t="str">
        <f t="shared" si="4811"/>
        <v>BN$18</v>
      </c>
      <c r="BO2421" s="190" t="str">
        <f t="shared" si="4811"/>
        <v>BO$18</v>
      </c>
      <c r="BP2421" s="190" t="str">
        <f t="shared" si="4811"/>
        <v>BP$18</v>
      </c>
      <c r="BQ2421" s="190" t="str">
        <f t="shared" si="4811"/>
        <v>BQ$18</v>
      </c>
      <c r="BR2421" s="190" t="str">
        <f t="shared" si="4811"/>
        <v>BR$18</v>
      </c>
      <c r="BS2421" s="190" t="str">
        <f t="shared" si="4811"/>
        <v>BS$18</v>
      </c>
      <c r="BT2421" s="190" t="str">
        <f t="shared" si="4811"/>
        <v>BT$18</v>
      </c>
      <c r="BU2421" s="190" t="str">
        <f t="shared" si="4811"/>
        <v>BU$18</v>
      </c>
      <c r="BV2421" s="190" t="str">
        <f t="shared" si="4811"/>
        <v>BV$18</v>
      </c>
      <c r="BW2421" s="190" t="str">
        <f t="shared" si="4811"/>
        <v>BW$18</v>
      </c>
      <c r="BX2421" s="190" t="str">
        <f t="shared" si="4811"/>
        <v>BX$18</v>
      </c>
      <c r="BY2421" s="190" t="str">
        <f t="shared" si="4811"/>
        <v>BY$18</v>
      </c>
      <c r="BZ2421" s="190" t="str">
        <f t="shared" si="4811"/>
        <v>BZ$18</v>
      </c>
      <c r="CA2421" s="190" t="str">
        <f t="shared" si="4811"/>
        <v>CA$18</v>
      </c>
      <c r="CB2421" s="190" t="str">
        <f t="shared" si="4811"/>
        <v>CB$18</v>
      </c>
      <c r="CC2421" s="190" t="str">
        <f t="shared" si="4811"/>
        <v>CC$18</v>
      </c>
      <c r="CD2421" s="190" t="str">
        <f t="shared" si="4811"/>
        <v>CD$18</v>
      </c>
      <c r="CE2421" s="190" t="str">
        <f t="shared" ref="CE2421:CL2421" si="4812">CE$22</f>
        <v>CE$18</v>
      </c>
      <c r="CF2421" s="190" t="str">
        <f t="shared" si="4812"/>
        <v>CF$18</v>
      </c>
      <c r="CG2421" s="190" t="str">
        <f t="shared" si="4812"/>
        <v>CG$18</v>
      </c>
      <c r="CH2421" s="190" t="str">
        <f t="shared" si="4812"/>
        <v>CH$18</v>
      </c>
      <c r="CI2421" s="190" t="str">
        <f t="shared" si="4812"/>
        <v>CI$18</v>
      </c>
      <c r="CJ2421" s="190" t="str">
        <f t="shared" si="4812"/>
        <v>CJ$18</v>
      </c>
      <c r="CK2421" s="190" t="str">
        <f t="shared" si="4812"/>
        <v>CK$18</v>
      </c>
      <c r="CL2421" s="190" t="str">
        <f t="shared" si="4812"/>
        <v>CL$18</v>
      </c>
      <c r="CN2421" s="201"/>
      <c r="CO2421" s="190" t="str">
        <f t="shared" ref="CO2421:DL2421" si="4813">CO$22</f>
        <v>CO$18</v>
      </c>
      <c r="CP2421" s="190" t="str">
        <f t="shared" si="4813"/>
        <v>CP$18</v>
      </c>
      <c r="CQ2421" s="190" t="str">
        <f t="shared" si="4813"/>
        <v>CQ$18</v>
      </c>
      <c r="CR2421" s="190" t="str">
        <f t="shared" si="4813"/>
        <v>CR$18</v>
      </c>
      <c r="CS2421" s="190" t="str">
        <f t="shared" si="4813"/>
        <v>CS$18</v>
      </c>
      <c r="CT2421" s="190" t="str">
        <f t="shared" si="4813"/>
        <v>CT$18</v>
      </c>
      <c r="CU2421" s="190" t="str">
        <f t="shared" si="4813"/>
        <v>CU$18</v>
      </c>
      <c r="CV2421" s="190" t="str">
        <f t="shared" si="4813"/>
        <v>CV$18</v>
      </c>
      <c r="CW2421" s="190" t="str">
        <f t="shared" si="4813"/>
        <v>CW$18</v>
      </c>
      <c r="CX2421" s="190" t="str">
        <f t="shared" si="4813"/>
        <v>CX$18</v>
      </c>
      <c r="CY2421" s="190" t="str">
        <f t="shared" si="4813"/>
        <v>CY$18</v>
      </c>
      <c r="CZ2421" s="190" t="str">
        <f t="shared" si="4813"/>
        <v>CZ$18</v>
      </c>
      <c r="DA2421" s="190" t="str">
        <f t="shared" si="4813"/>
        <v>DA$18</v>
      </c>
      <c r="DB2421" s="190" t="str">
        <f t="shared" si="4813"/>
        <v>DB$18</v>
      </c>
      <c r="DC2421" s="190" t="str">
        <f t="shared" si="4813"/>
        <v>DC$18</v>
      </c>
      <c r="DD2421" s="190" t="str">
        <f t="shared" si="4813"/>
        <v>DD$18</v>
      </c>
      <c r="DE2421" s="190" t="str">
        <f t="shared" si="4813"/>
        <v>DE$18</v>
      </c>
      <c r="DF2421" s="190" t="str">
        <f t="shared" si="4813"/>
        <v>DF$18</v>
      </c>
      <c r="DG2421" s="190" t="str">
        <f t="shared" si="4813"/>
        <v>DG$18</v>
      </c>
      <c r="DH2421" s="190" t="str">
        <f t="shared" si="4813"/>
        <v>DH$18</v>
      </c>
      <c r="DI2421" s="190" t="str">
        <f t="shared" si="4813"/>
        <v>DI$18</v>
      </c>
      <c r="DJ2421" s="190" t="str">
        <f t="shared" si="4813"/>
        <v>DJ$18</v>
      </c>
      <c r="DK2421" s="190" t="str">
        <f t="shared" si="4813"/>
        <v>DK$18</v>
      </c>
      <c r="DL2421" s="190" t="str">
        <f t="shared" si="4813"/>
        <v>DL$18</v>
      </c>
    </row>
    <row r="2422" spans="1:116" x14ac:dyDescent="0.4">
      <c r="A2422" s="174"/>
      <c r="E2422" s="8"/>
      <c r="G2422" s="175" t="s">
        <v>464</v>
      </c>
      <c r="H2422" s="200"/>
      <c r="I2422" s="201"/>
      <c r="J2422" s="201"/>
      <c r="K2422" s="202"/>
      <c r="L2422" s="202"/>
      <c r="M2422" s="202"/>
      <c r="N2422" s="202"/>
      <c r="O2422" s="202"/>
      <c r="P2422" s="202"/>
      <c r="R2422" s="202"/>
      <c r="S2422" s="190" t="str">
        <f t="shared" ref="S2422:CD2422" si="4814">S$23</f>
        <v>S$19</v>
      </c>
      <c r="T2422" s="190" t="str">
        <f t="shared" si="4814"/>
        <v>T$19</v>
      </c>
      <c r="U2422" s="190" t="str">
        <f t="shared" si="4814"/>
        <v>U$19</v>
      </c>
      <c r="V2422" s="190" t="str">
        <f t="shared" si="4814"/>
        <v>V$19</v>
      </c>
      <c r="W2422" s="190" t="str">
        <f t="shared" si="4814"/>
        <v>W$19</v>
      </c>
      <c r="X2422" s="190" t="str">
        <f t="shared" si="4814"/>
        <v>X$19</v>
      </c>
      <c r="Y2422" s="190" t="str">
        <f t="shared" si="4814"/>
        <v>Y$19</v>
      </c>
      <c r="Z2422" s="190" t="str">
        <f t="shared" si="4814"/>
        <v>Z$19</v>
      </c>
      <c r="AA2422" s="190" t="str">
        <f t="shared" si="4814"/>
        <v>AA$19</v>
      </c>
      <c r="AB2422" s="190" t="str">
        <f t="shared" si="4814"/>
        <v>AB$19</v>
      </c>
      <c r="AC2422" s="190" t="str">
        <f t="shared" si="4814"/>
        <v>AC$19</v>
      </c>
      <c r="AD2422" s="190" t="str">
        <f t="shared" si="4814"/>
        <v>AD$19</v>
      </c>
      <c r="AE2422" s="190" t="str">
        <f t="shared" si="4814"/>
        <v>AE$19</v>
      </c>
      <c r="AF2422" s="190" t="str">
        <f t="shared" si="4814"/>
        <v>AF$19</v>
      </c>
      <c r="AG2422" s="190" t="str">
        <f t="shared" si="4814"/>
        <v>AG$19</v>
      </c>
      <c r="AH2422" s="190" t="str">
        <f t="shared" si="4814"/>
        <v>AH$19</v>
      </c>
      <c r="AI2422" s="190" t="str">
        <f t="shared" si="4814"/>
        <v>AI$19</v>
      </c>
      <c r="AJ2422" s="190" t="str">
        <f t="shared" si="4814"/>
        <v>AJ$19</v>
      </c>
      <c r="AK2422" s="190" t="str">
        <f t="shared" si="4814"/>
        <v>AK$19</v>
      </c>
      <c r="AL2422" s="190" t="str">
        <f t="shared" si="4814"/>
        <v>AL$19</v>
      </c>
      <c r="AM2422" s="190" t="str">
        <f t="shared" si="4814"/>
        <v>AM$19</v>
      </c>
      <c r="AN2422" s="190" t="str">
        <f t="shared" si="4814"/>
        <v>AN$19</v>
      </c>
      <c r="AO2422" s="190" t="str">
        <f t="shared" si="4814"/>
        <v>AO$19</v>
      </c>
      <c r="AP2422" s="190" t="str">
        <f t="shared" si="4814"/>
        <v>AP$19</v>
      </c>
      <c r="AQ2422" s="190" t="str">
        <f t="shared" si="4814"/>
        <v>AQ$19</v>
      </c>
      <c r="AR2422" s="190" t="str">
        <f t="shared" si="4814"/>
        <v>AR$19</v>
      </c>
      <c r="AS2422" s="190" t="str">
        <f t="shared" si="4814"/>
        <v>AS$19</v>
      </c>
      <c r="AT2422" s="190" t="str">
        <f t="shared" si="4814"/>
        <v>AT$19</v>
      </c>
      <c r="AU2422" s="190" t="str">
        <f t="shared" si="4814"/>
        <v>AU$19</v>
      </c>
      <c r="AV2422" s="190" t="str">
        <f t="shared" si="4814"/>
        <v>AV$19</v>
      </c>
      <c r="AW2422" s="190" t="str">
        <f t="shared" si="4814"/>
        <v>AW$19</v>
      </c>
      <c r="AX2422" s="190" t="str">
        <f t="shared" si="4814"/>
        <v>AX$19</v>
      </c>
      <c r="AY2422" s="190" t="str">
        <f t="shared" si="4814"/>
        <v>AY$19</v>
      </c>
      <c r="AZ2422" s="190" t="str">
        <f t="shared" si="4814"/>
        <v>AZ$19</v>
      </c>
      <c r="BA2422" s="190" t="str">
        <f t="shared" si="4814"/>
        <v>BA$19</v>
      </c>
      <c r="BB2422" s="190" t="str">
        <f t="shared" si="4814"/>
        <v>BB$19</v>
      </c>
      <c r="BC2422" s="190" t="str">
        <f t="shared" si="4814"/>
        <v>BC$19</v>
      </c>
      <c r="BD2422" s="190" t="str">
        <f t="shared" si="4814"/>
        <v>BD$19</v>
      </c>
      <c r="BE2422" s="190" t="str">
        <f t="shared" si="4814"/>
        <v>BE$19</v>
      </c>
      <c r="BF2422" s="190" t="str">
        <f t="shared" si="4814"/>
        <v>BF$19</v>
      </c>
      <c r="BG2422" s="190" t="str">
        <f t="shared" si="4814"/>
        <v>BG$19</v>
      </c>
      <c r="BH2422" s="190" t="str">
        <f t="shared" si="4814"/>
        <v>BH$19</v>
      </c>
      <c r="BI2422" s="190" t="str">
        <f t="shared" si="4814"/>
        <v>BI$19</v>
      </c>
      <c r="BJ2422" s="190" t="str">
        <f t="shared" si="4814"/>
        <v>BJ$19</v>
      </c>
      <c r="BK2422" s="190" t="str">
        <f t="shared" si="4814"/>
        <v>BK$19</v>
      </c>
      <c r="BL2422" s="190" t="str">
        <f t="shared" si="4814"/>
        <v>BL$19</v>
      </c>
      <c r="BM2422" s="190" t="str">
        <f t="shared" si="4814"/>
        <v>BM$19</v>
      </c>
      <c r="BN2422" s="190" t="str">
        <f t="shared" si="4814"/>
        <v>BN$19</v>
      </c>
      <c r="BO2422" s="190" t="str">
        <f t="shared" si="4814"/>
        <v>BO$19</v>
      </c>
      <c r="BP2422" s="190" t="str">
        <f t="shared" si="4814"/>
        <v>BP$19</v>
      </c>
      <c r="BQ2422" s="190" t="str">
        <f t="shared" si="4814"/>
        <v>BQ$19</v>
      </c>
      <c r="BR2422" s="190" t="str">
        <f t="shared" si="4814"/>
        <v>BR$19</v>
      </c>
      <c r="BS2422" s="190" t="str">
        <f t="shared" si="4814"/>
        <v>BS$19</v>
      </c>
      <c r="BT2422" s="190" t="str">
        <f t="shared" si="4814"/>
        <v>BT$19</v>
      </c>
      <c r="BU2422" s="190" t="str">
        <f t="shared" si="4814"/>
        <v>BU$19</v>
      </c>
      <c r="BV2422" s="190" t="str">
        <f t="shared" si="4814"/>
        <v>BV$19</v>
      </c>
      <c r="BW2422" s="190" t="str">
        <f t="shared" si="4814"/>
        <v>BW$19</v>
      </c>
      <c r="BX2422" s="190" t="str">
        <f t="shared" si="4814"/>
        <v>BX$19</v>
      </c>
      <c r="BY2422" s="190" t="str">
        <f t="shared" si="4814"/>
        <v>BY$19</v>
      </c>
      <c r="BZ2422" s="190" t="str">
        <f t="shared" si="4814"/>
        <v>BZ$19</v>
      </c>
      <c r="CA2422" s="190" t="str">
        <f t="shared" si="4814"/>
        <v>CA$19</v>
      </c>
      <c r="CB2422" s="190" t="str">
        <f t="shared" si="4814"/>
        <v>CB$19</v>
      </c>
      <c r="CC2422" s="190" t="str">
        <f t="shared" si="4814"/>
        <v>CC$19</v>
      </c>
      <c r="CD2422" s="190" t="str">
        <f t="shared" si="4814"/>
        <v>CD$19</v>
      </c>
      <c r="CE2422" s="190" t="str">
        <f t="shared" ref="CE2422:CL2422" si="4815">CE$23</f>
        <v>CE$19</v>
      </c>
      <c r="CF2422" s="190" t="str">
        <f t="shared" si="4815"/>
        <v>CF$19</v>
      </c>
      <c r="CG2422" s="190" t="str">
        <f t="shared" si="4815"/>
        <v>CG$19</v>
      </c>
      <c r="CH2422" s="190" t="str">
        <f t="shared" si="4815"/>
        <v>CH$19</v>
      </c>
      <c r="CI2422" s="190" t="str">
        <f t="shared" si="4815"/>
        <v>CI$19</v>
      </c>
      <c r="CJ2422" s="190" t="str">
        <f t="shared" si="4815"/>
        <v>CJ$19</v>
      </c>
      <c r="CK2422" s="190" t="str">
        <f t="shared" si="4815"/>
        <v>CK$19</v>
      </c>
      <c r="CL2422" s="190" t="str">
        <f t="shared" si="4815"/>
        <v>CL$19</v>
      </c>
      <c r="CN2422" s="201"/>
      <c r="CO2422" s="190" t="str">
        <f t="shared" ref="CO2422:DL2422" si="4816">CO$23</f>
        <v>CO$19</v>
      </c>
      <c r="CP2422" s="190" t="str">
        <f t="shared" si="4816"/>
        <v>CP$19</v>
      </c>
      <c r="CQ2422" s="190" t="str">
        <f t="shared" si="4816"/>
        <v>CQ$19</v>
      </c>
      <c r="CR2422" s="190" t="str">
        <f t="shared" si="4816"/>
        <v>CR$19</v>
      </c>
      <c r="CS2422" s="190" t="str">
        <f t="shared" si="4816"/>
        <v>CS$19</v>
      </c>
      <c r="CT2422" s="190" t="str">
        <f t="shared" si="4816"/>
        <v>CT$19</v>
      </c>
      <c r="CU2422" s="190" t="str">
        <f t="shared" si="4816"/>
        <v>CU$19</v>
      </c>
      <c r="CV2422" s="190" t="str">
        <f t="shared" si="4816"/>
        <v>CV$19</v>
      </c>
      <c r="CW2422" s="190" t="str">
        <f t="shared" si="4816"/>
        <v>CW$19</v>
      </c>
      <c r="CX2422" s="190" t="str">
        <f t="shared" si="4816"/>
        <v>CX$19</v>
      </c>
      <c r="CY2422" s="190" t="str">
        <f t="shared" si="4816"/>
        <v>CY$19</v>
      </c>
      <c r="CZ2422" s="190" t="str">
        <f t="shared" si="4816"/>
        <v>CZ$19</v>
      </c>
      <c r="DA2422" s="190" t="str">
        <f t="shared" si="4816"/>
        <v>DA$19</v>
      </c>
      <c r="DB2422" s="190" t="str">
        <f t="shared" si="4816"/>
        <v>DB$19</v>
      </c>
      <c r="DC2422" s="190" t="str">
        <f t="shared" si="4816"/>
        <v>DC$19</v>
      </c>
      <c r="DD2422" s="190" t="str">
        <f t="shared" si="4816"/>
        <v>DD$19</v>
      </c>
      <c r="DE2422" s="190" t="str">
        <f t="shared" si="4816"/>
        <v>DE$19</v>
      </c>
      <c r="DF2422" s="190" t="str">
        <f t="shared" si="4816"/>
        <v>DF$19</v>
      </c>
      <c r="DG2422" s="190" t="str">
        <f t="shared" si="4816"/>
        <v>DG$19</v>
      </c>
      <c r="DH2422" s="190" t="str">
        <f t="shared" si="4816"/>
        <v>DH$19</v>
      </c>
      <c r="DI2422" s="190" t="str">
        <f t="shared" si="4816"/>
        <v>DI$19</v>
      </c>
      <c r="DJ2422" s="190" t="str">
        <f t="shared" si="4816"/>
        <v>DJ$19</v>
      </c>
      <c r="DK2422" s="190" t="str">
        <f t="shared" si="4816"/>
        <v>DK$19</v>
      </c>
      <c r="DL2422" s="190" t="str">
        <f t="shared" si="4816"/>
        <v>DL$19</v>
      </c>
    </row>
    <row r="2423" spans="1:116" x14ac:dyDescent="0.4">
      <c r="A2423" s="142" t="s">
        <v>218</v>
      </c>
      <c r="B2423" s="31" t="s">
        <v>81</v>
      </c>
      <c r="C2423" s="31"/>
      <c r="D2423" t="s">
        <v>510</v>
      </c>
      <c r="E2423" s="8" t="str">
        <f t="shared" ref="E2423:E2426" si="4817">ROW()&amp;" "&amp;D2423</f>
        <v>2423 VOV-TV-V</v>
      </c>
      <c r="F2423" t="s">
        <v>511</v>
      </c>
      <c r="G2423" s="143" t="s">
        <v>509</v>
      </c>
      <c r="H2423" s="142"/>
      <c r="I2423" s="144"/>
      <c r="J2423" s="144"/>
      <c r="K2423" s="142"/>
      <c r="L2423" s="142"/>
      <c r="M2423" s="142"/>
      <c r="N2423" s="142"/>
      <c r="O2423" s="142"/>
      <c r="P2423" s="142"/>
      <c r="R2423" s="143"/>
      <c r="S2423" s="168"/>
      <c r="T2423" s="168"/>
      <c r="U2423" s="168"/>
      <c r="V2423" s="168"/>
      <c r="W2423" s="168"/>
      <c r="X2423" s="168"/>
      <c r="Y2423" s="168"/>
      <c r="Z2423" s="168"/>
      <c r="AA2423" s="168"/>
      <c r="AB2423" s="168"/>
      <c r="AC2423" s="168"/>
      <c r="AD2423" s="168"/>
      <c r="AE2423" s="168"/>
      <c r="AF2423" s="168"/>
      <c r="AG2423" s="168"/>
      <c r="AH2423" s="168"/>
      <c r="AI2423" s="168"/>
      <c r="AJ2423" s="168"/>
      <c r="AK2423" s="168"/>
      <c r="AL2423" s="168"/>
      <c r="AM2423" s="168"/>
      <c r="AN2423" s="168"/>
      <c r="AO2423" s="168"/>
      <c r="AP2423" s="168"/>
      <c r="AQ2423" s="168"/>
      <c r="AR2423" s="168"/>
      <c r="AS2423" s="168"/>
      <c r="AT2423" s="168"/>
      <c r="AU2423" s="168"/>
      <c r="AV2423" s="168"/>
      <c r="AW2423" s="168"/>
      <c r="AX2423" s="168"/>
      <c r="AY2423" s="168"/>
      <c r="AZ2423" s="168"/>
      <c r="BA2423" s="168"/>
      <c r="BB2423" s="168"/>
      <c r="BC2423" s="168"/>
      <c r="BD2423" s="168"/>
      <c r="BE2423" s="168"/>
      <c r="BF2423" s="168"/>
      <c r="BG2423" s="168"/>
      <c r="BH2423" s="168"/>
      <c r="BI2423" s="168"/>
      <c r="BJ2423" s="168"/>
      <c r="BK2423" s="168"/>
      <c r="BL2423" s="168"/>
      <c r="BM2423" s="168"/>
      <c r="BN2423" s="168"/>
      <c r="BO2423" s="168"/>
      <c r="BP2423" s="168"/>
      <c r="BQ2423" s="168"/>
      <c r="BR2423" s="168"/>
      <c r="BS2423" s="168"/>
      <c r="BT2423" s="168"/>
      <c r="BU2423" s="168"/>
      <c r="BV2423" s="168"/>
      <c r="BW2423" s="168"/>
      <c r="BX2423" s="168"/>
      <c r="BY2423" s="168"/>
      <c r="BZ2423" s="168"/>
      <c r="CA2423" s="168"/>
      <c r="CB2423" s="168"/>
      <c r="CC2423" s="168"/>
      <c r="CD2423" s="168"/>
      <c r="CE2423" s="168"/>
      <c r="CF2423" s="168"/>
      <c r="CG2423" s="168"/>
      <c r="CH2423" s="168"/>
      <c r="CI2423" s="168"/>
      <c r="CJ2423" s="168"/>
      <c r="CK2423" s="168"/>
      <c r="CL2423" s="168"/>
      <c r="CN2423" s="144"/>
      <c r="CO2423" s="168"/>
      <c r="CP2423" s="168"/>
      <c r="CQ2423" s="168"/>
      <c r="CR2423" s="168"/>
      <c r="CS2423" s="168"/>
      <c r="CT2423" s="168"/>
      <c r="CU2423" s="168"/>
      <c r="CV2423" s="168"/>
      <c r="CW2423" s="168"/>
      <c r="CX2423" s="168"/>
      <c r="CY2423" s="168"/>
      <c r="CZ2423" s="168"/>
      <c r="DA2423" s="168"/>
      <c r="DB2423" s="168"/>
      <c r="DC2423" s="168"/>
      <c r="DD2423" s="168"/>
      <c r="DE2423" s="168"/>
      <c r="DF2423" s="168"/>
      <c r="DG2423" s="168"/>
      <c r="DH2423" s="168"/>
      <c r="DI2423" s="168"/>
      <c r="DJ2423" s="168"/>
      <c r="DK2423" s="168"/>
      <c r="DL2423" s="168"/>
    </row>
    <row r="2424" spans="1:116" x14ac:dyDescent="0.4">
      <c r="A2424" s="12"/>
      <c r="B2424" s="12" t="s">
        <v>332</v>
      </c>
      <c r="C2424" s="12"/>
      <c r="D2424" t="s">
        <v>510</v>
      </c>
      <c r="E2424" s="8" t="str">
        <f t="shared" si="4817"/>
        <v>2424 VOV-TV-V</v>
      </c>
      <c r="G2424" s="95" t="str">
        <f>"# of "&amp;G2416&amp;"s"</f>
        <v># of procedures</v>
      </c>
      <c r="H2424" s="12"/>
      <c r="I2424" s="60"/>
      <c r="J2424" s="60"/>
      <c r="K2424" s="12"/>
      <c r="L2424" s="12"/>
      <c r="M2424" s="12"/>
      <c r="N2424" s="12"/>
      <c r="O2424" s="12"/>
      <c r="P2424" s="12"/>
      <c r="R2424" s="13"/>
      <c r="S2424" s="76"/>
      <c r="T2424" s="76"/>
      <c r="U2424" s="76"/>
      <c r="V2424" s="76"/>
      <c r="W2424" s="76"/>
      <c r="X2424" s="76"/>
      <c r="Y2424" s="76"/>
      <c r="Z2424" s="76"/>
      <c r="AA2424" s="76"/>
      <c r="AB2424" s="76"/>
      <c r="AC2424" s="76"/>
      <c r="AD2424" s="76"/>
      <c r="AE2424" s="76"/>
      <c r="AF2424" s="76"/>
      <c r="AG2424" s="76"/>
      <c r="AH2424" s="76"/>
      <c r="AI2424" s="76"/>
      <c r="AJ2424" s="76"/>
      <c r="AK2424" s="76"/>
      <c r="AL2424" s="76"/>
      <c r="AM2424" s="76"/>
      <c r="AN2424" s="76"/>
      <c r="AO2424" s="76"/>
      <c r="AP2424" s="76"/>
      <c r="AQ2424" s="76"/>
      <c r="AR2424" s="76"/>
      <c r="AS2424" s="76"/>
      <c r="AT2424" s="76"/>
      <c r="AU2424" s="76"/>
      <c r="AV2424" s="76"/>
      <c r="AW2424" s="76"/>
      <c r="AX2424" s="76"/>
      <c r="AY2424" s="76"/>
      <c r="AZ2424" s="76"/>
      <c r="BA2424" s="76"/>
      <c r="BB2424" s="76"/>
      <c r="BC2424" s="76"/>
      <c r="BD2424" s="76"/>
      <c r="BE2424" s="76"/>
      <c r="BF2424" s="76"/>
      <c r="BG2424" s="76"/>
      <c r="BH2424" s="76"/>
      <c r="BI2424" s="76"/>
      <c r="BJ2424" s="76"/>
      <c r="BK2424" s="76"/>
      <c r="BL2424" s="76"/>
      <c r="BM2424" s="76"/>
      <c r="BN2424" s="76"/>
      <c r="BO2424" s="76"/>
      <c r="BP2424" s="76"/>
      <c r="BQ2424" s="76"/>
      <c r="BR2424" s="76"/>
      <c r="BS2424" s="76"/>
      <c r="BT2424" s="76"/>
      <c r="BU2424" s="76"/>
      <c r="BV2424" s="76"/>
      <c r="BW2424" s="76"/>
      <c r="BX2424" s="76"/>
      <c r="BY2424" s="76"/>
      <c r="BZ2424" s="76"/>
      <c r="CA2424" s="76"/>
      <c r="CB2424" s="76"/>
      <c r="CC2424" s="76"/>
      <c r="CD2424" s="76"/>
      <c r="CE2424" s="76"/>
      <c r="CF2424" s="76"/>
      <c r="CG2424" s="76"/>
      <c r="CH2424" s="76"/>
      <c r="CI2424" s="76"/>
      <c r="CJ2424" s="76"/>
      <c r="CK2424" s="76"/>
      <c r="CL2424" s="76"/>
      <c r="CN2424" s="60"/>
      <c r="CO2424" s="239"/>
      <c r="CP2424" s="239"/>
      <c r="CQ2424" s="239"/>
      <c r="CR2424" s="239"/>
      <c r="CS2424" s="239"/>
      <c r="CT2424" s="239"/>
      <c r="CU2424" s="239"/>
      <c r="CV2424" s="239"/>
      <c r="CW2424" s="239"/>
      <c r="CX2424" s="239"/>
      <c r="CY2424" s="239"/>
      <c r="CZ2424" s="239"/>
      <c r="DA2424" s="239"/>
      <c r="DB2424" s="239"/>
      <c r="DC2424" s="239"/>
      <c r="DD2424" s="239"/>
      <c r="DE2424" s="239"/>
      <c r="DF2424" s="239"/>
      <c r="DG2424" s="239"/>
      <c r="DH2424" s="239"/>
      <c r="DI2424" s="239"/>
      <c r="DJ2424" s="239"/>
      <c r="DK2424" s="239"/>
      <c r="DL2424" s="239"/>
    </row>
    <row r="2425" spans="1:116" x14ac:dyDescent="0.4">
      <c r="A2425" s="31"/>
      <c r="B2425" s="31"/>
      <c r="C2425" s="31"/>
      <c r="D2425" t="s">
        <v>510</v>
      </c>
      <c r="E2425" s="8" t="str">
        <f t="shared" si="4817"/>
        <v>2425 VOV-TV-V</v>
      </c>
      <c r="G2425" s="145" t="str">
        <f>"# of "&amp;G2428&amp;"s/"&amp;G2416</f>
        <v># of implants/procedure</v>
      </c>
      <c r="H2425" s="31"/>
      <c r="I2425" s="73"/>
      <c r="J2425" s="73"/>
      <c r="K2425" s="12">
        <v>2</v>
      </c>
      <c r="L2425" s="12">
        <v>2</v>
      </c>
      <c r="M2425" s="12">
        <v>2</v>
      </c>
      <c r="N2425" s="12">
        <v>2</v>
      </c>
      <c r="O2425" s="12">
        <v>2</v>
      </c>
      <c r="P2425" s="12">
        <v>2</v>
      </c>
      <c r="R2425" s="67"/>
      <c r="S2425" s="76" cm="1">
        <f t="array" ref="S2425">INDEX($K:$P,ROW(),MATCH(S$3,$K$2:$P$2,0))</f>
        <v>2</v>
      </c>
      <c r="T2425" s="76" cm="1">
        <f t="array" ref="T2425">INDEX($K:$P,ROW(),MATCH(T$3,$K$2:$P$2,0))</f>
        <v>2</v>
      </c>
      <c r="U2425" s="76" cm="1">
        <f t="array" ref="U2425">INDEX($K:$P,ROW(),MATCH(U$3,$K$2:$P$2,0))</f>
        <v>2</v>
      </c>
      <c r="V2425" s="76" cm="1">
        <f t="array" ref="V2425">INDEX($K:$P,ROW(),MATCH(V$3,$K$2:$P$2,0))</f>
        <v>2</v>
      </c>
      <c r="W2425" s="76" cm="1">
        <f t="array" ref="W2425">INDEX($K:$P,ROW(),MATCH(W$3,$K$2:$P$2,0))</f>
        <v>2</v>
      </c>
      <c r="X2425" s="76" cm="1">
        <f t="array" ref="X2425">INDEX($K:$P,ROW(),MATCH(X$3,$K$2:$P$2,0))</f>
        <v>2</v>
      </c>
      <c r="Y2425" s="76" cm="1">
        <f t="array" ref="Y2425">INDEX($K:$P,ROW(),MATCH(Y$3,$K$2:$P$2,0))</f>
        <v>2</v>
      </c>
      <c r="Z2425" s="76" cm="1">
        <f t="array" ref="Z2425">INDEX($K:$P,ROW(),MATCH(Z$3,$K$2:$P$2,0))</f>
        <v>2</v>
      </c>
      <c r="AA2425" s="76" cm="1">
        <f t="array" ref="AA2425">INDEX($K:$P,ROW(),MATCH(AA$3,$K$2:$P$2,0))</f>
        <v>2</v>
      </c>
      <c r="AB2425" s="76" cm="1">
        <f t="array" ref="AB2425">INDEX($K:$P,ROW(),MATCH(AB$3,$K$2:$P$2,0))</f>
        <v>2</v>
      </c>
      <c r="AC2425" s="76" cm="1">
        <f t="array" ref="AC2425">INDEX($K:$P,ROW(),MATCH(AC$3,$K$2:$P$2,0))</f>
        <v>2</v>
      </c>
      <c r="AD2425" s="76" cm="1">
        <f t="array" ref="AD2425">INDEX($K:$P,ROW(),MATCH(AD$3,$K$2:$P$2,0))</f>
        <v>2</v>
      </c>
      <c r="AE2425" s="76" cm="1">
        <f t="array" ref="AE2425">INDEX($K:$P,ROW(),MATCH(AE$3,$K$2:$P$2,0))</f>
        <v>2</v>
      </c>
      <c r="AF2425" s="76" cm="1">
        <f t="array" ref="AF2425">INDEX($K:$P,ROW(),MATCH(AF$3,$K$2:$P$2,0))</f>
        <v>2</v>
      </c>
      <c r="AG2425" s="76" cm="1">
        <f t="array" ref="AG2425">INDEX($K:$P,ROW(),MATCH(AG$3,$K$2:$P$2,0))</f>
        <v>2</v>
      </c>
      <c r="AH2425" s="76" cm="1">
        <f t="array" ref="AH2425">INDEX($K:$P,ROW(),MATCH(AH$3,$K$2:$P$2,0))</f>
        <v>2</v>
      </c>
      <c r="AI2425" s="76" cm="1">
        <f t="array" ref="AI2425">INDEX($K:$P,ROW(),MATCH(AI$3,$K$2:$P$2,0))</f>
        <v>2</v>
      </c>
      <c r="AJ2425" s="76" cm="1">
        <f t="array" ref="AJ2425">INDEX($K:$P,ROW(),MATCH(AJ$3,$K$2:$P$2,0))</f>
        <v>2</v>
      </c>
      <c r="AK2425" s="76" cm="1">
        <f t="array" ref="AK2425">INDEX($K:$P,ROW(),MATCH(AK$3,$K$2:$P$2,0))</f>
        <v>2</v>
      </c>
      <c r="AL2425" s="76" cm="1">
        <f t="array" ref="AL2425">INDEX($K:$P,ROW(),MATCH(AL$3,$K$2:$P$2,0))</f>
        <v>2</v>
      </c>
      <c r="AM2425" s="76" cm="1">
        <f t="array" ref="AM2425">INDEX($K:$P,ROW(),MATCH(AM$3,$K$2:$P$2,0))</f>
        <v>2</v>
      </c>
      <c r="AN2425" s="76" cm="1">
        <f t="array" ref="AN2425">INDEX($K:$P,ROW(),MATCH(AN$3,$K$2:$P$2,0))</f>
        <v>2</v>
      </c>
      <c r="AO2425" s="76" cm="1">
        <f t="array" ref="AO2425">INDEX($K:$P,ROW(),MATCH(AO$3,$K$2:$P$2,0))</f>
        <v>2</v>
      </c>
      <c r="AP2425" s="76" cm="1">
        <f t="array" ref="AP2425">INDEX($K:$P,ROW(),MATCH(AP$3,$K$2:$P$2,0))</f>
        <v>2</v>
      </c>
      <c r="AQ2425" s="76" cm="1">
        <f t="array" ref="AQ2425">INDEX($K:$P,ROW(),MATCH(AQ$3,$K$2:$P$2,0))</f>
        <v>2</v>
      </c>
      <c r="AR2425" s="76" cm="1">
        <f t="array" ref="AR2425">INDEX($K:$P,ROW(),MATCH(AR$3,$K$2:$P$2,0))</f>
        <v>2</v>
      </c>
      <c r="AS2425" s="76" cm="1">
        <f t="array" ref="AS2425">INDEX($K:$P,ROW(),MATCH(AS$3,$K$2:$P$2,0))</f>
        <v>2</v>
      </c>
      <c r="AT2425" s="76" cm="1">
        <f t="array" ref="AT2425">INDEX($K:$P,ROW(),MATCH(AT$3,$K$2:$P$2,0))</f>
        <v>2</v>
      </c>
      <c r="AU2425" s="76" cm="1">
        <f t="array" ref="AU2425">INDEX($K:$P,ROW(),MATCH(AU$3,$K$2:$P$2,0))</f>
        <v>2</v>
      </c>
      <c r="AV2425" s="76" cm="1">
        <f t="array" ref="AV2425">INDEX($K:$P,ROW(),MATCH(AV$3,$K$2:$P$2,0))</f>
        <v>2</v>
      </c>
      <c r="AW2425" s="76" cm="1">
        <f t="array" ref="AW2425">INDEX($K:$P,ROW(),MATCH(AW$3,$K$2:$P$2,0))</f>
        <v>2</v>
      </c>
      <c r="AX2425" s="76" cm="1">
        <f t="array" ref="AX2425">INDEX($K:$P,ROW(),MATCH(AX$3,$K$2:$P$2,0))</f>
        <v>2</v>
      </c>
      <c r="AY2425" s="76" cm="1">
        <f t="array" ref="AY2425">INDEX($K:$P,ROW(),MATCH(AY$3,$K$2:$P$2,0))</f>
        <v>2</v>
      </c>
      <c r="AZ2425" s="76" cm="1">
        <f t="array" ref="AZ2425">INDEX($K:$P,ROW(),MATCH(AZ$3,$K$2:$P$2,0))</f>
        <v>2</v>
      </c>
      <c r="BA2425" s="76" cm="1">
        <f t="array" ref="BA2425">INDEX($K:$P,ROW(),MATCH(BA$3,$K$2:$P$2,0))</f>
        <v>2</v>
      </c>
      <c r="BB2425" s="76" cm="1">
        <f t="array" ref="BB2425">INDEX($K:$P,ROW(),MATCH(BB$3,$K$2:$P$2,0))</f>
        <v>2</v>
      </c>
      <c r="BC2425" s="76" cm="1">
        <f t="array" ref="BC2425">INDEX($K:$P,ROW(),MATCH(BC$3,$K$2:$P$2,0))</f>
        <v>2</v>
      </c>
      <c r="BD2425" s="76" cm="1">
        <f t="array" ref="BD2425">INDEX($K:$P,ROW(),MATCH(BD$3,$K$2:$P$2,0))</f>
        <v>2</v>
      </c>
      <c r="BE2425" s="76" cm="1">
        <f t="array" ref="BE2425">INDEX($K:$P,ROW(),MATCH(BE$3,$K$2:$P$2,0))</f>
        <v>2</v>
      </c>
      <c r="BF2425" s="76" cm="1">
        <f t="array" ref="BF2425">INDEX($K:$P,ROW(),MATCH(BF$3,$K$2:$P$2,0))</f>
        <v>2</v>
      </c>
      <c r="BG2425" s="76" cm="1">
        <f t="array" ref="BG2425">INDEX($K:$P,ROW(),MATCH(BG$3,$K$2:$P$2,0))</f>
        <v>2</v>
      </c>
      <c r="BH2425" s="76" cm="1">
        <f t="array" ref="BH2425">INDEX($K:$P,ROW(),MATCH(BH$3,$K$2:$P$2,0))</f>
        <v>2</v>
      </c>
      <c r="BI2425" s="76" cm="1">
        <f t="array" ref="BI2425">INDEX($K:$P,ROW(),MATCH(BI$3,$K$2:$P$2,0))</f>
        <v>2</v>
      </c>
      <c r="BJ2425" s="76" cm="1">
        <f t="array" ref="BJ2425">INDEX($K:$P,ROW(),MATCH(BJ$3,$K$2:$P$2,0))</f>
        <v>2</v>
      </c>
      <c r="BK2425" s="76" cm="1">
        <f t="array" ref="BK2425">INDEX($K:$P,ROW(),MATCH(BK$3,$K$2:$P$2,0))</f>
        <v>2</v>
      </c>
      <c r="BL2425" s="76" cm="1">
        <f t="array" ref="BL2425">INDEX($K:$P,ROW(),MATCH(BL$3,$K$2:$P$2,0))</f>
        <v>2</v>
      </c>
      <c r="BM2425" s="76" cm="1">
        <f t="array" ref="BM2425">INDEX($K:$P,ROW(),MATCH(BM$3,$K$2:$P$2,0))</f>
        <v>2</v>
      </c>
      <c r="BN2425" s="76" cm="1">
        <f t="array" ref="BN2425">INDEX($K:$P,ROW(),MATCH(BN$3,$K$2:$P$2,0))</f>
        <v>2</v>
      </c>
      <c r="BO2425" s="76" cm="1">
        <f t="array" ref="BO2425">INDEX($K:$P,ROW(),MATCH(BO$3,$K$2:$P$2,0))</f>
        <v>2</v>
      </c>
      <c r="BP2425" s="76" cm="1">
        <f t="array" ref="BP2425">INDEX($K:$P,ROW(),MATCH(BP$3,$K$2:$P$2,0))</f>
        <v>2</v>
      </c>
      <c r="BQ2425" s="76" cm="1">
        <f t="array" ref="BQ2425">INDEX($K:$P,ROW(),MATCH(BQ$3,$K$2:$P$2,0))</f>
        <v>2</v>
      </c>
      <c r="BR2425" s="76" cm="1">
        <f t="array" ref="BR2425">INDEX($K:$P,ROW(),MATCH(BR$3,$K$2:$P$2,0))</f>
        <v>2</v>
      </c>
      <c r="BS2425" s="76" cm="1">
        <f t="array" ref="BS2425">INDEX($K:$P,ROW(),MATCH(BS$3,$K$2:$P$2,0))</f>
        <v>2</v>
      </c>
      <c r="BT2425" s="76" cm="1">
        <f t="array" ref="BT2425">INDEX($K:$P,ROW(),MATCH(BT$3,$K$2:$P$2,0))</f>
        <v>2</v>
      </c>
      <c r="BU2425" s="76" cm="1">
        <f t="array" ref="BU2425">INDEX($K:$P,ROW(),MATCH(BU$3,$K$2:$P$2,0))</f>
        <v>2</v>
      </c>
      <c r="BV2425" s="76" cm="1">
        <f t="array" ref="BV2425">INDEX($K:$P,ROW(),MATCH(BV$3,$K$2:$P$2,0))</f>
        <v>2</v>
      </c>
      <c r="BW2425" s="76" cm="1">
        <f t="array" ref="BW2425">INDEX($K:$P,ROW(),MATCH(BW$3,$K$2:$P$2,0))</f>
        <v>2</v>
      </c>
      <c r="BX2425" s="76" cm="1">
        <f t="array" ref="BX2425">INDEX($K:$P,ROW(),MATCH(BX$3,$K$2:$P$2,0))</f>
        <v>2</v>
      </c>
      <c r="BY2425" s="76" cm="1">
        <f t="array" ref="BY2425">INDEX($K:$P,ROW(),MATCH(BY$3,$K$2:$P$2,0))</f>
        <v>2</v>
      </c>
      <c r="BZ2425" s="76" cm="1">
        <f t="array" ref="BZ2425">INDEX($K:$P,ROW(),MATCH(BZ$3,$K$2:$P$2,0))</f>
        <v>2</v>
      </c>
      <c r="CA2425" s="76" cm="1">
        <f t="array" ref="CA2425">INDEX($K:$P,ROW(),MATCH(CA$3,$K$2:$P$2,0))</f>
        <v>2</v>
      </c>
      <c r="CB2425" s="76" cm="1">
        <f t="array" ref="CB2425">INDEX($K:$P,ROW(),MATCH(CB$3,$K$2:$P$2,0))</f>
        <v>2</v>
      </c>
      <c r="CC2425" s="76" cm="1">
        <f t="array" ref="CC2425">INDEX($K:$P,ROW(),MATCH(CC$3,$K$2:$P$2,0))</f>
        <v>2</v>
      </c>
      <c r="CD2425" s="76" cm="1">
        <f t="array" ref="CD2425">INDEX($K:$P,ROW(),MATCH(CD$3,$K$2:$P$2,0))</f>
        <v>2</v>
      </c>
      <c r="CE2425" s="76" cm="1">
        <f t="array" ref="CE2425">INDEX($K:$P,ROW(),MATCH(CE$3,$K$2:$P$2,0))</f>
        <v>2</v>
      </c>
      <c r="CF2425" s="76" cm="1">
        <f t="array" ref="CF2425">INDEX($K:$P,ROW(),MATCH(CF$3,$K$2:$P$2,0))</f>
        <v>2</v>
      </c>
      <c r="CG2425" s="76" cm="1">
        <f t="array" ref="CG2425">INDEX($K:$P,ROW(),MATCH(CG$3,$K$2:$P$2,0))</f>
        <v>2</v>
      </c>
      <c r="CH2425" s="76" cm="1">
        <f t="array" ref="CH2425">INDEX($K:$P,ROW(),MATCH(CH$3,$K$2:$P$2,0))</f>
        <v>2</v>
      </c>
      <c r="CI2425" s="76" cm="1">
        <f t="array" ref="CI2425">INDEX($K:$P,ROW(),MATCH(CI$3,$K$2:$P$2,0))</f>
        <v>2</v>
      </c>
      <c r="CJ2425" s="76" cm="1">
        <f t="array" ref="CJ2425">INDEX($K:$P,ROW(),MATCH(CJ$3,$K$2:$P$2,0))</f>
        <v>2</v>
      </c>
      <c r="CK2425" s="76" cm="1">
        <f t="array" ref="CK2425">INDEX($K:$P,ROW(),MATCH(CK$3,$K$2:$P$2,0))</f>
        <v>2</v>
      </c>
      <c r="CL2425" s="76" cm="1">
        <f t="array" ref="CL2425">INDEX($K:$P,ROW(),MATCH(CL$3,$K$2:$P$2,0))</f>
        <v>2</v>
      </c>
      <c r="CN2425" s="76"/>
      <c r="CO2425" s="76" t="e" cm="1">
        <f t="array" ref="CO2425">INDEX($K:$P,ROW(),MATCH(CO$3,$K$2:$P$2,0))</f>
        <v>#N/A</v>
      </c>
      <c r="CP2425" s="76" t="e" cm="1">
        <f t="array" ref="CP2425">INDEX($K:$P,ROW(),MATCH(CP$3,$K$2:$P$2,0))</f>
        <v>#N/A</v>
      </c>
      <c r="CQ2425" s="76" t="e" cm="1">
        <f t="array" ref="CQ2425">INDEX($K:$P,ROW(),MATCH(CQ$3,$K$2:$P$2,0))</f>
        <v>#N/A</v>
      </c>
      <c r="CR2425" s="76" t="e" cm="1">
        <f t="array" ref="CR2425">INDEX($K:$P,ROW(),MATCH(CR$3,$K$2:$P$2,0))</f>
        <v>#N/A</v>
      </c>
      <c r="CS2425" s="76" t="e" cm="1">
        <f t="array" ref="CS2425">INDEX($K:$P,ROW(),MATCH(CS$3,$K$2:$P$2,0))</f>
        <v>#N/A</v>
      </c>
      <c r="CT2425" s="76" t="e" cm="1">
        <f t="array" ref="CT2425">INDEX($K:$P,ROW(),MATCH(CT$3,$K$2:$P$2,0))</f>
        <v>#N/A</v>
      </c>
      <c r="CU2425" s="76" t="e" cm="1">
        <f t="array" ref="CU2425">INDEX($K:$P,ROW(),MATCH(CU$3,$K$2:$P$2,0))</f>
        <v>#N/A</v>
      </c>
      <c r="CV2425" s="76" t="e" cm="1">
        <f t="array" ref="CV2425">INDEX($K:$P,ROW(),MATCH(CV$3,$K$2:$P$2,0))</f>
        <v>#N/A</v>
      </c>
      <c r="CW2425" s="76" t="e" cm="1">
        <f t="array" ref="CW2425">INDEX($K:$P,ROW(),MATCH(CW$3,$K$2:$P$2,0))</f>
        <v>#N/A</v>
      </c>
      <c r="CX2425" s="76" t="e" cm="1">
        <f t="array" ref="CX2425">INDEX($K:$P,ROW(),MATCH(CX$3,$K$2:$P$2,0))</f>
        <v>#N/A</v>
      </c>
      <c r="CY2425" s="76" t="e" cm="1">
        <f t="array" ref="CY2425">INDEX($K:$P,ROW(),MATCH(CY$3,$K$2:$P$2,0))</f>
        <v>#N/A</v>
      </c>
      <c r="CZ2425" s="76" t="e" cm="1">
        <f t="array" ref="CZ2425">INDEX($K:$P,ROW(),MATCH(CZ$3,$K$2:$P$2,0))</f>
        <v>#N/A</v>
      </c>
      <c r="DA2425" s="76" t="e" cm="1">
        <f t="array" ref="DA2425">INDEX($K:$P,ROW(),MATCH(DA$3,$K$2:$P$2,0))</f>
        <v>#N/A</v>
      </c>
      <c r="DB2425" s="76" t="e" cm="1">
        <f t="array" ref="DB2425">INDEX($K:$P,ROW(),MATCH(DB$3,$K$2:$P$2,0))</f>
        <v>#N/A</v>
      </c>
      <c r="DC2425" s="76" t="e" cm="1">
        <f t="array" ref="DC2425">INDEX($K:$P,ROW(),MATCH(DC$3,$K$2:$P$2,0))</f>
        <v>#N/A</v>
      </c>
      <c r="DD2425" s="76" t="e" cm="1">
        <f t="array" ref="DD2425">INDEX($K:$P,ROW(),MATCH(DD$3,$K$2:$P$2,0))</f>
        <v>#N/A</v>
      </c>
      <c r="DE2425" s="76" t="e" cm="1">
        <f t="array" ref="DE2425">INDEX($K:$P,ROW(),MATCH(DE$3,$K$2:$P$2,0))</f>
        <v>#N/A</v>
      </c>
      <c r="DF2425" s="76" t="e" cm="1">
        <f t="array" ref="DF2425">INDEX($K:$P,ROW(),MATCH(DF$3,$K$2:$P$2,0))</f>
        <v>#N/A</v>
      </c>
      <c r="DG2425" s="76" t="e" cm="1">
        <f t="array" ref="DG2425">INDEX($K:$P,ROW(),MATCH(DG$3,$K$2:$P$2,0))</f>
        <v>#N/A</v>
      </c>
      <c r="DH2425" s="76" t="e" cm="1">
        <f t="array" ref="DH2425">INDEX($K:$P,ROW(),MATCH(DH$3,$K$2:$P$2,0))</f>
        <v>#N/A</v>
      </c>
      <c r="DI2425" s="76" t="e" cm="1">
        <f t="array" ref="DI2425">INDEX($K:$P,ROW(),MATCH(DI$3,$K$2:$P$2,0))</f>
        <v>#N/A</v>
      </c>
      <c r="DJ2425" s="76" t="e" cm="1">
        <f t="array" ref="DJ2425">INDEX($K:$P,ROW(),MATCH(DJ$3,$K$2:$P$2,0))</f>
        <v>#N/A</v>
      </c>
      <c r="DK2425" s="76" t="e" cm="1">
        <f t="array" ref="DK2425">INDEX($K:$P,ROW(),MATCH(DK$3,$K$2:$P$2,0))</f>
        <v>#N/A</v>
      </c>
      <c r="DL2425" s="76" t="e" cm="1">
        <f t="array" ref="DL2425">INDEX($K:$P,ROW(),MATCH(DL$3,$K$2:$P$2,0))</f>
        <v>#N/A</v>
      </c>
    </row>
    <row r="2426" spans="1:116" x14ac:dyDescent="0.4">
      <c r="D2426" t="s">
        <v>510</v>
      </c>
      <c r="E2426" s="8" t="str">
        <f t="shared" si="4817"/>
        <v>2426 VOV-TV-V</v>
      </c>
      <c r="G2426" s="127" t="str">
        <f>"# of "&amp;G2428&amp;"s"</f>
        <v># of implants</v>
      </c>
      <c r="H2426" s="12"/>
      <c r="I2426" s="60"/>
      <c r="J2426" s="60"/>
      <c r="K2426" s="117">
        <f t="shared" ref="K2426:P2426" ca="1" si="4818">SUMIF($3:$3,K$2,2426:2426)</f>
        <v>120000</v>
      </c>
      <c r="L2426" s="117">
        <f t="shared" ca="1" si="4818"/>
        <v>120000</v>
      </c>
      <c r="M2426" s="117">
        <f t="shared" ca="1" si="4818"/>
        <v>120000</v>
      </c>
      <c r="N2426" s="117">
        <f t="shared" ca="1" si="4818"/>
        <v>120000</v>
      </c>
      <c r="O2426" s="117">
        <f t="shared" ca="1" si="4818"/>
        <v>120000</v>
      </c>
      <c r="P2426" s="117">
        <f t="shared" ca="1" si="4818"/>
        <v>120000</v>
      </c>
      <c r="R2426" s="15"/>
      <c r="S2426" s="151" cm="1">
        <f t="array" aca="1" ref="S2426" ca="1">INDIRECT(S2418)*S2425</f>
        <v>10000</v>
      </c>
      <c r="T2426" s="151" cm="1">
        <f t="array" aca="1" ref="T2426" ca="1">INDIRECT(T2418)*T2425</f>
        <v>10000</v>
      </c>
      <c r="U2426" s="151" cm="1">
        <f t="array" aca="1" ref="U2426" ca="1">INDIRECT(U2418)*U2425</f>
        <v>10000</v>
      </c>
      <c r="V2426" s="151" cm="1">
        <f t="array" aca="1" ref="V2426" ca="1">INDIRECT(V2418)*V2425</f>
        <v>10000</v>
      </c>
      <c r="W2426" s="151" cm="1">
        <f t="array" aca="1" ref="W2426" ca="1">INDIRECT(W2418)*W2425</f>
        <v>10000</v>
      </c>
      <c r="X2426" s="151" cm="1">
        <f t="array" aca="1" ref="X2426" ca="1">INDIRECT(X2418)*X2425</f>
        <v>10000</v>
      </c>
      <c r="Y2426" s="151" cm="1">
        <f t="array" aca="1" ref="Y2426" ca="1">INDIRECT(Y2418)*Y2425</f>
        <v>10000</v>
      </c>
      <c r="Z2426" s="151" cm="1">
        <f t="array" aca="1" ref="Z2426" ca="1">INDIRECT(Z2418)*Z2425</f>
        <v>10000</v>
      </c>
      <c r="AA2426" s="151" cm="1">
        <f t="array" aca="1" ref="AA2426" ca="1">INDIRECT(AA2418)*AA2425</f>
        <v>10000</v>
      </c>
      <c r="AB2426" s="151" cm="1">
        <f t="array" aca="1" ref="AB2426" ca="1">INDIRECT(AB2418)*AB2425</f>
        <v>10000</v>
      </c>
      <c r="AC2426" s="151" cm="1">
        <f t="array" aca="1" ref="AC2426" ca="1">INDIRECT(AC2418)*AC2425</f>
        <v>10000</v>
      </c>
      <c r="AD2426" s="151" cm="1">
        <f t="array" aca="1" ref="AD2426" ca="1">INDIRECT(AD2418)*AD2425</f>
        <v>10000</v>
      </c>
      <c r="AE2426" s="151" cm="1">
        <f t="array" aca="1" ref="AE2426" ca="1">INDIRECT(AE2418)*AE2425</f>
        <v>10000</v>
      </c>
      <c r="AF2426" s="151" cm="1">
        <f t="array" aca="1" ref="AF2426" ca="1">INDIRECT(AF2418)*AF2425</f>
        <v>10000</v>
      </c>
      <c r="AG2426" s="151" cm="1">
        <f t="array" aca="1" ref="AG2426" ca="1">INDIRECT(AG2418)*AG2425</f>
        <v>10000</v>
      </c>
      <c r="AH2426" s="151" cm="1">
        <f t="array" aca="1" ref="AH2426" ca="1">INDIRECT(AH2418)*AH2425</f>
        <v>10000</v>
      </c>
      <c r="AI2426" s="151" cm="1">
        <f t="array" aca="1" ref="AI2426" ca="1">INDIRECT(AI2418)*AI2425</f>
        <v>10000</v>
      </c>
      <c r="AJ2426" s="151" cm="1">
        <f t="array" aca="1" ref="AJ2426" ca="1">INDIRECT(AJ2418)*AJ2425</f>
        <v>10000</v>
      </c>
      <c r="AK2426" s="151" cm="1">
        <f t="array" aca="1" ref="AK2426" ca="1">INDIRECT(AK2418)*AK2425</f>
        <v>10000</v>
      </c>
      <c r="AL2426" s="151" cm="1">
        <f t="array" aca="1" ref="AL2426" ca="1">INDIRECT(AL2418)*AL2425</f>
        <v>10000</v>
      </c>
      <c r="AM2426" s="151" cm="1">
        <f t="array" aca="1" ref="AM2426" ca="1">INDIRECT(AM2418)*AM2425</f>
        <v>10000</v>
      </c>
      <c r="AN2426" s="151" cm="1">
        <f t="array" aca="1" ref="AN2426" ca="1">INDIRECT(AN2418)*AN2425</f>
        <v>10000</v>
      </c>
      <c r="AO2426" s="151" cm="1">
        <f t="array" aca="1" ref="AO2426" ca="1">INDIRECT(AO2418)*AO2425</f>
        <v>10000</v>
      </c>
      <c r="AP2426" s="151" cm="1">
        <f t="array" aca="1" ref="AP2426" ca="1">INDIRECT(AP2418)*AP2425</f>
        <v>10000</v>
      </c>
      <c r="AQ2426" s="151" cm="1">
        <f t="array" aca="1" ref="AQ2426" ca="1">INDIRECT(AQ2418)*AQ2425</f>
        <v>10000</v>
      </c>
      <c r="AR2426" s="151" cm="1">
        <f t="array" aca="1" ref="AR2426" ca="1">INDIRECT(AR2418)*AR2425</f>
        <v>10000</v>
      </c>
      <c r="AS2426" s="151" cm="1">
        <f t="array" aca="1" ref="AS2426" ca="1">INDIRECT(AS2418)*AS2425</f>
        <v>10000</v>
      </c>
      <c r="AT2426" s="151" cm="1">
        <f t="array" aca="1" ref="AT2426" ca="1">INDIRECT(AT2418)*AT2425</f>
        <v>10000</v>
      </c>
      <c r="AU2426" s="151" cm="1">
        <f t="array" aca="1" ref="AU2426" ca="1">INDIRECT(AU2418)*AU2425</f>
        <v>10000</v>
      </c>
      <c r="AV2426" s="151" cm="1">
        <f t="array" aca="1" ref="AV2426" ca="1">INDIRECT(AV2418)*AV2425</f>
        <v>10000</v>
      </c>
      <c r="AW2426" s="151" cm="1">
        <f t="array" aca="1" ref="AW2426" ca="1">INDIRECT(AW2418)*AW2425</f>
        <v>10000</v>
      </c>
      <c r="AX2426" s="151" cm="1">
        <f t="array" aca="1" ref="AX2426" ca="1">INDIRECT(AX2418)*AX2425</f>
        <v>10000</v>
      </c>
      <c r="AY2426" s="151" cm="1">
        <f t="array" aca="1" ref="AY2426" ca="1">INDIRECT(AY2418)*AY2425</f>
        <v>10000</v>
      </c>
      <c r="AZ2426" s="151" cm="1">
        <f t="array" aca="1" ref="AZ2426" ca="1">INDIRECT(AZ2418)*AZ2425</f>
        <v>10000</v>
      </c>
      <c r="BA2426" s="151" cm="1">
        <f t="array" aca="1" ref="BA2426" ca="1">INDIRECT(BA2418)*BA2425</f>
        <v>10000</v>
      </c>
      <c r="BB2426" s="151" cm="1">
        <f t="array" aca="1" ref="BB2426" ca="1">INDIRECT(BB2418)*BB2425</f>
        <v>10000</v>
      </c>
      <c r="BC2426" s="151" cm="1">
        <f t="array" aca="1" ref="BC2426" ca="1">INDIRECT(BC2418)*BC2425</f>
        <v>10000</v>
      </c>
      <c r="BD2426" s="151" cm="1">
        <f t="array" aca="1" ref="BD2426" ca="1">INDIRECT(BD2418)*BD2425</f>
        <v>10000</v>
      </c>
      <c r="BE2426" s="151" cm="1">
        <f t="array" aca="1" ref="BE2426" ca="1">INDIRECT(BE2418)*BE2425</f>
        <v>10000</v>
      </c>
      <c r="BF2426" s="151" cm="1">
        <f t="array" aca="1" ref="BF2426" ca="1">INDIRECT(BF2418)*BF2425</f>
        <v>10000</v>
      </c>
      <c r="BG2426" s="151" cm="1">
        <f t="array" aca="1" ref="BG2426" ca="1">INDIRECT(BG2418)*BG2425</f>
        <v>10000</v>
      </c>
      <c r="BH2426" s="151" cm="1">
        <f t="array" aca="1" ref="BH2426" ca="1">INDIRECT(BH2418)*BH2425</f>
        <v>10000</v>
      </c>
      <c r="BI2426" s="151" cm="1">
        <f t="array" aca="1" ref="BI2426" ca="1">INDIRECT(BI2418)*BI2425</f>
        <v>10000</v>
      </c>
      <c r="BJ2426" s="151" cm="1">
        <f t="array" aca="1" ref="BJ2426" ca="1">INDIRECT(BJ2418)*BJ2425</f>
        <v>10000</v>
      </c>
      <c r="BK2426" s="151" cm="1">
        <f t="array" aca="1" ref="BK2426" ca="1">INDIRECT(BK2418)*BK2425</f>
        <v>10000</v>
      </c>
      <c r="BL2426" s="151" cm="1">
        <f t="array" aca="1" ref="BL2426" ca="1">INDIRECT(BL2418)*BL2425</f>
        <v>10000</v>
      </c>
      <c r="BM2426" s="151" cm="1">
        <f t="array" aca="1" ref="BM2426" ca="1">INDIRECT(BM2418)*BM2425</f>
        <v>10000</v>
      </c>
      <c r="BN2426" s="151" cm="1">
        <f t="array" aca="1" ref="BN2426" ca="1">INDIRECT(BN2418)*BN2425</f>
        <v>10000</v>
      </c>
      <c r="BO2426" s="151" cm="1">
        <f t="array" aca="1" ref="BO2426" ca="1">INDIRECT(BO2418)*BO2425</f>
        <v>10000</v>
      </c>
      <c r="BP2426" s="151" cm="1">
        <f t="array" aca="1" ref="BP2426" ca="1">INDIRECT(BP2418)*BP2425</f>
        <v>10000</v>
      </c>
      <c r="BQ2426" s="151" cm="1">
        <f t="array" aca="1" ref="BQ2426" ca="1">INDIRECT(BQ2418)*BQ2425</f>
        <v>10000</v>
      </c>
      <c r="BR2426" s="151" cm="1">
        <f t="array" aca="1" ref="BR2426" ca="1">INDIRECT(BR2418)*BR2425</f>
        <v>10000</v>
      </c>
      <c r="BS2426" s="151" cm="1">
        <f t="array" aca="1" ref="BS2426" ca="1">INDIRECT(BS2418)*BS2425</f>
        <v>10000</v>
      </c>
      <c r="BT2426" s="151" cm="1">
        <f t="array" aca="1" ref="BT2426" ca="1">INDIRECT(BT2418)*BT2425</f>
        <v>10000</v>
      </c>
      <c r="BU2426" s="151" cm="1">
        <f t="array" aca="1" ref="BU2426" ca="1">INDIRECT(BU2418)*BU2425</f>
        <v>10000</v>
      </c>
      <c r="BV2426" s="151" cm="1">
        <f t="array" aca="1" ref="BV2426" ca="1">INDIRECT(BV2418)*BV2425</f>
        <v>10000</v>
      </c>
      <c r="BW2426" s="151" cm="1">
        <f t="array" aca="1" ref="BW2426" ca="1">INDIRECT(BW2418)*BW2425</f>
        <v>10000</v>
      </c>
      <c r="BX2426" s="151" cm="1">
        <f t="array" aca="1" ref="BX2426" ca="1">INDIRECT(BX2418)*BX2425</f>
        <v>10000</v>
      </c>
      <c r="BY2426" s="151" cm="1">
        <f t="array" aca="1" ref="BY2426" ca="1">INDIRECT(BY2418)*BY2425</f>
        <v>10000</v>
      </c>
      <c r="BZ2426" s="151" cm="1">
        <f t="array" aca="1" ref="BZ2426" ca="1">INDIRECT(BZ2418)*BZ2425</f>
        <v>10000</v>
      </c>
      <c r="CA2426" s="151" cm="1">
        <f t="array" aca="1" ref="CA2426" ca="1">INDIRECT(CA2418)*CA2425</f>
        <v>10000</v>
      </c>
      <c r="CB2426" s="151" cm="1">
        <f t="array" aca="1" ref="CB2426" ca="1">INDIRECT(CB2418)*CB2425</f>
        <v>10000</v>
      </c>
      <c r="CC2426" s="151" cm="1">
        <f t="array" aca="1" ref="CC2426" ca="1">INDIRECT(CC2418)*CC2425</f>
        <v>10000</v>
      </c>
      <c r="CD2426" s="151" cm="1">
        <f t="array" aca="1" ref="CD2426" ca="1">INDIRECT(CD2418)*CD2425</f>
        <v>10000</v>
      </c>
      <c r="CE2426" s="151" cm="1">
        <f t="array" aca="1" ref="CE2426" ca="1">INDIRECT(CE2418)*CE2425</f>
        <v>10000</v>
      </c>
      <c r="CF2426" s="151" cm="1">
        <f t="array" aca="1" ref="CF2426" ca="1">INDIRECT(CF2418)*CF2425</f>
        <v>10000</v>
      </c>
      <c r="CG2426" s="151" cm="1">
        <f t="array" aca="1" ref="CG2426" ca="1">INDIRECT(CG2418)*CG2425</f>
        <v>10000</v>
      </c>
      <c r="CH2426" s="151" cm="1">
        <f t="array" aca="1" ref="CH2426" ca="1">INDIRECT(CH2418)*CH2425</f>
        <v>10000</v>
      </c>
      <c r="CI2426" s="151" cm="1">
        <f t="array" aca="1" ref="CI2426" ca="1">INDIRECT(CI2418)*CI2425</f>
        <v>10000</v>
      </c>
      <c r="CJ2426" s="151" cm="1">
        <f t="array" aca="1" ref="CJ2426" ca="1">INDIRECT(CJ2418)*CJ2425</f>
        <v>10000</v>
      </c>
      <c r="CK2426" s="151" cm="1">
        <f t="array" aca="1" ref="CK2426" ca="1">INDIRECT(CK2418)*CK2425</f>
        <v>10000</v>
      </c>
      <c r="CL2426" s="151" cm="1">
        <f t="array" aca="1" ref="CL2426" ca="1">INDIRECT(CL2418)*CL2425</f>
        <v>10000</v>
      </c>
      <c r="CN2426" s="240"/>
      <c r="CO2426" s="151" t="e" cm="1">
        <f t="array" aca="1" ref="CO2426" ca="1">INDIRECT(CO2418)*CO2425</f>
        <v>#N/A</v>
      </c>
      <c r="CP2426" s="151" t="e" cm="1">
        <f t="array" aca="1" ref="CP2426" ca="1">INDIRECT(CP2418)*CP2425</f>
        <v>#N/A</v>
      </c>
      <c r="CQ2426" s="151" t="e" cm="1">
        <f t="array" aca="1" ref="CQ2426" ca="1">INDIRECT(CQ2418)*CQ2425</f>
        <v>#N/A</v>
      </c>
      <c r="CR2426" s="151" t="e" cm="1">
        <f t="array" aca="1" ref="CR2426" ca="1">INDIRECT(CR2418)*CR2425</f>
        <v>#N/A</v>
      </c>
      <c r="CS2426" s="151" t="e" cm="1">
        <f t="array" aca="1" ref="CS2426" ca="1">INDIRECT(CS2418)*CS2425</f>
        <v>#N/A</v>
      </c>
      <c r="CT2426" s="151" t="e" cm="1">
        <f t="array" aca="1" ref="CT2426" ca="1">INDIRECT(CT2418)*CT2425</f>
        <v>#N/A</v>
      </c>
      <c r="CU2426" s="151" t="e" cm="1">
        <f t="array" aca="1" ref="CU2426" ca="1">INDIRECT(CU2418)*CU2425</f>
        <v>#N/A</v>
      </c>
      <c r="CV2426" s="151" t="e" cm="1">
        <f t="array" aca="1" ref="CV2426" ca="1">INDIRECT(CV2418)*CV2425</f>
        <v>#N/A</v>
      </c>
      <c r="CW2426" s="151" t="e" cm="1">
        <f t="array" aca="1" ref="CW2426" ca="1">INDIRECT(CW2418)*CW2425</f>
        <v>#N/A</v>
      </c>
      <c r="CX2426" s="151" t="e" cm="1">
        <f t="array" aca="1" ref="CX2426" ca="1">INDIRECT(CX2418)*CX2425</f>
        <v>#N/A</v>
      </c>
      <c r="CY2426" s="151" t="e" cm="1">
        <f t="array" aca="1" ref="CY2426" ca="1">INDIRECT(CY2418)*CY2425</f>
        <v>#N/A</v>
      </c>
      <c r="CZ2426" s="151" t="e" cm="1">
        <f t="array" aca="1" ref="CZ2426" ca="1">INDIRECT(CZ2418)*CZ2425</f>
        <v>#N/A</v>
      </c>
      <c r="DA2426" s="151" t="e" cm="1">
        <f t="array" aca="1" ref="DA2426" ca="1">INDIRECT(DA2418)*DA2425</f>
        <v>#N/A</v>
      </c>
      <c r="DB2426" s="151" t="e" cm="1">
        <f t="array" aca="1" ref="DB2426" ca="1">INDIRECT(DB2418)*DB2425</f>
        <v>#N/A</v>
      </c>
      <c r="DC2426" s="151" t="e" cm="1">
        <f t="array" aca="1" ref="DC2426" ca="1">INDIRECT(DC2418)*DC2425</f>
        <v>#N/A</v>
      </c>
      <c r="DD2426" s="151" t="e" cm="1">
        <f t="array" aca="1" ref="DD2426" ca="1">INDIRECT(DD2418)*DD2425</f>
        <v>#N/A</v>
      </c>
      <c r="DE2426" s="151" t="e" cm="1">
        <f t="array" aca="1" ref="DE2426" ca="1">INDIRECT(DE2418)*DE2425</f>
        <v>#N/A</v>
      </c>
      <c r="DF2426" s="151" t="e" cm="1">
        <f t="array" aca="1" ref="DF2426" ca="1">INDIRECT(DF2418)*DF2425</f>
        <v>#N/A</v>
      </c>
      <c r="DG2426" s="151" t="e" cm="1">
        <f t="array" aca="1" ref="DG2426" ca="1">INDIRECT(DG2418)*DG2425</f>
        <v>#N/A</v>
      </c>
      <c r="DH2426" s="151" t="e" cm="1">
        <f t="array" aca="1" ref="DH2426" ca="1">INDIRECT(DH2418)*DH2425</f>
        <v>#N/A</v>
      </c>
      <c r="DI2426" s="151" t="e" cm="1">
        <f t="array" aca="1" ref="DI2426" ca="1">INDIRECT(DI2418)*DI2425</f>
        <v>#N/A</v>
      </c>
      <c r="DJ2426" s="151" t="e" cm="1">
        <f t="array" aca="1" ref="DJ2426" ca="1">INDIRECT(DJ2418)*DJ2425</f>
        <v>#N/A</v>
      </c>
      <c r="DK2426" s="151" t="e" cm="1">
        <f t="array" aca="1" ref="DK2426" ca="1">INDIRECT(DK2418)*DK2425</f>
        <v>#N/A</v>
      </c>
      <c r="DL2426" s="151" t="e" cm="1">
        <f t="array" aca="1" ref="DL2426" ca="1">INDIRECT(DL2418)*DL2425</f>
        <v>#N/A</v>
      </c>
    </row>
    <row r="2427" spans="1:116" x14ac:dyDescent="0.4">
      <c r="B2427" t="s">
        <v>332</v>
      </c>
      <c r="D2427" t="s">
        <v>510</v>
      </c>
      <c r="E2427" s="8" t="str">
        <f t="shared" ref="E2427" si="4819">ROW()&amp;" "&amp;D2427</f>
        <v>2427 VOV-TV-V</v>
      </c>
      <c r="G2427" s="136" t="str">
        <f>G2415</f>
        <v>Surgical procedures</v>
      </c>
      <c r="H2427" s="12"/>
      <c r="I2427" s="60"/>
      <c r="J2427" s="60"/>
      <c r="K2427" s="38"/>
      <c r="L2427" s="38"/>
      <c r="M2427" s="38"/>
      <c r="N2427" s="38"/>
      <c r="O2427" s="38"/>
      <c r="P2427" s="38"/>
      <c r="R2427" s="15"/>
      <c r="S2427" s="240"/>
      <c r="T2427" s="240"/>
      <c r="U2427" s="240"/>
      <c r="V2427" s="240"/>
      <c r="W2427" s="240"/>
      <c r="X2427" s="240"/>
      <c r="Y2427" s="240"/>
      <c r="Z2427" s="240"/>
      <c r="AA2427" s="240"/>
      <c r="AB2427" s="240"/>
      <c r="AC2427" s="240"/>
      <c r="AD2427" s="240"/>
      <c r="AE2427" s="240"/>
      <c r="AF2427" s="240"/>
      <c r="AG2427" s="240"/>
      <c r="AH2427" s="240"/>
      <c r="AI2427" s="240"/>
      <c r="AJ2427" s="240"/>
      <c r="AK2427" s="240"/>
      <c r="AL2427" s="240"/>
      <c r="AM2427" s="240"/>
      <c r="AN2427" s="240"/>
      <c r="AO2427" s="240"/>
      <c r="AP2427" s="240"/>
      <c r="AQ2427" s="240"/>
      <c r="AR2427" s="240"/>
      <c r="AS2427" s="240"/>
      <c r="AT2427" s="240"/>
      <c r="AU2427" s="240"/>
      <c r="AV2427" s="240"/>
      <c r="AW2427" s="240"/>
      <c r="AX2427" s="240"/>
      <c r="AY2427" s="240"/>
      <c r="AZ2427" s="240"/>
      <c r="BA2427" s="240"/>
      <c r="BB2427" s="240"/>
      <c r="BC2427" s="240"/>
      <c r="BD2427" s="240"/>
      <c r="BE2427" s="240"/>
      <c r="BF2427" s="240"/>
      <c r="BG2427" s="240"/>
      <c r="BH2427" s="240"/>
      <c r="BI2427" s="240"/>
      <c r="BJ2427" s="240"/>
      <c r="BK2427" s="240"/>
      <c r="BL2427" s="240"/>
      <c r="BM2427" s="240"/>
      <c r="BN2427" s="240"/>
      <c r="BO2427" s="240"/>
      <c r="BP2427" s="240"/>
      <c r="BQ2427" s="240"/>
      <c r="BR2427" s="240"/>
      <c r="BS2427" s="240"/>
      <c r="BT2427" s="240"/>
      <c r="BU2427" s="240"/>
      <c r="BV2427" s="240"/>
      <c r="BW2427" s="240"/>
      <c r="BX2427" s="240"/>
      <c r="BY2427" s="240"/>
      <c r="BZ2427" s="240"/>
      <c r="CA2427" s="240"/>
      <c r="CB2427" s="240"/>
      <c r="CC2427" s="240"/>
      <c r="CD2427" s="240"/>
      <c r="CE2427" s="240"/>
      <c r="CF2427" s="240"/>
      <c r="CG2427" s="240"/>
      <c r="CH2427" s="240"/>
      <c r="CI2427" s="240"/>
      <c r="CJ2427" s="240"/>
      <c r="CK2427" s="240"/>
      <c r="CL2427" s="240"/>
      <c r="CN2427" s="60"/>
      <c r="CO2427" s="76"/>
      <c r="CP2427" s="76"/>
      <c r="CQ2427" s="76"/>
      <c r="CR2427" s="76"/>
      <c r="CS2427" s="76"/>
      <c r="CT2427" s="76"/>
      <c r="CU2427" s="76"/>
      <c r="CV2427" s="76"/>
      <c r="CW2427" s="76"/>
      <c r="CX2427" s="76"/>
      <c r="CY2427" s="76"/>
      <c r="CZ2427" s="76"/>
      <c r="DA2427" s="76"/>
      <c r="DB2427" s="76"/>
      <c r="DC2427" s="76"/>
      <c r="DD2427" s="76"/>
      <c r="DE2427" s="76"/>
      <c r="DF2427" s="76"/>
      <c r="DG2427" s="76"/>
      <c r="DH2427" s="76"/>
      <c r="DI2427" s="76"/>
      <c r="DJ2427" s="76"/>
      <c r="DK2427" s="76"/>
      <c r="DL2427" s="76"/>
    </row>
    <row r="2428" spans="1:116" x14ac:dyDescent="0.4">
      <c r="B2428" t="s">
        <v>332</v>
      </c>
      <c r="D2428" t="s">
        <v>510</v>
      </c>
      <c r="E2428" s="8" t="str">
        <f>ROW()&amp;" "&amp;D2428</f>
        <v>2428 VOV-TV-V</v>
      </c>
      <c r="G2428" s="191" t="str">
        <f>IFERROR(SUBSTITUTE(TRIM(MID(G2423, SEARCH("-", G2423) + 1, LEN(G2423))),":",""),"no unit")</f>
        <v>implant</v>
      </c>
      <c r="H2428" s="27"/>
      <c r="I2428" s="78"/>
      <c r="J2428" s="78"/>
      <c r="K2428" s="33"/>
      <c r="L2428" s="33"/>
      <c r="M2428" s="33"/>
      <c r="N2428" s="33"/>
      <c r="O2428" s="33"/>
      <c r="P2428" s="33"/>
      <c r="R2428" s="33"/>
      <c r="S2428" s="80"/>
      <c r="T2428" s="80"/>
      <c r="U2428" s="80"/>
      <c r="V2428" s="80"/>
      <c r="W2428" s="80"/>
      <c r="X2428" s="80"/>
      <c r="Y2428" s="80"/>
      <c r="Z2428" s="80"/>
      <c r="AA2428" s="80"/>
      <c r="AB2428" s="80"/>
      <c r="AC2428" s="80"/>
      <c r="AD2428" s="80"/>
      <c r="AE2428" s="80"/>
      <c r="AF2428" s="80"/>
      <c r="AG2428" s="80"/>
      <c r="AH2428" s="80"/>
      <c r="AI2428" s="80"/>
      <c r="AJ2428" s="80"/>
      <c r="AK2428" s="80"/>
      <c r="AL2428" s="80"/>
      <c r="AM2428" s="80"/>
      <c r="AN2428" s="80"/>
      <c r="AO2428" s="80"/>
      <c r="AP2428" s="80"/>
      <c r="AQ2428" s="80"/>
      <c r="AR2428" s="80"/>
      <c r="AS2428" s="80"/>
      <c r="AT2428" s="80"/>
      <c r="AU2428" s="80"/>
      <c r="AV2428" s="80"/>
      <c r="AW2428" s="80"/>
      <c r="AX2428" s="80"/>
      <c r="AY2428" s="80"/>
      <c r="AZ2428" s="80"/>
      <c r="BA2428" s="80"/>
      <c r="BB2428" s="80"/>
      <c r="BC2428" s="80"/>
      <c r="BD2428" s="80"/>
      <c r="BE2428" s="80"/>
      <c r="BF2428" s="80"/>
      <c r="BG2428" s="80"/>
      <c r="BH2428" s="80"/>
      <c r="BI2428" s="80"/>
      <c r="BJ2428" s="80"/>
      <c r="BK2428" s="80"/>
      <c r="BL2428" s="80"/>
      <c r="BM2428" s="80"/>
      <c r="BN2428" s="80"/>
      <c r="BO2428" s="80"/>
      <c r="BP2428" s="80"/>
      <c r="BQ2428" s="80"/>
      <c r="BR2428" s="80"/>
      <c r="BS2428" s="80"/>
      <c r="BT2428" s="80"/>
      <c r="BU2428" s="80"/>
      <c r="BV2428" s="80"/>
      <c r="BW2428" s="80"/>
      <c r="BX2428" s="80"/>
      <c r="BY2428" s="80"/>
      <c r="BZ2428" s="80"/>
      <c r="CA2428" s="80"/>
      <c r="CB2428" s="80"/>
      <c r="CC2428" s="80"/>
      <c r="CD2428" s="80"/>
      <c r="CE2428" s="80"/>
      <c r="CF2428" s="80"/>
      <c r="CG2428" s="80"/>
      <c r="CH2428" s="80"/>
      <c r="CI2428" s="80"/>
      <c r="CJ2428" s="80"/>
      <c r="CK2428" s="80"/>
      <c r="CL2428" s="80"/>
      <c r="CN2428" s="78"/>
      <c r="CO2428" s="77"/>
      <c r="CP2428" s="77"/>
      <c r="CQ2428" s="77"/>
      <c r="CR2428" s="77"/>
      <c r="CS2428" s="77"/>
      <c r="CT2428" s="77"/>
      <c r="CU2428" s="77"/>
      <c r="CV2428" s="77"/>
      <c r="CW2428" s="77"/>
      <c r="CX2428" s="77"/>
      <c r="CY2428" s="77"/>
      <c r="CZ2428" s="77"/>
      <c r="DA2428" s="77"/>
      <c r="DB2428" s="77"/>
      <c r="DC2428" s="77"/>
      <c r="DD2428" s="77"/>
      <c r="DE2428" s="77"/>
      <c r="DF2428" s="77"/>
      <c r="DG2428" s="77"/>
      <c r="DH2428" s="77"/>
      <c r="DI2428" s="77"/>
      <c r="DJ2428" s="77"/>
      <c r="DK2428" s="77"/>
      <c r="DL2428" s="77"/>
    </row>
    <row r="2429" spans="1:116" x14ac:dyDescent="0.4">
      <c r="B2429" t="s">
        <v>332</v>
      </c>
      <c r="D2429" t="s">
        <v>510</v>
      </c>
      <c r="E2429" s="8" t="str">
        <f t="shared" ref="E2429:E2434" si="4820">ROW()&amp;" "&amp;D2429</f>
        <v>2429 VOV-TV-V</v>
      </c>
      <c r="G2429" s="136" t="s">
        <v>461</v>
      </c>
      <c r="H2429" s="27"/>
      <c r="I2429" s="78"/>
      <c r="J2429" s="78"/>
      <c r="K2429" s="33"/>
      <c r="L2429" s="33"/>
      <c r="M2429" s="33"/>
      <c r="N2429" s="33"/>
      <c r="O2429" s="33"/>
      <c r="P2429" s="33"/>
      <c r="R2429" s="33"/>
      <c r="S2429" s="80" t="str">
        <f>S2417</f>
        <v>S$16</v>
      </c>
      <c r="T2429" s="80" t="str">
        <f t="shared" ref="T2429:CE2429" si="4821">T2417</f>
        <v>T$16</v>
      </c>
      <c r="U2429" s="80" t="str">
        <f t="shared" si="4821"/>
        <v>U$16</v>
      </c>
      <c r="V2429" s="80" t="str">
        <f t="shared" si="4821"/>
        <v>V$16</v>
      </c>
      <c r="W2429" s="80" t="str">
        <f t="shared" si="4821"/>
        <v>W$16</v>
      </c>
      <c r="X2429" s="80" t="str">
        <f t="shared" si="4821"/>
        <v>X$16</v>
      </c>
      <c r="Y2429" s="80" t="str">
        <f t="shared" si="4821"/>
        <v>Y$16</v>
      </c>
      <c r="Z2429" s="80" t="str">
        <f t="shared" si="4821"/>
        <v>Z$16</v>
      </c>
      <c r="AA2429" s="80" t="str">
        <f t="shared" si="4821"/>
        <v>AA$16</v>
      </c>
      <c r="AB2429" s="80" t="str">
        <f t="shared" si="4821"/>
        <v>AB$16</v>
      </c>
      <c r="AC2429" s="80" t="str">
        <f t="shared" si="4821"/>
        <v>AC$16</v>
      </c>
      <c r="AD2429" s="80" t="str">
        <f t="shared" si="4821"/>
        <v>AD$16</v>
      </c>
      <c r="AE2429" s="80" t="str">
        <f t="shared" si="4821"/>
        <v>AE$16</v>
      </c>
      <c r="AF2429" s="80" t="str">
        <f t="shared" si="4821"/>
        <v>AF$16</v>
      </c>
      <c r="AG2429" s="80" t="str">
        <f t="shared" si="4821"/>
        <v>AG$16</v>
      </c>
      <c r="AH2429" s="80" t="str">
        <f t="shared" si="4821"/>
        <v>AH$16</v>
      </c>
      <c r="AI2429" s="80" t="str">
        <f t="shared" si="4821"/>
        <v>AI$16</v>
      </c>
      <c r="AJ2429" s="80" t="str">
        <f t="shared" si="4821"/>
        <v>AJ$16</v>
      </c>
      <c r="AK2429" s="80" t="str">
        <f t="shared" si="4821"/>
        <v>AK$16</v>
      </c>
      <c r="AL2429" s="80" t="str">
        <f t="shared" si="4821"/>
        <v>AL$16</v>
      </c>
      <c r="AM2429" s="80" t="str">
        <f t="shared" si="4821"/>
        <v>AM$16</v>
      </c>
      <c r="AN2429" s="80" t="str">
        <f t="shared" si="4821"/>
        <v>AN$16</v>
      </c>
      <c r="AO2429" s="80" t="str">
        <f t="shared" si="4821"/>
        <v>AO$16</v>
      </c>
      <c r="AP2429" s="80" t="str">
        <f t="shared" si="4821"/>
        <v>AP$16</v>
      </c>
      <c r="AQ2429" s="80" t="str">
        <f t="shared" si="4821"/>
        <v>AQ$16</v>
      </c>
      <c r="AR2429" s="80" t="str">
        <f t="shared" si="4821"/>
        <v>AR$16</v>
      </c>
      <c r="AS2429" s="80" t="str">
        <f t="shared" si="4821"/>
        <v>AS$16</v>
      </c>
      <c r="AT2429" s="80" t="str">
        <f t="shared" si="4821"/>
        <v>AT$16</v>
      </c>
      <c r="AU2429" s="80" t="str">
        <f t="shared" si="4821"/>
        <v>AU$16</v>
      </c>
      <c r="AV2429" s="80" t="str">
        <f t="shared" si="4821"/>
        <v>AV$16</v>
      </c>
      <c r="AW2429" s="80" t="str">
        <f t="shared" si="4821"/>
        <v>AW$16</v>
      </c>
      <c r="AX2429" s="80" t="str">
        <f t="shared" si="4821"/>
        <v>AX$16</v>
      </c>
      <c r="AY2429" s="80" t="str">
        <f t="shared" si="4821"/>
        <v>AY$16</v>
      </c>
      <c r="AZ2429" s="80" t="str">
        <f t="shared" si="4821"/>
        <v>AZ$16</v>
      </c>
      <c r="BA2429" s="80" t="str">
        <f t="shared" si="4821"/>
        <v>BA$16</v>
      </c>
      <c r="BB2429" s="80" t="str">
        <f t="shared" si="4821"/>
        <v>BB$16</v>
      </c>
      <c r="BC2429" s="80" t="str">
        <f t="shared" si="4821"/>
        <v>BC$16</v>
      </c>
      <c r="BD2429" s="80" t="str">
        <f t="shared" si="4821"/>
        <v>BD$16</v>
      </c>
      <c r="BE2429" s="80" t="str">
        <f t="shared" si="4821"/>
        <v>BE$16</v>
      </c>
      <c r="BF2429" s="80" t="str">
        <f t="shared" si="4821"/>
        <v>BF$16</v>
      </c>
      <c r="BG2429" s="80" t="str">
        <f t="shared" si="4821"/>
        <v>BG$16</v>
      </c>
      <c r="BH2429" s="80" t="str">
        <f t="shared" si="4821"/>
        <v>BH$16</v>
      </c>
      <c r="BI2429" s="80" t="str">
        <f t="shared" si="4821"/>
        <v>BI$16</v>
      </c>
      <c r="BJ2429" s="80" t="str">
        <f t="shared" si="4821"/>
        <v>BJ$16</v>
      </c>
      <c r="BK2429" s="80" t="str">
        <f t="shared" si="4821"/>
        <v>BK$16</v>
      </c>
      <c r="BL2429" s="80" t="str">
        <f t="shared" si="4821"/>
        <v>BL$16</v>
      </c>
      <c r="BM2429" s="80" t="str">
        <f t="shared" si="4821"/>
        <v>BM$16</v>
      </c>
      <c r="BN2429" s="80" t="str">
        <f t="shared" si="4821"/>
        <v>BN$16</v>
      </c>
      <c r="BO2429" s="80" t="str">
        <f t="shared" si="4821"/>
        <v>BO$16</v>
      </c>
      <c r="BP2429" s="80" t="str">
        <f t="shared" si="4821"/>
        <v>BP$16</v>
      </c>
      <c r="BQ2429" s="80" t="str">
        <f t="shared" si="4821"/>
        <v>BQ$16</v>
      </c>
      <c r="BR2429" s="80" t="str">
        <f t="shared" si="4821"/>
        <v>BR$16</v>
      </c>
      <c r="BS2429" s="80" t="str">
        <f t="shared" si="4821"/>
        <v>BS$16</v>
      </c>
      <c r="BT2429" s="80" t="str">
        <f t="shared" si="4821"/>
        <v>BT$16</v>
      </c>
      <c r="BU2429" s="80" t="str">
        <f t="shared" si="4821"/>
        <v>BU$16</v>
      </c>
      <c r="BV2429" s="80" t="str">
        <f t="shared" si="4821"/>
        <v>BV$16</v>
      </c>
      <c r="BW2429" s="80" t="str">
        <f t="shared" si="4821"/>
        <v>BW$16</v>
      </c>
      <c r="BX2429" s="80" t="str">
        <f t="shared" si="4821"/>
        <v>BX$16</v>
      </c>
      <c r="BY2429" s="80" t="str">
        <f t="shared" si="4821"/>
        <v>BY$16</v>
      </c>
      <c r="BZ2429" s="80" t="str">
        <f t="shared" si="4821"/>
        <v>BZ$16</v>
      </c>
      <c r="CA2429" s="80" t="str">
        <f t="shared" si="4821"/>
        <v>CA$16</v>
      </c>
      <c r="CB2429" s="80" t="str">
        <f t="shared" si="4821"/>
        <v>CB$16</v>
      </c>
      <c r="CC2429" s="80" t="str">
        <f t="shared" si="4821"/>
        <v>CC$16</v>
      </c>
      <c r="CD2429" s="80" t="str">
        <f t="shared" si="4821"/>
        <v>CD$16</v>
      </c>
      <c r="CE2429" s="80" t="str">
        <f t="shared" si="4821"/>
        <v>CE$16</v>
      </c>
      <c r="CF2429" s="80" t="str">
        <f t="shared" ref="CF2429:CL2429" si="4822">CF2417</f>
        <v>CF$16</v>
      </c>
      <c r="CG2429" s="80" t="str">
        <f t="shared" si="4822"/>
        <v>CG$16</v>
      </c>
      <c r="CH2429" s="80" t="str">
        <f t="shared" si="4822"/>
        <v>CH$16</v>
      </c>
      <c r="CI2429" s="80" t="str">
        <f t="shared" si="4822"/>
        <v>CI$16</v>
      </c>
      <c r="CJ2429" s="80" t="str">
        <f t="shared" si="4822"/>
        <v>CJ$16</v>
      </c>
      <c r="CK2429" s="80" t="str">
        <f t="shared" si="4822"/>
        <v>CK$16</v>
      </c>
      <c r="CL2429" s="80" t="str">
        <f t="shared" si="4822"/>
        <v>CL$16</v>
      </c>
      <c r="CN2429" s="78"/>
      <c r="CO2429" s="80" t="str">
        <f t="shared" ref="CO2429:DL2429" si="4823">CO2417</f>
        <v>CO$16</v>
      </c>
      <c r="CP2429" s="80" t="str">
        <f t="shared" si="4823"/>
        <v>CP$16</v>
      </c>
      <c r="CQ2429" s="80" t="str">
        <f t="shared" si="4823"/>
        <v>CQ$16</v>
      </c>
      <c r="CR2429" s="80" t="str">
        <f t="shared" si="4823"/>
        <v>CR$16</v>
      </c>
      <c r="CS2429" s="80" t="str">
        <f t="shared" si="4823"/>
        <v>CS$16</v>
      </c>
      <c r="CT2429" s="80" t="str">
        <f t="shared" si="4823"/>
        <v>CT$16</v>
      </c>
      <c r="CU2429" s="80" t="str">
        <f t="shared" si="4823"/>
        <v>CU$16</v>
      </c>
      <c r="CV2429" s="80" t="str">
        <f t="shared" si="4823"/>
        <v>CV$16</v>
      </c>
      <c r="CW2429" s="80" t="str">
        <f t="shared" si="4823"/>
        <v>CW$16</v>
      </c>
      <c r="CX2429" s="80" t="str">
        <f t="shared" si="4823"/>
        <v>CX$16</v>
      </c>
      <c r="CY2429" s="80" t="str">
        <f t="shared" si="4823"/>
        <v>CY$16</v>
      </c>
      <c r="CZ2429" s="80" t="str">
        <f t="shared" si="4823"/>
        <v>CZ$16</v>
      </c>
      <c r="DA2429" s="80" t="str">
        <f t="shared" si="4823"/>
        <v>DA$16</v>
      </c>
      <c r="DB2429" s="80" t="str">
        <f t="shared" si="4823"/>
        <v>DB$16</v>
      </c>
      <c r="DC2429" s="80" t="str">
        <f t="shared" si="4823"/>
        <v>DC$16</v>
      </c>
      <c r="DD2429" s="80" t="str">
        <f t="shared" si="4823"/>
        <v>DD$16</v>
      </c>
      <c r="DE2429" s="80" t="str">
        <f t="shared" si="4823"/>
        <v>DE$16</v>
      </c>
      <c r="DF2429" s="80" t="str">
        <f t="shared" si="4823"/>
        <v>DF$16</v>
      </c>
      <c r="DG2429" s="80" t="str">
        <f t="shared" si="4823"/>
        <v>DG$16</v>
      </c>
      <c r="DH2429" s="80" t="str">
        <f t="shared" si="4823"/>
        <v>DH$16</v>
      </c>
      <c r="DI2429" s="80" t="str">
        <f t="shared" si="4823"/>
        <v>DI$16</v>
      </c>
      <c r="DJ2429" s="80" t="str">
        <f t="shared" si="4823"/>
        <v>DJ$16</v>
      </c>
      <c r="DK2429" s="80" t="str">
        <f t="shared" si="4823"/>
        <v>DK$16</v>
      </c>
      <c r="DL2429" s="80" t="str">
        <f t="shared" si="4823"/>
        <v>DL$16</v>
      </c>
    </row>
    <row r="2430" spans="1:116" x14ac:dyDescent="0.4">
      <c r="B2430" t="s">
        <v>332</v>
      </c>
      <c r="D2430" t="s">
        <v>510</v>
      </c>
      <c r="E2430" s="8" t="str">
        <f t="shared" si="4820"/>
        <v>2430 VOV-TV-V</v>
      </c>
      <c r="G2430" s="191" t="s">
        <v>462</v>
      </c>
      <c r="K2430" s="53"/>
      <c r="L2430" s="53"/>
      <c r="M2430" s="53"/>
      <c r="N2430" s="53"/>
      <c r="O2430" s="53"/>
      <c r="P2430" s="53"/>
      <c r="R2430" s="24"/>
      <c r="S2430" s="212" t="str">
        <f>ADDRESS(ROW(S2426),COLUMN(S2426),2)</f>
        <v>S$2426</v>
      </c>
      <c r="T2430" s="212" t="str">
        <f t="shared" ref="T2430:CE2430" si="4824">ADDRESS(ROW(T2426),COLUMN(T2426),2)</f>
        <v>T$2426</v>
      </c>
      <c r="U2430" s="212" t="str">
        <f t="shared" si="4824"/>
        <v>U$2426</v>
      </c>
      <c r="V2430" s="212" t="str">
        <f t="shared" si="4824"/>
        <v>V$2426</v>
      </c>
      <c r="W2430" s="212" t="str">
        <f t="shared" si="4824"/>
        <v>W$2426</v>
      </c>
      <c r="X2430" s="212" t="str">
        <f t="shared" si="4824"/>
        <v>X$2426</v>
      </c>
      <c r="Y2430" s="212" t="str">
        <f t="shared" si="4824"/>
        <v>Y$2426</v>
      </c>
      <c r="Z2430" s="212" t="str">
        <f t="shared" si="4824"/>
        <v>Z$2426</v>
      </c>
      <c r="AA2430" s="212" t="str">
        <f t="shared" si="4824"/>
        <v>AA$2426</v>
      </c>
      <c r="AB2430" s="212" t="str">
        <f t="shared" si="4824"/>
        <v>AB$2426</v>
      </c>
      <c r="AC2430" s="212" t="str">
        <f t="shared" si="4824"/>
        <v>AC$2426</v>
      </c>
      <c r="AD2430" s="212" t="str">
        <f t="shared" si="4824"/>
        <v>AD$2426</v>
      </c>
      <c r="AE2430" s="212" t="str">
        <f t="shared" si="4824"/>
        <v>AE$2426</v>
      </c>
      <c r="AF2430" s="212" t="str">
        <f t="shared" si="4824"/>
        <v>AF$2426</v>
      </c>
      <c r="AG2430" s="212" t="str">
        <f t="shared" si="4824"/>
        <v>AG$2426</v>
      </c>
      <c r="AH2430" s="212" t="str">
        <f t="shared" si="4824"/>
        <v>AH$2426</v>
      </c>
      <c r="AI2430" s="212" t="str">
        <f t="shared" si="4824"/>
        <v>AI$2426</v>
      </c>
      <c r="AJ2430" s="212" t="str">
        <f t="shared" si="4824"/>
        <v>AJ$2426</v>
      </c>
      <c r="AK2430" s="212" t="str">
        <f t="shared" si="4824"/>
        <v>AK$2426</v>
      </c>
      <c r="AL2430" s="212" t="str">
        <f t="shared" si="4824"/>
        <v>AL$2426</v>
      </c>
      <c r="AM2430" s="212" t="str">
        <f t="shared" si="4824"/>
        <v>AM$2426</v>
      </c>
      <c r="AN2430" s="212" t="str">
        <f t="shared" si="4824"/>
        <v>AN$2426</v>
      </c>
      <c r="AO2430" s="212" t="str">
        <f t="shared" si="4824"/>
        <v>AO$2426</v>
      </c>
      <c r="AP2430" s="212" t="str">
        <f t="shared" si="4824"/>
        <v>AP$2426</v>
      </c>
      <c r="AQ2430" s="212" t="str">
        <f t="shared" si="4824"/>
        <v>AQ$2426</v>
      </c>
      <c r="AR2430" s="212" t="str">
        <f t="shared" si="4824"/>
        <v>AR$2426</v>
      </c>
      <c r="AS2430" s="212" t="str">
        <f t="shared" si="4824"/>
        <v>AS$2426</v>
      </c>
      <c r="AT2430" s="212" t="str">
        <f t="shared" si="4824"/>
        <v>AT$2426</v>
      </c>
      <c r="AU2430" s="212" t="str">
        <f t="shared" si="4824"/>
        <v>AU$2426</v>
      </c>
      <c r="AV2430" s="212" t="str">
        <f t="shared" si="4824"/>
        <v>AV$2426</v>
      </c>
      <c r="AW2430" s="212" t="str">
        <f t="shared" si="4824"/>
        <v>AW$2426</v>
      </c>
      <c r="AX2430" s="212" t="str">
        <f t="shared" si="4824"/>
        <v>AX$2426</v>
      </c>
      <c r="AY2430" s="212" t="str">
        <f t="shared" si="4824"/>
        <v>AY$2426</v>
      </c>
      <c r="AZ2430" s="212" t="str">
        <f t="shared" si="4824"/>
        <v>AZ$2426</v>
      </c>
      <c r="BA2430" s="212" t="str">
        <f t="shared" si="4824"/>
        <v>BA$2426</v>
      </c>
      <c r="BB2430" s="212" t="str">
        <f t="shared" si="4824"/>
        <v>BB$2426</v>
      </c>
      <c r="BC2430" s="212" t="str">
        <f t="shared" si="4824"/>
        <v>BC$2426</v>
      </c>
      <c r="BD2430" s="212" t="str">
        <f t="shared" si="4824"/>
        <v>BD$2426</v>
      </c>
      <c r="BE2430" s="212" t="str">
        <f t="shared" si="4824"/>
        <v>BE$2426</v>
      </c>
      <c r="BF2430" s="212" t="str">
        <f t="shared" si="4824"/>
        <v>BF$2426</v>
      </c>
      <c r="BG2430" s="212" t="str">
        <f t="shared" si="4824"/>
        <v>BG$2426</v>
      </c>
      <c r="BH2430" s="212" t="str">
        <f t="shared" si="4824"/>
        <v>BH$2426</v>
      </c>
      <c r="BI2430" s="212" t="str">
        <f t="shared" si="4824"/>
        <v>BI$2426</v>
      </c>
      <c r="BJ2430" s="212" t="str">
        <f t="shared" si="4824"/>
        <v>BJ$2426</v>
      </c>
      <c r="BK2430" s="212" t="str">
        <f t="shared" si="4824"/>
        <v>BK$2426</v>
      </c>
      <c r="BL2430" s="212" t="str">
        <f t="shared" si="4824"/>
        <v>BL$2426</v>
      </c>
      <c r="BM2430" s="212" t="str">
        <f t="shared" si="4824"/>
        <v>BM$2426</v>
      </c>
      <c r="BN2430" s="212" t="str">
        <f t="shared" si="4824"/>
        <v>BN$2426</v>
      </c>
      <c r="BO2430" s="212" t="str">
        <f t="shared" si="4824"/>
        <v>BO$2426</v>
      </c>
      <c r="BP2430" s="212" t="str">
        <f t="shared" si="4824"/>
        <v>BP$2426</v>
      </c>
      <c r="BQ2430" s="212" t="str">
        <f t="shared" si="4824"/>
        <v>BQ$2426</v>
      </c>
      <c r="BR2430" s="212" t="str">
        <f t="shared" si="4824"/>
        <v>BR$2426</v>
      </c>
      <c r="BS2430" s="212" t="str">
        <f t="shared" si="4824"/>
        <v>BS$2426</v>
      </c>
      <c r="BT2430" s="212" t="str">
        <f t="shared" si="4824"/>
        <v>BT$2426</v>
      </c>
      <c r="BU2430" s="212" t="str">
        <f t="shared" si="4824"/>
        <v>BU$2426</v>
      </c>
      <c r="BV2430" s="212" t="str">
        <f t="shared" si="4824"/>
        <v>BV$2426</v>
      </c>
      <c r="BW2430" s="212" t="str">
        <f t="shared" si="4824"/>
        <v>BW$2426</v>
      </c>
      <c r="BX2430" s="212" t="str">
        <f t="shared" si="4824"/>
        <v>BX$2426</v>
      </c>
      <c r="BY2430" s="212" t="str">
        <f t="shared" si="4824"/>
        <v>BY$2426</v>
      </c>
      <c r="BZ2430" s="212" t="str">
        <f t="shared" si="4824"/>
        <v>BZ$2426</v>
      </c>
      <c r="CA2430" s="212" t="str">
        <f t="shared" si="4824"/>
        <v>CA$2426</v>
      </c>
      <c r="CB2430" s="212" t="str">
        <f t="shared" si="4824"/>
        <v>CB$2426</v>
      </c>
      <c r="CC2430" s="212" t="str">
        <f t="shared" si="4824"/>
        <v>CC$2426</v>
      </c>
      <c r="CD2430" s="212" t="str">
        <f t="shared" si="4824"/>
        <v>CD$2426</v>
      </c>
      <c r="CE2430" s="212" t="str">
        <f t="shared" si="4824"/>
        <v>CE$2426</v>
      </c>
      <c r="CF2430" s="212" t="str">
        <f t="shared" ref="CF2430:CL2430" si="4825">ADDRESS(ROW(CF2426),COLUMN(CF2426),2)</f>
        <v>CF$2426</v>
      </c>
      <c r="CG2430" s="212" t="str">
        <f t="shared" si="4825"/>
        <v>CG$2426</v>
      </c>
      <c r="CH2430" s="212" t="str">
        <f t="shared" si="4825"/>
        <v>CH$2426</v>
      </c>
      <c r="CI2430" s="212" t="str">
        <f t="shared" si="4825"/>
        <v>CI$2426</v>
      </c>
      <c r="CJ2430" s="212" t="str">
        <f t="shared" si="4825"/>
        <v>CJ$2426</v>
      </c>
      <c r="CK2430" s="212" t="str">
        <f t="shared" si="4825"/>
        <v>CK$2426</v>
      </c>
      <c r="CL2430" s="212" t="str">
        <f t="shared" si="4825"/>
        <v>CL$2426</v>
      </c>
      <c r="CO2430" s="212" t="str">
        <f t="shared" ref="CO2430:DL2430" si="4826">ADDRESS(ROW(CO2426),COLUMN(CO2426),2)</f>
        <v>CO$2426</v>
      </c>
      <c r="CP2430" s="212" t="str">
        <f t="shared" si="4826"/>
        <v>CP$2426</v>
      </c>
      <c r="CQ2430" s="212" t="str">
        <f t="shared" si="4826"/>
        <v>CQ$2426</v>
      </c>
      <c r="CR2430" s="212" t="str">
        <f t="shared" si="4826"/>
        <v>CR$2426</v>
      </c>
      <c r="CS2430" s="212" t="str">
        <f t="shared" si="4826"/>
        <v>CS$2426</v>
      </c>
      <c r="CT2430" s="212" t="str">
        <f t="shared" si="4826"/>
        <v>CT$2426</v>
      </c>
      <c r="CU2430" s="212" t="str">
        <f t="shared" si="4826"/>
        <v>CU$2426</v>
      </c>
      <c r="CV2430" s="212" t="str">
        <f t="shared" si="4826"/>
        <v>CV$2426</v>
      </c>
      <c r="CW2430" s="212" t="str">
        <f t="shared" si="4826"/>
        <v>CW$2426</v>
      </c>
      <c r="CX2430" s="212" t="str">
        <f t="shared" si="4826"/>
        <v>CX$2426</v>
      </c>
      <c r="CY2430" s="212" t="str">
        <f t="shared" si="4826"/>
        <v>CY$2426</v>
      </c>
      <c r="CZ2430" s="212" t="str">
        <f t="shared" si="4826"/>
        <v>CZ$2426</v>
      </c>
      <c r="DA2430" s="212" t="str">
        <f t="shared" si="4826"/>
        <v>DA$2426</v>
      </c>
      <c r="DB2430" s="212" t="str">
        <f t="shared" si="4826"/>
        <v>DB$2426</v>
      </c>
      <c r="DC2430" s="212" t="str">
        <f t="shared" si="4826"/>
        <v>DC$2426</v>
      </c>
      <c r="DD2430" s="212" t="str">
        <f t="shared" si="4826"/>
        <v>DD$2426</v>
      </c>
      <c r="DE2430" s="212" t="str">
        <f t="shared" si="4826"/>
        <v>DE$2426</v>
      </c>
      <c r="DF2430" s="212" t="str">
        <f t="shared" si="4826"/>
        <v>DF$2426</v>
      </c>
      <c r="DG2430" s="212" t="str">
        <f t="shared" si="4826"/>
        <v>DG$2426</v>
      </c>
      <c r="DH2430" s="212" t="str">
        <f t="shared" si="4826"/>
        <v>DH$2426</v>
      </c>
      <c r="DI2430" s="212" t="str">
        <f t="shared" si="4826"/>
        <v>DI$2426</v>
      </c>
      <c r="DJ2430" s="212" t="str">
        <f t="shared" si="4826"/>
        <v>DJ$2426</v>
      </c>
      <c r="DK2430" s="212" t="str">
        <f t="shared" si="4826"/>
        <v>DK$2426</v>
      </c>
      <c r="DL2430" s="212" t="str">
        <f t="shared" si="4826"/>
        <v>DL$2426</v>
      </c>
    </row>
    <row r="2431" spans="1:116" x14ac:dyDescent="0.4">
      <c r="B2431" t="s">
        <v>332</v>
      </c>
      <c r="D2431" t="s">
        <v>510</v>
      </c>
      <c r="E2431" s="8" t="str">
        <f t="shared" si="4820"/>
        <v>2431 VOV-TV-V</v>
      </c>
      <c r="G2431" s="191" t="str">
        <f>G2423</f>
        <v>Volume of a volume modifier - implant</v>
      </c>
      <c r="H2431" s="12"/>
      <c r="I2431" s="60"/>
      <c r="J2431" s="60"/>
      <c r="K2431" s="15"/>
      <c r="L2431" s="15"/>
      <c r="M2431" s="15"/>
      <c r="N2431" s="15"/>
      <c r="O2431" s="15"/>
      <c r="P2431" s="15"/>
      <c r="R2431" s="15"/>
      <c r="S2431" s="80"/>
      <c r="T2431" s="80"/>
      <c r="U2431" s="80"/>
      <c r="V2431" s="80"/>
      <c r="W2431" s="80"/>
      <c r="X2431" s="80"/>
      <c r="Y2431" s="80"/>
      <c r="Z2431" s="80"/>
      <c r="AA2431" s="80"/>
      <c r="AB2431" s="80"/>
      <c r="AC2431" s="80"/>
      <c r="AD2431" s="80"/>
      <c r="AE2431" s="80"/>
      <c r="AF2431" s="80"/>
      <c r="AG2431" s="80"/>
      <c r="AH2431" s="80"/>
      <c r="AI2431" s="80"/>
      <c r="AJ2431" s="80"/>
      <c r="AK2431" s="80"/>
      <c r="AL2431" s="80"/>
      <c r="AM2431" s="80"/>
      <c r="AN2431" s="80"/>
      <c r="AO2431" s="80"/>
      <c r="AP2431" s="80"/>
      <c r="AQ2431" s="80"/>
      <c r="AR2431" s="80"/>
      <c r="AS2431" s="80"/>
      <c r="AT2431" s="80"/>
      <c r="AU2431" s="80"/>
      <c r="AV2431" s="80"/>
      <c r="AW2431" s="80"/>
      <c r="AX2431" s="80"/>
      <c r="AY2431" s="80"/>
      <c r="AZ2431" s="80"/>
      <c r="BA2431" s="80"/>
      <c r="BB2431" s="80"/>
      <c r="BC2431" s="80"/>
      <c r="BD2431" s="80"/>
      <c r="BE2431" s="80"/>
      <c r="BF2431" s="80"/>
      <c r="BG2431" s="80"/>
      <c r="BH2431" s="80"/>
      <c r="BI2431" s="80"/>
      <c r="BJ2431" s="80"/>
      <c r="BK2431" s="80"/>
      <c r="BL2431" s="80"/>
      <c r="BM2431" s="80"/>
      <c r="BN2431" s="80"/>
      <c r="BO2431" s="80"/>
      <c r="BP2431" s="80"/>
      <c r="BQ2431" s="80"/>
      <c r="BR2431" s="80"/>
      <c r="BS2431" s="80"/>
      <c r="BT2431" s="80"/>
      <c r="BU2431" s="80"/>
      <c r="BV2431" s="80"/>
      <c r="BW2431" s="80"/>
      <c r="BX2431" s="80"/>
      <c r="BY2431" s="80"/>
      <c r="BZ2431" s="80"/>
      <c r="CA2431" s="80"/>
      <c r="CB2431" s="80"/>
      <c r="CC2431" s="80"/>
      <c r="CD2431" s="80"/>
      <c r="CE2431" s="80"/>
      <c r="CF2431" s="80"/>
      <c r="CG2431" s="80"/>
      <c r="CH2431" s="80"/>
      <c r="CI2431" s="80"/>
      <c r="CJ2431" s="80"/>
      <c r="CK2431" s="80"/>
      <c r="CL2431" s="80"/>
      <c r="CN2431" s="60"/>
    </row>
    <row r="2432" spans="1:116" x14ac:dyDescent="0.4">
      <c r="B2432" t="s">
        <v>332</v>
      </c>
      <c r="D2432" t="s">
        <v>510</v>
      </c>
      <c r="E2432" s="8" t="str">
        <f t="shared" si="4820"/>
        <v>2432 VOV-TV-V</v>
      </c>
      <c r="G2432" s="136" t="str">
        <f>G2420</f>
        <v xml:space="preserve">secondary unit </v>
      </c>
      <c r="H2432" s="12"/>
      <c r="I2432" s="60"/>
      <c r="J2432" s="60"/>
      <c r="K2432" s="15"/>
      <c r="L2432" s="15"/>
      <c r="M2432" s="15"/>
      <c r="N2432" s="15"/>
      <c r="O2432" s="15"/>
      <c r="P2432" s="15"/>
      <c r="R2432" s="15"/>
      <c r="S2432" s="76"/>
      <c r="T2432" s="76"/>
      <c r="U2432" s="76"/>
      <c r="V2432" s="76"/>
      <c r="W2432" s="76"/>
      <c r="X2432" s="76"/>
      <c r="Y2432" s="76"/>
      <c r="Z2432" s="76"/>
      <c r="AA2432" s="76"/>
      <c r="AB2432" s="76"/>
      <c r="AC2432" s="76"/>
      <c r="AD2432" s="76"/>
      <c r="AE2432" s="76"/>
      <c r="AF2432" s="76"/>
      <c r="AG2432" s="76"/>
      <c r="AH2432" s="76"/>
      <c r="AI2432" s="76"/>
      <c r="AJ2432" s="76"/>
      <c r="AK2432" s="76"/>
      <c r="AL2432" s="76"/>
      <c r="AM2432" s="76"/>
      <c r="AN2432" s="76"/>
      <c r="AO2432" s="76"/>
      <c r="AP2432" s="76"/>
      <c r="AQ2432" s="76"/>
      <c r="AR2432" s="76"/>
      <c r="AS2432" s="76"/>
      <c r="AT2432" s="76"/>
      <c r="AU2432" s="76"/>
      <c r="AV2432" s="76"/>
      <c r="AW2432" s="76"/>
      <c r="AX2432" s="76"/>
      <c r="AY2432" s="76"/>
      <c r="AZ2432" s="76"/>
      <c r="BA2432" s="76"/>
      <c r="BB2432" s="76"/>
      <c r="BC2432" s="76"/>
      <c r="BD2432" s="76"/>
      <c r="BE2432" s="76"/>
      <c r="BF2432" s="76"/>
      <c r="BG2432" s="76"/>
      <c r="BH2432" s="76"/>
      <c r="BI2432" s="76"/>
      <c r="BJ2432" s="76"/>
      <c r="BK2432" s="76"/>
      <c r="BL2432" s="76"/>
      <c r="BM2432" s="76"/>
      <c r="BN2432" s="76"/>
      <c r="BO2432" s="76"/>
      <c r="BP2432" s="76"/>
      <c r="BQ2432" s="76"/>
      <c r="BR2432" s="76"/>
      <c r="BS2432" s="76"/>
      <c r="BT2432" s="76"/>
      <c r="BU2432" s="76"/>
      <c r="BV2432" s="76"/>
      <c r="BW2432" s="76"/>
      <c r="BX2432" s="76"/>
      <c r="BY2432" s="76"/>
      <c r="BZ2432" s="76"/>
      <c r="CA2432" s="76"/>
      <c r="CB2432" s="76"/>
      <c r="CC2432" s="76"/>
      <c r="CD2432" s="76"/>
      <c r="CE2432" s="76"/>
      <c r="CF2432" s="76"/>
      <c r="CG2432" s="76"/>
      <c r="CH2432" s="76"/>
      <c r="CI2432" s="76"/>
      <c r="CJ2432" s="76"/>
      <c r="CK2432" s="76"/>
      <c r="CL2432" s="76"/>
      <c r="CN2432" s="60"/>
      <c r="CO2432" s="76"/>
      <c r="CP2432" s="76"/>
      <c r="CQ2432" s="76"/>
      <c r="CR2432" s="76"/>
      <c r="CS2432" s="76"/>
      <c r="CT2432" s="76"/>
      <c r="CU2432" s="76"/>
      <c r="CV2432" s="76"/>
      <c r="CW2432" s="76"/>
      <c r="CX2432" s="76"/>
      <c r="CY2432" s="76"/>
      <c r="CZ2432" s="76"/>
      <c r="DA2432" s="76"/>
      <c r="DB2432" s="76"/>
      <c r="DC2432" s="76"/>
      <c r="DD2432" s="76"/>
      <c r="DE2432" s="76"/>
      <c r="DF2432" s="76"/>
      <c r="DG2432" s="76"/>
      <c r="DH2432" s="76"/>
      <c r="DI2432" s="76"/>
      <c r="DJ2432" s="76"/>
      <c r="DK2432" s="76"/>
      <c r="DL2432" s="76"/>
    </row>
    <row r="2433" spans="1:116" x14ac:dyDescent="0.4">
      <c r="B2433" t="s">
        <v>332</v>
      </c>
      <c r="D2433" t="s">
        <v>510</v>
      </c>
      <c r="E2433" s="8" t="str">
        <f t="shared" si="4820"/>
        <v>2433 VOV-TV-V</v>
      </c>
      <c r="G2433" s="136" t="str">
        <f>G2421</f>
        <v>Secondary revenue driver</v>
      </c>
      <c r="H2433" s="12"/>
      <c r="I2433" s="60"/>
      <c r="J2433" s="60"/>
      <c r="K2433" s="15"/>
      <c r="L2433" s="15"/>
      <c r="M2433" s="15"/>
      <c r="N2433" s="15"/>
      <c r="O2433" s="15"/>
      <c r="P2433" s="15"/>
      <c r="R2433" s="15"/>
      <c r="S2433" s="76"/>
      <c r="T2433" s="76"/>
      <c r="U2433" s="76"/>
      <c r="V2433" s="76"/>
      <c r="W2433" s="76"/>
      <c r="X2433" s="76"/>
      <c r="Y2433" s="76"/>
      <c r="Z2433" s="76"/>
      <c r="AA2433" s="76"/>
      <c r="AB2433" s="76"/>
      <c r="AC2433" s="76"/>
      <c r="AD2433" s="76"/>
      <c r="AE2433" s="76"/>
      <c r="AF2433" s="76"/>
      <c r="AG2433" s="76"/>
      <c r="AH2433" s="76"/>
      <c r="AI2433" s="76"/>
      <c r="AJ2433" s="76"/>
      <c r="AK2433" s="76"/>
      <c r="AL2433" s="76"/>
      <c r="AM2433" s="76"/>
      <c r="AN2433" s="76"/>
      <c r="AO2433" s="76"/>
      <c r="AP2433" s="76"/>
      <c r="AQ2433" s="76"/>
      <c r="AR2433" s="76"/>
      <c r="AS2433" s="76"/>
      <c r="AT2433" s="76"/>
      <c r="AU2433" s="76"/>
      <c r="AV2433" s="76"/>
      <c r="AW2433" s="76"/>
      <c r="AX2433" s="76"/>
      <c r="AY2433" s="76"/>
      <c r="AZ2433" s="76"/>
      <c r="BA2433" s="76"/>
      <c r="BB2433" s="76"/>
      <c r="BC2433" s="76"/>
      <c r="BD2433" s="76"/>
      <c r="BE2433" s="76"/>
      <c r="BF2433" s="76"/>
      <c r="BG2433" s="76"/>
      <c r="BH2433" s="76"/>
      <c r="BI2433" s="76"/>
      <c r="BJ2433" s="76"/>
      <c r="BK2433" s="76"/>
      <c r="BL2433" s="76"/>
      <c r="BM2433" s="76"/>
      <c r="BN2433" s="76"/>
      <c r="BO2433" s="76"/>
      <c r="BP2433" s="76"/>
      <c r="BQ2433" s="76"/>
      <c r="BR2433" s="76"/>
      <c r="BS2433" s="76"/>
      <c r="BT2433" s="76"/>
      <c r="BU2433" s="76"/>
      <c r="BV2433" s="76"/>
      <c r="BW2433" s="76"/>
      <c r="BX2433" s="76"/>
      <c r="BY2433" s="76"/>
      <c r="BZ2433" s="76"/>
      <c r="CA2433" s="76"/>
      <c r="CB2433" s="76"/>
      <c r="CC2433" s="76"/>
      <c r="CD2433" s="76"/>
      <c r="CE2433" s="76"/>
      <c r="CF2433" s="76"/>
      <c r="CG2433" s="76"/>
      <c r="CH2433" s="76"/>
      <c r="CI2433" s="76"/>
      <c r="CJ2433" s="76"/>
      <c r="CK2433" s="76"/>
      <c r="CL2433" s="76"/>
      <c r="CN2433" s="60"/>
      <c r="CO2433" s="76"/>
      <c r="CP2433" s="76"/>
      <c r="CQ2433" s="76"/>
      <c r="CR2433" s="76"/>
      <c r="CS2433" s="76"/>
      <c r="CT2433" s="76"/>
      <c r="CU2433" s="76"/>
      <c r="CV2433" s="76"/>
      <c r="CW2433" s="76"/>
      <c r="CX2433" s="76"/>
      <c r="CY2433" s="76"/>
      <c r="CZ2433" s="76"/>
      <c r="DA2433" s="76"/>
      <c r="DB2433" s="76"/>
      <c r="DC2433" s="76"/>
      <c r="DD2433" s="76"/>
      <c r="DE2433" s="76"/>
      <c r="DF2433" s="76"/>
      <c r="DG2433" s="76"/>
      <c r="DH2433" s="76"/>
      <c r="DI2433" s="76"/>
      <c r="DJ2433" s="76"/>
      <c r="DK2433" s="76"/>
      <c r="DL2433" s="76"/>
    </row>
    <row r="2434" spans="1:116" x14ac:dyDescent="0.4">
      <c r="B2434" t="s">
        <v>332</v>
      </c>
      <c r="D2434" t="s">
        <v>510</v>
      </c>
      <c r="E2434" s="8" t="str">
        <f t="shared" si="4820"/>
        <v>2434 VOV-TV-V</v>
      </c>
      <c r="G2434" s="136" t="str">
        <f>G2422</f>
        <v>Secondary volume driver</v>
      </c>
      <c r="H2434" s="12"/>
      <c r="I2434" s="60"/>
      <c r="J2434" s="60"/>
      <c r="K2434" s="15"/>
      <c r="L2434" s="15"/>
      <c r="M2434" s="15"/>
      <c r="N2434" s="15"/>
      <c r="O2434" s="15"/>
      <c r="P2434" s="15"/>
      <c r="R2434" s="15"/>
      <c r="S2434" s="179"/>
      <c r="T2434" s="179"/>
      <c r="U2434" s="179"/>
      <c r="V2434" s="179"/>
      <c r="W2434" s="179"/>
      <c r="X2434" s="179"/>
      <c r="Y2434" s="179"/>
      <c r="Z2434" s="179"/>
      <c r="AA2434" s="179"/>
      <c r="AB2434" s="179"/>
      <c r="AC2434" s="179"/>
      <c r="AD2434" s="179"/>
      <c r="AE2434" s="179"/>
      <c r="AF2434" s="179"/>
      <c r="AG2434" s="179"/>
      <c r="AH2434" s="179"/>
      <c r="AI2434" s="179"/>
      <c r="AJ2434" s="179"/>
      <c r="AK2434" s="179"/>
      <c r="AL2434" s="179"/>
      <c r="AM2434" s="179"/>
      <c r="AN2434" s="179"/>
      <c r="AO2434" s="179"/>
      <c r="AP2434" s="179"/>
      <c r="AQ2434" s="179"/>
      <c r="AR2434" s="179"/>
      <c r="AS2434" s="179"/>
      <c r="AT2434" s="179"/>
      <c r="AU2434" s="179"/>
      <c r="AV2434" s="179"/>
      <c r="AW2434" s="179"/>
      <c r="AX2434" s="179"/>
      <c r="AY2434" s="179"/>
      <c r="AZ2434" s="179"/>
      <c r="BA2434" s="179"/>
      <c r="BB2434" s="179"/>
      <c r="BC2434" s="179"/>
      <c r="BD2434" s="179"/>
      <c r="BE2434" s="179"/>
      <c r="BF2434" s="179"/>
      <c r="BG2434" s="179"/>
      <c r="BH2434" s="179"/>
      <c r="BI2434" s="179"/>
      <c r="BJ2434" s="179"/>
      <c r="BK2434" s="179"/>
      <c r="BL2434" s="179"/>
      <c r="BM2434" s="179"/>
      <c r="BN2434" s="179"/>
      <c r="BO2434" s="179"/>
      <c r="BP2434" s="179"/>
      <c r="BQ2434" s="179"/>
      <c r="BR2434" s="179"/>
      <c r="BS2434" s="179"/>
      <c r="BT2434" s="179"/>
      <c r="BU2434" s="179"/>
      <c r="BV2434" s="179"/>
      <c r="BW2434" s="179"/>
      <c r="BX2434" s="179"/>
      <c r="BY2434" s="179"/>
      <c r="BZ2434" s="179"/>
      <c r="CA2434" s="179"/>
      <c r="CB2434" s="179"/>
      <c r="CC2434" s="179"/>
      <c r="CD2434" s="179"/>
      <c r="CE2434" s="179"/>
      <c r="CF2434" s="179"/>
      <c r="CG2434" s="179"/>
      <c r="CH2434" s="179"/>
      <c r="CI2434" s="179"/>
      <c r="CJ2434" s="179"/>
      <c r="CK2434" s="179"/>
      <c r="CL2434" s="179"/>
      <c r="CN2434" s="60"/>
      <c r="CO2434" s="179"/>
      <c r="CP2434" s="179"/>
      <c r="CQ2434" s="179"/>
      <c r="CR2434" s="179"/>
      <c r="CS2434" s="179"/>
      <c r="CT2434" s="179"/>
      <c r="CU2434" s="179"/>
      <c r="CV2434" s="179"/>
      <c r="CW2434" s="179"/>
      <c r="CX2434" s="179"/>
      <c r="CY2434" s="179"/>
      <c r="CZ2434" s="179"/>
      <c r="DA2434" s="179"/>
      <c r="DB2434" s="179"/>
      <c r="DC2434" s="179"/>
      <c r="DD2434" s="179"/>
      <c r="DE2434" s="179"/>
      <c r="DF2434" s="179"/>
      <c r="DG2434" s="179"/>
      <c r="DH2434" s="179"/>
      <c r="DI2434" s="179"/>
      <c r="DJ2434" s="179"/>
      <c r="DK2434" s="179"/>
      <c r="DL2434" s="179"/>
    </row>
    <row r="2435" spans="1:116" x14ac:dyDescent="0.4">
      <c r="E2435" s="8"/>
      <c r="G2435" s="136"/>
      <c r="H2435" s="12"/>
      <c r="I2435" s="60"/>
      <c r="J2435" s="60"/>
      <c r="K2435" s="15"/>
      <c r="L2435" s="15"/>
      <c r="M2435" s="15"/>
      <c r="N2435" s="15"/>
      <c r="O2435" s="15"/>
      <c r="P2435" s="15"/>
      <c r="R2435" s="15"/>
      <c r="S2435" s="179"/>
      <c r="T2435" s="179"/>
      <c r="U2435" s="179"/>
      <c r="V2435" s="179"/>
      <c r="W2435" s="179"/>
      <c r="X2435" s="179"/>
      <c r="Y2435" s="179"/>
      <c r="Z2435" s="179"/>
      <c r="AA2435" s="179"/>
      <c r="AB2435" s="179"/>
      <c r="AC2435" s="179"/>
      <c r="AD2435" s="179"/>
      <c r="AE2435" s="179"/>
      <c r="AF2435" s="179"/>
      <c r="AG2435" s="179"/>
      <c r="AH2435" s="179"/>
      <c r="AI2435" s="179"/>
      <c r="AJ2435" s="179"/>
      <c r="AK2435" s="179"/>
      <c r="AL2435" s="179"/>
      <c r="AM2435" s="179"/>
      <c r="AN2435" s="179"/>
      <c r="AO2435" s="179"/>
      <c r="AP2435" s="179"/>
      <c r="AQ2435" s="179"/>
      <c r="AR2435" s="179"/>
      <c r="AS2435" s="179"/>
      <c r="AT2435" s="179"/>
      <c r="AU2435" s="179"/>
      <c r="AV2435" s="179"/>
      <c r="AW2435" s="179"/>
      <c r="AX2435" s="179"/>
      <c r="AY2435" s="179"/>
      <c r="AZ2435" s="179"/>
      <c r="BA2435" s="179"/>
      <c r="BB2435" s="179"/>
      <c r="BC2435" s="179"/>
      <c r="BD2435" s="179"/>
      <c r="BE2435" s="179"/>
      <c r="BF2435" s="179"/>
      <c r="BG2435" s="179"/>
      <c r="BH2435" s="179"/>
      <c r="BI2435" s="179"/>
      <c r="BJ2435" s="179"/>
      <c r="BK2435" s="179"/>
      <c r="BL2435" s="179"/>
      <c r="BM2435" s="179"/>
      <c r="BN2435" s="179"/>
      <c r="BO2435" s="179"/>
      <c r="BP2435" s="179"/>
      <c r="BQ2435" s="179"/>
      <c r="BR2435" s="179"/>
      <c r="BS2435" s="179"/>
      <c r="BT2435" s="179"/>
      <c r="BU2435" s="179"/>
      <c r="BV2435" s="179"/>
      <c r="BW2435" s="179"/>
      <c r="BX2435" s="179"/>
      <c r="BY2435" s="179"/>
      <c r="BZ2435" s="179"/>
      <c r="CA2435" s="179"/>
      <c r="CB2435" s="179"/>
      <c r="CC2435" s="179"/>
      <c r="CD2435" s="179"/>
      <c r="CE2435" s="179"/>
      <c r="CF2435" s="179"/>
      <c r="CG2435" s="179"/>
      <c r="CH2435" s="179"/>
      <c r="CI2435" s="179"/>
      <c r="CJ2435" s="179"/>
      <c r="CK2435" s="179"/>
      <c r="CL2435" s="179"/>
      <c r="CN2435" s="60"/>
      <c r="CO2435" s="179"/>
      <c r="CP2435" s="179"/>
      <c r="CQ2435" s="179"/>
      <c r="CR2435" s="179"/>
      <c r="CS2435" s="179"/>
      <c r="CT2435" s="179"/>
      <c r="CU2435" s="179"/>
      <c r="CV2435" s="179"/>
      <c r="CW2435" s="179"/>
      <c r="CX2435" s="179"/>
      <c r="CY2435" s="179"/>
      <c r="CZ2435" s="179"/>
      <c r="DA2435" s="179"/>
      <c r="DB2435" s="179"/>
      <c r="DC2435" s="179"/>
      <c r="DD2435" s="179"/>
      <c r="DE2435" s="179"/>
      <c r="DF2435" s="179"/>
      <c r="DG2435" s="179"/>
      <c r="DH2435" s="179"/>
      <c r="DI2435" s="179"/>
      <c r="DJ2435" s="179"/>
      <c r="DK2435" s="179"/>
      <c r="DL2435" s="179"/>
    </row>
    <row r="2436" spans="1:116" x14ac:dyDescent="0.4">
      <c r="A2436" s="174"/>
      <c r="E2436" s="8"/>
      <c r="G2436" s="175" t="s">
        <v>503</v>
      </c>
      <c r="H2436" s="174"/>
      <c r="I2436" s="176"/>
      <c r="J2436" s="176"/>
      <c r="K2436" s="197"/>
      <c r="L2436" s="197"/>
      <c r="M2436" s="197"/>
      <c r="N2436" s="197"/>
      <c r="O2436" s="197"/>
      <c r="P2436" s="197"/>
      <c r="R2436" s="198"/>
      <c r="S2436" s="174"/>
      <c r="T2436" s="174"/>
      <c r="U2436" s="174"/>
      <c r="V2436" s="174"/>
      <c r="W2436" s="174"/>
      <c r="X2436" s="174"/>
      <c r="Y2436" s="174"/>
      <c r="Z2436" s="174"/>
      <c r="AA2436" s="174"/>
      <c r="AB2436" s="174"/>
      <c r="AC2436" s="174"/>
      <c r="AD2436" s="174"/>
      <c r="AE2436" s="174"/>
      <c r="AF2436" s="174"/>
      <c r="AG2436" s="174"/>
      <c r="AH2436" s="174"/>
      <c r="AI2436" s="174"/>
      <c r="AJ2436" s="174"/>
      <c r="AK2436" s="174"/>
      <c r="AL2436" s="174"/>
      <c r="AM2436" s="174"/>
      <c r="AN2436" s="174"/>
      <c r="AO2436" s="174"/>
      <c r="AP2436" s="174"/>
      <c r="AQ2436" s="174"/>
      <c r="AR2436" s="174"/>
      <c r="AS2436" s="174"/>
      <c r="AT2436" s="174"/>
      <c r="AU2436" s="174"/>
      <c r="AV2436" s="174"/>
      <c r="AW2436" s="174"/>
      <c r="AX2436" s="174"/>
      <c r="AY2436" s="174"/>
      <c r="AZ2436" s="174"/>
      <c r="BA2436" s="174"/>
      <c r="BB2436" s="174"/>
      <c r="BC2436" s="174"/>
      <c r="BD2436" s="174"/>
      <c r="BE2436" s="174"/>
      <c r="BF2436" s="174"/>
      <c r="BG2436" s="174"/>
      <c r="BH2436" s="174"/>
      <c r="BI2436" s="174"/>
      <c r="BJ2436" s="174"/>
      <c r="BK2436" s="174"/>
      <c r="BL2436" s="174"/>
      <c r="BM2436" s="174"/>
      <c r="BN2436" s="174"/>
      <c r="BO2436" s="174"/>
      <c r="BP2436" s="174"/>
      <c r="BQ2436" s="174"/>
      <c r="BR2436" s="174"/>
      <c r="BS2436" s="174"/>
      <c r="BT2436" s="174"/>
      <c r="BU2436" s="174"/>
      <c r="BV2436" s="174"/>
      <c r="BW2436" s="174"/>
      <c r="BX2436" s="174"/>
      <c r="BY2436" s="174"/>
      <c r="BZ2436" s="174"/>
      <c r="CA2436" s="174"/>
      <c r="CB2436" s="174"/>
      <c r="CC2436" s="174"/>
      <c r="CD2436" s="174"/>
      <c r="CE2436" s="174"/>
      <c r="CF2436" s="174"/>
      <c r="CG2436" s="174"/>
      <c r="CH2436" s="174"/>
      <c r="CI2436" s="174"/>
      <c r="CJ2436" s="174"/>
      <c r="CK2436" s="174"/>
      <c r="CL2436" s="174"/>
      <c r="CN2436" s="176"/>
      <c r="CO2436" s="174"/>
      <c r="CP2436" s="174"/>
      <c r="CQ2436" s="174"/>
      <c r="CR2436" s="174"/>
      <c r="CS2436" s="174"/>
      <c r="CT2436" s="174"/>
      <c r="CU2436" s="174"/>
      <c r="CV2436" s="174"/>
      <c r="CW2436" s="174"/>
      <c r="CX2436" s="174"/>
      <c r="CY2436" s="174"/>
      <c r="CZ2436" s="174"/>
      <c r="DA2436" s="174"/>
      <c r="DB2436" s="174"/>
      <c r="DC2436" s="174"/>
      <c r="DD2436" s="174"/>
      <c r="DE2436" s="174"/>
      <c r="DF2436" s="174"/>
      <c r="DG2436" s="174"/>
      <c r="DH2436" s="174"/>
      <c r="DI2436" s="174"/>
      <c r="DJ2436" s="174"/>
      <c r="DK2436" s="174"/>
      <c r="DL2436" s="174"/>
    </row>
    <row r="2437" spans="1:116" x14ac:dyDescent="0.4">
      <c r="A2437" s="174"/>
      <c r="E2437" s="8"/>
      <c r="G2437" s="175" t="s">
        <v>504</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461</v>
      </c>
      <c r="H2438" s="174"/>
      <c r="I2438" s="176"/>
      <c r="J2438" s="176"/>
      <c r="K2438" s="197"/>
      <c r="L2438" s="197"/>
      <c r="M2438" s="197"/>
      <c r="N2438" s="197"/>
      <c r="O2438" s="197"/>
      <c r="P2438" s="197"/>
      <c r="R2438" s="198"/>
      <c r="S2438" s="199" t="str">
        <f t="shared" ref="S2438:CD2438" si="4827">S$20</f>
        <v>S$16</v>
      </c>
      <c r="T2438" s="199" t="str">
        <f t="shared" si="4827"/>
        <v>T$16</v>
      </c>
      <c r="U2438" s="199" t="str">
        <f t="shared" si="4827"/>
        <v>U$16</v>
      </c>
      <c r="V2438" s="199" t="str">
        <f t="shared" si="4827"/>
        <v>V$16</v>
      </c>
      <c r="W2438" s="199" t="str">
        <f t="shared" si="4827"/>
        <v>W$16</v>
      </c>
      <c r="X2438" s="199" t="str">
        <f t="shared" si="4827"/>
        <v>X$16</v>
      </c>
      <c r="Y2438" s="199" t="str">
        <f t="shared" si="4827"/>
        <v>Y$16</v>
      </c>
      <c r="Z2438" s="199" t="str">
        <f t="shared" si="4827"/>
        <v>Z$16</v>
      </c>
      <c r="AA2438" s="199" t="str">
        <f t="shared" si="4827"/>
        <v>AA$16</v>
      </c>
      <c r="AB2438" s="199" t="str">
        <f t="shared" si="4827"/>
        <v>AB$16</v>
      </c>
      <c r="AC2438" s="199" t="str">
        <f t="shared" si="4827"/>
        <v>AC$16</v>
      </c>
      <c r="AD2438" s="199" t="str">
        <f t="shared" si="4827"/>
        <v>AD$16</v>
      </c>
      <c r="AE2438" s="199" t="str">
        <f t="shared" si="4827"/>
        <v>AE$16</v>
      </c>
      <c r="AF2438" s="199" t="str">
        <f t="shared" si="4827"/>
        <v>AF$16</v>
      </c>
      <c r="AG2438" s="199" t="str">
        <f t="shared" si="4827"/>
        <v>AG$16</v>
      </c>
      <c r="AH2438" s="199" t="str">
        <f t="shared" si="4827"/>
        <v>AH$16</v>
      </c>
      <c r="AI2438" s="199" t="str">
        <f t="shared" si="4827"/>
        <v>AI$16</v>
      </c>
      <c r="AJ2438" s="199" t="str">
        <f t="shared" si="4827"/>
        <v>AJ$16</v>
      </c>
      <c r="AK2438" s="199" t="str">
        <f t="shared" si="4827"/>
        <v>AK$16</v>
      </c>
      <c r="AL2438" s="199" t="str">
        <f t="shared" si="4827"/>
        <v>AL$16</v>
      </c>
      <c r="AM2438" s="199" t="str">
        <f t="shared" si="4827"/>
        <v>AM$16</v>
      </c>
      <c r="AN2438" s="199" t="str">
        <f t="shared" si="4827"/>
        <v>AN$16</v>
      </c>
      <c r="AO2438" s="199" t="str">
        <f t="shared" si="4827"/>
        <v>AO$16</v>
      </c>
      <c r="AP2438" s="199" t="str">
        <f t="shared" si="4827"/>
        <v>AP$16</v>
      </c>
      <c r="AQ2438" s="199" t="str">
        <f t="shared" si="4827"/>
        <v>AQ$16</v>
      </c>
      <c r="AR2438" s="199" t="str">
        <f t="shared" si="4827"/>
        <v>AR$16</v>
      </c>
      <c r="AS2438" s="199" t="str">
        <f t="shared" si="4827"/>
        <v>AS$16</v>
      </c>
      <c r="AT2438" s="199" t="str">
        <f t="shared" si="4827"/>
        <v>AT$16</v>
      </c>
      <c r="AU2438" s="199" t="str">
        <f t="shared" si="4827"/>
        <v>AU$16</v>
      </c>
      <c r="AV2438" s="199" t="str">
        <f t="shared" si="4827"/>
        <v>AV$16</v>
      </c>
      <c r="AW2438" s="199" t="str">
        <f t="shared" si="4827"/>
        <v>AW$16</v>
      </c>
      <c r="AX2438" s="199" t="str">
        <f t="shared" si="4827"/>
        <v>AX$16</v>
      </c>
      <c r="AY2438" s="199" t="str">
        <f t="shared" si="4827"/>
        <v>AY$16</v>
      </c>
      <c r="AZ2438" s="199" t="str">
        <f t="shared" si="4827"/>
        <v>AZ$16</v>
      </c>
      <c r="BA2438" s="199" t="str">
        <f t="shared" si="4827"/>
        <v>BA$16</v>
      </c>
      <c r="BB2438" s="199" t="str">
        <f t="shared" si="4827"/>
        <v>BB$16</v>
      </c>
      <c r="BC2438" s="199" t="str">
        <f t="shared" si="4827"/>
        <v>BC$16</v>
      </c>
      <c r="BD2438" s="199" t="str">
        <f t="shared" si="4827"/>
        <v>BD$16</v>
      </c>
      <c r="BE2438" s="199" t="str">
        <f t="shared" si="4827"/>
        <v>BE$16</v>
      </c>
      <c r="BF2438" s="199" t="str">
        <f t="shared" si="4827"/>
        <v>BF$16</v>
      </c>
      <c r="BG2438" s="199" t="str">
        <f t="shared" si="4827"/>
        <v>BG$16</v>
      </c>
      <c r="BH2438" s="199" t="str">
        <f t="shared" si="4827"/>
        <v>BH$16</v>
      </c>
      <c r="BI2438" s="199" t="str">
        <f t="shared" si="4827"/>
        <v>BI$16</v>
      </c>
      <c r="BJ2438" s="199" t="str">
        <f t="shared" si="4827"/>
        <v>BJ$16</v>
      </c>
      <c r="BK2438" s="199" t="str">
        <f t="shared" si="4827"/>
        <v>BK$16</v>
      </c>
      <c r="BL2438" s="199" t="str">
        <f t="shared" si="4827"/>
        <v>BL$16</v>
      </c>
      <c r="BM2438" s="199" t="str">
        <f t="shared" si="4827"/>
        <v>BM$16</v>
      </c>
      <c r="BN2438" s="199" t="str">
        <f t="shared" si="4827"/>
        <v>BN$16</v>
      </c>
      <c r="BO2438" s="199" t="str">
        <f t="shared" si="4827"/>
        <v>BO$16</v>
      </c>
      <c r="BP2438" s="199" t="str">
        <f t="shared" si="4827"/>
        <v>BP$16</v>
      </c>
      <c r="BQ2438" s="199" t="str">
        <f t="shared" si="4827"/>
        <v>BQ$16</v>
      </c>
      <c r="BR2438" s="199" t="str">
        <f t="shared" si="4827"/>
        <v>BR$16</v>
      </c>
      <c r="BS2438" s="199" t="str">
        <f t="shared" si="4827"/>
        <v>BS$16</v>
      </c>
      <c r="BT2438" s="199" t="str">
        <f t="shared" si="4827"/>
        <v>BT$16</v>
      </c>
      <c r="BU2438" s="199" t="str">
        <f t="shared" si="4827"/>
        <v>BU$16</v>
      </c>
      <c r="BV2438" s="199" t="str">
        <f t="shared" si="4827"/>
        <v>BV$16</v>
      </c>
      <c r="BW2438" s="199" t="str">
        <f t="shared" si="4827"/>
        <v>BW$16</v>
      </c>
      <c r="BX2438" s="199" t="str">
        <f t="shared" si="4827"/>
        <v>BX$16</v>
      </c>
      <c r="BY2438" s="199" t="str">
        <f t="shared" si="4827"/>
        <v>BY$16</v>
      </c>
      <c r="BZ2438" s="199" t="str">
        <f t="shared" si="4827"/>
        <v>BZ$16</v>
      </c>
      <c r="CA2438" s="199" t="str">
        <f t="shared" si="4827"/>
        <v>CA$16</v>
      </c>
      <c r="CB2438" s="199" t="str">
        <f t="shared" si="4827"/>
        <v>CB$16</v>
      </c>
      <c r="CC2438" s="199" t="str">
        <f t="shared" si="4827"/>
        <v>CC$16</v>
      </c>
      <c r="CD2438" s="199" t="str">
        <f t="shared" si="4827"/>
        <v>CD$16</v>
      </c>
      <c r="CE2438" s="199" t="str">
        <f t="shared" ref="CE2438:CL2438" si="4828">CE$20</f>
        <v>CE$16</v>
      </c>
      <c r="CF2438" s="199" t="str">
        <f t="shared" si="4828"/>
        <v>CF$16</v>
      </c>
      <c r="CG2438" s="199" t="str">
        <f t="shared" si="4828"/>
        <v>CG$16</v>
      </c>
      <c r="CH2438" s="199" t="str">
        <f t="shared" si="4828"/>
        <v>CH$16</v>
      </c>
      <c r="CI2438" s="199" t="str">
        <f t="shared" si="4828"/>
        <v>CI$16</v>
      </c>
      <c r="CJ2438" s="199" t="str">
        <f t="shared" si="4828"/>
        <v>CJ$16</v>
      </c>
      <c r="CK2438" s="199" t="str">
        <f t="shared" si="4828"/>
        <v>CK$16</v>
      </c>
      <c r="CL2438" s="199" t="str">
        <f t="shared" si="4828"/>
        <v>CL$16</v>
      </c>
      <c r="CN2438" s="176"/>
      <c r="CO2438" s="199" t="str">
        <f t="shared" ref="CO2438:DL2438" si="4829">CO$20</f>
        <v>CO$16</v>
      </c>
      <c r="CP2438" s="199" t="str">
        <f t="shared" si="4829"/>
        <v>CP$16</v>
      </c>
      <c r="CQ2438" s="199" t="str">
        <f t="shared" si="4829"/>
        <v>CQ$16</v>
      </c>
      <c r="CR2438" s="199" t="str">
        <f t="shared" si="4829"/>
        <v>CR$16</v>
      </c>
      <c r="CS2438" s="199" t="str">
        <f t="shared" si="4829"/>
        <v>CS$16</v>
      </c>
      <c r="CT2438" s="199" t="str">
        <f t="shared" si="4829"/>
        <v>CT$16</v>
      </c>
      <c r="CU2438" s="199" t="str">
        <f t="shared" si="4829"/>
        <v>CU$16</v>
      </c>
      <c r="CV2438" s="199" t="str">
        <f t="shared" si="4829"/>
        <v>CV$16</v>
      </c>
      <c r="CW2438" s="199" t="str">
        <f t="shared" si="4829"/>
        <v>CW$16</v>
      </c>
      <c r="CX2438" s="199" t="str">
        <f t="shared" si="4829"/>
        <v>CX$16</v>
      </c>
      <c r="CY2438" s="199" t="str">
        <f t="shared" si="4829"/>
        <v>CY$16</v>
      </c>
      <c r="CZ2438" s="199" t="str">
        <f t="shared" si="4829"/>
        <v>CZ$16</v>
      </c>
      <c r="DA2438" s="199" t="str">
        <f t="shared" si="4829"/>
        <v>DA$16</v>
      </c>
      <c r="DB2438" s="199" t="str">
        <f t="shared" si="4829"/>
        <v>DB$16</v>
      </c>
      <c r="DC2438" s="199" t="str">
        <f t="shared" si="4829"/>
        <v>DC$16</v>
      </c>
      <c r="DD2438" s="199" t="str">
        <f t="shared" si="4829"/>
        <v>DD$16</v>
      </c>
      <c r="DE2438" s="199" t="str">
        <f t="shared" si="4829"/>
        <v>DE$16</v>
      </c>
      <c r="DF2438" s="199" t="str">
        <f t="shared" si="4829"/>
        <v>DF$16</v>
      </c>
      <c r="DG2438" s="199" t="str">
        <f t="shared" si="4829"/>
        <v>DG$16</v>
      </c>
      <c r="DH2438" s="199" t="str">
        <f t="shared" si="4829"/>
        <v>DH$16</v>
      </c>
      <c r="DI2438" s="199" t="str">
        <f t="shared" si="4829"/>
        <v>DI$16</v>
      </c>
      <c r="DJ2438" s="199" t="str">
        <f t="shared" si="4829"/>
        <v>DJ$16</v>
      </c>
      <c r="DK2438" s="199" t="str">
        <f t="shared" si="4829"/>
        <v>DK$16</v>
      </c>
      <c r="DL2438" s="199" t="str">
        <f t="shared" si="4829"/>
        <v>DL$16</v>
      </c>
    </row>
    <row r="2439" spans="1:116" x14ac:dyDescent="0.4">
      <c r="A2439" s="174"/>
      <c r="E2439" s="8"/>
      <c r="G2439" s="175" t="s">
        <v>462</v>
      </c>
      <c r="H2439" s="200"/>
      <c r="I2439" s="201"/>
      <c r="J2439" s="201"/>
      <c r="K2439" s="202"/>
      <c r="L2439" s="202"/>
      <c r="M2439" s="202"/>
      <c r="N2439" s="202"/>
      <c r="O2439" s="202"/>
      <c r="P2439" s="202"/>
      <c r="R2439" s="202"/>
      <c r="S2439" s="199" t="str">
        <f t="shared" ref="S2439:CD2439" si="4830">S$21</f>
        <v>S$17</v>
      </c>
      <c r="T2439" s="199" t="str">
        <f t="shared" si="4830"/>
        <v>T$17</v>
      </c>
      <c r="U2439" s="199" t="str">
        <f t="shared" si="4830"/>
        <v>U$17</v>
      </c>
      <c r="V2439" s="199" t="str">
        <f t="shared" si="4830"/>
        <v>V$17</v>
      </c>
      <c r="W2439" s="199" t="str">
        <f t="shared" si="4830"/>
        <v>W$17</v>
      </c>
      <c r="X2439" s="199" t="str">
        <f t="shared" si="4830"/>
        <v>X$17</v>
      </c>
      <c r="Y2439" s="199" t="str">
        <f t="shared" si="4830"/>
        <v>Y$17</v>
      </c>
      <c r="Z2439" s="199" t="str">
        <f t="shared" si="4830"/>
        <v>Z$17</v>
      </c>
      <c r="AA2439" s="199" t="str">
        <f t="shared" si="4830"/>
        <v>AA$17</v>
      </c>
      <c r="AB2439" s="199" t="str">
        <f t="shared" si="4830"/>
        <v>AB$17</v>
      </c>
      <c r="AC2439" s="199" t="str">
        <f t="shared" si="4830"/>
        <v>AC$17</v>
      </c>
      <c r="AD2439" s="199" t="str">
        <f t="shared" si="4830"/>
        <v>AD$17</v>
      </c>
      <c r="AE2439" s="199" t="str">
        <f t="shared" si="4830"/>
        <v>AE$17</v>
      </c>
      <c r="AF2439" s="199" t="str">
        <f t="shared" si="4830"/>
        <v>AF$17</v>
      </c>
      <c r="AG2439" s="199" t="str">
        <f t="shared" si="4830"/>
        <v>AG$17</v>
      </c>
      <c r="AH2439" s="199" t="str">
        <f t="shared" si="4830"/>
        <v>AH$17</v>
      </c>
      <c r="AI2439" s="199" t="str">
        <f t="shared" si="4830"/>
        <v>AI$17</v>
      </c>
      <c r="AJ2439" s="199" t="str">
        <f t="shared" si="4830"/>
        <v>AJ$17</v>
      </c>
      <c r="AK2439" s="199" t="str">
        <f t="shared" si="4830"/>
        <v>AK$17</v>
      </c>
      <c r="AL2439" s="199" t="str">
        <f t="shared" si="4830"/>
        <v>AL$17</v>
      </c>
      <c r="AM2439" s="199" t="str">
        <f t="shared" si="4830"/>
        <v>AM$17</v>
      </c>
      <c r="AN2439" s="199" t="str">
        <f t="shared" si="4830"/>
        <v>AN$17</v>
      </c>
      <c r="AO2439" s="199" t="str">
        <f t="shared" si="4830"/>
        <v>AO$17</v>
      </c>
      <c r="AP2439" s="199" t="str">
        <f t="shared" si="4830"/>
        <v>AP$17</v>
      </c>
      <c r="AQ2439" s="199" t="str">
        <f t="shared" si="4830"/>
        <v>AQ$17</v>
      </c>
      <c r="AR2439" s="199" t="str">
        <f t="shared" si="4830"/>
        <v>AR$17</v>
      </c>
      <c r="AS2439" s="199" t="str">
        <f t="shared" si="4830"/>
        <v>AS$17</v>
      </c>
      <c r="AT2439" s="199" t="str">
        <f t="shared" si="4830"/>
        <v>AT$17</v>
      </c>
      <c r="AU2439" s="199" t="str">
        <f t="shared" si="4830"/>
        <v>AU$17</v>
      </c>
      <c r="AV2439" s="199" t="str">
        <f t="shared" si="4830"/>
        <v>AV$17</v>
      </c>
      <c r="AW2439" s="199" t="str">
        <f t="shared" si="4830"/>
        <v>AW$17</v>
      </c>
      <c r="AX2439" s="199" t="str">
        <f t="shared" si="4830"/>
        <v>AX$17</v>
      </c>
      <c r="AY2439" s="199" t="str">
        <f t="shared" si="4830"/>
        <v>AY$17</v>
      </c>
      <c r="AZ2439" s="199" t="str">
        <f t="shared" si="4830"/>
        <v>AZ$17</v>
      </c>
      <c r="BA2439" s="199" t="str">
        <f t="shared" si="4830"/>
        <v>BA$17</v>
      </c>
      <c r="BB2439" s="199" t="str">
        <f t="shared" si="4830"/>
        <v>BB$17</v>
      </c>
      <c r="BC2439" s="199" t="str">
        <f t="shared" si="4830"/>
        <v>BC$17</v>
      </c>
      <c r="BD2439" s="199" t="str">
        <f t="shared" si="4830"/>
        <v>BD$17</v>
      </c>
      <c r="BE2439" s="199" t="str">
        <f t="shared" si="4830"/>
        <v>BE$17</v>
      </c>
      <c r="BF2439" s="199" t="str">
        <f t="shared" si="4830"/>
        <v>BF$17</v>
      </c>
      <c r="BG2439" s="199" t="str">
        <f t="shared" si="4830"/>
        <v>BG$17</v>
      </c>
      <c r="BH2439" s="199" t="str">
        <f t="shared" si="4830"/>
        <v>BH$17</v>
      </c>
      <c r="BI2439" s="199" t="str">
        <f t="shared" si="4830"/>
        <v>BI$17</v>
      </c>
      <c r="BJ2439" s="199" t="str">
        <f t="shared" si="4830"/>
        <v>BJ$17</v>
      </c>
      <c r="BK2439" s="199" t="str">
        <f t="shared" si="4830"/>
        <v>BK$17</v>
      </c>
      <c r="BL2439" s="199" t="str">
        <f t="shared" si="4830"/>
        <v>BL$17</v>
      </c>
      <c r="BM2439" s="199" t="str">
        <f t="shared" si="4830"/>
        <v>BM$17</v>
      </c>
      <c r="BN2439" s="199" t="str">
        <f t="shared" si="4830"/>
        <v>BN$17</v>
      </c>
      <c r="BO2439" s="199" t="str">
        <f t="shared" si="4830"/>
        <v>BO$17</v>
      </c>
      <c r="BP2439" s="199" t="str">
        <f t="shared" si="4830"/>
        <v>BP$17</v>
      </c>
      <c r="BQ2439" s="199" t="str">
        <f t="shared" si="4830"/>
        <v>BQ$17</v>
      </c>
      <c r="BR2439" s="199" t="str">
        <f t="shared" si="4830"/>
        <v>BR$17</v>
      </c>
      <c r="BS2439" s="199" t="str">
        <f t="shared" si="4830"/>
        <v>BS$17</v>
      </c>
      <c r="BT2439" s="199" t="str">
        <f t="shared" si="4830"/>
        <v>BT$17</v>
      </c>
      <c r="BU2439" s="199" t="str">
        <f t="shared" si="4830"/>
        <v>BU$17</v>
      </c>
      <c r="BV2439" s="199" t="str">
        <f t="shared" si="4830"/>
        <v>BV$17</v>
      </c>
      <c r="BW2439" s="199" t="str">
        <f t="shared" si="4830"/>
        <v>BW$17</v>
      </c>
      <c r="BX2439" s="199" t="str">
        <f t="shared" si="4830"/>
        <v>BX$17</v>
      </c>
      <c r="BY2439" s="199" t="str">
        <f t="shared" si="4830"/>
        <v>BY$17</v>
      </c>
      <c r="BZ2439" s="199" t="str">
        <f t="shared" si="4830"/>
        <v>BZ$17</v>
      </c>
      <c r="CA2439" s="199" t="str">
        <f t="shared" si="4830"/>
        <v>CA$17</v>
      </c>
      <c r="CB2439" s="199" t="str">
        <f t="shared" si="4830"/>
        <v>CB$17</v>
      </c>
      <c r="CC2439" s="199" t="str">
        <f t="shared" si="4830"/>
        <v>CC$17</v>
      </c>
      <c r="CD2439" s="199" t="str">
        <f t="shared" si="4830"/>
        <v>CD$17</v>
      </c>
      <c r="CE2439" s="199" t="str">
        <f t="shared" ref="CE2439:CL2439" si="4831">CE$21</f>
        <v>CE$17</v>
      </c>
      <c r="CF2439" s="199" t="str">
        <f t="shared" si="4831"/>
        <v>CF$17</v>
      </c>
      <c r="CG2439" s="199" t="str">
        <f t="shared" si="4831"/>
        <v>CG$17</v>
      </c>
      <c r="CH2439" s="199" t="str">
        <f t="shared" si="4831"/>
        <v>CH$17</v>
      </c>
      <c r="CI2439" s="199" t="str">
        <f t="shared" si="4831"/>
        <v>CI$17</v>
      </c>
      <c r="CJ2439" s="199" t="str">
        <f t="shared" si="4831"/>
        <v>CJ$17</v>
      </c>
      <c r="CK2439" s="199" t="str">
        <f t="shared" si="4831"/>
        <v>CK$17</v>
      </c>
      <c r="CL2439" s="199" t="str">
        <f t="shared" si="4831"/>
        <v>CL$17</v>
      </c>
      <c r="CN2439" s="201"/>
      <c r="CO2439" s="199" t="str">
        <f t="shared" ref="CO2439:DL2439" si="4832">CO$21</f>
        <v>CO$17</v>
      </c>
      <c r="CP2439" s="199" t="str">
        <f t="shared" si="4832"/>
        <v>CP$17</v>
      </c>
      <c r="CQ2439" s="199" t="str">
        <f t="shared" si="4832"/>
        <v>CQ$17</v>
      </c>
      <c r="CR2439" s="199" t="str">
        <f t="shared" si="4832"/>
        <v>CR$17</v>
      </c>
      <c r="CS2439" s="199" t="str">
        <f t="shared" si="4832"/>
        <v>CS$17</v>
      </c>
      <c r="CT2439" s="199" t="str">
        <f t="shared" si="4832"/>
        <v>CT$17</v>
      </c>
      <c r="CU2439" s="199" t="str">
        <f t="shared" si="4832"/>
        <v>CU$17</v>
      </c>
      <c r="CV2439" s="199" t="str">
        <f t="shared" si="4832"/>
        <v>CV$17</v>
      </c>
      <c r="CW2439" s="199" t="str">
        <f t="shared" si="4832"/>
        <v>CW$17</v>
      </c>
      <c r="CX2439" s="199" t="str">
        <f t="shared" si="4832"/>
        <v>CX$17</v>
      </c>
      <c r="CY2439" s="199" t="str">
        <f t="shared" si="4832"/>
        <v>CY$17</v>
      </c>
      <c r="CZ2439" s="199" t="str">
        <f t="shared" si="4832"/>
        <v>CZ$17</v>
      </c>
      <c r="DA2439" s="199" t="str">
        <f t="shared" si="4832"/>
        <v>DA$17</v>
      </c>
      <c r="DB2439" s="199" t="str">
        <f t="shared" si="4832"/>
        <v>DB$17</v>
      </c>
      <c r="DC2439" s="199" t="str">
        <f t="shared" si="4832"/>
        <v>DC$17</v>
      </c>
      <c r="DD2439" s="199" t="str">
        <f t="shared" si="4832"/>
        <v>DD$17</v>
      </c>
      <c r="DE2439" s="199" t="str">
        <f t="shared" si="4832"/>
        <v>DE$17</v>
      </c>
      <c r="DF2439" s="199" t="str">
        <f t="shared" si="4832"/>
        <v>DF$17</v>
      </c>
      <c r="DG2439" s="199" t="str">
        <f t="shared" si="4832"/>
        <v>DG$17</v>
      </c>
      <c r="DH2439" s="199" t="str">
        <f t="shared" si="4832"/>
        <v>DH$17</v>
      </c>
      <c r="DI2439" s="199" t="str">
        <f t="shared" si="4832"/>
        <v>DI$17</v>
      </c>
      <c r="DJ2439" s="199" t="str">
        <f t="shared" si="4832"/>
        <v>DJ$17</v>
      </c>
      <c r="DK2439" s="199" t="str">
        <f t="shared" si="4832"/>
        <v>DK$17</v>
      </c>
      <c r="DL2439" s="199" t="str">
        <f t="shared" si="4832"/>
        <v>DL$17</v>
      </c>
    </row>
    <row r="2440" spans="1:116" x14ac:dyDescent="0.4">
      <c r="A2440" s="174"/>
      <c r="E2440" s="8"/>
      <c r="G2440" s="175" t="s">
        <v>491</v>
      </c>
      <c r="H2440" s="200"/>
      <c r="I2440" s="201"/>
      <c r="J2440" s="201"/>
      <c r="K2440" s="202"/>
      <c r="L2440" s="202"/>
      <c r="M2440" s="202"/>
      <c r="N2440" s="202"/>
      <c r="O2440" s="202"/>
      <c r="P2440" s="202"/>
      <c r="R2440" s="202"/>
      <c r="S2440" s="190"/>
      <c r="T2440" s="190"/>
      <c r="U2440" s="190"/>
      <c r="V2440" s="190"/>
      <c r="W2440" s="190"/>
      <c r="X2440" s="190"/>
      <c r="Y2440" s="190"/>
      <c r="Z2440" s="190"/>
      <c r="AA2440" s="190"/>
      <c r="AB2440" s="190"/>
      <c r="AC2440" s="190"/>
      <c r="AD2440" s="190"/>
      <c r="AE2440" s="190"/>
      <c r="AF2440" s="190"/>
      <c r="AG2440" s="190"/>
      <c r="AH2440" s="190"/>
      <c r="AI2440" s="190"/>
      <c r="AJ2440" s="190"/>
      <c r="AK2440" s="190"/>
      <c r="AL2440" s="190"/>
      <c r="AM2440" s="190"/>
      <c r="AN2440" s="190"/>
      <c r="AO2440" s="190"/>
      <c r="AP2440" s="190"/>
      <c r="AQ2440" s="190"/>
      <c r="AR2440" s="190"/>
      <c r="AS2440" s="190"/>
      <c r="AT2440" s="190"/>
      <c r="AU2440" s="190"/>
      <c r="AV2440" s="190"/>
      <c r="AW2440" s="190"/>
      <c r="AX2440" s="190"/>
      <c r="AY2440" s="190"/>
      <c r="AZ2440" s="190"/>
      <c r="BA2440" s="190"/>
      <c r="BB2440" s="190"/>
      <c r="BC2440" s="190"/>
      <c r="BD2440" s="190"/>
      <c r="BE2440" s="190"/>
      <c r="BF2440" s="190"/>
      <c r="BG2440" s="190"/>
      <c r="BH2440" s="190"/>
      <c r="BI2440" s="190"/>
      <c r="BJ2440" s="190"/>
      <c r="BK2440" s="190"/>
      <c r="BL2440" s="190"/>
      <c r="BM2440" s="190"/>
      <c r="BN2440" s="190"/>
      <c r="BO2440" s="190"/>
      <c r="BP2440" s="190"/>
      <c r="BQ2440" s="190"/>
      <c r="BR2440" s="190"/>
      <c r="BS2440" s="190"/>
      <c r="BT2440" s="190"/>
      <c r="BU2440" s="190"/>
      <c r="BV2440" s="190"/>
      <c r="BW2440" s="190"/>
      <c r="BX2440" s="190"/>
      <c r="BY2440" s="190"/>
      <c r="BZ2440" s="190"/>
      <c r="CA2440" s="190"/>
      <c r="CB2440" s="190"/>
      <c r="CC2440" s="190"/>
      <c r="CD2440" s="190"/>
      <c r="CE2440" s="190"/>
      <c r="CF2440" s="190"/>
      <c r="CG2440" s="190"/>
      <c r="CH2440" s="190"/>
      <c r="CI2440" s="190"/>
      <c r="CJ2440" s="190"/>
      <c r="CK2440" s="190"/>
      <c r="CL2440" s="190"/>
      <c r="CN2440" s="201"/>
      <c r="CO2440" s="190"/>
      <c r="CP2440" s="190"/>
      <c r="CQ2440" s="190"/>
      <c r="CR2440" s="190"/>
      <c r="CS2440" s="190"/>
      <c r="CT2440" s="190"/>
      <c r="CU2440" s="190"/>
      <c r="CV2440" s="190"/>
      <c r="CW2440" s="190"/>
      <c r="CX2440" s="190"/>
      <c r="CY2440" s="190"/>
      <c r="CZ2440" s="190"/>
      <c r="DA2440" s="190"/>
      <c r="DB2440" s="190"/>
      <c r="DC2440" s="190"/>
      <c r="DD2440" s="190"/>
      <c r="DE2440" s="190"/>
      <c r="DF2440" s="190"/>
      <c r="DG2440" s="190"/>
      <c r="DH2440" s="190"/>
      <c r="DI2440" s="190"/>
      <c r="DJ2440" s="190"/>
      <c r="DK2440" s="190"/>
      <c r="DL2440" s="190"/>
    </row>
    <row r="2441" spans="1:116" x14ac:dyDescent="0.4">
      <c r="A2441" s="174"/>
      <c r="E2441" s="8"/>
      <c r="G2441" s="175" t="s">
        <v>505</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463</v>
      </c>
      <c r="H2442" s="200"/>
      <c r="I2442" s="201"/>
      <c r="J2442" s="201"/>
      <c r="K2442" s="202"/>
      <c r="L2442" s="202"/>
      <c r="M2442" s="202"/>
      <c r="N2442" s="202"/>
      <c r="O2442" s="202"/>
      <c r="P2442" s="202"/>
      <c r="R2442" s="202"/>
      <c r="S2442" s="190" t="str">
        <f t="shared" ref="S2442:CD2442" si="4833">S$22</f>
        <v>S$18</v>
      </c>
      <c r="T2442" s="190" t="str">
        <f t="shared" si="4833"/>
        <v>T$18</v>
      </c>
      <c r="U2442" s="190" t="str">
        <f t="shared" si="4833"/>
        <v>U$18</v>
      </c>
      <c r="V2442" s="190" t="str">
        <f t="shared" si="4833"/>
        <v>V$18</v>
      </c>
      <c r="W2442" s="190" t="str">
        <f t="shared" si="4833"/>
        <v>W$18</v>
      </c>
      <c r="X2442" s="190" t="str">
        <f t="shared" si="4833"/>
        <v>X$18</v>
      </c>
      <c r="Y2442" s="190" t="str">
        <f t="shared" si="4833"/>
        <v>Y$18</v>
      </c>
      <c r="Z2442" s="190" t="str">
        <f t="shared" si="4833"/>
        <v>Z$18</v>
      </c>
      <c r="AA2442" s="190" t="str">
        <f t="shared" si="4833"/>
        <v>AA$18</v>
      </c>
      <c r="AB2442" s="190" t="str">
        <f t="shared" si="4833"/>
        <v>AB$18</v>
      </c>
      <c r="AC2442" s="190" t="str">
        <f t="shared" si="4833"/>
        <v>AC$18</v>
      </c>
      <c r="AD2442" s="190" t="str">
        <f t="shared" si="4833"/>
        <v>AD$18</v>
      </c>
      <c r="AE2442" s="190" t="str">
        <f t="shared" si="4833"/>
        <v>AE$18</v>
      </c>
      <c r="AF2442" s="190" t="str">
        <f t="shared" si="4833"/>
        <v>AF$18</v>
      </c>
      <c r="AG2442" s="190" t="str">
        <f t="shared" si="4833"/>
        <v>AG$18</v>
      </c>
      <c r="AH2442" s="190" t="str">
        <f t="shared" si="4833"/>
        <v>AH$18</v>
      </c>
      <c r="AI2442" s="190" t="str">
        <f t="shared" si="4833"/>
        <v>AI$18</v>
      </c>
      <c r="AJ2442" s="190" t="str">
        <f t="shared" si="4833"/>
        <v>AJ$18</v>
      </c>
      <c r="AK2442" s="190" t="str">
        <f t="shared" si="4833"/>
        <v>AK$18</v>
      </c>
      <c r="AL2442" s="190" t="str">
        <f t="shared" si="4833"/>
        <v>AL$18</v>
      </c>
      <c r="AM2442" s="190" t="str">
        <f t="shared" si="4833"/>
        <v>AM$18</v>
      </c>
      <c r="AN2442" s="190" t="str">
        <f t="shared" si="4833"/>
        <v>AN$18</v>
      </c>
      <c r="AO2442" s="190" t="str">
        <f t="shared" si="4833"/>
        <v>AO$18</v>
      </c>
      <c r="AP2442" s="190" t="str">
        <f t="shared" si="4833"/>
        <v>AP$18</v>
      </c>
      <c r="AQ2442" s="190" t="str">
        <f t="shared" si="4833"/>
        <v>AQ$18</v>
      </c>
      <c r="AR2442" s="190" t="str">
        <f t="shared" si="4833"/>
        <v>AR$18</v>
      </c>
      <c r="AS2442" s="190" t="str">
        <f t="shared" si="4833"/>
        <v>AS$18</v>
      </c>
      <c r="AT2442" s="190" t="str">
        <f t="shared" si="4833"/>
        <v>AT$18</v>
      </c>
      <c r="AU2442" s="190" t="str">
        <f t="shared" si="4833"/>
        <v>AU$18</v>
      </c>
      <c r="AV2442" s="190" t="str">
        <f t="shared" si="4833"/>
        <v>AV$18</v>
      </c>
      <c r="AW2442" s="190" t="str">
        <f t="shared" si="4833"/>
        <v>AW$18</v>
      </c>
      <c r="AX2442" s="190" t="str">
        <f t="shared" si="4833"/>
        <v>AX$18</v>
      </c>
      <c r="AY2442" s="190" t="str">
        <f t="shared" si="4833"/>
        <v>AY$18</v>
      </c>
      <c r="AZ2442" s="190" t="str">
        <f t="shared" si="4833"/>
        <v>AZ$18</v>
      </c>
      <c r="BA2442" s="190" t="str">
        <f t="shared" si="4833"/>
        <v>BA$18</v>
      </c>
      <c r="BB2442" s="190" t="str">
        <f t="shared" si="4833"/>
        <v>BB$18</v>
      </c>
      <c r="BC2442" s="190" t="str">
        <f t="shared" si="4833"/>
        <v>BC$18</v>
      </c>
      <c r="BD2442" s="190" t="str">
        <f t="shared" si="4833"/>
        <v>BD$18</v>
      </c>
      <c r="BE2442" s="190" t="str">
        <f t="shared" si="4833"/>
        <v>BE$18</v>
      </c>
      <c r="BF2442" s="190" t="str">
        <f t="shared" si="4833"/>
        <v>BF$18</v>
      </c>
      <c r="BG2442" s="190" t="str">
        <f t="shared" si="4833"/>
        <v>BG$18</v>
      </c>
      <c r="BH2442" s="190" t="str">
        <f t="shared" si="4833"/>
        <v>BH$18</v>
      </c>
      <c r="BI2442" s="190" t="str">
        <f t="shared" si="4833"/>
        <v>BI$18</v>
      </c>
      <c r="BJ2442" s="190" t="str">
        <f t="shared" si="4833"/>
        <v>BJ$18</v>
      </c>
      <c r="BK2442" s="190" t="str">
        <f t="shared" si="4833"/>
        <v>BK$18</v>
      </c>
      <c r="BL2442" s="190" t="str">
        <f t="shared" si="4833"/>
        <v>BL$18</v>
      </c>
      <c r="BM2442" s="190" t="str">
        <f t="shared" si="4833"/>
        <v>BM$18</v>
      </c>
      <c r="BN2442" s="190" t="str">
        <f t="shared" si="4833"/>
        <v>BN$18</v>
      </c>
      <c r="BO2442" s="190" t="str">
        <f t="shared" si="4833"/>
        <v>BO$18</v>
      </c>
      <c r="BP2442" s="190" t="str">
        <f t="shared" si="4833"/>
        <v>BP$18</v>
      </c>
      <c r="BQ2442" s="190" t="str">
        <f t="shared" si="4833"/>
        <v>BQ$18</v>
      </c>
      <c r="BR2442" s="190" t="str">
        <f t="shared" si="4833"/>
        <v>BR$18</v>
      </c>
      <c r="BS2442" s="190" t="str">
        <f t="shared" si="4833"/>
        <v>BS$18</v>
      </c>
      <c r="BT2442" s="190" t="str">
        <f t="shared" si="4833"/>
        <v>BT$18</v>
      </c>
      <c r="BU2442" s="190" t="str">
        <f t="shared" si="4833"/>
        <v>BU$18</v>
      </c>
      <c r="BV2442" s="190" t="str">
        <f t="shared" si="4833"/>
        <v>BV$18</v>
      </c>
      <c r="BW2442" s="190" t="str">
        <f t="shared" si="4833"/>
        <v>BW$18</v>
      </c>
      <c r="BX2442" s="190" t="str">
        <f t="shared" si="4833"/>
        <v>BX$18</v>
      </c>
      <c r="BY2442" s="190" t="str">
        <f t="shared" si="4833"/>
        <v>BY$18</v>
      </c>
      <c r="BZ2442" s="190" t="str">
        <f t="shared" si="4833"/>
        <v>BZ$18</v>
      </c>
      <c r="CA2442" s="190" t="str">
        <f t="shared" si="4833"/>
        <v>CA$18</v>
      </c>
      <c r="CB2442" s="190" t="str">
        <f t="shared" si="4833"/>
        <v>CB$18</v>
      </c>
      <c r="CC2442" s="190" t="str">
        <f t="shared" si="4833"/>
        <v>CC$18</v>
      </c>
      <c r="CD2442" s="190" t="str">
        <f t="shared" si="4833"/>
        <v>CD$18</v>
      </c>
      <c r="CE2442" s="190" t="str">
        <f t="shared" ref="CE2442:CL2442" si="4834">CE$22</f>
        <v>CE$18</v>
      </c>
      <c r="CF2442" s="190" t="str">
        <f t="shared" si="4834"/>
        <v>CF$18</v>
      </c>
      <c r="CG2442" s="190" t="str">
        <f t="shared" si="4834"/>
        <v>CG$18</v>
      </c>
      <c r="CH2442" s="190" t="str">
        <f t="shared" si="4834"/>
        <v>CH$18</v>
      </c>
      <c r="CI2442" s="190" t="str">
        <f t="shared" si="4834"/>
        <v>CI$18</v>
      </c>
      <c r="CJ2442" s="190" t="str">
        <f t="shared" si="4834"/>
        <v>CJ$18</v>
      </c>
      <c r="CK2442" s="190" t="str">
        <f t="shared" si="4834"/>
        <v>CK$18</v>
      </c>
      <c r="CL2442" s="190" t="str">
        <f t="shared" si="4834"/>
        <v>CL$18</v>
      </c>
      <c r="CN2442" s="201"/>
      <c r="CO2442" s="190" t="str">
        <f t="shared" ref="CO2442:DL2442" si="4835">CO$22</f>
        <v>CO$18</v>
      </c>
      <c r="CP2442" s="190" t="str">
        <f t="shared" si="4835"/>
        <v>CP$18</v>
      </c>
      <c r="CQ2442" s="190" t="str">
        <f t="shared" si="4835"/>
        <v>CQ$18</v>
      </c>
      <c r="CR2442" s="190" t="str">
        <f t="shared" si="4835"/>
        <v>CR$18</v>
      </c>
      <c r="CS2442" s="190" t="str">
        <f t="shared" si="4835"/>
        <v>CS$18</v>
      </c>
      <c r="CT2442" s="190" t="str">
        <f t="shared" si="4835"/>
        <v>CT$18</v>
      </c>
      <c r="CU2442" s="190" t="str">
        <f t="shared" si="4835"/>
        <v>CU$18</v>
      </c>
      <c r="CV2442" s="190" t="str">
        <f t="shared" si="4835"/>
        <v>CV$18</v>
      </c>
      <c r="CW2442" s="190" t="str">
        <f t="shared" si="4835"/>
        <v>CW$18</v>
      </c>
      <c r="CX2442" s="190" t="str">
        <f t="shared" si="4835"/>
        <v>CX$18</v>
      </c>
      <c r="CY2442" s="190" t="str">
        <f t="shared" si="4835"/>
        <v>CY$18</v>
      </c>
      <c r="CZ2442" s="190" t="str">
        <f t="shared" si="4835"/>
        <v>CZ$18</v>
      </c>
      <c r="DA2442" s="190" t="str">
        <f t="shared" si="4835"/>
        <v>DA$18</v>
      </c>
      <c r="DB2442" s="190" t="str">
        <f t="shared" si="4835"/>
        <v>DB$18</v>
      </c>
      <c r="DC2442" s="190" t="str">
        <f t="shared" si="4835"/>
        <v>DC$18</v>
      </c>
      <c r="DD2442" s="190" t="str">
        <f t="shared" si="4835"/>
        <v>DD$18</v>
      </c>
      <c r="DE2442" s="190" t="str">
        <f t="shared" si="4835"/>
        <v>DE$18</v>
      </c>
      <c r="DF2442" s="190" t="str">
        <f t="shared" si="4835"/>
        <v>DF$18</v>
      </c>
      <c r="DG2442" s="190" t="str">
        <f t="shared" si="4835"/>
        <v>DG$18</v>
      </c>
      <c r="DH2442" s="190" t="str">
        <f t="shared" si="4835"/>
        <v>DH$18</v>
      </c>
      <c r="DI2442" s="190" t="str">
        <f t="shared" si="4835"/>
        <v>DI$18</v>
      </c>
      <c r="DJ2442" s="190" t="str">
        <f t="shared" si="4835"/>
        <v>DJ$18</v>
      </c>
      <c r="DK2442" s="190" t="str">
        <f t="shared" si="4835"/>
        <v>DK$18</v>
      </c>
      <c r="DL2442" s="190" t="str">
        <f t="shared" si="4835"/>
        <v>DL$18</v>
      </c>
    </row>
    <row r="2443" spans="1:116" x14ac:dyDescent="0.4">
      <c r="A2443" s="174"/>
      <c r="E2443" s="8"/>
      <c r="G2443" s="175" t="s">
        <v>464</v>
      </c>
      <c r="H2443" s="200"/>
      <c r="I2443" s="201"/>
      <c r="J2443" s="201"/>
      <c r="K2443" s="202"/>
      <c r="L2443" s="202"/>
      <c r="M2443" s="202"/>
      <c r="N2443" s="202"/>
      <c r="O2443" s="202"/>
      <c r="P2443" s="202"/>
      <c r="R2443" s="202"/>
      <c r="S2443" s="190" t="str">
        <f t="shared" ref="S2443:CD2443" si="4836">S$23</f>
        <v>S$19</v>
      </c>
      <c r="T2443" s="190" t="str">
        <f t="shared" si="4836"/>
        <v>T$19</v>
      </c>
      <c r="U2443" s="190" t="str">
        <f t="shared" si="4836"/>
        <v>U$19</v>
      </c>
      <c r="V2443" s="190" t="str">
        <f t="shared" si="4836"/>
        <v>V$19</v>
      </c>
      <c r="W2443" s="190" t="str">
        <f t="shared" si="4836"/>
        <v>W$19</v>
      </c>
      <c r="X2443" s="190" t="str">
        <f t="shared" si="4836"/>
        <v>X$19</v>
      </c>
      <c r="Y2443" s="190" t="str">
        <f t="shared" si="4836"/>
        <v>Y$19</v>
      </c>
      <c r="Z2443" s="190" t="str">
        <f t="shared" si="4836"/>
        <v>Z$19</v>
      </c>
      <c r="AA2443" s="190" t="str">
        <f t="shared" si="4836"/>
        <v>AA$19</v>
      </c>
      <c r="AB2443" s="190" t="str">
        <f t="shared" si="4836"/>
        <v>AB$19</v>
      </c>
      <c r="AC2443" s="190" t="str">
        <f t="shared" si="4836"/>
        <v>AC$19</v>
      </c>
      <c r="AD2443" s="190" t="str">
        <f t="shared" si="4836"/>
        <v>AD$19</v>
      </c>
      <c r="AE2443" s="190" t="str">
        <f t="shared" si="4836"/>
        <v>AE$19</v>
      </c>
      <c r="AF2443" s="190" t="str">
        <f t="shared" si="4836"/>
        <v>AF$19</v>
      </c>
      <c r="AG2443" s="190" t="str">
        <f t="shared" si="4836"/>
        <v>AG$19</v>
      </c>
      <c r="AH2443" s="190" t="str">
        <f t="shared" si="4836"/>
        <v>AH$19</v>
      </c>
      <c r="AI2443" s="190" t="str">
        <f t="shared" si="4836"/>
        <v>AI$19</v>
      </c>
      <c r="AJ2443" s="190" t="str">
        <f t="shared" si="4836"/>
        <v>AJ$19</v>
      </c>
      <c r="AK2443" s="190" t="str">
        <f t="shared" si="4836"/>
        <v>AK$19</v>
      </c>
      <c r="AL2443" s="190" t="str">
        <f t="shared" si="4836"/>
        <v>AL$19</v>
      </c>
      <c r="AM2443" s="190" t="str">
        <f t="shared" si="4836"/>
        <v>AM$19</v>
      </c>
      <c r="AN2443" s="190" t="str">
        <f t="shared" si="4836"/>
        <v>AN$19</v>
      </c>
      <c r="AO2443" s="190" t="str">
        <f t="shared" si="4836"/>
        <v>AO$19</v>
      </c>
      <c r="AP2443" s="190" t="str">
        <f t="shared" si="4836"/>
        <v>AP$19</v>
      </c>
      <c r="AQ2443" s="190" t="str">
        <f t="shared" si="4836"/>
        <v>AQ$19</v>
      </c>
      <c r="AR2443" s="190" t="str">
        <f t="shared" si="4836"/>
        <v>AR$19</v>
      </c>
      <c r="AS2443" s="190" t="str">
        <f t="shared" si="4836"/>
        <v>AS$19</v>
      </c>
      <c r="AT2443" s="190" t="str">
        <f t="shared" si="4836"/>
        <v>AT$19</v>
      </c>
      <c r="AU2443" s="190" t="str">
        <f t="shared" si="4836"/>
        <v>AU$19</v>
      </c>
      <c r="AV2443" s="190" t="str">
        <f t="shared" si="4836"/>
        <v>AV$19</v>
      </c>
      <c r="AW2443" s="190" t="str">
        <f t="shared" si="4836"/>
        <v>AW$19</v>
      </c>
      <c r="AX2443" s="190" t="str">
        <f t="shared" si="4836"/>
        <v>AX$19</v>
      </c>
      <c r="AY2443" s="190" t="str">
        <f t="shared" si="4836"/>
        <v>AY$19</v>
      </c>
      <c r="AZ2443" s="190" t="str">
        <f t="shared" si="4836"/>
        <v>AZ$19</v>
      </c>
      <c r="BA2443" s="190" t="str">
        <f t="shared" si="4836"/>
        <v>BA$19</v>
      </c>
      <c r="BB2443" s="190" t="str">
        <f t="shared" si="4836"/>
        <v>BB$19</v>
      </c>
      <c r="BC2443" s="190" t="str">
        <f t="shared" si="4836"/>
        <v>BC$19</v>
      </c>
      <c r="BD2443" s="190" t="str">
        <f t="shared" si="4836"/>
        <v>BD$19</v>
      </c>
      <c r="BE2443" s="190" t="str">
        <f t="shared" si="4836"/>
        <v>BE$19</v>
      </c>
      <c r="BF2443" s="190" t="str">
        <f t="shared" si="4836"/>
        <v>BF$19</v>
      </c>
      <c r="BG2443" s="190" t="str">
        <f t="shared" si="4836"/>
        <v>BG$19</v>
      </c>
      <c r="BH2443" s="190" t="str">
        <f t="shared" si="4836"/>
        <v>BH$19</v>
      </c>
      <c r="BI2443" s="190" t="str">
        <f t="shared" si="4836"/>
        <v>BI$19</v>
      </c>
      <c r="BJ2443" s="190" t="str">
        <f t="shared" si="4836"/>
        <v>BJ$19</v>
      </c>
      <c r="BK2443" s="190" t="str">
        <f t="shared" si="4836"/>
        <v>BK$19</v>
      </c>
      <c r="BL2443" s="190" t="str">
        <f t="shared" si="4836"/>
        <v>BL$19</v>
      </c>
      <c r="BM2443" s="190" t="str">
        <f t="shared" si="4836"/>
        <v>BM$19</v>
      </c>
      <c r="BN2443" s="190" t="str">
        <f t="shared" si="4836"/>
        <v>BN$19</v>
      </c>
      <c r="BO2443" s="190" t="str">
        <f t="shared" si="4836"/>
        <v>BO$19</v>
      </c>
      <c r="BP2443" s="190" t="str">
        <f t="shared" si="4836"/>
        <v>BP$19</v>
      </c>
      <c r="BQ2443" s="190" t="str">
        <f t="shared" si="4836"/>
        <v>BQ$19</v>
      </c>
      <c r="BR2443" s="190" t="str">
        <f t="shared" si="4836"/>
        <v>BR$19</v>
      </c>
      <c r="BS2443" s="190" t="str">
        <f t="shared" si="4836"/>
        <v>BS$19</v>
      </c>
      <c r="BT2443" s="190" t="str">
        <f t="shared" si="4836"/>
        <v>BT$19</v>
      </c>
      <c r="BU2443" s="190" t="str">
        <f t="shared" si="4836"/>
        <v>BU$19</v>
      </c>
      <c r="BV2443" s="190" t="str">
        <f t="shared" si="4836"/>
        <v>BV$19</v>
      </c>
      <c r="BW2443" s="190" t="str">
        <f t="shared" si="4836"/>
        <v>BW$19</v>
      </c>
      <c r="BX2443" s="190" t="str">
        <f t="shared" si="4836"/>
        <v>BX$19</v>
      </c>
      <c r="BY2443" s="190" t="str">
        <f t="shared" si="4836"/>
        <v>BY$19</v>
      </c>
      <c r="BZ2443" s="190" t="str">
        <f t="shared" si="4836"/>
        <v>BZ$19</v>
      </c>
      <c r="CA2443" s="190" t="str">
        <f t="shared" si="4836"/>
        <v>CA$19</v>
      </c>
      <c r="CB2443" s="190" t="str">
        <f t="shared" si="4836"/>
        <v>CB$19</v>
      </c>
      <c r="CC2443" s="190" t="str">
        <f t="shared" si="4836"/>
        <v>CC$19</v>
      </c>
      <c r="CD2443" s="190" t="str">
        <f t="shared" si="4836"/>
        <v>CD$19</v>
      </c>
      <c r="CE2443" s="190" t="str">
        <f t="shared" ref="CE2443:CL2443" si="4837">CE$23</f>
        <v>CE$19</v>
      </c>
      <c r="CF2443" s="190" t="str">
        <f t="shared" si="4837"/>
        <v>CF$19</v>
      </c>
      <c r="CG2443" s="190" t="str">
        <f t="shared" si="4837"/>
        <v>CG$19</v>
      </c>
      <c r="CH2443" s="190" t="str">
        <f t="shared" si="4837"/>
        <v>CH$19</v>
      </c>
      <c r="CI2443" s="190" t="str">
        <f t="shared" si="4837"/>
        <v>CI$19</v>
      </c>
      <c r="CJ2443" s="190" t="str">
        <f t="shared" si="4837"/>
        <v>CJ$19</v>
      </c>
      <c r="CK2443" s="190" t="str">
        <f t="shared" si="4837"/>
        <v>CK$19</v>
      </c>
      <c r="CL2443" s="190" t="str">
        <f t="shared" si="4837"/>
        <v>CL$19</v>
      </c>
      <c r="CN2443" s="201"/>
      <c r="CO2443" s="190" t="str">
        <f t="shared" ref="CO2443:DL2443" si="4838">CO$23</f>
        <v>CO$19</v>
      </c>
      <c r="CP2443" s="190" t="str">
        <f t="shared" si="4838"/>
        <v>CP$19</v>
      </c>
      <c r="CQ2443" s="190" t="str">
        <f t="shared" si="4838"/>
        <v>CQ$19</v>
      </c>
      <c r="CR2443" s="190" t="str">
        <f t="shared" si="4838"/>
        <v>CR$19</v>
      </c>
      <c r="CS2443" s="190" t="str">
        <f t="shared" si="4838"/>
        <v>CS$19</v>
      </c>
      <c r="CT2443" s="190" t="str">
        <f t="shared" si="4838"/>
        <v>CT$19</v>
      </c>
      <c r="CU2443" s="190" t="str">
        <f t="shared" si="4838"/>
        <v>CU$19</v>
      </c>
      <c r="CV2443" s="190" t="str">
        <f t="shared" si="4838"/>
        <v>CV$19</v>
      </c>
      <c r="CW2443" s="190" t="str">
        <f t="shared" si="4838"/>
        <v>CW$19</v>
      </c>
      <c r="CX2443" s="190" t="str">
        <f t="shared" si="4838"/>
        <v>CX$19</v>
      </c>
      <c r="CY2443" s="190" t="str">
        <f t="shared" si="4838"/>
        <v>CY$19</v>
      </c>
      <c r="CZ2443" s="190" t="str">
        <f t="shared" si="4838"/>
        <v>CZ$19</v>
      </c>
      <c r="DA2443" s="190" t="str">
        <f t="shared" si="4838"/>
        <v>DA$19</v>
      </c>
      <c r="DB2443" s="190" t="str">
        <f t="shared" si="4838"/>
        <v>DB$19</v>
      </c>
      <c r="DC2443" s="190" t="str">
        <f t="shared" si="4838"/>
        <v>DC$19</v>
      </c>
      <c r="DD2443" s="190" t="str">
        <f t="shared" si="4838"/>
        <v>DD$19</v>
      </c>
      <c r="DE2443" s="190" t="str">
        <f t="shared" si="4838"/>
        <v>DE$19</v>
      </c>
      <c r="DF2443" s="190" t="str">
        <f t="shared" si="4838"/>
        <v>DF$19</v>
      </c>
      <c r="DG2443" s="190" t="str">
        <f t="shared" si="4838"/>
        <v>DG$19</v>
      </c>
      <c r="DH2443" s="190" t="str">
        <f t="shared" si="4838"/>
        <v>DH$19</v>
      </c>
      <c r="DI2443" s="190" t="str">
        <f t="shared" si="4838"/>
        <v>DI$19</v>
      </c>
      <c r="DJ2443" s="190" t="str">
        <f t="shared" si="4838"/>
        <v>DJ$19</v>
      </c>
      <c r="DK2443" s="190" t="str">
        <f t="shared" si="4838"/>
        <v>DK$19</v>
      </c>
      <c r="DL2443" s="190" t="str">
        <f t="shared" si="4838"/>
        <v>DL$19</v>
      </c>
    </row>
    <row r="2444" spans="1:116" x14ac:dyDescent="0.4">
      <c r="A2444" s="142" t="s">
        <v>218</v>
      </c>
      <c r="B2444" s="31" t="s">
        <v>81</v>
      </c>
      <c r="C2444" s="31"/>
      <c r="D2444" t="s">
        <v>516</v>
      </c>
      <c r="E2444" s="8" t="str">
        <f t="shared" ref="E2444:E2448" si="4839">ROW()&amp;" "&amp;D2444</f>
        <v>2444 FAIL-TV-V</v>
      </c>
      <c r="F2444" t="s">
        <v>513</v>
      </c>
      <c r="G2444" s="143" t="s">
        <v>514</v>
      </c>
      <c r="H2444" s="142"/>
      <c r="I2444" s="144"/>
      <c r="J2444" s="144"/>
      <c r="K2444" s="142"/>
      <c r="L2444" s="142"/>
      <c r="M2444" s="142"/>
      <c r="N2444" s="142"/>
      <c r="O2444" s="142"/>
      <c r="P2444" s="142"/>
      <c r="R2444" s="143"/>
      <c r="S2444" s="168"/>
      <c r="T2444" s="168"/>
      <c r="U2444" s="168"/>
      <c r="V2444" s="168"/>
      <c r="W2444" s="168"/>
      <c r="X2444" s="168"/>
      <c r="Y2444" s="168"/>
      <c r="Z2444" s="168"/>
      <c r="AA2444" s="168"/>
      <c r="AB2444" s="168"/>
      <c r="AC2444" s="168"/>
      <c r="AD2444" s="168"/>
      <c r="AE2444" s="168"/>
      <c r="AF2444" s="168"/>
      <c r="AG2444" s="168"/>
      <c r="AH2444" s="168"/>
      <c r="AI2444" s="168"/>
      <c r="AJ2444" s="168"/>
      <c r="AK2444" s="168"/>
      <c r="AL2444" s="168"/>
      <c r="AM2444" s="168"/>
      <c r="AN2444" s="168"/>
      <c r="AO2444" s="168"/>
      <c r="AP2444" s="168"/>
      <c r="AQ2444" s="168"/>
      <c r="AR2444" s="168"/>
      <c r="AS2444" s="168"/>
      <c r="AT2444" s="168"/>
      <c r="AU2444" s="168"/>
      <c r="AV2444" s="168"/>
      <c r="AW2444" s="168"/>
      <c r="AX2444" s="168"/>
      <c r="AY2444" s="168"/>
      <c r="AZ2444" s="168"/>
      <c r="BA2444" s="168"/>
      <c r="BB2444" s="168"/>
      <c r="BC2444" s="168"/>
      <c r="BD2444" s="168"/>
      <c r="BE2444" s="168"/>
      <c r="BF2444" s="168"/>
      <c r="BG2444" s="168"/>
      <c r="BH2444" s="168"/>
      <c r="BI2444" s="168"/>
      <c r="BJ2444" s="168"/>
      <c r="BK2444" s="168"/>
      <c r="BL2444" s="168"/>
      <c r="BM2444" s="168"/>
      <c r="BN2444" s="168"/>
      <c r="BO2444" s="168"/>
      <c r="BP2444" s="168"/>
      <c r="BQ2444" s="168"/>
      <c r="BR2444" s="168"/>
      <c r="BS2444" s="168"/>
      <c r="BT2444" s="168"/>
      <c r="BU2444" s="168"/>
      <c r="BV2444" s="168"/>
      <c r="BW2444" s="168"/>
      <c r="BX2444" s="168"/>
      <c r="BY2444" s="168"/>
      <c r="BZ2444" s="168"/>
      <c r="CA2444" s="168"/>
      <c r="CB2444" s="168"/>
      <c r="CC2444" s="168"/>
      <c r="CD2444" s="168"/>
      <c r="CE2444" s="168"/>
      <c r="CF2444" s="168"/>
      <c r="CG2444" s="168"/>
      <c r="CH2444" s="168"/>
      <c r="CI2444" s="168"/>
      <c r="CJ2444" s="168"/>
      <c r="CK2444" s="168"/>
      <c r="CL2444" s="168"/>
      <c r="CN2444" s="144"/>
      <c r="CO2444" s="168"/>
      <c r="CP2444" s="168"/>
      <c r="CQ2444" s="168"/>
      <c r="CR2444" s="168"/>
      <c r="CS2444" s="168"/>
      <c r="CT2444" s="168"/>
      <c r="CU2444" s="168"/>
      <c r="CV2444" s="168"/>
      <c r="CW2444" s="168"/>
      <c r="CX2444" s="168"/>
      <c r="CY2444" s="168"/>
      <c r="CZ2444" s="168"/>
      <c r="DA2444" s="168"/>
      <c r="DB2444" s="168"/>
      <c r="DC2444" s="168"/>
      <c r="DD2444" s="168"/>
      <c r="DE2444" s="168"/>
      <c r="DF2444" s="168"/>
      <c r="DG2444" s="168"/>
      <c r="DH2444" s="168"/>
      <c r="DI2444" s="168"/>
      <c r="DJ2444" s="168"/>
      <c r="DK2444" s="168"/>
      <c r="DL2444" s="168"/>
    </row>
    <row r="2445" spans="1:116" x14ac:dyDescent="0.4">
      <c r="A2445" s="12"/>
      <c r="B2445" s="12" t="s">
        <v>332</v>
      </c>
      <c r="C2445" s="12"/>
      <c r="D2445" t="s">
        <v>516</v>
      </c>
      <c r="E2445" s="8" t="str">
        <f t="shared" si="4839"/>
        <v>2445 FAIL-TV-V</v>
      </c>
      <c r="G2445" s="95" t="str">
        <f>G2439</f>
        <v>Primary volume driver</v>
      </c>
      <c r="H2445" s="12"/>
      <c r="I2445" s="60"/>
      <c r="J2445" s="60"/>
      <c r="K2445" s="12"/>
      <c r="L2445" s="12"/>
      <c r="M2445" s="12"/>
      <c r="N2445" s="12"/>
      <c r="O2445" s="12"/>
      <c r="P2445" s="12"/>
      <c r="R2445" s="13"/>
      <c r="S2445" s="76"/>
      <c r="T2445" s="76"/>
      <c r="U2445" s="76"/>
      <c r="V2445" s="76"/>
      <c r="W2445" s="76"/>
      <c r="X2445" s="76"/>
      <c r="Y2445" s="76"/>
      <c r="Z2445" s="76"/>
      <c r="AA2445" s="76"/>
      <c r="AB2445" s="76"/>
      <c r="AC2445" s="76"/>
      <c r="AD2445" s="76"/>
      <c r="AE2445" s="76"/>
      <c r="AF2445" s="76"/>
      <c r="AG2445" s="76"/>
      <c r="AH2445" s="76"/>
      <c r="AI2445" s="76"/>
      <c r="AJ2445" s="76"/>
      <c r="AK2445" s="76"/>
      <c r="AL2445" s="76"/>
      <c r="AM2445" s="76"/>
      <c r="AN2445" s="76"/>
      <c r="AO2445" s="76"/>
      <c r="AP2445" s="76"/>
      <c r="AQ2445" s="76"/>
      <c r="AR2445" s="76"/>
      <c r="AS2445" s="76"/>
      <c r="AT2445" s="76"/>
      <c r="AU2445" s="76"/>
      <c r="AV2445" s="76"/>
      <c r="AW2445" s="76"/>
      <c r="AX2445" s="76"/>
      <c r="AY2445" s="76"/>
      <c r="AZ2445" s="76"/>
      <c r="BA2445" s="76"/>
      <c r="BB2445" s="76"/>
      <c r="BC2445" s="76"/>
      <c r="BD2445" s="76"/>
      <c r="BE2445" s="76"/>
      <c r="BF2445" s="76"/>
      <c r="BG2445" s="76"/>
      <c r="BH2445" s="76"/>
      <c r="BI2445" s="76"/>
      <c r="BJ2445" s="76"/>
      <c r="BK2445" s="76"/>
      <c r="BL2445" s="76"/>
      <c r="BM2445" s="76"/>
      <c r="BN2445" s="76"/>
      <c r="BO2445" s="76"/>
      <c r="BP2445" s="76"/>
      <c r="BQ2445" s="76"/>
      <c r="BR2445" s="76"/>
      <c r="BS2445" s="76"/>
      <c r="BT2445" s="76"/>
      <c r="BU2445" s="76"/>
      <c r="BV2445" s="76"/>
      <c r="BW2445" s="76"/>
      <c r="BX2445" s="76"/>
      <c r="BY2445" s="76"/>
      <c r="BZ2445" s="76"/>
      <c r="CA2445" s="76"/>
      <c r="CB2445" s="76"/>
      <c r="CC2445" s="76"/>
      <c r="CD2445" s="76"/>
      <c r="CE2445" s="76"/>
      <c r="CF2445" s="76"/>
      <c r="CG2445" s="76"/>
      <c r="CH2445" s="76"/>
      <c r="CI2445" s="76"/>
      <c r="CJ2445" s="76"/>
      <c r="CK2445" s="76"/>
      <c r="CL2445" s="76"/>
      <c r="CN2445" s="60"/>
      <c r="CO2445" s="239"/>
      <c r="CP2445" s="239"/>
      <c r="CQ2445" s="239"/>
      <c r="CR2445" s="239"/>
      <c r="CS2445" s="239"/>
      <c r="CT2445" s="239"/>
      <c r="CU2445" s="239"/>
      <c r="CV2445" s="239"/>
      <c r="CW2445" s="239"/>
      <c r="CX2445" s="239"/>
      <c r="CY2445" s="239"/>
      <c r="CZ2445" s="239"/>
      <c r="DA2445" s="239"/>
      <c r="DB2445" s="239"/>
      <c r="DC2445" s="239"/>
      <c r="DD2445" s="239"/>
      <c r="DE2445" s="239"/>
      <c r="DF2445" s="239"/>
      <c r="DG2445" s="239"/>
      <c r="DH2445" s="239"/>
      <c r="DI2445" s="239"/>
      <c r="DJ2445" s="239"/>
      <c r="DK2445" s="239"/>
      <c r="DL2445" s="239"/>
    </row>
    <row r="2446" spans="1:116" x14ac:dyDescent="0.4">
      <c r="A2446" s="31"/>
      <c r="B2446" s="31"/>
      <c r="C2446" s="31"/>
      <c r="D2446" t="s">
        <v>516</v>
      </c>
      <c r="E2446" s="8" t="str">
        <f t="shared" si="4839"/>
        <v>2446 FAIL-TV-V</v>
      </c>
      <c r="G2446" s="145" t="s">
        <v>515</v>
      </c>
      <c r="H2446" s="31"/>
      <c r="I2446" s="73"/>
      <c r="J2446" s="73"/>
      <c r="K2446" s="21">
        <v>0.5</v>
      </c>
      <c r="L2446" s="21">
        <v>0.5</v>
      </c>
      <c r="M2446" s="21">
        <v>0.5</v>
      </c>
      <c r="N2446" s="21">
        <v>0.5</v>
      </c>
      <c r="O2446" s="21">
        <v>0.5</v>
      </c>
      <c r="P2446" s="21">
        <v>0.5</v>
      </c>
      <c r="R2446" s="67"/>
      <c r="S2446" s="150" cm="1">
        <f t="array" ref="S2446">INDEX($K:$P,ROW(),MATCH(S$3,$K$2:$P$2,0))</f>
        <v>0.5</v>
      </c>
      <c r="T2446" s="150" cm="1">
        <f t="array" ref="T2446">INDEX($K:$P,ROW(),MATCH(T$3,$K$2:$P$2,0))</f>
        <v>0.5</v>
      </c>
      <c r="U2446" s="150" cm="1">
        <f t="array" ref="U2446">INDEX($K:$P,ROW(),MATCH(U$3,$K$2:$P$2,0))</f>
        <v>0.5</v>
      </c>
      <c r="V2446" s="150" cm="1">
        <f t="array" ref="V2446">INDEX($K:$P,ROW(),MATCH(V$3,$K$2:$P$2,0))</f>
        <v>0.5</v>
      </c>
      <c r="W2446" s="150" cm="1">
        <f t="array" ref="W2446">INDEX($K:$P,ROW(),MATCH(W$3,$K$2:$P$2,0))</f>
        <v>0.5</v>
      </c>
      <c r="X2446" s="150" cm="1">
        <f t="array" ref="X2446">INDEX($K:$P,ROW(),MATCH(X$3,$K$2:$P$2,0))</f>
        <v>0.5</v>
      </c>
      <c r="Y2446" s="150" cm="1">
        <f t="array" ref="Y2446">INDEX($K:$P,ROW(),MATCH(Y$3,$K$2:$P$2,0))</f>
        <v>0.5</v>
      </c>
      <c r="Z2446" s="150" cm="1">
        <f t="array" ref="Z2446">INDEX($K:$P,ROW(),MATCH(Z$3,$K$2:$P$2,0))</f>
        <v>0.5</v>
      </c>
      <c r="AA2446" s="150" cm="1">
        <f t="array" ref="AA2446">INDEX($K:$P,ROW(),MATCH(AA$3,$K$2:$P$2,0))</f>
        <v>0.5</v>
      </c>
      <c r="AB2446" s="150" cm="1">
        <f t="array" ref="AB2446">INDEX($K:$P,ROW(),MATCH(AB$3,$K$2:$P$2,0))</f>
        <v>0.5</v>
      </c>
      <c r="AC2446" s="150" cm="1">
        <f t="array" ref="AC2446">INDEX($K:$P,ROW(),MATCH(AC$3,$K$2:$P$2,0))</f>
        <v>0.5</v>
      </c>
      <c r="AD2446" s="150" cm="1">
        <f t="array" ref="AD2446">INDEX($K:$P,ROW(),MATCH(AD$3,$K$2:$P$2,0))</f>
        <v>0.5</v>
      </c>
      <c r="AE2446" s="150" cm="1">
        <f t="array" ref="AE2446">INDEX($K:$P,ROW(),MATCH(AE$3,$K$2:$P$2,0))</f>
        <v>0.5</v>
      </c>
      <c r="AF2446" s="150" cm="1">
        <f t="array" ref="AF2446">INDEX($K:$P,ROW(),MATCH(AF$3,$K$2:$P$2,0))</f>
        <v>0.5</v>
      </c>
      <c r="AG2446" s="150" cm="1">
        <f t="array" ref="AG2446">INDEX($K:$P,ROW(),MATCH(AG$3,$K$2:$P$2,0))</f>
        <v>0.5</v>
      </c>
      <c r="AH2446" s="150" cm="1">
        <f t="array" ref="AH2446">INDEX($K:$P,ROW(),MATCH(AH$3,$K$2:$P$2,0))</f>
        <v>0.5</v>
      </c>
      <c r="AI2446" s="150" cm="1">
        <f t="array" ref="AI2446">INDEX($K:$P,ROW(),MATCH(AI$3,$K$2:$P$2,0))</f>
        <v>0.5</v>
      </c>
      <c r="AJ2446" s="150" cm="1">
        <f t="array" ref="AJ2446">INDEX($K:$P,ROW(),MATCH(AJ$3,$K$2:$P$2,0))</f>
        <v>0.5</v>
      </c>
      <c r="AK2446" s="150" cm="1">
        <f t="array" ref="AK2446">INDEX($K:$P,ROW(),MATCH(AK$3,$K$2:$P$2,0))</f>
        <v>0.5</v>
      </c>
      <c r="AL2446" s="150" cm="1">
        <f t="array" ref="AL2446">INDEX($K:$P,ROW(),MATCH(AL$3,$K$2:$P$2,0))</f>
        <v>0.5</v>
      </c>
      <c r="AM2446" s="150" cm="1">
        <f t="array" ref="AM2446">INDEX($K:$P,ROW(),MATCH(AM$3,$K$2:$P$2,0))</f>
        <v>0.5</v>
      </c>
      <c r="AN2446" s="150" cm="1">
        <f t="array" ref="AN2446">INDEX($K:$P,ROW(),MATCH(AN$3,$K$2:$P$2,0))</f>
        <v>0.5</v>
      </c>
      <c r="AO2446" s="150" cm="1">
        <f t="array" ref="AO2446">INDEX($K:$P,ROW(),MATCH(AO$3,$K$2:$P$2,0))</f>
        <v>0.5</v>
      </c>
      <c r="AP2446" s="150" cm="1">
        <f t="array" ref="AP2446">INDEX($K:$P,ROW(),MATCH(AP$3,$K$2:$P$2,0))</f>
        <v>0.5</v>
      </c>
      <c r="AQ2446" s="150" cm="1">
        <f t="array" ref="AQ2446">INDEX($K:$P,ROW(),MATCH(AQ$3,$K$2:$P$2,0))</f>
        <v>0.5</v>
      </c>
      <c r="AR2446" s="150" cm="1">
        <f t="array" ref="AR2446">INDEX($K:$P,ROW(),MATCH(AR$3,$K$2:$P$2,0))</f>
        <v>0.5</v>
      </c>
      <c r="AS2446" s="150" cm="1">
        <f t="array" ref="AS2446">INDEX($K:$P,ROW(),MATCH(AS$3,$K$2:$P$2,0))</f>
        <v>0.5</v>
      </c>
      <c r="AT2446" s="150" cm="1">
        <f t="array" ref="AT2446">INDEX($K:$P,ROW(),MATCH(AT$3,$K$2:$P$2,0))</f>
        <v>0.5</v>
      </c>
      <c r="AU2446" s="150" cm="1">
        <f t="array" ref="AU2446">INDEX($K:$P,ROW(),MATCH(AU$3,$K$2:$P$2,0))</f>
        <v>0.5</v>
      </c>
      <c r="AV2446" s="150" cm="1">
        <f t="array" ref="AV2446">INDEX($K:$P,ROW(),MATCH(AV$3,$K$2:$P$2,0))</f>
        <v>0.5</v>
      </c>
      <c r="AW2446" s="150" cm="1">
        <f t="array" ref="AW2446">INDEX($K:$P,ROW(),MATCH(AW$3,$K$2:$P$2,0))</f>
        <v>0.5</v>
      </c>
      <c r="AX2446" s="150" cm="1">
        <f t="array" ref="AX2446">INDEX($K:$P,ROW(),MATCH(AX$3,$K$2:$P$2,0))</f>
        <v>0.5</v>
      </c>
      <c r="AY2446" s="150" cm="1">
        <f t="array" ref="AY2446">INDEX($K:$P,ROW(),MATCH(AY$3,$K$2:$P$2,0))</f>
        <v>0.5</v>
      </c>
      <c r="AZ2446" s="150" cm="1">
        <f t="array" ref="AZ2446">INDEX($K:$P,ROW(),MATCH(AZ$3,$K$2:$P$2,0))</f>
        <v>0.5</v>
      </c>
      <c r="BA2446" s="150" cm="1">
        <f t="array" ref="BA2446">INDEX($K:$P,ROW(),MATCH(BA$3,$K$2:$P$2,0))</f>
        <v>0.5</v>
      </c>
      <c r="BB2446" s="150" cm="1">
        <f t="array" ref="BB2446">INDEX($K:$P,ROW(),MATCH(BB$3,$K$2:$P$2,0))</f>
        <v>0.5</v>
      </c>
      <c r="BC2446" s="150" cm="1">
        <f t="array" ref="BC2446">INDEX($K:$P,ROW(),MATCH(BC$3,$K$2:$P$2,0))</f>
        <v>0.5</v>
      </c>
      <c r="BD2446" s="150" cm="1">
        <f t="array" ref="BD2446">INDEX($K:$P,ROW(),MATCH(BD$3,$K$2:$P$2,0))</f>
        <v>0.5</v>
      </c>
      <c r="BE2446" s="150" cm="1">
        <f t="array" ref="BE2446">INDEX($K:$P,ROW(),MATCH(BE$3,$K$2:$P$2,0))</f>
        <v>0.5</v>
      </c>
      <c r="BF2446" s="150" cm="1">
        <f t="array" ref="BF2446">INDEX($K:$P,ROW(),MATCH(BF$3,$K$2:$P$2,0))</f>
        <v>0.5</v>
      </c>
      <c r="BG2446" s="150" cm="1">
        <f t="array" ref="BG2446">INDEX($K:$P,ROW(),MATCH(BG$3,$K$2:$P$2,0))</f>
        <v>0.5</v>
      </c>
      <c r="BH2446" s="150" cm="1">
        <f t="array" ref="BH2446">INDEX($K:$P,ROW(),MATCH(BH$3,$K$2:$P$2,0))</f>
        <v>0.5</v>
      </c>
      <c r="BI2446" s="150" cm="1">
        <f t="array" ref="BI2446">INDEX($K:$P,ROW(),MATCH(BI$3,$K$2:$P$2,0))</f>
        <v>0.5</v>
      </c>
      <c r="BJ2446" s="150" cm="1">
        <f t="array" ref="BJ2446">INDEX($K:$P,ROW(),MATCH(BJ$3,$K$2:$P$2,0))</f>
        <v>0.5</v>
      </c>
      <c r="BK2446" s="150" cm="1">
        <f t="array" ref="BK2446">INDEX($K:$P,ROW(),MATCH(BK$3,$K$2:$P$2,0))</f>
        <v>0.5</v>
      </c>
      <c r="BL2446" s="150" cm="1">
        <f t="array" ref="BL2446">INDEX($K:$P,ROW(),MATCH(BL$3,$K$2:$P$2,0))</f>
        <v>0.5</v>
      </c>
      <c r="BM2446" s="150" cm="1">
        <f t="array" ref="BM2446">INDEX($K:$P,ROW(),MATCH(BM$3,$K$2:$P$2,0))</f>
        <v>0.5</v>
      </c>
      <c r="BN2446" s="150" cm="1">
        <f t="array" ref="BN2446">INDEX($K:$P,ROW(),MATCH(BN$3,$K$2:$P$2,0))</f>
        <v>0.5</v>
      </c>
      <c r="BO2446" s="150" cm="1">
        <f t="array" ref="BO2446">INDEX($K:$P,ROW(),MATCH(BO$3,$K$2:$P$2,0))</f>
        <v>0.5</v>
      </c>
      <c r="BP2446" s="150" cm="1">
        <f t="array" ref="BP2446">INDEX($K:$P,ROW(),MATCH(BP$3,$K$2:$P$2,0))</f>
        <v>0.5</v>
      </c>
      <c r="BQ2446" s="150" cm="1">
        <f t="array" ref="BQ2446">INDEX($K:$P,ROW(),MATCH(BQ$3,$K$2:$P$2,0))</f>
        <v>0.5</v>
      </c>
      <c r="BR2446" s="150" cm="1">
        <f t="array" ref="BR2446">INDEX($K:$P,ROW(),MATCH(BR$3,$K$2:$P$2,0))</f>
        <v>0.5</v>
      </c>
      <c r="BS2446" s="150" cm="1">
        <f t="array" ref="BS2446">INDEX($K:$P,ROW(),MATCH(BS$3,$K$2:$P$2,0))</f>
        <v>0.5</v>
      </c>
      <c r="BT2446" s="150" cm="1">
        <f t="array" ref="BT2446">INDEX($K:$P,ROW(),MATCH(BT$3,$K$2:$P$2,0))</f>
        <v>0.5</v>
      </c>
      <c r="BU2446" s="150" cm="1">
        <f t="array" ref="BU2446">INDEX($K:$P,ROW(),MATCH(BU$3,$K$2:$P$2,0))</f>
        <v>0.5</v>
      </c>
      <c r="BV2446" s="150" cm="1">
        <f t="array" ref="BV2446">INDEX($K:$P,ROW(),MATCH(BV$3,$K$2:$P$2,0))</f>
        <v>0.5</v>
      </c>
      <c r="BW2446" s="150" cm="1">
        <f t="array" ref="BW2446">INDEX($K:$P,ROW(),MATCH(BW$3,$K$2:$P$2,0))</f>
        <v>0.5</v>
      </c>
      <c r="BX2446" s="150" cm="1">
        <f t="array" ref="BX2446">INDEX($K:$P,ROW(),MATCH(BX$3,$K$2:$P$2,0))</f>
        <v>0.5</v>
      </c>
      <c r="BY2446" s="150" cm="1">
        <f t="array" ref="BY2446">INDEX($K:$P,ROW(),MATCH(BY$3,$K$2:$P$2,0))</f>
        <v>0.5</v>
      </c>
      <c r="BZ2446" s="150" cm="1">
        <f t="array" ref="BZ2446">INDEX($K:$P,ROW(),MATCH(BZ$3,$K$2:$P$2,0))</f>
        <v>0.5</v>
      </c>
      <c r="CA2446" s="150" cm="1">
        <f t="array" ref="CA2446">INDEX($K:$P,ROW(),MATCH(CA$3,$K$2:$P$2,0))</f>
        <v>0.5</v>
      </c>
      <c r="CB2446" s="150" cm="1">
        <f t="array" ref="CB2446">INDEX($K:$P,ROW(),MATCH(CB$3,$K$2:$P$2,0))</f>
        <v>0.5</v>
      </c>
      <c r="CC2446" s="150" cm="1">
        <f t="array" ref="CC2446">INDEX($K:$P,ROW(),MATCH(CC$3,$K$2:$P$2,0))</f>
        <v>0.5</v>
      </c>
      <c r="CD2446" s="150" cm="1">
        <f t="array" ref="CD2446">INDEX($K:$P,ROW(),MATCH(CD$3,$K$2:$P$2,0))</f>
        <v>0.5</v>
      </c>
      <c r="CE2446" s="150" cm="1">
        <f t="array" ref="CE2446">INDEX($K:$P,ROW(),MATCH(CE$3,$K$2:$P$2,0))</f>
        <v>0.5</v>
      </c>
      <c r="CF2446" s="150" cm="1">
        <f t="array" ref="CF2446">INDEX($K:$P,ROW(),MATCH(CF$3,$K$2:$P$2,0))</f>
        <v>0.5</v>
      </c>
      <c r="CG2446" s="150" cm="1">
        <f t="array" ref="CG2446">INDEX($K:$P,ROW(),MATCH(CG$3,$K$2:$P$2,0))</f>
        <v>0.5</v>
      </c>
      <c r="CH2446" s="150" cm="1">
        <f t="array" ref="CH2446">INDEX($K:$P,ROW(),MATCH(CH$3,$K$2:$P$2,0))</f>
        <v>0.5</v>
      </c>
      <c r="CI2446" s="150" cm="1">
        <f t="array" ref="CI2446">INDEX($K:$P,ROW(),MATCH(CI$3,$K$2:$P$2,0))</f>
        <v>0.5</v>
      </c>
      <c r="CJ2446" s="150" cm="1">
        <f t="array" ref="CJ2446">INDEX($K:$P,ROW(),MATCH(CJ$3,$K$2:$P$2,0))</f>
        <v>0.5</v>
      </c>
      <c r="CK2446" s="150" cm="1">
        <f t="array" ref="CK2446">INDEX($K:$P,ROW(),MATCH(CK$3,$K$2:$P$2,0))</f>
        <v>0.5</v>
      </c>
      <c r="CL2446" s="150" cm="1">
        <f t="array" ref="CL2446">INDEX($K:$P,ROW(),MATCH(CL$3,$K$2:$P$2,0))</f>
        <v>0.5</v>
      </c>
      <c r="CN2446" s="150"/>
      <c r="CO2446" s="150" t="e" cm="1">
        <f t="array" ref="CO2446">INDEX($K:$P,ROW(),MATCH(CO$3,$K$2:$P$2,0))</f>
        <v>#N/A</v>
      </c>
      <c r="CP2446" s="150" t="e" cm="1">
        <f t="array" ref="CP2446">INDEX($K:$P,ROW(),MATCH(CP$3,$K$2:$P$2,0))</f>
        <v>#N/A</v>
      </c>
      <c r="CQ2446" s="150" t="e" cm="1">
        <f t="array" ref="CQ2446">INDEX($K:$P,ROW(),MATCH(CQ$3,$K$2:$P$2,0))</f>
        <v>#N/A</v>
      </c>
      <c r="CR2446" s="150" t="e" cm="1">
        <f t="array" ref="CR2446">INDEX($K:$P,ROW(),MATCH(CR$3,$K$2:$P$2,0))</f>
        <v>#N/A</v>
      </c>
      <c r="CS2446" s="150" t="e" cm="1">
        <f t="array" ref="CS2446">INDEX($K:$P,ROW(),MATCH(CS$3,$K$2:$P$2,0))</f>
        <v>#N/A</v>
      </c>
      <c r="CT2446" s="150" t="e" cm="1">
        <f t="array" ref="CT2446">INDEX($K:$P,ROW(),MATCH(CT$3,$K$2:$P$2,0))</f>
        <v>#N/A</v>
      </c>
      <c r="CU2446" s="150" t="e" cm="1">
        <f t="array" ref="CU2446">INDEX($K:$P,ROW(),MATCH(CU$3,$K$2:$P$2,0))</f>
        <v>#N/A</v>
      </c>
      <c r="CV2446" s="150" t="e" cm="1">
        <f t="array" ref="CV2446">INDEX($K:$P,ROW(),MATCH(CV$3,$K$2:$P$2,0))</f>
        <v>#N/A</v>
      </c>
      <c r="CW2446" s="150" t="e" cm="1">
        <f t="array" ref="CW2446">INDEX($K:$P,ROW(),MATCH(CW$3,$K$2:$P$2,0))</f>
        <v>#N/A</v>
      </c>
      <c r="CX2446" s="150" t="e" cm="1">
        <f t="array" ref="CX2446">INDEX($K:$P,ROW(),MATCH(CX$3,$K$2:$P$2,0))</f>
        <v>#N/A</v>
      </c>
      <c r="CY2446" s="150" t="e" cm="1">
        <f t="array" ref="CY2446">INDEX($K:$P,ROW(),MATCH(CY$3,$K$2:$P$2,0))</f>
        <v>#N/A</v>
      </c>
      <c r="CZ2446" s="150" t="e" cm="1">
        <f t="array" ref="CZ2446">INDEX($K:$P,ROW(),MATCH(CZ$3,$K$2:$P$2,0))</f>
        <v>#N/A</v>
      </c>
      <c r="DA2446" s="150" t="e" cm="1">
        <f t="array" ref="DA2446">INDEX($K:$P,ROW(),MATCH(DA$3,$K$2:$P$2,0))</f>
        <v>#N/A</v>
      </c>
      <c r="DB2446" s="150" t="e" cm="1">
        <f t="array" ref="DB2446">INDEX($K:$P,ROW(),MATCH(DB$3,$K$2:$P$2,0))</f>
        <v>#N/A</v>
      </c>
      <c r="DC2446" s="150" t="e" cm="1">
        <f t="array" ref="DC2446">INDEX($K:$P,ROW(),MATCH(DC$3,$K$2:$P$2,0))</f>
        <v>#N/A</v>
      </c>
      <c r="DD2446" s="150" t="e" cm="1">
        <f t="array" ref="DD2446">INDEX($K:$P,ROW(),MATCH(DD$3,$K$2:$P$2,0))</f>
        <v>#N/A</v>
      </c>
      <c r="DE2446" s="150" t="e" cm="1">
        <f t="array" ref="DE2446">INDEX($K:$P,ROW(),MATCH(DE$3,$K$2:$P$2,0))</f>
        <v>#N/A</v>
      </c>
      <c r="DF2446" s="150" t="e" cm="1">
        <f t="array" ref="DF2446">INDEX($K:$P,ROW(),MATCH(DF$3,$K$2:$P$2,0))</f>
        <v>#N/A</v>
      </c>
      <c r="DG2446" s="150" t="e" cm="1">
        <f t="array" ref="DG2446">INDEX($K:$P,ROW(),MATCH(DG$3,$K$2:$P$2,0))</f>
        <v>#N/A</v>
      </c>
      <c r="DH2446" s="150" t="e" cm="1">
        <f t="array" ref="DH2446">INDEX($K:$P,ROW(),MATCH(DH$3,$K$2:$P$2,0))</f>
        <v>#N/A</v>
      </c>
      <c r="DI2446" s="150" t="e" cm="1">
        <f t="array" ref="DI2446">INDEX($K:$P,ROW(),MATCH(DI$3,$K$2:$P$2,0))</f>
        <v>#N/A</v>
      </c>
      <c r="DJ2446" s="150" t="e" cm="1">
        <f t="array" ref="DJ2446">INDEX($K:$P,ROW(),MATCH(DJ$3,$K$2:$P$2,0))</f>
        <v>#N/A</v>
      </c>
      <c r="DK2446" s="150" t="e" cm="1">
        <f t="array" ref="DK2446">INDEX($K:$P,ROW(),MATCH(DK$3,$K$2:$P$2,0))</f>
        <v>#N/A</v>
      </c>
      <c r="DL2446" s="150" t="e" cm="1">
        <f t="array" ref="DL2446">INDEX($K:$P,ROW(),MATCH(DL$3,$K$2:$P$2,0))</f>
        <v>#N/A</v>
      </c>
    </row>
    <row r="2447" spans="1:116" x14ac:dyDescent="0.4">
      <c r="D2447" t="s">
        <v>516</v>
      </c>
      <c r="E2447" s="8" t="str">
        <f t="shared" si="4839"/>
        <v>2447 FAIL-TV-V</v>
      </c>
      <c r="G2447" s="127" t="str">
        <f>"# of "&amp;G2449&amp;"s"</f>
        <v># of in and outs (charged)s</v>
      </c>
      <c r="H2447" s="12"/>
      <c r="I2447" s="60"/>
      <c r="J2447" s="60"/>
      <c r="K2447" s="117">
        <f t="shared" ref="K2447:P2447" ca="1" si="4840">SUMIF($3:$3,K$2,2447:2447)</f>
        <v>30000</v>
      </c>
      <c r="L2447" s="117">
        <f t="shared" ca="1" si="4840"/>
        <v>30000</v>
      </c>
      <c r="M2447" s="117">
        <f t="shared" ca="1" si="4840"/>
        <v>30000</v>
      </c>
      <c r="N2447" s="117">
        <f t="shared" ca="1" si="4840"/>
        <v>30000</v>
      </c>
      <c r="O2447" s="117">
        <f t="shared" ca="1" si="4840"/>
        <v>30000</v>
      </c>
      <c r="P2447" s="117">
        <f t="shared" ca="1" si="4840"/>
        <v>30000</v>
      </c>
      <c r="R2447" s="15"/>
      <c r="S2447" s="151" cm="1">
        <f t="array" aca="1" ref="S2447" ca="1">INDIRECT(S2439)*S2446</f>
        <v>2500</v>
      </c>
      <c r="T2447" s="151" cm="1">
        <f t="array" aca="1" ref="T2447" ca="1">INDIRECT(T2439)*T2446</f>
        <v>2500</v>
      </c>
      <c r="U2447" s="151" cm="1">
        <f t="array" aca="1" ref="U2447" ca="1">INDIRECT(U2439)*U2446</f>
        <v>2500</v>
      </c>
      <c r="V2447" s="151" cm="1">
        <f t="array" aca="1" ref="V2447" ca="1">INDIRECT(V2439)*V2446</f>
        <v>2500</v>
      </c>
      <c r="W2447" s="151" cm="1">
        <f t="array" aca="1" ref="W2447" ca="1">INDIRECT(W2439)*W2446</f>
        <v>2500</v>
      </c>
      <c r="X2447" s="151" cm="1">
        <f t="array" aca="1" ref="X2447" ca="1">INDIRECT(X2439)*X2446</f>
        <v>2500</v>
      </c>
      <c r="Y2447" s="151" cm="1">
        <f t="array" aca="1" ref="Y2447" ca="1">INDIRECT(Y2439)*Y2446</f>
        <v>2500</v>
      </c>
      <c r="Z2447" s="151" cm="1">
        <f t="array" aca="1" ref="Z2447" ca="1">INDIRECT(Z2439)*Z2446</f>
        <v>2500</v>
      </c>
      <c r="AA2447" s="151" cm="1">
        <f t="array" aca="1" ref="AA2447" ca="1">INDIRECT(AA2439)*AA2446</f>
        <v>2500</v>
      </c>
      <c r="AB2447" s="151" cm="1">
        <f t="array" aca="1" ref="AB2447" ca="1">INDIRECT(AB2439)*AB2446</f>
        <v>2500</v>
      </c>
      <c r="AC2447" s="151" cm="1">
        <f t="array" aca="1" ref="AC2447" ca="1">INDIRECT(AC2439)*AC2446</f>
        <v>2500</v>
      </c>
      <c r="AD2447" s="151" cm="1">
        <f t="array" aca="1" ref="AD2447" ca="1">INDIRECT(AD2439)*AD2446</f>
        <v>2500</v>
      </c>
      <c r="AE2447" s="151" cm="1">
        <f t="array" aca="1" ref="AE2447" ca="1">INDIRECT(AE2439)*AE2446</f>
        <v>2500</v>
      </c>
      <c r="AF2447" s="151" cm="1">
        <f t="array" aca="1" ref="AF2447" ca="1">INDIRECT(AF2439)*AF2446</f>
        <v>2500</v>
      </c>
      <c r="AG2447" s="151" cm="1">
        <f t="array" aca="1" ref="AG2447" ca="1">INDIRECT(AG2439)*AG2446</f>
        <v>2500</v>
      </c>
      <c r="AH2447" s="151" cm="1">
        <f t="array" aca="1" ref="AH2447" ca="1">INDIRECT(AH2439)*AH2446</f>
        <v>2500</v>
      </c>
      <c r="AI2447" s="151" cm="1">
        <f t="array" aca="1" ref="AI2447" ca="1">INDIRECT(AI2439)*AI2446</f>
        <v>2500</v>
      </c>
      <c r="AJ2447" s="151" cm="1">
        <f t="array" aca="1" ref="AJ2447" ca="1">INDIRECT(AJ2439)*AJ2446</f>
        <v>2500</v>
      </c>
      <c r="AK2447" s="151" cm="1">
        <f t="array" aca="1" ref="AK2447" ca="1">INDIRECT(AK2439)*AK2446</f>
        <v>2500</v>
      </c>
      <c r="AL2447" s="151" cm="1">
        <f t="array" aca="1" ref="AL2447" ca="1">INDIRECT(AL2439)*AL2446</f>
        <v>2500</v>
      </c>
      <c r="AM2447" s="151" cm="1">
        <f t="array" aca="1" ref="AM2447" ca="1">INDIRECT(AM2439)*AM2446</f>
        <v>2500</v>
      </c>
      <c r="AN2447" s="151" cm="1">
        <f t="array" aca="1" ref="AN2447" ca="1">INDIRECT(AN2439)*AN2446</f>
        <v>2500</v>
      </c>
      <c r="AO2447" s="151" cm="1">
        <f t="array" aca="1" ref="AO2447" ca="1">INDIRECT(AO2439)*AO2446</f>
        <v>2500</v>
      </c>
      <c r="AP2447" s="151" cm="1">
        <f t="array" aca="1" ref="AP2447" ca="1">INDIRECT(AP2439)*AP2446</f>
        <v>2500</v>
      </c>
      <c r="AQ2447" s="151" cm="1">
        <f t="array" aca="1" ref="AQ2447" ca="1">INDIRECT(AQ2439)*AQ2446</f>
        <v>2500</v>
      </c>
      <c r="AR2447" s="151" cm="1">
        <f t="array" aca="1" ref="AR2447" ca="1">INDIRECT(AR2439)*AR2446</f>
        <v>2500</v>
      </c>
      <c r="AS2447" s="151" cm="1">
        <f t="array" aca="1" ref="AS2447" ca="1">INDIRECT(AS2439)*AS2446</f>
        <v>2500</v>
      </c>
      <c r="AT2447" s="151" cm="1">
        <f t="array" aca="1" ref="AT2447" ca="1">INDIRECT(AT2439)*AT2446</f>
        <v>2500</v>
      </c>
      <c r="AU2447" s="151" cm="1">
        <f t="array" aca="1" ref="AU2447" ca="1">INDIRECT(AU2439)*AU2446</f>
        <v>2500</v>
      </c>
      <c r="AV2447" s="151" cm="1">
        <f t="array" aca="1" ref="AV2447" ca="1">INDIRECT(AV2439)*AV2446</f>
        <v>2500</v>
      </c>
      <c r="AW2447" s="151" cm="1">
        <f t="array" aca="1" ref="AW2447" ca="1">INDIRECT(AW2439)*AW2446</f>
        <v>2500</v>
      </c>
      <c r="AX2447" s="151" cm="1">
        <f t="array" aca="1" ref="AX2447" ca="1">INDIRECT(AX2439)*AX2446</f>
        <v>2500</v>
      </c>
      <c r="AY2447" s="151" cm="1">
        <f t="array" aca="1" ref="AY2447" ca="1">INDIRECT(AY2439)*AY2446</f>
        <v>2500</v>
      </c>
      <c r="AZ2447" s="151" cm="1">
        <f t="array" aca="1" ref="AZ2447" ca="1">INDIRECT(AZ2439)*AZ2446</f>
        <v>2500</v>
      </c>
      <c r="BA2447" s="151" cm="1">
        <f t="array" aca="1" ref="BA2447" ca="1">INDIRECT(BA2439)*BA2446</f>
        <v>2500</v>
      </c>
      <c r="BB2447" s="151" cm="1">
        <f t="array" aca="1" ref="BB2447" ca="1">INDIRECT(BB2439)*BB2446</f>
        <v>2500</v>
      </c>
      <c r="BC2447" s="151" cm="1">
        <f t="array" aca="1" ref="BC2447" ca="1">INDIRECT(BC2439)*BC2446</f>
        <v>2500</v>
      </c>
      <c r="BD2447" s="151" cm="1">
        <f t="array" aca="1" ref="BD2447" ca="1">INDIRECT(BD2439)*BD2446</f>
        <v>2500</v>
      </c>
      <c r="BE2447" s="151" cm="1">
        <f t="array" aca="1" ref="BE2447" ca="1">INDIRECT(BE2439)*BE2446</f>
        <v>2500</v>
      </c>
      <c r="BF2447" s="151" cm="1">
        <f t="array" aca="1" ref="BF2447" ca="1">INDIRECT(BF2439)*BF2446</f>
        <v>2500</v>
      </c>
      <c r="BG2447" s="151" cm="1">
        <f t="array" aca="1" ref="BG2447" ca="1">INDIRECT(BG2439)*BG2446</f>
        <v>2500</v>
      </c>
      <c r="BH2447" s="151" cm="1">
        <f t="array" aca="1" ref="BH2447" ca="1">INDIRECT(BH2439)*BH2446</f>
        <v>2500</v>
      </c>
      <c r="BI2447" s="151" cm="1">
        <f t="array" aca="1" ref="BI2447" ca="1">INDIRECT(BI2439)*BI2446</f>
        <v>2500</v>
      </c>
      <c r="BJ2447" s="151" cm="1">
        <f t="array" aca="1" ref="BJ2447" ca="1">INDIRECT(BJ2439)*BJ2446</f>
        <v>2500</v>
      </c>
      <c r="BK2447" s="151" cm="1">
        <f t="array" aca="1" ref="BK2447" ca="1">INDIRECT(BK2439)*BK2446</f>
        <v>2500</v>
      </c>
      <c r="BL2447" s="151" cm="1">
        <f t="array" aca="1" ref="BL2447" ca="1">INDIRECT(BL2439)*BL2446</f>
        <v>2500</v>
      </c>
      <c r="BM2447" s="151" cm="1">
        <f t="array" aca="1" ref="BM2447" ca="1">INDIRECT(BM2439)*BM2446</f>
        <v>2500</v>
      </c>
      <c r="BN2447" s="151" cm="1">
        <f t="array" aca="1" ref="BN2447" ca="1">INDIRECT(BN2439)*BN2446</f>
        <v>2500</v>
      </c>
      <c r="BO2447" s="151" cm="1">
        <f t="array" aca="1" ref="BO2447" ca="1">INDIRECT(BO2439)*BO2446</f>
        <v>2500</v>
      </c>
      <c r="BP2447" s="151" cm="1">
        <f t="array" aca="1" ref="BP2447" ca="1">INDIRECT(BP2439)*BP2446</f>
        <v>2500</v>
      </c>
      <c r="BQ2447" s="151" cm="1">
        <f t="array" aca="1" ref="BQ2447" ca="1">INDIRECT(BQ2439)*BQ2446</f>
        <v>2500</v>
      </c>
      <c r="BR2447" s="151" cm="1">
        <f t="array" aca="1" ref="BR2447" ca="1">INDIRECT(BR2439)*BR2446</f>
        <v>2500</v>
      </c>
      <c r="BS2447" s="151" cm="1">
        <f t="array" aca="1" ref="BS2447" ca="1">INDIRECT(BS2439)*BS2446</f>
        <v>2500</v>
      </c>
      <c r="BT2447" s="151" cm="1">
        <f t="array" aca="1" ref="BT2447" ca="1">INDIRECT(BT2439)*BT2446</f>
        <v>2500</v>
      </c>
      <c r="BU2447" s="151" cm="1">
        <f t="array" aca="1" ref="BU2447" ca="1">INDIRECT(BU2439)*BU2446</f>
        <v>2500</v>
      </c>
      <c r="BV2447" s="151" cm="1">
        <f t="array" aca="1" ref="BV2447" ca="1">INDIRECT(BV2439)*BV2446</f>
        <v>2500</v>
      </c>
      <c r="BW2447" s="151" cm="1">
        <f t="array" aca="1" ref="BW2447" ca="1">INDIRECT(BW2439)*BW2446</f>
        <v>2500</v>
      </c>
      <c r="BX2447" s="151" cm="1">
        <f t="array" aca="1" ref="BX2447" ca="1">INDIRECT(BX2439)*BX2446</f>
        <v>2500</v>
      </c>
      <c r="BY2447" s="151" cm="1">
        <f t="array" aca="1" ref="BY2447" ca="1">INDIRECT(BY2439)*BY2446</f>
        <v>2500</v>
      </c>
      <c r="BZ2447" s="151" cm="1">
        <f t="array" aca="1" ref="BZ2447" ca="1">INDIRECT(BZ2439)*BZ2446</f>
        <v>2500</v>
      </c>
      <c r="CA2447" s="151" cm="1">
        <f t="array" aca="1" ref="CA2447" ca="1">INDIRECT(CA2439)*CA2446</f>
        <v>2500</v>
      </c>
      <c r="CB2447" s="151" cm="1">
        <f t="array" aca="1" ref="CB2447" ca="1">INDIRECT(CB2439)*CB2446</f>
        <v>2500</v>
      </c>
      <c r="CC2447" s="151" cm="1">
        <f t="array" aca="1" ref="CC2447" ca="1">INDIRECT(CC2439)*CC2446</f>
        <v>2500</v>
      </c>
      <c r="CD2447" s="151" cm="1">
        <f t="array" aca="1" ref="CD2447" ca="1">INDIRECT(CD2439)*CD2446</f>
        <v>2500</v>
      </c>
      <c r="CE2447" s="151" cm="1">
        <f t="array" aca="1" ref="CE2447" ca="1">INDIRECT(CE2439)*CE2446</f>
        <v>2500</v>
      </c>
      <c r="CF2447" s="151" cm="1">
        <f t="array" aca="1" ref="CF2447" ca="1">INDIRECT(CF2439)*CF2446</f>
        <v>2500</v>
      </c>
      <c r="CG2447" s="151" cm="1">
        <f t="array" aca="1" ref="CG2447" ca="1">INDIRECT(CG2439)*CG2446</f>
        <v>2500</v>
      </c>
      <c r="CH2447" s="151" cm="1">
        <f t="array" aca="1" ref="CH2447" ca="1">INDIRECT(CH2439)*CH2446</f>
        <v>2500</v>
      </c>
      <c r="CI2447" s="151" cm="1">
        <f t="array" aca="1" ref="CI2447" ca="1">INDIRECT(CI2439)*CI2446</f>
        <v>2500</v>
      </c>
      <c r="CJ2447" s="151" cm="1">
        <f t="array" aca="1" ref="CJ2447" ca="1">INDIRECT(CJ2439)*CJ2446</f>
        <v>2500</v>
      </c>
      <c r="CK2447" s="151" cm="1">
        <f t="array" aca="1" ref="CK2447" ca="1">INDIRECT(CK2439)*CK2446</f>
        <v>2500</v>
      </c>
      <c r="CL2447" s="151" cm="1">
        <f t="array" aca="1" ref="CL2447" ca="1">INDIRECT(CL2439)*CL2446</f>
        <v>2500</v>
      </c>
      <c r="CN2447" s="240"/>
      <c r="CO2447" s="151" t="e" cm="1">
        <f t="array" aca="1" ref="CO2447" ca="1">INDIRECT(CO2439)*CO2446</f>
        <v>#N/A</v>
      </c>
      <c r="CP2447" s="151" t="e" cm="1">
        <f t="array" aca="1" ref="CP2447" ca="1">INDIRECT(CP2439)*CP2446</f>
        <v>#N/A</v>
      </c>
      <c r="CQ2447" s="151" t="e" cm="1">
        <f t="array" aca="1" ref="CQ2447" ca="1">INDIRECT(CQ2439)*CQ2446</f>
        <v>#N/A</v>
      </c>
      <c r="CR2447" s="151" t="e" cm="1">
        <f t="array" aca="1" ref="CR2447" ca="1">INDIRECT(CR2439)*CR2446</f>
        <v>#N/A</v>
      </c>
      <c r="CS2447" s="151" t="e" cm="1">
        <f t="array" aca="1" ref="CS2447" ca="1">INDIRECT(CS2439)*CS2446</f>
        <v>#N/A</v>
      </c>
      <c r="CT2447" s="151" t="e" cm="1">
        <f t="array" aca="1" ref="CT2447" ca="1">INDIRECT(CT2439)*CT2446</f>
        <v>#N/A</v>
      </c>
      <c r="CU2447" s="151" t="e" cm="1">
        <f t="array" aca="1" ref="CU2447" ca="1">INDIRECT(CU2439)*CU2446</f>
        <v>#N/A</v>
      </c>
      <c r="CV2447" s="151" t="e" cm="1">
        <f t="array" aca="1" ref="CV2447" ca="1">INDIRECT(CV2439)*CV2446</f>
        <v>#N/A</v>
      </c>
      <c r="CW2447" s="151" t="e" cm="1">
        <f t="array" aca="1" ref="CW2447" ca="1">INDIRECT(CW2439)*CW2446</f>
        <v>#N/A</v>
      </c>
      <c r="CX2447" s="151" t="e" cm="1">
        <f t="array" aca="1" ref="CX2447" ca="1">INDIRECT(CX2439)*CX2446</f>
        <v>#N/A</v>
      </c>
      <c r="CY2447" s="151" t="e" cm="1">
        <f t="array" aca="1" ref="CY2447" ca="1">INDIRECT(CY2439)*CY2446</f>
        <v>#N/A</v>
      </c>
      <c r="CZ2447" s="151" t="e" cm="1">
        <f t="array" aca="1" ref="CZ2447" ca="1">INDIRECT(CZ2439)*CZ2446</f>
        <v>#N/A</v>
      </c>
      <c r="DA2447" s="151" t="e" cm="1">
        <f t="array" aca="1" ref="DA2447" ca="1">INDIRECT(DA2439)*DA2446</f>
        <v>#N/A</v>
      </c>
      <c r="DB2447" s="151" t="e" cm="1">
        <f t="array" aca="1" ref="DB2447" ca="1">INDIRECT(DB2439)*DB2446</f>
        <v>#N/A</v>
      </c>
      <c r="DC2447" s="151" t="e" cm="1">
        <f t="array" aca="1" ref="DC2447" ca="1">INDIRECT(DC2439)*DC2446</f>
        <v>#N/A</v>
      </c>
      <c r="DD2447" s="151" t="e" cm="1">
        <f t="array" aca="1" ref="DD2447" ca="1">INDIRECT(DD2439)*DD2446</f>
        <v>#N/A</v>
      </c>
      <c r="DE2447" s="151" t="e" cm="1">
        <f t="array" aca="1" ref="DE2447" ca="1">INDIRECT(DE2439)*DE2446</f>
        <v>#N/A</v>
      </c>
      <c r="DF2447" s="151" t="e" cm="1">
        <f t="array" aca="1" ref="DF2447" ca="1">INDIRECT(DF2439)*DF2446</f>
        <v>#N/A</v>
      </c>
      <c r="DG2447" s="151" t="e" cm="1">
        <f t="array" aca="1" ref="DG2447" ca="1">INDIRECT(DG2439)*DG2446</f>
        <v>#N/A</v>
      </c>
      <c r="DH2447" s="151" t="e" cm="1">
        <f t="array" aca="1" ref="DH2447" ca="1">INDIRECT(DH2439)*DH2446</f>
        <v>#N/A</v>
      </c>
      <c r="DI2447" s="151" t="e" cm="1">
        <f t="array" aca="1" ref="DI2447" ca="1">INDIRECT(DI2439)*DI2446</f>
        <v>#N/A</v>
      </c>
      <c r="DJ2447" s="151" t="e" cm="1">
        <f t="array" aca="1" ref="DJ2447" ca="1">INDIRECT(DJ2439)*DJ2446</f>
        <v>#N/A</v>
      </c>
      <c r="DK2447" s="151" t="e" cm="1">
        <f t="array" aca="1" ref="DK2447" ca="1">INDIRECT(DK2439)*DK2446</f>
        <v>#N/A</v>
      </c>
      <c r="DL2447" s="151" t="e" cm="1">
        <f t="array" aca="1" ref="DL2447" ca="1">INDIRECT(DL2439)*DL2446</f>
        <v>#N/A</v>
      </c>
    </row>
    <row r="2448" spans="1:116" x14ac:dyDescent="0.4">
      <c r="B2448" t="s">
        <v>332</v>
      </c>
      <c r="D2448" t="s">
        <v>516</v>
      </c>
      <c r="E2448" s="8" t="str">
        <f t="shared" si="4839"/>
        <v>2448 FAIL-TV-V</v>
      </c>
      <c r="G2448" s="136" t="str">
        <f>G2436</f>
        <v>Surgical procedures</v>
      </c>
      <c r="H2448" s="12"/>
      <c r="I2448" s="60"/>
      <c r="J2448" s="60"/>
      <c r="K2448" s="38"/>
      <c r="L2448" s="38"/>
      <c r="M2448" s="38"/>
      <c r="N2448" s="38"/>
      <c r="O2448" s="38"/>
      <c r="P2448" s="38"/>
      <c r="R2448" s="15"/>
      <c r="S2448" s="240"/>
      <c r="T2448" s="240"/>
      <c r="U2448" s="240"/>
      <c r="V2448" s="240"/>
      <c r="W2448" s="240"/>
      <c r="X2448" s="240"/>
      <c r="Y2448" s="240"/>
      <c r="Z2448" s="240"/>
      <c r="AA2448" s="240"/>
      <c r="AB2448" s="240"/>
      <c r="AC2448" s="240"/>
      <c r="AD2448" s="240"/>
      <c r="AE2448" s="240"/>
      <c r="AF2448" s="240"/>
      <c r="AG2448" s="240"/>
      <c r="AH2448" s="240"/>
      <c r="AI2448" s="240"/>
      <c r="AJ2448" s="240"/>
      <c r="AK2448" s="240"/>
      <c r="AL2448" s="240"/>
      <c r="AM2448" s="240"/>
      <c r="AN2448" s="240"/>
      <c r="AO2448" s="240"/>
      <c r="AP2448" s="240"/>
      <c r="AQ2448" s="240"/>
      <c r="AR2448" s="240"/>
      <c r="AS2448" s="240"/>
      <c r="AT2448" s="240"/>
      <c r="AU2448" s="240"/>
      <c r="AV2448" s="240"/>
      <c r="AW2448" s="240"/>
      <c r="AX2448" s="240"/>
      <c r="AY2448" s="240"/>
      <c r="AZ2448" s="240"/>
      <c r="BA2448" s="240"/>
      <c r="BB2448" s="240"/>
      <c r="BC2448" s="240"/>
      <c r="BD2448" s="240"/>
      <c r="BE2448" s="240"/>
      <c r="BF2448" s="240"/>
      <c r="BG2448" s="240"/>
      <c r="BH2448" s="240"/>
      <c r="BI2448" s="240"/>
      <c r="BJ2448" s="240"/>
      <c r="BK2448" s="240"/>
      <c r="BL2448" s="240"/>
      <c r="BM2448" s="240"/>
      <c r="BN2448" s="240"/>
      <c r="BO2448" s="240"/>
      <c r="BP2448" s="240"/>
      <c r="BQ2448" s="240"/>
      <c r="BR2448" s="240"/>
      <c r="BS2448" s="240"/>
      <c r="BT2448" s="240"/>
      <c r="BU2448" s="240"/>
      <c r="BV2448" s="240"/>
      <c r="BW2448" s="240"/>
      <c r="BX2448" s="240"/>
      <c r="BY2448" s="240"/>
      <c r="BZ2448" s="240"/>
      <c r="CA2448" s="240"/>
      <c r="CB2448" s="240"/>
      <c r="CC2448" s="240"/>
      <c r="CD2448" s="240"/>
      <c r="CE2448" s="240"/>
      <c r="CF2448" s="240"/>
      <c r="CG2448" s="240"/>
      <c r="CH2448" s="240"/>
      <c r="CI2448" s="240"/>
      <c r="CJ2448" s="240"/>
      <c r="CK2448" s="240"/>
      <c r="CL2448" s="240"/>
      <c r="CN2448" s="60"/>
      <c r="CO2448" s="76"/>
      <c r="CP2448" s="76"/>
      <c r="CQ2448" s="76"/>
      <c r="CR2448" s="76"/>
      <c r="CS2448" s="76"/>
      <c r="CT2448" s="76"/>
      <c r="CU2448" s="76"/>
      <c r="CV2448" s="76"/>
      <c r="CW2448" s="76"/>
      <c r="CX2448" s="76"/>
      <c r="CY2448" s="76"/>
      <c r="CZ2448" s="76"/>
      <c r="DA2448" s="76"/>
      <c r="DB2448" s="76"/>
      <c r="DC2448" s="76"/>
      <c r="DD2448" s="76"/>
      <c r="DE2448" s="76"/>
      <c r="DF2448" s="76"/>
      <c r="DG2448" s="76"/>
      <c r="DH2448" s="76"/>
      <c r="DI2448" s="76"/>
      <c r="DJ2448" s="76"/>
      <c r="DK2448" s="76"/>
      <c r="DL2448" s="76"/>
    </row>
    <row r="2449" spans="1:116" x14ac:dyDescent="0.4">
      <c r="B2449" t="s">
        <v>332</v>
      </c>
      <c r="D2449" t="s">
        <v>516</v>
      </c>
      <c r="E2449" s="8" t="str">
        <f>ROW()&amp;" "&amp;D2449</f>
        <v>2449 FAIL-TV-V</v>
      </c>
      <c r="G2449" s="191" t="str">
        <f>SUBSTITUTE(TRIM(MID(G2444, SEARCH("-", G2444) + 1, LEN(G2444))),":","")</f>
        <v>in and outs (charged)</v>
      </c>
      <c r="H2449" s="27"/>
      <c r="I2449" s="78"/>
      <c r="J2449" s="78"/>
      <c r="K2449" s="33"/>
      <c r="L2449" s="33"/>
      <c r="M2449" s="33"/>
      <c r="N2449" s="33"/>
      <c r="O2449" s="33"/>
      <c r="P2449" s="33"/>
      <c r="R2449" s="33"/>
      <c r="S2449" s="80"/>
      <c r="T2449" s="80"/>
      <c r="U2449" s="80"/>
      <c r="V2449" s="80"/>
      <c r="W2449" s="80"/>
      <c r="X2449" s="80"/>
      <c r="Y2449" s="80"/>
      <c r="Z2449" s="80"/>
      <c r="AA2449" s="80"/>
      <c r="AB2449" s="80"/>
      <c r="AC2449" s="80"/>
      <c r="AD2449" s="80"/>
      <c r="AE2449" s="80"/>
      <c r="AF2449" s="80"/>
      <c r="AG2449" s="80"/>
      <c r="AH2449" s="80"/>
      <c r="AI2449" s="80"/>
      <c r="AJ2449" s="80"/>
      <c r="AK2449" s="80"/>
      <c r="AL2449" s="80"/>
      <c r="AM2449" s="80"/>
      <c r="AN2449" s="80"/>
      <c r="AO2449" s="80"/>
      <c r="AP2449" s="80"/>
      <c r="AQ2449" s="80"/>
      <c r="AR2449" s="80"/>
      <c r="AS2449" s="80"/>
      <c r="AT2449" s="80"/>
      <c r="AU2449" s="80"/>
      <c r="AV2449" s="80"/>
      <c r="AW2449" s="80"/>
      <c r="AX2449" s="80"/>
      <c r="AY2449" s="80"/>
      <c r="AZ2449" s="80"/>
      <c r="BA2449" s="80"/>
      <c r="BB2449" s="80"/>
      <c r="BC2449" s="80"/>
      <c r="BD2449" s="80"/>
      <c r="BE2449" s="80"/>
      <c r="BF2449" s="80"/>
      <c r="BG2449" s="80"/>
      <c r="BH2449" s="80"/>
      <c r="BI2449" s="80"/>
      <c r="BJ2449" s="80"/>
      <c r="BK2449" s="80"/>
      <c r="BL2449" s="80"/>
      <c r="BM2449" s="80"/>
      <c r="BN2449" s="80"/>
      <c r="BO2449" s="80"/>
      <c r="BP2449" s="80"/>
      <c r="BQ2449" s="80"/>
      <c r="BR2449" s="80"/>
      <c r="BS2449" s="80"/>
      <c r="BT2449" s="80"/>
      <c r="BU2449" s="80"/>
      <c r="BV2449" s="80"/>
      <c r="BW2449" s="80"/>
      <c r="BX2449" s="80"/>
      <c r="BY2449" s="80"/>
      <c r="BZ2449" s="80"/>
      <c r="CA2449" s="80"/>
      <c r="CB2449" s="80"/>
      <c r="CC2449" s="80"/>
      <c r="CD2449" s="80"/>
      <c r="CE2449" s="80"/>
      <c r="CF2449" s="80"/>
      <c r="CG2449" s="80"/>
      <c r="CH2449" s="80"/>
      <c r="CI2449" s="80"/>
      <c r="CJ2449" s="80"/>
      <c r="CK2449" s="80"/>
      <c r="CL2449" s="80"/>
      <c r="CN2449" s="78"/>
      <c r="CO2449" s="77"/>
      <c r="CP2449" s="77"/>
      <c r="CQ2449" s="77"/>
      <c r="CR2449" s="77"/>
      <c r="CS2449" s="77"/>
      <c r="CT2449" s="77"/>
      <c r="CU2449" s="77"/>
      <c r="CV2449" s="77"/>
      <c r="CW2449" s="77"/>
      <c r="CX2449" s="77"/>
      <c r="CY2449" s="77"/>
      <c r="CZ2449" s="77"/>
      <c r="DA2449" s="77"/>
      <c r="DB2449" s="77"/>
      <c r="DC2449" s="77"/>
      <c r="DD2449" s="77"/>
      <c r="DE2449" s="77"/>
      <c r="DF2449" s="77"/>
      <c r="DG2449" s="77"/>
      <c r="DH2449" s="77"/>
      <c r="DI2449" s="77"/>
      <c r="DJ2449" s="77"/>
      <c r="DK2449" s="77"/>
      <c r="DL2449" s="77"/>
    </row>
    <row r="2450" spans="1:116" x14ac:dyDescent="0.4">
      <c r="B2450" t="s">
        <v>332</v>
      </c>
      <c r="D2450" t="s">
        <v>516</v>
      </c>
      <c r="E2450" s="8" t="str">
        <f t="shared" ref="E2450:E2455" si="4841">ROW()&amp;" "&amp;D2450</f>
        <v>2450 FAIL-TV-V</v>
      </c>
      <c r="G2450" s="136" t="s">
        <v>461</v>
      </c>
      <c r="H2450" s="27"/>
      <c r="I2450" s="78"/>
      <c r="J2450" s="78"/>
      <c r="K2450" s="33"/>
      <c r="L2450" s="33"/>
      <c r="M2450" s="33"/>
      <c r="N2450" s="33"/>
      <c r="O2450" s="33"/>
      <c r="P2450" s="33"/>
      <c r="R2450" s="33"/>
      <c r="S2450" s="80" t="str">
        <f t="shared" ref="S2450:AX2450" si="4842">S2438</f>
        <v>S$16</v>
      </c>
      <c r="T2450" s="80" t="str">
        <f t="shared" si="4842"/>
        <v>T$16</v>
      </c>
      <c r="U2450" s="80" t="str">
        <f t="shared" si="4842"/>
        <v>U$16</v>
      </c>
      <c r="V2450" s="80" t="str">
        <f t="shared" si="4842"/>
        <v>V$16</v>
      </c>
      <c r="W2450" s="80" t="str">
        <f t="shared" si="4842"/>
        <v>W$16</v>
      </c>
      <c r="X2450" s="80" t="str">
        <f t="shared" si="4842"/>
        <v>X$16</v>
      </c>
      <c r="Y2450" s="80" t="str">
        <f t="shared" si="4842"/>
        <v>Y$16</v>
      </c>
      <c r="Z2450" s="80" t="str">
        <f t="shared" si="4842"/>
        <v>Z$16</v>
      </c>
      <c r="AA2450" s="80" t="str">
        <f t="shared" si="4842"/>
        <v>AA$16</v>
      </c>
      <c r="AB2450" s="80" t="str">
        <f t="shared" si="4842"/>
        <v>AB$16</v>
      </c>
      <c r="AC2450" s="80" t="str">
        <f t="shared" si="4842"/>
        <v>AC$16</v>
      </c>
      <c r="AD2450" s="80" t="str">
        <f t="shared" si="4842"/>
        <v>AD$16</v>
      </c>
      <c r="AE2450" s="80" t="str">
        <f t="shared" si="4842"/>
        <v>AE$16</v>
      </c>
      <c r="AF2450" s="80" t="str">
        <f t="shared" si="4842"/>
        <v>AF$16</v>
      </c>
      <c r="AG2450" s="80" t="str">
        <f t="shared" si="4842"/>
        <v>AG$16</v>
      </c>
      <c r="AH2450" s="80" t="str">
        <f t="shared" si="4842"/>
        <v>AH$16</v>
      </c>
      <c r="AI2450" s="80" t="str">
        <f t="shared" si="4842"/>
        <v>AI$16</v>
      </c>
      <c r="AJ2450" s="80" t="str">
        <f t="shared" si="4842"/>
        <v>AJ$16</v>
      </c>
      <c r="AK2450" s="80" t="str">
        <f t="shared" si="4842"/>
        <v>AK$16</v>
      </c>
      <c r="AL2450" s="80" t="str">
        <f t="shared" si="4842"/>
        <v>AL$16</v>
      </c>
      <c r="AM2450" s="80" t="str">
        <f t="shared" si="4842"/>
        <v>AM$16</v>
      </c>
      <c r="AN2450" s="80" t="str">
        <f t="shared" si="4842"/>
        <v>AN$16</v>
      </c>
      <c r="AO2450" s="80" t="str">
        <f t="shared" si="4842"/>
        <v>AO$16</v>
      </c>
      <c r="AP2450" s="80" t="str">
        <f t="shared" si="4842"/>
        <v>AP$16</v>
      </c>
      <c r="AQ2450" s="80" t="str">
        <f t="shared" si="4842"/>
        <v>AQ$16</v>
      </c>
      <c r="AR2450" s="80" t="str">
        <f t="shared" si="4842"/>
        <v>AR$16</v>
      </c>
      <c r="AS2450" s="80" t="str">
        <f t="shared" si="4842"/>
        <v>AS$16</v>
      </c>
      <c r="AT2450" s="80" t="str">
        <f t="shared" si="4842"/>
        <v>AT$16</v>
      </c>
      <c r="AU2450" s="80" t="str">
        <f t="shared" si="4842"/>
        <v>AU$16</v>
      </c>
      <c r="AV2450" s="80" t="str">
        <f t="shared" si="4842"/>
        <v>AV$16</v>
      </c>
      <c r="AW2450" s="80" t="str">
        <f t="shared" si="4842"/>
        <v>AW$16</v>
      </c>
      <c r="AX2450" s="80" t="str">
        <f t="shared" si="4842"/>
        <v>AX$16</v>
      </c>
      <c r="AY2450" s="80" t="str">
        <f t="shared" ref="AY2450:CD2450" si="4843">AY2438</f>
        <v>AY$16</v>
      </c>
      <c r="AZ2450" s="80" t="str">
        <f t="shared" si="4843"/>
        <v>AZ$16</v>
      </c>
      <c r="BA2450" s="80" t="str">
        <f t="shared" si="4843"/>
        <v>BA$16</v>
      </c>
      <c r="BB2450" s="80" t="str">
        <f t="shared" si="4843"/>
        <v>BB$16</v>
      </c>
      <c r="BC2450" s="80" t="str">
        <f t="shared" si="4843"/>
        <v>BC$16</v>
      </c>
      <c r="BD2450" s="80" t="str">
        <f t="shared" si="4843"/>
        <v>BD$16</v>
      </c>
      <c r="BE2450" s="80" t="str">
        <f t="shared" si="4843"/>
        <v>BE$16</v>
      </c>
      <c r="BF2450" s="80" t="str">
        <f t="shared" si="4843"/>
        <v>BF$16</v>
      </c>
      <c r="BG2450" s="80" t="str">
        <f t="shared" si="4843"/>
        <v>BG$16</v>
      </c>
      <c r="BH2450" s="80" t="str">
        <f t="shared" si="4843"/>
        <v>BH$16</v>
      </c>
      <c r="BI2450" s="80" t="str">
        <f t="shared" si="4843"/>
        <v>BI$16</v>
      </c>
      <c r="BJ2450" s="80" t="str">
        <f t="shared" si="4843"/>
        <v>BJ$16</v>
      </c>
      <c r="BK2450" s="80" t="str">
        <f t="shared" si="4843"/>
        <v>BK$16</v>
      </c>
      <c r="BL2450" s="80" t="str">
        <f t="shared" si="4843"/>
        <v>BL$16</v>
      </c>
      <c r="BM2450" s="80" t="str">
        <f t="shared" si="4843"/>
        <v>BM$16</v>
      </c>
      <c r="BN2450" s="80" t="str">
        <f t="shared" si="4843"/>
        <v>BN$16</v>
      </c>
      <c r="BO2450" s="80" t="str">
        <f t="shared" si="4843"/>
        <v>BO$16</v>
      </c>
      <c r="BP2450" s="80" t="str">
        <f t="shared" si="4843"/>
        <v>BP$16</v>
      </c>
      <c r="BQ2450" s="80" t="str">
        <f t="shared" si="4843"/>
        <v>BQ$16</v>
      </c>
      <c r="BR2450" s="80" t="str">
        <f t="shared" si="4843"/>
        <v>BR$16</v>
      </c>
      <c r="BS2450" s="80" t="str">
        <f t="shared" si="4843"/>
        <v>BS$16</v>
      </c>
      <c r="BT2450" s="80" t="str">
        <f t="shared" si="4843"/>
        <v>BT$16</v>
      </c>
      <c r="BU2450" s="80" t="str">
        <f t="shared" si="4843"/>
        <v>BU$16</v>
      </c>
      <c r="BV2450" s="80" t="str">
        <f t="shared" si="4843"/>
        <v>BV$16</v>
      </c>
      <c r="BW2450" s="80" t="str">
        <f t="shared" si="4843"/>
        <v>BW$16</v>
      </c>
      <c r="BX2450" s="80" t="str">
        <f t="shared" si="4843"/>
        <v>BX$16</v>
      </c>
      <c r="BY2450" s="80" t="str">
        <f t="shared" si="4843"/>
        <v>BY$16</v>
      </c>
      <c r="BZ2450" s="80" t="str">
        <f t="shared" si="4843"/>
        <v>BZ$16</v>
      </c>
      <c r="CA2450" s="80" t="str">
        <f t="shared" si="4843"/>
        <v>CA$16</v>
      </c>
      <c r="CB2450" s="80" t="str">
        <f t="shared" si="4843"/>
        <v>CB$16</v>
      </c>
      <c r="CC2450" s="80" t="str">
        <f t="shared" si="4843"/>
        <v>CC$16</v>
      </c>
      <c r="CD2450" s="80" t="str">
        <f t="shared" si="4843"/>
        <v>CD$16</v>
      </c>
      <c r="CE2450" s="80" t="str">
        <f t="shared" ref="CE2450:CL2450" si="4844">CE2438</f>
        <v>CE$16</v>
      </c>
      <c r="CF2450" s="80" t="str">
        <f t="shared" si="4844"/>
        <v>CF$16</v>
      </c>
      <c r="CG2450" s="80" t="str">
        <f t="shared" si="4844"/>
        <v>CG$16</v>
      </c>
      <c r="CH2450" s="80" t="str">
        <f t="shared" si="4844"/>
        <v>CH$16</v>
      </c>
      <c r="CI2450" s="80" t="str">
        <f t="shared" si="4844"/>
        <v>CI$16</v>
      </c>
      <c r="CJ2450" s="80" t="str">
        <f t="shared" si="4844"/>
        <v>CJ$16</v>
      </c>
      <c r="CK2450" s="80" t="str">
        <f t="shared" si="4844"/>
        <v>CK$16</v>
      </c>
      <c r="CL2450" s="80" t="str">
        <f t="shared" si="4844"/>
        <v>CL$16</v>
      </c>
      <c r="CN2450" s="78"/>
      <c r="CO2450" s="80" t="str">
        <f t="shared" ref="CO2450:DL2450" si="4845">CO2438</f>
        <v>CO$16</v>
      </c>
      <c r="CP2450" s="80" t="str">
        <f t="shared" si="4845"/>
        <v>CP$16</v>
      </c>
      <c r="CQ2450" s="80" t="str">
        <f t="shared" si="4845"/>
        <v>CQ$16</v>
      </c>
      <c r="CR2450" s="80" t="str">
        <f t="shared" si="4845"/>
        <v>CR$16</v>
      </c>
      <c r="CS2450" s="80" t="str">
        <f t="shared" si="4845"/>
        <v>CS$16</v>
      </c>
      <c r="CT2450" s="80" t="str">
        <f t="shared" si="4845"/>
        <v>CT$16</v>
      </c>
      <c r="CU2450" s="80" t="str">
        <f t="shared" si="4845"/>
        <v>CU$16</v>
      </c>
      <c r="CV2450" s="80" t="str">
        <f t="shared" si="4845"/>
        <v>CV$16</v>
      </c>
      <c r="CW2450" s="80" t="str">
        <f t="shared" si="4845"/>
        <v>CW$16</v>
      </c>
      <c r="CX2450" s="80" t="str">
        <f t="shared" si="4845"/>
        <v>CX$16</v>
      </c>
      <c r="CY2450" s="80" t="str">
        <f t="shared" si="4845"/>
        <v>CY$16</v>
      </c>
      <c r="CZ2450" s="80" t="str">
        <f t="shared" si="4845"/>
        <v>CZ$16</v>
      </c>
      <c r="DA2450" s="80" t="str">
        <f t="shared" si="4845"/>
        <v>DA$16</v>
      </c>
      <c r="DB2450" s="80" t="str">
        <f t="shared" si="4845"/>
        <v>DB$16</v>
      </c>
      <c r="DC2450" s="80" t="str">
        <f t="shared" si="4845"/>
        <v>DC$16</v>
      </c>
      <c r="DD2450" s="80" t="str">
        <f t="shared" si="4845"/>
        <v>DD$16</v>
      </c>
      <c r="DE2450" s="80" t="str">
        <f t="shared" si="4845"/>
        <v>DE$16</v>
      </c>
      <c r="DF2450" s="80" t="str">
        <f t="shared" si="4845"/>
        <v>DF$16</v>
      </c>
      <c r="DG2450" s="80" t="str">
        <f t="shared" si="4845"/>
        <v>DG$16</v>
      </c>
      <c r="DH2450" s="80" t="str">
        <f t="shared" si="4845"/>
        <v>DH$16</v>
      </c>
      <c r="DI2450" s="80" t="str">
        <f t="shared" si="4845"/>
        <v>DI$16</v>
      </c>
      <c r="DJ2450" s="80" t="str">
        <f t="shared" si="4845"/>
        <v>DJ$16</v>
      </c>
      <c r="DK2450" s="80" t="str">
        <f t="shared" si="4845"/>
        <v>DK$16</v>
      </c>
      <c r="DL2450" s="80" t="str">
        <f t="shared" si="4845"/>
        <v>DL$16</v>
      </c>
    </row>
    <row r="2451" spans="1:116" x14ac:dyDescent="0.4">
      <c r="B2451" t="s">
        <v>332</v>
      </c>
      <c r="D2451" t="s">
        <v>516</v>
      </c>
      <c r="E2451" s="8" t="str">
        <f t="shared" si="4841"/>
        <v>2451 FAIL-TV-V</v>
      </c>
      <c r="G2451" s="191" t="s">
        <v>462</v>
      </c>
      <c r="K2451" s="53"/>
      <c r="L2451" s="53"/>
      <c r="M2451" s="53"/>
      <c r="N2451" s="53"/>
      <c r="O2451" s="53"/>
      <c r="P2451" s="53"/>
      <c r="R2451" s="24"/>
      <c r="S2451" s="212" t="str">
        <f>ADDRESS(ROW(S2447),COLUMN(S2447),2)</f>
        <v>S$2447</v>
      </c>
      <c r="T2451" s="212" t="str">
        <f t="shared" ref="T2451:CE2451" si="4846">ADDRESS(ROW(T2447),COLUMN(T2447),2)</f>
        <v>T$2447</v>
      </c>
      <c r="U2451" s="212" t="str">
        <f t="shared" si="4846"/>
        <v>U$2447</v>
      </c>
      <c r="V2451" s="212" t="str">
        <f t="shared" si="4846"/>
        <v>V$2447</v>
      </c>
      <c r="W2451" s="212" t="str">
        <f t="shared" si="4846"/>
        <v>W$2447</v>
      </c>
      <c r="X2451" s="212" t="str">
        <f t="shared" si="4846"/>
        <v>X$2447</v>
      </c>
      <c r="Y2451" s="212" t="str">
        <f t="shared" si="4846"/>
        <v>Y$2447</v>
      </c>
      <c r="Z2451" s="212" t="str">
        <f t="shared" si="4846"/>
        <v>Z$2447</v>
      </c>
      <c r="AA2451" s="212" t="str">
        <f t="shared" si="4846"/>
        <v>AA$2447</v>
      </c>
      <c r="AB2451" s="212" t="str">
        <f t="shared" si="4846"/>
        <v>AB$2447</v>
      </c>
      <c r="AC2451" s="212" t="str">
        <f t="shared" si="4846"/>
        <v>AC$2447</v>
      </c>
      <c r="AD2451" s="212" t="str">
        <f t="shared" si="4846"/>
        <v>AD$2447</v>
      </c>
      <c r="AE2451" s="212" t="str">
        <f t="shared" si="4846"/>
        <v>AE$2447</v>
      </c>
      <c r="AF2451" s="212" t="str">
        <f t="shared" si="4846"/>
        <v>AF$2447</v>
      </c>
      <c r="AG2451" s="212" t="str">
        <f t="shared" si="4846"/>
        <v>AG$2447</v>
      </c>
      <c r="AH2451" s="212" t="str">
        <f t="shared" si="4846"/>
        <v>AH$2447</v>
      </c>
      <c r="AI2451" s="212" t="str">
        <f t="shared" si="4846"/>
        <v>AI$2447</v>
      </c>
      <c r="AJ2451" s="212" t="str">
        <f t="shared" si="4846"/>
        <v>AJ$2447</v>
      </c>
      <c r="AK2451" s="212" t="str">
        <f t="shared" si="4846"/>
        <v>AK$2447</v>
      </c>
      <c r="AL2451" s="212" t="str">
        <f t="shared" si="4846"/>
        <v>AL$2447</v>
      </c>
      <c r="AM2451" s="212" t="str">
        <f t="shared" si="4846"/>
        <v>AM$2447</v>
      </c>
      <c r="AN2451" s="212" t="str">
        <f t="shared" si="4846"/>
        <v>AN$2447</v>
      </c>
      <c r="AO2451" s="212" t="str">
        <f t="shared" si="4846"/>
        <v>AO$2447</v>
      </c>
      <c r="AP2451" s="212" t="str">
        <f t="shared" si="4846"/>
        <v>AP$2447</v>
      </c>
      <c r="AQ2451" s="212" t="str">
        <f t="shared" si="4846"/>
        <v>AQ$2447</v>
      </c>
      <c r="AR2451" s="212" t="str">
        <f t="shared" si="4846"/>
        <v>AR$2447</v>
      </c>
      <c r="AS2451" s="212" t="str">
        <f t="shared" si="4846"/>
        <v>AS$2447</v>
      </c>
      <c r="AT2451" s="212" t="str">
        <f t="shared" si="4846"/>
        <v>AT$2447</v>
      </c>
      <c r="AU2451" s="212" t="str">
        <f t="shared" si="4846"/>
        <v>AU$2447</v>
      </c>
      <c r="AV2451" s="212" t="str">
        <f t="shared" si="4846"/>
        <v>AV$2447</v>
      </c>
      <c r="AW2451" s="212" t="str">
        <f t="shared" si="4846"/>
        <v>AW$2447</v>
      </c>
      <c r="AX2451" s="212" t="str">
        <f t="shared" si="4846"/>
        <v>AX$2447</v>
      </c>
      <c r="AY2451" s="212" t="str">
        <f t="shared" si="4846"/>
        <v>AY$2447</v>
      </c>
      <c r="AZ2451" s="212" t="str">
        <f t="shared" si="4846"/>
        <v>AZ$2447</v>
      </c>
      <c r="BA2451" s="212" t="str">
        <f t="shared" si="4846"/>
        <v>BA$2447</v>
      </c>
      <c r="BB2451" s="212" t="str">
        <f t="shared" si="4846"/>
        <v>BB$2447</v>
      </c>
      <c r="BC2451" s="212" t="str">
        <f t="shared" si="4846"/>
        <v>BC$2447</v>
      </c>
      <c r="BD2451" s="212" t="str">
        <f t="shared" si="4846"/>
        <v>BD$2447</v>
      </c>
      <c r="BE2451" s="212" t="str">
        <f t="shared" si="4846"/>
        <v>BE$2447</v>
      </c>
      <c r="BF2451" s="212" t="str">
        <f t="shared" si="4846"/>
        <v>BF$2447</v>
      </c>
      <c r="BG2451" s="212" t="str">
        <f t="shared" si="4846"/>
        <v>BG$2447</v>
      </c>
      <c r="BH2451" s="212" t="str">
        <f t="shared" si="4846"/>
        <v>BH$2447</v>
      </c>
      <c r="BI2451" s="212" t="str">
        <f t="shared" si="4846"/>
        <v>BI$2447</v>
      </c>
      <c r="BJ2451" s="212" t="str">
        <f t="shared" si="4846"/>
        <v>BJ$2447</v>
      </c>
      <c r="BK2451" s="212" t="str">
        <f t="shared" si="4846"/>
        <v>BK$2447</v>
      </c>
      <c r="BL2451" s="212" t="str">
        <f t="shared" si="4846"/>
        <v>BL$2447</v>
      </c>
      <c r="BM2451" s="212" t="str">
        <f t="shared" si="4846"/>
        <v>BM$2447</v>
      </c>
      <c r="BN2451" s="212" t="str">
        <f t="shared" si="4846"/>
        <v>BN$2447</v>
      </c>
      <c r="BO2451" s="212" t="str">
        <f t="shared" si="4846"/>
        <v>BO$2447</v>
      </c>
      <c r="BP2451" s="212" t="str">
        <f t="shared" si="4846"/>
        <v>BP$2447</v>
      </c>
      <c r="BQ2451" s="212" t="str">
        <f t="shared" si="4846"/>
        <v>BQ$2447</v>
      </c>
      <c r="BR2451" s="212" t="str">
        <f t="shared" si="4846"/>
        <v>BR$2447</v>
      </c>
      <c r="BS2451" s="212" t="str">
        <f t="shared" si="4846"/>
        <v>BS$2447</v>
      </c>
      <c r="BT2451" s="212" t="str">
        <f t="shared" si="4846"/>
        <v>BT$2447</v>
      </c>
      <c r="BU2451" s="212" t="str">
        <f t="shared" si="4846"/>
        <v>BU$2447</v>
      </c>
      <c r="BV2451" s="212" t="str">
        <f t="shared" si="4846"/>
        <v>BV$2447</v>
      </c>
      <c r="BW2451" s="212" t="str">
        <f t="shared" si="4846"/>
        <v>BW$2447</v>
      </c>
      <c r="BX2451" s="212" t="str">
        <f t="shared" si="4846"/>
        <v>BX$2447</v>
      </c>
      <c r="BY2451" s="212" t="str">
        <f t="shared" si="4846"/>
        <v>BY$2447</v>
      </c>
      <c r="BZ2451" s="212" t="str">
        <f t="shared" si="4846"/>
        <v>BZ$2447</v>
      </c>
      <c r="CA2451" s="212" t="str">
        <f t="shared" si="4846"/>
        <v>CA$2447</v>
      </c>
      <c r="CB2451" s="212" t="str">
        <f t="shared" si="4846"/>
        <v>CB$2447</v>
      </c>
      <c r="CC2451" s="212" t="str">
        <f t="shared" si="4846"/>
        <v>CC$2447</v>
      </c>
      <c r="CD2451" s="212" t="str">
        <f t="shared" si="4846"/>
        <v>CD$2447</v>
      </c>
      <c r="CE2451" s="212" t="str">
        <f t="shared" si="4846"/>
        <v>CE$2447</v>
      </c>
      <c r="CF2451" s="212" t="str">
        <f t="shared" ref="CF2451:CL2451" si="4847">ADDRESS(ROW(CF2447),COLUMN(CF2447),2)</f>
        <v>CF$2447</v>
      </c>
      <c r="CG2451" s="212" t="str">
        <f t="shared" si="4847"/>
        <v>CG$2447</v>
      </c>
      <c r="CH2451" s="212" t="str">
        <f t="shared" si="4847"/>
        <v>CH$2447</v>
      </c>
      <c r="CI2451" s="212" t="str">
        <f t="shared" si="4847"/>
        <v>CI$2447</v>
      </c>
      <c r="CJ2451" s="212" t="str">
        <f t="shared" si="4847"/>
        <v>CJ$2447</v>
      </c>
      <c r="CK2451" s="212" t="str">
        <f t="shared" si="4847"/>
        <v>CK$2447</v>
      </c>
      <c r="CL2451" s="212" t="str">
        <f t="shared" si="4847"/>
        <v>CL$2447</v>
      </c>
      <c r="CO2451" s="212" t="str">
        <f t="shared" ref="CO2451:DL2451" si="4848">ADDRESS(ROW(CO2447),COLUMN(CO2447),2)</f>
        <v>CO$2447</v>
      </c>
      <c r="CP2451" s="212" t="str">
        <f t="shared" si="4848"/>
        <v>CP$2447</v>
      </c>
      <c r="CQ2451" s="212" t="str">
        <f t="shared" si="4848"/>
        <v>CQ$2447</v>
      </c>
      <c r="CR2451" s="212" t="str">
        <f t="shared" si="4848"/>
        <v>CR$2447</v>
      </c>
      <c r="CS2451" s="212" t="str">
        <f t="shared" si="4848"/>
        <v>CS$2447</v>
      </c>
      <c r="CT2451" s="212" t="str">
        <f t="shared" si="4848"/>
        <v>CT$2447</v>
      </c>
      <c r="CU2451" s="212" t="str">
        <f t="shared" si="4848"/>
        <v>CU$2447</v>
      </c>
      <c r="CV2451" s="212" t="str">
        <f t="shared" si="4848"/>
        <v>CV$2447</v>
      </c>
      <c r="CW2451" s="212" t="str">
        <f t="shared" si="4848"/>
        <v>CW$2447</v>
      </c>
      <c r="CX2451" s="212" t="str">
        <f t="shared" si="4848"/>
        <v>CX$2447</v>
      </c>
      <c r="CY2451" s="212" t="str">
        <f t="shared" si="4848"/>
        <v>CY$2447</v>
      </c>
      <c r="CZ2451" s="212" t="str">
        <f t="shared" si="4848"/>
        <v>CZ$2447</v>
      </c>
      <c r="DA2451" s="212" t="str">
        <f t="shared" si="4848"/>
        <v>DA$2447</v>
      </c>
      <c r="DB2451" s="212" t="str">
        <f t="shared" si="4848"/>
        <v>DB$2447</v>
      </c>
      <c r="DC2451" s="212" t="str">
        <f t="shared" si="4848"/>
        <v>DC$2447</v>
      </c>
      <c r="DD2451" s="212" t="str">
        <f t="shared" si="4848"/>
        <v>DD$2447</v>
      </c>
      <c r="DE2451" s="212" t="str">
        <f t="shared" si="4848"/>
        <v>DE$2447</v>
      </c>
      <c r="DF2451" s="212" t="str">
        <f t="shared" si="4848"/>
        <v>DF$2447</v>
      </c>
      <c r="DG2451" s="212" t="str">
        <f t="shared" si="4848"/>
        <v>DG$2447</v>
      </c>
      <c r="DH2451" s="212" t="str">
        <f t="shared" si="4848"/>
        <v>DH$2447</v>
      </c>
      <c r="DI2451" s="212" t="str">
        <f t="shared" si="4848"/>
        <v>DI$2447</v>
      </c>
      <c r="DJ2451" s="212" t="str">
        <f t="shared" si="4848"/>
        <v>DJ$2447</v>
      </c>
      <c r="DK2451" s="212" t="str">
        <f t="shared" si="4848"/>
        <v>DK$2447</v>
      </c>
      <c r="DL2451" s="212" t="str">
        <f t="shared" si="4848"/>
        <v>DL$2447</v>
      </c>
    </row>
    <row r="2452" spans="1:116" x14ac:dyDescent="0.4">
      <c r="B2452" t="s">
        <v>332</v>
      </c>
      <c r="D2452" t="s">
        <v>516</v>
      </c>
      <c r="E2452" s="8" t="str">
        <f t="shared" si="4841"/>
        <v>2452 FAIL-TV-V</v>
      </c>
      <c r="G2452" s="191" t="str">
        <f>G2444</f>
        <v>% failure - in and outs (charged)</v>
      </c>
      <c r="H2452" s="12"/>
      <c r="I2452" s="60"/>
      <c r="J2452" s="60"/>
      <c r="K2452" s="15"/>
      <c r="L2452" s="15"/>
      <c r="M2452" s="15"/>
      <c r="N2452" s="15"/>
      <c r="O2452" s="15"/>
      <c r="P2452" s="15"/>
      <c r="R2452" s="15"/>
      <c r="S2452" s="80"/>
      <c r="T2452" s="80"/>
      <c r="U2452" s="80"/>
      <c r="V2452" s="80"/>
      <c r="W2452" s="80"/>
      <c r="X2452" s="80"/>
      <c r="Y2452" s="80"/>
      <c r="Z2452" s="80"/>
      <c r="AA2452" s="80"/>
      <c r="AB2452" s="80"/>
      <c r="AC2452" s="80"/>
      <c r="AD2452" s="80"/>
      <c r="AE2452" s="80"/>
      <c r="AF2452" s="80"/>
      <c r="AG2452" s="80"/>
      <c r="AH2452" s="80"/>
      <c r="AI2452" s="80"/>
      <c r="AJ2452" s="80"/>
      <c r="AK2452" s="80"/>
      <c r="AL2452" s="80"/>
      <c r="AM2452" s="80"/>
      <c r="AN2452" s="80"/>
      <c r="AO2452" s="80"/>
      <c r="AP2452" s="80"/>
      <c r="AQ2452" s="80"/>
      <c r="AR2452" s="80"/>
      <c r="AS2452" s="80"/>
      <c r="AT2452" s="80"/>
      <c r="AU2452" s="80"/>
      <c r="AV2452" s="80"/>
      <c r="AW2452" s="80"/>
      <c r="AX2452" s="80"/>
      <c r="AY2452" s="80"/>
      <c r="AZ2452" s="80"/>
      <c r="BA2452" s="80"/>
      <c r="BB2452" s="80"/>
      <c r="BC2452" s="80"/>
      <c r="BD2452" s="80"/>
      <c r="BE2452" s="80"/>
      <c r="BF2452" s="80"/>
      <c r="BG2452" s="80"/>
      <c r="BH2452" s="80"/>
      <c r="BI2452" s="80"/>
      <c r="BJ2452" s="80"/>
      <c r="BK2452" s="80"/>
      <c r="BL2452" s="80"/>
      <c r="BM2452" s="80"/>
      <c r="BN2452" s="80"/>
      <c r="BO2452" s="80"/>
      <c r="BP2452" s="80"/>
      <c r="BQ2452" s="80"/>
      <c r="BR2452" s="80"/>
      <c r="BS2452" s="80"/>
      <c r="BT2452" s="80"/>
      <c r="BU2452" s="80"/>
      <c r="BV2452" s="80"/>
      <c r="BW2452" s="80"/>
      <c r="BX2452" s="80"/>
      <c r="BY2452" s="80"/>
      <c r="BZ2452" s="80"/>
      <c r="CA2452" s="80"/>
      <c r="CB2452" s="80"/>
      <c r="CC2452" s="80"/>
      <c r="CD2452" s="80"/>
      <c r="CE2452" s="80"/>
      <c r="CF2452" s="80"/>
      <c r="CG2452" s="80"/>
      <c r="CH2452" s="80"/>
      <c r="CI2452" s="80"/>
      <c r="CJ2452" s="80"/>
      <c r="CK2452" s="80"/>
      <c r="CL2452" s="80"/>
      <c r="CN2452" s="60"/>
    </row>
    <row r="2453" spans="1:116" x14ac:dyDescent="0.4">
      <c r="B2453" t="s">
        <v>332</v>
      </c>
      <c r="D2453" t="s">
        <v>516</v>
      </c>
      <c r="E2453" s="8" t="str">
        <f t="shared" si="4841"/>
        <v>2453 FAIL-TV-V</v>
      </c>
      <c r="G2453" s="136" t="str">
        <f>G2441</f>
        <v xml:space="preserve">secondary unit </v>
      </c>
      <c r="H2453" s="12"/>
      <c r="I2453" s="60"/>
      <c r="J2453" s="60"/>
      <c r="K2453" s="15"/>
      <c r="L2453" s="15"/>
      <c r="M2453" s="15"/>
      <c r="N2453" s="15"/>
      <c r="O2453" s="15"/>
      <c r="P2453" s="15"/>
      <c r="R2453" s="15"/>
      <c r="S2453" s="76"/>
      <c r="T2453" s="76"/>
      <c r="U2453" s="76"/>
      <c r="V2453" s="76"/>
      <c r="W2453" s="76"/>
      <c r="X2453" s="76"/>
      <c r="Y2453" s="76"/>
      <c r="Z2453" s="76"/>
      <c r="AA2453" s="76"/>
      <c r="AB2453" s="76"/>
      <c r="AC2453" s="76"/>
      <c r="AD2453" s="76"/>
      <c r="AE2453" s="76"/>
      <c r="AF2453" s="76"/>
      <c r="AG2453" s="76"/>
      <c r="AH2453" s="76"/>
      <c r="AI2453" s="76"/>
      <c r="AJ2453" s="76"/>
      <c r="AK2453" s="76"/>
      <c r="AL2453" s="76"/>
      <c r="AM2453" s="76"/>
      <c r="AN2453" s="76"/>
      <c r="AO2453" s="76"/>
      <c r="AP2453" s="76"/>
      <c r="AQ2453" s="76"/>
      <c r="AR2453" s="76"/>
      <c r="AS2453" s="76"/>
      <c r="AT2453" s="76"/>
      <c r="AU2453" s="76"/>
      <c r="AV2453" s="76"/>
      <c r="AW2453" s="76"/>
      <c r="AX2453" s="76"/>
      <c r="AY2453" s="76"/>
      <c r="AZ2453" s="76"/>
      <c r="BA2453" s="76"/>
      <c r="BB2453" s="76"/>
      <c r="BC2453" s="76"/>
      <c r="BD2453" s="76"/>
      <c r="BE2453" s="76"/>
      <c r="BF2453" s="76"/>
      <c r="BG2453" s="76"/>
      <c r="BH2453" s="76"/>
      <c r="BI2453" s="76"/>
      <c r="BJ2453" s="76"/>
      <c r="BK2453" s="76"/>
      <c r="BL2453" s="76"/>
      <c r="BM2453" s="76"/>
      <c r="BN2453" s="76"/>
      <c r="BO2453" s="76"/>
      <c r="BP2453" s="76"/>
      <c r="BQ2453" s="76"/>
      <c r="BR2453" s="76"/>
      <c r="BS2453" s="76"/>
      <c r="BT2453" s="76"/>
      <c r="BU2453" s="76"/>
      <c r="BV2453" s="76"/>
      <c r="BW2453" s="76"/>
      <c r="BX2453" s="76"/>
      <c r="BY2453" s="76"/>
      <c r="BZ2453" s="76"/>
      <c r="CA2453" s="76"/>
      <c r="CB2453" s="76"/>
      <c r="CC2453" s="76"/>
      <c r="CD2453" s="76"/>
      <c r="CE2453" s="76"/>
      <c r="CF2453" s="76"/>
      <c r="CG2453" s="76"/>
      <c r="CH2453" s="76"/>
      <c r="CI2453" s="76"/>
      <c r="CJ2453" s="76"/>
      <c r="CK2453" s="76"/>
      <c r="CL2453" s="76"/>
      <c r="CN2453" s="60"/>
      <c r="CO2453" s="76"/>
      <c r="CP2453" s="76"/>
      <c r="CQ2453" s="76"/>
      <c r="CR2453" s="76"/>
      <c r="CS2453" s="76"/>
      <c r="CT2453" s="76"/>
      <c r="CU2453" s="76"/>
      <c r="CV2453" s="76"/>
      <c r="CW2453" s="76"/>
      <c r="CX2453" s="76"/>
      <c r="CY2453" s="76"/>
      <c r="CZ2453" s="76"/>
      <c r="DA2453" s="76"/>
      <c r="DB2453" s="76"/>
      <c r="DC2453" s="76"/>
      <c r="DD2453" s="76"/>
      <c r="DE2453" s="76"/>
      <c r="DF2453" s="76"/>
      <c r="DG2453" s="76"/>
      <c r="DH2453" s="76"/>
      <c r="DI2453" s="76"/>
      <c r="DJ2453" s="76"/>
      <c r="DK2453" s="76"/>
      <c r="DL2453" s="76"/>
    </row>
    <row r="2454" spans="1:116" x14ac:dyDescent="0.4">
      <c r="B2454" t="s">
        <v>332</v>
      </c>
      <c r="D2454" t="s">
        <v>516</v>
      </c>
      <c r="E2454" s="8" t="str">
        <f t="shared" si="4841"/>
        <v>2454 FAIL-TV-V</v>
      </c>
      <c r="G2454" s="136" t="str">
        <f>G2442</f>
        <v>Secondary revenue driver</v>
      </c>
      <c r="H2454" s="12"/>
      <c r="I2454" s="60"/>
      <c r="J2454" s="60"/>
      <c r="K2454" s="15"/>
      <c r="L2454" s="15"/>
      <c r="M2454" s="15"/>
      <c r="N2454" s="15"/>
      <c r="O2454" s="15"/>
      <c r="P2454" s="15"/>
      <c r="R2454" s="15"/>
      <c r="S2454" s="76"/>
      <c r="T2454" s="76"/>
      <c r="U2454" s="76"/>
      <c r="V2454" s="76"/>
      <c r="W2454" s="76"/>
      <c r="X2454" s="76"/>
      <c r="Y2454" s="76"/>
      <c r="Z2454" s="76"/>
      <c r="AA2454" s="76"/>
      <c r="AB2454" s="76"/>
      <c r="AC2454" s="76"/>
      <c r="AD2454" s="76"/>
      <c r="AE2454" s="76"/>
      <c r="AF2454" s="76"/>
      <c r="AG2454" s="76"/>
      <c r="AH2454" s="76"/>
      <c r="AI2454" s="76"/>
      <c r="AJ2454" s="76"/>
      <c r="AK2454" s="76"/>
      <c r="AL2454" s="76"/>
      <c r="AM2454" s="76"/>
      <c r="AN2454" s="76"/>
      <c r="AO2454" s="76"/>
      <c r="AP2454" s="76"/>
      <c r="AQ2454" s="76"/>
      <c r="AR2454" s="76"/>
      <c r="AS2454" s="76"/>
      <c r="AT2454" s="76"/>
      <c r="AU2454" s="76"/>
      <c r="AV2454" s="76"/>
      <c r="AW2454" s="76"/>
      <c r="AX2454" s="76"/>
      <c r="AY2454" s="76"/>
      <c r="AZ2454" s="76"/>
      <c r="BA2454" s="76"/>
      <c r="BB2454" s="76"/>
      <c r="BC2454" s="76"/>
      <c r="BD2454" s="76"/>
      <c r="BE2454" s="76"/>
      <c r="BF2454" s="76"/>
      <c r="BG2454" s="76"/>
      <c r="BH2454" s="76"/>
      <c r="BI2454" s="76"/>
      <c r="BJ2454" s="76"/>
      <c r="BK2454" s="76"/>
      <c r="BL2454" s="76"/>
      <c r="BM2454" s="76"/>
      <c r="BN2454" s="76"/>
      <c r="BO2454" s="76"/>
      <c r="BP2454" s="76"/>
      <c r="BQ2454" s="76"/>
      <c r="BR2454" s="76"/>
      <c r="BS2454" s="76"/>
      <c r="BT2454" s="76"/>
      <c r="BU2454" s="76"/>
      <c r="BV2454" s="76"/>
      <c r="BW2454" s="76"/>
      <c r="BX2454" s="76"/>
      <c r="BY2454" s="76"/>
      <c r="BZ2454" s="76"/>
      <c r="CA2454" s="76"/>
      <c r="CB2454" s="76"/>
      <c r="CC2454" s="76"/>
      <c r="CD2454" s="76"/>
      <c r="CE2454" s="76"/>
      <c r="CF2454" s="76"/>
      <c r="CG2454" s="76"/>
      <c r="CH2454" s="76"/>
      <c r="CI2454" s="76"/>
      <c r="CJ2454" s="76"/>
      <c r="CK2454" s="76"/>
      <c r="CL2454" s="76"/>
      <c r="CN2454" s="60"/>
      <c r="CO2454" s="76"/>
      <c r="CP2454" s="76"/>
      <c r="CQ2454" s="76"/>
      <c r="CR2454" s="76"/>
      <c r="CS2454" s="76"/>
      <c r="CT2454" s="76"/>
      <c r="CU2454" s="76"/>
      <c r="CV2454" s="76"/>
      <c r="CW2454" s="76"/>
      <c r="CX2454" s="76"/>
      <c r="CY2454" s="76"/>
      <c r="CZ2454" s="76"/>
      <c r="DA2454" s="76"/>
      <c r="DB2454" s="76"/>
      <c r="DC2454" s="76"/>
      <c r="DD2454" s="76"/>
      <c r="DE2454" s="76"/>
      <c r="DF2454" s="76"/>
      <c r="DG2454" s="76"/>
      <c r="DH2454" s="76"/>
      <c r="DI2454" s="76"/>
      <c r="DJ2454" s="76"/>
      <c r="DK2454" s="76"/>
      <c r="DL2454" s="76"/>
    </row>
    <row r="2455" spans="1:116" x14ac:dyDescent="0.4">
      <c r="B2455" t="s">
        <v>332</v>
      </c>
      <c r="D2455" t="s">
        <v>516</v>
      </c>
      <c r="E2455" s="8" t="str">
        <f t="shared" si="4841"/>
        <v>2455 FAIL-TV-V</v>
      </c>
      <c r="G2455" s="136" t="str">
        <f>G2443</f>
        <v>Secondary volume driver</v>
      </c>
      <c r="H2455" s="12"/>
      <c r="I2455" s="60"/>
      <c r="J2455" s="60"/>
      <c r="K2455" s="15"/>
      <c r="L2455" s="15"/>
      <c r="M2455" s="15"/>
      <c r="N2455" s="15"/>
      <c r="O2455" s="15"/>
      <c r="P2455" s="15"/>
      <c r="R2455" s="15"/>
      <c r="S2455" s="179"/>
      <c r="T2455" s="179"/>
      <c r="U2455" s="179"/>
      <c r="V2455" s="179"/>
      <c r="W2455" s="179"/>
      <c r="X2455" s="179"/>
      <c r="Y2455" s="179"/>
      <c r="Z2455" s="179"/>
      <c r="AA2455" s="179"/>
      <c r="AB2455" s="179"/>
      <c r="AC2455" s="179"/>
      <c r="AD2455" s="179"/>
      <c r="AE2455" s="179"/>
      <c r="AF2455" s="179"/>
      <c r="AG2455" s="179"/>
      <c r="AH2455" s="179"/>
      <c r="AI2455" s="179"/>
      <c r="AJ2455" s="179"/>
      <c r="AK2455" s="179"/>
      <c r="AL2455" s="179"/>
      <c r="AM2455" s="179"/>
      <c r="AN2455" s="179"/>
      <c r="AO2455" s="179"/>
      <c r="AP2455" s="179"/>
      <c r="AQ2455" s="179"/>
      <c r="AR2455" s="179"/>
      <c r="AS2455" s="179"/>
      <c r="AT2455" s="179"/>
      <c r="AU2455" s="179"/>
      <c r="AV2455" s="179"/>
      <c r="AW2455" s="179"/>
      <c r="AX2455" s="179"/>
      <c r="AY2455" s="179"/>
      <c r="AZ2455" s="179"/>
      <c r="BA2455" s="179"/>
      <c r="BB2455" s="179"/>
      <c r="BC2455" s="179"/>
      <c r="BD2455" s="179"/>
      <c r="BE2455" s="179"/>
      <c r="BF2455" s="179"/>
      <c r="BG2455" s="179"/>
      <c r="BH2455" s="179"/>
      <c r="BI2455" s="179"/>
      <c r="BJ2455" s="179"/>
      <c r="BK2455" s="179"/>
      <c r="BL2455" s="179"/>
      <c r="BM2455" s="179"/>
      <c r="BN2455" s="179"/>
      <c r="BO2455" s="179"/>
      <c r="BP2455" s="179"/>
      <c r="BQ2455" s="179"/>
      <c r="BR2455" s="179"/>
      <c r="BS2455" s="179"/>
      <c r="BT2455" s="179"/>
      <c r="BU2455" s="179"/>
      <c r="BV2455" s="179"/>
      <c r="BW2455" s="179"/>
      <c r="BX2455" s="179"/>
      <c r="BY2455" s="179"/>
      <c r="BZ2455" s="179"/>
      <c r="CA2455" s="179"/>
      <c r="CB2455" s="179"/>
      <c r="CC2455" s="179"/>
      <c r="CD2455" s="179"/>
      <c r="CE2455" s="179"/>
      <c r="CF2455" s="179"/>
      <c r="CG2455" s="179"/>
      <c r="CH2455" s="179"/>
      <c r="CI2455" s="179"/>
      <c r="CJ2455" s="179"/>
      <c r="CK2455" s="179"/>
      <c r="CL2455" s="179"/>
      <c r="CN2455" s="60"/>
      <c r="CO2455" s="179"/>
      <c r="CP2455" s="179"/>
      <c r="CQ2455" s="179"/>
      <c r="CR2455" s="179"/>
      <c r="CS2455" s="179"/>
      <c r="CT2455" s="179"/>
      <c r="CU2455" s="179"/>
      <c r="CV2455" s="179"/>
      <c r="CW2455" s="179"/>
      <c r="CX2455" s="179"/>
      <c r="CY2455" s="179"/>
      <c r="CZ2455" s="179"/>
      <c r="DA2455" s="179"/>
      <c r="DB2455" s="179"/>
      <c r="DC2455" s="179"/>
      <c r="DD2455" s="179"/>
      <c r="DE2455" s="179"/>
      <c r="DF2455" s="179"/>
      <c r="DG2455" s="179"/>
      <c r="DH2455" s="179"/>
      <c r="DI2455" s="179"/>
      <c r="DJ2455" s="179"/>
      <c r="DK2455" s="179"/>
      <c r="DL2455" s="179"/>
    </row>
    <row r="2457" spans="1:116" x14ac:dyDescent="0.4">
      <c r="A2457" s="174"/>
      <c r="E2457" s="8"/>
      <c r="G2457" s="175" t="s">
        <v>503</v>
      </c>
      <c r="H2457" s="174"/>
      <c r="I2457" s="176"/>
      <c r="J2457" s="176"/>
      <c r="K2457" s="197"/>
      <c r="L2457" s="197"/>
      <c r="M2457" s="197"/>
      <c r="N2457" s="197"/>
      <c r="O2457" s="197"/>
      <c r="P2457" s="197"/>
      <c r="R2457" s="198"/>
      <c r="S2457" s="174"/>
      <c r="T2457" s="174"/>
      <c r="U2457" s="174"/>
      <c r="V2457" s="174"/>
      <c r="W2457" s="174"/>
      <c r="X2457" s="174"/>
      <c r="Y2457" s="174"/>
      <c r="Z2457" s="174"/>
      <c r="AA2457" s="174"/>
      <c r="AB2457" s="174"/>
      <c r="AC2457" s="174"/>
      <c r="AD2457" s="174"/>
      <c r="AE2457" s="174"/>
      <c r="AF2457" s="174"/>
      <c r="AG2457" s="174"/>
      <c r="AH2457" s="174"/>
      <c r="AI2457" s="174"/>
      <c r="AJ2457" s="174"/>
      <c r="AK2457" s="174"/>
      <c r="AL2457" s="174"/>
      <c r="AM2457" s="174"/>
      <c r="AN2457" s="174"/>
      <c r="AO2457" s="174"/>
      <c r="AP2457" s="174"/>
      <c r="AQ2457" s="174"/>
      <c r="AR2457" s="174"/>
      <c r="AS2457" s="174"/>
      <c r="AT2457" s="174"/>
      <c r="AU2457" s="174"/>
      <c r="AV2457" s="174"/>
      <c r="AW2457" s="174"/>
      <c r="AX2457" s="174"/>
      <c r="AY2457" s="174"/>
      <c r="AZ2457" s="174"/>
      <c r="BA2457" s="174"/>
      <c r="BB2457" s="174"/>
      <c r="BC2457" s="174"/>
      <c r="BD2457" s="174"/>
      <c r="BE2457" s="174"/>
      <c r="BF2457" s="174"/>
      <c r="BG2457" s="174"/>
      <c r="BH2457" s="174"/>
      <c r="BI2457" s="174"/>
      <c r="BJ2457" s="174"/>
      <c r="BK2457" s="174"/>
      <c r="BL2457" s="174"/>
      <c r="BM2457" s="174"/>
      <c r="BN2457" s="174"/>
      <c r="BO2457" s="174"/>
      <c r="BP2457" s="174"/>
      <c r="BQ2457" s="174"/>
      <c r="BR2457" s="174"/>
      <c r="BS2457" s="174"/>
      <c r="BT2457" s="174"/>
      <c r="BU2457" s="174"/>
      <c r="BV2457" s="174"/>
      <c r="BW2457" s="174"/>
      <c r="BX2457" s="174"/>
      <c r="BY2457" s="174"/>
      <c r="BZ2457" s="174"/>
      <c r="CA2457" s="174"/>
      <c r="CB2457" s="174"/>
      <c r="CC2457" s="174"/>
      <c r="CD2457" s="174"/>
      <c r="CE2457" s="174"/>
      <c r="CF2457" s="174"/>
      <c r="CG2457" s="174"/>
      <c r="CH2457" s="174"/>
      <c r="CI2457" s="174"/>
      <c r="CJ2457" s="174"/>
      <c r="CK2457" s="174"/>
      <c r="CL2457" s="174"/>
      <c r="CN2457" s="176"/>
      <c r="CO2457" s="174"/>
      <c r="CP2457" s="174"/>
      <c r="CQ2457" s="174"/>
      <c r="CR2457" s="174"/>
      <c r="CS2457" s="174"/>
      <c r="CT2457" s="174"/>
      <c r="CU2457" s="174"/>
      <c r="CV2457" s="174"/>
      <c r="CW2457" s="174"/>
      <c r="CX2457" s="174"/>
      <c r="CY2457" s="174"/>
      <c r="CZ2457" s="174"/>
      <c r="DA2457" s="174"/>
      <c r="DB2457" s="174"/>
      <c r="DC2457" s="174"/>
      <c r="DD2457" s="174"/>
      <c r="DE2457" s="174"/>
      <c r="DF2457" s="174"/>
      <c r="DG2457" s="174"/>
      <c r="DH2457" s="174"/>
      <c r="DI2457" s="174"/>
      <c r="DJ2457" s="174"/>
      <c r="DK2457" s="174"/>
      <c r="DL2457" s="174"/>
    </row>
    <row r="2458" spans="1:116" x14ac:dyDescent="0.4">
      <c r="A2458" s="174"/>
      <c r="E2458" s="8"/>
      <c r="G2458" s="175" t="s">
        <v>504</v>
      </c>
      <c r="H2458" s="174"/>
      <c r="I2458" s="176"/>
      <c r="J2458" s="176"/>
      <c r="K2458" s="197"/>
      <c r="L2458" s="197"/>
      <c r="M2458" s="197"/>
      <c r="N2458" s="197"/>
      <c r="O2458" s="197"/>
      <c r="P2458" s="197"/>
      <c r="R2458" s="198"/>
      <c r="S2458" s="174"/>
      <c r="T2458" s="174"/>
      <c r="U2458" s="174"/>
      <c r="V2458" s="174"/>
      <c r="W2458" s="174"/>
      <c r="X2458" s="174"/>
      <c r="Y2458" s="174"/>
      <c r="Z2458" s="174"/>
      <c r="AA2458" s="174"/>
      <c r="AB2458" s="174"/>
      <c r="AC2458" s="174"/>
      <c r="AD2458" s="174"/>
      <c r="AE2458" s="174"/>
      <c r="AF2458" s="174"/>
      <c r="AG2458" s="174"/>
      <c r="AH2458" s="174"/>
      <c r="AI2458" s="174"/>
      <c r="AJ2458" s="174"/>
      <c r="AK2458" s="174"/>
      <c r="AL2458" s="174"/>
      <c r="AM2458" s="174"/>
      <c r="AN2458" s="174"/>
      <c r="AO2458" s="174"/>
      <c r="AP2458" s="174"/>
      <c r="AQ2458" s="174"/>
      <c r="AR2458" s="174"/>
      <c r="AS2458" s="174"/>
      <c r="AT2458" s="174"/>
      <c r="AU2458" s="174"/>
      <c r="AV2458" s="174"/>
      <c r="AW2458" s="174"/>
      <c r="AX2458" s="174"/>
      <c r="AY2458" s="174"/>
      <c r="AZ2458" s="174"/>
      <c r="BA2458" s="174"/>
      <c r="BB2458" s="174"/>
      <c r="BC2458" s="174"/>
      <c r="BD2458" s="174"/>
      <c r="BE2458" s="174"/>
      <c r="BF2458" s="174"/>
      <c r="BG2458" s="174"/>
      <c r="BH2458" s="174"/>
      <c r="BI2458" s="174"/>
      <c r="BJ2458" s="174"/>
      <c r="BK2458" s="174"/>
      <c r="BL2458" s="174"/>
      <c r="BM2458" s="174"/>
      <c r="BN2458" s="174"/>
      <c r="BO2458" s="174"/>
      <c r="BP2458" s="174"/>
      <c r="BQ2458" s="174"/>
      <c r="BR2458" s="174"/>
      <c r="BS2458" s="174"/>
      <c r="BT2458" s="174"/>
      <c r="BU2458" s="174"/>
      <c r="BV2458" s="174"/>
      <c r="BW2458" s="174"/>
      <c r="BX2458" s="174"/>
      <c r="BY2458" s="174"/>
      <c r="BZ2458" s="174"/>
      <c r="CA2458" s="174"/>
      <c r="CB2458" s="174"/>
      <c r="CC2458" s="174"/>
      <c r="CD2458" s="174"/>
      <c r="CE2458" s="174"/>
      <c r="CF2458" s="174"/>
      <c r="CG2458" s="174"/>
      <c r="CH2458" s="174"/>
      <c r="CI2458" s="174"/>
      <c r="CJ2458" s="174"/>
      <c r="CK2458" s="174"/>
      <c r="CL2458" s="174"/>
      <c r="CN2458" s="176"/>
      <c r="CO2458" s="174"/>
      <c r="CP2458" s="174"/>
      <c r="CQ2458" s="174"/>
      <c r="CR2458" s="174"/>
      <c r="CS2458" s="174"/>
      <c r="CT2458" s="174"/>
      <c r="CU2458" s="174"/>
      <c r="CV2458" s="174"/>
      <c r="CW2458" s="174"/>
      <c r="CX2458" s="174"/>
      <c r="CY2458" s="174"/>
      <c r="CZ2458" s="174"/>
      <c r="DA2458" s="174"/>
      <c r="DB2458" s="174"/>
      <c r="DC2458" s="174"/>
      <c r="DD2458" s="174"/>
      <c r="DE2458" s="174"/>
      <c r="DF2458" s="174"/>
      <c r="DG2458" s="174"/>
      <c r="DH2458" s="174"/>
      <c r="DI2458" s="174"/>
      <c r="DJ2458" s="174"/>
      <c r="DK2458" s="174"/>
      <c r="DL2458" s="174"/>
    </row>
    <row r="2459" spans="1:116" x14ac:dyDescent="0.4">
      <c r="A2459" s="174"/>
      <c r="E2459" s="8"/>
      <c r="G2459" s="175" t="s">
        <v>461</v>
      </c>
      <c r="H2459" s="174"/>
      <c r="I2459" s="176"/>
      <c r="J2459" s="176"/>
      <c r="K2459" s="197"/>
      <c r="L2459" s="197"/>
      <c r="M2459" s="197"/>
      <c r="N2459" s="197"/>
      <c r="O2459" s="197"/>
      <c r="P2459" s="197"/>
      <c r="R2459" s="198"/>
      <c r="S2459" s="199" t="str">
        <f t="shared" ref="S2459:CD2459" si="4849">S$20</f>
        <v>S$16</v>
      </c>
      <c r="T2459" s="199" t="str">
        <f t="shared" si="4849"/>
        <v>T$16</v>
      </c>
      <c r="U2459" s="199" t="str">
        <f t="shared" si="4849"/>
        <v>U$16</v>
      </c>
      <c r="V2459" s="199" t="str">
        <f t="shared" si="4849"/>
        <v>V$16</v>
      </c>
      <c r="W2459" s="199" t="str">
        <f t="shared" si="4849"/>
        <v>W$16</v>
      </c>
      <c r="X2459" s="199" t="str">
        <f t="shared" si="4849"/>
        <v>X$16</v>
      </c>
      <c r="Y2459" s="199" t="str">
        <f t="shared" si="4849"/>
        <v>Y$16</v>
      </c>
      <c r="Z2459" s="199" t="str">
        <f t="shared" si="4849"/>
        <v>Z$16</v>
      </c>
      <c r="AA2459" s="199" t="str">
        <f t="shared" si="4849"/>
        <v>AA$16</v>
      </c>
      <c r="AB2459" s="199" t="str">
        <f t="shared" si="4849"/>
        <v>AB$16</v>
      </c>
      <c r="AC2459" s="199" t="str">
        <f t="shared" si="4849"/>
        <v>AC$16</v>
      </c>
      <c r="AD2459" s="199" t="str">
        <f t="shared" si="4849"/>
        <v>AD$16</v>
      </c>
      <c r="AE2459" s="199" t="str">
        <f t="shared" si="4849"/>
        <v>AE$16</v>
      </c>
      <c r="AF2459" s="199" t="str">
        <f t="shared" si="4849"/>
        <v>AF$16</v>
      </c>
      <c r="AG2459" s="199" t="str">
        <f t="shared" si="4849"/>
        <v>AG$16</v>
      </c>
      <c r="AH2459" s="199" t="str">
        <f t="shared" si="4849"/>
        <v>AH$16</v>
      </c>
      <c r="AI2459" s="199" t="str">
        <f t="shared" si="4849"/>
        <v>AI$16</v>
      </c>
      <c r="AJ2459" s="199" t="str">
        <f t="shared" si="4849"/>
        <v>AJ$16</v>
      </c>
      <c r="AK2459" s="199" t="str">
        <f t="shared" si="4849"/>
        <v>AK$16</v>
      </c>
      <c r="AL2459" s="199" t="str">
        <f t="shared" si="4849"/>
        <v>AL$16</v>
      </c>
      <c r="AM2459" s="199" t="str">
        <f t="shared" si="4849"/>
        <v>AM$16</v>
      </c>
      <c r="AN2459" s="199" t="str">
        <f t="shared" si="4849"/>
        <v>AN$16</v>
      </c>
      <c r="AO2459" s="199" t="str">
        <f t="shared" si="4849"/>
        <v>AO$16</v>
      </c>
      <c r="AP2459" s="199" t="str">
        <f t="shared" si="4849"/>
        <v>AP$16</v>
      </c>
      <c r="AQ2459" s="199" t="str">
        <f t="shared" si="4849"/>
        <v>AQ$16</v>
      </c>
      <c r="AR2459" s="199" t="str">
        <f t="shared" si="4849"/>
        <v>AR$16</v>
      </c>
      <c r="AS2459" s="199" t="str">
        <f t="shared" si="4849"/>
        <v>AS$16</v>
      </c>
      <c r="AT2459" s="199" t="str">
        <f t="shared" si="4849"/>
        <v>AT$16</v>
      </c>
      <c r="AU2459" s="199" t="str">
        <f t="shared" si="4849"/>
        <v>AU$16</v>
      </c>
      <c r="AV2459" s="199" t="str">
        <f t="shared" si="4849"/>
        <v>AV$16</v>
      </c>
      <c r="AW2459" s="199" t="str">
        <f t="shared" si="4849"/>
        <v>AW$16</v>
      </c>
      <c r="AX2459" s="199" t="str">
        <f t="shared" si="4849"/>
        <v>AX$16</v>
      </c>
      <c r="AY2459" s="199" t="str">
        <f t="shared" si="4849"/>
        <v>AY$16</v>
      </c>
      <c r="AZ2459" s="199" t="str">
        <f t="shared" si="4849"/>
        <v>AZ$16</v>
      </c>
      <c r="BA2459" s="199" t="str">
        <f t="shared" si="4849"/>
        <v>BA$16</v>
      </c>
      <c r="BB2459" s="199" t="str">
        <f t="shared" si="4849"/>
        <v>BB$16</v>
      </c>
      <c r="BC2459" s="199" t="str">
        <f t="shared" si="4849"/>
        <v>BC$16</v>
      </c>
      <c r="BD2459" s="199" t="str">
        <f t="shared" si="4849"/>
        <v>BD$16</v>
      </c>
      <c r="BE2459" s="199" t="str">
        <f t="shared" si="4849"/>
        <v>BE$16</v>
      </c>
      <c r="BF2459" s="199" t="str">
        <f t="shared" si="4849"/>
        <v>BF$16</v>
      </c>
      <c r="BG2459" s="199" t="str">
        <f t="shared" si="4849"/>
        <v>BG$16</v>
      </c>
      <c r="BH2459" s="199" t="str">
        <f t="shared" si="4849"/>
        <v>BH$16</v>
      </c>
      <c r="BI2459" s="199" t="str">
        <f t="shared" si="4849"/>
        <v>BI$16</v>
      </c>
      <c r="BJ2459" s="199" t="str">
        <f t="shared" si="4849"/>
        <v>BJ$16</v>
      </c>
      <c r="BK2459" s="199" t="str">
        <f t="shared" si="4849"/>
        <v>BK$16</v>
      </c>
      <c r="BL2459" s="199" t="str">
        <f t="shared" si="4849"/>
        <v>BL$16</v>
      </c>
      <c r="BM2459" s="199" t="str">
        <f t="shared" si="4849"/>
        <v>BM$16</v>
      </c>
      <c r="BN2459" s="199" t="str">
        <f t="shared" si="4849"/>
        <v>BN$16</v>
      </c>
      <c r="BO2459" s="199" t="str">
        <f t="shared" si="4849"/>
        <v>BO$16</v>
      </c>
      <c r="BP2459" s="199" t="str">
        <f t="shared" si="4849"/>
        <v>BP$16</v>
      </c>
      <c r="BQ2459" s="199" t="str">
        <f t="shared" si="4849"/>
        <v>BQ$16</v>
      </c>
      <c r="BR2459" s="199" t="str">
        <f t="shared" si="4849"/>
        <v>BR$16</v>
      </c>
      <c r="BS2459" s="199" t="str">
        <f t="shared" si="4849"/>
        <v>BS$16</v>
      </c>
      <c r="BT2459" s="199" t="str">
        <f t="shared" si="4849"/>
        <v>BT$16</v>
      </c>
      <c r="BU2459" s="199" t="str">
        <f t="shared" si="4849"/>
        <v>BU$16</v>
      </c>
      <c r="BV2459" s="199" t="str">
        <f t="shared" si="4849"/>
        <v>BV$16</v>
      </c>
      <c r="BW2459" s="199" t="str">
        <f t="shared" si="4849"/>
        <v>BW$16</v>
      </c>
      <c r="BX2459" s="199" t="str">
        <f t="shared" si="4849"/>
        <v>BX$16</v>
      </c>
      <c r="BY2459" s="199" t="str">
        <f t="shared" si="4849"/>
        <v>BY$16</v>
      </c>
      <c r="BZ2459" s="199" t="str">
        <f t="shared" si="4849"/>
        <v>BZ$16</v>
      </c>
      <c r="CA2459" s="199" t="str">
        <f t="shared" si="4849"/>
        <v>CA$16</v>
      </c>
      <c r="CB2459" s="199" t="str">
        <f t="shared" si="4849"/>
        <v>CB$16</v>
      </c>
      <c r="CC2459" s="199" t="str">
        <f t="shared" si="4849"/>
        <v>CC$16</v>
      </c>
      <c r="CD2459" s="199" t="str">
        <f t="shared" si="4849"/>
        <v>CD$16</v>
      </c>
      <c r="CE2459" s="199" t="str">
        <f t="shared" ref="CE2459:CL2459" si="4850">CE$20</f>
        <v>CE$16</v>
      </c>
      <c r="CF2459" s="199" t="str">
        <f t="shared" si="4850"/>
        <v>CF$16</v>
      </c>
      <c r="CG2459" s="199" t="str">
        <f t="shared" si="4850"/>
        <v>CG$16</v>
      </c>
      <c r="CH2459" s="199" t="str">
        <f t="shared" si="4850"/>
        <v>CH$16</v>
      </c>
      <c r="CI2459" s="199" t="str">
        <f t="shared" si="4850"/>
        <v>CI$16</v>
      </c>
      <c r="CJ2459" s="199" t="str">
        <f t="shared" si="4850"/>
        <v>CJ$16</v>
      </c>
      <c r="CK2459" s="199" t="str">
        <f t="shared" si="4850"/>
        <v>CK$16</v>
      </c>
      <c r="CL2459" s="199" t="str">
        <f t="shared" si="4850"/>
        <v>CL$16</v>
      </c>
      <c r="CN2459" s="176"/>
      <c r="CO2459" s="199" t="str">
        <f t="shared" ref="CO2459:DL2459" si="4851">CO$20</f>
        <v>CO$16</v>
      </c>
      <c r="CP2459" s="199" t="str">
        <f t="shared" si="4851"/>
        <v>CP$16</v>
      </c>
      <c r="CQ2459" s="199" t="str">
        <f t="shared" si="4851"/>
        <v>CQ$16</v>
      </c>
      <c r="CR2459" s="199" t="str">
        <f t="shared" si="4851"/>
        <v>CR$16</v>
      </c>
      <c r="CS2459" s="199" t="str">
        <f t="shared" si="4851"/>
        <v>CS$16</v>
      </c>
      <c r="CT2459" s="199" t="str">
        <f t="shared" si="4851"/>
        <v>CT$16</v>
      </c>
      <c r="CU2459" s="199" t="str">
        <f t="shared" si="4851"/>
        <v>CU$16</v>
      </c>
      <c r="CV2459" s="199" t="str">
        <f t="shared" si="4851"/>
        <v>CV$16</v>
      </c>
      <c r="CW2459" s="199" t="str">
        <f t="shared" si="4851"/>
        <v>CW$16</v>
      </c>
      <c r="CX2459" s="199" t="str">
        <f t="shared" si="4851"/>
        <v>CX$16</v>
      </c>
      <c r="CY2459" s="199" t="str">
        <f t="shared" si="4851"/>
        <v>CY$16</v>
      </c>
      <c r="CZ2459" s="199" t="str">
        <f t="shared" si="4851"/>
        <v>CZ$16</v>
      </c>
      <c r="DA2459" s="199" t="str">
        <f t="shared" si="4851"/>
        <v>DA$16</v>
      </c>
      <c r="DB2459" s="199" t="str">
        <f t="shared" si="4851"/>
        <v>DB$16</v>
      </c>
      <c r="DC2459" s="199" t="str">
        <f t="shared" si="4851"/>
        <v>DC$16</v>
      </c>
      <c r="DD2459" s="199" t="str">
        <f t="shared" si="4851"/>
        <v>DD$16</v>
      </c>
      <c r="DE2459" s="199" t="str">
        <f t="shared" si="4851"/>
        <v>DE$16</v>
      </c>
      <c r="DF2459" s="199" t="str">
        <f t="shared" si="4851"/>
        <v>DF$16</v>
      </c>
      <c r="DG2459" s="199" t="str">
        <f t="shared" si="4851"/>
        <v>DG$16</v>
      </c>
      <c r="DH2459" s="199" t="str">
        <f t="shared" si="4851"/>
        <v>DH$16</v>
      </c>
      <c r="DI2459" s="199" t="str">
        <f t="shared" si="4851"/>
        <v>DI$16</v>
      </c>
      <c r="DJ2459" s="199" t="str">
        <f t="shared" si="4851"/>
        <v>DJ$16</v>
      </c>
      <c r="DK2459" s="199" t="str">
        <f t="shared" si="4851"/>
        <v>DK$16</v>
      </c>
      <c r="DL2459" s="199" t="str">
        <f t="shared" si="4851"/>
        <v>DL$16</v>
      </c>
    </row>
    <row r="2460" spans="1:116" x14ac:dyDescent="0.4">
      <c r="A2460" s="174"/>
      <c r="E2460" s="8"/>
      <c r="G2460" s="175" t="s">
        <v>462</v>
      </c>
      <c r="H2460" s="200"/>
      <c r="I2460" s="201"/>
      <c r="J2460" s="201"/>
      <c r="K2460" s="202"/>
      <c r="L2460" s="202"/>
      <c r="M2460" s="202"/>
      <c r="N2460" s="202"/>
      <c r="O2460" s="202"/>
      <c r="P2460" s="202"/>
      <c r="R2460" s="202"/>
      <c r="S2460" s="199" t="str">
        <f t="shared" ref="S2460:CD2460" si="4852">S$21</f>
        <v>S$17</v>
      </c>
      <c r="T2460" s="199" t="str">
        <f t="shared" si="4852"/>
        <v>T$17</v>
      </c>
      <c r="U2460" s="199" t="str">
        <f t="shared" si="4852"/>
        <v>U$17</v>
      </c>
      <c r="V2460" s="199" t="str">
        <f t="shared" si="4852"/>
        <v>V$17</v>
      </c>
      <c r="W2460" s="199" t="str">
        <f t="shared" si="4852"/>
        <v>W$17</v>
      </c>
      <c r="X2460" s="199" t="str">
        <f t="shared" si="4852"/>
        <v>X$17</v>
      </c>
      <c r="Y2460" s="199" t="str">
        <f t="shared" si="4852"/>
        <v>Y$17</v>
      </c>
      <c r="Z2460" s="199" t="str">
        <f t="shared" si="4852"/>
        <v>Z$17</v>
      </c>
      <c r="AA2460" s="199" t="str">
        <f t="shared" si="4852"/>
        <v>AA$17</v>
      </c>
      <c r="AB2460" s="199" t="str">
        <f t="shared" si="4852"/>
        <v>AB$17</v>
      </c>
      <c r="AC2460" s="199" t="str">
        <f t="shared" si="4852"/>
        <v>AC$17</v>
      </c>
      <c r="AD2460" s="199" t="str">
        <f t="shared" si="4852"/>
        <v>AD$17</v>
      </c>
      <c r="AE2460" s="199" t="str">
        <f t="shared" si="4852"/>
        <v>AE$17</v>
      </c>
      <c r="AF2460" s="199" t="str">
        <f t="shared" si="4852"/>
        <v>AF$17</v>
      </c>
      <c r="AG2460" s="199" t="str">
        <f t="shared" si="4852"/>
        <v>AG$17</v>
      </c>
      <c r="AH2460" s="199" t="str">
        <f t="shared" si="4852"/>
        <v>AH$17</v>
      </c>
      <c r="AI2460" s="199" t="str">
        <f t="shared" si="4852"/>
        <v>AI$17</v>
      </c>
      <c r="AJ2460" s="199" t="str">
        <f t="shared" si="4852"/>
        <v>AJ$17</v>
      </c>
      <c r="AK2460" s="199" t="str">
        <f t="shared" si="4852"/>
        <v>AK$17</v>
      </c>
      <c r="AL2460" s="199" t="str">
        <f t="shared" si="4852"/>
        <v>AL$17</v>
      </c>
      <c r="AM2460" s="199" t="str">
        <f t="shared" si="4852"/>
        <v>AM$17</v>
      </c>
      <c r="AN2460" s="199" t="str">
        <f t="shared" si="4852"/>
        <v>AN$17</v>
      </c>
      <c r="AO2460" s="199" t="str">
        <f t="shared" si="4852"/>
        <v>AO$17</v>
      </c>
      <c r="AP2460" s="199" t="str">
        <f t="shared" si="4852"/>
        <v>AP$17</v>
      </c>
      <c r="AQ2460" s="199" t="str">
        <f t="shared" si="4852"/>
        <v>AQ$17</v>
      </c>
      <c r="AR2460" s="199" t="str">
        <f t="shared" si="4852"/>
        <v>AR$17</v>
      </c>
      <c r="AS2460" s="199" t="str">
        <f t="shared" si="4852"/>
        <v>AS$17</v>
      </c>
      <c r="AT2460" s="199" t="str">
        <f t="shared" si="4852"/>
        <v>AT$17</v>
      </c>
      <c r="AU2460" s="199" t="str">
        <f t="shared" si="4852"/>
        <v>AU$17</v>
      </c>
      <c r="AV2460" s="199" t="str">
        <f t="shared" si="4852"/>
        <v>AV$17</v>
      </c>
      <c r="AW2460" s="199" t="str">
        <f t="shared" si="4852"/>
        <v>AW$17</v>
      </c>
      <c r="AX2460" s="199" t="str">
        <f t="shared" si="4852"/>
        <v>AX$17</v>
      </c>
      <c r="AY2460" s="199" t="str">
        <f t="shared" si="4852"/>
        <v>AY$17</v>
      </c>
      <c r="AZ2460" s="199" t="str">
        <f t="shared" si="4852"/>
        <v>AZ$17</v>
      </c>
      <c r="BA2460" s="199" t="str">
        <f t="shared" si="4852"/>
        <v>BA$17</v>
      </c>
      <c r="BB2460" s="199" t="str">
        <f t="shared" si="4852"/>
        <v>BB$17</v>
      </c>
      <c r="BC2460" s="199" t="str">
        <f t="shared" si="4852"/>
        <v>BC$17</v>
      </c>
      <c r="BD2460" s="199" t="str">
        <f t="shared" si="4852"/>
        <v>BD$17</v>
      </c>
      <c r="BE2460" s="199" t="str">
        <f t="shared" si="4852"/>
        <v>BE$17</v>
      </c>
      <c r="BF2460" s="199" t="str">
        <f t="shared" si="4852"/>
        <v>BF$17</v>
      </c>
      <c r="BG2460" s="199" t="str">
        <f t="shared" si="4852"/>
        <v>BG$17</v>
      </c>
      <c r="BH2460" s="199" t="str">
        <f t="shared" si="4852"/>
        <v>BH$17</v>
      </c>
      <c r="BI2460" s="199" t="str">
        <f t="shared" si="4852"/>
        <v>BI$17</v>
      </c>
      <c r="BJ2460" s="199" t="str">
        <f t="shared" si="4852"/>
        <v>BJ$17</v>
      </c>
      <c r="BK2460" s="199" t="str">
        <f t="shared" si="4852"/>
        <v>BK$17</v>
      </c>
      <c r="BL2460" s="199" t="str">
        <f t="shared" si="4852"/>
        <v>BL$17</v>
      </c>
      <c r="BM2460" s="199" t="str">
        <f t="shared" si="4852"/>
        <v>BM$17</v>
      </c>
      <c r="BN2460" s="199" t="str">
        <f t="shared" si="4852"/>
        <v>BN$17</v>
      </c>
      <c r="BO2460" s="199" t="str">
        <f t="shared" si="4852"/>
        <v>BO$17</v>
      </c>
      <c r="BP2460" s="199" t="str">
        <f t="shared" si="4852"/>
        <v>BP$17</v>
      </c>
      <c r="BQ2460" s="199" t="str">
        <f t="shared" si="4852"/>
        <v>BQ$17</v>
      </c>
      <c r="BR2460" s="199" t="str">
        <f t="shared" si="4852"/>
        <v>BR$17</v>
      </c>
      <c r="BS2460" s="199" t="str">
        <f t="shared" si="4852"/>
        <v>BS$17</v>
      </c>
      <c r="BT2460" s="199" t="str">
        <f t="shared" si="4852"/>
        <v>BT$17</v>
      </c>
      <c r="BU2460" s="199" t="str">
        <f t="shared" si="4852"/>
        <v>BU$17</v>
      </c>
      <c r="BV2460" s="199" t="str">
        <f t="shared" si="4852"/>
        <v>BV$17</v>
      </c>
      <c r="BW2460" s="199" t="str">
        <f t="shared" si="4852"/>
        <v>BW$17</v>
      </c>
      <c r="BX2460" s="199" t="str">
        <f t="shared" si="4852"/>
        <v>BX$17</v>
      </c>
      <c r="BY2460" s="199" t="str">
        <f t="shared" si="4852"/>
        <v>BY$17</v>
      </c>
      <c r="BZ2460" s="199" t="str">
        <f t="shared" si="4852"/>
        <v>BZ$17</v>
      </c>
      <c r="CA2460" s="199" t="str">
        <f t="shared" si="4852"/>
        <v>CA$17</v>
      </c>
      <c r="CB2460" s="199" t="str">
        <f t="shared" si="4852"/>
        <v>CB$17</v>
      </c>
      <c r="CC2460" s="199" t="str">
        <f t="shared" si="4852"/>
        <v>CC$17</v>
      </c>
      <c r="CD2460" s="199" t="str">
        <f t="shared" si="4852"/>
        <v>CD$17</v>
      </c>
      <c r="CE2460" s="199" t="str">
        <f t="shared" ref="CE2460:CL2460" si="4853">CE$21</f>
        <v>CE$17</v>
      </c>
      <c r="CF2460" s="199" t="str">
        <f t="shared" si="4853"/>
        <v>CF$17</v>
      </c>
      <c r="CG2460" s="199" t="str">
        <f t="shared" si="4853"/>
        <v>CG$17</v>
      </c>
      <c r="CH2460" s="199" t="str">
        <f t="shared" si="4853"/>
        <v>CH$17</v>
      </c>
      <c r="CI2460" s="199" t="str">
        <f t="shared" si="4853"/>
        <v>CI$17</v>
      </c>
      <c r="CJ2460" s="199" t="str">
        <f t="shared" si="4853"/>
        <v>CJ$17</v>
      </c>
      <c r="CK2460" s="199" t="str">
        <f t="shared" si="4853"/>
        <v>CK$17</v>
      </c>
      <c r="CL2460" s="199" t="str">
        <f t="shared" si="4853"/>
        <v>CL$17</v>
      </c>
      <c r="CN2460" s="201"/>
      <c r="CO2460" s="199" t="str">
        <f t="shared" ref="CO2460:DL2460" si="4854">CO$21</f>
        <v>CO$17</v>
      </c>
      <c r="CP2460" s="199" t="str">
        <f t="shared" si="4854"/>
        <v>CP$17</v>
      </c>
      <c r="CQ2460" s="199" t="str">
        <f t="shared" si="4854"/>
        <v>CQ$17</v>
      </c>
      <c r="CR2460" s="199" t="str">
        <f t="shared" si="4854"/>
        <v>CR$17</v>
      </c>
      <c r="CS2460" s="199" t="str">
        <f t="shared" si="4854"/>
        <v>CS$17</v>
      </c>
      <c r="CT2460" s="199" t="str">
        <f t="shared" si="4854"/>
        <v>CT$17</v>
      </c>
      <c r="CU2460" s="199" t="str">
        <f t="shared" si="4854"/>
        <v>CU$17</v>
      </c>
      <c r="CV2460" s="199" t="str">
        <f t="shared" si="4854"/>
        <v>CV$17</v>
      </c>
      <c r="CW2460" s="199" t="str">
        <f t="shared" si="4854"/>
        <v>CW$17</v>
      </c>
      <c r="CX2460" s="199" t="str">
        <f t="shared" si="4854"/>
        <v>CX$17</v>
      </c>
      <c r="CY2460" s="199" t="str">
        <f t="shared" si="4854"/>
        <v>CY$17</v>
      </c>
      <c r="CZ2460" s="199" t="str">
        <f t="shared" si="4854"/>
        <v>CZ$17</v>
      </c>
      <c r="DA2460" s="199" t="str">
        <f t="shared" si="4854"/>
        <v>DA$17</v>
      </c>
      <c r="DB2460" s="199" t="str">
        <f t="shared" si="4854"/>
        <v>DB$17</v>
      </c>
      <c r="DC2460" s="199" t="str">
        <f t="shared" si="4854"/>
        <v>DC$17</v>
      </c>
      <c r="DD2460" s="199" t="str">
        <f t="shared" si="4854"/>
        <v>DD$17</v>
      </c>
      <c r="DE2460" s="199" t="str">
        <f t="shared" si="4854"/>
        <v>DE$17</v>
      </c>
      <c r="DF2460" s="199" t="str">
        <f t="shared" si="4854"/>
        <v>DF$17</v>
      </c>
      <c r="DG2460" s="199" t="str">
        <f t="shared" si="4854"/>
        <v>DG$17</v>
      </c>
      <c r="DH2460" s="199" t="str">
        <f t="shared" si="4854"/>
        <v>DH$17</v>
      </c>
      <c r="DI2460" s="199" t="str">
        <f t="shared" si="4854"/>
        <v>DI$17</v>
      </c>
      <c r="DJ2460" s="199" t="str">
        <f t="shared" si="4854"/>
        <v>DJ$17</v>
      </c>
      <c r="DK2460" s="199" t="str">
        <f t="shared" si="4854"/>
        <v>DK$17</v>
      </c>
      <c r="DL2460" s="199" t="str">
        <f t="shared" si="4854"/>
        <v>DL$17</v>
      </c>
    </row>
    <row r="2461" spans="1:116" x14ac:dyDescent="0.4">
      <c r="A2461" s="174"/>
      <c r="E2461" s="8"/>
      <c r="G2461" s="175" t="s">
        <v>491</v>
      </c>
      <c r="H2461" s="200"/>
      <c r="I2461" s="201"/>
      <c r="J2461" s="201"/>
      <c r="K2461" s="202"/>
      <c r="L2461" s="202"/>
      <c r="M2461" s="202"/>
      <c r="N2461" s="202"/>
      <c r="O2461" s="202"/>
      <c r="P2461" s="202"/>
      <c r="R2461" s="202"/>
      <c r="S2461" s="190"/>
      <c r="T2461" s="190"/>
      <c r="U2461" s="190"/>
      <c r="V2461" s="190"/>
      <c r="W2461" s="190"/>
      <c r="X2461" s="190"/>
      <c r="Y2461" s="190"/>
      <c r="Z2461" s="190"/>
      <c r="AA2461" s="190"/>
      <c r="AB2461" s="190"/>
      <c r="AC2461" s="190"/>
      <c r="AD2461" s="190"/>
      <c r="AE2461" s="190"/>
      <c r="AF2461" s="190"/>
      <c r="AG2461" s="190"/>
      <c r="AH2461" s="190"/>
      <c r="AI2461" s="190"/>
      <c r="AJ2461" s="190"/>
      <c r="AK2461" s="190"/>
      <c r="AL2461" s="190"/>
      <c r="AM2461" s="190"/>
      <c r="AN2461" s="190"/>
      <c r="AO2461" s="190"/>
      <c r="AP2461" s="190"/>
      <c r="AQ2461" s="190"/>
      <c r="AR2461" s="190"/>
      <c r="AS2461" s="190"/>
      <c r="AT2461" s="190"/>
      <c r="AU2461" s="190"/>
      <c r="AV2461" s="190"/>
      <c r="AW2461" s="190"/>
      <c r="AX2461" s="190"/>
      <c r="AY2461" s="190"/>
      <c r="AZ2461" s="190"/>
      <c r="BA2461" s="190"/>
      <c r="BB2461" s="190"/>
      <c r="BC2461" s="190"/>
      <c r="BD2461" s="190"/>
      <c r="BE2461" s="190"/>
      <c r="BF2461" s="190"/>
      <c r="BG2461" s="190"/>
      <c r="BH2461" s="190"/>
      <c r="BI2461" s="190"/>
      <c r="BJ2461" s="190"/>
      <c r="BK2461" s="190"/>
      <c r="BL2461" s="190"/>
      <c r="BM2461" s="190"/>
      <c r="BN2461" s="190"/>
      <c r="BO2461" s="190"/>
      <c r="BP2461" s="190"/>
      <c r="BQ2461" s="190"/>
      <c r="BR2461" s="190"/>
      <c r="BS2461" s="190"/>
      <c r="BT2461" s="190"/>
      <c r="BU2461" s="190"/>
      <c r="BV2461" s="190"/>
      <c r="BW2461" s="190"/>
      <c r="BX2461" s="190"/>
      <c r="BY2461" s="190"/>
      <c r="BZ2461" s="190"/>
      <c r="CA2461" s="190"/>
      <c r="CB2461" s="190"/>
      <c r="CC2461" s="190"/>
      <c r="CD2461" s="190"/>
      <c r="CE2461" s="190"/>
      <c r="CF2461" s="190"/>
      <c r="CG2461" s="190"/>
      <c r="CH2461" s="190"/>
      <c r="CI2461" s="190"/>
      <c r="CJ2461" s="190"/>
      <c r="CK2461" s="190"/>
      <c r="CL2461" s="190"/>
      <c r="CN2461" s="201"/>
      <c r="CO2461" s="190"/>
      <c r="CP2461" s="190"/>
      <c r="CQ2461" s="190"/>
      <c r="CR2461" s="190"/>
      <c r="CS2461" s="190"/>
      <c r="CT2461" s="190"/>
      <c r="CU2461" s="190"/>
      <c r="CV2461" s="190"/>
      <c r="CW2461" s="190"/>
      <c r="CX2461" s="190"/>
      <c r="CY2461" s="190"/>
      <c r="CZ2461" s="190"/>
      <c r="DA2461" s="190"/>
      <c r="DB2461" s="190"/>
      <c r="DC2461" s="190"/>
      <c r="DD2461" s="190"/>
      <c r="DE2461" s="190"/>
      <c r="DF2461" s="190"/>
      <c r="DG2461" s="190"/>
      <c r="DH2461" s="190"/>
      <c r="DI2461" s="190"/>
      <c r="DJ2461" s="190"/>
      <c r="DK2461" s="190"/>
      <c r="DL2461" s="190"/>
    </row>
    <row r="2462" spans="1:116" x14ac:dyDescent="0.4">
      <c r="A2462" s="174"/>
      <c r="E2462" s="8"/>
      <c r="G2462" s="175" t="s">
        <v>505</v>
      </c>
      <c r="H2462" s="200"/>
      <c r="I2462" s="201"/>
      <c r="J2462" s="201"/>
      <c r="K2462" s="202"/>
      <c r="L2462" s="202"/>
      <c r="M2462" s="202"/>
      <c r="N2462" s="202"/>
      <c r="O2462" s="202"/>
      <c r="P2462" s="202"/>
      <c r="R2462" s="202"/>
      <c r="S2462" s="190"/>
      <c r="T2462" s="190"/>
      <c r="U2462" s="190"/>
      <c r="V2462" s="190"/>
      <c r="W2462" s="190"/>
      <c r="X2462" s="190"/>
      <c r="Y2462" s="190"/>
      <c r="Z2462" s="190"/>
      <c r="AA2462" s="190"/>
      <c r="AB2462" s="190"/>
      <c r="AC2462" s="190"/>
      <c r="AD2462" s="190"/>
      <c r="AE2462" s="190"/>
      <c r="AF2462" s="190"/>
      <c r="AG2462" s="190"/>
      <c r="AH2462" s="190"/>
      <c r="AI2462" s="190"/>
      <c r="AJ2462" s="190"/>
      <c r="AK2462" s="190"/>
      <c r="AL2462" s="190"/>
      <c r="AM2462" s="190"/>
      <c r="AN2462" s="190"/>
      <c r="AO2462" s="190"/>
      <c r="AP2462" s="190"/>
      <c r="AQ2462" s="190"/>
      <c r="AR2462" s="190"/>
      <c r="AS2462" s="190"/>
      <c r="AT2462" s="190"/>
      <c r="AU2462" s="190"/>
      <c r="AV2462" s="190"/>
      <c r="AW2462" s="190"/>
      <c r="AX2462" s="190"/>
      <c r="AY2462" s="190"/>
      <c r="AZ2462" s="190"/>
      <c r="BA2462" s="190"/>
      <c r="BB2462" s="190"/>
      <c r="BC2462" s="190"/>
      <c r="BD2462" s="190"/>
      <c r="BE2462" s="190"/>
      <c r="BF2462" s="190"/>
      <c r="BG2462" s="190"/>
      <c r="BH2462" s="190"/>
      <c r="BI2462" s="190"/>
      <c r="BJ2462" s="190"/>
      <c r="BK2462" s="190"/>
      <c r="BL2462" s="190"/>
      <c r="BM2462" s="190"/>
      <c r="BN2462" s="190"/>
      <c r="BO2462" s="190"/>
      <c r="BP2462" s="190"/>
      <c r="BQ2462" s="190"/>
      <c r="BR2462" s="190"/>
      <c r="BS2462" s="190"/>
      <c r="BT2462" s="190"/>
      <c r="BU2462" s="190"/>
      <c r="BV2462" s="190"/>
      <c r="BW2462" s="190"/>
      <c r="BX2462" s="190"/>
      <c r="BY2462" s="190"/>
      <c r="BZ2462" s="190"/>
      <c r="CA2462" s="190"/>
      <c r="CB2462" s="190"/>
      <c r="CC2462" s="190"/>
      <c r="CD2462" s="190"/>
      <c r="CE2462" s="190"/>
      <c r="CF2462" s="190"/>
      <c r="CG2462" s="190"/>
      <c r="CH2462" s="190"/>
      <c r="CI2462" s="190"/>
      <c r="CJ2462" s="190"/>
      <c r="CK2462" s="190"/>
      <c r="CL2462" s="190"/>
      <c r="CN2462" s="201"/>
      <c r="CO2462" s="190"/>
      <c r="CP2462" s="190"/>
      <c r="CQ2462" s="190"/>
      <c r="CR2462" s="190"/>
      <c r="CS2462" s="190"/>
      <c r="CT2462" s="190"/>
      <c r="CU2462" s="190"/>
      <c r="CV2462" s="190"/>
      <c r="CW2462" s="190"/>
      <c r="CX2462" s="190"/>
      <c r="CY2462" s="190"/>
      <c r="CZ2462" s="190"/>
      <c r="DA2462" s="190"/>
      <c r="DB2462" s="190"/>
      <c r="DC2462" s="190"/>
      <c r="DD2462" s="190"/>
      <c r="DE2462" s="190"/>
      <c r="DF2462" s="190"/>
      <c r="DG2462" s="190"/>
      <c r="DH2462" s="190"/>
      <c r="DI2462" s="190"/>
      <c r="DJ2462" s="190"/>
      <c r="DK2462" s="190"/>
      <c r="DL2462" s="190"/>
    </row>
    <row r="2463" spans="1:116" x14ac:dyDescent="0.4">
      <c r="A2463" s="174"/>
      <c r="E2463" s="8"/>
      <c r="G2463" s="175" t="s">
        <v>463</v>
      </c>
      <c r="H2463" s="200"/>
      <c r="I2463" s="201"/>
      <c r="J2463" s="201"/>
      <c r="K2463" s="202"/>
      <c r="L2463" s="202"/>
      <c r="M2463" s="202"/>
      <c r="N2463" s="202"/>
      <c r="O2463" s="202"/>
      <c r="P2463" s="202"/>
      <c r="R2463" s="202"/>
      <c r="S2463" s="190" t="str">
        <f t="shared" ref="S2463:CD2463" si="4855">S$22</f>
        <v>S$18</v>
      </c>
      <c r="T2463" s="190" t="str">
        <f t="shared" si="4855"/>
        <v>T$18</v>
      </c>
      <c r="U2463" s="190" t="str">
        <f t="shared" si="4855"/>
        <v>U$18</v>
      </c>
      <c r="V2463" s="190" t="str">
        <f t="shared" si="4855"/>
        <v>V$18</v>
      </c>
      <c r="W2463" s="190" t="str">
        <f t="shared" si="4855"/>
        <v>W$18</v>
      </c>
      <c r="X2463" s="190" t="str">
        <f t="shared" si="4855"/>
        <v>X$18</v>
      </c>
      <c r="Y2463" s="190" t="str">
        <f t="shared" si="4855"/>
        <v>Y$18</v>
      </c>
      <c r="Z2463" s="190" t="str">
        <f t="shared" si="4855"/>
        <v>Z$18</v>
      </c>
      <c r="AA2463" s="190" t="str">
        <f t="shared" si="4855"/>
        <v>AA$18</v>
      </c>
      <c r="AB2463" s="190" t="str">
        <f t="shared" si="4855"/>
        <v>AB$18</v>
      </c>
      <c r="AC2463" s="190" t="str">
        <f t="shared" si="4855"/>
        <v>AC$18</v>
      </c>
      <c r="AD2463" s="190" t="str">
        <f t="shared" si="4855"/>
        <v>AD$18</v>
      </c>
      <c r="AE2463" s="190" t="str">
        <f t="shared" si="4855"/>
        <v>AE$18</v>
      </c>
      <c r="AF2463" s="190" t="str">
        <f t="shared" si="4855"/>
        <v>AF$18</v>
      </c>
      <c r="AG2463" s="190" t="str">
        <f t="shared" si="4855"/>
        <v>AG$18</v>
      </c>
      <c r="AH2463" s="190" t="str">
        <f t="shared" si="4855"/>
        <v>AH$18</v>
      </c>
      <c r="AI2463" s="190" t="str">
        <f t="shared" si="4855"/>
        <v>AI$18</v>
      </c>
      <c r="AJ2463" s="190" t="str">
        <f t="shared" si="4855"/>
        <v>AJ$18</v>
      </c>
      <c r="AK2463" s="190" t="str">
        <f t="shared" si="4855"/>
        <v>AK$18</v>
      </c>
      <c r="AL2463" s="190" t="str">
        <f t="shared" si="4855"/>
        <v>AL$18</v>
      </c>
      <c r="AM2463" s="190" t="str">
        <f t="shared" si="4855"/>
        <v>AM$18</v>
      </c>
      <c r="AN2463" s="190" t="str">
        <f t="shared" si="4855"/>
        <v>AN$18</v>
      </c>
      <c r="AO2463" s="190" t="str">
        <f t="shared" si="4855"/>
        <v>AO$18</v>
      </c>
      <c r="AP2463" s="190" t="str">
        <f t="shared" si="4855"/>
        <v>AP$18</v>
      </c>
      <c r="AQ2463" s="190" t="str">
        <f t="shared" si="4855"/>
        <v>AQ$18</v>
      </c>
      <c r="AR2463" s="190" t="str">
        <f t="shared" si="4855"/>
        <v>AR$18</v>
      </c>
      <c r="AS2463" s="190" t="str">
        <f t="shared" si="4855"/>
        <v>AS$18</v>
      </c>
      <c r="AT2463" s="190" t="str">
        <f t="shared" si="4855"/>
        <v>AT$18</v>
      </c>
      <c r="AU2463" s="190" t="str">
        <f t="shared" si="4855"/>
        <v>AU$18</v>
      </c>
      <c r="AV2463" s="190" t="str">
        <f t="shared" si="4855"/>
        <v>AV$18</v>
      </c>
      <c r="AW2463" s="190" t="str">
        <f t="shared" si="4855"/>
        <v>AW$18</v>
      </c>
      <c r="AX2463" s="190" t="str">
        <f t="shared" si="4855"/>
        <v>AX$18</v>
      </c>
      <c r="AY2463" s="190" t="str">
        <f t="shared" si="4855"/>
        <v>AY$18</v>
      </c>
      <c r="AZ2463" s="190" t="str">
        <f t="shared" si="4855"/>
        <v>AZ$18</v>
      </c>
      <c r="BA2463" s="190" t="str">
        <f t="shared" si="4855"/>
        <v>BA$18</v>
      </c>
      <c r="BB2463" s="190" t="str">
        <f t="shared" si="4855"/>
        <v>BB$18</v>
      </c>
      <c r="BC2463" s="190" t="str">
        <f t="shared" si="4855"/>
        <v>BC$18</v>
      </c>
      <c r="BD2463" s="190" t="str">
        <f t="shared" si="4855"/>
        <v>BD$18</v>
      </c>
      <c r="BE2463" s="190" t="str">
        <f t="shared" si="4855"/>
        <v>BE$18</v>
      </c>
      <c r="BF2463" s="190" t="str">
        <f t="shared" si="4855"/>
        <v>BF$18</v>
      </c>
      <c r="BG2463" s="190" t="str">
        <f t="shared" si="4855"/>
        <v>BG$18</v>
      </c>
      <c r="BH2463" s="190" t="str">
        <f t="shared" si="4855"/>
        <v>BH$18</v>
      </c>
      <c r="BI2463" s="190" t="str">
        <f t="shared" si="4855"/>
        <v>BI$18</v>
      </c>
      <c r="BJ2463" s="190" t="str">
        <f t="shared" si="4855"/>
        <v>BJ$18</v>
      </c>
      <c r="BK2463" s="190" t="str">
        <f t="shared" si="4855"/>
        <v>BK$18</v>
      </c>
      <c r="BL2463" s="190" t="str">
        <f t="shared" si="4855"/>
        <v>BL$18</v>
      </c>
      <c r="BM2463" s="190" t="str">
        <f t="shared" si="4855"/>
        <v>BM$18</v>
      </c>
      <c r="BN2463" s="190" t="str">
        <f t="shared" si="4855"/>
        <v>BN$18</v>
      </c>
      <c r="BO2463" s="190" t="str">
        <f t="shared" si="4855"/>
        <v>BO$18</v>
      </c>
      <c r="BP2463" s="190" t="str">
        <f t="shared" si="4855"/>
        <v>BP$18</v>
      </c>
      <c r="BQ2463" s="190" t="str">
        <f t="shared" si="4855"/>
        <v>BQ$18</v>
      </c>
      <c r="BR2463" s="190" t="str">
        <f t="shared" si="4855"/>
        <v>BR$18</v>
      </c>
      <c r="BS2463" s="190" t="str">
        <f t="shared" si="4855"/>
        <v>BS$18</v>
      </c>
      <c r="BT2463" s="190" t="str">
        <f t="shared" si="4855"/>
        <v>BT$18</v>
      </c>
      <c r="BU2463" s="190" t="str">
        <f t="shared" si="4855"/>
        <v>BU$18</v>
      </c>
      <c r="BV2463" s="190" t="str">
        <f t="shared" si="4855"/>
        <v>BV$18</v>
      </c>
      <c r="BW2463" s="190" t="str">
        <f t="shared" si="4855"/>
        <v>BW$18</v>
      </c>
      <c r="BX2463" s="190" t="str">
        <f t="shared" si="4855"/>
        <v>BX$18</v>
      </c>
      <c r="BY2463" s="190" t="str">
        <f t="shared" si="4855"/>
        <v>BY$18</v>
      </c>
      <c r="BZ2463" s="190" t="str">
        <f t="shared" si="4855"/>
        <v>BZ$18</v>
      </c>
      <c r="CA2463" s="190" t="str">
        <f t="shared" si="4855"/>
        <v>CA$18</v>
      </c>
      <c r="CB2463" s="190" t="str">
        <f t="shared" si="4855"/>
        <v>CB$18</v>
      </c>
      <c r="CC2463" s="190" t="str">
        <f t="shared" si="4855"/>
        <v>CC$18</v>
      </c>
      <c r="CD2463" s="190" t="str">
        <f t="shared" si="4855"/>
        <v>CD$18</v>
      </c>
      <c r="CE2463" s="190" t="str">
        <f t="shared" ref="CE2463:CL2463" si="4856">CE$22</f>
        <v>CE$18</v>
      </c>
      <c r="CF2463" s="190" t="str">
        <f t="shared" si="4856"/>
        <v>CF$18</v>
      </c>
      <c r="CG2463" s="190" t="str">
        <f t="shared" si="4856"/>
        <v>CG$18</v>
      </c>
      <c r="CH2463" s="190" t="str">
        <f t="shared" si="4856"/>
        <v>CH$18</v>
      </c>
      <c r="CI2463" s="190" t="str">
        <f t="shared" si="4856"/>
        <v>CI$18</v>
      </c>
      <c r="CJ2463" s="190" t="str">
        <f t="shared" si="4856"/>
        <v>CJ$18</v>
      </c>
      <c r="CK2463" s="190" t="str">
        <f t="shared" si="4856"/>
        <v>CK$18</v>
      </c>
      <c r="CL2463" s="190" t="str">
        <f t="shared" si="4856"/>
        <v>CL$18</v>
      </c>
      <c r="CN2463" s="201"/>
      <c r="CO2463" s="190" t="str">
        <f t="shared" ref="CO2463:DL2463" si="4857">CO$22</f>
        <v>CO$18</v>
      </c>
      <c r="CP2463" s="190" t="str">
        <f t="shared" si="4857"/>
        <v>CP$18</v>
      </c>
      <c r="CQ2463" s="190" t="str">
        <f t="shared" si="4857"/>
        <v>CQ$18</v>
      </c>
      <c r="CR2463" s="190" t="str">
        <f t="shared" si="4857"/>
        <v>CR$18</v>
      </c>
      <c r="CS2463" s="190" t="str">
        <f t="shared" si="4857"/>
        <v>CS$18</v>
      </c>
      <c r="CT2463" s="190" t="str">
        <f t="shared" si="4857"/>
        <v>CT$18</v>
      </c>
      <c r="CU2463" s="190" t="str">
        <f t="shared" si="4857"/>
        <v>CU$18</v>
      </c>
      <c r="CV2463" s="190" t="str">
        <f t="shared" si="4857"/>
        <v>CV$18</v>
      </c>
      <c r="CW2463" s="190" t="str">
        <f t="shared" si="4857"/>
        <v>CW$18</v>
      </c>
      <c r="CX2463" s="190" t="str">
        <f t="shared" si="4857"/>
        <v>CX$18</v>
      </c>
      <c r="CY2463" s="190" t="str">
        <f t="shared" si="4857"/>
        <v>CY$18</v>
      </c>
      <c r="CZ2463" s="190" t="str">
        <f t="shared" si="4857"/>
        <v>CZ$18</v>
      </c>
      <c r="DA2463" s="190" t="str">
        <f t="shared" si="4857"/>
        <v>DA$18</v>
      </c>
      <c r="DB2463" s="190" t="str">
        <f t="shared" si="4857"/>
        <v>DB$18</v>
      </c>
      <c r="DC2463" s="190" t="str">
        <f t="shared" si="4857"/>
        <v>DC$18</v>
      </c>
      <c r="DD2463" s="190" t="str">
        <f t="shared" si="4857"/>
        <v>DD$18</v>
      </c>
      <c r="DE2463" s="190" t="str">
        <f t="shared" si="4857"/>
        <v>DE$18</v>
      </c>
      <c r="DF2463" s="190" t="str">
        <f t="shared" si="4857"/>
        <v>DF$18</v>
      </c>
      <c r="DG2463" s="190" t="str">
        <f t="shared" si="4857"/>
        <v>DG$18</v>
      </c>
      <c r="DH2463" s="190" t="str">
        <f t="shared" si="4857"/>
        <v>DH$18</v>
      </c>
      <c r="DI2463" s="190" t="str">
        <f t="shared" si="4857"/>
        <v>DI$18</v>
      </c>
      <c r="DJ2463" s="190" t="str">
        <f t="shared" si="4857"/>
        <v>DJ$18</v>
      </c>
      <c r="DK2463" s="190" t="str">
        <f t="shared" si="4857"/>
        <v>DK$18</v>
      </c>
      <c r="DL2463" s="190" t="str">
        <f t="shared" si="4857"/>
        <v>DL$18</v>
      </c>
    </row>
    <row r="2464" spans="1:116" x14ac:dyDescent="0.4">
      <c r="A2464" s="174"/>
      <c r="E2464" s="8"/>
      <c r="G2464" s="175" t="s">
        <v>464</v>
      </c>
      <c r="H2464" s="200"/>
      <c r="I2464" s="201"/>
      <c r="J2464" s="201"/>
      <c r="K2464" s="202"/>
      <c r="L2464" s="202"/>
      <c r="M2464" s="202"/>
      <c r="N2464" s="202"/>
      <c r="O2464" s="202"/>
      <c r="P2464" s="202"/>
      <c r="R2464" s="202"/>
      <c r="S2464" s="190" t="str">
        <f t="shared" ref="S2464:CD2464" si="4858">S$23</f>
        <v>S$19</v>
      </c>
      <c r="T2464" s="190" t="str">
        <f t="shared" si="4858"/>
        <v>T$19</v>
      </c>
      <c r="U2464" s="190" t="str">
        <f t="shared" si="4858"/>
        <v>U$19</v>
      </c>
      <c r="V2464" s="190" t="str">
        <f t="shared" si="4858"/>
        <v>V$19</v>
      </c>
      <c r="W2464" s="190" t="str">
        <f t="shared" si="4858"/>
        <v>W$19</v>
      </c>
      <c r="X2464" s="190" t="str">
        <f t="shared" si="4858"/>
        <v>X$19</v>
      </c>
      <c r="Y2464" s="190" t="str">
        <f t="shared" si="4858"/>
        <v>Y$19</v>
      </c>
      <c r="Z2464" s="190" t="str">
        <f t="shared" si="4858"/>
        <v>Z$19</v>
      </c>
      <c r="AA2464" s="190" t="str">
        <f t="shared" si="4858"/>
        <v>AA$19</v>
      </c>
      <c r="AB2464" s="190" t="str">
        <f t="shared" si="4858"/>
        <v>AB$19</v>
      </c>
      <c r="AC2464" s="190" t="str">
        <f t="shared" si="4858"/>
        <v>AC$19</v>
      </c>
      <c r="AD2464" s="190" t="str">
        <f t="shared" si="4858"/>
        <v>AD$19</v>
      </c>
      <c r="AE2464" s="190" t="str">
        <f t="shared" si="4858"/>
        <v>AE$19</v>
      </c>
      <c r="AF2464" s="190" t="str">
        <f t="shared" si="4858"/>
        <v>AF$19</v>
      </c>
      <c r="AG2464" s="190" t="str">
        <f t="shared" si="4858"/>
        <v>AG$19</v>
      </c>
      <c r="AH2464" s="190" t="str">
        <f t="shared" si="4858"/>
        <v>AH$19</v>
      </c>
      <c r="AI2464" s="190" t="str">
        <f t="shared" si="4858"/>
        <v>AI$19</v>
      </c>
      <c r="AJ2464" s="190" t="str">
        <f t="shared" si="4858"/>
        <v>AJ$19</v>
      </c>
      <c r="AK2464" s="190" t="str">
        <f t="shared" si="4858"/>
        <v>AK$19</v>
      </c>
      <c r="AL2464" s="190" t="str">
        <f t="shared" si="4858"/>
        <v>AL$19</v>
      </c>
      <c r="AM2464" s="190" t="str">
        <f t="shared" si="4858"/>
        <v>AM$19</v>
      </c>
      <c r="AN2464" s="190" t="str">
        <f t="shared" si="4858"/>
        <v>AN$19</v>
      </c>
      <c r="AO2464" s="190" t="str">
        <f t="shared" si="4858"/>
        <v>AO$19</v>
      </c>
      <c r="AP2464" s="190" t="str">
        <f t="shared" si="4858"/>
        <v>AP$19</v>
      </c>
      <c r="AQ2464" s="190" t="str">
        <f t="shared" si="4858"/>
        <v>AQ$19</v>
      </c>
      <c r="AR2464" s="190" t="str">
        <f t="shared" si="4858"/>
        <v>AR$19</v>
      </c>
      <c r="AS2464" s="190" t="str">
        <f t="shared" si="4858"/>
        <v>AS$19</v>
      </c>
      <c r="AT2464" s="190" t="str">
        <f t="shared" si="4858"/>
        <v>AT$19</v>
      </c>
      <c r="AU2464" s="190" t="str">
        <f t="shared" si="4858"/>
        <v>AU$19</v>
      </c>
      <c r="AV2464" s="190" t="str">
        <f t="shared" si="4858"/>
        <v>AV$19</v>
      </c>
      <c r="AW2464" s="190" t="str">
        <f t="shared" si="4858"/>
        <v>AW$19</v>
      </c>
      <c r="AX2464" s="190" t="str">
        <f t="shared" si="4858"/>
        <v>AX$19</v>
      </c>
      <c r="AY2464" s="190" t="str">
        <f t="shared" si="4858"/>
        <v>AY$19</v>
      </c>
      <c r="AZ2464" s="190" t="str">
        <f t="shared" si="4858"/>
        <v>AZ$19</v>
      </c>
      <c r="BA2464" s="190" t="str">
        <f t="shared" si="4858"/>
        <v>BA$19</v>
      </c>
      <c r="BB2464" s="190" t="str">
        <f t="shared" si="4858"/>
        <v>BB$19</v>
      </c>
      <c r="BC2464" s="190" t="str">
        <f t="shared" si="4858"/>
        <v>BC$19</v>
      </c>
      <c r="BD2464" s="190" t="str">
        <f t="shared" si="4858"/>
        <v>BD$19</v>
      </c>
      <c r="BE2464" s="190" t="str">
        <f t="shared" si="4858"/>
        <v>BE$19</v>
      </c>
      <c r="BF2464" s="190" t="str">
        <f t="shared" si="4858"/>
        <v>BF$19</v>
      </c>
      <c r="BG2464" s="190" t="str">
        <f t="shared" si="4858"/>
        <v>BG$19</v>
      </c>
      <c r="BH2464" s="190" t="str">
        <f t="shared" si="4858"/>
        <v>BH$19</v>
      </c>
      <c r="BI2464" s="190" t="str">
        <f t="shared" si="4858"/>
        <v>BI$19</v>
      </c>
      <c r="BJ2464" s="190" t="str">
        <f t="shared" si="4858"/>
        <v>BJ$19</v>
      </c>
      <c r="BK2464" s="190" t="str">
        <f t="shared" si="4858"/>
        <v>BK$19</v>
      </c>
      <c r="BL2464" s="190" t="str">
        <f t="shared" si="4858"/>
        <v>BL$19</v>
      </c>
      <c r="BM2464" s="190" t="str">
        <f t="shared" si="4858"/>
        <v>BM$19</v>
      </c>
      <c r="BN2464" s="190" t="str">
        <f t="shared" si="4858"/>
        <v>BN$19</v>
      </c>
      <c r="BO2464" s="190" t="str">
        <f t="shared" si="4858"/>
        <v>BO$19</v>
      </c>
      <c r="BP2464" s="190" t="str">
        <f t="shared" si="4858"/>
        <v>BP$19</v>
      </c>
      <c r="BQ2464" s="190" t="str">
        <f t="shared" si="4858"/>
        <v>BQ$19</v>
      </c>
      <c r="BR2464" s="190" t="str">
        <f t="shared" si="4858"/>
        <v>BR$19</v>
      </c>
      <c r="BS2464" s="190" t="str">
        <f t="shared" si="4858"/>
        <v>BS$19</v>
      </c>
      <c r="BT2464" s="190" t="str">
        <f t="shared" si="4858"/>
        <v>BT$19</v>
      </c>
      <c r="BU2464" s="190" t="str">
        <f t="shared" si="4858"/>
        <v>BU$19</v>
      </c>
      <c r="BV2464" s="190" t="str">
        <f t="shared" si="4858"/>
        <v>BV$19</v>
      </c>
      <c r="BW2464" s="190" t="str">
        <f t="shared" si="4858"/>
        <v>BW$19</v>
      </c>
      <c r="BX2464" s="190" t="str">
        <f t="shared" si="4858"/>
        <v>BX$19</v>
      </c>
      <c r="BY2464" s="190" t="str">
        <f t="shared" si="4858"/>
        <v>BY$19</v>
      </c>
      <c r="BZ2464" s="190" t="str">
        <f t="shared" si="4858"/>
        <v>BZ$19</v>
      </c>
      <c r="CA2464" s="190" t="str">
        <f t="shared" si="4858"/>
        <v>CA$19</v>
      </c>
      <c r="CB2464" s="190" t="str">
        <f t="shared" si="4858"/>
        <v>CB$19</v>
      </c>
      <c r="CC2464" s="190" t="str">
        <f t="shared" si="4858"/>
        <v>CC$19</v>
      </c>
      <c r="CD2464" s="190" t="str">
        <f t="shared" si="4858"/>
        <v>CD$19</v>
      </c>
      <c r="CE2464" s="190" t="str">
        <f t="shared" ref="CE2464:CL2464" si="4859">CE$23</f>
        <v>CE$19</v>
      </c>
      <c r="CF2464" s="190" t="str">
        <f t="shared" si="4859"/>
        <v>CF$19</v>
      </c>
      <c r="CG2464" s="190" t="str">
        <f t="shared" si="4859"/>
        <v>CG$19</v>
      </c>
      <c r="CH2464" s="190" t="str">
        <f t="shared" si="4859"/>
        <v>CH$19</v>
      </c>
      <c r="CI2464" s="190" t="str">
        <f t="shared" si="4859"/>
        <v>CI$19</v>
      </c>
      <c r="CJ2464" s="190" t="str">
        <f t="shared" si="4859"/>
        <v>CJ$19</v>
      </c>
      <c r="CK2464" s="190" t="str">
        <f t="shared" si="4859"/>
        <v>CK$19</v>
      </c>
      <c r="CL2464" s="190" t="str">
        <f t="shared" si="4859"/>
        <v>CL$19</v>
      </c>
      <c r="CN2464" s="201"/>
      <c r="CO2464" s="190" t="str">
        <f t="shared" ref="CO2464:DL2464" si="4860">CO$23</f>
        <v>CO$19</v>
      </c>
      <c r="CP2464" s="190" t="str">
        <f t="shared" si="4860"/>
        <v>CP$19</v>
      </c>
      <c r="CQ2464" s="190" t="str">
        <f t="shared" si="4860"/>
        <v>CQ$19</v>
      </c>
      <c r="CR2464" s="190" t="str">
        <f t="shared" si="4860"/>
        <v>CR$19</v>
      </c>
      <c r="CS2464" s="190" t="str">
        <f t="shared" si="4860"/>
        <v>CS$19</v>
      </c>
      <c r="CT2464" s="190" t="str">
        <f t="shared" si="4860"/>
        <v>CT$19</v>
      </c>
      <c r="CU2464" s="190" t="str">
        <f t="shared" si="4860"/>
        <v>CU$19</v>
      </c>
      <c r="CV2464" s="190" t="str">
        <f t="shared" si="4860"/>
        <v>CV$19</v>
      </c>
      <c r="CW2464" s="190" t="str">
        <f t="shared" si="4860"/>
        <v>CW$19</v>
      </c>
      <c r="CX2464" s="190" t="str">
        <f t="shared" si="4860"/>
        <v>CX$19</v>
      </c>
      <c r="CY2464" s="190" t="str">
        <f t="shared" si="4860"/>
        <v>CY$19</v>
      </c>
      <c r="CZ2464" s="190" t="str">
        <f t="shared" si="4860"/>
        <v>CZ$19</v>
      </c>
      <c r="DA2464" s="190" t="str">
        <f t="shared" si="4860"/>
        <v>DA$19</v>
      </c>
      <c r="DB2464" s="190" t="str">
        <f t="shared" si="4860"/>
        <v>DB$19</v>
      </c>
      <c r="DC2464" s="190" t="str">
        <f t="shared" si="4860"/>
        <v>DC$19</v>
      </c>
      <c r="DD2464" s="190" t="str">
        <f t="shared" si="4860"/>
        <v>DD$19</v>
      </c>
      <c r="DE2464" s="190" t="str">
        <f t="shared" si="4860"/>
        <v>DE$19</v>
      </c>
      <c r="DF2464" s="190" t="str">
        <f t="shared" si="4860"/>
        <v>DF$19</v>
      </c>
      <c r="DG2464" s="190" t="str">
        <f t="shared" si="4860"/>
        <v>DG$19</v>
      </c>
      <c r="DH2464" s="190" t="str">
        <f t="shared" si="4860"/>
        <v>DH$19</v>
      </c>
      <c r="DI2464" s="190" t="str">
        <f t="shared" si="4860"/>
        <v>DI$19</v>
      </c>
      <c r="DJ2464" s="190" t="str">
        <f t="shared" si="4860"/>
        <v>DJ$19</v>
      </c>
      <c r="DK2464" s="190" t="str">
        <f t="shared" si="4860"/>
        <v>DK$19</v>
      </c>
      <c r="DL2464" s="190" t="str">
        <f t="shared" si="4860"/>
        <v>DL$19</v>
      </c>
    </row>
    <row r="2465" spans="1:116" x14ac:dyDescent="0.4">
      <c r="A2465" s="142" t="s">
        <v>218</v>
      </c>
      <c r="B2465" s="31" t="s">
        <v>81</v>
      </c>
      <c r="C2465" s="31"/>
      <c r="D2465" t="s">
        <v>541</v>
      </c>
      <c r="E2465" s="8" t="str">
        <f t="shared" ref="E2465:E2483" si="4861">ROW()&amp;" "&amp;D2465</f>
        <v>2465 SEASON MONTHL-TV-V</v>
      </c>
      <c r="F2465" t="s">
        <v>553</v>
      </c>
      <c r="G2465" s="143" t="s">
        <v>543</v>
      </c>
      <c r="H2465" s="142"/>
      <c r="I2465" s="144"/>
      <c r="J2465" s="144"/>
      <c r="K2465" s="142"/>
      <c r="L2465" s="142"/>
      <c r="M2465" s="142"/>
      <c r="N2465" s="142"/>
      <c r="O2465" s="142"/>
      <c r="P2465" s="142"/>
      <c r="R2465" s="143"/>
      <c r="S2465" s="168"/>
      <c r="T2465" s="168"/>
      <c r="U2465" s="168"/>
      <c r="V2465" s="168"/>
      <c r="W2465" s="168"/>
      <c r="X2465" s="168"/>
      <c r="Y2465" s="168"/>
      <c r="Z2465" s="168"/>
      <c r="AA2465" s="168"/>
      <c r="AB2465" s="168"/>
      <c r="AC2465" s="168"/>
      <c r="AD2465" s="168"/>
      <c r="AE2465" s="168"/>
      <c r="AF2465" s="168"/>
      <c r="AG2465" s="168"/>
      <c r="AH2465" s="168"/>
      <c r="AI2465" s="168"/>
      <c r="AJ2465" s="168"/>
      <c r="AK2465" s="168"/>
      <c r="AL2465" s="168"/>
      <c r="AM2465" s="168"/>
      <c r="AN2465" s="168"/>
      <c r="AO2465" s="168"/>
      <c r="AP2465" s="168"/>
      <c r="AQ2465" s="168"/>
      <c r="AR2465" s="168"/>
      <c r="AS2465" s="168"/>
      <c r="AT2465" s="168"/>
      <c r="AU2465" s="168"/>
      <c r="AV2465" s="168"/>
      <c r="AW2465" s="168"/>
      <c r="AX2465" s="168"/>
      <c r="AY2465" s="168"/>
      <c r="AZ2465" s="168"/>
      <c r="BA2465" s="168"/>
      <c r="BB2465" s="168"/>
      <c r="BC2465" s="168"/>
      <c r="BD2465" s="168"/>
      <c r="BE2465" s="168"/>
      <c r="BF2465" s="168"/>
      <c r="BG2465" s="168"/>
      <c r="BH2465" s="168"/>
      <c r="BI2465" s="168"/>
      <c r="BJ2465" s="168"/>
      <c r="BK2465" s="168"/>
      <c r="BL2465" s="168"/>
      <c r="BM2465" s="168"/>
      <c r="BN2465" s="168"/>
      <c r="BO2465" s="168"/>
      <c r="BP2465" s="168"/>
      <c r="BQ2465" s="168"/>
      <c r="BR2465" s="168"/>
      <c r="BS2465" s="168"/>
      <c r="BT2465" s="168"/>
      <c r="BU2465" s="168"/>
      <c r="BV2465" s="168"/>
      <c r="BW2465" s="168"/>
      <c r="BX2465" s="168"/>
      <c r="BY2465" s="168"/>
      <c r="BZ2465" s="168"/>
      <c r="CA2465" s="168"/>
      <c r="CB2465" s="168"/>
      <c r="CC2465" s="168"/>
      <c r="CD2465" s="168"/>
      <c r="CE2465" s="168"/>
      <c r="CF2465" s="168"/>
      <c r="CG2465" s="168"/>
      <c r="CH2465" s="168"/>
      <c r="CI2465" s="168"/>
      <c r="CJ2465" s="168"/>
      <c r="CK2465" s="168"/>
      <c r="CL2465" s="168"/>
      <c r="CN2465" s="144"/>
      <c r="CO2465" s="168"/>
      <c r="CP2465" s="168"/>
      <c r="CQ2465" s="168"/>
      <c r="CR2465" s="168"/>
      <c r="CS2465" s="168"/>
      <c r="CT2465" s="168"/>
      <c r="CU2465" s="168"/>
      <c r="CV2465" s="168"/>
      <c r="CW2465" s="168"/>
      <c r="CX2465" s="168"/>
      <c r="CY2465" s="168"/>
      <c r="CZ2465" s="168"/>
      <c r="DA2465" s="168"/>
      <c r="DB2465" s="168"/>
      <c r="DC2465" s="168"/>
      <c r="DD2465" s="168"/>
      <c r="DE2465" s="168"/>
      <c r="DF2465" s="168"/>
      <c r="DG2465" s="168"/>
      <c r="DH2465" s="168"/>
      <c r="DI2465" s="168"/>
      <c r="DJ2465" s="168"/>
      <c r="DK2465" s="168"/>
      <c r="DL2465" s="168"/>
    </row>
    <row r="2466" spans="1:116" x14ac:dyDescent="0.4">
      <c r="A2466" s="12"/>
      <c r="B2466" s="12" t="s">
        <v>332</v>
      </c>
      <c r="C2466" s="12"/>
      <c r="D2466" t="s">
        <v>541</v>
      </c>
      <c r="E2466" s="8" t="str">
        <f t="shared" si="4861"/>
        <v>2466 SEASON MONTHL-TV-V</v>
      </c>
      <c r="G2466" s="95" t="str">
        <f>G2460</f>
        <v>Primary volume driver</v>
      </c>
      <c r="H2466" s="12"/>
      <c r="I2466" s="60"/>
      <c r="J2466" s="60"/>
      <c r="K2466" s="12"/>
      <c r="L2466" s="12"/>
      <c r="M2466" s="12"/>
      <c r="N2466" s="12"/>
      <c r="O2466" s="12"/>
      <c r="P2466" s="12"/>
      <c r="R2466" s="13"/>
      <c r="S2466" s="76"/>
      <c r="T2466" s="76"/>
      <c r="U2466" s="76"/>
      <c r="V2466" s="76"/>
      <c r="W2466" s="76"/>
      <c r="X2466" s="76"/>
      <c r="Y2466" s="76"/>
      <c r="Z2466" s="76"/>
      <c r="AA2466" s="76"/>
      <c r="AB2466" s="76"/>
      <c r="AC2466" s="76"/>
      <c r="AD2466" s="76"/>
      <c r="AE2466" s="76"/>
      <c r="AF2466" s="76"/>
      <c r="AG2466" s="76"/>
      <c r="AH2466" s="76"/>
      <c r="AI2466" s="76"/>
      <c r="AJ2466" s="76"/>
      <c r="AK2466" s="76"/>
      <c r="AL2466" s="76"/>
      <c r="AM2466" s="76"/>
      <c r="AN2466" s="76"/>
      <c r="AO2466" s="76"/>
      <c r="AP2466" s="76"/>
      <c r="AQ2466" s="76"/>
      <c r="AR2466" s="76"/>
      <c r="AS2466" s="76"/>
      <c r="AT2466" s="76"/>
      <c r="AU2466" s="76"/>
      <c r="AV2466" s="76"/>
      <c r="AW2466" s="76"/>
      <c r="AX2466" s="76"/>
      <c r="AY2466" s="76"/>
      <c r="AZ2466" s="76"/>
      <c r="BA2466" s="76"/>
      <c r="BB2466" s="76"/>
      <c r="BC2466" s="76"/>
      <c r="BD2466" s="76"/>
      <c r="BE2466" s="76"/>
      <c r="BF2466" s="76"/>
      <c r="BG2466" s="76"/>
      <c r="BH2466" s="76"/>
      <c r="BI2466" s="76"/>
      <c r="BJ2466" s="76"/>
      <c r="BK2466" s="76"/>
      <c r="BL2466" s="76"/>
      <c r="BM2466" s="76"/>
      <c r="BN2466" s="76"/>
      <c r="BO2466" s="76"/>
      <c r="BP2466" s="76"/>
      <c r="BQ2466" s="76"/>
      <c r="BR2466" s="76"/>
      <c r="BS2466" s="76"/>
      <c r="BT2466" s="76"/>
      <c r="BU2466" s="76"/>
      <c r="BV2466" s="76"/>
      <c r="BW2466" s="76"/>
      <c r="BX2466" s="76"/>
      <c r="BY2466" s="76"/>
      <c r="BZ2466" s="76"/>
      <c r="CA2466" s="76"/>
      <c r="CB2466" s="76"/>
      <c r="CC2466" s="76"/>
      <c r="CD2466" s="76"/>
      <c r="CE2466" s="76"/>
      <c r="CF2466" s="76"/>
      <c r="CG2466" s="76"/>
      <c r="CH2466" s="76"/>
      <c r="CI2466" s="76"/>
      <c r="CJ2466" s="76"/>
      <c r="CK2466" s="76"/>
      <c r="CL2466" s="76"/>
      <c r="CN2466" s="60"/>
      <c r="CO2466" s="239"/>
      <c r="CP2466" s="239"/>
      <c r="CQ2466" s="239"/>
      <c r="CR2466" s="239"/>
      <c r="CS2466" s="239"/>
      <c r="CT2466" s="239"/>
      <c r="CU2466" s="239"/>
      <c r="CV2466" s="239"/>
      <c r="CW2466" s="239"/>
      <c r="CX2466" s="239"/>
      <c r="CY2466" s="239"/>
      <c r="CZ2466" s="239"/>
      <c r="DA2466" s="239"/>
      <c r="DB2466" s="239"/>
      <c r="DC2466" s="239"/>
      <c r="DD2466" s="239"/>
      <c r="DE2466" s="239"/>
      <c r="DF2466" s="239"/>
      <c r="DG2466" s="239"/>
      <c r="DH2466" s="239"/>
      <c r="DI2466" s="239"/>
      <c r="DJ2466" s="239"/>
      <c r="DK2466" s="239"/>
      <c r="DL2466" s="239"/>
    </row>
    <row r="2467" spans="1:116" x14ac:dyDescent="0.4">
      <c r="A2467" s="12"/>
      <c r="B2467" s="12"/>
      <c r="C2467" s="12"/>
      <c r="D2467" t="s">
        <v>541</v>
      </c>
      <c r="E2467" s="8"/>
      <c r="G2467" s="95" t="str">
        <f>"Seasonally adjusted # of "&amp;G2458&amp;"s"</f>
        <v>Seasonally adjusted # of procedures</v>
      </c>
      <c r="H2467" s="12"/>
      <c r="I2467" s="60"/>
      <c r="J2467" s="60"/>
      <c r="K2467" s="12"/>
      <c r="L2467" s="12"/>
      <c r="M2467" s="12"/>
      <c r="N2467" s="12"/>
      <c r="O2467" s="12"/>
      <c r="P2467" s="12"/>
      <c r="R2467" s="13"/>
      <c r="S2467" s="76" cm="1">
        <f t="array" aca="1" ref="S2467" ca="1">INDIRECT(S2460)*INDEX($H2470:$I2481,MATCH(S$7,$I2470:$I2481,0),1)*12</f>
        <v>5000</v>
      </c>
      <c r="T2467" s="76" cm="1">
        <f t="array" aca="1" ref="T2467" ca="1">INDIRECT(T2460)*INDEX($H2470:$I2481,MATCH(T$7,$I2470:$I2481,0),1)*12</f>
        <v>7500</v>
      </c>
      <c r="U2467" s="76" cm="1">
        <f t="array" aca="1" ref="U2467" ca="1">INDIRECT(U2460)*INDEX($H2470:$I2481,MATCH(U$7,$I2470:$I2481,0),1)*12</f>
        <v>2500</v>
      </c>
      <c r="V2467" s="76" cm="1">
        <f t="array" aca="1" ref="V2467" ca="1">INDIRECT(V2460)*INDEX($H2470:$I2481,MATCH(V$7,$I2470:$I2481,0),1)*12</f>
        <v>7500</v>
      </c>
      <c r="W2467" s="76" cm="1">
        <f t="array" aca="1" ref="W2467" ca="1">INDIRECT(W2460)*INDEX($H2470:$I2481,MATCH(W$7,$I2470:$I2481,0),1)*12</f>
        <v>2500</v>
      </c>
      <c r="X2467" s="76" cm="1">
        <f t="array" aca="1" ref="X2467" ca="1">INDIRECT(X2460)*INDEX($H2470:$I2481,MATCH(X$7,$I2470:$I2481,0),1)*12</f>
        <v>7500</v>
      </c>
      <c r="Y2467" s="76" cm="1">
        <f t="array" aca="1" ref="Y2467" ca="1">INDIRECT(Y2460)*INDEX($H2470:$I2481,MATCH(Y$7,$I2470:$I2481,0),1)*12</f>
        <v>2500</v>
      </c>
      <c r="Z2467" s="76" cm="1">
        <f t="array" aca="1" ref="Z2467" ca="1">INDIRECT(Z2460)*INDEX($H2470:$I2481,MATCH(Z$7,$I2470:$I2481,0),1)*12</f>
        <v>7500</v>
      </c>
      <c r="AA2467" s="76" cm="1">
        <f t="array" aca="1" ref="AA2467" ca="1">INDIRECT(AA2460)*INDEX($H2470:$I2481,MATCH(AA$7,$I2470:$I2481,0),1)*12</f>
        <v>2500</v>
      </c>
      <c r="AB2467" s="76" cm="1">
        <f t="array" aca="1" ref="AB2467" ca="1">INDIRECT(AB2460)*INDEX($H2470:$I2481,MATCH(AB$7,$I2470:$I2481,0),1)*12</f>
        <v>7500</v>
      </c>
      <c r="AC2467" s="76" cm="1">
        <f t="array" aca="1" ref="AC2467" ca="1">INDIRECT(AC2460)*INDEX($H2470:$I2481,MATCH(AC$7,$I2470:$I2481,0),1)*12</f>
        <v>2500</v>
      </c>
      <c r="AD2467" s="76" cm="1">
        <f t="array" aca="1" ref="AD2467" ca="1">INDIRECT(AD2460)*INDEX($H2470:$I2481,MATCH(AD$7,$I2470:$I2481,0),1)*12</f>
        <v>4980</v>
      </c>
      <c r="AE2467" s="76" cm="1">
        <f t="array" aca="1" ref="AE2467" ca="1">INDIRECT(AE2460)*INDEX($H2470:$I2481,MATCH(AE$7,$I2470:$I2481,0),1)*12</f>
        <v>5000</v>
      </c>
      <c r="AF2467" s="76" cm="1">
        <f t="array" aca="1" ref="AF2467" ca="1">INDIRECT(AF2460)*INDEX($H2470:$I2481,MATCH(AF$7,$I2470:$I2481,0),1)*12</f>
        <v>7500</v>
      </c>
      <c r="AG2467" s="76" cm="1">
        <f t="array" aca="1" ref="AG2467" ca="1">INDIRECT(AG2460)*INDEX($H2470:$I2481,MATCH(AG$7,$I2470:$I2481,0),1)*12</f>
        <v>2500</v>
      </c>
      <c r="AH2467" s="76" cm="1">
        <f t="array" aca="1" ref="AH2467" ca="1">INDIRECT(AH2460)*INDEX($H2470:$I2481,MATCH(AH$7,$I2470:$I2481,0),1)*12</f>
        <v>7500</v>
      </c>
      <c r="AI2467" s="76" cm="1">
        <f t="array" aca="1" ref="AI2467" ca="1">INDIRECT(AI2460)*INDEX($H2470:$I2481,MATCH(AI$7,$I2470:$I2481,0),1)*12</f>
        <v>2500</v>
      </c>
      <c r="AJ2467" s="76" cm="1">
        <f t="array" aca="1" ref="AJ2467" ca="1">INDIRECT(AJ2460)*INDEX($H2470:$I2481,MATCH(AJ$7,$I2470:$I2481,0),1)*12</f>
        <v>7500</v>
      </c>
      <c r="AK2467" s="76" cm="1">
        <f t="array" aca="1" ref="AK2467" ca="1">INDIRECT(AK2460)*INDEX($H2470:$I2481,MATCH(AK$7,$I2470:$I2481,0),1)*12</f>
        <v>2500</v>
      </c>
      <c r="AL2467" s="76" cm="1">
        <f t="array" aca="1" ref="AL2467" ca="1">INDIRECT(AL2460)*INDEX($H2470:$I2481,MATCH(AL$7,$I2470:$I2481,0),1)*12</f>
        <v>7500</v>
      </c>
      <c r="AM2467" s="76" cm="1">
        <f t="array" aca="1" ref="AM2467" ca="1">INDIRECT(AM2460)*INDEX($H2470:$I2481,MATCH(AM$7,$I2470:$I2481,0),1)*12</f>
        <v>2500</v>
      </c>
      <c r="AN2467" s="76" cm="1">
        <f t="array" aca="1" ref="AN2467" ca="1">INDIRECT(AN2460)*INDEX($H2470:$I2481,MATCH(AN$7,$I2470:$I2481,0),1)*12</f>
        <v>7500</v>
      </c>
      <c r="AO2467" s="76" cm="1">
        <f t="array" aca="1" ref="AO2467" ca="1">INDIRECT(AO2460)*INDEX($H2470:$I2481,MATCH(AO$7,$I2470:$I2481,0),1)*12</f>
        <v>2500</v>
      </c>
      <c r="AP2467" s="76" cm="1">
        <f t="array" aca="1" ref="AP2467" ca="1">INDIRECT(AP2460)*INDEX($H2470:$I2481,MATCH(AP$7,$I2470:$I2481,0),1)*12</f>
        <v>4980</v>
      </c>
      <c r="AQ2467" s="76" cm="1">
        <f t="array" aca="1" ref="AQ2467" ca="1">INDIRECT(AQ2460)*INDEX($H2470:$I2481,MATCH(AQ$7,$I2470:$I2481,0),1)*12</f>
        <v>5000</v>
      </c>
      <c r="AR2467" s="76" cm="1">
        <f t="array" aca="1" ref="AR2467" ca="1">INDIRECT(AR2460)*INDEX($H2470:$I2481,MATCH(AR$7,$I2470:$I2481,0),1)*12</f>
        <v>7500</v>
      </c>
      <c r="AS2467" s="76" cm="1">
        <f t="array" aca="1" ref="AS2467" ca="1">INDIRECT(AS2460)*INDEX($H2470:$I2481,MATCH(AS$7,$I2470:$I2481,0),1)*12</f>
        <v>2500</v>
      </c>
      <c r="AT2467" s="76" cm="1">
        <f t="array" aca="1" ref="AT2467" ca="1">INDIRECT(AT2460)*INDEX($H2470:$I2481,MATCH(AT$7,$I2470:$I2481,0),1)*12</f>
        <v>7500</v>
      </c>
      <c r="AU2467" s="76" cm="1">
        <f t="array" aca="1" ref="AU2467" ca="1">INDIRECT(AU2460)*INDEX($H2470:$I2481,MATCH(AU$7,$I2470:$I2481,0),1)*12</f>
        <v>2500</v>
      </c>
      <c r="AV2467" s="76" cm="1">
        <f t="array" aca="1" ref="AV2467" ca="1">INDIRECT(AV2460)*INDEX($H2470:$I2481,MATCH(AV$7,$I2470:$I2481,0),1)*12</f>
        <v>7500</v>
      </c>
      <c r="AW2467" s="76" cm="1">
        <f t="array" aca="1" ref="AW2467" ca="1">INDIRECT(AW2460)*INDEX($H2470:$I2481,MATCH(AW$7,$I2470:$I2481,0),1)*12</f>
        <v>2500</v>
      </c>
      <c r="AX2467" s="76" cm="1">
        <f t="array" aca="1" ref="AX2467" ca="1">INDIRECT(AX2460)*INDEX($H2470:$I2481,MATCH(AX$7,$I2470:$I2481,0),1)*12</f>
        <v>7500</v>
      </c>
      <c r="AY2467" s="76" cm="1">
        <f t="array" aca="1" ref="AY2467" ca="1">INDIRECT(AY2460)*INDEX($H2470:$I2481,MATCH(AY$7,$I2470:$I2481,0),1)*12</f>
        <v>2500</v>
      </c>
      <c r="AZ2467" s="76" cm="1">
        <f t="array" aca="1" ref="AZ2467" ca="1">INDIRECT(AZ2460)*INDEX($H2470:$I2481,MATCH(AZ$7,$I2470:$I2481,0),1)*12</f>
        <v>7500</v>
      </c>
      <c r="BA2467" s="76" cm="1">
        <f t="array" aca="1" ref="BA2467" ca="1">INDIRECT(BA2460)*INDEX($H2470:$I2481,MATCH(BA$7,$I2470:$I2481,0),1)*12</f>
        <v>2500</v>
      </c>
      <c r="BB2467" s="76" cm="1">
        <f t="array" aca="1" ref="BB2467" ca="1">INDIRECT(BB2460)*INDEX($H2470:$I2481,MATCH(BB$7,$I2470:$I2481,0),1)*12</f>
        <v>4980</v>
      </c>
      <c r="BC2467" s="76" cm="1">
        <f t="array" aca="1" ref="BC2467" ca="1">INDIRECT(BC2460)*INDEX($H2470:$I2481,MATCH(BC$7,$I2470:$I2481,0),1)*12</f>
        <v>5000</v>
      </c>
      <c r="BD2467" s="76" cm="1">
        <f t="array" aca="1" ref="BD2467" ca="1">INDIRECT(BD2460)*INDEX($H2470:$I2481,MATCH(BD$7,$I2470:$I2481,0),1)*12</f>
        <v>7500</v>
      </c>
      <c r="BE2467" s="76" cm="1">
        <f t="array" aca="1" ref="BE2467" ca="1">INDIRECT(BE2460)*INDEX($H2470:$I2481,MATCH(BE$7,$I2470:$I2481,0),1)*12</f>
        <v>2500</v>
      </c>
      <c r="BF2467" s="76" cm="1">
        <f t="array" aca="1" ref="BF2467" ca="1">INDIRECT(BF2460)*INDEX($H2470:$I2481,MATCH(BF$7,$I2470:$I2481,0),1)*12</f>
        <v>7500</v>
      </c>
      <c r="BG2467" s="76" cm="1">
        <f t="array" aca="1" ref="BG2467" ca="1">INDIRECT(BG2460)*INDEX($H2470:$I2481,MATCH(BG$7,$I2470:$I2481,0),1)*12</f>
        <v>2500</v>
      </c>
      <c r="BH2467" s="76" cm="1">
        <f t="array" aca="1" ref="BH2467" ca="1">INDIRECT(BH2460)*INDEX($H2470:$I2481,MATCH(BH$7,$I2470:$I2481,0),1)*12</f>
        <v>7500</v>
      </c>
      <c r="BI2467" s="76" cm="1">
        <f t="array" aca="1" ref="BI2467" ca="1">INDIRECT(BI2460)*INDEX($H2470:$I2481,MATCH(BI$7,$I2470:$I2481,0),1)*12</f>
        <v>2500</v>
      </c>
      <c r="BJ2467" s="76" cm="1">
        <f t="array" aca="1" ref="BJ2467" ca="1">INDIRECT(BJ2460)*INDEX($H2470:$I2481,MATCH(BJ$7,$I2470:$I2481,0),1)*12</f>
        <v>7500</v>
      </c>
      <c r="BK2467" s="76" cm="1">
        <f t="array" aca="1" ref="BK2467" ca="1">INDIRECT(BK2460)*INDEX($H2470:$I2481,MATCH(BK$7,$I2470:$I2481,0),1)*12</f>
        <v>2500</v>
      </c>
      <c r="BL2467" s="76" cm="1">
        <f t="array" aca="1" ref="BL2467" ca="1">INDIRECT(BL2460)*INDEX($H2470:$I2481,MATCH(BL$7,$I2470:$I2481,0),1)*12</f>
        <v>7500</v>
      </c>
      <c r="BM2467" s="76" cm="1">
        <f t="array" aca="1" ref="BM2467" ca="1">INDIRECT(BM2460)*INDEX($H2470:$I2481,MATCH(BM$7,$I2470:$I2481,0),1)*12</f>
        <v>2500</v>
      </c>
      <c r="BN2467" s="76" cm="1">
        <f t="array" aca="1" ref="BN2467" ca="1">INDIRECT(BN2460)*INDEX($H2470:$I2481,MATCH(BN$7,$I2470:$I2481,0),1)*12</f>
        <v>4980</v>
      </c>
      <c r="BO2467" s="76" cm="1">
        <f t="array" aca="1" ref="BO2467" ca="1">INDIRECT(BO2460)*INDEX($H2470:$I2481,MATCH(BO$7,$I2470:$I2481,0),1)*12</f>
        <v>5000</v>
      </c>
      <c r="BP2467" s="76" cm="1">
        <f t="array" aca="1" ref="BP2467" ca="1">INDIRECT(BP2460)*INDEX($H2470:$I2481,MATCH(BP$7,$I2470:$I2481,0),1)*12</f>
        <v>7500</v>
      </c>
      <c r="BQ2467" s="76" cm="1">
        <f t="array" aca="1" ref="BQ2467" ca="1">INDIRECT(BQ2460)*INDEX($H2470:$I2481,MATCH(BQ$7,$I2470:$I2481,0),1)*12</f>
        <v>2500</v>
      </c>
      <c r="BR2467" s="76" cm="1">
        <f t="array" aca="1" ref="BR2467" ca="1">INDIRECT(BR2460)*INDEX($H2470:$I2481,MATCH(BR$7,$I2470:$I2481,0),1)*12</f>
        <v>7500</v>
      </c>
      <c r="BS2467" s="76" cm="1">
        <f t="array" aca="1" ref="BS2467" ca="1">INDIRECT(BS2460)*INDEX($H2470:$I2481,MATCH(BS$7,$I2470:$I2481,0),1)*12</f>
        <v>2500</v>
      </c>
      <c r="BT2467" s="76" cm="1">
        <f t="array" aca="1" ref="BT2467" ca="1">INDIRECT(BT2460)*INDEX($H2470:$I2481,MATCH(BT$7,$I2470:$I2481,0),1)*12</f>
        <v>7500</v>
      </c>
      <c r="BU2467" s="76" cm="1">
        <f t="array" aca="1" ref="BU2467" ca="1">INDIRECT(BU2460)*INDEX($H2470:$I2481,MATCH(BU$7,$I2470:$I2481,0),1)*12</f>
        <v>2500</v>
      </c>
      <c r="BV2467" s="76" cm="1">
        <f t="array" aca="1" ref="BV2467" ca="1">INDIRECT(BV2460)*INDEX($H2470:$I2481,MATCH(BV$7,$I2470:$I2481,0),1)*12</f>
        <v>7500</v>
      </c>
      <c r="BW2467" s="76" cm="1">
        <f t="array" aca="1" ref="BW2467" ca="1">INDIRECT(BW2460)*INDEX($H2470:$I2481,MATCH(BW$7,$I2470:$I2481,0),1)*12</f>
        <v>2500</v>
      </c>
      <c r="BX2467" s="76" cm="1">
        <f t="array" aca="1" ref="BX2467" ca="1">INDIRECT(BX2460)*INDEX($H2470:$I2481,MATCH(BX$7,$I2470:$I2481,0),1)*12</f>
        <v>7500</v>
      </c>
      <c r="BY2467" s="76" cm="1">
        <f t="array" aca="1" ref="BY2467" ca="1">INDIRECT(BY2460)*INDEX($H2470:$I2481,MATCH(BY$7,$I2470:$I2481,0),1)*12</f>
        <v>2500</v>
      </c>
      <c r="BZ2467" s="76" cm="1">
        <f t="array" aca="1" ref="BZ2467" ca="1">INDIRECT(BZ2460)*INDEX($H2470:$I2481,MATCH(BZ$7,$I2470:$I2481,0),1)*12</f>
        <v>4980</v>
      </c>
      <c r="CA2467" s="76" cm="1">
        <f t="array" aca="1" ref="CA2467" ca="1">INDIRECT(CA2460)*INDEX($H2470:$I2481,MATCH(CA$7,$I2470:$I2481,0),1)*12</f>
        <v>5000</v>
      </c>
      <c r="CB2467" s="76" cm="1">
        <f t="array" aca="1" ref="CB2467" ca="1">INDIRECT(CB2460)*INDEX($H2470:$I2481,MATCH(CB$7,$I2470:$I2481,0),1)*12</f>
        <v>7500</v>
      </c>
      <c r="CC2467" s="76" cm="1">
        <f t="array" aca="1" ref="CC2467" ca="1">INDIRECT(CC2460)*INDEX($H2470:$I2481,MATCH(CC$7,$I2470:$I2481,0),1)*12</f>
        <v>2500</v>
      </c>
      <c r="CD2467" s="76" cm="1">
        <f t="array" aca="1" ref="CD2467" ca="1">INDIRECT(CD2460)*INDEX($H2470:$I2481,MATCH(CD$7,$I2470:$I2481,0),1)*12</f>
        <v>7500</v>
      </c>
      <c r="CE2467" s="76" cm="1">
        <f t="array" aca="1" ref="CE2467" ca="1">INDIRECT(CE2460)*INDEX($H2470:$I2481,MATCH(CE$7,$I2470:$I2481,0),1)*12</f>
        <v>2500</v>
      </c>
      <c r="CF2467" s="76" cm="1">
        <f t="array" aca="1" ref="CF2467" ca="1">INDIRECT(CF2460)*INDEX($H2470:$I2481,MATCH(CF$7,$I2470:$I2481,0),1)*12</f>
        <v>7500</v>
      </c>
      <c r="CG2467" s="76" cm="1">
        <f t="array" aca="1" ref="CG2467" ca="1">INDIRECT(CG2460)*INDEX($H2470:$I2481,MATCH(CG$7,$I2470:$I2481,0),1)*12</f>
        <v>2500</v>
      </c>
      <c r="CH2467" s="76" cm="1">
        <f t="array" aca="1" ref="CH2467" ca="1">INDIRECT(CH2460)*INDEX($H2470:$I2481,MATCH(CH$7,$I2470:$I2481,0),1)*12</f>
        <v>7500</v>
      </c>
      <c r="CI2467" s="76" cm="1">
        <f t="array" aca="1" ref="CI2467" ca="1">INDIRECT(CI2460)*INDEX($H2470:$I2481,MATCH(CI$7,$I2470:$I2481,0),1)*12</f>
        <v>2500</v>
      </c>
      <c r="CJ2467" s="76" cm="1">
        <f t="array" aca="1" ref="CJ2467" ca="1">INDIRECT(CJ2460)*INDEX($H2470:$I2481,MATCH(CJ$7,$I2470:$I2481,0),1)*12</f>
        <v>7500</v>
      </c>
      <c r="CK2467" s="76" cm="1">
        <f t="array" aca="1" ref="CK2467" ca="1">INDIRECT(CK2460)*INDEX($H2470:$I2481,MATCH(CK$7,$I2470:$I2481,0),1)*12</f>
        <v>2500</v>
      </c>
      <c r="CL2467" s="76" cm="1">
        <f t="array" aca="1" ref="CL2467" ca="1">INDIRECT(CL2460)*INDEX($H2470:$I2481,MATCH(CL$7,$I2470:$I2481,0),1)*12</f>
        <v>4980</v>
      </c>
      <c r="CN2467" s="60"/>
      <c r="CO2467" s="239"/>
      <c r="CP2467" s="239"/>
      <c r="CQ2467" s="239"/>
      <c r="CR2467" s="239"/>
      <c r="CS2467" s="239"/>
      <c r="CT2467" s="239"/>
      <c r="CU2467" s="239"/>
      <c r="CV2467" s="239"/>
      <c r="CW2467" s="239"/>
      <c r="CX2467" s="239"/>
      <c r="CY2467" s="239"/>
      <c r="CZ2467" s="239"/>
      <c r="DA2467" s="239"/>
      <c r="DB2467" s="239"/>
      <c r="DC2467" s="239"/>
      <c r="DD2467" s="239"/>
      <c r="DE2467" s="239"/>
      <c r="DF2467" s="239"/>
      <c r="DG2467" s="239"/>
      <c r="DH2467" s="239"/>
      <c r="DI2467" s="239"/>
      <c r="DJ2467" s="239"/>
      <c r="DK2467" s="239"/>
      <c r="DL2467" s="239"/>
    </row>
    <row r="2468" spans="1:116" x14ac:dyDescent="0.4">
      <c r="D2468" t="s">
        <v>541</v>
      </c>
      <c r="E2468" s="8"/>
      <c r="G2468" s="127"/>
      <c r="H2468" s="12"/>
      <c r="I2468" s="60"/>
      <c r="J2468" s="60"/>
      <c r="K2468" s="38"/>
      <c r="L2468" s="38"/>
      <c r="M2468" s="38"/>
      <c r="N2468" s="38"/>
      <c r="O2468" s="38"/>
      <c r="P2468" s="38"/>
      <c r="R2468" s="15"/>
      <c r="S2468" s="240"/>
      <c r="T2468" s="240"/>
      <c r="U2468" s="240"/>
      <c r="V2468" s="240"/>
      <c r="W2468" s="240"/>
      <c r="X2468" s="240"/>
      <c r="Y2468" s="240"/>
      <c r="Z2468" s="240"/>
      <c r="AA2468" s="240"/>
      <c r="AB2468" s="240"/>
      <c r="AC2468" s="240"/>
      <c r="AD2468" s="240"/>
      <c r="AE2468" s="240"/>
      <c r="AF2468" s="240"/>
      <c r="AG2468" s="240"/>
      <c r="AH2468" s="240"/>
      <c r="AI2468" s="240"/>
      <c r="AJ2468" s="240"/>
      <c r="AK2468" s="240"/>
      <c r="AL2468" s="240"/>
      <c r="AM2468" s="240"/>
      <c r="AN2468" s="240"/>
      <c r="AO2468" s="240"/>
      <c r="AP2468" s="240"/>
      <c r="AQ2468" s="240"/>
      <c r="AR2468" s="240"/>
      <c r="AS2468" s="240"/>
      <c r="AT2468" s="240"/>
      <c r="AU2468" s="240"/>
      <c r="AV2468" s="240"/>
      <c r="AW2468" s="240"/>
      <c r="AX2468" s="240"/>
      <c r="AY2468" s="240"/>
      <c r="AZ2468" s="240"/>
      <c r="BA2468" s="240"/>
      <c r="BB2468" s="240"/>
      <c r="BC2468" s="240"/>
      <c r="BD2468" s="240"/>
      <c r="BE2468" s="240"/>
      <c r="BF2468" s="240"/>
      <c r="BG2468" s="240"/>
      <c r="BH2468" s="240"/>
      <c r="BI2468" s="240"/>
      <c r="BJ2468" s="240"/>
      <c r="BK2468" s="240"/>
      <c r="BL2468" s="240"/>
      <c r="BM2468" s="240"/>
      <c r="BN2468" s="240"/>
      <c r="BO2468" s="240"/>
      <c r="BP2468" s="240"/>
      <c r="BQ2468" s="240"/>
      <c r="BR2468" s="240"/>
      <c r="BS2468" s="240"/>
      <c r="BT2468" s="240"/>
      <c r="BU2468" s="240"/>
      <c r="BV2468" s="240"/>
      <c r="BW2468" s="240"/>
      <c r="BX2468" s="240"/>
      <c r="BY2468" s="240"/>
      <c r="BZ2468" s="240"/>
      <c r="CA2468" s="240"/>
      <c r="CB2468" s="240"/>
      <c r="CC2468" s="240"/>
      <c r="CD2468" s="240"/>
      <c r="CE2468" s="240"/>
      <c r="CF2468" s="240"/>
      <c r="CG2468" s="240"/>
      <c r="CH2468" s="240"/>
      <c r="CI2468" s="240"/>
      <c r="CJ2468" s="240"/>
      <c r="CK2468" s="240"/>
      <c r="CL2468" s="240"/>
      <c r="CN2468" s="240"/>
      <c r="CO2468" s="240"/>
      <c r="CP2468" s="240"/>
      <c r="CQ2468" s="240"/>
      <c r="CR2468" s="240"/>
      <c r="CS2468" s="240"/>
      <c r="CT2468" s="240"/>
      <c r="CU2468" s="240"/>
      <c r="CV2468" s="240"/>
      <c r="CW2468" s="240"/>
      <c r="CX2468" s="240"/>
      <c r="CY2468" s="240"/>
      <c r="CZ2468" s="240"/>
      <c r="DA2468" s="240"/>
      <c r="DB2468" s="240"/>
      <c r="DC2468" s="240"/>
      <c r="DD2468" s="240"/>
      <c r="DE2468" s="240"/>
      <c r="DF2468" s="240"/>
      <c r="DG2468" s="240"/>
      <c r="DH2468" s="240"/>
      <c r="DI2468" s="240"/>
      <c r="DJ2468" s="240"/>
      <c r="DK2468" s="240"/>
      <c r="DL2468" s="240"/>
    </row>
    <row r="2469" spans="1:116" x14ac:dyDescent="0.4">
      <c r="D2469" t="s">
        <v>541</v>
      </c>
      <c r="E2469" s="8"/>
      <c r="G2469" s="127" t="s">
        <v>542</v>
      </c>
      <c r="H2469" s="12"/>
      <c r="I2469" s="60"/>
      <c r="J2469" s="60"/>
      <c r="K2469" s="38"/>
      <c r="L2469" s="38"/>
      <c r="M2469" s="38"/>
      <c r="N2469" s="38"/>
      <c r="O2469" s="38"/>
      <c r="P2469" s="38"/>
      <c r="R2469" s="15"/>
      <c r="S2469" s="240"/>
      <c r="T2469" s="240"/>
      <c r="U2469" s="240"/>
      <c r="V2469" s="240"/>
      <c r="W2469" s="240"/>
      <c r="X2469" s="240"/>
      <c r="Y2469" s="240"/>
      <c r="Z2469" s="240"/>
      <c r="AA2469" s="240"/>
      <c r="AB2469" s="240"/>
      <c r="AC2469" s="240"/>
      <c r="AD2469" s="240"/>
      <c r="AE2469" s="240"/>
      <c r="AF2469" s="240"/>
      <c r="AG2469" s="240"/>
      <c r="AH2469" s="240"/>
      <c r="AI2469" s="240"/>
      <c r="AJ2469" s="240"/>
      <c r="AK2469" s="240"/>
      <c r="AL2469" s="240"/>
      <c r="AM2469" s="240"/>
      <c r="AN2469" s="240"/>
      <c r="AO2469" s="240"/>
      <c r="AP2469" s="240"/>
      <c r="AQ2469" s="240"/>
      <c r="AR2469" s="240"/>
      <c r="AS2469" s="240"/>
      <c r="AT2469" s="240"/>
      <c r="AU2469" s="240"/>
      <c r="AV2469" s="240"/>
      <c r="AW2469" s="240"/>
      <c r="AX2469" s="240"/>
      <c r="AY2469" s="240"/>
      <c r="AZ2469" s="240"/>
      <c r="BA2469" s="240"/>
      <c r="BB2469" s="240"/>
      <c r="BC2469" s="240"/>
      <c r="BD2469" s="240"/>
      <c r="BE2469" s="240"/>
      <c r="BF2469" s="240"/>
      <c r="BG2469" s="240"/>
      <c r="BH2469" s="240"/>
      <c r="BI2469" s="240"/>
      <c r="BJ2469" s="240"/>
      <c r="BK2469" s="240"/>
      <c r="BL2469" s="240"/>
      <c r="BM2469" s="240"/>
      <c r="BN2469" s="240"/>
      <c r="BO2469" s="240"/>
      <c r="BP2469" s="240"/>
      <c r="BQ2469" s="240"/>
      <c r="BR2469" s="240"/>
      <c r="BS2469" s="240"/>
      <c r="BT2469" s="240"/>
      <c r="BU2469" s="240"/>
      <c r="BV2469" s="240"/>
      <c r="BW2469" s="240"/>
      <c r="BX2469" s="240"/>
      <c r="BY2469" s="240"/>
      <c r="BZ2469" s="240"/>
      <c r="CA2469" s="240"/>
      <c r="CB2469" s="240"/>
      <c r="CC2469" s="240"/>
      <c r="CD2469" s="240"/>
      <c r="CE2469" s="240"/>
      <c r="CF2469" s="240"/>
      <c r="CG2469" s="240"/>
      <c r="CH2469" s="240"/>
      <c r="CI2469" s="240"/>
      <c r="CJ2469" s="240"/>
      <c r="CK2469" s="240"/>
      <c r="CL2469" s="240"/>
      <c r="CN2469" s="240"/>
      <c r="CO2469" s="240"/>
      <c r="CP2469" s="240"/>
      <c r="CQ2469" s="240"/>
      <c r="CR2469" s="240"/>
      <c r="CS2469" s="240"/>
      <c r="CT2469" s="240"/>
      <c r="CU2469" s="240"/>
      <c r="CV2469" s="240"/>
      <c r="CW2469" s="240"/>
      <c r="CX2469" s="240"/>
      <c r="CY2469" s="240"/>
      <c r="CZ2469" s="240"/>
      <c r="DA2469" s="240"/>
      <c r="DB2469" s="240"/>
      <c r="DC2469" s="240"/>
      <c r="DD2469" s="240"/>
      <c r="DE2469" s="240"/>
      <c r="DF2469" s="240"/>
      <c r="DG2469" s="240"/>
      <c r="DH2469" s="240"/>
      <c r="DI2469" s="240"/>
      <c r="DJ2469" s="240"/>
      <c r="DK2469" s="240"/>
      <c r="DL2469" s="240"/>
    </row>
    <row r="2470" spans="1:116" x14ac:dyDescent="0.4">
      <c r="D2470" t="s">
        <v>541</v>
      </c>
      <c r="E2470" s="8"/>
      <c r="G2470" s="323">
        <v>45292</v>
      </c>
      <c r="H2470" s="16">
        <v>8.3333333333333329E-2</v>
      </c>
      <c r="I2470" s="60">
        <v>1</v>
      </c>
      <c r="J2470" s="60"/>
      <c r="K2470" s="38"/>
      <c r="L2470" s="38"/>
      <c r="M2470" s="38"/>
      <c r="N2470" s="38"/>
      <c r="O2470" s="38"/>
      <c r="P2470" s="38"/>
      <c r="R2470" s="15"/>
      <c r="S2470" s="240"/>
      <c r="T2470" s="240"/>
      <c r="U2470" s="240"/>
      <c r="V2470" s="240"/>
      <c r="W2470" s="240"/>
      <c r="X2470" s="240"/>
      <c r="Y2470" s="240"/>
      <c r="Z2470" s="240"/>
      <c r="AA2470" s="240"/>
      <c r="AB2470" s="240"/>
      <c r="AC2470" s="240"/>
      <c r="AD2470" s="240"/>
      <c r="AE2470" s="240"/>
      <c r="AF2470" s="240"/>
      <c r="AG2470" s="240"/>
      <c r="AH2470" s="240"/>
      <c r="AI2470" s="240"/>
      <c r="AJ2470" s="240"/>
      <c r="AK2470" s="240"/>
      <c r="AL2470" s="240"/>
      <c r="AM2470" s="240"/>
      <c r="AN2470" s="240"/>
      <c r="AO2470" s="240"/>
      <c r="AP2470" s="240"/>
      <c r="AQ2470" s="240"/>
      <c r="AR2470" s="240"/>
      <c r="AS2470" s="240"/>
      <c r="AT2470" s="240"/>
      <c r="AU2470" s="240"/>
      <c r="AV2470" s="240"/>
      <c r="AW2470" s="240"/>
      <c r="AX2470" s="240"/>
      <c r="AY2470" s="240"/>
      <c r="AZ2470" s="240"/>
      <c r="BA2470" s="240"/>
      <c r="BB2470" s="240"/>
      <c r="BC2470" s="240"/>
      <c r="BD2470" s="240"/>
      <c r="BE2470" s="240"/>
      <c r="BF2470" s="240"/>
      <c r="BG2470" s="240"/>
      <c r="BH2470" s="240"/>
      <c r="BI2470" s="240"/>
      <c r="BJ2470" s="240"/>
      <c r="BK2470" s="240"/>
      <c r="BL2470" s="240"/>
      <c r="BM2470" s="240"/>
      <c r="BN2470" s="240"/>
      <c r="BO2470" s="240"/>
      <c r="BP2470" s="240"/>
      <c r="BQ2470" s="240"/>
      <c r="BR2470" s="240"/>
      <c r="BS2470" s="240"/>
      <c r="BT2470" s="240"/>
      <c r="BU2470" s="240"/>
      <c r="BV2470" s="240"/>
      <c r="BW2470" s="240"/>
      <c r="BX2470" s="240"/>
      <c r="BY2470" s="240"/>
      <c r="BZ2470" s="240"/>
      <c r="CA2470" s="240"/>
      <c r="CB2470" s="240"/>
      <c r="CC2470" s="240"/>
      <c r="CD2470" s="240"/>
      <c r="CE2470" s="240"/>
      <c r="CF2470" s="240"/>
      <c r="CG2470" s="240"/>
      <c r="CH2470" s="240"/>
      <c r="CI2470" s="240"/>
      <c r="CJ2470" s="240"/>
      <c r="CK2470" s="240"/>
      <c r="CL2470" s="240"/>
      <c r="CN2470" s="240"/>
      <c r="CO2470" s="240"/>
      <c r="CP2470" s="240"/>
      <c r="CQ2470" s="240"/>
      <c r="CR2470" s="240"/>
      <c r="CS2470" s="240"/>
      <c r="CT2470" s="240"/>
      <c r="CU2470" s="240"/>
      <c r="CV2470" s="240"/>
      <c r="CW2470" s="240"/>
      <c r="CX2470" s="240"/>
      <c r="CY2470" s="240"/>
      <c r="CZ2470" s="240"/>
      <c r="DA2470" s="240"/>
      <c r="DB2470" s="240"/>
      <c r="DC2470" s="240"/>
      <c r="DD2470" s="240"/>
      <c r="DE2470" s="240"/>
      <c r="DF2470" s="240"/>
      <c r="DG2470" s="240"/>
      <c r="DH2470" s="240"/>
      <c r="DI2470" s="240"/>
      <c r="DJ2470" s="240"/>
      <c r="DK2470" s="240"/>
      <c r="DL2470" s="240"/>
    </row>
    <row r="2471" spans="1:116" x14ac:dyDescent="0.4">
      <c r="D2471" t="s">
        <v>541</v>
      </c>
      <c r="E2471" s="8"/>
      <c r="G2471" s="323">
        <f>EOMONTH(G2470,1)</f>
        <v>45351</v>
      </c>
      <c r="H2471" s="16">
        <v>0.125</v>
      </c>
      <c r="I2471" s="60">
        <f>I2470+1</f>
        <v>2</v>
      </c>
      <c r="J2471" s="60"/>
      <c r="K2471" s="38"/>
      <c r="L2471" s="38"/>
      <c r="M2471" s="38"/>
      <c r="N2471" s="38"/>
      <c r="O2471" s="38"/>
      <c r="P2471" s="38"/>
      <c r="R2471" s="15"/>
      <c r="S2471" s="240"/>
      <c r="T2471" s="240"/>
      <c r="U2471" s="240"/>
      <c r="V2471" s="240"/>
      <c r="W2471" s="240"/>
      <c r="X2471" s="240"/>
      <c r="Y2471" s="240"/>
      <c r="Z2471" s="240"/>
      <c r="AA2471" s="240"/>
      <c r="AB2471" s="240"/>
      <c r="AC2471" s="240"/>
      <c r="AD2471" s="240"/>
      <c r="AE2471" s="240"/>
      <c r="AF2471" s="240"/>
      <c r="AG2471" s="240"/>
      <c r="AH2471" s="240"/>
      <c r="AI2471" s="240"/>
      <c r="AJ2471" s="240"/>
      <c r="AK2471" s="240"/>
      <c r="AL2471" s="240"/>
      <c r="AM2471" s="240"/>
      <c r="AN2471" s="240"/>
      <c r="AO2471" s="240"/>
      <c r="AP2471" s="240"/>
      <c r="AQ2471" s="240"/>
      <c r="AR2471" s="240"/>
      <c r="AS2471" s="240"/>
      <c r="AT2471" s="240"/>
      <c r="AU2471" s="240"/>
      <c r="AV2471" s="240"/>
      <c r="AW2471" s="240"/>
      <c r="AX2471" s="240"/>
      <c r="AY2471" s="240"/>
      <c r="AZ2471" s="240"/>
      <c r="BA2471" s="240"/>
      <c r="BB2471" s="240"/>
      <c r="BC2471" s="240"/>
      <c r="BD2471" s="240"/>
      <c r="BE2471" s="240"/>
      <c r="BF2471" s="240"/>
      <c r="BG2471" s="240"/>
      <c r="BH2471" s="240"/>
      <c r="BI2471" s="240"/>
      <c r="BJ2471" s="240"/>
      <c r="BK2471" s="240"/>
      <c r="BL2471" s="240"/>
      <c r="BM2471" s="240"/>
      <c r="BN2471" s="240"/>
      <c r="BO2471" s="240"/>
      <c r="BP2471" s="240"/>
      <c r="BQ2471" s="240"/>
      <c r="BR2471" s="240"/>
      <c r="BS2471" s="240"/>
      <c r="BT2471" s="240"/>
      <c r="BU2471" s="240"/>
      <c r="BV2471" s="240"/>
      <c r="BW2471" s="240"/>
      <c r="BX2471" s="240"/>
      <c r="BY2471" s="240"/>
      <c r="BZ2471" s="240"/>
      <c r="CA2471" s="240"/>
      <c r="CB2471" s="240"/>
      <c r="CC2471" s="240"/>
      <c r="CD2471" s="240"/>
      <c r="CE2471" s="240"/>
      <c r="CF2471" s="240"/>
      <c r="CG2471" s="240"/>
      <c r="CH2471" s="240"/>
      <c r="CI2471" s="240"/>
      <c r="CJ2471" s="240"/>
      <c r="CK2471" s="240"/>
      <c r="CL2471" s="240"/>
      <c r="CN2471" s="240"/>
      <c r="CO2471" s="240"/>
      <c r="CP2471" s="240"/>
      <c r="CQ2471" s="240"/>
      <c r="CR2471" s="240"/>
      <c r="CS2471" s="240"/>
      <c r="CT2471" s="240"/>
      <c r="CU2471" s="240"/>
      <c r="CV2471" s="240"/>
      <c r="CW2471" s="240"/>
      <c r="CX2471" s="240"/>
      <c r="CY2471" s="240"/>
      <c r="CZ2471" s="240"/>
      <c r="DA2471" s="240"/>
      <c r="DB2471" s="240"/>
      <c r="DC2471" s="240"/>
      <c r="DD2471" s="240"/>
      <c r="DE2471" s="240"/>
      <c r="DF2471" s="240"/>
      <c r="DG2471" s="240"/>
      <c r="DH2471" s="240"/>
      <c r="DI2471" s="240"/>
      <c r="DJ2471" s="240"/>
      <c r="DK2471" s="240"/>
      <c r="DL2471" s="240"/>
    </row>
    <row r="2472" spans="1:116" x14ac:dyDescent="0.4">
      <c r="D2472" t="s">
        <v>541</v>
      </c>
      <c r="E2472" s="8"/>
      <c r="G2472" s="323">
        <f t="shared" ref="G2472:G2481" si="4862">EOMONTH(G2471,1)</f>
        <v>45382</v>
      </c>
      <c r="H2472" s="16">
        <v>4.1666666666666664E-2</v>
      </c>
      <c r="I2472" s="60">
        <f t="shared" ref="I2472:I2481" si="4863">I2471+1</f>
        <v>3</v>
      </c>
      <c r="J2472" s="60"/>
      <c r="K2472" s="38"/>
      <c r="L2472" s="38"/>
      <c r="M2472" s="38"/>
      <c r="N2472" s="38"/>
      <c r="O2472" s="38"/>
      <c r="P2472" s="38"/>
      <c r="R2472" s="15"/>
      <c r="S2472" s="240"/>
      <c r="T2472" s="240"/>
      <c r="U2472" s="240"/>
      <c r="V2472" s="240"/>
      <c r="W2472" s="240"/>
      <c r="X2472" s="240"/>
      <c r="Y2472" s="240"/>
      <c r="Z2472" s="240"/>
      <c r="AA2472" s="240"/>
      <c r="AB2472" s="240"/>
      <c r="AC2472" s="240"/>
      <c r="AD2472" s="240"/>
      <c r="AE2472" s="240"/>
      <c r="AF2472" s="240"/>
      <c r="AG2472" s="240"/>
      <c r="AH2472" s="240"/>
      <c r="AI2472" s="240"/>
      <c r="AJ2472" s="240"/>
      <c r="AK2472" s="240"/>
      <c r="AL2472" s="240"/>
      <c r="AM2472" s="240"/>
      <c r="AN2472" s="240"/>
      <c r="AO2472" s="240"/>
      <c r="AP2472" s="240"/>
      <c r="AQ2472" s="240"/>
      <c r="AR2472" s="240"/>
      <c r="AS2472" s="240"/>
      <c r="AT2472" s="240"/>
      <c r="AU2472" s="240"/>
      <c r="AV2472" s="240"/>
      <c r="AW2472" s="240"/>
      <c r="AX2472" s="240"/>
      <c r="AY2472" s="240"/>
      <c r="AZ2472" s="240"/>
      <c r="BA2472" s="240"/>
      <c r="BB2472" s="240"/>
      <c r="BC2472" s="240"/>
      <c r="BD2472" s="240"/>
      <c r="BE2472" s="240"/>
      <c r="BF2472" s="240"/>
      <c r="BG2472" s="240"/>
      <c r="BH2472" s="240"/>
      <c r="BI2472" s="240"/>
      <c r="BJ2472" s="240"/>
      <c r="BK2472" s="240"/>
      <c r="BL2472" s="240"/>
      <c r="BM2472" s="240"/>
      <c r="BN2472" s="240"/>
      <c r="BO2472" s="240"/>
      <c r="BP2472" s="240"/>
      <c r="BQ2472" s="240"/>
      <c r="BR2472" s="240"/>
      <c r="BS2472" s="240"/>
      <c r="BT2472" s="240"/>
      <c r="BU2472" s="240"/>
      <c r="BV2472" s="240"/>
      <c r="BW2472" s="240"/>
      <c r="BX2472" s="240"/>
      <c r="BY2472" s="240"/>
      <c r="BZ2472" s="240"/>
      <c r="CA2472" s="240"/>
      <c r="CB2472" s="240"/>
      <c r="CC2472" s="240"/>
      <c r="CD2472" s="240"/>
      <c r="CE2472" s="240"/>
      <c r="CF2472" s="240"/>
      <c r="CG2472" s="240"/>
      <c r="CH2472" s="240"/>
      <c r="CI2472" s="240"/>
      <c r="CJ2472" s="240"/>
      <c r="CK2472" s="240"/>
      <c r="CL2472" s="240"/>
      <c r="CN2472" s="240"/>
      <c r="CO2472" s="240"/>
      <c r="CP2472" s="240"/>
      <c r="CQ2472" s="240"/>
      <c r="CR2472" s="240"/>
      <c r="CS2472" s="240"/>
      <c r="CT2472" s="240"/>
      <c r="CU2472" s="240"/>
      <c r="CV2472" s="240"/>
      <c r="CW2472" s="240"/>
      <c r="CX2472" s="240"/>
      <c r="CY2472" s="240"/>
      <c r="CZ2472" s="240"/>
      <c r="DA2472" s="240"/>
      <c r="DB2472" s="240"/>
      <c r="DC2472" s="240"/>
      <c r="DD2472" s="240"/>
      <c r="DE2472" s="240"/>
      <c r="DF2472" s="240"/>
      <c r="DG2472" s="240"/>
      <c r="DH2472" s="240"/>
      <c r="DI2472" s="240"/>
      <c r="DJ2472" s="240"/>
      <c r="DK2472" s="240"/>
      <c r="DL2472" s="240"/>
    </row>
    <row r="2473" spans="1:116" x14ac:dyDescent="0.4">
      <c r="D2473" t="s">
        <v>541</v>
      </c>
      <c r="E2473" s="8"/>
      <c r="G2473" s="323">
        <f t="shared" si="4862"/>
        <v>45412</v>
      </c>
      <c r="H2473" s="16">
        <v>0.125</v>
      </c>
      <c r="I2473" s="60">
        <f t="shared" si="4863"/>
        <v>4</v>
      </c>
      <c r="J2473" s="60"/>
      <c r="K2473" s="38"/>
      <c r="L2473" s="38"/>
      <c r="M2473" s="38"/>
      <c r="N2473" s="38"/>
      <c r="O2473" s="38"/>
      <c r="P2473" s="38"/>
      <c r="R2473" s="15"/>
      <c r="S2473" s="240"/>
      <c r="T2473" s="240"/>
      <c r="U2473" s="240"/>
      <c r="V2473" s="240"/>
      <c r="W2473" s="240"/>
      <c r="X2473" s="240"/>
      <c r="Y2473" s="240"/>
      <c r="Z2473" s="240"/>
      <c r="AA2473" s="240"/>
      <c r="AB2473" s="240"/>
      <c r="AC2473" s="240"/>
      <c r="AD2473" s="240"/>
      <c r="AE2473" s="240"/>
      <c r="AF2473" s="240"/>
      <c r="AG2473" s="240"/>
      <c r="AH2473" s="240"/>
      <c r="AI2473" s="240"/>
      <c r="AJ2473" s="240"/>
      <c r="AK2473" s="240"/>
      <c r="AL2473" s="240"/>
      <c r="AM2473" s="240"/>
      <c r="AN2473" s="240"/>
      <c r="AO2473" s="240"/>
      <c r="AP2473" s="240"/>
      <c r="AQ2473" s="240"/>
      <c r="AR2473" s="240"/>
      <c r="AS2473" s="240"/>
      <c r="AT2473" s="240"/>
      <c r="AU2473" s="240"/>
      <c r="AV2473" s="240"/>
      <c r="AW2473" s="240"/>
      <c r="AX2473" s="240"/>
      <c r="AY2473" s="240"/>
      <c r="AZ2473" s="240"/>
      <c r="BA2473" s="240"/>
      <c r="BB2473" s="240"/>
      <c r="BC2473" s="240"/>
      <c r="BD2473" s="240"/>
      <c r="BE2473" s="240"/>
      <c r="BF2473" s="240"/>
      <c r="BG2473" s="240"/>
      <c r="BH2473" s="240"/>
      <c r="BI2473" s="240"/>
      <c r="BJ2473" s="240"/>
      <c r="BK2473" s="240"/>
      <c r="BL2473" s="240"/>
      <c r="BM2473" s="240"/>
      <c r="BN2473" s="240"/>
      <c r="BO2473" s="240"/>
      <c r="BP2473" s="240"/>
      <c r="BQ2473" s="240"/>
      <c r="BR2473" s="240"/>
      <c r="BS2473" s="240"/>
      <c r="BT2473" s="240"/>
      <c r="BU2473" s="240"/>
      <c r="BV2473" s="240"/>
      <c r="BW2473" s="240"/>
      <c r="BX2473" s="240"/>
      <c r="BY2473" s="240"/>
      <c r="BZ2473" s="240"/>
      <c r="CA2473" s="240"/>
      <c r="CB2473" s="240"/>
      <c r="CC2473" s="240"/>
      <c r="CD2473" s="240"/>
      <c r="CE2473" s="240"/>
      <c r="CF2473" s="240"/>
      <c r="CG2473" s="240"/>
      <c r="CH2473" s="240"/>
      <c r="CI2473" s="240"/>
      <c r="CJ2473" s="240"/>
      <c r="CK2473" s="240"/>
      <c r="CL2473" s="240"/>
      <c r="CN2473" s="240"/>
      <c r="CO2473" s="240"/>
      <c r="CP2473" s="240"/>
      <c r="CQ2473" s="240"/>
      <c r="CR2473" s="240"/>
      <c r="CS2473" s="240"/>
      <c r="CT2473" s="240"/>
      <c r="CU2473" s="240"/>
      <c r="CV2473" s="240"/>
      <c r="CW2473" s="240"/>
      <c r="CX2473" s="240"/>
      <c r="CY2473" s="240"/>
      <c r="CZ2473" s="240"/>
      <c r="DA2473" s="240"/>
      <c r="DB2473" s="240"/>
      <c r="DC2473" s="240"/>
      <c r="DD2473" s="240"/>
      <c r="DE2473" s="240"/>
      <c r="DF2473" s="240"/>
      <c r="DG2473" s="240"/>
      <c r="DH2473" s="240"/>
      <c r="DI2473" s="240"/>
      <c r="DJ2473" s="240"/>
      <c r="DK2473" s="240"/>
      <c r="DL2473" s="240"/>
    </row>
    <row r="2474" spans="1:116" x14ac:dyDescent="0.4">
      <c r="D2474" t="s">
        <v>541</v>
      </c>
      <c r="E2474" s="8"/>
      <c r="G2474" s="323">
        <f t="shared" si="4862"/>
        <v>45443</v>
      </c>
      <c r="H2474" s="16">
        <v>4.1666666666666664E-2</v>
      </c>
      <c r="I2474" s="60">
        <f t="shared" si="4863"/>
        <v>5</v>
      </c>
      <c r="J2474" s="60"/>
      <c r="K2474" s="38"/>
      <c r="L2474" s="38"/>
      <c r="M2474" s="38"/>
      <c r="N2474" s="38"/>
      <c r="O2474" s="38"/>
      <c r="P2474" s="38"/>
      <c r="R2474" s="15"/>
      <c r="S2474" s="240"/>
      <c r="T2474" s="240"/>
      <c r="U2474" s="240"/>
      <c r="V2474" s="240"/>
      <c r="W2474" s="240"/>
      <c r="X2474" s="240"/>
      <c r="Y2474" s="240"/>
      <c r="Z2474" s="240"/>
      <c r="AA2474" s="240"/>
      <c r="AB2474" s="240"/>
      <c r="AC2474" s="240"/>
      <c r="AD2474" s="240"/>
      <c r="AE2474" s="240"/>
      <c r="AF2474" s="240"/>
      <c r="AG2474" s="240"/>
      <c r="AH2474" s="240"/>
      <c r="AI2474" s="240"/>
      <c r="AJ2474" s="240"/>
      <c r="AK2474" s="240"/>
      <c r="AL2474" s="240"/>
      <c r="AM2474" s="240"/>
      <c r="AN2474" s="240"/>
      <c r="AO2474" s="240"/>
      <c r="AP2474" s="240"/>
      <c r="AQ2474" s="240"/>
      <c r="AR2474" s="240"/>
      <c r="AS2474" s="240"/>
      <c r="AT2474" s="240"/>
      <c r="AU2474" s="240"/>
      <c r="AV2474" s="240"/>
      <c r="AW2474" s="240"/>
      <c r="AX2474" s="240"/>
      <c r="AY2474" s="240"/>
      <c r="AZ2474" s="240"/>
      <c r="BA2474" s="240"/>
      <c r="BB2474" s="240"/>
      <c r="BC2474" s="240"/>
      <c r="BD2474" s="240"/>
      <c r="BE2474" s="240"/>
      <c r="BF2474" s="240"/>
      <c r="BG2474" s="240"/>
      <c r="BH2474" s="240"/>
      <c r="BI2474" s="240"/>
      <c r="BJ2474" s="240"/>
      <c r="BK2474" s="240"/>
      <c r="BL2474" s="240"/>
      <c r="BM2474" s="240"/>
      <c r="BN2474" s="240"/>
      <c r="BO2474" s="240"/>
      <c r="BP2474" s="240"/>
      <c r="BQ2474" s="240"/>
      <c r="BR2474" s="240"/>
      <c r="BS2474" s="240"/>
      <c r="BT2474" s="240"/>
      <c r="BU2474" s="240"/>
      <c r="BV2474" s="240"/>
      <c r="BW2474" s="240"/>
      <c r="BX2474" s="240"/>
      <c r="BY2474" s="240"/>
      <c r="BZ2474" s="240"/>
      <c r="CA2474" s="240"/>
      <c r="CB2474" s="240"/>
      <c r="CC2474" s="240"/>
      <c r="CD2474" s="240"/>
      <c r="CE2474" s="240"/>
      <c r="CF2474" s="240"/>
      <c r="CG2474" s="240"/>
      <c r="CH2474" s="240"/>
      <c r="CI2474" s="240"/>
      <c r="CJ2474" s="240"/>
      <c r="CK2474" s="240"/>
      <c r="CL2474" s="240"/>
      <c r="CN2474" s="240"/>
      <c r="CO2474" s="240"/>
      <c r="CP2474" s="240"/>
      <c r="CQ2474" s="240"/>
      <c r="CR2474" s="240"/>
      <c r="CS2474" s="240"/>
      <c r="CT2474" s="240"/>
      <c r="CU2474" s="240"/>
      <c r="CV2474" s="240"/>
      <c r="CW2474" s="240"/>
      <c r="CX2474" s="240"/>
      <c r="CY2474" s="240"/>
      <c r="CZ2474" s="240"/>
      <c r="DA2474" s="240"/>
      <c r="DB2474" s="240"/>
      <c r="DC2474" s="240"/>
      <c r="DD2474" s="240"/>
      <c r="DE2474" s="240"/>
      <c r="DF2474" s="240"/>
      <c r="DG2474" s="240"/>
      <c r="DH2474" s="240"/>
      <c r="DI2474" s="240"/>
      <c r="DJ2474" s="240"/>
      <c r="DK2474" s="240"/>
      <c r="DL2474" s="240"/>
    </row>
    <row r="2475" spans="1:116" x14ac:dyDescent="0.4">
      <c r="D2475" t="s">
        <v>541</v>
      </c>
      <c r="E2475" s="8"/>
      <c r="G2475" s="323">
        <f t="shared" si="4862"/>
        <v>45473</v>
      </c>
      <c r="H2475" s="16">
        <v>0.125</v>
      </c>
      <c r="I2475" s="60">
        <f t="shared" si="4863"/>
        <v>6</v>
      </c>
      <c r="J2475" s="60"/>
      <c r="K2475" s="38"/>
      <c r="L2475" s="38"/>
      <c r="M2475" s="38"/>
      <c r="N2475" s="38"/>
      <c r="O2475" s="38"/>
      <c r="P2475" s="38"/>
      <c r="R2475" s="15"/>
      <c r="S2475" s="240"/>
      <c r="T2475" s="240"/>
      <c r="U2475" s="240"/>
      <c r="V2475" s="240"/>
      <c r="W2475" s="240"/>
      <c r="X2475" s="240"/>
      <c r="Y2475" s="240"/>
      <c r="Z2475" s="240"/>
      <c r="AA2475" s="240"/>
      <c r="AB2475" s="240"/>
      <c r="AC2475" s="240"/>
      <c r="AD2475" s="240"/>
      <c r="AE2475" s="240"/>
      <c r="AF2475" s="240"/>
      <c r="AG2475" s="240"/>
      <c r="AH2475" s="240"/>
      <c r="AI2475" s="240"/>
      <c r="AJ2475" s="240"/>
      <c r="AK2475" s="240"/>
      <c r="AL2475" s="240"/>
      <c r="AM2475" s="240"/>
      <c r="AN2475" s="240"/>
      <c r="AO2475" s="240"/>
      <c r="AP2475" s="240"/>
      <c r="AQ2475" s="240"/>
      <c r="AR2475" s="240"/>
      <c r="AS2475" s="240"/>
      <c r="AT2475" s="240"/>
      <c r="AU2475" s="240"/>
      <c r="AV2475" s="240"/>
      <c r="AW2475" s="240"/>
      <c r="AX2475" s="240"/>
      <c r="AY2475" s="240"/>
      <c r="AZ2475" s="240"/>
      <c r="BA2475" s="240"/>
      <c r="BB2475" s="240"/>
      <c r="BC2475" s="240"/>
      <c r="BD2475" s="240"/>
      <c r="BE2475" s="240"/>
      <c r="BF2475" s="240"/>
      <c r="BG2475" s="240"/>
      <c r="BH2475" s="240"/>
      <c r="BI2475" s="240"/>
      <c r="BJ2475" s="240"/>
      <c r="BK2475" s="240"/>
      <c r="BL2475" s="240"/>
      <c r="BM2475" s="240"/>
      <c r="BN2475" s="240"/>
      <c r="BO2475" s="240"/>
      <c r="BP2475" s="240"/>
      <c r="BQ2475" s="240"/>
      <c r="BR2475" s="240"/>
      <c r="BS2475" s="240"/>
      <c r="BT2475" s="240"/>
      <c r="BU2475" s="240"/>
      <c r="BV2475" s="240"/>
      <c r="BW2475" s="240"/>
      <c r="BX2475" s="240"/>
      <c r="BY2475" s="240"/>
      <c r="BZ2475" s="240"/>
      <c r="CA2475" s="240"/>
      <c r="CB2475" s="240"/>
      <c r="CC2475" s="240"/>
      <c r="CD2475" s="240"/>
      <c r="CE2475" s="240"/>
      <c r="CF2475" s="240"/>
      <c r="CG2475" s="240"/>
      <c r="CH2475" s="240"/>
      <c r="CI2475" s="240"/>
      <c r="CJ2475" s="240"/>
      <c r="CK2475" s="240"/>
      <c r="CL2475" s="240"/>
      <c r="CN2475" s="240"/>
      <c r="CO2475" s="240"/>
      <c r="CP2475" s="240"/>
      <c r="CQ2475" s="240"/>
      <c r="CR2475" s="240"/>
      <c r="CS2475" s="240"/>
      <c r="CT2475" s="240"/>
      <c r="CU2475" s="240"/>
      <c r="CV2475" s="240"/>
      <c r="CW2475" s="240"/>
      <c r="CX2475" s="240"/>
      <c r="CY2475" s="240"/>
      <c r="CZ2475" s="240"/>
      <c r="DA2475" s="240"/>
      <c r="DB2475" s="240"/>
      <c r="DC2475" s="240"/>
      <c r="DD2475" s="240"/>
      <c r="DE2475" s="240"/>
      <c r="DF2475" s="240"/>
      <c r="DG2475" s="240"/>
      <c r="DH2475" s="240"/>
      <c r="DI2475" s="240"/>
      <c r="DJ2475" s="240"/>
      <c r="DK2475" s="240"/>
      <c r="DL2475" s="240"/>
    </row>
    <row r="2476" spans="1:116" x14ac:dyDescent="0.4">
      <c r="D2476" t="s">
        <v>541</v>
      </c>
      <c r="E2476" s="8"/>
      <c r="G2476" s="323">
        <f t="shared" si="4862"/>
        <v>45504</v>
      </c>
      <c r="H2476" s="16">
        <v>4.1666666666666664E-2</v>
      </c>
      <c r="I2476" s="60">
        <f t="shared" si="4863"/>
        <v>7</v>
      </c>
      <c r="J2476" s="60"/>
      <c r="K2476" s="38"/>
      <c r="L2476" s="38"/>
      <c r="M2476" s="38"/>
      <c r="N2476" s="38"/>
      <c r="O2476" s="38"/>
      <c r="P2476" s="38"/>
      <c r="R2476" s="15"/>
      <c r="S2476" s="240"/>
      <c r="T2476" s="240"/>
      <c r="U2476" s="240"/>
      <c r="V2476" s="240"/>
      <c r="W2476" s="240"/>
      <c r="X2476" s="240"/>
      <c r="Y2476" s="240"/>
      <c r="Z2476" s="240"/>
      <c r="AA2476" s="240"/>
      <c r="AB2476" s="240"/>
      <c r="AC2476" s="240"/>
      <c r="AD2476" s="240"/>
      <c r="AE2476" s="240"/>
      <c r="AF2476" s="240"/>
      <c r="AG2476" s="240"/>
      <c r="AH2476" s="240"/>
      <c r="AI2476" s="240"/>
      <c r="AJ2476" s="240"/>
      <c r="AK2476" s="240"/>
      <c r="AL2476" s="240"/>
      <c r="AM2476" s="240"/>
      <c r="AN2476" s="240"/>
      <c r="AO2476" s="240"/>
      <c r="AP2476" s="240"/>
      <c r="AQ2476" s="240"/>
      <c r="AR2476" s="240"/>
      <c r="AS2476" s="240"/>
      <c r="AT2476" s="240"/>
      <c r="AU2476" s="240"/>
      <c r="AV2476" s="240"/>
      <c r="AW2476" s="240"/>
      <c r="AX2476" s="240"/>
      <c r="AY2476" s="240"/>
      <c r="AZ2476" s="240"/>
      <c r="BA2476" s="240"/>
      <c r="BB2476" s="240"/>
      <c r="BC2476" s="240"/>
      <c r="BD2476" s="240"/>
      <c r="BE2476" s="240"/>
      <c r="BF2476" s="240"/>
      <c r="BG2476" s="240"/>
      <c r="BH2476" s="240"/>
      <c r="BI2476" s="240"/>
      <c r="BJ2476" s="240"/>
      <c r="BK2476" s="240"/>
      <c r="BL2476" s="240"/>
      <c r="BM2476" s="240"/>
      <c r="BN2476" s="240"/>
      <c r="BO2476" s="240"/>
      <c r="BP2476" s="240"/>
      <c r="BQ2476" s="240"/>
      <c r="BR2476" s="240"/>
      <c r="BS2476" s="240"/>
      <c r="BT2476" s="240"/>
      <c r="BU2476" s="240"/>
      <c r="BV2476" s="240"/>
      <c r="BW2476" s="240"/>
      <c r="BX2476" s="240"/>
      <c r="BY2476" s="240"/>
      <c r="BZ2476" s="240"/>
      <c r="CA2476" s="240"/>
      <c r="CB2476" s="240"/>
      <c r="CC2476" s="240"/>
      <c r="CD2476" s="240"/>
      <c r="CE2476" s="240"/>
      <c r="CF2476" s="240"/>
      <c r="CG2476" s="240"/>
      <c r="CH2476" s="240"/>
      <c r="CI2476" s="240"/>
      <c r="CJ2476" s="240"/>
      <c r="CK2476" s="240"/>
      <c r="CL2476" s="240"/>
      <c r="CN2476" s="240"/>
      <c r="CO2476" s="240"/>
      <c r="CP2476" s="240"/>
      <c r="CQ2476" s="240"/>
      <c r="CR2476" s="240"/>
      <c r="CS2476" s="240"/>
      <c r="CT2476" s="240"/>
      <c r="CU2476" s="240"/>
      <c r="CV2476" s="240"/>
      <c r="CW2476" s="240"/>
      <c r="CX2476" s="240"/>
      <c r="CY2476" s="240"/>
      <c r="CZ2476" s="240"/>
      <c r="DA2476" s="240"/>
      <c r="DB2476" s="240"/>
      <c r="DC2476" s="240"/>
      <c r="DD2476" s="240"/>
      <c r="DE2476" s="240"/>
      <c r="DF2476" s="240"/>
      <c r="DG2476" s="240"/>
      <c r="DH2476" s="240"/>
      <c r="DI2476" s="240"/>
      <c r="DJ2476" s="240"/>
      <c r="DK2476" s="240"/>
      <c r="DL2476" s="240"/>
    </row>
    <row r="2477" spans="1:116" x14ac:dyDescent="0.4">
      <c r="D2477" t="s">
        <v>541</v>
      </c>
      <c r="E2477" s="8"/>
      <c r="G2477" s="323">
        <f t="shared" si="4862"/>
        <v>45535</v>
      </c>
      <c r="H2477" s="16">
        <v>0.125</v>
      </c>
      <c r="I2477" s="60">
        <f t="shared" si="4863"/>
        <v>8</v>
      </c>
      <c r="J2477" s="60"/>
      <c r="K2477" s="38"/>
      <c r="L2477" s="38"/>
      <c r="M2477" s="38"/>
      <c r="N2477" s="38"/>
      <c r="O2477" s="38"/>
      <c r="P2477" s="38"/>
      <c r="R2477" s="15"/>
      <c r="S2477" s="240"/>
      <c r="T2477" s="240"/>
      <c r="U2477" s="240"/>
      <c r="V2477" s="240"/>
      <c r="W2477" s="240"/>
      <c r="X2477" s="240"/>
      <c r="Y2477" s="240"/>
      <c r="Z2477" s="240"/>
      <c r="AA2477" s="240"/>
      <c r="AB2477" s="240"/>
      <c r="AC2477" s="240"/>
      <c r="AD2477" s="240"/>
      <c r="AE2477" s="240"/>
      <c r="AF2477" s="240"/>
      <c r="AG2477" s="240"/>
      <c r="AH2477" s="240"/>
      <c r="AI2477" s="240"/>
      <c r="AJ2477" s="240"/>
      <c r="AK2477" s="240"/>
      <c r="AL2477" s="240"/>
      <c r="AM2477" s="240"/>
      <c r="AN2477" s="240"/>
      <c r="AO2477" s="240"/>
      <c r="AP2477" s="240"/>
      <c r="AQ2477" s="240"/>
      <c r="AR2477" s="240"/>
      <c r="AS2477" s="240"/>
      <c r="AT2477" s="240"/>
      <c r="AU2477" s="240"/>
      <c r="AV2477" s="240"/>
      <c r="AW2477" s="240"/>
      <c r="AX2477" s="240"/>
      <c r="AY2477" s="240"/>
      <c r="AZ2477" s="240"/>
      <c r="BA2477" s="240"/>
      <c r="BB2477" s="240"/>
      <c r="BC2477" s="240"/>
      <c r="BD2477" s="240"/>
      <c r="BE2477" s="240"/>
      <c r="BF2477" s="240"/>
      <c r="BG2477" s="240"/>
      <c r="BH2477" s="240"/>
      <c r="BI2477" s="240"/>
      <c r="BJ2477" s="240"/>
      <c r="BK2477" s="240"/>
      <c r="BL2477" s="240"/>
      <c r="BM2477" s="240"/>
      <c r="BN2477" s="240"/>
      <c r="BO2477" s="240"/>
      <c r="BP2477" s="240"/>
      <c r="BQ2477" s="240"/>
      <c r="BR2477" s="240"/>
      <c r="BS2477" s="240"/>
      <c r="BT2477" s="240"/>
      <c r="BU2477" s="240"/>
      <c r="BV2477" s="240"/>
      <c r="BW2477" s="240"/>
      <c r="BX2477" s="240"/>
      <c r="BY2477" s="240"/>
      <c r="BZ2477" s="240"/>
      <c r="CA2477" s="240"/>
      <c r="CB2477" s="240"/>
      <c r="CC2477" s="240"/>
      <c r="CD2477" s="240"/>
      <c r="CE2477" s="240"/>
      <c r="CF2477" s="240"/>
      <c r="CG2477" s="240"/>
      <c r="CH2477" s="240"/>
      <c r="CI2477" s="240"/>
      <c r="CJ2477" s="240"/>
      <c r="CK2477" s="240"/>
      <c r="CL2477" s="240"/>
      <c r="CN2477" s="240"/>
      <c r="CO2477" s="240"/>
      <c r="CP2477" s="240"/>
      <c r="CQ2477" s="240"/>
      <c r="CR2477" s="240"/>
      <c r="CS2477" s="240"/>
      <c r="CT2477" s="240"/>
      <c r="CU2477" s="240"/>
      <c r="CV2477" s="240"/>
      <c r="CW2477" s="240"/>
      <c r="CX2477" s="240"/>
      <c r="CY2477" s="240"/>
      <c r="CZ2477" s="240"/>
      <c r="DA2477" s="240"/>
      <c r="DB2477" s="240"/>
      <c r="DC2477" s="240"/>
      <c r="DD2477" s="240"/>
      <c r="DE2477" s="240"/>
      <c r="DF2477" s="240"/>
      <c r="DG2477" s="240"/>
      <c r="DH2477" s="240"/>
      <c r="DI2477" s="240"/>
      <c r="DJ2477" s="240"/>
      <c r="DK2477" s="240"/>
      <c r="DL2477" s="240"/>
    </row>
    <row r="2478" spans="1:116" x14ac:dyDescent="0.4">
      <c r="D2478" t="s">
        <v>541</v>
      </c>
      <c r="E2478" s="8"/>
      <c r="G2478" s="323">
        <f t="shared" si="4862"/>
        <v>45565</v>
      </c>
      <c r="H2478" s="16">
        <v>4.1666666666666664E-2</v>
      </c>
      <c r="I2478" s="60">
        <f t="shared" si="4863"/>
        <v>9</v>
      </c>
      <c r="J2478" s="60"/>
      <c r="K2478" s="38"/>
      <c r="L2478" s="38"/>
      <c r="M2478" s="38"/>
      <c r="N2478" s="38"/>
      <c r="O2478" s="38"/>
      <c r="P2478" s="38"/>
      <c r="R2478" s="15"/>
      <c r="S2478" s="240"/>
      <c r="T2478" s="240"/>
      <c r="U2478" s="240"/>
      <c r="V2478" s="240"/>
      <c r="W2478" s="240"/>
      <c r="X2478" s="240"/>
      <c r="Y2478" s="240"/>
      <c r="Z2478" s="240"/>
      <c r="AA2478" s="240"/>
      <c r="AB2478" s="240"/>
      <c r="AC2478" s="240"/>
      <c r="AD2478" s="240"/>
      <c r="AE2478" s="240"/>
      <c r="AF2478" s="240"/>
      <c r="AG2478" s="240"/>
      <c r="AH2478" s="240"/>
      <c r="AI2478" s="240"/>
      <c r="AJ2478" s="240"/>
      <c r="AK2478" s="240"/>
      <c r="AL2478" s="240"/>
      <c r="AM2478" s="240"/>
      <c r="AN2478" s="240"/>
      <c r="AO2478" s="240"/>
      <c r="AP2478" s="240"/>
      <c r="AQ2478" s="240"/>
      <c r="AR2478" s="240"/>
      <c r="AS2478" s="240"/>
      <c r="AT2478" s="240"/>
      <c r="AU2478" s="240"/>
      <c r="AV2478" s="240"/>
      <c r="AW2478" s="240"/>
      <c r="AX2478" s="240"/>
      <c r="AY2478" s="240"/>
      <c r="AZ2478" s="240"/>
      <c r="BA2478" s="240"/>
      <c r="BB2478" s="240"/>
      <c r="BC2478" s="240"/>
      <c r="BD2478" s="240"/>
      <c r="BE2478" s="240"/>
      <c r="BF2478" s="240"/>
      <c r="BG2478" s="240"/>
      <c r="BH2478" s="240"/>
      <c r="BI2478" s="240"/>
      <c r="BJ2478" s="240"/>
      <c r="BK2478" s="240"/>
      <c r="BL2478" s="240"/>
      <c r="BM2478" s="240"/>
      <c r="BN2478" s="240"/>
      <c r="BO2478" s="240"/>
      <c r="BP2478" s="240"/>
      <c r="BQ2478" s="240"/>
      <c r="BR2478" s="240"/>
      <c r="BS2478" s="240"/>
      <c r="BT2478" s="240"/>
      <c r="BU2478" s="240"/>
      <c r="BV2478" s="240"/>
      <c r="BW2478" s="240"/>
      <c r="BX2478" s="240"/>
      <c r="BY2478" s="240"/>
      <c r="BZ2478" s="240"/>
      <c r="CA2478" s="240"/>
      <c r="CB2478" s="240"/>
      <c r="CC2478" s="240"/>
      <c r="CD2478" s="240"/>
      <c r="CE2478" s="240"/>
      <c r="CF2478" s="240"/>
      <c r="CG2478" s="240"/>
      <c r="CH2478" s="240"/>
      <c r="CI2478" s="240"/>
      <c r="CJ2478" s="240"/>
      <c r="CK2478" s="240"/>
      <c r="CL2478" s="240"/>
      <c r="CN2478" s="240"/>
      <c r="CO2478" s="240"/>
      <c r="CP2478" s="240"/>
      <c r="CQ2478" s="240"/>
      <c r="CR2478" s="240"/>
      <c r="CS2478" s="240"/>
      <c r="CT2478" s="240"/>
      <c r="CU2478" s="240"/>
      <c r="CV2478" s="240"/>
      <c r="CW2478" s="240"/>
      <c r="CX2478" s="240"/>
      <c r="CY2478" s="240"/>
      <c r="CZ2478" s="240"/>
      <c r="DA2478" s="240"/>
      <c r="DB2478" s="240"/>
      <c r="DC2478" s="240"/>
      <c r="DD2478" s="240"/>
      <c r="DE2478" s="240"/>
      <c r="DF2478" s="240"/>
      <c r="DG2478" s="240"/>
      <c r="DH2478" s="240"/>
      <c r="DI2478" s="240"/>
      <c r="DJ2478" s="240"/>
      <c r="DK2478" s="240"/>
      <c r="DL2478" s="240"/>
    </row>
    <row r="2479" spans="1:116" x14ac:dyDescent="0.4">
      <c r="D2479" t="s">
        <v>541</v>
      </c>
      <c r="E2479" s="8"/>
      <c r="G2479" s="323">
        <f t="shared" si="4862"/>
        <v>45596</v>
      </c>
      <c r="H2479" s="16">
        <v>0.125</v>
      </c>
      <c r="I2479" s="60">
        <f t="shared" si="4863"/>
        <v>10</v>
      </c>
      <c r="J2479" s="60"/>
      <c r="K2479" s="38"/>
      <c r="L2479" s="38"/>
      <c r="M2479" s="38"/>
      <c r="N2479" s="38"/>
      <c r="O2479" s="38"/>
      <c r="P2479" s="38"/>
      <c r="R2479" s="15"/>
      <c r="S2479" s="240"/>
      <c r="T2479" s="240"/>
      <c r="U2479" s="240"/>
      <c r="V2479" s="240"/>
      <c r="W2479" s="240"/>
      <c r="X2479" s="240"/>
      <c r="Y2479" s="240"/>
      <c r="Z2479" s="240"/>
      <c r="AA2479" s="240"/>
      <c r="AB2479" s="240"/>
      <c r="AC2479" s="240"/>
      <c r="AD2479" s="240"/>
      <c r="AE2479" s="240"/>
      <c r="AF2479" s="240"/>
      <c r="AG2479" s="240"/>
      <c r="AH2479" s="240"/>
      <c r="AI2479" s="240"/>
      <c r="AJ2479" s="240"/>
      <c r="AK2479" s="240"/>
      <c r="AL2479" s="240"/>
      <c r="AM2479" s="240"/>
      <c r="AN2479" s="240"/>
      <c r="AO2479" s="240"/>
      <c r="AP2479" s="240"/>
      <c r="AQ2479" s="240"/>
      <c r="AR2479" s="240"/>
      <c r="AS2479" s="240"/>
      <c r="AT2479" s="240"/>
      <c r="AU2479" s="240"/>
      <c r="AV2479" s="240"/>
      <c r="AW2479" s="240"/>
      <c r="AX2479" s="240"/>
      <c r="AY2479" s="240"/>
      <c r="AZ2479" s="240"/>
      <c r="BA2479" s="240"/>
      <c r="BB2479" s="240"/>
      <c r="BC2479" s="240"/>
      <c r="BD2479" s="240"/>
      <c r="BE2479" s="240"/>
      <c r="BF2479" s="240"/>
      <c r="BG2479" s="240"/>
      <c r="BH2479" s="240"/>
      <c r="BI2479" s="240"/>
      <c r="BJ2479" s="240"/>
      <c r="BK2479" s="240"/>
      <c r="BL2479" s="240"/>
      <c r="BM2479" s="240"/>
      <c r="BN2479" s="240"/>
      <c r="BO2479" s="240"/>
      <c r="BP2479" s="240"/>
      <c r="BQ2479" s="240"/>
      <c r="BR2479" s="240"/>
      <c r="BS2479" s="240"/>
      <c r="BT2479" s="240"/>
      <c r="BU2479" s="240"/>
      <c r="BV2479" s="240"/>
      <c r="BW2479" s="240"/>
      <c r="BX2479" s="240"/>
      <c r="BY2479" s="240"/>
      <c r="BZ2479" s="240"/>
      <c r="CA2479" s="240"/>
      <c r="CB2479" s="240"/>
      <c r="CC2479" s="240"/>
      <c r="CD2479" s="240"/>
      <c r="CE2479" s="240"/>
      <c r="CF2479" s="240"/>
      <c r="CG2479" s="240"/>
      <c r="CH2479" s="240"/>
      <c r="CI2479" s="240"/>
      <c r="CJ2479" s="240"/>
      <c r="CK2479" s="240"/>
      <c r="CL2479" s="240"/>
      <c r="CN2479" s="240"/>
      <c r="CO2479" s="240"/>
      <c r="CP2479" s="240"/>
      <c r="CQ2479" s="240"/>
      <c r="CR2479" s="240"/>
      <c r="CS2479" s="240"/>
      <c r="CT2479" s="240"/>
      <c r="CU2479" s="240"/>
      <c r="CV2479" s="240"/>
      <c r="CW2479" s="240"/>
      <c r="CX2479" s="240"/>
      <c r="CY2479" s="240"/>
      <c r="CZ2479" s="240"/>
      <c r="DA2479" s="240"/>
      <c r="DB2479" s="240"/>
      <c r="DC2479" s="240"/>
      <c r="DD2479" s="240"/>
      <c r="DE2479" s="240"/>
      <c r="DF2479" s="240"/>
      <c r="DG2479" s="240"/>
      <c r="DH2479" s="240"/>
      <c r="DI2479" s="240"/>
      <c r="DJ2479" s="240"/>
      <c r="DK2479" s="240"/>
      <c r="DL2479" s="240"/>
    </row>
    <row r="2480" spans="1:116" x14ac:dyDescent="0.4">
      <c r="D2480" t="s">
        <v>541</v>
      </c>
      <c r="E2480" s="8"/>
      <c r="G2480" s="323">
        <f t="shared" si="4862"/>
        <v>45626</v>
      </c>
      <c r="H2480" s="16">
        <v>4.1666666666666664E-2</v>
      </c>
      <c r="I2480" s="60">
        <f t="shared" si="4863"/>
        <v>11</v>
      </c>
      <c r="J2480" s="60"/>
      <c r="K2480" s="38"/>
      <c r="L2480" s="38"/>
      <c r="M2480" s="38"/>
      <c r="N2480" s="38"/>
      <c r="O2480" s="38"/>
      <c r="P2480" s="38"/>
      <c r="R2480" s="15"/>
      <c r="S2480" s="240"/>
      <c r="T2480" s="240"/>
      <c r="U2480" s="240"/>
      <c r="V2480" s="240"/>
      <c r="W2480" s="240"/>
      <c r="X2480" s="240"/>
      <c r="Y2480" s="240"/>
      <c r="Z2480" s="240"/>
      <c r="AA2480" s="240"/>
      <c r="AB2480" s="240"/>
      <c r="AC2480" s="240"/>
      <c r="AD2480" s="240"/>
      <c r="AE2480" s="240"/>
      <c r="AF2480" s="240"/>
      <c r="AG2480" s="240"/>
      <c r="AH2480" s="240"/>
      <c r="AI2480" s="240"/>
      <c r="AJ2480" s="240"/>
      <c r="AK2480" s="240"/>
      <c r="AL2480" s="240"/>
      <c r="AM2480" s="240"/>
      <c r="AN2480" s="240"/>
      <c r="AO2480" s="240"/>
      <c r="AP2480" s="240"/>
      <c r="AQ2480" s="240"/>
      <c r="AR2480" s="240"/>
      <c r="AS2480" s="240"/>
      <c r="AT2480" s="240"/>
      <c r="AU2480" s="240"/>
      <c r="AV2480" s="240"/>
      <c r="AW2480" s="240"/>
      <c r="AX2480" s="240"/>
      <c r="AY2480" s="240"/>
      <c r="AZ2480" s="240"/>
      <c r="BA2480" s="240"/>
      <c r="BB2480" s="240"/>
      <c r="BC2480" s="240"/>
      <c r="BD2480" s="240"/>
      <c r="BE2480" s="240"/>
      <c r="BF2480" s="240"/>
      <c r="BG2480" s="240"/>
      <c r="BH2480" s="240"/>
      <c r="BI2480" s="240"/>
      <c r="BJ2480" s="240"/>
      <c r="BK2480" s="240"/>
      <c r="BL2480" s="240"/>
      <c r="BM2480" s="240"/>
      <c r="BN2480" s="240"/>
      <c r="BO2480" s="240"/>
      <c r="BP2480" s="240"/>
      <c r="BQ2480" s="240"/>
      <c r="BR2480" s="240"/>
      <c r="BS2480" s="240"/>
      <c r="BT2480" s="240"/>
      <c r="BU2480" s="240"/>
      <c r="BV2480" s="240"/>
      <c r="BW2480" s="240"/>
      <c r="BX2480" s="240"/>
      <c r="BY2480" s="240"/>
      <c r="BZ2480" s="240"/>
      <c r="CA2480" s="240"/>
      <c r="CB2480" s="240"/>
      <c r="CC2480" s="240"/>
      <c r="CD2480" s="240"/>
      <c r="CE2480" s="240"/>
      <c r="CF2480" s="240"/>
      <c r="CG2480" s="240"/>
      <c r="CH2480" s="240"/>
      <c r="CI2480" s="240"/>
      <c r="CJ2480" s="240"/>
      <c r="CK2480" s="240"/>
      <c r="CL2480" s="240"/>
      <c r="CN2480" s="240"/>
      <c r="CO2480" s="240"/>
      <c r="CP2480" s="240"/>
      <c r="CQ2480" s="240"/>
      <c r="CR2480" s="240"/>
      <c r="CS2480" s="240"/>
      <c r="CT2480" s="240"/>
      <c r="CU2480" s="240"/>
      <c r="CV2480" s="240"/>
      <c r="CW2480" s="240"/>
      <c r="CX2480" s="240"/>
      <c r="CY2480" s="240"/>
      <c r="CZ2480" s="240"/>
      <c r="DA2480" s="240"/>
      <c r="DB2480" s="240"/>
      <c r="DC2480" s="240"/>
      <c r="DD2480" s="240"/>
      <c r="DE2480" s="240"/>
      <c r="DF2480" s="240"/>
      <c r="DG2480" s="240"/>
      <c r="DH2480" s="240"/>
      <c r="DI2480" s="240"/>
      <c r="DJ2480" s="240"/>
      <c r="DK2480" s="240"/>
      <c r="DL2480" s="240"/>
    </row>
    <row r="2481" spans="1:116" x14ac:dyDescent="0.4">
      <c r="D2481" t="s">
        <v>541</v>
      </c>
      <c r="E2481" s="8"/>
      <c r="G2481" s="323">
        <f t="shared" si="4862"/>
        <v>45657</v>
      </c>
      <c r="H2481" s="16">
        <v>8.3000000000000004E-2</v>
      </c>
      <c r="I2481" s="60">
        <f t="shared" si="4863"/>
        <v>12</v>
      </c>
      <c r="J2481" s="60"/>
      <c r="K2481" s="38"/>
      <c r="L2481" s="38"/>
      <c r="M2481" s="38"/>
      <c r="N2481" s="38"/>
      <c r="O2481" s="38"/>
      <c r="P2481" s="38"/>
      <c r="R2481" s="15"/>
      <c r="S2481" s="240"/>
      <c r="T2481" s="240"/>
      <c r="U2481" s="240"/>
      <c r="V2481" s="240"/>
      <c r="W2481" s="240"/>
      <c r="X2481" s="240"/>
      <c r="Y2481" s="240"/>
      <c r="Z2481" s="240"/>
      <c r="AA2481" s="240"/>
      <c r="AB2481" s="240"/>
      <c r="AC2481" s="240"/>
      <c r="AD2481" s="240"/>
      <c r="AE2481" s="240"/>
      <c r="AF2481" s="240"/>
      <c r="AG2481" s="240"/>
      <c r="AH2481" s="240"/>
      <c r="AI2481" s="240"/>
      <c r="AJ2481" s="240"/>
      <c r="AK2481" s="240"/>
      <c r="AL2481" s="240"/>
      <c r="AM2481" s="240"/>
      <c r="AN2481" s="240"/>
      <c r="AO2481" s="240"/>
      <c r="AP2481" s="240"/>
      <c r="AQ2481" s="240"/>
      <c r="AR2481" s="240"/>
      <c r="AS2481" s="240"/>
      <c r="AT2481" s="240"/>
      <c r="AU2481" s="240"/>
      <c r="AV2481" s="240"/>
      <c r="AW2481" s="240"/>
      <c r="AX2481" s="240"/>
      <c r="AY2481" s="240"/>
      <c r="AZ2481" s="240"/>
      <c r="BA2481" s="240"/>
      <c r="BB2481" s="240"/>
      <c r="BC2481" s="240"/>
      <c r="BD2481" s="240"/>
      <c r="BE2481" s="240"/>
      <c r="BF2481" s="240"/>
      <c r="BG2481" s="240"/>
      <c r="BH2481" s="240"/>
      <c r="BI2481" s="240"/>
      <c r="BJ2481" s="240"/>
      <c r="BK2481" s="240"/>
      <c r="BL2481" s="240"/>
      <c r="BM2481" s="240"/>
      <c r="BN2481" s="240"/>
      <c r="BO2481" s="240"/>
      <c r="BP2481" s="240"/>
      <c r="BQ2481" s="240"/>
      <c r="BR2481" s="240"/>
      <c r="BS2481" s="240"/>
      <c r="BT2481" s="240"/>
      <c r="BU2481" s="240"/>
      <c r="BV2481" s="240"/>
      <c r="BW2481" s="240"/>
      <c r="BX2481" s="240"/>
      <c r="BY2481" s="240"/>
      <c r="BZ2481" s="240"/>
      <c r="CA2481" s="240"/>
      <c r="CB2481" s="240"/>
      <c r="CC2481" s="240"/>
      <c r="CD2481" s="240"/>
      <c r="CE2481" s="240"/>
      <c r="CF2481" s="240"/>
      <c r="CG2481" s="240"/>
      <c r="CH2481" s="240"/>
      <c r="CI2481" s="240"/>
      <c r="CJ2481" s="240"/>
      <c r="CK2481" s="240"/>
      <c r="CL2481" s="240"/>
      <c r="CN2481" s="240"/>
      <c r="CO2481" s="240"/>
      <c r="CP2481" s="240"/>
      <c r="CQ2481" s="240"/>
      <c r="CR2481" s="240"/>
      <c r="CS2481" s="240"/>
      <c r="CT2481" s="240"/>
      <c r="CU2481" s="240"/>
      <c r="CV2481" s="240"/>
      <c r="CW2481" s="240"/>
      <c r="CX2481" s="240"/>
      <c r="CY2481" s="240"/>
      <c r="CZ2481" s="240"/>
      <c r="DA2481" s="240"/>
      <c r="DB2481" s="240"/>
      <c r="DC2481" s="240"/>
      <c r="DD2481" s="240"/>
      <c r="DE2481" s="240"/>
      <c r="DF2481" s="240"/>
      <c r="DG2481" s="240"/>
      <c r="DH2481" s="240"/>
      <c r="DI2481" s="240"/>
      <c r="DJ2481" s="240"/>
      <c r="DK2481" s="240"/>
      <c r="DL2481" s="240"/>
    </row>
    <row r="2482" spans="1:116" x14ac:dyDescent="0.4">
      <c r="D2482" t="s">
        <v>541</v>
      </c>
      <c r="E2482" s="8"/>
      <c r="G2482" s="145" t="s">
        <v>62</v>
      </c>
      <c r="H2482" s="34">
        <f>1-SUM(H2470:H2481)</f>
        <v>3.3333333333340764E-4</v>
      </c>
      <c r="I2482" s="60"/>
      <c r="J2482" s="60"/>
      <c r="K2482" s="38"/>
      <c r="L2482" s="38"/>
      <c r="M2482" s="38"/>
      <c r="N2482" s="38"/>
      <c r="O2482" s="38"/>
      <c r="P2482" s="38"/>
      <c r="R2482" s="15"/>
      <c r="S2482" s="240"/>
      <c r="T2482" s="240"/>
      <c r="U2482" s="240"/>
      <c r="V2482" s="240"/>
      <c r="W2482" s="240"/>
      <c r="X2482" s="240"/>
      <c r="Y2482" s="240"/>
      <c r="Z2482" s="240"/>
      <c r="AA2482" s="240"/>
      <c r="AB2482" s="240"/>
      <c r="AC2482" s="240"/>
      <c r="AD2482" s="240"/>
      <c r="AE2482" s="240"/>
      <c r="AF2482" s="240"/>
      <c r="AG2482" s="240"/>
      <c r="AH2482" s="240"/>
      <c r="AI2482" s="240"/>
      <c r="AJ2482" s="240"/>
      <c r="AK2482" s="240"/>
      <c r="AL2482" s="240"/>
      <c r="AM2482" s="240"/>
      <c r="AN2482" s="240"/>
      <c r="AO2482" s="240"/>
      <c r="AP2482" s="240"/>
      <c r="AQ2482" s="240"/>
      <c r="AR2482" s="240"/>
      <c r="AS2482" s="240"/>
      <c r="AT2482" s="240"/>
      <c r="AU2482" s="240"/>
      <c r="AV2482" s="240"/>
      <c r="AW2482" s="240"/>
      <c r="AX2482" s="240"/>
      <c r="AY2482" s="240"/>
      <c r="AZ2482" s="240"/>
      <c r="BA2482" s="240"/>
      <c r="BB2482" s="240"/>
      <c r="BC2482" s="240"/>
      <c r="BD2482" s="240"/>
      <c r="BE2482" s="240"/>
      <c r="BF2482" s="240"/>
      <c r="BG2482" s="240"/>
      <c r="BH2482" s="240"/>
      <c r="BI2482" s="240"/>
      <c r="BJ2482" s="240"/>
      <c r="BK2482" s="240"/>
      <c r="BL2482" s="240"/>
      <c r="BM2482" s="240"/>
      <c r="BN2482" s="240"/>
      <c r="BO2482" s="240"/>
      <c r="BP2482" s="240"/>
      <c r="BQ2482" s="240"/>
      <c r="BR2482" s="240"/>
      <c r="BS2482" s="240"/>
      <c r="BT2482" s="240"/>
      <c r="BU2482" s="240"/>
      <c r="BV2482" s="240"/>
      <c r="BW2482" s="240"/>
      <c r="BX2482" s="240"/>
      <c r="BY2482" s="240"/>
      <c r="BZ2482" s="240"/>
      <c r="CA2482" s="240"/>
      <c r="CB2482" s="240"/>
      <c r="CC2482" s="240"/>
      <c r="CD2482" s="240"/>
      <c r="CE2482" s="240"/>
      <c r="CF2482" s="240"/>
      <c r="CG2482" s="240"/>
      <c r="CH2482" s="240"/>
      <c r="CI2482" s="240"/>
      <c r="CJ2482" s="240"/>
      <c r="CK2482" s="240"/>
      <c r="CL2482" s="240"/>
      <c r="CN2482" s="240"/>
      <c r="CO2482" s="240"/>
      <c r="CP2482" s="240"/>
      <c r="CQ2482" s="240"/>
      <c r="CR2482" s="240"/>
      <c r="CS2482" s="240"/>
      <c r="CT2482" s="240"/>
      <c r="CU2482" s="240"/>
      <c r="CV2482" s="240"/>
      <c r="CW2482" s="240"/>
      <c r="CX2482" s="240"/>
      <c r="CY2482" s="240"/>
      <c r="CZ2482" s="240"/>
      <c r="DA2482" s="240"/>
      <c r="DB2482" s="240"/>
      <c r="DC2482" s="240"/>
      <c r="DD2482" s="240"/>
      <c r="DE2482" s="240"/>
      <c r="DF2482" s="240"/>
      <c r="DG2482" s="240"/>
      <c r="DH2482" s="240"/>
      <c r="DI2482" s="240"/>
      <c r="DJ2482" s="240"/>
      <c r="DK2482" s="240"/>
      <c r="DL2482" s="240"/>
    </row>
    <row r="2483" spans="1:116" x14ac:dyDescent="0.4">
      <c r="B2483" t="s">
        <v>332</v>
      </c>
      <c r="D2483" t="s">
        <v>541</v>
      </c>
      <c r="E2483" s="8" t="str">
        <f t="shared" si="4861"/>
        <v>2483 SEASON MONTHL-TV-V</v>
      </c>
      <c r="G2483" s="136" t="str">
        <f>G2457</f>
        <v>Surgical procedures</v>
      </c>
      <c r="H2483" s="12"/>
      <c r="I2483" s="60"/>
      <c r="J2483" s="60"/>
      <c r="K2483" s="38"/>
      <c r="L2483" s="38"/>
      <c r="M2483" s="38"/>
      <c r="N2483" s="38"/>
      <c r="O2483" s="38"/>
      <c r="P2483" s="38"/>
      <c r="R2483" s="15"/>
      <c r="S2483" s="240"/>
      <c r="T2483" s="240"/>
      <c r="U2483" s="240"/>
      <c r="V2483" s="240"/>
      <c r="W2483" s="240"/>
      <c r="X2483" s="240"/>
      <c r="Y2483" s="240"/>
      <c r="Z2483" s="240"/>
      <c r="AA2483" s="240"/>
      <c r="AB2483" s="240"/>
      <c r="AC2483" s="240"/>
      <c r="AD2483" s="240"/>
      <c r="AE2483" s="240"/>
      <c r="AF2483" s="240"/>
      <c r="AG2483" s="240"/>
      <c r="AH2483" s="240"/>
      <c r="AI2483" s="240"/>
      <c r="AJ2483" s="240"/>
      <c r="AK2483" s="240"/>
      <c r="AL2483" s="240"/>
      <c r="AM2483" s="240"/>
      <c r="AN2483" s="240"/>
      <c r="AO2483" s="240"/>
      <c r="AP2483" s="240"/>
      <c r="AQ2483" s="240"/>
      <c r="AR2483" s="240"/>
      <c r="AS2483" s="240"/>
      <c r="AT2483" s="240"/>
      <c r="AU2483" s="240"/>
      <c r="AV2483" s="240"/>
      <c r="AW2483" s="240"/>
      <c r="AX2483" s="240"/>
      <c r="AY2483" s="240"/>
      <c r="AZ2483" s="240"/>
      <c r="BA2483" s="240"/>
      <c r="BB2483" s="240"/>
      <c r="BC2483" s="240"/>
      <c r="BD2483" s="240"/>
      <c r="BE2483" s="240"/>
      <c r="BF2483" s="240"/>
      <c r="BG2483" s="240"/>
      <c r="BH2483" s="240"/>
      <c r="BI2483" s="240"/>
      <c r="BJ2483" s="240"/>
      <c r="BK2483" s="240"/>
      <c r="BL2483" s="240"/>
      <c r="BM2483" s="240"/>
      <c r="BN2483" s="240"/>
      <c r="BO2483" s="240"/>
      <c r="BP2483" s="240"/>
      <c r="BQ2483" s="240"/>
      <c r="BR2483" s="240"/>
      <c r="BS2483" s="240"/>
      <c r="BT2483" s="240"/>
      <c r="BU2483" s="240"/>
      <c r="BV2483" s="240"/>
      <c r="BW2483" s="240"/>
      <c r="BX2483" s="240"/>
      <c r="BY2483" s="240"/>
      <c r="BZ2483" s="240"/>
      <c r="CA2483" s="240"/>
      <c r="CB2483" s="240"/>
      <c r="CC2483" s="240"/>
      <c r="CD2483" s="240"/>
      <c r="CE2483" s="240"/>
      <c r="CF2483" s="240"/>
      <c r="CG2483" s="240"/>
      <c r="CH2483" s="240"/>
      <c r="CI2483" s="240"/>
      <c r="CJ2483" s="240"/>
      <c r="CK2483" s="240"/>
      <c r="CL2483" s="240"/>
      <c r="CN2483" s="60"/>
      <c r="CO2483" s="76"/>
      <c r="CP2483" s="76"/>
      <c r="CQ2483" s="76"/>
      <c r="CR2483" s="76"/>
      <c r="CS2483" s="76"/>
      <c r="CT2483" s="76"/>
      <c r="CU2483" s="76"/>
      <c r="CV2483" s="76"/>
      <c r="CW2483" s="76"/>
      <c r="CX2483" s="76"/>
      <c r="CY2483" s="76"/>
      <c r="CZ2483" s="76"/>
      <c r="DA2483" s="76"/>
      <c r="DB2483" s="76"/>
      <c r="DC2483" s="76"/>
      <c r="DD2483" s="76"/>
      <c r="DE2483" s="76"/>
      <c r="DF2483" s="76"/>
      <c r="DG2483" s="76"/>
      <c r="DH2483" s="76"/>
      <c r="DI2483" s="76"/>
      <c r="DJ2483" s="76"/>
      <c r="DK2483" s="76"/>
      <c r="DL2483" s="76"/>
    </row>
    <row r="2484" spans="1:116" x14ac:dyDescent="0.4">
      <c r="B2484" t="s">
        <v>332</v>
      </c>
      <c r="D2484" t="s">
        <v>541</v>
      </c>
      <c r="E2484" s="8" t="str">
        <f>ROW()&amp;" "&amp;D2484</f>
        <v>2484 SEASON MONTHL-TV-V</v>
      </c>
      <c r="G2484" s="136" t="str">
        <f t="shared" ref="G2484:G2490" si="4864">G2458</f>
        <v>procedure</v>
      </c>
      <c r="H2484" s="27"/>
      <c r="I2484" s="78"/>
      <c r="J2484" s="78"/>
      <c r="K2484" s="33"/>
      <c r="L2484" s="33"/>
      <c r="M2484" s="33"/>
      <c r="N2484" s="33"/>
      <c r="O2484" s="33"/>
      <c r="P2484" s="33"/>
      <c r="R2484" s="33"/>
      <c r="S2484" s="80"/>
      <c r="T2484" s="80"/>
      <c r="U2484" s="80"/>
      <c r="V2484" s="80"/>
      <c r="W2484" s="80"/>
      <c r="X2484" s="80"/>
      <c r="Y2484" s="80"/>
      <c r="Z2484" s="80"/>
      <c r="AA2484" s="80"/>
      <c r="AB2484" s="80"/>
      <c r="AC2484" s="80"/>
      <c r="AD2484" s="80"/>
      <c r="AE2484" s="80"/>
      <c r="AF2484" s="80"/>
      <c r="AG2484" s="80"/>
      <c r="AH2484" s="80"/>
      <c r="AI2484" s="80"/>
      <c r="AJ2484" s="80"/>
      <c r="AK2484" s="80"/>
      <c r="AL2484" s="80"/>
      <c r="AM2484" s="80"/>
      <c r="AN2484" s="80"/>
      <c r="AO2484" s="80"/>
      <c r="AP2484" s="80"/>
      <c r="AQ2484" s="80"/>
      <c r="AR2484" s="80"/>
      <c r="AS2484" s="80"/>
      <c r="AT2484" s="80"/>
      <c r="AU2484" s="80"/>
      <c r="AV2484" s="80"/>
      <c r="AW2484" s="80"/>
      <c r="AX2484" s="80"/>
      <c r="AY2484" s="80"/>
      <c r="AZ2484" s="80"/>
      <c r="BA2484" s="80"/>
      <c r="BB2484" s="80"/>
      <c r="BC2484" s="80"/>
      <c r="BD2484" s="80"/>
      <c r="BE2484" s="80"/>
      <c r="BF2484" s="80"/>
      <c r="BG2484" s="80"/>
      <c r="BH2484" s="80"/>
      <c r="BI2484" s="80"/>
      <c r="BJ2484" s="80"/>
      <c r="BK2484" s="80"/>
      <c r="BL2484" s="80"/>
      <c r="BM2484" s="80"/>
      <c r="BN2484" s="80"/>
      <c r="BO2484" s="80"/>
      <c r="BP2484" s="80"/>
      <c r="BQ2484" s="80"/>
      <c r="BR2484" s="80"/>
      <c r="BS2484" s="80"/>
      <c r="BT2484" s="80"/>
      <c r="BU2484" s="80"/>
      <c r="BV2484" s="80"/>
      <c r="BW2484" s="80"/>
      <c r="BX2484" s="80"/>
      <c r="BY2484" s="80"/>
      <c r="BZ2484" s="80"/>
      <c r="CA2484" s="80"/>
      <c r="CB2484" s="80"/>
      <c r="CC2484" s="80"/>
      <c r="CD2484" s="80"/>
      <c r="CE2484" s="80"/>
      <c r="CF2484" s="80"/>
      <c r="CG2484" s="80"/>
      <c r="CH2484" s="80"/>
      <c r="CI2484" s="80"/>
      <c r="CJ2484" s="80"/>
      <c r="CK2484" s="80"/>
      <c r="CL2484" s="80"/>
      <c r="CN2484" s="78"/>
      <c r="CO2484" s="77"/>
      <c r="CP2484" s="77"/>
      <c r="CQ2484" s="77"/>
      <c r="CR2484" s="77"/>
      <c r="CS2484" s="77"/>
      <c r="CT2484" s="77"/>
      <c r="CU2484" s="77"/>
      <c r="CV2484" s="77"/>
      <c r="CW2484" s="77"/>
      <c r="CX2484" s="77"/>
      <c r="CY2484" s="77"/>
      <c r="CZ2484" s="77"/>
      <c r="DA2484" s="77"/>
      <c r="DB2484" s="77"/>
      <c r="DC2484" s="77"/>
      <c r="DD2484" s="77"/>
      <c r="DE2484" s="77"/>
      <c r="DF2484" s="77"/>
      <c r="DG2484" s="77"/>
      <c r="DH2484" s="77"/>
      <c r="DI2484" s="77"/>
      <c r="DJ2484" s="77"/>
      <c r="DK2484" s="77"/>
      <c r="DL2484" s="77"/>
    </row>
    <row r="2485" spans="1:116" x14ac:dyDescent="0.4">
      <c r="B2485" t="s">
        <v>332</v>
      </c>
      <c r="D2485" t="s">
        <v>541</v>
      </c>
      <c r="E2485" s="8" t="str">
        <f t="shared" ref="E2485:E2490" si="4865">ROW()&amp;" "&amp;D2485</f>
        <v>2485 SEASON MONTHL-TV-V</v>
      </c>
      <c r="G2485" s="136" t="str">
        <f t="shared" si="4864"/>
        <v>Primary revenue driver</v>
      </c>
      <c r="H2485" s="27"/>
      <c r="I2485" s="78"/>
      <c r="J2485" s="78"/>
      <c r="K2485" s="33"/>
      <c r="L2485" s="33"/>
      <c r="M2485" s="33"/>
      <c r="N2485" s="33"/>
      <c r="O2485" s="33"/>
      <c r="P2485" s="33"/>
      <c r="R2485" s="33"/>
      <c r="S2485" s="80" t="str">
        <f>S2459</f>
        <v>S$16</v>
      </c>
      <c r="T2485" s="80" t="str">
        <f t="shared" ref="T2485:CE2485" si="4866">T2459</f>
        <v>T$16</v>
      </c>
      <c r="U2485" s="80" t="str">
        <f t="shared" si="4866"/>
        <v>U$16</v>
      </c>
      <c r="V2485" s="80" t="str">
        <f t="shared" si="4866"/>
        <v>V$16</v>
      </c>
      <c r="W2485" s="80" t="str">
        <f t="shared" si="4866"/>
        <v>W$16</v>
      </c>
      <c r="X2485" s="80" t="str">
        <f t="shared" si="4866"/>
        <v>X$16</v>
      </c>
      <c r="Y2485" s="80" t="str">
        <f t="shared" si="4866"/>
        <v>Y$16</v>
      </c>
      <c r="Z2485" s="80" t="str">
        <f t="shared" si="4866"/>
        <v>Z$16</v>
      </c>
      <c r="AA2485" s="80" t="str">
        <f t="shared" si="4866"/>
        <v>AA$16</v>
      </c>
      <c r="AB2485" s="80" t="str">
        <f t="shared" si="4866"/>
        <v>AB$16</v>
      </c>
      <c r="AC2485" s="80" t="str">
        <f t="shared" si="4866"/>
        <v>AC$16</v>
      </c>
      <c r="AD2485" s="80" t="str">
        <f t="shared" si="4866"/>
        <v>AD$16</v>
      </c>
      <c r="AE2485" s="80" t="str">
        <f t="shared" si="4866"/>
        <v>AE$16</v>
      </c>
      <c r="AF2485" s="80" t="str">
        <f t="shared" si="4866"/>
        <v>AF$16</v>
      </c>
      <c r="AG2485" s="80" t="str">
        <f t="shared" si="4866"/>
        <v>AG$16</v>
      </c>
      <c r="AH2485" s="80" t="str">
        <f t="shared" si="4866"/>
        <v>AH$16</v>
      </c>
      <c r="AI2485" s="80" t="str">
        <f t="shared" si="4866"/>
        <v>AI$16</v>
      </c>
      <c r="AJ2485" s="80" t="str">
        <f t="shared" si="4866"/>
        <v>AJ$16</v>
      </c>
      <c r="AK2485" s="80" t="str">
        <f t="shared" si="4866"/>
        <v>AK$16</v>
      </c>
      <c r="AL2485" s="80" t="str">
        <f t="shared" si="4866"/>
        <v>AL$16</v>
      </c>
      <c r="AM2485" s="80" t="str">
        <f t="shared" si="4866"/>
        <v>AM$16</v>
      </c>
      <c r="AN2485" s="80" t="str">
        <f t="shared" si="4866"/>
        <v>AN$16</v>
      </c>
      <c r="AO2485" s="80" t="str">
        <f t="shared" si="4866"/>
        <v>AO$16</v>
      </c>
      <c r="AP2485" s="80" t="str">
        <f t="shared" si="4866"/>
        <v>AP$16</v>
      </c>
      <c r="AQ2485" s="80" t="str">
        <f t="shared" si="4866"/>
        <v>AQ$16</v>
      </c>
      <c r="AR2485" s="80" t="str">
        <f t="shared" si="4866"/>
        <v>AR$16</v>
      </c>
      <c r="AS2485" s="80" t="str">
        <f t="shared" si="4866"/>
        <v>AS$16</v>
      </c>
      <c r="AT2485" s="80" t="str">
        <f t="shared" si="4866"/>
        <v>AT$16</v>
      </c>
      <c r="AU2485" s="80" t="str">
        <f t="shared" si="4866"/>
        <v>AU$16</v>
      </c>
      <c r="AV2485" s="80" t="str">
        <f t="shared" si="4866"/>
        <v>AV$16</v>
      </c>
      <c r="AW2485" s="80" t="str">
        <f t="shared" si="4866"/>
        <v>AW$16</v>
      </c>
      <c r="AX2485" s="80" t="str">
        <f t="shared" si="4866"/>
        <v>AX$16</v>
      </c>
      <c r="AY2485" s="80" t="str">
        <f t="shared" si="4866"/>
        <v>AY$16</v>
      </c>
      <c r="AZ2485" s="80" t="str">
        <f t="shared" si="4866"/>
        <v>AZ$16</v>
      </c>
      <c r="BA2485" s="80" t="str">
        <f t="shared" si="4866"/>
        <v>BA$16</v>
      </c>
      <c r="BB2485" s="80" t="str">
        <f t="shared" si="4866"/>
        <v>BB$16</v>
      </c>
      <c r="BC2485" s="80" t="str">
        <f t="shared" si="4866"/>
        <v>BC$16</v>
      </c>
      <c r="BD2485" s="80" t="str">
        <f t="shared" si="4866"/>
        <v>BD$16</v>
      </c>
      <c r="BE2485" s="80" t="str">
        <f t="shared" si="4866"/>
        <v>BE$16</v>
      </c>
      <c r="BF2485" s="80" t="str">
        <f t="shared" si="4866"/>
        <v>BF$16</v>
      </c>
      <c r="BG2485" s="80" t="str">
        <f t="shared" si="4866"/>
        <v>BG$16</v>
      </c>
      <c r="BH2485" s="80" t="str">
        <f t="shared" si="4866"/>
        <v>BH$16</v>
      </c>
      <c r="BI2485" s="80" t="str">
        <f t="shared" si="4866"/>
        <v>BI$16</v>
      </c>
      <c r="BJ2485" s="80" t="str">
        <f t="shared" si="4866"/>
        <v>BJ$16</v>
      </c>
      <c r="BK2485" s="80" t="str">
        <f t="shared" si="4866"/>
        <v>BK$16</v>
      </c>
      <c r="BL2485" s="80" t="str">
        <f t="shared" si="4866"/>
        <v>BL$16</v>
      </c>
      <c r="BM2485" s="80" t="str">
        <f t="shared" si="4866"/>
        <v>BM$16</v>
      </c>
      <c r="BN2485" s="80" t="str">
        <f t="shared" si="4866"/>
        <v>BN$16</v>
      </c>
      <c r="BO2485" s="80" t="str">
        <f t="shared" si="4866"/>
        <v>BO$16</v>
      </c>
      <c r="BP2485" s="80" t="str">
        <f t="shared" si="4866"/>
        <v>BP$16</v>
      </c>
      <c r="BQ2485" s="80" t="str">
        <f t="shared" si="4866"/>
        <v>BQ$16</v>
      </c>
      <c r="BR2485" s="80" t="str">
        <f t="shared" si="4866"/>
        <v>BR$16</v>
      </c>
      <c r="BS2485" s="80" t="str">
        <f t="shared" si="4866"/>
        <v>BS$16</v>
      </c>
      <c r="BT2485" s="80" t="str">
        <f t="shared" si="4866"/>
        <v>BT$16</v>
      </c>
      <c r="BU2485" s="80" t="str">
        <f t="shared" si="4866"/>
        <v>BU$16</v>
      </c>
      <c r="BV2485" s="80" t="str">
        <f t="shared" si="4866"/>
        <v>BV$16</v>
      </c>
      <c r="BW2485" s="80" t="str">
        <f t="shared" si="4866"/>
        <v>BW$16</v>
      </c>
      <c r="BX2485" s="80" t="str">
        <f t="shared" si="4866"/>
        <v>BX$16</v>
      </c>
      <c r="BY2485" s="80" t="str">
        <f t="shared" si="4866"/>
        <v>BY$16</v>
      </c>
      <c r="BZ2485" s="80" t="str">
        <f t="shared" si="4866"/>
        <v>BZ$16</v>
      </c>
      <c r="CA2485" s="80" t="str">
        <f t="shared" si="4866"/>
        <v>CA$16</v>
      </c>
      <c r="CB2485" s="80" t="str">
        <f t="shared" si="4866"/>
        <v>CB$16</v>
      </c>
      <c r="CC2485" s="80" t="str">
        <f t="shared" si="4866"/>
        <v>CC$16</v>
      </c>
      <c r="CD2485" s="80" t="str">
        <f t="shared" si="4866"/>
        <v>CD$16</v>
      </c>
      <c r="CE2485" s="80" t="str">
        <f t="shared" si="4866"/>
        <v>CE$16</v>
      </c>
      <c r="CF2485" s="80" t="str">
        <f t="shared" ref="CF2485:CL2485" si="4867">CF2459</f>
        <v>CF$16</v>
      </c>
      <c r="CG2485" s="80" t="str">
        <f t="shared" si="4867"/>
        <v>CG$16</v>
      </c>
      <c r="CH2485" s="80" t="str">
        <f t="shared" si="4867"/>
        <v>CH$16</v>
      </c>
      <c r="CI2485" s="80" t="str">
        <f t="shared" si="4867"/>
        <v>CI$16</v>
      </c>
      <c r="CJ2485" s="80" t="str">
        <f t="shared" si="4867"/>
        <v>CJ$16</v>
      </c>
      <c r="CK2485" s="80" t="str">
        <f t="shared" si="4867"/>
        <v>CK$16</v>
      </c>
      <c r="CL2485" s="80" t="str">
        <f t="shared" si="4867"/>
        <v>CL$16</v>
      </c>
      <c r="CN2485" s="78"/>
      <c r="CO2485" s="80" t="str">
        <f t="shared" ref="CO2485:DL2485" si="4868">CO2459</f>
        <v>CO$16</v>
      </c>
      <c r="CP2485" s="80" t="str">
        <f t="shared" si="4868"/>
        <v>CP$16</v>
      </c>
      <c r="CQ2485" s="80" t="str">
        <f t="shared" si="4868"/>
        <v>CQ$16</v>
      </c>
      <c r="CR2485" s="80" t="str">
        <f t="shared" si="4868"/>
        <v>CR$16</v>
      </c>
      <c r="CS2485" s="80" t="str">
        <f t="shared" si="4868"/>
        <v>CS$16</v>
      </c>
      <c r="CT2485" s="80" t="str">
        <f t="shared" si="4868"/>
        <v>CT$16</v>
      </c>
      <c r="CU2485" s="80" t="str">
        <f t="shared" si="4868"/>
        <v>CU$16</v>
      </c>
      <c r="CV2485" s="80" t="str">
        <f t="shared" si="4868"/>
        <v>CV$16</v>
      </c>
      <c r="CW2485" s="80" t="str">
        <f t="shared" si="4868"/>
        <v>CW$16</v>
      </c>
      <c r="CX2485" s="80" t="str">
        <f t="shared" si="4868"/>
        <v>CX$16</v>
      </c>
      <c r="CY2485" s="80" t="str">
        <f t="shared" si="4868"/>
        <v>CY$16</v>
      </c>
      <c r="CZ2485" s="80" t="str">
        <f t="shared" si="4868"/>
        <v>CZ$16</v>
      </c>
      <c r="DA2485" s="80" t="str">
        <f t="shared" si="4868"/>
        <v>DA$16</v>
      </c>
      <c r="DB2485" s="80" t="str">
        <f t="shared" si="4868"/>
        <v>DB$16</v>
      </c>
      <c r="DC2485" s="80" t="str">
        <f t="shared" si="4868"/>
        <v>DC$16</v>
      </c>
      <c r="DD2485" s="80" t="str">
        <f t="shared" si="4868"/>
        <v>DD$16</v>
      </c>
      <c r="DE2485" s="80" t="str">
        <f t="shared" si="4868"/>
        <v>DE$16</v>
      </c>
      <c r="DF2485" s="80" t="str">
        <f t="shared" si="4868"/>
        <v>DF$16</v>
      </c>
      <c r="DG2485" s="80" t="str">
        <f t="shared" si="4868"/>
        <v>DG$16</v>
      </c>
      <c r="DH2485" s="80" t="str">
        <f t="shared" si="4868"/>
        <v>DH$16</v>
      </c>
      <c r="DI2485" s="80" t="str">
        <f t="shared" si="4868"/>
        <v>DI$16</v>
      </c>
      <c r="DJ2485" s="80" t="str">
        <f t="shared" si="4868"/>
        <v>DJ$16</v>
      </c>
      <c r="DK2485" s="80" t="str">
        <f t="shared" si="4868"/>
        <v>DK$16</v>
      </c>
      <c r="DL2485" s="80" t="str">
        <f t="shared" si="4868"/>
        <v>DL$16</v>
      </c>
    </row>
    <row r="2486" spans="1:116" x14ac:dyDescent="0.4">
      <c r="B2486" t="s">
        <v>332</v>
      </c>
      <c r="D2486" t="s">
        <v>541</v>
      </c>
      <c r="E2486" s="8" t="str">
        <f t="shared" si="4865"/>
        <v>2486 SEASON MONTHL-TV-V</v>
      </c>
      <c r="G2486" s="136" t="str">
        <f t="shared" si="4864"/>
        <v>Primary volume driver</v>
      </c>
      <c r="K2486" s="53"/>
      <c r="L2486" s="53"/>
      <c r="M2486" s="53"/>
      <c r="N2486" s="53"/>
      <c r="O2486" s="53"/>
      <c r="P2486" s="53"/>
      <c r="R2486" s="24"/>
      <c r="S2486" s="4" t="str">
        <f>ADDRESS(ROW(S2467),COLUMN(S2467),2)</f>
        <v>S$2467</v>
      </c>
      <c r="T2486" s="4" t="str">
        <f t="shared" ref="T2486:CE2486" si="4869">ADDRESS(ROW(T2467),COLUMN(T2467),2)</f>
        <v>T$2467</v>
      </c>
      <c r="U2486" s="4" t="str">
        <f t="shared" si="4869"/>
        <v>U$2467</v>
      </c>
      <c r="V2486" s="4" t="str">
        <f t="shared" si="4869"/>
        <v>V$2467</v>
      </c>
      <c r="W2486" s="4" t="str">
        <f t="shared" si="4869"/>
        <v>W$2467</v>
      </c>
      <c r="X2486" s="4" t="str">
        <f t="shared" si="4869"/>
        <v>X$2467</v>
      </c>
      <c r="Y2486" s="4" t="str">
        <f t="shared" si="4869"/>
        <v>Y$2467</v>
      </c>
      <c r="Z2486" s="4" t="str">
        <f t="shared" si="4869"/>
        <v>Z$2467</v>
      </c>
      <c r="AA2486" s="4" t="str">
        <f t="shared" si="4869"/>
        <v>AA$2467</v>
      </c>
      <c r="AB2486" s="4" t="str">
        <f t="shared" si="4869"/>
        <v>AB$2467</v>
      </c>
      <c r="AC2486" s="4" t="str">
        <f t="shared" si="4869"/>
        <v>AC$2467</v>
      </c>
      <c r="AD2486" s="4" t="str">
        <f t="shared" si="4869"/>
        <v>AD$2467</v>
      </c>
      <c r="AE2486" s="4" t="str">
        <f t="shared" si="4869"/>
        <v>AE$2467</v>
      </c>
      <c r="AF2486" s="4" t="str">
        <f t="shared" si="4869"/>
        <v>AF$2467</v>
      </c>
      <c r="AG2486" s="4" t="str">
        <f t="shared" si="4869"/>
        <v>AG$2467</v>
      </c>
      <c r="AH2486" s="4" t="str">
        <f t="shared" si="4869"/>
        <v>AH$2467</v>
      </c>
      <c r="AI2486" s="4" t="str">
        <f t="shared" si="4869"/>
        <v>AI$2467</v>
      </c>
      <c r="AJ2486" s="4" t="str">
        <f t="shared" si="4869"/>
        <v>AJ$2467</v>
      </c>
      <c r="AK2486" s="4" t="str">
        <f t="shared" si="4869"/>
        <v>AK$2467</v>
      </c>
      <c r="AL2486" s="4" t="str">
        <f t="shared" si="4869"/>
        <v>AL$2467</v>
      </c>
      <c r="AM2486" s="4" t="str">
        <f t="shared" si="4869"/>
        <v>AM$2467</v>
      </c>
      <c r="AN2486" s="4" t="str">
        <f t="shared" si="4869"/>
        <v>AN$2467</v>
      </c>
      <c r="AO2486" s="4" t="str">
        <f t="shared" si="4869"/>
        <v>AO$2467</v>
      </c>
      <c r="AP2486" s="4" t="str">
        <f t="shared" si="4869"/>
        <v>AP$2467</v>
      </c>
      <c r="AQ2486" s="4" t="str">
        <f t="shared" si="4869"/>
        <v>AQ$2467</v>
      </c>
      <c r="AR2486" s="4" t="str">
        <f t="shared" si="4869"/>
        <v>AR$2467</v>
      </c>
      <c r="AS2486" s="4" t="str">
        <f t="shared" si="4869"/>
        <v>AS$2467</v>
      </c>
      <c r="AT2486" s="4" t="str">
        <f t="shared" si="4869"/>
        <v>AT$2467</v>
      </c>
      <c r="AU2486" s="4" t="str">
        <f t="shared" si="4869"/>
        <v>AU$2467</v>
      </c>
      <c r="AV2486" s="4" t="str">
        <f t="shared" si="4869"/>
        <v>AV$2467</v>
      </c>
      <c r="AW2486" s="4" t="str">
        <f t="shared" si="4869"/>
        <v>AW$2467</v>
      </c>
      <c r="AX2486" s="4" t="str">
        <f t="shared" si="4869"/>
        <v>AX$2467</v>
      </c>
      <c r="AY2486" s="4" t="str">
        <f t="shared" si="4869"/>
        <v>AY$2467</v>
      </c>
      <c r="AZ2486" s="4" t="str">
        <f t="shared" si="4869"/>
        <v>AZ$2467</v>
      </c>
      <c r="BA2486" s="4" t="str">
        <f t="shared" si="4869"/>
        <v>BA$2467</v>
      </c>
      <c r="BB2486" s="4" t="str">
        <f t="shared" si="4869"/>
        <v>BB$2467</v>
      </c>
      <c r="BC2486" s="4" t="str">
        <f t="shared" si="4869"/>
        <v>BC$2467</v>
      </c>
      <c r="BD2486" s="4" t="str">
        <f t="shared" si="4869"/>
        <v>BD$2467</v>
      </c>
      <c r="BE2486" s="4" t="str">
        <f t="shared" si="4869"/>
        <v>BE$2467</v>
      </c>
      <c r="BF2486" s="4" t="str">
        <f t="shared" si="4869"/>
        <v>BF$2467</v>
      </c>
      <c r="BG2486" s="4" t="str">
        <f t="shared" si="4869"/>
        <v>BG$2467</v>
      </c>
      <c r="BH2486" s="4" t="str">
        <f t="shared" si="4869"/>
        <v>BH$2467</v>
      </c>
      <c r="BI2486" s="4" t="str">
        <f t="shared" si="4869"/>
        <v>BI$2467</v>
      </c>
      <c r="BJ2486" s="4" t="str">
        <f t="shared" si="4869"/>
        <v>BJ$2467</v>
      </c>
      <c r="BK2486" s="4" t="str">
        <f t="shared" si="4869"/>
        <v>BK$2467</v>
      </c>
      <c r="BL2486" s="4" t="str">
        <f t="shared" si="4869"/>
        <v>BL$2467</v>
      </c>
      <c r="BM2486" s="4" t="str">
        <f t="shared" si="4869"/>
        <v>BM$2467</v>
      </c>
      <c r="BN2486" s="4" t="str">
        <f t="shared" si="4869"/>
        <v>BN$2467</v>
      </c>
      <c r="BO2486" s="4" t="str">
        <f t="shared" si="4869"/>
        <v>BO$2467</v>
      </c>
      <c r="BP2486" s="4" t="str">
        <f t="shared" si="4869"/>
        <v>BP$2467</v>
      </c>
      <c r="BQ2486" s="4" t="str">
        <f t="shared" si="4869"/>
        <v>BQ$2467</v>
      </c>
      <c r="BR2486" s="4" t="str">
        <f t="shared" si="4869"/>
        <v>BR$2467</v>
      </c>
      <c r="BS2486" s="4" t="str">
        <f t="shared" si="4869"/>
        <v>BS$2467</v>
      </c>
      <c r="BT2486" s="4" t="str">
        <f t="shared" si="4869"/>
        <v>BT$2467</v>
      </c>
      <c r="BU2486" s="4" t="str">
        <f t="shared" si="4869"/>
        <v>BU$2467</v>
      </c>
      <c r="BV2486" s="4" t="str">
        <f t="shared" si="4869"/>
        <v>BV$2467</v>
      </c>
      <c r="BW2486" s="4" t="str">
        <f t="shared" si="4869"/>
        <v>BW$2467</v>
      </c>
      <c r="BX2486" s="4" t="str">
        <f t="shared" si="4869"/>
        <v>BX$2467</v>
      </c>
      <c r="BY2486" s="4" t="str">
        <f t="shared" si="4869"/>
        <v>BY$2467</v>
      </c>
      <c r="BZ2486" s="4" t="str">
        <f t="shared" si="4869"/>
        <v>BZ$2467</v>
      </c>
      <c r="CA2486" s="4" t="str">
        <f t="shared" si="4869"/>
        <v>CA$2467</v>
      </c>
      <c r="CB2486" s="4" t="str">
        <f t="shared" si="4869"/>
        <v>CB$2467</v>
      </c>
      <c r="CC2486" s="4" t="str">
        <f t="shared" si="4869"/>
        <v>CC$2467</v>
      </c>
      <c r="CD2486" s="4" t="str">
        <f t="shared" si="4869"/>
        <v>CD$2467</v>
      </c>
      <c r="CE2486" s="4" t="str">
        <f t="shared" si="4869"/>
        <v>CE$2467</v>
      </c>
      <c r="CF2486" s="4" t="str">
        <f t="shared" ref="CF2486:CL2486" si="4870">ADDRESS(ROW(CF2467),COLUMN(CF2467),2)</f>
        <v>CF$2467</v>
      </c>
      <c r="CG2486" s="4" t="str">
        <f t="shared" si="4870"/>
        <v>CG$2467</v>
      </c>
      <c r="CH2486" s="4" t="str">
        <f t="shared" si="4870"/>
        <v>CH$2467</v>
      </c>
      <c r="CI2486" s="4" t="str">
        <f t="shared" si="4870"/>
        <v>CI$2467</v>
      </c>
      <c r="CJ2486" s="4" t="str">
        <f t="shared" si="4870"/>
        <v>CJ$2467</v>
      </c>
      <c r="CK2486" s="4" t="str">
        <f t="shared" si="4870"/>
        <v>CK$2467</v>
      </c>
      <c r="CL2486" s="4" t="str">
        <f t="shared" si="4870"/>
        <v>CL$2467</v>
      </c>
      <c r="CO2486" s="212" t="e">
        <f>ADDRESS(ROW(#REF!),COLUMN(#REF!),2)</f>
        <v>#REF!</v>
      </c>
      <c r="CP2486" s="212" t="e">
        <f>ADDRESS(ROW(#REF!),COLUMN(#REF!),2)</f>
        <v>#REF!</v>
      </c>
      <c r="CQ2486" s="212" t="e">
        <f>ADDRESS(ROW(#REF!),COLUMN(#REF!),2)</f>
        <v>#REF!</v>
      </c>
      <c r="CR2486" s="212" t="e">
        <f>ADDRESS(ROW(#REF!),COLUMN(#REF!),2)</f>
        <v>#REF!</v>
      </c>
      <c r="CS2486" s="212" t="e">
        <f>ADDRESS(ROW(#REF!),COLUMN(#REF!),2)</f>
        <v>#REF!</v>
      </c>
      <c r="CT2486" s="212" t="e">
        <f>ADDRESS(ROW(#REF!),COLUMN(#REF!),2)</f>
        <v>#REF!</v>
      </c>
      <c r="CU2486" s="212" t="e">
        <f>ADDRESS(ROW(#REF!),COLUMN(#REF!),2)</f>
        <v>#REF!</v>
      </c>
      <c r="CV2486" s="212" t="e">
        <f>ADDRESS(ROW(#REF!),COLUMN(#REF!),2)</f>
        <v>#REF!</v>
      </c>
      <c r="CW2486" s="212" t="e">
        <f>ADDRESS(ROW(#REF!),COLUMN(#REF!),2)</f>
        <v>#REF!</v>
      </c>
      <c r="CX2486" s="212" t="e">
        <f>ADDRESS(ROW(#REF!),COLUMN(#REF!),2)</f>
        <v>#REF!</v>
      </c>
      <c r="CY2486" s="212" t="e">
        <f>ADDRESS(ROW(#REF!),COLUMN(#REF!),2)</f>
        <v>#REF!</v>
      </c>
      <c r="CZ2486" s="212" t="e">
        <f>ADDRESS(ROW(#REF!),COLUMN(#REF!),2)</f>
        <v>#REF!</v>
      </c>
      <c r="DA2486" s="212" t="e">
        <f>ADDRESS(ROW(#REF!),COLUMN(#REF!),2)</f>
        <v>#REF!</v>
      </c>
      <c r="DB2486" s="212" t="e">
        <f>ADDRESS(ROW(#REF!),COLUMN(#REF!),2)</f>
        <v>#REF!</v>
      </c>
      <c r="DC2486" s="212" t="e">
        <f>ADDRESS(ROW(#REF!),COLUMN(#REF!),2)</f>
        <v>#REF!</v>
      </c>
      <c r="DD2486" s="212" t="e">
        <f>ADDRESS(ROW(#REF!),COLUMN(#REF!),2)</f>
        <v>#REF!</v>
      </c>
      <c r="DE2486" s="212" t="e">
        <f>ADDRESS(ROW(#REF!),COLUMN(#REF!),2)</f>
        <v>#REF!</v>
      </c>
      <c r="DF2486" s="212" t="e">
        <f>ADDRESS(ROW(#REF!),COLUMN(#REF!),2)</f>
        <v>#REF!</v>
      </c>
      <c r="DG2486" s="212" t="e">
        <f>ADDRESS(ROW(#REF!),COLUMN(#REF!),2)</f>
        <v>#REF!</v>
      </c>
      <c r="DH2486" s="212" t="e">
        <f>ADDRESS(ROW(#REF!),COLUMN(#REF!),2)</f>
        <v>#REF!</v>
      </c>
      <c r="DI2486" s="212" t="e">
        <f>ADDRESS(ROW(#REF!),COLUMN(#REF!),2)</f>
        <v>#REF!</v>
      </c>
      <c r="DJ2486" s="212" t="e">
        <f>ADDRESS(ROW(#REF!),COLUMN(#REF!),2)</f>
        <v>#REF!</v>
      </c>
      <c r="DK2486" s="212" t="e">
        <f>ADDRESS(ROW(#REF!),COLUMN(#REF!),2)</f>
        <v>#REF!</v>
      </c>
      <c r="DL2486" s="212" t="e">
        <f>ADDRESS(ROW(#REF!),COLUMN(#REF!),2)</f>
        <v>#REF!</v>
      </c>
    </row>
    <row r="2487" spans="1:116" x14ac:dyDescent="0.4">
      <c r="B2487" t="s">
        <v>332</v>
      </c>
      <c r="D2487" t="s">
        <v>541</v>
      </c>
      <c r="E2487" s="8" t="str">
        <f t="shared" si="4865"/>
        <v>2487 SEASON MONTHL-TV-V</v>
      </c>
      <c r="G2487" s="136" t="str">
        <f t="shared" si="4864"/>
        <v>(Secondary label)</v>
      </c>
      <c r="H2487" s="12"/>
      <c r="I2487" s="60"/>
      <c r="J2487" s="60"/>
      <c r="K2487" s="15"/>
      <c r="L2487" s="15"/>
      <c r="M2487" s="15"/>
      <c r="N2487" s="15"/>
      <c r="O2487" s="15"/>
      <c r="P2487" s="15"/>
      <c r="R2487" s="15"/>
      <c r="S2487" s="80"/>
      <c r="T2487" s="80"/>
      <c r="U2487" s="80"/>
      <c r="V2487" s="80"/>
      <c r="W2487" s="80"/>
      <c r="X2487" s="80"/>
      <c r="Y2487" s="80"/>
      <c r="Z2487" s="80"/>
      <c r="AA2487" s="80"/>
      <c r="AB2487" s="80"/>
      <c r="AC2487" s="80"/>
      <c r="AD2487" s="80"/>
      <c r="AE2487" s="80"/>
      <c r="AF2487" s="80"/>
      <c r="AG2487" s="80"/>
      <c r="AH2487" s="80"/>
      <c r="AI2487" s="80"/>
      <c r="AJ2487" s="80"/>
      <c r="AK2487" s="80"/>
      <c r="AL2487" s="80"/>
      <c r="AM2487" s="80"/>
      <c r="AN2487" s="80"/>
      <c r="AO2487" s="80"/>
      <c r="AP2487" s="80"/>
      <c r="AQ2487" s="80"/>
      <c r="AR2487" s="80"/>
      <c r="AS2487" s="80"/>
      <c r="AT2487" s="80"/>
      <c r="AU2487" s="80"/>
      <c r="AV2487" s="80"/>
      <c r="AW2487" s="80"/>
      <c r="AX2487" s="80"/>
      <c r="AY2487" s="80"/>
      <c r="AZ2487" s="80"/>
      <c r="BA2487" s="80"/>
      <c r="BB2487" s="80"/>
      <c r="BC2487" s="80"/>
      <c r="BD2487" s="80"/>
      <c r="BE2487" s="80"/>
      <c r="BF2487" s="80"/>
      <c r="BG2487" s="80"/>
      <c r="BH2487" s="80"/>
      <c r="BI2487" s="80"/>
      <c r="BJ2487" s="80"/>
      <c r="BK2487" s="80"/>
      <c r="BL2487" s="80"/>
      <c r="BM2487" s="80"/>
      <c r="BN2487" s="80"/>
      <c r="BO2487" s="80"/>
      <c r="BP2487" s="80"/>
      <c r="BQ2487" s="80"/>
      <c r="BR2487" s="80"/>
      <c r="BS2487" s="80"/>
      <c r="BT2487" s="80"/>
      <c r="BU2487" s="80"/>
      <c r="BV2487" s="80"/>
      <c r="BW2487" s="80"/>
      <c r="BX2487" s="80"/>
      <c r="BY2487" s="80"/>
      <c r="BZ2487" s="80"/>
      <c r="CA2487" s="80"/>
      <c r="CB2487" s="80"/>
      <c r="CC2487" s="80"/>
      <c r="CD2487" s="80"/>
      <c r="CE2487" s="80"/>
      <c r="CF2487" s="80"/>
      <c r="CG2487" s="80"/>
      <c r="CH2487" s="80"/>
      <c r="CI2487" s="80"/>
      <c r="CJ2487" s="80"/>
      <c r="CK2487" s="80"/>
      <c r="CL2487" s="80"/>
      <c r="CN2487" s="60"/>
    </row>
    <row r="2488" spans="1:116" x14ac:dyDescent="0.4">
      <c r="B2488" t="s">
        <v>332</v>
      </c>
      <c r="D2488" t="s">
        <v>541</v>
      </c>
      <c r="E2488" s="8" t="str">
        <f t="shared" si="4865"/>
        <v>2488 SEASON MONTHL-TV-V</v>
      </c>
      <c r="G2488" s="136" t="str">
        <f t="shared" si="4864"/>
        <v xml:space="preserve">secondary unit </v>
      </c>
      <c r="H2488" s="12"/>
      <c r="I2488" s="60"/>
      <c r="J2488" s="60"/>
      <c r="K2488" s="15"/>
      <c r="L2488" s="15"/>
      <c r="M2488" s="15"/>
      <c r="N2488" s="15"/>
      <c r="O2488" s="15"/>
      <c r="P2488" s="15"/>
      <c r="R2488" s="15"/>
      <c r="S2488" s="76"/>
      <c r="T2488" s="76"/>
      <c r="U2488" s="76"/>
      <c r="V2488" s="76"/>
      <c r="W2488" s="76"/>
      <c r="X2488" s="76"/>
      <c r="Y2488" s="76"/>
      <c r="Z2488" s="76"/>
      <c r="AA2488" s="76"/>
      <c r="AB2488" s="76"/>
      <c r="AC2488" s="76"/>
      <c r="AD2488" s="76"/>
      <c r="AE2488" s="76"/>
      <c r="AF2488" s="76"/>
      <c r="AG2488" s="76"/>
      <c r="AH2488" s="76"/>
      <c r="AI2488" s="76"/>
      <c r="AJ2488" s="76"/>
      <c r="AK2488" s="76"/>
      <c r="AL2488" s="76"/>
      <c r="AM2488" s="76"/>
      <c r="AN2488" s="76"/>
      <c r="AO2488" s="76"/>
      <c r="AP2488" s="76"/>
      <c r="AQ2488" s="76"/>
      <c r="AR2488" s="76"/>
      <c r="AS2488" s="76"/>
      <c r="AT2488" s="76"/>
      <c r="AU2488" s="76"/>
      <c r="AV2488" s="76"/>
      <c r="AW2488" s="76"/>
      <c r="AX2488" s="76"/>
      <c r="AY2488" s="76"/>
      <c r="AZ2488" s="76"/>
      <c r="BA2488" s="76"/>
      <c r="BB2488" s="76"/>
      <c r="BC2488" s="76"/>
      <c r="BD2488" s="76"/>
      <c r="BE2488" s="76"/>
      <c r="BF2488" s="76"/>
      <c r="BG2488" s="76"/>
      <c r="BH2488" s="76"/>
      <c r="BI2488" s="76"/>
      <c r="BJ2488" s="76"/>
      <c r="BK2488" s="76"/>
      <c r="BL2488" s="76"/>
      <c r="BM2488" s="76"/>
      <c r="BN2488" s="76"/>
      <c r="BO2488" s="76"/>
      <c r="BP2488" s="76"/>
      <c r="BQ2488" s="76"/>
      <c r="BR2488" s="76"/>
      <c r="BS2488" s="76"/>
      <c r="BT2488" s="76"/>
      <c r="BU2488" s="76"/>
      <c r="BV2488" s="76"/>
      <c r="BW2488" s="76"/>
      <c r="BX2488" s="76"/>
      <c r="BY2488" s="76"/>
      <c r="BZ2488" s="76"/>
      <c r="CA2488" s="76"/>
      <c r="CB2488" s="76"/>
      <c r="CC2488" s="76"/>
      <c r="CD2488" s="76"/>
      <c r="CE2488" s="76"/>
      <c r="CF2488" s="76"/>
      <c r="CG2488" s="76"/>
      <c r="CH2488" s="76"/>
      <c r="CI2488" s="76"/>
      <c r="CJ2488" s="76"/>
      <c r="CK2488" s="76"/>
      <c r="CL2488" s="76"/>
      <c r="CN2488" s="60"/>
      <c r="CO2488" s="76"/>
      <c r="CP2488" s="76"/>
      <c r="CQ2488" s="76"/>
      <c r="CR2488" s="76"/>
      <c r="CS2488" s="76"/>
      <c r="CT2488" s="76"/>
      <c r="CU2488" s="76"/>
      <c r="CV2488" s="76"/>
      <c r="CW2488" s="76"/>
      <c r="CX2488" s="76"/>
      <c r="CY2488" s="76"/>
      <c r="CZ2488" s="76"/>
      <c r="DA2488" s="76"/>
      <c r="DB2488" s="76"/>
      <c r="DC2488" s="76"/>
      <c r="DD2488" s="76"/>
      <c r="DE2488" s="76"/>
      <c r="DF2488" s="76"/>
      <c r="DG2488" s="76"/>
      <c r="DH2488" s="76"/>
      <c r="DI2488" s="76"/>
      <c r="DJ2488" s="76"/>
      <c r="DK2488" s="76"/>
      <c r="DL2488" s="76"/>
    </row>
    <row r="2489" spans="1:116" x14ac:dyDescent="0.4">
      <c r="B2489" t="s">
        <v>332</v>
      </c>
      <c r="D2489" t="s">
        <v>541</v>
      </c>
      <c r="E2489" s="8" t="str">
        <f t="shared" si="4865"/>
        <v>2489 SEASON MONTHL-TV-V</v>
      </c>
      <c r="G2489" s="136" t="str">
        <f t="shared" si="4864"/>
        <v>Secondary revenue driver</v>
      </c>
      <c r="H2489" s="12"/>
      <c r="I2489" s="60"/>
      <c r="J2489" s="60"/>
      <c r="K2489" s="15"/>
      <c r="L2489" s="15"/>
      <c r="M2489" s="15"/>
      <c r="N2489" s="15"/>
      <c r="O2489" s="15"/>
      <c r="P2489" s="15"/>
      <c r="R2489" s="15"/>
      <c r="S2489" s="80" t="str">
        <f>S2463</f>
        <v>S$18</v>
      </c>
      <c r="T2489" s="80" t="str">
        <f t="shared" ref="T2489:CE2489" si="4871">T2463</f>
        <v>T$18</v>
      </c>
      <c r="U2489" s="80" t="str">
        <f t="shared" si="4871"/>
        <v>U$18</v>
      </c>
      <c r="V2489" s="80" t="str">
        <f t="shared" si="4871"/>
        <v>V$18</v>
      </c>
      <c r="W2489" s="80" t="str">
        <f t="shared" si="4871"/>
        <v>W$18</v>
      </c>
      <c r="X2489" s="80" t="str">
        <f t="shared" si="4871"/>
        <v>X$18</v>
      </c>
      <c r="Y2489" s="80" t="str">
        <f t="shared" si="4871"/>
        <v>Y$18</v>
      </c>
      <c r="Z2489" s="80" t="str">
        <f t="shared" si="4871"/>
        <v>Z$18</v>
      </c>
      <c r="AA2489" s="80" t="str">
        <f t="shared" si="4871"/>
        <v>AA$18</v>
      </c>
      <c r="AB2489" s="80" t="str">
        <f t="shared" si="4871"/>
        <v>AB$18</v>
      </c>
      <c r="AC2489" s="80" t="str">
        <f t="shared" si="4871"/>
        <v>AC$18</v>
      </c>
      <c r="AD2489" s="80" t="str">
        <f t="shared" si="4871"/>
        <v>AD$18</v>
      </c>
      <c r="AE2489" s="80" t="str">
        <f t="shared" si="4871"/>
        <v>AE$18</v>
      </c>
      <c r="AF2489" s="80" t="str">
        <f t="shared" si="4871"/>
        <v>AF$18</v>
      </c>
      <c r="AG2489" s="80" t="str">
        <f t="shared" si="4871"/>
        <v>AG$18</v>
      </c>
      <c r="AH2489" s="80" t="str">
        <f t="shared" si="4871"/>
        <v>AH$18</v>
      </c>
      <c r="AI2489" s="80" t="str">
        <f t="shared" si="4871"/>
        <v>AI$18</v>
      </c>
      <c r="AJ2489" s="80" t="str">
        <f t="shared" si="4871"/>
        <v>AJ$18</v>
      </c>
      <c r="AK2489" s="80" t="str">
        <f t="shared" si="4871"/>
        <v>AK$18</v>
      </c>
      <c r="AL2489" s="80" t="str">
        <f t="shared" si="4871"/>
        <v>AL$18</v>
      </c>
      <c r="AM2489" s="80" t="str">
        <f t="shared" si="4871"/>
        <v>AM$18</v>
      </c>
      <c r="AN2489" s="80" t="str">
        <f t="shared" si="4871"/>
        <v>AN$18</v>
      </c>
      <c r="AO2489" s="80" t="str">
        <f t="shared" si="4871"/>
        <v>AO$18</v>
      </c>
      <c r="AP2489" s="80" t="str">
        <f t="shared" si="4871"/>
        <v>AP$18</v>
      </c>
      <c r="AQ2489" s="80" t="str">
        <f t="shared" si="4871"/>
        <v>AQ$18</v>
      </c>
      <c r="AR2489" s="80" t="str">
        <f t="shared" si="4871"/>
        <v>AR$18</v>
      </c>
      <c r="AS2489" s="80" t="str">
        <f t="shared" si="4871"/>
        <v>AS$18</v>
      </c>
      <c r="AT2489" s="80" t="str">
        <f t="shared" si="4871"/>
        <v>AT$18</v>
      </c>
      <c r="AU2489" s="80" t="str">
        <f t="shared" si="4871"/>
        <v>AU$18</v>
      </c>
      <c r="AV2489" s="80" t="str">
        <f t="shared" si="4871"/>
        <v>AV$18</v>
      </c>
      <c r="AW2489" s="80" t="str">
        <f t="shared" si="4871"/>
        <v>AW$18</v>
      </c>
      <c r="AX2489" s="80" t="str">
        <f t="shared" si="4871"/>
        <v>AX$18</v>
      </c>
      <c r="AY2489" s="80" t="str">
        <f t="shared" si="4871"/>
        <v>AY$18</v>
      </c>
      <c r="AZ2489" s="80" t="str">
        <f t="shared" si="4871"/>
        <v>AZ$18</v>
      </c>
      <c r="BA2489" s="80" t="str">
        <f t="shared" si="4871"/>
        <v>BA$18</v>
      </c>
      <c r="BB2489" s="80" t="str">
        <f t="shared" si="4871"/>
        <v>BB$18</v>
      </c>
      <c r="BC2489" s="80" t="str">
        <f t="shared" si="4871"/>
        <v>BC$18</v>
      </c>
      <c r="BD2489" s="80" t="str">
        <f t="shared" si="4871"/>
        <v>BD$18</v>
      </c>
      <c r="BE2489" s="80" t="str">
        <f t="shared" si="4871"/>
        <v>BE$18</v>
      </c>
      <c r="BF2489" s="80" t="str">
        <f t="shared" si="4871"/>
        <v>BF$18</v>
      </c>
      <c r="BG2489" s="80" t="str">
        <f t="shared" si="4871"/>
        <v>BG$18</v>
      </c>
      <c r="BH2489" s="80" t="str">
        <f t="shared" si="4871"/>
        <v>BH$18</v>
      </c>
      <c r="BI2489" s="80" t="str">
        <f t="shared" si="4871"/>
        <v>BI$18</v>
      </c>
      <c r="BJ2489" s="80" t="str">
        <f t="shared" si="4871"/>
        <v>BJ$18</v>
      </c>
      <c r="BK2489" s="80" t="str">
        <f t="shared" si="4871"/>
        <v>BK$18</v>
      </c>
      <c r="BL2489" s="80" t="str">
        <f t="shared" si="4871"/>
        <v>BL$18</v>
      </c>
      <c r="BM2489" s="80" t="str">
        <f t="shared" si="4871"/>
        <v>BM$18</v>
      </c>
      <c r="BN2489" s="80" t="str">
        <f t="shared" si="4871"/>
        <v>BN$18</v>
      </c>
      <c r="BO2489" s="80" t="str">
        <f t="shared" si="4871"/>
        <v>BO$18</v>
      </c>
      <c r="BP2489" s="80" t="str">
        <f t="shared" si="4871"/>
        <v>BP$18</v>
      </c>
      <c r="BQ2489" s="80" t="str">
        <f t="shared" si="4871"/>
        <v>BQ$18</v>
      </c>
      <c r="BR2489" s="80" t="str">
        <f t="shared" si="4871"/>
        <v>BR$18</v>
      </c>
      <c r="BS2489" s="80" t="str">
        <f t="shared" si="4871"/>
        <v>BS$18</v>
      </c>
      <c r="BT2489" s="80" t="str">
        <f t="shared" si="4871"/>
        <v>BT$18</v>
      </c>
      <c r="BU2489" s="80" t="str">
        <f t="shared" si="4871"/>
        <v>BU$18</v>
      </c>
      <c r="BV2489" s="80" t="str">
        <f t="shared" si="4871"/>
        <v>BV$18</v>
      </c>
      <c r="BW2489" s="80" t="str">
        <f t="shared" si="4871"/>
        <v>BW$18</v>
      </c>
      <c r="BX2489" s="80" t="str">
        <f t="shared" si="4871"/>
        <v>BX$18</v>
      </c>
      <c r="BY2489" s="80" t="str">
        <f t="shared" si="4871"/>
        <v>BY$18</v>
      </c>
      <c r="BZ2489" s="80" t="str">
        <f t="shared" si="4871"/>
        <v>BZ$18</v>
      </c>
      <c r="CA2489" s="80" t="str">
        <f t="shared" si="4871"/>
        <v>CA$18</v>
      </c>
      <c r="CB2489" s="80" t="str">
        <f t="shared" si="4871"/>
        <v>CB$18</v>
      </c>
      <c r="CC2489" s="80" t="str">
        <f t="shared" si="4871"/>
        <v>CC$18</v>
      </c>
      <c r="CD2489" s="80" t="str">
        <f t="shared" si="4871"/>
        <v>CD$18</v>
      </c>
      <c r="CE2489" s="80" t="str">
        <f t="shared" si="4871"/>
        <v>CE$18</v>
      </c>
      <c r="CF2489" s="80" t="str">
        <f t="shared" ref="CF2489:CL2489" si="4872">CF2463</f>
        <v>CF$18</v>
      </c>
      <c r="CG2489" s="80" t="str">
        <f t="shared" si="4872"/>
        <v>CG$18</v>
      </c>
      <c r="CH2489" s="80" t="str">
        <f t="shared" si="4872"/>
        <v>CH$18</v>
      </c>
      <c r="CI2489" s="80" t="str">
        <f t="shared" si="4872"/>
        <v>CI$18</v>
      </c>
      <c r="CJ2489" s="80" t="str">
        <f t="shared" si="4872"/>
        <v>CJ$18</v>
      </c>
      <c r="CK2489" s="80" t="str">
        <f t="shared" si="4872"/>
        <v>CK$18</v>
      </c>
      <c r="CL2489" s="80" t="str">
        <f t="shared" si="4872"/>
        <v>CL$18</v>
      </c>
      <c r="CN2489" s="60"/>
      <c r="CO2489" s="76"/>
      <c r="CP2489" s="76"/>
      <c r="CQ2489" s="76"/>
      <c r="CR2489" s="76"/>
      <c r="CS2489" s="76"/>
      <c r="CT2489" s="76"/>
      <c r="CU2489" s="76"/>
      <c r="CV2489" s="76"/>
      <c r="CW2489" s="76"/>
      <c r="CX2489" s="76"/>
      <c r="CY2489" s="76"/>
      <c r="CZ2489" s="76"/>
      <c r="DA2489" s="76"/>
      <c r="DB2489" s="76"/>
      <c r="DC2489" s="76"/>
      <c r="DD2489" s="76"/>
      <c r="DE2489" s="76"/>
      <c r="DF2489" s="76"/>
      <c r="DG2489" s="76"/>
      <c r="DH2489" s="76"/>
      <c r="DI2489" s="76"/>
      <c r="DJ2489" s="76"/>
      <c r="DK2489" s="76"/>
      <c r="DL2489" s="76"/>
    </row>
    <row r="2490" spans="1:116" x14ac:dyDescent="0.4">
      <c r="B2490" t="s">
        <v>332</v>
      </c>
      <c r="D2490" t="s">
        <v>541</v>
      </c>
      <c r="E2490" s="8" t="str">
        <f t="shared" si="4865"/>
        <v>2490 SEASON MONTHL-TV-V</v>
      </c>
      <c r="G2490" s="136" t="str">
        <f t="shared" si="4864"/>
        <v>Secondary volume driver</v>
      </c>
      <c r="H2490" s="12"/>
      <c r="I2490" s="60"/>
      <c r="J2490" s="60"/>
      <c r="K2490" s="15"/>
      <c r="L2490" s="15"/>
      <c r="M2490" s="15"/>
      <c r="N2490" s="15"/>
      <c r="O2490" s="15"/>
      <c r="P2490" s="15"/>
      <c r="R2490" s="15"/>
      <c r="S2490" s="80" t="str">
        <f>S2464</f>
        <v>S$19</v>
      </c>
      <c r="T2490" s="80" t="str">
        <f t="shared" ref="T2490:CE2490" si="4873">T2464</f>
        <v>T$19</v>
      </c>
      <c r="U2490" s="80" t="str">
        <f t="shared" si="4873"/>
        <v>U$19</v>
      </c>
      <c r="V2490" s="80" t="str">
        <f t="shared" si="4873"/>
        <v>V$19</v>
      </c>
      <c r="W2490" s="80" t="str">
        <f t="shared" si="4873"/>
        <v>W$19</v>
      </c>
      <c r="X2490" s="80" t="str">
        <f t="shared" si="4873"/>
        <v>X$19</v>
      </c>
      <c r="Y2490" s="80" t="str">
        <f t="shared" si="4873"/>
        <v>Y$19</v>
      </c>
      <c r="Z2490" s="80" t="str">
        <f t="shared" si="4873"/>
        <v>Z$19</v>
      </c>
      <c r="AA2490" s="80" t="str">
        <f t="shared" si="4873"/>
        <v>AA$19</v>
      </c>
      <c r="AB2490" s="80" t="str">
        <f t="shared" si="4873"/>
        <v>AB$19</v>
      </c>
      <c r="AC2490" s="80" t="str">
        <f t="shared" si="4873"/>
        <v>AC$19</v>
      </c>
      <c r="AD2490" s="80" t="str">
        <f t="shared" si="4873"/>
        <v>AD$19</v>
      </c>
      <c r="AE2490" s="80" t="str">
        <f t="shared" si="4873"/>
        <v>AE$19</v>
      </c>
      <c r="AF2490" s="80" t="str">
        <f t="shared" si="4873"/>
        <v>AF$19</v>
      </c>
      <c r="AG2490" s="80" t="str">
        <f t="shared" si="4873"/>
        <v>AG$19</v>
      </c>
      <c r="AH2490" s="80" t="str">
        <f t="shared" si="4873"/>
        <v>AH$19</v>
      </c>
      <c r="AI2490" s="80" t="str">
        <f t="shared" si="4873"/>
        <v>AI$19</v>
      </c>
      <c r="AJ2490" s="80" t="str">
        <f t="shared" si="4873"/>
        <v>AJ$19</v>
      </c>
      <c r="AK2490" s="80" t="str">
        <f t="shared" si="4873"/>
        <v>AK$19</v>
      </c>
      <c r="AL2490" s="80" t="str">
        <f t="shared" si="4873"/>
        <v>AL$19</v>
      </c>
      <c r="AM2490" s="80" t="str">
        <f t="shared" si="4873"/>
        <v>AM$19</v>
      </c>
      <c r="AN2490" s="80" t="str">
        <f t="shared" si="4873"/>
        <v>AN$19</v>
      </c>
      <c r="AO2490" s="80" t="str">
        <f t="shared" si="4873"/>
        <v>AO$19</v>
      </c>
      <c r="AP2490" s="80" t="str">
        <f t="shared" si="4873"/>
        <v>AP$19</v>
      </c>
      <c r="AQ2490" s="80" t="str">
        <f t="shared" si="4873"/>
        <v>AQ$19</v>
      </c>
      <c r="AR2490" s="80" t="str">
        <f t="shared" si="4873"/>
        <v>AR$19</v>
      </c>
      <c r="AS2490" s="80" t="str">
        <f t="shared" si="4873"/>
        <v>AS$19</v>
      </c>
      <c r="AT2490" s="80" t="str">
        <f t="shared" si="4873"/>
        <v>AT$19</v>
      </c>
      <c r="AU2490" s="80" t="str">
        <f t="shared" si="4873"/>
        <v>AU$19</v>
      </c>
      <c r="AV2490" s="80" t="str">
        <f t="shared" si="4873"/>
        <v>AV$19</v>
      </c>
      <c r="AW2490" s="80" t="str">
        <f t="shared" si="4873"/>
        <v>AW$19</v>
      </c>
      <c r="AX2490" s="80" t="str">
        <f t="shared" si="4873"/>
        <v>AX$19</v>
      </c>
      <c r="AY2490" s="80" t="str">
        <f t="shared" si="4873"/>
        <v>AY$19</v>
      </c>
      <c r="AZ2490" s="80" t="str">
        <f t="shared" si="4873"/>
        <v>AZ$19</v>
      </c>
      <c r="BA2490" s="80" t="str">
        <f t="shared" si="4873"/>
        <v>BA$19</v>
      </c>
      <c r="BB2490" s="80" t="str">
        <f t="shared" si="4873"/>
        <v>BB$19</v>
      </c>
      <c r="BC2490" s="80" t="str">
        <f t="shared" si="4873"/>
        <v>BC$19</v>
      </c>
      <c r="BD2490" s="80" t="str">
        <f t="shared" si="4873"/>
        <v>BD$19</v>
      </c>
      <c r="BE2490" s="80" t="str">
        <f t="shared" si="4873"/>
        <v>BE$19</v>
      </c>
      <c r="BF2490" s="80" t="str">
        <f t="shared" si="4873"/>
        <v>BF$19</v>
      </c>
      <c r="BG2490" s="80" t="str">
        <f t="shared" si="4873"/>
        <v>BG$19</v>
      </c>
      <c r="BH2490" s="80" t="str">
        <f t="shared" si="4873"/>
        <v>BH$19</v>
      </c>
      <c r="BI2490" s="80" t="str">
        <f t="shared" si="4873"/>
        <v>BI$19</v>
      </c>
      <c r="BJ2490" s="80" t="str">
        <f t="shared" si="4873"/>
        <v>BJ$19</v>
      </c>
      <c r="BK2490" s="80" t="str">
        <f t="shared" si="4873"/>
        <v>BK$19</v>
      </c>
      <c r="BL2490" s="80" t="str">
        <f t="shared" si="4873"/>
        <v>BL$19</v>
      </c>
      <c r="BM2490" s="80" t="str">
        <f t="shared" si="4873"/>
        <v>BM$19</v>
      </c>
      <c r="BN2490" s="80" t="str">
        <f t="shared" si="4873"/>
        <v>BN$19</v>
      </c>
      <c r="BO2490" s="80" t="str">
        <f t="shared" si="4873"/>
        <v>BO$19</v>
      </c>
      <c r="BP2490" s="80" t="str">
        <f t="shared" si="4873"/>
        <v>BP$19</v>
      </c>
      <c r="BQ2490" s="80" t="str">
        <f t="shared" si="4873"/>
        <v>BQ$19</v>
      </c>
      <c r="BR2490" s="80" t="str">
        <f t="shared" si="4873"/>
        <v>BR$19</v>
      </c>
      <c r="BS2490" s="80" t="str">
        <f t="shared" si="4873"/>
        <v>BS$19</v>
      </c>
      <c r="BT2490" s="80" t="str">
        <f t="shared" si="4873"/>
        <v>BT$19</v>
      </c>
      <c r="BU2490" s="80" t="str">
        <f t="shared" si="4873"/>
        <v>BU$19</v>
      </c>
      <c r="BV2490" s="80" t="str">
        <f t="shared" si="4873"/>
        <v>BV$19</v>
      </c>
      <c r="BW2490" s="80" t="str">
        <f t="shared" si="4873"/>
        <v>BW$19</v>
      </c>
      <c r="BX2490" s="80" t="str">
        <f t="shared" si="4873"/>
        <v>BX$19</v>
      </c>
      <c r="BY2490" s="80" t="str">
        <f t="shared" si="4873"/>
        <v>BY$19</v>
      </c>
      <c r="BZ2490" s="80" t="str">
        <f t="shared" si="4873"/>
        <v>BZ$19</v>
      </c>
      <c r="CA2490" s="80" t="str">
        <f t="shared" si="4873"/>
        <v>CA$19</v>
      </c>
      <c r="CB2490" s="80" t="str">
        <f t="shared" si="4873"/>
        <v>CB$19</v>
      </c>
      <c r="CC2490" s="80" t="str">
        <f t="shared" si="4873"/>
        <v>CC$19</v>
      </c>
      <c r="CD2490" s="80" t="str">
        <f t="shared" si="4873"/>
        <v>CD$19</v>
      </c>
      <c r="CE2490" s="80" t="str">
        <f t="shared" si="4873"/>
        <v>CE$19</v>
      </c>
      <c r="CF2490" s="80" t="str">
        <f t="shared" ref="CF2490:CL2490" si="4874">CF2464</f>
        <v>CF$19</v>
      </c>
      <c r="CG2490" s="80" t="str">
        <f t="shared" si="4874"/>
        <v>CG$19</v>
      </c>
      <c r="CH2490" s="80" t="str">
        <f t="shared" si="4874"/>
        <v>CH$19</v>
      </c>
      <c r="CI2490" s="80" t="str">
        <f t="shared" si="4874"/>
        <v>CI$19</v>
      </c>
      <c r="CJ2490" s="80" t="str">
        <f t="shared" si="4874"/>
        <v>CJ$19</v>
      </c>
      <c r="CK2490" s="80" t="str">
        <f t="shared" si="4874"/>
        <v>CK$19</v>
      </c>
      <c r="CL2490" s="80" t="str">
        <f t="shared" si="4874"/>
        <v>CL$19</v>
      </c>
      <c r="CN2490" s="60"/>
      <c r="CO2490" s="179"/>
      <c r="CP2490" s="179"/>
      <c r="CQ2490" s="179"/>
      <c r="CR2490" s="179"/>
      <c r="CS2490" s="179"/>
      <c r="CT2490" s="179"/>
      <c r="CU2490" s="179"/>
      <c r="CV2490" s="179"/>
      <c r="CW2490" s="179"/>
      <c r="CX2490" s="179"/>
      <c r="CY2490" s="179"/>
      <c r="CZ2490" s="179"/>
      <c r="DA2490" s="179"/>
      <c r="DB2490" s="179"/>
      <c r="DC2490" s="179"/>
      <c r="DD2490" s="179"/>
      <c r="DE2490" s="179"/>
      <c r="DF2490" s="179"/>
      <c r="DG2490" s="179"/>
      <c r="DH2490" s="179"/>
      <c r="DI2490" s="179"/>
      <c r="DJ2490" s="179"/>
      <c r="DK2490" s="179"/>
      <c r="DL2490" s="179"/>
    </row>
    <row r="2491" spans="1:116" x14ac:dyDescent="0.4">
      <c r="A2491" s="174"/>
      <c r="E2491" s="8"/>
      <c r="G2491" s="175" t="s">
        <v>503</v>
      </c>
      <c r="H2491" s="174"/>
      <c r="I2491" s="176"/>
      <c r="J2491" s="176"/>
      <c r="K2491" s="197"/>
      <c r="L2491" s="197"/>
      <c r="M2491" s="197"/>
      <c r="N2491" s="197"/>
      <c r="O2491" s="197"/>
      <c r="P2491" s="197"/>
      <c r="R2491" s="198"/>
      <c r="S2491" s="174"/>
      <c r="T2491" s="174"/>
      <c r="U2491" s="174"/>
      <c r="V2491" s="174"/>
      <c r="W2491" s="174"/>
      <c r="X2491" s="174"/>
      <c r="Y2491" s="174"/>
      <c r="Z2491" s="174"/>
      <c r="AA2491" s="174"/>
      <c r="AB2491" s="174"/>
      <c r="AC2491" s="174"/>
      <c r="AD2491" s="174"/>
      <c r="AE2491" s="174"/>
      <c r="AF2491" s="174"/>
      <c r="AG2491" s="174"/>
      <c r="AH2491" s="174"/>
      <c r="AI2491" s="174"/>
      <c r="AJ2491" s="174"/>
      <c r="AK2491" s="174"/>
      <c r="AL2491" s="174"/>
      <c r="AM2491" s="174"/>
      <c r="AN2491" s="174"/>
      <c r="AO2491" s="174"/>
      <c r="AP2491" s="174"/>
      <c r="AQ2491" s="174"/>
      <c r="AR2491" s="174"/>
      <c r="AS2491" s="174"/>
      <c r="AT2491" s="174"/>
      <c r="AU2491" s="174"/>
      <c r="AV2491" s="174"/>
      <c r="AW2491" s="174"/>
      <c r="AX2491" s="174"/>
      <c r="AY2491" s="174"/>
      <c r="AZ2491" s="174"/>
      <c r="BA2491" s="174"/>
      <c r="BB2491" s="174"/>
      <c r="BC2491" s="174"/>
      <c r="BD2491" s="174"/>
      <c r="BE2491" s="174"/>
      <c r="BF2491" s="174"/>
      <c r="BG2491" s="174"/>
      <c r="BH2491" s="174"/>
      <c r="BI2491" s="174"/>
      <c r="BJ2491" s="174"/>
      <c r="BK2491" s="174"/>
      <c r="BL2491" s="174"/>
      <c r="BM2491" s="174"/>
      <c r="BN2491" s="174"/>
      <c r="BO2491" s="174"/>
      <c r="BP2491" s="174"/>
      <c r="BQ2491" s="174"/>
      <c r="BR2491" s="174"/>
      <c r="BS2491" s="174"/>
      <c r="BT2491" s="174"/>
      <c r="BU2491" s="174"/>
      <c r="BV2491" s="174"/>
      <c r="BW2491" s="174"/>
      <c r="BX2491" s="174"/>
      <c r="BY2491" s="174"/>
      <c r="BZ2491" s="174"/>
      <c r="CA2491" s="174"/>
      <c r="CB2491" s="174"/>
      <c r="CC2491" s="174"/>
      <c r="CD2491" s="174"/>
      <c r="CE2491" s="174"/>
      <c r="CF2491" s="174"/>
      <c r="CG2491" s="174"/>
      <c r="CH2491" s="174"/>
      <c r="CI2491" s="174"/>
      <c r="CJ2491" s="174"/>
      <c r="CK2491" s="174"/>
      <c r="CL2491" s="174"/>
      <c r="CN2491" s="176"/>
      <c r="CO2491" s="174"/>
      <c r="CP2491" s="174"/>
      <c r="CQ2491" s="174"/>
      <c r="CR2491" s="174"/>
      <c r="CS2491" s="174"/>
      <c r="CT2491" s="174"/>
      <c r="CU2491" s="174"/>
      <c r="CV2491" s="174"/>
      <c r="CW2491" s="174"/>
      <c r="CX2491" s="174"/>
      <c r="CY2491" s="174"/>
      <c r="CZ2491" s="174"/>
      <c r="DA2491" s="174"/>
      <c r="DB2491" s="174"/>
      <c r="DC2491" s="174"/>
      <c r="DD2491" s="174"/>
      <c r="DE2491" s="174"/>
      <c r="DF2491" s="174"/>
      <c r="DG2491" s="174"/>
      <c r="DH2491" s="174"/>
      <c r="DI2491" s="174"/>
      <c r="DJ2491" s="174"/>
      <c r="DK2491" s="174"/>
      <c r="DL2491" s="174"/>
    </row>
    <row r="2492" spans="1:116" x14ac:dyDescent="0.4">
      <c r="A2492" s="174"/>
      <c r="E2492" s="8"/>
      <c r="G2492" s="175" t="s">
        <v>504</v>
      </c>
      <c r="H2492" s="174"/>
      <c r="I2492" s="176"/>
      <c r="J2492" s="176"/>
      <c r="K2492" s="197"/>
      <c r="L2492" s="197"/>
      <c r="M2492" s="197"/>
      <c r="N2492" s="197"/>
      <c r="O2492" s="197"/>
      <c r="P2492" s="197"/>
      <c r="R2492" s="198"/>
      <c r="S2492" s="174"/>
      <c r="T2492" s="174"/>
      <c r="U2492" s="174"/>
      <c r="V2492" s="174"/>
      <c r="W2492" s="174"/>
      <c r="X2492" s="174"/>
      <c r="Y2492" s="174"/>
      <c r="Z2492" s="174"/>
      <c r="AA2492" s="174"/>
      <c r="AB2492" s="174"/>
      <c r="AC2492" s="174"/>
      <c r="AD2492" s="174"/>
      <c r="AE2492" s="174"/>
      <c r="AF2492" s="174"/>
      <c r="AG2492" s="174"/>
      <c r="AH2492" s="174"/>
      <c r="AI2492" s="174"/>
      <c r="AJ2492" s="174"/>
      <c r="AK2492" s="174"/>
      <c r="AL2492" s="174"/>
      <c r="AM2492" s="174"/>
      <c r="AN2492" s="174"/>
      <c r="AO2492" s="174"/>
      <c r="AP2492" s="174"/>
      <c r="AQ2492" s="174"/>
      <c r="AR2492" s="174"/>
      <c r="AS2492" s="174"/>
      <c r="AT2492" s="174"/>
      <c r="AU2492" s="174"/>
      <c r="AV2492" s="174"/>
      <c r="AW2492" s="174"/>
      <c r="AX2492" s="174"/>
      <c r="AY2492" s="174"/>
      <c r="AZ2492" s="174"/>
      <c r="BA2492" s="174"/>
      <c r="BB2492" s="174"/>
      <c r="BC2492" s="174"/>
      <c r="BD2492" s="174"/>
      <c r="BE2492" s="174"/>
      <c r="BF2492" s="174"/>
      <c r="BG2492" s="174"/>
      <c r="BH2492" s="174"/>
      <c r="BI2492" s="174"/>
      <c r="BJ2492" s="174"/>
      <c r="BK2492" s="174"/>
      <c r="BL2492" s="174"/>
      <c r="BM2492" s="174"/>
      <c r="BN2492" s="174"/>
      <c r="BO2492" s="174"/>
      <c r="BP2492" s="174"/>
      <c r="BQ2492" s="174"/>
      <c r="BR2492" s="174"/>
      <c r="BS2492" s="174"/>
      <c r="BT2492" s="174"/>
      <c r="BU2492" s="174"/>
      <c r="BV2492" s="174"/>
      <c r="BW2492" s="174"/>
      <c r="BX2492" s="174"/>
      <c r="BY2492" s="174"/>
      <c r="BZ2492" s="174"/>
      <c r="CA2492" s="174"/>
      <c r="CB2492" s="174"/>
      <c r="CC2492" s="174"/>
      <c r="CD2492" s="174"/>
      <c r="CE2492" s="174"/>
      <c r="CF2492" s="174"/>
      <c r="CG2492" s="174"/>
      <c r="CH2492" s="174"/>
      <c r="CI2492" s="174"/>
      <c r="CJ2492" s="174"/>
      <c r="CK2492" s="174"/>
      <c r="CL2492" s="174"/>
      <c r="CN2492" s="176"/>
      <c r="CO2492" s="174"/>
      <c r="CP2492" s="174"/>
      <c r="CQ2492" s="174"/>
      <c r="CR2492" s="174"/>
      <c r="CS2492" s="174"/>
      <c r="CT2492" s="174"/>
      <c r="CU2492" s="174"/>
      <c r="CV2492" s="174"/>
      <c r="CW2492" s="174"/>
      <c r="CX2492" s="174"/>
      <c r="CY2492" s="174"/>
      <c r="CZ2492" s="174"/>
      <c r="DA2492" s="174"/>
      <c r="DB2492" s="174"/>
      <c r="DC2492" s="174"/>
      <c r="DD2492" s="174"/>
      <c r="DE2492" s="174"/>
      <c r="DF2492" s="174"/>
      <c r="DG2492" s="174"/>
      <c r="DH2492" s="174"/>
      <c r="DI2492" s="174"/>
      <c r="DJ2492" s="174"/>
      <c r="DK2492" s="174"/>
      <c r="DL2492" s="174"/>
    </row>
    <row r="2493" spans="1:116" x14ac:dyDescent="0.4">
      <c r="A2493" s="174"/>
      <c r="E2493" s="8"/>
      <c r="G2493" s="175" t="s">
        <v>461</v>
      </c>
      <c r="H2493" s="174"/>
      <c r="I2493" s="176"/>
      <c r="J2493" s="176"/>
      <c r="K2493" s="197"/>
      <c r="L2493" s="197"/>
      <c r="M2493" s="197"/>
      <c r="N2493" s="197"/>
      <c r="O2493" s="197"/>
      <c r="P2493" s="197"/>
      <c r="R2493" s="198"/>
      <c r="S2493" s="199" t="str">
        <f t="shared" ref="S2493:CD2493" si="4875">S$20</f>
        <v>S$16</v>
      </c>
      <c r="T2493" s="199" t="str">
        <f t="shared" si="4875"/>
        <v>T$16</v>
      </c>
      <c r="U2493" s="199" t="str">
        <f t="shared" si="4875"/>
        <v>U$16</v>
      </c>
      <c r="V2493" s="199" t="str">
        <f t="shared" si="4875"/>
        <v>V$16</v>
      </c>
      <c r="W2493" s="199" t="str">
        <f t="shared" si="4875"/>
        <v>W$16</v>
      </c>
      <c r="X2493" s="199" t="str">
        <f t="shared" si="4875"/>
        <v>X$16</v>
      </c>
      <c r="Y2493" s="199" t="str">
        <f t="shared" si="4875"/>
        <v>Y$16</v>
      </c>
      <c r="Z2493" s="199" t="str">
        <f t="shared" si="4875"/>
        <v>Z$16</v>
      </c>
      <c r="AA2493" s="199" t="str">
        <f t="shared" si="4875"/>
        <v>AA$16</v>
      </c>
      <c r="AB2493" s="199" t="str">
        <f t="shared" si="4875"/>
        <v>AB$16</v>
      </c>
      <c r="AC2493" s="199" t="str">
        <f t="shared" si="4875"/>
        <v>AC$16</v>
      </c>
      <c r="AD2493" s="199" t="str">
        <f t="shared" si="4875"/>
        <v>AD$16</v>
      </c>
      <c r="AE2493" s="199" t="str">
        <f t="shared" si="4875"/>
        <v>AE$16</v>
      </c>
      <c r="AF2493" s="199" t="str">
        <f t="shared" si="4875"/>
        <v>AF$16</v>
      </c>
      <c r="AG2493" s="199" t="str">
        <f t="shared" si="4875"/>
        <v>AG$16</v>
      </c>
      <c r="AH2493" s="199" t="str">
        <f t="shared" si="4875"/>
        <v>AH$16</v>
      </c>
      <c r="AI2493" s="199" t="str">
        <f t="shared" si="4875"/>
        <v>AI$16</v>
      </c>
      <c r="AJ2493" s="199" t="str">
        <f t="shared" si="4875"/>
        <v>AJ$16</v>
      </c>
      <c r="AK2493" s="199" t="str">
        <f t="shared" si="4875"/>
        <v>AK$16</v>
      </c>
      <c r="AL2493" s="199" t="str">
        <f t="shared" si="4875"/>
        <v>AL$16</v>
      </c>
      <c r="AM2493" s="199" t="str">
        <f t="shared" si="4875"/>
        <v>AM$16</v>
      </c>
      <c r="AN2493" s="199" t="str">
        <f t="shared" si="4875"/>
        <v>AN$16</v>
      </c>
      <c r="AO2493" s="199" t="str">
        <f t="shared" si="4875"/>
        <v>AO$16</v>
      </c>
      <c r="AP2493" s="199" t="str">
        <f t="shared" si="4875"/>
        <v>AP$16</v>
      </c>
      <c r="AQ2493" s="199" t="str">
        <f t="shared" si="4875"/>
        <v>AQ$16</v>
      </c>
      <c r="AR2493" s="199" t="str">
        <f t="shared" si="4875"/>
        <v>AR$16</v>
      </c>
      <c r="AS2493" s="199" t="str">
        <f t="shared" si="4875"/>
        <v>AS$16</v>
      </c>
      <c r="AT2493" s="199" t="str">
        <f t="shared" si="4875"/>
        <v>AT$16</v>
      </c>
      <c r="AU2493" s="199" t="str">
        <f t="shared" si="4875"/>
        <v>AU$16</v>
      </c>
      <c r="AV2493" s="199" t="str">
        <f t="shared" si="4875"/>
        <v>AV$16</v>
      </c>
      <c r="AW2493" s="199" t="str">
        <f t="shared" si="4875"/>
        <v>AW$16</v>
      </c>
      <c r="AX2493" s="199" t="str">
        <f t="shared" si="4875"/>
        <v>AX$16</v>
      </c>
      <c r="AY2493" s="199" t="str">
        <f t="shared" si="4875"/>
        <v>AY$16</v>
      </c>
      <c r="AZ2493" s="199" t="str">
        <f t="shared" si="4875"/>
        <v>AZ$16</v>
      </c>
      <c r="BA2493" s="199" t="str">
        <f t="shared" si="4875"/>
        <v>BA$16</v>
      </c>
      <c r="BB2493" s="199" t="str">
        <f t="shared" si="4875"/>
        <v>BB$16</v>
      </c>
      <c r="BC2493" s="199" t="str">
        <f t="shared" si="4875"/>
        <v>BC$16</v>
      </c>
      <c r="BD2493" s="199" t="str">
        <f t="shared" si="4875"/>
        <v>BD$16</v>
      </c>
      <c r="BE2493" s="199" t="str">
        <f t="shared" si="4875"/>
        <v>BE$16</v>
      </c>
      <c r="BF2493" s="199" t="str">
        <f t="shared" si="4875"/>
        <v>BF$16</v>
      </c>
      <c r="BG2493" s="199" t="str">
        <f t="shared" si="4875"/>
        <v>BG$16</v>
      </c>
      <c r="BH2493" s="199" t="str">
        <f t="shared" si="4875"/>
        <v>BH$16</v>
      </c>
      <c r="BI2493" s="199" t="str">
        <f t="shared" si="4875"/>
        <v>BI$16</v>
      </c>
      <c r="BJ2493" s="199" t="str">
        <f t="shared" si="4875"/>
        <v>BJ$16</v>
      </c>
      <c r="BK2493" s="199" t="str">
        <f t="shared" si="4875"/>
        <v>BK$16</v>
      </c>
      <c r="BL2493" s="199" t="str">
        <f t="shared" si="4875"/>
        <v>BL$16</v>
      </c>
      <c r="BM2493" s="199" t="str">
        <f t="shared" si="4875"/>
        <v>BM$16</v>
      </c>
      <c r="BN2493" s="199" t="str">
        <f t="shared" si="4875"/>
        <v>BN$16</v>
      </c>
      <c r="BO2493" s="199" t="str">
        <f t="shared" si="4875"/>
        <v>BO$16</v>
      </c>
      <c r="BP2493" s="199" t="str">
        <f t="shared" si="4875"/>
        <v>BP$16</v>
      </c>
      <c r="BQ2493" s="199" t="str">
        <f t="shared" si="4875"/>
        <v>BQ$16</v>
      </c>
      <c r="BR2493" s="199" t="str">
        <f t="shared" si="4875"/>
        <v>BR$16</v>
      </c>
      <c r="BS2493" s="199" t="str">
        <f t="shared" si="4875"/>
        <v>BS$16</v>
      </c>
      <c r="BT2493" s="199" t="str">
        <f t="shared" si="4875"/>
        <v>BT$16</v>
      </c>
      <c r="BU2493" s="199" t="str">
        <f t="shared" si="4875"/>
        <v>BU$16</v>
      </c>
      <c r="BV2493" s="199" t="str">
        <f t="shared" si="4875"/>
        <v>BV$16</v>
      </c>
      <c r="BW2493" s="199" t="str">
        <f t="shared" si="4875"/>
        <v>BW$16</v>
      </c>
      <c r="BX2493" s="199" t="str">
        <f t="shared" si="4875"/>
        <v>BX$16</v>
      </c>
      <c r="BY2493" s="199" t="str">
        <f t="shared" si="4875"/>
        <v>BY$16</v>
      </c>
      <c r="BZ2493" s="199" t="str">
        <f t="shared" si="4875"/>
        <v>BZ$16</v>
      </c>
      <c r="CA2493" s="199" t="str">
        <f t="shared" si="4875"/>
        <v>CA$16</v>
      </c>
      <c r="CB2493" s="199" t="str">
        <f t="shared" si="4875"/>
        <v>CB$16</v>
      </c>
      <c r="CC2493" s="199" t="str">
        <f t="shared" si="4875"/>
        <v>CC$16</v>
      </c>
      <c r="CD2493" s="199" t="str">
        <f t="shared" si="4875"/>
        <v>CD$16</v>
      </c>
      <c r="CE2493" s="199" t="str">
        <f t="shared" ref="CE2493:CL2493" si="4876">CE$20</f>
        <v>CE$16</v>
      </c>
      <c r="CF2493" s="199" t="str">
        <f t="shared" si="4876"/>
        <v>CF$16</v>
      </c>
      <c r="CG2493" s="199" t="str">
        <f t="shared" si="4876"/>
        <v>CG$16</v>
      </c>
      <c r="CH2493" s="199" t="str">
        <f t="shared" si="4876"/>
        <v>CH$16</v>
      </c>
      <c r="CI2493" s="199" t="str">
        <f t="shared" si="4876"/>
        <v>CI$16</v>
      </c>
      <c r="CJ2493" s="199" t="str">
        <f t="shared" si="4876"/>
        <v>CJ$16</v>
      </c>
      <c r="CK2493" s="199" t="str">
        <f t="shared" si="4876"/>
        <v>CK$16</v>
      </c>
      <c r="CL2493" s="199" t="str">
        <f t="shared" si="4876"/>
        <v>CL$16</v>
      </c>
      <c r="CN2493" s="176"/>
      <c r="CO2493" s="199" t="str">
        <f t="shared" ref="CO2493:DL2493" si="4877">CO$20</f>
        <v>CO$16</v>
      </c>
      <c r="CP2493" s="199" t="str">
        <f t="shared" si="4877"/>
        <v>CP$16</v>
      </c>
      <c r="CQ2493" s="199" t="str">
        <f t="shared" si="4877"/>
        <v>CQ$16</v>
      </c>
      <c r="CR2493" s="199" t="str">
        <f t="shared" si="4877"/>
        <v>CR$16</v>
      </c>
      <c r="CS2493" s="199" t="str">
        <f t="shared" si="4877"/>
        <v>CS$16</v>
      </c>
      <c r="CT2493" s="199" t="str">
        <f t="shared" si="4877"/>
        <v>CT$16</v>
      </c>
      <c r="CU2493" s="199" t="str">
        <f t="shared" si="4877"/>
        <v>CU$16</v>
      </c>
      <c r="CV2493" s="199" t="str">
        <f t="shared" si="4877"/>
        <v>CV$16</v>
      </c>
      <c r="CW2493" s="199" t="str">
        <f t="shared" si="4877"/>
        <v>CW$16</v>
      </c>
      <c r="CX2493" s="199" t="str">
        <f t="shared" si="4877"/>
        <v>CX$16</v>
      </c>
      <c r="CY2493" s="199" t="str">
        <f t="shared" si="4877"/>
        <v>CY$16</v>
      </c>
      <c r="CZ2493" s="199" t="str">
        <f t="shared" si="4877"/>
        <v>CZ$16</v>
      </c>
      <c r="DA2493" s="199" t="str">
        <f t="shared" si="4877"/>
        <v>DA$16</v>
      </c>
      <c r="DB2493" s="199" t="str">
        <f t="shared" si="4877"/>
        <v>DB$16</v>
      </c>
      <c r="DC2493" s="199" t="str">
        <f t="shared" si="4877"/>
        <v>DC$16</v>
      </c>
      <c r="DD2493" s="199" t="str">
        <f t="shared" si="4877"/>
        <v>DD$16</v>
      </c>
      <c r="DE2493" s="199" t="str">
        <f t="shared" si="4877"/>
        <v>DE$16</v>
      </c>
      <c r="DF2493" s="199" t="str">
        <f t="shared" si="4877"/>
        <v>DF$16</v>
      </c>
      <c r="DG2493" s="199" t="str">
        <f t="shared" si="4877"/>
        <v>DG$16</v>
      </c>
      <c r="DH2493" s="199" t="str">
        <f t="shared" si="4877"/>
        <v>DH$16</v>
      </c>
      <c r="DI2493" s="199" t="str">
        <f t="shared" si="4877"/>
        <v>DI$16</v>
      </c>
      <c r="DJ2493" s="199" t="str">
        <f t="shared" si="4877"/>
        <v>DJ$16</v>
      </c>
      <c r="DK2493" s="199" t="str">
        <f t="shared" si="4877"/>
        <v>DK$16</v>
      </c>
      <c r="DL2493" s="199" t="str">
        <f t="shared" si="4877"/>
        <v>DL$16</v>
      </c>
    </row>
    <row r="2494" spans="1:116" x14ac:dyDescent="0.4">
      <c r="A2494" s="174"/>
      <c r="E2494" s="8"/>
      <c r="G2494" s="175" t="s">
        <v>462</v>
      </c>
      <c r="H2494" s="200"/>
      <c r="I2494" s="201"/>
      <c r="J2494" s="201"/>
      <c r="K2494" s="202"/>
      <c r="L2494" s="202"/>
      <c r="M2494" s="202"/>
      <c r="N2494" s="202"/>
      <c r="O2494" s="202"/>
      <c r="P2494" s="202"/>
      <c r="R2494" s="202"/>
      <c r="S2494" s="199" t="str">
        <f t="shared" ref="S2494:CD2494" si="4878">S$21</f>
        <v>S$17</v>
      </c>
      <c r="T2494" s="199" t="str">
        <f t="shared" si="4878"/>
        <v>T$17</v>
      </c>
      <c r="U2494" s="199" t="str">
        <f t="shared" si="4878"/>
        <v>U$17</v>
      </c>
      <c r="V2494" s="199" t="str">
        <f t="shared" si="4878"/>
        <v>V$17</v>
      </c>
      <c r="W2494" s="199" t="str">
        <f t="shared" si="4878"/>
        <v>W$17</v>
      </c>
      <c r="X2494" s="199" t="str">
        <f t="shared" si="4878"/>
        <v>X$17</v>
      </c>
      <c r="Y2494" s="199" t="str">
        <f t="shared" si="4878"/>
        <v>Y$17</v>
      </c>
      <c r="Z2494" s="199" t="str">
        <f t="shared" si="4878"/>
        <v>Z$17</v>
      </c>
      <c r="AA2494" s="199" t="str">
        <f t="shared" si="4878"/>
        <v>AA$17</v>
      </c>
      <c r="AB2494" s="199" t="str">
        <f t="shared" si="4878"/>
        <v>AB$17</v>
      </c>
      <c r="AC2494" s="199" t="str">
        <f t="shared" si="4878"/>
        <v>AC$17</v>
      </c>
      <c r="AD2494" s="199" t="str">
        <f t="shared" si="4878"/>
        <v>AD$17</v>
      </c>
      <c r="AE2494" s="199" t="str">
        <f t="shared" si="4878"/>
        <v>AE$17</v>
      </c>
      <c r="AF2494" s="199" t="str">
        <f t="shared" si="4878"/>
        <v>AF$17</v>
      </c>
      <c r="AG2494" s="199" t="str">
        <f t="shared" si="4878"/>
        <v>AG$17</v>
      </c>
      <c r="AH2494" s="199" t="str">
        <f t="shared" si="4878"/>
        <v>AH$17</v>
      </c>
      <c r="AI2494" s="199" t="str">
        <f t="shared" si="4878"/>
        <v>AI$17</v>
      </c>
      <c r="AJ2494" s="199" t="str">
        <f t="shared" si="4878"/>
        <v>AJ$17</v>
      </c>
      <c r="AK2494" s="199" t="str">
        <f t="shared" si="4878"/>
        <v>AK$17</v>
      </c>
      <c r="AL2494" s="199" t="str">
        <f t="shared" si="4878"/>
        <v>AL$17</v>
      </c>
      <c r="AM2494" s="199" t="str">
        <f t="shared" si="4878"/>
        <v>AM$17</v>
      </c>
      <c r="AN2494" s="199" t="str">
        <f t="shared" si="4878"/>
        <v>AN$17</v>
      </c>
      <c r="AO2494" s="199" t="str">
        <f t="shared" si="4878"/>
        <v>AO$17</v>
      </c>
      <c r="AP2494" s="199" t="str">
        <f t="shared" si="4878"/>
        <v>AP$17</v>
      </c>
      <c r="AQ2494" s="199" t="str">
        <f t="shared" si="4878"/>
        <v>AQ$17</v>
      </c>
      <c r="AR2494" s="199" t="str">
        <f t="shared" si="4878"/>
        <v>AR$17</v>
      </c>
      <c r="AS2494" s="199" t="str">
        <f t="shared" si="4878"/>
        <v>AS$17</v>
      </c>
      <c r="AT2494" s="199" t="str">
        <f t="shared" si="4878"/>
        <v>AT$17</v>
      </c>
      <c r="AU2494" s="199" t="str">
        <f t="shared" si="4878"/>
        <v>AU$17</v>
      </c>
      <c r="AV2494" s="199" t="str">
        <f t="shared" si="4878"/>
        <v>AV$17</v>
      </c>
      <c r="AW2494" s="199" t="str">
        <f t="shared" si="4878"/>
        <v>AW$17</v>
      </c>
      <c r="AX2494" s="199" t="str">
        <f t="shared" si="4878"/>
        <v>AX$17</v>
      </c>
      <c r="AY2494" s="199" t="str">
        <f t="shared" si="4878"/>
        <v>AY$17</v>
      </c>
      <c r="AZ2494" s="199" t="str">
        <f t="shared" si="4878"/>
        <v>AZ$17</v>
      </c>
      <c r="BA2494" s="199" t="str">
        <f t="shared" si="4878"/>
        <v>BA$17</v>
      </c>
      <c r="BB2494" s="199" t="str">
        <f t="shared" si="4878"/>
        <v>BB$17</v>
      </c>
      <c r="BC2494" s="199" t="str">
        <f t="shared" si="4878"/>
        <v>BC$17</v>
      </c>
      <c r="BD2494" s="199" t="str">
        <f t="shared" si="4878"/>
        <v>BD$17</v>
      </c>
      <c r="BE2494" s="199" t="str">
        <f t="shared" si="4878"/>
        <v>BE$17</v>
      </c>
      <c r="BF2494" s="199" t="str">
        <f t="shared" si="4878"/>
        <v>BF$17</v>
      </c>
      <c r="BG2494" s="199" t="str">
        <f t="shared" si="4878"/>
        <v>BG$17</v>
      </c>
      <c r="BH2494" s="199" t="str">
        <f t="shared" si="4878"/>
        <v>BH$17</v>
      </c>
      <c r="BI2494" s="199" t="str">
        <f t="shared" si="4878"/>
        <v>BI$17</v>
      </c>
      <c r="BJ2494" s="199" t="str">
        <f t="shared" si="4878"/>
        <v>BJ$17</v>
      </c>
      <c r="BK2494" s="199" t="str">
        <f t="shared" si="4878"/>
        <v>BK$17</v>
      </c>
      <c r="BL2494" s="199" t="str">
        <f t="shared" si="4878"/>
        <v>BL$17</v>
      </c>
      <c r="BM2494" s="199" t="str">
        <f t="shared" si="4878"/>
        <v>BM$17</v>
      </c>
      <c r="BN2494" s="199" t="str">
        <f t="shared" si="4878"/>
        <v>BN$17</v>
      </c>
      <c r="BO2494" s="199" t="str">
        <f t="shared" si="4878"/>
        <v>BO$17</v>
      </c>
      <c r="BP2494" s="199" t="str">
        <f t="shared" si="4878"/>
        <v>BP$17</v>
      </c>
      <c r="BQ2494" s="199" t="str">
        <f t="shared" si="4878"/>
        <v>BQ$17</v>
      </c>
      <c r="BR2494" s="199" t="str">
        <f t="shared" si="4878"/>
        <v>BR$17</v>
      </c>
      <c r="BS2494" s="199" t="str">
        <f t="shared" si="4878"/>
        <v>BS$17</v>
      </c>
      <c r="BT2494" s="199" t="str">
        <f t="shared" si="4878"/>
        <v>BT$17</v>
      </c>
      <c r="BU2494" s="199" t="str">
        <f t="shared" si="4878"/>
        <v>BU$17</v>
      </c>
      <c r="BV2494" s="199" t="str">
        <f t="shared" si="4878"/>
        <v>BV$17</v>
      </c>
      <c r="BW2494" s="199" t="str">
        <f t="shared" si="4878"/>
        <v>BW$17</v>
      </c>
      <c r="BX2494" s="199" t="str">
        <f t="shared" si="4878"/>
        <v>BX$17</v>
      </c>
      <c r="BY2494" s="199" t="str">
        <f t="shared" si="4878"/>
        <v>BY$17</v>
      </c>
      <c r="BZ2494" s="199" t="str">
        <f t="shared" si="4878"/>
        <v>BZ$17</v>
      </c>
      <c r="CA2494" s="199" t="str">
        <f t="shared" si="4878"/>
        <v>CA$17</v>
      </c>
      <c r="CB2494" s="199" t="str">
        <f t="shared" si="4878"/>
        <v>CB$17</v>
      </c>
      <c r="CC2494" s="199" t="str">
        <f t="shared" si="4878"/>
        <v>CC$17</v>
      </c>
      <c r="CD2494" s="199" t="str">
        <f t="shared" si="4878"/>
        <v>CD$17</v>
      </c>
      <c r="CE2494" s="199" t="str">
        <f t="shared" ref="CE2494:CL2494" si="4879">CE$21</f>
        <v>CE$17</v>
      </c>
      <c r="CF2494" s="199" t="str">
        <f t="shared" si="4879"/>
        <v>CF$17</v>
      </c>
      <c r="CG2494" s="199" t="str">
        <f t="shared" si="4879"/>
        <v>CG$17</v>
      </c>
      <c r="CH2494" s="199" t="str">
        <f t="shared" si="4879"/>
        <v>CH$17</v>
      </c>
      <c r="CI2494" s="199" t="str">
        <f t="shared" si="4879"/>
        <v>CI$17</v>
      </c>
      <c r="CJ2494" s="199" t="str">
        <f t="shared" si="4879"/>
        <v>CJ$17</v>
      </c>
      <c r="CK2494" s="199" t="str">
        <f t="shared" si="4879"/>
        <v>CK$17</v>
      </c>
      <c r="CL2494" s="199" t="str">
        <f t="shared" si="4879"/>
        <v>CL$17</v>
      </c>
      <c r="CN2494" s="201"/>
      <c r="CO2494" s="199" t="str">
        <f t="shared" ref="CO2494:DL2494" si="4880">CO$21</f>
        <v>CO$17</v>
      </c>
      <c r="CP2494" s="199" t="str">
        <f t="shared" si="4880"/>
        <v>CP$17</v>
      </c>
      <c r="CQ2494" s="199" t="str">
        <f t="shared" si="4880"/>
        <v>CQ$17</v>
      </c>
      <c r="CR2494" s="199" t="str">
        <f t="shared" si="4880"/>
        <v>CR$17</v>
      </c>
      <c r="CS2494" s="199" t="str">
        <f t="shared" si="4880"/>
        <v>CS$17</v>
      </c>
      <c r="CT2494" s="199" t="str">
        <f t="shared" si="4880"/>
        <v>CT$17</v>
      </c>
      <c r="CU2494" s="199" t="str">
        <f t="shared" si="4880"/>
        <v>CU$17</v>
      </c>
      <c r="CV2494" s="199" t="str">
        <f t="shared" si="4880"/>
        <v>CV$17</v>
      </c>
      <c r="CW2494" s="199" t="str">
        <f t="shared" si="4880"/>
        <v>CW$17</v>
      </c>
      <c r="CX2494" s="199" t="str">
        <f t="shared" si="4880"/>
        <v>CX$17</v>
      </c>
      <c r="CY2494" s="199" t="str">
        <f t="shared" si="4880"/>
        <v>CY$17</v>
      </c>
      <c r="CZ2494" s="199" t="str">
        <f t="shared" si="4880"/>
        <v>CZ$17</v>
      </c>
      <c r="DA2494" s="199" t="str">
        <f t="shared" si="4880"/>
        <v>DA$17</v>
      </c>
      <c r="DB2494" s="199" t="str">
        <f t="shared" si="4880"/>
        <v>DB$17</v>
      </c>
      <c r="DC2494" s="199" t="str">
        <f t="shared" si="4880"/>
        <v>DC$17</v>
      </c>
      <c r="DD2494" s="199" t="str">
        <f t="shared" si="4880"/>
        <v>DD$17</v>
      </c>
      <c r="DE2494" s="199" t="str">
        <f t="shared" si="4880"/>
        <v>DE$17</v>
      </c>
      <c r="DF2494" s="199" t="str">
        <f t="shared" si="4880"/>
        <v>DF$17</v>
      </c>
      <c r="DG2494" s="199" t="str">
        <f t="shared" si="4880"/>
        <v>DG$17</v>
      </c>
      <c r="DH2494" s="199" t="str">
        <f t="shared" si="4880"/>
        <v>DH$17</v>
      </c>
      <c r="DI2494" s="199" t="str">
        <f t="shared" si="4880"/>
        <v>DI$17</v>
      </c>
      <c r="DJ2494" s="199" t="str">
        <f t="shared" si="4880"/>
        <v>DJ$17</v>
      </c>
      <c r="DK2494" s="199" t="str">
        <f t="shared" si="4880"/>
        <v>DK$17</v>
      </c>
      <c r="DL2494" s="199" t="str">
        <f t="shared" si="4880"/>
        <v>DL$17</v>
      </c>
    </row>
    <row r="2495" spans="1:116" x14ac:dyDescent="0.4">
      <c r="A2495" s="174"/>
      <c r="E2495" s="8"/>
      <c r="G2495" s="175" t="s">
        <v>491</v>
      </c>
      <c r="H2495" s="200"/>
      <c r="I2495" s="201"/>
      <c r="J2495" s="201"/>
      <c r="K2495" s="202"/>
      <c r="L2495" s="202"/>
      <c r="M2495" s="202"/>
      <c r="N2495" s="202"/>
      <c r="O2495" s="202"/>
      <c r="P2495" s="202"/>
      <c r="R2495" s="202"/>
      <c r="S2495" s="190"/>
      <c r="T2495" s="190"/>
      <c r="U2495" s="190"/>
      <c r="V2495" s="190"/>
      <c r="W2495" s="190"/>
      <c r="X2495" s="190"/>
      <c r="Y2495" s="190"/>
      <c r="Z2495" s="190"/>
      <c r="AA2495" s="190"/>
      <c r="AB2495" s="190"/>
      <c r="AC2495" s="190"/>
      <c r="AD2495" s="190"/>
      <c r="AE2495" s="190"/>
      <c r="AF2495" s="190"/>
      <c r="AG2495" s="190"/>
      <c r="AH2495" s="190"/>
      <c r="AI2495" s="190"/>
      <c r="AJ2495" s="190"/>
      <c r="AK2495" s="190"/>
      <c r="AL2495" s="190"/>
      <c r="AM2495" s="190"/>
      <c r="AN2495" s="190"/>
      <c r="AO2495" s="190"/>
      <c r="AP2495" s="190"/>
      <c r="AQ2495" s="190"/>
      <c r="AR2495" s="190"/>
      <c r="AS2495" s="190"/>
      <c r="AT2495" s="190"/>
      <c r="AU2495" s="190"/>
      <c r="AV2495" s="190"/>
      <c r="AW2495" s="190"/>
      <c r="AX2495" s="190"/>
      <c r="AY2495" s="190"/>
      <c r="AZ2495" s="190"/>
      <c r="BA2495" s="190"/>
      <c r="BB2495" s="190"/>
      <c r="BC2495" s="190"/>
      <c r="BD2495" s="190"/>
      <c r="BE2495" s="190"/>
      <c r="BF2495" s="190"/>
      <c r="BG2495" s="190"/>
      <c r="BH2495" s="190"/>
      <c r="BI2495" s="190"/>
      <c r="BJ2495" s="190"/>
      <c r="BK2495" s="190"/>
      <c r="BL2495" s="190"/>
      <c r="BM2495" s="190"/>
      <c r="BN2495" s="190"/>
      <c r="BO2495" s="190"/>
      <c r="BP2495" s="190"/>
      <c r="BQ2495" s="190"/>
      <c r="BR2495" s="190"/>
      <c r="BS2495" s="190"/>
      <c r="BT2495" s="190"/>
      <c r="BU2495" s="190"/>
      <c r="BV2495" s="190"/>
      <c r="BW2495" s="190"/>
      <c r="BX2495" s="190"/>
      <c r="BY2495" s="190"/>
      <c r="BZ2495" s="190"/>
      <c r="CA2495" s="190"/>
      <c r="CB2495" s="190"/>
      <c r="CC2495" s="190"/>
      <c r="CD2495" s="190"/>
      <c r="CE2495" s="190"/>
      <c r="CF2495" s="190"/>
      <c r="CG2495" s="190"/>
      <c r="CH2495" s="190"/>
      <c r="CI2495" s="190"/>
      <c r="CJ2495" s="190"/>
      <c r="CK2495" s="190"/>
      <c r="CL2495" s="190"/>
      <c r="CN2495" s="201"/>
      <c r="CO2495" s="190"/>
      <c r="CP2495" s="190"/>
      <c r="CQ2495" s="190"/>
      <c r="CR2495" s="190"/>
      <c r="CS2495" s="190"/>
      <c r="CT2495" s="190"/>
      <c r="CU2495" s="190"/>
      <c r="CV2495" s="190"/>
      <c r="CW2495" s="190"/>
      <c r="CX2495" s="190"/>
      <c r="CY2495" s="190"/>
      <c r="CZ2495" s="190"/>
      <c r="DA2495" s="190"/>
      <c r="DB2495" s="190"/>
      <c r="DC2495" s="190"/>
      <c r="DD2495" s="190"/>
      <c r="DE2495" s="190"/>
      <c r="DF2495" s="190"/>
      <c r="DG2495" s="190"/>
      <c r="DH2495" s="190"/>
      <c r="DI2495" s="190"/>
      <c r="DJ2495" s="190"/>
      <c r="DK2495" s="190"/>
      <c r="DL2495" s="190"/>
    </row>
    <row r="2496" spans="1:116" x14ac:dyDescent="0.4">
      <c r="A2496" s="174"/>
      <c r="E2496" s="8"/>
      <c r="G2496" s="175" t="s">
        <v>505</v>
      </c>
      <c r="H2496" s="200"/>
      <c r="I2496" s="201"/>
      <c r="J2496" s="201"/>
      <c r="K2496" s="202"/>
      <c r="L2496" s="202"/>
      <c r="M2496" s="202"/>
      <c r="N2496" s="202"/>
      <c r="O2496" s="202"/>
      <c r="P2496" s="202"/>
      <c r="R2496" s="202"/>
      <c r="S2496" s="190"/>
      <c r="T2496" s="190"/>
      <c r="U2496" s="190"/>
      <c r="V2496" s="190"/>
      <c r="W2496" s="190"/>
      <c r="X2496" s="190"/>
      <c r="Y2496" s="190"/>
      <c r="Z2496" s="190"/>
      <c r="AA2496" s="190"/>
      <c r="AB2496" s="190"/>
      <c r="AC2496" s="190"/>
      <c r="AD2496" s="190"/>
      <c r="AE2496" s="190"/>
      <c r="AF2496" s="190"/>
      <c r="AG2496" s="190"/>
      <c r="AH2496" s="190"/>
      <c r="AI2496" s="190"/>
      <c r="AJ2496" s="190"/>
      <c r="AK2496" s="190"/>
      <c r="AL2496" s="190"/>
      <c r="AM2496" s="190"/>
      <c r="AN2496" s="190"/>
      <c r="AO2496" s="190"/>
      <c r="AP2496" s="190"/>
      <c r="AQ2496" s="190"/>
      <c r="AR2496" s="190"/>
      <c r="AS2496" s="190"/>
      <c r="AT2496" s="190"/>
      <c r="AU2496" s="190"/>
      <c r="AV2496" s="190"/>
      <c r="AW2496" s="190"/>
      <c r="AX2496" s="190"/>
      <c r="AY2496" s="190"/>
      <c r="AZ2496" s="190"/>
      <c r="BA2496" s="190"/>
      <c r="BB2496" s="190"/>
      <c r="BC2496" s="190"/>
      <c r="BD2496" s="190"/>
      <c r="BE2496" s="190"/>
      <c r="BF2496" s="190"/>
      <c r="BG2496" s="190"/>
      <c r="BH2496" s="190"/>
      <c r="BI2496" s="190"/>
      <c r="BJ2496" s="190"/>
      <c r="BK2496" s="190"/>
      <c r="BL2496" s="190"/>
      <c r="BM2496" s="190"/>
      <c r="BN2496" s="190"/>
      <c r="BO2496" s="190"/>
      <c r="BP2496" s="190"/>
      <c r="BQ2496" s="190"/>
      <c r="BR2496" s="190"/>
      <c r="BS2496" s="190"/>
      <c r="BT2496" s="190"/>
      <c r="BU2496" s="190"/>
      <c r="BV2496" s="190"/>
      <c r="BW2496" s="190"/>
      <c r="BX2496" s="190"/>
      <c r="BY2496" s="190"/>
      <c r="BZ2496" s="190"/>
      <c r="CA2496" s="190"/>
      <c r="CB2496" s="190"/>
      <c r="CC2496" s="190"/>
      <c r="CD2496" s="190"/>
      <c r="CE2496" s="190"/>
      <c r="CF2496" s="190"/>
      <c r="CG2496" s="190"/>
      <c r="CH2496" s="190"/>
      <c r="CI2496" s="190"/>
      <c r="CJ2496" s="190"/>
      <c r="CK2496" s="190"/>
      <c r="CL2496" s="190"/>
      <c r="CN2496" s="201"/>
      <c r="CO2496" s="190"/>
      <c r="CP2496" s="190"/>
      <c r="CQ2496" s="190"/>
      <c r="CR2496" s="190"/>
      <c r="CS2496" s="190"/>
      <c r="CT2496" s="190"/>
      <c r="CU2496" s="190"/>
      <c r="CV2496" s="190"/>
      <c r="CW2496" s="190"/>
      <c r="CX2496" s="190"/>
      <c r="CY2496" s="190"/>
      <c r="CZ2496" s="190"/>
      <c r="DA2496" s="190"/>
      <c r="DB2496" s="190"/>
      <c r="DC2496" s="190"/>
      <c r="DD2496" s="190"/>
      <c r="DE2496" s="190"/>
      <c r="DF2496" s="190"/>
      <c r="DG2496" s="190"/>
      <c r="DH2496" s="190"/>
      <c r="DI2496" s="190"/>
      <c r="DJ2496" s="190"/>
      <c r="DK2496" s="190"/>
      <c r="DL2496" s="190"/>
    </row>
    <row r="2497" spans="1:116" x14ac:dyDescent="0.4">
      <c r="A2497" s="174"/>
      <c r="E2497" s="8"/>
      <c r="G2497" s="175" t="s">
        <v>463</v>
      </c>
      <c r="H2497" s="200"/>
      <c r="I2497" s="201"/>
      <c r="J2497" s="201"/>
      <c r="K2497" s="202"/>
      <c r="L2497" s="202"/>
      <c r="M2497" s="202"/>
      <c r="N2497" s="202"/>
      <c r="O2497" s="202"/>
      <c r="P2497" s="202"/>
      <c r="R2497" s="202"/>
      <c r="S2497" s="190" t="str">
        <f t="shared" ref="S2497:CD2497" si="4881">S$22</f>
        <v>S$18</v>
      </c>
      <c r="T2497" s="190" t="str">
        <f t="shared" si="4881"/>
        <v>T$18</v>
      </c>
      <c r="U2497" s="190" t="str">
        <f t="shared" si="4881"/>
        <v>U$18</v>
      </c>
      <c r="V2497" s="190" t="str">
        <f t="shared" si="4881"/>
        <v>V$18</v>
      </c>
      <c r="W2497" s="190" t="str">
        <f t="shared" si="4881"/>
        <v>W$18</v>
      </c>
      <c r="X2497" s="190" t="str">
        <f t="shared" si="4881"/>
        <v>X$18</v>
      </c>
      <c r="Y2497" s="190" t="str">
        <f t="shared" si="4881"/>
        <v>Y$18</v>
      </c>
      <c r="Z2497" s="190" t="str">
        <f t="shared" si="4881"/>
        <v>Z$18</v>
      </c>
      <c r="AA2497" s="190" t="str">
        <f t="shared" si="4881"/>
        <v>AA$18</v>
      </c>
      <c r="AB2497" s="190" t="str">
        <f t="shared" si="4881"/>
        <v>AB$18</v>
      </c>
      <c r="AC2497" s="190" t="str">
        <f t="shared" si="4881"/>
        <v>AC$18</v>
      </c>
      <c r="AD2497" s="190" t="str">
        <f t="shared" si="4881"/>
        <v>AD$18</v>
      </c>
      <c r="AE2497" s="190" t="str">
        <f t="shared" si="4881"/>
        <v>AE$18</v>
      </c>
      <c r="AF2497" s="190" t="str">
        <f t="shared" si="4881"/>
        <v>AF$18</v>
      </c>
      <c r="AG2497" s="190" t="str">
        <f t="shared" si="4881"/>
        <v>AG$18</v>
      </c>
      <c r="AH2497" s="190" t="str">
        <f t="shared" si="4881"/>
        <v>AH$18</v>
      </c>
      <c r="AI2497" s="190" t="str">
        <f t="shared" si="4881"/>
        <v>AI$18</v>
      </c>
      <c r="AJ2497" s="190" t="str">
        <f t="shared" si="4881"/>
        <v>AJ$18</v>
      </c>
      <c r="AK2497" s="190" t="str">
        <f t="shared" si="4881"/>
        <v>AK$18</v>
      </c>
      <c r="AL2497" s="190" t="str">
        <f t="shared" si="4881"/>
        <v>AL$18</v>
      </c>
      <c r="AM2497" s="190" t="str">
        <f t="shared" si="4881"/>
        <v>AM$18</v>
      </c>
      <c r="AN2497" s="190" t="str">
        <f t="shared" si="4881"/>
        <v>AN$18</v>
      </c>
      <c r="AO2497" s="190" t="str">
        <f t="shared" si="4881"/>
        <v>AO$18</v>
      </c>
      <c r="AP2497" s="190" t="str">
        <f t="shared" si="4881"/>
        <v>AP$18</v>
      </c>
      <c r="AQ2497" s="190" t="str">
        <f t="shared" si="4881"/>
        <v>AQ$18</v>
      </c>
      <c r="AR2497" s="190" t="str">
        <f t="shared" si="4881"/>
        <v>AR$18</v>
      </c>
      <c r="AS2497" s="190" t="str">
        <f t="shared" si="4881"/>
        <v>AS$18</v>
      </c>
      <c r="AT2497" s="190" t="str">
        <f t="shared" si="4881"/>
        <v>AT$18</v>
      </c>
      <c r="AU2497" s="190" t="str">
        <f t="shared" si="4881"/>
        <v>AU$18</v>
      </c>
      <c r="AV2497" s="190" t="str">
        <f t="shared" si="4881"/>
        <v>AV$18</v>
      </c>
      <c r="AW2497" s="190" t="str">
        <f t="shared" si="4881"/>
        <v>AW$18</v>
      </c>
      <c r="AX2497" s="190" t="str">
        <f t="shared" si="4881"/>
        <v>AX$18</v>
      </c>
      <c r="AY2497" s="190" t="str">
        <f t="shared" si="4881"/>
        <v>AY$18</v>
      </c>
      <c r="AZ2497" s="190" t="str">
        <f t="shared" si="4881"/>
        <v>AZ$18</v>
      </c>
      <c r="BA2497" s="190" t="str">
        <f t="shared" si="4881"/>
        <v>BA$18</v>
      </c>
      <c r="BB2497" s="190" t="str">
        <f t="shared" si="4881"/>
        <v>BB$18</v>
      </c>
      <c r="BC2497" s="190" t="str">
        <f t="shared" si="4881"/>
        <v>BC$18</v>
      </c>
      <c r="BD2497" s="190" t="str">
        <f t="shared" si="4881"/>
        <v>BD$18</v>
      </c>
      <c r="BE2497" s="190" t="str">
        <f t="shared" si="4881"/>
        <v>BE$18</v>
      </c>
      <c r="BF2497" s="190" t="str">
        <f t="shared" si="4881"/>
        <v>BF$18</v>
      </c>
      <c r="BG2497" s="190" t="str">
        <f t="shared" si="4881"/>
        <v>BG$18</v>
      </c>
      <c r="BH2497" s="190" t="str">
        <f t="shared" si="4881"/>
        <v>BH$18</v>
      </c>
      <c r="BI2497" s="190" t="str">
        <f t="shared" si="4881"/>
        <v>BI$18</v>
      </c>
      <c r="BJ2497" s="190" t="str">
        <f t="shared" si="4881"/>
        <v>BJ$18</v>
      </c>
      <c r="BK2497" s="190" t="str">
        <f t="shared" si="4881"/>
        <v>BK$18</v>
      </c>
      <c r="BL2497" s="190" t="str">
        <f t="shared" si="4881"/>
        <v>BL$18</v>
      </c>
      <c r="BM2497" s="190" t="str">
        <f t="shared" si="4881"/>
        <v>BM$18</v>
      </c>
      <c r="BN2497" s="190" t="str">
        <f t="shared" si="4881"/>
        <v>BN$18</v>
      </c>
      <c r="BO2497" s="190" t="str">
        <f t="shared" si="4881"/>
        <v>BO$18</v>
      </c>
      <c r="BP2497" s="190" t="str">
        <f t="shared" si="4881"/>
        <v>BP$18</v>
      </c>
      <c r="BQ2497" s="190" t="str">
        <f t="shared" si="4881"/>
        <v>BQ$18</v>
      </c>
      <c r="BR2497" s="190" t="str">
        <f t="shared" si="4881"/>
        <v>BR$18</v>
      </c>
      <c r="BS2497" s="190" t="str">
        <f t="shared" si="4881"/>
        <v>BS$18</v>
      </c>
      <c r="BT2497" s="190" t="str">
        <f t="shared" si="4881"/>
        <v>BT$18</v>
      </c>
      <c r="BU2497" s="190" t="str">
        <f t="shared" si="4881"/>
        <v>BU$18</v>
      </c>
      <c r="BV2497" s="190" t="str">
        <f t="shared" si="4881"/>
        <v>BV$18</v>
      </c>
      <c r="BW2497" s="190" t="str">
        <f t="shared" si="4881"/>
        <v>BW$18</v>
      </c>
      <c r="BX2497" s="190" t="str">
        <f t="shared" si="4881"/>
        <v>BX$18</v>
      </c>
      <c r="BY2497" s="190" t="str">
        <f t="shared" si="4881"/>
        <v>BY$18</v>
      </c>
      <c r="BZ2497" s="190" t="str">
        <f t="shared" si="4881"/>
        <v>BZ$18</v>
      </c>
      <c r="CA2497" s="190" t="str">
        <f t="shared" si="4881"/>
        <v>CA$18</v>
      </c>
      <c r="CB2497" s="190" t="str">
        <f t="shared" si="4881"/>
        <v>CB$18</v>
      </c>
      <c r="CC2497" s="190" t="str">
        <f t="shared" si="4881"/>
        <v>CC$18</v>
      </c>
      <c r="CD2497" s="190" t="str">
        <f t="shared" si="4881"/>
        <v>CD$18</v>
      </c>
      <c r="CE2497" s="190" t="str">
        <f t="shared" ref="CE2497:CL2497" si="4882">CE$22</f>
        <v>CE$18</v>
      </c>
      <c r="CF2497" s="190" t="str">
        <f t="shared" si="4882"/>
        <v>CF$18</v>
      </c>
      <c r="CG2497" s="190" t="str">
        <f t="shared" si="4882"/>
        <v>CG$18</v>
      </c>
      <c r="CH2497" s="190" t="str">
        <f t="shared" si="4882"/>
        <v>CH$18</v>
      </c>
      <c r="CI2497" s="190" t="str">
        <f t="shared" si="4882"/>
        <v>CI$18</v>
      </c>
      <c r="CJ2497" s="190" t="str">
        <f t="shared" si="4882"/>
        <v>CJ$18</v>
      </c>
      <c r="CK2497" s="190" t="str">
        <f t="shared" si="4882"/>
        <v>CK$18</v>
      </c>
      <c r="CL2497" s="190" t="str">
        <f t="shared" si="4882"/>
        <v>CL$18</v>
      </c>
      <c r="CN2497" s="201"/>
      <c r="CO2497" s="190" t="str">
        <f t="shared" ref="CO2497:DL2497" si="4883">CO$22</f>
        <v>CO$18</v>
      </c>
      <c r="CP2497" s="190" t="str">
        <f t="shared" si="4883"/>
        <v>CP$18</v>
      </c>
      <c r="CQ2497" s="190" t="str">
        <f t="shared" si="4883"/>
        <v>CQ$18</v>
      </c>
      <c r="CR2497" s="190" t="str">
        <f t="shared" si="4883"/>
        <v>CR$18</v>
      </c>
      <c r="CS2497" s="190" t="str">
        <f t="shared" si="4883"/>
        <v>CS$18</v>
      </c>
      <c r="CT2497" s="190" t="str">
        <f t="shared" si="4883"/>
        <v>CT$18</v>
      </c>
      <c r="CU2497" s="190" t="str">
        <f t="shared" si="4883"/>
        <v>CU$18</v>
      </c>
      <c r="CV2497" s="190" t="str">
        <f t="shared" si="4883"/>
        <v>CV$18</v>
      </c>
      <c r="CW2497" s="190" t="str">
        <f t="shared" si="4883"/>
        <v>CW$18</v>
      </c>
      <c r="CX2497" s="190" t="str">
        <f t="shared" si="4883"/>
        <v>CX$18</v>
      </c>
      <c r="CY2497" s="190" t="str">
        <f t="shared" si="4883"/>
        <v>CY$18</v>
      </c>
      <c r="CZ2497" s="190" t="str">
        <f t="shared" si="4883"/>
        <v>CZ$18</v>
      </c>
      <c r="DA2497" s="190" t="str">
        <f t="shared" si="4883"/>
        <v>DA$18</v>
      </c>
      <c r="DB2497" s="190" t="str">
        <f t="shared" si="4883"/>
        <v>DB$18</v>
      </c>
      <c r="DC2497" s="190" t="str">
        <f t="shared" si="4883"/>
        <v>DC$18</v>
      </c>
      <c r="DD2497" s="190" t="str">
        <f t="shared" si="4883"/>
        <v>DD$18</v>
      </c>
      <c r="DE2497" s="190" t="str">
        <f t="shared" si="4883"/>
        <v>DE$18</v>
      </c>
      <c r="DF2497" s="190" t="str">
        <f t="shared" si="4883"/>
        <v>DF$18</v>
      </c>
      <c r="DG2497" s="190" t="str">
        <f t="shared" si="4883"/>
        <v>DG$18</v>
      </c>
      <c r="DH2497" s="190" t="str">
        <f t="shared" si="4883"/>
        <v>DH$18</v>
      </c>
      <c r="DI2497" s="190" t="str">
        <f t="shared" si="4883"/>
        <v>DI$18</v>
      </c>
      <c r="DJ2497" s="190" t="str">
        <f t="shared" si="4883"/>
        <v>DJ$18</v>
      </c>
      <c r="DK2497" s="190" t="str">
        <f t="shared" si="4883"/>
        <v>DK$18</v>
      </c>
      <c r="DL2497" s="190" t="str">
        <f t="shared" si="4883"/>
        <v>DL$18</v>
      </c>
    </row>
    <row r="2498" spans="1:116" x14ac:dyDescent="0.4">
      <c r="A2498" s="174"/>
      <c r="E2498" s="8"/>
      <c r="G2498" s="175" t="s">
        <v>464</v>
      </c>
      <c r="H2498" s="200"/>
      <c r="I2498" s="201"/>
      <c r="J2498" s="201"/>
      <c r="K2498" s="202"/>
      <c r="L2498" s="202"/>
      <c r="M2498" s="202"/>
      <c r="N2498" s="202"/>
      <c r="O2498" s="202"/>
      <c r="P2498" s="202"/>
      <c r="R2498" s="202"/>
      <c r="S2498" s="190" t="str">
        <f t="shared" ref="S2498:CD2498" si="4884">S$23</f>
        <v>S$19</v>
      </c>
      <c r="T2498" s="190" t="str">
        <f t="shared" si="4884"/>
        <v>T$19</v>
      </c>
      <c r="U2498" s="190" t="str">
        <f t="shared" si="4884"/>
        <v>U$19</v>
      </c>
      <c r="V2498" s="190" t="str">
        <f t="shared" si="4884"/>
        <v>V$19</v>
      </c>
      <c r="W2498" s="190" t="str">
        <f t="shared" si="4884"/>
        <v>W$19</v>
      </c>
      <c r="X2498" s="190" t="str">
        <f t="shared" si="4884"/>
        <v>X$19</v>
      </c>
      <c r="Y2498" s="190" t="str">
        <f t="shared" si="4884"/>
        <v>Y$19</v>
      </c>
      <c r="Z2498" s="190" t="str">
        <f t="shared" si="4884"/>
        <v>Z$19</v>
      </c>
      <c r="AA2498" s="190" t="str">
        <f t="shared" si="4884"/>
        <v>AA$19</v>
      </c>
      <c r="AB2498" s="190" t="str">
        <f t="shared" si="4884"/>
        <v>AB$19</v>
      </c>
      <c r="AC2498" s="190" t="str">
        <f t="shared" si="4884"/>
        <v>AC$19</v>
      </c>
      <c r="AD2498" s="190" t="str">
        <f t="shared" si="4884"/>
        <v>AD$19</v>
      </c>
      <c r="AE2498" s="190" t="str">
        <f t="shared" si="4884"/>
        <v>AE$19</v>
      </c>
      <c r="AF2498" s="190" t="str">
        <f t="shared" si="4884"/>
        <v>AF$19</v>
      </c>
      <c r="AG2498" s="190" t="str">
        <f t="shared" si="4884"/>
        <v>AG$19</v>
      </c>
      <c r="AH2498" s="190" t="str">
        <f t="shared" si="4884"/>
        <v>AH$19</v>
      </c>
      <c r="AI2498" s="190" t="str">
        <f t="shared" si="4884"/>
        <v>AI$19</v>
      </c>
      <c r="AJ2498" s="190" t="str">
        <f t="shared" si="4884"/>
        <v>AJ$19</v>
      </c>
      <c r="AK2498" s="190" t="str">
        <f t="shared" si="4884"/>
        <v>AK$19</v>
      </c>
      <c r="AL2498" s="190" t="str">
        <f t="shared" si="4884"/>
        <v>AL$19</v>
      </c>
      <c r="AM2498" s="190" t="str">
        <f t="shared" si="4884"/>
        <v>AM$19</v>
      </c>
      <c r="AN2498" s="190" t="str">
        <f t="shared" si="4884"/>
        <v>AN$19</v>
      </c>
      <c r="AO2498" s="190" t="str">
        <f t="shared" si="4884"/>
        <v>AO$19</v>
      </c>
      <c r="AP2498" s="190" t="str">
        <f t="shared" si="4884"/>
        <v>AP$19</v>
      </c>
      <c r="AQ2498" s="190" t="str">
        <f t="shared" si="4884"/>
        <v>AQ$19</v>
      </c>
      <c r="AR2498" s="190" t="str">
        <f t="shared" si="4884"/>
        <v>AR$19</v>
      </c>
      <c r="AS2498" s="190" t="str">
        <f t="shared" si="4884"/>
        <v>AS$19</v>
      </c>
      <c r="AT2498" s="190" t="str">
        <f t="shared" si="4884"/>
        <v>AT$19</v>
      </c>
      <c r="AU2498" s="190" t="str">
        <f t="shared" si="4884"/>
        <v>AU$19</v>
      </c>
      <c r="AV2498" s="190" t="str">
        <f t="shared" si="4884"/>
        <v>AV$19</v>
      </c>
      <c r="AW2498" s="190" t="str">
        <f t="shared" si="4884"/>
        <v>AW$19</v>
      </c>
      <c r="AX2498" s="190" t="str">
        <f t="shared" si="4884"/>
        <v>AX$19</v>
      </c>
      <c r="AY2498" s="190" t="str">
        <f t="shared" si="4884"/>
        <v>AY$19</v>
      </c>
      <c r="AZ2498" s="190" t="str">
        <f t="shared" si="4884"/>
        <v>AZ$19</v>
      </c>
      <c r="BA2498" s="190" t="str">
        <f t="shared" si="4884"/>
        <v>BA$19</v>
      </c>
      <c r="BB2498" s="190" t="str">
        <f t="shared" si="4884"/>
        <v>BB$19</v>
      </c>
      <c r="BC2498" s="190" t="str">
        <f t="shared" si="4884"/>
        <v>BC$19</v>
      </c>
      <c r="BD2498" s="190" t="str">
        <f t="shared" si="4884"/>
        <v>BD$19</v>
      </c>
      <c r="BE2498" s="190" t="str">
        <f t="shared" si="4884"/>
        <v>BE$19</v>
      </c>
      <c r="BF2498" s="190" t="str">
        <f t="shared" si="4884"/>
        <v>BF$19</v>
      </c>
      <c r="BG2498" s="190" t="str">
        <f t="shared" si="4884"/>
        <v>BG$19</v>
      </c>
      <c r="BH2498" s="190" t="str">
        <f t="shared" si="4884"/>
        <v>BH$19</v>
      </c>
      <c r="BI2498" s="190" t="str">
        <f t="shared" si="4884"/>
        <v>BI$19</v>
      </c>
      <c r="BJ2498" s="190" t="str">
        <f t="shared" si="4884"/>
        <v>BJ$19</v>
      </c>
      <c r="BK2498" s="190" t="str">
        <f t="shared" si="4884"/>
        <v>BK$19</v>
      </c>
      <c r="BL2498" s="190" t="str">
        <f t="shared" si="4884"/>
        <v>BL$19</v>
      </c>
      <c r="BM2498" s="190" t="str">
        <f t="shared" si="4884"/>
        <v>BM$19</v>
      </c>
      <c r="BN2498" s="190" t="str">
        <f t="shared" si="4884"/>
        <v>BN$19</v>
      </c>
      <c r="BO2498" s="190" t="str">
        <f t="shared" si="4884"/>
        <v>BO$19</v>
      </c>
      <c r="BP2498" s="190" t="str">
        <f t="shared" si="4884"/>
        <v>BP$19</v>
      </c>
      <c r="BQ2498" s="190" t="str">
        <f t="shared" si="4884"/>
        <v>BQ$19</v>
      </c>
      <c r="BR2498" s="190" t="str">
        <f t="shared" si="4884"/>
        <v>BR$19</v>
      </c>
      <c r="BS2498" s="190" t="str">
        <f t="shared" si="4884"/>
        <v>BS$19</v>
      </c>
      <c r="BT2498" s="190" t="str">
        <f t="shared" si="4884"/>
        <v>BT$19</v>
      </c>
      <c r="BU2498" s="190" t="str">
        <f t="shared" si="4884"/>
        <v>BU$19</v>
      </c>
      <c r="BV2498" s="190" t="str">
        <f t="shared" si="4884"/>
        <v>BV$19</v>
      </c>
      <c r="BW2498" s="190" t="str">
        <f t="shared" si="4884"/>
        <v>BW$19</v>
      </c>
      <c r="BX2498" s="190" t="str">
        <f t="shared" si="4884"/>
        <v>BX$19</v>
      </c>
      <c r="BY2498" s="190" t="str">
        <f t="shared" si="4884"/>
        <v>BY$19</v>
      </c>
      <c r="BZ2498" s="190" t="str">
        <f t="shared" si="4884"/>
        <v>BZ$19</v>
      </c>
      <c r="CA2498" s="190" t="str">
        <f t="shared" si="4884"/>
        <v>CA$19</v>
      </c>
      <c r="CB2498" s="190" t="str">
        <f t="shared" si="4884"/>
        <v>CB$19</v>
      </c>
      <c r="CC2498" s="190" t="str">
        <f t="shared" si="4884"/>
        <v>CC$19</v>
      </c>
      <c r="CD2498" s="190" t="str">
        <f t="shared" si="4884"/>
        <v>CD$19</v>
      </c>
      <c r="CE2498" s="190" t="str">
        <f t="shared" ref="CE2498:CL2498" si="4885">CE$23</f>
        <v>CE$19</v>
      </c>
      <c r="CF2498" s="190" t="str">
        <f t="shared" si="4885"/>
        <v>CF$19</v>
      </c>
      <c r="CG2498" s="190" t="str">
        <f t="shared" si="4885"/>
        <v>CG$19</v>
      </c>
      <c r="CH2498" s="190" t="str">
        <f t="shared" si="4885"/>
        <v>CH$19</v>
      </c>
      <c r="CI2498" s="190" t="str">
        <f t="shared" si="4885"/>
        <v>CI$19</v>
      </c>
      <c r="CJ2498" s="190" t="str">
        <f t="shared" si="4885"/>
        <v>CJ$19</v>
      </c>
      <c r="CK2498" s="190" t="str">
        <f t="shared" si="4885"/>
        <v>CK$19</v>
      </c>
      <c r="CL2498" s="190" t="str">
        <f t="shared" si="4885"/>
        <v>CL$19</v>
      </c>
      <c r="CN2498" s="201"/>
      <c r="CO2498" s="190" t="str">
        <f t="shared" ref="CO2498:DL2498" si="4886">CO$23</f>
        <v>CO$19</v>
      </c>
      <c r="CP2498" s="190" t="str">
        <f t="shared" si="4886"/>
        <v>CP$19</v>
      </c>
      <c r="CQ2498" s="190" t="str">
        <f t="shared" si="4886"/>
        <v>CQ$19</v>
      </c>
      <c r="CR2498" s="190" t="str">
        <f t="shared" si="4886"/>
        <v>CR$19</v>
      </c>
      <c r="CS2498" s="190" t="str">
        <f t="shared" si="4886"/>
        <v>CS$19</v>
      </c>
      <c r="CT2498" s="190" t="str">
        <f t="shared" si="4886"/>
        <v>CT$19</v>
      </c>
      <c r="CU2498" s="190" t="str">
        <f t="shared" si="4886"/>
        <v>CU$19</v>
      </c>
      <c r="CV2498" s="190" t="str">
        <f t="shared" si="4886"/>
        <v>CV$19</v>
      </c>
      <c r="CW2498" s="190" t="str">
        <f t="shared" si="4886"/>
        <v>CW$19</v>
      </c>
      <c r="CX2498" s="190" t="str">
        <f t="shared" si="4886"/>
        <v>CX$19</v>
      </c>
      <c r="CY2498" s="190" t="str">
        <f t="shared" si="4886"/>
        <v>CY$19</v>
      </c>
      <c r="CZ2498" s="190" t="str">
        <f t="shared" si="4886"/>
        <v>CZ$19</v>
      </c>
      <c r="DA2498" s="190" t="str">
        <f t="shared" si="4886"/>
        <v>DA$19</v>
      </c>
      <c r="DB2498" s="190" t="str">
        <f t="shared" si="4886"/>
        <v>DB$19</v>
      </c>
      <c r="DC2498" s="190" t="str">
        <f t="shared" si="4886"/>
        <v>DC$19</v>
      </c>
      <c r="DD2498" s="190" t="str">
        <f t="shared" si="4886"/>
        <v>DD$19</v>
      </c>
      <c r="DE2498" s="190" t="str">
        <f t="shared" si="4886"/>
        <v>DE$19</v>
      </c>
      <c r="DF2498" s="190" t="str">
        <f t="shared" si="4886"/>
        <v>DF$19</v>
      </c>
      <c r="DG2498" s="190" t="str">
        <f t="shared" si="4886"/>
        <v>DG$19</v>
      </c>
      <c r="DH2498" s="190" t="str">
        <f t="shared" si="4886"/>
        <v>DH$19</v>
      </c>
      <c r="DI2498" s="190" t="str">
        <f t="shared" si="4886"/>
        <v>DI$19</v>
      </c>
      <c r="DJ2498" s="190" t="str">
        <f t="shared" si="4886"/>
        <v>DJ$19</v>
      </c>
      <c r="DK2498" s="190" t="str">
        <f t="shared" si="4886"/>
        <v>DK$19</v>
      </c>
      <c r="DL2498" s="190" t="str">
        <f t="shared" si="4886"/>
        <v>DL$19</v>
      </c>
    </row>
    <row r="2499" spans="1:116" x14ac:dyDescent="0.4">
      <c r="A2499" s="142" t="s">
        <v>218</v>
      </c>
      <c r="B2499" s="31" t="s">
        <v>81</v>
      </c>
      <c r="C2499" s="31"/>
      <c r="D2499" t="s">
        <v>545</v>
      </c>
      <c r="E2499" s="8" t="str">
        <f t="shared" ref="E2499:E2500" si="4887">ROW()&amp;" "&amp;D2499</f>
        <v>2499 SEASON MONTHL-TR-R</v>
      </c>
      <c r="F2499" t="s">
        <v>552</v>
      </c>
      <c r="G2499" s="143" t="s">
        <v>544</v>
      </c>
      <c r="H2499" s="142"/>
      <c r="I2499" s="144"/>
      <c r="J2499" s="144"/>
      <c r="K2499" s="142"/>
      <c r="L2499" s="142"/>
      <c r="M2499" s="142"/>
      <c r="N2499" s="142"/>
      <c r="O2499" s="142"/>
      <c r="P2499" s="142"/>
      <c r="R2499" s="143"/>
      <c r="S2499" s="168"/>
      <c r="T2499" s="168"/>
      <c r="U2499" s="168"/>
      <c r="V2499" s="168"/>
      <c r="W2499" s="168"/>
      <c r="X2499" s="168"/>
      <c r="Y2499" s="168"/>
      <c r="Z2499" s="168"/>
      <c r="AA2499" s="168"/>
      <c r="AB2499" s="168"/>
      <c r="AC2499" s="168"/>
      <c r="AD2499" s="168"/>
      <c r="AE2499" s="168"/>
      <c r="AF2499" s="168"/>
      <c r="AG2499" s="168"/>
      <c r="AH2499" s="168"/>
      <c r="AI2499" s="168"/>
      <c r="AJ2499" s="168"/>
      <c r="AK2499" s="168"/>
      <c r="AL2499" s="168"/>
      <c r="AM2499" s="168"/>
      <c r="AN2499" s="168"/>
      <c r="AO2499" s="168"/>
      <c r="AP2499" s="168"/>
      <c r="AQ2499" s="168"/>
      <c r="AR2499" s="168"/>
      <c r="AS2499" s="168"/>
      <c r="AT2499" s="168"/>
      <c r="AU2499" s="168"/>
      <c r="AV2499" s="168"/>
      <c r="AW2499" s="168"/>
      <c r="AX2499" s="168"/>
      <c r="AY2499" s="168"/>
      <c r="AZ2499" s="168"/>
      <c r="BA2499" s="168"/>
      <c r="BB2499" s="168"/>
      <c r="BC2499" s="168"/>
      <c r="BD2499" s="168"/>
      <c r="BE2499" s="168"/>
      <c r="BF2499" s="168"/>
      <c r="BG2499" s="168"/>
      <c r="BH2499" s="168"/>
      <c r="BI2499" s="168"/>
      <c r="BJ2499" s="168"/>
      <c r="BK2499" s="168"/>
      <c r="BL2499" s="168"/>
      <c r="BM2499" s="168"/>
      <c r="BN2499" s="168"/>
      <c r="BO2499" s="168"/>
      <c r="BP2499" s="168"/>
      <c r="BQ2499" s="168"/>
      <c r="BR2499" s="168"/>
      <c r="BS2499" s="168"/>
      <c r="BT2499" s="168"/>
      <c r="BU2499" s="168"/>
      <c r="BV2499" s="168"/>
      <c r="BW2499" s="168"/>
      <c r="BX2499" s="168"/>
      <c r="BY2499" s="168"/>
      <c r="BZ2499" s="168"/>
      <c r="CA2499" s="168"/>
      <c r="CB2499" s="168"/>
      <c r="CC2499" s="168"/>
      <c r="CD2499" s="168"/>
      <c r="CE2499" s="168"/>
      <c r="CF2499" s="168"/>
      <c r="CG2499" s="168"/>
      <c r="CH2499" s="168"/>
      <c r="CI2499" s="168"/>
      <c r="CJ2499" s="168"/>
      <c r="CK2499" s="168"/>
      <c r="CL2499" s="168"/>
      <c r="CN2499" s="144"/>
      <c r="CO2499" s="168"/>
      <c r="CP2499" s="168"/>
      <c r="CQ2499" s="168"/>
      <c r="CR2499" s="168"/>
      <c r="CS2499" s="168"/>
      <c r="CT2499" s="168"/>
      <c r="CU2499" s="168"/>
      <c r="CV2499" s="168"/>
      <c r="CW2499" s="168"/>
      <c r="CX2499" s="168"/>
      <c r="CY2499" s="168"/>
      <c r="CZ2499" s="168"/>
      <c r="DA2499" s="168"/>
      <c r="DB2499" s="168"/>
      <c r="DC2499" s="168"/>
      <c r="DD2499" s="168"/>
      <c r="DE2499" s="168"/>
      <c r="DF2499" s="168"/>
      <c r="DG2499" s="168"/>
      <c r="DH2499" s="168"/>
      <c r="DI2499" s="168"/>
      <c r="DJ2499" s="168"/>
      <c r="DK2499" s="168"/>
      <c r="DL2499" s="168"/>
    </row>
    <row r="2500" spans="1:116" x14ac:dyDescent="0.4">
      <c r="A2500" s="12"/>
      <c r="B2500" s="12" t="s">
        <v>332</v>
      </c>
      <c r="C2500" s="12"/>
      <c r="D2500" t="s">
        <v>545</v>
      </c>
      <c r="E2500" s="8" t="str">
        <f t="shared" si="4887"/>
        <v>2500 SEASON MONTHL-TR-R</v>
      </c>
      <c r="G2500" s="95" t="str">
        <f>G2494</f>
        <v>Primary volume driver</v>
      </c>
      <c r="H2500" s="12"/>
      <c r="I2500" s="60"/>
      <c r="J2500" s="60"/>
      <c r="K2500" s="12"/>
      <c r="L2500" s="12"/>
      <c r="M2500" s="12"/>
      <c r="N2500" s="12"/>
      <c r="O2500" s="12"/>
      <c r="P2500" s="12"/>
      <c r="R2500" s="13"/>
      <c r="S2500" s="76"/>
      <c r="T2500" s="76"/>
      <c r="U2500" s="76"/>
      <c r="V2500" s="76"/>
      <c r="W2500" s="76"/>
      <c r="X2500" s="76"/>
      <c r="Y2500" s="76"/>
      <c r="Z2500" s="76"/>
      <c r="AA2500" s="76"/>
      <c r="AB2500" s="76"/>
      <c r="AC2500" s="76"/>
      <c r="AD2500" s="76"/>
      <c r="AE2500" s="76"/>
      <c r="AF2500" s="76"/>
      <c r="AG2500" s="76"/>
      <c r="AH2500" s="76"/>
      <c r="AI2500" s="76"/>
      <c r="AJ2500" s="76"/>
      <c r="AK2500" s="76"/>
      <c r="AL2500" s="76"/>
      <c r="AM2500" s="76"/>
      <c r="AN2500" s="76"/>
      <c r="AO2500" s="76"/>
      <c r="AP2500" s="76"/>
      <c r="AQ2500" s="76"/>
      <c r="AR2500" s="76"/>
      <c r="AS2500" s="76"/>
      <c r="AT2500" s="76"/>
      <c r="AU2500" s="76"/>
      <c r="AV2500" s="76"/>
      <c r="AW2500" s="76"/>
      <c r="AX2500" s="76"/>
      <c r="AY2500" s="76"/>
      <c r="AZ2500" s="76"/>
      <c r="BA2500" s="76"/>
      <c r="BB2500" s="76"/>
      <c r="BC2500" s="76"/>
      <c r="BD2500" s="76"/>
      <c r="BE2500" s="76"/>
      <c r="BF2500" s="76"/>
      <c r="BG2500" s="76"/>
      <c r="BH2500" s="76"/>
      <c r="BI2500" s="76"/>
      <c r="BJ2500" s="76"/>
      <c r="BK2500" s="76"/>
      <c r="BL2500" s="76"/>
      <c r="BM2500" s="76"/>
      <c r="BN2500" s="76"/>
      <c r="BO2500" s="76"/>
      <c r="BP2500" s="76"/>
      <c r="BQ2500" s="76"/>
      <c r="BR2500" s="76"/>
      <c r="BS2500" s="76"/>
      <c r="BT2500" s="76"/>
      <c r="BU2500" s="76"/>
      <c r="BV2500" s="76"/>
      <c r="BW2500" s="76"/>
      <c r="BX2500" s="76"/>
      <c r="BY2500" s="76"/>
      <c r="BZ2500" s="76"/>
      <c r="CA2500" s="76"/>
      <c r="CB2500" s="76"/>
      <c r="CC2500" s="76"/>
      <c r="CD2500" s="76"/>
      <c r="CE2500" s="76"/>
      <c r="CF2500" s="76"/>
      <c r="CG2500" s="76"/>
      <c r="CH2500" s="76"/>
      <c r="CI2500" s="76"/>
      <c r="CJ2500" s="76"/>
      <c r="CK2500" s="76"/>
      <c r="CL2500" s="76"/>
      <c r="CN2500" s="60"/>
      <c r="CO2500" s="239"/>
      <c r="CP2500" s="239"/>
      <c r="CQ2500" s="239"/>
      <c r="CR2500" s="239"/>
      <c r="CS2500" s="239"/>
      <c r="CT2500" s="239"/>
      <c r="CU2500" s="239"/>
      <c r="CV2500" s="239"/>
      <c r="CW2500" s="239"/>
      <c r="CX2500" s="239"/>
      <c r="CY2500" s="239"/>
      <c r="CZ2500" s="239"/>
      <c r="DA2500" s="239"/>
      <c r="DB2500" s="239"/>
      <c r="DC2500" s="239"/>
      <c r="DD2500" s="239"/>
      <c r="DE2500" s="239"/>
      <c r="DF2500" s="239"/>
      <c r="DG2500" s="239"/>
      <c r="DH2500" s="239"/>
      <c r="DI2500" s="239"/>
      <c r="DJ2500" s="239"/>
      <c r="DK2500" s="239"/>
      <c r="DL2500" s="239"/>
    </row>
    <row r="2501" spans="1:116" x14ac:dyDescent="0.4">
      <c r="A2501" s="12"/>
      <c r="B2501" s="12"/>
      <c r="C2501" s="12"/>
      <c r="D2501" t="s">
        <v>545</v>
      </c>
      <c r="E2501" s="8"/>
      <c r="G2501" s="126" t="str">
        <f>"Seasonally adjusted revenue - "&amp;G2491</f>
        <v>Seasonally adjusted revenue - Surgical procedures</v>
      </c>
      <c r="H2501" s="12"/>
      <c r="I2501" s="60"/>
      <c r="J2501" s="60"/>
      <c r="K2501" s="12"/>
      <c r="L2501" s="12"/>
      <c r="M2501" s="12"/>
      <c r="N2501" s="12"/>
      <c r="O2501" s="12"/>
      <c r="P2501" s="12"/>
      <c r="R2501" s="13"/>
      <c r="S2501" s="77" cm="1">
        <f t="array" aca="1" ref="S2501" ca="1">INDIRECT(S2493)*INDEX($H2504:$I2515,MATCH(S$7,$I2504:$I2515,0),1)*12</f>
        <v>10000</v>
      </c>
      <c r="T2501" s="77" cm="1">
        <f t="array" aca="1" ref="T2501" ca="1">INDIRECT(T2493)*INDEX($H2504:$I2515,MATCH(T$7,$I2504:$I2515,0),1)*12</f>
        <v>15000</v>
      </c>
      <c r="U2501" s="77" cm="1">
        <f t="array" aca="1" ref="U2501" ca="1">INDIRECT(U2493)*INDEX($H2504:$I2515,MATCH(U$7,$I2504:$I2515,0),1)*12</f>
        <v>5000</v>
      </c>
      <c r="V2501" s="77" cm="1">
        <f t="array" aca="1" ref="V2501" ca="1">INDIRECT(V2493)*INDEX($H2504:$I2515,MATCH(V$7,$I2504:$I2515,0),1)*12</f>
        <v>15000</v>
      </c>
      <c r="W2501" s="77" cm="1">
        <f t="array" aca="1" ref="W2501" ca="1">INDIRECT(W2493)*INDEX($H2504:$I2515,MATCH(W$7,$I2504:$I2515,0),1)*12</f>
        <v>5000</v>
      </c>
      <c r="X2501" s="77" cm="1">
        <f t="array" aca="1" ref="X2501" ca="1">INDIRECT(X2493)*INDEX($H2504:$I2515,MATCH(X$7,$I2504:$I2515,0),1)*12</f>
        <v>15000</v>
      </c>
      <c r="Y2501" s="77" cm="1">
        <f t="array" aca="1" ref="Y2501" ca="1">INDIRECT(Y2493)*INDEX($H2504:$I2515,MATCH(Y$7,$I2504:$I2515,0),1)*12</f>
        <v>5000</v>
      </c>
      <c r="Z2501" s="77" cm="1">
        <f t="array" aca="1" ref="Z2501" ca="1">INDIRECT(Z2493)*INDEX($H2504:$I2515,MATCH(Z$7,$I2504:$I2515,0),1)*12</f>
        <v>15000</v>
      </c>
      <c r="AA2501" s="77" cm="1">
        <f t="array" aca="1" ref="AA2501" ca="1">INDIRECT(AA2493)*INDEX($H2504:$I2515,MATCH(AA$7,$I2504:$I2515,0),1)*12</f>
        <v>5000</v>
      </c>
      <c r="AB2501" s="77" cm="1">
        <f t="array" aca="1" ref="AB2501" ca="1">INDIRECT(AB2493)*INDEX($H2504:$I2515,MATCH(AB$7,$I2504:$I2515,0),1)*12</f>
        <v>15000</v>
      </c>
      <c r="AC2501" s="77" cm="1">
        <f t="array" aca="1" ref="AC2501" ca="1">INDIRECT(AC2493)*INDEX($H2504:$I2515,MATCH(AC$7,$I2504:$I2515,0),1)*12</f>
        <v>5000</v>
      </c>
      <c r="AD2501" s="77" cm="1">
        <f t="array" aca="1" ref="AD2501" ca="1">INDIRECT(AD2493)*INDEX($H2504:$I2515,MATCH(AD$7,$I2504:$I2515,0),1)*12</f>
        <v>9960</v>
      </c>
      <c r="AE2501" s="77" cm="1">
        <f t="array" aca="1" ref="AE2501" ca="1">INDIRECT(AE2493)*INDEX($H2504:$I2515,MATCH(AE$7,$I2504:$I2515,0),1)*12</f>
        <v>10000</v>
      </c>
      <c r="AF2501" s="77" cm="1">
        <f t="array" aca="1" ref="AF2501" ca="1">INDIRECT(AF2493)*INDEX($H2504:$I2515,MATCH(AF$7,$I2504:$I2515,0),1)*12</f>
        <v>15000</v>
      </c>
      <c r="AG2501" s="77" cm="1">
        <f t="array" aca="1" ref="AG2501" ca="1">INDIRECT(AG2493)*INDEX($H2504:$I2515,MATCH(AG$7,$I2504:$I2515,0),1)*12</f>
        <v>5000</v>
      </c>
      <c r="AH2501" s="77" cm="1">
        <f t="array" aca="1" ref="AH2501" ca="1">INDIRECT(AH2493)*INDEX($H2504:$I2515,MATCH(AH$7,$I2504:$I2515,0),1)*12</f>
        <v>15000</v>
      </c>
      <c r="AI2501" s="77" cm="1">
        <f t="array" aca="1" ref="AI2501" ca="1">INDIRECT(AI2493)*INDEX($H2504:$I2515,MATCH(AI$7,$I2504:$I2515,0),1)*12</f>
        <v>5000</v>
      </c>
      <c r="AJ2501" s="77" cm="1">
        <f t="array" aca="1" ref="AJ2501" ca="1">INDIRECT(AJ2493)*INDEX($H2504:$I2515,MATCH(AJ$7,$I2504:$I2515,0),1)*12</f>
        <v>15000</v>
      </c>
      <c r="AK2501" s="77" cm="1">
        <f t="array" aca="1" ref="AK2501" ca="1">INDIRECT(AK2493)*INDEX($H2504:$I2515,MATCH(AK$7,$I2504:$I2515,0),1)*12</f>
        <v>5000</v>
      </c>
      <c r="AL2501" s="77" cm="1">
        <f t="array" aca="1" ref="AL2501" ca="1">INDIRECT(AL2493)*INDEX($H2504:$I2515,MATCH(AL$7,$I2504:$I2515,0),1)*12</f>
        <v>15000</v>
      </c>
      <c r="AM2501" s="77" cm="1">
        <f t="array" aca="1" ref="AM2501" ca="1">INDIRECT(AM2493)*INDEX($H2504:$I2515,MATCH(AM$7,$I2504:$I2515,0),1)*12</f>
        <v>5000</v>
      </c>
      <c r="AN2501" s="77" cm="1">
        <f t="array" aca="1" ref="AN2501" ca="1">INDIRECT(AN2493)*INDEX($H2504:$I2515,MATCH(AN$7,$I2504:$I2515,0),1)*12</f>
        <v>15000</v>
      </c>
      <c r="AO2501" s="77" cm="1">
        <f t="array" aca="1" ref="AO2501" ca="1">INDIRECT(AO2493)*INDEX($H2504:$I2515,MATCH(AO$7,$I2504:$I2515,0),1)*12</f>
        <v>5000</v>
      </c>
      <c r="AP2501" s="77" cm="1">
        <f t="array" aca="1" ref="AP2501" ca="1">INDIRECT(AP2493)*INDEX($H2504:$I2515,MATCH(AP$7,$I2504:$I2515,0),1)*12</f>
        <v>9960</v>
      </c>
      <c r="AQ2501" s="77" cm="1">
        <f t="array" aca="1" ref="AQ2501" ca="1">INDIRECT(AQ2493)*INDEX($H2504:$I2515,MATCH(AQ$7,$I2504:$I2515,0),1)*12</f>
        <v>10000</v>
      </c>
      <c r="AR2501" s="77" cm="1">
        <f t="array" aca="1" ref="AR2501" ca="1">INDIRECT(AR2493)*INDEX($H2504:$I2515,MATCH(AR$7,$I2504:$I2515,0),1)*12</f>
        <v>15000</v>
      </c>
      <c r="AS2501" s="77" cm="1">
        <f t="array" aca="1" ref="AS2501" ca="1">INDIRECT(AS2493)*INDEX($H2504:$I2515,MATCH(AS$7,$I2504:$I2515,0),1)*12</f>
        <v>5000</v>
      </c>
      <c r="AT2501" s="77" cm="1">
        <f t="array" aca="1" ref="AT2501" ca="1">INDIRECT(AT2493)*INDEX($H2504:$I2515,MATCH(AT$7,$I2504:$I2515,0),1)*12</f>
        <v>15000</v>
      </c>
      <c r="AU2501" s="77" cm="1">
        <f t="array" aca="1" ref="AU2501" ca="1">INDIRECT(AU2493)*INDEX($H2504:$I2515,MATCH(AU$7,$I2504:$I2515,0),1)*12</f>
        <v>5000</v>
      </c>
      <c r="AV2501" s="77" cm="1">
        <f t="array" aca="1" ref="AV2501" ca="1">INDIRECT(AV2493)*INDEX($H2504:$I2515,MATCH(AV$7,$I2504:$I2515,0),1)*12</f>
        <v>15000</v>
      </c>
      <c r="AW2501" s="77" cm="1">
        <f t="array" aca="1" ref="AW2501" ca="1">INDIRECT(AW2493)*INDEX($H2504:$I2515,MATCH(AW$7,$I2504:$I2515,0),1)*12</f>
        <v>5000</v>
      </c>
      <c r="AX2501" s="77" cm="1">
        <f t="array" aca="1" ref="AX2501" ca="1">INDIRECT(AX2493)*INDEX($H2504:$I2515,MATCH(AX$7,$I2504:$I2515,0),1)*12</f>
        <v>15000</v>
      </c>
      <c r="AY2501" s="77" cm="1">
        <f t="array" aca="1" ref="AY2501" ca="1">INDIRECT(AY2493)*INDEX($H2504:$I2515,MATCH(AY$7,$I2504:$I2515,0),1)*12</f>
        <v>5000</v>
      </c>
      <c r="AZ2501" s="77" cm="1">
        <f t="array" aca="1" ref="AZ2501" ca="1">INDIRECT(AZ2493)*INDEX($H2504:$I2515,MATCH(AZ$7,$I2504:$I2515,0),1)*12</f>
        <v>15000</v>
      </c>
      <c r="BA2501" s="77" cm="1">
        <f t="array" aca="1" ref="BA2501" ca="1">INDIRECT(BA2493)*INDEX($H2504:$I2515,MATCH(BA$7,$I2504:$I2515,0),1)*12</f>
        <v>5000</v>
      </c>
      <c r="BB2501" s="77" cm="1">
        <f t="array" aca="1" ref="BB2501" ca="1">INDIRECT(BB2493)*INDEX($H2504:$I2515,MATCH(BB$7,$I2504:$I2515,0),1)*12</f>
        <v>9960</v>
      </c>
      <c r="BC2501" s="77" cm="1">
        <f t="array" aca="1" ref="BC2501" ca="1">INDIRECT(BC2493)*INDEX($H2504:$I2515,MATCH(BC$7,$I2504:$I2515,0),1)*12</f>
        <v>10000</v>
      </c>
      <c r="BD2501" s="77" cm="1">
        <f t="array" aca="1" ref="BD2501" ca="1">INDIRECT(BD2493)*INDEX($H2504:$I2515,MATCH(BD$7,$I2504:$I2515,0),1)*12</f>
        <v>15000</v>
      </c>
      <c r="BE2501" s="77" cm="1">
        <f t="array" aca="1" ref="BE2501" ca="1">INDIRECT(BE2493)*INDEX($H2504:$I2515,MATCH(BE$7,$I2504:$I2515,0),1)*12</f>
        <v>5000</v>
      </c>
      <c r="BF2501" s="77" cm="1">
        <f t="array" aca="1" ref="BF2501" ca="1">INDIRECT(BF2493)*INDEX($H2504:$I2515,MATCH(BF$7,$I2504:$I2515,0),1)*12</f>
        <v>15000</v>
      </c>
      <c r="BG2501" s="77" cm="1">
        <f t="array" aca="1" ref="BG2501" ca="1">INDIRECT(BG2493)*INDEX($H2504:$I2515,MATCH(BG$7,$I2504:$I2515,0),1)*12</f>
        <v>5000</v>
      </c>
      <c r="BH2501" s="77" cm="1">
        <f t="array" aca="1" ref="BH2501" ca="1">INDIRECT(BH2493)*INDEX($H2504:$I2515,MATCH(BH$7,$I2504:$I2515,0),1)*12</f>
        <v>15000</v>
      </c>
      <c r="BI2501" s="77" cm="1">
        <f t="array" aca="1" ref="BI2501" ca="1">INDIRECT(BI2493)*INDEX($H2504:$I2515,MATCH(BI$7,$I2504:$I2515,0),1)*12</f>
        <v>5000</v>
      </c>
      <c r="BJ2501" s="77" cm="1">
        <f t="array" aca="1" ref="BJ2501" ca="1">INDIRECT(BJ2493)*INDEX($H2504:$I2515,MATCH(BJ$7,$I2504:$I2515,0),1)*12</f>
        <v>15000</v>
      </c>
      <c r="BK2501" s="77" cm="1">
        <f t="array" aca="1" ref="BK2501" ca="1">INDIRECT(BK2493)*INDEX($H2504:$I2515,MATCH(BK$7,$I2504:$I2515,0),1)*12</f>
        <v>5000</v>
      </c>
      <c r="BL2501" s="77" cm="1">
        <f t="array" aca="1" ref="BL2501" ca="1">INDIRECT(BL2493)*INDEX($H2504:$I2515,MATCH(BL$7,$I2504:$I2515,0),1)*12</f>
        <v>15000</v>
      </c>
      <c r="BM2501" s="77" cm="1">
        <f t="array" aca="1" ref="BM2501" ca="1">INDIRECT(BM2493)*INDEX($H2504:$I2515,MATCH(BM$7,$I2504:$I2515,0),1)*12</f>
        <v>5000</v>
      </c>
      <c r="BN2501" s="77" cm="1">
        <f t="array" aca="1" ref="BN2501" ca="1">INDIRECT(BN2493)*INDEX($H2504:$I2515,MATCH(BN$7,$I2504:$I2515,0),1)*12</f>
        <v>9960</v>
      </c>
      <c r="BO2501" s="77" cm="1">
        <f t="array" aca="1" ref="BO2501" ca="1">INDIRECT(BO2493)*INDEX($H2504:$I2515,MATCH(BO$7,$I2504:$I2515,0),1)*12</f>
        <v>10000</v>
      </c>
      <c r="BP2501" s="77" cm="1">
        <f t="array" aca="1" ref="BP2501" ca="1">INDIRECT(BP2493)*INDEX($H2504:$I2515,MATCH(BP$7,$I2504:$I2515,0),1)*12</f>
        <v>15000</v>
      </c>
      <c r="BQ2501" s="77" cm="1">
        <f t="array" aca="1" ref="BQ2501" ca="1">INDIRECT(BQ2493)*INDEX($H2504:$I2515,MATCH(BQ$7,$I2504:$I2515,0),1)*12</f>
        <v>5000</v>
      </c>
      <c r="BR2501" s="77" cm="1">
        <f t="array" aca="1" ref="BR2501" ca="1">INDIRECT(BR2493)*INDEX($H2504:$I2515,MATCH(BR$7,$I2504:$I2515,0),1)*12</f>
        <v>15000</v>
      </c>
      <c r="BS2501" s="77" cm="1">
        <f t="array" aca="1" ref="BS2501" ca="1">INDIRECT(BS2493)*INDEX($H2504:$I2515,MATCH(BS$7,$I2504:$I2515,0),1)*12</f>
        <v>5000</v>
      </c>
      <c r="BT2501" s="77" cm="1">
        <f t="array" aca="1" ref="BT2501" ca="1">INDIRECT(BT2493)*INDEX($H2504:$I2515,MATCH(BT$7,$I2504:$I2515,0),1)*12</f>
        <v>15000</v>
      </c>
      <c r="BU2501" s="77" cm="1">
        <f t="array" aca="1" ref="BU2501" ca="1">INDIRECT(BU2493)*INDEX($H2504:$I2515,MATCH(BU$7,$I2504:$I2515,0),1)*12</f>
        <v>5000</v>
      </c>
      <c r="BV2501" s="77" cm="1">
        <f t="array" aca="1" ref="BV2501" ca="1">INDIRECT(BV2493)*INDEX($H2504:$I2515,MATCH(BV$7,$I2504:$I2515,0),1)*12</f>
        <v>15000</v>
      </c>
      <c r="BW2501" s="77" cm="1">
        <f t="array" aca="1" ref="BW2501" ca="1">INDIRECT(BW2493)*INDEX($H2504:$I2515,MATCH(BW$7,$I2504:$I2515,0),1)*12</f>
        <v>5000</v>
      </c>
      <c r="BX2501" s="77" cm="1">
        <f t="array" aca="1" ref="BX2501" ca="1">INDIRECT(BX2493)*INDEX($H2504:$I2515,MATCH(BX$7,$I2504:$I2515,0),1)*12</f>
        <v>15000</v>
      </c>
      <c r="BY2501" s="77" cm="1">
        <f t="array" aca="1" ref="BY2501" ca="1">INDIRECT(BY2493)*INDEX($H2504:$I2515,MATCH(BY$7,$I2504:$I2515,0),1)*12</f>
        <v>5000</v>
      </c>
      <c r="BZ2501" s="77" cm="1">
        <f t="array" aca="1" ref="BZ2501" ca="1">INDIRECT(BZ2493)*INDEX($H2504:$I2515,MATCH(BZ$7,$I2504:$I2515,0),1)*12</f>
        <v>9960</v>
      </c>
      <c r="CA2501" s="77" cm="1">
        <f t="array" aca="1" ref="CA2501" ca="1">INDIRECT(CA2493)*INDEX($H2504:$I2515,MATCH(CA$7,$I2504:$I2515,0),1)*12</f>
        <v>10000</v>
      </c>
      <c r="CB2501" s="77" cm="1">
        <f t="array" aca="1" ref="CB2501" ca="1">INDIRECT(CB2493)*INDEX($H2504:$I2515,MATCH(CB$7,$I2504:$I2515,0),1)*12</f>
        <v>15000</v>
      </c>
      <c r="CC2501" s="77" cm="1">
        <f t="array" aca="1" ref="CC2501" ca="1">INDIRECT(CC2493)*INDEX($H2504:$I2515,MATCH(CC$7,$I2504:$I2515,0),1)*12</f>
        <v>5000</v>
      </c>
      <c r="CD2501" s="77" cm="1">
        <f t="array" aca="1" ref="CD2501" ca="1">INDIRECT(CD2493)*INDEX($H2504:$I2515,MATCH(CD$7,$I2504:$I2515,0),1)*12</f>
        <v>15000</v>
      </c>
      <c r="CE2501" s="77" cm="1">
        <f t="array" aca="1" ref="CE2501" ca="1">INDIRECT(CE2493)*INDEX($H2504:$I2515,MATCH(CE$7,$I2504:$I2515,0),1)*12</f>
        <v>5000</v>
      </c>
      <c r="CF2501" s="77" cm="1">
        <f t="array" aca="1" ref="CF2501" ca="1">INDIRECT(CF2493)*INDEX($H2504:$I2515,MATCH(CF$7,$I2504:$I2515,0),1)*12</f>
        <v>15000</v>
      </c>
      <c r="CG2501" s="77" cm="1">
        <f t="array" aca="1" ref="CG2501" ca="1">INDIRECT(CG2493)*INDEX($H2504:$I2515,MATCH(CG$7,$I2504:$I2515,0),1)*12</f>
        <v>5000</v>
      </c>
      <c r="CH2501" s="77" cm="1">
        <f t="array" aca="1" ref="CH2501" ca="1">INDIRECT(CH2493)*INDEX($H2504:$I2515,MATCH(CH$7,$I2504:$I2515,0),1)*12</f>
        <v>15000</v>
      </c>
      <c r="CI2501" s="77" cm="1">
        <f t="array" aca="1" ref="CI2501" ca="1">INDIRECT(CI2493)*INDEX($H2504:$I2515,MATCH(CI$7,$I2504:$I2515,0),1)*12</f>
        <v>5000</v>
      </c>
      <c r="CJ2501" s="77" cm="1">
        <f t="array" aca="1" ref="CJ2501" ca="1">INDIRECT(CJ2493)*INDEX($H2504:$I2515,MATCH(CJ$7,$I2504:$I2515,0),1)*12</f>
        <v>15000</v>
      </c>
      <c r="CK2501" s="77" cm="1">
        <f t="array" aca="1" ref="CK2501" ca="1">INDIRECT(CK2493)*INDEX($H2504:$I2515,MATCH(CK$7,$I2504:$I2515,0),1)*12</f>
        <v>5000</v>
      </c>
      <c r="CL2501" s="77" cm="1">
        <f t="array" aca="1" ref="CL2501" ca="1">INDIRECT(CL2493)*INDEX($H2504:$I2515,MATCH(CL$7,$I2504:$I2515,0),1)*12</f>
        <v>9960</v>
      </c>
      <c r="CN2501" s="60"/>
      <c r="CO2501" s="239"/>
      <c r="CP2501" s="239"/>
      <c r="CQ2501" s="239"/>
      <c r="CR2501" s="239"/>
      <c r="CS2501" s="239"/>
      <c r="CT2501" s="239"/>
      <c r="CU2501" s="239"/>
      <c r="CV2501" s="239"/>
      <c r="CW2501" s="239"/>
      <c r="CX2501" s="239"/>
      <c r="CY2501" s="239"/>
      <c r="CZ2501" s="239"/>
      <c r="DA2501" s="239"/>
      <c r="DB2501" s="239"/>
      <c r="DC2501" s="239"/>
      <c r="DD2501" s="239"/>
      <c r="DE2501" s="239"/>
      <c r="DF2501" s="239"/>
      <c r="DG2501" s="239"/>
      <c r="DH2501" s="239"/>
      <c r="DI2501" s="239"/>
      <c r="DJ2501" s="239"/>
      <c r="DK2501" s="239"/>
      <c r="DL2501" s="239"/>
    </row>
    <row r="2502" spans="1:116" x14ac:dyDescent="0.4">
      <c r="D2502" t="s">
        <v>545</v>
      </c>
      <c r="E2502" s="8"/>
      <c r="G2502" s="127"/>
      <c r="H2502" s="12"/>
      <c r="I2502" s="60"/>
      <c r="J2502" s="60"/>
      <c r="K2502" s="38"/>
      <c r="L2502" s="38"/>
      <c r="M2502" s="38"/>
      <c r="N2502" s="38"/>
      <c r="O2502" s="38"/>
      <c r="P2502" s="38"/>
      <c r="R2502" s="15"/>
      <c r="S2502" s="240"/>
      <c r="T2502" s="240"/>
      <c r="U2502" s="240"/>
      <c r="V2502" s="240"/>
      <c r="W2502" s="240"/>
      <c r="X2502" s="240"/>
      <c r="Y2502" s="240"/>
      <c r="Z2502" s="240"/>
      <c r="AA2502" s="240"/>
      <c r="AB2502" s="240"/>
      <c r="AC2502" s="240"/>
      <c r="AD2502" s="240"/>
      <c r="AE2502" s="240"/>
      <c r="AF2502" s="240"/>
      <c r="AG2502" s="240"/>
      <c r="AH2502" s="240"/>
      <c r="AI2502" s="240"/>
      <c r="AJ2502" s="240"/>
      <c r="AK2502" s="240"/>
      <c r="AL2502" s="240"/>
      <c r="AM2502" s="240"/>
      <c r="AN2502" s="240"/>
      <c r="AO2502" s="240"/>
      <c r="AP2502" s="240"/>
      <c r="AQ2502" s="240"/>
      <c r="AR2502" s="240"/>
      <c r="AS2502" s="240"/>
      <c r="AT2502" s="240"/>
      <c r="AU2502" s="240"/>
      <c r="AV2502" s="240"/>
      <c r="AW2502" s="240"/>
      <c r="AX2502" s="240"/>
      <c r="AY2502" s="240"/>
      <c r="AZ2502" s="240"/>
      <c r="BA2502" s="240"/>
      <c r="BB2502" s="240"/>
      <c r="BC2502" s="240"/>
      <c r="BD2502" s="240"/>
      <c r="BE2502" s="240"/>
      <c r="BF2502" s="240"/>
      <c r="BG2502" s="240"/>
      <c r="BH2502" s="240"/>
      <c r="BI2502" s="240"/>
      <c r="BJ2502" s="240"/>
      <c r="BK2502" s="240"/>
      <c r="BL2502" s="240"/>
      <c r="BM2502" s="240"/>
      <c r="BN2502" s="240"/>
      <c r="BO2502" s="240"/>
      <c r="BP2502" s="240"/>
      <c r="BQ2502" s="240"/>
      <c r="BR2502" s="240"/>
      <c r="BS2502" s="240"/>
      <c r="BT2502" s="240"/>
      <c r="BU2502" s="240"/>
      <c r="BV2502" s="240"/>
      <c r="BW2502" s="240"/>
      <c r="BX2502" s="240"/>
      <c r="BY2502" s="240"/>
      <c r="BZ2502" s="240"/>
      <c r="CA2502" s="240"/>
      <c r="CB2502" s="240"/>
      <c r="CC2502" s="240"/>
      <c r="CD2502" s="240"/>
      <c r="CE2502" s="240"/>
      <c r="CF2502" s="240"/>
      <c r="CG2502" s="240"/>
      <c r="CH2502" s="240"/>
      <c r="CI2502" s="240"/>
      <c r="CJ2502" s="240"/>
      <c r="CK2502" s="240"/>
      <c r="CL2502" s="240"/>
      <c r="CN2502" s="240"/>
      <c r="CO2502" s="240"/>
      <c r="CP2502" s="240"/>
      <c r="CQ2502" s="240"/>
      <c r="CR2502" s="240"/>
      <c r="CS2502" s="240"/>
      <c r="CT2502" s="240"/>
      <c r="CU2502" s="240"/>
      <c r="CV2502" s="240"/>
      <c r="CW2502" s="240"/>
      <c r="CX2502" s="240"/>
      <c r="CY2502" s="240"/>
      <c r="CZ2502" s="240"/>
      <c r="DA2502" s="240"/>
      <c r="DB2502" s="240"/>
      <c r="DC2502" s="240"/>
      <c r="DD2502" s="240"/>
      <c r="DE2502" s="240"/>
      <c r="DF2502" s="240"/>
      <c r="DG2502" s="240"/>
      <c r="DH2502" s="240"/>
      <c r="DI2502" s="240"/>
      <c r="DJ2502" s="240"/>
      <c r="DK2502" s="240"/>
      <c r="DL2502" s="240"/>
    </row>
    <row r="2503" spans="1:116" x14ac:dyDescent="0.4">
      <c r="D2503" t="s">
        <v>545</v>
      </c>
      <c r="E2503" s="8"/>
      <c r="G2503" s="127" t="s">
        <v>542</v>
      </c>
      <c r="H2503" s="12"/>
      <c r="I2503" s="60"/>
      <c r="J2503" s="60"/>
      <c r="K2503" s="38"/>
      <c r="L2503" s="38"/>
      <c r="M2503" s="38"/>
      <c r="N2503" s="38"/>
      <c r="O2503" s="38"/>
      <c r="P2503" s="38"/>
      <c r="R2503" s="15"/>
      <c r="S2503" s="240"/>
      <c r="T2503" s="240"/>
      <c r="U2503" s="240"/>
      <c r="V2503" s="240"/>
      <c r="W2503" s="240"/>
      <c r="X2503" s="240"/>
      <c r="Y2503" s="240"/>
      <c r="Z2503" s="240"/>
      <c r="AA2503" s="240"/>
      <c r="AB2503" s="240"/>
      <c r="AC2503" s="240"/>
      <c r="AD2503" s="240"/>
      <c r="AE2503" s="240"/>
      <c r="AF2503" s="240"/>
      <c r="AG2503" s="240"/>
      <c r="AH2503" s="240"/>
      <c r="AI2503" s="240"/>
      <c r="AJ2503" s="240"/>
      <c r="AK2503" s="240"/>
      <c r="AL2503" s="240"/>
      <c r="AM2503" s="240"/>
      <c r="AN2503" s="240"/>
      <c r="AO2503" s="240"/>
      <c r="AP2503" s="240"/>
      <c r="AQ2503" s="240"/>
      <c r="AR2503" s="240"/>
      <c r="AS2503" s="240"/>
      <c r="AT2503" s="240"/>
      <c r="AU2503" s="240"/>
      <c r="AV2503" s="240"/>
      <c r="AW2503" s="240"/>
      <c r="AX2503" s="240"/>
      <c r="AY2503" s="240"/>
      <c r="AZ2503" s="240"/>
      <c r="BA2503" s="240"/>
      <c r="BB2503" s="240"/>
      <c r="BC2503" s="240"/>
      <c r="BD2503" s="240"/>
      <c r="BE2503" s="240"/>
      <c r="BF2503" s="240"/>
      <c r="BG2503" s="240"/>
      <c r="BH2503" s="240"/>
      <c r="BI2503" s="240"/>
      <c r="BJ2503" s="240"/>
      <c r="BK2503" s="240"/>
      <c r="BL2503" s="240"/>
      <c r="BM2503" s="240"/>
      <c r="BN2503" s="240"/>
      <c r="BO2503" s="240"/>
      <c r="BP2503" s="240"/>
      <c r="BQ2503" s="240"/>
      <c r="BR2503" s="240"/>
      <c r="BS2503" s="240"/>
      <c r="BT2503" s="240"/>
      <c r="BU2503" s="240"/>
      <c r="BV2503" s="240"/>
      <c r="BW2503" s="240"/>
      <c r="BX2503" s="240"/>
      <c r="BY2503" s="240"/>
      <c r="BZ2503" s="240"/>
      <c r="CA2503" s="240"/>
      <c r="CB2503" s="240"/>
      <c r="CC2503" s="240"/>
      <c r="CD2503" s="240"/>
      <c r="CE2503" s="240"/>
      <c r="CF2503" s="240"/>
      <c r="CG2503" s="240"/>
      <c r="CH2503" s="240"/>
      <c r="CI2503" s="240"/>
      <c r="CJ2503" s="240"/>
      <c r="CK2503" s="240"/>
      <c r="CL2503" s="240"/>
      <c r="CN2503" s="240"/>
      <c r="CO2503" s="240"/>
      <c r="CP2503" s="240"/>
      <c r="CQ2503" s="240"/>
      <c r="CR2503" s="240"/>
      <c r="CS2503" s="240"/>
      <c r="CT2503" s="240"/>
      <c r="CU2503" s="240"/>
      <c r="CV2503" s="240"/>
      <c r="CW2503" s="240"/>
      <c r="CX2503" s="240"/>
      <c r="CY2503" s="240"/>
      <c r="CZ2503" s="240"/>
      <c r="DA2503" s="240"/>
      <c r="DB2503" s="240"/>
      <c r="DC2503" s="240"/>
      <c r="DD2503" s="240"/>
      <c r="DE2503" s="240"/>
      <c r="DF2503" s="240"/>
      <c r="DG2503" s="240"/>
      <c r="DH2503" s="240"/>
      <c r="DI2503" s="240"/>
      <c r="DJ2503" s="240"/>
      <c r="DK2503" s="240"/>
      <c r="DL2503" s="240"/>
    </row>
    <row r="2504" spans="1:116" x14ac:dyDescent="0.4">
      <c r="D2504" t="s">
        <v>545</v>
      </c>
      <c r="E2504" s="8"/>
      <c r="G2504" s="323">
        <v>45292</v>
      </c>
      <c r="H2504" s="16">
        <v>8.3333333333333329E-2</v>
      </c>
      <c r="I2504" s="60">
        <v>1</v>
      </c>
      <c r="J2504" s="60"/>
      <c r="K2504" s="38"/>
      <c r="L2504" s="38"/>
      <c r="M2504" s="38"/>
      <c r="N2504" s="38"/>
      <c r="O2504" s="38"/>
      <c r="P2504" s="38"/>
      <c r="R2504" s="15"/>
      <c r="S2504" s="240"/>
      <c r="T2504" s="240"/>
      <c r="U2504" s="240"/>
      <c r="V2504" s="240"/>
      <c r="W2504" s="240"/>
      <c r="X2504" s="240"/>
      <c r="Y2504" s="240"/>
      <c r="Z2504" s="240"/>
      <c r="AA2504" s="240"/>
      <c r="AB2504" s="240"/>
      <c r="AC2504" s="240"/>
      <c r="AD2504" s="240"/>
      <c r="AE2504" s="240"/>
      <c r="AF2504" s="240"/>
      <c r="AG2504" s="240"/>
      <c r="AH2504" s="240"/>
      <c r="AI2504" s="240"/>
      <c r="AJ2504" s="240"/>
      <c r="AK2504" s="240"/>
      <c r="AL2504" s="240"/>
      <c r="AM2504" s="240"/>
      <c r="AN2504" s="240"/>
      <c r="AO2504" s="240"/>
      <c r="AP2504" s="240"/>
      <c r="AQ2504" s="240"/>
      <c r="AR2504" s="240"/>
      <c r="AS2504" s="240"/>
      <c r="AT2504" s="240"/>
      <c r="AU2504" s="240"/>
      <c r="AV2504" s="240"/>
      <c r="AW2504" s="240"/>
      <c r="AX2504" s="240"/>
      <c r="AY2504" s="240"/>
      <c r="AZ2504" s="240"/>
      <c r="BA2504" s="240"/>
      <c r="BB2504" s="240"/>
      <c r="BC2504" s="240"/>
      <c r="BD2504" s="240"/>
      <c r="BE2504" s="240"/>
      <c r="BF2504" s="240"/>
      <c r="BG2504" s="240"/>
      <c r="BH2504" s="240"/>
      <c r="BI2504" s="240"/>
      <c r="BJ2504" s="240"/>
      <c r="BK2504" s="240"/>
      <c r="BL2504" s="240"/>
      <c r="BM2504" s="240"/>
      <c r="BN2504" s="240"/>
      <c r="BO2504" s="240"/>
      <c r="BP2504" s="240"/>
      <c r="BQ2504" s="240"/>
      <c r="BR2504" s="240"/>
      <c r="BS2504" s="240"/>
      <c r="BT2504" s="240"/>
      <c r="BU2504" s="240"/>
      <c r="BV2504" s="240"/>
      <c r="BW2504" s="240"/>
      <c r="BX2504" s="240"/>
      <c r="BY2504" s="240"/>
      <c r="BZ2504" s="240"/>
      <c r="CA2504" s="240"/>
      <c r="CB2504" s="240"/>
      <c r="CC2504" s="240"/>
      <c r="CD2504" s="240"/>
      <c r="CE2504" s="240"/>
      <c r="CF2504" s="240"/>
      <c r="CG2504" s="240"/>
      <c r="CH2504" s="240"/>
      <c r="CI2504" s="240"/>
      <c r="CJ2504" s="240"/>
      <c r="CK2504" s="240"/>
      <c r="CL2504" s="240"/>
      <c r="CN2504" s="240"/>
      <c r="CO2504" s="240"/>
      <c r="CP2504" s="240"/>
      <c r="CQ2504" s="240"/>
      <c r="CR2504" s="240"/>
      <c r="CS2504" s="240"/>
      <c r="CT2504" s="240"/>
      <c r="CU2504" s="240"/>
      <c r="CV2504" s="240"/>
      <c r="CW2504" s="240"/>
      <c r="CX2504" s="240"/>
      <c r="CY2504" s="240"/>
      <c r="CZ2504" s="240"/>
      <c r="DA2504" s="240"/>
      <c r="DB2504" s="240"/>
      <c r="DC2504" s="240"/>
      <c r="DD2504" s="240"/>
      <c r="DE2504" s="240"/>
      <c r="DF2504" s="240"/>
      <c r="DG2504" s="240"/>
      <c r="DH2504" s="240"/>
      <c r="DI2504" s="240"/>
      <c r="DJ2504" s="240"/>
      <c r="DK2504" s="240"/>
      <c r="DL2504" s="240"/>
    </row>
    <row r="2505" spans="1:116" x14ac:dyDescent="0.4">
      <c r="D2505" t="s">
        <v>545</v>
      </c>
      <c r="E2505" s="8"/>
      <c r="G2505" s="323">
        <f>EOMONTH(G2504,1)</f>
        <v>45351</v>
      </c>
      <c r="H2505" s="16">
        <v>0.125</v>
      </c>
      <c r="I2505" s="60">
        <f>I2504+1</f>
        <v>2</v>
      </c>
      <c r="J2505" s="60"/>
      <c r="K2505" s="38"/>
      <c r="L2505" s="38"/>
      <c r="M2505" s="38"/>
      <c r="N2505" s="38"/>
      <c r="O2505" s="38"/>
      <c r="P2505" s="38"/>
      <c r="R2505" s="15"/>
      <c r="S2505" s="240"/>
      <c r="T2505" s="240"/>
      <c r="U2505" s="240"/>
      <c r="V2505" s="240"/>
      <c r="W2505" s="240"/>
      <c r="X2505" s="240"/>
      <c r="Y2505" s="240"/>
      <c r="Z2505" s="240"/>
      <c r="AA2505" s="240"/>
      <c r="AB2505" s="240"/>
      <c r="AC2505" s="240"/>
      <c r="AD2505" s="240"/>
      <c r="AE2505" s="240"/>
      <c r="AF2505" s="240"/>
      <c r="AG2505" s="240"/>
      <c r="AH2505" s="240"/>
      <c r="AI2505" s="240"/>
      <c r="AJ2505" s="240"/>
      <c r="AK2505" s="240"/>
      <c r="AL2505" s="240"/>
      <c r="AM2505" s="240"/>
      <c r="AN2505" s="240"/>
      <c r="AO2505" s="240"/>
      <c r="AP2505" s="240"/>
      <c r="AQ2505" s="240"/>
      <c r="AR2505" s="240"/>
      <c r="AS2505" s="240"/>
      <c r="AT2505" s="240"/>
      <c r="AU2505" s="240"/>
      <c r="AV2505" s="240"/>
      <c r="AW2505" s="240"/>
      <c r="AX2505" s="240"/>
      <c r="AY2505" s="240"/>
      <c r="AZ2505" s="240"/>
      <c r="BA2505" s="240"/>
      <c r="BB2505" s="240"/>
      <c r="BC2505" s="240"/>
      <c r="BD2505" s="240"/>
      <c r="BE2505" s="240"/>
      <c r="BF2505" s="240"/>
      <c r="BG2505" s="240"/>
      <c r="BH2505" s="240"/>
      <c r="BI2505" s="240"/>
      <c r="BJ2505" s="240"/>
      <c r="BK2505" s="240"/>
      <c r="BL2505" s="240"/>
      <c r="BM2505" s="240"/>
      <c r="BN2505" s="240"/>
      <c r="BO2505" s="240"/>
      <c r="BP2505" s="240"/>
      <c r="BQ2505" s="240"/>
      <c r="BR2505" s="240"/>
      <c r="BS2505" s="240"/>
      <c r="BT2505" s="240"/>
      <c r="BU2505" s="240"/>
      <c r="BV2505" s="240"/>
      <c r="BW2505" s="240"/>
      <c r="BX2505" s="240"/>
      <c r="BY2505" s="240"/>
      <c r="BZ2505" s="240"/>
      <c r="CA2505" s="240"/>
      <c r="CB2505" s="240"/>
      <c r="CC2505" s="240"/>
      <c r="CD2505" s="240"/>
      <c r="CE2505" s="240"/>
      <c r="CF2505" s="240"/>
      <c r="CG2505" s="240"/>
      <c r="CH2505" s="240"/>
      <c r="CI2505" s="240"/>
      <c r="CJ2505" s="240"/>
      <c r="CK2505" s="240"/>
      <c r="CL2505" s="240"/>
      <c r="CN2505" s="240"/>
      <c r="CO2505" s="240"/>
      <c r="CP2505" s="240"/>
      <c r="CQ2505" s="240"/>
      <c r="CR2505" s="240"/>
      <c r="CS2505" s="240"/>
      <c r="CT2505" s="240"/>
      <c r="CU2505" s="240"/>
      <c r="CV2505" s="240"/>
      <c r="CW2505" s="240"/>
      <c r="CX2505" s="240"/>
      <c r="CY2505" s="240"/>
      <c r="CZ2505" s="240"/>
      <c r="DA2505" s="240"/>
      <c r="DB2505" s="240"/>
      <c r="DC2505" s="240"/>
      <c r="DD2505" s="240"/>
      <c r="DE2505" s="240"/>
      <c r="DF2505" s="240"/>
      <c r="DG2505" s="240"/>
      <c r="DH2505" s="240"/>
      <c r="DI2505" s="240"/>
      <c r="DJ2505" s="240"/>
      <c r="DK2505" s="240"/>
      <c r="DL2505" s="240"/>
    </row>
    <row r="2506" spans="1:116" x14ac:dyDescent="0.4">
      <c r="D2506" t="s">
        <v>545</v>
      </c>
      <c r="E2506" s="8"/>
      <c r="G2506" s="323">
        <f t="shared" ref="G2506:G2515" si="4888">EOMONTH(G2505,1)</f>
        <v>45382</v>
      </c>
      <c r="H2506" s="16">
        <v>4.1666666666666664E-2</v>
      </c>
      <c r="I2506" s="60">
        <f t="shared" ref="I2506:I2515" si="4889">I2505+1</f>
        <v>3</v>
      </c>
      <c r="J2506" s="60"/>
      <c r="K2506" s="38"/>
      <c r="L2506" s="38"/>
      <c r="M2506" s="38"/>
      <c r="N2506" s="38"/>
      <c r="O2506" s="38"/>
      <c r="P2506" s="38"/>
      <c r="R2506" s="15"/>
      <c r="S2506" s="240"/>
      <c r="T2506" s="240"/>
      <c r="U2506" s="240"/>
      <c r="V2506" s="240"/>
      <c r="W2506" s="240"/>
      <c r="X2506" s="240"/>
      <c r="Y2506" s="240"/>
      <c r="Z2506" s="240"/>
      <c r="AA2506" s="240"/>
      <c r="AB2506" s="240"/>
      <c r="AC2506" s="240"/>
      <c r="AD2506" s="240"/>
      <c r="AE2506" s="240"/>
      <c r="AF2506" s="240"/>
      <c r="AG2506" s="240"/>
      <c r="AH2506" s="240"/>
      <c r="AI2506" s="240"/>
      <c r="AJ2506" s="240"/>
      <c r="AK2506" s="240"/>
      <c r="AL2506" s="240"/>
      <c r="AM2506" s="240"/>
      <c r="AN2506" s="240"/>
      <c r="AO2506" s="240"/>
      <c r="AP2506" s="240"/>
      <c r="AQ2506" s="240"/>
      <c r="AR2506" s="240"/>
      <c r="AS2506" s="240"/>
      <c r="AT2506" s="240"/>
      <c r="AU2506" s="240"/>
      <c r="AV2506" s="240"/>
      <c r="AW2506" s="240"/>
      <c r="AX2506" s="240"/>
      <c r="AY2506" s="240"/>
      <c r="AZ2506" s="240"/>
      <c r="BA2506" s="240"/>
      <c r="BB2506" s="240"/>
      <c r="BC2506" s="240"/>
      <c r="BD2506" s="240"/>
      <c r="BE2506" s="240"/>
      <c r="BF2506" s="240"/>
      <c r="BG2506" s="240"/>
      <c r="BH2506" s="240"/>
      <c r="BI2506" s="240"/>
      <c r="BJ2506" s="240"/>
      <c r="BK2506" s="240"/>
      <c r="BL2506" s="240"/>
      <c r="BM2506" s="240"/>
      <c r="BN2506" s="240"/>
      <c r="BO2506" s="240"/>
      <c r="BP2506" s="240"/>
      <c r="BQ2506" s="240"/>
      <c r="BR2506" s="240"/>
      <c r="BS2506" s="240"/>
      <c r="BT2506" s="240"/>
      <c r="BU2506" s="240"/>
      <c r="BV2506" s="240"/>
      <c r="BW2506" s="240"/>
      <c r="BX2506" s="240"/>
      <c r="BY2506" s="240"/>
      <c r="BZ2506" s="240"/>
      <c r="CA2506" s="240"/>
      <c r="CB2506" s="240"/>
      <c r="CC2506" s="240"/>
      <c r="CD2506" s="240"/>
      <c r="CE2506" s="240"/>
      <c r="CF2506" s="240"/>
      <c r="CG2506" s="240"/>
      <c r="CH2506" s="240"/>
      <c r="CI2506" s="240"/>
      <c r="CJ2506" s="240"/>
      <c r="CK2506" s="240"/>
      <c r="CL2506" s="240"/>
      <c r="CN2506" s="240"/>
      <c r="CO2506" s="240"/>
      <c r="CP2506" s="240"/>
      <c r="CQ2506" s="240"/>
      <c r="CR2506" s="240"/>
      <c r="CS2506" s="240"/>
      <c r="CT2506" s="240"/>
      <c r="CU2506" s="240"/>
      <c r="CV2506" s="240"/>
      <c r="CW2506" s="240"/>
      <c r="CX2506" s="240"/>
      <c r="CY2506" s="240"/>
      <c r="CZ2506" s="240"/>
      <c r="DA2506" s="240"/>
      <c r="DB2506" s="240"/>
      <c r="DC2506" s="240"/>
      <c r="DD2506" s="240"/>
      <c r="DE2506" s="240"/>
      <c r="DF2506" s="240"/>
      <c r="DG2506" s="240"/>
      <c r="DH2506" s="240"/>
      <c r="DI2506" s="240"/>
      <c r="DJ2506" s="240"/>
      <c r="DK2506" s="240"/>
      <c r="DL2506" s="240"/>
    </row>
    <row r="2507" spans="1:116" x14ac:dyDescent="0.4">
      <c r="D2507" t="s">
        <v>545</v>
      </c>
      <c r="E2507" s="8"/>
      <c r="G2507" s="323">
        <f t="shared" si="4888"/>
        <v>45412</v>
      </c>
      <c r="H2507" s="16">
        <v>0.125</v>
      </c>
      <c r="I2507" s="60">
        <f t="shared" si="4889"/>
        <v>4</v>
      </c>
      <c r="J2507" s="60"/>
      <c r="K2507" s="38"/>
      <c r="L2507" s="38"/>
      <c r="M2507" s="38"/>
      <c r="N2507" s="38"/>
      <c r="O2507" s="38"/>
      <c r="P2507" s="38"/>
      <c r="R2507" s="15"/>
      <c r="S2507" s="240"/>
      <c r="T2507" s="240"/>
      <c r="U2507" s="240"/>
      <c r="V2507" s="240"/>
      <c r="W2507" s="240"/>
      <c r="X2507" s="240"/>
      <c r="Y2507" s="240"/>
      <c r="Z2507" s="240"/>
      <c r="AA2507" s="240"/>
      <c r="AB2507" s="240"/>
      <c r="AC2507" s="240"/>
      <c r="AD2507" s="240"/>
      <c r="AE2507" s="240"/>
      <c r="AF2507" s="240"/>
      <c r="AG2507" s="240"/>
      <c r="AH2507" s="240"/>
      <c r="AI2507" s="240"/>
      <c r="AJ2507" s="240"/>
      <c r="AK2507" s="240"/>
      <c r="AL2507" s="240"/>
      <c r="AM2507" s="240"/>
      <c r="AN2507" s="240"/>
      <c r="AO2507" s="240"/>
      <c r="AP2507" s="240"/>
      <c r="AQ2507" s="240"/>
      <c r="AR2507" s="240"/>
      <c r="AS2507" s="240"/>
      <c r="AT2507" s="240"/>
      <c r="AU2507" s="240"/>
      <c r="AV2507" s="240"/>
      <c r="AW2507" s="240"/>
      <c r="AX2507" s="240"/>
      <c r="AY2507" s="240"/>
      <c r="AZ2507" s="240"/>
      <c r="BA2507" s="240"/>
      <c r="BB2507" s="240"/>
      <c r="BC2507" s="240"/>
      <c r="BD2507" s="240"/>
      <c r="BE2507" s="240"/>
      <c r="BF2507" s="240"/>
      <c r="BG2507" s="240"/>
      <c r="BH2507" s="240"/>
      <c r="BI2507" s="240"/>
      <c r="BJ2507" s="240"/>
      <c r="BK2507" s="240"/>
      <c r="BL2507" s="240"/>
      <c r="BM2507" s="240"/>
      <c r="BN2507" s="240"/>
      <c r="BO2507" s="240"/>
      <c r="BP2507" s="240"/>
      <c r="BQ2507" s="240"/>
      <c r="BR2507" s="240"/>
      <c r="BS2507" s="240"/>
      <c r="BT2507" s="240"/>
      <c r="BU2507" s="240"/>
      <c r="BV2507" s="240"/>
      <c r="BW2507" s="240"/>
      <c r="BX2507" s="240"/>
      <c r="BY2507" s="240"/>
      <c r="BZ2507" s="240"/>
      <c r="CA2507" s="240"/>
      <c r="CB2507" s="240"/>
      <c r="CC2507" s="240"/>
      <c r="CD2507" s="240"/>
      <c r="CE2507" s="240"/>
      <c r="CF2507" s="240"/>
      <c r="CG2507" s="240"/>
      <c r="CH2507" s="240"/>
      <c r="CI2507" s="240"/>
      <c r="CJ2507" s="240"/>
      <c r="CK2507" s="240"/>
      <c r="CL2507" s="240"/>
      <c r="CN2507" s="240"/>
      <c r="CO2507" s="240"/>
      <c r="CP2507" s="240"/>
      <c r="CQ2507" s="240"/>
      <c r="CR2507" s="240"/>
      <c r="CS2507" s="240"/>
      <c r="CT2507" s="240"/>
      <c r="CU2507" s="240"/>
      <c r="CV2507" s="240"/>
      <c r="CW2507" s="240"/>
      <c r="CX2507" s="240"/>
      <c r="CY2507" s="240"/>
      <c r="CZ2507" s="240"/>
      <c r="DA2507" s="240"/>
      <c r="DB2507" s="240"/>
      <c r="DC2507" s="240"/>
      <c r="DD2507" s="240"/>
      <c r="DE2507" s="240"/>
      <c r="DF2507" s="240"/>
      <c r="DG2507" s="240"/>
      <c r="DH2507" s="240"/>
      <c r="DI2507" s="240"/>
      <c r="DJ2507" s="240"/>
      <c r="DK2507" s="240"/>
      <c r="DL2507" s="240"/>
    </row>
    <row r="2508" spans="1:116" x14ac:dyDescent="0.4">
      <c r="D2508" t="s">
        <v>545</v>
      </c>
      <c r="E2508" s="8"/>
      <c r="G2508" s="323">
        <f t="shared" si="4888"/>
        <v>45443</v>
      </c>
      <c r="H2508" s="16">
        <v>4.1666666666666664E-2</v>
      </c>
      <c r="I2508" s="60">
        <f t="shared" si="4889"/>
        <v>5</v>
      </c>
      <c r="J2508" s="60"/>
      <c r="K2508" s="38"/>
      <c r="L2508" s="38"/>
      <c r="M2508" s="38"/>
      <c r="N2508" s="38"/>
      <c r="O2508" s="38"/>
      <c r="P2508" s="38"/>
      <c r="R2508" s="15"/>
      <c r="S2508" s="240"/>
      <c r="T2508" s="240"/>
      <c r="U2508" s="240"/>
      <c r="V2508" s="240"/>
      <c r="W2508" s="240"/>
      <c r="X2508" s="240"/>
      <c r="Y2508" s="240"/>
      <c r="Z2508" s="240"/>
      <c r="AA2508" s="240"/>
      <c r="AB2508" s="240"/>
      <c r="AC2508" s="240"/>
      <c r="AD2508" s="240"/>
      <c r="AE2508" s="240"/>
      <c r="AF2508" s="240"/>
      <c r="AG2508" s="240"/>
      <c r="AH2508" s="240"/>
      <c r="AI2508" s="240"/>
      <c r="AJ2508" s="240"/>
      <c r="AK2508" s="240"/>
      <c r="AL2508" s="240"/>
      <c r="AM2508" s="240"/>
      <c r="AN2508" s="240"/>
      <c r="AO2508" s="240"/>
      <c r="AP2508" s="240"/>
      <c r="AQ2508" s="240"/>
      <c r="AR2508" s="240"/>
      <c r="AS2508" s="240"/>
      <c r="AT2508" s="240"/>
      <c r="AU2508" s="240"/>
      <c r="AV2508" s="240"/>
      <c r="AW2508" s="240"/>
      <c r="AX2508" s="240"/>
      <c r="AY2508" s="240"/>
      <c r="AZ2508" s="240"/>
      <c r="BA2508" s="240"/>
      <c r="BB2508" s="240"/>
      <c r="BC2508" s="240"/>
      <c r="BD2508" s="240"/>
      <c r="BE2508" s="240"/>
      <c r="BF2508" s="240"/>
      <c r="BG2508" s="240"/>
      <c r="BH2508" s="240"/>
      <c r="BI2508" s="240"/>
      <c r="BJ2508" s="240"/>
      <c r="BK2508" s="240"/>
      <c r="BL2508" s="240"/>
      <c r="BM2508" s="240"/>
      <c r="BN2508" s="240"/>
      <c r="BO2508" s="240"/>
      <c r="BP2508" s="240"/>
      <c r="BQ2508" s="240"/>
      <c r="BR2508" s="240"/>
      <c r="BS2508" s="240"/>
      <c r="BT2508" s="240"/>
      <c r="BU2508" s="240"/>
      <c r="BV2508" s="240"/>
      <c r="BW2508" s="240"/>
      <c r="BX2508" s="240"/>
      <c r="BY2508" s="240"/>
      <c r="BZ2508" s="240"/>
      <c r="CA2508" s="240"/>
      <c r="CB2508" s="240"/>
      <c r="CC2508" s="240"/>
      <c r="CD2508" s="240"/>
      <c r="CE2508" s="240"/>
      <c r="CF2508" s="240"/>
      <c r="CG2508" s="240"/>
      <c r="CH2508" s="240"/>
      <c r="CI2508" s="240"/>
      <c r="CJ2508" s="240"/>
      <c r="CK2508" s="240"/>
      <c r="CL2508" s="240"/>
      <c r="CN2508" s="240"/>
      <c r="CO2508" s="240"/>
      <c r="CP2508" s="240"/>
      <c r="CQ2508" s="240"/>
      <c r="CR2508" s="240"/>
      <c r="CS2508" s="240"/>
      <c r="CT2508" s="240"/>
      <c r="CU2508" s="240"/>
      <c r="CV2508" s="240"/>
      <c r="CW2508" s="240"/>
      <c r="CX2508" s="240"/>
      <c r="CY2508" s="240"/>
      <c r="CZ2508" s="240"/>
      <c r="DA2508" s="240"/>
      <c r="DB2508" s="240"/>
      <c r="DC2508" s="240"/>
      <c r="DD2508" s="240"/>
      <c r="DE2508" s="240"/>
      <c r="DF2508" s="240"/>
      <c r="DG2508" s="240"/>
      <c r="DH2508" s="240"/>
      <c r="DI2508" s="240"/>
      <c r="DJ2508" s="240"/>
      <c r="DK2508" s="240"/>
      <c r="DL2508" s="240"/>
    </row>
    <row r="2509" spans="1:116" x14ac:dyDescent="0.4">
      <c r="D2509" t="s">
        <v>545</v>
      </c>
      <c r="E2509" s="8"/>
      <c r="G2509" s="323">
        <f t="shared" si="4888"/>
        <v>45473</v>
      </c>
      <c r="H2509" s="16">
        <v>0.125</v>
      </c>
      <c r="I2509" s="60">
        <f t="shared" si="4889"/>
        <v>6</v>
      </c>
      <c r="J2509" s="60"/>
      <c r="K2509" s="38"/>
      <c r="L2509" s="38"/>
      <c r="M2509" s="38"/>
      <c r="N2509" s="38"/>
      <c r="O2509" s="38"/>
      <c r="P2509" s="38"/>
      <c r="R2509" s="15"/>
      <c r="S2509" s="240"/>
      <c r="T2509" s="240"/>
      <c r="U2509" s="240"/>
      <c r="V2509" s="240"/>
      <c r="W2509" s="240"/>
      <c r="X2509" s="240"/>
      <c r="Y2509" s="240"/>
      <c r="Z2509" s="240"/>
      <c r="AA2509" s="240"/>
      <c r="AB2509" s="240"/>
      <c r="AC2509" s="240"/>
      <c r="AD2509" s="240"/>
      <c r="AE2509" s="240"/>
      <c r="AF2509" s="240"/>
      <c r="AG2509" s="240"/>
      <c r="AH2509" s="240"/>
      <c r="AI2509" s="240"/>
      <c r="AJ2509" s="240"/>
      <c r="AK2509" s="240"/>
      <c r="AL2509" s="240"/>
      <c r="AM2509" s="240"/>
      <c r="AN2509" s="240"/>
      <c r="AO2509" s="240"/>
      <c r="AP2509" s="240"/>
      <c r="AQ2509" s="240"/>
      <c r="AR2509" s="240"/>
      <c r="AS2509" s="240"/>
      <c r="AT2509" s="240"/>
      <c r="AU2509" s="240"/>
      <c r="AV2509" s="240"/>
      <c r="AW2509" s="240"/>
      <c r="AX2509" s="240"/>
      <c r="AY2509" s="240"/>
      <c r="AZ2509" s="240"/>
      <c r="BA2509" s="240"/>
      <c r="BB2509" s="240"/>
      <c r="BC2509" s="240"/>
      <c r="BD2509" s="240"/>
      <c r="BE2509" s="240"/>
      <c r="BF2509" s="240"/>
      <c r="BG2509" s="240"/>
      <c r="BH2509" s="240"/>
      <c r="BI2509" s="240"/>
      <c r="BJ2509" s="240"/>
      <c r="BK2509" s="240"/>
      <c r="BL2509" s="240"/>
      <c r="BM2509" s="240"/>
      <c r="BN2509" s="240"/>
      <c r="BO2509" s="240"/>
      <c r="BP2509" s="240"/>
      <c r="BQ2509" s="240"/>
      <c r="BR2509" s="240"/>
      <c r="BS2509" s="240"/>
      <c r="BT2509" s="240"/>
      <c r="BU2509" s="240"/>
      <c r="BV2509" s="240"/>
      <c r="BW2509" s="240"/>
      <c r="BX2509" s="240"/>
      <c r="BY2509" s="240"/>
      <c r="BZ2509" s="240"/>
      <c r="CA2509" s="240"/>
      <c r="CB2509" s="240"/>
      <c r="CC2509" s="240"/>
      <c r="CD2509" s="240"/>
      <c r="CE2509" s="240"/>
      <c r="CF2509" s="240"/>
      <c r="CG2509" s="240"/>
      <c r="CH2509" s="240"/>
      <c r="CI2509" s="240"/>
      <c r="CJ2509" s="240"/>
      <c r="CK2509" s="240"/>
      <c r="CL2509" s="240"/>
      <c r="CN2509" s="240"/>
      <c r="CO2509" s="240"/>
      <c r="CP2509" s="240"/>
      <c r="CQ2509" s="240"/>
      <c r="CR2509" s="240"/>
      <c r="CS2509" s="240"/>
      <c r="CT2509" s="240"/>
      <c r="CU2509" s="240"/>
      <c r="CV2509" s="240"/>
      <c r="CW2509" s="240"/>
      <c r="CX2509" s="240"/>
      <c r="CY2509" s="240"/>
      <c r="CZ2509" s="240"/>
      <c r="DA2509" s="240"/>
      <c r="DB2509" s="240"/>
      <c r="DC2509" s="240"/>
      <c r="DD2509" s="240"/>
      <c r="DE2509" s="240"/>
      <c r="DF2509" s="240"/>
      <c r="DG2509" s="240"/>
      <c r="DH2509" s="240"/>
      <c r="DI2509" s="240"/>
      <c r="DJ2509" s="240"/>
      <c r="DK2509" s="240"/>
      <c r="DL2509" s="240"/>
    </row>
    <row r="2510" spans="1:116" x14ac:dyDescent="0.4">
      <c r="D2510" t="s">
        <v>545</v>
      </c>
      <c r="E2510" s="8"/>
      <c r="G2510" s="323">
        <f t="shared" si="4888"/>
        <v>45504</v>
      </c>
      <c r="H2510" s="16">
        <v>4.1666666666666664E-2</v>
      </c>
      <c r="I2510" s="60">
        <f t="shared" si="4889"/>
        <v>7</v>
      </c>
      <c r="J2510" s="60"/>
      <c r="K2510" s="38"/>
      <c r="L2510" s="38"/>
      <c r="M2510" s="38"/>
      <c r="N2510" s="38"/>
      <c r="O2510" s="38"/>
      <c r="P2510" s="38"/>
      <c r="R2510" s="15"/>
      <c r="S2510" s="240"/>
      <c r="T2510" s="240"/>
      <c r="U2510" s="240"/>
      <c r="V2510" s="240"/>
      <c r="W2510" s="240"/>
      <c r="X2510" s="240"/>
      <c r="Y2510" s="240"/>
      <c r="Z2510" s="240"/>
      <c r="AA2510" s="240"/>
      <c r="AB2510" s="240"/>
      <c r="AC2510" s="240"/>
      <c r="AD2510" s="240"/>
      <c r="AE2510" s="240"/>
      <c r="AF2510" s="240"/>
      <c r="AG2510" s="240"/>
      <c r="AH2510" s="240"/>
      <c r="AI2510" s="240"/>
      <c r="AJ2510" s="240"/>
      <c r="AK2510" s="240"/>
      <c r="AL2510" s="240"/>
      <c r="AM2510" s="240"/>
      <c r="AN2510" s="240"/>
      <c r="AO2510" s="240"/>
      <c r="AP2510" s="240"/>
      <c r="AQ2510" s="240"/>
      <c r="AR2510" s="240"/>
      <c r="AS2510" s="240"/>
      <c r="AT2510" s="240"/>
      <c r="AU2510" s="240"/>
      <c r="AV2510" s="240"/>
      <c r="AW2510" s="240"/>
      <c r="AX2510" s="240"/>
      <c r="AY2510" s="240"/>
      <c r="AZ2510" s="240"/>
      <c r="BA2510" s="240"/>
      <c r="BB2510" s="240"/>
      <c r="BC2510" s="240"/>
      <c r="BD2510" s="240"/>
      <c r="BE2510" s="240"/>
      <c r="BF2510" s="240"/>
      <c r="BG2510" s="240"/>
      <c r="BH2510" s="240"/>
      <c r="BI2510" s="240"/>
      <c r="BJ2510" s="240"/>
      <c r="BK2510" s="240"/>
      <c r="BL2510" s="240"/>
      <c r="BM2510" s="240"/>
      <c r="BN2510" s="240"/>
      <c r="BO2510" s="240"/>
      <c r="BP2510" s="240"/>
      <c r="BQ2510" s="240"/>
      <c r="BR2510" s="240"/>
      <c r="BS2510" s="240"/>
      <c r="BT2510" s="240"/>
      <c r="BU2510" s="240"/>
      <c r="BV2510" s="240"/>
      <c r="BW2510" s="240"/>
      <c r="BX2510" s="240"/>
      <c r="BY2510" s="240"/>
      <c r="BZ2510" s="240"/>
      <c r="CA2510" s="240"/>
      <c r="CB2510" s="240"/>
      <c r="CC2510" s="240"/>
      <c r="CD2510" s="240"/>
      <c r="CE2510" s="240"/>
      <c r="CF2510" s="240"/>
      <c r="CG2510" s="240"/>
      <c r="CH2510" s="240"/>
      <c r="CI2510" s="240"/>
      <c r="CJ2510" s="240"/>
      <c r="CK2510" s="240"/>
      <c r="CL2510" s="240"/>
      <c r="CN2510" s="240"/>
      <c r="CO2510" s="240"/>
      <c r="CP2510" s="240"/>
      <c r="CQ2510" s="240"/>
      <c r="CR2510" s="240"/>
      <c r="CS2510" s="240"/>
      <c r="CT2510" s="240"/>
      <c r="CU2510" s="240"/>
      <c r="CV2510" s="240"/>
      <c r="CW2510" s="240"/>
      <c r="CX2510" s="240"/>
      <c r="CY2510" s="240"/>
      <c r="CZ2510" s="240"/>
      <c r="DA2510" s="240"/>
      <c r="DB2510" s="240"/>
      <c r="DC2510" s="240"/>
      <c r="DD2510" s="240"/>
      <c r="DE2510" s="240"/>
      <c r="DF2510" s="240"/>
      <c r="DG2510" s="240"/>
      <c r="DH2510" s="240"/>
      <c r="DI2510" s="240"/>
      <c r="DJ2510" s="240"/>
      <c r="DK2510" s="240"/>
      <c r="DL2510" s="240"/>
    </row>
    <row r="2511" spans="1:116" x14ac:dyDescent="0.4">
      <c r="D2511" t="s">
        <v>545</v>
      </c>
      <c r="E2511" s="8"/>
      <c r="G2511" s="323">
        <f t="shared" si="4888"/>
        <v>45535</v>
      </c>
      <c r="H2511" s="16">
        <v>0.125</v>
      </c>
      <c r="I2511" s="60">
        <f t="shared" si="4889"/>
        <v>8</v>
      </c>
      <c r="J2511" s="60"/>
      <c r="K2511" s="38"/>
      <c r="L2511" s="38"/>
      <c r="M2511" s="38"/>
      <c r="N2511" s="38"/>
      <c r="O2511" s="38"/>
      <c r="P2511" s="38"/>
      <c r="R2511" s="15"/>
      <c r="S2511" s="240"/>
      <c r="T2511" s="240"/>
      <c r="U2511" s="240"/>
      <c r="V2511" s="240"/>
      <c r="W2511" s="240"/>
      <c r="X2511" s="240"/>
      <c r="Y2511" s="240"/>
      <c r="Z2511" s="240"/>
      <c r="AA2511" s="240"/>
      <c r="AB2511" s="240"/>
      <c r="AC2511" s="240"/>
      <c r="AD2511" s="240"/>
      <c r="AE2511" s="240"/>
      <c r="AF2511" s="240"/>
      <c r="AG2511" s="240"/>
      <c r="AH2511" s="240"/>
      <c r="AI2511" s="240"/>
      <c r="AJ2511" s="240"/>
      <c r="AK2511" s="240"/>
      <c r="AL2511" s="240"/>
      <c r="AM2511" s="240"/>
      <c r="AN2511" s="240"/>
      <c r="AO2511" s="240"/>
      <c r="AP2511" s="240"/>
      <c r="AQ2511" s="240"/>
      <c r="AR2511" s="240"/>
      <c r="AS2511" s="240"/>
      <c r="AT2511" s="240"/>
      <c r="AU2511" s="240"/>
      <c r="AV2511" s="240"/>
      <c r="AW2511" s="240"/>
      <c r="AX2511" s="240"/>
      <c r="AY2511" s="240"/>
      <c r="AZ2511" s="240"/>
      <c r="BA2511" s="240"/>
      <c r="BB2511" s="240"/>
      <c r="BC2511" s="240"/>
      <c r="BD2511" s="240"/>
      <c r="BE2511" s="240"/>
      <c r="BF2511" s="240"/>
      <c r="BG2511" s="240"/>
      <c r="BH2511" s="240"/>
      <c r="BI2511" s="240"/>
      <c r="BJ2511" s="240"/>
      <c r="BK2511" s="240"/>
      <c r="BL2511" s="240"/>
      <c r="BM2511" s="240"/>
      <c r="BN2511" s="240"/>
      <c r="BO2511" s="240"/>
      <c r="BP2511" s="240"/>
      <c r="BQ2511" s="240"/>
      <c r="BR2511" s="240"/>
      <c r="BS2511" s="240"/>
      <c r="BT2511" s="240"/>
      <c r="BU2511" s="240"/>
      <c r="BV2511" s="240"/>
      <c r="BW2511" s="240"/>
      <c r="BX2511" s="240"/>
      <c r="BY2511" s="240"/>
      <c r="BZ2511" s="240"/>
      <c r="CA2511" s="240"/>
      <c r="CB2511" s="240"/>
      <c r="CC2511" s="240"/>
      <c r="CD2511" s="240"/>
      <c r="CE2511" s="240"/>
      <c r="CF2511" s="240"/>
      <c r="CG2511" s="240"/>
      <c r="CH2511" s="240"/>
      <c r="CI2511" s="240"/>
      <c r="CJ2511" s="240"/>
      <c r="CK2511" s="240"/>
      <c r="CL2511" s="240"/>
      <c r="CN2511" s="240"/>
      <c r="CO2511" s="240"/>
      <c r="CP2511" s="240"/>
      <c r="CQ2511" s="240"/>
      <c r="CR2511" s="240"/>
      <c r="CS2511" s="240"/>
      <c r="CT2511" s="240"/>
      <c r="CU2511" s="240"/>
      <c r="CV2511" s="240"/>
      <c r="CW2511" s="240"/>
      <c r="CX2511" s="240"/>
      <c r="CY2511" s="240"/>
      <c r="CZ2511" s="240"/>
      <c r="DA2511" s="240"/>
      <c r="DB2511" s="240"/>
      <c r="DC2511" s="240"/>
      <c r="DD2511" s="240"/>
      <c r="DE2511" s="240"/>
      <c r="DF2511" s="240"/>
      <c r="DG2511" s="240"/>
      <c r="DH2511" s="240"/>
      <c r="DI2511" s="240"/>
      <c r="DJ2511" s="240"/>
      <c r="DK2511" s="240"/>
      <c r="DL2511" s="240"/>
    </row>
    <row r="2512" spans="1:116" x14ac:dyDescent="0.4">
      <c r="D2512" t="s">
        <v>545</v>
      </c>
      <c r="E2512" s="8"/>
      <c r="G2512" s="323">
        <f t="shared" si="4888"/>
        <v>45565</v>
      </c>
      <c r="H2512" s="16">
        <v>4.1666666666666664E-2</v>
      </c>
      <c r="I2512" s="60">
        <f t="shared" si="4889"/>
        <v>9</v>
      </c>
      <c r="J2512" s="60"/>
      <c r="K2512" s="38"/>
      <c r="L2512" s="38"/>
      <c r="M2512" s="38"/>
      <c r="N2512" s="38"/>
      <c r="O2512" s="38"/>
      <c r="P2512" s="38"/>
      <c r="R2512" s="15"/>
      <c r="S2512" s="240"/>
      <c r="T2512" s="240"/>
      <c r="U2512" s="240"/>
      <c r="V2512" s="240"/>
      <c r="W2512" s="240"/>
      <c r="X2512" s="240"/>
      <c r="Y2512" s="240"/>
      <c r="Z2512" s="240"/>
      <c r="AA2512" s="240"/>
      <c r="AB2512" s="240"/>
      <c r="AC2512" s="240"/>
      <c r="AD2512" s="240"/>
      <c r="AE2512" s="240"/>
      <c r="AF2512" s="240"/>
      <c r="AG2512" s="240"/>
      <c r="AH2512" s="240"/>
      <c r="AI2512" s="240"/>
      <c r="AJ2512" s="240"/>
      <c r="AK2512" s="240"/>
      <c r="AL2512" s="240"/>
      <c r="AM2512" s="240"/>
      <c r="AN2512" s="240"/>
      <c r="AO2512" s="240"/>
      <c r="AP2512" s="240"/>
      <c r="AQ2512" s="240"/>
      <c r="AR2512" s="240"/>
      <c r="AS2512" s="240"/>
      <c r="AT2512" s="240"/>
      <c r="AU2512" s="240"/>
      <c r="AV2512" s="240"/>
      <c r="AW2512" s="240"/>
      <c r="AX2512" s="240"/>
      <c r="AY2512" s="240"/>
      <c r="AZ2512" s="240"/>
      <c r="BA2512" s="240"/>
      <c r="BB2512" s="240"/>
      <c r="BC2512" s="240"/>
      <c r="BD2512" s="240"/>
      <c r="BE2512" s="240"/>
      <c r="BF2512" s="240"/>
      <c r="BG2512" s="240"/>
      <c r="BH2512" s="240"/>
      <c r="BI2512" s="240"/>
      <c r="BJ2512" s="240"/>
      <c r="BK2512" s="240"/>
      <c r="BL2512" s="240"/>
      <c r="BM2512" s="240"/>
      <c r="BN2512" s="240"/>
      <c r="BO2512" s="240"/>
      <c r="BP2512" s="240"/>
      <c r="BQ2512" s="240"/>
      <c r="BR2512" s="240"/>
      <c r="BS2512" s="240"/>
      <c r="BT2512" s="240"/>
      <c r="BU2512" s="240"/>
      <c r="BV2512" s="240"/>
      <c r="BW2512" s="240"/>
      <c r="BX2512" s="240"/>
      <c r="BY2512" s="240"/>
      <c r="BZ2512" s="240"/>
      <c r="CA2512" s="240"/>
      <c r="CB2512" s="240"/>
      <c r="CC2512" s="240"/>
      <c r="CD2512" s="240"/>
      <c r="CE2512" s="240"/>
      <c r="CF2512" s="240"/>
      <c r="CG2512" s="240"/>
      <c r="CH2512" s="240"/>
      <c r="CI2512" s="240"/>
      <c r="CJ2512" s="240"/>
      <c r="CK2512" s="240"/>
      <c r="CL2512" s="240"/>
      <c r="CN2512" s="240"/>
      <c r="CO2512" s="240"/>
      <c r="CP2512" s="240"/>
      <c r="CQ2512" s="240"/>
      <c r="CR2512" s="240"/>
      <c r="CS2512" s="240"/>
      <c r="CT2512" s="240"/>
      <c r="CU2512" s="240"/>
      <c r="CV2512" s="240"/>
      <c r="CW2512" s="240"/>
      <c r="CX2512" s="240"/>
      <c r="CY2512" s="240"/>
      <c r="CZ2512" s="240"/>
      <c r="DA2512" s="240"/>
      <c r="DB2512" s="240"/>
      <c r="DC2512" s="240"/>
      <c r="DD2512" s="240"/>
      <c r="DE2512" s="240"/>
      <c r="DF2512" s="240"/>
      <c r="DG2512" s="240"/>
      <c r="DH2512" s="240"/>
      <c r="DI2512" s="240"/>
      <c r="DJ2512" s="240"/>
      <c r="DK2512" s="240"/>
      <c r="DL2512" s="240"/>
    </row>
    <row r="2513" spans="1:116" x14ac:dyDescent="0.4">
      <c r="D2513" t="s">
        <v>545</v>
      </c>
      <c r="E2513" s="8"/>
      <c r="G2513" s="323">
        <f t="shared" si="4888"/>
        <v>45596</v>
      </c>
      <c r="H2513" s="16">
        <v>0.125</v>
      </c>
      <c r="I2513" s="60">
        <f t="shared" si="4889"/>
        <v>10</v>
      </c>
      <c r="J2513" s="60"/>
      <c r="K2513" s="38"/>
      <c r="L2513" s="38"/>
      <c r="M2513" s="38"/>
      <c r="N2513" s="38"/>
      <c r="O2513" s="38"/>
      <c r="P2513" s="38"/>
      <c r="R2513" s="15"/>
      <c r="S2513" s="240"/>
      <c r="T2513" s="240"/>
      <c r="U2513" s="240"/>
      <c r="V2513" s="240"/>
      <c r="W2513" s="240"/>
      <c r="X2513" s="240"/>
      <c r="Y2513" s="240"/>
      <c r="Z2513" s="240"/>
      <c r="AA2513" s="240"/>
      <c r="AB2513" s="240"/>
      <c r="AC2513" s="240"/>
      <c r="AD2513" s="240"/>
      <c r="AE2513" s="240"/>
      <c r="AF2513" s="240"/>
      <c r="AG2513" s="240"/>
      <c r="AH2513" s="240"/>
      <c r="AI2513" s="240"/>
      <c r="AJ2513" s="240"/>
      <c r="AK2513" s="240"/>
      <c r="AL2513" s="240"/>
      <c r="AM2513" s="240"/>
      <c r="AN2513" s="240"/>
      <c r="AO2513" s="240"/>
      <c r="AP2513" s="240"/>
      <c r="AQ2513" s="240"/>
      <c r="AR2513" s="240"/>
      <c r="AS2513" s="240"/>
      <c r="AT2513" s="240"/>
      <c r="AU2513" s="240"/>
      <c r="AV2513" s="240"/>
      <c r="AW2513" s="240"/>
      <c r="AX2513" s="240"/>
      <c r="AY2513" s="240"/>
      <c r="AZ2513" s="240"/>
      <c r="BA2513" s="240"/>
      <c r="BB2513" s="240"/>
      <c r="BC2513" s="240"/>
      <c r="BD2513" s="240"/>
      <c r="BE2513" s="240"/>
      <c r="BF2513" s="240"/>
      <c r="BG2513" s="240"/>
      <c r="BH2513" s="240"/>
      <c r="BI2513" s="240"/>
      <c r="BJ2513" s="240"/>
      <c r="BK2513" s="240"/>
      <c r="BL2513" s="240"/>
      <c r="BM2513" s="240"/>
      <c r="BN2513" s="240"/>
      <c r="BO2513" s="240"/>
      <c r="BP2513" s="240"/>
      <c r="BQ2513" s="240"/>
      <c r="BR2513" s="240"/>
      <c r="BS2513" s="240"/>
      <c r="BT2513" s="240"/>
      <c r="BU2513" s="240"/>
      <c r="BV2513" s="240"/>
      <c r="BW2513" s="240"/>
      <c r="BX2513" s="240"/>
      <c r="BY2513" s="240"/>
      <c r="BZ2513" s="240"/>
      <c r="CA2513" s="240"/>
      <c r="CB2513" s="240"/>
      <c r="CC2513" s="240"/>
      <c r="CD2513" s="240"/>
      <c r="CE2513" s="240"/>
      <c r="CF2513" s="240"/>
      <c r="CG2513" s="240"/>
      <c r="CH2513" s="240"/>
      <c r="CI2513" s="240"/>
      <c r="CJ2513" s="240"/>
      <c r="CK2513" s="240"/>
      <c r="CL2513" s="240"/>
      <c r="CN2513" s="240"/>
      <c r="CO2513" s="240"/>
      <c r="CP2513" s="240"/>
      <c r="CQ2513" s="240"/>
      <c r="CR2513" s="240"/>
      <c r="CS2513" s="240"/>
      <c r="CT2513" s="240"/>
      <c r="CU2513" s="240"/>
      <c r="CV2513" s="240"/>
      <c r="CW2513" s="240"/>
      <c r="CX2513" s="240"/>
      <c r="CY2513" s="240"/>
      <c r="CZ2513" s="240"/>
      <c r="DA2513" s="240"/>
      <c r="DB2513" s="240"/>
      <c r="DC2513" s="240"/>
      <c r="DD2513" s="240"/>
      <c r="DE2513" s="240"/>
      <c r="DF2513" s="240"/>
      <c r="DG2513" s="240"/>
      <c r="DH2513" s="240"/>
      <c r="DI2513" s="240"/>
      <c r="DJ2513" s="240"/>
      <c r="DK2513" s="240"/>
      <c r="DL2513" s="240"/>
    </row>
    <row r="2514" spans="1:116" x14ac:dyDescent="0.4">
      <c r="D2514" t="s">
        <v>545</v>
      </c>
      <c r="E2514" s="8"/>
      <c r="G2514" s="323">
        <f t="shared" si="4888"/>
        <v>45626</v>
      </c>
      <c r="H2514" s="16">
        <v>4.1666666666666664E-2</v>
      </c>
      <c r="I2514" s="60">
        <f t="shared" si="4889"/>
        <v>11</v>
      </c>
      <c r="J2514" s="60"/>
      <c r="K2514" s="38"/>
      <c r="L2514" s="38"/>
      <c r="M2514" s="38"/>
      <c r="N2514" s="38"/>
      <c r="O2514" s="38"/>
      <c r="P2514" s="38"/>
      <c r="R2514" s="15"/>
      <c r="S2514" s="240"/>
      <c r="T2514" s="240"/>
      <c r="U2514" s="240"/>
      <c r="V2514" s="240"/>
      <c r="W2514" s="240"/>
      <c r="X2514" s="240"/>
      <c r="Y2514" s="240"/>
      <c r="Z2514" s="240"/>
      <c r="AA2514" s="240"/>
      <c r="AB2514" s="240"/>
      <c r="AC2514" s="240"/>
      <c r="AD2514" s="240"/>
      <c r="AE2514" s="240"/>
      <c r="AF2514" s="240"/>
      <c r="AG2514" s="240"/>
      <c r="AH2514" s="240"/>
      <c r="AI2514" s="240"/>
      <c r="AJ2514" s="240"/>
      <c r="AK2514" s="240"/>
      <c r="AL2514" s="240"/>
      <c r="AM2514" s="240"/>
      <c r="AN2514" s="240"/>
      <c r="AO2514" s="240"/>
      <c r="AP2514" s="240"/>
      <c r="AQ2514" s="240"/>
      <c r="AR2514" s="240"/>
      <c r="AS2514" s="240"/>
      <c r="AT2514" s="240"/>
      <c r="AU2514" s="240"/>
      <c r="AV2514" s="240"/>
      <c r="AW2514" s="240"/>
      <c r="AX2514" s="240"/>
      <c r="AY2514" s="240"/>
      <c r="AZ2514" s="240"/>
      <c r="BA2514" s="240"/>
      <c r="BB2514" s="240"/>
      <c r="BC2514" s="240"/>
      <c r="BD2514" s="240"/>
      <c r="BE2514" s="240"/>
      <c r="BF2514" s="240"/>
      <c r="BG2514" s="240"/>
      <c r="BH2514" s="240"/>
      <c r="BI2514" s="240"/>
      <c r="BJ2514" s="240"/>
      <c r="BK2514" s="240"/>
      <c r="BL2514" s="240"/>
      <c r="BM2514" s="240"/>
      <c r="BN2514" s="240"/>
      <c r="BO2514" s="240"/>
      <c r="BP2514" s="240"/>
      <c r="BQ2514" s="240"/>
      <c r="BR2514" s="240"/>
      <c r="BS2514" s="240"/>
      <c r="BT2514" s="240"/>
      <c r="BU2514" s="240"/>
      <c r="BV2514" s="240"/>
      <c r="BW2514" s="240"/>
      <c r="BX2514" s="240"/>
      <c r="BY2514" s="240"/>
      <c r="BZ2514" s="240"/>
      <c r="CA2514" s="240"/>
      <c r="CB2514" s="240"/>
      <c r="CC2514" s="240"/>
      <c r="CD2514" s="240"/>
      <c r="CE2514" s="240"/>
      <c r="CF2514" s="240"/>
      <c r="CG2514" s="240"/>
      <c r="CH2514" s="240"/>
      <c r="CI2514" s="240"/>
      <c r="CJ2514" s="240"/>
      <c r="CK2514" s="240"/>
      <c r="CL2514" s="240"/>
      <c r="CN2514" s="240"/>
      <c r="CO2514" s="240"/>
      <c r="CP2514" s="240"/>
      <c r="CQ2514" s="240"/>
      <c r="CR2514" s="240"/>
      <c r="CS2514" s="240"/>
      <c r="CT2514" s="240"/>
      <c r="CU2514" s="240"/>
      <c r="CV2514" s="240"/>
      <c r="CW2514" s="240"/>
      <c r="CX2514" s="240"/>
      <c r="CY2514" s="240"/>
      <c r="CZ2514" s="240"/>
      <c r="DA2514" s="240"/>
      <c r="DB2514" s="240"/>
      <c r="DC2514" s="240"/>
      <c r="DD2514" s="240"/>
      <c r="DE2514" s="240"/>
      <c r="DF2514" s="240"/>
      <c r="DG2514" s="240"/>
      <c r="DH2514" s="240"/>
      <c r="DI2514" s="240"/>
      <c r="DJ2514" s="240"/>
      <c r="DK2514" s="240"/>
      <c r="DL2514" s="240"/>
    </row>
    <row r="2515" spans="1:116" x14ac:dyDescent="0.4">
      <c r="D2515" t="s">
        <v>545</v>
      </c>
      <c r="E2515" s="8"/>
      <c r="G2515" s="323">
        <f t="shared" si="4888"/>
        <v>45657</v>
      </c>
      <c r="H2515" s="16">
        <v>8.3000000000000004E-2</v>
      </c>
      <c r="I2515" s="60">
        <f t="shared" si="4889"/>
        <v>12</v>
      </c>
      <c r="J2515" s="60"/>
      <c r="K2515" s="38"/>
      <c r="L2515" s="38"/>
      <c r="M2515" s="38"/>
      <c r="N2515" s="38"/>
      <c r="O2515" s="38"/>
      <c r="P2515" s="38"/>
      <c r="R2515" s="15"/>
      <c r="S2515" s="240"/>
      <c r="T2515" s="240"/>
      <c r="U2515" s="240"/>
      <c r="V2515" s="240"/>
      <c r="W2515" s="240"/>
      <c r="X2515" s="240"/>
      <c r="Y2515" s="240"/>
      <c r="Z2515" s="240"/>
      <c r="AA2515" s="240"/>
      <c r="AB2515" s="240"/>
      <c r="AC2515" s="240"/>
      <c r="AD2515" s="240"/>
      <c r="AE2515" s="240"/>
      <c r="AF2515" s="240"/>
      <c r="AG2515" s="240"/>
      <c r="AH2515" s="240"/>
      <c r="AI2515" s="240"/>
      <c r="AJ2515" s="240"/>
      <c r="AK2515" s="240"/>
      <c r="AL2515" s="240"/>
      <c r="AM2515" s="240"/>
      <c r="AN2515" s="240"/>
      <c r="AO2515" s="240"/>
      <c r="AP2515" s="240"/>
      <c r="AQ2515" s="240"/>
      <c r="AR2515" s="240"/>
      <c r="AS2515" s="240"/>
      <c r="AT2515" s="240"/>
      <c r="AU2515" s="240"/>
      <c r="AV2515" s="240"/>
      <c r="AW2515" s="240"/>
      <c r="AX2515" s="240"/>
      <c r="AY2515" s="240"/>
      <c r="AZ2515" s="240"/>
      <c r="BA2515" s="240"/>
      <c r="BB2515" s="240"/>
      <c r="BC2515" s="240"/>
      <c r="BD2515" s="240"/>
      <c r="BE2515" s="240"/>
      <c r="BF2515" s="240"/>
      <c r="BG2515" s="240"/>
      <c r="BH2515" s="240"/>
      <c r="BI2515" s="240"/>
      <c r="BJ2515" s="240"/>
      <c r="BK2515" s="240"/>
      <c r="BL2515" s="240"/>
      <c r="BM2515" s="240"/>
      <c r="BN2515" s="240"/>
      <c r="BO2515" s="240"/>
      <c r="BP2515" s="240"/>
      <c r="BQ2515" s="240"/>
      <c r="BR2515" s="240"/>
      <c r="BS2515" s="240"/>
      <c r="BT2515" s="240"/>
      <c r="BU2515" s="240"/>
      <c r="BV2515" s="240"/>
      <c r="BW2515" s="240"/>
      <c r="BX2515" s="240"/>
      <c r="BY2515" s="240"/>
      <c r="BZ2515" s="240"/>
      <c r="CA2515" s="240"/>
      <c r="CB2515" s="240"/>
      <c r="CC2515" s="240"/>
      <c r="CD2515" s="240"/>
      <c r="CE2515" s="240"/>
      <c r="CF2515" s="240"/>
      <c r="CG2515" s="240"/>
      <c r="CH2515" s="240"/>
      <c r="CI2515" s="240"/>
      <c r="CJ2515" s="240"/>
      <c r="CK2515" s="240"/>
      <c r="CL2515" s="240"/>
      <c r="CN2515" s="240"/>
      <c r="CO2515" s="240"/>
      <c r="CP2515" s="240"/>
      <c r="CQ2515" s="240"/>
      <c r="CR2515" s="240"/>
      <c r="CS2515" s="240"/>
      <c r="CT2515" s="240"/>
      <c r="CU2515" s="240"/>
      <c r="CV2515" s="240"/>
      <c r="CW2515" s="240"/>
      <c r="CX2515" s="240"/>
      <c r="CY2515" s="240"/>
      <c r="CZ2515" s="240"/>
      <c r="DA2515" s="240"/>
      <c r="DB2515" s="240"/>
      <c r="DC2515" s="240"/>
      <c r="DD2515" s="240"/>
      <c r="DE2515" s="240"/>
      <c r="DF2515" s="240"/>
      <c r="DG2515" s="240"/>
      <c r="DH2515" s="240"/>
      <c r="DI2515" s="240"/>
      <c r="DJ2515" s="240"/>
      <c r="DK2515" s="240"/>
      <c r="DL2515" s="240"/>
    </row>
    <row r="2516" spans="1:116" x14ac:dyDescent="0.4">
      <c r="D2516" t="s">
        <v>545</v>
      </c>
      <c r="E2516" s="8"/>
      <c r="G2516" s="145" t="s">
        <v>62</v>
      </c>
      <c r="H2516" s="34">
        <f>1-SUM(H2504:H2515)</f>
        <v>3.3333333333340764E-4</v>
      </c>
      <c r="I2516" s="60"/>
      <c r="J2516" s="60"/>
      <c r="K2516" s="38"/>
      <c r="L2516" s="38"/>
      <c r="M2516" s="38"/>
      <c r="N2516" s="38"/>
      <c r="O2516" s="38"/>
      <c r="P2516" s="38"/>
      <c r="R2516" s="15"/>
      <c r="S2516" s="240"/>
      <c r="T2516" s="240"/>
      <c r="U2516" s="240"/>
      <c r="V2516" s="240"/>
      <c r="W2516" s="240"/>
      <c r="X2516" s="240"/>
      <c r="Y2516" s="240"/>
      <c r="Z2516" s="240"/>
      <c r="AA2516" s="240"/>
      <c r="AB2516" s="240"/>
      <c r="AC2516" s="240"/>
      <c r="AD2516" s="240"/>
      <c r="AE2516" s="240"/>
      <c r="AF2516" s="240"/>
      <c r="AG2516" s="240"/>
      <c r="AH2516" s="240"/>
      <c r="AI2516" s="240"/>
      <c r="AJ2516" s="240"/>
      <c r="AK2516" s="240"/>
      <c r="AL2516" s="240"/>
      <c r="AM2516" s="240"/>
      <c r="AN2516" s="240"/>
      <c r="AO2516" s="240"/>
      <c r="AP2516" s="240"/>
      <c r="AQ2516" s="240"/>
      <c r="AR2516" s="240"/>
      <c r="AS2516" s="240"/>
      <c r="AT2516" s="240"/>
      <c r="AU2516" s="240"/>
      <c r="AV2516" s="240"/>
      <c r="AW2516" s="240"/>
      <c r="AX2516" s="240"/>
      <c r="AY2516" s="240"/>
      <c r="AZ2516" s="240"/>
      <c r="BA2516" s="240"/>
      <c r="BB2516" s="240"/>
      <c r="BC2516" s="240"/>
      <c r="BD2516" s="240"/>
      <c r="BE2516" s="240"/>
      <c r="BF2516" s="240"/>
      <c r="BG2516" s="240"/>
      <c r="BH2516" s="240"/>
      <c r="BI2516" s="240"/>
      <c r="BJ2516" s="240"/>
      <c r="BK2516" s="240"/>
      <c r="BL2516" s="240"/>
      <c r="BM2516" s="240"/>
      <c r="BN2516" s="240"/>
      <c r="BO2516" s="240"/>
      <c r="BP2516" s="240"/>
      <c r="BQ2516" s="240"/>
      <c r="BR2516" s="240"/>
      <c r="BS2516" s="240"/>
      <c r="BT2516" s="240"/>
      <c r="BU2516" s="240"/>
      <c r="BV2516" s="240"/>
      <c r="BW2516" s="240"/>
      <c r="BX2516" s="240"/>
      <c r="BY2516" s="240"/>
      <c r="BZ2516" s="240"/>
      <c r="CA2516" s="240"/>
      <c r="CB2516" s="240"/>
      <c r="CC2516" s="240"/>
      <c r="CD2516" s="240"/>
      <c r="CE2516" s="240"/>
      <c r="CF2516" s="240"/>
      <c r="CG2516" s="240"/>
      <c r="CH2516" s="240"/>
      <c r="CI2516" s="240"/>
      <c r="CJ2516" s="240"/>
      <c r="CK2516" s="240"/>
      <c r="CL2516" s="240"/>
      <c r="CN2516" s="240"/>
      <c r="CO2516" s="240"/>
      <c r="CP2516" s="240"/>
      <c r="CQ2516" s="240"/>
      <c r="CR2516" s="240"/>
      <c r="CS2516" s="240"/>
      <c r="CT2516" s="240"/>
      <c r="CU2516" s="240"/>
      <c r="CV2516" s="240"/>
      <c r="CW2516" s="240"/>
      <c r="CX2516" s="240"/>
      <c r="CY2516" s="240"/>
      <c r="CZ2516" s="240"/>
      <c r="DA2516" s="240"/>
      <c r="DB2516" s="240"/>
      <c r="DC2516" s="240"/>
      <c r="DD2516" s="240"/>
      <c r="DE2516" s="240"/>
      <c r="DF2516" s="240"/>
      <c r="DG2516" s="240"/>
      <c r="DH2516" s="240"/>
      <c r="DI2516" s="240"/>
      <c r="DJ2516" s="240"/>
      <c r="DK2516" s="240"/>
      <c r="DL2516" s="240"/>
    </row>
    <row r="2517" spans="1:116" x14ac:dyDescent="0.4">
      <c r="B2517" t="s">
        <v>332</v>
      </c>
      <c r="D2517" t="s">
        <v>545</v>
      </c>
      <c r="E2517" s="8" t="str">
        <f t="shared" ref="E2517" si="4890">ROW()&amp;" "&amp;D2517</f>
        <v>2517 SEASON MONTHL-TR-R</v>
      </c>
      <c r="G2517" s="136" t="str">
        <f>G2491</f>
        <v>Surgical procedures</v>
      </c>
      <c r="H2517" s="12"/>
      <c r="I2517" s="60"/>
      <c r="J2517" s="60"/>
      <c r="K2517" s="38"/>
      <c r="L2517" s="38"/>
      <c r="M2517" s="38"/>
      <c r="N2517" s="38"/>
      <c r="O2517" s="38"/>
      <c r="P2517" s="38"/>
      <c r="R2517" s="15"/>
      <c r="S2517" s="240"/>
      <c r="T2517" s="240"/>
      <c r="U2517" s="240"/>
      <c r="V2517" s="240"/>
      <c r="W2517" s="240"/>
      <c r="X2517" s="240"/>
      <c r="Y2517" s="240"/>
      <c r="Z2517" s="240"/>
      <c r="AA2517" s="240"/>
      <c r="AB2517" s="240"/>
      <c r="AC2517" s="240"/>
      <c r="AD2517" s="240"/>
      <c r="AE2517" s="240"/>
      <c r="AF2517" s="240"/>
      <c r="AG2517" s="240"/>
      <c r="AH2517" s="240"/>
      <c r="AI2517" s="240"/>
      <c r="AJ2517" s="240"/>
      <c r="AK2517" s="240"/>
      <c r="AL2517" s="240"/>
      <c r="AM2517" s="240"/>
      <c r="AN2517" s="240"/>
      <c r="AO2517" s="240"/>
      <c r="AP2517" s="240"/>
      <c r="AQ2517" s="240"/>
      <c r="AR2517" s="240"/>
      <c r="AS2517" s="240"/>
      <c r="AT2517" s="240"/>
      <c r="AU2517" s="240"/>
      <c r="AV2517" s="240"/>
      <c r="AW2517" s="240"/>
      <c r="AX2517" s="240"/>
      <c r="AY2517" s="240"/>
      <c r="AZ2517" s="240"/>
      <c r="BA2517" s="240"/>
      <c r="BB2517" s="240"/>
      <c r="BC2517" s="240"/>
      <c r="BD2517" s="240"/>
      <c r="BE2517" s="240"/>
      <c r="BF2517" s="240"/>
      <c r="BG2517" s="240"/>
      <c r="BH2517" s="240"/>
      <c r="BI2517" s="240"/>
      <c r="BJ2517" s="240"/>
      <c r="BK2517" s="240"/>
      <c r="BL2517" s="240"/>
      <c r="BM2517" s="240"/>
      <c r="BN2517" s="240"/>
      <c r="BO2517" s="240"/>
      <c r="BP2517" s="240"/>
      <c r="BQ2517" s="240"/>
      <c r="BR2517" s="240"/>
      <c r="BS2517" s="240"/>
      <c r="BT2517" s="240"/>
      <c r="BU2517" s="240"/>
      <c r="BV2517" s="240"/>
      <c r="BW2517" s="240"/>
      <c r="BX2517" s="240"/>
      <c r="BY2517" s="240"/>
      <c r="BZ2517" s="240"/>
      <c r="CA2517" s="240"/>
      <c r="CB2517" s="240"/>
      <c r="CC2517" s="240"/>
      <c r="CD2517" s="240"/>
      <c r="CE2517" s="240"/>
      <c r="CF2517" s="240"/>
      <c r="CG2517" s="240"/>
      <c r="CH2517" s="240"/>
      <c r="CI2517" s="240"/>
      <c r="CJ2517" s="240"/>
      <c r="CK2517" s="240"/>
      <c r="CL2517" s="240"/>
      <c r="CN2517" s="60"/>
      <c r="CO2517" s="76"/>
      <c r="CP2517" s="76"/>
      <c r="CQ2517" s="76"/>
      <c r="CR2517" s="76"/>
      <c r="CS2517" s="76"/>
      <c r="CT2517" s="76"/>
      <c r="CU2517" s="76"/>
      <c r="CV2517" s="76"/>
      <c r="CW2517" s="76"/>
      <c r="CX2517" s="76"/>
      <c r="CY2517" s="76"/>
      <c r="CZ2517" s="76"/>
      <c r="DA2517" s="76"/>
      <c r="DB2517" s="76"/>
      <c r="DC2517" s="76"/>
      <c r="DD2517" s="76"/>
      <c r="DE2517" s="76"/>
      <c r="DF2517" s="76"/>
      <c r="DG2517" s="76"/>
      <c r="DH2517" s="76"/>
      <c r="DI2517" s="76"/>
      <c r="DJ2517" s="76"/>
      <c r="DK2517" s="76"/>
      <c r="DL2517" s="76"/>
    </row>
    <row r="2518" spans="1:116" x14ac:dyDescent="0.4">
      <c r="B2518" t="s">
        <v>332</v>
      </c>
      <c r="D2518" t="s">
        <v>545</v>
      </c>
      <c r="E2518" s="8" t="str">
        <f>ROW()&amp;" "&amp;D2518</f>
        <v>2518 SEASON MONTHL-TR-R</v>
      </c>
      <c r="G2518" s="136" t="str">
        <f t="shared" ref="G2518:G2524" si="4891">G2492</f>
        <v>procedure</v>
      </c>
      <c r="H2518" s="27"/>
      <c r="I2518" s="78"/>
      <c r="J2518" s="78"/>
      <c r="K2518" s="33"/>
      <c r="L2518" s="33"/>
      <c r="M2518" s="33"/>
      <c r="N2518" s="33"/>
      <c r="O2518" s="33"/>
      <c r="P2518" s="33"/>
      <c r="R2518" s="33"/>
      <c r="S2518" s="80"/>
      <c r="T2518" s="80"/>
      <c r="U2518" s="80"/>
      <c r="V2518" s="80"/>
      <c r="W2518" s="80"/>
      <c r="X2518" s="80"/>
      <c r="Y2518" s="80"/>
      <c r="Z2518" s="80"/>
      <c r="AA2518" s="80"/>
      <c r="AB2518" s="80"/>
      <c r="AC2518" s="80"/>
      <c r="AD2518" s="80"/>
      <c r="AE2518" s="80"/>
      <c r="AF2518" s="80"/>
      <c r="AG2518" s="80"/>
      <c r="AH2518" s="80"/>
      <c r="AI2518" s="80"/>
      <c r="AJ2518" s="80"/>
      <c r="AK2518" s="80"/>
      <c r="AL2518" s="80"/>
      <c r="AM2518" s="80"/>
      <c r="AN2518" s="80"/>
      <c r="AO2518" s="80"/>
      <c r="AP2518" s="80"/>
      <c r="AQ2518" s="80"/>
      <c r="AR2518" s="80"/>
      <c r="AS2518" s="80"/>
      <c r="AT2518" s="80"/>
      <c r="AU2518" s="80"/>
      <c r="AV2518" s="80"/>
      <c r="AW2518" s="80"/>
      <c r="AX2518" s="80"/>
      <c r="AY2518" s="80"/>
      <c r="AZ2518" s="80"/>
      <c r="BA2518" s="80"/>
      <c r="BB2518" s="80"/>
      <c r="BC2518" s="80"/>
      <c r="BD2518" s="80"/>
      <c r="BE2518" s="80"/>
      <c r="BF2518" s="80"/>
      <c r="BG2518" s="80"/>
      <c r="BH2518" s="80"/>
      <c r="BI2518" s="80"/>
      <c r="BJ2518" s="80"/>
      <c r="BK2518" s="80"/>
      <c r="BL2518" s="80"/>
      <c r="BM2518" s="80"/>
      <c r="BN2518" s="80"/>
      <c r="BO2518" s="80"/>
      <c r="BP2518" s="80"/>
      <c r="BQ2518" s="80"/>
      <c r="BR2518" s="80"/>
      <c r="BS2518" s="80"/>
      <c r="BT2518" s="80"/>
      <c r="BU2518" s="80"/>
      <c r="BV2518" s="80"/>
      <c r="BW2518" s="80"/>
      <c r="BX2518" s="80"/>
      <c r="BY2518" s="80"/>
      <c r="BZ2518" s="80"/>
      <c r="CA2518" s="80"/>
      <c r="CB2518" s="80"/>
      <c r="CC2518" s="80"/>
      <c r="CD2518" s="80"/>
      <c r="CE2518" s="80"/>
      <c r="CF2518" s="80"/>
      <c r="CG2518" s="80"/>
      <c r="CH2518" s="80"/>
      <c r="CI2518" s="80"/>
      <c r="CJ2518" s="80"/>
      <c r="CK2518" s="80"/>
      <c r="CL2518" s="80"/>
      <c r="CN2518" s="78"/>
      <c r="CO2518" s="77"/>
      <c r="CP2518" s="77"/>
      <c r="CQ2518" s="77"/>
      <c r="CR2518" s="77"/>
      <c r="CS2518" s="77"/>
      <c r="CT2518" s="77"/>
      <c r="CU2518" s="77"/>
      <c r="CV2518" s="77"/>
      <c r="CW2518" s="77"/>
      <c r="CX2518" s="77"/>
      <c r="CY2518" s="77"/>
      <c r="CZ2518" s="77"/>
      <c r="DA2518" s="77"/>
      <c r="DB2518" s="77"/>
      <c r="DC2518" s="77"/>
      <c r="DD2518" s="77"/>
      <c r="DE2518" s="77"/>
      <c r="DF2518" s="77"/>
      <c r="DG2518" s="77"/>
      <c r="DH2518" s="77"/>
      <c r="DI2518" s="77"/>
      <c r="DJ2518" s="77"/>
      <c r="DK2518" s="77"/>
      <c r="DL2518" s="77"/>
    </row>
    <row r="2519" spans="1:116" x14ac:dyDescent="0.4">
      <c r="B2519" t="s">
        <v>332</v>
      </c>
      <c r="D2519" t="s">
        <v>545</v>
      </c>
      <c r="E2519" s="8" t="str">
        <f t="shared" ref="E2519:E2524" si="4892">ROW()&amp;" "&amp;D2519</f>
        <v>2519 SEASON MONTHL-TR-R</v>
      </c>
      <c r="G2519" s="136" t="str">
        <f t="shared" si="4891"/>
        <v>Primary revenue driver</v>
      </c>
      <c r="H2519" s="27"/>
      <c r="I2519" s="78"/>
      <c r="J2519" s="78"/>
      <c r="K2519" s="33"/>
      <c r="L2519" s="33"/>
      <c r="M2519" s="33"/>
      <c r="N2519" s="33"/>
      <c r="O2519" s="33"/>
      <c r="P2519" s="33"/>
      <c r="R2519" s="33"/>
      <c r="S2519" s="4" t="str">
        <f>ADDRESS(ROW(S2501),COLUMN(S2501),2)</f>
        <v>S$2501</v>
      </c>
      <c r="T2519" s="4" t="str">
        <f t="shared" ref="T2519:CE2519" si="4893">ADDRESS(ROW(T2501),COLUMN(T2501),2)</f>
        <v>T$2501</v>
      </c>
      <c r="U2519" s="4" t="str">
        <f t="shared" si="4893"/>
        <v>U$2501</v>
      </c>
      <c r="V2519" s="4" t="str">
        <f t="shared" si="4893"/>
        <v>V$2501</v>
      </c>
      <c r="W2519" s="4" t="str">
        <f t="shared" si="4893"/>
        <v>W$2501</v>
      </c>
      <c r="X2519" s="4" t="str">
        <f t="shared" si="4893"/>
        <v>X$2501</v>
      </c>
      <c r="Y2519" s="4" t="str">
        <f t="shared" si="4893"/>
        <v>Y$2501</v>
      </c>
      <c r="Z2519" s="4" t="str">
        <f t="shared" si="4893"/>
        <v>Z$2501</v>
      </c>
      <c r="AA2519" s="4" t="str">
        <f t="shared" si="4893"/>
        <v>AA$2501</v>
      </c>
      <c r="AB2519" s="4" t="str">
        <f t="shared" si="4893"/>
        <v>AB$2501</v>
      </c>
      <c r="AC2519" s="4" t="str">
        <f t="shared" si="4893"/>
        <v>AC$2501</v>
      </c>
      <c r="AD2519" s="4" t="str">
        <f t="shared" si="4893"/>
        <v>AD$2501</v>
      </c>
      <c r="AE2519" s="4" t="str">
        <f t="shared" si="4893"/>
        <v>AE$2501</v>
      </c>
      <c r="AF2519" s="4" t="str">
        <f t="shared" si="4893"/>
        <v>AF$2501</v>
      </c>
      <c r="AG2519" s="4" t="str">
        <f t="shared" si="4893"/>
        <v>AG$2501</v>
      </c>
      <c r="AH2519" s="4" t="str">
        <f t="shared" si="4893"/>
        <v>AH$2501</v>
      </c>
      <c r="AI2519" s="4" t="str">
        <f t="shared" si="4893"/>
        <v>AI$2501</v>
      </c>
      <c r="AJ2519" s="4" t="str">
        <f t="shared" si="4893"/>
        <v>AJ$2501</v>
      </c>
      <c r="AK2519" s="4" t="str">
        <f t="shared" si="4893"/>
        <v>AK$2501</v>
      </c>
      <c r="AL2519" s="4" t="str">
        <f t="shared" si="4893"/>
        <v>AL$2501</v>
      </c>
      <c r="AM2519" s="4" t="str">
        <f t="shared" si="4893"/>
        <v>AM$2501</v>
      </c>
      <c r="AN2519" s="4" t="str">
        <f t="shared" si="4893"/>
        <v>AN$2501</v>
      </c>
      <c r="AO2519" s="4" t="str">
        <f t="shared" si="4893"/>
        <v>AO$2501</v>
      </c>
      <c r="AP2519" s="4" t="str">
        <f t="shared" si="4893"/>
        <v>AP$2501</v>
      </c>
      <c r="AQ2519" s="4" t="str">
        <f t="shared" si="4893"/>
        <v>AQ$2501</v>
      </c>
      <c r="AR2519" s="4" t="str">
        <f t="shared" si="4893"/>
        <v>AR$2501</v>
      </c>
      <c r="AS2519" s="4" t="str">
        <f t="shared" si="4893"/>
        <v>AS$2501</v>
      </c>
      <c r="AT2519" s="4" t="str">
        <f t="shared" si="4893"/>
        <v>AT$2501</v>
      </c>
      <c r="AU2519" s="4" t="str">
        <f t="shared" si="4893"/>
        <v>AU$2501</v>
      </c>
      <c r="AV2519" s="4" t="str">
        <f t="shared" si="4893"/>
        <v>AV$2501</v>
      </c>
      <c r="AW2519" s="4" t="str">
        <f t="shared" si="4893"/>
        <v>AW$2501</v>
      </c>
      <c r="AX2519" s="4" t="str">
        <f t="shared" si="4893"/>
        <v>AX$2501</v>
      </c>
      <c r="AY2519" s="4" t="str">
        <f t="shared" si="4893"/>
        <v>AY$2501</v>
      </c>
      <c r="AZ2519" s="4" t="str">
        <f t="shared" si="4893"/>
        <v>AZ$2501</v>
      </c>
      <c r="BA2519" s="4" t="str">
        <f t="shared" si="4893"/>
        <v>BA$2501</v>
      </c>
      <c r="BB2519" s="4" t="str">
        <f t="shared" si="4893"/>
        <v>BB$2501</v>
      </c>
      <c r="BC2519" s="4" t="str">
        <f t="shared" si="4893"/>
        <v>BC$2501</v>
      </c>
      <c r="BD2519" s="4" t="str">
        <f t="shared" si="4893"/>
        <v>BD$2501</v>
      </c>
      <c r="BE2519" s="4" t="str">
        <f t="shared" si="4893"/>
        <v>BE$2501</v>
      </c>
      <c r="BF2519" s="4" t="str">
        <f t="shared" si="4893"/>
        <v>BF$2501</v>
      </c>
      <c r="BG2519" s="4" t="str">
        <f t="shared" si="4893"/>
        <v>BG$2501</v>
      </c>
      <c r="BH2519" s="4" t="str">
        <f t="shared" si="4893"/>
        <v>BH$2501</v>
      </c>
      <c r="BI2519" s="4" t="str">
        <f t="shared" si="4893"/>
        <v>BI$2501</v>
      </c>
      <c r="BJ2519" s="4" t="str">
        <f t="shared" si="4893"/>
        <v>BJ$2501</v>
      </c>
      <c r="BK2519" s="4" t="str">
        <f t="shared" si="4893"/>
        <v>BK$2501</v>
      </c>
      <c r="BL2519" s="4" t="str">
        <f t="shared" si="4893"/>
        <v>BL$2501</v>
      </c>
      <c r="BM2519" s="4" t="str">
        <f t="shared" si="4893"/>
        <v>BM$2501</v>
      </c>
      <c r="BN2519" s="4" t="str">
        <f t="shared" si="4893"/>
        <v>BN$2501</v>
      </c>
      <c r="BO2519" s="4" t="str">
        <f t="shared" si="4893"/>
        <v>BO$2501</v>
      </c>
      <c r="BP2519" s="4" t="str">
        <f t="shared" si="4893"/>
        <v>BP$2501</v>
      </c>
      <c r="BQ2519" s="4" t="str">
        <f t="shared" si="4893"/>
        <v>BQ$2501</v>
      </c>
      <c r="BR2519" s="4" t="str">
        <f t="shared" si="4893"/>
        <v>BR$2501</v>
      </c>
      <c r="BS2519" s="4" t="str">
        <f t="shared" si="4893"/>
        <v>BS$2501</v>
      </c>
      <c r="BT2519" s="4" t="str">
        <f t="shared" si="4893"/>
        <v>BT$2501</v>
      </c>
      <c r="BU2519" s="4" t="str">
        <f t="shared" si="4893"/>
        <v>BU$2501</v>
      </c>
      <c r="BV2519" s="4" t="str">
        <f t="shared" si="4893"/>
        <v>BV$2501</v>
      </c>
      <c r="BW2519" s="4" t="str">
        <f t="shared" si="4893"/>
        <v>BW$2501</v>
      </c>
      <c r="BX2519" s="4" t="str">
        <f t="shared" si="4893"/>
        <v>BX$2501</v>
      </c>
      <c r="BY2519" s="4" t="str">
        <f t="shared" si="4893"/>
        <v>BY$2501</v>
      </c>
      <c r="BZ2519" s="4" t="str">
        <f t="shared" si="4893"/>
        <v>BZ$2501</v>
      </c>
      <c r="CA2519" s="4" t="str">
        <f t="shared" si="4893"/>
        <v>CA$2501</v>
      </c>
      <c r="CB2519" s="4" t="str">
        <f t="shared" si="4893"/>
        <v>CB$2501</v>
      </c>
      <c r="CC2519" s="4" t="str">
        <f t="shared" si="4893"/>
        <v>CC$2501</v>
      </c>
      <c r="CD2519" s="4" t="str">
        <f t="shared" si="4893"/>
        <v>CD$2501</v>
      </c>
      <c r="CE2519" s="4" t="str">
        <f t="shared" si="4893"/>
        <v>CE$2501</v>
      </c>
      <c r="CF2519" s="4" t="str">
        <f t="shared" ref="CF2519:CL2519" si="4894">ADDRESS(ROW(CF2501),COLUMN(CF2501),2)</f>
        <v>CF$2501</v>
      </c>
      <c r="CG2519" s="4" t="str">
        <f t="shared" si="4894"/>
        <v>CG$2501</v>
      </c>
      <c r="CH2519" s="4" t="str">
        <f t="shared" si="4894"/>
        <v>CH$2501</v>
      </c>
      <c r="CI2519" s="4" t="str">
        <f t="shared" si="4894"/>
        <v>CI$2501</v>
      </c>
      <c r="CJ2519" s="4" t="str">
        <f t="shared" si="4894"/>
        <v>CJ$2501</v>
      </c>
      <c r="CK2519" s="4" t="str">
        <f t="shared" si="4894"/>
        <v>CK$2501</v>
      </c>
      <c r="CL2519" s="4" t="str">
        <f t="shared" si="4894"/>
        <v>CL$2501</v>
      </c>
      <c r="CN2519" s="78"/>
      <c r="CO2519" s="80" t="str">
        <f t="shared" ref="CO2519:DL2519" si="4895">CO2493</f>
        <v>CO$16</v>
      </c>
      <c r="CP2519" s="80" t="str">
        <f t="shared" si="4895"/>
        <v>CP$16</v>
      </c>
      <c r="CQ2519" s="80" t="str">
        <f t="shared" si="4895"/>
        <v>CQ$16</v>
      </c>
      <c r="CR2519" s="80" t="str">
        <f t="shared" si="4895"/>
        <v>CR$16</v>
      </c>
      <c r="CS2519" s="80" t="str">
        <f t="shared" si="4895"/>
        <v>CS$16</v>
      </c>
      <c r="CT2519" s="80" t="str">
        <f t="shared" si="4895"/>
        <v>CT$16</v>
      </c>
      <c r="CU2519" s="80" t="str">
        <f t="shared" si="4895"/>
        <v>CU$16</v>
      </c>
      <c r="CV2519" s="80" t="str">
        <f t="shared" si="4895"/>
        <v>CV$16</v>
      </c>
      <c r="CW2519" s="80" t="str">
        <f t="shared" si="4895"/>
        <v>CW$16</v>
      </c>
      <c r="CX2519" s="80" t="str">
        <f t="shared" si="4895"/>
        <v>CX$16</v>
      </c>
      <c r="CY2519" s="80" t="str">
        <f t="shared" si="4895"/>
        <v>CY$16</v>
      </c>
      <c r="CZ2519" s="80" t="str">
        <f t="shared" si="4895"/>
        <v>CZ$16</v>
      </c>
      <c r="DA2519" s="80" t="str">
        <f t="shared" si="4895"/>
        <v>DA$16</v>
      </c>
      <c r="DB2519" s="80" t="str">
        <f t="shared" si="4895"/>
        <v>DB$16</v>
      </c>
      <c r="DC2519" s="80" t="str">
        <f t="shared" si="4895"/>
        <v>DC$16</v>
      </c>
      <c r="DD2519" s="80" t="str">
        <f t="shared" si="4895"/>
        <v>DD$16</v>
      </c>
      <c r="DE2519" s="80" t="str">
        <f t="shared" si="4895"/>
        <v>DE$16</v>
      </c>
      <c r="DF2519" s="80" t="str">
        <f t="shared" si="4895"/>
        <v>DF$16</v>
      </c>
      <c r="DG2519" s="80" t="str">
        <f t="shared" si="4895"/>
        <v>DG$16</v>
      </c>
      <c r="DH2519" s="80" t="str">
        <f t="shared" si="4895"/>
        <v>DH$16</v>
      </c>
      <c r="DI2519" s="80" t="str">
        <f t="shared" si="4895"/>
        <v>DI$16</v>
      </c>
      <c r="DJ2519" s="80" t="str">
        <f t="shared" si="4895"/>
        <v>DJ$16</v>
      </c>
      <c r="DK2519" s="80" t="str">
        <f t="shared" si="4895"/>
        <v>DK$16</v>
      </c>
      <c r="DL2519" s="80" t="str">
        <f t="shared" si="4895"/>
        <v>DL$16</v>
      </c>
    </row>
    <row r="2520" spans="1:116" x14ac:dyDescent="0.4">
      <c r="B2520" t="s">
        <v>332</v>
      </c>
      <c r="D2520" t="s">
        <v>545</v>
      </c>
      <c r="E2520" s="8" t="str">
        <f t="shared" si="4892"/>
        <v>2520 SEASON MONTHL-TR-R</v>
      </c>
      <c r="G2520" s="136" t="str">
        <f t="shared" si="4891"/>
        <v>Primary volume driver</v>
      </c>
      <c r="K2520" s="53"/>
      <c r="L2520" s="53"/>
      <c r="M2520" s="53"/>
      <c r="N2520" s="53"/>
      <c r="O2520" s="53"/>
      <c r="P2520" s="53"/>
      <c r="R2520" s="24"/>
      <c r="S2520" s="80" t="str">
        <f>S2494</f>
        <v>S$17</v>
      </c>
      <c r="T2520" s="80" t="str">
        <f t="shared" ref="T2520:CE2520" si="4896">T2494</f>
        <v>T$17</v>
      </c>
      <c r="U2520" s="80" t="str">
        <f t="shared" si="4896"/>
        <v>U$17</v>
      </c>
      <c r="V2520" s="80" t="str">
        <f t="shared" si="4896"/>
        <v>V$17</v>
      </c>
      <c r="W2520" s="80" t="str">
        <f t="shared" si="4896"/>
        <v>W$17</v>
      </c>
      <c r="X2520" s="80" t="str">
        <f t="shared" si="4896"/>
        <v>X$17</v>
      </c>
      <c r="Y2520" s="80" t="str">
        <f t="shared" si="4896"/>
        <v>Y$17</v>
      </c>
      <c r="Z2520" s="80" t="str">
        <f t="shared" si="4896"/>
        <v>Z$17</v>
      </c>
      <c r="AA2520" s="80" t="str">
        <f t="shared" si="4896"/>
        <v>AA$17</v>
      </c>
      <c r="AB2520" s="80" t="str">
        <f t="shared" si="4896"/>
        <v>AB$17</v>
      </c>
      <c r="AC2520" s="80" t="str">
        <f t="shared" si="4896"/>
        <v>AC$17</v>
      </c>
      <c r="AD2520" s="80" t="str">
        <f t="shared" si="4896"/>
        <v>AD$17</v>
      </c>
      <c r="AE2520" s="80" t="str">
        <f t="shared" si="4896"/>
        <v>AE$17</v>
      </c>
      <c r="AF2520" s="80" t="str">
        <f t="shared" si="4896"/>
        <v>AF$17</v>
      </c>
      <c r="AG2520" s="80" t="str">
        <f t="shared" si="4896"/>
        <v>AG$17</v>
      </c>
      <c r="AH2520" s="80" t="str">
        <f t="shared" si="4896"/>
        <v>AH$17</v>
      </c>
      <c r="AI2520" s="80" t="str">
        <f t="shared" si="4896"/>
        <v>AI$17</v>
      </c>
      <c r="AJ2520" s="80" t="str">
        <f t="shared" si="4896"/>
        <v>AJ$17</v>
      </c>
      <c r="AK2520" s="80" t="str">
        <f t="shared" si="4896"/>
        <v>AK$17</v>
      </c>
      <c r="AL2520" s="80" t="str">
        <f t="shared" si="4896"/>
        <v>AL$17</v>
      </c>
      <c r="AM2520" s="80" t="str">
        <f t="shared" si="4896"/>
        <v>AM$17</v>
      </c>
      <c r="AN2520" s="80" t="str">
        <f t="shared" si="4896"/>
        <v>AN$17</v>
      </c>
      <c r="AO2520" s="80" t="str">
        <f t="shared" si="4896"/>
        <v>AO$17</v>
      </c>
      <c r="AP2520" s="80" t="str">
        <f t="shared" si="4896"/>
        <v>AP$17</v>
      </c>
      <c r="AQ2520" s="80" t="str">
        <f t="shared" si="4896"/>
        <v>AQ$17</v>
      </c>
      <c r="AR2520" s="80" t="str">
        <f t="shared" si="4896"/>
        <v>AR$17</v>
      </c>
      <c r="AS2520" s="80" t="str">
        <f t="shared" si="4896"/>
        <v>AS$17</v>
      </c>
      <c r="AT2520" s="80" t="str">
        <f t="shared" si="4896"/>
        <v>AT$17</v>
      </c>
      <c r="AU2520" s="80" t="str">
        <f t="shared" si="4896"/>
        <v>AU$17</v>
      </c>
      <c r="AV2520" s="80" t="str">
        <f t="shared" si="4896"/>
        <v>AV$17</v>
      </c>
      <c r="AW2520" s="80" t="str">
        <f t="shared" si="4896"/>
        <v>AW$17</v>
      </c>
      <c r="AX2520" s="80" t="str">
        <f t="shared" si="4896"/>
        <v>AX$17</v>
      </c>
      <c r="AY2520" s="80" t="str">
        <f t="shared" si="4896"/>
        <v>AY$17</v>
      </c>
      <c r="AZ2520" s="80" t="str">
        <f t="shared" si="4896"/>
        <v>AZ$17</v>
      </c>
      <c r="BA2520" s="80" t="str">
        <f t="shared" si="4896"/>
        <v>BA$17</v>
      </c>
      <c r="BB2520" s="80" t="str">
        <f t="shared" si="4896"/>
        <v>BB$17</v>
      </c>
      <c r="BC2520" s="80" t="str">
        <f t="shared" si="4896"/>
        <v>BC$17</v>
      </c>
      <c r="BD2520" s="80" t="str">
        <f t="shared" si="4896"/>
        <v>BD$17</v>
      </c>
      <c r="BE2520" s="80" t="str">
        <f t="shared" si="4896"/>
        <v>BE$17</v>
      </c>
      <c r="BF2520" s="80" t="str">
        <f t="shared" si="4896"/>
        <v>BF$17</v>
      </c>
      <c r="BG2520" s="80" t="str">
        <f t="shared" si="4896"/>
        <v>BG$17</v>
      </c>
      <c r="BH2520" s="80" t="str">
        <f t="shared" si="4896"/>
        <v>BH$17</v>
      </c>
      <c r="BI2520" s="80" t="str">
        <f t="shared" si="4896"/>
        <v>BI$17</v>
      </c>
      <c r="BJ2520" s="80" t="str">
        <f t="shared" si="4896"/>
        <v>BJ$17</v>
      </c>
      <c r="BK2520" s="80" t="str">
        <f t="shared" si="4896"/>
        <v>BK$17</v>
      </c>
      <c r="BL2520" s="80" t="str">
        <f t="shared" si="4896"/>
        <v>BL$17</v>
      </c>
      <c r="BM2520" s="80" t="str">
        <f t="shared" si="4896"/>
        <v>BM$17</v>
      </c>
      <c r="BN2520" s="80" t="str">
        <f t="shared" si="4896"/>
        <v>BN$17</v>
      </c>
      <c r="BO2520" s="80" t="str">
        <f t="shared" si="4896"/>
        <v>BO$17</v>
      </c>
      <c r="BP2520" s="80" t="str">
        <f t="shared" si="4896"/>
        <v>BP$17</v>
      </c>
      <c r="BQ2520" s="80" t="str">
        <f t="shared" si="4896"/>
        <v>BQ$17</v>
      </c>
      <c r="BR2520" s="80" t="str">
        <f t="shared" si="4896"/>
        <v>BR$17</v>
      </c>
      <c r="BS2520" s="80" t="str">
        <f t="shared" si="4896"/>
        <v>BS$17</v>
      </c>
      <c r="BT2520" s="80" t="str">
        <f t="shared" si="4896"/>
        <v>BT$17</v>
      </c>
      <c r="BU2520" s="80" t="str">
        <f t="shared" si="4896"/>
        <v>BU$17</v>
      </c>
      <c r="BV2520" s="80" t="str">
        <f t="shared" si="4896"/>
        <v>BV$17</v>
      </c>
      <c r="BW2520" s="80" t="str">
        <f t="shared" si="4896"/>
        <v>BW$17</v>
      </c>
      <c r="BX2520" s="80" t="str">
        <f t="shared" si="4896"/>
        <v>BX$17</v>
      </c>
      <c r="BY2520" s="80" t="str">
        <f t="shared" si="4896"/>
        <v>BY$17</v>
      </c>
      <c r="BZ2520" s="80" t="str">
        <f t="shared" si="4896"/>
        <v>BZ$17</v>
      </c>
      <c r="CA2520" s="80" t="str">
        <f t="shared" si="4896"/>
        <v>CA$17</v>
      </c>
      <c r="CB2520" s="80" t="str">
        <f t="shared" si="4896"/>
        <v>CB$17</v>
      </c>
      <c r="CC2520" s="80" t="str">
        <f t="shared" si="4896"/>
        <v>CC$17</v>
      </c>
      <c r="CD2520" s="80" t="str">
        <f t="shared" si="4896"/>
        <v>CD$17</v>
      </c>
      <c r="CE2520" s="80" t="str">
        <f t="shared" si="4896"/>
        <v>CE$17</v>
      </c>
      <c r="CF2520" s="80" t="str">
        <f t="shared" ref="CF2520:CL2520" si="4897">CF2494</f>
        <v>CF$17</v>
      </c>
      <c r="CG2520" s="80" t="str">
        <f t="shared" si="4897"/>
        <v>CG$17</v>
      </c>
      <c r="CH2520" s="80" t="str">
        <f t="shared" si="4897"/>
        <v>CH$17</v>
      </c>
      <c r="CI2520" s="80" t="str">
        <f t="shared" si="4897"/>
        <v>CI$17</v>
      </c>
      <c r="CJ2520" s="80" t="str">
        <f t="shared" si="4897"/>
        <v>CJ$17</v>
      </c>
      <c r="CK2520" s="80" t="str">
        <f t="shared" si="4897"/>
        <v>CK$17</v>
      </c>
      <c r="CL2520" s="80" t="str">
        <f t="shared" si="4897"/>
        <v>CL$17</v>
      </c>
      <c r="CO2520" s="212" t="e">
        <f>ADDRESS(ROW(#REF!),COLUMN(#REF!),2)</f>
        <v>#REF!</v>
      </c>
      <c r="CP2520" s="212" t="e">
        <f>ADDRESS(ROW(#REF!),COLUMN(#REF!),2)</f>
        <v>#REF!</v>
      </c>
      <c r="CQ2520" s="212" t="e">
        <f>ADDRESS(ROW(#REF!),COLUMN(#REF!),2)</f>
        <v>#REF!</v>
      </c>
      <c r="CR2520" s="212" t="e">
        <f>ADDRESS(ROW(#REF!),COLUMN(#REF!),2)</f>
        <v>#REF!</v>
      </c>
      <c r="CS2520" s="212" t="e">
        <f>ADDRESS(ROW(#REF!),COLUMN(#REF!),2)</f>
        <v>#REF!</v>
      </c>
      <c r="CT2520" s="212" t="e">
        <f>ADDRESS(ROW(#REF!),COLUMN(#REF!),2)</f>
        <v>#REF!</v>
      </c>
      <c r="CU2520" s="212" t="e">
        <f>ADDRESS(ROW(#REF!),COLUMN(#REF!),2)</f>
        <v>#REF!</v>
      </c>
      <c r="CV2520" s="212" t="e">
        <f>ADDRESS(ROW(#REF!),COLUMN(#REF!),2)</f>
        <v>#REF!</v>
      </c>
      <c r="CW2520" s="212" t="e">
        <f>ADDRESS(ROW(#REF!),COLUMN(#REF!),2)</f>
        <v>#REF!</v>
      </c>
      <c r="CX2520" s="212" t="e">
        <f>ADDRESS(ROW(#REF!),COLUMN(#REF!),2)</f>
        <v>#REF!</v>
      </c>
      <c r="CY2520" s="212" t="e">
        <f>ADDRESS(ROW(#REF!),COLUMN(#REF!),2)</f>
        <v>#REF!</v>
      </c>
      <c r="CZ2520" s="212" t="e">
        <f>ADDRESS(ROW(#REF!),COLUMN(#REF!),2)</f>
        <v>#REF!</v>
      </c>
      <c r="DA2520" s="212" t="e">
        <f>ADDRESS(ROW(#REF!),COLUMN(#REF!),2)</f>
        <v>#REF!</v>
      </c>
      <c r="DB2520" s="212" t="e">
        <f>ADDRESS(ROW(#REF!),COLUMN(#REF!),2)</f>
        <v>#REF!</v>
      </c>
      <c r="DC2520" s="212" t="e">
        <f>ADDRESS(ROW(#REF!),COLUMN(#REF!),2)</f>
        <v>#REF!</v>
      </c>
      <c r="DD2520" s="212" t="e">
        <f>ADDRESS(ROW(#REF!),COLUMN(#REF!),2)</f>
        <v>#REF!</v>
      </c>
      <c r="DE2520" s="212" t="e">
        <f>ADDRESS(ROW(#REF!),COLUMN(#REF!),2)</f>
        <v>#REF!</v>
      </c>
      <c r="DF2520" s="212" t="e">
        <f>ADDRESS(ROW(#REF!),COLUMN(#REF!),2)</f>
        <v>#REF!</v>
      </c>
      <c r="DG2520" s="212" t="e">
        <f>ADDRESS(ROW(#REF!),COLUMN(#REF!),2)</f>
        <v>#REF!</v>
      </c>
      <c r="DH2520" s="212" t="e">
        <f>ADDRESS(ROW(#REF!),COLUMN(#REF!),2)</f>
        <v>#REF!</v>
      </c>
      <c r="DI2520" s="212" t="e">
        <f>ADDRESS(ROW(#REF!),COLUMN(#REF!),2)</f>
        <v>#REF!</v>
      </c>
      <c r="DJ2520" s="212" t="e">
        <f>ADDRESS(ROW(#REF!),COLUMN(#REF!),2)</f>
        <v>#REF!</v>
      </c>
      <c r="DK2520" s="212" t="e">
        <f>ADDRESS(ROW(#REF!),COLUMN(#REF!),2)</f>
        <v>#REF!</v>
      </c>
      <c r="DL2520" s="212" t="e">
        <f>ADDRESS(ROW(#REF!),COLUMN(#REF!),2)</f>
        <v>#REF!</v>
      </c>
    </row>
    <row r="2521" spans="1:116" x14ac:dyDescent="0.4">
      <c r="B2521" t="s">
        <v>332</v>
      </c>
      <c r="D2521" t="s">
        <v>545</v>
      </c>
      <c r="E2521" s="8" t="str">
        <f t="shared" si="4892"/>
        <v>2521 SEASON MONTHL-TR-R</v>
      </c>
      <c r="G2521" s="136" t="str">
        <f t="shared" si="4891"/>
        <v>(Secondary label)</v>
      </c>
      <c r="H2521" s="12"/>
      <c r="I2521" s="60"/>
      <c r="J2521" s="60"/>
      <c r="K2521" s="15"/>
      <c r="L2521" s="15"/>
      <c r="M2521" s="15"/>
      <c r="N2521" s="15"/>
      <c r="O2521" s="15"/>
      <c r="P2521" s="15"/>
      <c r="R2521" s="15"/>
      <c r="S2521" s="80"/>
      <c r="T2521" s="80"/>
      <c r="U2521" s="80"/>
      <c r="V2521" s="80"/>
      <c r="W2521" s="80"/>
      <c r="X2521" s="80"/>
      <c r="Y2521" s="80"/>
      <c r="Z2521" s="80"/>
      <c r="AA2521" s="80"/>
      <c r="AB2521" s="80"/>
      <c r="AC2521" s="80"/>
      <c r="AD2521" s="80"/>
      <c r="AE2521" s="80"/>
      <c r="AF2521" s="80"/>
      <c r="AG2521" s="80"/>
      <c r="AH2521" s="80"/>
      <c r="AI2521" s="80"/>
      <c r="AJ2521" s="80"/>
      <c r="AK2521" s="80"/>
      <c r="AL2521" s="80"/>
      <c r="AM2521" s="80"/>
      <c r="AN2521" s="80"/>
      <c r="AO2521" s="80"/>
      <c r="AP2521" s="80"/>
      <c r="AQ2521" s="80"/>
      <c r="AR2521" s="80"/>
      <c r="AS2521" s="80"/>
      <c r="AT2521" s="80"/>
      <c r="AU2521" s="80"/>
      <c r="AV2521" s="80"/>
      <c r="AW2521" s="80"/>
      <c r="AX2521" s="80"/>
      <c r="AY2521" s="80"/>
      <c r="AZ2521" s="80"/>
      <c r="BA2521" s="80"/>
      <c r="BB2521" s="80"/>
      <c r="BC2521" s="80"/>
      <c r="BD2521" s="80"/>
      <c r="BE2521" s="80"/>
      <c r="BF2521" s="80"/>
      <c r="BG2521" s="80"/>
      <c r="BH2521" s="80"/>
      <c r="BI2521" s="80"/>
      <c r="BJ2521" s="80"/>
      <c r="BK2521" s="80"/>
      <c r="BL2521" s="80"/>
      <c r="BM2521" s="80"/>
      <c r="BN2521" s="80"/>
      <c r="BO2521" s="80"/>
      <c r="BP2521" s="80"/>
      <c r="BQ2521" s="80"/>
      <c r="BR2521" s="80"/>
      <c r="BS2521" s="80"/>
      <c r="BT2521" s="80"/>
      <c r="BU2521" s="80"/>
      <c r="BV2521" s="80"/>
      <c r="BW2521" s="80"/>
      <c r="BX2521" s="80"/>
      <c r="BY2521" s="80"/>
      <c r="BZ2521" s="80"/>
      <c r="CA2521" s="80"/>
      <c r="CB2521" s="80"/>
      <c r="CC2521" s="80"/>
      <c r="CD2521" s="80"/>
      <c r="CE2521" s="80"/>
      <c r="CF2521" s="80"/>
      <c r="CG2521" s="80"/>
      <c r="CH2521" s="80"/>
      <c r="CI2521" s="80"/>
      <c r="CJ2521" s="80"/>
      <c r="CK2521" s="80"/>
      <c r="CL2521" s="80"/>
      <c r="CN2521" s="60"/>
    </row>
    <row r="2522" spans="1:116" x14ac:dyDescent="0.4">
      <c r="B2522" t="s">
        <v>332</v>
      </c>
      <c r="D2522" t="s">
        <v>545</v>
      </c>
      <c r="E2522" s="8" t="str">
        <f t="shared" si="4892"/>
        <v>2522 SEASON MONTHL-TR-R</v>
      </c>
      <c r="G2522" s="136" t="str">
        <f t="shared" si="4891"/>
        <v xml:space="preserve">secondary unit </v>
      </c>
      <c r="H2522" s="12"/>
      <c r="I2522" s="60"/>
      <c r="J2522" s="60"/>
      <c r="K2522" s="15"/>
      <c r="L2522" s="15"/>
      <c r="M2522" s="15"/>
      <c r="N2522" s="15"/>
      <c r="O2522" s="15"/>
      <c r="P2522" s="15"/>
      <c r="R2522" s="15"/>
      <c r="S2522" s="76"/>
      <c r="T2522" s="76"/>
      <c r="U2522" s="76"/>
      <c r="V2522" s="76"/>
      <c r="W2522" s="76"/>
      <c r="X2522" s="76"/>
      <c r="Y2522" s="76"/>
      <c r="Z2522" s="76"/>
      <c r="AA2522" s="76"/>
      <c r="AB2522" s="76"/>
      <c r="AC2522" s="76"/>
      <c r="AD2522" s="76"/>
      <c r="AE2522" s="76"/>
      <c r="AF2522" s="76"/>
      <c r="AG2522" s="76"/>
      <c r="AH2522" s="76"/>
      <c r="AI2522" s="76"/>
      <c r="AJ2522" s="76"/>
      <c r="AK2522" s="76"/>
      <c r="AL2522" s="76"/>
      <c r="AM2522" s="76"/>
      <c r="AN2522" s="76"/>
      <c r="AO2522" s="76"/>
      <c r="AP2522" s="76"/>
      <c r="AQ2522" s="76"/>
      <c r="AR2522" s="76"/>
      <c r="AS2522" s="76"/>
      <c r="AT2522" s="76"/>
      <c r="AU2522" s="76"/>
      <c r="AV2522" s="76"/>
      <c r="AW2522" s="76"/>
      <c r="AX2522" s="76"/>
      <c r="AY2522" s="76"/>
      <c r="AZ2522" s="76"/>
      <c r="BA2522" s="76"/>
      <c r="BB2522" s="76"/>
      <c r="BC2522" s="76"/>
      <c r="BD2522" s="76"/>
      <c r="BE2522" s="76"/>
      <c r="BF2522" s="76"/>
      <c r="BG2522" s="76"/>
      <c r="BH2522" s="76"/>
      <c r="BI2522" s="76"/>
      <c r="BJ2522" s="76"/>
      <c r="BK2522" s="76"/>
      <c r="BL2522" s="76"/>
      <c r="BM2522" s="76"/>
      <c r="BN2522" s="76"/>
      <c r="BO2522" s="76"/>
      <c r="BP2522" s="76"/>
      <c r="BQ2522" s="76"/>
      <c r="BR2522" s="76"/>
      <c r="BS2522" s="76"/>
      <c r="BT2522" s="76"/>
      <c r="BU2522" s="76"/>
      <c r="BV2522" s="76"/>
      <c r="BW2522" s="76"/>
      <c r="BX2522" s="76"/>
      <c r="BY2522" s="76"/>
      <c r="BZ2522" s="76"/>
      <c r="CA2522" s="76"/>
      <c r="CB2522" s="76"/>
      <c r="CC2522" s="76"/>
      <c r="CD2522" s="76"/>
      <c r="CE2522" s="76"/>
      <c r="CF2522" s="76"/>
      <c r="CG2522" s="76"/>
      <c r="CH2522" s="76"/>
      <c r="CI2522" s="76"/>
      <c r="CJ2522" s="76"/>
      <c r="CK2522" s="76"/>
      <c r="CL2522" s="76"/>
      <c r="CN2522" s="60"/>
      <c r="CO2522" s="76"/>
      <c r="CP2522" s="76"/>
      <c r="CQ2522" s="76"/>
      <c r="CR2522" s="76"/>
      <c r="CS2522" s="76"/>
      <c r="CT2522" s="76"/>
      <c r="CU2522" s="76"/>
      <c r="CV2522" s="76"/>
      <c r="CW2522" s="76"/>
      <c r="CX2522" s="76"/>
      <c r="CY2522" s="76"/>
      <c r="CZ2522" s="76"/>
      <c r="DA2522" s="76"/>
      <c r="DB2522" s="76"/>
      <c r="DC2522" s="76"/>
      <c r="DD2522" s="76"/>
      <c r="DE2522" s="76"/>
      <c r="DF2522" s="76"/>
      <c r="DG2522" s="76"/>
      <c r="DH2522" s="76"/>
      <c r="DI2522" s="76"/>
      <c r="DJ2522" s="76"/>
      <c r="DK2522" s="76"/>
      <c r="DL2522" s="76"/>
    </row>
    <row r="2523" spans="1:116" x14ac:dyDescent="0.4">
      <c r="B2523" t="s">
        <v>332</v>
      </c>
      <c r="D2523" t="s">
        <v>545</v>
      </c>
      <c r="E2523" s="8" t="str">
        <f t="shared" si="4892"/>
        <v>2523 SEASON MONTHL-TR-R</v>
      </c>
      <c r="G2523" s="136" t="str">
        <f t="shared" si="4891"/>
        <v>Secondary revenue driver</v>
      </c>
      <c r="H2523" s="12"/>
      <c r="I2523" s="60"/>
      <c r="J2523" s="60"/>
      <c r="K2523" s="15"/>
      <c r="L2523" s="15"/>
      <c r="M2523" s="15"/>
      <c r="N2523" s="15"/>
      <c r="O2523" s="15"/>
      <c r="P2523" s="15"/>
      <c r="R2523" s="15"/>
      <c r="S2523" s="80" t="str">
        <f>S2497</f>
        <v>S$18</v>
      </c>
      <c r="T2523" s="80" t="str">
        <f t="shared" ref="T2523:CE2523" si="4898">T2497</f>
        <v>T$18</v>
      </c>
      <c r="U2523" s="80" t="str">
        <f t="shared" si="4898"/>
        <v>U$18</v>
      </c>
      <c r="V2523" s="80" t="str">
        <f t="shared" si="4898"/>
        <v>V$18</v>
      </c>
      <c r="W2523" s="80" t="str">
        <f t="shared" si="4898"/>
        <v>W$18</v>
      </c>
      <c r="X2523" s="80" t="str">
        <f t="shared" si="4898"/>
        <v>X$18</v>
      </c>
      <c r="Y2523" s="80" t="str">
        <f t="shared" si="4898"/>
        <v>Y$18</v>
      </c>
      <c r="Z2523" s="80" t="str">
        <f t="shared" si="4898"/>
        <v>Z$18</v>
      </c>
      <c r="AA2523" s="80" t="str">
        <f t="shared" si="4898"/>
        <v>AA$18</v>
      </c>
      <c r="AB2523" s="80" t="str">
        <f t="shared" si="4898"/>
        <v>AB$18</v>
      </c>
      <c r="AC2523" s="80" t="str">
        <f t="shared" si="4898"/>
        <v>AC$18</v>
      </c>
      <c r="AD2523" s="80" t="str">
        <f t="shared" si="4898"/>
        <v>AD$18</v>
      </c>
      <c r="AE2523" s="80" t="str">
        <f t="shared" si="4898"/>
        <v>AE$18</v>
      </c>
      <c r="AF2523" s="80" t="str">
        <f t="shared" si="4898"/>
        <v>AF$18</v>
      </c>
      <c r="AG2523" s="80" t="str">
        <f t="shared" si="4898"/>
        <v>AG$18</v>
      </c>
      <c r="AH2523" s="80" t="str">
        <f t="shared" si="4898"/>
        <v>AH$18</v>
      </c>
      <c r="AI2523" s="80" t="str">
        <f t="shared" si="4898"/>
        <v>AI$18</v>
      </c>
      <c r="AJ2523" s="80" t="str">
        <f t="shared" si="4898"/>
        <v>AJ$18</v>
      </c>
      <c r="AK2523" s="80" t="str">
        <f t="shared" si="4898"/>
        <v>AK$18</v>
      </c>
      <c r="AL2523" s="80" t="str">
        <f t="shared" si="4898"/>
        <v>AL$18</v>
      </c>
      <c r="AM2523" s="80" t="str">
        <f t="shared" si="4898"/>
        <v>AM$18</v>
      </c>
      <c r="AN2523" s="80" t="str">
        <f t="shared" si="4898"/>
        <v>AN$18</v>
      </c>
      <c r="AO2523" s="80" t="str">
        <f t="shared" si="4898"/>
        <v>AO$18</v>
      </c>
      <c r="AP2523" s="80" t="str">
        <f t="shared" si="4898"/>
        <v>AP$18</v>
      </c>
      <c r="AQ2523" s="80" t="str">
        <f t="shared" si="4898"/>
        <v>AQ$18</v>
      </c>
      <c r="AR2523" s="80" t="str">
        <f t="shared" si="4898"/>
        <v>AR$18</v>
      </c>
      <c r="AS2523" s="80" t="str">
        <f t="shared" si="4898"/>
        <v>AS$18</v>
      </c>
      <c r="AT2523" s="80" t="str">
        <f t="shared" si="4898"/>
        <v>AT$18</v>
      </c>
      <c r="AU2523" s="80" t="str">
        <f t="shared" si="4898"/>
        <v>AU$18</v>
      </c>
      <c r="AV2523" s="80" t="str">
        <f t="shared" si="4898"/>
        <v>AV$18</v>
      </c>
      <c r="AW2523" s="80" t="str">
        <f t="shared" si="4898"/>
        <v>AW$18</v>
      </c>
      <c r="AX2523" s="80" t="str">
        <f t="shared" si="4898"/>
        <v>AX$18</v>
      </c>
      <c r="AY2523" s="80" t="str">
        <f t="shared" si="4898"/>
        <v>AY$18</v>
      </c>
      <c r="AZ2523" s="80" t="str">
        <f t="shared" si="4898"/>
        <v>AZ$18</v>
      </c>
      <c r="BA2523" s="80" t="str">
        <f t="shared" si="4898"/>
        <v>BA$18</v>
      </c>
      <c r="BB2523" s="80" t="str">
        <f t="shared" si="4898"/>
        <v>BB$18</v>
      </c>
      <c r="BC2523" s="80" t="str">
        <f t="shared" si="4898"/>
        <v>BC$18</v>
      </c>
      <c r="BD2523" s="80" t="str">
        <f t="shared" si="4898"/>
        <v>BD$18</v>
      </c>
      <c r="BE2523" s="80" t="str">
        <f t="shared" si="4898"/>
        <v>BE$18</v>
      </c>
      <c r="BF2523" s="80" t="str">
        <f t="shared" si="4898"/>
        <v>BF$18</v>
      </c>
      <c r="BG2523" s="80" t="str">
        <f t="shared" si="4898"/>
        <v>BG$18</v>
      </c>
      <c r="BH2523" s="80" t="str">
        <f t="shared" si="4898"/>
        <v>BH$18</v>
      </c>
      <c r="BI2523" s="80" t="str">
        <f t="shared" si="4898"/>
        <v>BI$18</v>
      </c>
      <c r="BJ2523" s="80" t="str">
        <f t="shared" si="4898"/>
        <v>BJ$18</v>
      </c>
      <c r="BK2523" s="80" t="str">
        <f t="shared" si="4898"/>
        <v>BK$18</v>
      </c>
      <c r="BL2523" s="80" t="str">
        <f t="shared" si="4898"/>
        <v>BL$18</v>
      </c>
      <c r="BM2523" s="80" t="str">
        <f t="shared" si="4898"/>
        <v>BM$18</v>
      </c>
      <c r="BN2523" s="80" t="str">
        <f t="shared" si="4898"/>
        <v>BN$18</v>
      </c>
      <c r="BO2523" s="80" t="str">
        <f t="shared" si="4898"/>
        <v>BO$18</v>
      </c>
      <c r="BP2523" s="80" t="str">
        <f t="shared" si="4898"/>
        <v>BP$18</v>
      </c>
      <c r="BQ2523" s="80" t="str">
        <f t="shared" si="4898"/>
        <v>BQ$18</v>
      </c>
      <c r="BR2523" s="80" t="str">
        <f t="shared" si="4898"/>
        <v>BR$18</v>
      </c>
      <c r="BS2523" s="80" t="str">
        <f t="shared" si="4898"/>
        <v>BS$18</v>
      </c>
      <c r="BT2523" s="80" t="str">
        <f t="shared" si="4898"/>
        <v>BT$18</v>
      </c>
      <c r="BU2523" s="80" t="str">
        <f t="shared" si="4898"/>
        <v>BU$18</v>
      </c>
      <c r="BV2523" s="80" t="str">
        <f t="shared" si="4898"/>
        <v>BV$18</v>
      </c>
      <c r="BW2523" s="80" t="str">
        <f t="shared" si="4898"/>
        <v>BW$18</v>
      </c>
      <c r="BX2523" s="80" t="str">
        <f t="shared" si="4898"/>
        <v>BX$18</v>
      </c>
      <c r="BY2523" s="80" t="str">
        <f t="shared" si="4898"/>
        <v>BY$18</v>
      </c>
      <c r="BZ2523" s="80" t="str">
        <f t="shared" si="4898"/>
        <v>BZ$18</v>
      </c>
      <c r="CA2523" s="80" t="str">
        <f t="shared" si="4898"/>
        <v>CA$18</v>
      </c>
      <c r="CB2523" s="80" t="str">
        <f t="shared" si="4898"/>
        <v>CB$18</v>
      </c>
      <c r="CC2523" s="80" t="str">
        <f t="shared" si="4898"/>
        <v>CC$18</v>
      </c>
      <c r="CD2523" s="80" t="str">
        <f t="shared" si="4898"/>
        <v>CD$18</v>
      </c>
      <c r="CE2523" s="80" t="str">
        <f t="shared" si="4898"/>
        <v>CE$18</v>
      </c>
      <c r="CF2523" s="80" t="str">
        <f t="shared" ref="CF2523:CL2523" si="4899">CF2497</f>
        <v>CF$18</v>
      </c>
      <c r="CG2523" s="80" t="str">
        <f t="shared" si="4899"/>
        <v>CG$18</v>
      </c>
      <c r="CH2523" s="80" t="str">
        <f t="shared" si="4899"/>
        <v>CH$18</v>
      </c>
      <c r="CI2523" s="80" t="str">
        <f t="shared" si="4899"/>
        <v>CI$18</v>
      </c>
      <c r="CJ2523" s="80" t="str">
        <f t="shared" si="4899"/>
        <v>CJ$18</v>
      </c>
      <c r="CK2523" s="80" t="str">
        <f t="shared" si="4899"/>
        <v>CK$18</v>
      </c>
      <c r="CL2523" s="80" t="str">
        <f t="shared" si="4899"/>
        <v>CL$18</v>
      </c>
      <c r="CN2523" s="60"/>
      <c r="CO2523" s="76"/>
      <c r="CP2523" s="76"/>
      <c r="CQ2523" s="76"/>
      <c r="CR2523" s="76"/>
      <c r="CS2523" s="76"/>
      <c r="CT2523" s="76"/>
      <c r="CU2523" s="76"/>
      <c r="CV2523" s="76"/>
      <c r="CW2523" s="76"/>
      <c r="CX2523" s="76"/>
      <c r="CY2523" s="76"/>
      <c r="CZ2523" s="76"/>
      <c r="DA2523" s="76"/>
      <c r="DB2523" s="76"/>
      <c r="DC2523" s="76"/>
      <c r="DD2523" s="76"/>
      <c r="DE2523" s="76"/>
      <c r="DF2523" s="76"/>
      <c r="DG2523" s="76"/>
      <c r="DH2523" s="76"/>
      <c r="DI2523" s="76"/>
      <c r="DJ2523" s="76"/>
      <c r="DK2523" s="76"/>
      <c r="DL2523" s="76"/>
    </row>
    <row r="2524" spans="1:116" x14ac:dyDescent="0.4">
      <c r="B2524" t="s">
        <v>332</v>
      </c>
      <c r="D2524" t="s">
        <v>545</v>
      </c>
      <c r="E2524" s="8" t="str">
        <f t="shared" si="4892"/>
        <v>2524 SEASON MONTHL-TR-R</v>
      </c>
      <c r="G2524" s="136" t="str">
        <f t="shared" si="4891"/>
        <v>Secondary volume driver</v>
      </c>
      <c r="H2524" s="12"/>
      <c r="I2524" s="60"/>
      <c r="J2524" s="60"/>
      <c r="K2524" s="15"/>
      <c r="L2524" s="15"/>
      <c r="M2524" s="15"/>
      <c r="N2524" s="15"/>
      <c r="O2524" s="15"/>
      <c r="P2524" s="15"/>
      <c r="R2524" s="15"/>
      <c r="S2524" s="80" t="str">
        <f>S2498</f>
        <v>S$19</v>
      </c>
      <c r="T2524" s="80" t="str">
        <f t="shared" ref="T2524:CE2524" si="4900">T2498</f>
        <v>T$19</v>
      </c>
      <c r="U2524" s="80" t="str">
        <f t="shared" si="4900"/>
        <v>U$19</v>
      </c>
      <c r="V2524" s="80" t="str">
        <f t="shared" si="4900"/>
        <v>V$19</v>
      </c>
      <c r="W2524" s="80" t="str">
        <f t="shared" si="4900"/>
        <v>W$19</v>
      </c>
      <c r="X2524" s="80" t="str">
        <f t="shared" si="4900"/>
        <v>X$19</v>
      </c>
      <c r="Y2524" s="80" t="str">
        <f t="shared" si="4900"/>
        <v>Y$19</v>
      </c>
      <c r="Z2524" s="80" t="str">
        <f t="shared" si="4900"/>
        <v>Z$19</v>
      </c>
      <c r="AA2524" s="80" t="str">
        <f t="shared" si="4900"/>
        <v>AA$19</v>
      </c>
      <c r="AB2524" s="80" t="str">
        <f t="shared" si="4900"/>
        <v>AB$19</v>
      </c>
      <c r="AC2524" s="80" t="str">
        <f t="shared" si="4900"/>
        <v>AC$19</v>
      </c>
      <c r="AD2524" s="80" t="str">
        <f t="shared" si="4900"/>
        <v>AD$19</v>
      </c>
      <c r="AE2524" s="80" t="str">
        <f t="shared" si="4900"/>
        <v>AE$19</v>
      </c>
      <c r="AF2524" s="80" t="str">
        <f t="shared" si="4900"/>
        <v>AF$19</v>
      </c>
      <c r="AG2524" s="80" t="str">
        <f t="shared" si="4900"/>
        <v>AG$19</v>
      </c>
      <c r="AH2524" s="80" t="str">
        <f t="shared" si="4900"/>
        <v>AH$19</v>
      </c>
      <c r="AI2524" s="80" t="str">
        <f t="shared" si="4900"/>
        <v>AI$19</v>
      </c>
      <c r="AJ2524" s="80" t="str">
        <f t="shared" si="4900"/>
        <v>AJ$19</v>
      </c>
      <c r="AK2524" s="80" t="str">
        <f t="shared" si="4900"/>
        <v>AK$19</v>
      </c>
      <c r="AL2524" s="80" t="str">
        <f t="shared" si="4900"/>
        <v>AL$19</v>
      </c>
      <c r="AM2524" s="80" t="str">
        <f t="shared" si="4900"/>
        <v>AM$19</v>
      </c>
      <c r="AN2524" s="80" t="str">
        <f t="shared" si="4900"/>
        <v>AN$19</v>
      </c>
      <c r="AO2524" s="80" t="str">
        <f t="shared" si="4900"/>
        <v>AO$19</v>
      </c>
      <c r="AP2524" s="80" t="str">
        <f t="shared" si="4900"/>
        <v>AP$19</v>
      </c>
      <c r="AQ2524" s="80" t="str">
        <f t="shared" si="4900"/>
        <v>AQ$19</v>
      </c>
      <c r="AR2524" s="80" t="str">
        <f t="shared" si="4900"/>
        <v>AR$19</v>
      </c>
      <c r="AS2524" s="80" t="str">
        <f t="shared" si="4900"/>
        <v>AS$19</v>
      </c>
      <c r="AT2524" s="80" t="str">
        <f t="shared" si="4900"/>
        <v>AT$19</v>
      </c>
      <c r="AU2524" s="80" t="str">
        <f t="shared" si="4900"/>
        <v>AU$19</v>
      </c>
      <c r="AV2524" s="80" t="str">
        <f t="shared" si="4900"/>
        <v>AV$19</v>
      </c>
      <c r="AW2524" s="80" t="str">
        <f t="shared" si="4900"/>
        <v>AW$19</v>
      </c>
      <c r="AX2524" s="80" t="str">
        <f t="shared" si="4900"/>
        <v>AX$19</v>
      </c>
      <c r="AY2524" s="80" t="str">
        <f t="shared" si="4900"/>
        <v>AY$19</v>
      </c>
      <c r="AZ2524" s="80" t="str">
        <f t="shared" si="4900"/>
        <v>AZ$19</v>
      </c>
      <c r="BA2524" s="80" t="str">
        <f t="shared" si="4900"/>
        <v>BA$19</v>
      </c>
      <c r="BB2524" s="80" t="str">
        <f t="shared" si="4900"/>
        <v>BB$19</v>
      </c>
      <c r="BC2524" s="80" t="str">
        <f t="shared" si="4900"/>
        <v>BC$19</v>
      </c>
      <c r="BD2524" s="80" t="str">
        <f t="shared" si="4900"/>
        <v>BD$19</v>
      </c>
      <c r="BE2524" s="80" t="str">
        <f t="shared" si="4900"/>
        <v>BE$19</v>
      </c>
      <c r="BF2524" s="80" t="str">
        <f t="shared" si="4900"/>
        <v>BF$19</v>
      </c>
      <c r="BG2524" s="80" t="str">
        <f t="shared" si="4900"/>
        <v>BG$19</v>
      </c>
      <c r="BH2524" s="80" t="str">
        <f t="shared" si="4900"/>
        <v>BH$19</v>
      </c>
      <c r="BI2524" s="80" t="str">
        <f t="shared" si="4900"/>
        <v>BI$19</v>
      </c>
      <c r="BJ2524" s="80" t="str">
        <f t="shared" si="4900"/>
        <v>BJ$19</v>
      </c>
      <c r="BK2524" s="80" t="str">
        <f t="shared" si="4900"/>
        <v>BK$19</v>
      </c>
      <c r="BL2524" s="80" t="str">
        <f t="shared" si="4900"/>
        <v>BL$19</v>
      </c>
      <c r="BM2524" s="80" t="str">
        <f t="shared" si="4900"/>
        <v>BM$19</v>
      </c>
      <c r="BN2524" s="80" t="str">
        <f t="shared" si="4900"/>
        <v>BN$19</v>
      </c>
      <c r="BO2524" s="80" t="str">
        <f t="shared" si="4900"/>
        <v>BO$19</v>
      </c>
      <c r="BP2524" s="80" t="str">
        <f t="shared" si="4900"/>
        <v>BP$19</v>
      </c>
      <c r="BQ2524" s="80" t="str">
        <f t="shared" si="4900"/>
        <v>BQ$19</v>
      </c>
      <c r="BR2524" s="80" t="str">
        <f t="shared" si="4900"/>
        <v>BR$19</v>
      </c>
      <c r="BS2524" s="80" t="str">
        <f t="shared" si="4900"/>
        <v>BS$19</v>
      </c>
      <c r="BT2524" s="80" t="str">
        <f t="shared" si="4900"/>
        <v>BT$19</v>
      </c>
      <c r="BU2524" s="80" t="str">
        <f t="shared" si="4900"/>
        <v>BU$19</v>
      </c>
      <c r="BV2524" s="80" t="str">
        <f t="shared" si="4900"/>
        <v>BV$19</v>
      </c>
      <c r="BW2524" s="80" t="str">
        <f t="shared" si="4900"/>
        <v>BW$19</v>
      </c>
      <c r="BX2524" s="80" t="str">
        <f t="shared" si="4900"/>
        <v>BX$19</v>
      </c>
      <c r="BY2524" s="80" t="str">
        <f t="shared" si="4900"/>
        <v>BY$19</v>
      </c>
      <c r="BZ2524" s="80" t="str">
        <f t="shared" si="4900"/>
        <v>BZ$19</v>
      </c>
      <c r="CA2524" s="80" t="str">
        <f t="shared" si="4900"/>
        <v>CA$19</v>
      </c>
      <c r="CB2524" s="80" t="str">
        <f t="shared" si="4900"/>
        <v>CB$19</v>
      </c>
      <c r="CC2524" s="80" t="str">
        <f t="shared" si="4900"/>
        <v>CC$19</v>
      </c>
      <c r="CD2524" s="80" t="str">
        <f t="shared" si="4900"/>
        <v>CD$19</v>
      </c>
      <c r="CE2524" s="80" t="str">
        <f t="shared" si="4900"/>
        <v>CE$19</v>
      </c>
      <c r="CF2524" s="80" t="str">
        <f t="shared" ref="CF2524:CL2524" si="4901">CF2498</f>
        <v>CF$19</v>
      </c>
      <c r="CG2524" s="80" t="str">
        <f t="shared" si="4901"/>
        <v>CG$19</v>
      </c>
      <c r="CH2524" s="80" t="str">
        <f t="shared" si="4901"/>
        <v>CH$19</v>
      </c>
      <c r="CI2524" s="80" t="str">
        <f t="shared" si="4901"/>
        <v>CI$19</v>
      </c>
      <c r="CJ2524" s="80" t="str">
        <f t="shared" si="4901"/>
        <v>CJ$19</v>
      </c>
      <c r="CK2524" s="80" t="str">
        <f t="shared" si="4901"/>
        <v>CK$19</v>
      </c>
      <c r="CL2524" s="80" t="str">
        <f t="shared" si="4901"/>
        <v>CL$19</v>
      </c>
      <c r="CN2524" s="60"/>
      <c r="CO2524" s="179"/>
      <c r="CP2524" s="179"/>
      <c r="CQ2524" s="179"/>
      <c r="CR2524" s="179"/>
      <c r="CS2524" s="179"/>
      <c r="CT2524" s="179"/>
      <c r="CU2524" s="179"/>
      <c r="CV2524" s="179"/>
      <c r="CW2524" s="179"/>
      <c r="CX2524" s="179"/>
      <c r="CY2524" s="179"/>
      <c r="CZ2524" s="179"/>
      <c r="DA2524" s="179"/>
      <c r="DB2524" s="179"/>
      <c r="DC2524" s="179"/>
      <c r="DD2524" s="179"/>
      <c r="DE2524" s="179"/>
      <c r="DF2524" s="179"/>
      <c r="DG2524" s="179"/>
      <c r="DH2524" s="179"/>
      <c r="DI2524" s="179"/>
      <c r="DJ2524" s="179"/>
      <c r="DK2524" s="179"/>
      <c r="DL2524" s="179"/>
    </row>
    <row r="2525" spans="1:116" x14ac:dyDescent="0.4">
      <c r="E2525" s="8"/>
      <c r="G2525" s="136"/>
      <c r="H2525" s="12"/>
      <c r="I2525" s="60"/>
      <c r="J2525" s="60"/>
      <c r="K2525" s="15"/>
      <c r="L2525" s="15"/>
      <c r="M2525" s="15"/>
      <c r="N2525" s="15"/>
      <c r="O2525" s="15"/>
      <c r="P2525" s="15"/>
      <c r="R2525" s="15"/>
      <c r="S2525" s="80"/>
      <c r="T2525" s="80"/>
      <c r="U2525" s="80"/>
      <c r="V2525" s="80"/>
      <c r="W2525" s="80"/>
      <c r="X2525" s="80"/>
      <c r="Y2525" s="80"/>
      <c r="Z2525" s="80"/>
      <c r="AA2525" s="80"/>
      <c r="AB2525" s="80"/>
      <c r="AC2525" s="80"/>
      <c r="AD2525" s="80"/>
      <c r="AE2525" s="80"/>
      <c r="AF2525" s="80"/>
      <c r="AG2525" s="80"/>
      <c r="AH2525" s="80"/>
      <c r="AI2525" s="80"/>
      <c r="AJ2525" s="80"/>
      <c r="AK2525" s="80"/>
      <c r="AL2525" s="80"/>
      <c r="AM2525" s="80"/>
      <c r="AN2525" s="80"/>
      <c r="AO2525" s="80"/>
      <c r="AP2525" s="80"/>
      <c r="AQ2525" s="80"/>
      <c r="AR2525" s="80"/>
      <c r="AS2525" s="80"/>
      <c r="AT2525" s="80"/>
      <c r="AU2525" s="80"/>
      <c r="AV2525" s="80"/>
      <c r="AW2525" s="80"/>
      <c r="AX2525" s="80"/>
      <c r="AY2525" s="80"/>
      <c r="AZ2525" s="80"/>
      <c r="BA2525" s="80"/>
      <c r="BB2525" s="80"/>
      <c r="BC2525" s="80"/>
      <c r="BD2525" s="80"/>
      <c r="BE2525" s="80"/>
      <c r="BF2525" s="80"/>
      <c r="BG2525" s="80"/>
      <c r="BH2525" s="80"/>
      <c r="BI2525" s="80"/>
      <c r="BJ2525" s="80"/>
      <c r="BK2525" s="80"/>
      <c r="BL2525" s="80"/>
      <c r="BM2525" s="80"/>
      <c r="BN2525" s="80"/>
      <c r="BO2525" s="80"/>
      <c r="BP2525" s="80"/>
      <c r="BQ2525" s="80"/>
      <c r="BR2525" s="80"/>
      <c r="BS2525" s="80"/>
      <c r="BT2525" s="80"/>
      <c r="BU2525" s="80"/>
      <c r="BV2525" s="80"/>
      <c r="BW2525" s="80"/>
      <c r="BX2525" s="80"/>
      <c r="BY2525" s="80"/>
      <c r="BZ2525" s="80"/>
      <c r="CA2525" s="80"/>
      <c r="CB2525" s="80"/>
      <c r="CC2525" s="80"/>
      <c r="CD2525" s="80"/>
      <c r="CE2525" s="80"/>
      <c r="CF2525" s="80"/>
      <c r="CG2525" s="80"/>
      <c r="CH2525" s="80"/>
      <c r="CI2525" s="80"/>
      <c r="CJ2525" s="80"/>
      <c r="CK2525" s="80"/>
      <c r="CL2525" s="80"/>
      <c r="CN2525" s="60"/>
      <c r="CO2525" s="179"/>
      <c r="CP2525" s="179"/>
      <c r="CQ2525" s="179"/>
      <c r="CR2525" s="179"/>
      <c r="CS2525" s="179"/>
      <c r="CT2525" s="179"/>
      <c r="CU2525" s="179"/>
      <c r="CV2525" s="179"/>
      <c r="CW2525" s="179"/>
      <c r="CX2525" s="179"/>
      <c r="CY2525" s="179"/>
      <c r="CZ2525" s="179"/>
      <c r="DA2525" s="179"/>
      <c r="DB2525" s="179"/>
      <c r="DC2525" s="179"/>
      <c r="DD2525" s="179"/>
      <c r="DE2525" s="179"/>
      <c r="DF2525" s="179"/>
      <c r="DG2525" s="179"/>
      <c r="DH2525" s="179"/>
      <c r="DI2525" s="179"/>
      <c r="DJ2525" s="179"/>
      <c r="DK2525" s="179"/>
      <c r="DL2525" s="179"/>
    </row>
    <row r="2526" spans="1:116" x14ac:dyDescent="0.4">
      <c r="A2526" s="174"/>
      <c r="E2526" s="8"/>
      <c r="G2526" s="175" t="s">
        <v>503</v>
      </c>
      <c r="H2526" s="174"/>
      <c r="I2526" s="176"/>
      <c r="J2526" s="176"/>
      <c r="K2526" s="197"/>
      <c r="L2526" s="197"/>
      <c r="M2526" s="197"/>
      <c r="N2526" s="197"/>
      <c r="O2526" s="197"/>
      <c r="P2526" s="197"/>
      <c r="R2526" s="198"/>
      <c r="S2526" s="174"/>
      <c r="T2526" s="174"/>
      <c r="U2526" s="174"/>
      <c r="V2526" s="174"/>
      <c r="W2526" s="174"/>
      <c r="X2526" s="174"/>
      <c r="Y2526" s="174"/>
      <c r="Z2526" s="174"/>
      <c r="AA2526" s="174"/>
      <c r="AB2526" s="174"/>
      <c r="AC2526" s="174"/>
      <c r="AD2526" s="174"/>
      <c r="AE2526" s="174"/>
      <c r="AF2526" s="174"/>
      <c r="AG2526" s="174"/>
      <c r="AH2526" s="174"/>
      <c r="AI2526" s="174"/>
      <c r="AJ2526" s="174"/>
      <c r="AK2526" s="174"/>
      <c r="AL2526" s="174"/>
      <c r="AM2526" s="174"/>
      <c r="AN2526" s="174"/>
      <c r="AO2526" s="174"/>
      <c r="AP2526" s="174"/>
      <c r="AQ2526" s="174"/>
      <c r="AR2526" s="174"/>
      <c r="AS2526" s="174"/>
      <c r="AT2526" s="174"/>
      <c r="AU2526" s="174"/>
      <c r="AV2526" s="174"/>
      <c r="AW2526" s="174"/>
      <c r="AX2526" s="174"/>
      <c r="AY2526" s="174"/>
      <c r="AZ2526" s="174"/>
      <c r="BA2526" s="174"/>
      <c r="BB2526" s="174"/>
      <c r="BC2526" s="174"/>
      <c r="BD2526" s="174"/>
      <c r="BE2526" s="174"/>
      <c r="BF2526" s="174"/>
      <c r="BG2526" s="174"/>
      <c r="BH2526" s="174"/>
      <c r="BI2526" s="174"/>
      <c r="BJ2526" s="174"/>
      <c r="BK2526" s="174"/>
      <c r="BL2526" s="174"/>
      <c r="BM2526" s="174"/>
      <c r="BN2526" s="174"/>
      <c r="BO2526" s="174"/>
      <c r="BP2526" s="174"/>
      <c r="BQ2526" s="174"/>
      <c r="BR2526" s="174"/>
      <c r="BS2526" s="174"/>
      <c r="BT2526" s="174"/>
      <c r="BU2526" s="174"/>
      <c r="BV2526" s="174"/>
      <c r="BW2526" s="174"/>
      <c r="BX2526" s="174"/>
      <c r="BY2526" s="174"/>
      <c r="BZ2526" s="174"/>
      <c r="CA2526" s="174"/>
      <c r="CB2526" s="174"/>
      <c r="CC2526" s="174"/>
      <c r="CD2526" s="174"/>
      <c r="CE2526" s="174"/>
      <c r="CF2526" s="174"/>
      <c r="CG2526" s="174"/>
      <c r="CH2526" s="174"/>
      <c r="CI2526" s="174"/>
      <c r="CJ2526" s="174"/>
      <c r="CK2526" s="174"/>
      <c r="CL2526" s="174"/>
      <c r="CN2526" s="176"/>
      <c r="CO2526" s="174"/>
      <c r="CP2526" s="174"/>
      <c r="CQ2526" s="174"/>
      <c r="CR2526" s="174"/>
      <c r="CS2526" s="174"/>
      <c r="CT2526" s="174"/>
      <c r="CU2526" s="174"/>
      <c r="CV2526" s="174"/>
      <c r="CW2526" s="174"/>
      <c r="CX2526" s="174"/>
      <c r="CY2526" s="174"/>
      <c r="CZ2526" s="174"/>
      <c r="DA2526" s="174"/>
      <c r="DB2526" s="174"/>
      <c r="DC2526" s="174"/>
      <c r="DD2526" s="174"/>
      <c r="DE2526" s="174"/>
      <c r="DF2526" s="174"/>
      <c r="DG2526" s="174"/>
      <c r="DH2526" s="174"/>
      <c r="DI2526" s="174"/>
      <c r="DJ2526" s="174"/>
      <c r="DK2526" s="174"/>
      <c r="DL2526" s="174"/>
    </row>
    <row r="2527" spans="1:116" x14ac:dyDescent="0.4">
      <c r="A2527" s="174"/>
      <c r="E2527" s="8"/>
      <c r="G2527" s="175" t="s">
        <v>504</v>
      </c>
      <c r="H2527" s="174"/>
      <c r="I2527" s="176"/>
      <c r="J2527" s="176"/>
      <c r="K2527" s="197"/>
      <c r="L2527" s="197"/>
      <c r="M2527" s="197"/>
      <c r="N2527" s="197"/>
      <c r="O2527" s="197"/>
      <c r="P2527" s="197"/>
      <c r="R2527" s="198"/>
      <c r="S2527" s="174"/>
      <c r="T2527" s="174"/>
      <c r="U2527" s="174"/>
      <c r="V2527" s="174"/>
      <c r="W2527" s="174"/>
      <c r="X2527" s="174"/>
      <c r="Y2527" s="174"/>
      <c r="Z2527" s="174"/>
      <c r="AA2527" s="174"/>
      <c r="AB2527" s="174"/>
      <c r="AC2527" s="174"/>
      <c r="AD2527" s="174"/>
      <c r="AE2527" s="174"/>
      <c r="AF2527" s="174"/>
      <c r="AG2527" s="174"/>
      <c r="AH2527" s="174"/>
      <c r="AI2527" s="174"/>
      <c r="AJ2527" s="174"/>
      <c r="AK2527" s="174"/>
      <c r="AL2527" s="174"/>
      <c r="AM2527" s="174"/>
      <c r="AN2527" s="174"/>
      <c r="AO2527" s="174"/>
      <c r="AP2527" s="174"/>
      <c r="AQ2527" s="174"/>
      <c r="AR2527" s="174"/>
      <c r="AS2527" s="174"/>
      <c r="AT2527" s="174"/>
      <c r="AU2527" s="174"/>
      <c r="AV2527" s="174"/>
      <c r="AW2527" s="174"/>
      <c r="AX2527" s="174"/>
      <c r="AY2527" s="174"/>
      <c r="AZ2527" s="174"/>
      <c r="BA2527" s="174"/>
      <c r="BB2527" s="174"/>
      <c r="BC2527" s="174"/>
      <c r="BD2527" s="174"/>
      <c r="BE2527" s="174"/>
      <c r="BF2527" s="174"/>
      <c r="BG2527" s="174"/>
      <c r="BH2527" s="174"/>
      <c r="BI2527" s="174"/>
      <c r="BJ2527" s="174"/>
      <c r="BK2527" s="174"/>
      <c r="BL2527" s="174"/>
      <c r="BM2527" s="174"/>
      <c r="BN2527" s="174"/>
      <c r="BO2527" s="174"/>
      <c r="BP2527" s="174"/>
      <c r="BQ2527" s="174"/>
      <c r="BR2527" s="174"/>
      <c r="BS2527" s="174"/>
      <c r="BT2527" s="174"/>
      <c r="BU2527" s="174"/>
      <c r="BV2527" s="174"/>
      <c r="BW2527" s="174"/>
      <c r="BX2527" s="174"/>
      <c r="BY2527" s="174"/>
      <c r="BZ2527" s="174"/>
      <c r="CA2527" s="174"/>
      <c r="CB2527" s="174"/>
      <c r="CC2527" s="174"/>
      <c r="CD2527" s="174"/>
      <c r="CE2527" s="174"/>
      <c r="CF2527" s="174"/>
      <c r="CG2527" s="174"/>
      <c r="CH2527" s="174"/>
      <c r="CI2527" s="174"/>
      <c r="CJ2527" s="174"/>
      <c r="CK2527" s="174"/>
      <c r="CL2527" s="174"/>
      <c r="CN2527" s="176"/>
      <c r="CO2527" s="174"/>
      <c r="CP2527" s="174"/>
      <c r="CQ2527" s="174"/>
      <c r="CR2527" s="174"/>
      <c r="CS2527" s="174"/>
      <c r="CT2527" s="174"/>
      <c r="CU2527" s="174"/>
      <c r="CV2527" s="174"/>
      <c r="CW2527" s="174"/>
      <c r="CX2527" s="174"/>
      <c r="CY2527" s="174"/>
      <c r="CZ2527" s="174"/>
      <c r="DA2527" s="174"/>
      <c r="DB2527" s="174"/>
      <c r="DC2527" s="174"/>
      <c r="DD2527" s="174"/>
      <c r="DE2527" s="174"/>
      <c r="DF2527" s="174"/>
      <c r="DG2527" s="174"/>
      <c r="DH2527" s="174"/>
      <c r="DI2527" s="174"/>
      <c r="DJ2527" s="174"/>
      <c r="DK2527" s="174"/>
      <c r="DL2527" s="174"/>
    </row>
    <row r="2528" spans="1:116" x14ac:dyDescent="0.4">
      <c r="A2528" s="174"/>
      <c r="E2528" s="8"/>
      <c r="G2528" s="175" t="s">
        <v>461</v>
      </c>
      <c r="H2528" s="174"/>
      <c r="I2528" s="176"/>
      <c r="J2528" s="176"/>
      <c r="K2528" s="197"/>
      <c r="L2528" s="197"/>
      <c r="M2528" s="197"/>
      <c r="N2528" s="197"/>
      <c r="O2528" s="197"/>
      <c r="P2528" s="197"/>
      <c r="R2528" s="198"/>
      <c r="S2528" s="199" t="str">
        <f t="shared" ref="S2528:CD2528" si="4902">S$20</f>
        <v>S$16</v>
      </c>
      <c r="T2528" s="199" t="str">
        <f t="shared" si="4902"/>
        <v>T$16</v>
      </c>
      <c r="U2528" s="199" t="str">
        <f t="shared" si="4902"/>
        <v>U$16</v>
      </c>
      <c r="V2528" s="199" t="str">
        <f t="shared" si="4902"/>
        <v>V$16</v>
      </c>
      <c r="W2528" s="199" t="str">
        <f t="shared" si="4902"/>
        <v>W$16</v>
      </c>
      <c r="X2528" s="199" t="str">
        <f t="shared" si="4902"/>
        <v>X$16</v>
      </c>
      <c r="Y2528" s="199" t="str">
        <f t="shared" si="4902"/>
        <v>Y$16</v>
      </c>
      <c r="Z2528" s="199" t="str">
        <f t="shared" si="4902"/>
        <v>Z$16</v>
      </c>
      <c r="AA2528" s="199" t="str">
        <f t="shared" si="4902"/>
        <v>AA$16</v>
      </c>
      <c r="AB2528" s="199" t="str">
        <f t="shared" si="4902"/>
        <v>AB$16</v>
      </c>
      <c r="AC2528" s="199" t="str">
        <f t="shared" si="4902"/>
        <v>AC$16</v>
      </c>
      <c r="AD2528" s="199" t="str">
        <f t="shared" si="4902"/>
        <v>AD$16</v>
      </c>
      <c r="AE2528" s="199" t="str">
        <f t="shared" si="4902"/>
        <v>AE$16</v>
      </c>
      <c r="AF2528" s="199" t="str">
        <f t="shared" si="4902"/>
        <v>AF$16</v>
      </c>
      <c r="AG2528" s="199" t="str">
        <f t="shared" si="4902"/>
        <v>AG$16</v>
      </c>
      <c r="AH2528" s="199" t="str">
        <f t="shared" si="4902"/>
        <v>AH$16</v>
      </c>
      <c r="AI2528" s="199" t="str">
        <f t="shared" si="4902"/>
        <v>AI$16</v>
      </c>
      <c r="AJ2528" s="199" t="str">
        <f t="shared" si="4902"/>
        <v>AJ$16</v>
      </c>
      <c r="AK2528" s="199" t="str">
        <f t="shared" si="4902"/>
        <v>AK$16</v>
      </c>
      <c r="AL2528" s="199" t="str">
        <f t="shared" si="4902"/>
        <v>AL$16</v>
      </c>
      <c r="AM2528" s="199" t="str">
        <f t="shared" si="4902"/>
        <v>AM$16</v>
      </c>
      <c r="AN2528" s="199" t="str">
        <f t="shared" si="4902"/>
        <v>AN$16</v>
      </c>
      <c r="AO2528" s="199" t="str">
        <f t="shared" si="4902"/>
        <v>AO$16</v>
      </c>
      <c r="AP2528" s="199" t="str">
        <f t="shared" si="4902"/>
        <v>AP$16</v>
      </c>
      <c r="AQ2528" s="199" t="str">
        <f t="shared" si="4902"/>
        <v>AQ$16</v>
      </c>
      <c r="AR2528" s="199" t="str">
        <f t="shared" si="4902"/>
        <v>AR$16</v>
      </c>
      <c r="AS2528" s="199" t="str">
        <f t="shared" si="4902"/>
        <v>AS$16</v>
      </c>
      <c r="AT2528" s="199" t="str">
        <f t="shared" si="4902"/>
        <v>AT$16</v>
      </c>
      <c r="AU2528" s="199" t="str">
        <f t="shared" si="4902"/>
        <v>AU$16</v>
      </c>
      <c r="AV2528" s="199" t="str">
        <f t="shared" si="4902"/>
        <v>AV$16</v>
      </c>
      <c r="AW2528" s="199" t="str">
        <f t="shared" si="4902"/>
        <v>AW$16</v>
      </c>
      <c r="AX2528" s="199" t="str">
        <f t="shared" si="4902"/>
        <v>AX$16</v>
      </c>
      <c r="AY2528" s="199" t="str">
        <f t="shared" si="4902"/>
        <v>AY$16</v>
      </c>
      <c r="AZ2528" s="199" t="str">
        <f t="shared" si="4902"/>
        <v>AZ$16</v>
      </c>
      <c r="BA2528" s="199" t="str">
        <f t="shared" si="4902"/>
        <v>BA$16</v>
      </c>
      <c r="BB2528" s="199" t="str">
        <f t="shared" si="4902"/>
        <v>BB$16</v>
      </c>
      <c r="BC2528" s="199" t="str">
        <f t="shared" si="4902"/>
        <v>BC$16</v>
      </c>
      <c r="BD2528" s="199" t="str">
        <f t="shared" si="4902"/>
        <v>BD$16</v>
      </c>
      <c r="BE2528" s="199" t="str">
        <f t="shared" si="4902"/>
        <v>BE$16</v>
      </c>
      <c r="BF2528" s="199" t="str">
        <f t="shared" si="4902"/>
        <v>BF$16</v>
      </c>
      <c r="BG2528" s="199" t="str">
        <f t="shared" si="4902"/>
        <v>BG$16</v>
      </c>
      <c r="BH2528" s="199" t="str">
        <f t="shared" si="4902"/>
        <v>BH$16</v>
      </c>
      <c r="BI2528" s="199" t="str">
        <f t="shared" si="4902"/>
        <v>BI$16</v>
      </c>
      <c r="BJ2528" s="199" t="str">
        <f t="shared" si="4902"/>
        <v>BJ$16</v>
      </c>
      <c r="BK2528" s="199" t="str">
        <f t="shared" si="4902"/>
        <v>BK$16</v>
      </c>
      <c r="BL2528" s="199" t="str">
        <f t="shared" si="4902"/>
        <v>BL$16</v>
      </c>
      <c r="BM2528" s="199" t="str">
        <f t="shared" si="4902"/>
        <v>BM$16</v>
      </c>
      <c r="BN2528" s="199" t="str">
        <f t="shared" si="4902"/>
        <v>BN$16</v>
      </c>
      <c r="BO2528" s="199" t="str">
        <f t="shared" si="4902"/>
        <v>BO$16</v>
      </c>
      <c r="BP2528" s="199" t="str">
        <f t="shared" si="4902"/>
        <v>BP$16</v>
      </c>
      <c r="BQ2528" s="199" t="str">
        <f t="shared" si="4902"/>
        <v>BQ$16</v>
      </c>
      <c r="BR2528" s="199" t="str">
        <f t="shared" si="4902"/>
        <v>BR$16</v>
      </c>
      <c r="BS2528" s="199" t="str">
        <f t="shared" si="4902"/>
        <v>BS$16</v>
      </c>
      <c r="BT2528" s="199" t="str">
        <f t="shared" si="4902"/>
        <v>BT$16</v>
      </c>
      <c r="BU2528" s="199" t="str">
        <f t="shared" si="4902"/>
        <v>BU$16</v>
      </c>
      <c r="BV2528" s="199" t="str">
        <f t="shared" si="4902"/>
        <v>BV$16</v>
      </c>
      <c r="BW2528" s="199" t="str">
        <f t="shared" si="4902"/>
        <v>BW$16</v>
      </c>
      <c r="BX2528" s="199" t="str">
        <f t="shared" si="4902"/>
        <v>BX$16</v>
      </c>
      <c r="BY2528" s="199" t="str">
        <f t="shared" si="4902"/>
        <v>BY$16</v>
      </c>
      <c r="BZ2528" s="199" t="str">
        <f t="shared" si="4902"/>
        <v>BZ$16</v>
      </c>
      <c r="CA2528" s="199" t="str">
        <f t="shared" si="4902"/>
        <v>CA$16</v>
      </c>
      <c r="CB2528" s="199" t="str">
        <f t="shared" si="4902"/>
        <v>CB$16</v>
      </c>
      <c r="CC2528" s="199" t="str">
        <f t="shared" si="4902"/>
        <v>CC$16</v>
      </c>
      <c r="CD2528" s="199" t="str">
        <f t="shared" si="4902"/>
        <v>CD$16</v>
      </c>
      <c r="CE2528" s="199" t="str">
        <f t="shared" ref="CE2528:CL2528" si="4903">CE$20</f>
        <v>CE$16</v>
      </c>
      <c r="CF2528" s="199" t="str">
        <f t="shared" si="4903"/>
        <v>CF$16</v>
      </c>
      <c r="CG2528" s="199" t="str">
        <f t="shared" si="4903"/>
        <v>CG$16</v>
      </c>
      <c r="CH2528" s="199" t="str">
        <f t="shared" si="4903"/>
        <v>CH$16</v>
      </c>
      <c r="CI2528" s="199" t="str">
        <f t="shared" si="4903"/>
        <v>CI$16</v>
      </c>
      <c r="CJ2528" s="199" t="str">
        <f t="shared" si="4903"/>
        <v>CJ$16</v>
      </c>
      <c r="CK2528" s="199" t="str">
        <f t="shared" si="4903"/>
        <v>CK$16</v>
      </c>
      <c r="CL2528" s="199" t="str">
        <f t="shared" si="4903"/>
        <v>CL$16</v>
      </c>
      <c r="CN2528" s="176"/>
      <c r="CO2528" s="199" t="str">
        <f t="shared" ref="CO2528:DL2528" si="4904">CO$20</f>
        <v>CO$16</v>
      </c>
      <c r="CP2528" s="199" t="str">
        <f t="shared" si="4904"/>
        <v>CP$16</v>
      </c>
      <c r="CQ2528" s="199" t="str">
        <f t="shared" si="4904"/>
        <v>CQ$16</v>
      </c>
      <c r="CR2528" s="199" t="str">
        <f t="shared" si="4904"/>
        <v>CR$16</v>
      </c>
      <c r="CS2528" s="199" t="str">
        <f t="shared" si="4904"/>
        <v>CS$16</v>
      </c>
      <c r="CT2528" s="199" t="str">
        <f t="shared" si="4904"/>
        <v>CT$16</v>
      </c>
      <c r="CU2528" s="199" t="str">
        <f t="shared" si="4904"/>
        <v>CU$16</v>
      </c>
      <c r="CV2528" s="199" t="str">
        <f t="shared" si="4904"/>
        <v>CV$16</v>
      </c>
      <c r="CW2528" s="199" t="str">
        <f t="shared" si="4904"/>
        <v>CW$16</v>
      </c>
      <c r="CX2528" s="199" t="str">
        <f t="shared" si="4904"/>
        <v>CX$16</v>
      </c>
      <c r="CY2528" s="199" t="str">
        <f t="shared" si="4904"/>
        <v>CY$16</v>
      </c>
      <c r="CZ2528" s="199" t="str">
        <f t="shared" si="4904"/>
        <v>CZ$16</v>
      </c>
      <c r="DA2528" s="199" t="str">
        <f t="shared" si="4904"/>
        <v>DA$16</v>
      </c>
      <c r="DB2528" s="199" t="str">
        <f t="shared" si="4904"/>
        <v>DB$16</v>
      </c>
      <c r="DC2528" s="199" t="str">
        <f t="shared" si="4904"/>
        <v>DC$16</v>
      </c>
      <c r="DD2528" s="199" t="str">
        <f t="shared" si="4904"/>
        <v>DD$16</v>
      </c>
      <c r="DE2528" s="199" t="str">
        <f t="shared" si="4904"/>
        <v>DE$16</v>
      </c>
      <c r="DF2528" s="199" t="str">
        <f t="shared" si="4904"/>
        <v>DF$16</v>
      </c>
      <c r="DG2528" s="199" t="str">
        <f t="shared" si="4904"/>
        <v>DG$16</v>
      </c>
      <c r="DH2528" s="199" t="str">
        <f t="shared" si="4904"/>
        <v>DH$16</v>
      </c>
      <c r="DI2528" s="199" t="str">
        <f t="shared" si="4904"/>
        <v>DI$16</v>
      </c>
      <c r="DJ2528" s="199" t="str">
        <f t="shared" si="4904"/>
        <v>DJ$16</v>
      </c>
      <c r="DK2528" s="199" t="str">
        <f t="shared" si="4904"/>
        <v>DK$16</v>
      </c>
      <c r="DL2528" s="199" t="str">
        <f t="shared" si="4904"/>
        <v>DL$16</v>
      </c>
    </row>
    <row r="2529" spans="1:116" x14ac:dyDescent="0.4">
      <c r="A2529" s="174"/>
      <c r="E2529" s="8"/>
      <c r="G2529" s="175" t="s">
        <v>462</v>
      </c>
      <c r="H2529" s="200"/>
      <c r="I2529" s="201"/>
      <c r="J2529" s="201"/>
      <c r="K2529" s="202"/>
      <c r="L2529" s="202"/>
      <c r="M2529" s="202"/>
      <c r="N2529" s="202"/>
      <c r="O2529" s="202"/>
      <c r="P2529" s="202"/>
      <c r="R2529" s="202"/>
      <c r="S2529" s="199" t="str">
        <f t="shared" ref="S2529:CD2529" si="4905">S$21</f>
        <v>S$17</v>
      </c>
      <c r="T2529" s="199" t="str">
        <f t="shared" si="4905"/>
        <v>T$17</v>
      </c>
      <c r="U2529" s="199" t="str">
        <f t="shared" si="4905"/>
        <v>U$17</v>
      </c>
      <c r="V2529" s="199" t="str">
        <f t="shared" si="4905"/>
        <v>V$17</v>
      </c>
      <c r="W2529" s="199" t="str">
        <f t="shared" si="4905"/>
        <v>W$17</v>
      </c>
      <c r="X2529" s="199" t="str">
        <f t="shared" si="4905"/>
        <v>X$17</v>
      </c>
      <c r="Y2529" s="199" t="str">
        <f t="shared" si="4905"/>
        <v>Y$17</v>
      </c>
      <c r="Z2529" s="199" t="str">
        <f t="shared" si="4905"/>
        <v>Z$17</v>
      </c>
      <c r="AA2529" s="199" t="str">
        <f t="shared" si="4905"/>
        <v>AA$17</v>
      </c>
      <c r="AB2529" s="199" t="str">
        <f t="shared" si="4905"/>
        <v>AB$17</v>
      </c>
      <c r="AC2529" s="199" t="str">
        <f t="shared" si="4905"/>
        <v>AC$17</v>
      </c>
      <c r="AD2529" s="199" t="str">
        <f t="shared" si="4905"/>
        <v>AD$17</v>
      </c>
      <c r="AE2529" s="199" t="str">
        <f t="shared" si="4905"/>
        <v>AE$17</v>
      </c>
      <c r="AF2529" s="199" t="str">
        <f t="shared" si="4905"/>
        <v>AF$17</v>
      </c>
      <c r="AG2529" s="199" t="str">
        <f t="shared" si="4905"/>
        <v>AG$17</v>
      </c>
      <c r="AH2529" s="199" t="str">
        <f t="shared" si="4905"/>
        <v>AH$17</v>
      </c>
      <c r="AI2529" s="199" t="str">
        <f t="shared" si="4905"/>
        <v>AI$17</v>
      </c>
      <c r="AJ2529" s="199" t="str">
        <f t="shared" si="4905"/>
        <v>AJ$17</v>
      </c>
      <c r="AK2529" s="199" t="str">
        <f t="shared" si="4905"/>
        <v>AK$17</v>
      </c>
      <c r="AL2529" s="199" t="str">
        <f t="shared" si="4905"/>
        <v>AL$17</v>
      </c>
      <c r="AM2529" s="199" t="str">
        <f t="shared" si="4905"/>
        <v>AM$17</v>
      </c>
      <c r="AN2529" s="199" t="str">
        <f t="shared" si="4905"/>
        <v>AN$17</v>
      </c>
      <c r="AO2529" s="199" t="str">
        <f t="shared" si="4905"/>
        <v>AO$17</v>
      </c>
      <c r="AP2529" s="199" t="str">
        <f t="shared" si="4905"/>
        <v>AP$17</v>
      </c>
      <c r="AQ2529" s="199" t="str">
        <f t="shared" si="4905"/>
        <v>AQ$17</v>
      </c>
      <c r="AR2529" s="199" t="str">
        <f t="shared" si="4905"/>
        <v>AR$17</v>
      </c>
      <c r="AS2529" s="199" t="str">
        <f t="shared" si="4905"/>
        <v>AS$17</v>
      </c>
      <c r="AT2529" s="199" t="str">
        <f t="shared" si="4905"/>
        <v>AT$17</v>
      </c>
      <c r="AU2529" s="199" t="str">
        <f t="shared" si="4905"/>
        <v>AU$17</v>
      </c>
      <c r="AV2529" s="199" t="str">
        <f t="shared" si="4905"/>
        <v>AV$17</v>
      </c>
      <c r="AW2529" s="199" t="str">
        <f t="shared" si="4905"/>
        <v>AW$17</v>
      </c>
      <c r="AX2529" s="199" t="str">
        <f t="shared" si="4905"/>
        <v>AX$17</v>
      </c>
      <c r="AY2529" s="199" t="str">
        <f t="shared" si="4905"/>
        <v>AY$17</v>
      </c>
      <c r="AZ2529" s="199" t="str">
        <f t="shared" si="4905"/>
        <v>AZ$17</v>
      </c>
      <c r="BA2529" s="199" t="str">
        <f t="shared" si="4905"/>
        <v>BA$17</v>
      </c>
      <c r="BB2529" s="199" t="str">
        <f t="shared" si="4905"/>
        <v>BB$17</v>
      </c>
      <c r="BC2529" s="199" t="str">
        <f t="shared" si="4905"/>
        <v>BC$17</v>
      </c>
      <c r="BD2529" s="199" t="str">
        <f t="shared" si="4905"/>
        <v>BD$17</v>
      </c>
      <c r="BE2529" s="199" t="str">
        <f t="shared" si="4905"/>
        <v>BE$17</v>
      </c>
      <c r="BF2529" s="199" t="str">
        <f t="shared" si="4905"/>
        <v>BF$17</v>
      </c>
      <c r="BG2529" s="199" t="str">
        <f t="shared" si="4905"/>
        <v>BG$17</v>
      </c>
      <c r="BH2529" s="199" t="str">
        <f t="shared" si="4905"/>
        <v>BH$17</v>
      </c>
      <c r="BI2529" s="199" t="str">
        <f t="shared" si="4905"/>
        <v>BI$17</v>
      </c>
      <c r="BJ2529" s="199" t="str">
        <f t="shared" si="4905"/>
        <v>BJ$17</v>
      </c>
      <c r="BK2529" s="199" t="str">
        <f t="shared" si="4905"/>
        <v>BK$17</v>
      </c>
      <c r="BL2529" s="199" t="str">
        <f t="shared" si="4905"/>
        <v>BL$17</v>
      </c>
      <c r="BM2529" s="199" t="str">
        <f t="shared" si="4905"/>
        <v>BM$17</v>
      </c>
      <c r="BN2529" s="199" t="str">
        <f t="shared" si="4905"/>
        <v>BN$17</v>
      </c>
      <c r="BO2529" s="199" t="str">
        <f t="shared" si="4905"/>
        <v>BO$17</v>
      </c>
      <c r="BP2529" s="199" t="str">
        <f t="shared" si="4905"/>
        <v>BP$17</v>
      </c>
      <c r="BQ2529" s="199" t="str">
        <f t="shared" si="4905"/>
        <v>BQ$17</v>
      </c>
      <c r="BR2529" s="199" t="str">
        <f t="shared" si="4905"/>
        <v>BR$17</v>
      </c>
      <c r="BS2529" s="199" t="str">
        <f t="shared" si="4905"/>
        <v>BS$17</v>
      </c>
      <c r="BT2529" s="199" t="str">
        <f t="shared" si="4905"/>
        <v>BT$17</v>
      </c>
      <c r="BU2529" s="199" t="str">
        <f t="shared" si="4905"/>
        <v>BU$17</v>
      </c>
      <c r="BV2529" s="199" t="str">
        <f t="shared" si="4905"/>
        <v>BV$17</v>
      </c>
      <c r="BW2529" s="199" t="str">
        <f t="shared" si="4905"/>
        <v>BW$17</v>
      </c>
      <c r="BX2529" s="199" t="str">
        <f t="shared" si="4905"/>
        <v>BX$17</v>
      </c>
      <c r="BY2529" s="199" t="str">
        <f t="shared" si="4905"/>
        <v>BY$17</v>
      </c>
      <c r="BZ2529" s="199" t="str">
        <f t="shared" si="4905"/>
        <v>BZ$17</v>
      </c>
      <c r="CA2529" s="199" t="str">
        <f t="shared" si="4905"/>
        <v>CA$17</v>
      </c>
      <c r="CB2529" s="199" t="str">
        <f t="shared" si="4905"/>
        <v>CB$17</v>
      </c>
      <c r="CC2529" s="199" t="str">
        <f t="shared" si="4905"/>
        <v>CC$17</v>
      </c>
      <c r="CD2529" s="199" t="str">
        <f t="shared" si="4905"/>
        <v>CD$17</v>
      </c>
      <c r="CE2529" s="199" t="str">
        <f t="shared" ref="CE2529:CL2529" si="4906">CE$21</f>
        <v>CE$17</v>
      </c>
      <c r="CF2529" s="199" t="str">
        <f t="shared" si="4906"/>
        <v>CF$17</v>
      </c>
      <c r="CG2529" s="199" t="str">
        <f t="shared" si="4906"/>
        <v>CG$17</v>
      </c>
      <c r="CH2529" s="199" t="str">
        <f t="shared" si="4906"/>
        <v>CH$17</v>
      </c>
      <c r="CI2529" s="199" t="str">
        <f t="shared" si="4906"/>
        <v>CI$17</v>
      </c>
      <c r="CJ2529" s="199" t="str">
        <f t="shared" si="4906"/>
        <v>CJ$17</v>
      </c>
      <c r="CK2529" s="199" t="str">
        <f t="shared" si="4906"/>
        <v>CK$17</v>
      </c>
      <c r="CL2529" s="199" t="str">
        <f t="shared" si="4906"/>
        <v>CL$17</v>
      </c>
      <c r="CN2529" s="201"/>
      <c r="CO2529" s="199" t="str">
        <f t="shared" ref="CO2529:DL2529" si="4907">CO$21</f>
        <v>CO$17</v>
      </c>
      <c r="CP2529" s="199" t="str">
        <f t="shared" si="4907"/>
        <v>CP$17</v>
      </c>
      <c r="CQ2529" s="199" t="str">
        <f t="shared" si="4907"/>
        <v>CQ$17</v>
      </c>
      <c r="CR2529" s="199" t="str">
        <f t="shared" si="4907"/>
        <v>CR$17</v>
      </c>
      <c r="CS2529" s="199" t="str">
        <f t="shared" si="4907"/>
        <v>CS$17</v>
      </c>
      <c r="CT2529" s="199" t="str">
        <f t="shared" si="4907"/>
        <v>CT$17</v>
      </c>
      <c r="CU2529" s="199" t="str">
        <f t="shared" si="4907"/>
        <v>CU$17</v>
      </c>
      <c r="CV2529" s="199" t="str">
        <f t="shared" si="4907"/>
        <v>CV$17</v>
      </c>
      <c r="CW2529" s="199" t="str">
        <f t="shared" si="4907"/>
        <v>CW$17</v>
      </c>
      <c r="CX2529" s="199" t="str">
        <f t="shared" si="4907"/>
        <v>CX$17</v>
      </c>
      <c r="CY2529" s="199" t="str">
        <f t="shared" si="4907"/>
        <v>CY$17</v>
      </c>
      <c r="CZ2529" s="199" t="str">
        <f t="shared" si="4907"/>
        <v>CZ$17</v>
      </c>
      <c r="DA2529" s="199" t="str">
        <f t="shared" si="4907"/>
        <v>DA$17</v>
      </c>
      <c r="DB2529" s="199" t="str">
        <f t="shared" si="4907"/>
        <v>DB$17</v>
      </c>
      <c r="DC2529" s="199" t="str">
        <f t="shared" si="4907"/>
        <v>DC$17</v>
      </c>
      <c r="DD2529" s="199" t="str">
        <f t="shared" si="4907"/>
        <v>DD$17</v>
      </c>
      <c r="DE2529" s="199" t="str">
        <f t="shared" si="4907"/>
        <v>DE$17</v>
      </c>
      <c r="DF2529" s="199" t="str">
        <f t="shared" si="4907"/>
        <v>DF$17</v>
      </c>
      <c r="DG2529" s="199" t="str">
        <f t="shared" si="4907"/>
        <v>DG$17</v>
      </c>
      <c r="DH2529" s="199" t="str">
        <f t="shared" si="4907"/>
        <v>DH$17</v>
      </c>
      <c r="DI2529" s="199" t="str">
        <f t="shared" si="4907"/>
        <v>DI$17</v>
      </c>
      <c r="DJ2529" s="199" t="str">
        <f t="shared" si="4907"/>
        <v>DJ$17</v>
      </c>
      <c r="DK2529" s="199" t="str">
        <f t="shared" si="4907"/>
        <v>DK$17</v>
      </c>
      <c r="DL2529" s="199" t="str">
        <f t="shared" si="4907"/>
        <v>DL$17</v>
      </c>
    </row>
    <row r="2530" spans="1:116" x14ac:dyDescent="0.4">
      <c r="A2530" s="174"/>
      <c r="E2530" s="8"/>
      <c r="G2530" s="175" t="s">
        <v>491</v>
      </c>
      <c r="H2530" s="200"/>
      <c r="I2530" s="201"/>
      <c r="J2530" s="201"/>
      <c r="K2530" s="202"/>
      <c r="L2530" s="202"/>
      <c r="M2530" s="202"/>
      <c r="N2530" s="202"/>
      <c r="O2530" s="202"/>
      <c r="P2530" s="202"/>
      <c r="R2530" s="202"/>
      <c r="S2530" s="190"/>
      <c r="T2530" s="190"/>
      <c r="U2530" s="190"/>
      <c r="V2530" s="190"/>
      <c r="W2530" s="190"/>
      <c r="X2530" s="190"/>
      <c r="Y2530" s="190"/>
      <c r="Z2530" s="190"/>
      <c r="AA2530" s="190"/>
      <c r="AB2530" s="190"/>
      <c r="AC2530" s="190"/>
      <c r="AD2530" s="190"/>
      <c r="AE2530" s="190"/>
      <c r="AF2530" s="190"/>
      <c r="AG2530" s="190"/>
      <c r="AH2530" s="190"/>
      <c r="AI2530" s="190"/>
      <c r="AJ2530" s="190"/>
      <c r="AK2530" s="190"/>
      <c r="AL2530" s="190"/>
      <c r="AM2530" s="190"/>
      <c r="AN2530" s="190"/>
      <c r="AO2530" s="190"/>
      <c r="AP2530" s="190"/>
      <c r="AQ2530" s="190"/>
      <c r="AR2530" s="190"/>
      <c r="AS2530" s="190"/>
      <c r="AT2530" s="190"/>
      <c r="AU2530" s="190"/>
      <c r="AV2530" s="190"/>
      <c r="AW2530" s="190"/>
      <c r="AX2530" s="190"/>
      <c r="AY2530" s="190"/>
      <c r="AZ2530" s="190"/>
      <c r="BA2530" s="190"/>
      <c r="BB2530" s="190"/>
      <c r="BC2530" s="190"/>
      <c r="BD2530" s="190"/>
      <c r="BE2530" s="190"/>
      <c r="BF2530" s="190"/>
      <c r="BG2530" s="190"/>
      <c r="BH2530" s="190"/>
      <c r="BI2530" s="190"/>
      <c r="BJ2530" s="190"/>
      <c r="BK2530" s="190"/>
      <c r="BL2530" s="190"/>
      <c r="BM2530" s="190"/>
      <c r="BN2530" s="190"/>
      <c r="BO2530" s="190"/>
      <c r="BP2530" s="190"/>
      <c r="BQ2530" s="190"/>
      <c r="BR2530" s="190"/>
      <c r="BS2530" s="190"/>
      <c r="BT2530" s="190"/>
      <c r="BU2530" s="190"/>
      <c r="BV2530" s="190"/>
      <c r="BW2530" s="190"/>
      <c r="BX2530" s="190"/>
      <c r="BY2530" s="190"/>
      <c r="BZ2530" s="190"/>
      <c r="CA2530" s="190"/>
      <c r="CB2530" s="190"/>
      <c r="CC2530" s="190"/>
      <c r="CD2530" s="190"/>
      <c r="CE2530" s="190"/>
      <c r="CF2530" s="190"/>
      <c r="CG2530" s="190"/>
      <c r="CH2530" s="190"/>
      <c r="CI2530" s="190"/>
      <c r="CJ2530" s="190"/>
      <c r="CK2530" s="190"/>
      <c r="CL2530" s="190"/>
      <c r="CN2530" s="201"/>
      <c r="CO2530" s="190"/>
      <c r="CP2530" s="190"/>
      <c r="CQ2530" s="190"/>
      <c r="CR2530" s="190"/>
      <c r="CS2530" s="190"/>
      <c r="CT2530" s="190"/>
      <c r="CU2530" s="190"/>
      <c r="CV2530" s="190"/>
      <c r="CW2530" s="190"/>
      <c r="CX2530" s="190"/>
      <c r="CY2530" s="190"/>
      <c r="CZ2530" s="190"/>
      <c r="DA2530" s="190"/>
      <c r="DB2530" s="190"/>
      <c r="DC2530" s="190"/>
      <c r="DD2530" s="190"/>
      <c r="DE2530" s="190"/>
      <c r="DF2530" s="190"/>
      <c r="DG2530" s="190"/>
      <c r="DH2530" s="190"/>
      <c r="DI2530" s="190"/>
      <c r="DJ2530" s="190"/>
      <c r="DK2530" s="190"/>
      <c r="DL2530" s="190"/>
    </row>
    <row r="2531" spans="1:116" x14ac:dyDescent="0.4">
      <c r="A2531" s="174"/>
      <c r="E2531" s="8"/>
      <c r="G2531" s="175" t="s">
        <v>505</v>
      </c>
      <c r="H2531" s="200"/>
      <c r="I2531" s="201"/>
      <c r="J2531" s="201"/>
      <c r="K2531" s="202"/>
      <c r="L2531" s="202"/>
      <c r="M2531" s="202"/>
      <c r="N2531" s="202"/>
      <c r="O2531" s="202"/>
      <c r="P2531" s="202"/>
      <c r="R2531" s="202"/>
      <c r="S2531" s="190"/>
      <c r="T2531" s="190"/>
      <c r="U2531" s="190"/>
      <c r="V2531" s="190"/>
      <c r="W2531" s="190"/>
      <c r="X2531" s="190"/>
      <c r="Y2531" s="190"/>
      <c r="Z2531" s="190"/>
      <c r="AA2531" s="190"/>
      <c r="AB2531" s="190"/>
      <c r="AC2531" s="190"/>
      <c r="AD2531" s="190"/>
      <c r="AE2531" s="190"/>
      <c r="AF2531" s="190"/>
      <c r="AG2531" s="190"/>
      <c r="AH2531" s="190"/>
      <c r="AI2531" s="190"/>
      <c r="AJ2531" s="190"/>
      <c r="AK2531" s="190"/>
      <c r="AL2531" s="190"/>
      <c r="AM2531" s="190"/>
      <c r="AN2531" s="190"/>
      <c r="AO2531" s="190"/>
      <c r="AP2531" s="190"/>
      <c r="AQ2531" s="190"/>
      <c r="AR2531" s="190"/>
      <c r="AS2531" s="190"/>
      <c r="AT2531" s="190"/>
      <c r="AU2531" s="190"/>
      <c r="AV2531" s="190"/>
      <c r="AW2531" s="190"/>
      <c r="AX2531" s="190"/>
      <c r="AY2531" s="190"/>
      <c r="AZ2531" s="190"/>
      <c r="BA2531" s="190"/>
      <c r="BB2531" s="190"/>
      <c r="BC2531" s="190"/>
      <c r="BD2531" s="190"/>
      <c r="BE2531" s="190"/>
      <c r="BF2531" s="190"/>
      <c r="BG2531" s="190"/>
      <c r="BH2531" s="190"/>
      <c r="BI2531" s="190"/>
      <c r="BJ2531" s="190"/>
      <c r="BK2531" s="190"/>
      <c r="BL2531" s="190"/>
      <c r="BM2531" s="190"/>
      <c r="BN2531" s="190"/>
      <c r="BO2531" s="190"/>
      <c r="BP2531" s="190"/>
      <c r="BQ2531" s="190"/>
      <c r="BR2531" s="190"/>
      <c r="BS2531" s="190"/>
      <c r="BT2531" s="190"/>
      <c r="BU2531" s="190"/>
      <c r="BV2531" s="190"/>
      <c r="BW2531" s="190"/>
      <c r="BX2531" s="190"/>
      <c r="BY2531" s="190"/>
      <c r="BZ2531" s="190"/>
      <c r="CA2531" s="190"/>
      <c r="CB2531" s="190"/>
      <c r="CC2531" s="190"/>
      <c r="CD2531" s="190"/>
      <c r="CE2531" s="190"/>
      <c r="CF2531" s="190"/>
      <c r="CG2531" s="190"/>
      <c r="CH2531" s="190"/>
      <c r="CI2531" s="190"/>
      <c r="CJ2531" s="190"/>
      <c r="CK2531" s="190"/>
      <c r="CL2531" s="190"/>
      <c r="CN2531" s="201"/>
      <c r="CO2531" s="190"/>
      <c r="CP2531" s="190"/>
      <c r="CQ2531" s="190"/>
      <c r="CR2531" s="190"/>
      <c r="CS2531" s="190"/>
      <c r="CT2531" s="190"/>
      <c r="CU2531" s="190"/>
      <c r="CV2531" s="190"/>
      <c r="CW2531" s="190"/>
      <c r="CX2531" s="190"/>
      <c r="CY2531" s="190"/>
      <c r="CZ2531" s="190"/>
      <c r="DA2531" s="190"/>
      <c r="DB2531" s="190"/>
      <c r="DC2531" s="190"/>
      <c r="DD2531" s="190"/>
      <c r="DE2531" s="190"/>
      <c r="DF2531" s="190"/>
      <c r="DG2531" s="190"/>
      <c r="DH2531" s="190"/>
      <c r="DI2531" s="190"/>
      <c r="DJ2531" s="190"/>
      <c r="DK2531" s="190"/>
      <c r="DL2531" s="190"/>
    </row>
    <row r="2532" spans="1:116" x14ac:dyDescent="0.4">
      <c r="A2532" s="174"/>
      <c r="E2532" s="8"/>
      <c r="G2532" s="175" t="s">
        <v>463</v>
      </c>
      <c r="H2532" s="200"/>
      <c r="I2532" s="201"/>
      <c r="J2532" s="201"/>
      <c r="K2532" s="202"/>
      <c r="L2532" s="202"/>
      <c r="M2532" s="202"/>
      <c r="N2532" s="202"/>
      <c r="O2532" s="202"/>
      <c r="P2532" s="202"/>
      <c r="R2532" s="202"/>
      <c r="S2532" s="190" t="str">
        <f t="shared" ref="S2532:CD2532" si="4908">S$22</f>
        <v>S$18</v>
      </c>
      <c r="T2532" s="190" t="str">
        <f t="shared" si="4908"/>
        <v>T$18</v>
      </c>
      <c r="U2532" s="190" t="str">
        <f t="shared" si="4908"/>
        <v>U$18</v>
      </c>
      <c r="V2532" s="190" t="str">
        <f t="shared" si="4908"/>
        <v>V$18</v>
      </c>
      <c r="W2532" s="190" t="str">
        <f t="shared" si="4908"/>
        <v>W$18</v>
      </c>
      <c r="X2532" s="190" t="str">
        <f t="shared" si="4908"/>
        <v>X$18</v>
      </c>
      <c r="Y2532" s="190" t="str">
        <f t="shared" si="4908"/>
        <v>Y$18</v>
      </c>
      <c r="Z2532" s="190" t="str">
        <f t="shared" si="4908"/>
        <v>Z$18</v>
      </c>
      <c r="AA2532" s="190" t="str">
        <f t="shared" si="4908"/>
        <v>AA$18</v>
      </c>
      <c r="AB2532" s="190" t="str">
        <f t="shared" si="4908"/>
        <v>AB$18</v>
      </c>
      <c r="AC2532" s="190" t="str">
        <f t="shared" si="4908"/>
        <v>AC$18</v>
      </c>
      <c r="AD2532" s="190" t="str">
        <f t="shared" si="4908"/>
        <v>AD$18</v>
      </c>
      <c r="AE2532" s="190" t="str">
        <f t="shared" si="4908"/>
        <v>AE$18</v>
      </c>
      <c r="AF2532" s="190" t="str">
        <f t="shared" si="4908"/>
        <v>AF$18</v>
      </c>
      <c r="AG2532" s="190" t="str">
        <f t="shared" si="4908"/>
        <v>AG$18</v>
      </c>
      <c r="AH2532" s="190" t="str">
        <f t="shared" si="4908"/>
        <v>AH$18</v>
      </c>
      <c r="AI2532" s="190" t="str">
        <f t="shared" si="4908"/>
        <v>AI$18</v>
      </c>
      <c r="AJ2532" s="190" t="str">
        <f t="shared" si="4908"/>
        <v>AJ$18</v>
      </c>
      <c r="AK2532" s="190" t="str">
        <f t="shared" si="4908"/>
        <v>AK$18</v>
      </c>
      <c r="AL2532" s="190" t="str">
        <f t="shared" si="4908"/>
        <v>AL$18</v>
      </c>
      <c r="AM2532" s="190" t="str">
        <f t="shared" si="4908"/>
        <v>AM$18</v>
      </c>
      <c r="AN2532" s="190" t="str">
        <f t="shared" si="4908"/>
        <v>AN$18</v>
      </c>
      <c r="AO2532" s="190" t="str">
        <f t="shared" si="4908"/>
        <v>AO$18</v>
      </c>
      <c r="AP2532" s="190" t="str">
        <f t="shared" si="4908"/>
        <v>AP$18</v>
      </c>
      <c r="AQ2532" s="190" t="str">
        <f t="shared" si="4908"/>
        <v>AQ$18</v>
      </c>
      <c r="AR2532" s="190" t="str">
        <f t="shared" si="4908"/>
        <v>AR$18</v>
      </c>
      <c r="AS2532" s="190" t="str">
        <f t="shared" si="4908"/>
        <v>AS$18</v>
      </c>
      <c r="AT2532" s="190" t="str">
        <f t="shared" si="4908"/>
        <v>AT$18</v>
      </c>
      <c r="AU2532" s="190" t="str">
        <f t="shared" si="4908"/>
        <v>AU$18</v>
      </c>
      <c r="AV2532" s="190" t="str">
        <f t="shared" si="4908"/>
        <v>AV$18</v>
      </c>
      <c r="AW2532" s="190" t="str">
        <f t="shared" si="4908"/>
        <v>AW$18</v>
      </c>
      <c r="AX2532" s="190" t="str">
        <f t="shared" si="4908"/>
        <v>AX$18</v>
      </c>
      <c r="AY2532" s="190" t="str">
        <f t="shared" si="4908"/>
        <v>AY$18</v>
      </c>
      <c r="AZ2532" s="190" t="str">
        <f t="shared" si="4908"/>
        <v>AZ$18</v>
      </c>
      <c r="BA2532" s="190" t="str">
        <f t="shared" si="4908"/>
        <v>BA$18</v>
      </c>
      <c r="BB2532" s="190" t="str">
        <f t="shared" si="4908"/>
        <v>BB$18</v>
      </c>
      <c r="BC2532" s="190" t="str">
        <f t="shared" si="4908"/>
        <v>BC$18</v>
      </c>
      <c r="BD2532" s="190" t="str">
        <f t="shared" si="4908"/>
        <v>BD$18</v>
      </c>
      <c r="BE2532" s="190" t="str">
        <f t="shared" si="4908"/>
        <v>BE$18</v>
      </c>
      <c r="BF2532" s="190" t="str">
        <f t="shared" si="4908"/>
        <v>BF$18</v>
      </c>
      <c r="BG2532" s="190" t="str">
        <f t="shared" si="4908"/>
        <v>BG$18</v>
      </c>
      <c r="BH2532" s="190" t="str">
        <f t="shared" si="4908"/>
        <v>BH$18</v>
      </c>
      <c r="BI2532" s="190" t="str">
        <f t="shared" si="4908"/>
        <v>BI$18</v>
      </c>
      <c r="BJ2532" s="190" t="str">
        <f t="shared" si="4908"/>
        <v>BJ$18</v>
      </c>
      <c r="BK2532" s="190" t="str">
        <f t="shared" si="4908"/>
        <v>BK$18</v>
      </c>
      <c r="BL2532" s="190" t="str">
        <f t="shared" si="4908"/>
        <v>BL$18</v>
      </c>
      <c r="BM2532" s="190" t="str">
        <f t="shared" si="4908"/>
        <v>BM$18</v>
      </c>
      <c r="BN2532" s="190" t="str">
        <f t="shared" si="4908"/>
        <v>BN$18</v>
      </c>
      <c r="BO2532" s="190" t="str">
        <f t="shared" si="4908"/>
        <v>BO$18</v>
      </c>
      <c r="BP2532" s="190" t="str">
        <f t="shared" si="4908"/>
        <v>BP$18</v>
      </c>
      <c r="BQ2532" s="190" t="str">
        <f t="shared" si="4908"/>
        <v>BQ$18</v>
      </c>
      <c r="BR2532" s="190" t="str">
        <f t="shared" si="4908"/>
        <v>BR$18</v>
      </c>
      <c r="BS2532" s="190" t="str">
        <f t="shared" si="4908"/>
        <v>BS$18</v>
      </c>
      <c r="BT2532" s="190" t="str">
        <f t="shared" si="4908"/>
        <v>BT$18</v>
      </c>
      <c r="BU2532" s="190" t="str">
        <f t="shared" si="4908"/>
        <v>BU$18</v>
      </c>
      <c r="BV2532" s="190" t="str">
        <f t="shared" si="4908"/>
        <v>BV$18</v>
      </c>
      <c r="BW2532" s="190" t="str">
        <f t="shared" si="4908"/>
        <v>BW$18</v>
      </c>
      <c r="BX2532" s="190" t="str">
        <f t="shared" si="4908"/>
        <v>BX$18</v>
      </c>
      <c r="BY2532" s="190" t="str">
        <f t="shared" si="4908"/>
        <v>BY$18</v>
      </c>
      <c r="BZ2532" s="190" t="str">
        <f t="shared" si="4908"/>
        <v>BZ$18</v>
      </c>
      <c r="CA2532" s="190" t="str">
        <f t="shared" si="4908"/>
        <v>CA$18</v>
      </c>
      <c r="CB2532" s="190" t="str">
        <f t="shared" si="4908"/>
        <v>CB$18</v>
      </c>
      <c r="CC2532" s="190" t="str">
        <f t="shared" si="4908"/>
        <v>CC$18</v>
      </c>
      <c r="CD2532" s="190" t="str">
        <f t="shared" si="4908"/>
        <v>CD$18</v>
      </c>
      <c r="CE2532" s="190" t="str">
        <f t="shared" ref="CE2532:CL2532" si="4909">CE$22</f>
        <v>CE$18</v>
      </c>
      <c r="CF2532" s="190" t="str">
        <f t="shared" si="4909"/>
        <v>CF$18</v>
      </c>
      <c r="CG2532" s="190" t="str">
        <f t="shared" si="4909"/>
        <v>CG$18</v>
      </c>
      <c r="CH2532" s="190" t="str">
        <f t="shared" si="4909"/>
        <v>CH$18</v>
      </c>
      <c r="CI2532" s="190" t="str">
        <f t="shared" si="4909"/>
        <v>CI$18</v>
      </c>
      <c r="CJ2532" s="190" t="str">
        <f t="shared" si="4909"/>
        <v>CJ$18</v>
      </c>
      <c r="CK2532" s="190" t="str">
        <f t="shared" si="4909"/>
        <v>CK$18</v>
      </c>
      <c r="CL2532" s="190" t="str">
        <f t="shared" si="4909"/>
        <v>CL$18</v>
      </c>
      <c r="CN2532" s="201"/>
      <c r="CO2532" s="190" t="str">
        <f t="shared" ref="CO2532:DL2532" si="4910">CO$22</f>
        <v>CO$18</v>
      </c>
      <c r="CP2532" s="190" t="str">
        <f t="shared" si="4910"/>
        <v>CP$18</v>
      </c>
      <c r="CQ2532" s="190" t="str">
        <f t="shared" si="4910"/>
        <v>CQ$18</v>
      </c>
      <c r="CR2532" s="190" t="str">
        <f t="shared" si="4910"/>
        <v>CR$18</v>
      </c>
      <c r="CS2532" s="190" t="str">
        <f t="shared" si="4910"/>
        <v>CS$18</v>
      </c>
      <c r="CT2532" s="190" t="str">
        <f t="shared" si="4910"/>
        <v>CT$18</v>
      </c>
      <c r="CU2532" s="190" t="str">
        <f t="shared" si="4910"/>
        <v>CU$18</v>
      </c>
      <c r="CV2532" s="190" t="str">
        <f t="shared" si="4910"/>
        <v>CV$18</v>
      </c>
      <c r="CW2532" s="190" t="str">
        <f t="shared" si="4910"/>
        <v>CW$18</v>
      </c>
      <c r="CX2532" s="190" t="str">
        <f t="shared" si="4910"/>
        <v>CX$18</v>
      </c>
      <c r="CY2532" s="190" t="str">
        <f t="shared" si="4910"/>
        <v>CY$18</v>
      </c>
      <c r="CZ2532" s="190" t="str">
        <f t="shared" si="4910"/>
        <v>CZ$18</v>
      </c>
      <c r="DA2532" s="190" t="str">
        <f t="shared" si="4910"/>
        <v>DA$18</v>
      </c>
      <c r="DB2532" s="190" t="str">
        <f t="shared" si="4910"/>
        <v>DB$18</v>
      </c>
      <c r="DC2532" s="190" t="str">
        <f t="shared" si="4910"/>
        <v>DC$18</v>
      </c>
      <c r="DD2532" s="190" t="str">
        <f t="shared" si="4910"/>
        <v>DD$18</v>
      </c>
      <c r="DE2532" s="190" t="str">
        <f t="shared" si="4910"/>
        <v>DE$18</v>
      </c>
      <c r="DF2532" s="190" t="str">
        <f t="shared" si="4910"/>
        <v>DF$18</v>
      </c>
      <c r="DG2532" s="190" t="str">
        <f t="shared" si="4910"/>
        <v>DG$18</v>
      </c>
      <c r="DH2532" s="190" t="str">
        <f t="shared" si="4910"/>
        <v>DH$18</v>
      </c>
      <c r="DI2532" s="190" t="str">
        <f t="shared" si="4910"/>
        <v>DI$18</v>
      </c>
      <c r="DJ2532" s="190" t="str">
        <f t="shared" si="4910"/>
        <v>DJ$18</v>
      </c>
      <c r="DK2532" s="190" t="str">
        <f t="shared" si="4910"/>
        <v>DK$18</v>
      </c>
      <c r="DL2532" s="190" t="str">
        <f t="shared" si="4910"/>
        <v>DL$18</v>
      </c>
    </row>
    <row r="2533" spans="1:116" x14ac:dyDescent="0.4">
      <c r="A2533" s="174"/>
      <c r="E2533" s="8"/>
      <c r="G2533" s="175" t="s">
        <v>464</v>
      </c>
      <c r="H2533" s="200"/>
      <c r="I2533" s="201"/>
      <c r="J2533" s="201"/>
      <c r="K2533" s="202"/>
      <c r="L2533" s="202"/>
      <c r="M2533" s="202"/>
      <c r="N2533" s="202"/>
      <c r="O2533" s="202"/>
      <c r="P2533" s="202"/>
      <c r="R2533" s="202"/>
      <c r="S2533" s="190" t="str">
        <f t="shared" ref="S2533:CD2533" si="4911">S$23</f>
        <v>S$19</v>
      </c>
      <c r="T2533" s="190" t="str">
        <f t="shared" si="4911"/>
        <v>T$19</v>
      </c>
      <c r="U2533" s="190" t="str">
        <f t="shared" si="4911"/>
        <v>U$19</v>
      </c>
      <c r="V2533" s="190" t="str">
        <f t="shared" si="4911"/>
        <v>V$19</v>
      </c>
      <c r="W2533" s="190" t="str">
        <f t="shared" si="4911"/>
        <v>W$19</v>
      </c>
      <c r="X2533" s="190" t="str">
        <f t="shared" si="4911"/>
        <v>X$19</v>
      </c>
      <c r="Y2533" s="190" t="str">
        <f t="shared" si="4911"/>
        <v>Y$19</v>
      </c>
      <c r="Z2533" s="190" t="str">
        <f t="shared" si="4911"/>
        <v>Z$19</v>
      </c>
      <c r="AA2533" s="190" t="str">
        <f t="shared" si="4911"/>
        <v>AA$19</v>
      </c>
      <c r="AB2533" s="190" t="str">
        <f t="shared" si="4911"/>
        <v>AB$19</v>
      </c>
      <c r="AC2533" s="190" t="str">
        <f t="shared" si="4911"/>
        <v>AC$19</v>
      </c>
      <c r="AD2533" s="190" t="str">
        <f t="shared" si="4911"/>
        <v>AD$19</v>
      </c>
      <c r="AE2533" s="190" t="str">
        <f t="shared" si="4911"/>
        <v>AE$19</v>
      </c>
      <c r="AF2533" s="190" t="str">
        <f t="shared" si="4911"/>
        <v>AF$19</v>
      </c>
      <c r="AG2533" s="190" t="str">
        <f t="shared" si="4911"/>
        <v>AG$19</v>
      </c>
      <c r="AH2533" s="190" t="str">
        <f t="shared" si="4911"/>
        <v>AH$19</v>
      </c>
      <c r="AI2533" s="190" t="str">
        <f t="shared" si="4911"/>
        <v>AI$19</v>
      </c>
      <c r="AJ2533" s="190" t="str">
        <f t="shared" si="4911"/>
        <v>AJ$19</v>
      </c>
      <c r="AK2533" s="190" t="str">
        <f t="shared" si="4911"/>
        <v>AK$19</v>
      </c>
      <c r="AL2533" s="190" t="str">
        <f t="shared" si="4911"/>
        <v>AL$19</v>
      </c>
      <c r="AM2533" s="190" t="str">
        <f t="shared" si="4911"/>
        <v>AM$19</v>
      </c>
      <c r="AN2533" s="190" t="str">
        <f t="shared" si="4911"/>
        <v>AN$19</v>
      </c>
      <c r="AO2533" s="190" t="str">
        <f t="shared" si="4911"/>
        <v>AO$19</v>
      </c>
      <c r="AP2533" s="190" t="str">
        <f t="shared" si="4911"/>
        <v>AP$19</v>
      </c>
      <c r="AQ2533" s="190" t="str">
        <f t="shared" si="4911"/>
        <v>AQ$19</v>
      </c>
      <c r="AR2533" s="190" t="str">
        <f t="shared" si="4911"/>
        <v>AR$19</v>
      </c>
      <c r="AS2533" s="190" t="str">
        <f t="shared" si="4911"/>
        <v>AS$19</v>
      </c>
      <c r="AT2533" s="190" t="str">
        <f t="shared" si="4911"/>
        <v>AT$19</v>
      </c>
      <c r="AU2533" s="190" t="str">
        <f t="shared" si="4911"/>
        <v>AU$19</v>
      </c>
      <c r="AV2533" s="190" t="str">
        <f t="shared" si="4911"/>
        <v>AV$19</v>
      </c>
      <c r="AW2533" s="190" t="str">
        <f t="shared" si="4911"/>
        <v>AW$19</v>
      </c>
      <c r="AX2533" s="190" t="str">
        <f t="shared" si="4911"/>
        <v>AX$19</v>
      </c>
      <c r="AY2533" s="190" t="str">
        <f t="shared" si="4911"/>
        <v>AY$19</v>
      </c>
      <c r="AZ2533" s="190" t="str">
        <f t="shared" si="4911"/>
        <v>AZ$19</v>
      </c>
      <c r="BA2533" s="190" t="str">
        <f t="shared" si="4911"/>
        <v>BA$19</v>
      </c>
      <c r="BB2533" s="190" t="str">
        <f t="shared" si="4911"/>
        <v>BB$19</v>
      </c>
      <c r="BC2533" s="190" t="str">
        <f t="shared" si="4911"/>
        <v>BC$19</v>
      </c>
      <c r="BD2533" s="190" t="str">
        <f t="shared" si="4911"/>
        <v>BD$19</v>
      </c>
      <c r="BE2533" s="190" t="str">
        <f t="shared" si="4911"/>
        <v>BE$19</v>
      </c>
      <c r="BF2533" s="190" t="str">
        <f t="shared" si="4911"/>
        <v>BF$19</v>
      </c>
      <c r="BG2533" s="190" t="str">
        <f t="shared" si="4911"/>
        <v>BG$19</v>
      </c>
      <c r="BH2533" s="190" t="str">
        <f t="shared" si="4911"/>
        <v>BH$19</v>
      </c>
      <c r="BI2533" s="190" t="str">
        <f t="shared" si="4911"/>
        <v>BI$19</v>
      </c>
      <c r="BJ2533" s="190" t="str">
        <f t="shared" si="4911"/>
        <v>BJ$19</v>
      </c>
      <c r="BK2533" s="190" t="str">
        <f t="shared" si="4911"/>
        <v>BK$19</v>
      </c>
      <c r="BL2533" s="190" t="str">
        <f t="shared" si="4911"/>
        <v>BL$19</v>
      </c>
      <c r="BM2533" s="190" t="str">
        <f t="shared" si="4911"/>
        <v>BM$19</v>
      </c>
      <c r="BN2533" s="190" t="str">
        <f t="shared" si="4911"/>
        <v>BN$19</v>
      </c>
      <c r="BO2533" s="190" t="str">
        <f t="shared" si="4911"/>
        <v>BO$19</v>
      </c>
      <c r="BP2533" s="190" t="str">
        <f t="shared" si="4911"/>
        <v>BP$19</v>
      </c>
      <c r="BQ2533" s="190" t="str">
        <f t="shared" si="4911"/>
        <v>BQ$19</v>
      </c>
      <c r="BR2533" s="190" t="str">
        <f t="shared" si="4911"/>
        <v>BR$19</v>
      </c>
      <c r="BS2533" s="190" t="str">
        <f t="shared" si="4911"/>
        <v>BS$19</v>
      </c>
      <c r="BT2533" s="190" t="str">
        <f t="shared" si="4911"/>
        <v>BT$19</v>
      </c>
      <c r="BU2533" s="190" t="str">
        <f t="shared" si="4911"/>
        <v>BU$19</v>
      </c>
      <c r="BV2533" s="190" t="str">
        <f t="shared" si="4911"/>
        <v>BV$19</v>
      </c>
      <c r="BW2533" s="190" t="str">
        <f t="shared" si="4911"/>
        <v>BW$19</v>
      </c>
      <c r="BX2533" s="190" t="str">
        <f t="shared" si="4911"/>
        <v>BX$19</v>
      </c>
      <c r="BY2533" s="190" t="str">
        <f t="shared" si="4911"/>
        <v>BY$19</v>
      </c>
      <c r="BZ2533" s="190" t="str">
        <f t="shared" si="4911"/>
        <v>BZ$19</v>
      </c>
      <c r="CA2533" s="190" t="str">
        <f t="shared" si="4911"/>
        <v>CA$19</v>
      </c>
      <c r="CB2533" s="190" t="str">
        <f t="shared" si="4911"/>
        <v>CB$19</v>
      </c>
      <c r="CC2533" s="190" t="str">
        <f t="shared" si="4911"/>
        <v>CC$19</v>
      </c>
      <c r="CD2533" s="190" t="str">
        <f t="shared" si="4911"/>
        <v>CD$19</v>
      </c>
      <c r="CE2533" s="190" t="str">
        <f t="shared" ref="CE2533:CL2533" si="4912">CE$23</f>
        <v>CE$19</v>
      </c>
      <c r="CF2533" s="190" t="str">
        <f t="shared" si="4912"/>
        <v>CF$19</v>
      </c>
      <c r="CG2533" s="190" t="str">
        <f t="shared" si="4912"/>
        <v>CG$19</v>
      </c>
      <c r="CH2533" s="190" t="str">
        <f t="shared" si="4912"/>
        <v>CH$19</v>
      </c>
      <c r="CI2533" s="190" t="str">
        <f t="shared" si="4912"/>
        <v>CI$19</v>
      </c>
      <c r="CJ2533" s="190" t="str">
        <f t="shared" si="4912"/>
        <v>CJ$19</v>
      </c>
      <c r="CK2533" s="190" t="str">
        <f t="shared" si="4912"/>
        <v>CK$19</v>
      </c>
      <c r="CL2533" s="190" t="str">
        <f t="shared" si="4912"/>
        <v>CL$19</v>
      </c>
      <c r="CN2533" s="201"/>
      <c r="CO2533" s="190" t="str">
        <f t="shared" ref="CO2533:DL2533" si="4913">CO$23</f>
        <v>CO$19</v>
      </c>
      <c r="CP2533" s="190" t="str">
        <f t="shared" si="4913"/>
        <v>CP$19</v>
      </c>
      <c r="CQ2533" s="190" t="str">
        <f t="shared" si="4913"/>
        <v>CQ$19</v>
      </c>
      <c r="CR2533" s="190" t="str">
        <f t="shared" si="4913"/>
        <v>CR$19</v>
      </c>
      <c r="CS2533" s="190" t="str">
        <f t="shared" si="4913"/>
        <v>CS$19</v>
      </c>
      <c r="CT2533" s="190" t="str">
        <f t="shared" si="4913"/>
        <v>CT$19</v>
      </c>
      <c r="CU2533" s="190" t="str">
        <f t="shared" si="4913"/>
        <v>CU$19</v>
      </c>
      <c r="CV2533" s="190" t="str">
        <f t="shared" si="4913"/>
        <v>CV$19</v>
      </c>
      <c r="CW2533" s="190" t="str">
        <f t="shared" si="4913"/>
        <v>CW$19</v>
      </c>
      <c r="CX2533" s="190" t="str">
        <f t="shared" si="4913"/>
        <v>CX$19</v>
      </c>
      <c r="CY2533" s="190" t="str">
        <f t="shared" si="4913"/>
        <v>CY$19</v>
      </c>
      <c r="CZ2533" s="190" t="str">
        <f t="shared" si="4913"/>
        <v>CZ$19</v>
      </c>
      <c r="DA2533" s="190" t="str">
        <f t="shared" si="4913"/>
        <v>DA$19</v>
      </c>
      <c r="DB2533" s="190" t="str">
        <f t="shared" si="4913"/>
        <v>DB$19</v>
      </c>
      <c r="DC2533" s="190" t="str">
        <f t="shared" si="4913"/>
        <v>DC$19</v>
      </c>
      <c r="DD2533" s="190" t="str">
        <f t="shared" si="4913"/>
        <v>DD$19</v>
      </c>
      <c r="DE2533" s="190" t="str">
        <f t="shared" si="4913"/>
        <v>DE$19</v>
      </c>
      <c r="DF2533" s="190" t="str">
        <f t="shared" si="4913"/>
        <v>DF$19</v>
      </c>
      <c r="DG2533" s="190" t="str">
        <f t="shared" si="4913"/>
        <v>DG$19</v>
      </c>
      <c r="DH2533" s="190" t="str">
        <f t="shared" si="4913"/>
        <v>DH$19</v>
      </c>
      <c r="DI2533" s="190" t="str">
        <f t="shared" si="4913"/>
        <v>DI$19</v>
      </c>
      <c r="DJ2533" s="190" t="str">
        <f t="shared" si="4913"/>
        <v>DJ$19</v>
      </c>
      <c r="DK2533" s="190" t="str">
        <f t="shared" si="4913"/>
        <v>DK$19</v>
      </c>
      <c r="DL2533" s="190" t="str">
        <f t="shared" si="4913"/>
        <v>DL$19</v>
      </c>
    </row>
    <row r="2534" spans="1:116" x14ac:dyDescent="0.4">
      <c r="A2534" s="142" t="s">
        <v>218</v>
      </c>
      <c r="B2534" s="31" t="s">
        <v>81</v>
      </c>
      <c r="C2534" s="31"/>
      <c r="D2534" t="s">
        <v>554</v>
      </c>
      <c r="E2534" s="8" t="str">
        <f t="shared" ref="E2534:E2535" si="4914">ROW()&amp;" "&amp;D2534</f>
        <v>2534 SEASON QUARTER-TR-R</v>
      </c>
      <c r="F2534" t="s">
        <v>551</v>
      </c>
      <c r="G2534" s="143" t="s">
        <v>544</v>
      </c>
      <c r="H2534" s="142"/>
      <c r="I2534" s="144"/>
      <c r="J2534" s="144"/>
      <c r="K2534" s="142"/>
      <c r="L2534" s="142"/>
      <c r="M2534" s="142"/>
      <c r="N2534" s="142"/>
      <c r="O2534" s="142"/>
      <c r="P2534" s="142"/>
      <c r="R2534" s="143"/>
      <c r="S2534" s="168"/>
      <c r="T2534" s="168"/>
      <c r="U2534" s="168"/>
      <c r="V2534" s="168"/>
      <c r="W2534" s="168"/>
      <c r="X2534" s="168"/>
      <c r="Y2534" s="168"/>
      <c r="Z2534" s="168"/>
      <c r="AA2534" s="168"/>
      <c r="AB2534" s="168"/>
      <c r="AC2534" s="168"/>
      <c r="AD2534" s="168"/>
      <c r="AE2534" s="168"/>
      <c r="AF2534" s="168"/>
      <c r="AG2534" s="168"/>
      <c r="AH2534" s="168"/>
      <c r="AI2534" s="168"/>
      <c r="AJ2534" s="168"/>
      <c r="AK2534" s="168"/>
      <c r="AL2534" s="168"/>
      <c r="AM2534" s="168"/>
      <c r="AN2534" s="168"/>
      <c r="AO2534" s="168"/>
      <c r="AP2534" s="168"/>
      <c r="AQ2534" s="168"/>
      <c r="AR2534" s="168"/>
      <c r="AS2534" s="168"/>
      <c r="AT2534" s="168"/>
      <c r="AU2534" s="168"/>
      <c r="AV2534" s="168"/>
      <c r="AW2534" s="168"/>
      <c r="AX2534" s="168"/>
      <c r="AY2534" s="168"/>
      <c r="AZ2534" s="168"/>
      <c r="BA2534" s="168"/>
      <c r="BB2534" s="168"/>
      <c r="BC2534" s="168"/>
      <c r="BD2534" s="168"/>
      <c r="BE2534" s="168"/>
      <c r="BF2534" s="168"/>
      <c r="BG2534" s="168"/>
      <c r="BH2534" s="168"/>
      <c r="BI2534" s="168"/>
      <c r="BJ2534" s="168"/>
      <c r="BK2534" s="168"/>
      <c r="BL2534" s="168"/>
      <c r="BM2534" s="168"/>
      <c r="BN2534" s="168"/>
      <c r="BO2534" s="168"/>
      <c r="BP2534" s="168"/>
      <c r="BQ2534" s="168"/>
      <c r="BR2534" s="168"/>
      <c r="BS2534" s="168"/>
      <c r="BT2534" s="168"/>
      <c r="BU2534" s="168"/>
      <c r="BV2534" s="168"/>
      <c r="BW2534" s="168"/>
      <c r="BX2534" s="168"/>
      <c r="BY2534" s="168"/>
      <c r="BZ2534" s="168"/>
      <c r="CA2534" s="168"/>
      <c r="CB2534" s="168"/>
      <c r="CC2534" s="168"/>
      <c r="CD2534" s="168"/>
      <c r="CE2534" s="168"/>
      <c r="CF2534" s="168"/>
      <c r="CG2534" s="168"/>
      <c r="CH2534" s="168"/>
      <c r="CI2534" s="168"/>
      <c r="CJ2534" s="168"/>
      <c r="CK2534" s="168"/>
      <c r="CL2534" s="168"/>
      <c r="CN2534" s="144"/>
      <c r="CO2534" s="168"/>
      <c r="CP2534" s="168"/>
      <c r="CQ2534" s="168"/>
      <c r="CR2534" s="168"/>
      <c r="CS2534" s="168"/>
      <c r="CT2534" s="168"/>
      <c r="CU2534" s="168"/>
      <c r="CV2534" s="168"/>
      <c r="CW2534" s="168"/>
      <c r="CX2534" s="168"/>
      <c r="CY2534" s="168"/>
      <c r="CZ2534" s="168"/>
      <c r="DA2534" s="168"/>
      <c r="DB2534" s="168"/>
      <c r="DC2534" s="168"/>
      <c r="DD2534" s="168"/>
      <c r="DE2534" s="168"/>
      <c r="DF2534" s="168"/>
      <c r="DG2534" s="168"/>
      <c r="DH2534" s="168"/>
      <c r="DI2534" s="168"/>
      <c r="DJ2534" s="168"/>
      <c r="DK2534" s="168"/>
      <c r="DL2534" s="168"/>
    </row>
    <row r="2535" spans="1:116" x14ac:dyDescent="0.4">
      <c r="A2535" s="12"/>
      <c r="B2535" s="12" t="s">
        <v>332</v>
      </c>
      <c r="C2535" s="12"/>
      <c r="D2535" t="s">
        <v>554</v>
      </c>
      <c r="E2535" s="8" t="str">
        <f t="shared" si="4914"/>
        <v>2535 SEASON QUARTER-TR-R</v>
      </c>
      <c r="G2535" s="95" t="str">
        <f>G2529</f>
        <v>Primary volume driver</v>
      </c>
      <c r="H2535" s="12"/>
      <c r="I2535" s="60"/>
      <c r="J2535" s="60"/>
      <c r="K2535" s="12"/>
      <c r="L2535" s="12"/>
      <c r="M2535" s="12"/>
      <c r="N2535" s="12"/>
      <c r="O2535" s="12"/>
      <c r="P2535" s="12"/>
      <c r="R2535" s="13"/>
      <c r="S2535" s="76"/>
      <c r="T2535" s="76"/>
      <c r="U2535" s="76"/>
      <c r="V2535" s="76"/>
      <c r="W2535" s="76"/>
      <c r="X2535" s="76"/>
      <c r="Y2535" s="76"/>
      <c r="Z2535" s="76"/>
      <c r="AA2535" s="76"/>
      <c r="AB2535" s="76"/>
      <c r="AC2535" s="76"/>
      <c r="AD2535" s="76"/>
      <c r="AE2535" s="76"/>
      <c r="AF2535" s="76"/>
      <c r="AG2535" s="76"/>
      <c r="AH2535" s="76"/>
      <c r="AI2535" s="76"/>
      <c r="AJ2535" s="76"/>
      <c r="AK2535" s="76"/>
      <c r="AL2535" s="76"/>
      <c r="AM2535" s="76"/>
      <c r="AN2535" s="76"/>
      <c r="AO2535" s="76"/>
      <c r="AP2535" s="76"/>
      <c r="AQ2535" s="76"/>
      <c r="AR2535" s="76"/>
      <c r="AS2535" s="76"/>
      <c r="AT2535" s="76"/>
      <c r="AU2535" s="76"/>
      <c r="AV2535" s="76"/>
      <c r="AW2535" s="76"/>
      <c r="AX2535" s="76"/>
      <c r="AY2535" s="76"/>
      <c r="AZ2535" s="76"/>
      <c r="BA2535" s="76"/>
      <c r="BB2535" s="76"/>
      <c r="BC2535" s="76"/>
      <c r="BD2535" s="76"/>
      <c r="BE2535" s="76"/>
      <c r="BF2535" s="76"/>
      <c r="BG2535" s="76"/>
      <c r="BH2535" s="76"/>
      <c r="BI2535" s="76"/>
      <c r="BJ2535" s="76"/>
      <c r="BK2535" s="76"/>
      <c r="BL2535" s="76"/>
      <c r="BM2535" s="76"/>
      <c r="BN2535" s="76"/>
      <c r="BO2535" s="76"/>
      <c r="BP2535" s="76"/>
      <c r="BQ2535" s="76"/>
      <c r="BR2535" s="76"/>
      <c r="BS2535" s="76"/>
      <c r="BT2535" s="76"/>
      <c r="BU2535" s="76"/>
      <c r="BV2535" s="76"/>
      <c r="BW2535" s="76"/>
      <c r="BX2535" s="76"/>
      <c r="BY2535" s="76"/>
      <c r="BZ2535" s="76"/>
      <c r="CA2535" s="76"/>
      <c r="CB2535" s="76"/>
      <c r="CC2535" s="76"/>
      <c r="CD2535" s="76"/>
      <c r="CE2535" s="76"/>
      <c r="CF2535" s="76"/>
      <c r="CG2535" s="76"/>
      <c r="CH2535" s="76"/>
      <c r="CI2535" s="76"/>
      <c r="CJ2535" s="76"/>
      <c r="CK2535" s="76"/>
      <c r="CL2535" s="76"/>
      <c r="CN2535" s="60"/>
      <c r="CO2535" s="239"/>
      <c r="CP2535" s="239"/>
      <c r="CQ2535" s="239"/>
      <c r="CR2535" s="239"/>
      <c r="CS2535" s="239"/>
      <c r="CT2535" s="239"/>
      <c r="CU2535" s="239"/>
      <c r="CV2535" s="239"/>
      <c r="CW2535" s="239"/>
      <c r="CX2535" s="239"/>
      <c r="CY2535" s="239"/>
      <c r="CZ2535" s="239"/>
      <c r="DA2535" s="239"/>
      <c r="DB2535" s="239"/>
      <c r="DC2535" s="239"/>
      <c r="DD2535" s="239"/>
      <c r="DE2535" s="239"/>
      <c r="DF2535" s="239"/>
      <c r="DG2535" s="239"/>
      <c r="DH2535" s="239"/>
      <c r="DI2535" s="239"/>
      <c r="DJ2535" s="239"/>
      <c r="DK2535" s="239"/>
      <c r="DL2535" s="239"/>
    </row>
    <row r="2536" spans="1:116" x14ac:dyDescent="0.4">
      <c r="A2536" s="12"/>
      <c r="B2536" s="12"/>
      <c r="C2536" s="12"/>
      <c r="D2536" t="s">
        <v>554</v>
      </c>
      <c r="E2536" s="8"/>
      <c r="G2536" s="126" t="str">
        <f>"Seasonally adjusted revenue - "&amp;G2526</f>
        <v>Seasonally adjusted revenue - Surgical procedures</v>
      </c>
      <c r="H2536" s="12"/>
      <c r="I2536" s="60"/>
      <c r="J2536" s="60"/>
      <c r="K2536" s="12"/>
      <c r="L2536" s="12"/>
      <c r="M2536" s="12"/>
      <c r="N2536" s="12"/>
      <c r="O2536" s="12"/>
      <c r="P2536" s="12"/>
      <c r="R2536" s="13"/>
      <c r="S2536" s="76"/>
      <c r="T2536" s="76"/>
      <c r="U2536" s="76"/>
      <c r="V2536" s="76"/>
      <c r="W2536" s="76"/>
      <c r="X2536" s="76"/>
      <c r="Y2536" s="76"/>
      <c r="Z2536" s="76"/>
      <c r="AA2536" s="76"/>
      <c r="AB2536" s="76"/>
      <c r="AC2536" s="76"/>
      <c r="AD2536" s="76"/>
      <c r="AE2536" s="76"/>
      <c r="AF2536" s="76"/>
      <c r="AG2536" s="76"/>
      <c r="AH2536" s="76"/>
      <c r="AI2536" s="76"/>
      <c r="AJ2536" s="76"/>
      <c r="AK2536" s="76"/>
      <c r="AL2536" s="76"/>
      <c r="AM2536" s="76"/>
      <c r="AN2536" s="76"/>
      <c r="AO2536" s="76"/>
      <c r="AP2536" s="76"/>
      <c r="AQ2536" s="76"/>
      <c r="AR2536" s="76"/>
      <c r="AS2536" s="76"/>
      <c r="AT2536" s="76"/>
      <c r="AU2536" s="76"/>
      <c r="AV2536" s="76"/>
      <c r="AW2536" s="76"/>
      <c r="AX2536" s="76"/>
      <c r="AY2536" s="76"/>
      <c r="AZ2536" s="76"/>
      <c r="BA2536" s="76"/>
      <c r="BB2536" s="76"/>
      <c r="BC2536" s="76"/>
      <c r="BD2536" s="76"/>
      <c r="BE2536" s="76"/>
      <c r="BF2536" s="76"/>
      <c r="BG2536" s="76"/>
      <c r="BH2536" s="76"/>
      <c r="BI2536" s="76"/>
      <c r="BJ2536" s="76"/>
      <c r="BK2536" s="76"/>
      <c r="BL2536" s="76"/>
      <c r="BM2536" s="76"/>
      <c r="BN2536" s="76"/>
      <c r="BO2536" s="76"/>
      <c r="BP2536" s="76"/>
      <c r="BQ2536" s="76"/>
      <c r="BR2536" s="76"/>
      <c r="BS2536" s="76"/>
      <c r="BT2536" s="76"/>
      <c r="BU2536" s="76"/>
      <c r="BV2536" s="76"/>
      <c r="BW2536" s="76"/>
      <c r="BX2536" s="76"/>
      <c r="BY2536" s="76"/>
      <c r="BZ2536" s="76"/>
      <c r="CA2536" s="76"/>
      <c r="CB2536" s="76"/>
      <c r="CC2536" s="76"/>
      <c r="CD2536" s="76"/>
      <c r="CE2536" s="76"/>
      <c r="CF2536" s="76"/>
      <c r="CG2536" s="76"/>
      <c r="CH2536" s="76"/>
      <c r="CI2536" s="76"/>
      <c r="CJ2536" s="76"/>
      <c r="CK2536" s="76"/>
      <c r="CL2536" s="76"/>
      <c r="CN2536" s="76"/>
      <c r="CO2536" s="77" t="e" cm="1">
        <f t="array" aca="1" ref="CO2536" ca="1">INDIRECT(CO2528)*INDEX($H2539:$I2542,MATCH(CO$9,$I2539:$I2542,0),1)*CO$5</f>
        <v>#N/A</v>
      </c>
      <c r="CP2536" s="77" t="e" cm="1">
        <f t="array" aca="1" ref="CP2536" ca="1">INDIRECT(CP2528)*INDEX($H2539:$I2542,MATCH(CP$9,$I2539:$I2542,0),1)*CP$5</f>
        <v>#N/A</v>
      </c>
      <c r="CQ2536" s="77" t="e" cm="1">
        <f t="array" aca="1" ref="CQ2536" ca="1">INDIRECT(CQ2528)*INDEX($H2539:$I2542,MATCH(CQ$9,$I2539:$I2542,0),1)*CQ$5</f>
        <v>#N/A</v>
      </c>
      <c r="CR2536" s="77" t="e" cm="1">
        <f t="array" aca="1" ref="CR2536" ca="1">INDIRECT(CR2528)*INDEX($H2539:$I2542,MATCH(CR$9,$I2539:$I2542,0),1)*CR$5</f>
        <v>#N/A</v>
      </c>
      <c r="CS2536" s="77" t="e" cm="1">
        <f t="array" aca="1" ref="CS2536" ca="1">INDIRECT(CS2528)*INDEX($H2539:$I2542,MATCH(CS$9,$I2539:$I2542,0),1)*CS$5</f>
        <v>#N/A</v>
      </c>
      <c r="CT2536" s="77" t="e" cm="1">
        <f t="array" aca="1" ref="CT2536" ca="1">INDIRECT(CT2528)*INDEX($H2539:$I2542,MATCH(CT$9,$I2539:$I2542,0),1)*CT$5</f>
        <v>#N/A</v>
      </c>
      <c r="CU2536" s="77" t="e" cm="1">
        <f t="array" aca="1" ref="CU2536" ca="1">INDIRECT(CU2528)*INDEX($H2539:$I2542,MATCH(CU$9,$I2539:$I2542,0),1)*CU$5</f>
        <v>#N/A</v>
      </c>
      <c r="CV2536" s="77" t="e" cm="1">
        <f t="array" aca="1" ref="CV2536" ca="1">INDIRECT(CV2528)*INDEX($H2539:$I2542,MATCH(CV$9,$I2539:$I2542,0),1)*CV$5</f>
        <v>#N/A</v>
      </c>
      <c r="CW2536" s="77" t="e" cm="1">
        <f t="array" aca="1" ref="CW2536" ca="1">INDIRECT(CW2528)*INDEX($H2539:$I2542,MATCH(CW$9,$I2539:$I2542,0),1)*CW$5</f>
        <v>#N/A</v>
      </c>
      <c r="CX2536" s="77" t="e" cm="1">
        <f t="array" aca="1" ref="CX2536" ca="1">INDIRECT(CX2528)*INDEX($H2539:$I2542,MATCH(CX$9,$I2539:$I2542,0),1)*CX$5</f>
        <v>#N/A</v>
      </c>
      <c r="CY2536" s="77" t="e" cm="1">
        <f t="array" aca="1" ref="CY2536" ca="1">INDIRECT(CY2528)*INDEX($H2539:$I2542,MATCH(CY$9,$I2539:$I2542,0),1)*CY$5</f>
        <v>#N/A</v>
      </c>
      <c r="CZ2536" s="77" t="e" cm="1">
        <f t="array" aca="1" ref="CZ2536" ca="1">INDIRECT(CZ2528)*INDEX($H2539:$I2542,MATCH(CZ$9,$I2539:$I2542,0),1)*CZ$5</f>
        <v>#N/A</v>
      </c>
      <c r="DA2536" s="77" t="e" cm="1">
        <f t="array" aca="1" ref="DA2536" ca="1">INDIRECT(DA2528)*INDEX($H2539:$I2542,MATCH(DA$9,$I2539:$I2542,0),1)*DA$5</f>
        <v>#N/A</v>
      </c>
      <c r="DB2536" s="77" t="e" cm="1">
        <f t="array" aca="1" ref="DB2536" ca="1">INDIRECT(DB2528)*INDEX($H2539:$I2542,MATCH(DB$9,$I2539:$I2542,0),1)*DB$5</f>
        <v>#N/A</v>
      </c>
      <c r="DC2536" s="77" t="e" cm="1">
        <f t="array" aca="1" ref="DC2536" ca="1">INDIRECT(DC2528)*INDEX($H2539:$I2542,MATCH(DC$9,$I2539:$I2542,0),1)*DC$5</f>
        <v>#N/A</v>
      </c>
      <c r="DD2536" s="77" t="e" cm="1">
        <f t="array" aca="1" ref="DD2536" ca="1">INDIRECT(DD2528)*INDEX($H2539:$I2542,MATCH(DD$9,$I2539:$I2542,0),1)*DD$5</f>
        <v>#N/A</v>
      </c>
      <c r="DE2536" s="77" t="e" cm="1">
        <f t="array" aca="1" ref="DE2536" ca="1">INDIRECT(DE2528)*INDEX($H2539:$I2542,MATCH(DE$9,$I2539:$I2542,0),1)*DE$5</f>
        <v>#N/A</v>
      </c>
      <c r="DF2536" s="77" t="e" cm="1">
        <f t="array" aca="1" ref="DF2536" ca="1">INDIRECT(DF2528)*INDEX($H2539:$I2542,MATCH(DF$9,$I2539:$I2542,0),1)*DF$5</f>
        <v>#N/A</v>
      </c>
      <c r="DG2536" s="77" t="e" cm="1">
        <f t="array" aca="1" ref="DG2536" ca="1">INDIRECT(DG2528)*INDEX($H2539:$I2542,MATCH(DG$9,$I2539:$I2542,0),1)*DG$5</f>
        <v>#N/A</v>
      </c>
      <c r="DH2536" s="77" t="e" cm="1">
        <f t="array" aca="1" ref="DH2536" ca="1">INDIRECT(DH2528)*INDEX($H2539:$I2542,MATCH(DH$9,$I2539:$I2542,0),1)*DH$5</f>
        <v>#N/A</v>
      </c>
      <c r="DI2536" s="77" t="e" cm="1">
        <f t="array" aca="1" ref="DI2536" ca="1">INDIRECT(DI2528)*INDEX($H2539:$I2542,MATCH(DI$9,$I2539:$I2542,0),1)*DI$5</f>
        <v>#N/A</v>
      </c>
      <c r="DJ2536" s="77" t="e" cm="1">
        <f t="array" aca="1" ref="DJ2536" ca="1">INDIRECT(DJ2528)*INDEX($H2539:$I2542,MATCH(DJ$9,$I2539:$I2542,0),1)*DJ$5</f>
        <v>#N/A</v>
      </c>
      <c r="DK2536" s="77" t="e" cm="1">
        <f t="array" aca="1" ref="DK2536" ca="1">INDIRECT(DK2528)*INDEX($H2539:$I2542,MATCH(DK$9,$I2539:$I2542,0),1)*DK$5</f>
        <v>#N/A</v>
      </c>
      <c r="DL2536" s="77" t="e" cm="1">
        <f t="array" aca="1" ref="DL2536" ca="1">INDIRECT(DL2528)*INDEX($H2539:$I2542,MATCH(DL$9,$I2539:$I2542,0),1)*DL$5</f>
        <v>#N/A</v>
      </c>
    </row>
    <row r="2537" spans="1:116" x14ac:dyDescent="0.4">
      <c r="D2537" t="s">
        <v>554</v>
      </c>
      <c r="E2537" s="8"/>
      <c r="G2537" s="127"/>
      <c r="H2537" s="12"/>
      <c r="I2537" s="60"/>
      <c r="J2537" s="60"/>
      <c r="K2537" s="38"/>
      <c r="L2537" s="38"/>
      <c r="M2537" s="38"/>
      <c r="N2537" s="38"/>
      <c r="O2537" s="38"/>
      <c r="P2537" s="38"/>
      <c r="R2537" s="15"/>
      <c r="S2537" s="240"/>
      <c r="T2537" s="240"/>
      <c r="U2537" s="240"/>
      <c r="V2537" s="240"/>
      <c r="W2537" s="240"/>
      <c r="X2537" s="240"/>
      <c r="Y2537" s="240"/>
      <c r="Z2537" s="240"/>
      <c r="AA2537" s="240"/>
      <c r="AB2537" s="240"/>
      <c r="AC2537" s="240"/>
      <c r="AD2537" s="240"/>
      <c r="AE2537" s="240"/>
      <c r="AF2537" s="240"/>
      <c r="AG2537" s="240"/>
      <c r="AH2537" s="240"/>
      <c r="AI2537" s="240"/>
      <c r="AJ2537" s="240"/>
      <c r="AK2537" s="240"/>
      <c r="AL2537" s="240"/>
      <c r="AM2537" s="240"/>
      <c r="AN2537" s="240"/>
      <c r="AO2537" s="240"/>
      <c r="AP2537" s="240"/>
      <c r="AQ2537" s="240"/>
      <c r="AR2537" s="240"/>
      <c r="AS2537" s="240"/>
      <c r="AT2537" s="240"/>
      <c r="AU2537" s="240"/>
      <c r="AV2537" s="240"/>
      <c r="AW2537" s="240"/>
      <c r="AX2537" s="240"/>
      <c r="AY2537" s="240"/>
      <c r="AZ2537" s="240"/>
      <c r="BA2537" s="240"/>
      <c r="BB2537" s="240"/>
      <c r="BC2537" s="240"/>
      <c r="BD2537" s="240"/>
      <c r="BE2537" s="240"/>
      <c r="BF2537" s="240"/>
      <c r="BG2537" s="240"/>
      <c r="BH2537" s="240"/>
      <c r="BI2537" s="240"/>
      <c r="BJ2537" s="240"/>
      <c r="BK2537" s="240"/>
      <c r="BL2537" s="240"/>
      <c r="BM2537" s="240"/>
      <c r="BN2537" s="240"/>
      <c r="BO2537" s="240"/>
      <c r="BP2537" s="240"/>
      <c r="BQ2537" s="240"/>
      <c r="BR2537" s="240"/>
      <c r="BS2537" s="240"/>
      <c r="BT2537" s="240"/>
      <c r="BU2537" s="240"/>
      <c r="BV2537" s="240"/>
      <c r="BW2537" s="240"/>
      <c r="BX2537" s="240"/>
      <c r="BY2537" s="240"/>
      <c r="BZ2537" s="240"/>
      <c r="CA2537" s="240"/>
      <c r="CB2537" s="240"/>
      <c r="CC2537" s="240"/>
      <c r="CD2537" s="240"/>
      <c r="CE2537" s="240"/>
      <c r="CF2537" s="240"/>
      <c r="CG2537" s="240"/>
      <c r="CH2537" s="240"/>
      <c r="CI2537" s="240"/>
      <c r="CJ2537" s="240"/>
      <c r="CK2537" s="240"/>
      <c r="CL2537" s="240"/>
      <c r="CN2537" s="240"/>
      <c r="CO2537" s="240"/>
      <c r="CP2537" s="240"/>
      <c r="CQ2537" s="240"/>
      <c r="CR2537" s="240"/>
      <c r="CS2537" s="240"/>
      <c r="CT2537" s="240"/>
      <c r="CU2537" s="240"/>
      <c r="CV2537" s="240"/>
      <c r="CW2537" s="240"/>
      <c r="CX2537" s="240"/>
      <c r="CY2537" s="240"/>
      <c r="CZ2537" s="240"/>
      <c r="DA2537" s="240"/>
      <c r="DB2537" s="240"/>
      <c r="DC2537" s="240"/>
      <c r="DD2537" s="240"/>
      <c r="DE2537" s="240"/>
      <c r="DF2537" s="240"/>
      <c r="DG2537" s="240"/>
      <c r="DH2537" s="240"/>
      <c r="DI2537" s="240"/>
      <c r="DJ2537" s="240"/>
      <c r="DK2537" s="240"/>
      <c r="DL2537" s="240"/>
    </row>
    <row r="2538" spans="1:116" x14ac:dyDescent="0.4">
      <c r="D2538" t="s">
        <v>554</v>
      </c>
      <c r="E2538" s="8"/>
      <c r="G2538" s="127" t="s">
        <v>542</v>
      </c>
      <c r="H2538" s="12"/>
      <c r="I2538" s="60"/>
      <c r="J2538" s="60"/>
      <c r="K2538" s="38"/>
      <c r="L2538" s="38"/>
      <c r="M2538" s="38"/>
      <c r="N2538" s="38"/>
      <c r="O2538" s="38"/>
      <c r="P2538" s="38"/>
      <c r="R2538" s="15"/>
      <c r="S2538" s="240"/>
      <c r="T2538" s="240"/>
      <c r="U2538" s="240"/>
      <c r="V2538" s="240"/>
      <c r="W2538" s="240"/>
      <c r="X2538" s="240"/>
      <c r="Y2538" s="240"/>
      <c r="Z2538" s="240"/>
      <c r="AA2538" s="240"/>
      <c r="AB2538" s="240"/>
      <c r="AC2538" s="240"/>
      <c r="AD2538" s="240"/>
      <c r="AE2538" s="240"/>
      <c r="AF2538" s="240"/>
      <c r="AG2538" s="240"/>
      <c r="AH2538" s="240"/>
      <c r="AI2538" s="240"/>
      <c r="AJ2538" s="240"/>
      <c r="AK2538" s="240"/>
      <c r="AL2538" s="240"/>
      <c r="AM2538" s="240"/>
      <c r="AN2538" s="240"/>
      <c r="AO2538" s="240"/>
      <c r="AP2538" s="240"/>
      <c r="AQ2538" s="240"/>
      <c r="AR2538" s="240"/>
      <c r="AS2538" s="240"/>
      <c r="AT2538" s="240"/>
      <c r="AU2538" s="240"/>
      <c r="AV2538" s="240"/>
      <c r="AW2538" s="240"/>
      <c r="AX2538" s="240"/>
      <c r="AY2538" s="240"/>
      <c r="AZ2538" s="240"/>
      <c r="BA2538" s="240"/>
      <c r="BB2538" s="240"/>
      <c r="BC2538" s="240"/>
      <c r="BD2538" s="240"/>
      <c r="BE2538" s="240"/>
      <c r="BF2538" s="240"/>
      <c r="BG2538" s="240"/>
      <c r="BH2538" s="240"/>
      <c r="BI2538" s="240"/>
      <c r="BJ2538" s="240"/>
      <c r="BK2538" s="240"/>
      <c r="BL2538" s="240"/>
      <c r="BM2538" s="240"/>
      <c r="BN2538" s="240"/>
      <c r="BO2538" s="240"/>
      <c r="BP2538" s="240"/>
      <c r="BQ2538" s="240"/>
      <c r="BR2538" s="240"/>
      <c r="BS2538" s="240"/>
      <c r="BT2538" s="240"/>
      <c r="BU2538" s="240"/>
      <c r="BV2538" s="240"/>
      <c r="BW2538" s="240"/>
      <c r="BX2538" s="240"/>
      <c r="BY2538" s="240"/>
      <c r="BZ2538" s="240"/>
      <c r="CA2538" s="240"/>
      <c r="CB2538" s="240"/>
      <c r="CC2538" s="240"/>
      <c r="CD2538" s="240"/>
      <c r="CE2538" s="240"/>
      <c r="CF2538" s="240"/>
      <c r="CG2538" s="240"/>
      <c r="CH2538" s="240"/>
      <c r="CI2538" s="240"/>
      <c r="CJ2538" s="240"/>
      <c r="CK2538" s="240"/>
      <c r="CL2538" s="240"/>
      <c r="CN2538" s="240"/>
      <c r="CO2538" s="240"/>
      <c r="CP2538" s="240"/>
      <c r="CQ2538" s="240"/>
      <c r="CR2538" s="240"/>
      <c r="CS2538" s="240"/>
      <c r="CT2538" s="240"/>
      <c r="CU2538" s="240"/>
      <c r="CV2538" s="240"/>
      <c r="CW2538" s="240"/>
      <c r="CX2538" s="240"/>
      <c r="CY2538" s="240"/>
      <c r="CZ2538" s="240"/>
      <c r="DA2538" s="240"/>
      <c r="DB2538" s="240"/>
      <c r="DC2538" s="240"/>
      <c r="DD2538" s="240"/>
      <c r="DE2538" s="240"/>
      <c r="DF2538" s="240"/>
      <c r="DG2538" s="240"/>
      <c r="DH2538" s="240"/>
      <c r="DI2538" s="240"/>
      <c r="DJ2538" s="240"/>
      <c r="DK2538" s="240"/>
      <c r="DL2538" s="240"/>
    </row>
    <row r="2539" spans="1:116" x14ac:dyDescent="0.4">
      <c r="D2539" t="s">
        <v>554</v>
      </c>
      <c r="E2539" s="8"/>
      <c r="G2539" s="323" t="s">
        <v>547</v>
      </c>
      <c r="H2539" s="16">
        <v>0.1</v>
      </c>
      <c r="I2539">
        <v>1</v>
      </c>
      <c r="J2539"/>
      <c r="K2539" s="38"/>
      <c r="L2539" s="38"/>
      <c r="M2539" s="38"/>
      <c r="N2539" s="38"/>
      <c r="O2539" s="38"/>
      <c r="P2539" s="38"/>
      <c r="R2539" s="15"/>
      <c r="S2539" s="240"/>
      <c r="T2539" s="240"/>
      <c r="U2539" s="240"/>
      <c r="V2539" s="240"/>
      <c r="W2539" s="240"/>
      <c r="X2539" s="240"/>
      <c r="Y2539" s="240"/>
      <c r="Z2539" s="240"/>
      <c r="AA2539" s="240"/>
      <c r="AB2539" s="240"/>
      <c r="AC2539" s="240"/>
      <c r="AD2539" s="240"/>
      <c r="AE2539" s="240"/>
      <c r="AF2539" s="240"/>
      <c r="AG2539" s="240"/>
      <c r="AH2539" s="240"/>
      <c r="AI2539" s="240"/>
      <c r="AJ2539" s="240"/>
      <c r="AK2539" s="240"/>
      <c r="AL2539" s="240"/>
      <c r="AM2539" s="240"/>
      <c r="AN2539" s="240"/>
      <c r="AO2539" s="240"/>
      <c r="AP2539" s="240"/>
      <c r="AQ2539" s="240"/>
      <c r="AR2539" s="240"/>
      <c r="AS2539" s="240"/>
      <c r="AT2539" s="240"/>
      <c r="AU2539" s="240"/>
      <c r="AV2539" s="240"/>
      <c r="AW2539" s="240"/>
      <c r="AX2539" s="240"/>
      <c r="AY2539" s="240"/>
      <c r="AZ2539" s="240"/>
      <c r="BA2539" s="240"/>
      <c r="BB2539" s="240"/>
      <c r="BC2539" s="240"/>
      <c r="BD2539" s="240"/>
      <c r="BE2539" s="240"/>
      <c r="BF2539" s="240"/>
      <c r="BG2539" s="240"/>
      <c r="BH2539" s="240"/>
      <c r="BI2539" s="240"/>
      <c r="BJ2539" s="240"/>
      <c r="BK2539" s="240"/>
      <c r="BL2539" s="240"/>
      <c r="BM2539" s="240"/>
      <c r="BN2539" s="240"/>
      <c r="BO2539" s="240"/>
      <c r="BP2539" s="240"/>
      <c r="BQ2539" s="240"/>
      <c r="BR2539" s="240"/>
      <c r="BS2539" s="240"/>
      <c r="BT2539" s="240"/>
      <c r="BU2539" s="240"/>
      <c r="BV2539" s="240"/>
      <c r="BW2539" s="240"/>
      <c r="BX2539" s="240"/>
      <c r="BY2539" s="240"/>
      <c r="BZ2539" s="240"/>
      <c r="CA2539" s="240"/>
      <c r="CB2539" s="240"/>
      <c r="CC2539" s="240"/>
      <c r="CD2539" s="240"/>
      <c r="CE2539" s="240"/>
      <c r="CF2539" s="240"/>
      <c r="CG2539" s="240"/>
      <c r="CH2539" s="240"/>
      <c r="CI2539" s="240"/>
      <c r="CJ2539" s="240"/>
      <c r="CK2539" s="240"/>
      <c r="CL2539" s="240"/>
      <c r="CN2539" s="240"/>
      <c r="CO2539" s="240"/>
      <c r="CP2539" s="240"/>
      <c r="CQ2539" s="240"/>
      <c r="CR2539" s="240"/>
      <c r="CS2539" s="240"/>
      <c r="CT2539" s="240"/>
      <c r="CU2539" s="240"/>
      <c r="CV2539" s="240"/>
      <c r="CW2539" s="240"/>
      <c r="CX2539" s="240"/>
      <c r="CY2539" s="240"/>
      <c r="CZ2539" s="240"/>
      <c r="DA2539" s="240"/>
      <c r="DB2539" s="240"/>
      <c r="DC2539" s="240"/>
      <c r="DD2539" s="240"/>
      <c r="DE2539" s="240"/>
      <c r="DF2539" s="240"/>
      <c r="DG2539" s="240"/>
      <c r="DH2539" s="240"/>
      <c r="DI2539" s="240"/>
      <c r="DJ2539" s="240"/>
      <c r="DK2539" s="240"/>
      <c r="DL2539" s="240"/>
    </row>
    <row r="2540" spans="1:116" x14ac:dyDescent="0.4">
      <c r="D2540" t="s">
        <v>554</v>
      </c>
      <c r="E2540" s="8"/>
      <c r="G2540" s="323" t="s">
        <v>548</v>
      </c>
      <c r="H2540" s="16">
        <v>0.35</v>
      </c>
      <c r="I2540">
        <f>I2539+1</f>
        <v>2</v>
      </c>
      <c r="J2540"/>
      <c r="K2540" s="38"/>
      <c r="L2540" s="38"/>
      <c r="M2540" s="38"/>
      <c r="N2540" s="38"/>
      <c r="O2540" s="38"/>
      <c r="P2540" s="38"/>
      <c r="R2540" s="15"/>
      <c r="S2540" s="240"/>
      <c r="T2540" s="240"/>
      <c r="U2540" s="240"/>
      <c r="V2540" s="240"/>
      <c r="W2540" s="240"/>
      <c r="X2540" s="240"/>
      <c r="Y2540" s="240"/>
      <c r="Z2540" s="240"/>
      <c r="AA2540" s="240"/>
      <c r="AB2540" s="240"/>
      <c r="AC2540" s="240"/>
      <c r="AD2540" s="240"/>
      <c r="AE2540" s="240"/>
      <c r="AF2540" s="240"/>
      <c r="AG2540" s="240"/>
      <c r="AH2540" s="240"/>
      <c r="AI2540" s="240"/>
      <c r="AJ2540" s="240"/>
      <c r="AK2540" s="240"/>
      <c r="AL2540" s="240"/>
      <c r="AM2540" s="240"/>
      <c r="AN2540" s="240"/>
      <c r="AO2540" s="240"/>
      <c r="AP2540" s="240"/>
      <c r="AQ2540" s="240"/>
      <c r="AR2540" s="240"/>
      <c r="AS2540" s="240"/>
      <c r="AT2540" s="240"/>
      <c r="AU2540" s="240"/>
      <c r="AV2540" s="240"/>
      <c r="AW2540" s="240"/>
      <c r="AX2540" s="240"/>
      <c r="AY2540" s="240"/>
      <c r="AZ2540" s="240"/>
      <c r="BA2540" s="240"/>
      <c r="BB2540" s="240"/>
      <c r="BC2540" s="240"/>
      <c r="BD2540" s="240"/>
      <c r="BE2540" s="240"/>
      <c r="BF2540" s="240"/>
      <c r="BG2540" s="240"/>
      <c r="BH2540" s="240"/>
      <c r="BI2540" s="240"/>
      <c r="BJ2540" s="240"/>
      <c r="BK2540" s="240"/>
      <c r="BL2540" s="240"/>
      <c r="BM2540" s="240"/>
      <c r="BN2540" s="240"/>
      <c r="BO2540" s="240"/>
      <c r="BP2540" s="240"/>
      <c r="BQ2540" s="240"/>
      <c r="BR2540" s="240"/>
      <c r="BS2540" s="240"/>
      <c r="BT2540" s="240"/>
      <c r="BU2540" s="240"/>
      <c r="BV2540" s="240"/>
      <c r="BW2540" s="240"/>
      <c r="BX2540" s="240"/>
      <c r="BY2540" s="240"/>
      <c r="BZ2540" s="240"/>
      <c r="CA2540" s="240"/>
      <c r="CB2540" s="240"/>
      <c r="CC2540" s="240"/>
      <c r="CD2540" s="240"/>
      <c r="CE2540" s="240"/>
      <c r="CF2540" s="240"/>
      <c r="CG2540" s="240"/>
      <c r="CH2540" s="240"/>
      <c r="CI2540" s="240"/>
      <c r="CJ2540" s="240"/>
      <c r="CK2540" s="240"/>
      <c r="CL2540" s="240"/>
      <c r="CN2540" s="240"/>
      <c r="CO2540" s="240"/>
      <c r="CP2540" s="240"/>
      <c r="CQ2540" s="240"/>
      <c r="CR2540" s="240"/>
      <c r="CS2540" s="240"/>
      <c r="CT2540" s="240"/>
      <c r="CU2540" s="240"/>
      <c r="CV2540" s="240"/>
      <c r="CW2540" s="240"/>
      <c r="CX2540" s="240"/>
      <c r="CY2540" s="240"/>
      <c r="CZ2540" s="240"/>
      <c r="DA2540" s="240"/>
      <c r="DB2540" s="240"/>
      <c r="DC2540" s="240"/>
      <c r="DD2540" s="240"/>
      <c r="DE2540" s="240"/>
      <c r="DF2540" s="240"/>
      <c r="DG2540" s="240"/>
      <c r="DH2540" s="240"/>
      <c r="DI2540" s="240"/>
      <c r="DJ2540" s="240"/>
      <c r="DK2540" s="240"/>
      <c r="DL2540" s="240"/>
    </row>
    <row r="2541" spans="1:116" x14ac:dyDescent="0.4">
      <c r="D2541" t="s">
        <v>554</v>
      </c>
      <c r="E2541" s="8"/>
      <c r="G2541" s="323" t="s">
        <v>550</v>
      </c>
      <c r="H2541" s="16">
        <v>0.05</v>
      </c>
      <c r="I2541">
        <f t="shared" ref="I2541:I2542" si="4915">I2540+1</f>
        <v>3</v>
      </c>
      <c r="J2541"/>
      <c r="K2541" s="38"/>
      <c r="L2541" s="38"/>
      <c r="M2541" s="38"/>
      <c r="N2541" s="38"/>
      <c r="O2541" s="38"/>
      <c r="P2541" s="38"/>
      <c r="R2541" s="15"/>
      <c r="S2541" s="240"/>
      <c r="T2541" s="240"/>
      <c r="U2541" s="240"/>
      <c r="V2541" s="240"/>
      <c r="W2541" s="240"/>
      <c r="X2541" s="240"/>
      <c r="Y2541" s="240"/>
      <c r="Z2541" s="240"/>
      <c r="AA2541" s="240"/>
      <c r="AB2541" s="240"/>
      <c r="AC2541" s="240"/>
      <c r="AD2541" s="240"/>
      <c r="AE2541" s="240"/>
      <c r="AF2541" s="240"/>
      <c r="AG2541" s="240"/>
      <c r="AH2541" s="240"/>
      <c r="AI2541" s="240"/>
      <c r="AJ2541" s="240"/>
      <c r="AK2541" s="240"/>
      <c r="AL2541" s="240"/>
      <c r="AM2541" s="240"/>
      <c r="AN2541" s="240"/>
      <c r="AO2541" s="240"/>
      <c r="AP2541" s="240"/>
      <c r="AQ2541" s="240"/>
      <c r="AR2541" s="240"/>
      <c r="AS2541" s="240"/>
      <c r="AT2541" s="240"/>
      <c r="AU2541" s="240"/>
      <c r="AV2541" s="240"/>
      <c r="AW2541" s="240"/>
      <c r="AX2541" s="240"/>
      <c r="AY2541" s="240"/>
      <c r="AZ2541" s="240"/>
      <c r="BA2541" s="240"/>
      <c r="BB2541" s="240"/>
      <c r="BC2541" s="240"/>
      <c r="BD2541" s="240"/>
      <c r="BE2541" s="240"/>
      <c r="BF2541" s="240"/>
      <c r="BG2541" s="240"/>
      <c r="BH2541" s="240"/>
      <c r="BI2541" s="240"/>
      <c r="BJ2541" s="240"/>
      <c r="BK2541" s="240"/>
      <c r="BL2541" s="240"/>
      <c r="BM2541" s="240"/>
      <c r="BN2541" s="240"/>
      <c r="BO2541" s="240"/>
      <c r="BP2541" s="240"/>
      <c r="BQ2541" s="240"/>
      <c r="BR2541" s="240"/>
      <c r="BS2541" s="240"/>
      <c r="BT2541" s="240"/>
      <c r="BU2541" s="240"/>
      <c r="BV2541" s="240"/>
      <c r="BW2541" s="240"/>
      <c r="BX2541" s="240"/>
      <c r="BY2541" s="240"/>
      <c r="BZ2541" s="240"/>
      <c r="CA2541" s="240"/>
      <c r="CB2541" s="240"/>
      <c r="CC2541" s="240"/>
      <c r="CD2541" s="240"/>
      <c r="CE2541" s="240"/>
      <c r="CF2541" s="240"/>
      <c r="CG2541" s="240"/>
      <c r="CH2541" s="240"/>
      <c r="CI2541" s="240"/>
      <c r="CJ2541" s="240"/>
      <c r="CK2541" s="240"/>
      <c r="CL2541" s="240"/>
      <c r="CN2541" s="240"/>
      <c r="CO2541" s="240"/>
      <c r="CP2541" s="240"/>
      <c r="CQ2541" s="240"/>
      <c r="CR2541" s="240"/>
      <c r="CS2541" s="240"/>
      <c r="CT2541" s="240"/>
      <c r="CU2541" s="240"/>
      <c r="CV2541" s="240"/>
      <c r="CW2541" s="240"/>
      <c r="CX2541" s="240"/>
      <c r="CY2541" s="240"/>
      <c r="CZ2541" s="240"/>
      <c r="DA2541" s="240"/>
      <c r="DB2541" s="240"/>
      <c r="DC2541" s="240"/>
      <c r="DD2541" s="240"/>
      <c r="DE2541" s="240"/>
      <c r="DF2541" s="240"/>
      <c r="DG2541" s="240"/>
      <c r="DH2541" s="240"/>
      <c r="DI2541" s="240"/>
      <c r="DJ2541" s="240"/>
      <c r="DK2541" s="240"/>
      <c r="DL2541" s="240"/>
    </row>
    <row r="2542" spans="1:116" x14ac:dyDescent="0.4">
      <c r="D2542" t="s">
        <v>554</v>
      </c>
      <c r="E2542" s="8"/>
      <c r="G2542" s="323" t="s">
        <v>549</v>
      </c>
      <c r="H2542" s="16">
        <v>0.45</v>
      </c>
      <c r="I2542">
        <f t="shared" si="4915"/>
        <v>4</v>
      </c>
      <c r="J2542"/>
      <c r="K2542" s="38"/>
      <c r="L2542" s="38"/>
      <c r="M2542" s="38"/>
      <c r="N2542" s="38"/>
      <c r="O2542" s="38"/>
      <c r="P2542" s="38"/>
      <c r="R2542" s="15"/>
      <c r="S2542" s="240"/>
      <c r="T2542" s="240"/>
      <c r="U2542" s="240"/>
      <c r="V2542" s="240"/>
      <c r="W2542" s="240"/>
      <c r="X2542" s="240"/>
      <c r="Y2542" s="240"/>
      <c r="Z2542" s="240"/>
      <c r="AA2542" s="240"/>
      <c r="AB2542" s="240"/>
      <c r="AC2542" s="240"/>
      <c r="AD2542" s="240"/>
      <c r="AE2542" s="240"/>
      <c r="AF2542" s="240"/>
      <c r="AG2542" s="240"/>
      <c r="AH2542" s="240"/>
      <c r="AI2542" s="240"/>
      <c r="AJ2542" s="240"/>
      <c r="AK2542" s="240"/>
      <c r="AL2542" s="240"/>
      <c r="AM2542" s="240"/>
      <c r="AN2542" s="240"/>
      <c r="AO2542" s="240"/>
      <c r="AP2542" s="240"/>
      <c r="AQ2542" s="240"/>
      <c r="AR2542" s="240"/>
      <c r="AS2542" s="240"/>
      <c r="AT2542" s="240"/>
      <c r="AU2542" s="240"/>
      <c r="AV2542" s="240"/>
      <c r="AW2542" s="240"/>
      <c r="AX2542" s="240"/>
      <c r="AY2542" s="240"/>
      <c r="AZ2542" s="240"/>
      <c r="BA2542" s="240"/>
      <c r="BB2542" s="240"/>
      <c r="BC2542" s="240"/>
      <c r="BD2542" s="240"/>
      <c r="BE2542" s="240"/>
      <c r="BF2542" s="240"/>
      <c r="BG2542" s="240"/>
      <c r="BH2542" s="240"/>
      <c r="BI2542" s="240"/>
      <c r="BJ2542" s="240"/>
      <c r="BK2542" s="240"/>
      <c r="BL2542" s="240"/>
      <c r="BM2542" s="240"/>
      <c r="BN2542" s="240"/>
      <c r="BO2542" s="240"/>
      <c r="BP2542" s="240"/>
      <c r="BQ2542" s="240"/>
      <c r="BR2542" s="240"/>
      <c r="BS2542" s="240"/>
      <c r="BT2542" s="240"/>
      <c r="BU2542" s="240"/>
      <c r="BV2542" s="240"/>
      <c r="BW2542" s="240"/>
      <c r="BX2542" s="240"/>
      <c r="BY2542" s="240"/>
      <c r="BZ2542" s="240"/>
      <c r="CA2542" s="240"/>
      <c r="CB2542" s="240"/>
      <c r="CC2542" s="240"/>
      <c r="CD2542" s="240"/>
      <c r="CE2542" s="240"/>
      <c r="CF2542" s="240"/>
      <c r="CG2542" s="240"/>
      <c r="CH2542" s="240"/>
      <c r="CI2542" s="240"/>
      <c r="CJ2542" s="240"/>
      <c r="CK2542" s="240"/>
      <c r="CL2542" s="240"/>
      <c r="CN2542" s="240"/>
      <c r="CO2542" s="240"/>
      <c r="CP2542" s="240"/>
      <c r="CQ2542" s="240"/>
      <c r="CR2542" s="240"/>
      <c r="CS2542" s="240"/>
      <c r="CT2542" s="240"/>
      <c r="CU2542" s="240"/>
      <c r="CV2542" s="240"/>
      <c r="CW2542" s="240"/>
      <c r="CX2542" s="240"/>
      <c r="CY2542" s="240"/>
      <c r="CZ2542" s="240"/>
      <c r="DA2542" s="240"/>
      <c r="DB2542" s="240"/>
      <c r="DC2542" s="240"/>
      <c r="DD2542" s="240"/>
      <c r="DE2542" s="240"/>
      <c r="DF2542" s="240"/>
      <c r="DG2542" s="240"/>
      <c r="DH2542" s="240"/>
      <c r="DI2542" s="240"/>
      <c r="DJ2542" s="240"/>
      <c r="DK2542" s="240"/>
      <c r="DL2542" s="240"/>
    </row>
    <row r="2543" spans="1:116" x14ac:dyDescent="0.4">
      <c r="D2543" t="s">
        <v>554</v>
      </c>
      <c r="E2543" s="8"/>
      <c r="G2543" s="145" t="s">
        <v>62</v>
      </c>
      <c r="H2543" s="34">
        <f>1-SUM(H2539:H2542)</f>
        <v>5.0000000000000044E-2</v>
      </c>
      <c r="I2543" s="60"/>
      <c r="J2543" s="60"/>
      <c r="K2543" s="38"/>
      <c r="L2543" s="38"/>
      <c r="M2543" s="38"/>
      <c r="N2543" s="38"/>
      <c r="O2543" s="38"/>
      <c r="P2543" s="38"/>
      <c r="R2543" s="15"/>
      <c r="S2543" s="240"/>
      <c r="T2543" s="240"/>
      <c r="U2543" s="240"/>
      <c r="V2543" s="240"/>
      <c r="W2543" s="240"/>
      <c r="X2543" s="240"/>
      <c r="Y2543" s="240"/>
      <c r="Z2543" s="240"/>
      <c r="AA2543" s="240"/>
      <c r="AB2543" s="240"/>
      <c r="AC2543" s="240"/>
      <c r="AD2543" s="240"/>
      <c r="AE2543" s="240"/>
      <c r="AF2543" s="240"/>
      <c r="AG2543" s="240"/>
      <c r="AH2543" s="240"/>
      <c r="AI2543" s="240"/>
      <c r="AJ2543" s="240"/>
      <c r="AK2543" s="240"/>
      <c r="AL2543" s="240"/>
      <c r="AM2543" s="240"/>
      <c r="AN2543" s="240"/>
      <c r="AO2543" s="240"/>
      <c r="AP2543" s="240"/>
      <c r="AQ2543" s="240"/>
      <c r="AR2543" s="240"/>
      <c r="AS2543" s="240"/>
      <c r="AT2543" s="240"/>
      <c r="AU2543" s="240"/>
      <c r="AV2543" s="240"/>
      <c r="AW2543" s="240"/>
      <c r="AX2543" s="240"/>
      <c r="AY2543" s="240"/>
      <c r="AZ2543" s="240"/>
      <c r="BA2543" s="240"/>
      <c r="BB2543" s="240"/>
      <c r="BC2543" s="240"/>
      <c r="BD2543" s="240"/>
      <c r="BE2543" s="240"/>
      <c r="BF2543" s="240"/>
      <c r="BG2543" s="240"/>
      <c r="BH2543" s="240"/>
      <c r="BI2543" s="240"/>
      <c r="BJ2543" s="240"/>
      <c r="BK2543" s="240"/>
      <c r="BL2543" s="240"/>
      <c r="BM2543" s="240"/>
      <c r="BN2543" s="240"/>
      <c r="BO2543" s="240"/>
      <c r="BP2543" s="240"/>
      <c r="BQ2543" s="240"/>
      <c r="BR2543" s="240"/>
      <c r="BS2543" s="240"/>
      <c r="BT2543" s="240"/>
      <c r="BU2543" s="240"/>
      <c r="BV2543" s="240"/>
      <c r="BW2543" s="240"/>
      <c r="BX2543" s="240"/>
      <c r="BY2543" s="240"/>
      <c r="BZ2543" s="240"/>
      <c r="CA2543" s="240"/>
      <c r="CB2543" s="240"/>
      <c r="CC2543" s="240"/>
      <c r="CD2543" s="240"/>
      <c r="CE2543" s="240"/>
      <c r="CF2543" s="240"/>
      <c r="CG2543" s="240"/>
      <c r="CH2543" s="240"/>
      <c r="CI2543" s="240"/>
      <c r="CJ2543" s="240"/>
      <c r="CK2543" s="240"/>
      <c r="CL2543" s="240"/>
      <c r="CN2543" s="240"/>
      <c r="CO2543" s="240"/>
      <c r="CP2543" s="240"/>
      <c r="CQ2543" s="240"/>
      <c r="CR2543" s="240"/>
      <c r="CS2543" s="240"/>
      <c r="CT2543" s="240"/>
      <c r="CU2543" s="240"/>
      <c r="CV2543" s="240"/>
      <c r="CW2543" s="240"/>
      <c r="CX2543" s="240"/>
      <c r="CY2543" s="240"/>
      <c r="CZ2543" s="240"/>
      <c r="DA2543" s="240"/>
      <c r="DB2543" s="240"/>
      <c r="DC2543" s="240"/>
      <c r="DD2543" s="240"/>
      <c r="DE2543" s="240"/>
      <c r="DF2543" s="240"/>
      <c r="DG2543" s="240"/>
      <c r="DH2543" s="240"/>
      <c r="DI2543" s="240"/>
      <c r="DJ2543" s="240"/>
      <c r="DK2543" s="240"/>
      <c r="DL2543" s="240"/>
    </row>
    <row r="2544" spans="1:116" x14ac:dyDescent="0.4">
      <c r="B2544" t="s">
        <v>332</v>
      </c>
      <c r="D2544" t="s">
        <v>554</v>
      </c>
      <c r="E2544" s="8" t="str">
        <f t="shared" ref="E2544" si="4916">ROW()&amp;" "&amp;D2544</f>
        <v>2544 SEASON QUARTER-TR-R</v>
      </c>
      <c r="G2544" s="136" t="str">
        <f t="shared" ref="G2544:G2551" si="4917">G2526</f>
        <v>Surgical procedures</v>
      </c>
      <c r="H2544" s="12"/>
      <c r="I2544" s="60"/>
      <c r="J2544" s="60"/>
      <c r="K2544" s="38"/>
      <c r="L2544" s="38"/>
      <c r="M2544" s="38"/>
      <c r="N2544" s="38"/>
      <c r="O2544" s="38"/>
      <c r="P2544" s="38"/>
      <c r="R2544" s="15"/>
      <c r="S2544" s="240"/>
      <c r="T2544" s="240"/>
      <c r="U2544" s="240"/>
      <c r="V2544" s="240"/>
      <c r="W2544" s="240"/>
      <c r="X2544" s="240"/>
      <c r="Y2544" s="240"/>
      <c r="Z2544" s="240"/>
      <c r="AA2544" s="240"/>
      <c r="AB2544" s="240"/>
      <c r="AC2544" s="240"/>
      <c r="AD2544" s="240"/>
      <c r="AE2544" s="240"/>
      <c r="AF2544" s="240"/>
      <c r="AG2544" s="240"/>
      <c r="AH2544" s="240"/>
      <c r="AI2544" s="240"/>
      <c r="AJ2544" s="240"/>
      <c r="AK2544" s="240"/>
      <c r="AL2544" s="240"/>
      <c r="AM2544" s="240"/>
      <c r="AN2544" s="240"/>
      <c r="AO2544" s="240"/>
      <c r="AP2544" s="240"/>
      <c r="AQ2544" s="240"/>
      <c r="AR2544" s="240"/>
      <c r="AS2544" s="240"/>
      <c r="AT2544" s="240"/>
      <c r="AU2544" s="240"/>
      <c r="AV2544" s="240"/>
      <c r="AW2544" s="240"/>
      <c r="AX2544" s="240"/>
      <c r="AY2544" s="240"/>
      <c r="AZ2544" s="240"/>
      <c r="BA2544" s="240"/>
      <c r="BB2544" s="240"/>
      <c r="BC2544" s="240"/>
      <c r="BD2544" s="240"/>
      <c r="BE2544" s="240"/>
      <c r="BF2544" s="240"/>
      <c r="BG2544" s="240"/>
      <c r="BH2544" s="240"/>
      <c r="BI2544" s="240"/>
      <c r="BJ2544" s="240"/>
      <c r="BK2544" s="240"/>
      <c r="BL2544" s="240"/>
      <c r="BM2544" s="240"/>
      <c r="BN2544" s="240"/>
      <c r="BO2544" s="240"/>
      <c r="BP2544" s="240"/>
      <c r="BQ2544" s="240"/>
      <c r="BR2544" s="240"/>
      <c r="BS2544" s="240"/>
      <c r="BT2544" s="240"/>
      <c r="BU2544" s="240"/>
      <c r="BV2544" s="240"/>
      <c r="BW2544" s="240"/>
      <c r="BX2544" s="240"/>
      <c r="BY2544" s="240"/>
      <c r="BZ2544" s="240"/>
      <c r="CA2544" s="240"/>
      <c r="CB2544" s="240"/>
      <c r="CC2544" s="240"/>
      <c r="CD2544" s="240"/>
      <c r="CE2544" s="240"/>
      <c r="CF2544" s="240"/>
      <c r="CG2544" s="240"/>
      <c r="CH2544" s="240"/>
      <c r="CI2544" s="240"/>
      <c r="CJ2544" s="240"/>
      <c r="CK2544" s="240"/>
      <c r="CL2544" s="240"/>
      <c r="CN2544" s="60"/>
      <c r="CO2544" s="76"/>
      <c r="CP2544" s="76"/>
      <c r="CQ2544" s="76"/>
      <c r="CR2544" s="76"/>
      <c r="CS2544" s="76"/>
      <c r="CT2544" s="76"/>
      <c r="CU2544" s="76"/>
      <c r="CV2544" s="76"/>
      <c r="CW2544" s="76"/>
      <c r="CX2544" s="76"/>
      <c r="CY2544" s="76"/>
      <c r="CZ2544" s="76"/>
      <c r="DA2544" s="76"/>
      <c r="DB2544" s="76"/>
      <c r="DC2544" s="76"/>
      <c r="DD2544" s="76"/>
      <c r="DE2544" s="76"/>
      <c r="DF2544" s="76"/>
      <c r="DG2544" s="76"/>
      <c r="DH2544" s="76"/>
      <c r="DI2544" s="76"/>
      <c r="DJ2544" s="76"/>
      <c r="DK2544" s="76"/>
      <c r="DL2544" s="76"/>
    </row>
    <row r="2545" spans="1:116" x14ac:dyDescent="0.4">
      <c r="B2545" t="s">
        <v>332</v>
      </c>
      <c r="D2545" t="s">
        <v>554</v>
      </c>
      <c r="E2545" s="8" t="str">
        <f>ROW()&amp;" "&amp;D2545</f>
        <v>2545 SEASON QUARTER-TR-R</v>
      </c>
      <c r="G2545" s="136" t="str">
        <f t="shared" si="4917"/>
        <v>procedure</v>
      </c>
      <c r="H2545" s="27"/>
      <c r="I2545" s="78"/>
      <c r="J2545" s="78"/>
      <c r="K2545" s="33"/>
      <c r="L2545" s="33"/>
      <c r="M2545" s="33"/>
      <c r="N2545" s="33"/>
      <c r="O2545" s="33"/>
      <c r="P2545" s="33"/>
      <c r="R2545" s="33"/>
      <c r="S2545" s="80"/>
      <c r="T2545" s="80"/>
      <c r="U2545" s="80"/>
      <c r="V2545" s="80"/>
      <c r="W2545" s="80"/>
      <c r="X2545" s="80"/>
      <c r="Y2545" s="80"/>
      <c r="Z2545" s="80"/>
      <c r="AA2545" s="80"/>
      <c r="AB2545" s="80"/>
      <c r="AC2545" s="80"/>
      <c r="AD2545" s="80"/>
      <c r="AE2545" s="80"/>
      <c r="AF2545" s="80"/>
      <c r="AG2545" s="80"/>
      <c r="AH2545" s="80"/>
      <c r="AI2545" s="80"/>
      <c r="AJ2545" s="80"/>
      <c r="AK2545" s="80"/>
      <c r="AL2545" s="80"/>
      <c r="AM2545" s="80"/>
      <c r="AN2545" s="80"/>
      <c r="AO2545" s="80"/>
      <c r="AP2545" s="80"/>
      <c r="AQ2545" s="80"/>
      <c r="AR2545" s="80"/>
      <c r="AS2545" s="80"/>
      <c r="AT2545" s="80"/>
      <c r="AU2545" s="80"/>
      <c r="AV2545" s="80"/>
      <c r="AW2545" s="80"/>
      <c r="AX2545" s="80"/>
      <c r="AY2545" s="80"/>
      <c r="AZ2545" s="80"/>
      <c r="BA2545" s="80"/>
      <c r="BB2545" s="80"/>
      <c r="BC2545" s="80"/>
      <c r="BD2545" s="80"/>
      <c r="BE2545" s="80"/>
      <c r="BF2545" s="80"/>
      <c r="BG2545" s="80"/>
      <c r="BH2545" s="80"/>
      <c r="BI2545" s="80"/>
      <c r="BJ2545" s="80"/>
      <c r="BK2545" s="80"/>
      <c r="BL2545" s="80"/>
      <c r="BM2545" s="80"/>
      <c r="BN2545" s="80"/>
      <c r="BO2545" s="80"/>
      <c r="BP2545" s="80"/>
      <c r="BQ2545" s="80"/>
      <c r="BR2545" s="80"/>
      <c r="BS2545" s="80"/>
      <c r="BT2545" s="80"/>
      <c r="BU2545" s="80"/>
      <c r="BV2545" s="80"/>
      <c r="BW2545" s="80"/>
      <c r="BX2545" s="80"/>
      <c r="BY2545" s="80"/>
      <c r="BZ2545" s="80"/>
      <c r="CA2545" s="80"/>
      <c r="CB2545" s="80"/>
      <c r="CC2545" s="80"/>
      <c r="CD2545" s="80"/>
      <c r="CE2545" s="80"/>
      <c r="CF2545" s="80"/>
      <c r="CG2545" s="80"/>
      <c r="CH2545" s="80"/>
      <c r="CI2545" s="80"/>
      <c r="CJ2545" s="80"/>
      <c r="CK2545" s="80"/>
      <c r="CL2545" s="80"/>
      <c r="CN2545" s="78"/>
      <c r="CO2545" s="77"/>
      <c r="CP2545" s="77"/>
      <c r="CQ2545" s="77"/>
      <c r="CR2545" s="77"/>
      <c r="CS2545" s="77"/>
      <c r="CT2545" s="77"/>
      <c r="CU2545" s="77"/>
      <c r="CV2545" s="77"/>
      <c r="CW2545" s="77"/>
      <c r="CX2545" s="77"/>
      <c r="CY2545" s="77"/>
      <c r="CZ2545" s="77"/>
      <c r="DA2545" s="77"/>
      <c r="DB2545" s="77"/>
      <c r="DC2545" s="77"/>
      <c r="DD2545" s="77"/>
      <c r="DE2545" s="77"/>
      <c r="DF2545" s="77"/>
      <c r="DG2545" s="77"/>
      <c r="DH2545" s="77"/>
      <c r="DI2545" s="77"/>
      <c r="DJ2545" s="77"/>
      <c r="DK2545" s="77"/>
      <c r="DL2545" s="77"/>
    </row>
    <row r="2546" spans="1:116" x14ac:dyDescent="0.4">
      <c r="B2546" t="s">
        <v>332</v>
      </c>
      <c r="D2546" t="s">
        <v>554</v>
      </c>
      <c r="E2546" s="8" t="str">
        <f t="shared" ref="E2546:E2551" si="4918">ROW()&amp;" "&amp;D2546</f>
        <v>2546 SEASON QUARTER-TR-R</v>
      </c>
      <c r="G2546" s="136" t="str">
        <f t="shared" si="4917"/>
        <v>Primary revenue driver</v>
      </c>
      <c r="H2546" s="27"/>
      <c r="I2546" s="78"/>
      <c r="J2546" s="78"/>
      <c r="K2546" s="33"/>
      <c r="L2546" s="33"/>
      <c r="M2546" s="33"/>
      <c r="N2546" s="33"/>
      <c r="O2546" s="33"/>
      <c r="P2546" s="33"/>
      <c r="R2546" s="33"/>
      <c r="S2546" s="1"/>
      <c r="T2546" s="80"/>
      <c r="U2546" s="80"/>
      <c r="V2546" s="80"/>
      <c r="W2546" s="80"/>
      <c r="X2546" s="80"/>
      <c r="Y2546" s="80"/>
      <c r="Z2546" s="80"/>
      <c r="AA2546" s="80"/>
      <c r="AB2546" s="80"/>
      <c r="AC2546" s="80"/>
      <c r="AD2546" s="80"/>
      <c r="AE2546" s="80"/>
      <c r="AF2546" s="80"/>
      <c r="AG2546" s="80"/>
      <c r="AH2546" s="80"/>
      <c r="AI2546" s="80"/>
      <c r="AJ2546" s="80"/>
      <c r="AK2546" s="80"/>
      <c r="AL2546" s="80"/>
      <c r="AM2546" s="80"/>
      <c r="AN2546" s="80"/>
      <c r="AO2546" s="80"/>
      <c r="AP2546" s="80"/>
      <c r="AQ2546" s="80"/>
      <c r="AR2546" s="80"/>
      <c r="AS2546" s="80"/>
      <c r="AT2546" s="80"/>
      <c r="AU2546" s="80"/>
      <c r="AV2546" s="80"/>
      <c r="AW2546" s="80"/>
      <c r="AX2546" s="80"/>
      <c r="AY2546" s="80"/>
      <c r="AZ2546" s="80"/>
      <c r="BA2546" s="80"/>
      <c r="BB2546" s="80"/>
      <c r="BC2546" s="80"/>
      <c r="BD2546" s="80"/>
      <c r="BE2546" s="80"/>
      <c r="BF2546" s="80"/>
      <c r="BG2546" s="80"/>
      <c r="BH2546" s="80"/>
      <c r="BI2546" s="80"/>
      <c r="BJ2546" s="80"/>
      <c r="BK2546" s="80"/>
      <c r="BL2546" s="80"/>
      <c r="BM2546" s="80"/>
      <c r="BN2546" s="80"/>
      <c r="BO2546" s="80"/>
      <c r="BP2546" s="80"/>
      <c r="BQ2546" s="80"/>
      <c r="BR2546" s="80"/>
      <c r="BS2546" s="80"/>
      <c r="BT2546" s="80"/>
      <c r="BU2546" s="80"/>
      <c r="BV2546" s="80"/>
      <c r="BW2546" s="80"/>
      <c r="BX2546" s="80"/>
      <c r="BY2546" s="80"/>
      <c r="BZ2546" s="80"/>
      <c r="CA2546" s="80"/>
      <c r="CB2546" s="80"/>
      <c r="CC2546" s="80"/>
      <c r="CD2546" s="80"/>
      <c r="CE2546" s="80"/>
      <c r="CF2546" s="80"/>
      <c r="CG2546" s="80"/>
      <c r="CH2546" s="80"/>
      <c r="CI2546" s="80"/>
      <c r="CJ2546" s="80"/>
      <c r="CK2546" s="80"/>
      <c r="CL2546" s="80"/>
      <c r="CN2546" s="80">
        <f t="shared" ref="CN2546" si="4919">CN2528</f>
        <v>0</v>
      </c>
      <c r="CO2546" s="4" t="str">
        <f>ADDRESS(ROW(CO2536),COLUMN(CO2536),2)</f>
        <v>CO$2536</v>
      </c>
      <c r="CP2546" s="4" t="str">
        <f t="shared" ref="CP2546:DL2546" si="4920">ADDRESS(ROW(CP2536),COLUMN(CP2536),2)</f>
        <v>CP$2536</v>
      </c>
      <c r="CQ2546" s="4" t="str">
        <f t="shared" si="4920"/>
        <v>CQ$2536</v>
      </c>
      <c r="CR2546" s="4" t="str">
        <f t="shared" si="4920"/>
        <v>CR$2536</v>
      </c>
      <c r="CS2546" s="4" t="str">
        <f t="shared" si="4920"/>
        <v>CS$2536</v>
      </c>
      <c r="CT2546" s="4" t="str">
        <f t="shared" si="4920"/>
        <v>CT$2536</v>
      </c>
      <c r="CU2546" s="4" t="str">
        <f t="shared" si="4920"/>
        <v>CU$2536</v>
      </c>
      <c r="CV2546" s="4" t="str">
        <f t="shared" si="4920"/>
        <v>CV$2536</v>
      </c>
      <c r="CW2546" s="4" t="str">
        <f t="shared" si="4920"/>
        <v>CW$2536</v>
      </c>
      <c r="CX2546" s="4" t="str">
        <f t="shared" si="4920"/>
        <v>CX$2536</v>
      </c>
      <c r="CY2546" s="4" t="str">
        <f t="shared" si="4920"/>
        <v>CY$2536</v>
      </c>
      <c r="CZ2546" s="4" t="str">
        <f t="shared" si="4920"/>
        <v>CZ$2536</v>
      </c>
      <c r="DA2546" s="4" t="str">
        <f t="shared" si="4920"/>
        <v>DA$2536</v>
      </c>
      <c r="DB2546" s="4" t="str">
        <f t="shared" si="4920"/>
        <v>DB$2536</v>
      </c>
      <c r="DC2546" s="4" t="str">
        <f t="shared" si="4920"/>
        <v>DC$2536</v>
      </c>
      <c r="DD2546" s="4" t="str">
        <f t="shared" si="4920"/>
        <v>DD$2536</v>
      </c>
      <c r="DE2546" s="4" t="str">
        <f t="shared" si="4920"/>
        <v>DE$2536</v>
      </c>
      <c r="DF2546" s="4" t="str">
        <f t="shared" si="4920"/>
        <v>DF$2536</v>
      </c>
      <c r="DG2546" s="4" t="str">
        <f t="shared" si="4920"/>
        <v>DG$2536</v>
      </c>
      <c r="DH2546" s="4" t="str">
        <f t="shared" si="4920"/>
        <v>DH$2536</v>
      </c>
      <c r="DI2546" s="4" t="str">
        <f t="shared" si="4920"/>
        <v>DI$2536</v>
      </c>
      <c r="DJ2546" s="4" t="str">
        <f t="shared" si="4920"/>
        <v>DJ$2536</v>
      </c>
      <c r="DK2546" s="4" t="str">
        <f t="shared" si="4920"/>
        <v>DK$2536</v>
      </c>
      <c r="DL2546" s="4" t="str">
        <f t="shared" si="4920"/>
        <v>DL$2536</v>
      </c>
    </row>
    <row r="2547" spans="1:116" x14ac:dyDescent="0.4">
      <c r="B2547" t="s">
        <v>332</v>
      </c>
      <c r="D2547" t="s">
        <v>554</v>
      </c>
      <c r="E2547" s="8" t="str">
        <f t="shared" si="4918"/>
        <v>2547 SEASON QUARTER-TR-R</v>
      </c>
      <c r="G2547" s="136" t="str">
        <f t="shared" si="4917"/>
        <v>Primary volume driver</v>
      </c>
      <c r="K2547" s="53"/>
      <c r="L2547" s="53"/>
      <c r="M2547" s="53"/>
      <c r="N2547" s="53"/>
      <c r="O2547" s="53"/>
      <c r="P2547" s="53"/>
      <c r="R2547" s="24"/>
      <c r="S2547" s="80"/>
      <c r="T2547" s="80"/>
      <c r="U2547" s="80"/>
      <c r="V2547" s="80"/>
      <c r="W2547" s="80"/>
      <c r="X2547" s="80"/>
      <c r="Y2547" s="80"/>
      <c r="Z2547" s="80"/>
      <c r="AA2547" s="80"/>
      <c r="AB2547" s="80"/>
      <c r="AC2547" s="80"/>
      <c r="AD2547" s="80"/>
      <c r="AE2547" s="80"/>
      <c r="AF2547" s="80"/>
      <c r="AG2547" s="80"/>
      <c r="AH2547" s="80"/>
      <c r="AI2547" s="80"/>
      <c r="AJ2547" s="80"/>
      <c r="AK2547" s="80"/>
      <c r="AL2547" s="80"/>
      <c r="AM2547" s="80"/>
      <c r="AN2547" s="80"/>
      <c r="AO2547" s="80"/>
      <c r="AP2547" s="80"/>
      <c r="AQ2547" s="80"/>
      <c r="AR2547" s="80"/>
      <c r="AS2547" s="80"/>
      <c r="AT2547" s="80"/>
      <c r="AU2547" s="80"/>
      <c r="AV2547" s="80"/>
      <c r="AW2547" s="80"/>
      <c r="AX2547" s="80"/>
      <c r="AY2547" s="80"/>
      <c r="AZ2547" s="80"/>
      <c r="BA2547" s="80"/>
      <c r="BB2547" s="80"/>
      <c r="BC2547" s="80"/>
      <c r="BD2547" s="80"/>
      <c r="BE2547" s="80"/>
      <c r="BF2547" s="80"/>
      <c r="BG2547" s="80"/>
      <c r="BH2547" s="80"/>
      <c r="BI2547" s="80"/>
      <c r="BJ2547" s="80"/>
      <c r="BK2547" s="80"/>
      <c r="BL2547" s="80"/>
      <c r="BM2547" s="80"/>
      <c r="BN2547" s="80"/>
      <c r="BO2547" s="80"/>
      <c r="BP2547" s="80"/>
      <c r="BQ2547" s="80"/>
      <c r="BR2547" s="80"/>
      <c r="BS2547" s="80"/>
      <c r="BT2547" s="80"/>
      <c r="BU2547" s="80"/>
      <c r="BV2547" s="80"/>
      <c r="BW2547" s="80"/>
      <c r="BX2547" s="80"/>
      <c r="BY2547" s="80"/>
      <c r="BZ2547" s="80"/>
      <c r="CA2547" s="80"/>
      <c r="CB2547" s="80"/>
      <c r="CC2547" s="80"/>
      <c r="CD2547" s="80"/>
      <c r="CE2547" s="80"/>
      <c r="CF2547" s="80"/>
      <c r="CG2547" s="80"/>
      <c r="CH2547" s="80"/>
      <c r="CI2547" s="80"/>
      <c r="CJ2547" s="80"/>
      <c r="CK2547" s="80"/>
      <c r="CL2547" s="80"/>
      <c r="CN2547" s="80">
        <f t="shared" ref="CN2547:DL2547" si="4921">CN2529</f>
        <v>0</v>
      </c>
      <c r="CO2547" s="80" t="str">
        <f t="shared" si="4921"/>
        <v>CO$17</v>
      </c>
      <c r="CP2547" s="80" t="str">
        <f t="shared" si="4921"/>
        <v>CP$17</v>
      </c>
      <c r="CQ2547" s="80" t="str">
        <f t="shared" si="4921"/>
        <v>CQ$17</v>
      </c>
      <c r="CR2547" s="80" t="str">
        <f t="shared" si="4921"/>
        <v>CR$17</v>
      </c>
      <c r="CS2547" s="80" t="str">
        <f t="shared" si="4921"/>
        <v>CS$17</v>
      </c>
      <c r="CT2547" s="80" t="str">
        <f t="shared" si="4921"/>
        <v>CT$17</v>
      </c>
      <c r="CU2547" s="80" t="str">
        <f t="shared" si="4921"/>
        <v>CU$17</v>
      </c>
      <c r="CV2547" s="80" t="str">
        <f t="shared" si="4921"/>
        <v>CV$17</v>
      </c>
      <c r="CW2547" s="80" t="str">
        <f t="shared" si="4921"/>
        <v>CW$17</v>
      </c>
      <c r="CX2547" s="80" t="str">
        <f t="shared" si="4921"/>
        <v>CX$17</v>
      </c>
      <c r="CY2547" s="80" t="str">
        <f t="shared" si="4921"/>
        <v>CY$17</v>
      </c>
      <c r="CZ2547" s="80" t="str">
        <f t="shared" si="4921"/>
        <v>CZ$17</v>
      </c>
      <c r="DA2547" s="80" t="str">
        <f t="shared" si="4921"/>
        <v>DA$17</v>
      </c>
      <c r="DB2547" s="80" t="str">
        <f t="shared" si="4921"/>
        <v>DB$17</v>
      </c>
      <c r="DC2547" s="80" t="str">
        <f t="shared" si="4921"/>
        <v>DC$17</v>
      </c>
      <c r="DD2547" s="80" t="str">
        <f t="shared" si="4921"/>
        <v>DD$17</v>
      </c>
      <c r="DE2547" s="80" t="str">
        <f t="shared" si="4921"/>
        <v>DE$17</v>
      </c>
      <c r="DF2547" s="80" t="str">
        <f t="shared" si="4921"/>
        <v>DF$17</v>
      </c>
      <c r="DG2547" s="80" t="str">
        <f t="shared" si="4921"/>
        <v>DG$17</v>
      </c>
      <c r="DH2547" s="80" t="str">
        <f t="shared" si="4921"/>
        <v>DH$17</v>
      </c>
      <c r="DI2547" s="80" t="str">
        <f t="shared" si="4921"/>
        <v>DI$17</v>
      </c>
      <c r="DJ2547" s="80" t="str">
        <f t="shared" si="4921"/>
        <v>DJ$17</v>
      </c>
      <c r="DK2547" s="80" t="str">
        <f t="shared" si="4921"/>
        <v>DK$17</v>
      </c>
      <c r="DL2547" s="80" t="str">
        <f t="shared" si="4921"/>
        <v>DL$17</v>
      </c>
    </row>
    <row r="2548" spans="1:116" x14ac:dyDescent="0.4">
      <c r="B2548" t="s">
        <v>332</v>
      </c>
      <c r="D2548" t="s">
        <v>554</v>
      </c>
      <c r="E2548" s="8" t="str">
        <f t="shared" si="4918"/>
        <v>2548 SEASON QUARTER-TR-R</v>
      </c>
      <c r="G2548" s="136" t="str">
        <f t="shared" si="4917"/>
        <v>(Secondary label)</v>
      </c>
      <c r="H2548" s="12"/>
      <c r="I2548" s="60"/>
      <c r="J2548" s="60"/>
      <c r="K2548" s="15"/>
      <c r="L2548" s="15"/>
      <c r="M2548" s="15"/>
      <c r="N2548" s="15"/>
      <c r="O2548" s="15"/>
      <c r="P2548" s="15"/>
      <c r="R2548" s="15"/>
      <c r="S2548" s="80"/>
      <c r="T2548" s="80"/>
      <c r="U2548" s="80"/>
      <c r="V2548" s="80"/>
      <c r="W2548" s="80"/>
      <c r="X2548" s="80"/>
      <c r="Y2548" s="80"/>
      <c r="Z2548" s="80"/>
      <c r="AA2548" s="80"/>
      <c r="AB2548" s="80"/>
      <c r="AC2548" s="80"/>
      <c r="AD2548" s="80"/>
      <c r="AE2548" s="80"/>
      <c r="AF2548" s="80"/>
      <c r="AG2548" s="80"/>
      <c r="AH2548" s="80"/>
      <c r="AI2548" s="80"/>
      <c r="AJ2548" s="80"/>
      <c r="AK2548" s="80"/>
      <c r="AL2548" s="80"/>
      <c r="AM2548" s="80"/>
      <c r="AN2548" s="80"/>
      <c r="AO2548" s="80"/>
      <c r="AP2548" s="80"/>
      <c r="AQ2548" s="80"/>
      <c r="AR2548" s="80"/>
      <c r="AS2548" s="80"/>
      <c r="AT2548" s="80"/>
      <c r="AU2548" s="80"/>
      <c r="AV2548" s="80"/>
      <c r="AW2548" s="80"/>
      <c r="AX2548" s="80"/>
      <c r="AY2548" s="80"/>
      <c r="AZ2548" s="80"/>
      <c r="BA2548" s="80"/>
      <c r="BB2548" s="80"/>
      <c r="BC2548" s="80"/>
      <c r="BD2548" s="80"/>
      <c r="BE2548" s="80"/>
      <c r="BF2548" s="80"/>
      <c r="BG2548" s="80"/>
      <c r="BH2548" s="80"/>
      <c r="BI2548" s="80"/>
      <c r="BJ2548" s="80"/>
      <c r="BK2548" s="80"/>
      <c r="BL2548" s="80"/>
      <c r="BM2548" s="80"/>
      <c r="BN2548" s="80"/>
      <c r="BO2548" s="80"/>
      <c r="BP2548" s="80"/>
      <c r="BQ2548" s="80"/>
      <c r="BR2548" s="80"/>
      <c r="BS2548" s="80"/>
      <c r="BT2548" s="80"/>
      <c r="BU2548" s="80"/>
      <c r="BV2548" s="80"/>
      <c r="BW2548" s="80"/>
      <c r="BX2548" s="80"/>
      <c r="BY2548" s="80"/>
      <c r="BZ2548" s="80"/>
      <c r="CA2548" s="80"/>
      <c r="CB2548" s="80"/>
      <c r="CC2548" s="80"/>
      <c r="CD2548" s="80"/>
      <c r="CE2548" s="80"/>
      <c r="CF2548" s="80"/>
      <c r="CG2548" s="80"/>
      <c r="CH2548" s="80"/>
      <c r="CI2548" s="80"/>
      <c r="CJ2548" s="80"/>
      <c r="CK2548" s="80"/>
      <c r="CL2548" s="80"/>
      <c r="CN2548" s="80"/>
      <c r="CO2548" s="80"/>
      <c r="CP2548" s="80"/>
      <c r="CQ2548" s="80"/>
      <c r="CR2548" s="80"/>
      <c r="CS2548" s="80"/>
      <c r="CT2548" s="80"/>
      <c r="CU2548" s="80"/>
      <c r="CV2548" s="80"/>
      <c r="CW2548" s="80"/>
      <c r="CX2548" s="80"/>
      <c r="CY2548" s="80"/>
      <c r="CZ2548" s="80"/>
      <c r="DA2548" s="80"/>
      <c r="DB2548" s="80"/>
      <c r="DC2548" s="80"/>
      <c r="DD2548" s="80"/>
      <c r="DE2548" s="80"/>
      <c r="DF2548" s="80"/>
      <c r="DG2548" s="80"/>
      <c r="DH2548" s="80"/>
      <c r="DI2548" s="80"/>
      <c r="DJ2548" s="80"/>
      <c r="DK2548" s="80"/>
      <c r="DL2548" s="80"/>
    </row>
    <row r="2549" spans="1:116" x14ac:dyDescent="0.4">
      <c r="B2549" t="s">
        <v>332</v>
      </c>
      <c r="D2549" t="s">
        <v>554</v>
      </c>
      <c r="E2549" s="8" t="str">
        <f t="shared" si="4918"/>
        <v>2549 SEASON QUARTER-TR-R</v>
      </c>
      <c r="G2549" s="136" t="str">
        <f t="shared" si="4917"/>
        <v xml:space="preserve">secondary unit </v>
      </c>
      <c r="H2549" s="12"/>
      <c r="I2549" s="60"/>
      <c r="J2549" s="60"/>
      <c r="K2549" s="15"/>
      <c r="L2549" s="15"/>
      <c r="M2549" s="15"/>
      <c r="N2549" s="15"/>
      <c r="O2549" s="15"/>
      <c r="P2549" s="15"/>
      <c r="R2549" s="15"/>
      <c r="S2549" s="76"/>
      <c r="T2549" s="76"/>
      <c r="U2549" s="76"/>
      <c r="V2549" s="76"/>
      <c r="W2549" s="76"/>
      <c r="X2549" s="76"/>
      <c r="Y2549" s="76"/>
      <c r="Z2549" s="76"/>
      <c r="AA2549" s="76"/>
      <c r="AB2549" s="76"/>
      <c r="AC2549" s="76"/>
      <c r="AD2549" s="76"/>
      <c r="AE2549" s="76"/>
      <c r="AF2549" s="76"/>
      <c r="AG2549" s="76"/>
      <c r="AH2549" s="76"/>
      <c r="AI2549" s="76"/>
      <c r="AJ2549" s="76"/>
      <c r="AK2549" s="76"/>
      <c r="AL2549" s="76"/>
      <c r="AM2549" s="76"/>
      <c r="AN2549" s="76"/>
      <c r="AO2549" s="76"/>
      <c r="AP2549" s="76"/>
      <c r="AQ2549" s="76"/>
      <c r="AR2549" s="76"/>
      <c r="AS2549" s="76"/>
      <c r="AT2549" s="76"/>
      <c r="AU2549" s="76"/>
      <c r="AV2549" s="76"/>
      <c r="AW2549" s="76"/>
      <c r="AX2549" s="76"/>
      <c r="AY2549" s="76"/>
      <c r="AZ2549" s="76"/>
      <c r="BA2549" s="76"/>
      <c r="BB2549" s="76"/>
      <c r="BC2549" s="76"/>
      <c r="BD2549" s="76"/>
      <c r="BE2549" s="76"/>
      <c r="BF2549" s="76"/>
      <c r="BG2549" s="76"/>
      <c r="BH2549" s="76"/>
      <c r="BI2549" s="76"/>
      <c r="BJ2549" s="76"/>
      <c r="BK2549" s="76"/>
      <c r="BL2549" s="76"/>
      <c r="BM2549" s="76"/>
      <c r="BN2549" s="76"/>
      <c r="BO2549" s="76"/>
      <c r="BP2549" s="76"/>
      <c r="BQ2549" s="76"/>
      <c r="BR2549" s="76"/>
      <c r="BS2549" s="76"/>
      <c r="BT2549" s="76"/>
      <c r="BU2549" s="76"/>
      <c r="BV2549" s="76"/>
      <c r="BW2549" s="76"/>
      <c r="BX2549" s="76"/>
      <c r="BY2549" s="76"/>
      <c r="BZ2549" s="76"/>
      <c r="CA2549" s="76"/>
      <c r="CB2549" s="76"/>
      <c r="CC2549" s="76"/>
      <c r="CD2549" s="76"/>
      <c r="CE2549" s="76"/>
      <c r="CF2549" s="76"/>
      <c r="CG2549" s="76"/>
      <c r="CH2549" s="76"/>
      <c r="CI2549" s="76"/>
      <c r="CJ2549" s="76"/>
      <c r="CK2549" s="76"/>
      <c r="CL2549" s="76"/>
      <c r="CN2549" s="76"/>
      <c r="CO2549" s="76"/>
      <c r="CP2549" s="76"/>
      <c r="CQ2549" s="76"/>
      <c r="CR2549" s="76"/>
      <c r="CS2549" s="76"/>
      <c r="CT2549" s="76"/>
      <c r="CU2549" s="76"/>
      <c r="CV2549" s="76"/>
      <c r="CW2549" s="76"/>
      <c r="CX2549" s="76"/>
      <c r="CY2549" s="76"/>
      <c r="CZ2549" s="76"/>
      <c r="DA2549" s="76"/>
      <c r="DB2549" s="76"/>
      <c r="DC2549" s="76"/>
      <c r="DD2549" s="76"/>
      <c r="DE2549" s="76"/>
      <c r="DF2549" s="76"/>
      <c r="DG2549" s="76"/>
      <c r="DH2549" s="76"/>
      <c r="DI2549" s="76"/>
      <c r="DJ2549" s="76"/>
      <c r="DK2549" s="76"/>
      <c r="DL2549" s="76"/>
    </row>
    <row r="2550" spans="1:116" x14ac:dyDescent="0.4">
      <c r="B2550" t="s">
        <v>332</v>
      </c>
      <c r="D2550" t="s">
        <v>554</v>
      </c>
      <c r="E2550" s="8" t="str">
        <f t="shared" si="4918"/>
        <v>2550 SEASON QUARTER-TR-R</v>
      </c>
      <c r="G2550" s="136" t="str">
        <f t="shared" si="4917"/>
        <v>Secondary revenue driver</v>
      </c>
      <c r="H2550" s="12"/>
      <c r="I2550" s="60"/>
      <c r="J2550" s="60"/>
      <c r="K2550" s="15"/>
      <c r="L2550" s="15"/>
      <c r="M2550" s="15"/>
      <c r="N2550" s="15"/>
      <c r="O2550" s="15"/>
      <c r="P2550" s="15"/>
      <c r="R2550" s="15"/>
      <c r="S2550" s="80"/>
      <c r="T2550" s="80"/>
      <c r="U2550" s="80"/>
      <c r="V2550" s="80"/>
      <c r="W2550" s="80"/>
      <c r="X2550" s="80"/>
      <c r="Y2550" s="80"/>
      <c r="Z2550" s="80"/>
      <c r="AA2550" s="80"/>
      <c r="AB2550" s="80"/>
      <c r="AC2550" s="80"/>
      <c r="AD2550" s="80"/>
      <c r="AE2550" s="80"/>
      <c r="AF2550" s="80"/>
      <c r="AG2550" s="80"/>
      <c r="AH2550" s="80"/>
      <c r="AI2550" s="80"/>
      <c r="AJ2550" s="80"/>
      <c r="AK2550" s="80"/>
      <c r="AL2550" s="80"/>
      <c r="AM2550" s="80"/>
      <c r="AN2550" s="80"/>
      <c r="AO2550" s="80"/>
      <c r="AP2550" s="80"/>
      <c r="AQ2550" s="80"/>
      <c r="AR2550" s="80"/>
      <c r="AS2550" s="80"/>
      <c r="AT2550" s="80"/>
      <c r="AU2550" s="80"/>
      <c r="AV2550" s="80"/>
      <c r="AW2550" s="80"/>
      <c r="AX2550" s="80"/>
      <c r="AY2550" s="80"/>
      <c r="AZ2550" s="80"/>
      <c r="BA2550" s="80"/>
      <c r="BB2550" s="80"/>
      <c r="BC2550" s="80"/>
      <c r="BD2550" s="80"/>
      <c r="BE2550" s="80"/>
      <c r="BF2550" s="80"/>
      <c r="BG2550" s="80"/>
      <c r="BH2550" s="80"/>
      <c r="BI2550" s="80"/>
      <c r="BJ2550" s="80"/>
      <c r="BK2550" s="80"/>
      <c r="BL2550" s="80"/>
      <c r="BM2550" s="80"/>
      <c r="BN2550" s="80"/>
      <c r="BO2550" s="80"/>
      <c r="BP2550" s="80"/>
      <c r="BQ2550" s="80"/>
      <c r="BR2550" s="80"/>
      <c r="BS2550" s="80"/>
      <c r="BT2550" s="80"/>
      <c r="BU2550" s="80"/>
      <c r="BV2550" s="80"/>
      <c r="BW2550" s="80"/>
      <c r="BX2550" s="80"/>
      <c r="BY2550" s="80"/>
      <c r="BZ2550" s="80"/>
      <c r="CA2550" s="80"/>
      <c r="CB2550" s="80"/>
      <c r="CC2550" s="80"/>
      <c r="CD2550" s="80"/>
      <c r="CE2550" s="80"/>
      <c r="CF2550" s="80"/>
      <c r="CG2550" s="80"/>
      <c r="CH2550" s="80"/>
      <c r="CI2550" s="80"/>
      <c r="CJ2550" s="80"/>
      <c r="CK2550" s="80"/>
      <c r="CL2550" s="80"/>
      <c r="CN2550" s="80">
        <f t="shared" ref="CN2550:DL2550" si="4922">CN2532</f>
        <v>0</v>
      </c>
      <c r="CO2550" s="80" t="str">
        <f t="shared" si="4922"/>
        <v>CO$18</v>
      </c>
      <c r="CP2550" s="80" t="str">
        <f t="shared" si="4922"/>
        <v>CP$18</v>
      </c>
      <c r="CQ2550" s="80" t="str">
        <f t="shared" si="4922"/>
        <v>CQ$18</v>
      </c>
      <c r="CR2550" s="80" t="str">
        <f t="shared" si="4922"/>
        <v>CR$18</v>
      </c>
      <c r="CS2550" s="80" t="str">
        <f t="shared" si="4922"/>
        <v>CS$18</v>
      </c>
      <c r="CT2550" s="80" t="str">
        <f t="shared" si="4922"/>
        <v>CT$18</v>
      </c>
      <c r="CU2550" s="80" t="str">
        <f t="shared" si="4922"/>
        <v>CU$18</v>
      </c>
      <c r="CV2550" s="80" t="str">
        <f t="shared" si="4922"/>
        <v>CV$18</v>
      </c>
      <c r="CW2550" s="80" t="str">
        <f t="shared" si="4922"/>
        <v>CW$18</v>
      </c>
      <c r="CX2550" s="80" t="str">
        <f t="shared" si="4922"/>
        <v>CX$18</v>
      </c>
      <c r="CY2550" s="80" t="str">
        <f t="shared" si="4922"/>
        <v>CY$18</v>
      </c>
      <c r="CZ2550" s="80" t="str">
        <f t="shared" si="4922"/>
        <v>CZ$18</v>
      </c>
      <c r="DA2550" s="80" t="str">
        <f t="shared" si="4922"/>
        <v>DA$18</v>
      </c>
      <c r="DB2550" s="80" t="str">
        <f t="shared" si="4922"/>
        <v>DB$18</v>
      </c>
      <c r="DC2550" s="80" t="str">
        <f t="shared" si="4922"/>
        <v>DC$18</v>
      </c>
      <c r="DD2550" s="80" t="str">
        <f t="shared" si="4922"/>
        <v>DD$18</v>
      </c>
      <c r="DE2550" s="80" t="str">
        <f t="shared" si="4922"/>
        <v>DE$18</v>
      </c>
      <c r="DF2550" s="80" t="str">
        <f t="shared" si="4922"/>
        <v>DF$18</v>
      </c>
      <c r="DG2550" s="80" t="str">
        <f t="shared" si="4922"/>
        <v>DG$18</v>
      </c>
      <c r="DH2550" s="80" t="str">
        <f t="shared" si="4922"/>
        <v>DH$18</v>
      </c>
      <c r="DI2550" s="80" t="str">
        <f t="shared" si="4922"/>
        <v>DI$18</v>
      </c>
      <c r="DJ2550" s="80" t="str">
        <f t="shared" si="4922"/>
        <v>DJ$18</v>
      </c>
      <c r="DK2550" s="80" t="str">
        <f t="shared" si="4922"/>
        <v>DK$18</v>
      </c>
      <c r="DL2550" s="80" t="str">
        <f t="shared" si="4922"/>
        <v>DL$18</v>
      </c>
    </row>
    <row r="2551" spans="1:116" x14ac:dyDescent="0.4">
      <c r="B2551" t="s">
        <v>332</v>
      </c>
      <c r="D2551" t="s">
        <v>554</v>
      </c>
      <c r="E2551" s="8" t="str">
        <f t="shared" si="4918"/>
        <v>2551 SEASON QUARTER-TR-R</v>
      </c>
      <c r="G2551" s="136" t="str">
        <f t="shared" si="4917"/>
        <v>Secondary volume driver</v>
      </c>
      <c r="H2551" s="12"/>
      <c r="I2551" s="60"/>
      <c r="J2551" s="60"/>
      <c r="K2551" s="15"/>
      <c r="L2551" s="15"/>
      <c r="M2551" s="15"/>
      <c r="N2551" s="15"/>
      <c r="O2551" s="15"/>
      <c r="P2551" s="15"/>
      <c r="R2551" s="15"/>
      <c r="S2551" s="80"/>
      <c r="T2551" s="80"/>
      <c r="U2551" s="80"/>
      <c r="V2551" s="80"/>
      <c r="W2551" s="80"/>
      <c r="X2551" s="80"/>
      <c r="Y2551" s="80"/>
      <c r="Z2551" s="80"/>
      <c r="AA2551" s="80"/>
      <c r="AB2551" s="80"/>
      <c r="AC2551" s="80"/>
      <c r="AD2551" s="80"/>
      <c r="AE2551" s="80"/>
      <c r="AF2551" s="80"/>
      <c r="AG2551" s="80"/>
      <c r="AH2551" s="80"/>
      <c r="AI2551" s="80"/>
      <c r="AJ2551" s="80"/>
      <c r="AK2551" s="80"/>
      <c r="AL2551" s="80"/>
      <c r="AM2551" s="80"/>
      <c r="AN2551" s="80"/>
      <c r="AO2551" s="80"/>
      <c r="AP2551" s="80"/>
      <c r="AQ2551" s="80"/>
      <c r="AR2551" s="80"/>
      <c r="AS2551" s="80"/>
      <c r="AT2551" s="80"/>
      <c r="AU2551" s="80"/>
      <c r="AV2551" s="80"/>
      <c r="AW2551" s="80"/>
      <c r="AX2551" s="80"/>
      <c r="AY2551" s="80"/>
      <c r="AZ2551" s="80"/>
      <c r="BA2551" s="80"/>
      <c r="BB2551" s="80"/>
      <c r="BC2551" s="80"/>
      <c r="BD2551" s="80"/>
      <c r="BE2551" s="80"/>
      <c r="BF2551" s="80"/>
      <c r="BG2551" s="80"/>
      <c r="BH2551" s="80"/>
      <c r="BI2551" s="80"/>
      <c r="BJ2551" s="80"/>
      <c r="BK2551" s="80"/>
      <c r="BL2551" s="80"/>
      <c r="BM2551" s="80"/>
      <c r="BN2551" s="80"/>
      <c r="BO2551" s="80"/>
      <c r="BP2551" s="80"/>
      <c r="BQ2551" s="80"/>
      <c r="BR2551" s="80"/>
      <c r="BS2551" s="80"/>
      <c r="BT2551" s="80"/>
      <c r="BU2551" s="80"/>
      <c r="BV2551" s="80"/>
      <c r="BW2551" s="80"/>
      <c r="BX2551" s="80"/>
      <c r="BY2551" s="80"/>
      <c r="BZ2551" s="80"/>
      <c r="CA2551" s="80"/>
      <c r="CB2551" s="80"/>
      <c r="CC2551" s="80"/>
      <c r="CD2551" s="80"/>
      <c r="CE2551" s="80"/>
      <c r="CF2551" s="80"/>
      <c r="CG2551" s="80"/>
      <c r="CH2551" s="80"/>
      <c r="CI2551" s="80"/>
      <c r="CJ2551" s="80"/>
      <c r="CK2551" s="80"/>
      <c r="CL2551" s="80"/>
      <c r="CN2551" s="80">
        <f t="shared" ref="CN2551:DL2551" si="4923">CN2533</f>
        <v>0</v>
      </c>
      <c r="CO2551" s="80" t="str">
        <f t="shared" si="4923"/>
        <v>CO$19</v>
      </c>
      <c r="CP2551" s="80" t="str">
        <f t="shared" si="4923"/>
        <v>CP$19</v>
      </c>
      <c r="CQ2551" s="80" t="str">
        <f t="shared" si="4923"/>
        <v>CQ$19</v>
      </c>
      <c r="CR2551" s="80" t="str">
        <f t="shared" si="4923"/>
        <v>CR$19</v>
      </c>
      <c r="CS2551" s="80" t="str">
        <f t="shared" si="4923"/>
        <v>CS$19</v>
      </c>
      <c r="CT2551" s="80" t="str">
        <f t="shared" si="4923"/>
        <v>CT$19</v>
      </c>
      <c r="CU2551" s="80" t="str">
        <f t="shared" si="4923"/>
        <v>CU$19</v>
      </c>
      <c r="CV2551" s="80" t="str">
        <f t="shared" si="4923"/>
        <v>CV$19</v>
      </c>
      <c r="CW2551" s="80" t="str">
        <f t="shared" si="4923"/>
        <v>CW$19</v>
      </c>
      <c r="CX2551" s="80" t="str">
        <f t="shared" si="4923"/>
        <v>CX$19</v>
      </c>
      <c r="CY2551" s="80" t="str">
        <f t="shared" si="4923"/>
        <v>CY$19</v>
      </c>
      <c r="CZ2551" s="80" t="str">
        <f t="shared" si="4923"/>
        <v>CZ$19</v>
      </c>
      <c r="DA2551" s="80" t="str">
        <f t="shared" si="4923"/>
        <v>DA$19</v>
      </c>
      <c r="DB2551" s="80" t="str">
        <f t="shared" si="4923"/>
        <v>DB$19</v>
      </c>
      <c r="DC2551" s="80" t="str">
        <f t="shared" si="4923"/>
        <v>DC$19</v>
      </c>
      <c r="DD2551" s="80" t="str">
        <f t="shared" si="4923"/>
        <v>DD$19</v>
      </c>
      <c r="DE2551" s="80" t="str">
        <f t="shared" si="4923"/>
        <v>DE$19</v>
      </c>
      <c r="DF2551" s="80" t="str">
        <f t="shared" si="4923"/>
        <v>DF$19</v>
      </c>
      <c r="DG2551" s="80" t="str">
        <f t="shared" si="4923"/>
        <v>DG$19</v>
      </c>
      <c r="DH2551" s="80" t="str">
        <f t="shared" si="4923"/>
        <v>DH$19</v>
      </c>
      <c r="DI2551" s="80" t="str">
        <f t="shared" si="4923"/>
        <v>DI$19</v>
      </c>
      <c r="DJ2551" s="80" t="str">
        <f t="shared" si="4923"/>
        <v>DJ$19</v>
      </c>
      <c r="DK2551" s="80" t="str">
        <f t="shared" si="4923"/>
        <v>DK$19</v>
      </c>
      <c r="DL2551" s="80" t="str">
        <f t="shared" si="4923"/>
        <v>DL$19</v>
      </c>
    </row>
    <row r="2552" spans="1:116" x14ac:dyDescent="0.4">
      <c r="E2552" s="8"/>
      <c r="G2552" s="136"/>
      <c r="H2552" s="12"/>
      <c r="I2552" s="60"/>
      <c r="J2552" s="60"/>
      <c r="K2552" s="15"/>
      <c r="L2552" s="15"/>
      <c r="M2552" s="15"/>
      <c r="N2552" s="15"/>
      <c r="O2552" s="15"/>
      <c r="P2552" s="15"/>
      <c r="R2552" s="15"/>
      <c r="S2552" s="80"/>
      <c r="T2552" s="80"/>
      <c r="U2552" s="80"/>
      <c r="V2552" s="80"/>
      <c r="W2552" s="80"/>
      <c r="X2552" s="80"/>
      <c r="Y2552" s="80"/>
      <c r="Z2552" s="80"/>
      <c r="AA2552" s="80"/>
      <c r="AB2552" s="80"/>
      <c r="AC2552" s="80"/>
      <c r="AD2552" s="80"/>
      <c r="AE2552" s="80"/>
      <c r="AF2552" s="80"/>
      <c r="AG2552" s="80"/>
      <c r="AH2552" s="80"/>
      <c r="AI2552" s="80"/>
      <c r="AJ2552" s="80"/>
      <c r="AK2552" s="80"/>
      <c r="AL2552" s="80"/>
      <c r="AM2552" s="80"/>
      <c r="AN2552" s="80"/>
      <c r="AO2552" s="80"/>
      <c r="AP2552" s="80"/>
      <c r="AQ2552" s="80"/>
      <c r="AR2552" s="80"/>
      <c r="AS2552" s="80"/>
      <c r="AT2552" s="80"/>
      <c r="AU2552" s="80"/>
      <c r="AV2552" s="80"/>
      <c r="AW2552" s="80"/>
      <c r="AX2552" s="80"/>
      <c r="AY2552" s="80"/>
      <c r="AZ2552" s="80"/>
      <c r="BA2552" s="80"/>
      <c r="BB2552" s="80"/>
      <c r="BC2552" s="80"/>
      <c r="BD2552" s="80"/>
      <c r="BE2552" s="80"/>
      <c r="BF2552" s="80"/>
      <c r="BG2552" s="80"/>
      <c r="BH2552" s="80"/>
      <c r="BI2552" s="80"/>
      <c r="BJ2552" s="80"/>
      <c r="BK2552" s="80"/>
      <c r="BL2552" s="80"/>
      <c r="BM2552" s="80"/>
      <c r="BN2552" s="80"/>
      <c r="BO2552" s="80"/>
      <c r="BP2552" s="80"/>
      <c r="BQ2552" s="80"/>
      <c r="BR2552" s="80"/>
      <c r="BS2552" s="80"/>
      <c r="BT2552" s="80"/>
      <c r="BU2552" s="80"/>
      <c r="BV2552" s="80"/>
      <c r="BW2552" s="80"/>
      <c r="BX2552" s="80"/>
      <c r="BY2552" s="80"/>
      <c r="BZ2552" s="80"/>
      <c r="CA2552" s="80"/>
      <c r="CB2552" s="80"/>
      <c r="CC2552" s="80"/>
      <c r="CD2552" s="80"/>
      <c r="CE2552" s="80"/>
      <c r="CF2552" s="80"/>
      <c r="CG2552" s="80"/>
      <c r="CH2552" s="80"/>
      <c r="CI2552" s="80"/>
      <c r="CJ2552" s="80"/>
      <c r="CK2552" s="80"/>
      <c r="CL2552" s="80"/>
      <c r="CN2552" s="60"/>
      <c r="CO2552" s="179"/>
      <c r="CP2552" s="179"/>
      <c r="CQ2552" s="179"/>
      <c r="CR2552" s="179"/>
      <c r="CS2552" s="179"/>
      <c r="CT2552" s="179"/>
      <c r="CU2552" s="179"/>
      <c r="CV2552" s="179"/>
      <c r="CW2552" s="179"/>
      <c r="CX2552" s="179"/>
      <c r="CY2552" s="179"/>
      <c r="CZ2552" s="179"/>
      <c r="DA2552" s="179"/>
      <c r="DB2552" s="179"/>
      <c r="DC2552" s="179"/>
      <c r="DD2552" s="179"/>
      <c r="DE2552" s="179"/>
      <c r="DF2552" s="179"/>
      <c r="DG2552" s="179"/>
      <c r="DH2552" s="179"/>
      <c r="DI2552" s="179"/>
      <c r="DJ2552" s="179"/>
      <c r="DK2552" s="179"/>
      <c r="DL2552" s="179"/>
    </row>
    <row r="2553" spans="1:116" x14ac:dyDescent="0.4">
      <c r="A2553" s="174"/>
      <c r="E2553" s="8"/>
      <c r="G2553" s="175" t="s">
        <v>503</v>
      </c>
      <c r="H2553" s="174"/>
      <c r="I2553" s="176"/>
      <c r="J2553" s="176"/>
      <c r="K2553" s="197"/>
      <c r="L2553" s="197"/>
      <c r="M2553" s="197"/>
      <c r="N2553" s="197"/>
      <c r="O2553" s="197"/>
      <c r="P2553" s="197"/>
      <c r="R2553" s="198"/>
      <c r="S2553" s="174"/>
      <c r="T2553" s="174"/>
      <c r="U2553" s="174"/>
      <c r="V2553" s="174"/>
      <c r="W2553" s="174"/>
      <c r="X2553" s="174"/>
      <c r="Y2553" s="174"/>
      <c r="Z2553" s="174"/>
      <c r="AA2553" s="174"/>
      <c r="AB2553" s="174"/>
      <c r="AC2553" s="174"/>
      <c r="AD2553" s="174"/>
      <c r="AE2553" s="174"/>
      <c r="AF2553" s="174"/>
      <c r="AG2553" s="174"/>
      <c r="AH2553" s="174"/>
      <c r="AI2553" s="174"/>
      <c r="AJ2553" s="174"/>
      <c r="AK2553" s="174"/>
      <c r="AL2553" s="174"/>
      <c r="AM2553" s="174"/>
      <c r="AN2553" s="174"/>
      <c r="AO2553" s="174"/>
      <c r="AP2553" s="174"/>
      <c r="AQ2553" s="174"/>
      <c r="AR2553" s="174"/>
      <c r="AS2553" s="174"/>
      <c r="AT2553" s="174"/>
      <c r="AU2553" s="174"/>
      <c r="AV2553" s="174"/>
      <c r="AW2553" s="174"/>
      <c r="AX2553" s="174"/>
      <c r="AY2553" s="174"/>
      <c r="AZ2553" s="174"/>
      <c r="BA2553" s="174"/>
      <c r="BB2553" s="174"/>
      <c r="BC2553" s="174"/>
      <c r="BD2553" s="174"/>
      <c r="BE2553" s="174"/>
      <c r="BF2553" s="174"/>
      <c r="BG2553" s="174"/>
      <c r="BH2553" s="174"/>
      <c r="BI2553" s="174"/>
      <c r="BJ2553" s="174"/>
      <c r="BK2553" s="174"/>
      <c r="BL2553" s="174"/>
      <c r="BM2553" s="174"/>
      <c r="BN2553" s="174"/>
      <c r="BO2553" s="174"/>
      <c r="BP2553" s="174"/>
      <c r="BQ2553" s="174"/>
      <c r="BR2553" s="174"/>
      <c r="BS2553" s="174"/>
      <c r="BT2553" s="174"/>
      <c r="BU2553" s="174"/>
      <c r="BV2553" s="174"/>
      <c r="BW2553" s="174"/>
      <c r="BX2553" s="174"/>
      <c r="BY2553" s="174"/>
      <c r="BZ2553" s="174"/>
      <c r="CA2553" s="174"/>
      <c r="CB2553" s="174"/>
      <c r="CC2553" s="174"/>
      <c r="CD2553" s="174"/>
      <c r="CE2553" s="174"/>
      <c r="CF2553" s="174"/>
      <c r="CG2553" s="174"/>
      <c r="CH2553" s="174"/>
      <c r="CI2553" s="174"/>
      <c r="CJ2553" s="174"/>
      <c r="CK2553" s="174"/>
      <c r="CL2553" s="174"/>
      <c r="CN2553" s="176"/>
      <c r="CO2553" s="174"/>
      <c r="CP2553" s="174"/>
      <c r="CQ2553" s="174"/>
      <c r="CR2553" s="174"/>
      <c r="CS2553" s="174"/>
      <c r="CT2553" s="174"/>
      <c r="CU2553" s="174"/>
      <c r="CV2553" s="174"/>
      <c r="CW2553" s="174"/>
      <c r="CX2553" s="174"/>
      <c r="CY2553" s="174"/>
      <c r="CZ2553" s="174"/>
      <c r="DA2553" s="174"/>
      <c r="DB2553" s="174"/>
      <c r="DC2553" s="174"/>
      <c r="DD2553" s="174"/>
      <c r="DE2553" s="174"/>
      <c r="DF2553" s="174"/>
      <c r="DG2553" s="174"/>
      <c r="DH2553" s="174"/>
      <c r="DI2553" s="174"/>
      <c r="DJ2553" s="174"/>
      <c r="DK2553" s="174"/>
      <c r="DL2553" s="174"/>
    </row>
    <row r="2554" spans="1:116" x14ac:dyDescent="0.4">
      <c r="A2554" s="174"/>
      <c r="E2554" s="8"/>
      <c r="G2554" s="175" t="s">
        <v>504</v>
      </c>
      <c r="H2554" s="174"/>
      <c r="I2554" s="176"/>
      <c r="J2554" s="176"/>
      <c r="K2554" s="197"/>
      <c r="L2554" s="197"/>
      <c r="M2554" s="197"/>
      <c r="N2554" s="197"/>
      <c r="O2554" s="197"/>
      <c r="P2554" s="197"/>
      <c r="R2554" s="198"/>
      <c r="S2554" s="174"/>
      <c r="T2554" s="174"/>
      <c r="U2554" s="174"/>
      <c r="V2554" s="174"/>
      <c r="W2554" s="174"/>
      <c r="X2554" s="174"/>
      <c r="Y2554" s="174"/>
      <c r="Z2554" s="174"/>
      <c r="AA2554" s="174"/>
      <c r="AB2554" s="174"/>
      <c r="AC2554" s="174"/>
      <c r="AD2554" s="174"/>
      <c r="AE2554" s="174"/>
      <c r="AF2554" s="174"/>
      <c r="AG2554" s="174"/>
      <c r="AH2554" s="174"/>
      <c r="AI2554" s="174"/>
      <c r="AJ2554" s="174"/>
      <c r="AK2554" s="174"/>
      <c r="AL2554" s="174"/>
      <c r="AM2554" s="174"/>
      <c r="AN2554" s="174"/>
      <c r="AO2554" s="174"/>
      <c r="AP2554" s="174"/>
      <c r="AQ2554" s="174"/>
      <c r="AR2554" s="174"/>
      <c r="AS2554" s="174"/>
      <c r="AT2554" s="174"/>
      <c r="AU2554" s="174"/>
      <c r="AV2554" s="174"/>
      <c r="AW2554" s="174"/>
      <c r="AX2554" s="174"/>
      <c r="AY2554" s="174"/>
      <c r="AZ2554" s="174"/>
      <c r="BA2554" s="174"/>
      <c r="BB2554" s="174"/>
      <c r="BC2554" s="174"/>
      <c r="BD2554" s="174"/>
      <c r="BE2554" s="174"/>
      <c r="BF2554" s="174"/>
      <c r="BG2554" s="174"/>
      <c r="BH2554" s="174"/>
      <c r="BI2554" s="174"/>
      <c r="BJ2554" s="174"/>
      <c r="BK2554" s="174"/>
      <c r="BL2554" s="174"/>
      <c r="BM2554" s="174"/>
      <c r="BN2554" s="174"/>
      <c r="BO2554" s="174"/>
      <c r="BP2554" s="174"/>
      <c r="BQ2554" s="174"/>
      <c r="BR2554" s="174"/>
      <c r="BS2554" s="174"/>
      <c r="BT2554" s="174"/>
      <c r="BU2554" s="174"/>
      <c r="BV2554" s="174"/>
      <c r="BW2554" s="174"/>
      <c r="BX2554" s="174"/>
      <c r="BY2554" s="174"/>
      <c r="BZ2554" s="174"/>
      <c r="CA2554" s="174"/>
      <c r="CB2554" s="174"/>
      <c r="CC2554" s="174"/>
      <c r="CD2554" s="174"/>
      <c r="CE2554" s="174"/>
      <c r="CF2554" s="174"/>
      <c r="CG2554" s="174"/>
      <c r="CH2554" s="174"/>
      <c r="CI2554" s="174"/>
      <c r="CJ2554" s="174"/>
      <c r="CK2554" s="174"/>
      <c r="CL2554" s="174"/>
      <c r="CN2554" s="176"/>
      <c r="CO2554" s="174"/>
      <c r="CP2554" s="174"/>
      <c r="CQ2554" s="174"/>
      <c r="CR2554" s="174"/>
      <c r="CS2554" s="174"/>
      <c r="CT2554" s="174"/>
      <c r="CU2554" s="174"/>
      <c r="CV2554" s="174"/>
      <c r="CW2554" s="174"/>
      <c r="CX2554" s="174"/>
      <c r="CY2554" s="174"/>
      <c r="CZ2554" s="174"/>
      <c r="DA2554" s="174"/>
      <c r="DB2554" s="174"/>
      <c r="DC2554" s="174"/>
      <c r="DD2554" s="174"/>
      <c r="DE2554" s="174"/>
      <c r="DF2554" s="174"/>
      <c r="DG2554" s="174"/>
      <c r="DH2554" s="174"/>
      <c r="DI2554" s="174"/>
      <c r="DJ2554" s="174"/>
      <c r="DK2554" s="174"/>
      <c r="DL2554" s="174"/>
    </row>
    <row r="2555" spans="1:116" x14ac:dyDescent="0.4">
      <c r="A2555" s="174"/>
      <c r="E2555" s="8"/>
      <c r="G2555" s="175" t="s">
        <v>461</v>
      </c>
      <c r="H2555" s="174"/>
      <c r="I2555" s="176"/>
      <c r="J2555" s="176"/>
      <c r="K2555" s="197"/>
      <c r="L2555" s="197"/>
      <c r="M2555" s="197"/>
      <c r="N2555" s="197"/>
      <c r="O2555" s="197"/>
      <c r="P2555" s="197"/>
      <c r="R2555" s="198"/>
      <c r="S2555" s="199" t="str">
        <f t="shared" ref="S2555:CD2555" si="4924">S$20</f>
        <v>S$16</v>
      </c>
      <c r="T2555" s="199" t="str">
        <f t="shared" si="4924"/>
        <v>T$16</v>
      </c>
      <c r="U2555" s="199" t="str">
        <f t="shared" si="4924"/>
        <v>U$16</v>
      </c>
      <c r="V2555" s="199" t="str">
        <f t="shared" si="4924"/>
        <v>V$16</v>
      </c>
      <c r="W2555" s="199" t="str">
        <f t="shared" si="4924"/>
        <v>W$16</v>
      </c>
      <c r="X2555" s="199" t="str">
        <f t="shared" si="4924"/>
        <v>X$16</v>
      </c>
      <c r="Y2555" s="199" t="str">
        <f t="shared" si="4924"/>
        <v>Y$16</v>
      </c>
      <c r="Z2555" s="199" t="str">
        <f t="shared" si="4924"/>
        <v>Z$16</v>
      </c>
      <c r="AA2555" s="199" t="str">
        <f t="shared" si="4924"/>
        <v>AA$16</v>
      </c>
      <c r="AB2555" s="199" t="str">
        <f t="shared" si="4924"/>
        <v>AB$16</v>
      </c>
      <c r="AC2555" s="199" t="str">
        <f t="shared" si="4924"/>
        <v>AC$16</v>
      </c>
      <c r="AD2555" s="199" t="str">
        <f t="shared" si="4924"/>
        <v>AD$16</v>
      </c>
      <c r="AE2555" s="199" t="str">
        <f t="shared" si="4924"/>
        <v>AE$16</v>
      </c>
      <c r="AF2555" s="199" t="str">
        <f t="shared" si="4924"/>
        <v>AF$16</v>
      </c>
      <c r="AG2555" s="199" t="str">
        <f t="shared" si="4924"/>
        <v>AG$16</v>
      </c>
      <c r="AH2555" s="199" t="str">
        <f t="shared" si="4924"/>
        <v>AH$16</v>
      </c>
      <c r="AI2555" s="199" t="str">
        <f t="shared" si="4924"/>
        <v>AI$16</v>
      </c>
      <c r="AJ2555" s="199" t="str">
        <f t="shared" si="4924"/>
        <v>AJ$16</v>
      </c>
      <c r="AK2555" s="199" t="str">
        <f t="shared" si="4924"/>
        <v>AK$16</v>
      </c>
      <c r="AL2555" s="199" t="str">
        <f t="shared" si="4924"/>
        <v>AL$16</v>
      </c>
      <c r="AM2555" s="199" t="str">
        <f t="shared" si="4924"/>
        <v>AM$16</v>
      </c>
      <c r="AN2555" s="199" t="str">
        <f t="shared" si="4924"/>
        <v>AN$16</v>
      </c>
      <c r="AO2555" s="199" t="str">
        <f t="shared" si="4924"/>
        <v>AO$16</v>
      </c>
      <c r="AP2555" s="199" t="str">
        <f t="shared" si="4924"/>
        <v>AP$16</v>
      </c>
      <c r="AQ2555" s="199" t="str">
        <f t="shared" si="4924"/>
        <v>AQ$16</v>
      </c>
      <c r="AR2555" s="199" t="str">
        <f t="shared" si="4924"/>
        <v>AR$16</v>
      </c>
      <c r="AS2555" s="199" t="str">
        <f t="shared" si="4924"/>
        <v>AS$16</v>
      </c>
      <c r="AT2555" s="199" t="str">
        <f t="shared" si="4924"/>
        <v>AT$16</v>
      </c>
      <c r="AU2555" s="199" t="str">
        <f t="shared" si="4924"/>
        <v>AU$16</v>
      </c>
      <c r="AV2555" s="199" t="str">
        <f t="shared" si="4924"/>
        <v>AV$16</v>
      </c>
      <c r="AW2555" s="199" t="str">
        <f t="shared" si="4924"/>
        <v>AW$16</v>
      </c>
      <c r="AX2555" s="199" t="str">
        <f t="shared" si="4924"/>
        <v>AX$16</v>
      </c>
      <c r="AY2555" s="199" t="str">
        <f t="shared" si="4924"/>
        <v>AY$16</v>
      </c>
      <c r="AZ2555" s="199" t="str">
        <f t="shared" si="4924"/>
        <v>AZ$16</v>
      </c>
      <c r="BA2555" s="199" t="str">
        <f t="shared" si="4924"/>
        <v>BA$16</v>
      </c>
      <c r="BB2555" s="199" t="str">
        <f t="shared" si="4924"/>
        <v>BB$16</v>
      </c>
      <c r="BC2555" s="199" t="str">
        <f t="shared" si="4924"/>
        <v>BC$16</v>
      </c>
      <c r="BD2555" s="199" t="str">
        <f t="shared" si="4924"/>
        <v>BD$16</v>
      </c>
      <c r="BE2555" s="199" t="str">
        <f t="shared" si="4924"/>
        <v>BE$16</v>
      </c>
      <c r="BF2555" s="199" t="str">
        <f t="shared" si="4924"/>
        <v>BF$16</v>
      </c>
      <c r="BG2555" s="199" t="str">
        <f t="shared" si="4924"/>
        <v>BG$16</v>
      </c>
      <c r="BH2555" s="199" t="str">
        <f t="shared" si="4924"/>
        <v>BH$16</v>
      </c>
      <c r="BI2555" s="199" t="str">
        <f t="shared" si="4924"/>
        <v>BI$16</v>
      </c>
      <c r="BJ2555" s="199" t="str">
        <f t="shared" si="4924"/>
        <v>BJ$16</v>
      </c>
      <c r="BK2555" s="199" t="str">
        <f t="shared" si="4924"/>
        <v>BK$16</v>
      </c>
      <c r="BL2555" s="199" t="str">
        <f t="shared" si="4924"/>
        <v>BL$16</v>
      </c>
      <c r="BM2555" s="199" t="str">
        <f t="shared" si="4924"/>
        <v>BM$16</v>
      </c>
      <c r="BN2555" s="199" t="str">
        <f t="shared" si="4924"/>
        <v>BN$16</v>
      </c>
      <c r="BO2555" s="199" t="str">
        <f t="shared" si="4924"/>
        <v>BO$16</v>
      </c>
      <c r="BP2555" s="199" t="str">
        <f t="shared" si="4924"/>
        <v>BP$16</v>
      </c>
      <c r="BQ2555" s="199" t="str">
        <f t="shared" si="4924"/>
        <v>BQ$16</v>
      </c>
      <c r="BR2555" s="199" t="str">
        <f t="shared" si="4924"/>
        <v>BR$16</v>
      </c>
      <c r="BS2555" s="199" t="str">
        <f t="shared" si="4924"/>
        <v>BS$16</v>
      </c>
      <c r="BT2555" s="199" t="str">
        <f t="shared" si="4924"/>
        <v>BT$16</v>
      </c>
      <c r="BU2555" s="199" t="str">
        <f t="shared" si="4924"/>
        <v>BU$16</v>
      </c>
      <c r="BV2555" s="199" t="str">
        <f t="shared" si="4924"/>
        <v>BV$16</v>
      </c>
      <c r="BW2555" s="199" t="str">
        <f t="shared" si="4924"/>
        <v>BW$16</v>
      </c>
      <c r="BX2555" s="199" t="str">
        <f t="shared" si="4924"/>
        <v>BX$16</v>
      </c>
      <c r="BY2555" s="199" t="str">
        <f t="shared" si="4924"/>
        <v>BY$16</v>
      </c>
      <c r="BZ2555" s="199" t="str">
        <f t="shared" si="4924"/>
        <v>BZ$16</v>
      </c>
      <c r="CA2555" s="199" t="str">
        <f t="shared" si="4924"/>
        <v>CA$16</v>
      </c>
      <c r="CB2555" s="199" t="str">
        <f t="shared" si="4924"/>
        <v>CB$16</v>
      </c>
      <c r="CC2555" s="199" t="str">
        <f t="shared" si="4924"/>
        <v>CC$16</v>
      </c>
      <c r="CD2555" s="199" t="str">
        <f t="shared" si="4924"/>
        <v>CD$16</v>
      </c>
      <c r="CE2555" s="199" t="str">
        <f t="shared" ref="CE2555:CL2555" si="4925">CE$20</f>
        <v>CE$16</v>
      </c>
      <c r="CF2555" s="199" t="str">
        <f t="shared" si="4925"/>
        <v>CF$16</v>
      </c>
      <c r="CG2555" s="199" t="str">
        <f t="shared" si="4925"/>
        <v>CG$16</v>
      </c>
      <c r="CH2555" s="199" t="str">
        <f t="shared" si="4925"/>
        <v>CH$16</v>
      </c>
      <c r="CI2555" s="199" t="str">
        <f t="shared" si="4925"/>
        <v>CI$16</v>
      </c>
      <c r="CJ2555" s="199" t="str">
        <f t="shared" si="4925"/>
        <v>CJ$16</v>
      </c>
      <c r="CK2555" s="199" t="str">
        <f t="shared" si="4925"/>
        <v>CK$16</v>
      </c>
      <c r="CL2555" s="199" t="str">
        <f t="shared" si="4925"/>
        <v>CL$16</v>
      </c>
      <c r="CN2555" s="176"/>
      <c r="CO2555" s="199" t="str">
        <f t="shared" ref="CO2555:DL2555" si="4926">CO$20</f>
        <v>CO$16</v>
      </c>
      <c r="CP2555" s="199" t="str">
        <f t="shared" si="4926"/>
        <v>CP$16</v>
      </c>
      <c r="CQ2555" s="199" t="str">
        <f t="shared" si="4926"/>
        <v>CQ$16</v>
      </c>
      <c r="CR2555" s="199" t="str">
        <f t="shared" si="4926"/>
        <v>CR$16</v>
      </c>
      <c r="CS2555" s="199" t="str">
        <f t="shared" si="4926"/>
        <v>CS$16</v>
      </c>
      <c r="CT2555" s="199" t="str">
        <f t="shared" si="4926"/>
        <v>CT$16</v>
      </c>
      <c r="CU2555" s="199" t="str">
        <f t="shared" si="4926"/>
        <v>CU$16</v>
      </c>
      <c r="CV2555" s="199" t="str">
        <f t="shared" si="4926"/>
        <v>CV$16</v>
      </c>
      <c r="CW2555" s="199" t="str">
        <f t="shared" si="4926"/>
        <v>CW$16</v>
      </c>
      <c r="CX2555" s="199" t="str">
        <f t="shared" si="4926"/>
        <v>CX$16</v>
      </c>
      <c r="CY2555" s="199" t="str">
        <f t="shared" si="4926"/>
        <v>CY$16</v>
      </c>
      <c r="CZ2555" s="199" t="str">
        <f t="shared" si="4926"/>
        <v>CZ$16</v>
      </c>
      <c r="DA2555" s="199" t="str">
        <f t="shared" si="4926"/>
        <v>DA$16</v>
      </c>
      <c r="DB2555" s="199" t="str">
        <f t="shared" si="4926"/>
        <v>DB$16</v>
      </c>
      <c r="DC2555" s="199" t="str">
        <f t="shared" si="4926"/>
        <v>DC$16</v>
      </c>
      <c r="DD2555" s="199" t="str">
        <f t="shared" si="4926"/>
        <v>DD$16</v>
      </c>
      <c r="DE2555" s="199" t="str">
        <f t="shared" si="4926"/>
        <v>DE$16</v>
      </c>
      <c r="DF2555" s="199" t="str">
        <f t="shared" si="4926"/>
        <v>DF$16</v>
      </c>
      <c r="DG2555" s="199" t="str">
        <f t="shared" si="4926"/>
        <v>DG$16</v>
      </c>
      <c r="DH2555" s="199" t="str">
        <f t="shared" si="4926"/>
        <v>DH$16</v>
      </c>
      <c r="DI2555" s="199" t="str">
        <f t="shared" si="4926"/>
        <v>DI$16</v>
      </c>
      <c r="DJ2555" s="199" t="str">
        <f t="shared" si="4926"/>
        <v>DJ$16</v>
      </c>
      <c r="DK2555" s="199" t="str">
        <f t="shared" si="4926"/>
        <v>DK$16</v>
      </c>
      <c r="DL2555" s="199" t="str">
        <f t="shared" si="4926"/>
        <v>DL$16</v>
      </c>
    </row>
    <row r="2556" spans="1:116" x14ac:dyDescent="0.4">
      <c r="A2556" s="174"/>
      <c r="E2556" s="8"/>
      <c r="G2556" s="175" t="s">
        <v>462</v>
      </c>
      <c r="H2556" s="200"/>
      <c r="I2556" s="201"/>
      <c r="J2556" s="201"/>
      <c r="K2556" s="202"/>
      <c r="L2556" s="202"/>
      <c r="M2556" s="202"/>
      <c r="N2556" s="202"/>
      <c r="O2556" s="202"/>
      <c r="P2556" s="202"/>
      <c r="R2556" s="202"/>
      <c r="S2556" s="199" t="str">
        <f t="shared" ref="S2556:CD2556" si="4927">S$21</f>
        <v>S$17</v>
      </c>
      <c r="T2556" s="199" t="str">
        <f t="shared" si="4927"/>
        <v>T$17</v>
      </c>
      <c r="U2556" s="199" t="str">
        <f t="shared" si="4927"/>
        <v>U$17</v>
      </c>
      <c r="V2556" s="199" t="str">
        <f t="shared" si="4927"/>
        <v>V$17</v>
      </c>
      <c r="W2556" s="199" t="str">
        <f t="shared" si="4927"/>
        <v>W$17</v>
      </c>
      <c r="X2556" s="199" t="str">
        <f t="shared" si="4927"/>
        <v>X$17</v>
      </c>
      <c r="Y2556" s="199" t="str">
        <f t="shared" si="4927"/>
        <v>Y$17</v>
      </c>
      <c r="Z2556" s="199" t="str">
        <f t="shared" si="4927"/>
        <v>Z$17</v>
      </c>
      <c r="AA2556" s="199" t="str">
        <f t="shared" si="4927"/>
        <v>AA$17</v>
      </c>
      <c r="AB2556" s="199" t="str">
        <f t="shared" si="4927"/>
        <v>AB$17</v>
      </c>
      <c r="AC2556" s="199" t="str">
        <f t="shared" si="4927"/>
        <v>AC$17</v>
      </c>
      <c r="AD2556" s="199" t="str">
        <f t="shared" si="4927"/>
        <v>AD$17</v>
      </c>
      <c r="AE2556" s="199" t="str">
        <f t="shared" si="4927"/>
        <v>AE$17</v>
      </c>
      <c r="AF2556" s="199" t="str">
        <f t="shared" si="4927"/>
        <v>AF$17</v>
      </c>
      <c r="AG2556" s="199" t="str">
        <f t="shared" si="4927"/>
        <v>AG$17</v>
      </c>
      <c r="AH2556" s="199" t="str">
        <f t="shared" si="4927"/>
        <v>AH$17</v>
      </c>
      <c r="AI2556" s="199" t="str">
        <f t="shared" si="4927"/>
        <v>AI$17</v>
      </c>
      <c r="AJ2556" s="199" t="str">
        <f t="shared" si="4927"/>
        <v>AJ$17</v>
      </c>
      <c r="AK2556" s="199" t="str">
        <f t="shared" si="4927"/>
        <v>AK$17</v>
      </c>
      <c r="AL2556" s="199" t="str">
        <f t="shared" si="4927"/>
        <v>AL$17</v>
      </c>
      <c r="AM2556" s="199" t="str">
        <f t="shared" si="4927"/>
        <v>AM$17</v>
      </c>
      <c r="AN2556" s="199" t="str">
        <f t="shared" si="4927"/>
        <v>AN$17</v>
      </c>
      <c r="AO2556" s="199" t="str">
        <f t="shared" si="4927"/>
        <v>AO$17</v>
      </c>
      <c r="AP2556" s="199" t="str">
        <f t="shared" si="4927"/>
        <v>AP$17</v>
      </c>
      <c r="AQ2556" s="199" t="str">
        <f t="shared" si="4927"/>
        <v>AQ$17</v>
      </c>
      <c r="AR2556" s="199" t="str">
        <f t="shared" si="4927"/>
        <v>AR$17</v>
      </c>
      <c r="AS2556" s="199" t="str">
        <f t="shared" si="4927"/>
        <v>AS$17</v>
      </c>
      <c r="AT2556" s="199" t="str">
        <f t="shared" si="4927"/>
        <v>AT$17</v>
      </c>
      <c r="AU2556" s="199" t="str">
        <f t="shared" si="4927"/>
        <v>AU$17</v>
      </c>
      <c r="AV2556" s="199" t="str">
        <f t="shared" si="4927"/>
        <v>AV$17</v>
      </c>
      <c r="AW2556" s="199" t="str">
        <f t="shared" si="4927"/>
        <v>AW$17</v>
      </c>
      <c r="AX2556" s="199" t="str">
        <f t="shared" si="4927"/>
        <v>AX$17</v>
      </c>
      <c r="AY2556" s="199" t="str">
        <f t="shared" si="4927"/>
        <v>AY$17</v>
      </c>
      <c r="AZ2556" s="199" t="str">
        <f t="shared" si="4927"/>
        <v>AZ$17</v>
      </c>
      <c r="BA2556" s="199" t="str">
        <f t="shared" si="4927"/>
        <v>BA$17</v>
      </c>
      <c r="BB2556" s="199" t="str">
        <f t="shared" si="4927"/>
        <v>BB$17</v>
      </c>
      <c r="BC2556" s="199" t="str">
        <f t="shared" si="4927"/>
        <v>BC$17</v>
      </c>
      <c r="BD2556" s="199" t="str">
        <f t="shared" si="4927"/>
        <v>BD$17</v>
      </c>
      <c r="BE2556" s="199" t="str">
        <f t="shared" si="4927"/>
        <v>BE$17</v>
      </c>
      <c r="BF2556" s="199" t="str">
        <f t="shared" si="4927"/>
        <v>BF$17</v>
      </c>
      <c r="BG2556" s="199" t="str">
        <f t="shared" si="4927"/>
        <v>BG$17</v>
      </c>
      <c r="BH2556" s="199" t="str">
        <f t="shared" si="4927"/>
        <v>BH$17</v>
      </c>
      <c r="BI2556" s="199" t="str">
        <f t="shared" si="4927"/>
        <v>BI$17</v>
      </c>
      <c r="BJ2556" s="199" t="str">
        <f t="shared" si="4927"/>
        <v>BJ$17</v>
      </c>
      <c r="BK2556" s="199" t="str">
        <f t="shared" si="4927"/>
        <v>BK$17</v>
      </c>
      <c r="BL2556" s="199" t="str">
        <f t="shared" si="4927"/>
        <v>BL$17</v>
      </c>
      <c r="BM2556" s="199" t="str">
        <f t="shared" si="4927"/>
        <v>BM$17</v>
      </c>
      <c r="BN2556" s="199" t="str">
        <f t="shared" si="4927"/>
        <v>BN$17</v>
      </c>
      <c r="BO2556" s="199" t="str">
        <f t="shared" si="4927"/>
        <v>BO$17</v>
      </c>
      <c r="BP2556" s="199" t="str">
        <f t="shared" si="4927"/>
        <v>BP$17</v>
      </c>
      <c r="BQ2556" s="199" t="str">
        <f t="shared" si="4927"/>
        <v>BQ$17</v>
      </c>
      <c r="BR2556" s="199" t="str">
        <f t="shared" si="4927"/>
        <v>BR$17</v>
      </c>
      <c r="BS2556" s="199" t="str">
        <f t="shared" si="4927"/>
        <v>BS$17</v>
      </c>
      <c r="BT2556" s="199" t="str">
        <f t="shared" si="4927"/>
        <v>BT$17</v>
      </c>
      <c r="BU2556" s="199" t="str">
        <f t="shared" si="4927"/>
        <v>BU$17</v>
      </c>
      <c r="BV2556" s="199" t="str">
        <f t="shared" si="4927"/>
        <v>BV$17</v>
      </c>
      <c r="BW2556" s="199" t="str">
        <f t="shared" si="4927"/>
        <v>BW$17</v>
      </c>
      <c r="BX2556" s="199" t="str">
        <f t="shared" si="4927"/>
        <v>BX$17</v>
      </c>
      <c r="BY2556" s="199" t="str">
        <f t="shared" si="4927"/>
        <v>BY$17</v>
      </c>
      <c r="BZ2556" s="199" t="str">
        <f t="shared" si="4927"/>
        <v>BZ$17</v>
      </c>
      <c r="CA2556" s="199" t="str">
        <f t="shared" si="4927"/>
        <v>CA$17</v>
      </c>
      <c r="CB2556" s="199" t="str">
        <f t="shared" si="4927"/>
        <v>CB$17</v>
      </c>
      <c r="CC2556" s="199" t="str">
        <f t="shared" si="4927"/>
        <v>CC$17</v>
      </c>
      <c r="CD2556" s="199" t="str">
        <f t="shared" si="4927"/>
        <v>CD$17</v>
      </c>
      <c r="CE2556" s="199" t="str">
        <f t="shared" ref="CE2556:CL2556" si="4928">CE$21</f>
        <v>CE$17</v>
      </c>
      <c r="CF2556" s="199" t="str">
        <f t="shared" si="4928"/>
        <v>CF$17</v>
      </c>
      <c r="CG2556" s="199" t="str">
        <f t="shared" si="4928"/>
        <v>CG$17</v>
      </c>
      <c r="CH2556" s="199" t="str">
        <f t="shared" si="4928"/>
        <v>CH$17</v>
      </c>
      <c r="CI2556" s="199" t="str">
        <f t="shared" si="4928"/>
        <v>CI$17</v>
      </c>
      <c r="CJ2556" s="199" t="str">
        <f t="shared" si="4928"/>
        <v>CJ$17</v>
      </c>
      <c r="CK2556" s="199" t="str">
        <f t="shared" si="4928"/>
        <v>CK$17</v>
      </c>
      <c r="CL2556" s="199" t="str">
        <f t="shared" si="4928"/>
        <v>CL$17</v>
      </c>
      <c r="CN2556" s="201"/>
      <c r="CO2556" s="199" t="str">
        <f t="shared" ref="CO2556:DL2556" si="4929">CO$21</f>
        <v>CO$17</v>
      </c>
      <c r="CP2556" s="199" t="str">
        <f t="shared" si="4929"/>
        <v>CP$17</v>
      </c>
      <c r="CQ2556" s="199" t="str">
        <f t="shared" si="4929"/>
        <v>CQ$17</v>
      </c>
      <c r="CR2556" s="199" t="str">
        <f t="shared" si="4929"/>
        <v>CR$17</v>
      </c>
      <c r="CS2556" s="199" t="str">
        <f t="shared" si="4929"/>
        <v>CS$17</v>
      </c>
      <c r="CT2556" s="199" t="str">
        <f t="shared" si="4929"/>
        <v>CT$17</v>
      </c>
      <c r="CU2556" s="199" t="str">
        <f t="shared" si="4929"/>
        <v>CU$17</v>
      </c>
      <c r="CV2556" s="199" t="str">
        <f t="shared" si="4929"/>
        <v>CV$17</v>
      </c>
      <c r="CW2556" s="199" t="str">
        <f t="shared" si="4929"/>
        <v>CW$17</v>
      </c>
      <c r="CX2556" s="199" t="str">
        <f t="shared" si="4929"/>
        <v>CX$17</v>
      </c>
      <c r="CY2556" s="199" t="str">
        <f t="shared" si="4929"/>
        <v>CY$17</v>
      </c>
      <c r="CZ2556" s="199" t="str">
        <f t="shared" si="4929"/>
        <v>CZ$17</v>
      </c>
      <c r="DA2556" s="199" t="str">
        <f t="shared" si="4929"/>
        <v>DA$17</v>
      </c>
      <c r="DB2556" s="199" t="str">
        <f t="shared" si="4929"/>
        <v>DB$17</v>
      </c>
      <c r="DC2556" s="199" t="str">
        <f t="shared" si="4929"/>
        <v>DC$17</v>
      </c>
      <c r="DD2556" s="199" t="str">
        <f t="shared" si="4929"/>
        <v>DD$17</v>
      </c>
      <c r="DE2556" s="199" t="str">
        <f t="shared" si="4929"/>
        <v>DE$17</v>
      </c>
      <c r="DF2556" s="199" t="str">
        <f t="shared" si="4929"/>
        <v>DF$17</v>
      </c>
      <c r="DG2556" s="199" t="str">
        <f t="shared" si="4929"/>
        <v>DG$17</v>
      </c>
      <c r="DH2556" s="199" t="str">
        <f t="shared" si="4929"/>
        <v>DH$17</v>
      </c>
      <c r="DI2556" s="199" t="str">
        <f t="shared" si="4929"/>
        <v>DI$17</v>
      </c>
      <c r="DJ2556" s="199" t="str">
        <f t="shared" si="4929"/>
        <v>DJ$17</v>
      </c>
      <c r="DK2556" s="199" t="str">
        <f t="shared" si="4929"/>
        <v>DK$17</v>
      </c>
      <c r="DL2556" s="199" t="str">
        <f t="shared" si="4929"/>
        <v>DL$17</v>
      </c>
    </row>
    <row r="2557" spans="1:116" x14ac:dyDescent="0.4">
      <c r="A2557" s="174"/>
      <c r="E2557" s="8"/>
      <c r="G2557" s="175" t="s">
        <v>491</v>
      </c>
      <c r="H2557" s="200"/>
      <c r="I2557" s="201"/>
      <c r="J2557" s="201"/>
      <c r="K2557" s="202"/>
      <c r="L2557" s="202"/>
      <c r="M2557" s="202"/>
      <c r="N2557" s="202"/>
      <c r="O2557" s="202"/>
      <c r="P2557" s="202"/>
      <c r="R2557" s="202"/>
      <c r="S2557" s="190"/>
      <c r="T2557" s="190"/>
      <c r="U2557" s="190"/>
      <c r="V2557" s="190"/>
      <c r="W2557" s="190"/>
      <c r="X2557" s="190"/>
      <c r="Y2557" s="190"/>
      <c r="Z2557" s="190"/>
      <c r="AA2557" s="190"/>
      <c r="AB2557" s="190"/>
      <c r="AC2557" s="190"/>
      <c r="AD2557" s="190"/>
      <c r="AE2557" s="190"/>
      <c r="AF2557" s="190"/>
      <c r="AG2557" s="190"/>
      <c r="AH2557" s="190"/>
      <c r="AI2557" s="190"/>
      <c r="AJ2557" s="190"/>
      <c r="AK2557" s="190"/>
      <c r="AL2557" s="190"/>
      <c r="AM2557" s="190"/>
      <c r="AN2557" s="190"/>
      <c r="AO2557" s="190"/>
      <c r="AP2557" s="190"/>
      <c r="AQ2557" s="190"/>
      <c r="AR2557" s="190"/>
      <c r="AS2557" s="190"/>
      <c r="AT2557" s="190"/>
      <c r="AU2557" s="190"/>
      <c r="AV2557" s="190"/>
      <c r="AW2557" s="190"/>
      <c r="AX2557" s="190"/>
      <c r="AY2557" s="190"/>
      <c r="AZ2557" s="190"/>
      <c r="BA2557" s="190"/>
      <c r="BB2557" s="190"/>
      <c r="BC2557" s="190"/>
      <c r="BD2557" s="190"/>
      <c r="BE2557" s="190"/>
      <c r="BF2557" s="190"/>
      <c r="BG2557" s="190"/>
      <c r="BH2557" s="190"/>
      <c r="BI2557" s="190"/>
      <c r="BJ2557" s="190"/>
      <c r="BK2557" s="190"/>
      <c r="BL2557" s="190"/>
      <c r="BM2557" s="190"/>
      <c r="BN2557" s="190"/>
      <c r="BO2557" s="190"/>
      <c r="BP2557" s="190"/>
      <c r="BQ2557" s="190"/>
      <c r="BR2557" s="190"/>
      <c r="BS2557" s="190"/>
      <c r="BT2557" s="190"/>
      <c r="BU2557" s="190"/>
      <c r="BV2557" s="190"/>
      <c r="BW2557" s="190"/>
      <c r="BX2557" s="190"/>
      <c r="BY2557" s="190"/>
      <c r="BZ2557" s="190"/>
      <c r="CA2557" s="190"/>
      <c r="CB2557" s="190"/>
      <c r="CC2557" s="190"/>
      <c r="CD2557" s="190"/>
      <c r="CE2557" s="190"/>
      <c r="CF2557" s="190"/>
      <c r="CG2557" s="190"/>
      <c r="CH2557" s="190"/>
      <c r="CI2557" s="190"/>
      <c r="CJ2557" s="190"/>
      <c r="CK2557" s="190"/>
      <c r="CL2557" s="190"/>
      <c r="CN2557" s="201"/>
      <c r="CO2557" s="190"/>
      <c r="CP2557" s="190"/>
      <c r="CQ2557" s="190"/>
      <c r="CR2557" s="190"/>
      <c r="CS2557" s="190"/>
      <c r="CT2557" s="190"/>
      <c r="CU2557" s="190"/>
      <c r="CV2557" s="190"/>
      <c r="CW2557" s="190"/>
      <c r="CX2557" s="190"/>
      <c r="CY2557" s="190"/>
      <c r="CZ2557" s="190"/>
      <c r="DA2557" s="190"/>
      <c r="DB2557" s="190"/>
      <c r="DC2557" s="190"/>
      <c r="DD2557" s="190"/>
      <c r="DE2557" s="190"/>
      <c r="DF2557" s="190"/>
      <c r="DG2557" s="190"/>
      <c r="DH2557" s="190"/>
      <c r="DI2557" s="190"/>
      <c r="DJ2557" s="190"/>
      <c r="DK2557" s="190"/>
      <c r="DL2557" s="190"/>
    </row>
    <row r="2558" spans="1:116" x14ac:dyDescent="0.4">
      <c r="A2558" s="174"/>
      <c r="E2558" s="8"/>
      <c r="G2558" s="175" t="s">
        <v>505</v>
      </c>
      <c r="H2558" s="200"/>
      <c r="I2558" s="201"/>
      <c r="J2558" s="201"/>
      <c r="K2558" s="202"/>
      <c r="L2558" s="202"/>
      <c r="M2558" s="202"/>
      <c r="N2558" s="202"/>
      <c r="O2558" s="202"/>
      <c r="P2558" s="202"/>
      <c r="R2558" s="202"/>
      <c r="S2558" s="190"/>
      <c r="T2558" s="190"/>
      <c r="U2558" s="190"/>
      <c r="V2558" s="190"/>
      <c r="W2558" s="190"/>
      <c r="X2558" s="190"/>
      <c r="Y2558" s="190"/>
      <c r="Z2558" s="190"/>
      <c r="AA2558" s="190"/>
      <c r="AB2558" s="190"/>
      <c r="AC2558" s="190"/>
      <c r="AD2558" s="190"/>
      <c r="AE2558" s="190"/>
      <c r="AF2558" s="190"/>
      <c r="AG2558" s="190"/>
      <c r="AH2558" s="190"/>
      <c r="AI2558" s="190"/>
      <c r="AJ2558" s="190"/>
      <c r="AK2558" s="190"/>
      <c r="AL2558" s="190"/>
      <c r="AM2558" s="190"/>
      <c r="AN2558" s="190"/>
      <c r="AO2558" s="190"/>
      <c r="AP2558" s="190"/>
      <c r="AQ2558" s="190"/>
      <c r="AR2558" s="190"/>
      <c r="AS2558" s="190"/>
      <c r="AT2558" s="190"/>
      <c r="AU2558" s="190"/>
      <c r="AV2558" s="190"/>
      <c r="AW2558" s="190"/>
      <c r="AX2558" s="190"/>
      <c r="AY2558" s="190"/>
      <c r="AZ2558" s="190"/>
      <c r="BA2558" s="190"/>
      <c r="BB2558" s="190"/>
      <c r="BC2558" s="190"/>
      <c r="BD2558" s="190"/>
      <c r="BE2558" s="190"/>
      <c r="BF2558" s="190"/>
      <c r="BG2558" s="190"/>
      <c r="BH2558" s="190"/>
      <c r="BI2558" s="190"/>
      <c r="BJ2558" s="190"/>
      <c r="BK2558" s="190"/>
      <c r="BL2558" s="190"/>
      <c r="BM2558" s="190"/>
      <c r="BN2558" s="190"/>
      <c r="BO2558" s="190"/>
      <c r="BP2558" s="190"/>
      <c r="BQ2558" s="190"/>
      <c r="BR2558" s="190"/>
      <c r="BS2558" s="190"/>
      <c r="BT2558" s="190"/>
      <c r="BU2558" s="190"/>
      <c r="BV2558" s="190"/>
      <c r="BW2558" s="190"/>
      <c r="BX2558" s="190"/>
      <c r="BY2558" s="190"/>
      <c r="BZ2558" s="190"/>
      <c r="CA2558" s="190"/>
      <c r="CB2558" s="190"/>
      <c r="CC2558" s="190"/>
      <c r="CD2558" s="190"/>
      <c r="CE2558" s="190"/>
      <c r="CF2558" s="190"/>
      <c r="CG2558" s="190"/>
      <c r="CH2558" s="190"/>
      <c r="CI2558" s="190"/>
      <c r="CJ2558" s="190"/>
      <c r="CK2558" s="190"/>
      <c r="CL2558" s="190"/>
      <c r="CN2558" s="201"/>
      <c r="CO2558" s="190"/>
      <c r="CP2558" s="190"/>
      <c r="CQ2558" s="190"/>
      <c r="CR2558" s="190"/>
      <c r="CS2558" s="190"/>
      <c r="CT2558" s="190"/>
      <c r="CU2558" s="190"/>
      <c r="CV2558" s="190"/>
      <c r="CW2558" s="190"/>
      <c r="CX2558" s="190"/>
      <c r="CY2558" s="190"/>
      <c r="CZ2558" s="190"/>
      <c r="DA2558" s="190"/>
      <c r="DB2558" s="190"/>
      <c r="DC2558" s="190"/>
      <c r="DD2558" s="190"/>
      <c r="DE2558" s="190"/>
      <c r="DF2558" s="190"/>
      <c r="DG2558" s="190"/>
      <c r="DH2558" s="190"/>
      <c r="DI2558" s="190"/>
      <c r="DJ2558" s="190"/>
      <c r="DK2558" s="190"/>
      <c r="DL2558" s="190"/>
    </row>
    <row r="2559" spans="1:116" x14ac:dyDescent="0.4">
      <c r="A2559" s="174"/>
      <c r="E2559" s="8"/>
      <c r="G2559" s="175" t="s">
        <v>463</v>
      </c>
      <c r="H2559" s="200"/>
      <c r="I2559" s="201"/>
      <c r="J2559" s="201"/>
      <c r="K2559" s="202"/>
      <c r="L2559" s="202"/>
      <c r="M2559" s="202"/>
      <c r="N2559" s="202"/>
      <c r="O2559" s="202"/>
      <c r="P2559" s="202"/>
      <c r="R2559" s="202"/>
      <c r="S2559" s="190" t="str">
        <f t="shared" ref="S2559:CD2559" si="4930">S$22</f>
        <v>S$18</v>
      </c>
      <c r="T2559" s="190" t="str">
        <f t="shared" si="4930"/>
        <v>T$18</v>
      </c>
      <c r="U2559" s="190" t="str">
        <f t="shared" si="4930"/>
        <v>U$18</v>
      </c>
      <c r="V2559" s="190" t="str">
        <f t="shared" si="4930"/>
        <v>V$18</v>
      </c>
      <c r="W2559" s="190" t="str">
        <f t="shared" si="4930"/>
        <v>W$18</v>
      </c>
      <c r="X2559" s="190" t="str">
        <f t="shared" si="4930"/>
        <v>X$18</v>
      </c>
      <c r="Y2559" s="190" t="str">
        <f t="shared" si="4930"/>
        <v>Y$18</v>
      </c>
      <c r="Z2559" s="190" t="str">
        <f t="shared" si="4930"/>
        <v>Z$18</v>
      </c>
      <c r="AA2559" s="190" t="str">
        <f t="shared" si="4930"/>
        <v>AA$18</v>
      </c>
      <c r="AB2559" s="190" t="str">
        <f t="shared" si="4930"/>
        <v>AB$18</v>
      </c>
      <c r="AC2559" s="190" t="str">
        <f t="shared" si="4930"/>
        <v>AC$18</v>
      </c>
      <c r="AD2559" s="190" t="str">
        <f t="shared" si="4930"/>
        <v>AD$18</v>
      </c>
      <c r="AE2559" s="190" t="str">
        <f t="shared" si="4930"/>
        <v>AE$18</v>
      </c>
      <c r="AF2559" s="190" t="str">
        <f t="shared" si="4930"/>
        <v>AF$18</v>
      </c>
      <c r="AG2559" s="190" t="str">
        <f t="shared" si="4930"/>
        <v>AG$18</v>
      </c>
      <c r="AH2559" s="190" t="str">
        <f t="shared" si="4930"/>
        <v>AH$18</v>
      </c>
      <c r="AI2559" s="190" t="str">
        <f t="shared" si="4930"/>
        <v>AI$18</v>
      </c>
      <c r="AJ2559" s="190" t="str">
        <f t="shared" si="4930"/>
        <v>AJ$18</v>
      </c>
      <c r="AK2559" s="190" t="str">
        <f t="shared" si="4930"/>
        <v>AK$18</v>
      </c>
      <c r="AL2559" s="190" t="str">
        <f t="shared" si="4930"/>
        <v>AL$18</v>
      </c>
      <c r="AM2559" s="190" t="str">
        <f t="shared" si="4930"/>
        <v>AM$18</v>
      </c>
      <c r="AN2559" s="190" t="str">
        <f t="shared" si="4930"/>
        <v>AN$18</v>
      </c>
      <c r="AO2559" s="190" t="str">
        <f t="shared" si="4930"/>
        <v>AO$18</v>
      </c>
      <c r="AP2559" s="190" t="str">
        <f t="shared" si="4930"/>
        <v>AP$18</v>
      </c>
      <c r="AQ2559" s="190" t="str">
        <f t="shared" si="4930"/>
        <v>AQ$18</v>
      </c>
      <c r="AR2559" s="190" t="str">
        <f t="shared" si="4930"/>
        <v>AR$18</v>
      </c>
      <c r="AS2559" s="190" t="str">
        <f t="shared" si="4930"/>
        <v>AS$18</v>
      </c>
      <c r="AT2559" s="190" t="str">
        <f t="shared" si="4930"/>
        <v>AT$18</v>
      </c>
      <c r="AU2559" s="190" t="str">
        <f t="shared" si="4930"/>
        <v>AU$18</v>
      </c>
      <c r="AV2559" s="190" t="str">
        <f t="shared" si="4930"/>
        <v>AV$18</v>
      </c>
      <c r="AW2559" s="190" t="str">
        <f t="shared" si="4930"/>
        <v>AW$18</v>
      </c>
      <c r="AX2559" s="190" t="str">
        <f t="shared" si="4930"/>
        <v>AX$18</v>
      </c>
      <c r="AY2559" s="190" t="str">
        <f t="shared" si="4930"/>
        <v>AY$18</v>
      </c>
      <c r="AZ2559" s="190" t="str">
        <f t="shared" si="4930"/>
        <v>AZ$18</v>
      </c>
      <c r="BA2559" s="190" t="str">
        <f t="shared" si="4930"/>
        <v>BA$18</v>
      </c>
      <c r="BB2559" s="190" t="str">
        <f t="shared" si="4930"/>
        <v>BB$18</v>
      </c>
      <c r="BC2559" s="190" t="str">
        <f t="shared" si="4930"/>
        <v>BC$18</v>
      </c>
      <c r="BD2559" s="190" t="str">
        <f t="shared" si="4930"/>
        <v>BD$18</v>
      </c>
      <c r="BE2559" s="190" t="str">
        <f t="shared" si="4930"/>
        <v>BE$18</v>
      </c>
      <c r="BF2559" s="190" t="str">
        <f t="shared" si="4930"/>
        <v>BF$18</v>
      </c>
      <c r="BG2559" s="190" t="str">
        <f t="shared" si="4930"/>
        <v>BG$18</v>
      </c>
      <c r="BH2559" s="190" t="str">
        <f t="shared" si="4930"/>
        <v>BH$18</v>
      </c>
      <c r="BI2559" s="190" t="str">
        <f t="shared" si="4930"/>
        <v>BI$18</v>
      </c>
      <c r="BJ2559" s="190" t="str">
        <f t="shared" si="4930"/>
        <v>BJ$18</v>
      </c>
      <c r="BK2559" s="190" t="str">
        <f t="shared" si="4930"/>
        <v>BK$18</v>
      </c>
      <c r="BL2559" s="190" t="str">
        <f t="shared" si="4930"/>
        <v>BL$18</v>
      </c>
      <c r="BM2559" s="190" t="str">
        <f t="shared" si="4930"/>
        <v>BM$18</v>
      </c>
      <c r="BN2559" s="190" t="str">
        <f t="shared" si="4930"/>
        <v>BN$18</v>
      </c>
      <c r="BO2559" s="190" t="str">
        <f t="shared" si="4930"/>
        <v>BO$18</v>
      </c>
      <c r="BP2559" s="190" t="str">
        <f t="shared" si="4930"/>
        <v>BP$18</v>
      </c>
      <c r="BQ2559" s="190" t="str">
        <f t="shared" si="4930"/>
        <v>BQ$18</v>
      </c>
      <c r="BR2559" s="190" t="str">
        <f t="shared" si="4930"/>
        <v>BR$18</v>
      </c>
      <c r="BS2559" s="190" t="str">
        <f t="shared" si="4930"/>
        <v>BS$18</v>
      </c>
      <c r="BT2559" s="190" t="str">
        <f t="shared" si="4930"/>
        <v>BT$18</v>
      </c>
      <c r="BU2559" s="190" t="str">
        <f t="shared" si="4930"/>
        <v>BU$18</v>
      </c>
      <c r="BV2559" s="190" t="str">
        <f t="shared" si="4930"/>
        <v>BV$18</v>
      </c>
      <c r="BW2559" s="190" t="str">
        <f t="shared" si="4930"/>
        <v>BW$18</v>
      </c>
      <c r="BX2559" s="190" t="str">
        <f t="shared" si="4930"/>
        <v>BX$18</v>
      </c>
      <c r="BY2559" s="190" t="str">
        <f t="shared" si="4930"/>
        <v>BY$18</v>
      </c>
      <c r="BZ2559" s="190" t="str">
        <f t="shared" si="4930"/>
        <v>BZ$18</v>
      </c>
      <c r="CA2559" s="190" t="str">
        <f t="shared" si="4930"/>
        <v>CA$18</v>
      </c>
      <c r="CB2559" s="190" t="str">
        <f t="shared" si="4930"/>
        <v>CB$18</v>
      </c>
      <c r="CC2559" s="190" t="str">
        <f t="shared" si="4930"/>
        <v>CC$18</v>
      </c>
      <c r="CD2559" s="190" t="str">
        <f t="shared" si="4930"/>
        <v>CD$18</v>
      </c>
      <c r="CE2559" s="190" t="str">
        <f t="shared" ref="CE2559:CL2559" si="4931">CE$22</f>
        <v>CE$18</v>
      </c>
      <c r="CF2559" s="190" t="str">
        <f t="shared" si="4931"/>
        <v>CF$18</v>
      </c>
      <c r="CG2559" s="190" t="str">
        <f t="shared" si="4931"/>
        <v>CG$18</v>
      </c>
      <c r="CH2559" s="190" t="str">
        <f t="shared" si="4931"/>
        <v>CH$18</v>
      </c>
      <c r="CI2559" s="190" t="str">
        <f t="shared" si="4931"/>
        <v>CI$18</v>
      </c>
      <c r="CJ2559" s="190" t="str">
        <f t="shared" si="4931"/>
        <v>CJ$18</v>
      </c>
      <c r="CK2559" s="190" t="str">
        <f t="shared" si="4931"/>
        <v>CK$18</v>
      </c>
      <c r="CL2559" s="190" t="str">
        <f t="shared" si="4931"/>
        <v>CL$18</v>
      </c>
      <c r="CN2559" s="201"/>
      <c r="CO2559" s="190" t="str">
        <f t="shared" ref="CO2559:DL2559" si="4932">CO$22</f>
        <v>CO$18</v>
      </c>
      <c r="CP2559" s="190" t="str">
        <f t="shared" si="4932"/>
        <v>CP$18</v>
      </c>
      <c r="CQ2559" s="190" t="str">
        <f t="shared" si="4932"/>
        <v>CQ$18</v>
      </c>
      <c r="CR2559" s="190" t="str">
        <f t="shared" si="4932"/>
        <v>CR$18</v>
      </c>
      <c r="CS2559" s="190" t="str">
        <f t="shared" si="4932"/>
        <v>CS$18</v>
      </c>
      <c r="CT2559" s="190" t="str">
        <f t="shared" si="4932"/>
        <v>CT$18</v>
      </c>
      <c r="CU2559" s="190" t="str">
        <f t="shared" si="4932"/>
        <v>CU$18</v>
      </c>
      <c r="CV2559" s="190" t="str">
        <f t="shared" si="4932"/>
        <v>CV$18</v>
      </c>
      <c r="CW2559" s="190" t="str">
        <f t="shared" si="4932"/>
        <v>CW$18</v>
      </c>
      <c r="CX2559" s="190" t="str">
        <f t="shared" si="4932"/>
        <v>CX$18</v>
      </c>
      <c r="CY2559" s="190" t="str">
        <f t="shared" si="4932"/>
        <v>CY$18</v>
      </c>
      <c r="CZ2559" s="190" t="str">
        <f t="shared" si="4932"/>
        <v>CZ$18</v>
      </c>
      <c r="DA2559" s="190" t="str">
        <f t="shared" si="4932"/>
        <v>DA$18</v>
      </c>
      <c r="DB2559" s="190" t="str">
        <f t="shared" si="4932"/>
        <v>DB$18</v>
      </c>
      <c r="DC2559" s="190" t="str">
        <f t="shared" si="4932"/>
        <v>DC$18</v>
      </c>
      <c r="DD2559" s="190" t="str">
        <f t="shared" si="4932"/>
        <v>DD$18</v>
      </c>
      <c r="DE2559" s="190" t="str">
        <f t="shared" si="4932"/>
        <v>DE$18</v>
      </c>
      <c r="DF2559" s="190" t="str">
        <f t="shared" si="4932"/>
        <v>DF$18</v>
      </c>
      <c r="DG2559" s="190" t="str">
        <f t="shared" si="4932"/>
        <v>DG$18</v>
      </c>
      <c r="DH2559" s="190" t="str">
        <f t="shared" si="4932"/>
        <v>DH$18</v>
      </c>
      <c r="DI2559" s="190" t="str">
        <f t="shared" si="4932"/>
        <v>DI$18</v>
      </c>
      <c r="DJ2559" s="190" t="str">
        <f t="shared" si="4932"/>
        <v>DJ$18</v>
      </c>
      <c r="DK2559" s="190" t="str">
        <f t="shared" si="4932"/>
        <v>DK$18</v>
      </c>
      <c r="DL2559" s="190" t="str">
        <f t="shared" si="4932"/>
        <v>DL$18</v>
      </c>
    </row>
    <row r="2560" spans="1:116" x14ac:dyDescent="0.4">
      <c r="A2560" s="174"/>
      <c r="E2560" s="8"/>
      <c r="G2560" s="175" t="s">
        <v>464</v>
      </c>
      <c r="H2560" s="200"/>
      <c r="I2560" s="201"/>
      <c r="J2560" s="201"/>
      <c r="K2560" s="202"/>
      <c r="L2560" s="202"/>
      <c r="M2560" s="202"/>
      <c r="N2560" s="202"/>
      <c r="O2560" s="202"/>
      <c r="P2560" s="202"/>
      <c r="R2560" s="202"/>
      <c r="S2560" s="190" t="str">
        <f t="shared" ref="S2560:CD2560" si="4933">S$23</f>
        <v>S$19</v>
      </c>
      <c r="T2560" s="190" t="str">
        <f t="shared" si="4933"/>
        <v>T$19</v>
      </c>
      <c r="U2560" s="190" t="str">
        <f t="shared" si="4933"/>
        <v>U$19</v>
      </c>
      <c r="V2560" s="190" t="str">
        <f t="shared" si="4933"/>
        <v>V$19</v>
      </c>
      <c r="W2560" s="190" t="str">
        <f t="shared" si="4933"/>
        <v>W$19</v>
      </c>
      <c r="X2560" s="190" t="str">
        <f t="shared" si="4933"/>
        <v>X$19</v>
      </c>
      <c r="Y2560" s="190" t="str">
        <f t="shared" si="4933"/>
        <v>Y$19</v>
      </c>
      <c r="Z2560" s="190" t="str">
        <f t="shared" si="4933"/>
        <v>Z$19</v>
      </c>
      <c r="AA2560" s="190" t="str">
        <f t="shared" si="4933"/>
        <v>AA$19</v>
      </c>
      <c r="AB2560" s="190" t="str">
        <f t="shared" si="4933"/>
        <v>AB$19</v>
      </c>
      <c r="AC2560" s="190" t="str">
        <f t="shared" si="4933"/>
        <v>AC$19</v>
      </c>
      <c r="AD2560" s="190" t="str">
        <f t="shared" si="4933"/>
        <v>AD$19</v>
      </c>
      <c r="AE2560" s="190" t="str">
        <f t="shared" si="4933"/>
        <v>AE$19</v>
      </c>
      <c r="AF2560" s="190" t="str">
        <f t="shared" si="4933"/>
        <v>AF$19</v>
      </c>
      <c r="AG2560" s="190" t="str">
        <f t="shared" si="4933"/>
        <v>AG$19</v>
      </c>
      <c r="AH2560" s="190" t="str">
        <f t="shared" si="4933"/>
        <v>AH$19</v>
      </c>
      <c r="AI2560" s="190" t="str">
        <f t="shared" si="4933"/>
        <v>AI$19</v>
      </c>
      <c r="AJ2560" s="190" t="str">
        <f t="shared" si="4933"/>
        <v>AJ$19</v>
      </c>
      <c r="AK2560" s="190" t="str">
        <f t="shared" si="4933"/>
        <v>AK$19</v>
      </c>
      <c r="AL2560" s="190" t="str">
        <f t="shared" si="4933"/>
        <v>AL$19</v>
      </c>
      <c r="AM2560" s="190" t="str">
        <f t="shared" si="4933"/>
        <v>AM$19</v>
      </c>
      <c r="AN2560" s="190" t="str">
        <f t="shared" si="4933"/>
        <v>AN$19</v>
      </c>
      <c r="AO2560" s="190" t="str">
        <f t="shared" si="4933"/>
        <v>AO$19</v>
      </c>
      <c r="AP2560" s="190" t="str">
        <f t="shared" si="4933"/>
        <v>AP$19</v>
      </c>
      <c r="AQ2560" s="190" t="str">
        <f t="shared" si="4933"/>
        <v>AQ$19</v>
      </c>
      <c r="AR2560" s="190" t="str">
        <f t="shared" si="4933"/>
        <v>AR$19</v>
      </c>
      <c r="AS2560" s="190" t="str">
        <f t="shared" si="4933"/>
        <v>AS$19</v>
      </c>
      <c r="AT2560" s="190" t="str">
        <f t="shared" si="4933"/>
        <v>AT$19</v>
      </c>
      <c r="AU2560" s="190" t="str">
        <f t="shared" si="4933"/>
        <v>AU$19</v>
      </c>
      <c r="AV2560" s="190" t="str">
        <f t="shared" si="4933"/>
        <v>AV$19</v>
      </c>
      <c r="AW2560" s="190" t="str">
        <f t="shared" si="4933"/>
        <v>AW$19</v>
      </c>
      <c r="AX2560" s="190" t="str">
        <f t="shared" si="4933"/>
        <v>AX$19</v>
      </c>
      <c r="AY2560" s="190" t="str">
        <f t="shared" si="4933"/>
        <v>AY$19</v>
      </c>
      <c r="AZ2560" s="190" t="str">
        <f t="shared" si="4933"/>
        <v>AZ$19</v>
      </c>
      <c r="BA2560" s="190" t="str">
        <f t="shared" si="4933"/>
        <v>BA$19</v>
      </c>
      <c r="BB2560" s="190" t="str">
        <f t="shared" si="4933"/>
        <v>BB$19</v>
      </c>
      <c r="BC2560" s="190" t="str">
        <f t="shared" si="4933"/>
        <v>BC$19</v>
      </c>
      <c r="BD2560" s="190" t="str">
        <f t="shared" si="4933"/>
        <v>BD$19</v>
      </c>
      <c r="BE2560" s="190" t="str">
        <f t="shared" si="4933"/>
        <v>BE$19</v>
      </c>
      <c r="BF2560" s="190" t="str">
        <f t="shared" si="4933"/>
        <v>BF$19</v>
      </c>
      <c r="BG2560" s="190" t="str">
        <f t="shared" si="4933"/>
        <v>BG$19</v>
      </c>
      <c r="BH2560" s="190" t="str">
        <f t="shared" si="4933"/>
        <v>BH$19</v>
      </c>
      <c r="BI2560" s="190" t="str">
        <f t="shared" si="4933"/>
        <v>BI$19</v>
      </c>
      <c r="BJ2560" s="190" t="str">
        <f t="shared" si="4933"/>
        <v>BJ$19</v>
      </c>
      <c r="BK2560" s="190" t="str">
        <f t="shared" si="4933"/>
        <v>BK$19</v>
      </c>
      <c r="BL2560" s="190" t="str">
        <f t="shared" si="4933"/>
        <v>BL$19</v>
      </c>
      <c r="BM2560" s="190" t="str">
        <f t="shared" si="4933"/>
        <v>BM$19</v>
      </c>
      <c r="BN2560" s="190" t="str">
        <f t="shared" si="4933"/>
        <v>BN$19</v>
      </c>
      <c r="BO2560" s="190" t="str">
        <f t="shared" si="4933"/>
        <v>BO$19</v>
      </c>
      <c r="BP2560" s="190" t="str">
        <f t="shared" si="4933"/>
        <v>BP$19</v>
      </c>
      <c r="BQ2560" s="190" t="str">
        <f t="shared" si="4933"/>
        <v>BQ$19</v>
      </c>
      <c r="BR2560" s="190" t="str">
        <f t="shared" si="4933"/>
        <v>BR$19</v>
      </c>
      <c r="BS2560" s="190" t="str">
        <f t="shared" si="4933"/>
        <v>BS$19</v>
      </c>
      <c r="BT2560" s="190" t="str">
        <f t="shared" si="4933"/>
        <v>BT$19</v>
      </c>
      <c r="BU2560" s="190" t="str">
        <f t="shared" si="4933"/>
        <v>BU$19</v>
      </c>
      <c r="BV2560" s="190" t="str">
        <f t="shared" si="4933"/>
        <v>BV$19</v>
      </c>
      <c r="BW2560" s="190" t="str">
        <f t="shared" si="4933"/>
        <v>BW$19</v>
      </c>
      <c r="BX2560" s="190" t="str">
        <f t="shared" si="4933"/>
        <v>BX$19</v>
      </c>
      <c r="BY2560" s="190" t="str">
        <f t="shared" si="4933"/>
        <v>BY$19</v>
      </c>
      <c r="BZ2560" s="190" t="str">
        <f t="shared" si="4933"/>
        <v>BZ$19</v>
      </c>
      <c r="CA2560" s="190" t="str">
        <f t="shared" si="4933"/>
        <v>CA$19</v>
      </c>
      <c r="CB2560" s="190" t="str">
        <f t="shared" si="4933"/>
        <v>CB$19</v>
      </c>
      <c r="CC2560" s="190" t="str">
        <f t="shared" si="4933"/>
        <v>CC$19</v>
      </c>
      <c r="CD2560" s="190" t="str">
        <f t="shared" si="4933"/>
        <v>CD$19</v>
      </c>
      <c r="CE2560" s="190" t="str">
        <f t="shared" ref="CE2560:CL2560" si="4934">CE$23</f>
        <v>CE$19</v>
      </c>
      <c r="CF2560" s="190" t="str">
        <f t="shared" si="4934"/>
        <v>CF$19</v>
      </c>
      <c r="CG2560" s="190" t="str">
        <f t="shared" si="4934"/>
        <v>CG$19</v>
      </c>
      <c r="CH2560" s="190" t="str">
        <f t="shared" si="4934"/>
        <v>CH$19</v>
      </c>
      <c r="CI2560" s="190" t="str">
        <f t="shared" si="4934"/>
        <v>CI$19</v>
      </c>
      <c r="CJ2560" s="190" t="str">
        <f t="shared" si="4934"/>
        <v>CJ$19</v>
      </c>
      <c r="CK2560" s="190" t="str">
        <f t="shared" si="4934"/>
        <v>CK$19</v>
      </c>
      <c r="CL2560" s="190" t="str">
        <f t="shared" si="4934"/>
        <v>CL$19</v>
      </c>
      <c r="CN2560" s="201"/>
      <c r="CO2560" s="190" t="str">
        <f t="shared" ref="CO2560:DL2560" si="4935">CO$23</f>
        <v>CO$19</v>
      </c>
      <c r="CP2560" s="190" t="str">
        <f t="shared" si="4935"/>
        <v>CP$19</v>
      </c>
      <c r="CQ2560" s="190" t="str">
        <f t="shared" si="4935"/>
        <v>CQ$19</v>
      </c>
      <c r="CR2560" s="190" t="str">
        <f t="shared" si="4935"/>
        <v>CR$19</v>
      </c>
      <c r="CS2560" s="190" t="str">
        <f t="shared" si="4935"/>
        <v>CS$19</v>
      </c>
      <c r="CT2560" s="190" t="str">
        <f t="shared" si="4935"/>
        <v>CT$19</v>
      </c>
      <c r="CU2560" s="190" t="str">
        <f t="shared" si="4935"/>
        <v>CU$19</v>
      </c>
      <c r="CV2560" s="190" t="str">
        <f t="shared" si="4935"/>
        <v>CV$19</v>
      </c>
      <c r="CW2560" s="190" t="str">
        <f t="shared" si="4935"/>
        <v>CW$19</v>
      </c>
      <c r="CX2560" s="190" t="str">
        <f t="shared" si="4935"/>
        <v>CX$19</v>
      </c>
      <c r="CY2560" s="190" t="str">
        <f t="shared" si="4935"/>
        <v>CY$19</v>
      </c>
      <c r="CZ2560" s="190" t="str">
        <f t="shared" si="4935"/>
        <v>CZ$19</v>
      </c>
      <c r="DA2560" s="190" t="str">
        <f t="shared" si="4935"/>
        <v>DA$19</v>
      </c>
      <c r="DB2560" s="190" t="str">
        <f t="shared" si="4935"/>
        <v>DB$19</v>
      </c>
      <c r="DC2560" s="190" t="str">
        <f t="shared" si="4935"/>
        <v>DC$19</v>
      </c>
      <c r="DD2560" s="190" t="str">
        <f t="shared" si="4935"/>
        <v>DD$19</v>
      </c>
      <c r="DE2560" s="190" t="str">
        <f t="shared" si="4935"/>
        <v>DE$19</v>
      </c>
      <c r="DF2560" s="190" t="str">
        <f t="shared" si="4935"/>
        <v>DF$19</v>
      </c>
      <c r="DG2560" s="190" t="str">
        <f t="shared" si="4935"/>
        <v>DG$19</v>
      </c>
      <c r="DH2560" s="190" t="str">
        <f t="shared" si="4935"/>
        <v>DH$19</v>
      </c>
      <c r="DI2560" s="190" t="str">
        <f t="shared" si="4935"/>
        <v>DI$19</v>
      </c>
      <c r="DJ2560" s="190" t="str">
        <f t="shared" si="4935"/>
        <v>DJ$19</v>
      </c>
      <c r="DK2560" s="190" t="str">
        <f t="shared" si="4935"/>
        <v>DK$19</v>
      </c>
      <c r="DL2560" s="190" t="str">
        <f t="shared" si="4935"/>
        <v>DL$19</v>
      </c>
    </row>
    <row r="2561" spans="1:116" x14ac:dyDescent="0.4">
      <c r="A2561" s="142" t="s">
        <v>218</v>
      </c>
      <c r="B2561" s="31" t="s">
        <v>81</v>
      </c>
      <c r="C2561" s="31"/>
      <c r="D2561" t="s">
        <v>546</v>
      </c>
      <c r="E2561" s="8" t="str">
        <f t="shared" ref="E2561:E2570" si="4936">ROW()&amp;" "&amp;D2561</f>
        <v>2561 SEASON QUARTER-TV-V</v>
      </c>
      <c r="F2561" t="s">
        <v>556</v>
      </c>
      <c r="G2561" s="143" t="s">
        <v>555</v>
      </c>
      <c r="H2561" s="142"/>
      <c r="I2561" s="144"/>
      <c r="J2561" s="144"/>
      <c r="K2561" s="142"/>
      <c r="L2561" s="142"/>
      <c r="M2561" s="142"/>
      <c r="N2561" s="142"/>
      <c r="O2561" s="142"/>
      <c r="P2561" s="142"/>
      <c r="R2561" s="143"/>
      <c r="S2561" s="168"/>
      <c r="T2561" s="168"/>
      <c r="U2561" s="168"/>
      <c r="V2561" s="168"/>
      <c r="W2561" s="168"/>
      <c r="X2561" s="168"/>
      <c r="Y2561" s="168"/>
      <c r="Z2561" s="168"/>
      <c r="AA2561" s="168"/>
      <c r="AB2561" s="168"/>
      <c r="AC2561" s="168"/>
      <c r="AD2561" s="168"/>
      <c r="AE2561" s="168"/>
      <c r="AF2561" s="168"/>
      <c r="AG2561" s="168"/>
      <c r="AH2561" s="168"/>
      <c r="AI2561" s="168"/>
      <c r="AJ2561" s="168"/>
      <c r="AK2561" s="168"/>
      <c r="AL2561" s="168"/>
      <c r="AM2561" s="168"/>
      <c r="AN2561" s="168"/>
      <c r="AO2561" s="168"/>
      <c r="AP2561" s="168"/>
      <c r="AQ2561" s="168"/>
      <c r="AR2561" s="168"/>
      <c r="AS2561" s="168"/>
      <c r="AT2561" s="168"/>
      <c r="AU2561" s="168"/>
      <c r="AV2561" s="168"/>
      <c r="AW2561" s="168"/>
      <c r="AX2561" s="168"/>
      <c r="AY2561" s="168"/>
      <c r="AZ2561" s="168"/>
      <c r="BA2561" s="168"/>
      <c r="BB2561" s="168"/>
      <c r="BC2561" s="168"/>
      <c r="BD2561" s="168"/>
      <c r="BE2561" s="168"/>
      <c r="BF2561" s="168"/>
      <c r="BG2561" s="168"/>
      <c r="BH2561" s="168"/>
      <c r="BI2561" s="168"/>
      <c r="BJ2561" s="168"/>
      <c r="BK2561" s="168"/>
      <c r="BL2561" s="168"/>
      <c r="BM2561" s="168"/>
      <c r="BN2561" s="168"/>
      <c r="BO2561" s="168"/>
      <c r="BP2561" s="168"/>
      <c r="BQ2561" s="168"/>
      <c r="BR2561" s="168"/>
      <c r="BS2561" s="168"/>
      <c r="BT2561" s="168"/>
      <c r="BU2561" s="168"/>
      <c r="BV2561" s="168"/>
      <c r="BW2561" s="168"/>
      <c r="BX2561" s="168"/>
      <c r="BY2561" s="168"/>
      <c r="BZ2561" s="168"/>
      <c r="CA2561" s="168"/>
      <c r="CB2561" s="168"/>
      <c r="CC2561" s="168"/>
      <c r="CD2561" s="168"/>
      <c r="CE2561" s="168"/>
      <c r="CF2561" s="168"/>
      <c r="CG2561" s="168"/>
      <c r="CH2561" s="168"/>
      <c r="CI2561" s="168"/>
      <c r="CJ2561" s="168"/>
      <c r="CK2561" s="168"/>
      <c r="CL2561" s="168"/>
      <c r="CN2561" s="144"/>
      <c r="CO2561" s="168"/>
      <c r="CP2561" s="168"/>
      <c r="CQ2561" s="168"/>
      <c r="CR2561" s="168"/>
      <c r="CS2561" s="168"/>
      <c r="CT2561" s="168"/>
      <c r="CU2561" s="168"/>
      <c r="CV2561" s="168"/>
      <c r="CW2561" s="168"/>
      <c r="CX2561" s="168"/>
      <c r="CY2561" s="168"/>
      <c r="CZ2561" s="168"/>
      <c r="DA2561" s="168"/>
      <c r="DB2561" s="168"/>
      <c r="DC2561" s="168"/>
      <c r="DD2561" s="168"/>
      <c r="DE2561" s="168"/>
      <c r="DF2561" s="168"/>
      <c r="DG2561" s="168"/>
      <c r="DH2561" s="168"/>
      <c r="DI2561" s="168"/>
      <c r="DJ2561" s="168"/>
      <c r="DK2561" s="168"/>
      <c r="DL2561" s="168"/>
    </row>
    <row r="2562" spans="1:116" x14ac:dyDescent="0.4">
      <c r="A2562" s="12"/>
      <c r="B2562" s="12" t="s">
        <v>332</v>
      </c>
      <c r="C2562" s="12"/>
      <c r="D2562" t="s">
        <v>546</v>
      </c>
      <c r="E2562" s="8" t="str">
        <f t="shared" si="4936"/>
        <v>2562 SEASON QUARTER-TV-V</v>
      </c>
      <c r="G2562" s="95" t="str">
        <f>G2556</f>
        <v>Primary volume driver</v>
      </c>
      <c r="H2562" s="12"/>
      <c r="I2562" s="60"/>
      <c r="J2562" s="60"/>
      <c r="K2562" s="12"/>
      <c r="L2562" s="12"/>
      <c r="M2562" s="12"/>
      <c r="N2562" s="12"/>
      <c r="O2562" s="12"/>
      <c r="P2562" s="12"/>
      <c r="R2562" s="13"/>
      <c r="S2562" s="76"/>
      <c r="T2562" s="76"/>
      <c r="U2562" s="76"/>
      <c r="V2562" s="76"/>
      <c r="W2562" s="76"/>
      <c r="X2562" s="76"/>
      <c r="Y2562" s="76"/>
      <c r="Z2562" s="76"/>
      <c r="AA2562" s="76"/>
      <c r="AB2562" s="76"/>
      <c r="AC2562" s="76"/>
      <c r="AD2562" s="76"/>
      <c r="AE2562" s="76"/>
      <c r="AF2562" s="76"/>
      <c r="AG2562" s="76"/>
      <c r="AH2562" s="76"/>
      <c r="AI2562" s="76"/>
      <c r="AJ2562" s="76"/>
      <c r="AK2562" s="76"/>
      <c r="AL2562" s="76"/>
      <c r="AM2562" s="76"/>
      <c r="AN2562" s="76"/>
      <c r="AO2562" s="76"/>
      <c r="AP2562" s="76"/>
      <c r="AQ2562" s="76"/>
      <c r="AR2562" s="76"/>
      <c r="AS2562" s="76"/>
      <c r="AT2562" s="76"/>
      <c r="AU2562" s="76"/>
      <c r="AV2562" s="76"/>
      <c r="AW2562" s="76"/>
      <c r="AX2562" s="76"/>
      <c r="AY2562" s="76"/>
      <c r="AZ2562" s="76"/>
      <c r="BA2562" s="76"/>
      <c r="BB2562" s="76"/>
      <c r="BC2562" s="76"/>
      <c r="BD2562" s="76"/>
      <c r="BE2562" s="76"/>
      <c r="BF2562" s="76"/>
      <c r="BG2562" s="76"/>
      <c r="BH2562" s="76"/>
      <c r="BI2562" s="76"/>
      <c r="BJ2562" s="76"/>
      <c r="BK2562" s="76"/>
      <c r="BL2562" s="76"/>
      <c r="BM2562" s="76"/>
      <c r="BN2562" s="76"/>
      <c r="BO2562" s="76"/>
      <c r="BP2562" s="76"/>
      <c r="BQ2562" s="76"/>
      <c r="BR2562" s="76"/>
      <c r="BS2562" s="76"/>
      <c r="BT2562" s="76"/>
      <c r="BU2562" s="76"/>
      <c r="BV2562" s="76"/>
      <c r="BW2562" s="76"/>
      <c r="BX2562" s="76"/>
      <c r="BY2562" s="76"/>
      <c r="BZ2562" s="76"/>
      <c r="CA2562" s="76"/>
      <c r="CB2562" s="76"/>
      <c r="CC2562" s="76"/>
      <c r="CD2562" s="76"/>
      <c r="CE2562" s="76"/>
      <c r="CF2562" s="76"/>
      <c r="CG2562" s="76"/>
      <c r="CH2562" s="76"/>
      <c r="CI2562" s="76"/>
      <c r="CJ2562" s="76"/>
      <c r="CK2562" s="76"/>
      <c r="CL2562" s="76"/>
      <c r="CN2562" s="60"/>
      <c r="CO2562" s="239"/>
      <c r="CP2562" s="239"/>
      <c r="CQ2562" s="239"/>
      <c r="CR2562" s="239"/>
      <c r="CS2562" s="239"/>
      <c r="CT2562" s="239"/>
      <c r="CU2562" s="239"/>
      <c r="CV2562" s="239"/>
      <c r="CW2562" s="239"/>
      <c r="CX2562" s="239"/>
      <c r="CY2562" s="239"/>
      <c r="CZ2562" s="239"/>
      <c r="DA2562" s="239"/>
      <c r="DB2562" s="239"/>
      <c r="DC2562" s="239"/>
      <c r="DD2562" s="239"/>
      <c r="DE2562" s="239"/>
      <c r="DF2562" s="239"/>
      <c r="DG2562" s="239"/>
      <c r="DH2562" s="239"/>
      <c r="DI2562" s="239"/>
      <c r="DJ2562" s="239"/>
      <c r="DK2562" s="239"/>
      <c r="DL2562" s="239"/>
    </row>
    <row r="2563" spans="1:116" x14ac:dyDescent="0.4">
      <c r="A2563" s="12"/>
      <c r="B2563" s="12"/>
      <c r="C2563" s="12"/>
      <c r="D2563" t="s">
        <v>546</v>
      </c>
      <c r="E2563" s="8" t="str">
        <f t="shared" si="4936"/>
        <v>2563 SEASON QUARTER-TV-V</v>
      </c>
      <c r="G2563" s="95" t="str">
        <f>"Seasonally adjusted # of "&amp;G2554&amp;"s"</f>
        <v>Seasonally adjusted # of procedures</v>
      </c>
      <c r="H2563" s="12"/>
      <c r="I2563" s="60"/>
      <c r="J2563" s="60"/>
      <c r="K2563" s="12"/>
      <c r="L2563" s="12"/>
      <c r="M2563" s="12"/>
      <c r="N2563" s="12"/>
      <c r="O2563" s="12"/>
      <c r="P2563" s="12"/>
      <c r="R2563" s="13"/>
      <c r="S2563" s="76"/>
      <c r="T2563" s="76"/>
      <c r="U2563" s="76"/>
      <c r="V2563" s="76"/>
      <c r="W2563" s="76"/>
      <c r="X2563" s="76"/>
      <c r="Y2563" s="76"/>
      <c r="Z2563" s="76"/>
      <c r="AA2563" s="76"/>
      <c r="AB2563" s="76"/>
      <c r="AC2563" s="76"/>
      <c r="AD2563" s="76"/>
      <c r="AE2563" s="76"/>
      <c r="AF2563" s="76"/>
      <c r="AG2563" s="76"/>
      <c r="AH2563" s="76"/>
      <c r="AI2563" s="76"/>
      <c r="AJ2563" s="76"/>
      <c r="AK2563" s="76"/>
      <c r="AL2563" s="76"/>
      <c r="AM2563" s="76"/>
      <c r="AN2563" s="76"/>
      <c r="AO2563" s="76"/>
      <c r="AP2563" s="76"/>
      <c r="AQ2563" s="76"/>
      <c r="AR2563" s="76"/>
      <c r="AS2563" s="76"/>
      <c r="AT2563" s="76"/>
      <c r="AU2563" s="76"/>
      <c r="AV2563" s="76"/>
      <c r="AW2563" s="76"/>
      <c r="AX2563" s="76"/>
      <c r="AY2563" s="76"/>
      <c r="AZ2563" s="76"/>
      <c r="BA2563" s="76"/>
      <c r="BB2563" s="76"/>
      <c r="BC2563" s="76"/>
      <c r="BD2563" s="76"/>
      <c r="BE2563" s="76"/>
      <c r="BF2563" s="76"/>
      <c r="BG2563" s="76"/>
      <c r="BH2563" s="76"/>
      <c r="BI2563" s="76"/>
      <c r="BJ2563" s="76"/>
      <c r="BK2563" s="76"/>
      <c r="BL2563" s="76"/>
      <c r="BM2563" s="76"/>
      <c r="BN2563" s="76"/>
      <c r="BO2563" s="76"/>
      <c r="BP2563" s="76"/>
      <c r="BQ2563" s="76"/>
      <c r="BR2563" s="76"/>
      <c r="BS2563" s="76"/>
      <c r="BT2563" s="76"/>
      <c r="BU2563" s="76"/>
      <c r="BV2563" s="76"/>
      <c r="BW2563" s="76"/>
      <c r="BX2563" s="76"/>
      <c r="BY2563" s="76"/>
      <c r="BZ2563" s="76"/>
      <c r="CA2563" s="76"/>
      <c r="CB2563" s="76"/>
      <c r="CC2563" s="76"/>
      <c r="CD2563" s="76"/>
      <c r="CE2563" s="76"/>
      <c r="CF2563" s="76"/>
      <c r="CG2563" s="76"/>
      <c r="CH2563" s="76"/>
      <c r="CI2563" s="76"/>
      <c r="CJ2563" s="76"/>
      <c r="CK2563" s="76"/>
      <c r="CL2563" s="76"/>
      <c r="CN2563" s="76"/>
      <c r="CO2563" s="76" t="e" cm="1">
        <f t="array" aca="1" ref="CO2563" ca="1">INDIRECT(CO2556)*INDEX($H2566:$I2577,MATCH(CO$9,$I2566:$I2577,0),1)*CO$5</f>
        <v>#N/A</v>
      </c>
      <c r="CP2563" s="76" t="e" cm="1">
        <f t="array" aca="1" ref="CP2563" ca="1">INDIRECT(CP2556)*INDEX($H2566:$I2577,MATCH(CP$9,$I2566:$I2577,0),1)*CP$5</f>
        <v>#N/A</v>
      </c>
      <c r="CQ2563" s="76" t="e" cm="1">
        <f t="array" aca="1" ref="CQ2563" ca="1">INDIRECT(CQ2556)*INDEX($H2566:$I2577,MATCH(CQ$9,$I2566:$I2577,0),1)*CQ$5</f>
        <v>#N/A</v>
      </c>
      <c r="CR2563" s="76" t="e" cm="1">
        <f t="array" aca="1" ref="CR2563" ca="1">INDIRECT(CR2556)*INDEX($H2566:$I2577,MATCH(CR$9,$I2566:$I2577,0),1)*CR$5</f>
        <v>#N/A</v>
      </c>
      <c r="CS2563" s="76" t="e" cm="1">
        <f t="array" aca="1" ref="CS2563" ca="1">INDIRECT(CS2556)*INDEX($H2566:$I2577,MATCH(CS$9,$I2566:$I2577,0),1)*CS$5</f>
        <v>#N/A</v>
      </c>
      <c r="CT2563" s="76" t="e" cm="1">
        <f t="array" aca="1" ref="CT2563" ca="1">INDIRECT(CT2556)*INDEX($H2566:$I2577,MATCH(CT$9,$I2566:$I2577,0),1)*CT$5</f>
        <v>#N/A</v>
      </c>
      <c r="CU2563" s="76" t="e" cm="1">
        <f t="array" aca="1" ref="CU2563" ca="1">INDIRECT(CU2556)*INDEX($H2566:$I2577,MATCH(CU$9,$I2566:$I2577,0),1)*CU$5</f>
        <v>#N/A</v>
      </c>
      <c r="CV2563" s="76" t="e" cm="1">
        <f t="array" aca="1" ref="CV2563" ca="1">INDIRECT(CV2556)*INDEX($H2566:$I2577,MATCH(CV$9,$I2566:$I2577,0),1)*CV$5</f>
        <v>#N/A</v>
      </c>
      <c r="CW2563" s="76" t="e" cm="1">
        <f t="array" aca="1" ref="CW2563" ca="1">INDIRECT(CW2556)*INDEX($H2566:$I2577,MATCH(CW$9,$I2566:$I2577,0),1)*CW$5</f>
        <v>#N/A</v>
      </c>
      <c r="CX2563" s="76" t="e" cm="1">
        <f t="array" aca="1" ref="CX2563" ca="1">INDIRECT(CX2556)*INDEX($H2566:$I2577,MATCH(CX$9,$I2566:$I2577,0),1)*CX$5</f>
        <v>#N/A</v>
      </c>
      <c r="CY2563" s="76" t="e" cm="1">
        <f t="array" aca="1" ref="CY2563" ca="1">INDIRECT(CY2556)*INDEX($H2566:$I2577,MATCH(CY$9,$I2566:$I2577,0),1)*CY$5</f>
        <v>#N/A</v>
      </c>
      <c r="CZ2563" s="76" t="e" cm="1">
        <f t="array" aca="1" ref="CZ2563" ca="1">INDIRECT(CZ2556)*INDEX($H2566:$I2577,MATCH(CZ$9,$I2566:$I2577,0),1)*CZ$5</f>
        <v>#N/A</v>
      </c>
      <c r="DA2563" s="76" t="e" cm="1">
        <f t="array" aca="1" ref="DA2563" ca="1">INDIRECT(DA2556)*INDEX($H2566:$I2577,MATCH(DA$9,$I2566:$I2577,0),1)*DA$5</f>
        <v>#N/A</v>
      </c>
      <c r="DB2563" s="76" t="e" cm="1">
        <f t="array" aca="1" ref="DB2563" ca="1">INDIRECT(DB2556)*INDEX($H2566:$I2577,MATCH(DB$9,$I2566:$I2577,0),1)*DB$5</f>
        <v>#N/A</v>
      </c>
      <c r="DC2563" s="76" t="e" cm="1">
        <f t="array" aca="1" ref="DC2563" ca="1">INDIRECT(DC2556)*INDEX($H2566:$I2577,MATCH(DC$9,$I2566:$I2577,0),1)*DC$5</f>
        <v>#N/A</v>
      </c>
      <c r="DD2563" s="76" t="e" cm="1">
        <f t="array" aca="1" ref="DD2563" ca="1">INDIRECT(DD2556)*INDEX($H2566:$I2577,MATCH(DD$9,$I2566:$I2577,0),1)*DD$5</f>
        <v>#N/A</v>
      </c>
      <c r="DE2563" s="76" t="e" cm="1">
        <f t="array" aca="1" ref="DE2563" ca="1">INDIRECT(DE2556)*INDEX($H2566:$I2577,MATCH(DE$9,$I2566:$I2577,0),1)*DE$5</f>
        <v>#N/A</v>
      </c>
      <c r="DF2563" s="76" t="e" cm="1">
        <f t="array" aca="1" ref="DF2563" ca="1">INDIRECT(DF2556)*INDEX($H2566:$I2577,MATCH(DF$9,$I2566:$I2577,0),1)*DF$5</f>
        <v>#N/A</v>
      </c>
      <c r="DG2563" s="76" t="e" cm="1">
        <f t="array" aca="1" ref="DG2563" ca="1">INDIRECT(DG2556)*INDEX($H2566:$I2577,MATCH(DG$9,$I2566:$I2577,0),1)*DG$5</f>
        <v>#N/A</v>
      </c>
      <c r="DH2563" s="76" t="e" cm="1">
        <f t="array" aca="1" ref="DH2563" ca="1">INDIRECT(DH2556)*INDEX($H2566:$I2577,MATCH(DH$9,$I2566:$I2577,0),1)*DH$5</f>
        <v>#N/A</v>
      </c>
      <c r="DI2563" s="76" t="e" cm="1">
        <f t="array" aca="1" ref="DI2563" ca="1">INDIRECT(DI2556)*INDEX($H2566:$I2577,MATCH(DI$9,$I2566:$I2577,0),1)*DI$5</f>
        <v>#N/A</v>
      </c>
      <c r="DJ2563" s="76" t="e" cm="1">
        <f t="array" aca="1" ref="DJ2563" ca="1">INDIRECT(DJ2556)*INDEX($H2566:$I2577,MATCH(DJ$9,$I2566:$I2577,0),1)*DJ$5</f>
        <v>#N/A</v>
      </c>
      <c r="DK2563" s="76" t="e" cm="1">
        <f t="array" aca="1" ref="DK2563" ca="1">INDIRECT(DK2556)*INDEX($H2566:$I2577,MATCH(DK$9,$I2566:$I2577,0),1)*DK$5</f>
        <v>#N/A</v>
      </c>
      <c r="DL2563" s="76" t="e" cm="1">
        <f t="array" aca="1" ref="DL2563" ca="1">INDIRECT(DL2556)*INDEX($H2566:$I2577,MATCH(DL$9,$I2566:$I2577,0),1)*DL$5</f>
        <v>#N/A</v>
      </c>
    </row>
    <row r="2564" spans="1:116" x14ac:dyDescent="0.4">
      <c r="D2564" t="s">
        <v>546</v>
      </c>
      <c r="E2564" s="8" t="str">
        <f t="shared" si="4936"/>
        <v>2564 SEASON QUARTER-TV-V</v>
      </c>
      <c r="G2564" s="127"/>
      <c r="H2564" s="12"/>
      <c r="I2564" s="60"/>
      <c r="J2564" s="60"/>
      <c r="K2564" s="38"/>
      <c r="L2564" s="38"/>
      <c r="M2564" s="38"/>
      <c r="N2564" s="38"/>
      <c r="O2564" s="38"/>
      <c r="P2564" s="38"/>
      <c r="R2564" s="15"/>
      <c r="S2564" s="240"/>
      <c r="T2564" s="240"/>
      <c r="U2564" s="240"/>
      <c r="V2564" s="240"/>
      <c r="W2564" s="240"/>
      <c r="X2564" s="240"/>
      <c r="Y2564" s="240"/>
      <c r="Z2564" s="240"/>
      <c r="AA2564" s="240"/>
      <c r="AB2564" s="240"/>
      <c r="AC2564" s="240"/>
      <c r="AD2564" s="240"/>
      <c r="AE2564" s="240"/>
      <c r="AF2564" s="240"/>
      <c r="AG2564" s="240"/>
      <c r="AH2564" s="240"/>
      <c r="AI2564" s="240"/>
      <c r="AJ2564" s="240"/>
      <c r="AK2564" s="240"/>
      <c r="AL2564" s="240"/>
      <c r="AM2564" s="240"/>
      <c r="AN2564" s="240"/>
      <c r="AO2564" s="240"/>
      <c r="AP2564" s="240"/>
      <c r="AQ2564" s="240"/>
      <c r="AR2564" s="240"/>
      <c r="AS2564" s="240"/>
      <c r="AT2564" s="240"/>
      <c r="AU2564" s="240"/>
      <c r="AV2564" s="240"/>
      <c r="AW2564" s="240"/>
      <c r="AX2564" s="240"/>
      <c r="AY2564" s="240"/>
      <c r="AZ2564" s="240"/>
      <c r="BA2564" s="240"/>
      <c r="BB2564" s="240"/>
      <c r="BC2564" s="240"/>
      <c r="BD2564" s="240"/>
      <c r="BE2564" s="240"/>
      <c r="BF2564" s="240"/>
      <c r="BG2564" s="240"/>
      <c r="BH2564" s="240"/>
      <c r="BI2564" s="240"/>
      <c r="BJ2564" s="240"/>
      <c r="BK2564" s="240"/>
      <c r="BL2564" s="240"/>
      <c r="BM2564" s="240"/>
      <c r="BN2564" s="240"/>
      <c r="BO2564" s="240"/>
      <c r="BP2564" s="240"/>
      <c r="BQ2564" s="240"/>
      <c r="BR2564" s="240"/>
      <c r="BS2564" s="240"/>
      <c r="BT2564" s="240"/>
      <c r="BU2564" s="240"/>
      <c r="BV2564" s="240"/>
      <c r="BW2564" s="240"/>
      <c r="BX2564" s="240"/>
      <c r="BY2564" s="240"/>
      <c r="BZ2564" s="240"/>
      <c r="CA2564" s="240"/>
      <c r="CB2564" s="240"/>
      <c r="CC2564" s="240"/>
      <c r="CD2564" s="240"/>
      <c r="CE2564" s="240"/>
      <c r="CF2564" s="240"/>
      <c r="CG2564" s="240"/>
      <c r="CH2564" s="240"/>
      <c r="CI2564" s="240"/>
      <c r="CJ2564" s="240"/>
      <c r="CK2564" s="240"/>
      <c r="CL2564" s="240"/>
      <c r="CN2564" s="240"/>
      <c r="CO2564" s="240"/>
      <c r="CP2564" s="240"/>
      <c r="CQ2564" s="240"/>
      <c r="CR2564" s="240"/>
      <c r="CS2564" s="240"/>
      <c r="CT2564" s="240"/>
      <c r="CU2564" s="240"/>
      <c r="CV2564" s="240"/>
      <c r="CW2564" s="240"/>
      <c r="CX2564" s="240"/>
      <c r="CY2564" s="240"/>
      <c r="CZ2564" s="240"/>
      <c r="DA2564" s="240"/>
      <c r="DB2564" s="240"/>
      <c r="DC2564" s="240"/>
      <c r="DD2564" s="240"/>
      <c r="DE2564" s="240"/>
      <c r="DF2564" s="240"/>
      <c r="DG2564" s="240"/>
      <c r="DH2564" s="240"/>
      <c r="DI2564" s="240"/>
      <c r="DJ2564" s="240"/>
      <c r="DK2564" s="240"/>
      <c r="DL2564" s="240"/>
    </row>
    <row r="2565" spans="1:116" x14ac:dyDescent="0.4">
      <c r="D2565" t="s">
        <v>546</v>
      </c>
      <c r="E2565" s="8" t="str">
        <f t="shared" si="4936"/>
        <v>2565 SEASON QUARTER-TV-V</v>
      </c>
      <c r="G2565" s="127" t="s">
        <v>542</v>
      </c>
      <c r="H2565" s="12"/>
      <c r="I2565" s="60"/>
      <c r="J2565" s="60"/>
      <c r="K2565" s="38"/>
      <c r="L2565" s="38"/>
      <c r="M2565" s="38"/>
      <c r="N2565" s="38"/>
      <c r="O2565" s="38"/>
      <c r="P2565" s="38"/>
      <c r="R2565" s="15"/>
      <c r="S2565" s="240"/>
      <c r="T2565" s="240"/>
      <c r="U2565" s="240"/>
      <c r="V2565" s="240"/>
      <c r="W2565" s="240"/>
      <c r="X2565" s="240"/>
      <c r="Y2565" s="240"/>
      <c r="Z2565" s="240"/>
      <c r="AA2565" s="240"/>
      <c r="AB2565" s="240"/>
      <c r="AC2565" s="240"/>
      <c r="AD2565" s="240"/>
      <c r="AE2565" s="240"/>
      <c r="AF2565" s="240"/>
      <c r="AG2565" s="240"/>
      <c r="AH2565" s="240"/>
      <c r="AI2565" s="240"/>
      <c r="AJ2565" s="240"/>
      <c r="AK2565" s="240"/>
      <c r="AL2565" s="240"/>
      <c r="AM2565" s="240"/>
      <c r="AN2565" s="240"/>
      <c r="AO2565" s="240"/>
      <c r="AP2565" s="240"/>
      <c r="AQ2565" s="240"/>
      <c r="AR2565" s="240"/>
      <c r="AS2565" s="240"/>
      <c r="AT2565" s="240"/>
      <c r="AU2565" s="240"/>
      <c r="AV2565" s="240"/>
      <c r="AW2565" s="240"/>
      <c r="AX2565" s="240"/>
      <c r="AY2565" s="240"/>
      <c r="AZ2565" s="240"/>
      <c r="BA2565" s="240"/>
      <c r="BB2565" s="240"/>
      <c r="BC2565" s="240"/>
      <c r="BD2565" s="240"/>
      <c r="BE2565" s="240"/>
      <c r="BF2565" s="240"/>
      <c r="BG2565" s="240"/>
      <c r="BH2565" s="240"/>
      <c r="BI2565" s="240"/>
      <c r="BJ2565" s="240"/>
      <c r="BK2565" s="240"/>
      <c r="BL2565" s="240"/>
      <c r="BM2565" s="240"/>
      <c r="BN2565" s="240"/>
      <c r="BO2565" s="240"/>
      <c r="BP2565" s="240"/>
      <c r="BQ2565" s="240"/>
      <c r="BR2565" s="240"/>
      <c r="BS2565" s="240"/>
      <c r="BT2565" s="240"/>
      <c r="BU2565" s="240"/>
      <c r="BV2565" s="240"/>
      <c r="BW2565" s="240"/>
      <c r="BX2565" s="240"/>
      <c r="BY2565" s="240"/>
      <c r="BZ2565" s="240"/>
      <c r="CA2565" s="240"/>
      <c r="CB2565" s="240"/>
      <c r="CC2565" s="240"/>
      <c r="CD2565" s="240"/>
      <c r="CE2565" s="240"/>
      <c r="CF2565" s="240"/>
      <c r="CG2565" s="240"/>
      <c r="CH2565" s="240"/>
      <c r="CI2565" s="240"/>
      <c r="CJ2565" s="240"/>
      <c r="CK2565" s="240"/>
      <c r="CL2565" s="240"/>
      <c r="CN2565" s="240"/>
      <c r="CO2565" s="240"/>
      <c r="CP2565" s="240"/>
      <c r="CQ2565" s="240"/>
      <c r="CR2565" s="240"/>
      <c r="CS2565" s="240"/>
      <c r="CT2565" s="240"/>
      <c r="CU2565" s="240"/>
      <c r="CV2565" s="240"/>
      <c r="CW2565" s="240"/>
      <c r="CX2565" s="240"/>
      <c r="CY2565" s="240"/>
      <c r="CZ2565" s="240"/>
      <c r="DA2565" s="240"/>
      <c r="DB2565" s="240"/>
      <c r="DC2565" s="240"/>
      <c r="DD2565" s="240"/>
      <c r="DE2565" s="240"/>
      <c r="DF2565" s="240"/>
      <c r="DG2565" s="240"/>
      <c r="DH2565" s="240"/>
      <c r="DI2565" s="240"/>
      <c r="DJ2565" s="240"/>
      <c r="DK2565" s="240"/>
      <c r="DL2565" s="240"/>
    </row>
    <row r="2566" spans="1:116" x14ac:dyDescent="0.4">
      <c r="D2566" t="s">
        <v>546</v>
      </c>
      <c r="E2566" s="8" t="str">
        <f t="shared" si="4936"/>
        <v>2566 SEASON QUARTER-TV-V</v>
      </c>
      <c r="G2566" s="323" t="s">
        <v>547</v>
      </c>
      <c r="H2566" s="16">
        <v>0.1</v>
      </c>
      <c r="I2566">
        <v>1</v>
      </c>
      <c r="J2566"/>
      <c r="K2566" s="38"/>
      <c r="L2566" s="38"/>
      <c r="M2566" s="38"/>
      <c r="N2566" s="38"/>
      <c r="O2566" s="38"/>
      <c r="P2566" s="38"/>
      <c r="R2566" s="15"/>
      <c r="S2566" s="240"/>
      <c r="T2566" s="240"/>
      <c r="U2566" s="240"/>
      <c r="V2566" s="240"/>
      <c r="W2566" s="240"/>
      <c r="X2566" s="240"/>
      <c r="Y2566" s="240"/>
      <c r="Z2566" s="240"/>
      <c r="AA2566" s="240"/>
      <c r="AB2566" s="240"/>
      <c r="AC2566" s="240"/>
      <c r="AD2566" s="240"/>
      <c r="AE2566" s="240"/>
      <c r="AF2566" s="240"/>
      <c r="AG2566" s="240"/>
      <c r="AH2566" s="240"/>
      <c r="AI2566" s="240"/>
      <c r="AJ2566" s="240"/>
      <c r="AK2566" s="240"/>
      <c r="AL2566" s="240"/>
      <c r="AM2566" s="240"/>
      <c r="AN2566" s="240"/>
      <c r="AO2566" s="240"/>
      <c r="AP2566" s="240"/>
      <c r="AQ2566" s="240"/>
      <c r="AR2566" s="240"/>
      <c r="AS2566" s="240"/>
      <c r="AT2566" s="240"/>
      <c r="AU2566" s="240"/>
      <c r="AV2566" s="240"/>
      <c r="AW2566" s="240"/>
      <c r="AX2566" s="240"/>
      <c r="AY2566" s="240"/>
      <c r="AZ2566" s="240"/>
      <c r="BA2566" s="240"/>
      <c r="BB2566" s="240"/>
      <c r="BC2566" s="240"/>
      <c r="BD2566" s="240"/>
      <c r="BE2566" s="240"/>
      <c r="BF2566" s="240"/>
      <c r="BG2566" s="240"/>
      <c r="BH2566" s="240"/>
      <c r="BI2566" s="240"/>
      <c r="BJ2566" s="240"/>
      <c r="BK2566" s="240"/>
      <c r="BL2566" s="240"/>
      <c r="BM2566" s="240"/>
      <c r="BN2566" s="240"/>
      <c r="BO2566" s="240"/>
      <c r="BP2566" s="240"/>
      <c r="BQ2566" s="240"/>
      <c r="BR2566" s="240"/>
      <c r="BS2566" s="240"/>
      <c r="BT2566" s="240"/>
      <c r="BU2566" s="240"/>
      <c r="BV2566" s="240"/>
      <c r="BW2566" s="240"/>
      <c r="BX2566" s="240"/>
      <c r="BY2566" s="240"/>
      <c r="BZ2566" s="240"/>
      <c r="CA2566" s="240"/>
      <c r="CB2566" s="240"/>
      <c r="CC2566" s="240"/>
      <c r="CD2566" s="240"/>
      <c r="CE2566" s="240"/>
      <c r="CF2566" s="240"/>
      <c r="CG2566" s="240"/>
      <c r="CH2566" s="240"/>
      <c r="CI2566" s="240"/>
      <c r="CJ2566" s="240"/>
      <c r="CK2566" s="240"/>
      <c r="CL2566" s="240"/>
      <c r="CN2566" s="240"/>
      <c r="CO2566" s="240"/>
      <c r="CP2566" s="240"/>
      <c r="CQ2566" s="240"/>
      <c r="CR2566" s="240"/>
      <c r="CS2566" s="240"/>
      <c r="CT2566" s="240"/>
      <c r="CU2566" s="240"/>
      <c r="CV2566" s="240"/>
      <c r="CW2566" s="240"/>
      <c r="CX2566" s="240"/>
      <c r="CY2566" s="240"/>
      <c r="CZ2566" s="240"/>
      <c r="DA2566" s="240"/>
      <c r="DB2566" s="240"/>
      <c r="DC2566" s="240"/>
      <c r="DD2566" s="240"/>
      <c r="DE2566" s="240"/>
      <c r="DF2566" s="240"/>
      <c r="DG2566" s="240"/>
      <c r="DH2566" s="240"/>
      <c r="DI2566" s="240"/>
      <c r="DJ2566" s="240"/>
      <c r="DK2566" s="240"/>
      <c r="DL2566" s="240"/>
    </row>
    <row r="2567" spans="1:116" x14ac:dyDescent="0.4">
      <c r="D2567" t="s">
        <v>546</v>
      </c>
      <c r="E2567" s="8" t="str">
        <f t="shared" si="4936"/>
        <v>2567 SEASON QUARTER-TV-V</v>
      </c>
      <c r="G2567" s="323" t="s">
        <v>548</v>
      </c>
      <c r="H2567" s="16">
        <v>0.35</v>
      </c>
      <c r="I2567">
        <f>I2566+1</f>
        <v>2</v>
      </c>
      <c r="J2567"/>
      <c r="K2567" s="38"/>
      <c r="L2567" s="38"/>
      <c r="M2567" s="38"/>
      <c r="N2567" s="38"/>
      <c r="O2567" s="38"/>
      <c r="P2567" s="38"/>
      <c r="R2567" s="15"/>
      <c r="S2567" s="240"/>
      <c r="T2567" s="240"/>
      <c r="U2567" s="240"/>
      <c r="V2567" s="240"/>
      <c r="W2567" s="240"/>
      <c r="X2567" s="240"/>
      <c r="Y2567" s="240"/>
      <c r="Z2567" s="240"/>
      <c r="AA2567" s="240"/>
      <c r="AB2567" s="240"/>
      <c r="AC2567" s="240"/>
      <c r="AD2567" s="240"/>
      <c r="AE2567" s="240"/>
      <c r="AF2567" s="240"/>
      <c r="AG2567" s="240"/>
      <c r="AH2567" s="240"/>
      <c r="AI2567" s="240"/>
      <c r="AJ2567" s="240"/>
      <c r="AK2567" s="240"/>
      <c r="AL2567" s="240"/>
      <c r="AM2567" s="240"/>
      <c r="AN2567" s="240"/>
      <c r="AO2567" s="240"/>
      <c r="AP2567" s="240"/>
      <c r="AQ2567" s="240"/>
      <c r="AR2567" s="240"/>
      <c r="AS2567" s="240"/>
      <c r="AT2567" s="240"/>
      <c r="AU2567" s="240"/>
      <c r="AV2567" s="240"/>
      <c r="AW2567" s="240"/>
      <c r="AX2567" s="240"/>
      <c r="AY2567" s="240"/>
      <c r="AZ2567" s="240"/>
      <c r="BA2567" s="240"/>
      <c r="BB2567" s="240"/>
      <c r="BC2567" s="240"/>
      <c r="BD2567" s="240"/>
      <c r="BE2567" s="240"/>
      <c r="BF2567" s="240"/>
      <c r="BG2567" s="240"/>
      <c r="BH2567" s="240"/>
      <c r="BI2567" s="240"/>
      <c r="BJ2567" s="240"/>
      <c r="BK2567" s="240"/>
      <c r="BL2567" s="240"/>
      <c r="BM2567" s="240"/>
      <c r="BN2567" s="240"/>
      <c r="BO2567" s="240"/>
      <c r="BP2567" s="240"/>
      <c r="BQ2567" s="240"/>
      <c r="BR2567" s="240"/>
      <c r="BS2567" s="240"/>
      <c r="BT2567" s="240"/>
      <c r="BU2567" s="240"/>
      <c r="BV2567" s="240"/>
      <c r="BW2567" s="240"/>
      <c r="BX2567" s="240"/>
      <c r="BY2567" s="240"/>
      <c r="BZ2567" s="240"/>
      <c r="CA2567" s="240"/>
      <c r="CB2567" s="240"/>
      <c r="CC2567" s="240"/>
      <c r="CD2567" s="240"/>
      <c r="CE2567" s="240"/>
      <c r="CF2567" s="240"/>
      <c r="CG2567" s="240"/>
      <c r="CH2567" s="240"/>
      <c r="CI2567" s="240"/>
      <c r="CJ2567" s="240"/>
      <c r="CK2567" s="240"/>
      <c r="CL2567" s="240"/>
      <c r="CN2567" s="240"/>
      <c r="CO2567" s="240"/>
      <c r="CP2567" s="240"/>
      <c r="CQ2567" s="240"/>
      <c r="CR2567" s="240"/>
      <c r="CS2567" s="240"/>
      <c r="CT2567" s="240"/>
      <c r="CU2567" s="240"/>
      <c r="CV2567" s="240"/>
      <c r="CW2567" s="240"/>
      <c r="CX2567" s="240"/>
      <c r="CY2567" s="240"/>
      <c r="CZ2567" s="240"/>
      <c r="DA2567" s="240"/>
      <c r="DB2567" s="240"/>
      <c r="DC2567" s="240"/>
      <c r="DD2567" s="240"/>
      <c r="DE2567" s="240"/>
      <c r="DF2567" s="240"/>
      <c r="DG2567" s="240"/>
      <c r="DH2567" s="240"/>
      <c r="DI2567" s="240"/>
      <c r="DJ2567" s="240"/>
      <c r="DK2567" s="240"/>
      <c r="DL2567" s="240"/>
    </row>
    <row r="2568" spans="1:116" x14ac:dyDescent="0.4">
      <c r="D2568" t="s">
        <v>546</v>
      </c>
      <c r="E2568" s="8" t="str">
        <f t="shared" si="4936"/>
        <v>2568 SEASON QUARTER-TV-V</v>
      </c>
      <c r="G2568" s="323" t="s">
        <v>550</v>
      </c>
      <c r="H2568" s="16">
        <v>0.05</v>
      </c>
      <c r="I2568">
        <f t="shared" ref="I2568:I2569" si="4937">I2567+1</f>
        <v>3</v>
      </c>
      <c r="J2568"/>
      <c r="K2568" s="38"/>
      <c r="L2568" s="38"/>
      <c r="M2568" s="38"/>
      <c r="N2568" s="38"/>
      <c r="O2568" s="38"/>
      <c r="P2568" s="38"/>
      <c r="R2568" s="15"/>
      <c r="S2568" s="240"/>
      <c r="T2568" s="240"/>
      <c r="U2568" s="240"/>
      <c r="V2568" s="240"/>
      <c r="W2568" s="240"/>
      <c r="X2568" s="240"/>
      <c r="Y2568" s="240"/>
      <c r="Z2568" s="240"/>
      <c r="AA2568" s="240"/>
      <c r="AB2568" s="240"/>
      <c r="AC2568" s="240"/>
      <c r="AD2568" s="240"/>
      <c r="AE2568" s="240"/>
      <c r="AF2568" s="240"/>
      <c r="AG2568" s="240"/>
      <c r="AH2568" s="240"/>
      <c r="AI2568" s="240"/>
      <c r="AJ2568" s="240"/>
      <c r="AK2568" s="240"/>
      <c r="AL2568" s="240"/>
      <c r="AM2568" s="240"/>
      <c r="AN2568" s="240"/>
      <c r="AO2568" s="240"/>
      <c r="AP2568" s="240"/>
      <c r="AQ2568" s="240"/>
      <c r="AR2568" s="240"/>
      <c r="AS2568" s="240"/>
      <c r="AT2568" s="240"/>
      <c r="AU2568" s="240"/>
      <c r="AV2568" s="240"/>
      <c r="AW2568" s="240"/>
      <c r="AX2568" s="240"/>
      <c r="AY2568" s="240"/>
      <c r="AZ2568" s="240"/>
      <c r="BA2568" s="240"/>
      <c r="BB2568" s="240"/>
      <c r="BC2568" s="240"/>
      <c r="BD2568" s="240"/>
      <c r="BE2568" s="240"/>
      <c r="BF2568" s="240"/>
      <c r="BG2568" s="240"/>
      <c r="BH2568" s="240"/>
      <c r="BI2568" s="240"/>
      <c r="BJ2568" s="240"/>
      <c r="BK2568" s="240"/>
      <c r="BL2568" s="240"/>
      <c r="BM2568" s="240"/>
      <c r="BN2568" s="240"/>
      <c r="BO2568" s="240"/>
      <c r="BP2568" s="240"/>
      <c r="BQ2568" s="240"/>
      <c r="BR2568" s="240"/>
      <c r="BS2568" s="240"/>
      <c r="BT2568" s="240"/>
      <c r="BU2568" s="240"/>
      <c r="BV2568" s="240"/>
      <c r="BW2568" s="240"/>
      <c r="BX2568" s="240"/>
      <c r="BY2568" s="240"/>
      <c r="BZ2568" s="240"/>
      <c r="CA2568" s="240"/>
      <c r="CB2568" s="240"/>
      <c r="CC2568" s="240"/>
      <c r="CD2568" s="240"/>
      <c r="CE2568" s="240"/>
      <c r="CF2568" s="240"/>
      <c r="CG2568" s="240"/>
      <c r="CH2568" s="240"/>
      <c r="CI2568" s="240"/>
      <c r="CJ2568" s="240"/>
      <c r="CK2568" s="240"/>
      <c r="CL2568" s="240"/>
      <c r="CN2568" s="240"/>
      <c r="CO2568" s="240"/>
      <c r="CP2568" s="240"/>
      <c r="CQ2568" s="240"/>
      <c r="CR2568" s="240"/>
      <c r="CS2568" s="240"/>
      <c r="CT2568" s="240"/>
      <c r="CU2568" s="240"/>
      <c r="CV2568" s="240"/>
      <c r="CW2568" s="240"/>
      <c r="CX2568" s="240"/>
      <c r="CY2568" s="240"/>
      <c r="CZ2568" s="240"/>
      <c r="DA2568" s="240"/>
      <c r="DB2568" s="240"/>
      <c r="DC2568" s="240"/>
      <c r="DD2568" s="240"/>
      <c r="DE2568" s="240"/>
      <c r="DF2568" s="240"/>
      <c r="DG2568" s="240"/>
      <c r="DH2568" s="240"/>
      <c r="DI2568" s="240"/>
      <c r="DJ2568" s="240"/>
      <c r="DK2568" s="240"/>
      <c r="DL2568" s="240"/>
    </row>
    <row r="2569" spans="1:116" x14ac:dyDescent="0.4">
      <c r="D2569" t="s">
        <v>546</v>
      </c>
      <c r="E2569" s="8" t="str">
        <f t="shared" si="4936"/>
        <v>2569 SEASON QUARTER-TV-V</v>
      </c>
      <c r="G2569" s="323" t="s">
        <v>549</v>
      </c>
      <c r="H2569" s="16">
        <v>0.45</v>
      </c>
      <c r="I2569">
        <f t="shared" si="4937"/>
        <v>4</v>
      </c>
      <c r="J2569"/>
      <c r="K2569" s="38"/>
      <c r="L2569" s="38"/>
      <c r="M2569" s="38"/>
      <c r="N2569" s="38"/>
      <c r="O2569" s="38"/>
      <c r="P2569" s="38"/>
      <c r="R2569" s="15"/>
      <c r="S2569" s="240"/>
      <c r="T2569" s="240"/>
      <c r="U2569" s="240"/>
      <c r="V2569" s="240"/>
      <c r="W2569" s="240"/>
      <c r="X2569" s="240"/>
      <c r="Y2569" s="240"/>
      <c r="Z2569" s="240"/>
      <c r="AA2569" s="240"/>
      <c r="AB2569" s="240"/>
      <c r="AC2569" s="240"/>
      <c r="AD2569" s="240"/>
      <c r="AE2569" s="240"/>
      <c r="AF2569" s="240"/>
      <c r="AG2569" s="240"/>
      <c r="AH2569" s="240"/>
      <c r="AI2569" s="240"/>
      <c r="AJ2569" s="240"/>
      <c r="AK2569" s="240"/>
      <c r="AL2569" s="240"/>
      <c r="AM2569" s="240"/>
      <c r="AN2569" s="240"/>
      <c r="AO2569" s="240"/>
      <c r="AP2569" s="240"/>
      <c r="AQ2569" s="240"/>
      <c r="AR2569" s="240"/>
      <c r="AS2569" s="240"/>
      <c r="AT2569" s="240"/>
      <c r="AU2569" s="240"/>
      <c r="AV2569" s="240"/>
      <c r="AW2569" s="240"/>
      <c r="AX2569" s="240"/>
      <c r="AY2569" s="240"/>
      <c r="AZ2569" s="240"/>
      <c r="BA2569" s="240"/>
      <c r="BB2569" s="240"/>
      <c r="BC2569" s="240"/>
      <c r="BD2569" s="240"/>
      <c r="BE2569" s="240"/>
      <c r="BF2569" s="240"/>
      <c r="BG2569" s="240"/>
      <c r="BH2569" s="240"/>
      <c r="BI2569" s="240"/>
      <c r="BJ2569" s="240"/>
      <c r="BK2569" s="240"/>
      <c r="BL2569" s="240"/>
      <c r="BM2569" s="240"/>
      <c r="BN2569" s="240"/>
      <c r="BO2569" s="240"/>
      <c r="BP2569" s="240"/>
      <c r="BQ2569" s="240"/>
      <c r="BR2569" s="240"/>
      <c r="BS2569" s="240"/>
      <c r="BT2569" s="240"/>
      <c r="BU2569" s="240"/>
      <c r="BV2569" s="240"/>
      <c r="BW2569" s="240"/>
      <c r="BX2569" s="240"/>
      <c r="BY2569" s="240"/>
      <c r="BZ2569" s="240"/>
      <c r="CA2569" s="240"/>
      <c r="CB2569" s="240"/>
      <c r="CC2569" s="240"/>
      <c r="CD2569" s="240"/>
      <c r="CE2569" s="240"/>
      <c r="CF2569" s="240"/>
      <c r="CG2569" s="240"/>
      <c r="CH2569" s="240"/>
      <c r="CI2569" s="240"/>
      <c r="CJ2569" s="240"/>
      <c r="CK2569" s="240"/>
      <c r="CL2569" s="240"/>
      <c r="CN2569" s="240"/>
      <c r="CO2569" s="240"/>
      <c r="CP2569" s="240"/>
      <c r="CQ2569" s="240"/>
      <c r="CR2569" s="240"/>
      <c r="CS2569" s="240"/>
      <c r="CT2569" s="240"/>
      <c r="CU2569" s="240"/>
      <c r="CV2569" s="240"/>
      <c r="CW2569" s="240"/>
      <c r="CX2569" s="240"/>
      <c r="CY2569" s="240"/>
      <c r="CZ2569" s="240"/>
      <c r="DA2569" s="240"/>
      <c r="DB2569" s="240"/>
      <c r="DC2569" s="240"/>
      <c r="DD2569" s="240"/>
      <c r="DE2569" s="240"/>
      <c r="DF2569" s="240"/>
      <c r="DG2569" s="240"/>
      <c r="DH2569" s="240"/>
      <c r="DI2569" s="240"/>
      <c r="DJ2569" s="240"/>
      <c r="DK2569" s="240"/>
      <c r="DL2569" s="240"/>
    </row>
    <row r="2570" spans="1:116" x14ac:dyDescent="0.4">
      <c r="D2570" t="s">
        <v>546</v>
      </c>
      <c r="E2570" s="8" t="str">
        <f t="shared" si="4936"/>
        <v>2570 SEASON QUARTER-TV-V</v>
      </c>
      <c r="G2570" s="145" t="s">
        <v>62</v>
      </c>
      <c r="H2570" s="34">
        <f>1-SUM(H2566:H2569)</f>
        <v>5.0000000000000044E-2</v>
      </c>
      <c r="I2570" s="60"/>
      <c r="J2570" s="60"/>
      <c r="K2570" s="38"/>
      <c r="L2570" s="38"/>
      <c r="M2570" s="38"/>
      <c r="N2570" s="38"/>
      <c r="O2570" s="38"/>
      <c r="P2570" s="38"/>
      <c r="R2570" s="15"/>
      <c r="S2570" s="240"/>
      <c r="T2570" s="240"/>
      <c r="U2570" s="240"/>
      <c r="V2570" s="240"/>
      <c r="W2570" s="240"/>
      <c r="X2570" s="240"/>
      <c r="Y2570" s="240"/>
      <c r="Z2570" s="240"/>
      <c r="AA2570" s="240"/>
      <c r="AB2570" s="240"/>
      <c r="AC2570" s="240"/>
      <c r="AD2570" s="240"/>
      <c r="AE2570" s="240"/>
      <c r="AF2570" s="240"/>
      <c r="AG2570" s="240"/>
      <c r="AH2570" s="240"/>
      <c r="AI2570" s="240"/>
      <c r="AJ2570" s="240"/>
      <c r="AK2570" s="240"/>
      <c r="AL2570" s="240"/>
      <c r="AM2570" s="240"/>
      <c r="AN2570" s="240"/>
      <c r="AO2570" s="240"/>
      <c r="AP2570" s="240"/>
      <c r="AQ2570" s="240"/>
      <c r="AR2570" s="240"/>
      <c r="AS2570" s="240"/>
      <c r="AT2570" s="240"/>
      <c r="AU2570" s="240"/>
      <c r="AV2570" s="240"/>
      <c r="AW2570" s="240"/>
      <c r="AX2570" s="240"/>
      <c r="AY2570" s="240"/>
      <c r="AZ2570" s="240"/>
      <c r="BA2570" s="240"/>
      <c r="BB2570" s="240"/>
      <c r="BC2570" s="240"/>
      <c r="BD2570" s="240"/>
      <c r="BE2570" s="240"/>
      <c r="BF2570" s="240"/>
      <c r="BG2570" s="240"/>
      <c r="BH2570" s="240"/>
      <c r="BI2570" s="240"/>
      <c r="BJ2570" s="240"/>
      <c r="BK2570" s="240"/>
      <c r="BL2570" s="240"/>
      <c r="BM2570" s="240"/>
      <c r="BN2570" s="240"/>
      <c r="BO2570" s="240"/>
      <c r="BP2570" s="240"/>
      <c r="BQ2570" s="240"/>
      <c r="BR2570" s="240"/>
      <c r="BS2570" s="240"/>
      <c r="BT2570" s="240"/>
      <c r="BU2570" s="240"/>
      <c r="BV2570" s="240"/>
      <c r="BW2570" s="240"/>
      <c r="BX2570" s="240"/>
      <c r="BY2570" s="240"/>
      <c r="BZ2570" s="240"/>
      <c r="CA2570" s="240"/>
      <c r="CB2570" s="240"/>
      <c r="CC2570" s="240"/>
      <c r="CD2570" s="240"/>
      <c r="CE2570" s="240"/>
      <c r="CF2570" s="240"/>
      <c r="CG2570" s="240"/>
      <c r="CH2570" s="240"/>
      <c r="CI2570" s="240"/>
      <c r="CJ2570" s="240"/>
      <c r="CK2570" s="240"/>
      <c r="CL2570" s="240"/>
      <c r="CN2570" s="240"/>
      <c r="CO2570" s="240"/>
      <c r="CP2570" s="240"/>
      <c r="CQ2570" s="240"/>
      <c r="CR2570" s="240"/>
      <c r="CS2570" s="240"/>
      <c r="CT2570" s="240"/>
      <c r="CU2570" s="240"/>
      <c r="CV2570" s="240"/>
      <c r="CW2570" s="240"/>
      <c r="CX2570" s="240"/>
      <c r="CY2570" s="240"/>
      <c r="CZ2570" s="240"/>
      <c r="DA2570" s="240"/>
      <c r="DB2570" s="240"/>
      <c r="DC2570" s="240"/>
      <c r="DD2570" s="240"/>
      <c r="DE2570" s="240"/>
      <c r="DF2570" s="240"/>
      <c r="DG2570" s="240"/>
      <c r="DH2570" s="240"/>
      <c r="DI2570" s="240"/>
      <c r="DJ2570" s="240"/>
      <c r="DK2570" s="240"/>
      <c r="DL2570" s="240"/>
    </row>
    <row r="2571" spans="1:116" x14ac:dyDescent="0.4">
      <c r="B2571" t="s">
        <v>332</v>
      </c>
      <c r="D2571" t="s">
        <v>546</v>
      </c>
      <c r="E2571" s="8" t="str">
        <f t="shared" ref="E2571" si="4938">ROW()&amp;" "&amp;D2571</f>
        <v>2571 SEASON QUARTER-TV-V</v>
      </c>
      <c r="G2571" s="136" t="str">
        <f t="shared" ref="G2571:G2578" si="4939">G2553</f>
        <v>Surgical procedures</v>
      </c>
      <c r="H2571" s="12"/>
      <c r="I2571" s="60"/>
      <c r="J2571" s="60"/>
      <c r="K2571" s="38"/>
      <c r="L2571" s="38"/>
      <c r="M2571" s="38"/>
      <c r="N2571" s="38"/>
      <c r="O2571" s="38"/>
      <c r="P2571" s="38"/>
      <c r="R2571" s="15"/>
      <c r="S2571" s="240"/>
      <c r="T2571" s="240"/>
      <c r="U2571" s="240"/>
      <c r="V2571" s="240"/>
      <c r="W2571" s="240"/>
      <c r="X2571" s="240"/>
      <c r="Y2571" s="240"/>
      <c r="Z2571" s="240"/>
      <c r="AA2571" s="240"/>
      <c r="AB2571" s="240"/>
      <c r="AC2571" s="240"/>
      <c r="AD2571" s="240"/>
      <c r="AE2571" s="240"/>
      <c r="AF2571" s="240"/>
      <c r="AG2571" s="240"/>
      <c r="AH2571" s="240"/>
      <c r="AI2571" s="240"/>
      <c r="AJ2571" s="240"/>
      <c r="AK2571" s="240"/>
      <c r="AL2571" s="240"/>
      <c r="AM2571" s="240"/>
      <c r="AN2571" s="240"/>
      <c r="AO2571" s="240"/>
      <c r="AP2571" s="240"/>
      <c r="AQ2571" s="240"/>
      <c r="AR2571" s="240"/>
      <c r="AS2571" s="240"/>
      <c r="AT2571" s="240"/>
      <c r="AU2571" s="240"/>
      <c r="AV2571" s="240"/>
      <c r="AW2571" s="240"/>
      <c r="AX2571" s="240"/>
      <c r="AY2571" s="240"/>
      <c r="AZ2571" s="240"/>
      <c r="BA2571" s="240"/>
      <c r="BB2571" s="240"/>
      <c r="BC2571" s="240"/>
      <c r="BD2571" s="240"/>
      <c r="BE2571" s="240"/>
      <c r="BF2571" s="240"/>
      <c r="BG2571" s="240"/>
      <c r="BH2571" s="240"/>
      <c r="BI2571" s="240"/>
      <c r="BJ2571" s="240"/>
      <c r="BK2571" s="240"/>
      <c r="BL2571" s="240"/>
      <c r="BM2571" s="240"/>
      <c r="BN2571" s="240"/>
      <c r="BO2571" s="240"/>
      <c r="BP2571" s="240"/>
      <c r="BQ2571" s="240"/>
      <c r="BR2571" s="240"/>
      <c r="BS2571" s="240"/>
      <c r="BT2571" s="240"/>
      <c r="BU2571" s="240"/>
      <c r="BV2571" s="240"/>
      <c r="BW2571" s="240"/>
      <c r="BX2571" s="240"/>
      <c r="BY2571" s="240"/>
      <c r="BZ2571" s="240"/>
      <c r="CA2571" s="240"/>
      <c r="CB2571" s="240"/>
      <c r="CC2571" s="240"/>
      <c r="CD2571" s="240"/>
      <c r="CE2571" s="240"/>
      <c r="CF2571" s="240"/>
      <c r="CG2571" s="240"/>
      <c r="CH2571" s="240"/>
      <c r="CI2571" s="240"/>
      <c r="CJ2571" s="240"/>
      <c r="CK2571" s="240"/>
      <c r="CL2571" s="240"/>
      <c r="CN2571" s="60"/>
      <c r="CO2571" s="76"/>
      <c r="CP2571" s="76"/>
      <c r="CQ2571" s="76"/>
      <c r="CR2571" s="76"/>
      <c r="CS2571" s="76"/>
      <c r="CT2571" s="76"/>
      <c r="CU2571" s="76"/>
      <c r="CV2571" s="76"/>
      <c r="CW2571" s="76"/>
      <c r="CX2571" s="76"/>
      <c r="CY2571" s="76"/>
      <c r="CZ2571" s="76"/>
      <c r="DA2571" s="76"/>
      <c r="DB2571" s="76"/>
      <c r="DC2571" s="76"/>
      <c r="DD2571" s="76"/>
      <c r="DE2571" s="76"/>
      <c r="DF2571" s="76"/>
      <c r="DG2571" s="76"/>
      <c r="DH2571" s="76"/>
      <c r="DI2571" s="76"/>
      <c r="DJ2571" s="76"/>
      <c r="DK2571" s="76"/>
      <c r="DL2571" s="76"/>
    </row>
    <row r="2572" spans="1:116" x14ac:dyDescent="0.4">
      <c r="B2572" t="s">
        <v>332</v>
      </c>
      <c r="D2572" t="s">
        <v>546</v>
      </c>
      <c r="E2572" s="8" t="str">
        <f>ROW()&amp;" "&amp;D2572</f>
        <v>2572 SEASON QUARTER-TV-V</v>
      </c>
      <c r="G2572" s="136" t="str">
        <f t="shared" si="4939"/>
        <v>procedure</v>
      </c>
      <c r="H2572" s="27"/>
      <c r="I2572" s="78"/>
      <c r="J2572" s="78"/>
      <c r="K2572" s="33"/>
      <c r="L2572" s="33"/>
      <c r="M2572" s="33"/>
      <c r="N2572" s="33"/>
      <c r="O2572" s="33"/>
      <c r="P2572" s="33"/>
      <c r="R2572" s="33"/>
      <c r="S2572" s="80"/>
      <c r="T2572" s="80"/>
      <c r="U2572" s="80"/>
      <c r="V2572" s="80"/>
      <c r="W2572" s="80"/>
      <c r="X2572" s="80"/>
      <c r="Y2572" s="80"/>
      <c r="Z2572" s="80"/>
      <c r="AA2572" s="80"/>
      <c r="AB2572" s="80"/>
      <c r="AC2572" s="80"/>
      <c r="AD2572" s="80"/>
      <c r="AE2572" s="80"/>
      <c r="AF2572" s="80"/>
      <c r="AG2572" s="80"/>
      <c r="AH2572" s="80"/>
      <c r="AI2572" s="80"/>
      <c r="AJ2572" s="80"/>
      <c r="AK2572" s="80"/>
      <c r="AL2572" s="80"/>
      <c r="AM2572" s="80"/>
      <c r="AN2572" s="80"/>
      <c r="AO2572" s="80"/>
      <c r="AP2572" s="80"/>
      <c r="AQ2572" s="80"/>
      <c r="AR2572" s="80"/>
      <c r="AS2572" s="80"/>
      <c r="AT2572" s="80"/>
      <c r="AU2572" s="80"/>
      <c r="AV2572" s="80"/>
      <c r="AW2572" s="80"/>
      <c r="AX2572" s="80"/>
      <c r="AY2572" s="80"/>
      <c r="AZ2572" s="80"/>
      <c r="BA2572" s="80"/>
      <c r="BB2572" s="80"/>
      <c r="BC2572" s="80"/>
      <c r="BD2572" s="80"/>
      <c r="BE2572" s="80"/>
      <c r="BF2572" s="80"/>
      <c r="BG2572" s="80"/>
      <c r="BH2572" s="80"/>
      <c r="BI2572" s="80"/>
      <c r="BJ2572" s="80"/>
      <c r="BK2572" s="80"/>
      <c r="BL2572" s="80"/>
      <c r="BM2572" s="80"/>
      <c r="BN2572" s="80"/>
      <c r="BO2572" s="80"/>
      <c r="BP2572" s="80"/>
      <c r="BQ2572" s="80"/>
      <c r="BR2572" s="80"/>
      <c r="BS2572" s="80"/>
      <c r="BT2572" s="80"/>
      <c r="BU2572" s="80"/>
      <c r="BV2572" s="80"/>
      <c r="BW2572" s="80"/>
      <c r="BX2572" s="80"/>
      <c r="BY2572" s="80"/>
      <c r="BZ2572" s="80"/>
      <c r="CA2572" s="80"/>
      <c r="CB2572" s="80"/>
      <c r="CC2572" s="80"/>
      <c r="CD2572" s="80"/>
      <c r="CE2572" s="80"/>
      <c r="CF2572" s="80"/>
      <c r="CG2572" s="80"/>
      <c r="CH2572" s="80"/>
      <c r="CI2572" s="80"/>
      <c r="CJ2572" s="80"/>
      <c r="CK2572" s="80"/>
      <c r="CL2572" s="80"/>
      <c r="CN2572" s="78"/>
      <c r="CO2572" s="77"/>
      <c r="CP2572" s="77"/>
      <c r="CQ2572" s="77"/>
      <c r="CR2572" s="77"/>
      <c r="CS2572" s="77"/>
      <c r="CT2572" s="77"/>
      <c r="CU2572" s="77"/>
      <c r="CV2572" s="77"/>
      <c r="CW2572" s="77"/>
      <c r="CX2572" s="77"/>
      <c r="CY2572" s="77"/>
      <c r="CZ2572" s="77"/>
      <c r="DA2572" s="77"/>
      <c r="DB2572" s="77"/>
      <c r="DC2572" s="77"/>
      <c r="DD2572" s="77"/>
      <c r="DE2572" s="77"/>
      <c r="DF2572" s="77"/>
      <c r="DG2572" s="77"/>
      <c r="DH2572" s="77"/>
      <c r="DI2572" s="77"/>
      <c r="DJ2572" s="77"/>
      <c r="DK2572" s="77"/>
      <c r="DL2572" s="77"/>
    </row>
    <row r="2573" spans="1:116" x14ac:dyDescent="0.4">
      <c r="B2573" t="s">
        <v>332</v>
      </c>
      <c r="D2573" t="s">
        <v>546</v>
      </c>
      <c r="E2573" s="8" t="str">
        <f t="shared" ref="E2573:E2578" si="4940">ROW()&amp;" "&amp;D2573</f>
        <v>2573 SEASON QUARTER-TV-V</v>
      </c>
      <c r="G2573" s="136" t="str">
        <f t="shared" si="4939"/>
        <v>Primary revenue driver</v>
      </c>
      <c r="H2573" s="27"/>
      <c r="I2573" s="78"/>
      <c r="J2573" s="78"/>
      <c r="K2573" s="33"/>
      <c r="L2573" s="33"/>
      <c r="M2573" s="33"/>
      <c r="N2573" s="33"/>
      <c r="O2573" s="33"/>
      <c r="P2573" s="33"/>
      <c r="R2573" s="33"/>
      <c r="S2573" s="1"/>
      <c r="T2573" s="80"/>
      <c r="U2573" s="80"/>
      <c r="V2573" s="80"/>
      <c r="W2573" s="80"/>
      <c r="X2573" s="80"/>
      <c r="Y2573" s="80"/>
      <c r="Z2573" s="80"/>
      <c r="AA2573" s="80"/>
      <c r="AB2573" s="80"/>
      <c r="AC2573" s="80"/>
      <c r="AD2573" s="80"/>
      <c r="AE2573" s="80"/>
      <c r="AF2573" s="80"/>
      <c r="AG2573" s="80"/>
      <c r="AH2573" s="80"/>
      <c r="AI2573" s="80"/>
      <c r="AJ2573" s="80"/>
      <c r="AK2573" s="80"/>
      <c r="AL2573" s="80"/>
      <c r="AM2573" s="80"/>
      <c r="AN2573" s="80"/>
      <c r="AO2573" s="80"/>
      <c r="AP2573" s="80"/>
      <c r="AQ2573" s="80"/>
      <c r="AR2573" s="80"/>
      <c r="AS2573" s="80"/>
      <c r="AT2573" s="80"/>
      <c r="AU2573" s="80"/>
      <c r="AV2573" s="80"/>
      <c r="AW2573" s="80"/>
      <c r="AX2573" s="80"/>
      <c r="AY2573" s="80"/>
      <c r="AZ2573" s="80"/>
      <c r="BA2573" s="80"/>
      <c r="BB2573" s="80"/>
      <c r="BC2573" s="80"/>
      <c r="BD2573" s="80"/>
      <c r="BE2573" s="80"/>
      <c r="BF2573" s="80"/>
      <c r="BG2573" s="80"/>
      <c r="BH2573" s="80"/>
      <c r="BI2573" s="80"/>
      <c r="BJ2573" s="80"/>
      <c r="BK2573" s="80"/>
      <c r="BL2573" s="80"/>
      <c r="BM2573" s="80"/>
      <c r="BN2573" s="80"/>
      <c r="BO2573" s="80"/>
      <c r="BP2573" s="80"/>
      <c r="BQ2573" s="80"/>
      <c r="BR2573" s="80"/>
      <c r="BS2573" s="80"/>
      <c r="BT2573" s="80"/>
      <c r="BU2573" s="80"/>
      <c r="BV2573" s="80"/>
      <c r="BW2573" s="80"/>
      <c r="BX2573" s="80"/>
      <c r="BY2573" s="80"/>
      <c r="BZ2573" s="80"/>
      <c r="CA2573" s="80"/>
      <c r="CB2573" s="80"/>
      <c r="CC2573" s="80"/>
      <c r="CD2573" s="80"/>
      <c r="CE2573" s="80"/>
      <c r="CF2573" s="80"/>
      <c r="CG2573" s="80"/>
      <c r="CH2573" s="80"/>
      <c r="CI2573" s="80"/>
      <c r="CJ2573" s="80"/>
      <c r="CK2573" s="80"/>
      <c r="CL2573" s="80"/>
      <c r="CN2573" s="80">
        <f t="shared" ref="CN2573" si="4941">CN2555</f>
        <v>0</v>
      </c>
      <c r="CO2573" s="4" t="str">
        <f>ADDRESS(ROW(CO2563),COLUMN(CO2563),2)</f>
        <v>CO$2563</v>
      </c>
      <c r="CP2573" s="4" t="str">
        <f t="shared" ref="CP2573:DL2573" si="4942">ADDRESS(ROW(CP2563),COLUMN(CP2563),2)</f>
        <v>CP$2563</v>
      </c>
      <c r="CQ2573" s="4" t="str">
        <f t="shared" si="4942"/>
        <v>CQ$2563</v>
      </c>
      <c r="CR2573" s="4" t="str">
        <f t="shared" si="4942"/>
        <v>CR$2563</v>
      </c>
      <c r="CS2573" s="4" t="str">
        <f t="shared" si="4942"/>
        <v>CS$2563</v>
      </c>
      <c r="CT2573" s="4" t="str">
        <f t="shared" si="4942"/>
        <v>CT$2563</v>
      </c>
      <c r="CU2573" s="4" t="str">
        <f t="shared" si="4942"/>
        <v>CU$2563</v>
      </c>
      <c r="CV2573" s="4" t="str">
        <f t="shared" si="4942"/>
        <v>CV$2563</v>
      </c>
      <c r="CW2573" s="4" t="str">
        <f t="shared" si="4942"/>
        <v>CW$2563</v>
      </c>
      <c r="CX2573" s="4" t="str">
        <f t="shared" si="4942"/>
        <v>CX$2563</v>
      </c>
      <c r="CY2573" s="4" t="str">
        <f t="shared" si="4942"/>
        <v>CY$2563</v>
      </c>
      <c r="CZ2573" s="4" t="str">
        <f t="shared" si="4942"/>
        <v>CZ$2563</v>
      </c>
      <c r="DA2573" s="4" t="str">
        <f t="shared" si="4942"/>
        <v>DA$2563</v>
      </c>
      <c r="DB2573" s="4" t="str">
        <f t="shared" si="4942"/>
        <v>DB$2563</v>
      </c>
      <c r="DC2573" s="4" t="str">
        <f t="shared" si="4942"/>
        <v>DC$2563</v>
      </c>
      <c r="DD2573" s="4" t="str">
        <f t="shared" si="4942"/>
        <v>DD$2563</v>
      </c>
      <c r="DE2573" s="4" t="str">
        <f t="shared" si="4942"/>
        <v>DE$2563</v>
      </c>
      <c r="DF2573" s="4" t="str">
        <f t="shared" si="4942"/>
        <v>DF$2563</v>
      </c>
      <c r="DG2573" s="4" t="str">
        <f t="shared" si="4942"/>
        <v>DG$2563</v>
      </c>
      <c r="DH2573" s="4" t="str">
        <f t="shared" si="4942"/>
        <v>DH$2563</v>
      </c>
      <c r="DI2573" s="4" t="str">
        <f t="shared" si="4942"/>
        <v>DI$2563</v>
      </c>
      <c r="DJ2573" s="4" t="str">
        <f t="shared" si="4942"/>
        <v>DJ$2563</v>
      </c>
      <c r="DK2573" s="4" t="str">
        <f t="shared" si="4942"/>
        <v>DK$2563</v>
      </c>
      <c r="DL2573" s="4" t="str">
        <f t="shared" si="4942"/>
        <v>DL$2563</v>
      </c>
    </row>
    <row r="2574" spans="1:116" x14ac:dyDescent="0.4">
      <c r="B2574" t="s">
        <v>332</v>
      </c>
      <c r="D2574" t="s">
        <v>546</v>
      </c>
      <c r="E2574" s="8" t="str">
        <f t="shared" si="4940"/>
        <v>2574 SEASON QUARTER-TV-V</v>
      </c>
      <c r="G2574" s="136" t="str">
        <f t="shared" si="4939"/>
        <v>Primary volume driver</v>
      </c>
      <c r="K2574" s="53"/>
      <c r="L2574" s="53"/>
      <c r="M2574" s="53"/>
      <c r="N2574" s="53"/>
      <c r="O2574" s="53"/>
      <c r="P2574" s="53"/>
      <c r="R2574" s="24"/>
      <c r="S2574" s="80"/>
      <c r="T2574" s="80"/>
      <c r="U2574" s="80"/>
      <c r="V2574" s="80"/>
      <c r="W2574" s="80"/>
      <c r="X2574" s="80"/>
      <c r="Y2574" s="80"/>
      <c r="Z2574" s="80"/>
      <c r="AA2574" s="80"/>
      <c r="AB2574" s="80"/>
      <c r="AC2574" s="80"/>
      <c r="AD2574" s="80"/>
      <c r="AE2574" s="80"/>
      <c r="AF2574" s="80"/>
      <c r="AG2574" s="80"/>
      <c r="AH2574" s="80"/>
      <c r="AI2574" s="80"/>
      <c r="AJ2574" s="80"/>
      <c r="AK2574" s="80"/>
      <c r="AL2574" s="80"/>
      <c r="AM2574" s="80"/>
      <c r="AN2574" s="80"/>
      <c r="AO2574" s="80"/>
      <c r="AP2574" s="80"/>
      <c r="AQ2574" s="80"/>
      <c r="AR2574" s="80"/>
      <c r="AS2574" s="80"/>
      <c r="AT2574" s="80"/>
      <c r="AU2574" s="80"/>
      <c r="AV2574" s="80"/>
      <c r="AW2574" s="80"/>
      <c r="AX2574" s="80"/>
      <c r="AY2574" s="80"/>
      <c r="AZ2574" s="80"/>
      <c r="BA2574" s="80"/>
      <c r="BB2574" s="80"/>
      <c r="BC2574" s="80"/>
      <c r="BD2574" s="80"/>
      <c r="BE2574" s="80"/>
      <c r="BF2574" s="80"/>
      <c r="BG2574" s="80"/>
      <c r="BH2574" s="80"/>
      <c r="BI2574" s="80"/>
      <c r="BJ2574" s="80"/>
      <c r="BK2574" s="80"/>
      <c r="BL2574" s="80"/>
      <c r="BM2574" s="80"/>
      <c r="BN2574" s="80"/>
      <c r="BO2574" s="80"/>
      <c r="BP2574" s="80"/>
      <c r="BQ2574" s="80"/>
      <c r="BR2574" s="80"/>
      <c r="BS2574" s="80"/>
      <c r="BT2574" s="80"/>
      <c r="BU2574" s="80"/>
      <c r="BV2574" s="80"/>
      <c r="BW2574" s="80"/>
      <c r="BX2574" s="80"/>
      <c r="BY2574" s="80"/>
      <c r="BZ2574" s="80"/>
      <c r="CA2574" s="80"/>
      <c r="CB2574" s="80"/>
      <c r="CC2574" s="80"/>
      <c r="CD2574" s="80"/>
      <c r="CE2574" s="80"/>
      <c r="CF2574" s="80"/>
      <c r="CG2574" s="80"/>
      <c r="CH2574" s="80"/>
      <c r="CI2574" s="80"/>
      <c r="CJ2574" s="80"/>
      <c r="CK2574" s="80"/>
      <c r="CL2574" s="80"/>
      <c r="CN2574" s="80">
        <f t="shared" ref="CN2574:DL2574" si="4943">CN2556</f>
        <v>0</v>
      </c>
      <c r="CO2574" s="80" t="str">
        <f t="shared" si="4943"/>
        <v>CO$17</v>
      </c>
      <c r="CP2574" s="80" t="str">
        <f t="shared" si="4943"/>
        <v>CP$17</v>
      </c>
      <c r="CQ2574" s="80" t="str">
        <f t="shared" si="4943"/>
        <v>CQ$17</v>
      </c>
      <c r="CR2574" s="80" t="str">
        <f t="shared" si="4943"/>
        <v>CR$17</v>
      </c>
      <c r="CS2574" s="80" t="str">
        <f t="shared" si="4943"/>
        <v>CS$17</v>
      </c>
      <c r="CT2574" s="80" t="str">
        <f t="shared" si="4943"/>
        <v>CT$17</v>
      </c>
      <c r="CU2574" s="80" t="str">
        <f t="shared" si="4943"/>
        <v>CU$17</v>
      </c>
      <c r="CV2574" s="80" t="str">
        <f t="shared" si="4943"/>
        <v>CV$17</v>
      </c>
      <c r="CW2574" s="80" t="str">
        <f t="shared" si="4943"/>
        <v>CW$17</v>
      </c>
      <c r="CX2574" s="80" t="str">
        <f t="shared" si="4943"/>
        <v>CX$17</v>
      </c>
      <c r="CY2574" s="80" t="str">
        <f t="shared" si="4943"/>
        <v>CY$17</v>
      </c>
      <c r="CZ2574" s="80" t="str">
        <f t="shared" si="4943"/>
        <v>CZ$17</v>
      </c>
      <c r="DA2574" s="80" t="str">
        <f t="shared" si="4943"/>
        <v>DA$17</v>
      </c>
      <c r="DB2574" s="80" t="str">
        <f t="shared" si="4943"/>
        <v>DB$17</v>
      </c>
      <c r="DC2574" s="80" t="str">
        <f t="shared" si="4943"/>
        <v>DC$17</v>
      </c>
      <c r="DD2574" s="80" t="str">
        <f t="shared" si="4943"/>
        <v>DD$17</v>
      </c>
      <c r="DE2574" s="80" t="str">
        <f t="shared" si="4943"/>
        <v>DE$17</v>
      </c>
      <c r="DF2574" s="80" t="str">
        <f t="shared" si="4943"/>
        <v>DF$17</v>
      </c>
      <c r="DG2574" s="80" t="str">
        <f t="shared" si="4943"/>
        <v>DG$17</v>
      </c>
      <c r="DH2574" s="80" t="str">
        <f t="shared" si="4943"/>
        <v>DH$17</v>
      </c>
      <c r="DI2574" s="80" t="str">
        <f t="shared" si="4943"/>
        <v>DI$17</v>
      </c>
      <c r="DJ2574" s="80" t="str">
        <f t="shared" si="4943"/>
        <v>DJ$17</v>
      </c>
      <c r="DK2574" s="80" t="str">
        <f t="shared" si="4943"/>
        <v>DK$17</v>
      </c>
      <c r="DL2574" s="80" t="str">
        <f t="shared" si="4943"/>
        <v>DL$17</v>
      </c>
    </row>
    <row r="2575" spans="1:116" x14ac:dyDescent="0.4">
      <c r="B2575" t="s">
        <v>332</v>
      </c>
      <c r="D2575" t="s">
        <v>546</v>
      </c>
      <c r="E2575" s="8" t="str">
        <f t="shared" si="4940"/>
        <v>2575 SEASON QUARTER-TV-V</v>
      </c>
      <c r="G2575" s="136" t="str">
        <f t="shared" si="4939"/>
        <v>(Secondary label)</v>
      </c>
      <c r="H2575" s="12"/>
      <c r="I2575" s="60"/>
      <c r="J2575" s="60"/>
      <c r="K2575" s="15"/>
      <c r="L2575" s="15"/>
      <c r="M2575" s="15"/>
      <c r="N2575" s="15"/>
      <c r="O2575" s="15"/>
      <c r="P2575" s="15"/>
      <c r="R2575" s="15"/>
      <c r="S2575" s="80"/>
      <c r="T2575" s="80"/>
      <c r="U2575" s="80"/>
      <c r="V2575" s="80"/>
      <c r="W2575" s="80"/>
      <c r="X2575" s="80"/>
      <c r="Y2575" s="80"/>
      <c r="Z2575" s="80"/>
      <c r="AA2575" s="80"/>
      <c r="AB2575" s="80"/>
      <c r="AC2575" s="80"/>
      <c r="AD2575" s="80"/>
      <c r="AE2575" s="80"/>
      <c r="AF2575" s="80"/>
      <c r="AG2575" s="80"/>
      <c r="AH2575" s="80"/>
      <c r="AI2575" s="80"/>
      <c r="AJ2575" s="80"/>
      <c r="AK2575" s="80"/>
      <c r="AL2575" s="80"/>
      <c r="AM2575" s="80"/>
      <c r="AN2575" s="80"/>
      <c r="AO2575" s="80"/>
      <c r="AP2575" s="80"/>
      <c r="AQ2575" s="80"/>
      <c r="AR2575" s="80"/>
      <c r="AS2575" s="80"/>
      <c r="AT2575" s="80"/>
      <c r="AU2575" s="80"/>
      <c r="AV2575" s="80"/>
      <c r="AW2575" s="80"/>
      <c r="AX2575" s="80"/>
      <c r="AY2575" s="80"/>
      <c r="AZ2575" s="80"/>
      <c r="BA2575" s="80"/>
      <c r="BB2575" s="80"/>
      <c r="BC2575" s="80"/>
      <c r="BD2575" s="80"/>
      <c r="BE2575" s="80"/>
      <c r="BF2575" s="80"/>
      <c r="BG2575" s="80"/>
      <c r="BH2575" s="80"/>
      <c r="BI2575" s="80"/>
      <c r="BJ2575" s="80"/>
      <c r="BK2575" s="80"/>
      <c r="BL2575" s="80"/>
      <c r="BM2575" s="80"/>
      <c r="BN2575" s="80"/>
      <c r="BO2575" s="80"/>
      <c r="BP2575" s="80"/>
      <c r="BQ2575" s="80"/>
      <c r="BR2575" s="80"/>
      <c r="BS2575" s="80"/>
      <c r="BT2575" s="80"/>
      <c r="BU2575" s="80"/>
      <c r="BV2575" s="80"/>
      <c r="BW2575" s="80"/>
      <c r="BX2575" s="80"/>
      <c r="BY2575" s="80"/>
      <c r="BZ2575" s="80"/>
      <c r="CA2575" s="80"/>
      <c r="CB2575" s="80"/>
      <c r="CC2575" s="80"/>
      <c r="CD2575" s="80"/>
      <c r="CE2575" s="80"/>
      <c r="CF2575" s="80"/>
      <c r="CG2575" s="80"/>
      <c r="CH2575" s="80"/>
      <c r="CI2575" s="80"/>
      <c r="CJ2575" s="80"/>
      <c r="CK2575" s="80"/>
      <c r="CL2575" s="80"/>
      <c r="CN2575" s="80"/>
      <c r="CO2575" s="80"/>
      <c r="CP2575" s="80"/>
      <c r="CQ2575" s="80"/>
      <c r="CR2575" s="80"/>
      <c r="CS2575" s="80"/>
      <c r="CT2575" s="80"/>
      <c r="CU2575" s="80"/>
      <c r="CV2575" s="80"/>
      <c r="CW2575" s="80"/>
      <c r="CX2575" s="80"/>
      <c r="CY2575" s="80"/>
      <c r="CZ2575" s="80"/>
      <c r="DA2575" s="80"/>
      <c r="DB2575" s="80"/>
      <c r="DC2575" s="80"/>
      <c r="DD2575" s="80"/>
      <c r="DE2575" s="80"/>
      <c r="DF2575" s="80"/>
      <c r="DG2575" s="80"/>
      <c r="DH2575" s="80"/>
      <c r="DI2575" s="80"/>
      <c r="DJ2575" s="80"/>
      <c r="DK2575" s="80"/>
      <c r="DL2575" s="80"/>
    </row>
    <row r="2576" spans="1:116" x14ac:dyDescent="0.4">
      <c r="B2576" t="s">
        <v>332</v>
      </c>
      <c r="D2576" t="s">
        <v>546</v>
      </c>
      <c r="E2576" s="8" t="str">
        <f t="shared" si="4940"/>
        <v>2576 SEASON QUARTER-TV-V</v>
      </c>
      <c r="G2576" s="136" t="str">
        <f t="shared" si="4939"/>
        <v xml:space="preserve">secondary unit </v>
      </c>
      <c r="H2576" s="12"/>
      <c r="I2576" s="60"/>
      <c r="J2576" s="60"/>
      <c r="K2576" s="15"/>
      <c r="L2576" s="15"/>
      <c r="M2576" s="15"/>
      <c r="N2576" s="15"/>
      <c r="O2576" s="15"/>
      <c r="P2576" s="15"/>
      <c r="R2576" s="15"/>
      <c r="S2576" s="76"/>
      <c r="T2576" s="76"/>
      <c r="U2576" s="76"/>
      <c r="V2576" s="76"/>
      <c r="W2576" s="76"/>
      <c r="X2576" s="76"/>
      <c r="Y2576" s="76"/>
      <c r="Z2576" s="76"/>
      <c r="AA2576" s="76"/>
      <c r="AB2576" s="76"/>
      <c r="AC2576" s="76"/>
      <c r="AD2576" s="76"/>
      <c r="AE2576" s="76"/>
      <c r="AF2576" s="76"/>
      <c r="AG2576" s="76"/>
      <c r="AH2576" s="76"/>
      <c r="AI2576" s="76"/>
      <c r="AJ2576" s="76"/>
      <c r="AK2576" s="76"/>
      <c r="AL2576" s="76"/>
      <c r="AM2576" s="76"/>
      <c r="AN2576" s="76"/>
      <c r="AO2576" s="76"/>
      <c r="AP2576" s="76"/>
      <c r="AQ2576" s="76"/>
      <c r="AR2576" s="76"/>
      <c r="AS2576" s="76"/>
      <c r="AT2576" s="76"/>
      <c r="AU2576" s="76"/>
      <c r="AV2576" s="76"/>
      <c r="AW2576" s="76"/>
      <c r="AX2576" s="76"/>
      <c r="AY2576" s="76"/>
      <c r="AZ2576" s="76"/>
      <c r="BA2576" s="76"/>
      <c r="BB2576" s="76"/>
      <c r="BC2576" s="76"/>
      <c r="BD2576" s="76"/>
      <c r="BE2576" s="76"/>
      <c r="BF2576" s="76"/>
      <c r="BG2576" s="76"/>
      <c r="BH2576" s="76"/>
      <c r="BI2576" s="76"/>
      <c r="BJ2576" s="76"/>
      <c r="BK2576" s="76"/>
      <c r="BL2576" s="76"/>
      <c r="BM2576" s="76"/>
      <c r="BN2576" s="76"/>
      <c r="BO2576" s="76"/>
      <c r="BP2576" s="76"/>
      <c r="BQ2576" s="76"/>
      <c r="BR2576" s="76"/>
      <c r="BS2576" s="76"/>
      <c r="BT2576" s="76"/>
      <c r="BU2576" s="76"/>
      <c r="BV2576" s="76"/>
      <c r="BW2576" s="76"/>
      <c r="BX2576" s="76"/>
      <c r="BY2576" s="76"/>
      <c r="BZ2576" s="76"/>
      <c r="CA2576" s="76"/>
      <c r="CB2576" s="76"/>
      <c r="CC2576" s="76"/>
      <c r="CD2576" s="76"/>
      <c r="CE2576" s="76"/>
      <c r="CF2576" s="76"/>
      <c r="CG2576" s="76"/>
      <c r="CH2576" s="76"/>
      <c r="CI2576" s="76"/>
      <c r="CJ2576" s="76"/>
      <c r="CK2576" s="76"/>
      <c r="CL2576" s="76"/>
      <c r="CN2576" s="76"/>
      <c r="CO2576" s="76"/>
      <c r="CP2576" s="76"/>
      <c r="CQ2576" s="76"/>
      <c r="CR2576" s="76"/>
      <c r="CS2576" s="76"/>
      <c r="CT2576" s="76"/>
      <c r="CU2576" s="76"/>
      <c r="CV2576" s="76"/>
      <c r="CW2576" s="76"/>
      <c r="CX2576" s="76"/>
      <c r="CY2576" s="76"/>
      <c r="CZ2576" s="76"/>
      <c r="DA2576" s="76"/>
      <c r="DB2576" s="76"/>
      <c r="DC2576" s="76"/>
      <c r="DD2576" s="76"/>
      <c r="DE2576" s="76"/>
      <c r="DF2576" s="76"/>
      <c r="DG2576" s="76"/>
      <c r="DH2576" s="76"/>
      <c r="DI2576" s="76"/>
      <c r="DJ2576" s="76"/>
      <c r="DK2576" s="76"/>
      <c r="DL2576" s="76"/>
    </row>
    <row r="2577" spans="1:116" x14ac:dyDescent="0.4">
      <c r="B2577" t="s">
        <v>332</v>
      </c>
      <c r="D2577" t="s">
        <v>546</v>
      </c>
      <c r="E2577" s="8" t="str">
        <f t="shared" si="4940"/>
        <v>2577 SEASON QUARTER-TV-V</v>
      </c>
      <c r="G2577" s="136" t="str">
        <f t="shared" si="4939"/>
        <v>Secondary revenue driver</v>
      </c>
      <c r="H2577" s="12"/>
      <c r="I2577" s="60"/>
      <c r="J2577" s="60"/>
      <c r="K2577" s="15"/>
      <c r="L2577" s="15"/>
      <c r="M2577" s="15"/>
      <c r="N2577" s="15"/>
      <c r="O2577" s="15"/>
      <c r="P2577" s="15"/>
      <c r="R2577" s="15"/>
      <c r="S2577" s="80"/>
      <c r="T2577" s="80"/>
      <c r="U2577" s="80"/>
      <c r="V2577" s="80"/>
      <c r="W2577" s="80"/>
      <c r="X2577" s="80"/>
      <c r="Y2577" s="80"/>
      <c r="Z2577" s="80"/>
      <c r="AA2577" s="80"/>
      <c r="AB2577" s="80"/>
      <c r="AC2577" s="80"/>
      <c r="AD2577" s="80"/>
      <c r="AE2577" s="80"/>
      <c r="AF2577" s="80"/>
      <c r="AG2577" s="80"/>
      <c r="AH2577" s="80"/>
      <c r="AI2577" s="80"/>
      <c r="AJ2577" s="80"/>
      <c r="AK2577" s="80"/>
      <c r="AL2577" s="80"/>
      <c r="AM2577" s="80"/>
      <c r="AN2577" s="80"/>
      <c r="AO2577" s="80"/>
      <c r="AP2577" s="80"/>
      <c r="AQ2577" s="80"/>
      <c r="AR2577" s="80"/>
      <c r="AS2577" s="80"/>
      <c r="AT2577" s="80"/>
      <c r="AU2577" s="80"/>
      <c r="AV2577" s="80"/>
      <c r="AW2577" s="80"/>
      <c r="AX2577" s="80"/>
      <c r="AY2577" s="80"/>
      <c r="AZ2577" s="80"/>
      <c r="BA2577" s="80"/>
      <c r="BB2577" s="80"/>
      <c r="BC2577" s="80"/>
      <c r="BD2577" s="80"/>
      <c r="BE2577" s="80"/>
      <c r="BF2577" s="80"/>
      <c r="BG2577" s="80"/>
      <c r="BH2577" s="80"/>
      <c r="BI2577" s="80"/>
      <c r="BJ2577" s="80"/>
      <c r="BK2577" s="80"/>
      <c r="BL2577" s="80"/>
      <c r="BM2577" s="80"/>
      <c r="BN2577" s="80"/>
      <c r="BO2577" s="80"/>
      <c r="BP2577" s="80"/>
      <c r="BQ2577" s="80"/>
      <c r="BR2577" s="80"/>
      <c r="BS2577" s="80"/>
      <c r="BT2577" s="80"/>
      <c r="BU2577" s="80"/>
      <c r="BV2577" s="80"/>
      <c r="BW2577" s="80"/>
      <c r="BX2577" s="80"/>
      <c r="BY2577" s="80"/>
      <c r="BZ2577" s="80"/>
      <c r="CA2577" s="80"/>
      <c r="CB2577" s="80"/>
      <c r="CC2577" s="80"/>
      <c r="CD2577" s="80"/>
      <c r="CE2577" s="80"/>
      <c r="CF2577" s="80"/>
      <c r="CG2577" s="80"/>
      <c r="CH2577" s="80"/>
      <c r="CI2577" s="80"/>
      <c r="CJ2577" s="80"/>
      <c r="CK2577" s="80"/>
      <c r="CL2577" s="80"/>
      <c r="CN2577" s="80">
        <f t="shared" ref="CN2577:DL2577" si="4944">CN2559</f>
        <v>0</v>
      </c>
      <c r="CO2577" s="80" t="str">
        <f t="shared" si="4944"/>
        <v>CO$18</v>
      </c>
      <c r="CP2577" s="80" t="str">
        <f t="shared" si="4944"/>
        <v>CP$18</v>
      </c>
      <c r="CQ2577" s="80" t="str">
        <f t="shared" si="4944"/>
        <v>CQ$18</v>
      </c>
      <c r="CR2577" s="80" t="str">
        <f t="shared" si="4944"/>
        <v>CR$18</v>
      </c>
      <c r="CS2577" s="80" t="str">
        <f t="shared" si="4944"/>
        <v>CS$18</v>
      </c>
      <c r="CT2577" s="80" t="str">
        <f t="shared" si="4944"/>
        <v>CT$18</v>
      </c>
      <c r="CU2577" s="80" t="str">
        <f t="shared" si="4944"/>
        <v>CU$18</v>
      </c>
      <c r="CV2577" s="80" t="str">
        <f t="shared" si="4944"/>
        <v>CV$18</v>
      </c>
      <c r="CW2577" s="80" t="str">
        <f t="shared" si="4944"/>
        <v>CW$18</v>
      </c>
      <c r="CX2577" s="80" t="str">
        <f t="shared" si="4944"/>
        <v>CX$18</v>
      </c>
      <c r="CY2577" s="80" t="str">
        <f t="shared" si="4944"/>
        <v>CY$18</v>
      </c>
      <c r="CZ2577" s="80" t="str">
        <f t="shared" si="4944"/>
        <v>CZ$18</v>
      </c>
      <c r="DA2577" s="80" t="str">
        <f t="shared" si="4944"/>
        <v>DA$18</v>
      </c>
      <c r="DB2577" s="80" t="str">
        <f t="shared" si="4944"/>
        <v>DB$18</v>
      </c>
      <c r="DC2577" s="80" t="str">
        <f t="shared" si="4944"/>
        <v>DC$18</v>
      </c>
      <c r="DD2577" s="80" t="str">
        <f t="shared" si="4944"/>
        <v>DD$18</v>
      </c>
      <c r="DE2577" s="80" t="str">
        <f t="shared" si="4944"/>
        <v>DE$18</v>
      </c>
      <c r="DF2577" s="80" t="str">
        <f t="shared" si="4944"/>
        <v>DF$18</v>
      </c>
      <c r="DG2577" s="80" t="str">
        <f t="shared" si="4944"/>
        <v>DG$18</v>
      </c>
      <c r="DH2577" s="80" t="str">
        <f t="shared" si="4944"/>
        <v>DH$18</v>
      </c>
      <c r="DI2577" s="80" t="str">
        <f t="shared" si="4944"/>
        <v>DI$18</v>
      </c>
      <c r="DJ2577" s="80" t="str">
        <f t="shared" si="4944"/>
        <v>DJ$18</v>
      </c>
      <c r="DK2577" s="80" t="str">
        <f t="shared" si="4944"/>
        <v>DK$18</v>
      </c>
      <c r="DL2577" s="80" t="str">
        <f t="shared" si="4944"/>
        <v>DL$18</v>
      </c>
    </row>
    <row r="2578" spans="1:116" x14ac:dyDescent="0.4">
      <c r="B2578" t="s">
        <v>332</v>
      </c>
      <c r="D2578" t="s">
        <v>546</v>
      </c>
      <c r="E2578" s="8" t="str">
        <f t="shared" si="4940"/>
        <v>2578 SEASON QUARTER-TV-V</v>
      </c>
      <c r="G2578" s="136" t="str">
        <f t="shared" si="4939"/>
        <v>Secondary volume driver</v>
      </c>
      <c r="H2578" s="12"/>
      <c r="I2578" s="60"/>
      <c r="J2578" s="60"/>
      <c r="K2578" s="15"/>
      <c r="L2578" s="15"/>
      <c r="M2578" s="15"/>
      <c r="N2578" s="15"/>
      <c r="O2578" s="15"/>
      <c r="P2578" s="15"/>
      <c r="R2578" s="15"/>
      <c r="S2578" s="80"/>
      <c r="T2578" s="80"/>
      <c r="U2578" s="80"/>
      <c r="V2578" s="80"/>
      <c r="W2578" s="80"/>
      <c r="X2578" s="80"/>
      <c r="Y2578" s="80"/>
      <c r="Z2578" s="80"/>
      <c r="AA2578" s="80"/>
      <c r="AB2578" s="80"/>
      <c r="AC2578" s="80"/>
      <c r="AD2578" s="80"/>
      <c r="AE2578" s="80"/>
      <c r="AF2578" s="80"/>
      <c r="AG2578" s="80"/>
      <c r="AH2578" s="80"/>
      <c r="AI2578" s="80"/>
      <c r="AJ2578" s="80"/>
      <c r="AK2578" s="80"/>
      <c r="AL2578" s="80"/>
      <c r="AM2578" s="80"/>
      <c r="AN2578" s="80"/>
      <c r="AO2578" s="80"/>
      <c r="AP2578" s="80"/>
      <c r="AQ2578" s="80"/>
      <c r="AR2578" s="80"/>
      <c r="AS2578" s="80"/>
      <c r="AT2578" s="80"/>
      <c r="AU2578" s="80"/>
      <c r="AV2578" s="80"/>
      <c r="AW2578" s="80"/>
      <c r="AX2578" s="80"/>
      <c r="AY2578" s="80"/>
      <c r="AZ2578" s="80"/>
      <c r="BA2578" s="80"/>
      <c r="BB2578" s="80"/>
      <c r="BC2578" s="80"/>
      <c r="BD2578" s="80"/>
      <c r="BE2578" s="80"/>
      <c r="BF2578" s="80"/>
      <c r="BG2578" s="80"/>
      <c r="BH2578" s="80"/>
      <c r="BI2578" s="80"/>
      <c r="BJ2578" s="80"/>
      <c r="BK2578" s="80"/>
      <c r="BL2578" s="80"/>
      <c r="BM2578" s="80"/>
      <c r="BN2578" s="80"/>
      <c r="BO2578" s="80"/>
      <c r="BP2578" s="80"/>
      <c r="BQ2578" s="80"/>
      <c r="BR2578" s="80"/>
      <c r="BS2578" s="80"/>
      <c r="BT2578" s="80"/>
      <c r="BU2578" s="80"/>
      <c r="BV2578" s="80"/>
      <c r="BW2578" s="80"/>
      <c r="BX2578" s="80"/>
      <c r="BY2578" s="80"/>
      <c r="BZ2578" s="80"/>
      <c r="CA2578" s="80"/>
      <c r="CB2578" s="80"/>
      <c r="CC2578" s="80"/>
      <c r="CD2578" s="80"/>
      <c r="CE2578" s="80"/>
      <c r="CF2578" s="80"/>
      <c r="CG2578" s="80"/>
      <c r="CH2578" s="80"/>
      <c r="CI2578" s="80"/>
      <c r="CJ2578" s="80"/>
      <c r="CK2578" s="80"/>
      <c r="CL2578" s="80"/>
      <c r="CN2578" s="80">
        <f t="shared" ref="CN2578:DL2578" si="4945">CN2560</f>
        <v>0</v>
      </c>
      <c r="CO2578" s="80" t="str">
        <f t="shared" si="4945"/>
        <v>CO$19</v>
      </c>
      <c r="CP2578" s="80" t="str">
        <f t="shared" si="4945"/>
        <v>CP$19</v>
      </c>
      <c r="CQ2578" s="80" t="str">
        <f t="shared" si="4945"/>
        <v>CQ$19</v>
      </c>
      <c r="CR2578" s="80" t="str">
        <f t="shared" si="4945"/>
        <v>CR$19</v>
      </c>
      <c r="CS2578" s="80" t="str">
        <f t="shared" si="4945"/>
        <v>CS$19</v>
      </c>
      <c r="CT2578" s="80" t="str">
        <f t="shared" si="4945"/>
        <v>CT$19</v>
      </c>
      <c r="CU2578" s="80" t="str">
        <f t="shared" si="4945"/>
        <v>CU$19</v>
      </c>
      <c r="CV2578" s="80" t="str">
        <f t="shared" si="4945"/>
        <v>CV$19</v>
      </c>
      <c r="CW2578" s="80" t="str">
        <f t="shared" si="4945"/>
        <v>CW$19</v>
      </c>
      <c r="CX2578" s="80" t="str">
        <f t="shared" si="4945"/>
        <v>CX$19</v>
      </c>
      <c r="CY2578" s="80" t="str">
        <f t="shared" si="4945"/>
        <v>CY$19</v>
      </c>
      <c r="CZ2578" s="80" t="str">
        <f t="shared" si="4945"/>
        <v>CZ$19</v>
      </c>
      <c r="DA2578" s="80" t="str">
        <f t="shared" si="4945"/>
        <v>DA$19</v>
      </c>
      <c r="DB2578" s="80" t="str">
        <f t="shared" si="4945"/>
        <v>DB$19</v>
      </c>
      <c r="DC2578" s="80" t="str">
        <f t="shared" si="4945"/>
        <v>DC$19</v>
      </c>
      <c r="DD2578" s="80" t="str">
        <f t="shared" si="4945"/>
        <v>DD$19</v>
      </c>
      <c r="DE2578" s="80" t="str">
        <f t="shared" si="4945"/>
        <v>DE$19</v>
      </c>
      <c r="DF2578" s="80" t="str">
        <f t="shared" si="4945"/>
        <v>DF$19</v>
      </c>
      <c r="DG2578" s="80" t="str">
        <f t="shared" si="4945"/>
        <v>DG$19</v>
      </c>
      <c r="DH2578" s="80" t="str">
        <f t="shared" si="4945"/>
        <v>DH$19</v>
      </c>
      <c r="DI2578" s="80" t="str">
        <f t="shared" si="4945"/>
        <v>DI$19</v>
      </c>
      <c r="DJ2578" s="80" t="str">
        <f t="shared" si="4945"/>
        <v>DJ$19</v>
      </c>
      <c r="DK2578" s="80" t="str">
        <f t="shared" si="4945"/>
        <v>DK$19</v>
      </c>
      <c r="DL2578" s="80" t="str">
        <f t="shared" si="4945"/>
        <v>DL$19</v>
      </c>
    </row>
    <row r="2579" spans="1:116" x14ac:dyDescent="0.4">
      <c r="E2579" s="8"/>
      <c r="G2579" s="136"/>
      <c r="H2579" s="12"/>
      <c r="I2579" s="60"/>
      <c r="J2579" s="60"/>
      <c r="K2579" s="15"/>
      <c r="L2579" s="15"/>
      <c r="M2579" s="15"/>
      <c r="N2579" s="15"/>
      <c r="O2579" s="15"/>
      <c r="P2579" s="15"/>
      <c r="R2579" s="15"/>
      <c r="S2579" s="80"/>
      <c r="T2579" s="80"/>
      <c r="U2579" s="80"/>
      <c r="V2579" s="80"/>
      <c r="W2579" s="80"/>
      <c r="X2579" s="80"/>
      <c r="Y2579" s="80"/>
      <c r="Z2579" s="80"/>
      <c r="AA2579" s="80"/>
      <c r="AB2579" s="80"/>
      <c r="AC2579" s="80"/>
      <c r="AD2579" s="80"/>
      <c r="AE2579" s="80"/>
      <c r="AF2579" s="80"/>
      <c r="AG2579" s="80"/>
      <c r="AH2579" s="80"/>
      <c r="AI2579" s="80"/>
      <c r="AJ2579" s="80"/>
      <c r="AK2579" s="80"/>
      <c r="AL2579" s="80"/>
      <c r="AM2579" s="80"/>
      <c r="AN2579" s="80"/>
      <c r="AO2579" s="80"/>
      <c r="AP2579" s="80"/>
      <c r="AQ2579" s="80"/>
      <c r="AR2579" s="80"/>
      <c r="AS2579" s="80"/>
      <c r="AT2579" s="80"/>
      <c r="AU2579" s="80"/>
      <c r="AV2579" s="80"/>
      <c r="AW2579" s="80"/>
      <c r="AX2579" s="80"/>
      <c r="AY2579" s="80"/>
      <c r="AZ2579" s="80"/>
      <c r="BA2579" s="80"/>
      <c r="BB2579" s="80"/>
      <c r="BC2579" s="80"/>
      <c r="BD2579" s="80"/>
      <c r="BE2579" s="80"/>
      <c r="BF2579" s="80"/>
      <c r="BG2579" s="80"/>
      <c r="BH2579" s="80"/>
      <c r="BI2579" s="80"/>
      <c r="BJ2579" s="80"/>
      <c r="BK2579" s="80"/>
      <c r="BL2579" s="80"/>
      <c r="BM2579" s="80"/>
      <c r="BN2579" s="80"/>
      <c r="BO2579" s="80"/>
      <c r="BP2579" s="80"/>
      <c r="BQ2579" s="80"/>
      <c r="BR2579" s="80"/>
      <c r="BS2579" s="80"/>
      <c r="BT2579" s="80"/>
      <c r="BU2579" s="80"/>
      <c r="BV2579" s="80"/>
      <c r="BW2579" s="80"/>
      <c r="BX2579" s="80"/>
      <c r="BY2579" s="80"/>
      <c r="BZ2579" s="80"/>
      <c r="CA2579" s="80"/>
      <c r="CB2579" s="80"/>
      <c r="CC2579" s="80"/>
      <c r="CD2579" s="80"/>
      <c r="CE2579" s="80"/>
      <c r="CF2579" s="80"/>
      <c r="CG2579" s="80"/>
      <c r="CH2579" s="80"/>
      <c r="CI2579" s="80"/>
      <c r="CJ2579" s="80"/>
      <c r="CK2579" s="80"/>
      <c r="CL2579" s="80"/>
      <c r="CN2579" s="60"/>
      <c r="CO2579" s="179"/>
      <c r="CP2579" s="179"/>
      <c r="CQ2579" s="179"/>
      <c r="CR2579" s="179"/>
      <c r="CS2579" s="179"/>
      <c r="CT2579" s="179"/>
      <c r="CU2579" s="179"/>
      <c r="CV2579" s="179"/>
      <c r="CW2579" s="179"/>
      <c r="CX2579" s="179"/>
      <c r="CY2579" s="179"/>
      <c r="CZ2579" s="179"/>
      <c r="DA2579" s="179"/>
      <c r="DB2579" s="179"/>
      <c r="DC2579" s="179"/>
      <c r="DD2579" s="179"/>
      <c r="DE2579" s="179"/>
      <c r="DF2579" s="179"/>
      <c r="DG2579" s="179"/>
      <c r="DH2579" s="179"/>
      <c r="DI2579" s="179"/>
      <c r="DJ2579" s="179"/>
      <c r="DK2579" s="179"/>
      <c r="DL2579" s="179"/>
    </row>
    <row r="2580" spans="1:116" x14ac:dyDescent="0.4">
      <c r="A2580" s="174"/>
      <c r="E2580" s="8"/>
      <c r="G2580" s="175" t="s">
        <v>503</v>
      </c>
      <c r="H2580" s="174"/>
      <c r="I2580" s="176"/>
      <c r="J2580" s="176"/>
      <c r="K2580" s="197"/>
      <c r="L2580" s="197"/>
      <c r="M2580" s="197"/>
      <c r="N2580" s="197"/>
      <c r="O2580" s="197"/>
      <c r="P2580" s="197"/>
      <c r="R2580" s="198"/>
      <c r="S2580" s="174"/>
      <c r="T2580" s="174"/>
      <c r="U2580" s="174"/>
      <c r="V2580" s="174"/>
      <c r="W2580" s="174"/>
      <c r="X2580" s="174"/>
      <c r="Y2580" s="174"/>
      <c r="Z2580" s="174"/>
      <c r="AA2580" s="174"/>
      <c r="AB2580" s="174"/>
      <c r="AC2580" s="174"/>
      <c r="AD2580" s="174"/>
      <c r="AE2580" s="174"/>
      <c r="AF2580" s="174"/>
      <c r="AG2580" s="174"/>
      <c r="AH2580" s="174"/>
      <c r="AI2580" s="174"/>
      <c r="AJ2580" s="174"/>
      <c r="AK2580" s="174"/>
      <c r="AL2580" s="174"/>
      <c r="AM2580" s="174"/>
      <c r="AN2580" s="174"/>
      <c r="AO2580" s="174"/>
      <c r="AP2580" s="174"/>
      <c r="AQ2580" s="174"/>
      <c r="AR2580" s="174"/>
      <c r="AS2580" s="174"/>
      <c r="AT2580" s="174"/>
      <c r="AU2580" s="174"/>
      <c r="AV2580" s="174"/>
      <c r="AW2580" s="174"/>
      <c r="AX2580" s="174"/>
      <c r="AY2580" s="174"/>
      <c r="AZ2580" s="174"/>
      <c r="BA2580" s="174"/>
      <c r="BB2580" s="174"/>
      <c r="BC2580" s="174"/>
      <c r="BD2580" s="174"/>
      <c r="BE2580" s="174"/>
      <c r="BF2580" s="174"/>
      <c r="BG2580" s="174"/>
      <c r="BH2580" s="174"/>
      <c r="BI2580" s="174"/>
      <c r="BJ2580" s="174"/>
      <c r="BK2580" s="174"/>
      <c r="BL2580" s="174"/>
      <c r="BM2580" s="174"/>
      <c r="BN2580" s="174"/>
      <c r="BO2580" s="174"/>
      <c r="BP2580" s="174"/>
      <c r="BQ2580" s="174"/>
      <c r="BR2580" s="174"/>
      <c r="BS2580" s="174"/>
      <c r="BT2580" s="174"/>
      <c r="BU2580" s="174"/>
      <c r="BV2580" s="174"/>
      <c r="BW2580" s="174"/>
      <c r="BX2580" s="174"/>
      <c r="BY2580" s="174"/>
      <c r="BZ2580" s="174"/>
      <c r="CA2580" s="174"/>
      <c r="CB2580" s="174"/>
      <c r="CC2580" s="174"/>
      <c r="CD2580" s="174"/>
      <c r="CE2580" s="174"/>
      <c r="CF2580" s="174"/>
      <c r="CG2580" s="174"/>
      <c r="CH2580" s="174"/>
      <c r="CI2580" s="174"/>
      <c r="CJ2580" s="174"/>
      <c r="CK2580" s="174"/>
      <c r="CL2580" s="174"/>
      <c r="CN2580" s="176"/>
      <c r="CO2580" s="174"/>
      <c r="CP2580" s="174"/>
      <c r="CQ2580" s="174"/>
      <c r="CR2580" s="174"/>
      <c r="CS2580" s="174"/>
      <c r="CT2580" s="174"/>
      <c r="CU2580" s="174"/>
      <c r="CV2580" s="174"/>
      <c r="CW2580" s="174"/>
      <c r="CX2580" s="174"/>
      <c r="CY2580" s="174"/>
      <c r="CZ2580" s="174"/>
      <c r="DA2580" s="174"/>
      <c r="DB2580" s="174"/>
      <c r="DC2580" s="174"/>
      <c r="DD2580" s="174"/>
      <c r="DE2580" s="174"/>
      <c r="DF2580" s="174"/>
      <c r="DG2580" s="174"/>
      <c r="DH2580" s="174"/>
      <c r="DI2580" s="174"/>
      <c r="DJ2580" s="174"/>
      <c r="DK2580" s="174"/>
      <c r="DL2580" s="174"/>
    </row>
    <row r="2581" spans="1:116" x14ac:dyDescent="0.4">
      <c r="A2581" s="174"/>
      <c r="E2581" s="8"/>
      <c r="G2581" s="175" t="s">
        <v>504</v>
      </c>
      <c r="H2581" s="174"/>
      <c r="I2581" s="176"/>
      <c r="J2581" s="176"/>
      <c r="K2581" s="197"/>
      <c r="L2581" s="197"/>
      <c r="M2581" s="197"/>
      <c r="N2581" s="197"/>
      <c r="O2581" s="197"/>
      <c r="P2581" s="197"/>
      <c r="R2581" s="198"/>
      <c r="S2581" s="174"/>
      <c r="T2581" s="174"/>
      <c r="U2581" s="174"/>
      <c r="V2581" s="174"/>
      <c r="W2581" s="174"/>
      <c r="X2581" s="174"/>
      <c r="Y2581" s="174"/>
      <c r="Z2581" s="174"/>
      <c r="AA2581" s="174"/>
      <c r="AB2581" s="174"/>
      <c r="AC2581" s="174"/>
      <c r="AD2581" s="174"/>
      <c r="AE2581" s="174"/>
      <c r="AF2581" s="174"/>
      <c r="AG2581" s="174"/>
      <c r="AH2581" s="174"/>
      <c r="AI2581" s="174"/>
      <c r="AJ2581" s="174"/>
      <c r="AK2581" s="174"/>
      <c r="AL2581" s="174"/>
      <c r="AM2581" s="174"/>
      <c r="AN2581" s="174"/>
      <c r="AO2581" s="174"/>
      <c r="AP2581" s="174"/>
      <c r="AQ2581" s="174"/>
      <c r="AR2581" s="174"/>
      <c r="AS2581" s="174"/>
      <c r="AT2581" s="174"/>
      <c r="AU2581" s="174"/>
      <c r="AV2581" s="174"/>
      <c r="AW2581" s="174"/>
      <c r="AX2581" s="174"/>
      <c r="AY2581" s="174"/>
      <c r="AZ2581" s="174"/>
      <c r="BA2581" s="174"/>
      <c r="BB2581" s="174"/>
      <c r="BC2581" s="174"/>
      <c r="BD2581" s="174"/>
      <c r="BE2581" s="174"/>
      <c r="BF2581" s="174"/>
      <c r="BG2581" s="174"/>
      <c r="BH2581" s="174"/>
      <c r="BI2581" s="174"/>
      <c r="BJ2581" s="174"/>
      <c r="BK2581" s="174"/>
      <c r="BL2581" s="174"/>
      <c r="BM2581" s="174"/>
      <c r="BN2581" s="174"/>
      <c r="BO2581" s="174"/>
      <c r="BP2581" s="174"/>
      <c r="BQ2581" s="174"/>
      <c r="BR2581" s="174"/>
      <c r="BS2581" s="174"/>
      <c r="BT2581" s="174"/>
      <c r="BU2581" s="174"/>
      <c r="BV2581" s="174"/>
      <c r="BW2581" s="174"/>
      <c r="BX2581" s="174"/>
      <c r="BY2581" s="174"/>
      <c r="BZ2581" s="174"/>
      <c r="CA2581" s="174"/>
      <c r="CB2581" s="174"/>
      <c r="CC2581" s="174"/>
      <c r="CD2581" s="174"/>
      <c r="CE2581" s="174"/>
      <c r="CF2581" s="174"/>
      <c r="CG2581" s="174"/>
      <c r="CH2581" s="174"/>
      <c r="CI2581" s="174"/>
      <c r="CJ2581" s="174"/>
      <c r="CK2581" s="174"/>
      <c r="CL2581" s="174"/>
      <c r="CN2581" s="176"/>
      <c r="CO2581" s="174"/>
      <c r="CP2581" s="174"/>
      <c r="CQ2581" s="174"/>
      <c r="CR2581" s="174"/>
      <c r="CS2581" s="174"/>
      <c r="CT2581" s="174"/>
      <c r="CU2581" s="174"/>
      <c r="CV2581" s="174"/>
      <c r="CW2581" s="174"/>
      <c r="CX2581" s="174"/>
      <c r="CY2581" s="174"/>
      <c r="CZ2581" s="174"/>
      <c r="DA2581" s="174"/>
      <c r="DB2581" s="174"/>
      <c r="DC2581" s="174"/>
      <c r="DD2581" s="174"/>
      <c r="DE2581" s="174"/>
      <c r="DF2581" s="174"/>
      <c r="DG2581" s="174"/>
      <c r="DH2581" s="174"/>
      <c r="DI2581" s="174"/>
      <c r="DJ2581" s="174"/>
      <c r="DK2581" s="174"/>
      <c r="DL2581" s="174"/>
    </row>
    <row r="2582" spans="1:116" x14ac:dyDescent="0.4">
      <c r="A2582" s="174"/>
      <c r="E2582" s="8"/>
      <c r="G2582" s="175" t="s">
        <v>461</v>
      </c>
      <c r="H2582" s="174"/>
      <c r="I2582" s="176"/>
      <c r="J2582" s="176"/>
      <c r="K2582" s="197"/>
      <c r="L2582" s="197"/>
      <c r="M2582" s="197"/>
      <c r="N2582" s="197"/>
      <c r="O2582" s="197"/>
      <c r="P2582" s="197"/>
      <c r="R2582" s="198"/>
      <c r="S2582" s="199" t="str">
        <f t="shared" ref="S2582:CD2582" si="4946">S$20</f>
        <v>S$16</v>
      </c>
      <c r="T2582" s="199" t="str">
        <f t="shared" si="4946"/>
        <v>T$16</v>
      </c>
      <c r="U2582" s="199" t="str">
        <f t="shared" si="4946"/>
        <v>U$16</v>
      </c>
      <c r="V2582" s="199" t="str">
        <f t="shared" si="4946"/>
        <v>V$16</v>
      </c>
      <c r="W2582" s="199" t="str">
        <f t="shared" si="4946"/>
        <v>W$16</v>
      </c>
      <c r="X2582" s="199" t="str">
        <f t="shared" si="4946"/>
        <v>X$16</v>
      </c>
      <c r="Y2582" s="199" t="str">
        <f t="shared" si="4946"/>
        <v>Y$16</v>
      </c>
      <c r="Z2582" s="199" t="str">
        <f t="shared" si="4946"/>
        <v>Z$16</v>
      </c>
      <c r="AA2582" s="199" t="str">
        <f t="shared" si="4946"/>
        <v>AA$16</v>
      </c>
      <c r="AB2582" s="199" t="str">
        <f t="shared" si="4946"/>
        <v>AB$16</v>
      </c>
      <c r="AC2582" s="199" t="str">
        <f t="shared" si="4946"/>
        <v>AC$16</v>
      </c>
      <c r="AD2582" s="199" t="str">
        <f t="shared" si="4946"/>
        <v>AD$16</v>
      </c>
      <c r="AE2582" s="199" t="str">
        <f t="shared" si="4946"/>
        <v>AE$16</v>
      </c>
      <c r="AF2582" s="199" t="str">
        <f t="shared" si="4946"/>
        <v>AF$16</v>
      </c>
      <c r="AG2582" s="199" t="str">
        <f t="shared" si="4946"/>
        <v>AG$16</v>
      </c>
      <c r="AH2582" s="199" t="str">
        <f t="shared" si="4946"/>
        <v>AH$16</v>
      </c>
      <c r="AI2582" s="199" t="str">
        <f t="shared" si="4946"/>
        <v>AI$16</v>
      </c>
      <c r="AJ2582" s="199" t="str">
        <f t="shared" si="4946"/>
        <v>AJ$16</v>
      </c>
      <c r="AK2582" s="199" t="str">
        <f t="shared" si="4946"/>
        <v>AK$16</v>
      </c>
      <c r="AL2582" s="199" t="str">
        <f t="shared" si="4946"/>
        <v>AL$16</v>
      </c>
      <c r="AM2582" s="199" t="str">
        <f t="shared" si="4946"/>
        <v>AM$16</v>
      </c>
      <c r="AN2582" s="199" t="str">
        <f t="shared" si="4946"/>
        <v>AN$16</v>
      </c>
      <c r="AO2582" s="199" t="str">
        <f t="shared" si="4946"/>
        <v>AO$16</v>
      </c>
      <c r="AP2582" s="199" t="str">
        <f t="shared" si="4946"/>
        <v>AP$16</v>
      </c>
      <c r="AQ2582" s="199" t="str">
        <f t="shared" si="4946"/>
        <v>AQ$16</v>
      </c>
      <c r="AR2582" s="199" t="str">
        <f t="shared" si="4946"/>
        <v>AR$16</v>
      </c>
      <c r="AS2582" s="199" t="str">
        <f t="shared" si="4946"/>
        <v>AS$16</v>
      </c>
      <c r="AT2582" s="199" t="str">
        <f t="shared" si="4946"/>
        <v>AT$16</v>
      </c>
      <c r="AU2582" s="199" t="str">
        <f t="shared" si="4946"/>
        <v>AU$16</v>
      </c>
      <c r="AV2582" s="199" t="str">
        <f t="shared" si="4946"/>
        <v>AV$16</v>
      </c>
      <c r="AW2582" s="199" t="str">
        <f t="shared" si="4946"/>
        <v>AW$16</v>
      </c>
      <c r="AX2582" s="199" t="str">
        <f t="shared" si="4946"/>
        <v>AX$16</v>
      </c>
      <c r="AY2582" s="199" t="str">
        <f t="shared" si="4946"/>
        <v>AY$16</v>
      </c>
      <c r="AZ2582" s="199" t="str">
        <f t="shared" si="4946"/>
        <v>AZ$16</v>
      </c>
      <c r="BA2582" s="199" t="str">
        <f t="shared" si="4946"/>
        <v>BA$16</v>
      </c>
      <c r="BB2582" s="199" t="str">
        <f t="shared" si="4946"/>
        <v>BB$16</v>
      </c>
      <c r="BC2582" s="199" t="str">
        <f t="shared" si="4946"/>
        <v>BC$16</v>
      </c>
      <c r="BD2582" s="199" t="str">
        <f t="shared" si="4946"/>
        <v>BD$16</v>
      </c>
      <c r="BE2582" s="199" t="str">
        <f t="shared" si="4946"/>
        <v>BE$16</v>
      </c>
      <c r="BF2582" s="199" t="str">
        <f t="shared" si="4946"/>
        <v>BF$16</v>
      </c>
      <c r="BG2582" s="199" t="str">
        <f t="shared" si="4946"/>
        <v>BG$16</v>
      </c>
      <c r="BH2582" s="199" t="str">
        <f t="shared" si="4946"/>
        <v>BH$16</v>
      </c>
      <c r="BI2582" s="199" t="str">
        <f t="shared" si="4946"/>
        <v>BI$16</v>
      </c>
      <c r="BJ2582" s="199" t="str">
        <f t="shared" si="4946"/>
        <v>BJ$16</v>
      </c>
      <c r="BK2582" s="199" t="str">
        <f t="shared" si="4946"/>
        <v>BK$16</v>
      </c>
      <c r="BL2582" s="199" t="str">
        <f t="shared" si="4946"/>
        <v>BL$16</v>
      </c>
      <c r="BM2582" s="199" t="str">
        <f t="shared" si="4946"/>
        <v>BM$16</v>
      </c>
      <c r="BN2582" s="199" t="str">
        <f t="shared" si="4946"/>
        <v>BN$16</v>
      </c>
      <c r="BO2582" s="199" t="str">
        <f t="shared" si="4946"/>
        <v>BO$16</v>
      </c>
      <c r="BP2582" s="199" t="str">
        <f t="shared" si="4946"/>
        <v>BP$16</v>
      </c>
      <c r="BQ2582" s="199" t="str">
        <f t="shared" si="4946"/>
        <v>BQ$16</v>
      </c>
      <c r="BR2582" s="199" t="str">
        <f t="shared" si="4946"/>
        <v>BR$16</v>
      </c>
      <c r="BS2582" s="199" t="str">
        <f t="shared" si="4946"/>
        <v>BS$16</v>
      </c>
      <c r="BT2582" s="199" t="str">
        <f t="shared" si="4946"/>
        <v>BT$16</v>
      </c>
      <c r="BU2582" s="199" t="str">
        <f t="shared" si="4946"/>
        <v>BU$16</v>
      </c>
      <c r="BV2582" s="199" t="str">
        <f t="shared" si="4946"/>
        <v>BV$16</v>
      </c>
      <c r="BW2582" s="199" t="str">
        <f t="shared" si="4946"/>
        <v>BW$16</v>
      </c>
      <c r="BX2582" s="199" t="str">
        <f t="shared" si="4946"/>
        <v>BX$16</v>
      </c>
      <c r="BY2582" s="199" t="str">
        <f t="shared" si="4946"/>
        <v>BY$16</v>
      </c>
      <c r="BZ2582" s="199" t="str">
        <f t="shared" si="4946"/>
        <v>BZ$16</v>
      </c>
      <c r="CA2582" s="199" t="str">
        <f t="shared" si="4946"/>
        <v>CA$16</v>
      </c>
      <c r="CB2582" s="199" t="str">
        <f t="shared" si="4946"/>
        <v>CB$16</v>
      </c>
      <c r="CC2582" s="199" t="str">
        <f t="shared" si="4946"/>
        <v>CC$16</v>
      </c>
      <c r="CD2582" s="199" t="str">
        <f t="shared" si="4946"/>
        <v>CD$16</v>
      </c>
      <c r="CE2582" s="199" t="str">
        <f t="shared" ref="CE2582:CL2582" si="4947">CE$20</f>
        <v>CE$16</v>
      </c>
      <c r="CF2582" s="199" t="str">
        <f t="shared" si="4947"/>
        <v>CF$16</v>
      </c>
      <c r="CG2582" s="199" t="str">
        <f t="shared" si="4947"/>
        <v>CG$16</v>
      </c>
      <c r="CH2582" s="199" t="str">
        <f t="shared" si="4947"/>
        <v>CH$16</v>
      </c>
      <c r="CI2582" s="199" t="str">
        <f t="shared" si="4947"/>
        <v>CI$16</v>
      </c>
      <c r="CJ2582" s="199" t="str">
        <f t="shared" si="4947"/>
        <v>CJ$16</v>
      </c>
      <c r="CK2582" s="199" t="str">
        <f t="shared" si="4947"/>
        <v>CK$16</v>
      </c>
      <c r="CL2582" s="199" t="str">
        <f t="shared" si="4947"/>
        <v>CL$16</v>
      </c>
      <c r="CN2582" s="176"/>
      <c r="CO2582" s="199" t="str">
        <f t="shared" ref="CO2582:DL2582" si="4948">CO$20</f>
        <v>CO$16</v>
      </c>
      <c r="CP2582" s="199" t="str">
        <f t="shared" si="4948"/>
        <v>CP$16</v>
      </c>
      <c r="CQ2582" s="199" t="str">
        <f t="shared" si="4948"/>
        <v>CQ$16</v>
      </c>
      <c r="CR2582" s="199" t="str">
        <f t="shared" si="4948"/>
        <v>CR$16</v>
      </c>
      <c r="CS2582" s="199" t="str">
        <f t="shared" si="4948"/>
        <v>CS$16</v>
      </c>
      <c r="CT2582" s="199" t="str">
        <f t="shared" si="4948"/>
        <v>CT$16</v>
      </c>
      <c r="CU2582" s="199" t="str">
        <f t="shared" si="4948"/>
        <v>CU$16</v>
      </c>
      <c r="CV2582" s="199" t="str">
        <f t="shared" si="4948"/>
        <v>CV$16</v>
      </c>
      <c r="CW2582" s="199" t="str">
        <f t="shared" si="4948"/>
        <v>CW$16</v>
      </c>
      <c r="CX2582" s="199" t="str">
        <f t="shared" si="4948"/>
        <v>CX$16</v>
      </c>
      <c r="CY2582" s="199" t="str">
        <f t="shared" si="4948"/>
        <v>CY$16</v>
      </c>
      <c r="CZ2582" s="199" t="str">
        <f t="shared" si="4948"/>
        <v>CZ$16</v>
      </c>
      <c r="DA2582" s="199" t="str">
        <f t="shared" si="4948"/>
        <v>DA$16</v>
      </c>
      <c r="DB2582" s="199" t="str">
        <f t="shared" si="4948"/>
        <v>DB$16</v>
      </c>
      <c r="DC2582" s="199" t="str">
        <f t="shared" si="4948"/>
        <v>DC$16</v>
      </c>
      <c r="DD2582" s="199" t="str">
        <f t="shared" si="4948"/>
        <v>DD$16</v>
      </c>
      <c r="DE2582" s="199" t="str">
        <f t="shared" si="4948"/>
        <v>DE$16</v>
      </c>
      <c r="DF2582" s="199" t="str">
        <f t="shared" si="4948"/>
        <v>DF$16</v>
      </c>
      <c r="DG2582" s="199" t="str">
        <f t="shared" si="4948"/>
        <v>DG$16</v>
      </c>
      <c r="DH2582" s="199" t="str">
        <f t="shared" si="4948"/>
        <v>DH$16</v>
      </c>
      <c r="DI2582" s="199" t="str">
        <f t="shared" si="4948"/>
        <v>DI$16</v>
      </c>
      <c r="DJ2582" s="199" t="str">
        <f t="shared" si="4948"/>
        <v>DJ$16</v>
      </c>
      <c r="DK2582" s="199" t="str">
        <f t="shared" si="4948"/>
        <v>DK$16</v>
      </c>
      <c r="DL2582" s="199" t="str">
        <f t="shared" si="4948"/>
        <v>DL$16</v>
      </c>
    </row>
    <row r="2583" spans="1:116" x14ac:dyDescent="0.4">
      <c r="A2583" s="174"/>
      <c r="E2583" s="8"/>
      <c r="G2583" s="175" t="s">
        <v>462</v>
      </c>
      <c r="H2583" s="200"/>
      <c r="I2583" s="201"/>
      <c r="J2583" s="201"/>
      <c r="K2583" s="202"/>
      <c r="L2583" s="202"/>
      <c r="M2583" s="202"/>
      <c r="N2583" s="202"/>
      <c r="O2583" s="202"/>
      <c r="P2583" s="202"/>
      <c r="R2583" s="202"/>
      <c r="S2583" s="199" t="str">
        <f t="shared" ref="S2583:CD2583" si="4949">S$21</f>
        <v>S$17</v>
      </c>
      <c r="T2583" s="199" t="str">
        <f t="shared" si="4949"/>
        <v>T$17</v>
      </c>
      <c r="U2583" s="199" t="str">
        <f t="shared" si="4949"/>
        <v>U$17</v>
      </c>
      <c r="V2583" s="199" t="str">
        <f t="shared" si="4949"/>
        <v>V$17</v>
      </c>
      <c r="W2583" s="199" t="str">
        <f t="shared" si="4949"/>
        <v>W$17</v>
      </c>
      <c r="X2583" s="199" t="str">
        <f t="shared" si="4949"/>
        <v>X$17</v>
      </c>
      <c r="Y2583" s="199" t="str">
        <f t="shared" si="4949"/>
        <v>Y$17</v>
      </c>
      <c r="Z2583" s="199" t="str">
        <f t="shared" si="4949"/>
        <v>Z$17</v>
      </c>
      <c r="AA2583" s="199" t="str">
        <f t="shared" si="4949"/>
        <v>AA$17</v>
      </c>
      <c r="AB2583" s="199" t="str">
        <f t="shared" si="4949"/>
        <v>AB$17</v>
      </c>
      <c r="AC2583" s="199" t="str">
        <f t="shared" si="4949"/>
        <v>AC$17</v>
      </c>
      <c r="AD2583" s="199" t="str">
        <f t="shared" si="4949"/>
        <v>AD$17</v>
      </c>
      <c r="AE2583" s="199" t="str">
        <f t="shared" si="4949"/>
        <v>AE$17</v>
      </c>
      <c r="AF2583" s="199" t="str">
        <f t="shared" si="4949"/>
        <v>AF$17</v>
      </c>
      <c r="AG2583" s="199" t="str">
        <f t="shared" si="4949"/>
        <v>AG$17</v>
      </c>
      <c r="AH2583" s="199" t="str">
        <f t="shared" si="4949"/>
        <v>AH$17</v>
      </c>
      <c r="AI2583" s="199" t="str">
        <f t="shared" si="4949"/>
        <v>AI$17</v>
      </c>
      <c r="AJ2583" s="199" t="str">
        <f t="shared" si="4949"/>
        <v>AJ$17</v>
      </c>
      <c r="AK2583" s="199" t="str">
        <f t="shared" si="4949"/>
        <v>AK$17</v>
      </c>
      <c r="AL2583" s="199" t="str">
        <f t="shared" si="4949"/>
        <v>AL$17</v>
      </c>
      <c r="AM2583" s="199" t="str">
        <f t="shared" si="4949"/>
        <v>AM$17</v>
      </c>
      <c r="AN2583" s="199" t="str">
        <f t="shared" si="4949"/>
        <v>AN$17</v>
      </c>
      <c r="AO2583" s="199" t="str">
        <f t="shared" si="4949"/>
        <v>AO$17</v>
      </c>
      <c r="AP2583" s="199" t="str">
        <f t="shared" si="4949"/>
        <v>AP$17</v>
      </c>
      <c r="AQ2583" s="199" t="str">
        <f t="shared" si="4949"/>
        <v>AQ$17</v>
      </c>
      <c r="AR2583" s="199" t="str">
        <f t="shared" si="4949"/>
        <v>AR$17</v>
      </c>
      <c r="AS2583" s="199" t="str">
        <f t="shared" si="4949"/>
        <v>AS$17</v>
      </c>
      <c r="AT2583" s="199" t="str">
        <f t="shared" si="4949"/>
        <v>AT$17</v>
      </c>
      <c r="AU2583" s="199" t="str">
        <f t="shared" si="4949"/>
        <v>AU$17</v>
      </c>
      <c r="AV2583" s="199" t="str">
        <f t="shared" si="4949"/>
        <v>AV$17</v>
      </c>
      <c r="AW2583" s="199" t="str">
        <f t="shared" si="4949"/>
        <v>AW$17</v>
      </c>
      <c r="AX2583" s="199" t="str">
        <f t="shared" si="4949"/>
        <v>AX$17</v>
      </c>
      <c r="AY2583" s="199" t="str">
        <f t="shared" si="4949"/>
        <v>AY$17</v>
      </c>
      <c r="AZ2583" s="199" t="str">
        <f t="shared" si="4949"/>
        <v>AZ$17</v>
      </c>
      <c r="BA2583" s="199" t="str">
        <f t="shared" si="4949"/>
        <v>BA$17</v>
      </c>
      <c r="BB2583" s="199" t="str">
        <f t="shared" si="4949"/>
        <v>BB$17</v>
      </c>
      <c r="BC2583" s="199" t="str">
        <f t="shared" si="4949"/>
        <v>BC$17</v>
      </c>
      <c r="BD2583" s="199" t="str">
        <f t="shared" si="4949"/>
        <v>BD$17</v>
      </c>
      <c r="BE2583" s="199" t="str">
        <f t="shared" si="4949"/>
        <v>BE$17</v>
      </c>
      <c r="BF2583" s="199" t="str">
        <f t="shared" si="4949"/>
        <v>BF$17</v>
      </c>
      <c r="BG2583" s="199" t="str">
        <f t="shared" si="4949"/>
        <v>BG$17</v>
      </c>
      <c r="BH2583" s="199" t="str">
        <f t="shared" si="4949"/>
        <v>BH$17</v>
      </c>
      <c r="BI2583" s="199" t="str">
        <f t="shared" si="4949"/>
        <v>BI$17</v>
      </c>
      <c r="BJ2583" s="199" t="str">
        <f t="shared" si="4949"/>
        <v>BJ$17</v>
      </c>
      <c r="BK2583" s="199" t="str">
        <f t="shared" si="4949"/>
        <v>BK$17</v>
      </c>
      <c r="BL2583" s="199" t="str">
        <f t="shared" si="4949"/>
        <v>BL$17</v>
      </c>
      <c r="BM2583" s="199" t="str">
        <f t="shared" si="4949"/>
        <v>BM$17</v>
      </c>
      <c r="BN2583" s="199" t="str">
        <f t="shared" si="4949"/>
        <v>BN$17</v>
      </c>
      <c r="BO2583" s="199" t="str">
        <f t="shared" si="4949"/>
        <v>BO$17</v>
      </c>
      <c r="BP2583" s="199" t="str">
        <f t="shared" si="4949"/>
        <v>BP$17</v>
      </c>
      <c r="BQ2583" s="199" t="str">
        <f t="shared" si="4949"/>
        <v>BQ$17</v>
      </c>
      <c r="BR2583" s="199" t="str">
        <f t="shared" si="4949"/>
        <v>BR$17</v>
      </c>
      <c r="BS2583" s="199" t="str">
        <f t="shared" si="4949"/>
        <v>BS$17</v>
      </c>
      <c r="BT2583" s="199" t="str">
        <f t="shared" si="4949"/>
        <v>BT$17</v>
      </c>
      <c r="BU2583" s="199" t="str">
        <f t="shared" si="4949"/>
        <v>BU$17</v>
      </c>
      <c r="BV2583" s="199" t="str">
        <f t="shared" si="4949"/>
        <v>BV$17</v>
      </c>
      <c r="BW2583" s="199" t="str">
        <f t="shared" si="4949"/>
        <v>BW$17</v>
      </c>
      <c r="BX2583" s="199" t="str">
        <f t="shared" si="4949"/>
        <v>BX$17</v>
      </c>
      <c r="BY2583" s="199" t="str">
        <f t="shared" si="4949"/>
        <v>BY$17</v>
      </c>
      <c r="BZ2583" s="199" t="str">
        <f t="shared" si="4949"/>
        <v>BZ$17</v>
      </c>
      <c r="CA2583" s="199" t="str">
        <f t="shared" si="4949"/>
        <v>CA$17</v>
      </c>
      <c r="CB2583" s="199" t="str">
        <f t="shared" si="4949"/>
        <v>CB$17</v>
      </c>
      <c r="CC2583" s="199" t="str">
        <f t="shared" si="4949"/>
        <v>CC$17</v>
      </c>
      <c r="CD2583" s="199" t="str">
        <f t="shared" si="4949"/>
        <v>CD$17</v>
      </c>
      <c r="CE2583" s="199" t="str">
        <f t="shared" ref="CE2583:CL2583" si="4950">CE$21</f>
        <v>CE$17</v>
      </c>
      <c r="CF2583" s="199" t="str">
        <f t="shared" si="4950"/>
        <v>CF$17</v>
      </c>
      <c r="CG2583" s="199" t="str">
        <f t="shared" si="4950"/>
        <v>CG$17</v>
      </c>
      <c r="CH2583" s="199" t="str">
        <f t="shared" si="4950"/>
        <v>CH$17</v>
      </c>
      <c r="CI2583" s="199" t="str">
        <f t="shared" si="4950"/>
        <v>CI$17</v>
      </c>
      <c r="CJ2583" s="199" t="str">
        <f t="shared" si="4950"/>
        <v>CJ$17</v>
      </c>
      <c r="CK2583" s="199" t="str">
        <f t="shared" si="4950"/>
        <v>CK$17</v>
      </c>
      <c r="CL2583" s="199" t="str">
        <f t="shared" si="4950"/>
        <v>CL$17</v>
      </c>
      <c r="CN2583" s="201"/>
      <c r="CO2583" s="199" t="str">
        <f t="shared" ref="CO2583:DL2583" si="4951">CO$21</f>
        <v>CO$17</v>
      </c>
      <c r="CP2583" s="199" t="str">
        <f t="shared" si="4951"/>
        <v>CP$17</v>
      </c>
      <c r="CQ2583" s="199" t="str">
        <f t="shared" si="4951"/>
        <v>CQ$17</v>
      </c>
      <c r="CR2583" s="199" t="str">
        <f t="shared" si="4951"/>
        <v>CR$17</v>
      </c>
      <c r="CS2583" s="199" t="str">
        <f t="shared" si="4951"/>
        <v>CS$17</v>
      </c>
      <c r="CT2583" s="199" t="str">
        <f t="shared" si="4951"/>
        <v>CT$17</v>
      </c>
      <c r="CU2583" s="199" t="str">
        <f t="shared" si="4951"/>
        <v>CU$17</v>
      </c>
      <c r="CV2583" s="199" t="str">
        <f t="shared" si="4951"/>
        <v>CV$17</v>
      </c>
      <c r="CW2583" s="199" t="str">
        <f t="shared" si="4951"/>
        <v>CW$17</v>
      </c>
      <c r="CX2583" s="199" t="str">
        <f t="shared" si="4951"/>
        <v>CX$17</v>
      </c>
      <c r="CY2583" s="199" t="str">
        <f t="shared" si="4951"/>
        <v>CY$17</v>
      </c>
      <c r="CZ2583" s="199" t="str">
        <f t="shared" si="4951"/>
        <v>CZ$17</v>
      </c>
      <c r="DA2583" s="199" t="str">
        <f t="shared" si="4951"/>
        <v>DA$17</v>
      </c>
      <c r="DB2583" s="199" t="str">
        <f t="shared" si="4951"/>
        <v>DB$17</v>
      </c>
      <c r="DC2583" s="199" t="str">
        <f t="shared" si="4951"/>
        <v>DC$17</v>
      </c>
      <c r="DD2583" s="199" t="str">
        <f t="shared" si="4951"/>
        <v>DD$17</v>
      </c>
      <c r="DE2583" s="199" t="str">
        <f t="shared" si="4951"/>
        <v>DE$17</v>
      </c>
      <c r="DF2583" s="199" t="str">
        <f t="shared" si="4951"/>
        <v>DF$17</v>
      </c>
      <c r="DG2583" s="199" t="str">
        <f t="shared" si="4951"/>
        <v>DG$17</v>
      </c>
      <c r="DH2583" s="199" t="str">
        <f t="shared" si="4951"/>
        <v>DH$17</v>
      </c>
      <c r="DI2583" s="199" t="str">
        <f t="shared" si="4951"/>
        <v>DI$17</v>
      </c>
      <c r="DJ2583" s="199" t="str">
        <f t="shared" si="4951"/>
        <v>DJ$17</v>
      </c>
      <c r="DK2583" s="199" t="str">
        <f t="shared" si="4951"/>
        <v>DK$17</v>
      </c>
      <c r="DL2583" s="199" t="str">
        <f t="shared" si="4951"/>
        <v>DL$17</v>
      </c>
    </row>
    <row r="2584" spans="1:116" x14ac:dyDescent="0.4">
      <c r="A2584" s="174"/>
      <c r="E2584" s="8"/>
      <c r="G2584" s="175" t="s">
        <v>491</v>
      </c>
      <c r="H2584" s="200"/>
      <c r="I2584" s="201"/>
      <c r="J2584" s="201"/>
      <c r="K2584" s="202"/>
      <c r="L2584" s="202"/>
      <c r="M2584" s="202"/>
      <c r="N2584" s="202"/>
      <c r="O2584" s="202"/>
      <c r="P2584" s="202"/>
      <c r="R2584" s="202"/>
      <c r="S2584" s="190"/>
      <c r="T2584" s="190"/>
      <c r="U2584" s="190"/>
      <c r="V2584" s="190"/>
      <c r="W2584" s="190"/>
      <c r="X2584" s="190"/>
      <c r="Y2584" s="190"/>
      <c r="Z2584" s="190"/>
      <c r="AA2584" s="190"/>
      <c r="AB2584" s="190"/>
      <c r="AC2584" s="190"/>
      <c r="AD2584" s="190"/>
      <c r="AE2584" s="190"/>
      <c r="AF2584" s="190"/>
      <c r="AG2584" s="190"/>
      <c r="AH2584" s="190"/>
      <c r="AI2584" s="190"/>
      <c r="AJ2584" s="190"/>
      <c r="AK2584" s="190"/>
      <c r="AL2584" s="190"/>
      <c r="AM2584" s="190"/>
      <c r="AN2584" s="190"/>
      <c r="AO2584" s="190"/>
      <c r="AP2584" s="190"/>
      <c r="AQ2584" s="190"/>
      <c r="AR2584" s="190"/>
      <c r="AS2584" s="190"/>
      <c r="AT2584" s="190"/>
      <c r="AU2584" s="190"/>
      <c r="AV2584" s="190"/>
      <c r="AW2584" s="190"/>
      <c r="AX2584" s="190"/>
      <c r="AY2584" s="190"/>
      <c r="AZ2584" s="190"/>
      <c r="BA2584" s="190"/>
      <c r="BB2584" s="190"/>
      <c r="BC2584" s="190"/>
      <c r="BD2584" s="190"/>
      <c r="BE2584" s="190"/>
      <c r="BF2584" s="190"/>
      <c r="BG2584" s="190"/>
      <c r="BH2584" s="190"/>
      <c r="BI2584" s="190"/>
      <c r="BJ2584" s="190"/>
      <c r="BK2584" s="190"/>
      <c r="BL2584" s="190"/>
      <c r="BM2584" s="190"/>
      <c r="BN2584" s="190"/>
      <c r="BO2584" s="190"/>
      <c r="BP2584" s="190"/>
      <c r="BQ2584" s="190"/>
      <c r="BR2584" s="190"/>
      <c r="BS2584" s="190"/>
      <c r="BT2584" s="190"/>
      <c r="BU2584" s="190"/>
      <c r="BV2584" s="190"/>
      <c r="BW2584" s="190"/>
      <c r="BX2584" s="190"/>
      <c r="BY2584" s="190"/>
      <c r="BZ2584" s="190"/>
      <c r="CA2584" s="190"/>
      <c r="CB2584" s="190"/>
      <c r="CC2584" s="190"/>
      <c r="CD2584" s="190"/>
      <c r="CE2584" s="190"/>
      <c r="CF2584" s="190"/>
      <c r="CG2584" s="190"/>
      <c r="CH2584" s="190"/>
      <c r="CI2584" s="190"/>
      <c r="CJ2584" s="190"/>
      <c r="CK2584" s="190"/>
      <c r="CL2584" s="190"/>
      <c r="CN2584" s="201"/>
      <c r="CO2584" s="190"/>
      <c r="CP2584" s="190"/>
      <c r="CQ2584" s="190"/>
      <c r="CR2584" s="190"/>
      <c r="CS2584" s="190"/>
      <c r="CT2584" s="190"/>
      <c r="CU2584" s="190"/>
      <c r="CV2584" s="190"/>
      <c r="CW2584" s="190"/>
      <c r="CX2584" s="190"/>
      <c r="CY2584" s="190"/>
      <c r="CZ2584" s="190"/>
      <c r="DA2584" s="190"/>
      <c r="DB2584" s="190"/>
      <c r="DC2584" s="190"/>
      <c r="DD2584" s="190"/>
      <c r="DE2584" s="190"/>
      <c r="DF2584" s="190"/>
      <c r="DG2584" s="190"/>
      <c r="DH2584" s="190"/>
      <c r="DI2584" s="190"/>
      <c r="DJ2584" s="190"/>
      <c r="DK2584" s="190"/>
      <c r="DL2584" s="190"/>
    </row>
    <row r="2585" spans="1:116" x14ac:dyDescent="0.4">
      <c r="A2585" s="174"/>
      <c r="E2585" s="8"/>
      <c r="G2585" s="175" t="s">
        <v>505</v>
      </c>
      <c r="H2585" s="200"/>
      <c r="I2585" s="201"/>
      <c r="J2585" s="201"/>
      <c r="K2585" s="202"/>
      <c r="L2585" s="202"/>
      <c r="M2585" s="202"/>
      <c r="N2585" s="202"/>
      <c r="O2585" s="202"/>
      <c r="P2585" s="202"/>
      <c r="R2585" s="202"/>
      <c r="S2585" s="190"/>
      <c r="T2585" s="190"/>
      <c r="U2585" s="190"/>
      <c r="V2585" s="190"/>
      <c r="W2585" s="190"/>
      <c r="X2585" s="190"/>
      <c r="Y2585" s="190"/>
      <c r="Z2585" s="190"/>
      <c r="AA2585" s="190"/>
      <c r="AB2585" s="190"/>
      <c r="AC2585" s="190"/>
      <c r="AD2585" s="190"/>
      <c r="AE2585" s="190"/>
      <c r="AF2585" s="190"/>
      <c r="AG2585" s="190"/>
      <c r="AH2585" s="190"/>
      <c r="AI2585" s="190"/>
      <c r="AJ2585" s="190"/>
      <c r="AK2585" s="190"/>
      <c r="AL2585" s="190"/>
      <c r="AM2585" s="190"/>
      <c r="AN2585" s="190"/>
      <c r="AO2585" s="190"/>
      <c r="AP2585" s="190"/>
      <c r="AQ2585" s="190"/>
      <c r="AR2585" s="190"/>
      <c r="AS2585" s="190"/>
      <c r="AT2585" s="190"/>
      <c r="AU2585" s="190"/>
      <c r="AV2585" s="190"/>
      <c r="AW2585" s="190"/>
      <c r="AX2585" s="190"/>
      <c r="AY2585" s="190"/>
      <c r="AZ2585" s="190"/>
      <c r="BA2585" s="190"/>
      <c r="BB2585" s="190"/>
      <c r="BC2585" s="190"/>
      <c r="BD2585" s="190"/>
      <c r="BE2585" s="190"/>
      <c r="BF2585" s="190"/>
      <c r="BG2585" s="190"/>
      <c r="BH2585" s="190"/>
      <c r="BI2585" s="190"/>
      <c r="BJ2585" s="190"/>
      <c r="BK2585" s="190"/>
      <c r="BL2585" s="190"/>
      <c r="BM2585" s="190"/>
      <c r="BN2585" s="190"/>
      <c r="BO2585" s="190"/>
      <c r="BP2585" s="190"/>
      <c r="BQ2585" s="190"/>
      <c r="BR2585" s="190"/>
      <c r="BS2585" s="190"/>
      <c r="BT2585" s="190"/>
      <c r="BU2585" s="190"/>
      <c r="BV2585" s="190"/>
      <c r="BW2585" s="190"/>
      <c r="BX2585" s="190"/>
      <c r="BY2585" s="190"/>
      <c r="BZ2585" s="190"/>
      <c r="CA2585" s="190"/>
      <c r="CB2585" s="190"/>
      <c r="CC2585" s="190"/>
      <c r="CD2585" s="190"/>
      <c r="CE2585" s="190"/>
      <c r="CF2585" s="190"/>
      <c r="CG2585" s="190"/>
      <c r="CH2585" s="190"/>
      <c r="CI2585" s="190"/>
      <c r="CJ2585" s="190"/>
      <c r="CK2585" s="190"/>
      <c r="CL2585" s="190"/>
      <c r="CN2585" s="201"/>
      <c r="CO2585" s="190"/>
      <c r="CP2585" s="190"/>
      <c r="CQ2585" s="190"/>
      <c r="CR2585" s="190"/>
      <c r="CS2585" s="190"/>
      <c r="CT2585" s="190"/>
      <c r="CU2585" s="190"/>
      <c r="CV2585" s="190"/>
      <c r="CW2585" s="190"/>
      <c r="CX2585" s="190"/>
      <c r="CY2585" s="190"/>
      <c r="CZ2585" s="190"/>
      <c r="DA2585" s="190"/>
      <c r="DB2585" s="190"/>
      <c r="DC2585" s="190"/>
      <c r="DD2585" s="190"/>
      <c r="DE2585" s="190"/>
      <c r="DF2585" s="190"/>
      <c r="DG2585" s="190"/>
      <c r="DH2585" s="190"/>
      <c r="DI2585" s="190"/>
      <c r="DJ2585" s="190"/>
      <c r="DK2585" s="190"/>
      <c r="DL2585" s="190"/>
    </row>
    <row r="2586" spans="1:116" x14ac:dyDescent="0.4">
      <c r="A2586" s="174"/>
      <c r="E2586" s="8"/>
      <c r="G2586" s="175" t="s">
        <v>463</v>
      </c>
      <c r="H2586" s="200"/>
      <c r="I2586" s="201"/>
      <c r="J2586" s="201"/>
      <c r="K2586" s="202"/>
      <c r="L2586" s="202"/>
      <c r="M2586" s="202"/>
      <c r="N2586" s="202"/>
      <c r="O2586" s="202"/>
      <c r="P2586" s="202"/>
      <c r="R2586" s="202"/>
      <c r="S2586" s="190" t="str">
        <f t="shared" ref="S2586:CD2586" si="4952">S$22</f>
        <v>S$18</v>
      </c>
      <c r="T2586" s="190" t="str">
        <f t="shared" si="4952"/>
        <v>T$18</v>
      </c>
      <c r="U2586" s="190" t="str">
        <f t="shared" si="4952"/>
        <v>U$18</v>
      </c>
      <c r="V2586" s="190" t="str">
        <f t="shared" si="4952"/>
        <v>V$18</v>
      </c>
      <c r="W2586" s="190" t="str">
        <f t="shared" si="4952"/>
        <v>W$18</v>
      </c>
      <c r="X2586" s="190" t="str">
        <f t="shared" si="4952"/>
        <v>X$18</v>
      </c>
      <c r="Y2586" s="190" t="str">
        <f t="shared" si="4952"/>
        <v>Y$18</v>
      </c>
      <c r="Z2586" s="190" t="str">
        <f t="shared" si="4952"/>
        <v>Z$18</v>
      </c>
      <c r="AA2586" s="190" t="str">
        <f t="shared" si="4952"/>
        <v>AA$18</v>
      </c>
      <c r="AB2586" s="190" t="str">
        <f t="shared" si="4952"/>
        <v>AB$18</v>
      </c>
      <c r="AC2586" s="190" t="str">
        <f t="shared" si="4952"/>
        <v>AC$18</v>
      </c>
      <c r="AD2586" s="190" t="str">
        <f t="shared" si="4952"/>
        <v>AD$18</v>
      </c>
      <c r="AE2586" s="190" t="str">
        <f t="shared" si="4952"/>
        <v>AE$18</v>
      </c>
      <c r="AF2586" s="190" t="str">
        <f t="shared" si="4952"/>
        <v>AF$18</v>
      </c>
      <c r="AG2586" s="190" t="str">
        <f t="shared" si="4952"/>
        <v>AG$18</v>
      </c>
      <c r="AH2586" s="190" t="str">
        <f t="shared" si="4952"/>
        <v>AH$18</v>
      </c>
      <c r="AI2586" s="190" t="str">
        <f t="shared" si="4952"/>
        <v>AI$18</v>
      </c>
      <c r="AJ2586" s="190" t="str">
        <f t="shared" si="4952"/>
        <v>AJ$18</v>
      </c>
      <c r="AK2586" s="190" t="str">
        <f t="shared" si="4952"/>
        <v>AK$18</v>
      </c>
      <c r="AL2586" s="190" t="str">
        <f t="shared" si="4952"/>
        <v>AL$18</v>
      </c>
      <c r="AM2586" s="190" t="str">
        <f t="shared" si="4952"/>
        <v>AM$18</v>
      </c>
      <c r="AN2586" s="190" t="str">
        <f t="shared" si="4952"/>
        <v>AN$18</v>
      </c>
      <c r="AO2586" s="190" t="str">
        <f t="shared" si="4952"/>
        <v>AO$18</v>
      </c>
      <c r="AP2586" s="190" t="str">
        <f t="shared" si="4952"/>
        <v>AP$18</v>
      </c>
      <c r="AQ2586" s="190" t="str">
        <f t="shared" si="4952"/>
        <v>AQ$18</v>
      </c>
      <c r="AR2586" s="190" t="str">
        <f t="shared" si="4952"/>
        <v>AR$18</v>
      </c>
      <c r="AS2586" s="190" t="str">
        <f t="shared" si="4952"/>
        <v>AS$18</v>
      </c>
      <c r="AT2586" s="190" t="str">
        <f t="shared" si="4952"/>
        <v>AT$18</v>
      </c>
      <c r="AU2586" s="190" t="str">
        <f t="shared" si="4952"/>
        <v>AU$18</v>
      </c>
      <c r="AV2586" s="190" t="str">
        <f t="shared" si="4952"/>
        <v>AV$18</v>
      </c>
      <c r="AW2586" s="190" t="str">
        <f t="shared" si="4952"/>
        <v>AW$18</v>
      </c>
      <c r="AX2586" s="190" t="str">
        <f t="shared" si="4952"/>
        <v>AX$18</v>
      </c>
      <c r="AY2586" s="190" t="str">
        <f t="shared" si="4952"/>
        <v>AY$18</v>
      </c>
      <c r="AZ2586" s="190" t="str">
        <f t="shared" si="4952"/>
        <v>AZ$18</v>
      </c>
      <c r="BA2586" s="190" t="str">
        <f t="shared" si="4952"/>
        <v>BA$18</v>
      </c>
      <c r="BB2586" s="190" t="str">
        <f t="shared" si="4952"/>
        <v>BB$18</v>
      </c>
      <c r="BC2586" s="190" t="str">
        <f t="shared" si="4952"/>
        <v>BC$18</v>
      </c>
      <c r="BD2586" s="190" t="str">
        <f t="shared" si="4952"/>
        <v>BD$18</v>
      </c>
      <c r="BE2586" s="190" t="str">
        <f t="shared" si="4952"/>
        <v>BE$18</v>
      </c>
      <c r="BF2586" s="190" t="str">
        <f t="shared" si="4952"/>
        <v>BF$18</v>
      </c>
      <c r="BG2586" s="190" t="str">
        <f t="shared" si="4952"/>
        <v>BG$18</v>
      </c>
      <c r="BH2586" s="190" t="str">
        <f t="shared" si="4952"/>
        <v>BH$18</v>
      </c>
      <c r="BI2586" s="190" t="str">
        <f t="shared" si="4952"/>
        <v>BI$18</v>
      </c>
      <c r="BJ2586" s="190" t="str">
        <f t="shared" si="4952"/>
        <v>BJ$18</v>
      </c>
      <c r="BK2586" s="190" t="str">
        <f t="shared" si="4952"/>
        <v>BK$18</v>
      </c>
      <c r="BL2586" s="190" t="str">
        <f t="shared" si="4952"/>
        <v>BL$18</v>
      </c>
      <c r="BM2586" s="190" t="str">
        <f t="shared" si="4952"/>
        <v>BM$18</v>
      </c>
      <c r="BN2586" s="190" t="str">
        <f t="shared" si="4952"/>
        <v>BN$18</v>
      </c>
      <c r="BO2586" s="190" t="str">
        <f t="shared" si="4952"/>
        <v>BO$18</v>
      </c>
      <c r="BP2586" s="190" t="str">
        <f t="shared" si="4952"/>
        <v>BP$18</v>
      </c>
      <c r="BQ2586" s="190" t="str">
        <f t="shared" si="4952"/>
        <v>BQ$18</v>
      </c>
      <c r="BR2586" s="190" t="str">
        <f t="shared" si="4952"/>
        <v>BR$18</v>
      </c>
      <c r="BS2586" s="190" t="str">
        <f t="shared" si="4952"/>
        <v>BS$18</v>
      </c>
      <c r="BT2586" s="190" t="str">
        <f t="shared" si="4952"/>
        <v>BT$18</v>
      </c>
      <c r="BU2586" s="190" t="str">
        <f t="shared" si="4952"/>
        <v>BU$18</v>
      </c>
      <c r="BV2586" s="190" t="str">
        <f t="shared" si="4952"/>
        <v>BV$18</v>
      </c>
      <c r="BW2586" s="190" t="str">
        <f t="shared" si="4952"/>
        <v>BW$18</v>
      </c>
      <c r="BX2586" s="190" t="str">
        <f t="shared" si="4952"/>
        <v>BX$18</v>
      </c>
      <c r="BY2586" s="190" t="str">
        <f t="shared" si="4952"/>
        <v>BY$18</v>
      </c>
      <c r="BZ2586" s="190" t="str">
        <f t="shared" si="4952"/>
        <v>BZ$18</v>
      </c>
      <c r="CA2586" s="190" t="str">
        <f t="shared" si="4952"/>
        <v>CA$18</v>
      </c>
      <c r="CB2586" s="190" t="str">
        <f t="shared" si="4952"/>
        <v>CB$18</v>
      </c>
      <c r="CC2586" s="190" t="str">
        <f t="shared" si="4952"/>
        <v>CC$18</v>
      </c>
      <c r="CD2586" s="190" t="str">
        <f t="shared" si="4952"/>
        <v>CD$18</v>
      </c>
      <c r="CE2586" s="190" t="str">
        <f t="shared" ref="CE2586:CL2586" si="4953">CE$22</f>
        <v>CE$18</v>
      </c>
      <c r="CF2586" s="190" t="str">
        <f t="shared" si="4953"/>
        <v>CF$18</v>
      </c>
      <c r="CG2586" s="190" t="str">
        <f t="shared" si="4953"/>
        <v>CG$18</v>
      </c>
      <c r="CH2586" s="190" t="str">
        <f t="shared" si="4953"/>
        <v>CH$18</v>
      </c>
      <c r="CI2586" s="190" t="str">
        <f t="shared" si="4953"/>
        <v>CI$18</v>
      </c>
      <c r="CJ2586" s="190" t="str">
        <f t="shared" si="4953"/>
        <v>CJ$18</v>
      </c>
      <c r="CK2586" s="190" t="str">
        <f t="shared" si="4953"/>
        <v>CK$18</v>
      </c>
      <c r="CL2586" s="190" t="str">
        <f t="shared" si="4953"/>
        <v>CL$18</v>
      </c>
      <c r="CN2586" s="201"/>
      <c r="CO2586" s="190" t="str">
        <f t="shared" ref="CO2586:DL2586" si="4954">CO$22</f>
        <v>CO$18</v>
      </c>
      <c r="CP2586" s="190" t="str">
        <f t="shared" si="4954"/>
        <v>CP$18</v>
      </c>
      <c r="CQ2586" s="190" t="str">
        <f t="shared" si="4954"/>
        <v>CQ$18</v>
      </c>
      <c r="CR2586" s="190" t="str">
        <f t="shared" si="4954"/>
        <v>CR$18</v>
      </c>
      <c r="CS2586" s="190" t="str">
        <f t="shared" si="4954"/>
        <v>CS$18</v>
      </c>
      <c r="CT2586" s="190" t="str">
        <f t="shared" si="4954"/>
        <v>CT$18</v>
      </c>
      <c r="CU2586" s="190" t="str">
        <f t="shared" si="4954"/>
        <v>CU$18</v>
      </c>
      <c r="CV2586" s="190" t="str">
        <f t="shared" si="4954"/>
        <v>CV$18</v>
      </c>
      <c r="CW2586" s="190" t="str">
        <f t="shared" si="4954"/>
        <v>CW$18</v>
      </c>
      <c r="CX2586" s="190" t="str">
        <f t="shared" si="4954"/>
        <v>CX$18</v>
      </c>
      <c r="CY2586" s="190" t="str">
        <f t="shared" si="4954"/>
        <v>CY$18</v>
      </c>
      <c r="CZ2586" s="190" t="str">
        <f t="shared" si="4954"/>
        <v>CZ$18</v>
      </c>
      <c r="DA2586" s="190" t="str">
        <f t="shared" si="4954"/>
        <v>DA$18</v>
      </c>
      <c r="DB2586" s="190" t="str">
        <f t="shared" si="4954"/>
        <v>DB$18</v>
      </c>
      <c r="DC2586" s="190" t="str">
        <f t="shared" si="4954"/>
        <v>DC$18</v>
      </c>
      <c r="DD2586" s="190" t="str">
        <f t="shared" si="4954"/>
        <v>DD$18</v>
      </c>
      <c r="DE2586" s="190" t="str">
        <f t="shared" si="4954"/>
        <v>DE$18</v>
      </c>
      <c r="DF2586" s="190" t="str">
        <f t="shared" si="4954"/>
        <v>DF$18</v>
      </c>
      <c r="DG2586" s="190" t="str">
        <f t="shared" si="4954"/>
        <v>DG$18</v>
      </c>
      <c r="DH2586" s="190" t="str">
        <f t="shared" si="4954"/>
        <v>DH$18</v>
      </c>
      <c r="DI2586" s="190" t="str">
        <f t="shared" si="4954"/>
        <v>DI$18</v>
      </c>
      <c r="DJ2586" s="190" t="str">
        <f t="shared" si="4954"/>
        <v>DJ$18</v>
      </c>
      <c r="DK2586" s="190" t="str">
        <f t="shared" si="4954"/>
        <v>DK$18</v>
      </c>
      <c r="DL2586" s="190" t="str">
        <f t="shared" si="4954"/>
        <v>DL$18</v>
      </c>
    </row>
    <row r="2587" spans="1:116" x14ac:dyDescent="0.4">
      <c r="A2587" s="174"/>
      <c r="E2587" s="8"/>
      <c r="G2587" s="175" t="s">
        <v>464</v>
      </c>
      <c r="H2587" s="200"/>
      <c r="I2587" s="201"/>
      <c r="J2587" s="201"/>
      <c r="K2587" s="202"/>
      <c r="L2587" s="202"/>
      <c r="M2587" s="202"/>
      <c r="N2587" s="202"/>
      <c r="O2587" s="202"/>
      <c r="P2587" s="202"/>
      <c r="R2587" s="202"/>
      <c r="S2587" s="190" t="str">
        <f t="shared" ref="S2587:CD2587" si="4955">S$23</f>
        <v>S$19</v>
      </c>
      <c r="T2587" s="190" t="str">
        <f t="shared" si="4955"/>
        <v>T$19</v>
      </c>
      <c r="U2587" s="190" t="str">
        <f t="shared" si="4955"/>
        <v>U$19</v>
      </c>
      <c r="V2587" s="190" t="str">
        <f t="shared" si="4955"/>
        <v>V$19</v>
      </c>
      <c r="W2587" s="190" t="str">
        <f t="shared" si="4955"/>
        <v>W$19</v>
      </c>
      <c r="X2587" s="190" t="str">
        <f t="shared" si="4955"/>
        <v>X$19</v>
      </c>
      <c r="Y2587" s="190" t="str">
        <f t="shared" si="4955"/>
        <v>Y$19</v>
      </c>
      <c r="Z2587" s="190" t="str">
        <f t="shared" si="4955"/>
        <v>Z$19</v>
      </c>
      <c r="AA2587" s="190" t="str">
        <f t="shared" si="4955"/>
        <v>AA$19</v>
      </c>
      <c r="AB2587" s="190" t="str">
        <f t="shared" si="4955"/>
        <v>AB$19</v>
      </c>
      <c r="AC2587" s="190" t="str">
        <f t="shared" si="4955"/>
        <v>AC$19</v>
      </c>
      <c r="AD2587" s="190" t="str">
        <f t="shared" si="4955"/>
        <v>AD$19</v>
      </c>
      <c r="AE2587" s="190" t="str">
        <f t="shared" si="4955"/>
        <v>AE$19</v>
      </c>
      <c r="AF2587" s="190" t="str">
        <f t="shared" si="4955"/>
        <v>AF$19</v>
      </c>
      <c r="AG2587" s="190" t="str">
        <f t="shared" si="4955"/>
        <v>AG$19</v>
      </c>
      <c r="AH2587" s="190" t="str">
        <f t="shared" si="4955"/>
        <v>AH$19</v>
      </c>
      <c r="AI2587" s="190" t="str">
        <f t="shared" si="4955"/>
        <v>AI$19</v>
      </c>
      <c r="AJ2587" s="190" t="str">
        <f t="shared" si="4955"/>
        <v>AJ$19</v>
      </c>
      <c r="AK2587" s="190" t="str">
        <f t="shared" si="4955"/>
        <v>AK$19</v>
      </c>
      <c r="AL2587" s="190" t="str">
        <f t="shared" si="4955"/>
        <v>AL$19</v>
      </c>
      <c r="AM2587" s="190" t="str">
        <f t="shared" si="4955"/>
        <v>AM$19</v>
      </c>
      <c r="AN2587" s="190" t="str">
        <f t="shared" si="4955"/>
        <v>AN$19</v>
      </c>
      <c r="AO2587" s="190" t="str">
        <f t="shared" si="4955"/>
        <v>AO$19</v>
      </c>
      <c r="AP2587" s="190" t="str">
        <f t="shared" si="4955"/>
        <v>AP$19</v>
      </c>
      <c r="AQ2587" s="190" t="str">
        <f t="shared" si="4955"/>
        <v>AQ$19</v>
      </c>
      <c r="AR2587" s="190" t="str">
        <f t="shared" si="4955"/>
        <v>AR$19</v>
      </c>
      <c r="AS2587" s="190" t="str">
        <f t="shared" si="4955"/>
        <v>AS$19</v>
      </c>
      <c r="AT2587" s="190" t="str">
        <f t="shared" si="4955"/>
        <v>AT$19</v>
      </c>
      <c r="AU2587" s="190" t="str">
        <f t="shared" si="4955"/>
        <v>AU$19</v>
      </c>
      <c r="AV2587" s="190" t="str">
        <f t="shared" si="4955"/>
        <v>AV$19</v>
      </c>
      <c r="AW2587" s="190" t="str">
        <f t="shared" si="4955"/>
        <v>AW$19</v>
      </c>
      <c r="AX2587" s="190" t="str">
        <f t="shared" si="4955"/>
        <v>AX$19</v>
      </c>
      <c r="AY2587" s="190" t="str">
        <f t="shared" si="4955"/>
        <v>AY$19</v>
      </c>
      <c r="AZ2587" s="190" t="str">
        <f t="shared" si="4955"/>
        <v>AZ$19</v>
      </c>
      <c r="BA2587" s="190" t="str">
        <f t="shared" si="4955"/>
        <v>BA$19</v>
      </c>
      <c r="BB2587" s="190" t="str">
        <f t="shared" si="4955"/>
        <v>BB$19</v>
      </c>
      <c r="BC2587" s="190" t="str">
        <f t="shared" si="4955"/>
        <v>BC$19</v>
      </c>
      <c r="BD2587" s="190" t="str">
        <f t="shared" si="4955"/>
        <v>BD$19</v>
      </c>
      <c r="BE2587" s="190" t="str">
        <f t="shared" si="4955"/>
        <v>BE$19</v>
      </c>
      <c r="BF2587" s="190" t="str">
        <f t="shared" si="4955"/>
        <v>BF$19</v>
      </c>
      <c r="BG2587" s="190" t="str">
        <f t="shared" si="4955"/>
        <v>BG$19</v>
      </c>
      <c r="BH2587" s="190" t="str">
        <f t="shared" si="4955"/>
        <v>BH$19</v>
      </c>
      <c r="BI2587" s="190" t="str">
        <f t="shared" si="4955"/>
        <v>BI$19</v>
      </c>
      <c r="BJ2587" s="190" t="str">
        <f t="shared" si="4955"/>
        <v>BJ$19</v>
      </c>
      <c r="BK2587" s="190" t="str">
        <f t="shared" si="4955"/>
        <v>BK$19</v>
      </c>
      <c r="BL2587" s="190" t="str">
        <f t="shared" si="4955"/>
        <v>BL$19</v>
      </c>
      <c r="BM2587" s="190" t="str">
        <f t="shared" si="4955"/>
        <v>BM$19</v>
      </c>
      <c r="BN2587" s="190" t="str">
        <f t="shared" si="4955"/>
        <v>BN$19</v>
      </c>
      <c r="BO2587" s="190" t="str">
        <f t="shared" si="4955"/>
        <v>BO$19</v>
      </c>
      <c r="BP2587" s="190" t="str">
        <f t="shared" si="4955"/>
        <v>BP$19</v>
      </c>
      <c r="BQ2587" s="190" t="str">
        <f t="shared" si="4955"/>
        <v>BQ$19</v>
      </c>
      <c r="BR2587" s="190" t="str">
        <f t="shared" si="4955"/>
        <v>BR$19</v>
      </c>
      <c r="BS2587" s="190" t="str">
        <f t="shared" si="4955"/>
        <v>BS$19</v>
      </c>
      <c r="BT2587" s="190" t="str">
        <f t="shared" si="4955"/>
        <v>BT$19</v>
      </c>
      <c r="BU2587" s="190" t="str">
        <f t="shared" si="4955"/>
        <v>BU$19</v>
      </c>
      <c r="BV2587" s="190" t="str">
        <f t="shared" si="4955"/>
        <v>BV$19</v>
      </c>
      <c r="BW2587" s="190" t="str">
        <f t="shared" si="4955"/>
        <v>BW$19</v>
      </c>
      <c r="BX2587" s="190" t="str">
        <f t="shared" si="4955"/>
        <v>BX$19</v>
      </c>
      <c r="BY2587" s="190" t="str">
        <f t="shared" si="4955"/>
        <v>BY$19</v>
      </c>
      <c r="BZ2587" s="190" t="str">
        <f t="shared" si="4955"/>
        <v>BZ$19</v>
      </c>
      <c r="CA2587" s="190" t="str">
        <f t="shared" si="4955"/>
        <v>CA$19</v>
      </c>
      <c r="CB2587" s="190" t="str">
        <f t="shared" si="4955"/>
        <v>CB$19</v>
      </c>
      <c r="CC2587" s="190" t="str">
        <f t="shared" si="4955"/>
        <v>CC$19</v>
      </c>
      <c r="CD2587" s="190" t="str">
        <f t="shared" si="4955"/>
        <v>CD$19</v>
      </c>
      <c r="CE2587" s="190" t="str">
        <f t="shared" ref="CE2587:CL2587" si="4956">CE$23</f>
        <v>CE$19</v>
      </c>
      <c r="CF2587" s="190" t="str">
        <f t="shared" si="4956"/>
        <v>CF$19</v>
      </c>
      <c r="CG2587" s="190" t="str">
        <f t="shared" si="4956"/>
        <v>CG$19</v>
      </c>
      <c r="CH2587" s="190" t="str">
        <f t="shared" si="4956"/>
        <v>CH$19</v>
      </c>
      <c r="CI2587" s="190" t="str">
        <f t="shared" si="4956"/>
        <v>CI$19</v>
      </c>
      <c r="CJ2587" s="190" t="str">
        <f t="shared" si="4956"/>
        <v>CJ$19</v>
      </c>
      <c r="CK2587" s="190" t="str">
        <f t="shared" si="4956"/>
        <v>CK$19</v>
      </c>
      <c r="CL2587" s="190" t="str">
        <f t="shared" si="4956"/>
        <v>CL$19</v>
      </c>
      <c r="CN2587" s="201"/>
      <c r="CO2587" s="190" t="str">
        <f t="shared" ref="CO2587:DL2587" si="4957">CO$23</f>
        <v>CO$19</v>
      </c>
      <c r="CP2587" s="190" t="str">
        <f t="shared" si="4957"/>
        <v>CP$19</v>
      </c>
      <c r="CQ2587" s="190" t="str">
        <f t="shared" si="4957"/>
        <v>CQ$19</v>
      </c>
      <c r="CR2587" s="190" t="str">
        <f t="shared" si="4957"/>
        <v>CR$19</v>
      </c>
      <c r="CS2587" s="190" t="str">
        <f t="shared" si="4957"/>
        <v>CS$19</v>
      </c>
      <c r="CT2587" s="190" t="str">
        <f t="shared" si="4957"/>
        <v>CT$19</v>
      </c>
      <c r="CU2587" s="190" t="str">
        <f t="shared" si="4957"/>
        <v>CU$19</v>
      </c>
      <c r="CV2587" s="190" t="str">
        <f t="shared" si="4957"/>
        <v>CV$19</v>
      </c>
      <c r="CW2587" s="190" t="str">
        <f t="shared" si="4957"/>
        <v>CW$19</v>
      </c>
      <c r="CX2587" s="190" t="str">
        <f t="shared" si="4957"/>
        <v>CX$19</v>
      </c>
      <c r="CY2587" s="190" t="str">
        <f t="shared" si="4957"/>
        <v>CY$19</v>
      </c>
      <c r="CZ2587" s="190" t="str">
        <f t="shared" si="4957"/>
        <v>CZ$19</v>
      </c>
      <c r="DA2587" s="190" t="str">
        <f t="shared" si="4957"/>
        <v>DA$19</v>
      </c>
      <c r="DB2587" s="190" t="str">
        <f t="shared" si="4957"/>
        <v>DB$19</v>
      </c>
      <c r="DC2587" s="190" t="str">
        <f t="shared" si="4957"/>
        <v>DC$19</v>
      </c>
      <c r="DD2587" s="190" t="str">
        <f t="shared" si="4957"/>
        <v>DD$19</v>
      </c>
      <c r="DE2587" s="190" t="str">
        <f t="shared" si="4957"/>
        <v>DE$19</v>
      </c>
      <c r="DF2587" s="190" t="str">
        <f t="shared" si="4957"/>
        <v>DF$19</v>
      </c>
      <c r="DG2587" s="190" t="str">
        <f t="shared" si="4957"/>
        <v>DG$19</v>
      </c>
      <c r="DH2587" s="190" t="str">
        <f t="shared" si="4957"/>
        <v>DH$19</v>
      </c>
      <c r="DI2587" s="190" t="str">
        <f t="shared" si="4957"/>
        <v>DI$19</v>
      </c>
      <c r="DJ2587" s="190" t="str">
        <f t="shared" si="4957"/>
        <v>DJ$19</v>
      </c>
      <c r="DK2587" s="190" t="str">
        <f t="shared" si="4957"/>
        <v>DK$19</v>
      </c>
      <c r="DL2587" s="190" t="str">
        <f t="shared" si="4957"/>
        <v>DL$19</v>
      </c>
    </row>
    <row r="2588" spans="1:116" x14ac:dyDescent="0.4">
      <c r="A2588" s="142" t="s">
        <v>218</v>
      </c>
      <c r="B2588" s="31" t="s">
        <v>81</v>
      </c>
      <c r="C2588" s="31"/>
      <c r="D2588" t="s">
        <v>562</v>
      </c>
      <c r="E2588" s="8" t="str">
        <f t="shared" ref="E2588:E2592" si="4958">ROW()&amp;" "&amp;D2588</f>
        <v>2588 TOGGLE-TV-V</v>
      </c>
      <c r="F2588" t="s">
        <v>511</v>
      </c>
      <c r="G2588" s="143" t="s">
        <v>509</v>
      </c>
      <c r="H2588" s="142"/>
      <c r="I2588" s="144"/>
      <c r="J2588" s="144"/>
      <c r="K2588" s="142"/>
      <c r="L2588" s="142"/>
      <c r="M2588" s="142"/>
      <c r="N2588" s="142"/>
      <c r="O2588" s="142"/>
      <c r="P2588" s="142"/>
      <c r="R2588" s="143"/>
      <c r="S2588" s="168"/>
      <c r="T2588" s="168"/>
      <c r="U2588" s="168"/>
      <c r="V2588" s="168"/>
      <c r="W2588" s="168"/>
      <c r="X2588" s="168"/>
      <c r="Y2588" s="168"/>
      <c r="Z2588" s="168"/>
      <c r="AA2588" s="168"/>
      <c r="AB2588" s="168"/>
      <c r="AC2588" s="168"/>
      <c r="AD2588" s="168"/>
      <c r="AE2588" s="168"/>
      <c r="AF2588" s="168"/>
      <c r="AG2588" s="168"/>
      <c r="AH2588" s="168"/>
      <c r="AI2588" s="168"/>
      <c r="AJ2588" s="168"/>
      <c r="AK2588" s="168"/>
      <c r="AL2588" s="168"/>
      <c r="AM2588" s="168"/>
      <c r="AN2588" s="168"/>
      <c r="AO2588" s="168"/>
      <c r="AP2588" s="168"/>
      <c r="AQ2588" s="168"/>
      <c r="AR2588" s="168"/>
      <c r="AS2588" s="168"/>
      <c r="AT2588" s="168"/>
      <c r="AU2588" s="168"/>
      <c r="AV2588" s="168"/>
      <c r="AW2588" s="168"/>
      <c r="AX2588" s="168"/>
      <c r="AY2588" s="168"/>
      <c r="AZ2588" s="168"/>
      <c r="BA2588" s="168"/>
      <c r="BB2588" s="168"/>
      <c r="BC2588" s="168"/>
      <c r="BD2588" s="168"/>
      <c r="BE2588" s="168"/>
      <c r="BF2588" s="168"/>
      <c r="BG2588" s="168"/>
      <c r="BH2588" s="168"/>
      <c r="BI2588" s="168"/>
      <c r="BJ2588" s="168"/>
      <c r="BK2588" s="168"/>
      <c r="BL2588" s="168"/>
      <c r="BM2588" s="168"/>
      <c r="BN2588" s="168"/>
      <c r="BO2588" s="168"/>
      <c r="BP2588" s="168"/>
      <c r="BQ2588" s="168"/>
      <c r="BR2588" s="168"/>
      <c r="BS2588" s="168"/>
      <c r="BT2588" s="168"/>
      <c r="BU2588" s="168"/>
      <c r="BV2588" s="168"/>
      <c r="BW2588" s="168"/>
      <c r="BX2588" s="168"/>
      <c r="BY2588" s="168"/>
      <c r="BZ2588" s="168"/>
      <c r="CA2588" s="168"/>
      <c r="CB2588" s="168"/>
      <c r="CC2588" s="168"/>
      <c r="CD2588" s="168"/>
      <c r="CE2588" s="168"/>
      <c r="CF2588" s="168"/>
      <c r="CG2588" s="168"/>
      <c r="CH2588" s="168"/>
      <c r="CI2588" s="168"/>
      <c r="CJ2588" s="168"/>
      <c r="CK2588" s="168"/>
      <c r="CL2588" s="168"/>
      <c r="CN2588" s="144"/>
      <c r="CO2588" s="168"/>
      <c r="CP2588" s="168"/>
      <c r="CQ2588" s="168"/>
      <c r="CR2588" s="168"/>
      <c r="CS2588" s="168"/>
      <c r="CT2588" s="168"/>
      <c r="CU2588" s="168"/>
      <c r="CV2588" s="168"/>
      <c r="CW2588" s="168"/>
      <c r="CX2588" s="168"/>
      <c r="CY2588" s="168"/>
      <c r="CZ2588" s="168"/>
      <c r="DA2588" s="168"/>
      <c r="DB2588" s="168"/>
      <c r="DC2588" s="168"/>
      <c r="DD2588" s="168"/>
      <c r="DE2588" s="168"/>
      <c r="DF2588" s="168"/>
      <c r="DG2588" s="168"/>
      <c r="DH2588" s="168"/>
      <c r="DI2588" s="168"/>
      <c r="DJ2588" s="168"/>
      <c r="DK2588" s="168"/>
      <c r="DL2588" s="168"/>
    </row>
    <row r="2589" spans="1:116" x14ac:dyDescent="0.4">
      <c r="A2589" s="12"/>
      <c r="B2589" s="12" t="s">
        <v>332</v>
      </c>
      <c r="C2589" s="12"/>
      <c r="D2589" t="s">
        <v>562</v>
      </c>
      <c r="E2589" s="8" t="str">
        <f t="shared" si="4958"/>
        <v>2589 TOGGLE-TV-V</v>
      </c>
      <c r="G2589" s="95" t="str">
        <f ca="1">OFFSET(G2589,-(ROW(G2589)-ROW(G2601)),0)&amp;" - before toggle"</f>
        <v># of assets - before toggle</v>
      </c>
      <c r="H2589" s="12"/>
      <c r="I2589" s="60"/>
      <c r="J2589" s="60"/>
      <c r="K2589" s="12"/>
      <c r="L2589" s="12"/>
      <c r="M2589" s="12"/>
      <c r="N2589" s="12"/>
      <c r="O2589" s="12"/>
      <c r="P2589" s="12"/>
      <c r="R2589" s="13"/>
      <c r="S2589" s="76"/>
      <c r="T2589" s="76"/>
      <c r="U2589" s="76"/>
      <c r="V2589" s="76"/>
      <c r="W2589" s="76"/>
      <c r="X2589" s="76"/>
      <c r="Y2589" s="76"/>
      <c r="Z2589" s="76"/>
      <c r="AA2589" s="76"/>
      <c r="AB2589" s="76"/>
      <c r="AC2589" s="76"/>
      <c r="AD2589" s="76"/>
      <c r="AE2589" s="76"/>
      <c r="AF2589" s="76"/>
      <c r="AG2589" s="76"/>
      <c r="AH2589" s="76"/>
      <c r="AI2589" s="76"/>
      <c r="AJ2589" s="76"/>
      <c r="AK2589" s="76"/>
      <c r="AL2589" s="76"/>
      <c r="AM2589" s="76"/>
      <c r="AN2589" s="76"/>
      <c r="AO2589" s="76"/>
      <c r="AP2589" s="76"/>
      <c r="AQ2589" s="76"/>
      <c r="AR2589" s="76"/>
      <c r="AS2589" s="76"/>
      <c r="AT2589" s="76"/>
      <c r="AU2589" s="76"/>
      <c r="AV2589" s="76"/>
      <c r="AW2589" s="76"/>
      <c r="AX2589" s="76"/>
      <c r="AY2589" s="76"/>
      <c r="AZ2589" s="76"/>
      <c r="BA2589" s="76"/>
      <c r="BB2589" s="76"/>
      <c r="BC2589" s="76"/>
      <c r="BD2589" s="76"/>
      <c r="BE2589" s="76"/>
      <c r="BF2589" s="76"/>
      <c r="BG2589" s="76"/>
      <c r="BH2589" s="76"/>
      <c r="BI2589" s="76"/>
      <c r="BJ2589" s="76"/>
      <c r="BK2589" s="76"/>
      <c r="BL2589" s="76"/>
      <c r="BM2589" s="76"/>
      <c r="BN2589" s="76"/>
      <c r="BO2589" s="76"/>
      <c r="BP2589" s="76"/>
      <c r="BQ2589" s="76"/>
      <c r="BR2589" s="76"/>
      <c r="BS2589" s="76"/>
      <c r="BT2589" s="76"/>
      <c r="BU2589" s="76"/>
      <c r="BV2589" s="76"/>
      <c r="BW2589" s="76"/>
      <c r="BX2589" s="76"/>
      <c r="BY2589" s="76"/>
      <c r="BZ2589" s="76"/>
      <c r="CA2589" s="76"/>
      <c r="CB2589" s="76"/>
      <c r="CC2589" s="76"/>
      <c r="CD2589" s="76"/>
      <c r="CE2589" s="76"/>
      <c r="CF2589" s="76"/>
      <c r="CG2589" s="76"/>
      <c r="CH2589" s="76"/>
      <c r="CI2589" s="76"/>
      <c r="CJ2589" s="76"/>
      <c r="CK2589" s="76"/>
      <c r="CL2589" s="76"/>
      <c r="CN2589" s="60"/>
      <c r="CO2589" s="239"/>
      <c r="CP2589" s="239"/>
      <c r="CQ2589" s="239"/>
      <c r="CR2589" s="239"/>
      <c r="CS2589" s="239"/>
      <c r="CT2589" s="239"/>
      <c r="CU2589" s="239"/>
      <c r="CV2589" s="239"/>
      <c r="CW2589" s="239"/>
      <c r="CX2589" s="239"/>
      <c r="CY2589" s="239"/>
      <c r="CZ2589" s="239"/>
      <c r="DA2589" s="239"/>
      <c r="DB2589" s="239"/>
      <c r="DC2589" s="239"/>
      <c r="DD2589" s="239"/>
      <c r="DE2589" s="239"/>
      <c r="DF2589" s="239"/>
      <c r="DG2589" s="239"/>
      <c r="DH2589" s="239"/>
      <c r="DI2589" s="239"/>
      <c r="DJ2589" s="239"/>
      <c r="DK2589" s="239"/>
      <c r="DL2589" s="239"/>
    </row>
    <row r="2590" spans="1:116" x14ac:dyDescent="0.4">
      <c r="A2590" s="31"/>
      <c r="B2590" s="31"/>
      <c r="C2590" s="31"/>
      <c r="D2590" t="s">
        <v>562</v>
      </c>
      <c r="E2590" s="8" t="str">
        <f t="shared" si="4958"/>
        <v>2590 TOGGLE-TV-V</v>
      </c>
      <c r="G2590" s="145" t="s">
        <v>563</v>
      </c>
      <c r="H2590" s="31">
        <v>1</v>
      </c>
      <c r="I2590" s="73"/>
      <c r="J2590" s="73"/>
      <c r="K2590" s="12"/>
      <c r="L2590" s="12"/>
      <c r="M2590" s="12"/>
      <c r="N2590" s="12"/>
      <c r="O2590" s="12"/>
      <c r="P2590" s="12"/>
      <c r="R2590" s="67"/>
      <c r="S2590" s="76"/>
      <c r="T2590" s="76"/>
      <c r="U2590" s="76"/>
      <c r="V2590" s="76"/>
      <c r="W2590" s="76"/>
      <c r="X2590" s="76"/>
      <c r="Y2590" s="76"/>
      <c r="Z2590" s="76"/>
      <c r="AA2590" s="76"/>
      <c r="AB2590" s="76"/>
      <c r="AC2590" s="76"/>
      <c r="AD2590" s="76"/>
      <c r="AE2590" s="76"/>
      <c r="AF2590" s="76"/>
      <c r="AG2590" s="76"/>
      <c r="AH2590" s="76"/>
      <c r="AI2590" s="76"/>
      <c r="AJ2590" s="76"/>
      <c r="AK2590" s="76"/>
      <c r="AL2590" s="76"/>
      <c r="AM2590" s="76"/>
      <c r="AN2590" s="76"/>
      <c r="AO2590" s="76"/>
      <c r="AP2590" s="76"/>
      <c r="AQ2590" s="76"/>
      <c r="AR2590" s="76"/>
      <c r="AS2590" s="76"/>
      <c r="AT2590" s="76"/>
      <c r="AU2590" s="76"/>
      <c r="AV2590" s="76"/>
      <c r="AW2590" s="76"/>
      <c r="AX2590" s="76"/>
      <c r="AY2590" s="76"/>
      <c r="AZ2590" s="76"/>
      <c r="BA2590" s="76"/>
      <c r="BB2590" s="76"/>
      <c r="BC2590" s="76"/>
      <c r="BD2590" s="76"/>
      <c r="BE2590" s="76"/>
      <c r="BF2590" s="76"/>
      <c r="BG2590" s="76"/>
      <c r="BH2590" s="76"/>
      <c r="BI2590" s="76"/>
      <c r="BJ2590" s="76"/>
      <c r="BK2590" s="76"/>
      <c r="BL2590" s="76"/>
      <c r="BM2590" s="76"/>
      <c r="BN2590" s="76"/>
      <c r="BO2590" s="76"/>
      <c r="BP2590" s="76"/>
      <c r="BQ2590" s="76"/>
      <c r="BR2590" s="76"/>
      <c r="BS2590" s="76"/>
      <c r="BT2590" s="76"/>
      <c r="BU2590" s="76"/>
      <c r="BV2590" s="76"/>
      <c r="BW2590" s="76"/>
      <c r="BX2590" s="76"/>
      <c r="BY2590" s="76"/>
      <c r="BZ2590" s="76"/>
      <c r="CA2590" s="76"/>
      <c r="CB2590" s="76"/>
      <c r="CC2590" s="76"/>
      <c r="CD2590" s="76"/>
      <c r="CE2590" s="76"/>
      <c r="CF2590" s="76"/>
      <c r="CG2590" s="76"/>
      <c r="CH2590" s="76"/>
      <c r="CI2590" s="76"/>
      <c r="CJ2590" s="76"/>
      <c r="CK2590" s="76"/>
      <c r="CL2590" s="76"/>
      <c r="CN2590" s="76"/>
      <c r="CO2590" s="76" t="e" cm="1">
        <f t="array" ref="CO2590">INDEX($K:$P,ROW(),MATCH(CO$3,$K$2:$P$2,0))</f>
        <v>#N/A</v>
      </c>
      <c r="CP2590" s="76" t="e" cm="1">
        <f t="array" ref="CP2590">INDEX($K:$P,ROW(),MATCH(CP$3,$K$2:$P$2,0))</f>
        <v>#N/A</v>
      </c>
      <c r="CQ2590" s="76" t="e" cm="1">
        <f t="array" ref="CQ2590">INDEX($K:$P,ROW(),MATCH(CQ$3,$K$2:$P$2,0))</f>
        <v>#N/A</v>
      </c>
      <c r="CR2590" s="76" t="e" cm="1">
        <f t="array" ref="CR2590">INDEX($K:$P,ROW(),MATCH(CR$3,$K$2:$P$2,0))</f>
        <v>#N/A</v>
      </c>
      <c r="CS2590" s="76" t="e" cm="1">
        <f t="array" ref="CS2590">INDEX($K:$P,ROW(),MATCH(CS$3,$K$2:$P$2,0))</f>
        <v>#N/A</v>
      </c>
      <c r="CT2590" s="76" t="e" cm="1">
        <f t="array" ref="CT2590">INDEX($K:$P,ROW(),MATCH(CT$3,$K$2:$P$2,0))</f>
        <v>#N/A</v>
      </c>
      <c r="CU2590" s="76" t="e" cm="1">
        <f t="array" ref="CU2590">INDEX($K:$P,ROW(),MATCH(CU$3,$K$2:$P$2,0))</f>
        <v>#N/A</v>
      </c>
      <c r="CV2590" s="76" t="e" cm="1">
        <f t="array" ref="CV2590">INDEX($K:$P,ROW(),MATCH(CV$3,$K$2:$P$2,0))</f>
        <v>#N/A</v>
      </c>
      <c r="CW2590" s="76" t="e" cm="1">
        <f t="array" ref="CW2590">INDEX($K:$P,ROW(),MATCH(CW$3,$K$2:$P$2,0))</f>
        <v>#N/A</v>
      </c>
      <c r="CX2590" s="76" t="e" cm="1">
        <f t="array" ref="CX2590">INDEX($K:$P,ROW(),MATCH(CX$3,$K$2:$P$2,0))</f>
        <v>#N/A</v>
      </c>
      <c r="CY2590" s="76" t="e" cm="1">
        <f t="array" ref="CY2590">INDEX($K:$P,ROW(),MATCH(CY$3,$K$2:$P$2,0))</f>
        <v>#N/A</v>
      </c>
      <c r="CZ2590" s="76" t="e" cm="1">
        <f t="array" ref="CZ2590">INDEX($K:$P,ROW(),MATCH(CZ$3,$K$2:$P$2,0))</f>
        <v>#N/A</v>
      </c>
      <c r="DA2590" s="76" t="e" cm="1">
        <f t="array" ref="DA2590">INDEX($K:$P,ROW(),MATCH(DA$3,$K$2:$P$2,0))</f>
        <v>#N/A</v>
      </c>
      <c r="DB2590" s="76" t="e" cm="1">
        <f t="array" ref="DB2590">INDEX($K:$P,ROW(),MATCH(DB$3,$K$2:$P$2,0))</f>
        <v>#N/A</v>
      </c>
      <c r="DC2590" s="76" t="e" cm="1">
        <f t="array" ref="DC2590">INDEX($K:$P,ROW(),MATCH(DC$3,$K$2:$P$2,0))</f>
        <v>#N/A</v>
      </c>
      <c r="DD2590" s="76" t="e" cm="1">
        <f t="array" ref="DD2590">INDEX($K:$P,ROW(),MATCH(DD$3,$K$2:$P$2,0))</f>
        <v>#N/A</v>
      </c>
      <c r="DE2590" s="76" t="e" cm="1">
        <f t="array" ref="DE2590">INDEX($K:$P,ROW(),MATCH(DE$3,$K$2:$P$2,0))</f>
        <v>#N/A</v>
      </c>
      <c r="DF2590" s="76" t="e" cm="1">
        <f t="array" ref="DF2590">INDEX($K:$P,ROW(),MATCH(DF$3,$K$2:$P$2,0))</f>
        <v>#N/A</v>
      </c>
      <c r="DG2590" s="76" t="e" cm="1">
        <f t="array" ref="DG2590">INDEX($K:$P,ROW(),MATCH(DG$3,$K$2:$P$2,0))</f>
        <v>#N/A</v>
      </c>
      <c r="DH2590" s="76" t="e" cm="1">
        <f t="array" ref="DH2590">INDEX($K:$P,ROW(),MATCH(DH$3,$K$2:$P$2,0))</f>
        <v>#N/A</v>
      </c>
      <c r="DI2590" s="76" t="e" cm="1">
        <f t="array" ref="DI2590">INDEX($K:$P,ROW(),MATCH(DI$3,$K$2:$P$2,0))</f>
        <v>#N/A</v>
      </c>
      <c r="DJ2590" s="76" t="e" cm="1">
        <f t="array" ref="DJ2590">INDEX($K:$P,ROW(),MATCH(DJ$3,$K$2:$P$2,0))</f>
        <v>#N/A</v>
      </c>
      <c r="DK2590" s="76" t="e" cm="1">
        <f t="array" ref="DK2590">INDEX($K:$P,ROW(),MATCH(DK$3,$K$2:$P$2,0))</f>
        <v>#N/A</v>
      </c>
      <c r="DL2590" s="76" t="e" cm="1">
        <f t="array" ref="DL2590">INDEX($K:$P,ROW(),MATCH(DL$3,$K$2:$P$2,0))</f>
        <v>#N/A</v>
      </c>
    </row>
    <row r="2591" spans="1:116" x14ac:dyDescent="0.4">
      <c r="D2591" t="s">
        <v>562</v>
      </c>
      <c r="E2591" s="8" t="str">
        <f t="shared" si="4958"/>
        <v>2591 TOGGLE-TV-V</v>
      </c>
      <c r="G2591" s="127" t="str">
        <f ca="1">SUBSTITUTE(G2589,"before toggle","after toggle")</f>
        <v># of assets - after toggle</v>
      </c>
      <c r="H2591" s="12"/>
      <c r="I2591" s="60"/>
      <c r="J2591" s="60"/>
      <c r="K2591" s="117">
        <f t="shared" ref="K2591:P2591" ca="1" si="4959">SUMIF($4:$4,K$2,2591:2591)</f>
        <v>5000</v>
      </c>
      <c r="L2591" s="117">
        <f t="shared" ca="1" si="4959"/>
        <v>5000</v>
      </c>
      <c r="M2591" s="117">
        <f t="shared" ca="1" si="4959"/>
        <v>5000</v>
      </c>
      <c r="N2591" s="117">
        <f t="shared" ca="1" si="4959"/>
        <v>5000</v>
      </c>
      <c r="O2591" s="117">
        <f t="shared" ca="1" si="4959"/>
        <v>5000</v>
      </c>
      <c r="P2591" s="117">
        <f t="shared" ca="1" si="4959"/>
        <v>5000</v>
      </c>
      <c r="R2591" s="15"/>
      <c r="S2591" s="151" cm="1">
        <f t="array" aca="1" ref="S2591" ca="1">INDIRECT(S2583)*$H2590</f>
        <v>5000</v>
      </c>
      <c r="T2591" s="151" cm="1">
        <f t="array" aca="1" ref="T2591" ca="1">INDIRECT(T2583)*$H2590</f>
        <v>5000</v>
      </c>
      <c r="U2591" s="151" cm="1">
        <f t="array" aca="1" ref="U2591" ca="1">INDIRECT(U2583)*$H2590</f>
        <v>5000</v>
      </c>
      <c r="V2591" s="151" cm="1">
        <f t="array" aca="1" ref="V2591" ca="1">INDIRECT(V2583)*$H2590</f>
        <v>5000</v>
      </c>
      <c r="W2591" s="151" cm="1">
        <f t="array" aca="1" ref="W2591" ca="1">INDIRECT(W2583)*$H2590</f>
        <v>5000</v>
      </c>
      <c r="X2591" s="151" cm="1">
        <f t="array" aca="1" ref="X2591" ca="1">INDIRECT(X2583)*$H2590</f>
        <v>5000</v>
      </c>
      <c r="Y2591" s="151" cm="1">
        <f t="array" aca="1" ref="Y2591" ca="1">INDIRECT(Y2583)*$H2590</f>
        <v>5000</v>
      </c>
      <c r="Z2591" s="151" cm="1">
        <f t="array" aca="1" ref="Z2591" ca="1">INDIRECT(Z2583)*$H2590</f>
        <v>5000</v>
      </c>
      <c r="AA2591" s="151" cm="1">
        <f t="array" aca="1" ref="AA2591" ca="1">INDIRECT(AA2583)*$H2590</f>
        <v>5000</v>
      </c>
      <c r="AB2591" s="151" cm="1">
        <f t="array" aca="1" ref="AB2591" ca="1">INDIRECT(AB2583)*$H2590</f>
        <v>5000</v>
      </c>
      <c r="AC2591" s="151" cm="1">
        <f t="array" aca="1" ref="AC2591" ca="1">INDIRECT(AC2583)*$H2590</f>
        <v>5000</v>
      </c>
      <c r="AD2591" s="151" cm="1">
        <f t="array" aca="1" ref="AD2591" ca="1">INDIRECT(AD2583)*$H2590</f>
        <v>5000</v>
      </c>
      <c r="AE2591" s="151" cm="1">
        <f t="array" aca="1" ref="AE2591" ca="1">INDIRECT(AE2583)*$H2590</f>
        <v>5000</v>
      </c>
      <c r="AF2591" s="151" cm="1">
        <f t="array" aca="1" ref="AF2591" ca="1">INDIRECT(AF2583)*$H2590</f>
        <v>5000</v>
      </c>
      <c r="AG2591" s="151" cm="1">
        <f t="array" aca="1" ref="AG2591" ca="1">INDIRECT(AG2583)*$H2590</f>
        <v>5000</v>
      </c>
      <c r="AH2591" s="151" cm="1">
        <f t="array" aca="1" ref="AH2591" ca="1">INDIRECT(AH2583)*$H2590</f>
        <v>5000</v>
      </c>
      <c r="AI2591" s="151" cm="1">
        <f t="array" aca="1" ref="AI2591" ca="1">INDIRECT(AI2583)*$H2590</f>
        <v>5000</v>
      </c>
      <c r="AJ2591" s="151" cm="1">
        <f t="array" aca="1" ref="AJ2591" ca="1">INDIRECT(AJ2583)*$H2590</f>
        <v>5000</v>
      </c>
      <c r="AK2591" s="151" cm="1">
        <f t="array" aca="1" ref="AK2591" ca="1">INDIRECT(AK2583)*$H2590</f>
        <v>5000</v>
      </c>
      <c r="AL2591" s="151" cm="1">
        <f t="array" aca="1" ref="AL2591" ca="1">INDIRECT(AL2583)*$H2590</f>
        <v>5000</v>
      </c>
      <c r="AM2591" s="151" cm="1">
        <f t="array" aca="1" ref="AM2591" ca="1">INDIRECT(AM2583)*$H2590</f>
        <v>5000</v>
      </c>
      <c r="AN2591" s="151" cm="1">
        <f t="array" aca="1" ref="AN2591" ca="1">INDIRECT(AN2583)*$H2590</f>
        <v>5000</v>
      </c>
      <c r="AO2591" s="151" cm="1">
        <f t="array" aca="1" ref="AO2591" ca="1">INDIRECT(AO2583)*$H2590</f>
        <v>5000</v>
      </c>
      <c r="AP2591" s="151" cm="1">
        <f t="array" aca="1" ref="AP2591" ca="1">INDIRECT(AP2583)*$H2590</f>
        <v>5000</v>
      </c>
      <c r="AQ2591" s="151" cm="1">
        <f t="array" aca="1" ref="AQ2591" ca="1">INDIRECT(AQ2583)*$H2590</f>
        <v>5000</v>
      </c>
      <c r="AR2591" s="151" cm="1">
        <f t="array" aca="1" ref="AR2591" ca="1">INDIRECT(AR2583)*$H2590</f>
        <v>5000</v>
      </c>
      <c r="AS2591" s="151" cm="1">
        <f t="array" aca="1" ref="AS2591" ca="1">INDIRECT(AS2583)*$H2590</f>
        <v>5000</v>
      </c>
      <c r="AT2591" s="151" cm="1">
        <f t="array" aca="1" ref="AT2591" ca="1">INDIRECT(AT2583)*$H2590</f>
        <v>5000</v>
      </c>
      <c r="AU2591" s="151" cm="1">
        <f t="array" aca="1" ref="AU2591" ca="1">INDIRECT(AU2583)*$H2590</f>
        <v>5000</v>
      </c>
      <c r="AV2591" s="151" cm="1">
        <f t="array" aca="1" ref="AV2591" ca="1">INDIRECT(AV2583)*$H2590</f>
        <v>5000</v>
      </c>
      <c r="AW2591" s="151" cm="1">
        <f t="array" aca="1" ref="AW2591" ca="1">INDIRECT(AW2583)*$H2590</f>
        <v>5000</v>
      </c>
      <c r="AX2591" s="151" cm="1">
        <f t="array" aca="1" ref="AX2591" ca="1">INDIRECT(AX2583)*$H2590</f>
        <v>5000</v>
      </c>
      <c r="AY2591" s="151" cm="1">
        <f t="array" aca="1" ref="AY2591" ca="1">INDIRECT(AY2583)*$H2590</f>
        <v>5000</v>
      </c>
      <c r="AZ2591" s="151" cm="1">
        <f t="array" aca="1" ref="AZ2591" ca="1">INDIRECT(AZ2583)*$H2590</f>
        <v>5000</v>
      </c>
      <c r="BA2591" s="151" cm="1">
        <f t="array" aca="1" ref="BA2591" ca="1">INDIRECT(BA2583)*$H2590</f>
        <v>5000</v>
      </c>
      <c r="BB2591" s="151" cm="1">
        <f t="array" aca="1" ref="BB2591" ca="1">INDIRECT(BB2583)*$H2590</f>
        <v>5000</v>
      </c>
      <c r="BC2591" s="151" cm="1">
        <f t="array" aca="1" ref="BC2591" ca="1">INDIRECT(BC2583)*$H2590</f>
        <v>5000</v>
      </c>
      <c r="BD2591" s="151" cm="1">
        <f t="array" aca="1" ref="BD2591" ca="1">INDIRECT(BD2583)*$H2590</f>
        <v>5000</v>
      </c>
      <c r="BE2591" s="151" cm="1">
        <f t="array" aca="1" ref="BE2591" ca="1">INDIRECT(BE2583)*$H2590</f>
        <v>5000</v>
      </c>
      <c r="BF2591" s="151" cm="1">
        <f t="array" aca="1" ref="BF2591" ca="1">INDIRECT(BF2583)*$H2590</f>
        <v>5000</v>
      </c>
      <c r="BG2591" s="151" cm="1">
        <f t="array" aca="1" ref="BG2591" ca="1">INDIRECT(BG2583)*$H2590</f>
        <v>5000</v>
      </c>
      <c r="BH2591" s="151" cm="1">
        <f t="array" aca="1" ref="BH2591" ca="1">INDIRECT(BH2583)*$H2590</f>
        <v>5000</v>
      </c>
      <c r="BI2591" s="151" cm="1">
        <f t="array" aca="1" ref="BI2591" ca="1">INDIRECT(BI2583)*$H2590</f>
        <v>5000</v>
      </c>
      <c r="BJ2591" s="151" cm="1">
        <f t="array" aca="1" ref="BJ2591" ca="1">INDIRECT(BJ2583)*$H2590</f>
        <v>5000</v>
      </c>
      <c r="BK2591" s="151" cm="1">
        <f t="array" aca="1" ref="BK2591" ca="1">INDIRECT(BK2583)*$H2590</f>
        <v>5000</v>
      </c>
      <c r="BL2591" s="151" cm="1">
        <f t="array" aca="1" ref="BL2591" ca="1">INDIRECT(BL2583)*$H2590</f>
        <v>5000</v>
      </c>
      <c r="BM2591" s="151" cm="1">
        <f t="array" aca="1" ref="BM2591" ca="1">INDIRECT(BM2583)*$H2590</f>
        <v>5000</v>
      </c>
      <c r="BN2591" s="151" cm="1">
        <f t="array" aca="1" ref="BN2591" ca="1">INDIRECT(BN2583)*$H2590</f>
        <v>5000</v>
      </c>
      <c r="BO2591" s="151" cm="1">
        <f t="array" aca="1" ref="BO2591" ca="1">INDIRECT(BO2583)*$H2590</f>
        <v>5000</v>
      </c>
      <c r="BP2591" s="151" cm="1">
        <f t="array" aca="1" ref="BP2591" ca="1">INDIRECT(BP2583)*$H2590</f>
        <v>5000</v>
      </c>
      <c r="BQ2591" s="151" cm="1">
        <f t="array" aca="1" ref="BQ2591" ca="1">INDIRECT(BQ2583)*$H2590</f>
        <v>5000</v>
      </c>
      <c r="BR2591" s="151" cm="1">
        <f t="array" aca="1" ref="BR2591" ca="1">INDIRECT(BR2583)*$H2590</f>
        <v>5000</v>
      </c>
      <c r="BS2591" s="151" cm="1">
        <f t="array" aca="1" ref="BS2591" ca="1">INDIRECT(BS2583)*$H2590</f>
        <v>5000</v>
      </c>
      <c r="BT2591" s="151" cm="1">
        <f t="array" aca="1" ref="BT2591" ca="1">INDIRECT(BT2583)*$H2590</f>
        <v>5000</v>
      </c>
      <c r="BU2591" s="151" cm="1">
        <f t="array" aca="1" ref="BU2591" ca="1">INDIRECT(BU2583)*$H2590</f>
        <v>5000</v>
      </c>
      <c r="BV2591" s="151" cm="1">
        <f t="array" aca="1" ref="BV2591" ca="1">INDIRECT(BV2583)*$H2590</f>
        <v>5000</v>
      </c>
      <c r="BW2591" s="151" cm="1">
        <f t="array" aca="1" ref="BW2591" ca="1">INDIRECT(BW2583)*$H2590</f>
        <v>5000</v>
      </c>
      <c r="BX2591" s="151" cm="1">
        <f t="array" aca="1" ref="BX2591" ca="1">INDIRECT(BX2583)*$H2590</f>
        <v>5000</v>
      </c>
      <c r="BY2591" s="151" cm="1">
        <f t="array" aca="1" ref="BY2591" ca="1">INDIRECT(BY2583)*$H2590</f>
        <v>5000</v>
      </c>
      <c r="BZ2591" s="151" cm="1">
        <f t="array" aca="1" ref="BZ2591" ca="1">INDIRECT(BZ2583)*$H2590</f>
        <v>5000</v>
      </c>
      <c r="CA2591" s="151" cm="1">
        <f t="array" aca="1" ref="CA2591" ca="1">INDIRECT(CA2583)*$H2590</f>
        <v>5000</v>
      </c>
      <c r="CB2591" s="151" cm="1">
        <f t="array" aca="1" ref="CB2591" ca="1">INDIRECT(CB2583)*$H2590</f>
        <v>5000</v>
      </c>
      <c r="CC2591" s="151" cm="1">
        <f t="array" aca="1" ref="CC2591" ca="1">INDIRECT(CC2583)*$H2590</f>
        <v>5000</v>
      </c>
      <c r="CD2591" s="151" cm="1">
        <f t="array" aca="1" ref="CD2591" ca="1">INDIRECT(CD2583)*$H2590</f>
        <v>5000</v>
      </c>
      <c r="CE2591" s="151" cm="1">
        <f t="array" aca="1" ref="CE2591" ca="1">INDIRECT(CE2583)*$H2590</f>
        <v>5000</v>
      </c>
      <c r="CF2591" s="151" cm="1">
        <f t="array" aca="1" ref="CF2591" ca="1">INDIRECT(CF2583)*$H2590</f>
        <v>5000</v>
      </c>
      <c r="CG2591" s="151" cm="1">
        <f t="array" aca="1" ref="CG2591" ca="1">INDIRECT(CG2583)*$H2590</f>
        <v>5000</v>
      </c>
      <c r="CH2591" s="151" cm="1">
        <f t="array" aca="1" ref="CH2591" ca="1">INDIRECT(CH2583)*$H2590</f>
        <v>5000</v>
      </c>
      <c r="CI2591" s="151" cm="1">
        <f t="array" aca="1" ref="CI2591" ca="1">INDIRECT(CI2583)*$H2590</f>
        <v>5000</v>
      </c>
      <c r="CJ2591" s="151" cm="1">
        <f t="array" aca="1" ref="CJ2591" ca="1">INDIRECT(CJ2583)*$H2590</f>
        <v>5000</v>
      </c>
      <c r="CK2591" s="151" cm="1">
        <f t="array" aca="1" ref="CK2591" ca="1">INDIRECT(CK2583)*$H2590</f>
        <v>5000</v>
      </c>
      <c r="CL2591" s="151" cm="1">
        <f t="array" aca="1" ref="CL2591" ca="1">INDIRECT(CL2583)*$H2590</f>
        <v>5000</v>
      </c>
      <c r="CN2591" s="240"/>
      <c r="CO2591" s="151" t="e" cm="1">
        <f t="array" aca="1" ref="CO2591" ca="1">INDIRECT(CO2583)*CO2590</f>
        <v>#N/A</v>
      </c>
      <c r="CP2591" s="151" t="e" cm="1">
        <f t="array" aca="1" ref="CP2591" ca="1">INDIRECT(CP2583)*CP2590</f>
        <v>#N/A</v>
      </c>
      <c r="CQ2591" s="151" t="e" cm="1">
        <f t="array" aca="1" ref="CQ2591" ca="1">INDIRECT(CQ2583)*CQ2590</f>
        <v>#N/A</v>
      </c>
      <c r="CR2591" s="151" t="e" cm="1">
        <f t="array" aca="1" ref="CR2591" ca="1">INDIRECT(CR2583)*CR2590</f>
        <v>#N/A</v>
      </c>
      <c r="CS2591" s="151" t="e" cm="1">
        <f t="array" aca="1" ref="CS2591" ca="1">INDIRECT(CS2583)*CS2590</f>
        <v>#N/A</v>
      </c>
      <c r="CT2591" s="151" t="e" cm="1">
        <f t="array" aca="1" ref="CT2591" ca="1">INDIRECT(CT2583)*CT2590</f>
        <v>#N/A</v>
      </c>
      <c r="CU2591" s="151" t="e" cm="1">
        <f t="array" aca="1" ref="CU2591" ca="1">INDIRECT(CU2583)*CU2590</f>
        <v>#N/A</v>
      </c>
      <c r="CV2591" s="151" t="e" cm="1">
        <f t="array" aca="1" ref="CV2591" ca="1">INDIRECT(CV2583)*CV2590</f>
        <v>#N/A</v>
      </c>
      <c r="CW2591" s="151" t="e" cm="1">
        <f t="array" aca="1" ref="CW2591" ca="1">INDIRECT(CW2583)*CW2590</f>
        <v>#N/A</v>
      </c>
      <c r="CX2591" s="151" t="e" cm="1">
        <f t="array" aca="1" ref="CX2591" ca="1">INDIRECT(CX2583)*CX2590</f>
        <v>#N/A</v>
      </c>
      <c r="CY2591" s="151" t="e" cm="1">
        <f t="array" aca="1" ref="CY2591" ca="1">INDIRECT(CY2583)*CY2590</f>
        <v>#N/A</v>
      </c>
      <c r="CZ2591" s="151" t="e" cm="1">
        <f t="array" aca="1" ref="CZ2591" ca="1">INDIRECT(CZ2583)*CZ2590</f>
        <v>#N/A</v>
      </c>
      <c r="DA2591" s="151" t="e" cm="1">
        <f t="array" aca="1" ref="DA2591" ca="1">INDIRECT(DA2583)*DA2590</f>
        <v>#N/A</v>
      </c>
      <c r="DB2591" s="151" t="e" cm="1">
        <f t="array" aca="1" ref="DB2591" ca="1">INDIRECT(DB2583)*DB2590</f>
        <v>#N/A</v>
      </c>
      <c r="DC2591" s="151" t="e" cm="1">
        <f t="array" aca="1" ref="DC2591" ca="1">INDIRECT(DC2583)*DC2590</f>
        <v>#N/A</v>
      </c>
      <c r="DD2591" s="151" t="e" cm="1">
        <f t="array" aca="1" ref="DD2591" ca="1">INDIRECT(DD2583)*DD2590</f>
        <v>#N/A</v>
      </c>
      <c r="DE2591" s="151" t="e" cm="1">
        <f t="array" aca="1" ref="DE2591" ca="1">INDIRECT(DE2583)*DE2590</f>
        <v>#N/A</v>
      </c>
      <c r="DF2591" s="151" t="e" cm="1">
        <f t="array" aca="1" ref="DF2591" ca="1">INDIRECT(DF2583)*DF2590</f>
        <v>#N/A</v>
      </c>
      <c r="DG2591" s="151" t="e" cm="1">
        <f t="array" aca="1" ref="DG2591" ca="1">INDIRECT(DG2583)*DG2590</f>
        <v>#N/A</v>
      </c>
      <c r="DH2591" s="151" t="e" cm="1">
        <f t="array" aca="1" ref="DH2591" ca="1">INDIRECT(DH2583)*DH2590</f>
        <v>#N/A</v>
      </c>
      <c r="DI2591" s="151" t="e" cm="1">
        <f t="array" aca="1" ref="DI2591" ca="1">INDIRECT(DI2583)*DI2590</f>
        <v>#N/A</v>
      </c>
      <c r="DJ2591" s="151" t="e" cm="1">
        <f t="array" aca="1" ref="DJ2591" ca="1">INDIRECT(DJ2583)*DJ2590</f>
        <v>#N/A</v>
      </c>
      <c r="DK2591" s="151" t="e" cm="1">
        <f t="array" aca="1" ref="DK2591" ca="1">INDIRECT(DK2583)*DK2590</f>
        <v>#N/A</v>
      </c>
      <c r="DL2591" s="151" t="e" cm="1">
        <f t="array" aca="1" ref="DL2591" ca="1">INDIRECT(DL2583)*DL2590</f>
        <v>#N/A</v>
      </c>
    </row>
    <row r="2592" spans="1:116" x14ac:dyDescent="0.4">
      <c r="B2592" t="s">
        <v>332</v>
      </c>
      <c r="D2592" t="s">
        <v>562</v>
      </c>
      <c r="E2592" s="8" t="str">
        <f t="shared" si="4958"/>
        <v>2592 TOGGLE-TV-V</v>
      </c>
      <c r="G2592" s="136" t="str">
        <f>G2580</f>
        <v>Surgical procedures</v>
      </c>
      <c r="H2592" s="12"/>
      <c r="I2592" s="60"/>
      <c r="J2592" s="60"/>
      <c r="K2592" s="38"/>
      <c r="L2592" s="38"/>
      <c r="M2592" s="38"/>
      <c r="N2592" s="38"/>
      <c r="O2592" s="38"/>
      <c r="P2592" s="38"/>
      <c r="R2592" s="15"/>
      <c r="S2592" s="240"/>
      <c r="T2592" s="240"/>
      <c r="U2592" s="240"/>
      <c r="V2592" s="240"/>
      <c r="W2592" s="240"/>
      <c r="X2592" s="240"/>
      <c r="Y2592" s="240"/>
      <c r="Z2592" s="240"/>
      <c r="AA2592" s="240"/>
      <c r="AB2592" s="240"/>
      <c r="AC2592" s="240"/>
      <c r="AD2592" s="240"/>
      <c r="AE2592" s="240"/>
      <c r="AF2592" s="240"/>
      <c r="AG2592" s="240"/>
      <c r="AH2592" s="240"/>
      <c r="AI2592" s="240"/>
      <c r="AJ2592" s="240"/>
      <c r="AK2592" s="240"/>
      <c r="AL2592" s="240"/>
      <c r="AM2592" s="240"/>
      <c r="AN2592" s="240"/>
      <c r="AO2592" s="240"/>
      <c r="AP2592" s="240"/>
      <c r="AQ2592" s="240"/>
      <c r="AR2592" s="240"/>
      <c r="AS2592" s="240"/>
      <c r="AT2592" s="240"/>
      <c r="AU2592" s="240"/>
      <c r="AV2592" s="240"/>
      <c r="AW2592" s="240"/>
      <c r="AX2592" s="240"/>
      <c r="AY2592" s="240"/>
      <c r="AZ2592" s="240"/>
      <c r="BA2592" s="240"/>
      <c r="BB2592" s="240"/>
      <c r="BC2592" s="240"/>
      <c r="BD2592" s="240"/>
      <c r="BE2592" s="240"/>
      <c r="BF2592" s="240"/>
      <c r="BG2592" s="240"/>
      <c r="BH2592" s="240"/>
      <c r="BI2592" s="240"/>
      <c r="BJ2592" s="240"/>
      <c r="BK2592" s="240"/>
      <c r="BL2592" s="240"/>
      <c r="BM2592" s="240"/>
      <c r="BN2592" s="240"/>
      <c r="BO2592" s="240"/>
      <c r="BP2592" s="240"/>
      <c r="BQ2592" s="240"/>
      <c r="BR2592" s="240"/>
      <c r="BS2592" s="240"/>
      <c r="BT2592" s="240"/>
      <c r="BU2592" s="240"/>
      <c r="BV2592" s="240"/>
      <c r="BW2592" s="240"/>
      <c r="BX2592" s="240"/>
      <c r="BY2592" s="240"/>
      <c r="BZ2592" s="240"/>
      <c r="CA2592" s="240"/>
      <c r="CB2592" s="240"/>
      <c r="CC2592" s="240"/>
      <c r="CD2592" s="240"/>
      <c r="CE2592" s="240"/>
      <c r="CF2592" s="240"/>
      <c r="CG2592" s="240"/>
      <c r="CH2592" s="240"/>
      <c r="CI2592" s="240"/>
      <c r="CJ2592" s="240"/>
      <c r="CK2592" s="240"/>
      <c r="CL2592" s="240"/>
      <c r="CN2592" s="60"/>
      <c r="CO2592" s="76"/>
      <c r="CP2592" s="76"/>
      <c r="CQ2592" s="76"/>
      <c r="CR2592" s="76"/>
      <c r="CS2592" s="76"/>
      <c r="CT2592" s="76"/>
      <c r="CU2592" s="76"/>
      <c r="CV2592" s="76"/>
      <c r="CW2592" s="76"/>
      <c r="CX2592" s="76"/>
      <c r="CY2592" s="76"/>
      <c r="CZ2592" s="76"/>
      <c r="DA2592" s="76"/>
      <c r="DB2592" s="76"/>
      <c r="DC2592" s="76"/>
      <c r="DD2592" s="76"/>
      <c r="DE2592" s="76"/>
      <c r="DF2592" s="76"/>
      <c r="DG2592" s="76"/>
      <c r="DH2592" s="76"/>
      <c r="DI2592" s="76"/>
      <c r="DJ2592" s="76"/>
      <c r="DK2592" s="76"/>
      <c r="DL2592" s="76"/>
    </row>
    <row r="2593" spans="1:116" x14ac:dyDescent="0.4">
      <c r="B2593" t="s">
        <v>332</v>
      </c>
      <c r="D2593" t="s">
        <v>562</v>
      </c>
      <c r="E2593" s="8" t="str">
        <f>ROW()&amp;" "&amp;D2593</f>
        <v>2593 TOGGLE-TV-V</v>
      </c>
      <c r="G2593" s="191" t="str">
        <f>IFERROR(SUBSTITUTE(TRIM(MID(G2588, SEARCH("-", G2588) + 1, LEN(G2588))),":",""),"no unit")</f>
        <v>implant</v>
      </c>
      <c r="H2593" s="27"/>
      <c r="I2593" s="78"/>
      <c r="J2593" s="78"/>
      <c r="K2593" s="33"/>
      <c r="L2593" s="33"/>
      <c r="M2593" s="33"/>
      <c r="N2593" s="33"/>
      <c r="O2593" s="33"/>
      <c r="P2593" s="33"/>
      <c r="R2593" s="33"/>
      <c r="S2593" s="80"/>
      <c r="T2593" s="80"/>
      <c r="U2593" s="80"/>
      <c r="V2593" s="80"/>
      <c r="W2593" s="80"/>
      <c r="X2593" s="80"/>
      <c r="Y2593" s="80"/>
      <c r="Z2593" s="80"/>
      <c r="AA2593" s="80"/>
      <c r="AB2593" s="80"/>
      <c r="AC2593" s="80"/>
      <c r="AD2593" s="80"/>
      <c r="AE2593" s="80"/>
      <c r="AF2593" s="80"/>
      <c r="AG2593" s="80"/>
      <c r="AH2593" s="80"/>
      <c r="AI2593" s="80"/>
      <c r="AJ2593" s="80"/>
      <c r="AK2593" s="80"/>
      <c r="AL2593" s="80"/>
      <c r="AM2593" s="80"/>
      <c r="AN2593" s="80"/>
      <c r="AO2593" s="80"/>
      <c r="AP2593" s="80"/>
      <c r="AQ2593" s="80"/>
      <c r="AR2593" s="80"/>
      <c r="AS2593" s="80"/>
      <c r="AT2593" s="80"/>
      <c r="AU2593" s="80"/>
      <c r="AV2593" s="80"/>
      <c r="AW2593" s="80"/>
      <c r="AX2593" s="80"/>
      <c r="AY2593" s="80"/>
      <c r="AZ2593" s="80"/>
      <c r="BA2593" s="80"/>
      <c r="BB2593" s="80"/>
      <c r="BC2593" s="80"/>
      <c r="BD2593" s="80"/>
      <c r="BE2593" s="80"/>
      <c r="BF2593" s="80"/>
      <c r="BG2593" s="80"/>
      <c r="BH2593" s="80"/>
      <c r="BI2593" s="80"/>
      <c r="BJ2593" s="80"/>
      <c r="BK2593" s="80"/>
      <c r="BL2593" s="80"/>
      <c r="BM2593" s="80"/>
      <c r="BN2593" s="80"/>
      <c r="BO2593" s="80"/>
      <c r="BP2593" s="80"/>
      <c r="BQ2593" s="80"/>
      <c r="BR2593" s="80"/>
      <c r="BS2593" s="80"/>
      <c r="BT2593" s="80"/>
      <c r="BU2593" s="80"/>
      <c r="BV2593" s="80"/>
      <c r="BW2593" s="80"/>
      <c r="BX2593" s="80"/>
      <c r="BY2593" s="80"/>
      <c r="BZ2593" s="80"/>
      <c r="CA2593" s="80"/>
      <c r="CB2593" s="80"/>
      <c r="CC2593" s="80"/>
      <c r="CD2593" s="80"/>
      <c r="CE2593" s="80"/>
      <c r="CF2593" s="80"/>
      <c r="CG2593" s="80"/>
      <c r="CH2593" s="80"/>
      <c r="CI2593" s="80"/>
      <c r="CJ2593" s="80"/>
      <c r="CK2593" s="80"/>
      <c r="CL2593" s="80"/>
      <c r="CN2593" s="78"/>
      <c r="CO2593" s="77"/>
      <c r="CP2593" s="77"/>
      <c r="CQ2593" s="77"/>
      <c r="CR2593" s="77"/>
      <c r="CS2593" s="77"/>
      <c r="CT2593" s="77"/>
      <c r="CU2593" s="77"/>
      <c r="CV2593" s="77"/>
      <c r="CW2593" s="77"/>
      <c r="CX2593" s="77"/>
      <c r="CY2593" s="77"/>
      <c r="CZ2593" s="77"/>
      <c r="DA2593" s="77"/>
      <c r="DB2593" s="77"/>
      <c r="DC2593" s="77"/>
      <c r="DD2593" s="77"/>
      <c r="DE2593" s="77"/>
      <c r="DF2593" s="77"/>
      <c r="DG2593" s="77"/>
      <c r="DH2593" s="77"/>
      <c r="DI2593" s="77"/>
      <c r="DJ2593" s="77"/>
      <c r="DK2593" s="77"/>
      <c r="DL2593" s="77"/>
    </row>
    <row r="2594" spans="1:116" x14ac:dyDescent="0.4">
      <c r="B2594" t="s">
        <v>332</v>
      </c>
      <c r="D2594" t="s">
        <v>562</v>
      </c>
      <c r="E2594" s="8" t="str">
        <f t="shared" ref="E2594:E2599" si="4960">ROW()&amp;" "&amp;D2594</f>
        <v>2594 TOGGLE-TV-V</v>
      </c>
      <c r="G2594" s="136" t="s">
        <v>461</v>
      </c>
      <c r="H2594" s="27"/>
      <c r="I2594" s="78"/>
      <c r="J2594" s="78"/>
      <c r="K2594" s="33"/>
      <c r="L2594" s="33"/>
      <c r="M2594" s="33"/>
      <c r="N2594" s="33"/>
      <c r="O2594" s="33"/>
      <c r="P2594" s="33"/>
      <c r="R2594" s="33"/>
      <c r="S2594" s="80" t="str">
        <f>S2582</f>
        <v>S$16</v>
      </c>
      <c r="T2594" s="80" t="str">
        <f t="shared" ref="T2594:CE2594" si="4961">T2582</f>
        <v>T$16</v>
      </c>
      <c r="U2594" s="80" t="str">
        <f t="shared" si="4961"/>
        <v>U$16</v>
      </c>
      <c r="V2594" s="80" t="str">
        <f t="shared" si="4961"/>
        <v>V$16</v>
      </c>
      <c r="W2594" s="80" t="str">
        <f t="shared" si="4961"/>
        <v>W$16</v>
      </c>
      <c r="X2594" s="80" t="str">
        <f t="shared" si="4961"/>
        <v>X$16</v>
      </c>
      <c r="Y2594" s="80" t="str">
        <f t="shared" si="4961"/>
        <v>Y$16</v>
      </c>
      <c r="Z2594" s="80" t="str">
        <f t="shared" si="4961"/>
        <v>Z$16</v>
      </c>
      <c r="AA2594" s="80" t="str">
        <f t="shared" si="4961"/>
        <v>AA$16</v>
      </c>
      <c r="AB2594" s="80" t="str">
        <f t="shared" si="4961"/>
        <v>AB$16</v>
      </c>
      <c r="AC2594" s="80" t="str">
        <f t="shared" si="4961"/>
        <v>AC$16</v>
      </c>
      <c r="AD2594" s="80" t="str">
        <f t="shared" si="4961"/>
        <v>AD$16</v>
      </c>
      <c r="AE2594" s="80" t="str">
        <f t="shared" si="4961"/>
        <v>AE$16</v>
      </c>
      <c r="AF2594" s="80" t="str">
        <f t="shared" si="4961"/>
        <v>AF$16</v>
      </c>
      <c r="AG2594" s="80" t="str">
        <f t="shared" si="4961"/>
        <v>AG$16</v>
      </c>
      <c r="AH2594" s="80" t="str">
        <f t="shared" si="4961"/>
        <v>AH$16</v>
      </c>
      <c r="AI2594" s="80" t="str">
        <f t="shared" si="4961"/>
        <v>AI$16</v>
      </c>
      <c r="AJ2594" s="80" t="str">
        <f t="shared" si="4961"/>
        <v>AJ$16</v>
      </c>
      <c r="AK2594" s="80" t="str">
        <f t="shared" si="4961"/>
        <v>AK$16</v>
      </c>
      <c r="AL2594" s="80" t="str">
        <f t="shared" si="4961"/>
        <v>AL$16</v>
      </c>
      <c r="AM2594" s="80" t="str">
        <f t="shared" si="4961"/>
        <v>AM$16</v>
      </c>
      <c r="AN2594" s="80" t="str">
        <f t="shared" si="4961"/>
        <v>AN$16</v>
      </c>
      <c r="AO2594" s="80" t="str">
        <f t="shared" si="4961"/>
        <v>AO$16</v>
      </c>
      <c r="AP2594" s="80" t="str">
        <f t="shared" si="4961"/>
        <v>AP$16</v>
      </c>
      <c r="AQ2594" s="80" t="str">
        <f t="shared" si="4961"/>
        <v>AQ$16</v>
      </c>
      <c r="AR2594" s="80" t="str">
        <f t="shared" si="4961"/>
        <v>AR$16</v>
      </c>
      <c r="AS2594" s="80" t="str">
        <f t="shared" si="4961"/>
        <v>AS$16</v>
      </c>
      <c r="AT2594" s="80" t="str">
        <f t="shared" si="4961"/>
        <v>AT$16</v>
      </c>
      <c r="AU2594" s="80" t="str">
        <f t="shared" si="4961"/>
        <v>AU$16</v>
      </c>
      <c r="AV2594" s="80" t="str">
        <f t="shared" si="4961"/>
        <v>AV$16</v>
      </c>
      <c r="AW2594" s="80" t="str">
        <f t="shared" si="4961"/>
        <v>AW$16</v>
      </c>
      <c r="AX2594" s="80" t="str">
        <f t="shared" si="4961"/>
        <v>AX$16</v>
      </c>
      <c r="AY2594" s="80" t="str">
        <f t="shared" si="4961"/>
        <v>AY$16</v>
      </c>
      <c r="AZ2594" s="80" t="str">
        <f t="shared" si="4961"/>
        <v>AZ$16</v>
      </c>
      <c r="BA2594" s="80" t="str">
        <f t="shared" si="4961"/>
        <v>BA$16</v>
      </c>
      <c r="BB2594" s="80" t="str">
        <f t="shared" si="4961"/>
        <v>BB$16</v>
      </c>
      <c r="BC2594" s="80" t="str">
        <f t="shared" si="4961"/>
        <v>BC$16</v>
      </c>
      <c r="BD2594" s="80" t="str">
        <f t="shared" si="4961"/>
        <v>BD$16</v>
      </c>
      <c r="BE2594" s="80" t="str">
        <f t="shared" si="4961"/>
        <v>BE$16</v>
      </c>
      <c r="BF2594" s="80" t="str">
        <f t="shared" si="4961"/>
        <v>BF$16</v>
      </c>
      <c r="BG2594" s="80" t="str">
        <f t="shared" si="4961"/>
        <v>BG$16</v>
      </c>
      <c r="BH2594" s="80" t="str">
        <f t="shared" si="4961"/>
        <v>BH$16</v>
      </c>
      <c r="BI2594" s="80" t="str">
        <f t="shared" si="4961"/>
        <v>BI$16</v>
      </c>
      <c r="BJ2594" s="80" t="str">
        <f t="shared" si="4961"/>
        <v>BJ$16</v>
      </c>
      <c r="BK2594" s="80" t="str">
        <f t="shared" si="4961"/>
        <v>BK$16</v>
      </c>
      <c r="BL2594" s="80" t="str">
        <f t="shared" si="4961"/>
        <v>BL$16</v>
      </c>
      <c r="BM2594" s="80" t="str">
        <f t="shared" si="4961"/>
        <v>BM$16</v>
      </c>
      <c r="BN2594" s="80" t="str">
        <f t="shared" si="4961"/>
        <v>BN$16</v>
      </c>
      <c r="BO2594" s="80" t="str">
        <f t="shared" si="4961"/>
        <v>BO$16</v>
      </c>
      <c r="BP2594" s="80" t="str">
        <f t="shared" si="4961"/>
        <v>BP$16</v>
      </c>
      <c r="BQ2594" s="80" t="str">
        <f t="shared" si="4961"/>
        <v>BQ$16</v>
      </c>
      <c r="BR2594" s="80" t="str">
        <f t="shared" si="4961"/>
        <v>BR$16</v>
      </c>
      <c r="BS2594" s="80" t="str">
        <f t="shared" si="4961"/>
        <v>BS$16</v>
      </c>
      <c r="BT2594" s="80" t="str">
        <f t="shared" si="4961"/>
        <v>BT$16</v>
      </c>
      <c r="BU2594" s="80" t="str">
        <f t="shared" si="4961"/>
        <v>BU$16</v>
      </c>
      <c r="BV2594" s="80" t="str">
        <f t="shared" si="4961"/>
        <v>BV$16</v>
      </c>
      <c r="BW2594" s="80" t="str">
        <f t="shared" si="4961"/>
        <v>BW$16</v>
      </c>
      <c r="BX2594" s="80" t="str">
        <f t="shared" si="4961"/>
        <v>BX$16</v>
      </c>
      <c r="BY2594" s="80" t="str">
        <f t="shared" si="4961"/>
        <v>BY$16</v>
      </c>
      <c r="BZ2594" s="80" t="str">
        <f t="shared" si="4961"/>
        <v>BZ$16</v>
      </c>
      <c r="CA2594" s="80" t="str">
        <f t="shared" si="4961"/>
        <v>CA$16</v>
      </c>
      <c r="CB2594" s="80" t="str">
        <f t="shared" si="4961"/>
        <v>CB$16</v>
      </c>
      <c r="CC2594" s="80" t="str">
        <f t="shared" si="4961"/>
        <v>CC$16</v>
      </c>
      <c r="CD2594" s="80" t="str">
        <f t="shared" si="4961"/>
        <v>CD$16</v>
      </c>
      <c r="CE2594" s="80" t="str">
        <f t="shared" si="4961"/>
        <v>CE$16</v>
      </c>
      <c r="CF2594" s="80" t="str">
        <f t="shared" ref="CF2594:CL2594" si="4962">CF2582</f>
        <v>CF$16</v>
      </c>
      <c r="CG2594" s="80" t="str">
        <f t="shared" si="4962"/>
        <v>CG$16</v>
      </c>
      <c r="CH2594" s="80" t="str">
        <f t="shared" si="4962"/>
        <v>CH$16</v>
      </c>
      <c r="CI2594" s="80" t="str">
        <f t="shared" si="4962"/>
        <v>CI$16</v>
      </c>
      <c r="CJ2594" s="80" t="str">
        <f t="shared" si="4962"/>
        <v>CJ$16</v>
      </c>
      <c r="CK2594" s="80" t="str">
        <f t="shared" si="4962"/>
        <v>CK$16</v>
      </c>
      <c r="CL2594" s="80" t="str">
        <f t="shared" si="4962"/>
        <v>CL$16</v>
      </c>
      <c r="CN2594" s="78"/>
      <c r="CO2594" s="80" t="str">
        <f t="shared" ref="CO2594:DL2594" si="4963">CO2582</f>
        <v>CO$16</v>
      </c>
      <c r="CP2594" s="80" t="str">
        <f t="shared" si="4963"/>
        <v>CP$16</v>
      </c>
      <c r="CQ2594" s="80" t="str">
        <f t="shared" si="4963"/>
        <v>CQ$16</v>
      </c>
      <c r="CR2594" s="80" t="str">
        <f t="shared" si="4963"/>
        <v>CR$16</v>
      </c>
      <c r="CS2594" s="80" t="str">
        <f t="shared" si="4963"/>
        <v>CS$16</v>
      </c>
      <c r="CT2594" s="80" t="str">
        <f t="shared" si="4963"/>
        <v>CT$16</v>
      </c>
      <c r="CU2594" s="80" t="str">
        <f t="shared" si="4963"/>
        <v>CU$16</v>
      </c>
      <c r="CV2594" s="80" t="str">
        <f t="shared" si="4963"/>
        <v>CV$16</v>
      </c>
      <c r="CW2594" s="80" t="str">
        <f t="shared" si="4963"/>
        <v>CW$16</v>
      </c>
      <c r="CX2594" s="80" t="str">
        <f t="shared" si="4963"/>
        <v>CX$16</v>
      </c>
      <c r="CY2594" s="80" t="str">
        <f t="shared" si="4963"/>
        <v>CY$16</v>
      </c>
      <c r="CZ2594" s="80" t="str">
        <f t="shared" si="4963"/>
        <v>CZ$16</v>
      </c>
      <c r="DA2594" s="80" t="str">
        <f t="shared" si="4963"/>
        <v>DA$16</v>
      </c>
      <c r="DB2594" s="80" t="str">
        <f t="shared" si="4963"/>
        <v>DB$16</v>
      </c>
      <c r="DC2594" s="80" t="str">
        <f t="shared" si="4963"/>
        <v>DC$16</v>
      </c>
      <c r="DD2594" s="80" t="str">
        <f t="shared" si="4963"/>
        <v>DD$16</v>
      </c>
      <c r="DE2594" s="80" t="str">
        <f t="shared" si="4963"/>
        <v>DE$16</v>
      </c>
      <c r="DF2594" s="80" t="str">
        <f t="shared" si="4963"/>
        <v>DF$16</v>
      </c>
      <c r="DG2594" s="80" t="str">
        <f t="shared" si="4963"/>
        <v>DG$16</v>
      </c>
      <c r="DH2594" s="80" t="str">
        <f t="shared" si="4963"/>
        <v>DH$16</v>
      </c>
      <c r="DI2594" s="80" t="str">
        <f t="shared" si="4963"/>
        <v>DI$16</v>
      </c>
      <c r="DJ2594" s="80" t="str">
        <f t="shared" si="4963"/>
        <v>DJ$16</v>
      </c>
      <c r="DK2594" s="80" t="str">
        <f t="shared" si="4963"/>
        <v>DK$16</v>
      </c>
      <c r="DL2594" s="80" t="str">
        <f t="shared" si="4963"/>
        <v>DL$16</v>
      </c>
    </row>
    <row r="2595" spans="1:116" x14ac:dyDescent="0.4">
      <c r="B2595" t="s">
        <v>332</v>
      </c>
      <c r="D2595" t="s">
        <v>562</v>
      </c>
      <c r="E2595" s="8" t="str">
        <f t="shared" si="4960"/>
        <v>2595 TOGGLE-TV-V</v>
      </c>
      <c r="G2595" s="191" t="s">
        <v>462</v>
      </c>
      <c r="K2595" s="53"/>
      <c r="L2595" s="53"/>
      <c r="M2595" s="53"/>
      <c r="N2595" s="53"/>
      <c r="O2595" s="53"/>
      <c r="P2595" s="53"/>
      <c r="R2595" s="24"/>
      <c r="S2595" s="212" t="str">
        <f>ADDRESS(ROW(S2591),COLUMN(S2591),2)</f>
        <v>S$2591</v>
      </c>
      <c r="T2595" s="212" t="str">
        <f t="shared" ref="T2595:CE2595" si="4964">ADDRESS(ROW(T2591),COLUMN(T2591),2)</f>
        <v>T$2591</v>
      </c>
      <c r="U2595" s="212" t="str">
        <f t="shared" si="4964"/>
        <v>U$2591</v>
      </c>
      <c r="V2595" s="212" t="str">
        <f t="shared" si="4964"/>
        <v>V$2591</v>
      </c>
      <c r="W2595" s="212" t="str">
        <f t="shared" si="4964"/>
        <v>W$2591</v>
      </c>
      <c r="X2595" s="212" t="str">
        <f t="shared" si="4964"/>
        <v>X$2591</v>
      </c>
      <c r="Y2595" s="212" t="str">
        <f t="shared" si="4964"/>
        <v>Y$2591</v>
      </c>
      <c r="Z2595" s="212" t="str">
        <f t="shared" si="4964"/>
        <v>Z$2591</v>
      </c>
      <c r="AA2595" s="212" t="str">
        <f t="shared" si="4964"/>
        <v>AA$2591</v>
      </c>
      <c r="AB2595" s="212" t="str">
        <f t="shared" si="4964"/>
        <v>AB$2591</v>
      </c>
      <c r="AC2595" s="212" t="str">
        <f t="shared" si="4964"/>
        <v>AC$2591</v>
      </c>
      <c r="AD2595" s="212" t="str">
        <f t="shared" si="4964"/>
        <v>AD$2591</v>
      </c>
      <c r="AE2595" s="212" t="str">
        <f t="shared" si="4964"/>
        <v>AE$2591</v>
      </c>
      <c r="AF2595" s="212" t="str">
        <f t="shared" si="4964"/>
        <v>AF$2591</v>
      </c>
      <c r="AG2595" s="212" t="str">
        <f t="shared" si="4964"/>
        <v>AG$2591</v>
      </c>
      <c r="AH2595" s="212" t="str">
        <f t="shared" si="4964"/>
        <v>AH$2591</v>
      </c>
      <c r="AI2595" s="212" t="str">
        <f t="shared" si="4964"/>
        <v>AI$2591</v>
      </c>
      <c r="AJ2595" s="212" t="str">
        <f t="shared" si="4964"/>
        <v>AJ$2591</v>
      </c>
      <c r="AK2595" s="212" t="str">
        <f t="shared" si="4964"/>
        <v>AK$2591</v>
      </c>
      <c r="AL2595" s="212" t="str">
        <f t="shared" si="4964"/>
        <v>AL$2591</v>
      </c>
      <c r="AM2595" s="212" t="str">
        <f t="shared" si="4964"/>
        <v>AM$2591</v>
      </c>
      <c r="AN2595" s="212" t="str">
        <f t="shared" si="4964"/>
        <v>AN$2591</v>
      </c>
      <c r="AO2595" s="212" t="str">
        <f t="shared" si="4964"/>
        <v>AO$2591</v>
      </c>
      <c r="AP2595" s="212" t="str">
        <f t="shared" si="4964"/>
        <v>AP$2591</v>
      </c>
      <c r="AQ2595" s="212" t="str">
        <f t="shared" si="4964"/>
        <v>AQ$2591</v>
      </c>
      <c r="AR2595" s="212" t="str">
        <f t="shared" si="4964"/>
        <v>AR$2591</v>
      </c>
      <c r="AS2595" s="212" t="str">
        <f t="shared" si="4964"/>
        <v>AS$2591</v>
      </c>
      <c r="AT2595" s="212" t="str">
        <f t="shared" si="4964"/>
        <v>AT$2591</v>
      </c>
      <c r="AU2595" s="212" t="str">
        <f t="shared" si="4964"/>
        <v>AU$2591</v>
      </c>
      <c r="AV2595" s="212" t="str">
        <f t="shared" si="4964"/>
        <v>AV$2591</v>
      </c>
      <c r="AW2595" s="212" t="str">
        <f t="shared" si="4964"/>
        <v>AW$2591</v>
      </c>
      <c r="AX2595" s="212" t="str">
        <f t="shared" si="4964"/>
        <v>AX$2591</v>
      </c>
      <c r="AY2595" s="212" t="str">
        <f t="shared" si="4964"/>
        <v>AY$2591</v>
      </c>
      <c r="AZ2595" s="212" t="str">
        <f t="shared" si="4964"/>
        <v>AZ$2591</v>
      </c>
      <c r="BA2595" s="212" t="str">
        <f t="shared" si="4964"/>
        <v>BA$2591</v>
      </c>
      <c r="BB2595" s="212" t="str">
        <f t="shared" si="4964"/>
        <v>BB$2591</v>
      </c>
      <c r="BC2595" s="212" t="str">
        <f t="shared" si="4964"/>
        <v>BC$2591</v>
      </c>
      <c r="BD2595" s="212" t="str">
        <f t="shared" si="4964"/>
        <v>BD$2591</v>
      </c>
      <c r="BE2595" s="212" t="str">
        <f t="shared" si="4964"/>
        <v>BE$2591</v>
      </c>
      <c r="BF2595" s="212" t="str">
        <f t="shared" si="4964"/>
        <v>BF$2591</v>
      </c>
      <c r="BG2595" s="212" t="str">
        <f t="shared" si="4964"/>
        <v>BG$2591</v>
      </c>
      <c r="BH2595" s="212" t="str">
        <f t="shared" si="4964"/>
        <v>BH$2591</v>
      </c>
      <c r="BI2595" s="212" t="str">
        <f t="shared" si="4964"/>
        <v>BI$2591</v>
      </c>
      <c r="BJ2595" s="212" t="str">
        <f t="shared" si="4964"/>
        <v>BJ$2591</v>
      </c>
      <c r="BK2595" s="212" t="str">
        <f t="shared" si="4964"/>
        <v>BK$2591</v>
      </c>
      <c r="BL2595" s="212" t="str">
        <f t="shared" si="4964"/>
        <v>BL$2591</v>
      </c>
      <c r="BM2595" s="212" t="str">
        <f t="shared" si="4964"/>
        <v>BM$2591</v>
      </c>
      <c r="BN2595" s="212" t="str">
        <f t="shared" si="4964"/>
        <v>BN$2591</v>
      </c>
      <c r="BO2595" s="212" t="str">
        <f t="shared" si="4964"/>
        <v>BO$2591</v>
      </c>
      <c r="BP2595" s="212" t="str">
        <f t="shared" si="4964"/>
        <v>BP$2591</v>
      </c>
      <c r="BQ2595" s="212" t="str">
        <f t="shared" si="4964"/>
        <v>BQ$2591</v>
      </c>
      <c r="BR2595" s="212" t="str">
        <f t="shared" si="4964"/>
        <v>BR$2591</v>
      </c>
      <c r="BS2595" s="212" t="str">
        <f t="shared" si="4964"/>
        <v>BS$2591</v>
      </c>
      <c r="BT2595" s="212" t="str">
        <f t="shared" si="4964"/>
        <v>BT$2591</v>
      </c>
      <c r="BU2595" s="212" t="str">
        <f t="shared" si="4964"/>
        <v>BU$2591</v>
      </c>
      <c r="BV2595" s="212" t="str">
        <f t="shared" si="4964"/>
        <v>BV$2591</v>
      </c>
      <c r="BW2595" s="212" t="str">
        <f t="shared" si="4964"/>
        <v>BW$2591</v>
      </c>
      <c r="BX2595" s="212" t="str">
        <f t="shared" si="4964"/>
        <v>BX$2591</v>
      </c>
      <c r="BY2595" s="212" t="str">
        <f t="shared" si="4964"/>
        <v>BY$2591</v>
      </c>
      <c r="BZ2595" s="212" t="str">
        <f t="shared" si="4964"/>
        <v>BZ$2591</v>
      </c>
      <c r="CA2595" s="212" t="str">
        <f t="shared" si="4964"/>
        <v>CA$2591</v>
      </c>
      <c r="CB2595" s="212" t="str">
        <f t="shared" si="4964"/>
        <v>CB$2591</v>
      </c>
      <c r="CC2595" s="212" t="str">
        <f t="shared" si="4964"/>
        <v>CC$2591</v>
      </c>
      <c r="CD2595" s="212" t="str">
        <f t="shared" si="4964"/>
        <v>CD$2591</v>
      </c>
      <c r="CE2595" s="212" t="str">
        <f t="shared" si="4964"/>
        <v>CE$2591</v>
      </c>
      <c r="CF2595" s="212" t="str">
        <f t="shared" ref="CF2595:CL2595" si="4965">ADDRESS(ROW(CF2591),COLUMN(CF2591),2)</f>
        <v>CF$2591</v>
      </c>
      <c r="CG2595" s="212" t="str">
        <f t="shared" si="4965"/>
        <v>CG$2591</v>
      </c>
      <c r="CH2595" s="212" t="str">
        <f t="shared" si="4965"/>
        <v>CH$2591</v>
      </c>
      <c r="CI2595" s="212" t="str">
        <f t="shared" si="4965"/>
        <v>CI$2591</v>
      </c>
      <c r="CJ2595" s="212" t="str">
        <f t="shared" si="4965"/>
        <v>CJ$2591</v>
      </c>
      <c r="CK2595" s="212" t="str">
        <f t="shared" si="4965"/>
        <v>CK$2591</v>
      </c>
      <c r="CL2595" s="212" t="str">
        <f t="shared" si="4965"/>
        <v>CL$2591</v>
      </c>
      <c r="CO2595" s="212" t="str">
        <f t="shared" ref="CO2595:DL2595" si="4966">ADDRESS(ROW(CO2591),COLUMN(CO2591),2)</f>
        <v>CO$2591</v>
      </c>
      <c r="CP2595" s="212" t="str">
        <f t="shared" si="4966"/>
        <v>CP$2591</v>
      </c>
      <c r="CQ2595" s="212" t="str">
        <f t="shared" si="4966"/>
        <v>CQ$2591</v>
      </c>
      <c r="CR2595" s="212" t="str">
        <f t="shared" si="4966"/>
        <v>CR$2591</v>
      </c>
      <c r="CS2595" s="212" t="str">
        <f t="shared" si="4966"/>
        <v>CS$2591</v>
      </c>
      <c r="CT2595" s="212" t="str">
        <f t="shared" si="4966"/>
        <v>CT$2591</v>
      </c>
      <c r="CU2595" s="212" t="str">
        <f t="shared" si="4966"/>
        <v>CU$2591</v>
      </c>
      <c r="CV2595" s="212" t="str">
        <f t="shared" si="4966"/>
        <v>CV$2591</v>
      </c>
      <c r="CW2595" s="212" t="str">
        <f t="shared" si="4966"/>
        <v>CW$2591</v>
      </c>
      <c r="CX2595" s="212" t="str">
        <f t="shared" si="4966"/>
        <v>CX$2591</v>
      </c>
      <c r="CY2595" s="212" t="str">
        <f t="shared" si="4966"/>
        <v>CY$2591</v>
      </c>
      <c r="CZ2595" s="212" t="str">
        <f t="shared" si="4966"/>
        <v>CZ$2591</v>
      </c>
      <c r="DA2595" s="212" t="str">
        <f t="shared" si="4966"/>
        <v>DA$2591</v>
      </c>
      <c r="DB2595" s="212" t="str">
        <f t="shared" si="4966"/>
        <v>DB$2591</v>
      </c>
      <c r="DC2595" s="212" t="str">
        <f t="shared" si="4966"/>
        <v>DC$2591</v>
      </c>
      <c r="DD2595" s="212" t="str">
        <f t="shared" si="4966"/>
        <v>DD$2591</v>
      </c>
      <c r="DE2595" s="212" t="str">
        <f t="shared" si="4966"/>
        <v>DE$2591</v>
      </c>
      <c r="DF2595" s="212" t="str">
        <f t="shared" si="4966"/>
        <v>DF$2591</v>
      </c>
      <c r="DG2595" s="212" t="str">
        <f t="shared" si="4966"/>
        <v>DG$2591</v>
      </c>
      <c r="DH2595" s="212" t="str">
        <f t="shared" si="4966"/>
        <v>DH$2591</v>
      </c>
      <c r="DI2595" s="212" t="str">
        <f t="shared" si="4966"/>
        <v>DI$2591</v>
      </c>
      <c r="DJ2595" s="212" t="str">
        <f t="shared" si="4966"/>
        <v>DJ$2591</v>
      </c>
      <c r="DK2595" s="212" t="str">
        <f t="shared" si="4966"/>
        <v>DK$2591</v>
      </c>
      <c r="DL2595" s="212" t="str">
        <f t="shared" si="4966"/>
        <v>DL$2591</v>
      </c>
    </row>
    <row r="2596" spans="1:116" x14ac:dyDescent="0.4">
      <c r="B2596" t="s">
        <v>332</v>
      </c>
      <c r="D2596" t="s">
        <v>562</v>
      </c>
      <c r="E2596" s="8" t="str">
        <f t="shared" si="4960"/>
        <v>2596 TOGGLE-TV-V</v>
      </c>
      <c r="G2596" s="191" t="str">
        <f>G2588</f>
        <v>Volume of a volume modifier - implant</v>
      </c>
      <c r="H2596" s="12"/>
      <c r="I2596" s="60"/>
      <c r="J2596" s="60"/>
      <c r="K2596" s="15"/>
      <c r="L2596" s="15"/>
      <c r="M2596" s="15"/>
      <c r="N2596" s="15"/>
      <c r="O2596" s="15"/>
      <c r="P2596" s="15"/>
      <c r="R2596" s="15"/>
      <c r="S2596" s="80"/>
      <c r="T2596" s="80"/>
      <c r="U2596" s="80"/>
      <c r="V2596" s="80"/>
      <c r="W2596" s="80"/>
      <c r="X2596" s="80"/>
      <c r="Y2596" s="80"/>
      <c r="Z2596" s="80"/>
      <c r="AA2596" s="80"/>
      <c r="AB2596" s="80"/>
      <c r="AC2596" s="80"/>
      <c r="AD2596" s="80"/>
      <c r="AE2596" s="80"/>
      <c r="AF2596" s="80"/>
      <c r="AG2596" s="80"/>
      <c r="AH2596" s="80"/>
      <c r="AI2596" s="80"/>
      <c r="AJ2596" s="80"/>
      <c r="AK2596" s="80"/>
      <c r="AL2596" s="80"/>
      <c r="AM2596" s="80"/>
      <c r="AN2596" s="80"/>
      <c r="AO2596" s="80"/>
      <c r="AP2596" s="80"/>
      <c r="AQ2596" s="80"/>
      <c r="AR2596" s="80"/>
      <c r="AS2596" s="80"/>
      <c r="AT2596" s="80"/>
      <c r="AU2596" s="80"/>
      <c r="AV2596" s="80"/>
      <c r="AW2596" s="80"/>
      <c r="AX2596" s="80"/>
      <c r="AY2596" s="80"/>
      <c r="AZ2596" s="80"/>
      <c r="BA2596" s="80"/>
      <c r="BB2596" s="80"/>
      <c r="BC2596" s="80"/>
      <c r="BD2596" s="80"/>
      <c r="BE2596" s="80"/>
      <c r="BF2596" s="80"/>
      <c r="BG2596" s="80"/>
      <c r="BH2596" s="80"/>
      <c r="BI2596" s="80"/>
      <c r="BJ2596" s="80"/>
      <c r="BK2596" s="80"/>
      <c r="BL2596" s="80"/>
      <c r="BM2596" s="80"/>
      <c r="BN2596" s="80"/>
      <c r="BO2596" s="80"/>
      <c r="BP2596" s="80"/>
      <c r="BQ2596" s="80"/>
      <c r="BR2596" s="80"/>
      <c r="BS2596" s="80"/>
      <c r="BT2596" s="80"/>
      <c r="BU2596" s="80"/>
      <c r="BV2596" s="80"/>
      <c r="BW2596" s="80"/>
      <c r="BX2596" s="80"/>
      <c r="BY2596" s="80"/>
      <c r="BZ2596" s="80"/>
      <c r="CA2596" s="80"/>
      <c r="CB2596" s="80"/>
      <c r="CC2596" s="80"/>
      <c r="CD2596" s="80"/>
      <c r="CE2596" s="80"/>
      <c r="CF2596" s="80"/>
      <c r="CG2596" s="80"/>
      <c r="CH2596" s="80"/>
      <c r="CI2596" s="80"/>
      <c r="CJ2596" s="80"/>
      <c r="CK2596" s="80"/>
      <c r="CL2596" s="80"/>
      <c r="CN2596" s="60"/>
    </row>
    <row r="2597" spans="1:116" x14ac:dyDescent="0.4">
      <c r="B2597" t="s">
        <v>332</v>
      </c>
      <c r="D2597" t="s">
        <v>562</v>
      </c>
      <c r="E2597" s="8" t="str">
        <f t="shared" si="4960"/>
        <v>2597 TOGGLE-TV-V</v>
      </c>
      <c r="G2597" s="136" t="str">
        <f>G2585</f>
        <v xml:space="preserve">secondary unit </v>
      </c>
      <c r="H2597" s="12"/>
      <c r="I2597" s="60"/>
      <c r="J2597" s="60"/>
      <c r="K2597" s="15"/>
      <c r="L2597" s="15"/>
      <c r="M2597" s="15"/>
      <c r="N2597" s="15"/>
      <c r="O2597" s="15"/>
      <c r="P2597" s="15"/>
      <c r="R2597" s="15"/>
      <c r="S2597" s="76"/>
      <c r="T2597" s="76"/>
      <c r="U2597" s="76"/>
      <c r="V2597" s="76"/>
      <c r="W2597" s="76"/>
      <c r="X2597" s="76"/>
      <c r="Y2597" s="76"/>
      <c r="Z2597" s="76"/>
      <c r="AA2597" s="76"/>
      <c r="AB2597" s="76"/>
      <c r="AC2597" s="76"/>
      <c r="AD2597" s="76"/>
      <c r="AE2597" s="76"/>
      <c r="AF2597" s="76"/>
      <c r="AG2597" s="76"/>
      <c r="AH2597" s="76"/>
      <c r="AI2597" s="76"/>
      <c r="AJ2597" s="76"/>
      <c r="AK2597" s="76"/>
      <c r="AL2597" s="76"/>
      <c r="AM2597" s="76"/>
      <c r="AN2597" s="76"/>
      <c r="AO2597" s="76"/>
      <c r="AP2597" s="76"/>
      <c r="AQ2597" s="76"/>
      <c r="AR2597" s="76"/>
      <c r="AS2597" s="76"/>
      <c r="AT2597" s="76"/>
      <c r="AU2597" s="76"/>
      <c r="AV2597" s="76"/>
      <c r="AW2597" s="76"/>
      <c r="AX2597" s="76"/>
      <c r="AY2597" s="76"/>
      <c r="AZ2597" s="76"/>
      <c r="BA2597" s="76"/>
      <c r="BB2597" s="76"/>
      <c r="BC2597" s="76"/>
      <c r="BD2597" s="76"/>
      <c r="BE2597" s="76"/>
      <c r="BF2597" s="76"/>
      <c r="BG2597" s="76"/>
      <c r="BH2597" s="76"/>
      <c r="BI2597" s="76"/>
      <c r="BJ2597" s="76"/>
      <c r="BK2597" s="76"/>
      <c r="BL2597" s="76"/>
      <c r="BM2597" s="76"/>
      <c r="BN2597" s="76"/>
      <c r="BO2597" s="76"/>
      <c r="BP2597" s="76"/>
      <c r="BQ2597" s="76"/>
      <c r="BR2597" s="76"/>
      <c r="BS2597" s="76"/>
      <c r="BT2597" s="76"/>
      <c r="BU2597" s="76"/>
      <c r="BV2597" s="76"/>
      <c r="BW2597" s="76"/>
      <c r="BX2597" s="76"/>
      <c r="BY2597" s="76"/>
      <c r="BZ2597" s="76"/>
      <c r="CA2597" s="76"/>
      <c r="CB2597" s="76"/>
      <c r="CC2597" s="76"/>
      <c r="CD2597" s="76"/>
      <c r="CE2597" s="76"/>
      <c r="CF2597" s="76"/>
      <c r="CG2597" s="76"/>
      <c r="CH2597" s="76"/>
      <c r="CI2597" s="76"/>
      <c r="CJ2597" s="76"/>
      <c r="CK2597" s="76"/>
      <c r="CL2597" s="76"/>
      <c r="CN2597" s="60"/>
      <c r="CO2597" s="76"/>
      <c r="CP2597" s="76"/>
      <c r="CQ2597" s="76"/>
      <c r="CR2597" s="76"/>
      <c r="CS2597" s="76"/>
      <c r="CT2597" s="76"/>
      <c r="CU2597" s="76"/>
      <c r="CV2597" s="76"/>
      <c r="CW2597" s="76"/>
      <c r="CX2597" s="76"/>
      <c r="CY2597" s="76"/>
      <c r="CZ2597" s="76"/>
      <c r="DA2597" s="76"/>
      <c r="DB2597" s="76"/>
      <c r="DC2597" s="76"/>
      <c r="DD2597" s="76"/>
      <c r="DE2597" s="76"/>
      <c r="DF2597" s="76"/>
      <c r="DG2597" s="76"/>
      <c r="DH2597" s="76"/>
      <c r="DI2597" s="76"/>
      <c r="DJ2597" s="76"/>
      <c r="DK2597" s="76"/>
      <c r="DL2597" s="76"/>
    </row>
    <row r="2598" spans="1:116" x14ac:dyDescent="0.4">
      <c r="B2598" t="s">
        <v>332</v>
      </c>
      <c r="D2598" t="s">
        <v>562</v>
      </c>
      <c r="E2598" s="8" t="str">
        <f t="shared" si="4960"/>
        <v>2598 TOGGLE-TV-V</v>
      </c>
      <c r="G2598" s="136" t="str">
        <f>G2586</f>
        <v>Secondary revenue driver</v>
      </c>
      <c r="H2598" s="12"/>
      <c r="I2598" s="60"/>
      <c r="J2598" s="60"/>
      <c r="K2598" s="15"/>
      <c r="L2598" s="15"/>
      <c r="M2598" s="15"/>
      <c r="N2598" s="15"/>
      <c r="O2598" s="15"/>
      <c r="P2598" s="15"/>
      <c r="R2598" s="15"/>
      <c r="S2598" s="76"/>
      <c r="T2598" s="76"/>
      <c r="U2598" s="76"/>
      <c r="V2598" s="76"/>
      <c r="W2598" s="76"/>
      <c r="X2598" s="76"/>
      <c r="Y2598" s="76"/>
      <c r="Z2598" s="76"/>
      <c r="AA2598" s="76"/>
      <c r="AB2598" s="76"/>
      <c r="AC2598" s="76"/>
      <c r="AD2598" s="76"/>
      <c r="AE2598" s="76"/>
      <c r="AF2598" s="76"/>
      <c r="AG2598" s="76"/>
      <c r="AH2598" s="76"/>
      <c r="AI2598" s="76"/>
      <c r="AJ2598" s="76"/>
      <c r="AK2598" s="76"/>
      <c r="AL2598" s="76"/>
      <c r="AM2598" s="76"/>
      <c r="AN2598" s="76"/>
      <c r="AO2598" s="76"/>
      <c r="AP2598" s="76"/>
      <c r="AQ2598" s="76"/>
      <c r="AR2598" s="76"/>
      <c r="AS2598" s="76"/>
      <c r="AT2598" s="76"/>
      <c r="AU2598" s="76"/>
      <c r="AV2598" s="76"/>
      <c r="AW2598" s="76"/>
      <c r="AX2598" s="76"/>
      <c r="AY2598" s="76"/>
      <c r="AZ2598" s="76"/>
      <c r="BA2598" s="76"/>
      <c r="BB2598" s="76"/>
      <c r="BC2598" s="76"/>
      <c r="BD2598" s="76"/>
      <c r="BE2598" s="76"/>
      <c r="BF2598" s="76"/>
      <c r="BG2598" s="76"/>
      <c r="BH2598" s="76"/>
      <c r="BI2598" s="76"/>
      <c r="BJ2598" s="76"/>
      <c r="BK2598" s="76"/>
      <c r="BL2598" s="76"/>
      <c r="BM2598" s="76"/>
      <c r="BN2598" s="76"/>
      <c r="BO2598" s="76"/>
      <c r="BP2598" s="76"/>
      <c r="BQ2598" s="76"/>
      <c r="BR2598" s="76"/>
      <c r="BS2598" s="76"/>
      <c r="BT2598" s="76"/>
      <c r="BU2598" s="76"/>
      <c r="BV2598" s="76"/>
      <c r="BW2598" s="76"/>
      <c r="BX2598" s="76"/>
      <c r="BY2598" s="76"/>
      <c r="BZ2598" s="76"/>
      <c r="CA2598" s="76"/>
      <c r="CB2598" s="76"/>
      <c r="CC2598" s="76"/>
      <c r="CD2598" s="76"/>
      <c r="CE2598" s="76"/>
      <c r="CF2598" s="76"/>
      <c r="CG2598" s="76"/>
      <c r="CH2598" s="76"/>
      <c r="CI2598" s="76"/>
      <c r="CJ2598" s="76"/>
      <c r="CK2598" s="76"/>
      <c r="CL2598" s="76"/>
      <c r="CN2598" s="60"/>
      <c r="CO2598" s="76"/>
      <c r="CP2598" s="76"/>
      <c r="CQ2598" s="76"/>
      <c r="CR2598" s="76"/>
      <c r="CS2598" s="76"/>
      <c r="CT2598" s="76"/>
      <c r="CU2598" s="76"/>
      <c r="CV2598" s="76"/>
      <c r="CW2598" s="76"/>
      <c r="CX2598" s="76"/>
      <c r="CY2598" s="76"/>
      <c r="CZ2598" s="76"/>
      <c r="DA2598" s="76"/>
      <c r="DB2598" s="76"/>
      <c r="DC2598" s="76"/>
      <c r="DD2598" s="76"/>
      <c r="DE2598" s="76"/>
      <c r="DF2598" s="76"/>
      <c r="DG2598" s="76"/>
      <c r="DH2598" s="76"/>
      <c r="DI2598" s="76"/>
      <c r="DJ2598" s="76"/>
      <c r="DK2598" s="76"/>
      <c r="DL2598" s="76"/>
    </row>
    <row r="2599" spans="1:116" x14ac:dyDescent="0.4">
      <c r="B2599" t="s">
        <v>332</v>
      </c>
      <c r="D2599" t="s">
        <v>562</v>
      </c>
      <c r="E2599" s="8" t="str">
        <f t="shared" si="4960"/>
        <v>2599 TOGGLE-TV-V</v>
      </c>
      <c r="G2599" s="136" t="str">
        <f>G2587</f>
        <v>Secondary volume driver</v>
      </c>
      <c r="H2599" s="12"/>
      <c r="I2599" s="60"/>
      <c r="J2599" s="60"/>
      <c r="K2599" s="15"/>
      <c r="L2599" s="15"/>
      <c r="M2599" s="15"/>
      <c r="N2599" s="15"/>
      <c r="O2599" s="15"/>
      <c r="P2599" s="15"/>
      <c r="R2599" s="15"/>
      <c r="S2599" s="179"/>
      <c r="T2599" s="179"/>
      <c r="U2599" s="179"/>
      <c r="V2599" s="179"/>
      <c r="W2599" s="179"/>
      <c r="X2599" s="179"/>
      <c r="Y2599" s="179"/>
      <c r="Z2599" s="179"/>
      <c r="AA2599" s="179"/>
      <c r="AB2599" s="179"/>
      <c r="AC2599" s="179"/>
      <c r="AD2599" s="179"/>
      <c r="AE2599" s="179"/>
      <c r="AF2599" s="179"/>
      <c r="AG2599" s="179"/>
      <c r="AH2599" s="179"/>
      <c r="AI2599" s="179"/>
      <c r="AJ2599" s="179"/>
      <c r="AK2599" s="179"/>
      <c r="AL2599" s="179"/>
      <c r="AM2599" s="179"/>
      <c r="AN2599" s="179"/>
      <c r="AO2599" s="179"/>
      <c r="AP2599" s="179"/>
      <c r="AQ2599" s="179"/>
      <c r="AR2599" s="179"/>
      <c r="AS2599" s="179"/>
      <c r="AT2599" s="179"/>
      <c r="AU2599" s="179"/>
      <c r="AV2599" s="179"/>
      <c r="AW2599" s="179"/>
      <c r="AX2599" s="179"/>
      <c r="AY2599" s="179"/>
      <c r="AZ2599" s="179"/>
      <c r="BA2599" s="179"/>
      <c r="BB2599" s="179"/>
      <c r="BC2599" s="179"/>
      <c r="BD2599" s="179"/>
      <c r="BE2599" s="179"/>
      <c r="BF2599" s="179"/>
      <c r="BG2599" s="179"/>
      <c r="BH2599" s="179"/>
      <c r="BI2599" s="179"/>
      <c r="BJ2599" s="179"/>
      <c r="BK2599" s="179"/>
      <c r="BL2599" s="179"/>
      <c r="BM2599" s="179"/>
      <c r="BN2599" s="179"/>
      <c r="BO2599" s="179"/>
      <c r="BP2599" s="179"/>
      <c r="BQ2599" s="179"/>
      <c r="BR2599" s="179"/>
      <c r="BS2599" s="179"/>
      <c r="BT2599" s="179"/>
      <c r="BU2599" s="179"/>
      <c r="BV2599" s="179"/>
      <c r="BW2599" s="179"/>
      <c r="BX2599" s="179"/>
      <c r="BY2599" s="179"/>
      <c r="BZ2599" s="179"/>
      <c r="CA2599" s="179"/>
      <c r="CB2599" s="179"/>
      <c r="CC2599" s="179"/>
      <c r="CD2599" s="179"/>
      <c r="CE2599" s="179"/>
      <c r="CF2599" s="179"/>
      <c r="CG2599" s="179"/>
      <c r="CH2599" s="179"/>
      <c r="CI2599" s="179"/>
      <c r="CJ2599" s="179"/>
      <c r="CK2599" s="179"/>
      <c r="CL2599" s="179"/>
      <c r="CN2599" s="60"/>
      <c r="CO2599" s="179"/>
      <c r="CP2599" s="179"/>
      <c r="CQ2599" s="179"/>
      <c r="CR2599" s="179"/>
      <c r="CS2599" s="179"/>
      <c r="CT2599" s="179"/>
      <c r="CU2599" s="179"/>
      <c r="CV2599" s="179"/>
      <c r="CW2599" s="179"/>
      <c r="CX2599" s="179"/>
      <c r="CY2599" s="179"/>
      <c r="CZ2599" s="179"/>
      <c r="DA2599" s="179"/>
      <c r="DB2599" s="179"/>
      <c r="DC2599" s="179"/>
      <c r="DD2599" s="179"/>
      <c r="DE2599" s="179"/>
      <c r="DF2599" s="179"/>
      <c r="DG2599" s="179"/>
      <c r="DH2599" s="179"/>
      <c r="DI2599" s="179"/>
      <c r="DJ2599" s="179"/>
      <c r="DK2599" s="179"/>
      <c r="DL2599" s="179"/>
    </row>
    <row r="2600" spans="1:116" x14ac:dyDescent="0.4">
      <c r="A2600" s="174"/>
      <c r="E2600" s="8"/>
      <c r="G2600" s="185" t="s">
        <v>459</v>
      </c>
      <c r="H2600" s="186"/>
      <c r="I2600" s="187"/>
      <c r="J2600" s="187"/>
      <c r="K2600" s="188"/>
      <c r="L2600" s="188"/>
      <c r="M2600" s="188"/>
      <c r="N2600" s="188"/>
      <c r="O2600" s="188"/>
      <c r="P2600" s="188"/>
      <c r="R2600" s="189"/>
      <c r="S2600" s="190"/>
      <c r="T2600" s="190"/>
      <c r="U2600" s="190"/>
      <c r="V2600" s="190"/>
      <c r="W2600" s="190"/>
      <c r="X2600" s="190"/>
      <c r="Y2600" s="190"/>
      <c r="Z2600" s="190"/>
      <c r="AA2600" s="190"/>
      <c r="AB2600" s="190"/>
      <c r="AC2600" s="190"/>
      <c r="AD2600" s="190"/>
      <c r="AE2600" s="190"/>
      <c r="AF2600" s="190"/>
      <c r="AG2600" s="190"/>
      <c r="AH2600" s="190"/>
      <c r="AI2600" s="190"/>
      <c r="AJ2600" s="190"/>
      <c r="AK2600" s="190"/>
      <c r="AL2600" s="190"/>
      <c r="AM2600" s="190"/>
      <c r="AN2600" s="190"/>
      <c r="AO2600" s="190"/>
      <c r="AP2600" s="190"/>
      <c r="AQ2600" s="190"/>
      <c r="AR2600" s="190"/>
      <c r="AS2600" s="190"/>
      <c r="AT2600" s="190"/>
      <c r="AU2600" s="190"/>
      <c r="AV2600" s="190"/>
      <c r="AW2600" s="190"/>
      <c r="AX2600" s="190"/>
      <c r="AY2600" s="190"/>
      <c r="AZ2600" s="190"/>
      <c r="BA2600" s="190"/>
      <c r="BB2600" s="190"/>
      <c r="BC2600" s="190"/>
      <c r="BD2600" s="190"/>
      <c r="BE2600" s="190"/>
      <c r="BF2600" s="190"/>
      <c r="BG2600" s="190"/>
      <c r="BH2600" s="190"/>
      <c r="BI2600" s="190"/>
      <c r="BJ2600" s="190"/>
      <c r="BK2600" s="190"/>
      <c r="BL2600" s="190"/>
      <c r="BM2600" s="190"/>
      <c r="BN2600" s="190"/>
      <c r="BO2600" s="190"/>
      <c r="BP2600" s="190"/>
      <c r="BQ2600" s="190"/>
      <c r="BR2600" s="190"/>
      <c r="BS2600" s="190"/>
      <c r="BT2600" s="190"/>
      <c r="BU2600" s="190"/>
      <c r="BV2600" s="190"/>
      <c r="BW2600" s="190"/>
      <c r="BX2600" s="190"/>
      <c r="BY2600" s="190"/>
      <c r="BZ2600" s="190"/>
      <c r="CA2600" s="190"/>
      <c r="CB2600" s="190"/>
      <c r="CC2600" s="190"/>
      <c r="CD2600" s="190"/>
      <c r="CE2600" s="190"/>
      <c r="CF2600" s="190"/>
      <c r="CG2600" s="190"/>
      <c r="CH2600" s="190"/>
      <c r="CI2600" s="190"/>
      <c r="CJ2600" s="190"/>
      <c r="CK2600" s="190"/>
      <c r="CL2600" s="190"/>
      <c r="CN2600" s="187"/>
      <c r="CO2600" s="190"/>
      <c r="CP2600" s="190"/>
      <c r="CQ2600" s="190"/>
      <c r="CR2600" s="190"/>
      <c r="CS2600" s="190"/>
      <c r="CT2600" s="190"/>
      <c r="CU2600" s="190"/>
      <c r="CV2600" s="190"/>
      <c r="CW2600" s="190"/>
      <c r="CX2600" s="190"/>
      <c r="CY2600" s="190"/>
      <c r="CZ2600" s="190"/>
      <c r="DA2600" s="190"/>
      <c r="DB2600" s="190"/>
      <c r="DC2600" s="190"/>
      <c r="DD2600" s="190"/>
      <c r="DE2600" s="190"/>
      <c r="DF2600" s="190"/>
      <c r="DG2600" s="190"/>
      <c r="DH2600" s="190"/>
      <c r="DI2600" s="190"/>
      <c r="DJ2600" s="190"/>
      <c r="DK2600" s="190"/>
      <c r="DL2600" s="190"/>
    </row>
    <row r="2601" spans="1:116" x14ac:dyDescent="0.4">
      <c r="A2601" s="174"/>
      <c r="E2601" s="8"/>
      <c r="G2601" s="185" t="s">
        <v>456</v>
      </c>
      <c r="H2601" s="186"/>
      <c r="I2601" s="187"/>
      <c r="J2601" s="187"/>
      <c r="K2601" s="188"/>
      <c r="L2601" s="188"/>
      <c r="M2601" s="188"/>
      <c r="N2601" s="188"/>
      <c r="O2601" s="188"/>
      <c r="P2601" s="188"/>
      <c r="R2601" s="189"/>
      <c r="S2601" s="190"/>
      <c r="T2601" s="190"/>
      <c r="U2601" s="190"/>
      <c r="V2601" s="190"/>
      <c r="W2601" s="190"/>
      <c r="X2601" s="190"/>
      <c r="Y2601" s="190"/>
      <c r="Z2601" s="190"/>
      <c r="AA2601" s="190"/>
      <c r="AB2601" s="190"/>
      <c r="AC2601" s="190"/>
      <c r="AD2601" s="190"/>
      <c r="AE2601" s="190"/>
      <c r="AF2601" s="190"/>
      <c r="AG2601" s="190"/>
      <c r="AH2601" s="190"/>
      <c r="AI2601" s="190"/>
      <c r="AJ2601" s="190"/>
      <c r="AK2601" s="190"/>
      <c r="AL2601" s="190"/>
      <c r="AM2601" s="190"/>
      <c r="AN2601" s="190"/>
      <c r="AO2601" s="190"/>
      <c r="AP2601" s="190"/>
      <c r="AQ2601" s="190"/>
      <c r="AR2601" s="190"/>
      <c r="AS2601" s="190"/>
      <c r="AT2601" s="190"/>
      <c r="AU2601" s="190"/>
      <c r="AV2601" s="190"/>
      <c r="AW2601" s="190"/>
      <c r="AX2601" s="190"/>
      <c r="AY2601" s="190"/>
      <c r="AZ2601" s="190"/>
      <c r="BA2601" s="190"/>
      <c r="BB2601" s="190"/>
      <c r="BC2601" s="190"/>
      <c r="BD2601" s="190"/>
      <c r="BE2601" s="190"/>
      <c r="BF2601" s="190"/>
      <c r="BG2601" s="190"/>
      <c r="BH2601" s="190"/>
      <c r="BI2601" s="190"/>
      <c r="BJ2601" s="190"/>
      <c r="BK2601" s="190"/>
      <c r="BL2601" s="190"/>
      <c r="BM2601" s="190"/>
      <c r="BN2601" s="190"/>
      <c r="BO2601" s="190"/>
      <c r="BP2601" s="190"/>
      <c r="BQ2601" s="190"/>
      <c r="BR2601" s="190"/>
      <c r="BS2601" s="190"/>
      <c r="BT2601" s="190"/>
      <c r="BU2601" s="190"/>
      <c r="BV2601" s="190"/>
      <c r="BW2601" s="190"/>
      <c r="BX2601" s="190"/>
      <c r="BY2601" s="190"/>
      <c r="BZ2601" s="190"/>
      <c r="CA2601" s="190"/>
      <c r="CB2601" s="190"/>
      <c r="CC2601" s="190"/>
      <c r="CD2601" s="190"/>
      <c r="CE2601" s="190"/>
      <c r="CF2601" s="190"/>
      <c r="CG2601" s="190"/>
      <c r="CH2601" s="190"/>
      <c r="CI2601" s="190"/>
      <c r="CJ2601" s="190"/>
      <c r="CK2601" s="190"/>
      <c r="CL2601" s="190"/>
      <c r="CN2601" s="187"/>
      <c r="CO2601" s="190"/>
      <c r="CP2601" s="190"/>
      <c r="CQ2601" s="190"/>
      <c r="CR2601" s="190"/>
      <c r="CS2601" s="190"/>
      <c r="CT2601" s="190"/>
      <c r="CU2601" s="190"/>
      <c r="CV2601" s="190"/>
      <c r="CW2601" s="190"/>
      <c r="CX2601" s="190"/>
      <c r="CY2601" s="190"/>
      <c r="CZ2601" s="190"/>
      <c r="DA2601" s="190"/>
      <c r="DB2601" s="190"/>
      <c r="DC2601" s="190"/>
      <c r="DD2601" s="190"/>
      <c r="DE2601" s="190"/>
      <c r="DF2601" s="190"/>
      <c r="DG2601" s="190"/>
      <c r="DH2601" s="190"/>
      <c r="DI2601" s="190"/>
      <c r="DJ2601" s="190"/>
      <c r="DK2601" s="190"/>
      <c r="DL2601" s="190"/>
    </row>
    <row r="2602" spans="1:116" x14ac:dyDescent="0.4">
      <c r="E2602" s="8"/>
      <c r="G2602" s="136"/>
      <c r="H2602" s="12"/>
      <c r="I2602" s="60"/>
      <c r="J2602" s="60"/>
      <c r="K2602" s="15"/>
      <c r="L2602" s="15"/>
      <c r="M2602" s="15"/>
      <c r="N2602" s="15"/>
      <c r="O2602" s="15"/>
      <c r="P2602" s="15"/>
      <c r="R2602" s="15"/>
      <c r="S2602" s="80"/>
      <c r="T2602" s="80"/>
      <c r="U2602" s="80"/>
      <c r="V2602" s="80"/>
      <c r="W2602" s="80"/>
      <c r="X2602" s="80"/>
      <c r="Y2602" s="80"/>
      <c r="Z2602" s="80"/>
      <c r="AA2602" s="80"/>
      <c r="AB2602" s="80"/>
      <c r="AC2602" s="80"/>
      <c r="AD2602" s="80"/>
      <c r="AE2602" s="80"/>
      <c r="AF2602" s="80"/>
      <c r="AG2602" s="80"/>
      <c r="AH2602" s="80"/>
      <c r="AI2602" s="80"/>
      <c r="AJ2602" s="80"/>
      <c r="AK2602" s="80"/>
      <c r="AL2602" s="80"/>
      <c r="AM2602" s="80"/>
      <c r="AN2602" s="80"/>
      <c r="AO2602" s="80"/>
      <c r="AP2602" s="80"/>
      <c r="AQ2602" s="80"/>
      <c r="AR2602" s="80"/>
      <c r="AS2602" s="80"/>
      <c r="AT2602" s="80"/>
      <c r="AU2602" s="80"/>
      <c r="AV2602" s="80"/>
      <c r="AW2602" s="80"/>
      <c r="AX2602" s="80"/>
      <c r="AY2602" s="80"/>
      <c r="AZ2602" s="80"/>
      <c r="BA2602" s="80"/>
      <c r="BB2602" s="80"/>
      <c r="BC2602" s="80"/>
      <c r="BD2602" s="80"/>
      <c r="BE2602" s="80"/>
      <c r="BF2602" s="80"/>
      <c r="BG2602" s="80"/>
      <c r="BH2602" s="80"/>
      <c r="BI2602" s="80"/>
      <c r="BJ2602" s="80"/>
      <c r="BK2602" s="80"/>
      <c r="BL2602" s="80"/>
      <c r="BM2602" s="80"/>
      <c r="BN2602" s="80"/>
      <c r="BO2602" s="80"/>
      <c r="BP2602" s="80"/>
      <c r="BQ2602" s="80"/>
      <c r="BR2602" s="80"/>
      <c r="BS2602" s="80"/>
      <c r="BT2602" s="80"/>
      <c r="BU2602" s="80"/>
      <c r="BV2602" s="80"/>
      <c r="BW2602" s="80"/>
      <c r="BX2602" s="80"/>
      <c r="BY2602" s="80"/>
      <c r="BZ2602" s="80"/>
      <c r="CA2602" s="80"/>
      <c r="CB2602" s="80"/>
      <c r="CC2602" s="80"/>
      <c r="CD2602" s="80"/>
      <c r="CE2602" s="80"/>
      <c r="CF2602" s="80"/>
      <c r="CG2602" s="80"/>
      <c r="CH2602" s="80"/>
      <c r="CI2602" s="80"/>
      <c r="CJ2602" s="80"/>
      <c r="CK2602" s="80"/>
      <c r="CL2602" s="80"/>
      <c r="CN2602" s="60"/>
      <c r="CO2602" s="179"/>
      <c r="CP2602" s="179"/>
      <c r="CQ2602" s="179"/>
      <c r="CR2602" s="179"/>
      <c r="CS2602" s="179"/>
      <c r="CT2602" s="179"/>
      <c r="CU2602" s="179"/>
      <c r="CV2602" s="179"/>
      <c r="CW2602" s="179"/>
      <c r="CX2602" s="179"/>
      <c r="CY2602" s="179"/>
      <c r="CZ2602" s="179"/>
      <c r="DA2602" s="179"/>
      <c r="DB2602" s="179"/>
      <c r="DC2602" s="179"/>
      <c r="DD2602" s="179"/>
      <c r="DE2602" s="179"/>
      <c r="DF2602" s="179"/>
      <c r="DG2602" s="179"/>
      <c r="DH2602" s="179"/>
      <c r="DI2602" s="179"/>
      <c r="DJ2602" s="179"/>
      <c r="DK2602" s="179"/>
      <c r="DL2602" s="179"/>
    </row>
    <row r="2603" spans="1:116" x14ac:dyDescent="0.4">
      <c r="E2603" s="8"/>
      <c r="G2603" s="136"/>
      <c r="H2603" s="12"/>
      <c r="I2603" s="60"/>
      <c r="J2603" s="60"/>
      <c r="K2603" s="15"/>
      <c r="L2603" s="15"/>
      <c r="M2603" s="15"/>
      <c r="N2603" s="15"/>
      <c r="O2603" s="15"/>
      <c r="P2603" s="15"/>
      <c r="R2603" s="15"/>
      <c r="S2603" s="80"/>
      <c r="T2603" s="80"/>
      <c r="U2603" s="80"/>
      <c r="V2603" s="80"/>
      <c r="W2603" s="80"/>
      <c r="X2603" s="80"/>
      <c r="Y2603" s="80"/>
      <c r="Z2603" s="80"/>
      <c r="AA2603" s="80"/>
      <c r="AB2603" s="80"/>
      <c r="AC2603" s="80"/>
      <c r="AD2603" s="80"/>
      <c r="AE2603" s="80"/>
      <c r="AF2603" s="80"/>
      <c r="AG2603" s="80"/>
      <c r="AH2603" s="80"/>
      <c r="AI2603" s="80"/>
      <c r="AJ2603" s="80"/>
      <c r="AK2603" s="80"/>
      <c r="AL2603" s="80"/>
      <c r="AM2603" s="80"/>
      <c r="AN2603" s="80"/>
      <c r="AO2603" s="80"/>
      <c r="AP2603" s="80"/>
      <c r="AQ2603" s="80"/>
      <c r="AR2603" s="80"/>
      <c r="AS2603" s="80"/>
      <c r="AT2603" s="80"/>
      <c r="AU2603" s="80"/>
      <c r="AV2603" s="80"/>
      <c r="AW2603" s="80"/>
      <c r="AX2603" s="80"/>
      <c r="AY2603" s="80"/>
      <c r="AZ2603" s="80"/>
      <c r="BA2603" s="80"/>
      <c r="BB2603" s="80"/>
      <c r="BC2603" s="80"/>
      <c r="BD2603" s="80"/>
      <c r="BE2603" s="80"/>
      <c r="BF2603" s="80"/>
      <c r="BG2603" s="80"/>
      <c r="BH2603" s="80"/>
      <c r="BI2603" s="80"/>
      <c r="BJ2603" s="80"/>
      <c r="BK2603" s="80"/>
      <c r="BL2603" s="80"/>
      <c r="BM2603" s="80"/>
      <c r="BN2603" s="80"/>
      <c r="BO2603" s="80"/>
      <c r="BP2603" s="80"/>
      <c r="BQ2603" s="80"/>
      <c r="BR2603" s="80"/>
      <c r="BS2603" s="80"/>
      <c r="BT2603" s="80"/>
      <c r="BU2603" s="80"/>
      <c r="BV2603" s="80"/>
      <c r="BW2603" s="80"/>
      <c r="BX2603" s="80"/>
      <c r="BY2603" s="80"/>
      <c r="BZ2603" s="80"/>
      <c r="CA2603" s="80"/>
      <c r="CB2603" s="80"/>
      <c r="CC2603" s="80"/>
      <c r="CD2603" s="80"/>
      <c r="CE2603" s="80"/>
      <c r="CF2603" s="80"/>
      <c r="CG2603" s="80"/>
      <c r="CH2603" s="80"/>
      <c r="CI2603" s="80"/>
      <c r="CJ2603" s="80"/>
      <c r="CK2603" s="80"/>
      <c r="CL2603" s="80"/>
      <c r="CN2603" s="60"/>
      <c r="CO2603" s="179"/>
      <c r="CP2603" s="179"/>
      <c r="CQ2603" s="179"/>
      <c r="CR2603" s="179"/>
      <c r="CS2603" s="179"/>
      <c r="CT2603" s="179"/>
      <c r="CU2603" s="179"/>
      <c r="CV2603" s="179"/>
      <c r="CW2603" s="179"/>
      <c r="CX2603" s="179"/>
      <c r="CY2603" s="179"/>
      <c r="CZ2603" s="179"/>
      <c r="DA2603" s="179"/>
      <c r="DB2603" s="179"/>
      <c r="DC2603" s="179"/>
      <c r="DD2603" s="179"/>
      <c r="DE2603" s="179"/>
      <c r="DF2603" s="179"/>
      <c r="DG2603" s="179"/>
      <c r="DH2603" s="179"/>
      <c r="DI2603" s="179"/>
      <c r="DJ2603" s="179"/>
      <c r="DK2603" s="179"/>
      <c r="DL2603" s="179"/>
    </row>
    <row r="2604" spans="1:116" x14ac:dyDescent="0.4">
      <c r="E2604" s="8"/>
      <c r="G2604" s="136"/>
      <c r="H2604" s="12"/>
      <c r="I2604" s="60"/>
      <c r="J2604" s="60"/>
      <c r="K2604" s="15"/>
      <c r="L2604" s="15"/>
      <c r="M2604" s="15"/>
      <c r="N2604" s="15"/>
      <c r="O2604" s="15"/>
      <c r="P2604" s="15"/>
      <c r="R2604" s="15"/>
      <c r="S2604" s="80"/>
      <c r="T2604" s="80"/>
      <c r="U2604" s="80"/>
      <c r="V2604" s="80"/>
      <c r="W2604" s="80"/>
      <c r="X2604" s="80"/>
      <c r="Y2604" s="80"/>
      <c r="Z2604" s="80"/>
      <c r="AA2604" s="80"/>
      <c r="AB2604" s="80"/>
      <c r="AC2604" s="80"/>
      <c r="AD2604" s="80"/>
      <c r="AE2604" s="80"/>
      <c r="AF2604" s="80"/>
      <c r="AG2604" s="80"/>
      <c r="AH2604" s="80"/>
      <c r="AI2604" s="80"/>
      <c r="AJ2604" s="80"/>
      <c r="AK2604" s="80"/>
      <c r="AL2604" s="80"/>
      <c r="AM2604" s="80"/>
      <c r="AN2604" s="80"/>
      <c r="AO2604" s="80"/>
      <c r="AP2604" s="80"/>
      <c r="AQ2604" s="80"/>
      <c r="AR2604" s="80"/>
      <c r="AS2604" s="80"/>
      <c r="AT2604" s="80"/>
      <c r="AU2604" s="80"/>
      <c r="AV2604" s="80"/>
      <c r="AW2604" s="80"/>
      <c r="AX2604" s="80"/>
      <c r="AY2604" s="80"/>
      <c r="AZ2604" s="80"/>
      <c r="BA2604" s="80"/>
      <c r="BB2604" s="80"/>
      <c r="BC2604" s="80"/>
      <c r="BD2604" s="80"/>
      <c r="BE2604" s="80"/>
      <c r="BF2604" s="80"/>
      <c r="BG2604" s="80"/>
      <c r="BH2604" s="80"/>
      <c r="BI2604" s="80"/>
      <c r="BJ2604" s="80"/>
      <c r="BK2604" s="80"/>
      <c r="BL2604" s="80"/>
      <c r="BM2604" s="80"/>
      <c r="BN2604" s="80"/>
      <c r="BO2604" s="80"/>
      <c r="BP2604" s="80"/>
      <c r="BQ2604" s="80"/>
      <c r="BR2604" s="80"/>
      <c r="BS2604" s="80"/>
      <c r="BT2604" s="80"/>
      <c r="BU2604" s="80"/>
      <c r="BV2604" s="80"/>
      <c r="BW2604" s="80"/>
      <c r="BX2604" s="80"/>
      <c r="BY2604" s="80"/>
      <c r="BZ2604" s="80"/>
      <c r="CA2604" s="80"/>
      <c r="CB2604" s="80"/>
      <c r="CC2604" s="80"/>
      <c r="CD2604" s="80"/>
      <c r="CE2604" s="80"/>
      <c r="CF2604" s="80"/>
      <c r="CG2604" s="80"/>
      <c r="CH2604" s="80"/>
      <c r="CI2604" s="80"/>
      <c r="CJ2604" s="80"/>
      <c r="CK2604" s="80"/>
      <c r="CL2604" s="80"/>
      <c r="CN2604" s="60"/>
      <c r="CO2604" s="179"/>
      <c r="CP2604" s="179"/>
      <c r="CQ2604" s="179"/>
      <c r="CR2604" s="179"/>
      <c r="CS2604" s="179"/>
      <c r="CT2604" s="179"/>
      <c r="CU2604" s="179"/>
      <c r="CV2604" s="179"/>
      <c r="CW2604" s="179"/>
      <c r="CX2604" s="179"/>
      <c r="CY2604" s="179"/>
      <c r="CZ2604" s="179"/>
      <c r="DA2604" s="179"/>
      <c r="DB2604" s="179"/>
      <c r="DC2604" s="179"/>
      <c r="DD2604" s="179"/>
      <c r="DE2604" s="179"/>
      <c r="DF2604" s="179"/>
      <c r="DG2604" s="179"/>
      <c r="DH2604" s="179"/>
      <c r="DI2604" s="179"/>
      <c r="DJ2604" s="179"/>
      <c r="DK2604" s="179"/>
      <c r="DL2604" s="179"/>
    </row>
    <row r="2605" spans="1:116" x14ac:dyDescent="0.4">
      <c r="E2605" s="8"/>
      <c r="G2605" s="136"/>
      <c r="H2605" s="12"/>
      <c r="I2605" s="60"/>
      <c r="J2605" s="60"/>
      <c r="K2605" s="15"/>
      <c r="L2605" s="15"/>
      <c r="M2605" s="15"/>
      <c r="N2605" s="15"/>
      <c r="O2605" s="15"/>
      <c r="P2605" s="15"/>
      <c r="R2605" s="15"/>
      <c r="S2605" s="80"/>
      <c r="T2605" s="80"/>
      <c r="U2605" s="80"/>
      <c r="V2605" s="80"/>
      <c r="W2605" s="80"/>
      <c r="X2605" s="80"/>
      <c r="Y2605" s="80"/>
      <c r="Z2605" s="80"/>
      <c r="AA2605" s="80"/>
      <c r="AB2605" s="80"/>
      <c r="AC2605" s="80"/>
      <c r="AD2605" s="80"/>
      <c r="AE2605" s="80"/>
      <c r="AF2605" s="80"/>
      <c r="AG2605" s="80"/>
      <c r="AH2605" s="80"/>
      <c r="AI2605" s="80"/>
      <c r="AJ2605" s="80"/>
      <c r="AK2605" s="80"/>
      <c r="AL2605" s="80"/>
      <c r="AM2605" s="80"/>
      <c r="AN2605" s="80"/>
      <c r="AO2605" s="80"/>
      <c r="AP2605" s="80"/>
      <c r="AQ2605" s="80"/>
      <c r="AR2605" s="80"/>
      <c r="AS2605" s="80"/>
      <c r="AT2605" s="80"/>
      <c r="AU2605" s="80"/>
      <c r="AV2605" s="80"/>
      <c r="AW2605" s="80"/>
      <c r="AX2605" s="80"/>
      <c r="AY2605" s="80"/>
      <c r="AZ2605" s="80"/>
      <c r="BA2605" s="80"/>
      <c r="BB2605" s="80"/>
      <c r="BC2605" s="80"/>
      <c r="BD2605" s="80"/>
      <c r="BE2605" s="80"/>
      <c r="BF2605" s="80"/>
      <c r="BG2605" s="80"/>
      <c r="BH2605" s="80"/>
      <c r="BI2605" s="80"/>
      <c r="BJ2605" s="80"/>
      <c r="BK2605" s="80"/>
      <c r="BL2605" s="80"/>
      <c r="BM2605" s="80"/>
      <c r="BN2605" s="80"/>
      <c r="BO2605" s="80"/>
      <c r="BP2605" s="80"/>
      <c r="BQ2605" s="80"/>
      <c r="BR2605" s="80"/>
      <c r="BS2605" s="80"/>
      <c r="BT2605" s="80"/>
      <c r="BU2605" s="80"/>
      <c r="BV2605" s="80"/>
      <c r="BW2605" s="80"/>
      <c r="BX2605" s="80"/>
      <c r="BY2605" s="80"/>
      <c r="BZ2605" s="80"/>
      <c r="CA2605" s="80"/>
      <c r="CB2605" s="80"/>
      <c r="CC2605" s="80"/>
      <c r="CD2605" s="80"/>
      <c r="CE2605" s="80"/>
      <c r="CF2605" s="80"/>
      <c r="CG2605" s="80"/>
      <c r="CH2605" s="80"/>
      <c r="CI2605" s="80"/>
      <c r="CJ2605" s="80"/>
      <c r="CK2605" s="80"/>
      <c r="CL2605" s="80"/>
      <c r="CN2605" s="60"/>
      <c r="CO2605" s="179"/>
      <c r="CP2605" s="179"/>
      <c r="CQ2605" s="179"/>
      <c r="CR2605" s="179"/>
      <c r="CS2605" s="179"/>
      <c r="CT2605" s="179"/>
      <c r="CU2605" s="179"/>
      <c r="CV2605" s="179"/>
      <c r="CW2605" s="179"/>
      <c r="CX2605" s="179"/>
      <c r="CY2605" s="179"/>
      <c r="CZ2605" s="179"/>
      <c r="DA2605" s="179"/>
      <c r="DB2605" s="179"/>
      <c r="DC2605" s="179"/>
      <c r="DD2605" s="179"/>
      <c r="DE2605" s="179"/>
      <c r="DF2605" s="179"/>
      <c r="DG2605" s="179"/>
      <c r="DH2605" s="179"/>
      <c r="DI2605" s="179"/>
      <c r="DJ2605" s="179"/>
      <c r="DK2605" s="179"/>
      <c r="DL2605" s="179"/>
    </row>
    <row r="2606" spans="1:116" x14ac:dyDescent="0.4">
      <c r="E2606" s="8"/>
      <c r="G2606" s="136"/>
      <c r="H2606" s="12"/>
      <c r="I2606" s="60"/>
      <c r="J2606" s="60"/>
      <c r="K2606" s="15"/>
      <c r="L2606" s="15"/>
      <c r="M2606" s="15"/>
      <c r="N2606" s="15"/>
      <c r="O2606" s="15"/>
      <c r="P2606" s="15"/>
      <c r="R2606" s="15"/>
      <c r="S2606" s="80"/>
      <c r="T2606" s="80"/>
      <c r="U2606" s="80"/>
      <c r="V2606" s="80"/>
      <c r="W2606" s="80"/>
      <c r="X2606" s="80"/>
      <c r="Y2606" s="80"/>
      <c r="Z2606" s="80"/>
      <c r="AA2606" s="80"/>
      <c r="AB2606" s="80"/>
      <c r="AC2606" s="80"/>
      <c r="AD2606" s="80"/>
      <c r="AE2606" s="80"/>
      <c r="AF2606" s="80"/>
      <c r="AG2606" s="80"/>
      <c r="AH2606" s="80"/>
      <c r="AI2606" s="80"/>
      <c r="AJ2606" s="80"/>
      <c r="AK2606" s="80"/>
      <c r="AL2606" s="80"/>
      <c r="AM2606" s="80"/>
      <c r="AN2606" s="80"/>
      <c r="AO2606" s="80"/>
      <c r="AP2606" s="80"/>
      <c r="AQ2606" s="80"/>
      <c r="AR2606" s="80"/>
      <c r="AS2606" s="80"/>
      <c r="AT2606" s="80"/>
      <c r="AU2606" s="80"/>
      <c r="AV2606" s="80"/>
      <c r="AW2606" s="80"/>
      <c r="AX2606" s="80"/>
      <c r="AY2606" s="80"/>
      <c r="AZ2606" s="80"/>
      <c r="BA2606" s="80"/>
      <c r="BB2606" s="80"/>
      <c r="BC2606" s="80"/>
      <c r="BD2606" s="80"/>
      <c r="BE2606" s="80"/>
      <c r="BF2606" s="80"/>
      <c r="BG2606" s="80"/>
      <c r="BH2606" s="80"/>
      <c r="BI2606" s="80"/>
      <c r="BJ2606" s="80"/>
      <c r="BK2606" s="80"/>
      <c r="BL2606" s="80"/>
      <c r="BM2606" s="80"/>
      <c r="BN2606" s="80"/>
      <c r="BO2606" s="80"/>
      <c r="BP2606" s="80"/>
      <c r="BQ2606" s="80"/>
      <c r="BR2606" s="80"/>
      <c r="BS2606" s="80"/>
      <c r="BT2606" s="80"/>
      <c r="BU2606" s="80"/>
      <c r="BV2606" s="80"/>
      <c r="BW2606" s="80"/>
      <c r="BX2606" s="80"/>
      <c r="BY2606" s="80"/>
      <c r="BZ2606" s="80"/>
      <c r="CA2606" s="80"/>
      <c r="CB2606" s="80"/>
      <c r="CC2606" s="80"/>
      <c r="CD2606" s="80"/>
      <c r="CE2606" s="80"/>
      <c r="CF2606" s="80"/>
      <c r="CG2606" s="80"/>
      <c r="CH2606" s="80"/>
      <c r="CI2606" s="80"/>
      <c r="CJ2606" s="80"/>
      <c r="CK2606" s="80"/>
      <c r="CL2606" s="80"/>
      <c r="CN2606" s="60"/>
      <c r="CO2606" s="179"/>
      <c r="CP2606" s="179"/>
      <c r="CQ2606" s="179"/>
      <c r="CR2606" s="179"/>
      <c r="CS2606" s="179"/>
      <c r="CT2606" s="179"/>
      <c r="CU2606" s="179"/>
      <c r="CV2606" s="179"/>
      <c r="CW2606" s="179"/>
      <c r="CX2606" s="179"/>
      <c r="CY2606" s="179"/>
      <c r="CZ2606" s="179"/>
      <c r="DA2606" s="179"/>
      <c r="DB2606" s="179"/>
      <c r="DC2606" s="179"/>
      <c r="DD2606" s="179"/>
      <c r="DE2606" s="179"/>
      <c r="DF2606" s="179"/>
      <c r="DG2606" s="179"/>
      <c r="DH2606" s="179"/>
      <c r="DI2606" s="179"/>
      <c r="DJ2606" s="179"/>
      <c r="DK2606" s="179"/>
      <c r="DL2606" s="179"/>
    </row>
    <row r="2607" spans="1:116" x14ac:dyDescent="0.4">
      <c r="E2607" s="8"/>
      <c r="G2607" s="136"/>
      <c r="H2607" s="12"/>
      <c r="I2607" s="60"/>
      <c r="J2607" s="60"/>
      <c r="K2607" s="15"/>
      <c r="L2607" s="15"/>
      <c r="M2607" s="15"/>
      <c r="N2607" s="15"/>
      <c r="O2607" s="15"/>
      <c r="P2607" s="15"/>
      <c r="R2607" s="15"/>
      <c r="S2607" s="80"/>
      <c r="T2607" s="80"/>
      <c r="U2607" s="80"/>
      <c r="V2607" s="80"/>
      <c r="W2607" s="80"/>
      <c r="X2607" s="80"/>
      <c r="Y2607" s="80"/>
      <c r="Z2607" s="80"/>
      <c r="AA2607" s="80"/>
      <c r="AB2607" s="80"/>
      <c r="AC2607" s="80"/>
      <c r="AD2607" s="80"/>
      <c r="AE2607" s="80"/>
      <c r="AF2607" s="80"/>
      <c r="AG2607" s="80"/>
      <c r="AH2607" s="80"/>
      <c r="AI2607" s="80"/>
      <c r="AJ2607" s="80"/>
      <c r="AK2607" s="80"/>
      <c r="AL2607" s="80"/>
      <c r="AM2607" s="80"/>
      <c r="AN2607" s="80"/>
      <c r="AO2607" s="80"/>
      <c r="AP2607" s="80"/>
      <c r="AQ2607" s="80"/>
      <c r="AR2607" s="80"/>
      <c r="AS2607" s="80"/>
      <c r="AT2607" s="80"/>
      <c r="AU2607" s="80"/>
      <c r="AV2607" s="80"/>
      <c r="AW2607" s="80"/>
      <c r="AX2607" s="80"/>
      <c r="AY2607" s="80"/>
      <c r="AZ2607" s="80"/>
      <c r="BA2607" s="80"/>
      <c r="BB2607" s="80"/>
      <c r="BC2607" s="80"/>
      <c r="BD2607" s="80"/>
      <c r="BE2607" s="80"/>
      <c r="BF2607" s="80"/>
      <c r="BG2607" s="80"/>
      <c r="BH2607" s="80"/>
      <c r="BI2607" s="80"/>
      <c r="BJ2607" s="80"/>
      <c r="BK2607" s="80"/>
      <c r="BL2607" s="80"/>
      <c r="BM2607" s="80"/>
      <c r="BN2607" s="80"/>
      <c r="BO2607" s="80"/>
      <c r="BP2607" s="80"/>
      <c r="BQ2607" s="80"/>
      <c r="BR2607" s="80"/>
      <c r="BS2607" s="80"/>
      <c r="BT2607" s="80"/>
      <c r="BU2607" s="80"/>
      <c r="BV2607" s="80"/>
      <c r="BW2607" s="80"/>
      <c r="BX2607" s="80"/>
      <c r="BY2607" s="80"/>
      <c r="BZ2607" s="80"/>
      <c r="CA2607" s="80"/>
      <c r="CB2607" s="80"/>
      <c r="CC2607" s="80"/>
      <c r="CD2607" s="80"/>
      <c r="CE2607" s="80"/>
      <c r="CF2607" s="80"/>
      <c r="CG2607" s="80"/>
      <c r="CH2607" s="80"/>
      <c r="CI2607" s="80"/>
      <c r="CJ2607" s="80"/>
      <c r="CK2607" s="80"/>
      <c r="CL2607" s="80"/>
      <c r="CN2607" s="60"/>
      <c r="CO2607" s="179"/>
      <c r="CP2607" s="179"/>
      <c r="CQ2607" s="179"/>
      <c r="CR2607" s="179"/>
      <c r="CS2607" s="179"/>
      <c r="CT2607" s="179"/>
      <c r="CU2607" s="179"/>
      <c r="CV2607" s="179"/>
      <c r="CW2607" s="179"/>
      <c r="CX2607" s="179"/>
      <c r="CY2607" s="179"/>
      <c r="CZ2607" s="179"/>
      <c r="DA2607" s="179"/>
      <c r="DB2607" s="179"/>
      <c r="DC2607" s="179"/>
      <c r="DD2607" s="179"/>
      <c r="DE2607" s="179"/>
      <c r="DF2607" s="179"/>
      <c r="DG2607" s="179"/>
      <c r="DH2607" s="179"/>
      <c r="DI2607" s="179"/>
      <c r="DJ2607" s="179"/>
      <c r="DK2607" s="179"/>
      <c r="DL2607" s="179"/>
    </row>
    <row r="2608" spans="1:116" x14ac:dyDescent="0.4">
      <c r="E2608" s="8"/>
      <c r="G2608" s="136"/>
      <c r="H2608" s="12"/>
      <c r="I2608" s="60"/>
      <c r="J2608" s="60"/>
      <c r="K2608" s="15"/>
      <c r="L2608" s="15"/>
      <c r="M2608" s="15"/>
      <c r="N2608" s="15"/>
      <c r="O2608" s="15"/>
      <c r="P2608" s="15"/>
      <c r="R2608" s="15"/>
      <c r="S2608" s="80"/>
      <c r="T2608" s="80"/>
      <c r="U2608" s="80"/>
      <c r="V2608" s="80"/>
      <c r="W2608" s="80"/>
      <c r="X2608" s="80"/>
      <c r="Y2608" s="80"/>
      <c r="Z2608" s="80"/>
      <c r="AA2608" s="80"/>
      <c r="AB2608" s="80"/>
      <c r="AC2608" s="80"/>
      <c r="AD2608" s="80"/>
      <c r="AE2608" s="80"/>
      <c r="AF2608" s="80"/>
      <c r="AG2608" s="80"/>
      <c r="AH2608" s="80"/>
      <c r="AI2608" s="80"/>
      <c r="AJ2608" s="80"/>
      <c r="AK2608" s="80"/>
      <c r="AL2608" s="80"/>
      <c r="AM2608" s="80"/>
      <c r="AN2608" s="80"/>
      <c r="AO2608" s="80"/>
      <c r="AP2608" s="80"/>
      <c r="AQ2608" s="80"/>
      <c r="AR2608" s="80"/>
      <c r="AS2608" s="80"/>
      <c r="AT2608" s="80"/>
      <c r="AU2608" s="80"/>
      <c r="AV2608" s="80"/>
      <c r="AW2608" s="80"/>
      <c r="AX2608" s="80"/>
      <c r="AY2608" s="80"/>
      <c r="AZ2608" s="80"/>
      <c r="BA2608" s="80"/>
      <c r="BB2608" s="80"/>
      <c r="BC2608" s="80"/>
      <c r="BD2608" s="80"/>
      <c r="BE2608" s="80"/>
      <c r="BF2608" s="80"/>
      <c r="BG2608" s="80"/>
      <c r="BH2608" s="80"/>
      <c r="BI2608" s="80"/>
      <c r="BJ2608" s="80"/>
      <c r="BK2608" s="80"/>
      <c r="BL2608" s="80"/>
      <c r="BM2608" s="80"/>
      <c r="BN2608" s="80"/>
      <c r="BO2608" s="80"/>
      <c r="BP2608" s="80"/>
      <c r="BQ2608" s="80"/>
      <c r="BR2608" s="80"/>
      <c r="BS2608" s="80"/>
      <c r="BT2608" s="80"/>
      <c r="BU2608" s="80"/>
      <c r="BV2608" s="80"/>
      <c r="BW2608" s="80"/>
      <c r="BX2608" s="80"/>
      <c r="BY2608" s="80"/>
      <c r="BZ2608" s="80"/>
      <c r="CA2608" s="80"/>
      <c r="CB2608" s="80"/>
      <c r="CC2608" s="80"/>
      <c r="CD2608" s="80"/>
      <c r="CE2608" s="80"/>
      <c r="CF2608" s="80"/>
      <c r="CG2608" s="80"/>
      <c r="CH2608" s="80"/>
      <c r="CI2608" s="80"/>
      <c r="CJ2608" s="80"/>
      <c r="CK2608" s="80"/>
      <c r="CL2608" s="80"/>
      <c r="CN2608" s="60"/>
      <c r="CO2608" s="179"/>
      <c r="CP2608" s="179"/>
      <c r="CQ2608" s="179"/>
      <c r="CR2608" s="179"/>
      <c r="CS2608" s="179"/>
      <c r="CT2608" s="179"/>
      <c r="CU2608" s="179"/>
      <c r="CV2608" s="179"/>
      <c r="CW2608" s="179"/>
      <c r="CX2608" s="179"/>
      <c r="CY2608" s="179"/>
      <c r="CZ2608" s="179"/>
      <c r="DA2608" s="179"/>
      <c r="DB2608" s="179"/>
      <c r="DC2608" s="179"/>
      <c r="DD2608" s="179"/>
      <c r="DE2608" s="179"/>
      <c r="DF2608" s="179"/>
      <c r="DG2608" s="179"/>
      <c r="DH2608" s="179"/>
      <c r="DI2608" s="179"/>
      <c r="DJ2608" s="179"/>
      <c r="DK2608" s="179"/>
      <c r="DL2608" s="179"/>
    </row>
    <row r="2609" spans="5:116" x14ac:dyDescent="0.4">
      <c r="E2609" s="8"/>
      <c r="G2609" s="136"/>
      <c r="H2609" s="12"/>
      <c r="I2609" s="60"/>
      <c r="J2609" s="60"/>
      <c r="K2609" s="15"/>
      <c r="L2609" s="15"/>
      <c r="M2609" s="15"/>
      <c r="N2609" s="15"/>
      <c r="O2609" s="15"/>
      <c r="P2609" s="15"/>
      <c r="R2609" s="15"/>
      <c r="S2609" s="80"/>
      <c r="T2609" s="80"/>
      <c r="U2609" s="80"/>
      <c r="V2609" s="80"/>
      <c r="W2609" s="80"/>
      <c r="X2609" s="80"/>
      <c r="Y2609" s="80"/>
      <c r="Z2609" s="80"/>
      <c r="AA2609" s="80"/>
      <c r="AB2609" s="80"/>
      <c r="AC2609" s="80"/>
      <c r="AD2609" s="80"/>
      <c r="AE2609" s="80"/>
      <c r="AF2609" s="80"/>
      <c r="AG2609" s="80"/>
      <c r="AH2609" s="80"/>
      <c r="AI2609" s="80"/>
      <c r="AJ2609" s="80"/>
      <c r="AK2609" s="80"/>
      <c r="AL2609" s="80"/>
      <c r="AM2609" s="80"/>
      <c r="AN2609" s="80"/>
      <c r="AO2609" s="80"/>
      <c r="AP2609" s="80"/>
      <c r="AQ2609" s="80"/>
      <c r="AR2609" s="80"/>
      <c r="AS2609" s="80"/>
      <c r="AT2609" s="80"/>
      <c r="AU2609" s="80"/>
      <c r="AV2609" s="80"/>
      <c r="AW2609" s="80"/>
      <c r="AX2609" s="80"/>
      <c r="AY2609" s="80"/>
      <c r="AZ2609" s="80"/>
      <c r="BA2609" s="80"/>
      <c r="BB2609" s="80"/>
      <c r="BC2609" s="80"/>
      <c r="BD2609" s="80"/>
      <c r="BE2609" s="80"/>
      <c r="BF2609" s="80"/>
      <c r="BG2609" s="80"/>
      <c r="BH2609" s="80"/>
      <c r="BI2609" s="80"/>
      <c r="BJ2609" s="80"/>
      <c r="BK2609" s="80"/>
      <c r="BL2609" s="80"/>
      <c r="BM2609" s="80"/>
      <c r="BN2609" s="80"/>
      <c r="BO2609" s="80"/>
      <c r="BP2609" s="80"/>
      <c r="BQ2609" s="80"/>
      <c r="BR2609" s="80"/>
      <c r="BS2609" s="80"/>
      <c r="BT2609" s="80"/>
      <c r="BU2609" s="80"/>
      <c r="BV2609" s="80"/>
      <c r="BW2609" s="80"/>
      <c r="BX2609" s="80"/>
      <c r="BY2609" s="80"/>
      <c r="BZ2609" s="80"/>
      <c r="CA2609" s="80"/>
      <c r="CB2609" s="80"/>
      <c r="CC2609" s="80"/>
      <c r="CD2609" s="80"/>
      <c r="CE2609" s="80"/>
      <c r="CF2609" s="80"/>
      <c r="CG2609" s="80"/>
      <c r="CH2609" s="80"/>
      <c r="CI2609" s="80"/>
      <c r="CJ2609" s="80"/>
      <c r="CK2609" s="80"/>
      <c r="CL2609" s="80"/>
      <c r="CN2609" s="60"/>
      <c r="CO2609" s="179"/>
      <c r="CP2609" s="179"/>
      <c r="CQ2609" s="179"/>
      <c r="CR2609" s="179"/>
      <c r="CS2609" s="179"/>
      <c r="CT2609" s="179"/>
      <c r="CU2609" s="179"/>
      <c r="CV2609" s="179"/>
      <c r="CW2609" s="179"/>
      <c r="CX2609" s="179"/>
      <c r="CY2609" s="179"/>
      <c r="CZ2609" s="179"/>
      <c r="DA2609" s="179"/>
      <c r="DB2609" s="179"/>
      <c r="DC2609" s="179"/>
      <c r="DD2609" s="179"/>
      <c r="DE2609" s="179"/>
      <c r="DF2609" s="179"/>
      <c r="DG2609" s="179"/>
      <c r="DH2609" s="179"/>
      <c r="DI2609" s="179"/>
      <c r="DJ2609" s="179"/>
      <c r="DK2609" s="179"/>
      <c r="DL2609" s="179"/>
    </row>
    <row r="2610" spans="5:116" x14ac:dyDescent="0.4">
      <c r="E2610" s="8"/>
      <c r="G2610" s="136"/>
      <c r="H2610" s="12"/>
      <c r="I2610" s="60"/>
      <c r="J2610" s="60"/>
      <c r="K2610" s="15"/>
      <c r="L2610" s="15"/>
      <c r="M2610" s="15"/>
      <c r="N2610" s="15"/>
      <c r="O2610" s="15"/>
      <c r="P2610" s="15"/>
      <c r="R2610" s="15"/>
      <c r="S2610" s="80"/>
      <c r="T2610" s="80"/>
      <c r="U2610" s="80"/>
      <c r="V2610" s="80"/>
      <c r="W2610" s="80"/>
      <c r="X2610" s="80"/>
      <c r="Y2610" s="80"/>
      <c r="Z2610" s="80"/>
      <c r="AA2610" s="80"/>
      <c r="AB2610" s="80"/>
      <c r="AC2610" s="80"/>
      <c r="AD2610" s="80"/>
      <c r="AE2610" s="80"/>
      <c r="AF2610" s="80"/>
      <c r="AG2610" s="80"/>
      <c r="AH2610" s="80"/>
      <c r="AI2610" s="80"/>
      <c r="AJ2610" s="80"/>
      <c r="AK2610" s="80"/>
      <c r="AL2610" s="80"/>
      <c r="AM2610" s="80"/>
      <c r="AN2610" s="80"/>
      <c r="AO2610" s="80"/>
      <c r="AP2610" s="80"/>
      <c r="AQ2610" s="80"/>
      <c r="AR2610" s="80"/>
      <c r="AS2610" s="80"/>
      <c r="AT2610" s="80"/>
      <c r="AU2610" s="80"/>
      <c r="AV2610" s="80"/>
      <c r="AW2610" s="80"/>
      <c r="AX2610" s="80"/>
      <c r="AY2610" s="80"/>
      <c r="AZ2610" s="80"/>
      <c r="BA2610" s="80"/>
      <c r="BB2610" s="80"/>
      <c r="BC2610" s="80"/>
      <c r="BD2610" s="80"/>
      <c r="BE2610" s="80"/>
      <c r="BF2610" s="80"/>
      <c r="BG2610" s="80"/>
      <c r="BH2610" s="80"/>
      <c r="BI2610" s="80"/>
      <c r="BJ2610" s="80"/>
      <c r="BK2610" s="80"/>
      <c r="BL2610" s="80"/>
      <c r="BM2610" s="80"/>
      <c r="BN2610" s="80"/>
      <c r="BO2610" s="80"/>
      <c r="BP2610" s="80"/>
      <c r="BQ2610" s="80"/>
      <c r="BR2610" s="80"/>
      <c r="BS2610" s="80"/>
      <c r="BT2610" s="80"/>
      <c r="BU2610" s="80"/>
      <c r="BV2610" s="80"/>
      <c r="BW2610" s="80"/>
      <c r="BX2610" s="80"/>
      <c r="BY2610" s="80"/>
      <c r="BZ2610" s="80"/>
      <c r="CA2610" s="80"/>
      <c r="CB2610" s="80"/>
      <c r="CC2610" s="80"/>
      <c r="CD2610" s="80"/>
      <c r="CE2610" s="80"/>
      <c r="CF2610" s="80"/>
      <c r="CG2610" s="80"/>
      <c r="CH2610" s="80"/>
      <c r="CI2610" s="80"/>
      <c r="CJ2610" s="80"/>
      <c r="CK2610" s="80"/>
      <c r="CL2610" s="80"/>
      <c r="CN2610" s="60"/>
      <c r="CO2610" s="179"/>
      <c r="CP2610" s="179"/>
      <c r="CQ2610" s="179"/>
      <c r="CR2610" s="179"/>
      <c r="CS2610" s="179"/>
      <c r="CT2610" s="179"/>
      <c r="CU2610" s="179"/>
      <c r="CV2610" s="179"/>
      <c r="CW2610" s="179"/>
      <c r="CX2610" s="179"/>
      <c r="CY2610" s="179"/>
      <c r="CZ2610" s="179"/>
      <c r="DA2610" s="179"/>
      <c r="DB2610" s="179"/>
      <c r="DC2610" s="179"/>
      <c r="DD2610" s="179"/>
      <c r="DE2610" s="179"/>
      <c r="DF2610" s="179"/>
      <c r="DG2610" s="179"/>
      <c r="DH2610" s="179"/>
      <c r="DI2610" s="179"/>
      <c r="DJ2610" s="179"/>
      <c r="DK2610" s="179"/>
      <c r="DL2610" s="179"/>
    </row>
    <row r="2611" spans="5:116" x14ac:dyDescent="0.4">
      <c r="E2611" s="8"/>
      <c r="G2611" s="136"/>
      <c r="H2611" s="12"/>
      <c r="I2611" s="60"/>
      <c r="J2611" s="60"/>
      <c r="K2611" s="15"/>
      <c r="L2611" s="15"/>
      <c r="M2611" s="15"/>
      <c r="N2611" s="15"/>
      <c r="O2611" s="15"/>
      <c r="P2611" s="15"/>
      <c r="R2611" s="15"/>
      <c r="S2611" s="80"/>
      <c r="T2611" s="80"/>
      <c r="U2611" s="80"/>
      <c r="V2611" s="80"/>
      <c r="W2611" s="80"/>
      <c r="X2611" s="80"/>
      <c r="Y2611" s="80"/>
      <c r="Z2611" s="80"/>
      <c r="AA2611" s="80"/>
      <c r="AB2611" s="80"/>
      <c r="AC2611" s="80"/>
      <c r="AD2611" s="80"/>
      <c r="AE2611" s="80"/>
      <c r="AF2611" s="80"/>
      <c r="AG2611" s="80"/>
      <c r="AH2611" s="80"/>
      <c r="AI2611" s="80"/>
      <c r="AJ2611" s="80"/>
      <c r="AK2611" s="80"/>
      <c r="AL2611" s="80"/>
      <c r="AM2611" s="80"/>
      <c r="AN2611" s="80"/>
      <c r="AO2611" s="80"/>
      <c r="AP2611" s="80"/>
      <c r="AQ2611" s="80"/>
      <c r="AR2611" s="80"/>
      <c r="AS2611" s="80"/>
      <c r="AT2611" s="80"/>
      <c r="AU2611" s="80"/>
      <c r="AV2611" s="80"/>
      <c r="AW2611" s="80"/>
      <c r="AX2611" s="80"/>
      <c r="AY2611" s="80"/>
      <c r="AZ2611" s="80"/>
      <c r="BA2611" s="80"/>
      <c r="BB2611" s="80"/>
      <c r="BC2611" s="80"/>
      <c r="BD2611" s="80"/>
      <c r="BE2611" s="80"/>
      <c r="BF2611" s="80"/>
      <c r="BG2611" s="80"/>
      <c r="BH2611" s="80"/>
      <c r="BI2611" s="80"/>
      <c r="BJ2611" s="80"/>
      <c r="BK2611" s="80"/>
      <c r="BL2611" s="80"/>
      <c r="BM2611" s="80"/>
      <c r="BN2611" s="80"/>
      <c r="BO2611" s="80"/>
      <c r="BP2611" s="80"/>
      <c r="BQ2611" s="80"/>
      <c r="BR2611" s="80"/>
      <c r="BS2611" s="80"/>
      <c r="BT2611" s="80"/>
      <c r="BU2611" s="80"/>
      <c r="BV2611" s="80"/>
      <c r="BW2611" s="80"/>
      <c r="BX2611" s="80"/>
      <c r="BY2611" s="80"/>
      <c r="BZ2611" s="80"/>
      <c r="CA2611" s="80"/>
      <c r="CB2611" s="80"/>
      <c r="CC2611" s="80"/>
      <c r="CD2611" s="80"/>
      <c r="CE2611" s="80"/>
      <c r="CF2611" s="80"/>
      <c r="CG2611" s="80"/>
      <c r="CH2611" s="80"/>
      <c r="CI2611" s="80"/>
      <c r="CJ2611" s="80"/>
      <c r="CK2611" s="80"/>
      <c r="CL2611" s="80"/>
      <c r="CN2611" s="60"/>
      <c r="CO2611" s="179"/>
      <c r="CP2611" s="179"/>
      <c r="CQ2611" s="179"/>
      <c r="CR2611" s="179"/>
      <c r="CS2611" s="179"/>
      <c r="CT2611" s="179"/>
      <c r="CU2611" s="179"/>
      <c r="CV2611" s="179"/>
      <c r="CW2611" s="179"/>
      <c r="CX2611" s="179"/>
      <c r="CY2611" s="179"/>
      <c r="CZ2611" s="179"/>
      <c r="DA2611" s="179"/>
      <c r="DB2611" s="179"/>
      <c r="DC2611" s="179"/>
      <c r="DD2611" s="179"/>
      <c r="DE2611" s="179"/>
      <c r="DF2611" s="179"/>
      <c r="DG2611" s="179"/>
      <c r="DH2611" s="179"/>
      <c r="DI2611" s="179"/>
      <c r="DJ2611" s="179"/>
      <c r="DK2611" s="179"/>
      <c r="DL2611" s="179"/>
    </row>
    <row r="2612" spans="5:116" x14ac:dyDescent="0.4">
      <c r="E2612" s="8"/>
      <c r="G2612" s="136"/>
      <c r="H2612" s="12"/>
      <c r="I2612" s="60"/>
      <c r="J2612" s="60"/>
      <c r="K2612" s="15"/>
      <c r="L2612" s="15"/>
      <c r="M2612" s="15"/>
      <c r="N2612" s="15"/>
      <c r="O2612" s="15"/>
      <c r="P2612" s="15"/>
      <c r="R2612" s="15"/>
      <c r="S2612" s="80"/>
      <c r="T2612" s="80"/>
      <c r="U2612" s="80"/>
      <c r="V2612" s="80"/>
      <c r="W2612" s="80"/>
      <c r="X2612" s="80"/>
      <c r="Y2612" s="80"/>
      <c r="Z2612" s="80"/>
      <c r="AA2612" s="80"/>
      <c r="AB2612" s="80"/>
      <c r="AC2612" s="80"/>
      <c r="AD2612" s="80"/>
      <c r="AE2612" s="80"/>
      <c r="AF2612" s="80"/>
      <c r="AG2612" s="80"/>
      <c r="AH2612" s="80"/>
      <c r="AI2612" s="80"/>
      <c r="AJ2612" s="80"/>
      <c r="AK2612" s="80"/>
      <c r="AL2612" s="80"/>
      <c r="AM2612" s="80"/>
      <c r="AN2612" s="80"/>
      <c r="AO2612" s="80"/>
      <c r="AP2612" s="80"/>
      <c r="AQ2612" s="80"/>
      <c r="AR2612" s="80"/>
      <c r="AS2612" s="80"/>
      <c r="AT2612" s="80"/>
      <c r="AU2612" s="80"/>
      <c r="AV2612" s="80"/>
      <c r="AW2612" s="80"/>
      <c r="AX2612" s="80"/>
      <c r="AY2612" s="80"/>
      <c r="AZ2612" s="80"/>
      <c r="BA2612" s="80"/>
      <c r="BB2612" s="80"/>
      <c r="BC2612" s="80"/>
      <c r="BD2612" s="80"/>
      <c r="BE2612" s="80"/>
      <c r="BF2612" s="80"/>
      <c r="BG2612" s="80"/>
      <c r="BH2612" s="80"/>
      <c r="BI2612" s="80"/>
      <c r="BJ2612" s="80"/>
      <c r="BK2612" s="80"/>
      <c r="BL2612" s="80"/>
      <c r="BM2612" s="80"/>
      <c r="BN2612" s="80"/>
      <c r="BO2612" s="80"/>
      <c r="BP2612" s="80"/>
      <c r="BQ2612" s="80"/>
      <c r="BR2612" s="80"/>
      <c r="BS2612" s="80"/>
      <c r="BT2612" s="80"/>
      <c r="BU2612" s="80"/>
      <c r="BV2612" s="80"/>
      <c r="BW2612" s="80"/>
      <c r="BX2612" s="80"/>
      <c r="BY2612" s="80"/>
      <c r="BZ2612" s="80"/>
      <c r="CA2612" s="80"/>
      <c r="CB2612" s="80"/>
      <c r="CC2612" s="80"/>
      <c r="CD2612" s="80"/>
      <c r="CE2612" s="80"/>
      <c r="CF2612" s="80"/>
      <c r="CG2612" s="80"/>
      <c r="CH2612" s="80"/>
      <c r="CI2612" s="80"/>
      <c r="CJ2612" s="80"/>
      <c r="CK2612" s="80"/>
      <c r="CL2612" s="80"/>
      <c r="CN2612" s="60"/>
      <c r="CO2612" s="179"/>
      <c r="CP2612" s="179"/>
      <c r="CQ2612" s="179"/>
      <c r="CR2612" s="179"/>
      <c r="CS2612" s="179"/>
      <c r="CT2612" s="179"/>
      <c r="CU2612" s="179"/>
      <c r="CV2612" s="179"/>
      <c r="CW2612" s="179"/>
      <c r="CX2612" s="179"/>
      <c r="CY2612" s="179"/>
      <c r="CZ2612" s="179"/>
      <c r="DA2612" s="179"/>
      <c r="DB2612" s="179"/>
      <c r="DC2612" s="179"/>
      <c r="DD2612" s="179"/>
      <c r="DE2612" s="179"/>
      <c r="DF2612" s="179"/>
      <c r="DG2612" s="179"/>
      <c r="DH2612" s="179"/>
      <c r="DI2612" s="179"/>
      <c r="DJ2612" s="179"/>
      <c r="DK2612" s="179"/>
      <c r="DL2612" s="179"/>
    </row>
    <row r="2613" spans="5:116" x14ac:dyDescent="0.4">
      <c r="E2613" s="8"/>
      <c r="G2613" s="136"/>
      <c r="H2613" s="12"/>
      <c r="I2613" s="60"/>
      <c r="J2613" s="60"/>
      <c r="K2613" s="15"/>
      <c r="L2613" s="15"/>
      <c r="M2613" s="15"/>
      <c r="N2613" s="15"/>
      <c r="O2613" s="15"/>
      <c r="P2613" s="15"/>
      <c r="R2613" s="15"/>
      <c r="S2613" s="80"/>
      <c r="T2613" s="80"/>
      <c r="U2613" s="80"/>
      <c r="V2613" s="80"/>
      <c r="W2613" s="80"/>
      <c r="X2613" s="80"/>
      <c r="Y2613" s="80"/>
      <c r="Z2613" s="80"/>
      <c r="AA2613" s="80"/>
      <c r="AB2613" s="80"/>
      <c r="AC2613" s="80"/>
      <c r="AD2613" s="80"/>
      <c r="AE2613" s="80"/>
      <c r="AF2613" s="80"/>
      <c r="AG2613" s="80"/>
      <c r="AH2613" s="80"/>
      <c r="AI2613" s="80"/>
      <c r="AJ2613" s="80"/>
      <c r="AK2613" s="80"/>
      <c r="AL2613" s="80"/>
      <c r="AM2613" s="80"/>
      <c r="AN2613" s="80"/>
      <c r="AO2613" s="80"/>
      <c r="AP2613" s="80"/>
      <c r="AQ2613" s="80"/>
      <c r="AR2613" s="80"/>
      <c r="AS2613" s="80"/>
      <c r="AT2613" s="80"/>
      <c r="AU2613" s="80"/>
      <c r="AV2613" s="80"/>
      <c r="AW2613" s="80"/>
      <c r="AX2613" s="80"/>
      <c r="AY2613" s="80"/>
      <c r="AZ2613" s="80"/>
      <c r="BA2613" s="80"/>
      <c r="BB2613" s="80"/>
      <c r="BC2613" s="80"/>
      <c r="BD2613" s="80"/>
      <c r="BE2613" s="80"/>
      <c r="BF2613" s="80"/>
      <c r="BG2613" s="80"/>
      <c r="BH2613" s="80"/>
      <c r="BI2613" s="80"/>
      <c r="BJ2613" s="80"/>
      <c r="BK2613" s="80"/>
      <c r="BL2613" s="80"/>
      <c r="BM2613" s="80"/>
      <c r="BN2613" s="80"/>
      <c r="BO2613" s="80"/>
      <c r="BP2613" s="80"/>
      <c r="BQ2613" s="80"/>
      <c r="BR2613" s="80"/>
      <c r="BS2613" s="80"/>
      <c r="BT2613" s="80"/>
      <c r="BU2613" s="80"/>
      <c r="BV2613" s="80"/>
      <c r="BW2613" s="80"/>
      <c r="BX2613" s="80"/>
      <c r="BY2613" s="80"/>
      <c r="BZ2613" s="80"/>
      <c r="CA2613" s="80"/>
      <c r="CB2613" s="80"/>
      <c r="CC2613" s="80"/>
      <c r="CD2613" s="80"/>
      <c r="CE2613" s="80"/>
      <c r="CF2613" s="80"/>
      <c r="CG2613" s="80"/>
      <c r="CH2613" s="80"/>
      <c r="CI2613" s="80"/>
      <c r="CJ2613" s="80"/>
      <c r="CK2613" s="80"/>
      <c r="CL2613" s="80"/>
      <c r="CN2613" s="60"/>
      <c r="CO2613" s="179"/>
      <c r="CP2613" s="179"/>
      <c r="CQ2613" s="179"/>
      <c r="CR2613" s="179"/>
      <c r="CS2613" s="179"/>
      <c r="CT2613" s="179"/>
      <c r="CU2613" s="179"/>
      <c r="CV2613" s="179"/>
      <c r="CW2613" s="179"/>
      <c r="CX2613" s="179"/>
      <c r="CY2613" s="179"/>
      <c r="CZ2613" s="179"/>
      <c r="DA2613" s="179"/>
      <c r="DB2613" s="179"/>
      <c r="DC2613" s="179"/>
      <c r="DD2613" s="179"/>
      <c r="DE2613" s="179"/>
      <c r="DF2613" s="179"/>
      <c r="DG2613" s="179"/>
      <c r="DH2613" s="179"/>
      <c r="DI2613" s="179"/>
      <c r="DJ2613" s="179"/>
      <c r="DK2613" s="179"/>
      <c r="DL2613" s="179"/>
    </row>
    <row r="2614" spans="5:116" x14ac:dyDescent="0.4">
      <c r="E2614" s="8"/>
      <c r="G2614" s="136"/>
      <c r="H2614" s="12"/>
      <c r="I2614" s="60"/>
      <c r="J2614" s="60"/>
      <c r="K2614" s="15"/>
      <c r="L2614" s="15"/>
      <c r="M2614" s="15"/>
      <c r="N2614" s="15"/>
      <c r="O2614" s="15"/>
      <c r="P2614" s="15"/>
      <c r="R2614" s="15"/>
      <c r="S2614" s="179"/>
      <c r="T2614" s="179"/>
      <c r="U2614" s="179"/>
      <c r="V2614" s="179"/>
      <c r="W2614" s="179"/>
      <c r="X2614" s="179"/>
      <c r="Y2614" s="179"/>
      <c r="Z2614" s="179"/>
      <c r="AA2614" s="179"/>
      <c r="AB2614" s="179"/>
      <c r="AC2614" s="179"/>
      <c r="AD2614" s="179"/>
      <c r="AE2614" s="179"/>
      <c r="AF2614" s="179"/>
      <c r="AG2614" s="179"/>
      <c r="AH2614" s="179"/>
      <c r="AI2614" s="179"/>
      <c r="AJ2614" s="179"/>
      <c r="AK2614" s="179"/>
      <c r="AL2614" s="179"/>
      <c r="AM2614" s="179"/>
      <c r="AN2614" s="179"/>
      <c r="AO2614" s="179"/>
      <c r="AP2614" s="179"/>
      <c r="AQ2614" s="179"/>
      <c r="AR2614" s="179"/>
      <c r="AS2614" s="179"/>
      <c r="AT2614" s="179"/>
      <c r="AU2614" s="179"/>
      <c r="AV2614" s="179"/>
      <c r="AW2614" s="179"/>
      <c r="AX2614" s="179"/>
      <c r="AY2614" s="179"/>
      <c r="AZ2614" s="179"/>
      <c r="BA2614" s="179"/>
      <c r="BB2614" s="179"/>
      <c r="BC2614" s="179"/>
      <c r="BD2614" s="179"/>
      <c r="BE2614" s="179"/>
      <c r="BF2614" s="179"/>
      <c r="BG2614" s="179"/>
      <c r="BH2614" s="179"/>
      <c r="BI2614" s="179"/>
      <c r="BJ2614" s="179"/>
      <c r="BK2614" s="179"/>
      <c r="BL2614" s="179"/>
      <c r="BM2614" s="179"/>
      <c r="BN2614" s="179"/>
      <c r="BO2614" s="179"/>
      <c r="BP2614" s="179"/>
      <c r="BQ2614" s="179"/>
      <c r="BR2614" s="179"/>
      <c r="BS2614" s="179"/>
      <c r="BT2614" s="179"/>
      <c r="BU2614" s="179"/>
      <c r="BV2614" s="179"/>
      <c r="BW2614" s="179"/>
      <c r="BX2614" s="179"/>
      <c r="BY2614" s="179"/>
      <c r="BZ2614" s="179"/>
      <c r="CA2614" s="179"/>
      <c r="CB2614" s="179"/>
      <c r="CC2614" s="179"/>
      <c r="CD2614" s="179"/>
      <c r="CE2614" s="179"/>
      <c r="CF2614" s="179"/>
      <c r="CG2614" s="179"/>
      <c r="CH2614" s="179"/>
      <c r="CI2614" s="179"/>
      <c r="CJ2614" s="179"/>
      <c r="CK2614" s="179"/>
      <c r="CL2614" s="179"/>
      <c r="CN2614" s="60"/>
      <c r="CO2614" s="179"/>
      <c r="CP2614" s="179"/>
      <c r="CQ2614" s="179"/>
      <c r="CR2614" s="179"/>
      <c r="CS2614" s="179"/>
      <c r="CT2614" s="179"/>
      <c r="CU2614" s="179"/>
      <c r="CV2614" s="179"/>
      <c r="CW2614" s="179"/>
      <c r="CX2614" s="179"/>
      <c r="CY2614" s="179"/>
      <c r="CZ2614" s="179"/>
      <c r="DA2614" s="179"/>
      <c r="DB2614" s="179"/>
      <c r="DC2614" s="179"/>
      <c r="DD2614" s="179"/>
      <c r="DE2614" s="179"/>
      <c r="DF2614" s="179"/>
      <c r="DG2614" s="179"/>
      <c r="DH2614" s="179"/>
      <c r="DI2614" s="179"/>
      <c r="DJ2614" s="179"/>
      <c r="DK2614" s="179"/>
      <c r="DL2614" s="179"/>
    </row>
    <row r="2615" spans="5:116" x14ac:dyDescent="0.4">
      <c r="E2615" s="8"/>
      <c r="G2615" s="136"/>
      <c r="H2615" s="12"/>
      <c r="I2615" s="60"/>
      <c r="J2615" s="60"/>
      <c r="K2615" s="15"/>
      <c r="L2615" s="15"/>
      <c r="M2615" s="15"/>
      <c r="N2615" s="15"/>
      <c r="O2615" s="15"/>
      <c r="P2615" s="15"/>
      <c r="R2615" s="15"/>
      <c r="S2615" s="179"/>
      <c r="T2615" s="179"/>
      <c r="U2615" s="179"/>
      <c r="V2615" s="179"/>
      <c r="W2615" s="179"/>
      <c r="X2615" s="179"/>
      <c r="Y2615" s="179"/>
      <c r="Z2615" s="179"/>
      <c r="AA2615" s="179"/>
      <c r="AB2615" s="179"/>
      <c r="AC2615" s="179"/>
      <c r="AD2615" s="179"/>
      <c r="AE2615" s="179"/>
      <c r="AF2615" s="179"/>
      <c r="AG2615" s="179"/>
      <c r="AH2615" s="179"/>
      <c r="AI2615" s="179"/>
      <c r="AJ2615" s="179"/>
      <c r="AK2615" s="179"/>
      <c r="AL2615" s="179"/>
      <c r="AM2615" s="179"/>
      <c r="AN2615" s="179"/>
      <c r="AO2615" s="179"/>
      <c r="AP2615" s="179"/>
      <c r="AQ2615" s="179"/>
      <c r="AR2615" s="179"/>
      <c r="AS2615" s="179"/>
      <c r="AT2615" s="179"/>
      <c r="AU2615" s="179"/>
      <c r="AV2615" s="179"/>
      <c r="AW2615" s="179"/>
      <c r="AX2615" s="179"/>
      <c r="AY2615" s="179"/>
      <c r="AZ2615" s="179"/>
      <c r="BA2615" s="179"/>
      <c r="BB2615" s="179"/>
      <c r="BC2615" s="179"/>
      <c r="BD2615" s="179"/>
      <c r="BE2615" s="179"/>
      <c r="BF2615" s="179"/>
      <c r="BG2615" s="179"/>
      <c r="BH2615" s="179"/>
      <c r="BI2615" s="179"/>
      <c r="BJ2615" s="179"/>
      <c r="BK2615" s="179"/>
      <c r="BL2615" s="179"/>
      <c r="BM2615" s="179"/>
      <c r="BN2615" s="179"/>
      <c r="BO2615" s="179"/>
      <c r="BP2615" s="179"/>
      <c r="BQ2615" s="179"/>
      <c r="BR2615" s="179"/>
      <c r="BS2615" s="179"/>
      <c r="BT2615" s="179"/>
      <c r="BU2615" s="179"/>
      <c r="BV2615" s="179"/>
      <c r="BW2615" s="179"/>
      <c r="BX2615" s="179"/>
      <c r="BY2615" s="179"/>
      <c r="BZ2615" s="179"/>
      <c r="CA2615" s="179"/>
      <c r="CB2615" s="179"/>
      <c r="CC2615" s="179"/>
      <c r="CD2615" s="179"/>
      <c r="CE2615" s="179"/>
      <c r="CF2615" s="179"/>
      <c r="CG2615" s="179"/>
      <c r="CH2615" s="179"/>
      <c r="CI2615" s="179"/>
      <c r="CJ2615" s="179"/>
      <c r="CK2615" s="179"/>
      <c r="CL2615" s="179"/>
      <c r="CN2615" s="60"/>
      <c r="CO2615" s="179"/>
      <c r="CP2615" s="179"/>
      <c r="CQ2615" s="179"/>
      <c r="CR2615" s="179"/>
      <c r="CS2615" s="179"/>
      <c r="CT2615" s="179"/>
      <c r="CU2615" s="179"/>
      <c r="CV2615" s="179"/>
      <c r="CW2615" s="179"/>
      <c r="CX2615" s="179"/>
      <c r="CY2615" s="179"/>
      <c r="CZ2615" s="179"/>
      <c r="DA2615" s="179"/>
      <c r="DB2615" s="179"/>
      <c r="DC2615" s="179"/>
      <c r="DD2615" s="179"/>
      <c r="DE2615" s="179"/>
      <c r="DF2615" s="179"/>
      <c r="DG2615" s="179"/>
      <c r="DH2615" s="179"/>
      <c r="DI2615" s="179"/>
      <c r="DJ2615" s="179"/>
      <c r="DK2615" s="179"/>
      <c r="DL2615" s="179"/>
    </row>
    <row r="2616" spans="5:116" x14ac:dyDescent="0.4">
      <c r="E2616" s="8"/>
      <c r="G2616" s="136"/>
      <c r="H2616" s="12"/>
      <c r="I2616" s="60"/>
      <c r="J2616" s="60"/>
      <c r="K2616" s="15"/>
      <c r="L2616" s="15"/>
      <c r="M2616" s="15"/>
      <c r="N2616" s="15"/>
      <c r="O2616" s="15"/>
      <c r="P2616" s="15"/>
      <c r="R2616" s="15"/>
      <c r="S2616" s="179"/>
      <c r="T2616" s="179"/>
      <c r="U2616" s="179"/>
      <c r="V2616" s="179"/>
      <c r="W2616" s="179"/>
      <c r="X2616" s="179"/>
      <c r="Y2616" s="179"/>
      <c r="Z2616" s="179"/>
      <c r="AA2616" s="179"/>
      <c r="AB2616" s="179"/>
      <c r="AC2616" s="179"/>
      <c r="AD2616" s="179"/>
      <c r="AE2616" s="179"/>
      <c r="AF2616" s="179"/>
      <c r="AG2616" s="179"/>
      <c r="AH2616" s="179"/>
      <c r="AI2616" s="179"/>
      <c r="AJ2616" s="179"/>
      <c r="AK2616" s="179"/>
      <c r="AL2616" s="179"/>
      <c r="AM2616" s="179"/>
      <c r="AN2616" s="179"/>
      <c r="AO2616" s="179"/>
      <c r="AP2616" s="179"/>
      <c r="AQ2616" s="179"/>
      <c r="AR2616" s="179"/>
      <c r="AS2616" s="179"/>
      <c r="AT2616" s="179"/>
      <c r="AU2616" s="179"/>
      <c r="AV2616" s="179"/>
      <c r="AW2616" s="179"/>
      <c r="AX2616" s="179"/>
      <c r="AY2616" s="179"/>
      <c r="AZ2616" s="179"/>
      <c r="BA2616" s="179"/>
      <c r="BB2616" s="179"/>
      <c r="BC2616" s="179"/>
      <c r="BD2616" s="179"/>
      <c r="BE2616" s="179"/>
      <c r="BF2616" s="179"/>
      <c r="BG2616" s="179"/>
      <c r="BH2616" s="179"/>
      <c r="BI2616" s="179"/>
      <c r="BJ2616" s="179"/>
      <c r="BK2616" s="179"/>
      <c r="BL2616" s="179"/>
      <c r="BM2616" s="179"/>
      <c r="BN2616" s="179"/>
      <c r="BO2616" s="179"/>
      <c r="BP2616" s="179"/>
      <c r="BQ2616" s="179"/>
      <c r="BR2616" s="179"/>
      <c r="BS2616" s="179"/>
      <c r="BT2616" s="179"/>
      <c r="BU2616" s="179"/>
      <c r="BV2616" s="179"/>
      <c r="BW2616" s="179"/>
      <c r="BX2616" s="179"/>
      <c r="BY2616" s="179"/>
      <c r="BZ2616" s="179"/>
      <c r="CA2616" s="179"/>
      <c r="CB2616" s="179"/>
      <c r="CC2616" s="179"/>
      <c r="CD2616" s="179"/>
      <c r="CE2616" s="179"/>
      <c r="CF2616" s="179"/>
      <c r="CG2616" s="179"/>
      <c r="CH2616" s="179"/>
      <c r="CI2616" s="179"/>
      <c r="CJ2616" s="179"/>
      <c r="CK2616" s="179"/>
      <c r="CL2616" s="179"/>
      <c r="CN2616" s="60"/>
      <c r="CO2616" s="179"/>
      <c r="CP2616" s="179"/>
      <c r="CQ2616" s="179"/>
      <c r="CR2616" s="179"/>
      <c r="CS2616" s="179"/>
      <c r="CT2616" s="179"/>
      <c r="CU2616" s="179"/>
      <c r="CV2616" s="179"/>
      <c r="CW2616" s="179"/>
      <c r="CX2616" s="179"/>
      <c r="CY2616" s="179"/>
      <c r="CZ2616" s="179"/>
      <c r="DA2616" s="179"/>
      <c r="DB2616" s="179"/>
      <c r="DC2616" s="179"/>
      <c r="DD2616" s="179"/>
      <c r="DE2616" s="179"/>
      <c r="DF2616" s="179"/>
      <c r="DG2616" s="179"/>
      <c r="DH2616" s="179"/>
      <c r="DI2616" s="179"/>
      <c r="DJ2616" s="179"/>
      <c r="DK2616" s="179"/>
      <c r="DL2616" s="179"/>
    </row>
    <row r="2617" spans="5:116" x14ac:dyDescent="0.4">
      <c r="E2617" s="8"/>
      <c r="G2617" s="136"/>
      <c r="H2617" s="12"/>
      <c r="I2617" s="60"/>
      <c r="J2617" s="60"/>
      <c r="K2617" s="15"/>
      <c r="L2617" s="15"/>
      <c r="M2617" s="15"/>
      <c r="N2617" s="15"/>
      <c r="O2617" s="15"/>
      <c r="P2617" s="15"/>
      <c r="R2617" s="15"/>
      <c r="S2617" s="179"/>
      <c r="T2617" s="179"/>
      <c r="U2617" s="179"/>
      <c r="V2617" s="179"/>
      <c r="W2617" s="179"/>
      <c r="X2617" s="179"/>
      <c r="Y2617" s="179"/>
      <c r="Z2617" s="179"/>
      <c r="AA2617" s="179"/>
      <c r="AB2617" s="179"/>
      <c r="AC2617" s="179"/>
      <c r="AD2617" s="179"/>
      <c r="AE2617" s="179"/>
      <c r="AF2617" s="179"/>
      <c r="AG2617" s="179"/>
      <c r="AH2617" s="179"/>
      <c r="AI2617" s="179"/>
      <c r="AJ2617" s="179"/>
      <c r="AK2617" s="179"/>
      <c r="AL2617" s="179"/>
      <c r="AM2617" s="179"/>
      <c r="AN2617" s="179"/>
      <c r="AO2617" s="179"/>
      <c r="AP2617" s="179"/>
      <c r="AQ2617" s="179"/>
      <c r="AR2617" s="179"/>
      <c r="AS2617" s="179"/>
      <c r="AT2617" s="179"/>
      <c r="AU2617" s="179"/>
      <c r="AV2617" s="179"/>
      <c r="AW2617" s="179"/>
      <c r="AX2617" s="179"/>
      <c r="AY2617" s="179"/>
      <c r="AZ2617" s="179"/>
      <c r="BA2617" s="179"/>
      <c r="BB2617" s="179"/>
      <c r="BC2617" s="179"/>
      <c r="BD2617" s="179"/>
      <c r="BE2617" s="179"/>
      <c r="BF2617" s="179"/>
      <c r="BG2617" s="179"/>
      <c r="BH2617" s="179"/>
      <c r="BI2617" s="179"/>
      <c r="BJ2617" s="179"/>
      <c r="BK2617" s="179"/>
      <c r="BL2617" s="179"/>
      <c r="BM2617" s="179"/>
      <c r="BN2617" s="179"/>
      <c r="BO2617" s="179"/>
      <c r="BP2617" s="179"/>
      <c r="BQ2617" s="179"/>
      <c r="BR2617" s="179"/>
      <c r="BS2617" s="179"/>
      <c r="BT2617" s="179"/>
      <c r="BU2617" s="179"/>
      <c r="BV2617" s="179"/>
      <c r="BW2617" s="179"/>
      <c r="BX2617" s="179"/>
      <c r="BY2617" s="179"/>
      <c r="BZ2617" s="179"/>
      <c r="CA2617" s="179"/>
      <c r="CB2617" s="179"/>
      <c r="CC2617" s="179"/>
      <c r="CD2617" s="179"/>
      <c r="CE2617" s="179"/>
      <c r="CF2617" s="179"/>
      <c r="CG2617" s="179"/>
      <c r="CH2617" s="179"/>
      <c r="CI2617" s="179"/>
      <c r="CJ2617" s="179"/>
      <c r="CK2617" s="179"/>
      <c r="CL2617" s="179"/>
      <c r="CN2617" s="60"/>
      <c r="CO2617" s="179"/>
      <c r="CP2617" s="179"/>
      <c r="CQ2617" s="179"/>
      <c r="CR2617" s="179"/>
      <c r="CS2617" s="179"/>
      <c r="CT2617" s="179"/>
      <c r="CU2617" s="179"/>
      <c r="CV2617" s="179"/>
      <c r="CW2617" s="179"/>
      <c r="CX2617" s="179"/>
      <c r="CY2617" s="179"/>
      <c r="CZ2617" s="179"/>
      <c r="DA2617" s="179"/>
      <c r="DB2617" s="179"/>
      <c r="DC2617" s="179"/>
      <c r="DD2617" s="179"/>
      <c r="DE2617" s="179"/>
      <c r="DF2617" s="179"/>
      <c r="DG2617" s="179"/>
      <c r="DH2617" s="179"/>
      <c r="DI2617" s="179"/>
      <c r="DJ2617" s="179"/>
      <c r="DK2617" s="179"/>
      <c r="DL2617" s="179"/>
    </row>
    <row r="2618" spans="5:116" x14ac:dyDescent="0.4">
      <c r="E2618" s="8"/>
      <c r="G2618" s="136"/>
      <c r="H2618" s="12"/>
      <c r="I2618" s="60"/>
      <c r="J2618" s="60"/>
      <c r="K2618" s="15"/>
      <c r="L2618" s="15"/>
      <c r="M2618" s="15"/>
      <c r="N2618" s="15"/>
      <c r="O2618" s="15"/>
      <c r="P2618" s="15"/>
      <c r="R2618" s="15"/>
      <c r="S2618" s="179"/>
      <c r="T2618" s="179"/>
      <c r="U2618" s="179"/>
      <c r="V2618" s="179"/>
      <c r="W2618" s="179"/>
      <c r="X2618" s="179"/>
      <c r="Y2618" s="179"/>
      <c r="Z2618" s="179"/>
      <c r="AA2618" s="179"/>
      <c r="AB2618" s="179"/>
      <c r="AC2618" s="179"/>
      <c r="AD2618" s="179"/>
      <c r="AE2618" s="179"/>
      <c r="AF2618" s="179"/>
      <c r="AG2618" s="179"/>
      <c r="AH2618" s="179"/>
      <c r="AI2618" s="179"/>
      <c r="AJ2618" s="179"/>
      <c r="AK2618" s="179"/>
      <c r="AL2618" s="179"/>
      <c r="AM2618" s="179"/>
      <c r="AN2618" s="179"/>
      <c r="AO2618" s="179"/>
      <c r="AP2618" s="179"/>
      <c r="AQ2618" s="179"/>
      <c r="AR2618" s="179"/>
      <c r="AS2618" s="179"/>
      <c r="AT2618" s="179"/>
      <c r="AU2618" s="179"/>
      <c r="AV2618" s="179"/>
      <c r="AW2618" s="179"/>
      <c r="AX2618" s="179"/>
      <c r="AY2618" s="179"/>
      <c r="AZ2618" s="179"/>
      <c r="BA2618" s="179"/>
      <c r="BB2618" s="179"/>
      <c r="BC2618" s="179"/>
      <c r="BD2618" s="179"/>
      <c r="BE2618" s="179"/>
      <c r="BF2618" s="179"/>
      <c r="BG2618" s="179"/>
      <c r="BH2618" s="179"/>
      <c r="BI2618" s="179"/>
      <c r="BJ2618" s="179"/>
      <c r="BK2618" s="179"/>
      <c r="BL2618" s="179"/>
      <c r="BM2618" s="179"/>
      <c r="BN2618" s="179"/>
      <c r="BO2618" s="179"/>
      <c r="BP2618" s="179"/>
      <c r="BQ2618" s="179"/>
      <c r="BR2618" s="179"/>
      <c r="BS2618" s="179"/>
      <c r="BT2618" s="179"/>
      <c r="BU2618" s="179"/>
      <c r="BV2618" s="179"/>
      <c r="BW2618" s="179"/>
      <c r="BX2618" s="179"/>
      <c r="BY2618" s="179"/>
      <c r="BZ2618" s="179"/>
      <c r="CA2618" s="179"/>
      <c r="CB2618" s="179"/>
      <c r="CC2618" s="179"/>
      <c r="CD2618" s="179"/>
      <c r="CE2618" s="179"/>
      <c r="CF2618" s="179"/>
      <c r="CG2618" s="179"/>
      <c r="CH2618" s="179"/>
      <c r="CI2618" s="179"/>
      <c r="CJ2618" s="179"/>
      <c r="CK2618" s="179"/>
      <c r="CL2618" s="179"/>
      <c r="CN2618" s="60"/>
      <c r="CO2618" s="179"/>
      <c r="CP2618" s="179"/>
      <c r="CQ2618" s="179"/>
      <c r="CR2618" s="179"/>
      <c r="CS2618" s="179"/>
      <c r="CT2618" s="179"/>
      <c r="CU2618" s="179"/>
      <c r="CV2618" s="179"/>
      <c r="CW2618" s="179"/>
      <c r="CX2618" s="179"/>
      <c r="CY2618" s="179"/>
      <c r="CZ2618" s="179"/>
      <c r="DA2618" s="179"/>
      <c r="DB2618" s="179"/>
      <c r="DC2618" s="179"/>
      <c r="DD2618" s="179"/>
      <c r="DE2618" s="179"/>
      <c r="DF2618" s="179"/>
      <c r="DG2618" s="179"/>
      <c r="DH2618" s="179"/>
      <c r="DI2618" s="179"/>
      <c r="DJ2618" s="179"/>
      <c r="DK2618" s="179"/>
      <c r="DL2618" s="179"/>
    </row>
    <row r="2619" spans="5:116" x14ac:dyDescent="0.4">
      <c r="E2619" s="8"/>
      <c r="G2619" s="136"/>
      <c r="H2619" s="12"/>
      <c r="I2619" s="60"/>
      <c r="J2619" s="60"/>
      <c r="K2619" s="15"/>
      <c r="L2619" s="15"/>
      <c r="M2619" s="15"/>
      <c r="N2619" s="15"/>
      <c r="O2619" s="15"/>
      <c r="P2619" s="15"/>
      <c r="R2619" s="15"/>
      <c r="S2619" s="179"/>
      <c r="T2619" s="179"/>
      <c r="U2619" s="179"/>
      <c r="V2619" s="179"/>
      <c r="W2619" s="179"/>
      <c r="X2619" s="179"/>
      <c r="Y2619" s="179"/>
      <c r="Z2619" s="179"/>
      <c r="AA2619" s="179"/>
      <c r="AB2619" s="179"/>
      <c r="AC2619" s="179"/>
      <c r="AD2619" s="179"/>
      <c r="AE2619" s="179"/>
      <c r="AF2619" s="179"/>
      <c r="AG2619" s="179"/>
      <c r="AH2619" s="179"/>
      <c r="AI2619" s="179"/>
      <c r="AJ2619" s="179"/>
      <c r="AK2619" s="179"/>
      <c r="AL2619" s="179"/>
      <c r="AM2619" s="179"/>
      <c r="AN2619" s="179"/>
      <c r="AO2619" s="179"/>
      <c r="AP2619" s="179"/>
      <c r="AQ2619" s="179"/>
      <c r="AR2619" s="179"/>
      <c r="AS2619" s="179"/>
      <c r="AT2619" s="179"/>
      <c r="AU2619" s="179"/>
      <c r="AV2619" s="179"/>
      <c r="AW2619" s="179"/>
      <c r="AX2619" s="179"/>
      <c r="AY2619" s="179"/>
      <c r="AZ2619" s="179"/>
      <c r="BA2619" s="179"/>
      <c r="BB2619" s="179"/>
      <c r="BC2619" s="179"/>
      <c r="BD2619" s="179"/>
      <c r="BE2619" s="179"/>
      <c r="BF2619" s="179"/>
      <c r="BG2619" s="179"/>
      <c r="BH2619" s="179"/>
      <c r="BI2619" s="179"/>
      <c r="BJ2619" s="179"/>
      <c r="BK2619" s="179"/>
      <c r="BL2619" s="179"/>
      <c r="BM2619" s="179"/>
      <c r="BN2619" s="179"/>
      <c r="BO2619" s="179"/>
      <c r="BP2619" s="179"/>
      <c r="BQ2619" s="179"/>
      <c r="BR2619" s="179"/>
      <c r="BS2619" s="179"/>
      <c r="BT2619" s="179"/>
      <c r="BU2619" s="179"/>
      <c r="BV2619" s="179"/>
      <c r="BW2619" s="179"/>
      <c r="BX2619" s="179"/>
      <c r="BY2619" s="179"/>
      <c r="BZ2619" s="179"/>
      <c r="CA2619" s="179"/>
      <c r="CB2619" s="179"/>
      <c r="CC2619" s="179"/>
      <c r="CD2619" s="179"/>
      <c r="CE2619" s="179"/>
      <c r="CF2619" s="179"/>
      <c r="CG2619" s="179"/>
      <c r="CH2619" s="179"/>
      <c r="CI2619" s="179"/>
      <c r="CJ2619" s="179"/>
      <c r="CK2619" s="179"/>
      <c r="CL2619" s="179"/>
      <c r="CN2619" s="60"/>
      <c r="CO2619" s="179"/>
      <c r="CP2619" s="179"/>
      <c r="CQ2619" s="179"/>
      <c r="CR2619" s="179"/>
      <c r="CS2619" s="179"/>
      <c r="CT2619" s="179"/>
      <c r="CU2619" s="179"/>
      <c r="CV2619" s="179"/>
      <c r="CW2619" s="179"/>
      <c r="CX2619" s="179"/>
      <c r="CY2619" s="179"/>
      <c r="CZ2619" s="179"/>
      <c r="DA2619" s="179"/>
      <c r="DB2619" s="179"/>
      <c r="DC2619" s="179"/>
      <c r="DD2619" s="179"/>
      <c r="DE2619" s="179"/>
      <c r="DF2619" s="179"/>
      <c r="DG2619" s="179"/>
      <c r="DH2619" s="179"/>
      <c r="DI2619" s="179"/>
      <c r="DJ2619" s="179"/>
      <c r="DK2619" s="179"/>
      <c r="DL2619" s="179"/>
    </row>
    <row r="2620" spans="5:116" x14ac:dyDescent="0.4">
      <c r="E2620" s="8"/>
      <c r="G2620" s="136"/>
      <c r="H2620" s="12"/>
      <c r="I2620" s="60"/>
      <c r="J2620" s="60"/>
      <c r="K2620" s="15"/>
      <c r="L2620" s="15"/>
      <c r="M2620" s="15"/>
      <c r="N2620" s="15"/>
      <c r="O2620" s="15"/>
      <c r="P2620" s="15"/>
      <c r="R2620" s="15"/>
      <c r="S2620" s="179"/>
      <c r="T2620" s="179"/>
      <c r="U2620" s="179"/>
      <c r="V2620" s="179"/>
      <c r="W2620" s="179"/>
      <c r="X2620" s="179"/>
      <c r="Y2620" s="179"/>
      <c r="Z2620" s="179"/>
      <c r="AA2620" s="179"/>
      <c r="AB2620" s="179"/>
      <c r="AC2620" s="179"/>
      <c r="AD2620" s="179"/>
      <c r="AE2620" s="179"/>
      <c r="AF2620" s="179"/>
      <c r="AG2620" s="179"/>
      <c r="AH2620" s="179"/>
      <c r="AI2620" s="179"/>
      <c r="AJ2620" s="179"/>
      <c r="AK2620" s="179"/>
      <c r="AL2620" s="179"/>
      <c r="AM2620" s="179"/>
      <c r="AN2620" s="179"/>
      <c r="AO2620" s="179"/>
      <c r="AP2620" s="179"/>
      <c r="AQ2620" s="179"/>
      <c r="AR2620" s="179"/>
      <c r="AS2620" s="179"/>
      <c r="AT2620" s="179"/>
      <c r="AU2620" s="179"/>
      <c r="AV2620" s="179"/>
      <c r="AW2620" s="179"/>
      <c r="AX2620" s="179"/>
      <c r="AY2620" s="179"/>
      <c r="AZ2620" s="179"/>
      <c r="BA2620" s="179"/>
      <c r="BB2620" s="179"/>
      <c r="BC2620" s="179"/>
      <c r="BD2620" s="179"/>
      <c r="BE2620" s="179"/>
      <c r="BF2620" s="179"/>
      <c r="BG2620" s="179"/>
      <c r="BH2620" s="179"/>
      <c r="BI2620" s="179"/>
      <c r="BJ2620" s="179"/>
      <c r="BK2620" s="179"/>
      <c r="BL2620" s="179"/>
      <c r="BM2620" s="179"/>
      <c r="BN2620" s="179"/>
      <c r="BO2620" s="179"/>
      <c r="BP2620" s="179"/>
      <c r="BQ2620" s="179"/>
      <c r="BR2620" s="179"/>
      <c r="BS2620" s="179"/>
      <c r="BT2620" s="179"/>
      <c r="BU2620" s="179"/>
      <c r="BV2620" s="179"/>
      <c r="BW2620" s="179"/>
      <c r="BX2620" s="179"/>
      <c r="BY2620" s="179"/>
      <c r="BZ2620" s="179"/>
      <c r="CA2620" s="179"/>
      <c r="CB2620" s="179"/>
      <c r="CC2620" s="179"/>
      <c r="CD2620" s="179"/>
      <c r="CE2620" s="179"/>
      <c r="CF2620" s="179"/>
      <c r="CG2620" s="179"/>
      <c r="CH2620" s="179"/>
      <c r="CI2620" s="179"/>
      <c r="CJ2620" s="179"/>
      <c r="CK2620" s="179"/>
      <c r="CL2620" s="179"/>
      <c r="CN2620" s="60"/>
      <c r="CO2620" s="179"/>
      <c r="CP2620" s="179"/>
      <c r="CQ2620" s="179"/>
      <c r="CR2620" s="179"/>
      <c r="CS2620" s="179"/>
      <c r="CT2620" s="179"/>
      <c r="CU2620" s="179"/>
      <c r="CV2620" s="179"/>
      <c r="CW2620" s="179"/>
      <c r="CX2620" s="179"/>
      <c r="CY2620" s="179"/>
      <c r="CZ2620" s="179"/>
      <c r="DA2620" s="179"/>
      <c r="DB2620" s="179"/>
      <c r="DC2620" s="179"/>
      <c r="DD2620" s="179"/>
      <c r="DE2620" s="179"/>
      <c r="DF2620" s="179"/>
      <c r="DG2620" s="179"/>
      <c r="DH2620" s="179"/>
      <c r="DI2620" s="179"/>
      <c r="DJ2620" s="179"/>
      <c r="DK2620" s="179"/>
      <c r="DL2620" s="179"/>
    </row>
    <row r="2621" spans="5:116" x14ac:dyDescent="0.4">
      <c r="E2621" s="8"/>
      <c r="G2621" s="136"/>
      <c r="H2621" s="12"/>
      <c r="I2621" s="60"/>
      <c r="J2621" s="60"/>
      <c r="K2621" s="15"/>
      <c r="L2621" s="15"/>
      <c r="M2621" s="15"/>
      <c r="N2621" s="15"/>
      <c r="O2621" s="15"/>
      <c r="P2621" s="15"/>
      <c r="R2621" s="15"/>
      <c r="S2621" s="179"/>
      <c r="T2621" s="179"/>
      <c r="U2621" s="179"/>
      <c r="V2621" s="179"/>
      <c r="W2621" s="179"/>
      <c r="X2621" s="179"/>
      <c r="Y2621" s="179"/>
      <c r="Z2621" s="179"/>
      <c r="AA2621" s="179"/>
      <c r="AB2621" s="179"/>
      <c r="AC2621" s="179"/>
      <c r="AD2621" s="179"/>
      <c r="AE2621" s="179"/>
      <c r="AF2621" s="179"/>
      <c r="AG2621" s="179"/>
      <c r="AH2621" s="179"/>
      <c r="AI2621" s="179"/>
      <c r="AJ2621" s="179"/>
      <c r="AK2621" s="179"/>
      <c r="AL2621" s="179"/>
      <c r="AM2621" s="179"/>
      <c r="AN2621" s="179"/>
      <c r="AO2621" s="179"/>
      <c r="AP2621" s="179"/>
      <c r="AQ2621" s="179"/>
      <c r="AR2621" s="179"/>
      <c r="AS2621" s="179"/>
      <c r="AT2621" s="179"/>
      <c r="AU2621" s="179"/>
      <c r="AV2621" s="179"/>
      <c r="AW2621" s="179"/>
      <c r="AX2621" s="179"/>
      <c r="AY2621" s="179"/>
      <c r="AZ2621" s="179"/>
      <c r="BA2621" s="179"/>
      <c r="BB2621" s="179"/>
      <c r="BC2621" s="179"/>
      <c r="BD2621" s="179"/>
      <c r="BE2621" s="179"/>
      <c r="BF2621" s="179"/>
      <c r="BG2621" s="179"/>
      <c r="BH2621" s="179"/>
      <c r="BI2621" s="179"/>
      <c r="BJ2621" s="179"/>
      <c r="BK2621" s="179"/>
      <c r="BL2621" s="179"/>
      <c r="BM2621" s="179"/>
      <c r="BN2621" s="179"/>
      <c r="BO2621" s="179"/>
      <c r="BP2621" s="179"/>
      <c r="BQ2621" s="179"/>
      <c r="BR2621" s="179"/>
      <c r="BS2621" s="179"/>
      <c r="BT2621" s="179"/>
      <c r="BU2621" s="179"/>
      <c r="BV2621" s="179"/>
      <c r="BW2621" s="179"/>
      <c r="BX2621" s="179"/>
      <c r="BY2621" s="179"/>
      <c r="BZ2621" s="179"/>
      <c r="CA2621" s="179"/>
      <c r="CB2621" s="179"/>
      <c r="CC2621" s="179"/>
      <c r="CD2621" s="179"/>
      <c r="CE2621" s="179"/>
      <c r="CF2621" s="179"/>
      <c r="CG2621" s="179"/>
      <c r="CH2621" s="179"/>
      <c r="CI2621" s="179"/>
      <c r="CJ2621" s="179"/>
      <c r="CK2621" s="179"/>
      <c r="CL2621" s="179"/>
      <c r="CN2621" s="60"/>
      <c r="CO2621" s="179"/>
      <c r="CP2621" s="179"/>
      <c r="CQ2621" s="179"/>
      <c r="CR2621" s="179"/>
      <c r="CS2621" s="179"/>
      <c r="CT2621" s="179"/>
      <c r="CU2621" s="179"/>
      <c r="CV2621" s="179"/>
      <c r="CW2621" s="179"/>
      <c r="CX2621" s="179"/>
      <c r="CY2621" s="179"/>
      <c r="CZ2621" s="179"/>
      <c r="DA2621" s="179"/>
      <c r="DB2621" s="179"/>
      <c r="DC2621" s="179"/>
      <c r="DD2621" s="179"/>
      <c r="DE2621" s="179"/>
      <c r="DF2621" s="179"/>
      <c r="DG2621" s="179"/>
      <c r="DH2621" s="179"/>
      <c r="DI2621" s="179"/>
      <c r="DJ2621" s="179"/>
      <c r="DK2621" s="179"/>
      <c r="DL2621" s="179"/>
    </row>
    <row r="2622" spans="5:116" x14ac:dyDescent="0.4">
      <c r="E2622" s="8"/>
      <c r="G2622" s="136"/>
      <c r="H2622" s="12"/>
      <c r="I2622" s="60"/>
      <c r="J2622" s="60"/>
      <c r="K2622" s="15"/>
      <c r="L2622" s="15"/>
      <c r="M2622" s="15"/>
      <c r="N2622" s="15"/>
      <c r="O2622" s="15"/>
      <c r="P2622" s="15"/>
      <c r="R2622" s="15"/>
      <c r="S2622" s="179"/>
      <c r="T2622" s="179"/>
      <c r="U2622" s="179"/>
      <c r="V2622" s="179"/>
      <c r="W2622" s="179"/>
      <c r="X2622" s="179"/>
      <c r="Y2622" s="179"/>
      <c r="Z2622" s="179"/>
      <c r="AA2622" s="179"/>
      <c r="AB2622" s="179"/>
      <c r="AC2622" s="179"/>
      <c r="AD2622" s="179"/>
      <c r="AE2622" s="179"/>
      <c r="AF2622" s="179"/>
      <c r="AG2622" s="179"/>
      <c r="AH2622" s="179"/>
      <c r="AI2622" s="179"/>
      <c r="AJ2622" s="179"/>
      <c r="AK2622" s="179"/>
      <c r="AL2622" s="179"/>
      <c r="AM2622" s="179"/>
      <c r="AN2622" s="179"/>
      <c r="AO2622" s="179"/>
      <c r="AP2622" s="179"/>
      <c r="AQ2622" s="179"/>
      <c r="AR2622" s="179"/>
      <c r="AS2622" s="179"/>
      <c r="AT2622" s="179"/>
      <c r="AU2622" s="179"/>
      <c r="AV2622" s="179"/>
      <c r="AW2622" s="179"/>
      <c r="AX2622" s="179"/>
      <c r="AY2622" s="179"/>
      <c r="AZ2622" s="179"/>
      <c r="BA2622" s="179"/>
      <c r="BB2622" s="179"/>
      <c r="BC2622" s="179"/>
      <c r="BD2622" s="179"/>
      <c r="BE2622" s="179"/>
      <c r="BF2622" s="179"/>
      <c r="BG2622" s="179"/>
      <c r="BH2622" s="179"/>
      <c r="BI2622" s="179"/>
      <c r="BJ2622" s="179"/>
      <c r="BK2622" s="179"/>
      <c r="BL2622" s="179"/>
      <c r="BM2622" s="179"/>
      <c r="BN2622" s="179"/>
      <c r="BO2622" s="179"/>
      <c r="BP2622" s="179"/>
      <c r="BQ2622" s="179"/>
      <c r="BR2622" s="179"/>
      <c r="BS2622" s="179"/>
      <c r="BT2622" s="179"/>
      <c r="BU2622" s="179"/>
      <c r="BV2622" s="179"/>
      <c r="BW2622" s="179"/>
      <c r="BX2622" s="179"/>
      <c r="BY2622" s="179"/>
      <c r="BZ2622" s="179"/>
      <c r="CA2622" s="179"/>
      <c r="CB2622" s="179"/>
      <c r="CC2622" s="179"/>
      <c r="CD2622" s="179"/>
      <c r="CE2622" s="179"/>
      <c r="CF2622" s="179"/>
      <c r="CG2622" s="179"/>
      <c r="CH2622" s="179"/>
      <c r="CI2622" s="179"/>
      <c r="CJ2622" s="179"/>
      <c r="CK2622" s="179"/>
      <c r="CL2622" s="179"/>
      <c r="CN2622" s="60"/>
      <c r="CO2622" s="179"/>
      <c r="CP2622" s="179"/>
      <c r="CQ2622" s="179"/>
      <c r="CR2622" s="179"/>
      <c r="CS2622" s="179"/>
      <c r="CT2622" s="179"/>
      <c r="CU2622" s="179"/>
      <c r="CV2622" s="179"/>
      <c r="CW2622" s="179"/>
      <c r="CX2622" s="179"/>
      <c r="CY2622" s="179"/>
      <c r="CZ2622" s="179"/>
      <c r="DA2622" s="179"/>
      <c r="DB2622" s="179"/>
      <c r="DC2622" s="179"/>
      <c r="DD2622" s="179"/>
      <c r="DE2622" s="179"/>
      <c r="DF2622" s="179"/>
      <c r="DG2622" s="179"/>
      <c r="DH2622" s="179"/>
      <c r="DI2622" s="179"/>
      <c r="DJ2622" s="179"/>
      <c r="DK2622" s="179"/>
      <c r="DL2622" s="179"/>
    </row>
    <row r="2623" spans="5:116" x14ac:dyDescent="0.4">
      <c r="CO2623" s="8"/>
      <c r="CP2623" s="8"/>
      <c r="CQ2623" s="8"/>
      <c r="CR2623" s="8"/>
      <c r="CS2623" s="8"/>
      <c r="CT2623" s="8"/>
      <c r="CU2623" s="8"/>
      <c r="CV2623" s="8"/>
      <c r="CW2623" s="8"/>
      <c r="CX2623" s="8"/>
      <c r="CY2623" s="8"/>
      <c r="CZ2623" s="8"/>
      <c r="DA2623" s="8"/>
      <c r="DB2623" s="8"/>
      <c r="DC2623" s="8"/>
      <c r="DD2623" s="8"/>
      <c r="DE2623" s="8"/>
      <c r="DF2623" s="8"/>
      <c r="DG2623" s="8"/>
      <c r="DH2623" s="8"/>
      <c r="DI2623" s="8"/>
      <c r="DJ2623" s="8"/>
      <c r="DK2623" s="8"/>
      <c r="DL2623" s="8"/>
    </row>
    <row r="2624" spans="5:116" x14ac:dyDescent="0.4">
      <c r="CO2624" s="8"/>
      <c r="CP2624" s="8"/>
      <c r="CQ2624" s="8"/>
      <c r="CR2624" s="8"/>
      <c r="CS2624" s="8"/>
      <c r="CT2624" s="8"/>
      <c r="CU2624" s="8"/>
      <c r="CV2624" s="8"/>
      <c r="CW2624" s="8"/>
      <c r="CX2624" s="8"/>
      <c r="CY2624" s="8"/>
      <c r="CZ2624" s="8"/>
      <c r="DA2624" s="8"/>
      <c r="DB2624" s="8"/>
      <c r="DC2624" s="8"/>
      <c r="DD2624" s="8"/>
      <c r="DE2624" s="8"/>
      <c r="DF2624" s="8"/>
      <c r="DG2624" s="8"/>
      <c r="DH2624" s="8"/>
      <c r="DI2624" s="8"/>
      <c r="DJ2624" s="8"/>
      <c r="DK2624" s="8"/>
      <c r="DL2624" s="8"/>
    </row>
    <row r="2625" spans="1:116" x14ac:dyDescent="0.4">
      <c r="CO2625" s="8"/>
      <c r="CP2625" s="8"/>
      <c r="CQ2625" s="8"/>
      <c r="CR2625" s="8"/>
      <c r="CS2625" s="8"/>
      <c r="CT2625" s="8"/>
      <c r="CU2625" s="8"/>
      <c r="CV2625" s="8"/>
      <c r="CW2625" s="8"/>
      <c r="CX2625" s="8"/>
      <c r="CY2625" s="8"/>
      <c r="CZ2625" s="8"/>
      <c r="DA2625" s="8"/>
      <c r="DB2625" s="8"/>
      <c r="DC2625" s="8"/>
      <c r="DD2625" s="8"/>
      <c r="DE2625" s="8"/>
      <c r="DF2625" s="8"/>
      <c r="DG2625" s="8"/>
      <c r="DH2625" s="8"/>
      <c r="DI2625" s="8"/>
      <c r="DJ2625" s="8"/>
      <c r="DK2625" s="8"/>
      <c r="DL2625" s="8"/>
    </row>
    <row r="2626" spans="1:116" x14ac:dyDescent="0.4">
      <c r="CO2626" s="8"/>
      <c r="CP2626" s="8"/>
      <c r="CQ2626" s="8"/>
      <c r="CR2626" s="8"/>
      <c r="CS2626" s="8"/>
      <c r="CT2626" s="8"/>
      <c r="CU2626" s="8"/>
      <c r="CV2626" s="8"/>
      <c r="CW2626" s="8"/>
      <c r="CX2626" s="8"/>
      <c r="CY2626" s="8"/>
      <c r="CZ2626" s="8"/>
      <c r="DA2626" s="8"/>
      <c r="DB2626" s="8"/>
      <c r="DC2626" s="8"/>
      <c r="DD2626" s="8"/>
      <c r="DE2626" s="8"/>
      <c r="DF2626" s="8"/>
      <c r="DG2626" s="8"/>
      <c r="DH2626" s="8"/>
      <c r="DI2626" s="8"/>
      <c r="DJ2626" s="8"/>
      <c r="DK2626" s="8"/>
      <c r="DL2626" s="8"/>
    </row>
    <row r="2627" spans="1:116" x14ac:dyDescent="0.4">
      <c r="CO2627" s="8"/>
      <c r="CP2627" s="8"/>
      <c r="CQ2627" s="8"/>
      <c r="CR2627" s="8"/>
      <c r="CS2627" s="8"/>
      <c r="CT2627" s="8"/>
      <c r="CU2627" s="8"/>
      <c r="CV2627" s="8"/>
      <c r="CW2627" s="8"/>
      <c r="CX2627" s="8"/>
      <c r="CY2627" s="8"/>
      <c r="CZ2627" s="8"/>
      <c r="DA2627" s="8"/>
      <c r="DB2627" s="8"/>
      <c r="DC2627" s="8"/>
      <c r="DD2627" s="8"/>
      <c r="DE2627" s="8"/>
      <c r="DF2627" s="8"/>
      <c r="DG2627" s="8"/>
      <c r="DH2627" s="8"/>
      <c r="DI2627" s="8"/>
      <c r="DJ2627" s="8"/>
      <c r="DK2627" s="8"/>
      <c r="DL2627" s="8"/>
    </row>
    <row r="2628" spans="1:116" x14ac:dyDescent="0.4">
      <c r="A2628" s="206" t="s">
        <v>482</v>
      </c>
      <c r="B2628" s="27" t="s">
        <v>482</v>
      </c>
      <c r="C2628" s="27" t="s">
        <v>482</v>
      </c>
      <c r="D2628" s="27" t="s">
        <v>482</v>
      </c>
      <c r="E2628" s="27" t="s">
        <v>482</v>
      </c>
      <c r="F2628" s="27" t="s">
        <v>482</v>
      </c>
      <c r="G2628" s="206" t="s">
        <v>482</v>
      </c>
      <c r="H2628" s="206" t="s">
        <v>482</v>
      </c>
      <c r="I2628" s="207" t="s">
        <v>482</v>
      </c>
      <c r="J2628" s="207"/>
      <c r="K2628" s="206" t="s">
        <v>482</v>
      </c>
      <c r="L2628" s="206" t="s">
        <v>482</v>
      </c>
      <c r="M2628" s="206" t="s">
        <v>482</v>
      </c>
      <c r="N2628" s="206" t="s">
        <v>482</v>
      </c>
      <c r="O2628" s="206" t="s">
        <v>482</v>
      </c>
      <c r="P2628" s="206" t="s">
        <v>482</v>
      </c>
      <c r="R2628" s="206" t="s">
        <v>482</v>
      </c>
      <c r="S2628" s="206" t="s">
        <v>482</v>
      </c>
      <c r="T2628" s="206" t="s">
        <v>482</v>
      </c>
      <c r="U2628" s="206" t="s">
        <v>482</v>
      </c>
      <c r="V2628" s="206" t="s">
        <v>482</v>
      </c>
      <c r="W2628" s="206" t="s">
        <v>482</v>
      </c>
      <c r="X2628" s="206" t="s">
        <v>482</v>
      </c>
      <c r="Y2628" s="206" t="s">
        <v>482</v>
      </c>
      <c r="Z2628" s="206" t="s">
        <v>482</v>
      </c>
      <c r="AA2628" s="206" t="s">
        <v>482</v>
      </c>
      <c r="AB2628" s="206" t="s">
        <v>482</v>
      </c>
      <c r="AC2628" s="206" t="s">
        <v>482</v>
      </c>
      <c r="AD2628" s="206" t="s">
        <v>482</v>
      </c>
      <c r="AE2628" s="206" t="s">
        <v>482</v>
      </c>
      <c r="AF2628" s="206" t="s">
        <v>482</v>
      </c>
      <c r="AG2628" s="206" t="s">
        <v>482</v>
      </c>
      <c r="AH2628" s="206" t="s">
        <v>482</v>
      </c>
      <c r="AI2628" s="206" t="s">
        <v>482</v>
      </c>
      <c r="AJ2628" s="206" t="s">
        <v>482</v>
      </c>
      <c r="AK2628" s="206" t="s">
        <v>482</v>
      </c>
      <c r="AL2628" s="206" t="s">
        <v>482</v>
      </c>
      <c r="AM2628" s="206" t="s">
        <v>482</v>
      </c>
      <c r="AN2628" s="206" t="s">
        <v>482</v>
      </c>
      <c r="AO2628" s="206" t="s">
        <v>482</v>
      </c>
      <c r="AP2628" s="206" t="s">
        <v>482</v>
      </c>
      <c r="AQ2628" s="206" t="s">
        <v>482</v>
      </c>
      <c r="AR2628" s="206" t="s">
        <v>482</v>
      </c>
      <c r="AS2628" s="206" t="s">
        <v>482</v>
      </c>
      <c r="AT2628" s="206" t="s">
        <v>482</v>
      </c>
      <c r="AU2628" s="206" t="s">
        <v>482</v>
      </c>
      <c r="AV2628" s="206" t="s">
        <v>482</v>
      </c>
      <c r="AW2628" s="206" t="s">
        <v>482</v>
      </c>
      <c r="AX2628" s="206" t="s">
        <v>482</v>
      </c>
      <c r="AY2628" s="206" t="s">
        <v>482</v>
      </c>
      <c r="AZ2628" s="206" t="s">
        <v>482</v>
      </c>
      <c r="BA2628" s="206" t="s">
        <v>482</v>
      </c>
      <c r="BB2628" s="206" t="s">
        <v>482</v>
      </c>
      <c r="BC2628" s="206" t="s">
        <v>482</v>
      </c>
      <c r="BD2628" s="206" t="s">
        <v>482</v>
      </c>
      <c r="BE2628" s="206" t="s">
        <v>482</v>
      </c>
      <c r="BF2628" s="206" t="s">
        <v>482</v>
      </c>
      <c r="BG2628" s="206" t="s">
        <v>482</v>
      </c>
      <c r="BH2628" s="206" t="s">
        <v>482</v>
      </c>
      <c r="BI2628" s="206" t="s">
        <v>482</v>
      </c>
      <c r="BJ2628" s="206" t="s">
        <v>482</v>
      </c>
      <c r="BK2628" s="206" t="s">
        <v>482</v>
      </c>
      <c r="BL2628" s="206" t="s">
        <v>482</v>
      </c>
      <c r="BM2628" s="206" t="s">
        <v>482</v>
      </c>
      <c r="BN2628" s="206" t="s">
        <v>482</v>
      </c>
      <c r="BO2628" s="206" t="s">
        <v>482</v>
      </c>
      <c r="BP2628" s="206" t="s">
        <v>482</v>
      </c>
      <c r="BQ2628" s="206" t="s">
        <v>482</v>
      </c>
      <c r="BR2628" s="206" t="s">
        <v>482</v>
      </c>
      <c r="BS2628" s="206" t="s">
        <v>482</v>
      </c>
      <c r="BT2628" s="206" t="s">
        <v>482</v>
      </c>
      <c r="BU2628" s="206" t="s">
        <v>482</v>
      </c>
      <c r="BV2628" s="206" t="s">
        <v>482</v>
      </c>
      <c r="BW2628" s="206" t="s">
        <v>482</v>
      </c>
      <c r="BX2628" s="206" t="s">
        <v>482</v>
      </c>
      <c r="BY2628" s="206" t="s">
        <v>482</v>
      </c>
      <c r="BZ2628" s="206" t="s">
        <v>482</v>
      </c>
      <c r="CA2628" s="206" t="s">
        <v>482</v>
      </c>
      <c r="CB2628" s="206" t="s">
        <v>482</v>
      </c>
      <c r="CC2628" s="206" t="s">
        <v>482</v>
      </c>
      <c r="CD2628" s="206" t="s">
        <v>482</v>
      </c>
      <c r="CE2628" s="206" t="s">
        <v>482</v>
      </c>
      <c r="CF2628" s="206" t="s">
        <v>482</v>
      </c>
      <c r="CG2628" s="206" t="s">
        <v>482</v>
      </c>
      <c r="CH2628" s="206" t="s">
        <v>482</v>
      </c>
      <c r="CI2628" s="206" t="s">
        <v>482</v>
      </c>
      <c r="CJ2628" s="206" t="s">
        <v>482</v>
      </c>
      <c r="CK2628" s="206" t="s">
        <v>482</v>
      </c>
      <c r="CL2628" s="206" t="s">
        <v>482</v>
      </c>
      <c r="CN2628" s="207" t="s">
        <v>482</v>
      </c>
      <c r="CO2628" s="206" t="s">
        <v>482</v>
      </c>
      <c r="CP2628" s="206" t="s">
        <v>482</v>
      </c>
      <c r="CQ2628" s="206" t="s">
        <v>482</v>
      </c>
      <c r="CR2628" s="206" t="s">
        <v>482</v>
      </c>
      <c r="CS2628" s="206" t="s">
        <v>482</v>
      </c>
      <c r="CT2628" s="206" t="s">
        <v>482</v>
      </c>
      <c r="CU2628" s="206" t="s">
        <v>482</v>
      </c>
      <c r="CV2628" s="206" t="s">
        <v>482</v>
      </c>
      <c r="CW2628" s="206" t="s">
        <v>482</v>
      </c>
      <c r="CX2628" s="206" t="s">
        <v>482</v>
      </c>
      <c r="CY2628" s="206" t="s">
        <v>482</v>
      </c>
      <c r="CZ2628" s="206" t="s">
        <v>482</v>
      </c>
      <c r="DA2628" s="206" t="s">
        <v>482</v>
      </c>
      <c r="DB2628" s="206" t="s">
        <v>482</v>
      </c>
      <c r="DC2628" s="206" t="s">
        <v>482</v>
      </c>
      <c r="DD2628" s="206" t="s">
        <v>482</v>
      </c>
      <c r="DE2628" s="206" t="s">
        <v>482</v>
      </c>
      <c r="DF2628" s="206" t="s">
        <v>482</v>
      </c>
      <c r="DG2628" s="206" t="s">
        <v>482</v>
      </c>
      <c r="DH2628" s="206" t="s">
        <v>482</v>
      </c>
      <c r="DI2628" s="206" t="s">
        <v>482</v>
      </c>
      <c r="DJ2628" s="206" t="s">
        <v>482</v>
      </c>
      <c r="DK2628" s="206" t="s">
        <v>482</v>
      </c>
      <c r="DL2628" s="206" t="s">
        <v>482</v>
      </c>
    </row>
    <row r="2629" spans="1:116" x14ac:dyDescent="0.4">
      <c r="A2629" s="164"/>
      <c r="G2629" s="204"/>
      <c r="H2629" s="164"/>
      <c r="I2629" s="205"/>
      <c r="J2629" s="205"/>
      <c r="K2629" s="164"/>
      <c r="L2629" s="164"/>
      <c r="M2629" s="164"/>
      <c r="N2629" s="164"/>
      <c r="O2629" s="164"/>
      <c r="P2629" s="164"/>
      <c r="R2629" s="204"/>
      <c r="S2629" s="204"/>
      <c r="T2629" s="204"/>
      <c r="U2629" s="204"/>
      <c r="V2629" s="204"/>
      <c r="W2629" s="204"/>
      <c r="X2629" s="204"/>
      <c r="Y2629" s="204"/>
      <c r="Z2629" s="204"/>
      <c r="AA2629" s="204"/>
      <c r="AB2629" s="204"/>
      <c r="AC2629" s="204"/>
      <c r="AD2629" s="204"/>
      <c r="AE2629" s="204"/>
      <c r="AF2629" s="204"/>
      <c r="AG2629" s="204"/>
      <c r="AH2629" s="204"/>
      <c r="AI2629" s="204"/>
      <c r="AJ2629" s="204"/>
      <c r="AK2629" s="204"/>
      <c r="AL2629" s="204"/>
      <c r="AM2629" s="204"/>
      <c r="AN2629" s="204"/>
      <c r="AO2629" s="204"/>
      <c r="AP2629" s="204"/>
      <c r="AQ2629" s="204"/>
      <c r="AR2629" s="204"/>
      <c r="AS2629" s="204"/>
      <c r="AT2629" s="204"/>
      <c r="AU2629" s="204"/>
      <c r="AV2629" s="204"/>
      <c r="AW2629" s="204"/>
      <c r="AX2629" s="204"/>
      <c r="AY2629" s="204"/>
      <c r="AZ2629" s="204"/>
      <c r="BA2629" s="204"/>
      <c r="BB2629" s="204"/>
      <c r="BC2629" s="204"/>
      <c r="BD2629" s="204"/>
      <c r="BE2629" s="204"/>
      <c r="BF2629" s="204"/>
      <c r="BG2629" s="204"/>
      <c r="BH2629" s="204"/>
      <c r="BI2629" s="204"/>
      <c r="BJ2629" s="204"/>
      <c r="BK2629" s="204"/>
      <c r="BL2629" s="204"/>
      <c r="BM2629" s="204"/>
      <c r="BN2629" s="204"/>
      <c r="BO2629" s="204"/>
      <c r="BP2629" s="204"/>
      <c r="BQ2629" s="204"/>
      <c r="BR2629" s="204"/>
      <c r="BS2629" s="204"/>
      <c r="BT2629" s="204"/>
      <c r="BU2629" s="204"/>
      <c r="BV2629" s="204"/>
      <c r="BW2629" s="204"/>
      <c r="BX2629" s="204"/>
      <c r="BY2629" s="204"/>
      <c r="BZ2629" s="204"/>
      <c r="CA2629" s="204"/>
      <c r="CB2629" s="204"/>
      <c r="CC2629" s="204"/>
      <c r="CD2629" s="204"/>
      <c r="CE2629" s="204"/>
      <c r="CF2629" s="204"/>
      <c r="CG2629" s="204"/>
      <c r="CH2629" s="204"/>
      <c r="CI2629" s="204"/>
      <c r="CJ2629" s="204"/>
      <c r="CK2629" s="204"/>
      <c r="CL2629" s="204"/>
      <c r="CN2629" s="205"/>
      <c r="CO2629" s="204"/>
      <c r="CP2629" s="204"/>
      <c r="CQ2629" s="204"/>
      <c r="CR2629" s="204"/>
      <c r="CS2629" s="204"/>
      <c r="CT2629" s="204"/>
      <c r="CU2629" s="204"/>
      <c r="CV2629" s="204"/>
      <c r="CW2629" s="204"/>
      <c r="CX2629" s="204"/>
      <c r="CY2629" s="204"/>
      <c r="CZ2629" s="204"/>
      <c r="DA2629" s="204"/>
      <c r="DB2629" s="204"/>
      <c r="DC2629" s="204"/>
      <c r="DD2629" s="204"/>
      <c r="DE2629" s="204"/>
      <c r="DF2629" s="204"/>
      <c r="DG2629" s="204"/>
      <c r="DH2629" s="204"/>
      <c r="DI2629" s="204"/>
      <c r="DJ2629" s="204"/>
      <c r="DK2629" s="204"/>
      <c r="DL2629" s="204"/>
    </row>
    <row r="2630" spans="1:116" x14ac:dyDescent="0.4">
      <c r="A2630" s="164"/>
      <c r="G2630" s="204"/>
      <c r="H2630" s="164"/>
      <c r="I2630" s="205"/>
      <c r="J2630" s="205"/>
      <c r="K2630" s="164"/>
      <c r="L2630" s="164"/>
      <c r="M2630" s="164"/>
      <c r="N2630" s="164"/>
      <c r="O2630" s="164"/>
      <c r="P2630" s="164"/>
      <c r="R2630" s="204"/>
      <c r="S2630" s="204"/>
      <c r="T2630" s="204"/>
      <c r="U2630" s="204"/>
      <c r="V2630" s="204"/>
      <c r="W2630" s="204"/>
      <c r="X2630" s="204"/>
      <c r="Y2630" s="204"/>
      <c r="Z2630" s="204"/>
      <c r="AA2630" s="204"/>
      <c r="AB2630" s="204"/>
      <c r="AC2630" s="204"/>
      <c r="AD2630" s="204"/>
      <c r="AE2630" s="204"/>
      <c r="AF2630" s="204"/>
      <c r="AG2630" s="204"/>
      <c r="AH2630" s="204"/>
      <c r="AI2630" s="204"/>
      <c r="AJ2630" s="204"/>
      <c r="AK2630" s="204"/>
      <c r="AL2630" s="204"/>
      <c r="AM2630" s="204"/>
      <c r="AN2630" s="204"/>
      <c r="AO2630" s="204"/>
      <c r="AP2630" s="204"/>
      <c r="AQ2630" s="204"/>
      <c r="AR2630" s="204"/>
      <c r="AS2630" s="204"/>
      <c r="AT2630" s="204"/>
      <c r="AU2630" s="204"/>
      <c r="AV2630" s="204"/>
      <c r="AW2630" s="204"/>
      <c r="AX2630" s="204"/>
      <c r="AY2630" s="204"/>
      <c r="AZ2630" s="204"/>
      <c r="BA2630" s="204"/>
      <c r="BB2630" s="204"/>
      <c r="BC2630" s="204"/>
      <c r="BD2630" s="204"/>
      <c r="BE2630" s="204"/>
      <c r="BF2630" s="204"/>
      <c r="BG2630" s="204"/>
      <c r="BH2630" s="204"/>
      <c r="BI2630" s="204"/>
      <c r="BJ2630" s="204"/>
      <c r="BK2630" s="204"/>
      <c r="BL2630" s="204"/>
      <c r="BM2630" s="204"/>
      <c r="BN2630" s="204"/>
      <c r="BO2630" s="204"/>
      <c r="BP2630" s="204"/>
      <c r="BQ2630" s="204"/>
      <c r="BR2630" s="204"/>
      <c r="BS2630" s="204"/>
      <c r="BT2630" s="204"/>
      <c r="BU2630" s="204"/>
      <c r="BV2630" s="204"/>
      <c r="BW2630" s="204"/>
      <c r="BX2630" s="204"/>
      <c r="BY2630" s="204"/>
      <c r="BZ2630" s="204"/>
      <c r="CA2630" s="204"/>
      <c r="CB2630" s="204"/>
      <c r="CC2630" s="204"/>
      <c r="CD2630" s="204"/>
      <c r="CE2630" s="204"/>
      <c r="CF2630" s="204"/>
      <c r="CG2630" s="204"/>
      <c r="CH2630" s="204"/>
      <c r="CI2630" s="204"/>
      <c r="CJ2630" s="204"/>
      <c r="CK2630" s="204"/>
      <c r="CL2630" s="204"/>
      <c r="CN2630" s="205"/>
      <c r="CO2630" s="204"/>
      <c r="CP2630" s="204"/>
      <c r="CQ2630" s="204"/>
      <c r="CR2630" s="204"/>
      <c r="CS2630" s="204"/>
      <c r="CT2630" s="204"/>
      <c r="CU2630" s="204"/>
      <c r="CV2630" s="204"/>
      <c r="CW2630" s="204"/>
      <c r="CX2630" s="204"/>
      <c r="CY2630" s="204"/>
      <c r="CZ2630" s="204"/>
      <c r="DA2630" s="204"/>
      <c r="DB2630" s="204"/>
      <c r="DC2630" s="204"/>
      <c r="DD2630" s="204"/>
      <c r="DE2630" s="204"/>
      <c r="DF2630" s="204"/>
      <c r="DG2630" s="204"/>
      <c r="DH2630" s="204"/>
      <c r="DI2630" s="204"/>
      <c r="DJ2630" s="204"/>
      <c r="DK2630" s="204"/>
      <c r="DL2630" s="204"/>
    </row>
    <row r="2631" spans="1:116" x14ac:dyDescent="0.4">
      <c r="A2631" s="164"/>
      <c r="G2631" s="204"/>
      <c r="H2631" s="164"/>
      <c r="I2631" s="205"/>
      <c r="J2631" s="205"/>
      <c r="K2631" s="164"/>
      <c r="L2631" s="164"/>
      <c r="M2631" s="164"/>
      <c r="N2631" s="164"/>
      <c r="O2631" s="164"/>
      <c r="P2631" s="164"/>
      <c r="R2631" s="204"/>
      <c r="S2631" s="204"/>
      <c r="T2631" s="204"/>
      <c r="U2631" s="204"/>
      <c r="V2631" s="204"/>
      <c r="W2631" s="204"/>
      <c r="X2631" s="204"/>
      <c r="Y2631" s="204"/>
      <c r="Z2631" s="204"/>
      <c r="AA2631" s="204"/>
      <c r="AB2631" s="204"/>
      <c r="AC2631" s="204"/>
      <c r="AD2631" s="204"/>
      <c r="AE2631" s="204"/>
      <c r="AF2631" s="204"/>
      <c r="AG2631" s="204"/>
      <c r="AH2631" s="204"/>
      <c r="AI2631" s="204"/>
      <c r="AJ2631" s="204"/>
      <c r="AK2631" s="204"/>
      <c r="AL2631" s="204"/>
      <c r="AM2631" s="204"/>
      <c r="AN2631" s="204"/>
      <c r="AO2631" s="204"/>
      <c r="AP2631" s="204"/>
      <c r="AQ2631" s="204"/>
      <c r="AR2631" s="204"/>
      <c r="AS2631" s="204"/>
      <c r="AT2631" s="204"/>
      <c r="AU2631" s="204"/>
      <c r="AV2631" s="204"/>
      <c r="AW2631" s="204"/>
      <c r="AX2631" s="204"/>
      <c r="AY2631" s="204"/>
      <c r="AZ2631" s="204"/>
      <c r="BA2631" s="204"/>
      <c r="BB2631" s="204"/>
      <c r="BC2631" s="204"/>
      <c r="BD2631" s="204"/>
      <c r="BE2631" s="204"/>
      <c r="BF2631" s="204"/>
      <c r="BG2631" s="204"/>
      <c r="BH2631" s="204"/>
      <c r="BI2631" s="204"/>
      <c r="BJ2631" s="204"/>
      <c r="BK2631" s="204"/>
      <c r="BL2631" s="204"/>
      <c r="BM2631" s="204"/>
      <c r="BN2631" s="204"/>
      <c r="BO2631" s="204"/>
      <c r="BP2631" s="204"/>
      <c r="BQ2631" s="204"/>
      <c r="BR2631" s="204"/>
      <c r="BS2631" s="204"/>
      <c r="BT2631" s="204"/>
      <c r="BU2631" s="204"/>
      <c r="BV2631" s="204"/>
      <c r="BW2631" s="204"/>
      <c r="BX2631" s="204"/>
      <c r="BY2631" s="204"/>
      <c r="BZ2631" s="204"/>
      <c r="CA2631" s="204"/>
      <c r="CB2631" s="204"/>
      <c r="CC2631" s="204"/>
      <c r="CD2631" s="204"/>
      <c r="CE2631" s="204"/>
      <c r="CF2631" s="204"/>
      <c r="CG2631" s="204"/>
      <c r="CH2631" s="204"/>
      <c r="CI2631" s="204"/>
      <c r="CJ2631" s="204"/>
      <c r="CK2631" s="204"/>
      <c r="CL2631" s="204"/>
      <c r="CN2631" s="205"/>
      <c r="CO2631" s="204"/>
      <c r="CP2631" s="204"/>
      <c r="CQ2631" s="204"/>
      <c r="CR2631" s="204"/>
      <c r="CS2631" s="204"/>
      <c r="CT2631" s="204"/>
      <c r="CU2631" s="204"/>
      <c r="CV2631" s="204"/>
      <c r="CW2631" s="204"/>
      <c r="CX2631" s="204"/>
      <c r="CY2631" s="204"/>
      <c r="CZ2631" s="204"/>
      <c r="DA2631" s="204"/>
      <c r="DB2631" s="204"/>
      <c r="DC2631" s="204"/>
      <c r="DD2631" s="204"/>
      <c r="DE2631" s="204"/>
      <c r="DF2631" s="204"/>
      <c r="DG2631" s="204"/>
      <c r="DH2631" s="204"/>
      <c r="DI2631" s="204"/>
      <c r="DJ2631" s="204"/>
      <c r="DK2631" s="204"/>
      <c r="DL2631" s="204"/>
    </row>
    <row r="2632" spans="1:116" x14ac:dyDescent="0.4">
      <c r="A2632" s="164"/>
      <c r="G2632" s="204"/>
      <c r="H2632" s="164"/>
      <c r="I2632" s="205"/>
      <c r="J2632" s="205"/>
      <c r="K2632" s="164"/>
      <c r="L2632" s="164"/>
      <c r="M2632" s="164"/>
      <c r="N2632" s="164"/>
      <c r="O2632" s="164"/>
      <c r="P2632" s="164"/>
      <c r="R2632" s="204"/>
      <c r="S2632" s="204"/>
      <c r="T2632" s="204"/>
      <c r="U2632" s="204"/>
      <c r="V2632" s="204"/>
      <c r="W2632" s="204"/>
      <c r="X2632" s="204"/>
      <c r="Y2632" s="204"/>
      <c r="Z2632" s="204"/>
      <c r="AA2632" s="204"/>
      <c r="AB2632" s="204"/>
      <c r="AC2632" s="204"/>
      <c r="AD2632" s="204"/>
      <c r="AE2632" s="204"/>
      <c r="AF2632" s="204"/>
      <c r="AG2632" s="204"/>
      <c r="AH2632" s="204"/>
      <c r="AI2632" s="204"/>
      <c r="AJ2632" s="204"/>
      <c r="AK2632" s="204"/>
      <c r="AL2632" s="204"/>
      <c r="AM2632" s="204"/>
      <c r="AN2632" s="204"/>
      <c r="AO2632" s="204"/>
      <c r="AP2632" s="204"/>
      <c r="AQ2632" s="204"/>
      <c r="AR2632" s="204"/>
      <c r="AS2632" s="204"/>
      <c r="AT2632" s="204"/>
      <c r="AU2632" s="204"/>
      <c r="AV2632" s="204"/>
      <c r="AW2632" s="204"/>
      <c r="AX2632" s="204"/>
      <c r="AY2632" s="204"/>
      <c r="AZ2632" s="204"/>
      <c r="BA2632" s="204"/>
      <c r="BB2632" s="204"/>
      <c r="BC2632" s="204"/>
      <c r="BD2632" s="204"/>
      <c r="BE2632" s="204"/>
      <c r="BF2632" s="204"/>
      <c r="BG2632" s="204"/>
      <c r="BH2632" s="204"/>
      <c r="BI2632" s="204"/>
      <c r="BJ2632" s="204"/>
      <c r="BK2632" s="204"/>
      <c r="BL2632" s="204"/>
      <c r="BM2632" s="204"/>
      <c r="BN2632" s="204"/>
      <c r="BO2632" s="204"/>
      <c r="BP2632" s="204"/>
      <c r="BQ2632" s="204"/>
      <c r="BR2632" s="204"/>
      <c r="BS2632" s="204"/>
      <c r="BT2632" s="204"/>
      <c r="BU2632" s="204"/>
      <c r="BV2632" s="204"/>
      <c r="BW2632" s="204"/>
      <c r="BX2632" s="204"/>
      <c r="BY2632" s="204"/>
      <c r="BZ2632" s="204"/>
      <c r="CA2632" s="204"/>
      <c r="CB2632" s="204"/>
      <c r="CC2632" s="204"/>
      <c r="CD2632" s="204"/>
      <c r="CE2632" s="204"/>
      <c r="CF2632" s="204"/>
      <c r="CG2632" s="204"/>
      <c r="CH2632" s="204"/>
      <c r="CI2632" s="204"/>
      <c r="CJ2632" s="204"/>
      <c r="CK2632" s="204"/>
      <c r="CL2632" s="204"/>
      <c r="CN2632" s="205"/>
      <c r="CO2632" s="204"/>
      <c r="CP2632" s="204"/>
      <c r="CQ2632" s="204"/>
      <c r="CR2632" s="204"/>
      <c r="CS2632" s="204"/>
      <c r="CT2632" s="204"/>
      <c r="CU2632" s="204"/>
      <c r="CV2632" s="204"/>
      <c r="CW2632" s="204"/>
      <c r="CX2632" s="204"/>
      <c r="CY2632" s="204"/>
      <c r="CZ2632" s="204"/>
      <c r="DA2632" s="204"/>
      <c r="DB2632" s="204"/>
      <c r="DC2632" s="204"/>
      <c r="DD2632" s="204"/>
      <c r="DE2632" s="204"/>
      <c r="DF2632" s="204"/>
      <c r="DG2632" s="204"/>
      <c r="DH2632" s="204"/>
      <c r="DI2632" s="204"/>
      <c r="DJ2632" s="204"/>
      <c r="DK2632" s="204"/>
      <c r="DL2632" s="204"/>
    </row>
    <row r="2633" spans="1:116" x14ac:dyDescent="0.4">
      <c r="A2633" s="164"/>
      <c r="G2633" s="204"/>
      <c r="H2633" s="164"/>
      <c r="I2633" s="205"/>
      <c r="J2633" s="205"/>
      <c r="K2633" s="164"/>
      <c r="L2633" s="164"/>
      <c r="M2633" s="164"/>
      <c r="N2633" s="164"/>
      <c r="O2633" s="164"/>
      <c r="P2633" s="164"/>
      <c r="R2633" s="204"/>
      <c r="S2633" s="204"/>
      <c r="T2633" s="204"/>
      <c r="U2633" s="204"/>
      <c r="V2633" s="204"/>
      <c r="W2633" s="204"/>
      <c r="X2633" s="204"/>
      <c r="Y2633" s="204"/>
      <c r="Z2633" s="204"/>
      <c r="AA2633" s="204"/>
      <c r="AB2633" s="204"/>
      <c r="AC2633" s="204"/>
      <c r="AD2633" s="204"/>
      <c r="AE2633" s="204"/>
      <c r="AF2633" s="204"/>
      <c r="AG2633" s="204"/>
      <c r="AH2633" s="204"/>
      <c r="AI2633" s="204"/>
      <c r="AJ2633" s="204"/>
      <c r="AK2633" s="204"/>
      <c r="AL2633" s="204"/>
      <c r="AM2633" s="204"/>
      <c r="AN2633" s="204"/>
      <c r="AO2633" s="204"/>
      <c r="AP2633" s="204"/>
      <c r="AQ2633" s="204"/>
      <c r="AR2633" s="204"/>
      <c r="AS2633" s="204"/>
      <c r="AT2633" s="204"/>
      <c r="AU2633" s="204"/>
      <c r="AV2633" s="204"/>
      <c r="AW2633" s="204"/>
      <c r="AX2633" s="204"/>
      <c r="AY2633" s="204"/>
      <c r="AZ2633" s="204"/>
      <c r="BA2633" s="204"/>
      <c r="BB2633" s="204"/>
      <c r="BC2633" s="204"/>
      <c r="BD2633" s="204"/>
      <c r="BE2633" s="204"/>
      <c r="BF2633" s="204"/>
      <c r="BG2633" s="204"/>
      <c r="BH2633" s="204"/>
      <c r="BI2633" s="204"/>
      <c r="BJ2633" s="204"/>
      <c r="BK2633" s="204"/>
      <c r="BL2633" s="204"/>
      <c r="BM2633" s="204"/>
      <c r="BN2633" s="204"/>
      <c r="BO2633" s="204"/>
      <c r="BP2633" s="204"/>
      <c r="BQ2633" s="204"/>
      <c r="BR2633" s="204"/>
      <c r="BS2633" s="204"/>
      <c r="BT2633" s="204"/>
      <c r="BU2633" s="204"/>
      <c r="BV2633" s="204"/>
      <c r="BW2633" s="204"/>
      <c r="BX2633" s="204"/>
      <c r="BY2633" s="204"/>
      <c r="BZ2633" s="204"/>
      <c r="CA2633" s="204"/>
      <c r="CB2633" s="204"/>
      <c r="CC2633" s="204"/>
      <c r="CD2633" s="204"/>
      <c r="CE2633" s="204"/>
      <c r="CF2633" s="204"/>
      <c r="CG2633" s="204"/>
      <c r="CH2633" s="204"/>
      <c r="CI2633" s="204"/>
      <c r="CJ2633" s="204"/>
      <c r="CK2633" s="204"/>
      <c r="CL2633" s="204"/>
      <c r="CN2633" s="205"/>
      <c r="CO2633" s="204"/>
      <c r="CP2633" s="204"/>
      <c r="CQ2633" s="204"/>
      <c r="CR2633" s="204"/>
      <c r="CS2633" s="204"/>
      <c r="CT2633" s="204"/>
      <c r="CU2633" s="204"/>
      <c r="CV2633" s="204"/>
      <c r="CW2633" s="204"/>
      <c r="CX2633" s="204"/>
      <c r="CY2633" s="204"/>
      <c r="CZ2633" s="204"/>
      <c r="DA2633" s="204"/>
      <c r="DB2633" s="204"/>
      <c r="DC2633" s="204"/>
      <c r="DD2633" s="204"/>
      <c r="DE2633" s="204"/>
      <c r="DF2633" s="204"/>
      <c r="DG2633" s="204"/>
      <c r="DH2633" s="204"/>
      <c r="DI2633" s="204"/>
      <c r="DJ2633" s="204"/>
      <c r="DK2633" s="204"/>
      <c r="DL2633" s="204"/>
    </row>
    <row r="2634" spans="1:116" x14ac:dyDescent="0.4">
      <c r="A2634" s="164"/>
      <c r="G2634" s="204"/>
      <c r="H2634" s="164"/>
      <c r="I2634" s="205"/>
      <c r="J2634" s="205"/>
      <c r="K2634" s="164"/>
      <c r="L2634" s="164"/>
      <c r="M2634" s="164"/>
      <c r="N2634" s="164"/>
      <c r="O2634" s="164"/>
      <c r="P2634" s="164"/>
      <c r="R2634" s="204"/>
      <c r="S2634" s="204"/>
      <c r="T2634" s="204"/>
      <c r="U2634" s="204"/>
      <c r="V2634" s="204"/>
      <c r="W2634" s="204"/>
      <c r="X2634" s="204"/>
      <c r="Y2634" s="204"/>
      <c r="Z2634" s="204"/>
      <c r="AA2634" s="204"/>
      <c r="AB2634" s="204"/>
      <c r="AC2634" s="204"/>
      <c r="AD2634" s="204"/>
      <c r="AE2634" s="204"/>
      <c r="AF2634" s="204"/>
      <c r="AG2634" s="204"/>
      <c r="AH2634" s="204"/>
      <c r="AI2634" s="204"/>
      <c r="AJ2634" s="204"/>
      <c r="AK2634" s="204"/>
      <c r="AL2634" s="204"/>
      <c r="AM2634" s="204"/>
      <c r="AN2634" s="204"/>
      <c r="AO2634" s="204"/>
      <c r="AP2634" s="204"/>
      <c r="AQ2634" s="204"/>
      <c r="AR2634" s="204"/>
      <c r="AS2634" s="204"/>
      <c r="AT2634" s="204"/>
      <c r="AU2634" s="204"/>
      <c r="AV2634" s="204"/>
      <c r="AW2634" s="204"/>
      <c r="AX2634" s="204"/>
      <c r="AY2634" s="204"/>
      <c r="AZ2634" s="204"/>
      <c r="BA2634" s="204"/>
      <c r="BB2634" s="204"/>
      <c r="BC2634" s="204"/>
      <c r="BD2634" s="204"/>
      <c r="BE2634" s="204"/>
      <c r="BF2634" s="204"/>
      <c r="BG2634" s="204"/>
      <c r="BH2634" s="204"/>
      <c r="BI2634" s="204"/>
      <c r="BJ2634" s="204"/>
      <c r="BK2634" s="204"/>
      <c r="BL2634" s="204"/>
      <c r="BM2634" s="204"/>
      <c r="BN2634" s="204"/>
      <c r="BO2634" s="204"/>
      <c r="BP2634" s="204"/>
      <c r="BQ2634" s="204"/>
      <c r="BR2634" s="204"/>
      <c r="BS2634" s="204"/>
      <c r="BT2634" s="204"/>
      <c r="BU2634" s="204"/>
      <c r="BV2634" s="204"/>
      <c r="BW2634" s="204"/>
      <c r="BX2634" s="204"/>
      <c r="BY2634" s="204"/>
      <c r="BZ2634" s="204"/>
      <c r="CA2634" s="204"/>
      <c r="CB2634" s="204"/>
      <c r="CC2634" s="204"/>
      <c r="CD2634" s="204"/>
      <c r="CE2634" s="204"/>
      <c r="CF2634" s="204"/>
      <c r="CG2634" s="204"/>
      <c r="CH2634" s="204"/>
      <c r="CI2634" s="204"/>
      <c r="CJ2634" s="204"/>
      <c r="CK2634" s="204"/>
      <c r="CL2634" s="204"/>
      <c r="CN2634" s="205"/>
      <c r="CO2634" s="204"/>
      <c r="CP2634" s="204"/>
      <c r="CQ2634" s="204"/>
      <c r="CR2634" s="204"/>
      <c r="CS2634" s="204"/>
      <c r="CT2634" s="204"/>
      <c r="CU2634" s="204"/>
      <c r="CV2634" s="204"/>
      <c r="CW2634" s="204"/>
      <c r="CX2634" s="204"/>
      <c r="CY2634" s="204"/>
      <c r="CZ2634" s="204"/>
      <c r="DA2634" s="204"/>
      <c r="DB2634" s="204"/>
      <c r="DC2634" s="204"/>
      <c r="DD2634" s="204"/>
      <c r="DE2634" s="204"/>
      <c r="DF2634" s="204"/>
      <c r="DG2634" s="204"/>
      <c r="DH2634" s="204"/>
      <c r="DI2634" s="204"/>
      <c r="DJ2634" s="204"/>
      <c r="DK2634" s="204"/>
      <c r="DL2634" s="204"/>
    </row>
    <row r="2635" spans="1:116" x14ac:dyDescent="0.4">
      <c r="A2635" s="164"/>
      <c r="G2635" s="204"/>
      <c r="H2635" s="164"/>
      <c r="I2635" s="205"/>
      <c r="J2635" s="205"/>
      <c r="K2635" s="164"/>
      <c r="L2635" s="164"/>
      <c r="M2635" s="164"/>
      <c r="N2635" s="164"/>
      <c r="O2635" s="164"/>
      <c r="P2635" s="164"/>
      <c r="R2635" s="204"/>
      <c r="S2635" s="204"/>
      <c r="T2635" s="204"/>
      <c r="U2635" s="204"/>
      <c r="V2635" s="204"/>
      <c r="W2635" s="204"/>
      <c r="X2635" s="204"/>
      <c r="Y2635" s="204"/>
      <c r="Z2635" s="204"/>
      <c r="AA2635" s="204"/>
      <c r="AB2635" s="204"/>
      <c r="AC2635" s="204"/>
      <c r="AD2635" s="204"/>
      <c r="AE2635" s="204"/>
      <c r="AF2635" s="204"/>
      <c r="AG2635" s="204"/>
      <c r="AH2635" s="204"/>
      <c r="AI2635" s="204"/>
      <c r="AJ2635" s="204"/>
      <c r="AK2635" s="204"/>
      <c r="AL2635" s="204"/>
      <c r="AM2635" s="204"/>
      <c r="AN2635" s="204"/>
      <c r="AO2635" s="204"/>
      <c r="AP2635" s="204"/>
      <c r="AQ2635" s="204"/>
      <c r="AR2635" s="204"/>
      <c r="AS2635" s="204"/>
      <c r="AT2635" s="204"/>
      <c r="AU2635" s="204"/>
      <c r="AV2635" s="204"/>
      <c r="AW2635" s="204"/>
      <c r="AX2635" s="204"/>
      <c r="AY2635" s="204"/>
      <c r="AZ2635" s="204"/>
      <c r="BA2635" s="204"/>
      <c r="BB2635" s="204"/>
      <c r="BC2635" s="204"/>
      <c r="BD2635" s="204"/>
      <c r="BE2635" s="204"/>
      <c r="BF2635" s="204"/>
      <c r="BG2635" s="204"/>
      <c r="BH2635" s="204"/>
      <c r="BI2635" s="204"/>
      <c r="BJ2635" s="204"/>
      <c r="BK2635" s="204"/>
      <c r="BL2635" s="204"/>
      <c r="BM2635" s="204"/>
      <c r="BN2635" s="204"/>
      <c r="BO2635" s="204"/>
      <c r="BP2635" s="204"/>
      <c r="BQ2635" s="204"/>
      <c r="BR2635" s="204"/>
      <c r="BS2635" s="204"/>
      <c r="BT2635" s="204"/>
      <c r="BU2635" s="204"/>
      <c r="BV2635" s="204"/>
      <c r="BW2635" s="204"/>
      <c r="BX2635" s="204"/>
      <c r="BY2635" s="204"/>
      <c r="BZ2635" s="204"/>
      <c r="CA2635" s="204"/>
      <c r="CB2635" s="204"/>
      <c r="CC2635" s="204"/>
      <c r="CD2635" s="204"/>
      <c r="CE2635" s="204"/>
      <c r="CF2635" s="204"/>
      <c r="CG2635" s="204"/>
      <c r="CH2635" s="204"/>
      <c r="CI2635" s="204"/>
      <c r="CJ2635" s="204"/>
      <c r="CK2635" s="204"/>
      <c r="CL2635" s="204"/>
      <c r="CN2635" s="205"/>
      <c r="CO2635" s="204"/>
      <c r="CP2635" s="204"/>
      <c r="CQ2635" s="204"/>
      <c r="CR2635" s="204"/>
      <c r="CS2635" s="204"/>
      <c r="CT2635" s="204"/>
      <c r="CU2635" s="204"/>
      <c r="CV2635" s="204"/>
      <c r="CW2635" s="204"/>
      <c r="CX2635" s="204"/>
      <c r="CY2635" s="204"/>
      <c r="CZ2635" s="204"/>
      <c r="DA2635" s="204"/>
      <c r="DB2635" s="204"/>
      <c r="DC2635" s="204"/>
      <c r="DD2635" s="204"/>
      <c r="DE2635" s="204"/>
      <c r="DF2635" s="204"/>
      <c r="DG2635" s="204"/>
      <c r="DH2635" s="204"/>
      <c r="DI2635" s="204"/>
      <c r="DJ2635" s="204"/>
      <c r="DK2635" s="204"/>
      <c r="DL2635" s="204"/>
    </row>
    <row r="2636" spans="1:116" x14ac:dyDescent="0.4">
      <c r="A2636" s="164"/>
      <c r="G2636" s="204"/>
      <c r="H2636" s="164"/>
      <c r="I2636" s="205"/>
      <c r="J2636" s="205"/>
      <c r="K2636" s="164"/>
      <c r="L2636" s="164"/>
      <c r="M2636" s="164"/>
      <c r="N2636" s="164"/>
      <c r="O2636" s="164"/>
      <c r="P2636" s="164"/>
      <c r="R2636" s="204"/>
      <c r="S2636" s="204"/>
      <c r="T2636" s="204"/>
      <c r="U2636" s="204"/>
      <c r="V2636" s="204"/>
      <c r="W2636" s="204"/>
      <c r="X2636" s="204"/>
      <c r="Y2636" s="204"/>
      <c r="Z2636" s="204"/>
      <c r="AA2636" s="204"/>
      <c r="AB2636" s="204"/>
      <c r="AC2636" s="204"/>
      <c r="AD2636" s="204"/>
      <c r="AE2636" s="204"/>
      <c r="AF2636" s="204"/>
      <c r="AG2636" s="204"/>
      <c r="AH2636" s="204"/>
      <c r="AI2636" s="204"/>
      <c r="AJ2636" s="204"/>
      <c r="AK2636" s="204"/>
      <c r="AL2636" s="204"/>
      <c r="AM2636" s="204"/>
      <c r="AN2636" s="204"/>
      <c r="AO2636" s="204"/>
      <c r="AP2636" s="204"/>
      <c r="AQ2636" s="204"/>
      <c r="AR2636" s="204"/>
      <c r="AS2636" s="204"/>
      <c r="AT2636" s="204"/>
      <c r="AU2636" s="204"/>
      <c r="AV2636" s="204"/>
      <c r="AW2636" s="204"/>
      <c r="AX2636" s="204"/>
      <c r="AY2636" s="204"/>
      <c r="AZ2636" s="204"/>
      <c r="BA2636" s="204"/>
      <c r="BB2636" s="204"/>
      <c r="BC2636" s="204"/>
      <c r="BD2636" s="204"/>
      <c r="BE2636" s="204"/>
      <c r="BF2636" s="204"/>
      <c r="BG2636" s="204"/>
      <c r="BH2636" s="204"/>
      <c r="BI2636" s="204"/>
      <c r="BJ2636" s="204"/>
      <c r="BK2636" s="204"/>
      <c r="BL2636" s="204"/>
      <c r="BM2636" s="204"/>
      <c r="BN2636" s="204"/>
      <c r="BO2636" s="204"/>
      <c r="BP2636" s="204"/>
      <c r="BQ2636" s="204"/>
      <c r="BR2636" s="204"/>
      <c r="BS2636" s="204"/>
      <c r="BT2636" s="204"/>
      <c r="BU2636" s="204"/>
      <c r="BV2636" s="204"/>
      <c r="BW2636" s="204"/>
      <c r="BX2636" s="204"/>
      <c r="BY2636" s="204"/>
      <c r="BZ2636" s="204"/>
      <c r="CA2636" s="204"/>
      <c r="CB2636" s="204"/>
      <c r="CC2636" s="204"/>
      <c r="CD2636" s="204"/>
      <c r="CE2636" s="204"/>
      <c r="CF2636" s="204"/>
      <c r="CG2636" s="204"/>
      <c r="CH2636" s="204"/>
      <c r="CI2636" s="204"/>
      <c r="CJ2636" s="204"/>
      <c r="CK2636" s="204"/>
      <c r="CL2636" s="204"/>
      <c r="CN2636" s="205"/>
      <c r="CO2636" s="204"/>
      <c r="CP2636" s="204"/>
      <c r="CQ2636" s="204"/>
      <c r="CR2636" s="204"/>
      <c r="CS2636" s="204"/>
      <c r="CT2636" s="204"/>
      <c r="CU2636" s="204"/>
      <c r="CV2636" s="204"/>
      <c r="CW2636" s="204"/>
      <c r="CX2636" s="204"/>
      <c r="CY2636" s="204"/>
      <c r="CZ2636" s="204"/>
      <c r="DA2636" s="204"/>
      <c r="DB2636" s="204"/>
      <c r="DC2636" s="204"/>
      <c r="DD2636" s="204"/>
      <c r="DE2636" s="204"/>
      <c r="DF2636" s="204"/>
      <c r="DG2636" s="204"/>
      <c r="DH2636" s="204"/>
      <c r="DI2636" s="204"/>
      <c r="DJ2636" s="204"/>
      <c r="DK2636" s="204"/>
      <c r="DL2636" s="204"/>
    </row>
    <row r="2637" spans="1:116" x14ac:dyDescent="0.4">
      <c r="A2637" s="164"/>
      <c r="G2637" s="204"/>
      <c r="H2637" s="164"/>
      <c r="I2637" s="205"/>
      <c r="J2637" s="205"/>
      <c r="K2637" s="164"/>
      <c r="L2637" s="164"/>
      <c r="M2637" s="164"/>
      <c r="N2637" s="164"/>
      <c r="O2637" s="164"/>
      <c r="P2637" s="164"/>
      <c r="R2637" s="204"/>
      <c r="S2637" s="204"/>
      <c r="T2637" s="204"/>
      <c r="U2637" s="204"/>
      <c r="V2637" s="204"/>
      <c r="W2637" s="204"/>
      <c r="X2637" s="204"/>
      <c r="Y2637" s="204"/>
      <c r="Z2637" s="204"/>
      <c r="AA2637" s="204"/>
      <c r="AB2637" s="204"/>
      <c r="AC2637" s="204"/>
      <c r="AD2637" s="204"/>
      <c r="AE2637" s="204"/>
      <c r="AF2637" s="204"/>
      <c r="AG2637" s="204"/>
      <c r="AH2637" s="204"/>
      <c r="AI2637" s="204"/>
      <c r="AJ2637" s="204"/>
      <c r="AK2637" s="204"/>
      <c r="AL2637" s="204"/>
      <c r="AM2637" s="204"/>
      <c r="AN2637" s="204"/>
      <c r="AO2637" s="204"/>
      <c r="AP2637" s="204"/>
      <c r="AQ2637" s="204"/>
      <c r="AR2637" s="204"/>
      <c r="AS2637" s="204"/>
      <c r="AT2637" s="204"/>
      <c r="AU2637" s="204"/>
      <c r="AV2637" s="204"/>
      <c r="AW2637" s="204"/>
      <c r="AX2637" s="204"/>
      <c r="AY2637" s="204"/>
      <c r="AZ2637" s="204"/>
      <c r="BA2637" s="204"/>
      <c r="BB2637" s="204"/>
      <c r="BC2637" s="204"/>
      <c r="BD2637" s="204"/>
      <c r="BE2637" s="204"/>
      <c r="BF2637" s="204"/>
      <c r="BG2637" s="204"/>
      <c r="BH2637" s="204"/>
      <c r="BI2637" s="204"/>
      <c r="BJ2637" s="204"/>
      <c r="BK2637" s="204"/>
      <c r="BL2637" s="204"/>
      <c r="BM2637" s="204"/>
      <c r="BN2637" s="204"/>
      <c r="BO2637" s="204"/>
      <c r="BP2637" s="204"/>
      <c r="BQ2637" s="204"/>
      <c r="BR2637" s="204"/>
      <c r="BS2637" s="204"/>
      <c r="BT2637" s="204"/>
      <c r="BU2637" s="204"/>
      <c r="BV2637" s="204"/>
      <c r="BW2637" s="204"/>
      <c r="BX2637" s="204"/>
      <c r="BY2637" s="204"/>
      <c r="BZ2637" s="204"/>
      <c r="CA2637" s="204"/>
      <c r="CB2637" s="204"/>
      <c r="CC2637" s="204"/>
      <c r="CD2637" s="204"/>
      <c r="CE2637" s="204"/>
      <c r="CF2637" s="204"/>
      <c r="CG2637" s="204"/>
      <c r="CH2637" s="204"/>
      <c r="CI2637" s="204"/>
      <c r="CJ2637" s="204"/>
      <c r="CK2637" s="204"/>
      <c r="CL2637" s="204"/>
      <c r="CN2637" s="205"/>
      <c r="CO2637" s="204"/>
      <c r="CP2637" s="204"/>
      <c r="CQ2637" s="204"/>
      <c r="CR2637" s="204"/>
      <c r="CS2637" s="204"/>
      <c r="CT2637" s="204"/>
      <c r="CU2637" s="204"/>
      <c r="CV2637" s="204"/>
      <c r="CW2637" s="204"/>
      <c r="CX2637" s="204"/>
      <c r="CY2637" s="204"/>
      <c r="CZ2637" s="204"/>
      <c r="DA2637" s="204"/>
      <c r="DB2637" s="204"/>
      <c r="DC2637" s="204"/>
      <c r="DD2637" s="204"/>
      <c r="DE2637" s="204"/>
      <c r="DF2637" s="204"/>
      <c r="DG2637" s="204"/>
      <c r="DH2637" s="204"/>
      <c r="DI2637" s="204"/>
      <c r="DJ2637" s="204"/>
      <c r="DK2637" s="204"/>
      <c r="DL2637" s="204"/>
    </row>
    <row r="2638" spans="1:116" x14ac:dyDescent="0.4">
      <c r="A2638" s="164"/>
      <c r="G2638" s="204"/>
      <c r="H2638" s="164"/>
      <c r="I2638" s="205"/>
      <c r="J2638" s="205"/>
      <c r="K2638" s="164"/>
      <c r="L2638" s="164"/>
      <c r="M2638" s="164"/>
      <c r="N2638" s="164"/>
      <c r="O2638" s="164"/>
      <c r="P2638" s="164"/>
      <c r="R2638" s="204"/>
      <c r="S2638" s="204"/>
      <c r="T2638" s="204"/>
      <c r="U2638" s="204"/>
      <c r="V2638" s="204"/>
      <c r="W2638" s="204"/>
      <c r="X2638" s="204"/>
      <c r="Y2638" s="204"/>
      <c r="Z2638" s="204"/>
      <c r="AA2638" s="204"/>
      <c r="AB2638" s="204"/>
      <c r="AC2638" s="204"/>
      <c r="AD2638" s="204"/>
      <c r="AE2638" s="204"/>
      <c r="AF2638" s="204"/>
      <c r="AG2638" s="204"/>
      <c r="AH2638" s="204"/>
      <c r="AI2638" s="204"/>
      <c r="AJ2638" s="204"/>
      <c r="AK2638" s="204"/>
      <c r="AL2638" s="204"/>
      <c r="AM2638" s="204"/>
      <c r="AN2638" s="204"/>
      <c r="AO2638" s="204"/>
      <c r="AP2638" s="204"/>
      <c r="AQ2638" s="204"/>
      <c r="AR2638" s="204"/>
      <c r="AS2638" s="204"/>
      <c r="AT2638" s="204"/>
      <c r="AU2638" s="204"/>
      <c r="AV2638" s="204"/>
      <c r="AW2638" s="204"/>
      <c r="AX2638" s="204"/>
      <c r="AY2638" s="204"/>
      <c r="AZ2638" s="204"/>
      <c r="BA2638" s="204"/>
      <c r="BB2638" s="204"/>
      <c r="BC2638" s="204"/>
      <c r="BD2638" s="204"/>
      <c r="BE2638" s="204"/>
      <c r="BF2638" s="204"/>
      <c r="BG2638" s="204"/>
      <c r="BH2638" s="204"/>
      <c r="BI2638" s="204"/>
      <c r="BJ2638" s="204"/>
      <c r="BK2638" s="204"/>
      <c r="BL2638" s="204"/>
      <c r="BM2638" s="204"/>
      <c r="BN2638" s="204"/>
      <c r="BO2638" s="204"/>
      <c r="BP2638" s="204"/>
      <c r="BQ2638" s="204"/>
      <c r="BR2638" s="204"/>
      <c r="BS2638" s="204"/>
      <c r="BT2638" s="204"/>
      <c r="BU2638" s="204"/>
      <c r="BV2638" s="204"/>
      <c r="BW2638" s="204"/>
      <c r="BX2638" s="204"/>
      <c r="BY2638" s="204"/>
      <c r="BZ2638" s="204"/>
      <c r="CA2638" s="204"/>
      <c r="CB2638" s="204"/>
      <c r="CC2638" s="204"/>
      <c r="CD2638" s="204"/>
      <c r="CE2638" s="204"/>
      <c r="CF2638" s="204"/>
      <c r="CG2638" s="204"/>
      <c r="CH2638" s="204"/>
      <c r="CI2638" s="204"/>
      <c r="CJ2638" s="204"/>
      <c r="CK2638" s="204"/>
      <c r="CL2638" s="204"/>
      <c r="CN2638" s="205"/>
      <c r="CO2638" s="204"/>
      <c r="CP2638" s="204"/>
      <c r="CQ2638" s="204"/>
      <c r="CR2638" s="204"/>
      <c r="CS2638" s="204"/>
      <c r="CT2638" s="204"/>
      <c r="CU2638" s="204"/>
      <c r="CV2638" s="204"/>
      <c r="CW2638" s="204"/>
      <c r="CX2638" s="204"/>
      <c r="CY2638" s="204"/>
      <c r="CZ2638" s="204"/>
      <c r="DA2638" s="204"/>
      <c r="DB2638" s="204"/>
      <c r="DC2638" s="204"/>
      <c r="DD2638" s="204"/>
      <c r="DE2638" s="204"/>
      <c r="DF2638" s="204"/>
      <c r="DG2638" s="204"/>
      <c r="DH2638" s="204"/>
      <c r="DI2638" s="204"/>
      <c r="DJ2638" s="204"/>
      <c r="DK2638" s="204"/>
      <c r="DL2638" s="204"/>
    </row>
    <row r="2639" spans="1:116" x14ac:dyDescent="0.4">
      <c r="A2639" s="164"/>
      <c r="G2639" s="204"/>
      <c r="H2639" s="164"/>
      <c r="I2639" s="205"/>
      <c r="J2639" s="205"/>
      <c r="K2639" s="164"/>
      <c r="L2639" s="164"/>
      <c r="M2639" s="164"/>
      <c r="N2639" s="164"/>
      <c r="O2639" s="164"/>
      <c r="P2639" s="164"/>
      <c r="R2639" s="204"/>
      <c r="S2639" s="204"/>
      <c r="T2639" s="204"/>
      <c r="U2639" s="204"/>
      <c r="V2639" s="204"/>
      <c r="W2639" s="204"/>
      <c r="X2639" s="204"/>
      <c r="Y2639" s="204"/>
      <c r="Z2639" s="204"/>
      <c r="AA2639" s="204"/>
      <c r="AB2639" s="204"/>
      <c r="AC2639" s="204"/>
      <c r="AD2639" s="204"/>
      <c r="AE2639" s="204"/>
      <c r="AF2639" s="204"/>
      <c r="AG2639" s="204"/>
      <c r="AH2639" s="204"/>
      <c r="AI2639" s="204"/>
      <c r="AJ2639" s="204"/>
      <c r="AK2639" s="204"/>
      <c r="AL2639" s="204"/>
      <c r="AM2639" s="204"/>
      <c r="AN2639" s="204"/>
      <c r="AO2639" s="204"/>
      <c r="AP2639" s="204"/>
      <c r="AQ2639" s="204"/>
      <c r="AR2639" s="204"/>
      <c r="AS2639" s="204"/>
      <c r="AT2639" s="204"/>
      <c r="AU2639" s="204"/>
      <c r="AV2639" s="204"/>
      <c r="AW2639" s="204"/>
      <c r="AX2639" s="204"/>
      <c r="AY2639" s="204"/>
      <c r="AZ2639" s="204"/>
      <c r="BA2639" s="204"/>
      <c r="BB2639" s="204"/>
      <c r="BC2639" s="204"/>
      <c r="BD2639" s="204"/>
      <c r="BE2639" s="204"/>
      <c r="BF2639" s="204"/>
      <c r="BG2639" s="204"/>
      <c r="BH2639" s="204"/>
      <c r="BI2639" s="204"/>
      <c r="BJ2639" s="204"/>
      <c r="BK2639" s="204"/>
      <c r="BL2639" s="204"/>
      <c r="BM2639" s="204"/>
      <c r="BN2639" s="204"/>
      <c r="BO2639" s="204"/>
      <c r="BP2639" s="204"/>
      <c r="BQ2639" s="204"/>
      <c r="BR2639" s="204"/>
      <c r="BS2639" s="204"/>
      <c r="BT2639" s="204"/>
      <c r="BU2639" s="204"/>
      <c r="BV2639" s="204"/>
      <c r="BW2639" s="204"/>
      <c r="BX2639" s="204"/>
      <c r="BY2639" s="204"/>
      <c r="BZ2639" s="204"/>
      <c r="CA2639" s="204"/>
      <c r="CB2639" s="204"/>
      <c r="CC2639" s="204"/>
      <c r="CD2639" s="204"/>
      <c r="CE2639" s="204"/>
      <c r="CF2639" s="204"/>
      <c r="CG2639" s="204"/>
      <c r="CH2639" s="204"/>
      <c r="CI2639" s="204"/>
      <c r="CJ2639" s="204"/>
      <c r="CK2639" s="204"/>
      <c r="CL2639" s="204"/>
      <c r="CN2639" s="205"/>
      <c r="CO2639" s="204"/>
      <c r="CP2639" s="204"/>
      <c r="CQ2639" s="204"/>
      <c r="CR2639" s="204"/>
      <c r="CS2639" s="204"/>
      <c r="CT2639" s="204"/>
      <c r="CU2639" s="204"/>
      <c r="CV2639" s="204"/>
      <c r="CW2639" s="204"/>
      <c r="CX2639" s="204"/>
      <c r="CY2639" s="204"/>
      <c r="CZ2639" s="204"/>
      <c r="DA2639" s="204"/>
      <c r="DB2639" s="204"/>
      <c r="DC2639" s="204"/>
      <c r="DD2639" s="204"/>
      <c r="DE2639" s="204"/>
      <c r="DF2639" s="204"/>
      <c r="DG2639" s="204"/>
      <c r="DH2639" s="204"/>
      <c r="DI2639" s="204"/>
      <c r="DJ2639" s="204"/>
      <c r="DK2639" s="204"/>
      <c r="DL2639" s="204"/>
    </row>
    <row r="2640" spans="1:116" x14ac:dyDescent="0.4">
      <c r="A2640" s="164"/>
      <c r="G2640" s="204"/>
      <c r="H2640" s="164"/>
      <c r="I2640" s="205"/>
      <c r="J2640" s="205"/>
      <c r="K2640" s="164"/>
      <c r="L2640" s="164"/>
      <c r="M2640" s="164"/>
      <c r="N2640" s="164"/>
      <c r="O2640" s="164"/>
      <c r="P2640" s="164"/>
      <c r="R2640" s="204"/>
      <c r="S2640" s="204"/>
      <c r="T2640" s="204"/>
      <c r="U2640" s="204"/>
      <c r="V2640" s="204"/>
      <c r="W2640" s="204"/>
      <c r="X2640" s="204"/>
      <c r="Y2640" s="204"/>
      <c r="Z2640" s="204"/>
      <c r="AA2640" s="204"/>
      <c r="AB2640" s="204"/>
      <c r="AC2640" s="204"/>
      <c r="AD2640" s="204"/>
      <c r="AE2640" s="204"/>
      <c r="AF2640" s="204"/>
      <c r="AG2640" s="204"/>
      <c r="AH2640" s="204"/>
      <c r="AI2640" s="204"/>
      <c r="AJ2640" s="204"/>
      <c r="AK2640" s="204"/>
      <c r="AL2640" s="204"/>
      <c r="AM2640" s="204"/>
      <c r="AN2640" s="204"/>
      <c r="AO2640" s="204"/>
      <c r="AP2640" s="204"/>
      <c r="AQ2640" s="204"/>
      <c r="AR2640" s="204"/>
      <c r="AS2640" s="204"/>
      <c r="AT2640" s="204"/>
      <c r="AU2640" s="204"/>
      <c r="AV2640" s="204"/>
      <c r="AW2640" s="204"/>
      <c r="AX2640" s="204"/>
      <c r="AY2640" s="204"/>
      <c r="AZ2640" s="204"/>
      <c r="BA2640" s="204"/>
      <c r="BB2640" s="204"/>
      <c r="BC2640" s="204"/>
      <c r="BD2640" s="204"/>
      <c r="BE2640" s="204"/>
      <c r="BF2640" s="204"/>
      <c r="BG2640" s="204"/>
      <c r="BH2640" s="204"/>
      <c r="BI2640" s="204"/>
      <c r="BJ2640" s="204"/>
      <c r="BK2640" s="204"/>
      <c r="BL2640" s="204"/>
      <c r="BM2640" s="204"/>
      <c r="BN2640" s="204"/>
      <c r="BO2640" s="204"/>
      <c r="BP2640" s="204"/>
      <c r="BQ2640" s="204"/>
      <c r="BR2640" s="204"/>
      <c r="BS2640" s="204"/>
      <c r="BT2640" s="204"/>
      <c r="BU2640" s="204"/>
      <c r="BV2640" s="204"/>
      <c r="BW2640" s="204"/>
      <c r="BX2640" s="204"/>
      <c r="BY2640" s="204"/>
      <c r="BZ2640" s="204"/>
      <c r="CA2640" s="204"/>
      <c r="CB2640" s="204"/>
      <c r="CC2640" s="204"/>
      <c r="CD2640" s="204"/>
      <c r="CE2640" s="204"/>
      <c r="CF2640" s="204"/>
      <c r="CG2640" s="204"/>
      <c r="CH2640" s="204"/>
      <c r="CI2640" s="204"/>
      <c r="CJ2640" s="204"/>
      <c r="CK2640" s="204"/>
      <c r="CL2640" s="204"/>
      <c r="CN2640" s="205"/>
      <c r="CO2640" s="204"/>
      <c r="CP2640" s="204"/>
      <c r="CQ2640" s="204"/>
      <c r="CR2640" s="204"/>
      <c r="CS2640" s="204"/>
      <c r="CT2640" s="204"/>
      <c r="CU2640" s="204"/>
      <c r="CV2640" s="204"/>
      <c r="CW2640" s="204"/>
      <c r="CX2640" s="204"/>
      <c r="CY2640" s="204"/>
      <c r="CZ2640" s="204"/>
      <c r="DA2640" s="204"/>
      <c r="DB2640" s="204"/>
      <c r="DC2640" s="204"/>
      <c r="DD2640" s="204"/>
      <c r="DE2640" s="204"/>
      <c r="DF2640" s="204"/>
      <c r="DG2640" s="204"/>
      <c r="DH2640" s="204"/>
      <c r="DI2640" s="204"/>
      <c r="DJ2640" s="204"/>
      <c r="DK2640" s="204"/>
      <c r="DL2640" s="204"/>
    </row>
    <row r="2641" spans="1:116" x14ac:dyDescent="0.4">
      <c r="A2641" s="164"/>
      <c r="G2641" s="204"/>
      <c r="H2641" s="164"/>
      <c r="I2641" s="205"/>
      <c r="J2641" s="205"/>
      <c r="K2641" s="164"/>
      <c r="L2641" s="164"/>
      <c r="M2641" s="164"/>
      <c r="N2641" s="164"/>
      <c r="O2641" s="164"/>
      <c r="P2641" s="164"/>
      <c r="R2641" s="204"/>
      <c r="S2641" s="204"/>
      <c r="T2641" s="204"/>
      <c r="U2641" s="204"/>
      <c r="V2641" s="204"/>
      <c r="W2641" s="204"/>
      <c r="X2641" s="204"/>
      <c r="Y2641" s="204"/>
      <c r="Z2641" s="204"/>
      <c r="AA2641" s="204"/>
      <c r="AB2641" s="204"/>
      <c r="AC2641" s="204"/>
      <c r="AD2641" s="204"/>
      <c r="AE2641" s="204"/>
      <c r="AF2641" s="204"/>
      <c r="AG2641" s="204"/>
      <c r="AH2641" s="204"/>
      <c r="AI2641" s="204"/>
      <c r="AJ2641" s="204"/>
      <c r="AK2641" s="204"/>
      <c r="AL2641" s="204"/>
      <c r="AM2641" s="204"/>
      <c r="AN2641" s="204"/>
      <c r="AO2641" s="204"/>
      <c r="AP2641" s="204"/>
      <c r="AQ2641" s="204"/>
      <c r="AR2641" s="204"/>
      <c r="AS2641" s="204"/>
      <c r="AT2641" s="204"/>
      <c r="AU2641" s="204"/>
      <c r="AV2641" s="204"/>
      <c r="AW2641" s="204"/>
      <c r="AX2641" s="204"/>
      <c r="AY2641" s="204"/>
      <c r="AZ2641" s="204"/>
      <c r="BA2641" s="204"/>
      <c r="BB2641" s="204"/>
      <c r="BC2641" s="204"/>
      <c r="BD2641" s="204"/>
      <c r="BE2641" s="204"/>
      <c r="BF2641" s="204"/>
      <c r="BG2641" s="204"/>
      <c r="BH2641" s="204"/>
      <c r="BI2641" s="204"/>
      <c r="BJ2641" s="204"/>
      <c r="BK2641" s="204"/>
      <c r="BL2641" s="204"/>
      <c r="BM2641" s="204"/>
      <c r="BN2641" s="204"/>
      <c r="BO2641" s="204"/>
      <c r="BP2641" s="204"/>
      <c r="BQ2641" s="204"/>
      <c r="BR2641" s="204"/>
      <c r="BS2641" s="204"/>
      <c r="BT2641" s="204"/>
      <c r="BU2641" s="204"/>
      <c r="BV2641" s="204"/>
      <c r="BW2641" s="204"/>
      <c r="BX2641" s="204"/>
      <c r="BY2641" s="204"/>
      <c r="BZ2641" s="204"/>
      <c r="CA2641" s="204"/>
      <c r="CB2641" s="204"/>
      <c r="CC2641" s="204"/>
      <c r="CD2641" s="204"/>
      <c r="CE2641" s="204"/>
      <c r="CF2641" s="204"/>
      <c r="CG2641" s="204"/>
      <c r="CH2641" s="204"/>
      <c r="CI2641" s="204"/>
      <c r="CJ2641" s="204"/>
      <c r="CK2641" s="204"/>
      <c r="CL2641" s="204"/>
      <c r="CN2641" s="205"/>
      <c r="CO2641" s="204"/>
      <c r="CP2641" s="204"/>
      <c r="CQ2641" s="204"/>
      <c r="CR2641" s="204"/>
      <c r="CS2641" s="204"/>
      <c r="CT2641" s="204"/>
      <c r="CU2641" s="204"/>
      <c r="CV2641" s="204"/>
      <c r="CW2641" s="204"/>
      <c r="CX2641" s="204"/>
      <c r="CY2641" s="204"/>
      <c r="CZ2641" s="204"/>
      <c r="DA2641" s="204"/>
      <c r="DB2641" s="204"/>
      <c r="DC2641" s="204"/>
      <c r="DD2641" s="204"/>
      <c r="DE2641" s="204"/>
      <c r="DF2641" s="204"/>
      <c r="DG2641" s="204"/>
      <c r="DH2641" s="204"/>
      <c r="DI2641" s="204"/>
      <c r="DJ2641" s="204"/>
      <c r="DK2641" s="204"/>
      <c r="DL2641" s="204"/>
    </row>
    <row r="2642" spans="1:116" x14ac:dyDescent="0.4">
      <c r="CO2642" s="8"/>
      <c r="CP2642" s="8"/>
      <c r="CQ2642" s="8"/>
      <c r="CR2642" s="8"/>
      <c r="CS2642" s="8"/>
      <c r="CT2642" s="8"/>
      <c r="CU2642" s="8"/>
      <c r="CV2642" s="8"/>
      <c r="CW2642" s="8"/>
      <c r="CX2642" s="8"/>
      <c r="CY2642" s="8"/>
      <c r="CZ2642" s="8"/>
      <c r="DA2642" s="8"/>
      <c r="DB2642" s="8"/>
      <c r="DC2642" s="8"/>
      <c r="DD2642" s="8"/>
      <c r="DE2642" s="8"/>
      <c r="DF2642" s="8"/>
      <c r="DG2642" s="8"/>
      <c r="DH2642" s="8"/>
      <c r="DI2642" s="8"/>
      <c r="DJ2642" s="8"/>
      <c r="DK2642" s="8"/>
      <c r="DL2642" s="8"/>
    </row>
    <row r="2643" spans="1:116" x14ac:dyDescent="0.4">
      <c r="CO2643" s="8"/>
      <c r="CP2643" s="8"/>
      <c r="CQ2643" s="8"/>
      <c r="CR2643" s="8"/>
      <c r="CS2643" s="8"/>
      <c r="CT2643" s="8"/>
      <c r="CU2643" s="8"/>
      <c r="CV2643" s="8"/>
      <c r="CW2643" s="8"/>
      <c r="CX2643" s="8"/>
      <c r="CY2643" s="8"/>
      <c r="CZ2643" s="8"/>
      <c r="DA2643" s="8"/>
      <c r="DB2643" s="8"/>
      <c r="DC2643" s="8"/>
      <c r="DD2643" s="8"/>
      <c r="DE2643" s="8"/>
      <c r="DF2643" s="8"/>
      <c r="DG2643" s="8"/>
      <c r="DH2643" s="8"/>
      <c r="DI2643" s="8"/>
      <c r="DJ2643" s="8"/>
      <c r="DK2643" s="8"/>
      <c r="DL2643" s="8"/>
    </row>
    <row r="2644" spans="1:116" x14ac:dyDescent="0.4">
      <c r="A2644" s="174"/>
      <c r="E2644" s="8"/>
      <c r="G2644" s="175" t="s">
        <v>490</v>
      </c>
      <c r="H2644" s="174"/>
      <c r="I2644" s="176"/>
      <c r="J2644" s="176"/>
      <c r="K2644" s="197"/>
      <c r="L2644" s="197"/>
      <c r="M2644" s="197"/>
      <c r="N2644" s="197"/>
      <c r="O2644" s="197"/>
      <c r="P2644" s="197"/>
      <c r="R2644" s="198"/>
      <c r="S2644" s="174"/>
      <c r="T2644" s="174"/>
      <c r="U2644" s="174"/>
      <c r="V2644" s="174"/>
      <c r="W2644" s="174"/>
      <c r="X2644" s="174"/>
      <c r="Y2644" s="174"/>
      <c r="Z2644" s="174"/>
      <c r="AA2644" s="174"/>
      <c r="AB2644" s="174"/>
      <c r="AC2644" s="174"/>
      <c r="AD2644" s="174"/>
      <c r="AE2644" s="174"/>
      <c r="AF2644" s="174"/>
      <c r="AG2644" s="174"/>
      <c r="AH2644" s="174"/>
      <c r="AI2644" s="174"/>
      <c r="AJ2644" s="174"/>
      <c r="AK2644" s="174"/>
      <c r="AL2644" s="174"/>
      <c r="AM2644" s="174"/>
      <c r="AN2644" s="174"/>
      <c r="AO2644" s="174"/>
      <c r="AP2644" s="174"/>
      <c r="AQ2644" s="174"/>
      <c r="AR2644" s="174"/>
      <c r="AS2644" s="174"/>
      <c r="AT2644" s="174"/>
      <c r="AU2644" s="174"/>
      <c r="AV2644" s="174"/>
      <c r="AW2644" s="174"/>
      <c r="AX2644" s="174"/>
      <c r="AY2644" s="174"/>
      <c r="AZ2644" s="174"/>
      <c r="BA2644" s="174"/>
      <c r="BB2644" s="174"/>
      <c r="BC2644" s="174"/>
      <c r="BD2644" s="174"/>
      <c r="BE2644" s="174"/>
      <c r="BF2644" s="174"/>
      <c r="BG2644" s="174"/>
      <c r="BH2644" s="174"/>
      <c r="BI2644" s="174"/>
      <c r="BJ2644" s="174"/>
      <c r="BK2644" s="174"/>
      <c r="BL2644" s="174"/>
      <c r="BM2644" s="174"/>
      <c r="BN2644" s="174"/>
      <c r="BO2644" s="174"/>
      <c r="BP2644" s="174"/>
      <c r="BQ2644" s="174"/>
      <c r="BR2644" s="174"/>
      <c r="BS2644" s="174"/>
      <c r="BT2644" s="174"/>
      <c r="BU2644" s="174"/>
      <c r="BV2644" s="174"/>
      <c r="BW2644" s="174"/>
      <c r="BX2644" s="174"/>
      <c r="BY2644" s="174"/>
      <c r="BZ2644" s="174"/>
      <c r="CA2644" s="174"/>
      <c r="CB2644" s="174"/>
      <c r="CC2644" s="174"/>
      <c r="CD2644" s="174"/>
      <c r="CE2644" s="174"/>
      <c r="CF2644" s="174"/>
      <c r="CG2644" s="174"/>
      <c r="CH2644" s="174"/>
      <c r="CI2644" s="174"/>
      <c r="CJ2644" s="174"/>
      <c r="CK2644" s="174"/>
      <c r="CL2644" s="174"/>
      <c r="CN2644" s="176"/>
      <c r="CO2644" s="174"/>
      <c r="CP2644" s="174"/>
      <c r="CQ2644" s="174"/>
      <c r="CR2644" s="174"/>
      <c r="CS2644" s="174"/>
      <c r="CT2644" s="174"/>
      <c r="CU2644" s="174"/>
      <c r="CV2644" s="174"/>
      <c r="CW2644" s="174"/>
      <c r="CX2644" s="174"/>
      <c r="CY2644" s="174"/>
      <c r="CZ2644" s="174"/>
      <c r="DA2644" s="174"/>
      <c r="DB2644" s="174"/>
      <c r="DC2644" s="174"/>
      <c r="DD2644" s="174"/>
      <c r="DE2644" s="174"/>
      <c r="DF2644" s="174"/>
      <c r="DG2644" s="174"/>
      <c r="DH2644" s="174"/>
      <c r="DI2644" s="174"/>
      <c r="DJ2644" s="174"/>
      <c r="DK2644" s="174"/>
      <c r="DL2644" s="174"/>
    </row>
    <row r="2645" spans="1:116" x14ac:dyDescent="0.4">
      <c r="A2645" s="174"/>
      <c r="E2645" s="8"/>
      <c r="G2645" s="175" t="s">
        <v>492</v>
      </c>
      <c r="H2645" s="174"/>
      <c r="I2645" s="176"/>
      <c r="J2645" s="176"/>
      <c r="K2645" s="197"/>
      <c r="L2645" s="197"/>
      <c r="M2645" s="197"/>
      <c r="N2645" s="197"/>
      <c r="O2645" s="197"/>
      <c r="P2645" s="197"/>
      <c r="R2645" s="198"/>
      <c r="S2645" s="174"/>
      <c r="T2645" s="174"/>
      <c r="U2645" s="174"/>
      <c r="V2645" s="174"/>
      <c r="W2645" s="174"/>
      <c r="X2645" s="174"/>
      <c r="Y2645" s="174"/>
      <c r="Z2645" s="174"/>
      <c r="AA2645" s="174"/>
      <c r="AB2645" s="174"/>
      <c r="AC2645" s="174"/>
      <c r="AD2645" s="174"/>
      <c r="AE2645" s="174"/>
      <c r="AF2645" s="174"/>
      <c r="AG2645" s="174"/>
      <c r="AH2645" s="174"/>
      <c r="AI2645" s="174"/>
      <c r="AJ2645" s="174"/>
      <c r="AK2645" s="174"/>
      <c r="AL2645" s="174"/>
      <c r="AM2645" s="174"/>
      <c r="AN2645" s="174"/>
      <c r="AO2645" s="174"/>
      <c r="AP2645" s="174"/>
      <c r="AQ2645" s="174"/>
      <c r="AR2645" s="174"/>
      <c r="AS2645" s="174"/>
      <c r="AT2645" s="174"/>
      <c r="AU2645" s="174"/>
      <c r="AV2645" s="174"/>
      <c r="AW2645" s="174"/>
      <c r="AX2645" s="174"/>
      <c r="AY2645" s="174"/>
      <c r="AZ2645" s="174"/>
      <c r="BA2645" s="174"/>
      <c r="BB2645" s="174"/>
      <c r="BC2645" s="174"/>
      <c r="BD2645" s="174"/>
      <c r="BE2645" s="174"/>
      <c r="BF2645" s="174"/>
      <c r="BG2645" s="174"/>
      <c r="BH2645" s="174"/>
      <c r="BI2645" s="174"/>
      <c r="BJ2645" s="174"/>
      <c r="BK2645" s="174"/>
      <c r="BL2645" s="174"/>
      <c r="BM2645" s="174"/>
      <c r="BN2645" s="174"/>
      <c r="BO2645" s="174"/>
      <c r="BP2645" s="174"/>
      <c r="BQ2645" s="174"/>
      <c r="BR2645" s="174"/>
      <c r="BS2645" s="174"/>
      <c r="BT2645" s="174"/>
      <c r="BU2645" s="174"/>
      <c r="BV2645" s="174"/>
      <c r="BW2645" s="174"/>
      <c r="BX2645" s="174"/>
      <c r="BY2645" s="174"/>
      <c r="BZ2645" s="174"/>
      <c r="CA2645" s="174"/>
      <c r="CB2645" s="174"/>
      <c r="CC2645" s="174"/>
      <c r="CD2645" s="174"/>
      <c r="CE2645" s="174"/>
      <c r="CF2645" s="174"/>
      <c r="CG2645" s="174"/>
      <c r="CH2645" s="174"/>
      <c r="CI2645" s="174"/>
      <c r="CJ2645" s="174"/>
      <c r="CK2645" s="174"/>
      <c r="CL2645" s="174"/>
      <c r="CN2645" s="176"/>
      <c r="CO2645" s="174"/>
      <c r="CP2645" s="174"/>
      <c r="CQ2645" s="174"/>
      <c r="CR2645" s="174"/>
      <c r="CS2645" s="174"/>
      <c r="CT2645" s="174"/>
      <c r="CU2645" s="174"/>
      <c r="CV2645" s="174"/>
      <c r="CW2645" s="174"/>
      <c r="CX2645" s="174"/>
      <c r="CY2645" s="174"/>
      <c r="CZ2645" s="174"/>
      <c r="DA2645" s="174"/>
      <c r="DB2645" s="174"/>
      <c r="DC2645" s="174"/>
      <c r="DD2645" s="174"/>
      <c r="DE2645" s="174"/>
      <c r="DF2645" s="174"/>
      <c r="DG2645" s="174"/>
      <c r="DH2645" s="174"/>
      <c r="DI2645" s="174"/>
      <c r="DJ2645" s="174"/>
      <c r="DK2645" s="174"/>
      <c r="DL2645" s="174"/>
    </row>
    <row r="2646" spans="1:116" x14ac:dyDescent="0.4">
      <c r="A2646" s="174"/>
      <c r="E2646" s="8"/>
      <c r="G2646" s="175" t="s">
        <v>461</v>
      </c>
      <c r="H2646" s="174"/>
      <c r="I2646" s="176"/>
      <c r="J2646" s="176"/>
      <c r="K2646" s="197"/>
      <c r="L2646" s="197"/>
      <c r="M2646" s="197"/>
      <c r="N2646" s="197"/>
      <c r="O2646" s="197"/>
      <c r="P2646" s="197"/>
      <c r="R2646" s="198"/>
      <c r="S2646" s="199" t="str">
        <f t="shared" ref="S2646:AX2646" si="4967">S$20</f>
        <v>S$16</v>
      </c>
      <c r="T2646" s="199" t="str">
        <f t="shared" si="4967"/>
        <v>T$16</v>
      </c>
      <c r="U2646" s="199" t="str">
        <f t="shared" si="4967"/>
        <v>U$16</v>
      </c>
      <c r="V2646" s="199" t="str">
        <f t="shared" si="4967"/>
        <v>V$16</v>
      </c>
      <c r="W2646" s="199" t="str">
        <f t="shared" si="4967"/>
        <v>W$16</v>
      </c>
      <c r="X2646" s="199" t="str">
        <f t="shared" si="4967"/>
        <v>X$16</v>
      </c>
      <c r="Y2646" s="199" t="str">
        <f t="shared" si="4967"/>
        <v>Y$16</v>
      </c>
      <c r="Z2646" s="199" t="str">
        <f t="shared" si="4967"/>
        <v>Z$16</v>
      </c>
      <c r="AA2646" s="199" t="str">
        <f t="shared" si="4967"/>
        <v>AA$16</v>
      </c>
      <c r="AB2646" s="199" t="str">
        <f t="shared" si="4967"/>
        <v>AB$16</v>
      </c>
      <c r="AC2646" s="199" t="str">
        <f t="shared" si="4967"/>
        <v>AC$16</v>
      </c>
      <c r="AD2646" s="199" t="str">
        <f t="shared" si="4967"/>
        <v>AD$16</v>
      </c>
      <c r="AE2646" s="199" t="str">
        <f t="shared" si="4967"/>
        <v>AE$16</v>
      </c>
      <c r="AF2646" s="199" t="str">
        <f t="shared" si="4967"/>
        <v>AF$16</v>
      </c>
      <c r="AG2646" s="199" t="str">
        <f t="shared" si="4967"/>
        <v>AG$16</v>
      </c>
      <c r="AH2646" s="199" t="str">
        <f t="shared" si="4967"/>
        <v>AH$16</v>
      </c>
      <c r="AI2646" s="199" t="str">
        <f t="shared" si="4967"/>
        <v>AI$16</v>
      </c>
      <c r="AJ2646" s="199" t="str">
        <f t="shared" si="4967"/>
        <v>AJ$16</v>
      </c>
      <c r="AK2646" s="199" t="str">
        <f t="shared" si="4967"/>
        <v>AK$16</v>
      </c>
      <c r="AL2646" s="199" t="str">
        <f t="shared" si="4967"/>
        <v>AL$16</v>
      </c>
      <c r="AM2646" s="199" t="str">
        <f t="shared" si="4967"/>
        <v>AM$16</v>
      </c>
      <c r="AN2646" s="199" t="str">
        <f t="shared" si="4967"/>
        <v>AN$16</v>
      </c>
      <c r="AO2646" s="199" t="str">
        <f t="shared" si="4967"/>
        <v>AO$16</v>
      </c>
      <c r="AP2646" s="199" t="str">
        <f t="shared" si="4967"/>
        <v>AP$16</v>
      </c>
      <c r="AQ2646" s="199" t="str">
        <f t="shared" si="4967"/>
        <v>AQ$16</v>
      </c>
      <c r="AR2646" s="199" t="str">
        <f t="shared" si="4967"/>
        <v>AR$16</v>
      </c>
      <c r="AS2646" s="199" t="str">
        <f t="shared" si="4967"/>
        <v>AS$16</v>
      </c>
      <c r="AT2646" s="199" t="str">
        <f t="shared" si="4967"/>
        <v>AT$16</v>
      </c>
      <c r="AU2646" s="199" t="str">
        <f t="shared" si="4967"/>
        <v>AU$16</v>
      </c>
      <c r="AV2646" s="199" t="str">
        <f t="shared" si="4967"/>
        <v>AV$16</v>
      </c>
      <c r="AW2646" s="199" t="str">
        <f t="shared" si="4967"/>
        <v>AW$16</v>
      </c>
      <c r="AX2646" s="199" t="str">
        <f t="shared" si="4967"/>
        <v>AX$16</v>
      </c>
      <c r="AY2646" s="199" t="str">
        <f t="shared" ref="AY2646:CD2646" si="4968">AY$20</f>
        <v>AY$16</v>
      </c>
      <c r="AZ2646" s="199" t="str">
        <f t="shared" si="4968"/>
        <v>AZ$16</v>
      </c>
      <c r="BA2646" s="199" t="str">
        <f t="shared" si="4968"/>
        <v>BA$16</v>
      </c>
      <c r="BB2646" s="199" t="str">
        <f t="shared" si="4968"/>
        <v>BB$16</v>
      </c>
      <c r="BC2646" s="199" t="str">
        <f t="shared" si="4968"/>
        <v>BC$16</v>
      </c>
      <c r="BD2646" s="199" t="str">
        <f t="shared" si="4968"/>
        <v>BD$16</v>
      </c>
      <c r="BE2646" s="199" t="str">
        <f t="shared" si="4968"/>
        <v>BE$16</v>
      </c>
      <c r="BF2646" s="199" t="str">
        <f t="shared" si="4968"/>
        <v>BF$16</v>
      </c>
      <c r="BG2646" s="199" t="str">
        <f t="shared" si="4968"/>
        <v>BG$16</v>
      </c>
      <c r="BH2646" s="199" t="str">
        <f t="shared" si="4968"/>
        <v>BH$16</v>
      </c>
      <c r="BI2646" s="199" t="str">
        <f t="shared" si="4968"/>
        <v>BI$16</v>
      </c>
      <c r="BJ2646" s="199" t="str">
        <f t="shared" si="4968"/>
        <v>BJ$16</v>
      </c>
      <c r="BK2646" s="199" t="str">
        <f t="shared" si="4968"/>
        <v>BK$16</v>
      </c>
      <c r="BL2646" s="199" t="str">
        <f t="shared" si="4968"/>
        <v>BL$16</v>
      </c>
      <c r="BM2646" s="199" t="str">
        <f t="shared" si="4968"/>
        <v>BM$16</v>
      </c>
      <c r="BN2646" s="199" t="str">
        <f t="shared" si="4968"/>
        <v>BN$16</v>
      </c>
      <c r="BO2646" s="199" t="str">
        <f t="shared" si="4968"/>
        <v>BO$16</v>
      </c>
      <c r="BP2646" s="199" t="str">
        <f t="shared" si="4968"/>
        <v>BP$16</v>
      </c>
      <c r="BQ2646" s="199" t="str">
        <f t="shared" si="4968"/>
        <v>BQ$16</v>
      </c>
      <c r="BR2646" s="199" t="str">
        <f t="shared" si="4968"/>
        <v>BR$16</v>
      </c>
      <c r="BS2646" s="199" t="str">
        <f t="shared" si="4968"/>
        <v>BS$16</v>
      </c>
      <c r="BT2646" s="199" t="str">
        <f t="shared" si="4968"/>
        <v>BT$16</v>
      </c>
      <c r="BU2646" s="199" t="str">
        <f t="shared" si="4968"/>
        <v>BU$16</v>
      </c>
      <c r="BV2646" s="199" t="str">
        <f t="shared" si="4968"/>
        <v>BV$16</v>
      </c>
      <c r="BW2646" s="199" t="str">
        <f t="shared" si="4968"/>
        <v>BW$16</v>
      </c>
      <c r="BX2646" s="199" t="str">
        <f t="shared" si="4968"/>
        <v>BX$16</v>
      </c>
      <c r="BY2646" s="199" t="str">
        <f t="shared" si="4968"/>
        <v>BY$16</v>
      </c>
      <c r="BZ2646" s="199" t="str">
        <f t="shared" si="4968"/>
        <v>BZ$16</v>
      </c>
      <c r="CA2646" s="199" t="str">
        <f t="shared" si="4968"/>
        <v>CA$16</v>
      </c>
      <c r="CB2646" s="199" t="str">
        <f t="shared" si="4968"/>
        <v>CB$16</v>
      </c>
      <c r="CC2646" s="199" t="str">
        <f t="shared" si="4968"/>
        <v>CC$16</v>
      </c>
      <c r="CD2646" s="199" t="str">
        <f t="shared" si="4968"/>
        <v>CD$16</v>
      </c>
      <c r="CE2646" s="199" t="str">
        <f t="shared" ref="CE2646:CL2646" si="4969">CE$20</f>
        <v>CE$16</v>
      </c>
      <c r="CF2646" s="199" t="str">
        <f t="shared" si="4969"/>
        <v>CF$16</v>
      </c>
      <c r="CG2646" s="199" t="str">
        <f t="shared" si="4969"/>
        <v>CG$16</v>
      </c>
      <c r="CH2646" s="199" t="str">
        <f t="shared" si="4969"/>
        <v>CH$16</v>
      </c>
      <c r="CI2646" s="199" t="str">
        <f t="shared" si="4969"/>
        <v>CI$16</v>
      </c>
      <c r="CJ2646" s="199" t="str">
        <f t="shared" si="4969"/>
        <v>CJ$16</v>
      </c>
      <c r="CK2646" s="199" t="str">
        <f t="shared" si="4969"/>
        <v>CK$16</v>
      </c>
      <c r="CL2646" s="199" t="str">
        <f t="shared" si="4969"/>
        <v>CL$16</v>
      </c>
      <c r="CN2646" s="176"/>
      <c r="CO2646" s="199" t="str">
        <f t="shared" ref="CO2646:DL2646" si="4970">CO$20</f>
        <v>CO$16</v>
      </c>
      <c r="CP2646" s="199" t="str">
        <f t="shared" si="4970"/>
        <v>CP$16</v>
      </c>
      <c r="CQ2646" s="199" t="str">
        <f t="shared" si="4970"/>
        <v>CQ$16</v>
      </c>
      <c r="CR2646" s="199" t="str">
        <f t="shared" si="4970"/>
        <v>CR$16</v>
      </c>
      <c r="CS2646" s="199" t="str">
        <f t="shared" si="4970"/>
        <v>CS$16</v>
      </c>
      <c r="CT2646" s="199" t="str">
        <f t="shared" si="4970"/>
        <v>CT$16</v>
      </c>
      <c r="CU2646" s="199" t="str">
        <f t="shared" si="4970"/>
        <v>CU$16</v>
      </c>
      <c r="CV2646" s="199" t="str">
        <f t="shared" si="4970"/>
        <v>CV$16</v>
      </c>
      <c r="CW2646" s="199" t="str">
        <f t="shared" si="4970"/>
        <v>CW$16</v>
      </c>
      <c r="CX2646" s="199" t="str">
        <f t="shared" si="4970"/>
        <v>CX$16</v>
      </c>
      <c r="CY2646" s="199" t="str">
        <f t="shared" si="4970"/>
        <v>CY$16</v>
      </c>
      <c r="CZ2646" s="199" t="str">
        <f t="shared" si="4970"/>
        <v>CZ$16</v>
      </c>
      <c r="DA2646" s="199" t="str">
        <f t="shared" si="4970"/>
        <v>DA$16</v>
      </c>
      <c r="DB2646" s="199" t="str">
        <f t="shared" si="4970"/>
        <v>DB$16</v>
      </c>
      <c r="DC2646" s="199" t="str">
        <f t="shared" si="4970"/>
        <v>DC$16</v>
      </c>
      <c r="DD2646" s="199" t="str">
        <f t="shared" si="4970"/>
        <v>DD$16</v>
      </c>
      <c r="DE2646" s="199" t="str">
        <f t="shared" si="4970"/>
        <v>DE$16</v>
      </c>
      <c r="DF2646" s="199" t="str">
        <f t="shared" si="4970"/>
        <v>DF$16</v>
      </c>
      <c r="DG2646" s="199" t="str">
        <f t="shared" si="4970"/>
        <v>DG$16</v>
      </c>
      <c r="DH2646" s="199" t="str">
        <f t="shared" si="4970"/>
        <v>DH$16</v>
      </c>
      <c r="DI2646" s="199" t="str">
        <f t="shared" si="4970"/>
        <v>DI$16</v>
      </c>
      <c r="DJ2646" s="199" t="str">
        <f t="shared" si="4970"/>
        <v>DJ$16</v>
      </c>
      <c r="DK2646" s="199" t="str">
        <f t="shared" si="4970"/>
        <v>DK$16</v>
      </c>
      <c r="DL2646" s="199" t="str">
        <f t="shared" si="4970"/>
        <v>DL$16</v>
      </c>
    </row>
    <row r="2647" spans="1:116" x14ac:dyDescent="0.4">
      <c r="A2647" s="174"/>
      <c r="E2647" s="8"/>
      <c r="G2647" s="175" t="s">
        <v>462</v>
      </c>
      <c r="H2647" s="200"/>
      <c r="I2647" s="201"/>
      <c r="J2647" s="201"/>
      <c r="K2647" s="202"/>
      <c r="L2647" s="202"/>
      <c r="M2647" s="202"/>
      <c r="N2647" s="202"/>
      <c r="O2647" s="202"/>
      <c r="P2647" s="202"/>
      <c r="R2647" s="202"/>
      <c r="S2647" s="199" t="str">
        <f t="shared" ref="S2647:AX2647" si="4971">S$21</f>
        <v>S$17</v>
      </c>
      <c r="T2647" s="199" t="str">
        <f t="shared" si="4971"/>
        <v>T$17</v>
      </c>
      <c r="U2647" s="199" t="str">
        <f t="shared" si="4971"/>
        <v>U$17</v>
      </c>
      <c r="V2647" s="199" t="str">
        <f t="shared" si="4971"/>
        <v>V$17</v>
      </c>
      <c r="W2647" s="199" t="str">
        <f t="shared" si="4971"/>
        <v>W$17</v>
      </c>
      <c r="X2647" s="199" t="str">
        <f t="shared" si="4971"/>
        <v>X$17</v>
      </c>
      <c r="Y2647" s="199" t="str">
        <f t="shared" si="4971"/>
        <v>Y$17</v>
      </c>
      <c r="Z2647" s="199" t="str">
        <f t="shared" si="4971"/>
        <v>Z$17</v>
      </c>
      <c r="AA2647" s="199" t="str">
        <f t="shared" si="4971"/>
        <v>AA$17</v>
      </c>
      <c r="AB2647" s="199" t="str">
        <f t="shared" si="4971"/>
        <v>AB$17</v>
      </c>
      <c r="AC2647" s="199" t="str">
        <f t="shared" si="4971"/>
        <v>AC$17</v>
      </c>
      <c r="AD2647" s="199" t="str">
        <f t="shared" si="4971"/>
        <v>AD$17</v>
      </c>
      <c r="AE2647" s="199" t="str">
        <f t="shared" si="4971"/>
        <v>AE$17</v>
      </c>
      <c r="AF2647" s="199" t="str">
        <f t="shared" si="4971"/>
        <v>AF$17</v>
      </c>
      <c r="AG2647" s="199" t="str">
        <f t="shared" si="4971"/>
        <v>AG$17</v>
      </c>
      <c r="AH2647" s="199" t="str">
        <f t="shared" si="4971"/>
        <v>AH$17</v>
      </c>
      <c r="AI2647" s="199" t="str">
        <f t="shared" si="4971"/>
        <v>AI$17</v>
      </c>
      <c r="AJ2647" s="199" t="str">
        <f t="shared" si="4971"/>
        <v>AJ$17</v>
      </c>
      <c r="AK2647" s="199" t="str">
        <f t="shared" si="4971"/>
        <v>AK$17</v>
      </c>
      <c r="AL2647" s="199" t="str">
        <f t="shared" si="4971"/>
        <v>AL$17</v>
      </c>
      <c r="AM2647" s="199" t="str">
        <f t="shared" si="4971"/>
        <v>AM$17</v>
      </c>
      <c r="AN2647" s="199" t="str">
        <f t="shared" si="4971"/>
        <v>AN$17</v>
      </c>
      <c r="AO2647" s="199" t="str">
        <f t="shared" si="4971"/>
        <v>AO$17</v>
      </c>
      <c r="AP2647" s="199" t="str">
        <f t="shared" si="4971"/>
        <v>AP$17</v>
      </c>
      <c r="AQ2647" s="199" t="str">
        <f t="shared" si="4971"/>
        <v>AQ$17</v>
      </c>
      <c r="AR2647" s="199" t="str">
        <f t="shared" si="4971"/>
        <v>AR$17</v>
      </c>
      <c r="AS2647" s="199" t="str">
        <f t="shared" si="4971"/>
        <v>AS$17</v>
      </c>
      <c r="AT2647" s="199" t="str">
        <f t="shared" si="4971"/>
        <v>AT$17</v>
      </c>
      <c r="AU2647" s="199" t="str">
        <f t="shared" si="4971"/>
        <v>AU$17</v>
      </c>
      <c r="AV2647" s="199" t="str">
        <f t="shared" si="4971"/>
        <v>AV$17</v>
      </c>
      <c r="AW2647" s="199" t="str">
        <f t="shared" si="4971"/>
        <v>AW$17</v>
      </c>
      <c r="AX2647" s="199" t="str">
        <f t="shared" si="4971"/>
        <v>AX$17</v>
      </c>
      <c r="AY2647" s="199" t="str">
        <f t="shared" ref="AY2647:CD2647" si="4972">AY$21</f>
        <v>AY$17</v>
      </c>
      <c r="AZ2647" s="199" t="str">
        <f t="shared" si="4972"/>
        <v>AZ$17</v>
      </c>
      <c r="BA2647" s="199" t="str">
        <f t="shared" si="4972"/>
        <v>BA$17</v>
      </c>
      <c r="BB2647" s="199" t="str">
        <f t="shared" si="4972"/>
        <v>BB$17</v>
      </c>
      <c r="BC2647" s="199" t="str">
        <f t="shared" si="4972"/>
        <v>BC$17</v>
      </c>
      <c r="BD2647" s="199" t="str">
        <f t="shared" si="4972"/>
        <v>BD$17</v>
      </c>
      <c r="BE2647" s="199" t="str">
        <f t="shared" si="4972"/>
        <v>BE$17</v>
      </c>
      <c r="BF2647" s="199" t="str">
        <f t="shared" si="4972"/>
        <v>BF$17</v>
      </c>
      <c r="BG2647" s="199" t="str">
        <f t="shared" si="4972"/>
        <v>BG$17</v>
      </c>
      <c r="BH2647" s="199" t="str">
        <f t="shared" si="4972"/>
        <v>BH$17</v>
      </c>
      <c r="BI2647" s="199" t="str">
        <f t="shared" si="4972"/>
        <v>BI$17</v>
      </c>
      <c r="BJ2647" s="199" t="str">
        <f t="shared" si="4972"/>
        <v>BJ$17</v>
      </c>
      <c r="BK2647" s="199" t="str">
        <f t="shared" si="4972"/>
        <v>BK$17</v>
      </c>
      <c r="BL2647" s="199" t="str">
        <f t="shared" si="4972"/>
        <v>BL$17</v>
      </c>
      <c r="BM2647" s="199" t="str">
        <f t="shared" si="4972"/>
        <v>BM$17</v>
      </c>
      <c r="BN2647" s="199" t="str">
        <f t="shared" si="4972"/>
        <v>BN$17</v>
      </c>
      <c r="BO2647" s="199" t="str">
        <f t="shared" si="4972"/>
        <v>BO$17</v>
      </c>
      <c r="BP2647" s="199" t="str">
        <f t="shared" si="4972"/>
        <v>BP$17</v>
      </c>
      <c r="BQ2647" s="199" t="str">
        <f t="shared" si="4972"/>
        <v>BQ$17</v>
      </c>
      <c r="BR2647" s="199" t="str">
        <f t="shared" si="4972"/>
        <v>BR$17</v>
      </c>
      <c r="BS2647" s="199" t="str">
        <f t="shared" si="4972"/>
        <v>BS$17</v>
      </c>
      <c r="BT2647" s="199" t="str">
        <f t="shared" si="4972"/>
        <v>BT$17</v>
      </c>
      <c r="BU2647" s="199" t="str">
        <f t="shared" si="4972"/>
        <v>BU$17</v>
      </c>
      <c r="BV2647" s="199" t="str">
        <f t="shared" si="4972"/>
        <v>BV$17</v>
      </c>
      <c r="BW2647" s="199" t="str">
        <f t="shared" si="4972"/>
        <v>BW$17</v>
      </c>
      <c r="BX2647" s="199" t="str">
        <f t="shared" si="4972"/>
        <v>BX$17</v>
      </c>
      <c r="BY2647" s="199" t="str">
        <f t="shared" si="4972"/>
        <v>BY$17</v>
      </c>
      <c r="BZ2647" s="199" t="str">
        <f t="shared" si="4972"/>
        <v>BZ$17</v>
      </c>
      <c r="CA2647" s="199" t="str">
        <f t="shared" si="4972"/>
        <v>CA$17</v>
      </c>
      <c r="CB2647" s="199" t="str">
        <f t="shared" si="4972"/>
        <v>CB$17</v>
      </c>
      <c r="CC2647" s="199" t="str">
        <f t="shared" si="4972"/>
        <v>CC$17</v>
      </c>
      <c r="CD2647" s="199" t="str">
        <f t="shared" si="4972"/>
        <v>CD$17</v>
      </c>
      <c r="CE2647" s="199" t="str">
        <f t="shared" ref="CE2647:CL2647" si="4973">CE$21</f>
        <v>CE$17</v>
      </c>
      <c r="CF2647" s="199" t="str">
        <f t="shared" si="4973"/>
        <v>CF$17</v>
      </c>
      <c r="CG2647" s="199" t="str">
        <f t="shared" si="4973"/>
        <v>CG$17</v>
      </c>
      <c r="CH2647" s="199" t="str">
        <f t="shared" si="4973"/>
        <v>CH$17</v>
      </c>
      <c r="CI2647" s="199" t="str">
        <f t="shared" si="4973"/>
        <v>CI$17</v>
      </c>
      <c r="CJ2647" s="199" t="str">
        <f t="shared" si="4973"/>
        <v>CJ$17</v>
      </c>
      <c r="CK2647" s="199" t="str">
        <f t="shared" si="4973"/>
        <v>CK$17</v>
      </c>
      <c r="CL2647" s="199" t="str">
        <f t="shared" si="4973"/>
        <v>CL$17</v>
      </c>
      <c r="CN2647" s="201"/>
      <c r="CO2647" s="199" t="str">
        <f t="shared" ref="CO2647:DL2647" si="4974">CO$21</f>
        <v>CO$17</v>
      </c>
      <c r="CP2647" s="199" t="str">
        <f t="shared" si="4974"/>
        <v>CP$17</v>
      </c>
      <c r="CQ2647" s="199" t="str">
        <f t="shared" si="4974"/>
        <v>CQ$17</v>
      </c>
      <c r="CR2647" s="199" t="str">
        <f t="shared" si="4974"/>
        <v>CR$17</v>
      </c>
      <c r="CS2647" s="199" t="str">
        <f t="shared" si="4974"/>
        <v>CS$17</v>
      </c>
      <c r="CT2647" s="199" t="str">
        <f t="shared" si="4974"/>
        <v>CT$17</v>
      </c>
      <c r="CU2647" s="199" t="str">
        <f t="shared" si="4974"/>
        <v>CU$17</v>
      </c>
      <c r="CV2647" s="199" t="str">
        <f t="shared" si="4974"/>
        <v>CV$17</v>
      </c>
      <c r="CW2647" s="199" t="str">
        <f t="shared" si="4974"/>
        <v>CW$17</v>
      </c>
      <c r="CX2647" s="199" t="str">
        <f t="shared" si="4974"/>
        <v>CX$17</v>
      </c>
      <c r="CY2647" s="199" t="str">
        <f t="shared" si="4974"/>
        <v>CY$17</v>
      </c>
      <c r="CZ2647" s="199" t="str">
        <f t="shared" si="4974"/>
        <v>CZ$17</v>
      </c>
      <c r="DA2647" s="199" t="str">
        <f t="shared" si="4974"/>
        <v>DA$17</v>
      </c>
      <c r="DB2647" s="199" t="str">
        <f t="shared" si="4974"/>
        <v>DB$17</v>
      </c>
      <c r="DC2647" s="199" t="str">
        <f t="shared" si="4974"/>
        <v>DC$17</v>
      </c>
      <c r="DD2647" s="199" t="str">
        <f t="shared" si="4974"/>
        <v>DD$17</v>
      </c>
      <c r="DE2647" s="199" t="str">
        <f t="shared" si="4974"/>
        <v>DE$17</v>
      </c>
      <c r="DF2647" s="199" t="str">
        <f t="shared" si="4974"/>
        <v>DF$17</v>
      </c>
      <c r="DG2647" s="199" t="str">
        <f t="shared" si="4974"/>
        <v>DG$17</v>
      </c>
      <c r="DH2647" s="199" t="str">
        <f t="shared" si="4974"/>
        <v>DH$17</v>
      </c>
      <c r="DI2647" s="199" t="str">
        <f t="shared" si="4974"/>
        <v>DI$17</v>
      </c>
      <c r="DJ2647" s="199" t="str">
        <f t="shared" si="4974"/>
        <v>DJ$17</v>
      </c>
      <c r="DK2647" s="199" t="str">
        <f t="shared" si="4974"/>
        <v>DK$17</v>
      </c>
      <c r="DL2647" s="199" t="str">
        <f t="shared" si="4974"/>
        <v>DL$17</v>
      </c>
    </row>
    <row r="2648" spans="1:116" x14ac:dyDescent="0.4">
      <c r="A2648" s="174"/>
      <c r="E2648" s="8"/>
      <c r="G2648" s="175" t="s">
        <v>491</v>
      </c>
      <c r="H2648" s="200"/>
      <c r="I2648" s="201"/>
      <c r="J2648" s="201"/>
      <c r="K2648" s="202"/>
      <c r="L2648" s="202"/>
      <c r="M2648" s="202"/>
      <c r="N2648" s="202"/>
      <c r="O2648" s="202"/>
      <c r="P2648" s="202"/>
      <c r="R2648" s="202"/>
      <c r="S2648" s="190"/>
      <c r="T2648" s="190"/>
      <c r="U2648" s="190"/>
      <c r="V2648" s="190"/>
      <c r="W2648" s="190"/>
      <c r="X2648" s="190"/>
      <c r="Y2648" s="190"/>
      <c r="Z2648" s="190"/>
      <c r="AA2648" s="190"/>
      <c r="AB2648" s="190"/>
      <c r="AC2648" s="190"/>
      <c r="AD2648" s="190"/>
      <c r="AE2648" s="190"/>
      <c r="AF2648" s="190"/>
      <c r="AG2648" s="190"/>
      <c r="AH2648" s="190"/>
      <c r="AI2648" s="190"/>
      <c r="AJ2648" s="190"/>
      <c r="AK2648" s="190"/>
      <c r="AL2648" s="190"/>
      <c r="AM2648" s="190"/>
      <c r="AN2648" s="190"/>
      <c r="AO2648" s="190"/>
      <c r="AP2648" s="190"/>
      <c r="AQ2648" s="190"/>
      <c r="AR2648" s="190"/>
      <c r="AS2648" s="190"/>
      <c r="AT2648" s="190"/>
      <c r="AU2648" s="190"/>
      <c r="AV2648" s="190"/>
      <c r="AW2648" s="190"/>
      <c r="AX2648" s="190"/>
      <c r="AY2648" s="190"/>
      <c r="AZ2648" s="190"/>
      <c r="BA2648" s="190"/>
      <c r="BB2648" s="190"/>
      <c r="BC2648" s="190"/>
      <c r="BD2648" s="190"/>
      <c r="BE2648" s="190"/>
      <c r="BF2648" s="190"/>
      <c r="BG2648" s="190"/>
      <c r="BH2648" s="190"/>
      <c r="BI2648" s="190"/>
      <c r="BJ2648" s="190"/>
      <c r="BK2648" s="190"/>
      <c r="BL2648" s="190"/>
      <c r="BM2648" s="190"/>
      <c r="BN2648" s="190"/>
      <c r="BO2648" s="190"/>
      <c r="BP2648" s="190"/>
      <c r="BQ2648" s="190"/>
      <c r="BR2648" s="190"/>
      <c r="BS2648" s="190"/>
      <c r="BT2648" s="190"/>
      <c r="BU2648" s="190"/>
      <c r="BV2648" s="190"/>
      <c r="BW2648" s="190"/>
      <c r="BX2648" s="190"/>
      <c r="BY2648" s="190"/>
      <c r="BZ2648" s="190"/>
      <c r="CA2648" s="190"/>
      <c r="CB2648" s="190"/>
      <c r="CC2648" s="190"/>
      <c r="CD2648" s="190"/>
      <c r="CE2648" s="190"/>
      <c r="CF2648" s="190"/>
      <c r="CG2648" s="190"/>
      <c r="CH2648" s="190"/>
      <c r="CI2648" s="190"/>
      <c r="CJ2648" s="190"/>
      <c r="CK2648" s="190"/>
      <c r="CL2648" s="190"/>
      <c r="CN2648" s="201"/>
      <c r="CO2648" s="190"/>
      <c r="CP2648" s="190"/>
      <c r="CQ2648" s="190"/>
      <c r="CR2648" s="190"/>
      <c r="CS2648" s="190"/>
      <c r="CT2648" s="190"/>
      <c r="CU2648" s="190"/>
      <c r="CV2648" s="190"/>
      <c r="CW2648" s="190"/>
      <c r="CX2648" s="190"/>
      <c r="CY2648" s="190"/>
      <c r="CZ2648" s="190"/>
      <c r="DA2648" s="190"/>
      <c r="DB2648" s="190"/>
      <c r="DC2648" s="190"/>
      <c r="DD2648" s="190"/>
      <c r="DE2648" s="190"/>
      <c r="DF2648" s="190"/>
      <c r="DG2648" s="190"/>
      <c r="DH2648" s="190"/>
      <c r="DI2648" s="190"/>
      <c r="DJ2648" s="190"/>
      <c r="DK2648" s="190"/>
      <c r="DL2648" s="190"/>
    </row>
    <row r="2649" spans="1:116" x14ac:dyDescent="0.4">
      <c r="A2649" s="174"/>
      <c r="E2649" s="8"/>
      <c r="G2649" s="175" t="s">
        <v>505</v>
      </c>
      <c r="H2649" s="200"/>
      <c r="I2649" s="201"/>
      <c r="J2649" s="201"/>
      <c r="K2649" s="202"/>
      <c r="L2649" s="202"/>
      <c r="M2649" s="202"/>
      <c r="N2649" s="202"/>
      <c r="O2649" s="202"/>
      <c r="P2649" s="202"/>
      <c r="R2649" s="202"/>
      <c r="S2649" s="190"/>
      <c r="T2649" s="190"/>
      <c r="U2649" s="190"/>
      <c r="V2649" s="190"/>
      <c r="W2649" s="190"/>
      <c r="X2649" s="190"/>
      <c r="Y2649" s="190"/>
      <c r="Z2649" s="190"/>
      <c r="AA2649" s="190"/>
      <c r="AB2649" s="190"/>
      <c r="AC2649" s="190"/>
      <c r="AD2649" s="190"/>
      <c r="AE2649" s="190"/>
      <c r="AF2649" s="190"/>
      <c r="AG2649" s="190"/>
      <c r="AH2649" s="190"/>
      <c r="AI2649" s="190"/>
      <c r="AJ2649" s="190"/>
      <c r="AK2649" s="190"/>
      <c r="AL2649" s="190"/>
      <c r="AM2649" s="190"/>
      <c r="AN2649" s="190"/>
      <c r="AO2649" s="190"/>
      <c r="AP2649" s="190"/>
      <c r="AQ2649" s="190"/>
      <c r="AR2649" s="190"/>
      <c r="AS2649" s="190"/>
      <c r="AT2649" s="190"/>
      <c r="AU2649" s="190"/>
      <c r="AV2649" s="190"/>
      <c r="AW2649" s="190"/>
      <c r="AX2649" s="190"/>
      <c r="AY2649" s="190"/>
      <c r="AZ2649" s="190"/>
      <c r="BA2649" s="190"/>
      <c r="BB2649" s="190"/>
      <c r="BC2649" s="190"/>
      <c r="BD2649" s="190"/>
      <c r="BE2649" s="190"/>
      <c r="BF2649" s="190"/>
      <c r="BG2649" s="190"/>
      <c r="BH2649" s="190"/>
      <c r="BI2649" s="190"/>
      <c r="BJ2649" s="190"/>
      <c r="BK2649" s="190"/>
      <c r="BL2649" s="190"/>
      <c r="BM2649" s="190"/>
      <c r="BN2649" s="190"/>
      <c r="BO2649" s="190"/>
      <c r="BP2649" s="190"/>
      <c r="BQ2649" s="190"/>
      <c r="BR2649" s="190"/>
      <c r="BS2649" s="190"/>
      <c r="BT2649" s="190"/>
      <c r="BU2649" s="190"/>
      <c r="BV2649" s="190"/>
      <c r="BW2649" s="190"/>
      <c r="BX2649" s="190"/>
      <c r="BY2649" s="190"/>
      <c r="BZ2649" s="190"/>
      <c r="CA2649" s="190"/>
      <c r="CB2649" s="190"/>
      <c r="CC2649" s="190"/>
      <c r="CD2649" s="190"/>
      <c r="CE2649" s="190"/>
      <c r="CF2649" s="190"/>
      <c r="CG2649" s="190"/>
      <c r="CH2649" s="190"/>
      <c r="CI2649" s="190"/>
      <c r="CJ2649" s="190"/>
      <c r="CK2649" s="190"/>
      <c r="CL2649" s="190"/>
      <c r="CN2649" s="201"/>
      <c r="CO2649" s="190"/>
      <c r="CP2649" s="190"/>
      <c r="CQ2649" s="190"/>
      <c r="CR2649" s="190"/>
      <c r="CS2649" s="190"/>
      <c r="CT2649" s="190"/>
      <c r="CU2649" s="190"/>
      <c r="CV2649" s="190"/>
      <c r="CW2649" s="190"/>
      <c r="CX2649" s="190"/>
      <c r="CY2649" s="190"/>
      <c r="CZ2649" s="190"/>
      <c r="DA2649" s="190"/>
      <c r="DB2649" s="190"/>
      <c r="DC2649" s="190"/>
      <c r="DD2649" s="190"/>
      <c r="DE2649" s="190"/>
      <c r="DF2649" s="190"/>
      <c r="DG2649" s="190"/>
      <c r="DH2649" s="190"/>
      <c r="DI2649" s="190"/>
      <c r="DJ2649" s="190"/>
      <c r="DK2649" s="190"/>
      <c r="DL2649" s="190"/>
    </row>
    <row r="2650" spans="1:116" x14ac:dyDescent="0.4">
      <c r="A2650" s="174"/>
      <c r="E2650" s="8"/>
      <c r="G2650" s="175" t="s">
        <v>463</v>
      </c>
      <c r="H2650" s="200"/>
      <c r="I2650" s="201"/>
      <c r="J2650" s="201"/>
      <c r="K2650" s="202"/>
      <c r="L2650" s="202"/>
      <c r="M2650" s="202"/>
      <c r="N2650" s="202"/>
      <c r="O2650" s="202"/>
      <c r="P2650" s="202"/>
      <c r="R2650" s="202"/>
      <c r="S2650" s="190" t="str">
        <f t="shared" ref="S2650:AX2650" si="4975">S$22</f>
        <v>S$18</v>
      </c>
      <c r="T2650" s="190" t="str">
        <f t="shared" si="4975"/>
        <v>T$18</v>
      </c>
      <c r="U2650" s="190" t="str">
        <f t="shared" si="4975"/>
        <v>U$18</v>
      </c>
      <c r="V2650" s="190" t="str">
        <f t="shared" si="4975"/>
        <v>V$18</v>
      </c>
      <c r="W2650" s="190" t="str">
        <f t="shared" si="4975"/>
        <v>W$18</v>
      </c>
      <c r="X2650" s="190" t="str">
        <f t="shared" si="4975"/>
        <v>X$18</v>
      </c>
      <c r="Y2650" s="190" t="str">
        <f t="shared" si="4975"/>
        <v>Y$18</v>
      </c>
      <c r="Z2650" s="190" t="str">
        <f t="shared" si="4975"/>
        <v>Z$18</v>
      </c>
      <c r="AA2650" s="190" t="str">
        <f t="shared" si="4975"/>
        <v>AA$18</v>
      </c>
      <c r="AB2650" s="190" t="str">
        <f t="shared" si="4975"/>
        <v>AB$18</v>
      </c>
      <c r="AC2650" s="190" t="str">
        <f t="shared" si="4975"/>
        <v>AC$18</v>
      </c>
      <c r="AD2650" s="190" t="str">
        <f t="shared" si="4975"/>
        <v>AD$18</v>
      </c>
      <c r="AE2650" s="190" t="str">
        <f t="shared" si="4975"/>
        <v>AE$18</v>
      </c>
      <c r="AF2650" s="190" t="str">
        <f t="shared" si="4975"/>
        <v>AF$18</v>
      </c>
      <c r="AG2650" s="190" t="str">
        <f t="shared" si="4975"/>
        <v>AG$18</v>
      </c>
      <c r="AH2650" s="190" t="str">
        <f t="shared" si="4975"/>
        <v>AH$18</v>
      </c>
      <c r="AI2650" s="190" t="str">
        <f t="shared" si="4975"/>
        <v>AI$18</v>
      </c>
      <c r="AJ2650" s="190" t="str">
        <f t="shared" si="4975"/>
        <v>AJ$18</v>
      </c>
      <c r="AK2650" s="190" t="str">
        <f t="shared" si="4975"/>
        <v>AK$18</v>
      </c>
      <c r="AL2650" s="190" t="str">
        <f t="shared" si="4975"/>
        <v>AL$18</v>
      </c>
      <c r="AM2650" s="190" t="str">
        <f t="shared" si="4975"/>
        <v>AM$18</v>
      </c>
      <c r="AN2650" s="190" t="str">
        <f t="shared" si="4975"/>
        <v>AN$18</v>
      </c>
      <c r="AO2650" s="190" t="str">
        <f t="shared" si="4975"/>
        <v>AO$18</v>
      </c>
      <c r="AP2650" s="190" t="str">
        <f t="shared" si="4975"/>
        <v>AP$18</v>
      </c>
      <c r="AQ2650" s="190" t="str">
        <f t="shared" si="4975"/>
        <v>AQ$18</v>
      </c>
      <c r="AR2650" s="190" t="str">
        <f t="shared" si="4975"/>
        <v>AR$18</v>
      </c>
      <c r="AS2650" s="190" t="str">
        <f t="shared" si="4975"/>
        <v>AS$18</v>
      </c>
      <c r="AT2650" s="190" t="str">
        <f t="shared" si="4975"/>
        <v>AT$18</v>
      </c>
      <c r="AU2650" s="190" t="str">
        <f t="shared" si="4975"/>
        <v>AU$18</v>
      </c>
      <c r="AV2650" s="190" t="str">
        <f t="shared" si="4975"/>
        <v>AV$18</v>
      </c>
      <c r="AW2650" s="190" t="str">
        <f t="shared" si="4975"/>
        <v>AW$18</v>
      </c>
      <c r="AX2650" s="190" t="str">
        <f t="shared" si="4975"/>
        <v>AX$18</v>
      </c>
      <c r="AY2650" s="190" t="str">
        <f t="shared" ref="AY2650:CD2650" si="4976">AY$22</f>
        <v>AY$18</v>
      </c>
      <c r="AZ2650" s="190" t="str">
        <f t="shared" si="4976"/>
        <v>AZ$18</v>
      </c>
      <c r="BA2650" s="190" t="str">
        <f t="shared" si="4976"/>
        <v>BA$18</v>
      </c>
      <c r="BB2650" s="190" t="str">
        <f t="shared" si="4976"/>
        <v>BB$18</v>
      </c>
      <c r="BC2650" s="190" t="str">
        <f t="shared" si="4976"/>
        <v>BC$18</v>
      </c>
      <c r="BD2650" s="190" t="str">
        <f t="shared" si="4976"/>
        <v>BD$18</v>
      </c>
      <c r="BE2650" s="190" t="str">
        <f t="shared" si="4976"/>
        <v>BE$18</v>
      </c>
      <c r="BF2650" s="190" t="str">
        <f t="shared" si="4976"/>
        <v>BF$18</v>
      </c>
      <c r="BG2650" s="190" t="str">
        <f t="shared" si="4976"/>
        <v>BG$18</v>
      </c>
      <c r="BH2650" s="190" t="str">
        <f t="shared" si="4976"/>
        <v>BH$18</v>
      </c>
      <c r="BI2650" s="190" t="str">
        <f t="shared" si="4976"/>
        <v>BI$18</v>
      </c>
      <c r="BJ2650" s="190" t="str">
        <f t="shared" si="4976"/>
        <v>BJ$18</v>
      </c>
      <c r="BK2650" s="190" t="str">
        <f t="shared" si="4976"/>
        <v>BK$18</v>
      </c>
      <c r="BL2650" s="190" t="str">
        <f t="shared" si="4976"/>
        <v>BL$18</v>
      </c>
      <c r="BM2650" s="190" t="str">
        <f t="shared" si="4976"/>
        <v>BM$18</v>
      </c>
      <c r="BN2650" s="190" t="str">
        <f t="shared" si="4976"/>
        <v>BN$18</v>
      </c>
      <c r="BO2650" s="190" t="str">
        <f t="shared" si="4976"/>
        <v>BO$18</v>
      </c>
      <c r="BP2650" s="190" t="str">
        <f t="shared" si="4976"/>
        <v>BP$18</v>
      </c>
      <c r="BQ2650" s="190" t="str">
        <f t="shared" si="4976"/>
        <v>BQ$18</v>
      </c>
      <c r="BR2650" s="190" t="str">
        <f t="shared" si="4976"/>
        <v>BR$18</v>
      </c>
      <c r="BS2650" s="190" t="str">
        <f t="shared" si="4976"/>
        <v>BS$18</v>
      </c>
      <c r="BT2650" s="190" t="str">
        <f t="shared" si="4976"/>
        <v>BT$18</v>
      </c>
      <c r="BU2650" s="190" t="str">
        <f t="shared" si="4976"/>
        <v>BU$18</v>
      </c>
      <c r="BV2650" s="190" t="str">
        <f t="shared" si="4976"/>
        <v>BV$18</v>
      </c>
      <c r="BW2650" s="190" t="str">
        <f t="shared" si="4976"/>
        <v>BW$18</v>
      </c>
      <c r="BX2650" s="190" t="str">
        <f t="shared" si="4976"/>
        <v>BX$18</v>
      </c>
      <c r="BY2650" s="190" t="str">
        <f t="shared" si="4976"/>
        <v>BY$18</v>
      </c>
      <c r="BZ2650" s="190" t="str">
        <f t="shared" si="4976"/>
        <v>BZ$18</v>
      </c>
      <c r="CA2650" s="190" t="str">
        <f t="shared" si="4976"/>
        <v>CA$18</v>
      </c>
      <c r="CB2650" s="190" t="str">
        <f t="shared" si="4976"/>
        <v>CB$18</v>
      </c>
      <c r="CC2650" s="190" t="str">
        <f t="shared" si="4976"/>
        <v>CC$18</v>
      </c>
      <c r="CD2650" s="190" t="str">
        <f t="shared" si="4976"/>
        <v>CD$18</v>
      </c>
      <c r="CE2650" s="190" t="str">
        <f t="shared" ref="CE2650:CL2650" si="4977">CE$22</f>
        <v>CE$18</v>
      </c>
      <c r="CF2650" s="190" t="str">
        <f t="shared" si="4977"/>
        <v>CF$18</v>
      </c>
      <c r="CG2650" s="190" t="str">
        <f t="shared" si="4977"/>
        <v>CG$18</v>
      </c>
      <c r="CH2650" s="190" t="str">
        <f t="shared" si="4977"/>
        <v>CH$18</v>
      </c>
      <c r="CI2650" s="190" t="str">
        <f t="shared" si="4977"/>
        <v>CI$18</v>
      </c>
      <c r="CJ2650" s="190" t="str">
        <f t="shared" si="4977"/>
        <v>CJ$18</v>
      </c>
      <c r="CK2650" s="190" t="str">
        <f t="shared" si="4977"/>
        <v>CK$18</v>
      </c>
      <c r="CL2650" s="190" t="str">
        <f t="shared" si="4977"/>
        <v>CL$18</v>
      </c>
      <c r="CN2650" s="201"/>
      <c r="CO2650" s="190" t="str">
        <f t="shared" ref="CO2650:DL2650" si="4978">CO$22</f>
        <v>CO$18</v>
      </c>
      <c r="CP2650" s="190" t="str">
        <f t="shared" si="4978"/>
        <v>CP$18</v>
      </c>
      <c r="CQ2650" s="190" t="str">
        <f t="shared" si="4978"/>
        <v>CQ$18</v>
      </c>
      <c r="CR2650" s="190" t="str">
        <f t="shared" si="4978"/>
        <v>CR$18</v>
      </c>
      <c r="CS2650" s="190" t="str">
        <f t="shared" si="4978"/>
        <v>CS$18</v>
      </c>
      <c r="CT2650" s="190" t="str">
        <f t="shared" si="4978"/>
        <v>CT$18</v>
      </c>
      <c r="CU2650" s="190" t="str">
        <f t="shared" si="4978"/>
        <v>CU$18</v>
      </c>
      <c r="CV2650" s="190" t="str">
        <f t="shared" si="4978"/>
        <v>CV$18</v>
      </c>
      <c r="CW2650" s="190" t="str">
        <f t="shared" si="4978"/>
        <v>CW$18</v>
      </c>
      <c r="CX2650" s="190" t="str">
        <f t="shared" si="4978"/>
        <v>CX$18</v>
      </c>
      <c r="CY2650" s="190" t="str">
        <f t="shared" si="4978"/>
        <v>CY$18</v>
      </c>
      <c r="CZ2650" s="190" t="str">
        <f t="shared" si="4978"/>
        <v>CZ$18</v>
      </c>
      <c r="DA2650" s="190" t="str">
        <f t="shared" si="4978"/>
        <v>DA$18</v>
      </c>
      <c r="DB2650" s="190" t="str">
        <f t="shared" si="4978"/>
        <v>DB$18</v>
      </c>
      <c r="DC2650" s="190" t="str">
        <f t="shared" si="4978"/>
        <v>DC$18</v>
      </c>
      <c r="DD2650" s="190" t="str">
        <f t="shared" si="4978"/>
        <v>DD$18</v>
      </c>
      <c r="DE2650" s="190" t="str">
        <f t="shared" si="4978"/>
        <v>DE$18</v>
      </c>
      <c r="DF2650" s="190" t="str">
        <f t="shared" si="4978"/>
        <v>DF$18</v>
      </c>
      <c r="DG2650" s="190" t="str">
        <f t="shared" si="4978"/>
        <v>DG$18</v>
      </c>
      <c r="DH2650" s="190" t="str">
        <f t="shared" si="4978"/>
        <v>DH$18</v>
      </c>
      <c r="DI2650" s="190" t="str">
        <f t="shared" si="4978"/>
        <v>DI$18</v>
      </c>
      <c r="DJ2650" s="190" t="str">
        <f t="shared" si="4978"/>
        <v>DJ$18</v>
      </c>
      <c r="DK2650" s="190" t="str">
        <f t="shared" si="4978"/>
        <v>DK$18</v>
      </c>
      <c r="DL2650" s="190" t="str">
        <f t="shared" si="4978"/>
        <v>DL$18</v>
      </c>
    </row>
    <row r="2651" spans="1:116" x14ac:dyDescent="0.4">
      <c r="A2651" s="174"/>
      <c r="E2651" s="8"/>
      <c r="G2651" s="175" t="s">
        <v>464</v>
      </c>
      <c r="H2651" s="200"/>
      <c r="I2651" s="201"/>
      <c r="J2651" s="201"/>
      <c r="K2651" s="202"/>
      <c r="L2651" s="202"/>
      <c r="M2651" s="202"/>
      <c r="N2651" s="202"/>
      <c r="O2651" s="202"/>
      <c r="P2651" s="202"/>
      <c r="R2651" s="202"/>
      <c r="S2651" s="190" t="str">
        <f t="shared" ref="S2651:AX2651" si="4979">S$23</f>
        <v>S$19</v>
      </c>
      <c r="T2651" s="190" t="str">
        <f t="shared" si="4979"/>
        <v>T$19</v>
      </c>
      <c r="U2651" s="190" t="str">
        <f t="shared" si="4979"/>
        <v>U$19</v>
      </c>
      <c r="V2651" s="190" t="str">
        <f t="shared" si="4979"/>
        <v>V$19</v>
      </c>
      <c r="W2651" s="190" t="str">
        <f t="shared" si="4979"/>
        <v>W$19</v>
      </c>
      <c r="X2651" s="190" t="str">
        <f t="shared" si="4979"/>
        <v>X$19</v>
      </c>
      <c r="Y2651" s="190" t="str">
        <f t="shared" si="4979"/>
        <v>Y$19</v>
      </c>
      <c r="Z2651" s="190" t="str">
        <f t="shared" si="4979"/>
        <v>Z$19</v>
      </c>
      <c r="AA2651" s="190" t="str">
        <f t="shared" si="4979"/>
        <v>AA$19</v>
      </c>
      <c r="AB2651" s="190" t="str">
        <f t="shared" si="4979"/>
        <v>AB$19</v>
      </c>
      <c r="AC2651" s="190" t="str">
        <f t="shared" si="4979"/>
        <v>AC$19</v>
      </c>
      <c r="AD2651" s="190" t="str">
        <f t="shared" si="4979"/>
        <v>AD$19</v>
      </c>
      <c r="AE2651" s="190" t="str">
        <f t="shared" si="4979"/>
        <v>AE$19</v>
      </c>
      <c r="AF2651" s="190" t="str">
        <f t="shared" si="4979"/>
        <v>AF$19</v>
      </c>
      <c r="AG2651" s="190" t="str">
        <f t="shared" si="4979"/>
        <v>AG$19</v>
      </c>
      <c r="AH2651" s="190" t="str">
        <f t="shared" si="4979"/>
        <v>AH$19</v>
      </c>
      <c r="AI2651" s="190" t="str">
        <f t="shared" si="4979"/>
        <v>AI$19</v>
      </c>
      <c r="AJ2651" s="190" t="str">
        <f t="shared" si="4979"/>
        <v>AJ$19</v>
      </c>
      <c r="AK2651" s="190" t="str">
        <f t="shared" si="4979"/>
        <v>AK$19</v>
      </c>
      <c r="AL2651" s="190" t="str">
        <f t="shared" si="4979"/>
        <v>AL$19</v>
      </c>
      <c r="AM2651" s="190" t="str">
        <f t="shared" si="4979"/>
        <v>AM$19</v>
      </c>
      <c r="AN2651" s="190" t="str">
        <f t="shared" si="4979"/>
        <v>AN$19</v>
      </c>
      <c r="AO2651" s="190" t="str">
        <f t="shared" si="4979"/>
        <v>AO$19</v>
      </c>
      <c r="AP2651" s="190" t="str">
        <f t="shared" si="4979"/>
        <v>AP$19</v>
      </c>
      <c r="AQ2651" s="190" t="str">
        <f t="shared" si="4979"/>
        <v>AQ$19</v>
      </c>
      <c r="AR2651" s="190" t="str">
        <f t="shared" si="4979"/>
        <v>AR$19</v>
      </c>
      <c r="AS2651" s="190" t="str">
        <f t="shared" si="4979"/>
        <v>AS$19</v>
      </c>
      <c r="AT2651" s="190" t="str">
        <f t="shared" si="4979"/>
        <v>AT$19</v>
      </c>
      <c r="AU2651" s="190" t="str">
        <f t="shared" si="4979"/>
        <v>AU$19</v>
      </c>
      <c r="AV2651" s="190" t="str">
        <f t="shared" si="4979"/>
        <v>AV$19</v>
      </c>
      <c r="AW2651" s="190" t="str">
        <f t="shared" si="4979"/>
        <v>AW$19</v>
      </c>
      <c r="AX2651" s="190" t="str">
        <f t="shared" si="4979"/>
        <v>AX$19</v>
      </c>
      <c r="AY2651" s="190" t="str">
        <f t="shared" ref="AY2651:CD2651" si="4980">AY$23</f>
        <v>AY$19</v>
      </c>
      <c r="AZ2651" s="190" t="str">
        <f t="shared" si="4980"/>
        <v>AZ$19</v>
      </c>
      <c r="BA2651" s="190" t="str">
        <f t="shared" si="4980"/>
        <v>BA$19</v>
      </c>
      <c r="BB2651" s="190" t="str">
        <f t="shared" si="4980"/>
        <v>BB$19</v>
      </c>
      <c r="BC2651" s="190" t="str">
        <f t="shared" si="4980"/>
        <v>BC$19</v>
      </c>
      <c r="BD2651" s="190" t="str">
        <f t="shared" si="4980"/>
        <v>BD$19</v>
      </c>
      <c r="BE2651" s="190" t="str">
        <f t="shared" si="4980"/>
        <v>BE$19</v>
      </c>
      <c r="BF2651" s="190" t="str">
        <f t="shared" si="4980"/>
        <v>BF$19</v>
      </c>
      <c r="BG2651" s="190" t="str">
        <f t="shared" si="4980"/>
        <v>BG$19</v>
      </c>
      <c r="BH2651" s="190" t="str">
        <f t="shared" si="4980"/>
        <v>BH$19</v>
      </c>
      <c r="BI2651" s="190" t="str">
        <f t="shared" si="4980"/>
        <v>BI$19</v>
      </c>
      <c r="BJ2651" s="190" t="str">
        <f t="shared" si="4980"/>
        <v>BJ$19</v>
      </c>
      <c r="BK2651" s="190" t="str">
        <f t="shared" si="4980"/>
        <v>BK$19</v>
      </c>
      <c r="BL2651" s="190" t="str">
        <f t="shared" si="4980"/>
        <v>BL$19</v>
      </c>
      <c r="BM2651" s="190" t="str">
        <f t="shared" si="4980"/>
        <v>BM$19</v>
      </c>
      <c r="BN2651" s="190" t="str">
        <f t="shared" si="4980"/>
        <v>BN$19</v>
      </c>
      <c r="BO2651" s="190" t="str">
        <f t="shared" si="4980"/>
        <v>BO$19</v>
      </c>
      <c r="BP2651" s="190" t="str">
        <f t="shared" si="4980"/>
        <v>BP$19</v>
      </c>
      <c r="BQ2651" s="190" t="str">
        <f t="shared" si="4980"/>
        <v>BQ$19</v>
      </c>
      <c r="BR2651" s="190" t="str">
        <f t="shared" si="4980"/>
        <v>BR$19</v>
      </c>
      <c r="BS2651" s="190" t="str">
        <f t="shared" si="4980"/>
        <v>BS$19</v>
      </c>
      <c r="BT2651" s="190" t="str">
        <f t="shared" si="4980"/>
        <v>BT$19</v>
      </c>
      <c r="BU2651" s="190" t="str">
        <f t="shared" si="4980"/>
        <v>BU$19</v>
      </c>
      <c r="BV2651" s="190" t="str">
        <f t="shared" si="4980"/>
        <v>BV$19</v>
      </c>
      <c r="BW2651" s="190" t="str">
        <f t="shared" si="4980"/>
        <v>BW$19</v>
      </c>
      <c r="BX2651" s="190" t="str">
        <f t="shared" si="4980"/>
        <v>BX$19</v>
      </c>
      <c r="BY2651" s="190" t="str">
        <f t="shared" si="4980"/>
        <v>BY$19</v>
      </c>
      <c r="BZ2651" s="190" t="str">
        <f t="shared" si="4980"/>
        <v>BZ$19</v>
      </c>
      <c r="CA2651" s="190" t="str">
        <f t="shared" si="4980"/>
        <v>CA$19</v>
      </c>
      <c r="CB2651" s="190" t="str">
        <f t="shared" si="4980"/>
        <v>CB$19</v>
      </c>
      <c r="CC2651" s="190" t="str">
        <f t="shared" si="4980"/>
        <v>CC$19</v>
      </c>
      <c r="CD2651" s="190" t="str">
        <f t="shared" si="4980"/>
        <v>CD$19</v>
      </c>
      <c r="CE2651" s="190" t="str">
        <f t="shared" ref="CE2651:CL2651" si="4981">CE$23</f>
        <v>CE$19</v>
      </c>
      <c r="CF2651" s="190" t="str">
        <f t="shared" si="4981"/>
        <v>CF$19</v>
      </c>
      <c r="CG2651" s="190" t="str">
        <f t="shared" si="4981"/>
        <v>CG$19</v>
      </c>
      <c r="CH2651" s="190" t="str">
        <f t="shared" si="4981"/>
        <v>CH$19</v>
      </c>
      <c r="CI2651" s="190" t="str">
        <f t="shared" si="4981"/>
        <v>CI$19</v>
      </c>
      <c r="CJ2651" s="190" t="str">
        <f t="shared" si="4981"/>
        <v>CJ$19</v>
      </c>
      <c r="CK2651" s="190" t="str">
        <f t="shared" si="4981"/>
        <v>CK$19</v>
      </c>
      <c r="CL2651" s="190" t="str">
        <f t="shared" si="4981"/>
        <v>CL$19</v>
      </c>
      <c r="CN2651" s="201"/>
      <c r="CO2651" s="190" t="str">
        <f t="shared" ref="CO2651:DL2651" si="4982">CO$23</f>
        <v>CO$19</v>
      </c>
      <c r="CP2651" s="190" t="str">
        <f t="shared" si="4982"/>
        <v>CP$19</v>
      </c>
      <c r="CQ2651" s="190" t="str">
        <f t="shared" si="4982"/>
        <v>CQ$19</v>
      </c>
      <c r="CR2651" s="190" t="str">
        <f t="shared" si="4982"/>
        <v>CR$19</v>
      </c>
      <c r="CS2651" s="190" t="str">
        <f t="shared" si="4982"/>
        <v>CS$19</v>
      </c>
      <c r="CT2651" s="190" t="str">
        <f t="shared" si="4982"/>
        <v>CT$19</v>
      </c>
      <c r="CU2651" s="190" t="str">
        <f t="shared" si="4982"/>
        <v>CU$19</v>
      </c>
      <c r="CV2651" s="190" t="str">
        <f t="shared" si="4982"/>
        <v>CV$19</v>
      </c>
      <c r="CW2651" s="190" t="str">
        <f t="shared" si="4982"/>
        <v>CW$19</v>
      </c>
      <c r="CX2651" s="190" t="str">
        <f t="shared" si="4982"/>
        <v>CX$19</v>
      </c>
      <c r="CY2651" s="190" t="str">
        <f t="shared" si="4982"/>
        <v>CY$19</v>
      </c>
      <c r="CZ2651" s="190" t="str">
        <f t="shared" si="4982"/>
        <v>CZ$19</v>
      </c>
      <c r="DA2651" s="190" t="str">
        <f t="shared" si="4982"/>
        <v>DA$19</v>
      </c>
      <c r="DB2651" s="190" t="str">
        <f t="shared" si="4982"/>
        <v>DB$19</v>
      </c>
      <c r="DC2651" s="190" t="str">
        <f t="shared" si="4982"/>
        <v>DC$19</v>
      </c>
      <c r="DD2651" s="190" t="str">
        <f t="shared" si="4982"/>
        <v>DD$19</v>
      </c>
      <c r="DE2651" s="190" t="str">
        <f t="shared" si="4982"/>
        <v>DE$19</v>
      </c>
      <c r="DF2651" s="190" t="str">
        <f t="shared" si="4982"/>
        <v>DF$19</v>
      </c>
      <c r="DG2651" s="190" t="str">
        <f t="shared" si="4982"/>
        <v>DG$19</v>
      </c>
      <c r="DH2651" s="190" t="str">
        <f t="shared" si="4982"/>
        <v>DH$19</v>
      </c>
      <c r="DI2651" s="190" t="str">
        <f t="shared" si="4982"/>
        <v>DI$19</v>
      </c>
      <c r="DJ2651" s="190" t="str">
        <f t="shared" si="4982"/>
        <v>DJ$19</v>
      </c>
      <c r="DK2651" s="190" t="str">
        <f t="shared" si="4982"/>
        <v>DK$19</v>
      </c>
      <c r="DL2651" s="190" t="str">
        <f t="shared" si="4982"/>
        <v>DL$19</v>
      </c>
    </row>
    <row r="2652" spans="1:116" x14ac:dyDescent="0.4">
      <c r="A2652" s="31" t="s">
        <v>218</v>
      </c>
      <c r="B2652" s="31" t="s">
        <v>395</v>
      </c>
      <c r="C2652" s="31"/>
      <c r="D2652" t="s">
        <v>391</v>
      </c>
      <c r="E2652" s="8" t="str">
        <f t="shared" ref="E2652:E2708" si="4983">ROW()&amp;" "&amp;D2652</f>
        <v>2652 WCAR-IS</v>
      </c>
      <c r="F2652" t="s">
        <v>433</v>
      </c>
      <c r="G2652" s="70" t="s">
        <v>396</v>
      </c>
      <c r="H2652" s="48"/>
      <c r="I2652" s="297"/>
      <c r="J2652" s="297"/>
      <c r="K2652" s="48"/>
      <c r="L2652" s="48"/>
      <c r="M2652" s="48"/>
      <c r="N2652" s="48"/>
      <c r="O2652" s="48"/>
      <c r="P2652" s="48"/>
      <c r="R2652" s="70"/>
      <c r="S2652" s="298"/>
      <c r="T2652" s="298"/>
      <c r="U2652" s="298"/>
      <c r="V2652" s="298"/>
      <c r="W2652" s="298"/>
      <c r="X2652" s="298"/>
      <c r="Y2652" s="298"/>
      <c r="Z2652" s="298"/>
      <c r="AA2652" s="298"/>
      <c r="AB2652" s="298"/>
      <c r="AC2652" s="298"/>
      <c r="AD2652" s="298"/>
      <c r="AE2652" s="298"/>
      <c r="AF2652" s="298"/>
      <c r="AG2652" s="298"/>
      <c r="AH2652" s="298"/>
      <c r="AI2652" s="298"/>
      <c r="AJ2652" s="298"/>
      <c r="AK2652" s="298"/>
      <c r="AL2652" s="298"/>
      <c r="AM2652" s="298"/>
      <c r="AN2652" s="298"/>
      <c r="AO2652" s="298"/>
      <c r="AP2652" s="298"/>
      <c r="AQ2652" s="298"/>
      <c r="AR2652" s="298"/>
      <c r="AS2652" s="298"/>
      <c r="AT2652" s="298"/>
      <c r="AU2652" s="298"/>
      <c r="AV2652" s="298"/>
      <c r="AW2652" s="298"/>
      <c r="AX2652" s="298"/>
      <c r="AY2652" s="298"/>
      <c r="AZ2652" s="298"/>
      <c r="BA2652" s="298"/>
      <c r="BB2652" s="298"/>
      <c r="BC2652" s="298"/>
      <c r="BD2652" s="298"/>
      <c r="BE2652" s="298"/>
      <c r="BF2652" s="298"/>
      <c r="BG2652" s="298"/>
      <c r="BH2652" s="298"/>
      <c r="BI2652" s="298"/>
      <c r="BJ2652" s="298"/>
      <c r="BK2652" s="298"/>
      <c r="BL2652" s="298"/>
      <c r="BM2652" s="298"/>
      <c r="BN2652" s="298"/>
      <c r="BO2652" s="298"/>
      <c r="BP2652" s="298"/>
      <c r="BQ2652" s="298"/>
      <c r="BR2652" s="298"/>
      <c r="BS2652" s="298"/>
      <c r="BT2652" s="298"/>
      <c r="BU2652" s="298"/>
      <c r="BV2652" s="298"/>
      <c r="BW2652" s="298"/>
      <c r="BX2652" s="298"/>
      <c r="BY2652" s="298"/>
      <c r="BZ2652" s="298"/>
      <c r="CA2652" s="298"/>
      <c r="CB2652" s="298"/>
      <c r="CC2652" s="298"/>
      <c r="CD2652" s="298"/>
      <c r="CE2652" s="298"/>
      <c r="CF2652" s="298"/>
      <c r="CG2652" s="298"/>
      <c r="CH2652" s="298"/>
      <c r="CI2652" s="298"/>
      <c r="CJ2652" s="298"/>
      <c r="CK2652" s="298"/>
      <c r="CL2652" s="298"/>
      <c r="CN2652" s="297"/>
      <c r="CO2652" s="298"/>
      <c r="CP2652" s="298"/>
      <c r="CQ2652" s="298"/>
      <c r="CR2652" s="298"/>
      <c r="CS2652" s="298"/>
      <c r="CT2652" s="298"/>
      <c r="CU2652" s="298"/>
      <c r="CV2652" s="298"/>
      <c r="CW2652" s="298"/>
      <c r="CX2652" s="298"/>
      <c r="CY2652" s="298"/>
      <c r="CZ2652" s="298"/>
      <c r="DA2652" s="298"/>
      <c r="DB2652" s="298"/>
      <c r="DC2652" s="298"/>
      <c r="DD2652" s="298"/>
      <c r="DE2652" s="298"/>
      <c r="DF2652" s="298"/>
      <c r="DG2652" s="298"/>
      <c r="DH2652" s="298"/>
      <c r="DI2652" s="298"/>
      <c r="DJ2652" s="298"/>
      <c r="DK2652" s="298"/>
      <c r="DL2652" s="298"/>
    </row>
    <row r="2653" spans="1:116" x14ac:dyDescent="0.4">
      <c r="A2653" s="31"/>
      <c r="B2653" t="str">
        <f t="shared" ref="B2653:B2660" si="4984">E2653</f>
        <v>2653 WCAR-IS</v>
      </c>
      <c r="D2653" t="s">
        <v>391</v>
      </c>
      <c r="E2653" s="8" t="str">
        <f t="shared" si="4983"/>
        <v>2653 WCAR-IS</v>
      </c>
      <c r="G2653" s="125" t="s">
        <v>392</v>
      </c>
      <c r="H2653" s="31"/>
      <c r="I2653" s="73"/>
      <c r="J2653" s="73"/>
      <c r="K2653" s="124">
        <f>'IS BS CF'!K$17</f>
        <v>0</v>
      </c>
      <c r="L2653" s="124">
        <f>'IS BS CF'!L$17</f>
        <v>0</v>
      </c>
      <c r="M2653" s="124">
        <f>'IS BS CF'!M$17</f>
        <v>0</v>
      </c>
      <c r="N2653" s="124">
        <f>'IS BS CF'!N$17</f>
        <v>0</v>
      </c>
      <c r="O2653" s="124">
        <f>'IS BS CF'!O$17</f>
        <v>0</v>
      </c>
      <c r="P2653" s="124">
        <f>'IS BS CF'!P$17</f>
        <v>0</v>
      </c>
      <c r="Q2653" s="124"/>
      <c r="R2653" s="124">
        <f>'IS BS CF'!R$17</f>
        <v>0</v>
      </c>
      <c r="S2653" s="124">
        <f>'IS BS CF'!S$17</f>
        <v>0</v>
      </c>
      <c r="T2653" s="124">
        <f>'IS BS CF'!T$17</f>
        <v>0</v>
      </c>
      <c r="U2653" s="124">
        <f>'IS BS CF'!U$17</f>
        <v>0</v>
      </c>
      <c r="V2653" s="124">
        <f>'IS BS CF'!V$17</f>
        <v>0</v>
      </c>
      <c r="W2653" s="124">
        <f>'IS BS CF'!W$17</f>
        <v>0</v>
      </c>
      <c r="X2653" s="124">
        <f>'IS BS CF'!X$17</f>
        <v>0</v>
      </c>
      <c r="Y2653" s="124">
        <f>'IS BS CF'!Y$17</f>
        <v>0</v>
      </c>
      <c r="Z2653" s="124">
        <f>'IS BS CF'!Z$17</f>
        <v>0</v>
      </c>
      <c r="AA2653" s="124">
        <f>'IS BS CF'!AA$17</f>
        <v>0</v>
      </c>
      <c r="AB2653" s="124">
        <f>'IS BS CF'!AB$17</f>
        <v>0</v>
      </c>
      <c r="AC2653" s="124">
        <f>'IS BS CF'!AC$17</f>
        <v>0</v>
      </c>
      <c r="AD2653" s="124">
        <f>'IS BS CF'!AD$17</f>
        <v>0</v>
      </c>
      <c r="AE2653" s="124">
        <f>'IS BS CF'!AE$17</f>
        <v>0</v>
      </c>
      <c r="AF2653" s="124">
        <f>'IS BS CF'!AF$17</f>
        <v>0</v>
      </c>
      <c r="AG2653" s="124">
        <f>'IS BS CF'!AG$17</f>
        <v>0</v>
      </c>
      <c r="AH2653" s="124">
        <f>'IS BS CF'!AH$17</f>
        <v>0</v>
      </c>
      <c r="AI2653" s="124">
        <f>'IS BS CF'!AI$17</f>
        <v>0</v>
      </c>
      <c r="AJ2653" s="124">
        <f>'IS BS CF'!AJ$17</f>
        <v>0</v>
      </c>
      <c r="AK2653" s="124">
        <f>'IS BS CF'!AK$17</f>
        <v>0</v>
      </c>
      <c r="AL2653" s="124">
        <f>'IS BS CF'!AL$17</f>
        <v>0</v>
      </c>
      <c r="AM2653" s="124">
        <f>'IS BS CF'!AM$17</f>
        <v>0</v>
      </c>
      <c r="AN2653" s="124">
        <f>'IS BS CF'!AN$17</f>
        <v>0</v>
      </c>
      <c r="AO2653" s="124">
        <f>'IS BS CF'!AO$17</f>
        <v>0</v>
      </c>
      <c r="AP2653" s="124">
        <f>'IS BS CF'!AP$17</f>
        <v>0</v>
      </c>
      <c r="AQ2653" s="124">
        <f>'IS BS CF'!AQ$17</f>
        <v>0</v>
      </c>
      <c r="AR2653" s="124">
        <f>'IS BS CF'!AR$17</f>
        <v>0</v>
      </c>
      <c r="AS2653" s="124">
        <f>'IS BS CF'!AS$17</f>
        <v>0</v>
      </c>
      <c r="AT2653" s="124">
        <f>'IS BS CF'!AT$17</f>
        <v>0</v>
      </c>
      <c r="AU2653" s="124">
        <f>'IS BS CF'!AU$17</f>
        <v>0</v>
      </c>
      <c r="AV2653" s="124">
        <f>'IS BS CF'!AV$17</f>
        <v>0</v>
      </c>
      <c r="AW2653" s="124">
        <f>'IS BS CF'!AW$17</f>
        <v>0</v>
      </c>
      <c r="AX2653" s="124">
        <f>'IS BS CF'!AX$17</f>
        <v>0</v>
      </c>
      <c r="AY2653" s="124">
        <f>'IS BS CF'!AY$17</f>
        <v>0</v>
      </c>
      <c r="AZ2653" s="124">
        <f>'IS BS CF'!AZ$17</f>
        <v>0</v>
      </c>
      <c r="BA2653" s="124">
        <f>'IS BS CF'!BA$17</f>
        <v>0</v>
      </c>
      <c r="BB2653" s="124">
        <f>'IS BS CF'!BB$17</f>
        <v>0</v>
      </c>
      <c r="BC2653" s="124">
        <f>'IS BS CF'!BC$17</f>
        <v>0</v>
      </c>
      <c r="BD2653" s="124">
        <f>'IS BS CF'!BD$17</f>
        <v>0</v>
      </c>
      <c r="BE2653" s="124">
        <f>'IS BS CF'!BE$17</f>
        <v>0</v>
      </c>
      <c r="BF2653" s="124">
        <f>'IS BS CF'!BF$17</f>
        <v>0</v>
      </c>
      <c r="BG2653" s="124">
        <f>'IS BS CF'!BG$17</f>
        <v>0</v>
      </c>
      <c r="BH2653" s="124">
        <f>'IS BS CF'!BH$17</f>
        <v>0</v>
      </c>
      <c r="BI2653" s="124">
        <f>'IS BS CF'!BI$17</f>
        <v>0</v>
      </c>
      <c r="BJ2653" s="124">
        <f>'IS BS CF'!BJ$17</f>
        <v>0</v>
      </c>
      <c r="BK2653" s="124">
        <f>'IS BS CF'!BK$17</f>
        <v>0</v>
      </c>
      <c r="BL2653" s="124">
        <f>'IS BS CF'!BL$17</f>
        <v>0</v>
      </c>
      <c r="BM2653" s="124">
        <f>'IS BS CF'!BM$17</f>
        <v>0</v>
      </c>
      <c r="BN2653" s="124">
        <f>'IS BS CF'!BN$17</f>
        <v>0</v>
      </c>
      <c r="BO2653" s="124">
        <f>'IS BS CF'!BO$17</f>
        <v>0</v>
      </c>
      <c r="BP2653" s="124">
        <f>'IS BS CF'!BP$17</f>
        <v>0</v>
      </c>
      <c r="BQ2653" s="124">
        <f>'IS BS CF'!BQ$17</f>
        <v>0</v>
      </c>
      <c r="BR2653" s="124">
        <f>'IS BS CF'!BR$17</f>
        <v>0</v>
      </c>
      <c r="BS2653" s="124">
        <f>'IS BS CF'!BS$17</f>
        <v>0</v>
      </c>
      <c r="BT2653" s="124">
        <f>'IS BS CF'!BT$17</f>
        <v>0</v>
      </c>
      <c r="BU2653" s="124">
        <f>'IS BS CF'!BU$17</f>
        <v>0</v>
      </c>
      <c r="BV2653" s="124">
        <f>'IS BS CF'!BV$17</f>
        <v>0</v>
      </c>
      <c r="BW2653" s="124">
        <f>'IS BS CF'!BW$17</f>
        <v>0</v>
      </c>
      <c r="BX2653" s="124">
        <f>'IS BS CF'!BX$17</f>
        <v>0</v>
      </c>
      <c r="BY2653" s="124">
        <f>'IS BS CF'!BY$17</f>
        <v>0</v>
      </c>
      <c r="BZ2653" s="124">
        <f>'IS BS CF'!BZ$17</f>
        <v>0</v>
      </c>
      <c r="CA2653" s="124">
        <f>'IS BS CF'!CA$17</f>
        <v>0</v>
      </c>
      <c r="CB2653" s="124">
        <f>'IS BS CF'!CB$17</f>
        <v>0</v>
      </c>
      <c r="CC2653" s="124">
        <f>'IS BS CF'!CC$17</f>
        <v>0</v>
      </c>
      <c r="CD2653" s="124">
        <f>'IS BS CF'!CD$17</f>
        <v>0</v>
      </c>
      <c r="CE2653" s="124">
        <f>'IS BS CF'!CE$17</f>
        <v>0</v>
      </c>
      <c r="CF2653" s="124">
        <f>'IS BS CF'!CF$17</f>
        <v>0</v>
      </c>
      <c r="CG2653" s="124">
        <f>'IS BS CF'!CG$17</f>
        <v>0</v>
      </c>
      <c r="CH2653" s="124">
        <f>'IS BS CF'!CH$17</f>
        <v>0</v>
      </c>
      <c r="CI2653" s="124">
        <f>'IS BS CF'!CI$17</f>
        <v>0</v>
      </c>
      <c r="CJ2653" s="124">
        <f>'IS BS CF'!CJ$17</f>
        <v>0</v>
      </c>
      <c r="CK2653" s="124">
        <f>'IS BS CF'!CK$17</f>
        <v>0</v>
      </c>
      <c r="CL2653" s="124">
        <f>'IS BS CF'!CL$17</f>
        <v>0</v>
      </c>
      <c r="CN2653" s="73"/>
      <c r="CO2653" s="124" t="e">
        <f>#REF!</f>
        <v>#REF!</v>
      </c>
      <c r="CP2653" s="124" t="e">
        <f>#REF!</f>
        <v>#REF!</v>
      </c>
      <c r="CQ2653" s="124" t="e">
        <f>#REF!</f>
        <v>#REF!</v>
      </c>
      <c r="CR2653" s="124" t="e">
        <f>#REF!</f>
        <v>#REF!</v>
      </c>
      <c r="CS2653" s="124" t="e">
        <f>#REF!</f>
        <v>#REF!</v>
      </c>
      <c r="CT2653" s="124" t="e">
        <f>#REF!</f>
        <v>#REF!</v>
      </c>
      <c r="CU2653" s="124" t="e">
        <f>#REF!</f>
        <v>#REF!</v>
      </c>
      <c r="CV2653" s="124" t="e">
        <f>#REF!</f>
        <v>#REF!</v>
      </c>
      <c r="CW2653" s="124" t="e">
        <f>#REF!</f>
        <v>#REF!</v>
      </c>
      <c r="CX2653" s="124" t="e">
        <f>#REF!</f>
        <v>#REF!</v>
      </c>
      <c r="CY2653" s="124" t="e">
        <f>#REF!</f>
        <v>#REF!</v>
      </c>
      <c r="CZ2653" s="124" t="e">
        <f>#REF!</f>
        <v>#REF!</v>
      </c>
      <c r="DA2653" s="124" t="e">
        <f>#REF!</f>
        <v>#REF!</v>
      </c>
      <c r="DB2653" s="124" t="e">
        <f>#REF!</f>
        <v>#REF!</v>
      </c>
      <c r="DC2653" s="124" t="e">
        <f>#REF!</f>
        <v>#REF!</v>
      </c>
      <c r="DD2653" s="124" t="e">
        <f>#REF!</f>
        <v>#REF!</v>
      </c>
      <c r="DE2653" s="124" t="e">
        <f>#REF!</f>
        <v>#REF!</v>
      </c>
      <c r="DF2653" s="124" t="e">
        <f>#REF!</f>
        <v>#REF!</v>
      </c>
      <c r="DG2653" s="124" t="e">
        <f>#REF!</f>
        <v>#REF!</v>
      </c>
      <c r="DH2653" s="124" t="e">
        <f>#REF!</f>
        <v>#REF!</v>
      </c>
      <c r="DI2653" s="124" t="e">
        <f>#REF!</f>
        <v>#REF!</v>
      </c>
      <c r="DJ2653" s="124" t="e">
        <f>#REF!</f>
        <v>#REF!</v>
      </c>
      <c r="DK2653" s="124" t="e">
        <f>#REF!</f>
        <v>#REF!</v>
      </c>
      <c r="DL2653" s="124" t="e">
        <f>#REF!</f>
        <v>#REF!</v>
      </c>
    </row>
    <row r="2654" spans="1:116" x14ac:dyDescent="0.4">
      <c r="A2654" s="31"/>
      <c r="B2654" t="str">
        <f t="shared" si="4984"/>
        <v>2654 WCAR-IS</v>
      </c>
      <c r="D2654" t="s">
        <v>391</v>
      </c>
      <c r="E2654" s="8" t="str">
        <f t="shared" si="4983"/>
        <v>2654 WCAR-IS</v>
      </c>
      <c r="G2654" s="67"/>
      <c r="H2654" s="31"/>
      <c r="I2654" s="73"/>
      <c r="J2654" s="73"/>
      <c r="K2654" s="31"/>
      <c r="L2654" s="31"/>
      <c r="M2654" s="31"/>
      <c r="N2654" s="31"/>
      <c r="O2654" s="31"/>
      <c r="P2654" s="31"/>
      <c r="R2654" s="67"/>
      <c r="S2654" s="67"/>
      <c r="T2654" s="67"/>
      <c r="U2654" s="67"/>
      <c r="V2654" s="67"/>
      <c r="W2654" s="67"/>
      <c r="X2654" s="67"/>
      <c r="Y2654" s="67"/>
      <c r="Z2654" s="67"/>
      <c r="AA2654" s="67"/>
      <c r="AB2654" s="67"/>
      <c r="AC2654" s="67"/>
      <c r="AD2654" s="67"/>
      <c r="AE2654" s="67"/>
      <c r="AF2654" s="67"/>
      <c r="AG2654" s="67"/>
      <c r="AH2654" s="67"/>
      <c r="AI2654" s="67"/>
      <c r="AJ2654" s="67"/>
      <c r="AK2654" s="67"/>
      <c r="AL2654" s="67"/>
      <c r="AM2654" s="67"/>
      <c r="AN2654" s="67"/>
      <c r="AO2654" s="67"/>
      <c r="AP2654" s="67"/>
      <c r="AQ2654" s="67"/>
      <c r="AR2654" s="67"/>
      <c r="AS2654" s="67"/>
      <c r="AT2654" s="67"/>
      <c r="AU2654" s="67"/>
      <c r="AV2654" s="67"/>
      <c r="AW2654" s="67"/>
      <c r="AX2654" s="67"/>
      <c r="AY2654" s="67"/>
      <c r="AZ2654" s="67"/>
      <c r="BA2654" s="67"/>
      <c r="BB2654" s="67"/>
      <c r="BC2654" s="67"/>
      <c r="BD2654" s="67"/>
      <c r="BE2654" s="67"/>
      <c r="BF2654" s="67"/>
      <c r="BG2654" s="67"/>
      <c r="BH2654" s="67"/>
      <c r="BI2654" s="67"/>
      <c r="BJ2654" s="67"/>
      <c r="BK2654" s="67"/>
      <c r="BL2654" s="67"/>
      <c r="BM2654" s="67"/>
      <c r="BN2654" s="67"/>
      <c r="BO2654" s="67"/>
      <c r="BP2654" s="67"/>
      <c r="BQ2654" s="67"/>
      <c r="BR2654" s="67"/>
      <c r="BS2654" s="67"/>
      <c r="BT2654" s="67"/>
      <c r="BU2654" s="67"/>
      <c r="BV2654" s="67"/>
      <c r="BW2654" s="67"/>
      <c r="BX2654" s="67"/>
      <c r="BY2654" s="67"/>
      <c r="BZ2654" s="67"/>
      <c r="CA2654" s="67"/>
      <c r="CB2654" s="67"/>
      <c r="CC2654" s="67"/>
      <c r="CD2654" s="67"/>
      <c r="CE2654" s="67"/>
      <c r="CF2654" s="67"/>
      <c r="CG2654" s="67"/>
      <c r="CH2654" s="67"/>
      <c r="CI2654" s="67"/>
      <c r="CJ2654" s="67"/>
      <c r="CK2654" s="67"/>
      <c r="CL2654" s="67"/>
      <c r="CN2654" s="73"/>
      <c r="CO2654" s="67"/>
      <c r="CP2654" s="67"/>
      <c r="CQ2654" s="67"/>
      <c r="CR2654" s="67"/>
      <c r="CS2654" s="67"/>
      <c r="CT2654" s="67"/>
      <c r="CU2654" s="67"/>
      <c r="CV2654" s="67"/>
      <c r="CW2654" s="67"/>
      <c r="CX2654" s="67"/>
      <c r="CY2654" s="67"/>
      <c r="CZ2654" s="67"/>
      <c r="DA2654" s="67"/>
      <c r="DB2654" s="67"/>
      <c r="DC2654" s="67"/>
      <c r="DD2654" s="67"/>
      <c r="DE2654" s="67"/>
      <c r="DF2654" s="67"/>
      <c r="DG2654" s="67"/>
      <c r="DH2654" s="67"/>
      <c r="DI2654" s="67"/>
      <c r="DJ2654" s="67"/>
      <c r="DK2654" s="67"/>
      <c r="DL2654" s="67"/>
    </row>
    <row r="2655" spans="1:116" x14ac:dyDescent="0.4">
      <c r="B2655" t="str">
        <f t="shared" si="4984"/>
        <v>2655 WCAR-IS</v>
      </c>
      <c r="D2655" t="s">
        <v>391</v>
      </c>
      <c r="E2655" s="8" t="str">
        <f t="shared" si="4983"/>
        <v>2655 WCAR-IS</v>
      </c>
      <c r="G2655" s="129" t="str">
        <f>G2657&amp;":"</f>
        <v>Accounts receivable:</v>
      </c>
      <c r="I2655"/>
      <c r="J2655"/>
      <c r="R2655"/>
      <c r="S2655"/>
      <c r="T2655"/>
      <c r="U2655"/>
      <c r="V2655"/>
      <c r="W2655"/>
      <c r="X2655"/>
      <c r="Y2655"/>
      <c r="Z2655"/>
      <c r="AA2655"/>
      <c r="AB2655"/>
      <c r="AC2655"/>
      <c r="AD2655"/>
      <c r="AE2655"/>
      <c r="AF2655"/>
      <c r="AG2655"/>
      <c r="AH2655"/>
      <c r="AI2655"/>
      <c r="AJ2655"/>
      <c r="AK2655"/>
      <c r="AL2655"/>
      <c r="AM2655"/>
      <c r="AN2655"/>
      <c r="AO2655"/>
      <c r="AP2655"/>
      <c r="AQ2655"/>
      <c r="AR2655"/>
      <c r="AS2655"/>
      <c r="AT2655"/>
      <c r="AU2655"/>
      <c r="AV2655"/>
      <c r="AW2655"/>
      <c r="AX2655"/>
      <c r="AY2655"/>
      <c r="AZ2655"/>
      <c r="BA2655"/>
      <c r="BB2655"/>
      <c r="BC2655"/>
      <c r="BD2655"/>
      <c r="BE2655"/>
      <c r="BF2655"/>
      <c r="BG2655"/>
      <c r="BH2655"/>
      <c r="BI2655"/>
      <c r="BJ2655"/>
      <c r="BK2655"/>
      <c r="BL2655"/>
      <c r="BM2655"/>
      <c r="BN2655"/>
      <c r="BO2655"/>
      <c r="BP2655"/>
      <c r="BQ2655"/>
      <c r="BR2655"/>
      <c r="BS2655"/>
      <c r="BT2655"/>
      <c r="BU2655"/>
      <c r="BV2655"/>
      <c r="BW2655"/>
      <c r="BX2655"/>
      <c r="BY2655"/>
      <c r="BZ2655"/>
      <c r="CA2655"/>
      <c r="CB2655"/>
      <c r="CC2655"/>
      <c r="CD2655"/>
      <c r="CE2655"/>
      <c r="CF2655"/>
      <c r="CG2655"/>
      <c r="CH2655"/>
      <c r="CI2655"/>
      <c r="CJ2655"/>
      <c r="CK2655"/>
      <c r="CL2655"/>
      <c r="CN2655"/>
    </row>
    <row r="2656" spans="1:116" x14ac:dyDescent="0.4">
      <c r="B2656" t="str">
        <f t="shared" si="4984"/>
        <v>2656 WCAR-IS</v>
      </c>
      <c r="D2656" t="s">
        <v>391</v>
      </c>
      <c r="E2656" s="8" t="str">
        <f t="shared" si="4983"/>
        <v>2656 WCAR-IS</v>
      </c>
      <c r="G2656" s="145" t="s">
        <v>222</v>
      </c>
      <c r="H2656" s="12"/>
      <c r="I2656" s="60"/>
      <c r="J2656" s="60"/>
      <c r="K2656" s="17">
        <v>30</v>
      </c>
      <c r="L2656" s="17">
        <v>30</v>
      </c>
      <c r="M2656" s="17">
        <v>30</v>
      </c>
      <c r="N2656" s="17">
        <v>30</v>
      </c>
      <c r="O2656" s="17">
        <v>30</v>
      </c>
      <c r="P2656" s="17">
        <v>30</v>
      </c>
      <c r="R2656" s="15"/>
      <c r="S2656" s="15" cm="1">
        <f t="array" ref="S2656">INDEX($K:$P,ROW(),MATCH(S$3,$K$2:$P$2,0))</f>
        <v>30</v>
      </c>
      <c r="T2656" s="15" cm="1">
        <f t="array" ref="T2656">INDEX($K:$P,ROW(),MATCH(T$3,$K$2:$P$2,0))</f>
        <v>30</v>
      </c>
      <c r="U2656" s="15" cm="1">
        <f t="array" ref="U2656">INDEX($K:$P,ROW(),MATCH(U$3,$K$2:$P$2,0))</f>
        <v>30</v>
      </c>
      <c r="V2656" s="15" cm="1">
        <f t="array" ref="V2656">INDEX($K:$P,ROW(),MATCH(V$3,$K$2:$P$2,0))</f>
        <v>30</v>
      </c>
      <c r="W2656" s="15" cm="1">
        <f t="array" ref="W2656">INDEX($K:$P,ROW(),MATCH(W$3,$K$2:$P$2,0))</f>
        <v>30</v>
      </c>
      <c r="X2656" s="15" cm="1">
        <f t="array" ref="X2656">INDEX($K:$P,ROW(),MATCH(X$3,$K$2:$P$2,0))</f>
        <v>30</v>
      </c>
      <c r="Y2656" s="15" cm="1">
        <f t="array" ref="Y2656">INDEX($K:$P,ROW(),MATCH(Y$3,$K$2:$P$2,0))</f>
        <v>30</v>
      </c>
      <c r="Z2656" s="15" cm="1">
        <f t="array" ref="Z2656">INDEX($K:$P,ROW(),MATCH(Z$3,$K$2:$P$2,0))</f>
        <v>30</v>
      </c>
      <c r="AA2656" s="15" cm="1">
        <f t="array" ref="AA2656">INDEX($K:$P,ROW(),MATCH(AA$3,$K$2:$P$2,0))</f>
        <v>30</v>
      </c>
      <c r="AB2656" s="15" cm="1">
        <f t="array" ref="AB2656">INDEX($K:$P,ROW(),MATCH(AB$3,$K$2:$P$2,0))</f>
        <v>30</v>
      </c>
      <c r="AC2656" s="15" cm="1">
        <f t="array" ref="AC2656">INDEX($K:$P,ROW(),MATCH(AC$3,$K$2:$P$2,0))</f>
        <v>30</v>
      </c>
      <c r="AD2656" s="15" cm="1">
        <f t="array" ref="AD2656">INDEX($K:$P,ROW(),MATCH(AD$3,$K$2:$P$2,0))</f>
        <v>30</v>
      </c>
      <c r="AE2656" s="15" cm="1">
        <f t="array" ref="AE2656">INDEX($K:$P,ROW(),MATCH(AE$3,$K$2:$P$2,0))</f>
        <v>30</v>
      </c>
      <c r="AF2656" s="15" cm="1">
        <f t="array" ref="AF2656">INDEX($K:$P,ROW(),MATCH(AF$3,$K$2:$P$2,0))</f>
        <v>30</v>
      </c>
      <c r="AG2656" s="15" cm="1">
        <f t="array" ref="AG2656">INDEX($K:$P,ROW(),MATCH(AG$3,$K$2:$P$2,0))</f>
        <v>30</v>
      </c>
      <c r="AH2656" s="15" cm="1">
        <f t="array" ref="AH2656">INDEX($K:$P,ROW(),MATCH(AH$3,$K$2:$P$2,0))</f>
        <v>30</v>
      </c>
      <c r="AI2656" s="15" cm="1">
        <f t="array" ref="AI2656">INDEX($K:$P,ROW(),MATCH(AI$3,$K$2:$P$2,0))</f>
        <v>30</v>
      </c>
      <c r="AJ2656" s="15" cm="1">
        <f t="array" ref="AJ2656">INDEX($K:$P,ROW(),MATCH(AJ$3,$K$2:$P$2,0))</f>
        <v>30</v>
      </c>
      <c r="AK2656" s="15" cm="1">
        <f t="array" ref="AK2656">INDEX($K:$P,ROW(),MATCH(AK$3,$K$2:$P$2,0))</f>
        <v>30</v>
      </c>
      <c r="AL2656" s="15" cm="1">
        <f t="array" ref="AL2656">INDEX($K:$P,ROW(),MATCH(AL$3,$K$2:$P$2,0))</f>
        <v>30</v>
      </c>
      <c r="AM2656" s="15" cm="1">
        <f t="array" ref="AM2656">INDEX($K:$P,ROW(),MATCH(AM$3,$K$2:$P$2,0))</f>
        <v>30</v>
      </c>
      <c r="AN2656" s="15" cm="1">
        <f t="array" ref="AN2656">INDEX($K:$P,ROW(),MATCH(AN$3,$K$2:$P$2,0))</f>
        <v>30</v>
      </c>
      <c r="AO2656" s="15" cm="1">
        <f t="array" ref="AO2656">INDEX($K:$P,ROW(),MATCH(AO$3,$K$2:$P$2,0))</f>
        <v>30</v>
      </c>
      <c r="AP2656" s="15" cm="1">
        <f t="array" ref="AP2656">INDEX($K:$P,ROW(),MATCH(AP$3,$K$2:$P$2,0))</f>
        <v>30</v>
      </c>
      <c r="AQ2656" s="15" cm="1">
        <f t="array" ref="AQ2656">INDEX($K:$P,ROW(),MATCH(AQ$3,$K$2:$P$2,0))</f>
        <v>30</v>
      </c>
      <c r="AR2656" s="15" cm="1">
        <f t="array" ref="AR2656">INDEX($K:$P,ROW(),MATCH(AR$3,$K$2:$P$2,0))</f>
        <v>30</v>
      </c>
      <c r="AS2656" s="15" cm="1">
        <f t="array" ref="AS2656">INDEX($K:$P,ROW(),MATCH(AS$3,$K$2:$P$2,0))</f>
        <v>30</v>
      </c>
      <c r="AT2656" s="15" cm="1">
        <f t="array" ref="AT2656">INDEX($K:$P,ROW(),MATCH(AT$3,$K$2:$P$2,0))</f>
        <v>30</v>
      </c>
      <c r="AU2656" s="15" cm="1">
        <f t="array" ref="AU2656">INDEX($K:$P,ROW(),MATCH(AU$3,$K$2:$P$2,0))</f>
        <v>30</v>
      </c>
      <c r="AV2656" s="15" cm="1">
        <f t="array" ref="AV2656">INDEX($K:$P,ROW(),MATCH(AV$3,$K$2:$P$2,0))</f>
        <v>30</v>
      </c>
      <c r="AW2656" s="15" cm="1">
        <f t="array" ref="AW2656">INDEX($K:$P,ROW(),MATCH(AW$3,$K$2:$P$2,0))</f>
        <v>30</v>
      </c>
      <c r="AX2656" s="15" cm="1">
        <f t="array" ref="AX2656">INDEX($K:$P,ROW(),MATCH(AX$3,$K$2:$P$2,0))</f>
        <v>30</v>
      </c>
      <c r="AY2656" s="15" cm="1">
        <f t="array" ref="AY2656">INDEX($K:$P,ROW(),MATCH(AY$3,$K$2:$P$2,0))</f>
        <v>30</v>
      </c>
      <c r="AZ2656" s="15" cm="1">
        <f t="array" ref="AZ2656">INDEX($K:$P,ROW(),MATCH(AZ$3,$K$2:$P$2,0))</f>
        <v>30</v>
      </c>
      <c r="BA2656" s="15" cm="1">
        <f t="array" ref="BA2656">INDEX($K:$P,ROW(),MATCH(BA$3,$K$2:$P$2,0))</f>
        <v>30</v>
      </c>
      <c r="BB2656" s="15" cm="1">
        <f t="array" ref="BB2656">INDEX($K:$P,ROW(),MATCH(BB$3,$K$2:$P$2,0))</f>
        <v>30</v>
      </c>
      <c r="BC2656" s="15" cm="1">
        <f t="array" ref="BC2656">INDEX($K:$P,ROW(),MATCH(BC$3,$K$2:$P$2,0))</f>
        <v>30</v>
      </c>
      <c r="BD2656" s="15" cm="1">
        <f t="array" ref="BD2656">INDEX($K:$P,ROW(),MATCH(BD$3,$K$2:$P$2,0))</f>
        <v>30</v>
      </c>
      <c r="BE2656" s="15" cm="1">
        <f t="array" ref="BE2656">INDEX($K:$P,ROW(),MATCH(BE$3,$K$2:$P$2,0))</f>
        <v>30</v>
      </c>
      <c r="BF2656" s="15" cm="1">
        <f t="array" ref="BF2656">INDEX($K:$P,ROW(),MATCH(BF$3,$K$2:$P$2,0))</f>
        <v>30</v>
      </c>
      <c r="BG2656" s="15" cm="1">
        <f t="array" ref="BG2656">INDEX($K:$P,ROW(),MATCH(BG$3,$K$2:$P$2,0))</f>
        <v>30</v>
      </c>
      <c r="BH2656" s="15" cm="1">
        <f t="array" ref="BH2656">INDEX($K:$P,ROW(),MATCH(BH$3,$K$2:$P$2,0))</f>
        <v>30</v>
      </c>
      <c r="BI2656" s="15" cm="1">
        <f t="array" ref="BI2656">INDEX($K:$P,ROW(),MATCH(BI$3,$K$2:$P$2,0))</f>
        <v>30</v>
      </c>
      <c r="BJ2656" s="15" cm="1">
        <f t="array" ref="BJ2656">INDEX($K:$P,ROW(),MATCH(BJ$3,$K$2:$P$2,0))</f>
        <v>30</v>
      </c>
      <c r="BK2656" s="15" cm="1">
        <f t="array" ref="BK2656">INDEX($K:$P,ROW(),MATCH(BK$3,$K$2:$P$2,0))</f>
        <v>30</v>
      </c>
      <c r="BL2656" s="15" cm="1">
        <f t="array" ref="BL2656">INDEX($K:$P,ROW(),MATCH(BL$3,$K$2:$P$2,0))</f>
        <v>30</v>
      </c>
      <c r="BM2656" s="15" cm="1">
        <f t="array" ref="BM2656">INDEX($K:$P,ROW(),MATCH(BM$3,$K$2:$P$2,0))</f>
        <v>30</v>
      </c>
      <c r="BN2656" s="15" cm="1">
        <f t="array" ref="BN2656">INDEX($K:$P,ROW(),MATCH(BN$3,$K$2:$P$2,0))</f>
        <v>30</v>
      </c>
      <c r="BO2656" s="15" cm="1">
        <f t="array" ref="BO2656">INDEX($K:$P,ROW(),MATCH(BO$3,$K$2:$P$2,0))</f>
        <v>30</v>
      </c>
      <c r="BP2656" s="15" cm="1">
        <f t="array" ref="BP2656">INDEX($K:$P,ROW(),MATCH(BP$3,$K$2:$P$2,0))</f>
        <v>30</v>
      </c>
      <c r="BQ2656" s="15" cm="1">
        <f t="array" ref="BQ2656">INDEX($K:$P,ROW(),MATCH(BQ$3,$K$2:$P$2,0))</f>
        <v>30</v>
      </c>
      <c r="BR2656" s="15" cm="1">
        <f t="array" ref="BR2656">INDEX($K:$P,ROW(),MATCH(BR$3,$K$2:$P$2,0))</f>
        <v>30</v>
      </c>
      <c r="BS2656" s="15" cm="1">
        <f t="array" ref="BS2656">INDEX($K:$P,ROW(),MATCH(BS$3,$K$2:$P$2,0))</f>
        <v>30</v>
      </c>
      <c r="BT2656" s="15" cm="1">
        <f t="array" ref="BT2656">INDEX($K:$P,ROW(),MATCH(BT$3,$K$2:$P$2,0))</f>
        <v>30</v>
      </c>
      <c r="BU2656" s="15" cm="1">
        <f t="array" ref="BU2656">INDEX($K:$P,ROW(),MATCH(BU$3,$K$2:$P$2,0))</f>
        <v>30</v>
      </c>
      <c r="BV2656" s="15" cm="1">
        <f t="array" ref="BV2656">INDEX($K:$P,ROW(),MATCH(BV$3,$K$2:$P$2,0))</f>
        <v>30</v>
      </c>
      <c r="BW2656" s="15" cm="1">
        <f t="array" ref="BW2656">INDEX($K:$P,ROW(),MATCH(BW$3,$K$2:$P$2,0))</f>
        <v>30</v>
      </c>
      <c r="BX2656" s="15" cm="1">
        <f t="array" ref="BX2656">INDEX($K:$P,ROW(),MATCH(BX$3,$K$2:$P$2,0))</f>
        <v>30</v>
      </c>
      <c r="BY2656" s="15" cm="1">
        <f t="array" ref="BY2656">INDEX($K:$P,ROW(),MATCH(BY$3,$K$2:$P$2,0))</f>
        <v>30</v>
      </c>
      <c r="BZ2656" s="15" cm="1">
        <f t="array" ref="BZ2656">INDEX($K:$P,ROW(),MATCH(BZ$3,$K$2:$P$2,0))</f>
        <v>30</v>
      </c>
      <c r="CA2656" s="15" cm="1">
        <f t="array" ref="CA2656">INDEX($K:$P,ROW(),MATCH(CA$3,$K$2:$P$2,0))</f>
        <v>30</v>
      </c>
      <c r="CB2656" s="15" cm="1">
        <f t="array" ref="CB2656">INDEX($K:$P,ROW(),MATCH(CB$3,$K$2:$P$2,0))</f>
        <v>30</v>
      </c>
      <c r="CC2656" s="15" cm="1">
        <f t="array" ref="CC2656">INDEX($K:$P,ROW(),MATCH(CC$3,$K$2:$P$2,0))</f>
        <v>30</v>
      </c>
      <c r="CD2656" s="15" cm="1">
        <f t="array" ref="CD2656">INDEX($K:$P,ROW(),MATCH(CD$3,$K$2:$P$2,0))</f>
        <v>30</v>
      </c>
      <c r="CE2656" s="15" cm="1">
        <f t="array" ref="CE2656">INDEX($K:$P,ROW(),MATCH(CE$3,$K$2:$P$2,0))</f>
        <v>30</v>
      </c>
      <c r="CF2656" s="15" cm="1">
        <f t="array" ref="CF2656">INDEX($K:$P,ROW(),MATCH(CF$3,$K$2:$P$2,0))</f>
        <v>30</v>
      </c>
      <c r="CG2656" s="15" cm="1">
        <f t="array" ref="CG2656">INDEX($K:$P,ROW(),MATCH(CG$3,$K$2:$P$2,0))</f>
        <v>30</v>
      </c>
      <c r="CH2656" s="15" cm="1">
        <f t="array" ref="CH2656">INDEX($K:$P,ROW(),MATCH(CH$3,$K$2:$P$2,0))</f>
        <v>30</v>
      </c>
      <c r="CI2656" s="15" cm="1">
        <f t="array" ref="CI2656">INDEX($K:$P,ROW(),MATCH(CI$3,$K$2:$P$2,0))</f>
        <v>30</v>
      </c>
      <c r="CJ2656" s="15" cm="1">
        <f t="array" ref="CJ2656">INDEX($K:$P,ROW(),MATCH(CJ$3,$K$2:$P$2,0))</f>
        <v>30</v>
      </c>
      <c r="CK2656" s="15" cm="1">
        <f t="array" ref="CK2656">INDEX($K:$P,ROW(),MATCH(CK$3,$K$2:$P$2,0))</f>
        <v>30</v>
      </c>
      <c r="CL2656" s="15" cm="1">
        <f t="array" ref="CL2656">INDEX($K:$P,ROW(),MATCH(CL$3,$K$2:$P$2,0))</f>
        <v>30</v>
      </c>
      <c r="CN2656" s="60"/>
      <c r="CO2656" s="15" t="e" cm="1">
        <f t="array" ref="CO2656">INDEX($K:$P,ROW(),MATCH(CO$3,$K$2:$P$2,0))</f>
        <v>#N/A</v>
      </c>
      <c r="CP2656" s="15" t="e" cm="1">
        <f t="array" ref="CP2656">INDEX($K:$P,ROW(),MATCH(CP$3,$K$2:$P$2,0))</f>
        <v>#N/A</v>
      </c>
      <c r="CQ2656" s="15" t="e" cm="1">
        <f t="array" ref="CQ2656">INDEX($K:$P,ROW(),MATCH(CQ$3,$K$2:$P$2,0))</f>
        <v>#N/A</v>
      </c>
      <c r="CR2656" s="15" t="e" cm="1">
        <f t="array" ref="CR2656">INDEX($K:$P,ROW(),MATCH(CR$3,$K$2:$P$2,0))</f>
        <v>#N/A</v>
      </c>
      <c r="CS2656" s="15" t="e" cm="1">
        <f t="array" ref="CS2656">INDEX($K:$P,ROW(),MATCH(CS$3,$K$2:$P$2,0))</f>
        <v>#N/A</v>
      </c>
      <c r="CT2656" s="15" t="e" cm="1">
        <f t="array" ref="CT2656">INDEX($K:$P,ROW(),MATCH(CT$3,$K$2:$P$2,0))</f>
        <v>#N/A</v>
      </c>
      <c r="CU2656" s="15" t="e" cm="1">
        <f t="array" ref="CU2656">INDEX($K:$P,ROW(),MATCH(CU$3,$K$2:$P$2,0))</f>
        <v>#N/A</v>
      </c>
      <c r="CV2656" s="15" t="e" cm="1">
        <f t="array" ref="CV2656">INDEX($K:$P,ROW(),MATCH(CV$3,$K$2:$P$2,0))</f>
        <v>#N/A</v>
      </c>
      <c r="CW2656" s="15" t="e" cm="1">
        <f t="array" ref="CW2656">INDEX($K:$P,ROW(),MATCH(CW$3,$K$2:$P$2,0))</f>
        <v>#N/A</v>
      </c>
      <c r="CX2656" s="15" t="e" cm="1">
        <f t="array" ref="CX2656">INDEX($K:$P,ROW(),MATCH(CX$3,$K$2:$P$2,0))</f>
        <v>#N/A</v>
      </c>
      <c r="CY2656" s="15" t="e" cm="1">
        <f t="array" ref="CY2656">INDEX($K:$P,ROW(),MATCH(CY$3,$K$2:$P$2,0))</f>
        <v>#N/A</v>
      </c>
      <c r="CZ2656" s="15" t="e" cm="1">
        <f t="array" ref="CZ2656">INDEX($K:$P,ROW(),MATCH(CZ$3,$K$2:$P$2,0))</f>
        <v>#N/A</v>
      </c>
      <c r="DA2656" s="15" t="e" cm="1">
        <f t="array" ref="DA2656">INDEX($K:$P,ROW(),MATCH(DA$3,$K$2:$P$2,0))</f>
        <v>#N/A</v>
      </c>
      <c r="DB2656" s="15" t="e" cm="1">
        <f t="array" ref="DB2656">INDEX($K:$P,ROW(),MATCH(DB$3,$K$2:$P$2,0))</f>
        <v>#N/A</v>
      </c>
      <c r="DC2656" s="15" t="e" cm="1">
        <f t="array" ref="DC2656">INDEX($K:$P,ROW(),MATCH(DC$3,$K$2:$P$2,0))</f>
        <v>#N/A</v>
      </c>
      <c r="DD2656" s="15" t="e" cm="1">
        <f t="array" ref="DD2656">INDEX($K:$P,ROW(),MATCH(DD$3,$K$2:$P$2,0))</f>
        <v>#N/A</v>
      </c>
      <c r="DE2656" s="15" t="e" cm="1">
        <f t="array" ref="DE2656">INDEX($K:$P,ROW(),MATCH(DE$3,$K$2:$P$2,0))</f>
        <v>#N/A</v>
      </c>
      <c r="DF2656" s="15" t="e" cm="1">
        <f t="array" ref="DF2656">INDEX($K:$P,ROW(),MATCH(DF$3,$K$2:$P$2,0))</f>
        <v>#N/A</v>
      </c>
      <c r="DG2656" s="15" t="e" cm="1">
        <f t="array" ref="DG2656">INDEX($K:$P,ROW(),MATCH(DG$3,$K$2:$P$2,0))</f>
        <v>#N/A</v>
      </c>
      <c r="DH2656" s="15" t="e" cm="1">
        <f t="array" ref="DH2656">INDEX($K:$P,ROW(),MATCH(DH$3,$K$2:$P$2,0))</f>
        <v>#N/A</v>
      </c>
      <c r="DI2656" s="15" t="e" cm="1">
        <f t="array" ref="DI2656">INDEX($K:$P,ROW(),MATCH(DI$3,$K$2:$P$2,0))</f>
        <v>#N/A</v>
      </c>
      <c r="DJ2656" s="15" t="e" cm="1">
        <f t="array" ref="DJ2656">INDEX($K:$P,ROW(),MATCH(DJ$3,$K$2:$P$2,0))</f>
        <v>#N/A</v>
      </c>
      <c r="DK2656" s="15" t="e" cm="1">
        <f t="array" ref="DK2656">INDEX($K:$P,ROW(),MATCH(DK$3,$K$2:$P$2,0))</f>
        <v>#N/A</v>
      </c>
      <c r="DL2656" s="15" t="e" cm="1">
        <f t="array" ref="DL2656">INDEX($K:$P,ROW(),MATCH(DL$3,$K$2:$P$2,0))</f>
        <v>#N/A</v>
      </c>
    </row>
    <row r="2657" spans="1:116" x14ac:dyDescent="0.4">
      <c r="B2657" t="str">
        <f t="shared" si="4984"/>
        <v>2657 WCAR-IS</v>
      </c>
      <c r="C2657" t="s">
        <v>224</v>
      </c>
      <c r="D2657" t="s">
        <v>391</v>
      </c>
      <c r="E2657" s="8" t="str">
        <f t="shared" si="4983"/>
        <v>2657 WCAR-IS</v>
      </c>
      <c r="G2657" s="126" t="str">
        <f>"Accounts receivable"</f>
        <v>Accounts receivable</v>
      </c>
      <c r="H2657" s="27"/>
      <c r="I2657" s="78"/>
      <c r="J2657" s="78"/>
      <c r="K2657" s="118">
        <f t="shared" ref="K2657:P2657" si="4985">SUMIF($4:$4,K$2,2657:2657)</f>
        <v>0</v>
      </c>
      <c r="L2657" s="118">
        <f t="shared" si="4985"/>
        <v>0</v>
      </c>
      <c r="M2657" s="118">
        <f t="shared" si="4985"/>
        <v>0</v>
      </c>
      <c r="N2657" s="118">
        <f t="shared" si="4985"/>
        <v>0</v>
      </c>
      <c r="O2657" s="118">
        <f t="shared" si="4985"/>
        <v>0</v>
      </c>
      <c r="P2657" s="118">
        <f t="shared" si="4985"/>
        <v>0</v>
      </c>
      <c r="R2657" s="118"/>
      <c r="S2657" s="118">
        <f t="shared" ref="S2657:CD2657" si="4986">MIN(S2656/30*S2653,R2657+S2653)</f>
        <v>0</v>
      </c>
      <c r="T2657" s="118">
        <f t="shared" si="4986"/>
        <v>0</v>
      </c>
      <c r="U2657" s="118">
        <f t="shared" si="4986"/>
        <v>0</v>
      </c>
      <c r="V2657" s="118">
        <f t="shared" si="4986"/>
        <v>0</v>
      </c>
      <c r="W2657" s="118">
        <f t="shared" si="4986"/>
        <v>0</v>
      </c>
      <c r="X2657" s="118">
        <f t="shared" si="4986"/>
        <v>0</v>
      </c>
      <c r="Y2657" s="118">
        <f t="shared" si="4986"/>
        <v>0</v>
      </c>
      <c r="Z2657" s="118">
        <f t="shared" si="4986"/>
        <v>0</v>
      </c>
      <c r="AA2657" s="118">
        <f t="shared" si="4986"/>
        <v>0</v>
      </c>
      <c r="AB2657" s="118">
        <f t="shared" si="4986"/>
        <v>0</v>
      </c>
      <c r="AC2657" s="118">
        <f t="shared" si="4986"/>
        <v>0</v>
      </c>
      <c r="AD2657" s="118">
        <f t="shared" si="4986"/>
        <v>0</v>
      </c>
      <c r="AE2657" s="118">
        <f t="shared" si="4986"/>
        <v>0</v>
      </c>
      <c r="AF2657" s="118">
        <f t="shared" si="4986"/>
        <v>0</v>
      </c>
      <c r="AG2657" s="118">
        <f t="shared" si="4986"/>
        <v>0</v>
      </c>
      <c r="AH2657" s="118">
        <f t="shared" si="4986"/>
        <v>0</v>
      </c>
      <c r="AI2657" s="118">
        <f t="shared" si="4986"/>
        <v>0</v>
      </c>
      <c r="AJ2657" s="118">
        <f t="shared" si="4986"/>
        <v>0</v>
      </c>
      <c r="AK2657" s="118">
        <f t="shared" si="4986"/>
        <v>0</v>
      </c>
      <c r="AL2657" s="118">
        <f t="shared" si="4986"/>
        <v>0</v>
      </c>
      <c r="AM2657" s="118">
        <f t="shared" si="4986"/>
        <v>0</v>
      </c>
      <c r="AN2657" s="118">
        <f t="shared" si="4986"/>
        <v>0</v>
      </c>
      <c r="AO2657" s="118">
        <f t="shared" si="4986"/>
        <v>0</v>
      </c>
      <c r="AP2657" s="118">
        <f t="shared" si="4986"/>
        <v>0</v>
      </c>
      <c r="AQ2657" s="118">
        <f t="shared" si="4986"/>
        <v>0</v>
      </c>
      <c r="AR2657" s="118">
        <f t="shared" si="4986"/>
        <v>0</v>
      </c>
      <c r="AS2657" s="118">
        <f t="shared" si="4986"/>
        <v>0</v>
      </c>
      <c r="AT2657" s="118">
        <f t="shared" si="4986"/>
        <v>0</v>
      </c>
      <c r="AU2657" s="118">
        <f t="shared" si="4986"/>
        <v>0</v>
      </c>
      <c r="AV2657" s="118">
        <f t="shared" si="4986"/>
        <v>0</v>
      </c>
      <c r="AW2657" s="118">
        <f t="shared" si="4986"/>
        <v>0</v>
      </c>
      <c r="AX2657" s="118">
        <f t="shared" si="4986"/>
        <v>0</v>
      </c>
      <c r="AY2657" s="118">
        <f t="shared" si="4986"/>
        <v>0</v>
      </c>
      <c r="AZ2657" s="118">
        <f t="shared" si="4986"/>
        <v>0</v>
      </c>
      <c r="BA2657" s="118">
        <f t="shared" si="4986"/>
        <v>0</v>
      </c>
      <c r="BB2657" s="118">
        <f t="shared" si="4986"/>
        <v>0</v>
      </c>
      <c r="BC2657" s="118">
        <f t="shared" si="4986"/>
        <v>0</v>
      </c>
      <c r="BD2657" s="118">
        <f t="shared" si="4986"/>
        <v>0</v>
      </c>
      <c r="BE2657" s="118">
        <f t="shared" si="4986"/>
        <v>0</v>
      </c>
      <c r="BF2657" s="118">
        <f t="shared" si="4986"/>
        <v>0</v>
      </c>
      <c r="BG2657" s="118">
        <f t="shared" si="4986"/>
        <v>0</v>
      </c>
      <c r="BH2657" s="118">
        <f t="shared" si="4986"/>
        <v>0</v>
      </c>
      <c r="BI2657" s="118">
        <f t="shared" si="4986"/>
        <v>0</v>
      </c>
      <c r="BJ2657" s="118">
        <f t="shared" si="4986"/>
        <v>0</v>
      </c>
      <c r="BK2657" s="118">
        <f t="shared" si="4986"/>
        <v>0</v>
      </c>
      <c r="BL2657" s="118">
        <f t="shared" si="4986"/>
        <v>0</v>
      </c>
      <c r="BM2657" s="118">
        <f t="shared" si="4986"/>
        <v>0</v>
      </c>
      <c r="BN2657" s="118">
        <f t="shared" si="4986"/>
        <v>0</v>
      </c>
      <c r="BO2657" s="118">
        <f t="shared" si="4986"/>
        <v>0</v>
      </c>
      <c r="BP2657" s="118">
        <f t="shared" si="4986"/>
        <v>0</v>
      </c>
      <c r="BQ2657" s="118">
        <f t="shared" si="4986"/>
        <v>0</v>
      </c>
      <c r="BR2657" s="118">
        <f t="shared" si="4986"/>
        <v>0</v>
      </c>
      <c r="BS2657" s="118">
        <f t="shared" si="4986"/>
        <v>0</v>
      </c>
      <c r="BT2657" s="118">
        <f t="shared" si="4986"/>
        <v>0</v>
      </c>
      <c r="BU2657" s="118">
        <f t="shared" si="4986"/>
        <v>0</v>
      </c>
      <c r="BV2657" s="118">
        <f t="shared" si="4986"/>
        <v>0</v>
      </c>
      <c r="BW2657" s="118">
        <f t="shared" si="4986"/>
        <v>0</v>
      </c>
      <c r="BX2657" s="118">
        <f t="shared" si="4986"/>
        <v>0</v>
      </c>
      <c r="BY2657" s="118">
        <f t="shared" si="4986"/>
        <v>0</v>
      </c>
      <c r="BZ2657" s="118">
        <f t="shared" si="4986"/>
        <v>0</v>
      </c>
      <c r="CA2657" s="118">
        <f t="shared" si="4986"/>
        <v>0</v>
      </c>
      <c r="CB2657" s="118">
        <f t="shared" si="4986"/>
        <v>0</v>
      </c>
      <c r="CC2657" s="118">
        <f t="shared" si="4986"/>
        <v>0</v>
      </c>
      <c r="CD2657" s="118">
        <f t="shared" si="4986"/>
        <v>0</v>
      </c>
      <c r="CE2657" s="118">
        <f t="shared" ref="CE2657:CK2657" si="4987">MIN(CE2656/30*CE2653,CD2657+CE2653)</f>
        <v>0</v>
      </c>
      <c r="CF2657" s="118">
        <f t="shared" si="4987"/>
        <v>0</v>
      </c>
      <c r="CG2657" s="118">
        <f t="shared" si="4987"/>
        <v>0</v>
      </c>
      <c r="CH2657" s="118">
        <f t="shared" si="4987"/>
        <v>0</v>
      </c>
      <c r="CI2657" s="118">
        <f t="shared" si="4987"/>
        <v>0</v>
      </c>
      <c r="CJ2657" s="118">
        <f t="shared" si="4987"/>
        <v>0</v>
      </c>
      <c r="CK2657" s="118">
        <f t="shared" si="4987"/>
        <v>0</v>
      </c>
      <c r="CL2657" s="118">
        <f>MIN(CL2656/30*CL2653,CK2657+CL2653)</f>
        <v>0</v>
      </c>
      <c r="CN2657" s="33"/>
      <c r="CO2657" s="118" t="e">
        <f>MIN(CO2656/90*CO2653,CN2657+CO2653)</f>
        <v>#N/A</v>
      </c>
      <c r="CP2657" s="118" t="e">
        <f t="shared" ref="CP2657:DL2657" si="4988">MIN(CP2656/90*CP2653,CO2657+CP2653)</f>
        <v>#N/A</v>
      </c>
      <c r="CQ2657" s="118" t="e">
        <f t="shared" si="4988"/>
        <v>#N/A</v>
      </c>
      <c r="CR2657" s="118" t="e">
        <f t="shared" si="4988"/>
        <v>#N/A</v>
      </c>
      <c r="CS2657" s="118" t="e">
        <f t="shared" si="4988"/>
        <v>#N/A</v>
      </c>
      <c r="CT2657" s="118" t="e">
        <f t="shared" si="4988"/>
        <v>#N/A</v>
      </c>
      <c r="CU2657" s="118" t="e">
        <f t="shared" si="4988"/>
        <v>#N/A</v>
      </c>
      <c r="CV2657" s="118" t="e">
        <f t="shared" si="4988"/>
        <v>#N/A</v>
      </c>
      <c r="CW2657" s="118" t="e">
        <f t="shared" si="4988"/>
        <v>#N/A</v>
      </c>
      <c r="CX2657" s="118" t="e">
        <f t="shared" si="4988"/>
        <v>#N/A</v>
      </c>
      <c r="CY2657" s="118" t="e">
        <f t="shared" si="4988"/>
        <v>#N/A</v>
      </c>
      <c r="CZ2657" s="118" t="e">
        <f t="shared" si="4988"/>
        <v>#N/A</v>
      </c>
      <c r="DA2657" s="118" t="e">
        <f t="shared" si="4988"/>
        <v>#N/A</v>
      </c>
      <c r="DB2657" s="118" t="e">
        <f t="shared" si="4988"/>
        <v>#N/A</v>
      </c>
      <c r="DC2657" s="118" t="e">
        <f t="shared" si="4988"/>
        <v>#N/A</v>
      </c>
      <c r="DD2657" s="118" t="e">
        <f t="shared" si="4988"/>
        <v>#N/A</v>
      </c>
      <c r="DE2657" s="118" t="e">
        <f t="shared" si="4988"/>
        <v>#N/A</v>
      </c>
      <c r="DF2657" s="118" t="e">
        <f t="shared" si="4988"/>
        <v>#N/A</v>
      </c>
      <c r="DG2657" s="118" t="e">
        <f t="shared" si="4988"/>
        <v>#N/A</v>
      </c>
      <c r="DH2657" s="118" t="e">
        <f t="shared" si="4988"/>
        <v>#N/A</v>
      </c>
      <c r="DI2657" s="118" t="e">
        <f t="shared" si="4988"/>
        <v>#N/A</v>
      </c>
      <c r="DJ2657" s="118" t="e">
        <f t="shared" si="4988"/>
        <v>#N/A</v>
      </c>
      <c r="DK2657" s="118" t="e">
        <f t="shared" si="4988"/>
        <v>#N/A</v>
      </c>
      <c r="DL2657" s="118" t="e">
        <f t="shared" si="4988"/>
        <v>#N/A</v>
      </c>
    </row>
    <row r="2658" spans="1:116" x14ac:dyDescent="0.4">
      <c r="B2658" t="str">
        <f t="shared" si="4984"/>
        <v>2658 WCAR-IS</v>
      </c>
      <c r="D2658" t="s">
        <v>391</v>
      </c>
      <c r="E2658" s="8" t="str">
        <f t="shared" si="4983"/>
        <v>2658 WCAR-IS</v>
      </c>
      <c r="G2658" s="126"/>
      <c r="H2658" s="27"/>
      <c r="I2658" s="78"/>
      <c r="J2658" s="78"/>
      <c r="K2658" s="33"/>
      <c r="L2658" s="33"/>
      <c r="M2658" s="33"/>
      <c r="N2658" s="33"/>
      <c r="O2658" s="33"/>
      <c r="P2658" s="33"/>
      <c r="R2658" s="33"/>
      <c r="S2658" s="33"/>
      <c r="T2658" s="33"/>
      <c r="U2658" s="33"/>
      <c r="V2658" s="33"/>
      <c r="W2658" s="33"/>
      <c r="X2658" s="33"/>
      <c r="Y2658" s="33"/>
      <c r="Z2658" s="33"/>
      <c r="AA2658" s="33"/>
      <c r="AB2658" s="33"/>
      <c r="AC2658" s="33"/>
      <c r="AD2658" s="33"/>
      <c r="AE2658" s="33"/>
      <c r="AF2658" s="33"/>
      <c r="AG2658" s="33"/>
      <c r="AH2658" s="33"/>
      <c r="AI2658" s="33"/>
      <c r="AJ2658" s="33"/>
      <c r="AK2658" s="33"/>
      <c r="AL2658" s="33"/>
      <c r="AM2658" s="33"/>
      <c r="AN2658" s="33"/>
      <c r="AO2658" s="33"/>
      <c r="AP2658" s="33"/>
      <c r="AQ2658" s="33"/>
      <c r="AR2658" s="33"/>
      <c r="AS2658" s="33"/>
      <c r="AT2658" s="33"/>
      <c r="AU2658" s="33"/>
      <c r="AV2658" s="33"/>
      <c r="AW2658" s="33"/>
      <c r="AX2658" s="33"/>
      <c r="AY2658" s="33"/>
      <c r="AZ2658" s="33"/>
      <c r="BA2658" s="33"/>
      <c r="BB2658" s="33"/>
      <c r="BC2658" s="33"/>
      <c r="BD2658" s="33"/>
      <c r="BE2658" s="33"/>
      <c r="BF2658" s="33"/>
      <c r="BG2658" s="33"/>
      <c r="BH2658" s="33"/>
      <c r="BI2658" s="33"/>
      <c r="BJ2658" s="33"/>
      <c r="BK2658" s="33"/>
      <c r="BL2658" s="33"/>
      <c r="BM2658" s="33"/>
      <c r="BN2658" s="33"/>
      <c r="BO2658" s="33"/>
      <c r="BP2658" s="33"/>
      <c r="BQ2658" s="33"/>
      <c r="BR2658" s="33"/>
      <c r="BS2658" s="33"/>
      <c r="BT2658" s="33"/>
      <c r="BU2658" s="33"/>
      <c r="BV2658" s="33"/>
      <c r="BW2658" s="33"/>
      <c r="BX2658" s="33"/>
      <c r="BY2658" s="33"/>
      <c r="BZ2658" s="33"/>
      <c r="CA2658" s="33"/>
      <c r="CB2658" s="33"/>
      <c r="CC2658" s="33"/>
      <c r="CD2658" s="33"/>
      <c r="CE2658" s="33"/>
      <c r="CF2658" s="33"/>
      <c r="CG2658" s="33"/>
      <c r="CH2658" s="33"/>
      <c r="CI2658" s="33"/>
      <c r="CJ2658" s="33"/>
      <c r="CK2658" s="33"/>
      <c r="CL2658" s="33"/>
      <c r="CN2658" s="78"/>
      <c r="CO2658" s="33"/>
      <c r="CP2658" s="33"/>
      <c r="CQ2658" s="33"/>
      <c r="CR2658" s="33"/>
      <c r="CS2658" s="33"/>
      <c r="CT2658" s="33"/>
      <c r="CU2658" s="33"/>
      <c r="CV2658" s="33"/>
      <c r="CW2658" s="33"/>
      <c r="CX2658" s="33"/>
      <c r="CY2658" s="33"/>
      <c r="CZ2658" s="33"/>
      <c r="DA2658" s="33"/>
      <c r="DB2658" s="33"/>
      <c r="DC2658" s="33"/>
      <c r="DD2658" s="33"/>
      <c r="DE2658" s="33"/>
      <c r="DF2658" s="33"/>
      <c r="DG2658" s="33"/>
      <c r="DH2658" s="33"/>
      <c r="DI2658" s="33"/>
      <c r="DJ2658" s="33"/>
      <c r="DK2658" s="33"/>
      <c r="DL2658" s="33"/>
    </row>
    <row r="2659" spans="1:116" x14ac:dyDescent="0.4">
      <c r="B2659" t="str">
        <f t="shared" si="4984"/>
        <v>2659 WCAR-IS</v>
      </c>
      <c r="C2659" t="s">
        <v>234</v>
      </c>
      <c r="D2659" t="s">
        <v>391</v>
      </c>
      <c r="E2659" s="8" t="str">
        <f t="shared" si="4983"/>
        <v>2659 WCAR-IS</v>
      </c>
      <c r="G2659" s="126" t="str">
        <f>"Change in "&amp;G2657</f>
        <v>Change in Accounts receivable</v>
      </c>
      <c r="K2659" s="33">
        <f t="shared" ref="K2659:P2659" si="4989">SUMIF($3:$3,K$2,2659:2659)</f>
        <v>0</v>
      </c>
      <c r="L2659" s="33">
        <f t="shared" si="4989"/>
        <v>0</v>
      </c>
      <c r="M2659" s="33">
        <f t="shared" si="4989"/>
        <v>0</v>
      </c>
      <c r="N2659" s="33">
        <f t="shared" si="4989"/>
        <v>0</v>
      </c>
      <c r="O2659" s="33">
        <f t="shared" si="4989"/>
        <v>0</v>
      </c>
      <c r="P2659" s="33">
        <f t="shared" si="4989"/>
        <v>0</v>
      </c>
      <c r="R2659" s="33"/>
      <c r="S2659" s="33">
        <f t="shared" ref="S2659:AX2659" si="4990">R2657-S2657</f>
        <v>0</v>
      </c>
      <c r="T2659" s="33">
        <f t="shared" si="4990"/>
        <v>0</v>
      </c>
      <c r="U2659" s="33">
        <f t="shared" si="4990"/>
        <v>0</v>
      </c>
      <c r="V2659" s="33">
        <f t="shared" si="4990"/>
        <v>0</v>
      </c>
      <c r="W2659" s="33">
        <f t="shared" si="4990"/>
        <v>0</v>
      </c>
      <c r="X2659" s="33">
        <f t="shared" si="4990"/>
        <v>0</v>
      </c>
      <c r="Y2659" s="33">
        <f t="shared" si="4990"/>
        <v>0</v>
      </c>
      <c r="Z2659" s="33">
        <f t="shared" si="4990"/>
        <v>0</v>
      </c>
      <c r="AA2659" s="33">
        <f t="shared" si="4990"/>
        <v>0</v>
      </c>
      <c r="AB2659" s="33">
        <f t="shared" si="4990"/>
        <v>0</v>
      </c>
      <c r="AC2659" s="33">
        <f t="shared" si="4990"/>
        <v>0</v>
      </c>
      <c r="AD2659" s="33">
        <f t="shared" si="4990"/>
        <v>0</v>
      </c>
      <c r="AE2659" s="33">
        <f t="shared" si="4990"/>
        <v>0</v>
      </c>
      <c r="AF2659" s="33">
        <f t="shared" si="4990"/>
        <v>0</v>
      </c>
      <c r="AG2659" s="33">
        <f t="shared" si="4990"/>
        <v>0</v>
      </c>
      <c r="AH2659" s="33">
        <f t="shared" si="4990"/>
        <v>0</v>
      </c>
      <c r="AI2659" s="33">
        <f t="shared" si="4990"/>
        <v>0</v>
      </c>
      <c r="AJ2659" s="33">
        <f t="shared" si="4990"/>
        <v>0</v>
      </c>
      <c r="AK2659" s="33">
        <f t="shared" si="4990"/>
        <v>0</v>
      </c>
      <c r="AL2659" s="33">
        <f t="shared" si="4990"/>
        <v>0</v>
      </c>
      <c r="AM2659" s="33">
        <f t="shared" si="4990"/>
        <v>0</v>
      </c>
      <c r="AN2659" s="33">
        <f t="shared" si="4990"/>
        <v>0</v>
      </c>
      <c r="AO2659" s="33">
        <f t="shared" si="4990"/>
        <v>0</v>
      </c>
      <c r="AP2659" s="33">
        <f t="shared" si="4990"/>
        <v>0</v>
      </c>
      <c r="AQ2659" s="33">
        <f t="shared" si="4990"/>
        <v>0</v>
      </c>
      <c r="AR2659" s="33">
        <f t="shared" si="4990"/>
        <v>0</v>
      </c>
      <c r="AS2659" s="33">
        <f t="shared" si="4990"/>
        <v>0</v>
      </c>
      <c r="AT2659" s="33">
        <f t="shared" si="4990"/>
        <v>0</v>
      </c>
      <c r="AU2659" s="33">
        <f t="shared" si="4990"/>
        <v>0</v>
      </c>
      <c r="AV2659" s="33">
        <f t="shared" si="4990"/>
        <v>0</v>
      </c>
      <c r="AW2659" s="33">
        <f t="shared" si="4990"/>
        <v>0</v>
      </c>
      <c r="AX2659" s="33">
        <f t="shared" si="4990"/>
        <v>0</v>
      </c>
      <c r="AY2659" s="33">
        <f t="shared" ref="AY2659:CD2659" si="4991">AX2657-AY2657</f>
        <v>0</v>
      </c>
      <c r="AZ2659" s="33">
        <f t="shared" si="4991"/>
        <v>0</v>
      </c>
      <c r="BA2659" s="33">
        <f t="shared" si="4991"/>
        <v>0</v>
      </c>
      <c r="BB2659" s="33">
        <f t="shared" si="4991"/>
        <v>0</v>
      </c>
      <c r="BC2659" s="33">
        <f t="shared" si="4991"/>
        <v>0</v>
      </c>
      <c r="BD2659" s="33">
        <f t="shared" si="4991"/>
        <v>0</v>
      </c>
      <c r="BE2659" s="33">
        <f t="shared" si="4991"/>
        <v>0</v>
      </c>
      <c r="BF2659" s="33">
        <f t="shared" si="4991"/>
        <v>0</v>
      </c>
      <c r="BG2659" s="33">
        <f t="shared" si="4991"/>
        <v>0</v>
      </c>
      <c r="BH2659" s="33">
        <f t="shared" si="4991"/>
        <v>0</v>
      </c>
      <c r="BI2659" s="33">
        <f t="shared" si="4991"/>
        <v>0</v>
      </c>
      <c r="BJ2659" s="33">
        <f t="shared" si="4991"/>
        <v>0</v>
      </c>
      <c r="BK2659" s="33">
        <f t="shared" si="4991"/>
        <v>0</v>
      </c>
      <c r="BL2659" s="33">
        <f t="shared" si="4991"/>
        <v>0</v>
      </c>
      <c r="BM2659" s="33">
        <f t="shared" si="4991"/>
        <v>0</v>
      </c>
      <c r="BN2659" s="33">
        <f t="shared" si="4991"/>
        <v>0</v>
      </c>
      <c r="BO2659" s="33">
        <f t="shared" si="4991"/>
        <v>0</v>
      </c>
      <c r="BP2659" s="33">
        <f t="shared" si="4991"/>
        <v>0</v>
      </c>
      <c r="BQ2659" s="33">
        <f t="shared" si="4991"/>
        <v>0</v>
      </c>
      <c r="BR2659" s="33">
        <f t="shared" si="4991"/>
        <v>0</v>
      </c>
      <c r="BS2659" s="33">
        <f t="shared" si="4991"/>
        <v>0</v>
      </c>
      <c r="BT2659" s="33">
        <f t="shared" si="4991"/>
        <v>0</v>
      </c>
      <c r="BU2659" s="33">
        <f t="shared" si="4991"/>
        <v>0</v>
      </c>
      <c r="BV2659" s="33">
        <f t="shared" si="4991"/>
        <v>0</v>
      </c>
      <c r="BW2659" s="33">
        <f t="shared" si="4991"/>
        <v>0</v>
      </c>
      <c r="BX2659" s="33">
        <f t="shared" si="4991"/>
        <v>0</v>
      </c>
      <c r="BY2659" s="33">
        <f t="shared" si="4991"/>
        <v>0</v>
      </c>
      <c r="BZ2659" s="33">
        <f t="shared" si="4991"/>
        <v>0</v>
      </c>
      <c r="CA2659" s="33">
        <f t="shared" si="4991"/>
        <v>0</v>
      </c>
      <c r="CB2659" s="33">
        <f t="shared" si="4991"/>
        <v>0</v>
      </c>
      <c r="CC2659" s="33">
        <f t="shared" si="4991"/>
        <v>0</v>
      </c>
      <c r="CD2659" s="33">
        <f t="shared" si="4991"/>
        <v>0</v>
      </c>
      <c r="CE2659" s="33">
        <f t="shared" ref="CE2659:CL2659" si="4992">CD2657-CE2657</f>
        <v>0</v>
      </c>
      <c r="CF2659" s="33">
        <f t="shared" si="4992"/>
        <v>0</v>
      </c>
      <c r="CG2659" s="33">
        <f t="shared" si="4992"/>
        <v>0</v>
      </c>
      <c r="CH2659" s="33">
        <f t="shared" si="4992"/>
        <v>0</v>
      </c>
      <c r="CI2659" s="33">
        <f t="shared" si="4992"/>
        <v>0</v>
      </c>
      <c r="CJ2659" s="33">
        <f t="shared" si="4992"/>
        <v>0</v>
      </c>
      <c r="CK2659" s="33">
        <f t="shared" si="4992"/>
        <v>0</v>
      </c>
      <c r="CL2659" s="33">
        <f t="shared" si="4992"/>
        <v>0</v>
      </c>
      <c r="CO2659" s="33" t="e">
        <f t="shared" ref="CO2659" si="4993">CN2657-CO2657</f>
        <v>#N/A</v>
      </c>
      <c r="CP2659" s="33" t="e">
        <f t="shared" ref="CP2659" si="4994">CO2657-CP2657</f>
        <v>#N/A</v>
      </c>
      <c r="CQ2659" s="33" t="e">
        <f t="shared" ref="CQ2659" si="4995">CP2657-CQ2657</f>
        <v>#N/A</v>
      </c>
      <c r="CR2659" s="33" t="e">
        <f t="shared" ref="CR2659" si="4996">CQ2657-CR2657</f>
        <v>#N/A</v>
      </c>
      <c r="CS2659" s="33" t="e">
        <f t="shared" ref="CS2659" si="4997">CR2657-CS2657</f>
        <v>#N/A</v>
      </c>
      <c r="CT2659" s="33" t="e">
        <f t="shared" ref="CT2659" si="4998">CS2657-CT2657</f>
        <v>#N/A</v>
      </c>
      <c r="CU2659" s="33" t="e">
        <f t="shared" ref="CU2659" si="4999">CT2657-CU2657</f>
        <v>#N/A</v>
      </c>
      <c r="CV2659" s="33" t="e">
        <f t="shared" ref="CV2659" si="5000">CU2657-CV2657</f>
        <v>#N/A</v>
      </c>
      <c r="CW2659" s="33" t="e">
        <f t="shared" ref="CW2659" si="5001">CV2657-CW2657</f>
        <v>#N/A</v>
      </c>
      <c r="CX2659" s="33" t="e">
        <f t="shared" ref="CX2659" si="5002">CW2657-CX2657</f>
        <v>#N/A</v>
      </c>
      <c r="CY2659" s="33" t="e">
        <f t="shared" ref="CY2659" si="5003">CX2657-CY2657</f>
        <v>#N/A</v>
      </c>
      <c r="CZ2659" s="33" t="e">
        <f t="shared" ref="CZ2659" si="5004">CY2657-CZ2657</f>
        <v>#N/A</v>
      </c>
      <c r="DA2659" s="33" t="e">
        <f t="shared" ref="DA2659" si="5005">CZ2657-DA2657</f>
        <v>#N/A</v>
      </c>
      <c r="DB2659" s="33" t="e">
        <f t="shared" ref="DB2659" si="5006">DA2657-DB2657</f>
        <v>#N/A</v>
      </c>
      <c r="DC2659" s="33" t="e">
        <f t="shared" ref="DC2659" si="5007">DB2657-DC2657</f>
        <v>#N/A</v>
      </c>
      <c r="DD2659" s="33" t="e">
        <f t="shared" ref="DD2659" si="5008">DC2657-DD2657</f>
        <v>#N/A</v>
      </c>
      <c r="DE2659" s="33" t="e">
        <f t="shared" ref="DE2659" si="5009">DD2657-DE2657</f>
        <v>#N/A</v>
      </c>
      <c r="DF2659" s="33" t="e">
        <f t="shared" ref="DF2659" si="5010">DE2657-DF2657</f>
        <v>#N/A</v>
      </c>
      <c r="DG2659" s="33" t="e">
        <f t="shared" ref="DG2659" si="5011">DF2657-DG2657</f>
        <v>#N/A</v>
      </c>
      <c r="DH2659" s="33" t="e">
        <f t="shared" ref="DH2659" si="5012">DG2657-DH2657</f>
        <v>#N/A</v>
      </c>
      <c r="DI2659" s="33" t="e">
        <f t="shared" ref="DI2659" si="5013">DH2657-DI2657</f>
        <v>#N/A</v>
      </c>
      <c r="DJ2659" s="33" t="e">
        <f t="shared" ref="DJ2659" si="5014">DI2657-DJ2657</f>
        <v>#N/A</v>
      </c>
      <c r="DK2659" s="33" t="e">
        <f t="shared" ref="DK2659" si="5015">DJ2657-DK2657</f>
        <v>#N/A</v>
      </c>
      <c r="DL2659" s="33" t="e">
        <f t="shared" ref="DL2659" si="5016">DK2657-DL2657</f>
        <v>#N/A</v>
      </c>
    </row>
    <row r="2660" spans="1:116" x14ac:dyDescent="0.4">
      <c r="B2660" t="str">
        <f t="shared" si="4984"/>
        <v>2660 WCAR-IS</v>
      </c>
      <c r="D2660" t="s">
        <v>391</v>
      </c>
      <c r="E2660" s="8" t="str">
        <f t="shared" si="4983"/>
        <v>2660 WCAR-IS</v>
      </c>
      <c r="G2660" s="125"/>
      <c r="K2660" s="53"/>
      <c r="L2660" s="53"/>
      <c r="M2660" s="53"/>
      <c r="N2660" s="53"/>
      <c r="O2660" s="53"/>
      <c r="P2660" s="53"/>
      <c r="R2660" s="24"/>
      <c r="S2660" s="24"/>
      <c r="T2660" s="24"/>
      <c r="U2660" s="24"/>
      <c r="V2660" s="24"/>
      <c r="W2660" s="24"/>
      <c r="X2660" s="24"/>
      <c r="Y2660" s="24"/>
      <c r="Z2660" s="24"/>
      <c r="AA2660" s="24"/>
      <c r="AB2660" s="24"/>
      <c r="AC2660" s="24"/>
      <c r="AD2660" s="24"/>
      <c r="AE2660" s="24"/>
      <c r="AF2660" s="24"/>
      <c r="AG2660" s="24"/>
      <c r="AH2660" s="24"/>
      <c r="AI2660" s="24"/>
      <c r="AJ2660" s="24"/>
      <c r="AK2660" s="24"/>
      <c r="AL2660" s="24"/>
      <c r="AM2660" s="24"/>
      <c r="AN2660" s="24"/>
      <c r="AO2660" s="24"/>
      <c r="AP2660" s="24"/>
      <c r="AQ2660" s="24"/>
      <c r="AR2660" s="24"/>
      <c r="AS2660" s="24"/>
      <c r="AT2660" s="24"/>
      <c r="AU2660" s="24"/>
      <c r="AV2660" s="24"/>
      <c r="AW2660" s="24"/>
      <c r="AX2660" s="24"/>
      <c r="AY2660" s="24"/>
      <c r="AZ2660" s="24"/>
      <c r="BA2660" s="24"/>
      <c r="BB2660" s="24"/>
      <c r="BC2660" s="24"/>
      <c r="BD2660" s="24"/>
      <c r="BE2660" s="24"/>
      <c r="BF2660" s="24"/>
      <c r="BG2660" s="24"/>
      <c r="BH2660" s="24"/>
      <c r="BI2660" s="24"/>
      <c r="BJ2660" s="24"/>
      <c r="BK2660" s="24"/>
      <c r="BL2660" s="24"/>
      <c r="BM2660" s="24"/>
      <c r="BN2660" s="24"/>
      <c r="BO2660" s="24"/>
      <c r="BP2660" s="24"/>
      <c r="BQ2660" s="24"/>
      <c r="BR2660" s="24"/>
      <c r="BS2660" s="24"/>
      <c r="BT2660" s="24"/>
      <c r="BU2660" s="24"/>
      <c r="BV2660" s="24"/>
      <c r="BW2660" s="24"/>
      <c r="BX2660" s="24"/>
      <c r="BY2660" s="24"/>
      <c r="BZ2660" s="24"/>
      <c r="CA2660" s="24"/>
      <c r="CB2660" s="24"/>
      <c r="CC2660" s="24"/>
      <c r="CD2660" s="24"/>
      <c r="CE2660" s="24"/>
      <c r="CF2660" s="24"/>
      <c r="CG2660" s="24"/>
      <c r="CH2660" s="24"/>
      <c r="CI2660" s="24"/>
      <c r="CJ2660" s="24"/>
      <c r="CK2660" s="24"/>
      <c r="CL2660" s="24"/>
      <c r="CO2660" s="24"/>
      <c r="CP2660" s="24"/>
      <c r="CQ2660" s="24"/>
      <c r="CR2660" s="24"/>
      <c r="CS2660" s="24"/>
      <c r="CT2660" s="24"/>
      <c r="CU2660" s="24"/>
      <c r="CV2660" s="24"/>
      <c r="CW2660" s="24"/>
      <c r="CX2660" s="24"/>
      <c r="CY2660" s="24"/>
      <c r="CZ2660" s="24"/>
      <c r="DA2660" s="24"/>
      <c r="DB2660" s="24"/>
      <c r="DC2660" s="24"/>
      <c r="DD2660" s="24"/>
      <c r="DE2660" s="24"/>
      <c r="DF2660" s="24"/>
      <c r="DG2660" s="24"/>
      <c r="DH2660" s="24"/>
      <c r="DI2660" s="24"/>
      <c r="DJ2660" s="24"/>
      <c r="DK2660" s="24"/>
      <c r="DL2660" s="24"/>
    </row>
    <row r="2661" spans="1:116" x14ac:dyDescent="0.4">
      <c r="B2661" t="s">
        <v>332</v>
      </c>
      <c r="D2661" t="s">
        <v>391</v>
      </c>
      <c r="E2661" s="8" t="str">
        <f t="shared" si="4983"/>
        <v>2661 WCAR-IS</v>
      </c>
      <c r="G2661" s="136" t="str">
        <f>G2644</f>
        <v>(Primary label)</v>
      </c>
      <c r="K2661" s="53"/>
      <c r="L2661" s="53"/>
      <c r="M2661" s="53"/>
      <c r="N2661" s="53"/>
      <c r="O2661" s="53"/>
      <c r="P2661" s="53"/>
      <c r="R2661" s="24"/>
      <c r="S2661" s="24"/>
      <c r="T2661" s="24"/>
      <c r="U2661" s="24"/>
      <c r="V2661" s="24"/>
      <c r="W2661" s="24"/>
      <c r="X2661" s="24"/>
      <c r="Y2661" s="24"/>
      <c r="Z2661" s="24"/>
      <c r="AA2661" s="24"/>
      <c r="AB2661" s="24"/>
      <c r="AC2661" s="24"/>
      <c r="AD2661" s="24"/>
      <c r="AE2661" s="24"/>
      <c r="AF2661" s="24"/>
      <c r="AG2661" s="24"/>
      <c r="AH2661" s="24"/>
      <c r="AI2661" s="24"/>
      <c r="AJ2661" s="24"/>
      <c r="AK2661" s="24"/>
      <c r="AL2661" s="24"/>
      <c r="AM2661" s="24"/>
      <c r="AN2661" s="24"/>
      <c r="AO2661" s="24"/>
      <c r="AP2661" s="24"/>
      <c r="AQ2661" s="24"/>
      <c r="AR2661" s="24"/>
      <c r="AS2661" s="24"/>
      <c r="AT2661" s="24"/>
      <c r="AU2661" s="24"/>
      <c r="AV2661" s="24"/>
      <c r="AW2661" s="24"/>
      <c r="AX2661" s="24"/>
      <c r="AY2661" s="24"/>
      <c r="AZ2661" s="24"/>
      <c r="BA2661" s="24"/>
      <c r="BB2661" s="24"/>
      <c r="BC2661" s="24"/>
      <c r="BD2661" s="24"/>
      <c r="BE2661" s="24"/>
      <c r="BF2661" s="24"/>
      <c r="BG2661" s="24"/>
      <c r="BH2661" s="24"/>
      <c r="BI2661" s="24"/>
      <c r="BJ2661" s="24"/>
      <c r="BK2661" s="24"/>
      <c r="BL2661" s="24"/>
      <c r="BM2661" s="24"/>
      <c r="BN2661" s="24"/>
      <c r="BO2661" s="24"/>
      <c r="BP2661" s="24"/>
      <c r="BQ2661" s="24"/>
      <c r="BR2661" s="24"/>
      <c r="BS2661" s="24"/>
      <c r="BT2661" s="24"/>
      <c r="BU2661" s="24"/>
      <c r="BV2661" s="24"/>
      <c r="BW2661" s="24"/>
      <c r="BX2661" s="24"/>
      <c r="BY2661" s="24"/>
      <c r="BZ2661" s="24"/>
      <c r="CA2661" s="24"/>
      <c r="CB2661" s="24"/>
      <c r="CC2661" s="24"/>
      <c r="CD2661" s="24"/>
      <c r="CE2661" s="24"/>
      <c r="CF2661" s="24"/>
      <c r="CG2661" s="24"/>
      <c r="CH2661" s="24"/>
      <c r="CI2661" s="24"/>
      <c r="CJ2661" s="24"/>
      <c r="CK2661" s="24"/>
      <c r="CL2661" s="24"/>
      <c r="CO2661" s="24"/>
      <c r="CP2661" s="24"/>
      <c r="CQ2661" s="24"/>
      <c r="CR2661" s="24"/>
      <c r="CS2661" s="24"/>
      <c r="CT2661" s="24"/>
      <c r="CU2661" s="24"/>
      <c r="CV2661" s="24"/>
      <c r="CW2661" s="24"/>
      <c r="CX2661" s="24"/>
      <c r="CY2661" s="24"/>
      <c r="CZ2661" s="24"/>
      <c r="DA2661" s="24"/>
      <c r="DB2661" s="24"/>
      <c r="DC2661" s="24"/>
      <c r="DD2661" s="24"/>
      <c r="DE2661" s="24"/>
      <c r="DF2661" s="24"/>
      <c r="DG2661" s="24"/>
      <c r="DH2661" s="24"/>
      <c r="DI2661" s="24"/>
      <c r="DJ2661" s="24"/>
      <c r="DK2661" s="24"/>
      <c r="DL2661" s="24"/>
    </row>
    <row r="2662" spans="1:116" x14ac:dyDescent="0.4">
      <c r="B2662" t="s">
        <v>332</v>
      </c>
      <c r="D2662" t="s">
        <v>391</v>
      </c>
      <c r="E2662" s="8" t="str">
        <f t="shared" si="4983"/>
        <v>2662 WCAR-IS</v>
      </c>
      <c r="G2662" s="136" t="str">
        <f t="shared" ref="G2662:G2668" si="5017">G2645</f>
        <v>primary unit</v>
      </c>
      <c r="K2662" s="53"/>
      <c r="L2662" s="53"/>
      <c r="M2662" s="53"/>
      <c r="N2662" s="53"/>
      <c r="O2662" s="53"/>
      <c r="P2662" s="53"/>
      <c r="R2662" s="24"/>
      <c r="S2662" s="24"/>
      <c r="T2662" s="24"/>
      <c r="U2662" s="24"/>
      <c r="V2662" s="24"/>
      <c r="W2662" s="24"/>
      <c r="X2662" s="24"/>
      <c r="Y2662" s="24"/>
      <c r="Z2662" s="24"/>
      <c r="AA2662" s="24"/>
      <c r="AB2662" s="24"/>
      <c r="AC2662" s="24"/>
      <c r="AD2662" s="24"/>
      <c r="AE2662" s="24"/>
      <c r="AF2662" s="24"/>
      <c r="AG2662" s="24"/>
      <c r="AH2662" s="24"/>
      <c r="AI2662" s="24"/>
      <c r="AJ2662" s="24"/>
      <c r="AK2662" s="24"/>
      <c r="AL2662" s="24"/>
      <c r="AM2662" s="24"/>
      <c r="AN2662" s="24"/>
      <c r="AO2662" s="24"/>
      <c r="AP2662" s="24"/>
      <c r="AQ2662" s="24"/>
      <c r="AR2662" s="24"/>
      <c r="AS2662" s="24"/>
      <c r="AT2662" s="24"/>
      <c r="AU2662" s="24"/>
      <c r="AV2662" s="24"/>
      <c r="AW2662" s="24"/>
      <c r="AX2662" s="24"/>
      <c r="AY2662" s="24"/>
      <c r="AZ2662" s="24"/>
      <c r="BA2662" s="24"/>
      <c r="BB2662" s="24"/>
      <c r="BC2662" s="24"/>
      <c r="BD2662" s="24"/>
      <c r="BE2662" s="24"/>
      <c r="BF2662" s="24"/>
      <c r="BG2662" s="24"/>
      <c r="BH2662" s="24"/>
      <c r="BI2662" s="24"/>
      <c r="BJ2662" s="24"/>
      <c r="BK2662" s="24"/>
      <c r="BL2662" s="24"/>
      <c r="BM2662" s="24"/>
      <c r="BN2662" s="24"/>
      <c r="BO2662" s="24"/>
      <c r="BP2662" s="24"/>
      <c r="BQ2662" s="24"/>
      <c r="BR2662" s="24"/>
      <c r="BS2662" s="24"/>
      <c r="BT2662" s="24"/>
      <c r="BU2662" s="24"/>
      <c r="BV2662" s="24"/>
      <c r="BW2662" s="24"/>
      <c r="BX2662" s="24"/>
      <c r="BY2662" s="24"/>
      <c r="BZ2662" s="24"/>
      <c r="CA2662" s="24"/>
      <c r="CB2662" s="24"/>
      <c r="CC2662" s="24"/>
      <c r="CD2662" s="24"/>
      <c r="CE2662" s="24"/>
      <c r="CF2662" s="24"/>
      <c r="CG2662" s="24"/>
      <c r="CH2662" s="24"/>
      <c r="CI2662" s="24"/>
      <c r="CJ2662" s="24"/>
      <c r="CK2662" s="24"/>
      <c r="CL2662" s="24"/>
      <c r="CO2662" s="24"/>
      <c r="CP2662" s="24"/>
      <c r="CQ2662" s="24"/>
      <c r="CR2662" s="24"/>
      <c r="CS2662" s="24"/>
      <c r="CT2662" s="24"/>
      <c r="CU2662" s="24"/>
      <c r="CV2662" s="24"/>
      <c r="CW2662" s="24"/>
      <c r="CX2662" s="24"/>
      <c r="CY2662" s="24"/>
      <c r="CZ2662" s="24"/>
      <c r="DA2662" s="24"/>
      <c r="DB2662" s="24"/>
      <c r="DC2662" s="24"/>
      <c r="DD2662" s="24"/>
      <c r="DE2662" s="24"/>
      <c r="DF2662" s="24"/>
      <c r="DG2662" s="24"/>
      <c r="DH2662" s="24"/>
      <c r="DI2662" s="24"/>
      <c r="DJ2662" s="24"/>
      <c r="DK2662" s="24"/>
      <c r="DL2662" s="24"/>
    </row>
    <row r="2663" spans="1:116" x14ac:dyDescent="0.4">
      <c r="B2663" t="s">
        <v>332</v>
      </c>
      <c r="D2663" t="s">
        <v>391</v>
      </c>
      <c r="E2663" s="8" t="str">
        <f t="shared" si="4983"/>
        <v>2663 WCAR-IS</v>
      </c>
      <c r="G2663" s="136" t="str">
        <f t="shared" si="5017"/>
        <v>Primary revenue driver</v>
      </c>
      <c r="K2663" s="53"/>
      <c r="L2663" s="53"/>
      <c r="M2663" s="53"/>
      <c r="N2663" s="53"/>
      <c r="O2663" s="53"/>
      <c r="P2663" s="53"/>
      <c r="R2663" s="24"/>
      <c r="S2663" s="179" t="str">
        <f>S2646</f>
        <v>S$16</v>
      </c>
      <c r="T2663" s="179" t="str">
        <f t="shared" ref="T2663:CE2663" si="5018">T2646</f>
        <v>T$16</v>
      </c>
      <c r="U2663" s="179" t="str">
        <f t="shared" si="5018"/>
        <v>U$16</v>
      </c>
      <c r="V2663" s="179" t="str">
        <f t="shared" si="5018"/>
        <v>V$16</v>
      </c>
      <c r="W2663" s="179" t="str">
        <f t="shared" si="5018"/>
        <v>W$16</v>
      </c>
      <c r="X2663" s="179" t="str">
        <f t="shared" si="5018"/>
        <v>X$16</v>
      </c>
      <c r="Y2663" s="179" t="str">
        <f t="shared" si="5018"/>
        <v>Y$16</v>
      </c>
      <c r="Z2663" s="179" t="str">
        <f t="shared" si="5018"/>
        <v>Z$16</v>
      </c>
      <c r="AA2663" s="179" t="str">
        <f t="shared" si="5018"/>
        <v>AA$16</v>
      </c>
      <c r="AB2663" s="179" t="str">
        <f t="shared" si="5018"/>
        <v>AB$16</v>
      </c>
      <c r="AC2663" s="179" t="str">
        <f t="shared" si="5018"/>
        <v>AC$16</v>
      </c>
      <c r="AD2663" s="179" t="str">
        <f t="shared" si="5018"/>
        <v>AD$16</v>
      </c>
      <c r="AE2663" s="179" t="str">
        <f t="shared" si="5018"/>
        <v>AE$16</v>
      </c>
      <c r="AF2663" s="179" t="str">
        <f t="shared" si="5018"/>
        <v>AF$16</v>
      </c>
      <c r="AG2663" s="179" t="str">
        <f t="shared" si="5018"/>
        <v>AG$16</v>
      </c>
      <c r="AH2663" s="179" t="str">
        <f t="shared" si="5018"/>
        <v>AH$16</v>
      </c>
      <c r="AI2663" s="179" t="str">
        <f t="shared" si="5018"/>
        <v>AI$16</v>
      </c>
      <c r="AJ2663" s="179" t="str">
        <f t="shared" si="5018"/>
        <v>AJ$16</v>
      </c>
      <c r="AK2663" s="179" t="str">
        <f t="shared" si="5018"/>
        <v>AK$16</v>
      </c>
      <c r="AL2663" s="179" t="str">
        <f t="shared" si="5018"/>
        <v>AL$16</v>
      </c>
      <c r="AM2663" s="179" t="str">
        <f t="shared" si="5018"/>
        <v>AM$16</v>
      </c>
      <c r="AN2663" s="179" t="str">
        <f t="shared" si="5018"/>
        <v>AN$16</v>
      </c>
      <c r="AO2663" s="179" t="str">
        <f t="shared" si="5018"/>
        <v>AO$16</v>
      </c>
      <c r="AP2663" s="179" t="str">
        <f t="shared" si="5018"/>
        <v>AP$16</v>
      </c>
      <c r="AQ2663" s="179" t="str">
        <f t="shared" si="5018"/>
        <v>AQ$16</v>
      </c>
      <c r="AR2663" s="179" t="str">
        <f t="shared" si="5018"/>
        <v>AR$16</v>
      </c>
      <c r="AS2663" s="179" t="str">
        <f t="shared" si="5018"/>
        <v>AS$16</v>
      </c>
      <c r="AT2663" s="179" t="str">
        <f t="shared" si="5018"/>
        <v>AT$16</v>
      </c>
      <c r="AU2663" s="179" t="str">
        <f t="shared" si="5018"/>
        <v>AU$16</v>
      </c>
      <c r="AV2663" s="179" t="str">
        <f t="shared" si="5018"/>
        <v>AV$16</v>
      </c>
      <c r="AW2663" s="179" t="str">
        <f t="shared" si="5018"/>
        <v>AW$16</v>
      </c>
      <c r="AX2663" s="179" t="str">
        <f t="shared" si="5018"/>
        <v>AX$16</v>
      </c>
      <c r="AY2663" s="179" t="str">
        <f t="shared" si="5018"/>
        <v>AY$16</v>
      </c>
      <c r="AZ2663" s="179" t="str">
        <f t="shared" si="5018"/>
        <v>AZ$16</v>
      </c>
      <c r="BA2663" s="179" t="str">
        <f t="shared" si="5018"/>
        <v>BA$16</v>
      </c>
      <c r="BB2663" s="179" t="str">
        <f t="shared" si="5018"/>
        <v>BB$16</v>
      </c>
      <c r="BC2663" s="179" t="str">
        <f t="shared" si="5018"/>
        <v>BC$16</v>
      </c>
      <c r="BD2663" s="179" t="str">
        <f t="shared" si="5018"/>
        <v>BD$16</v>
      </c>
      <c r="BE2663" s="179" t="str">
        <f t="shared" si="5018"/>
        <v>BE$16</v>
      </c>
      <c r="BF2663" s="179" t="str">
        <f t="shared" si="5018"/>
        <v>BF$16</v>
      </c>
      <c r="BG2663" s="179" t="str">
        <f t="shared" si="5018"/>
        <v>BG$16</v>
      </c>
      <c r="BH2663" s="179" t="str">
        <f t="shared" si="5018"/>
        <v>BH$16</v>
      </c>
      <c r="BI2663" s="179" t="str">
        <f t="shared" si="5018"/>
        <v>BI$16</v>
      </c>
      <c r="BJ2663" s="179" t="str">
        <f t="shared" si="5018"/>
        <v>BJ$16</v>
      </c>
      <c r="BK2663" s="179" t="str">
        <f t="shared" si="5018"/>
        <v>BK$16</v>
      </c>
      <c r="BL2663" s="179" t="str">
        <f t="shared" si="5018"/>
        <v>BL$16</v>
      </c>
      <c r="BM2663" s="179" t="str">
        <f t="shared" si="5018"/>
        <v>BM$16</v>
      </c>
      <c r="BN2663" s="179" t="str">
        <f t="shared" si="5018"/>
        <v>BN$16</v>
      </c>
      <c r="BO2663" s="179" t="str">
        <f t="shared" si="5018"/>
        <v>BO$16</v>
      </c>
      <c r="BP2663" s="179" t="str">
        <f t="shared" si="5018"/>
        <v>BP$16</v>
      </c>
      <c r="BQ2663" s="179" t="str">
        <f t="shared" si="5018"/>
        <v>BQ$16</v>
      </c>
      <c r="BR2663" s="179" t="str">
        <f t="shared" si="5018"/>
        <v>BR$16</v>
      </c>
      <c r="BS2663" s="179" t="str">
        <f t="shared" si="5018"/>
        <v>BS$16</v>
      </c>
      <c r="BT2663" s="179" t="str">
        <f t="shared" si="5018"/>
        <v>BT$16</v>
      </c>
      <c r="BU2663" s="179" t="str">
        <f t="shared" si="5018"/>
        <v>BU$16</v>
      </c>
      <c r="BV2663" s="179" t="str">
        <f t="shared" si="5018"/>
        <v>BV$16</v>
      </c>
      <c r="BW2663" s="179" t="str">
        <f t="shared" si="5018"/>
        <v>BW$16</v>
      </c>
      <c r="BX2663" s="179" t="str">
        <f t="shared" si="5018"/>
        <v>BX$16</v>
      </c>
      <c r="BY2663" s="179" t="str">
        <f t="shared" si="5018"/>
        <v>BY$16</v>
      </c>
      <c r="BZ2663" s="179" t="str">
        <f t="shared" si="5018"/>
        <v>BZ$16</v>
      </c>
      <c r="CA2663" s="179" t="str">
        <f t="shared" si="5018"/>
        <v>CA$16</v>
      </c>
      <c r="CB2663" s="179" t="str">
        <f t="shared" si="5018"/>
        <v>CB$16</v>
      </c>
      <c r="CC2663" s="179" t="str">
        <f t="shared" si="5018"/>
        <v>CC$16</v>
      </c>
      <c r="CD2663" s="179" t="str">
        <f t="shared" si="5018"/>
        <v>CD$16</v>
      </c>
      <c r="CE2663" s="179" t="str">
        <f t="shared" si="5018"/>
        <v>CE$16</v>
      </c>
      <c r="CF2663" s="179" t="str">
        <f t="shared" ref="CF2663:CL2663" si="5019">CF2646</f>
        <v>CF$16</v>
      </c>
      <c r="CG2663" s="179" t="str">
        <f t="shared" si="5019"/>
        <v>CG$16</v>
      </c>
      <c r="CH2663" s="179" t="str">
        <f t="shared" si="5019"/>
        <v>CH$16</v>
      </c>
      <c r="CI2663" s="179" t="str">
        <f t="shared" si="5019"/>
        <v>CI$16</v>
      </c>
      <c r="CJ2663" s="179" t="str">
        <f t="shared" si="5019"/>
        <v>CJ$16</v>
      </c>
      <c r="CK2663" s="179" t="str">
        <f t="shared" si="5019"/>
        <v>CK$16</v>
      </c>
      <c r="CL2663" s="179" t="str">
        <f t="shared" si="5019"/>
        <v>CL$16</v>
      </c>
      <c r="CO2663" s="179">
        <f t="shared" ref="CO2663:DL2663" si="5020">CO28</f>
        <v>0</v>
      </c>
      <c r="CP2663" s="179">
        <f t="shared" si="5020"/>
        <v>0</v>
      </c>
      <c r="CQ2663" s="179">
        <f t="shared" si="5020"/>
        <v>0</v>
      </c>
      <c r="CR2663" s="179">
        <f t="shared" si="5020"/>
        <v>0</v>
      </c>
      <c r="CS2663" s="179">
        <f t="shared" si="5020"/>
        <v>0</v>
      </c>
      <c r="CT2663" s="179">
        <f t="shared" si="5020"/>
        <v>0</v>
      </c>
      <c r="CU2663" s="179">
        <f t="shared" si="5020"/>
        <v>0</v>
      </c>
      <c r="CV2663" s="179">
        <f t="shared" si="5020"/>
        <v>0</v>
      </c>
      <c r="CW2663" s="179">
        <f t="shared" si="5020"/>
        <v>0</v>
      </c>
      <c r="CX2663" s="179">
        <f t="shared" si="5020"/>
        <v>0</v>
      </c>
      <c r="CY2663" s="179">
        <f t="shared" si="5020"/>
        <v>0</v>
      </c>
      <c r="CZ2663" s="179">
        <f t="shared" si="5020"/>
        <v>0</v>
      </c>
      <c r="DA2663" s="179">
        <f t="shared" si="5020"/>
        <v>0</v>
      </c>
      <c r="DB2663" s="179">
        <f t="shared" si="5020"/>
        <v>0</v>
      </c>
      <c r="DC2663" s="179">
        <f t="shared" si="5020"/>
        <v>0</v>
      </c>
      <c r="DD2663" s="179">
        <f t="shared" si="5020"/>
        <v>0</v>
      </c>
      <c r="DE2663" s="179">
        <f t="shared" si="5020"/>
        <v>0</v>
      </c>
      <c r="DF2663" s="179">
        <f t="shared" si="5020"/>
        <v>0</v>
      </c>
      <c r="DG2663" s="179">
        <f t="shared" si="5020"/>
        <v>0</v>
      </c>
      <c r="DH2663" s="179">
        <f t="shared" si="5020"/>
        <v>0</v>
      </c>
      <c r="DI2663" s="179">
        <f t="shared" si="5020"/>
        <v>0</v>
      </c>
      <c r="DJ2663" s="179">
        <f t="shared" si="5020"/>
        <v>0</v>
      </c>
      <c r="DK2663" s="179">
        <f t="shared" si="5020"/>
        <v>0</v>
      </c>
      <c r="DL2663" s="179">
        <f t="shared" si="5020"/>
        <v>0</v>
      </c>
    </row>
    <row r="2664" spans="1:116" x14ac:dyDescent="0.4">
      <c r="B2664" t="s">
        <v>332</v>
      </c>
      <c r="D2664" t="s">
        <v>391</v>
      </c>
      <c r="E2664" s="8" t="str">
        <f t="shared" si="4983"/>
        <v>2664 WCAR-IS</v>
      </c>
      <c r="G2664" s="136" t="str">
        <f t="shared" si="5017"/>
        <v>Primary volume driver</v>
      </c>
      <c r="H2664" s="56"/>
      <c r="I2664" s="79"/>
      <c r="J2664" s="79"/>
      <c r="K2664" s="15"/>
      <c r="L2664" s="15"/>
      <c r="M2664" s="15"/>
      <c r="N2664" s="15"/>
      <c r="O2664" s="15"/>
      <c r="P2664" s="15"/>
      <c r="R2664" s="15"/>
      <c r="S2664" s="179" t="str">
        <f t="shared" ref="S2664:CD2664" si="5021">S2647</f>
        <v>S$17</v>
      </c>
      <c r="T2664" s="179" t="str">
        <f t="shared" si="5021"/>
        <v>T$17</v>
      </c>
      <c r="U2664" s="179" t="str">
        <f t="shared" si="5021"/>
        <v>U$17</v>
      </c>
      <c r="V2664" s="179" t="str">
        <f t="shared" si="5021"/>
        <v>V$17</v>
      </c>
      <c r="W2664" s="179" t="str">
        <f t="shared" si="5021"/>
        <v>W$17</v>
      </c>
      <c r="X2664" s="179" t="str">
        <f t="shared" si="5021"/>
        <v>X$17</v>
      </c>
      <c r="Y2664" s="179" t="str">
        <f t="shared" si="5021"/>
        <v>Y$17</v>
      </c>
      <c r="Z2664" s="179" t="str">
        <f t="shared" si="5021"/>
        <v>Z$17</v>
      </c>
      <c r="AA2664" s="179" t="str">
        <f t="shared" si="5021"/>
        <v>AA$17</v>
      </c>
      <c r="AB2664" s="179" t="str">
        <f t="shared" si="5021"/>
        <v>AB$17</v>
      </c>
      <c r="AC2664" s="179" t="str">
        <f t="shared" si="5021"/>
        <v>AC$17</v>
      </c>
      <c r="AD2664" s="179" t="str">
        <f t="shared" si="5021"/>
        <v>AD$17</v>
      </c>
      <c r="AE2664" s="179" t="str">
        <f t="shared" si="5021"/>
        <v>AE$17</v>
      </c>
      <c r="AF2664" s="179" t="str">
        <f t="shared" si="5021"/>
        <v>AF$17</v>
      </c>
      <c r="AG2664" s="179" t="str">
        <f t="shared" si="5021"/>
        <v>AG$17</v>
      </c>
      <c r="AH2664" s="179" t="str">
        <f t="shared" si="5021"/>
        <v>AH$17</v>
      </c>
      <c r="AI2664" s="179" t="str">
        <f t="shared" si="5021"/>
        <v>AI$17</v>
      </c>
      <c r="AJ2664" s="179" t="str">
        <f t="shared" si="5021"/>
        <v>AJ$17</v>
      </c>
      <c r="AK2664" s="179" t="str">
        <f t="shared" si="5021"/>
        <v>AK$17</v>
      </c>
      <c r="AL2664" s="179" t="str">
        <f t="shared" si="5021"/>
        <v>AL$17</v>
      </c>
      <c r="AM2664" s="179" t="str">
        <f t="shared" si="5021"/>
        <v>AM$17</v>
      </c>
      <c r="AN2664" s="179" t="str">
        <f t="shared" si="5021"/>
        <v>AN$17</v>
      </c>
      <c r="AO2664" s="179" t="str">
        <f t="shared" si="5021"/>
        <v>AO$17</v>
      </c>
      <c r="AP2664" s="179" t="str">
        <f t="shared" si="5021"/>
        <v>AP$17</v>
      </c>
      <c r="AQ2664" s="179" t="str">
        <f t="shared" si="5021"/>
        <v>AQ$17</v>
      </c>
      <c r="AR2664" s="179" t="str">
        <f t="shared" si="5021"/>
        <v>AR$17</v>
      </c>
      <c r="AS2664" s="179" t="str">
        <f t="shared" si="5021"/>
        <v>AS$17</v>
      </c>
      <c r="AT2664" s="179" t="str">
        <f t="shared" si="5021"/>
        <v>AT$17</v>
      </c>
      <c r="AU2664" s="179" t="str">
        <f t="shared" si="5021"/>
        <v>AU$17</v>
      </c>
      <c r="AV2664" s="179" t="str">
        <f t="shared" si="5021"/>
        <v>AV$17</v>
      </c>
      <c r="AW2664" s="179" t="str">
        <f t="shared" si="5021"/>
        <v>AW$17</v>
      </c>
      <c r="AX2664" s="179" t="str">
        <f t="shared" si="5021"/>
        <v>AX$17</v>
      </c>
      <c r="AY2664" s="179" t="str">
        <f t="shared" si="5021"/>
        <v>AY$17</v>
      </c>
      <c r="AZ2664" s="179" t="str">
        <f t="shared" si="5021"/>
        <v>AZ$17</v>
      </c>
      <c r="BA2664" s="179" t="str">
        <f t="shared" si="5021"/>
        <v>BA$17</v>
      </c>
      <c r="BB2664" s="179" t="str">
        <f t="shared" si="5021"/>
        <v>BB$17</v>
      </c>
      <c r="BC2664" s="179" t="str">
        <f t="shared" si="5021"/>
        <v>BC$17</v>
      </c>
      <c r="BD2664" s="179" t="str">
        <f t="shared" si="5021"/>
        <v>BD$17</v>
      </c>
      <c r="BE2664" s="179" t="str">
        <f t="shared" si="5021"/>
        <v>BE$17</v>
      </c>
      <c r="BF2664" s="179" t="str">
        <f t="shared" si="5021"/>
        <v>BF$17</v>
      </c>
      <c r="BG2664" s="179" t="str">
        <f t="shared" si="5021"/>
        <v>BG$17</v>
      </c>
      <c r="BH2664" s="179" t="str">
        <f t="shared" si="5021"/>
        <v>BH$17</v>
      </c>
      <c r="BI2664" s="179" t="str">
        <f t="shared" si="5021"/>
        <v>BI$17</v>
      </c>
      <c r="BJ2664" s="179" t="str">
        <f t="shared" si="5021"/>
        <v>BJ$17</v>
      </c>
      <c r="BK2664" s="179" t="str">
        <f t="shared" si="5021"/>
        <v>BK$17</v>
      </c>
      <c r="BL2664" s="179" t="str">
        <f t="shared" si="5021"/>
        <v>BL$17</v>
      </c>
      <c r="BM2664" s="179" t="str">
        <f t="shared" si="5021"/>
        <v>BM$17</v>
      </c>
      <c r="BN2664" s="179" t="str">
        <f t="shared" si="5021"/>
        <v>BN$17</v>
      </c>
      <c r="BO2664" s="179" t="str">
        <f t="shared" si="5021"/>
        <v>BO$17</v>
      </c>
      <c r="BP2664" s="179" t="str">
        <f t="shared" si="5021"/>
        <v>BP$17</v>
      </c>
      <c r="BQ2664" s="179" t="str">
        <f t="shared" si="5021"/>
        <v>BQ$17</v>
      </c>
      <c r="BR2664" s="179" t="str">
        <f t="shared" si="5021"/>
        <v>BR$17</v>
      </c>
      <c r="BS2664" s="179" t="str">
        <f t="shared" si="5021"/>
        <v>BS$17</v>
      </c>
      <c r="BT2664" s="179" t="str">
        <f t="shared" si="5021"/>
        <v>BT$17</v>
      </c>
      <c r="BU2664" s="179" t="str">
        <f t="shared" si="5021"/>
        <v>BU$17</v>
      </c>
      <c r="BV2664" s="179" t="str">
        <f t="shared" si="5021"/>
        <v>BV$17</v>
      </c>
      <c r="BW2664" s="179" t="str">
        <f t="shared" si="5021"/>
        <v>BW$17</v>
      </c>
      <c r="BX2664" s="179" t="str">
        <f t="shared" si="5021"/>
        <v>BX$17</v>
      </c>
      <c r="BY2664" s="179" t="str">
        <f t="shared" si="5021"/>
        <v>BY$17</v>
      </c>
      <c r="BZ2664" s="179" t="str">
        <f t="shared" si="5021"/>
        <v>BZ$17</v>
      </c>
      <c r="CA2664" s="179" t="str">
        <f t="shared" si="5021"/>
        <v>CA$17</v>
      </c>
      <c r="CB2664" s="179" t="str">
        <f t="shared" si="5021"/>
        <v>CB$17</v>
      </c>
      <c r="CC2664" s="179" t="str">
        <f t="shared" si="5021"/>
        <v>CC$17</v>
      </c>
      <c r="CD2664" s="179" t="str">
        <f t="shared" si="5021"/>
        <v>CD$17</v>
      </c>
      <c r="CE2664" s="179" t="str">
        <f t="shared" ref="CE2664:CL2664" si="5022">CE2647</f>
        <v>CE$17</v>
      </c>
      <c r="CF2664" s="179" t="str">
        <f t="shared" si="5022"/>
        <v>CF$17</v>
      </c>
      <c r="CG2664" s="179" t="str">
        <f t="shared" si="5022"/>
        <v>CG$17</v>
      </c>
      <c r="CH2664" s="179" t="str">
        <f t="shared" si="5022"/>
        <v>CH$17</v>
      </c>
      <c r="CI2664" s="179" t="str">
        <f t="shared" si="5022"/>
        <v>CI$17</v>
      </c>
      <c r="CJ2664" s="179" t="str">
        <f t="shared" si="5022"/>
        <v>CJ$17</v>
      </c>
      <c r="CK2664" s="179" t="str">
        <f t="shared" si="5022"/>
        <v>CK$17</v>
      </c>
      <c r="CL2664" s="179" t="str">
        <f t="shared" si="5022"/>
        <v>CL$17</v>
      </c>
      <c r="CN2664" s="79"/>
      <c r="CO2664" s="179">
        <f t="shared" ref="CO2664:DL2664" si="5023">CO1093</f>
        <v>0</v>
      </c>
      <c r="CP2664" s="179">
        <f t="shared" si="5023"/>
        <v>0</v>
      </c>
      <c r="CQ2664" s="179">
        <f t="shared" si="5023"/>
        <v>0</v>
      </c>
      <c r="CR2664" s="179">
        <f t="shared" si="5023"/>
        <v>0</v>
      </c>
      <c r="CS2664" s="179">
        <f t="shared" si="5023"/>
        <v>0</v>
      </c>
      <c r="CT2664" s="179">
        <f t="shared" si="5023"/>
        <v>0</v>
      </c>
      <c r="CU2664" s="179">
        <f t="shared" si="5023"/>
        <v>0</v>
      </c>
      <c r="CV2664" s="179">
        <f t="shared" si="5023"/>
        <v>0</v>
      </c>
      <c r="CW2664" s="179">
        <f t="shared" si="5023"/>
        <v>0</v>
      </c>
      <c r="CX2664" s="179">
        <f t="shared" si="5023"/>
        <v>0</v>
      </c>
      <c r="CY2664" s="179">
        <f t="shared" si="5023"/>
        <v>0</v>
      </c>
      <c r="CZ2664" s="179">
        <f t="shared" si="5023"/>
        <v>0</v>
      </c>
      <c r="DA2664" s="179">
        <f t="shared" si="5023"/>
        <v>0</v>
      </c>
      <c r="DB2664" s="179">
        <f t="shared" si="5023"/>
        <v>0</v>
      </c>
      <c r="DC2664" s="179">
        <f t="shared" si="5023"/>
        <v>0</v>
      </c>
      <c r="DD2664" s="179">
        <f t="shared" si="5023"/>
        <v>0</v>
      </c>
      <c r="DE2664" s="179">
        <f t="shared" si="5023"/>
        <v>0</v>
      </c>
      <c r="DF2664" s="179">
        <f t="shared" si="5023"/>
        <v>0</v>
      </c>
      <c r="DG2664" s="179">
        <f t="shared" si="5023"/>
        <v>0</v>
      </c>
      <c r="DH2664" s="179">
        <f t="shared" si="5023"/>
        <v>0</v>
      </c>
      <c r="DI2664" s="179">
        <f t="shared" si="5023"/>
        <v>0</v>
      </c>
      <c r="DJ2664" s="179">
        <f t="shared" si="5023"/>
        <v>0</v>
      </c>
      <c r="DK2664" s="179">
        <f t="shared" si="5023"/>
        <v>0</v>
      </c>
      <c r="DL2664" s="179">
        <f t="shared" si="5023"/>
        <v>0</v>
      </c>
    </row>
    <row r="2665" spans="1:116" x14ac:dyDescent="0.4">
      <c r="B2665" t="s">
        <v>332</v>
      </c>
      <c r="D2665" t="s">
        <v>391</v>
      </c>
      <c r="E2665" s="8" t="str">
        <f t="shared" si="4983"/>
        <v>2665 WCAR-IS</v>
      </c>
      <c r="G2665" s="191" t="str">
        <f>G2652</f>
        <v>Simple accounts receivable - IS driven:</v>
      </c>
      <c r="H2665" s="12"/>
      <c r="I2665" s="60"/>
      <c r="J2665" s="60"/>
      <c r="K2665" s="15"/>
      <c r="L2665" s="15"/>
      <c r="M2665" s="15"/>
      <c r="N2665" s="15"/>
      <c r="O2665" s="15"/>
      <c r="P2665" s="15"/>
      <c r="R2665" s="15"/>
      <c r="S2665" s="179">
        <f t="shared" ref="S2665:CD2665" si="5024">S2648</f>
        <v>0</v>
      </c>
      <c r="T2665" s="179">
        <f t="shared" si="5024"/>
        <v>0</v>
      </c>
      <c r="U2665" s="179">
        <f t="shared" si="5024"/>
        <v>0</v>
      </c>
      <c r="V2665" s="179">
        <f t="shared" si="5024"/>
        <v>0</v>
      </c>
      <c r="W2665" s="179">
        <f t="shared" si="5024"/>
        <v>0</v>
      </c>
      <c r="X2665" s="179">
        <f t="shared" si="5024"/>
        <v>0</v>
      </c>
      <c r="Y2665" s="179">
        <f t="shared" si="5024"/>
        <v>0</v>
      </c>
      <c r="Z2665" s="179">
        <f t="shared" si="5024"/>
        <v>0</v>
      </c>
      <c r="AA2665" s="179">
        <f t="shared" si="5024"/>
        <v>0</v>
      </c>
      <c r="AB2665" s="179">
        <f t="shared" si="5024"/>
        <v>0</v>
      </c>
      <c r="AC2665" s="179">
        <f t="shared" si="5024"/>
        <v>0</v>
      </c>
      <c r="AD2665" s="179">
        <f t="shared" si="5024"/>
        <v>0</v>
      </c>
      <c r="AE2665" s="179">
        <f t="shared" si="5024"/>
        <v>0</v>
      </c>
      <c r="AF2665" s="179">
        <f t="shared" si="5024"/>
        <v>0</v>
      </c>
      <c r="AG2665" s="179">
        <f t="shared" si="5024"/>
        <v>0</v>
      </c>
      <c r="AH2665" s="179">
        <f t="shared" si="5024"/>
        <v>0</v>
      </c>
      <c r="AI2665" s="179">
        <f t="shared" si="5024"/>
        <v>0</v>
      </c>
      <c r="AJ2665" s="179">
        <f t="shared" si="5024"/>
        <v>0</v>
      </c>
      <c r="AK2665" s="179">
        <f t="shared" si="5024"/>
        <v>0</v>
      </c>
      <c r="AL2665" s="179">
        <f t="shared" si="5024"/>
        <v>0</v>
      </c>
      <c r="AM2665" s="179">
        <f t="shared" si="5024"/>
        <v>0</v>
      </c>
      <c r="AN2665" s="179">
        <f t="shared" si="5024"/>
        <v>0</v>
      </c>
      <c r="AO2665" s="179">
        <f t="shared" si="5024"/>
        <v>0</v>
      </c>
      <c r="AP2665" s="179">
        <f t="shared" si="5024"/>
        <v>0</v>
      </c>
      <c r="AQ2665" s="179">
        <f t="shared" si="5024"/>
        <v>0</v>
      </c>
      <c r="AR2665" s="179">
        <f t="shared" si="5024"/>
        <v>0</v>
      </c>
      <c r="AS2665" s="179">
        <f t="shared" si="5024"/>
        <v>0</v>
      </c>
      <c r="AT2665" s="179">
        <f t="shared" si="5024"/>
        <v>0</v>
      </c>
      <c r="AU2665" s="179">
        <f t="shared" si="5024"/>
        <v>0</v>
      </c>
      <c r="AV2665" s="179">
        <f t="shared" si="5024"/>
        <v>0</v>
      </c>
      <c r="AW2665" s="179">
        <f t="shared" si="5024"/>
        <v>0</v>
      </c>
      <c r="AX2665" s="179">
        <f t="shared" si="5024"/>
        <v>0</v>
      </c>
      <c r="AY2665" s="179">
        <f t="shared" si="5024"/>
        <v>0</v>
      </c>
      <c r="AZ2665" s="179">
        <f t="shared" si="5024"/>
        <v>0</v>
      </c>
      <c r="BA2665" s="179">
        <f t="shared" si="5024"/>
        <v>0</v>
      </c>
      <c r="BB2665" s="179">
        <f t="shared" si="5024"/>
        <v>0</v>
      </c>
      <c r="BC2665" s="179">
        <f t="shared" si="5024"/>
        <v>0</v>
      </c>
      <c r="BD2665" s="179">
        <f t="shared" si="5024"/>
        <v>0</v>
      </c>
      <c r="BE2665" s="179">
        <f t="shared" si="5024"/>
        <v>0</v>
      </c>
      <c r="BF2665" s="179">
        <f t="shared" si="5024"/>
        <v>0</v>
      </c>
      <c r="BG2665" s="179">
        <f t="shared" si="5024"/>
        <v>0</v>
      </c>
      <c r="BH2665" s="179">
        <f t="shared" si="5024"/>
        <v>0</v>
      </c>
      <c r="BI2665" s="179">
        <f t="shared" si="5024"/>
        <v>0</v>
      </c>
      <c r="BJ2665" s="179">
        <f t="shared" si="5024"/>
        <v>0</v>
      </c>
      <c r="BK2665" s="179">
        <f t="shared" si="5024"/>
        <v>0</v>
      </c>
      <c r="BL2665" s="179">
        <f t="shared" si="5024"/>
        <v>0</v>
      </c>
      <c r="BM2665" s="179">
        <f t="shared" si="5024"/>
        <v>0</v>
      </c>
      <c r="BN2665" s="179">
        <f t="shared" si="5024"/>
        <v>0</v>
      </c>
      <c r="BO2665" s="179">
        <f t="shared" si="5024"/>
        <v>0</v>
      </c>
      <c r="BP2665" s="179">
        <f t="shared" si="5024"/>
        <v>0</v>
      </c>
      <c r="BQ2665" s="179">
        <f t="shared" si="5024"/>
        <v>0</v>
      </c>
      <c r="BR2665" s="179">
        <f t="shared" si="5024"/>
        <v>0</v>
      </c>
      <c r="BS2665" s="179">
        <f t="shared" si="5024"/>
        <v>0</v>
      </c>
      <c r="BT2665" s="179">
        <f t="shared" si="5024"/>
        <v>0</v>
      </c>
      <c r="BU2665" s="179">
        <f t="shared" si="5024"/>
        <v>0</v>
      </c>
      <c r="BV2665" s="179">
        <f t="shared" si="5024"/>
        <v>0</v>
      </c>
      <c r="BW2665" s="179">
        <f t="shared" si="5024"/>
        <v>0</v>
      </c>
      <c r="BX2665" s="179">
        <f t="shared" si="5024"/>
        <v>0</v>
      </c>
      <c r="BY2665" s="179">
        <f t="shared" si="5024"/>
        <v>0</v>
      </c>
      <c r="BZ2665" s="179">
        <f t="shared" si="5024"/>
        <v>0</v>
      </c>
      <c r="CA2665" s="179">
        <f t="shared" si="5024"/>
        <v>0</v>
      </c>
      <c r="CB2665" s="179">
        <f t="shared" si="5024"/>
        <v>0</v>
      </c>
      <c r="CC2665" s="179">
        <f t="shared" si="5024"/>
        <v>0</v>
      </c>
      <c r="CD2665" s="179">
        <f t="shared" si="5024"/>
        <v>0</v>
      </c>
      <c r="CE2665" s="179">
        <f t="shared" ref="CE2665:CL2665" si="5025">CE2648</f>
        <v>0</v>
      </c>
      <c r="CF2665" s="179">
        <f t="shared" si="5025"/>
        <v>0</v>
      </c>
      <c r="CG2665" s="179">
        <f t="shared" si="5025"/>
        <v>0</v>
      </c>
      <c r="CH2665" s="179">
        <f t="shared" si="5025"/>
        <v>0</v>
      </c>
      <c r="CI2665" s="179">
        <f t="shared" si="5025"/>
        <v>0</v>
      </c>
      <c r="CJ2665" s="179">
        <f t="shared" si="5025"/>
        <v>0</v>
      </c>
      <c r="CK2665" s="179">
        <f t="shared" si="5025"/>
        <v>0</v>
      </c>
      <c r="CL2665" s="179">
        <f t="shared" si="5025"/>
        <v>0</v>
      </c>
      <c r="CN2665" s="60"/>
      <c r="CO2665" s="179">
        <f t="shared" ref="CO2665:DL2665" si="5026">CO1094</f>
        <v>0</v>
      </c>
      <c r="CP2665" s="179">
        <f t="shared" si="5026"/>
        <v>0</v>
      </c>
      <c r="CQ2665" s="179">
        <f t="shared" si="5026"/>
        <v>0</v>
      </c>
      <c r="CR2665" s="179">
        <f t="shared" si="5026"/>
        <v>0</v>
      </c>
      <c r="CS2665" s="179">
        <f t="shared" si="5026"/>
        <v>0</v>
      </c>
      <c r="CT2665" s="179">
        <f t="shared" si="5026"/>
        <v>0</v>
      </c>
      <c r="CU2665" s="179">
        <f t="shared" si="5026"/>
        <v>0</v>
      </c>
      <c r="CV2665" s="179">
        <f t="shared" si="5026"/>
        <v>0</v>
      </c>
      <c r="CW2665" s="179">
        <f t="shared" si="5026"/>
        <v>0</v>
      </c>
      <c r="CX2665" s="179">
        <f t="shared" si="5026"/>
        <v>0</v>
      </c>
      <c r="CY2665" s="179">
        <f t="shared" si="5026"/>
        <v>0</v>
      </c>
      <c r="CZ2665" s="179">
        <f t="shared" si="5026"/>
        <v>0</v>
      </c>
      <c r="DA2665" s="179">
        <f t="shared" si="5026"/>
        <v>0</v>
      </c>
      <c r="DB2665" s="179">
        <f t="shared" si="5026"/>
        <v>0</v>
      </c>
      <c r="DC2665" s="179">
        <f t="shared" si="5026"/>
        <v>0</v>
      </c>
      <c r="DD2665" s="179">
        <f t="shared" si="5026"/>
        <v>0</v>
      </c>
      <c r="DE2665" s="179">
        <f t="shared" si="5026"/>
        <v>0</v>
      </c>
      <c r="DF2665" s="179">
        <f t="shared" si="5026"/>
        <v>0</v>
      </c>
      <c r="DG2665" s="179">
        <f t="shared" si="5026"/>
        <v>0</v>
      </c>
      <c r="DH2665" s="179">
        <f t="shared" si="5026"/>
        <v>0</v>
      </c>
      <c r="DI2665" s="179">
        <f t="shared" si="5026"/>
        <v>0</v>
      </c>
      <c r="DJ2665" s="179">
        <f t="shared" si="5026"/>
        <v>0</v>
      </c>
      <c r="DK2665" s="179">
        <f t="shared" si="5026"/>
        <v>0</v>
      </c>
      <c r="DL2665" s="179">
        <f t="shared" si="5026"/>
        <v>0</v>
      </c>
    </row>
    <row r="2666" spans="1:116" x14ac:dyDescent="0.4">
      <c r="B2666" t="s">
        <v>332</v>
      </c>
      <c r="D2666" t="s">
        <v>391</v>
      </c>
      <c r="E2666" s="8" t="str">
        <f t="shared" si="4983"/>
        <v>2666 WCAR-IS</v>
      </c>
      <c r="G2666" s="191" t="str">
        <f>SUBSTITUTE(TRIM(MID(G2652, SEARCH("-", G2652) + 1, LEN(G2652))),":","")</f>
        <v>IS driven</v>
      </c>
      <c r="H2666" s="12"/>
      <c r="I2666" s="60"/>
      <c r="J2666" s="60"/>
      <c r="K2666" s="15"/>
      <c r="L2666" s="15"/>
      <c r="M2666" s="15"/>
      <c r="N2666" s="15"/>
      <c r="O2666" s="15"/>
      <c r="P2666" s="15"/>
      <c r="R2666" s="15"/>
      <c r="CN2666" s="60"/>
      <c r="CO2666" s="8"/>
      <c r="CP2666" s="8"/>
      <c r="CQ2666" s="8"/>
      <c r="CR2666" s="8"/>
      <c r="CS2666" s="8"/>
      <c r="CT2666" s="8"/>
      <c r="CU2666" s="8"/>
      <c r="CV2666" s="8"/>
      <c r="CW2666" s="8"/>
      <c r="CX2666" s="8"/>
      <c r="CY2666" s="8"/>
      <c r="CZ2666" s="8"/>
      <c r="DA2666" s="8"/>
      <c r="DB2666" s="8"/>
      <c r="DC2666" s="8"/>
      <c r="DD2666" s="8"/>
      <c r="DE2666" s="8"/>
      <c r="DF2666" s="8"/>
      <c r="DG2666" s="8"/>
      <c r="DH2666" s="8"/>
      <c r="DI2666" s="8"/>
      <c r="DJ2666" s="8"/>
      <c r="DK2666" s="8"/>
      <c r="DL2666" s="8"/>
    </row>
    <row r="2667" spans="1:116" x14ac:dyDescent="0.4">
      <c r="B2667" t="s">
        <v>332</v>
      </c>
      <c r="D2667" t="s">
        <v>391</v>
      </c>
      <c r="E2667" s="8" t="str">
        <f t="shared" si="4983"/>
        <v>2667 WCAR-IS</v>
      </c>
      <c r="G2667" s="136" t="str">
        <f t="shared" si="5017"/>
        <v>Secondary revenue driver</v>
      </c>
      <c r="H2667" s="12"/>
      <c r="I2667" s="60"/>
      <c r="J2667" s="60"/>
      <c r="K2667" s="15"/>
      <c r="L2667" s="15"/>
      <c r="M2667" s="15"/>
      <c r="N2667" s="15"/>
      <c r="O2667" s="15"/>
      <c r="P2667" s="15"/>
      <c r="R2667" s="15"/>
      <c r="S2667" s="212" t="str">
        <f>ADDRESS(ROW(S2657),COLUMN(S2657),2)</f>
        <v>S$2657</v>
      </c>
      <c r="T2667" s="212" t="str">
        <f t="shared" ref="T2667:CE2667" si="5027">ADDRESS(ROW(T2657),COLUMN(T2657),2)</f>
        <v>T$2657</v>
      </c>
      <c r="U2667" s="212" t="str">
        <f t="shared" si="5027"/>
        <v>U$2657</v>
      </c>
      <c r="V2667" s="212" t="str">
        <f t="shared" si="5027"/>
        <v>V$2657</v>
      </c>
      <c r="W2667" s="212" t="str">
        <f t="shared" si="5027"/>
        <v>W$2657</v>
      </c>
      <c r="X2667" s="212" t="str">
        <f t="shared" si="5027"/>
        <v>X$2657</v>
      </c>
      <c r="Y2667" s="212" t="str">
        <f t="shared" si="5027"/>
        <v>Y$2657</v>
      </c>
      <c r="Z2667" s="212" t="str">
        <f t="shared" si="5027"/>
        <v>Z$2657</v>
      </c>
      <c r="AA2667" s="212" t="str">
        <f t="shared" si="5027"/>
        <v>AA$2657</v>
      </c>
      <c r="AB2667" s="212" t="str">
        <f t="shared" si="5027"/>
        <v>AB$2657</v>
      </c>
      <c r="AC2667" s="212" t="str">
        <f t="shared" si="5027"/>
        <v>AC$2657</v>
      </c>
      <c r="AD2667" s="212" t="str">
        <f t="shared" si="5027"/>
        <v>AD$2657</v>
      </c>
      <c r="AE2667" s="212" t="str">
        <f t="shared" si="5027"/>
        <v>AE$2657</v>
      </c>
      <c r="AF2667" s="212" t="str">
        <f t="shared" si="5027"/>
        <v>AF$2657</v>
      </c>
      <c r="AG2667" s="212" t="str">
        <f t="shared" si="5027"/>
        <v>AG$2657</v>
      </c>
      <c r="AH2667" s="212" t="str">
        <f t="shared" si="5027"/>
        <v>AH$2657</v>
      </c>
      <c r="AI2667" s="212" t="str">
        <f t="shared" si="5027"/>
        <v>AI$2657</v>
      </c>
      <c r="AJ2667" s="212" t="str">
        <f t="shared" si="5027"/>
        <v>AJ$2657</v>
      </c>
      <c r="AK2667" s="212" t="str">
        <f t="shared" si="5027"/>
        <v>AK$2657</v>
      </c>
      <c r="AL2667" s="212" t="str">
        <f t="shared" si="5027"/>
        <v>AL$2657</v>
      </c>
      <c r="AM2667" s="212" t="str">
        <f t="shared" si="5027"/>
        <v>AM$2657</v>
      </c>
      <c r="AN2667" s="212" t="str">
        <f t="shared" si="5027"/>
        <v>AN$2657</v>
      </c>
      <c r="AO2667" s="212" t="str">
        <f t="shared" si="5027"/>
        <v>AO$2657</v>
      </c>
      <c r="AP2667" s="212" t="str">
        <f t="shared" si="5027"/>
        <v>AP$2657</v>
      </c>
      <c r="AQ2667" s="212" t="str">
        <f t="shared" si="5027"/>
        <v>AQ$2657</v>
      </c>
      <c r="AR2667" s="212" t="str">
        <f t="shared" si="5027"/>
        <v>AR$2657</v>
      </c>
      <c r="AS2667" s="212" t="str">
        <f t="shared" si="5027"/>
        <v>AS$2657</v>
      </c>
      <c r="AT2667" s="212" t="str">
        <f t="shared" si="5027"/>
        <v>AT$2657</v>
      </c>
      <c r="AU2667" s="212" t="str">
        <f t="shared" si="5027"/>
        <v>AU$2657</v>
      </c>
      <c r="AV2667" s="212" t="str">
        <f t="shared" si="5027"/>
        <v>AV$2657</v>
      </c>
      <c r="AW2667" s="212" t="str">
        <f t="shared" si="5027"/>
        <v>AW$2657</v>
      </c>
      <c r="AX2667" s="212" t="str">
        <f t="shared" si="5027"/>
        <v>AX$2657</v>
      </c>
      <c r="AY2667" s="212" t="str">
        <f t="shared" si="5027"/>
        <v>AY$2657</v>
      </c>
      <c r="AZ2667" s="212" t="str">
        <f t="shared" si="5027"/>
        <v>AZ$2657</v>
      </c>
      <c r="BA2667" s="212" t="str">
        <f t="shared" si="5027"/>
        <v>BA$2657</v>
      </c>
      <c r="BB2667" s="212" t="str">
        <f t="shared" si="5027"/>
        <v>BB$2657</v>
      </c>
      <c r="BC2667" s="212" t="str">
        <f t="shared" si="5027"/>
        <v>BC$2657</v>
      </c>
      <c r="BD2667" s="212" t="str">
        <f t="shared" si="5027"/>
        <v>BD$2657</v>
      </c>
      <c r="BE2667" s="212" t="str">
        <f t="shared" si="5027"/>
        <v>BE$2657</v>
      </c>
      <c r="BF2667" s="212" t="str">
        <f t="shared" si="5027"/>
        <v>BF$2657</v>
      </c>
      <c r="BG2667" s="212" t="str">
        <f t="shared" si="5027"/>
        <v>BG$2657</v>
      </c>
      <c r="BH2667" s="212" t="str">
        <f t="shared" si="5027"/>
        <v>BH$2657</v>
      </c>
      <c r="BI2667" s="212" t="str">
        <f t="shared" si="5027"/>
        <v>BI$2657</v>
      </c>
      <c r="BJ2667" s="212" t="str">
        <f t="shared" si="5027"/>
        <v>BJ$2657</v>
      </c>
      <c r="BK2667" s="212" t="str">
        <f t="shared" si="5027"/>
        <v>BK$2657</v>
      </c>
      <c r="BL2667" s="212" t="str">
        <f t="shared" si="5027"/>
        <v>BL$2657</v>
      </c>
      <c r="BM2667" s="212" t="str">
        <f t="shared" si="5027"/>
        <v>BM$2657</v>
      </c>
      <c r="BN2667" s="212" t="str">
        <f t="shared" si="5027"/>
        <v>BN$2657</v>
      </c>
      <c r="BO2667" s="212" t="str">
        <f t="shared" si="5027"/>
        <v>BO$2657</v>
      </c>
      <c r="BP2667" s="212" t="str">
        <f t="shared" si="5027"/>
        <v>BP$2657</v>
      </c>
      <c r="BQ2667" s="212" t="str">
        <f t="shared" si="5027"/>
        <v>BQ$2657</v>
      </c>
      <c r="BR2667" s="212" t="str">
        <f t="shared" si="5027"/>
        <v>BR$2657</v>
      </c>
      <c r="BS2667" s="212" t="str">
        <f t="shared" si="5027"/>
        <v>BS$2657</v>
      </c>
      <c r="BT2667" s="212" t="str">
        <f t="shared" si="5027"/>
        <v>BT$2657</v>
      </c>
      <c r="BU2667" s="212" t="str">
        <f t="shared" si="5027"/>
        <v>BU$2657</v>
      </c>
      <c r="BV2667" s="212" t="str">
        <f t="shared" si="5027"/>
        <v>BV$2657</v>
      </c>
      <c r="BW2667" s="212" t="str">
        <f t="shared" si="5027"/>
        <v>BW$2657</v>
      </c>
      <c r="BX2667" s="212" t="str">
        <f t="shared" si="5027"/>
        <v>BX$2657</v>
      </c>
      <c r="BY2667" s="212" t="str">
        <f t="shared" si="5027"/>
        <v>BY$2657</v>
      </c>
      <c r="BZ2667" s="212" t="str">
        <f t="shared" si="5027"/>
        <v>BZ$2657</v>
      </c>
      <c r="CA2667" s="212" t="str">
        <f t="shared" si="5027"/>
        <v>CA$2657</v>
      </c>
      <c r="CB2667" s="212" t="str">
        <f t="shared" si="5027"/>
        <v>CB$2657</v>
      </c>
      <c r="CC2667" s="212" t="str">
        <f t="shared" si="5027"/>
        <v>CC$2657</v>
      </c>
      <c r="CD2667" s="212" t="str">
        <f t="shared" si="5027"/>
        <v>CD$2657</v>
      </c>
      <c r="CE2667" s="212" t="str">
        <f t="shared" si="5027"/>
        <v>CE$2657</v>
      </c>
      <c r="CF2667" s="212" t="str">
        <f t="shared" ref="CF2667:CL2667" si="5028">ADDRESS(ROW(CF2657),COLUMN(CF2657),2)</f>
        <v>CF$2657</v>
      </c>
      <c r="CG2667" s="212" t="str">
        <f t="shared" si="5028"/>
        <v>CG$2657</v>
      </c>
      <c r="CH2667" s="212" t="str">
        <f t="shared" si="5028"/>
        <v>CH$2657</v>
      </c>
      <c r="CI2667" s="212" t="str">
        <f t="shared" si="5028"/>
        <v>CI$2657</v>
      </c>
      <c r="CJ2667" s="212" t="str">
        <f t="shared" si="5028"/>
        <v>CJ$2657</v>
      </c>
      <c r="CK2667" s="212" t="str">
        <f t="shared" si="5028"/>
        <v>CK$2657</v>
      </c>
      <c r="CL2667" s="212" t="str">
        <f t="shared" si="5028"/>
        <v>CL$2657</v>
      </c>
      <c r="CN2667" s="60"/>
      <c r="CO2667" s="212" t="str">
        <f t="shared" ref="CO2667:DL2667" si="5029">ADDRESS(ROW(CO1141),COLUMN(CO1141),2)</f>
        <v>CO$1141</v>
      </c>
      <c r="CP2667" s="212" t="str">
        <f t="shared" si="5029"/>
        <v>CP$1141</v>
      </c>
      <c r="CQ2667" s="212" t="str">
        <f t="shared" si="5029"/>
        <v>CQ$1141</v>
      </c>
      <c r="CR2667" s="212" t="str">
        <f t="shared" si="5029"/>
        <v>CR$1141</v>
      </c>
      <c r="CS2667" s="212" t="str">
        <f t="shared" si="5029"/>
        <v>CS$1141</v>
      </c>
      <c r="CT2667" s="212" t="str">
        <f t="shared" si="5029"/>
        <v>CT$1141</v>
      </c>
      <c r="CU2667" s="212" t="str">
        <f t="shared" si="5029"/>
        <v>CU$1141</v>
      </c>
      <c r="CV2667" s="212" t="str">
        <f t="shared" si="5029"/>
        <v>CV$1141</v>
      </c>
      <c r="CW2667" s="212" t="str">
        <f t="shared" si="5029"/>
        <v>CW$1141</v>
      </c>
      <c r="CX2667" s="212" t="str">
        <f t="shared" si="5029"/>
        <v>CX$1141</v>
      </c>
      <c r="CY2667" s="212" t="str">
        <f t="shared" si="5029"/>
        <v>CY$1141</v>
      </c>
      <c r="CZ2667" s="212" t="str">
        <f t="shared" si="5029"/>
        <v>CZ$1141</v>
      </c>
      <c r="DA2667" s="212" t="str">
        <f t="shared" si="5029"/>
        <v>DA$1141</v>
      </c>
      <c r="DB2667" s="212" t="str">
        <f t="shared" si="5029"/>
        <v>DB$1141</v>
      </c>
      <c r="DC2667" s="212" t="str">
        <f t="shared" si="5029"/>
        <v>DC$1141</v>
      </c>
      <c r="DD2667" s="212" t="str">
        <f t="shared" si="5029"/>
        <v>DD$1141</v>
      </c>
      <c r="DE2667" s="212" t="str">
        <f t="shared" si="5029"/>
        <v>DE$1141</v>
      </c>
      <c r="DF2667" s="212" t="str">
        <f t="shared" si="5029"/>
        <v>DF$1141</v>
      </c>
      <c r="DG2667" s="212" t="str">
        <f t="shared" si="5029"/>
        <v>DG$1141</v>
      </c>
      <c r="DH2667" s="212" t="str">
        <f t="shared" si="5029"/>
        <v>DH$1141</v>
      </c>
      <c r="DI2667" s="212" t="str">
        <f t="shared" si="5029"/>
        <v>DI$1141</v>
      </c>
      <c r="DJ2667" s="212" t="str">
        <f t="shared" si="5029"/>
        <v>DJ$1141</v>
      </c>
      <c r="DK2667" s="212" t="str">
        <f t="shared" si="5029"/>
        <v>DK$1141</v>
      </c>
      <c r="DL2667" s="212" t="str">
        <f t="shared" si="5029"/>
        <v>DL$1141</v>
      </c>
    </row>
    <row r="2668" spans="1:116" x14ac:dyDescent="0.4">
      <c r="B2668" t="s">
        <v>332</v>
      </c>
      <c r="D2668" t="s">
        <v>391</v>
      </c>
      <c r="E2668" s="8" t="str">
        <f t="shared" ref="E2668" si="5030">ROW()&amp;" "&amp;D2668</f>
        <v>2668 WCAR-IS</v>
      </c>
      <c r="G2668" s="136" t="str">
        <f t="shared" si="5017"/>
        <v>Secondary volume driver</v>
      </c>
      <c r="H2668" s="12"/>
      <c r="I2668" s="60"/>
      <c r="J2668" s="60"/>
      <c r="K2668" s="15"/>
      <c r="L2668" s="15"/>
      <c r="M2668" s="15"/>
      <c r="N2668" s="15"/>
      <c r="O2668" s="15"/>
      <c r="P2668" s="15"/>
      <c r="R2668" s="15"/>
      <c r="S2668" s="179" t="str">
        <f t="shared" ref="S2668:AX2668" si="5031">S2651</f>
        <v>S$19</v>
      </c>
      <c r="T2668" s="179" t="str">
        <f t="shared" si="5031"/>
        <v>T$19</v>
      </c>
      <c r="U2668" s="179" t="str">
        <f t="shared" si="5031"/>
        <v>U$19</v>
      </c>
      <c r="V2668" s="179" t="str">
        <f t="shared" si="5031"/>
        <v>V$19</v>
      </c>
      <c r="W2668" s="179" t="str">
        <f t="shared" si="5031"/>
        <v>W$19</v>
      </c>
      <c r="X2668" s="179" t="str">
        <f t="shared" si="5031"/>
        <v>X$19</v>
      </c>
      <c r="Y2668" s="179" t="str">
        <f t="shared" si="5031"/>
        <v>Y$19</v>
      </c>
      <c r="Z2668" s="179" t="str">
        <f t="shared" si="5031"/>
        <v>Z$19</v>
      </c>
      <c r="AA2668" s="179" t="str">
        <f t="shared" si="5031"/>
        <v>AA$19</v>
      </c>
      <c r="AB2668" s="179" t="str">
        <f t="shared" si="5031"/>
        <v>AB$19</v>
      </c>
      <c r="AC2668" s="179" t="str">
        <f t="shared" si="5031"/>
        <v>AC$19</v>
      </c>
      <c r="AD2668" s="179" t="str">
        <f t="shared" si="5031"/>
        <v>AD$19</v>
      </c>
      <c r="AE2668" s="179" t="str">
        <f t="shared" si="5031"/>
        <v>AE$19</v>
      </c>
      <c r="AF2668" s="179" t="str">
        <f t="shared" si="5031"/>
        <v>AF$19</v>
      </c>
      <c r="AG2668" s="179" t="str">
        <f t="shared" si="5031"/>
        <v>AG$19</v>
      </c>
      <c r="AH2668" s="179" t="str">
        <f t="shared" si="5031"/>
        <v>AH$19</v>
      </c>
      <c r="AI2668" s="179" t="str">
        <f t="shared" si="5031"/>
        <v>AI$19</v>
      </c>
      <c r="AJ2668" s="179" t="str">
        <f t="shared" si="5031"/>
        <v>AJ$19</v>
      </c>
      <c r="AK2668" s="179" t="str">
        <f t="shared" si="5031"/>
        <v>AK$19</v>
      </c>
      <c r="AL2668" s="179" t="str">
        <f t="shared" si="5031"/>
        <v>AL$19</v>
      </c>
      <c r="AM2668" s="179" t="str">
        <f t="shared" si="5031"/>
        <v>AM$19</v>
      </c>
      <c r="AN2668" s="179" t="str">
        <f t="shared" si="5031"/>
        <v>AN$19</v>
      </c>
      <c r="AO2668" s="179" t="str">
        <f t="shared" si="5031"/>
        <v>AO$19</v>
      </c>
      <c r="AP2668" s="179" t="str">
        <f t="shared" si="5031"/>
        <v>AP$19</v>
      </c>
      <c r="AQ2668" s="179" t="str">
        <f t="shared" si="5031"/>
        <v>AQ$19</v>
      </c>
      <c r="AR2668" s="179" t="str">
        <f t="shared" si="5031"/>
        <v>AR$19</v>
      </c>
      <c r="AS2668" s="179" t="str">
        <f t="shared" si="5031"/>
        <v>AS$19</v>
      </c>
      <c r="AT2668" s="179" t="str">
        <f t="shared" si="5031"/>
        <v>AT$19</v>
      </c>
      <c r="AU2668" s="179" t="str">
        <f t="shared" si="5031"/>
        <v>AU$19</v>
      </c>
      <c r="AV2668" s="179" t="str">
        <f t="shared" si="5031"/>
        <v>AV$19</v>
      </c>
      <c r="AW2668" s="179" t="str">
        <f t="shared" si="5031"/>
        <v>AW$19</v>
      </c>
      <c r="AX2668" s="179" t="str">
        <f t="shared" si="5031"/>
        <v>AX$19</v>
      </c>
      <c r="AY2668" s="179" t="str">
        <f t="shared" ref="AY2668:CD2668" si="5032">AY2651</f>
        <v>AY$19</v>
      </c>
      <c r="AZ2668" s="179" t="str">
        <f t="shared" si="5032"/>
        <v>AZ$19</v>
      </c>
      <c r="BA2668" s="179" t="str">
        <f t="shared" si="5032"/>
        <v>BA$19</v>
      </c>
      <c r="BB2668" s="179" t="str">
        <f t="shared" si="5032"/>
        <v>BB$19</v>
      </c>
      <c r="BC2668" s="179" t="str">
        <f t="shared" si="5032"/>
        <v>BC$19</v>
      </c>
      <c r="BD2668" s="179" t="str">
        <f t="shared" si="5032"/>
        <v>BD$19</v>
      </c>
      <c r="BE2668" s="179" t="str">
        <f t="shared" si="5032"/>
        <v>BE$19</v>
      </c>
      <c r="BF2668" s="179" t="str">
        <f t="shared" si="5032"/>
        <v>BF$19</v>
      </c>
      <c r="BG2668" s="179" t="str">
        <f t="shared" si="5032"/>
        <v>BG$19</v>
      </c>
      <c r="BH2668" s="179" t="str">
        <f t="shared" si="5032"/>
        <v>BH$19</v>
      </c>
      <c r="BI2668" s="179" t="str">
        <f t="shared" si="5032"/>
        <v>BI$19</v>
      </c>
      <c r="BJ2668" s="179" t="str">
        <f t="shared" si="5032"/>
        <v>BJ$19</v>
      </c>
      <c r="BK2668" s="179" t="str">
        <f t="shared" si="5032"/>
        <v>BK$19</v>
      </c>
      <c r="BL2668" s="179" t="str">
        <f t="shared" si="5032"/>
        <v>BL$19</v>
      </c>
      <c r="BM2668" s="179" t="str">
        <f t="shared" si="5032"/>
        <v>BM$19</v>
      </c>
      <c r="BN2668" s="179" t="str">
        <f t="shared" si="5032"/>
        <v>BN$19</v>
      </c>
      <c r="BO2668" s="179" t="str">
        <f t="shared" si="5032"/>
        <v>BO$19</v>
      </c>
      <c r="BP2668" s="179" t="str">
        <f t="shared" si="5032"/>
        <v>BP$19</v>
      </c>
      <c r="BQ2668" s="179" t="str">
        <f t="shared" si="5032"/>
        <v>BQ$19</v>
      </c>
      <c r="BR2668" s="179" t="str">
        <f t="shared" si="5032"/>
        <v>BR$19</v>
      </c>
      <c r="BS2668" s="179" t="str">
        <f t="shared" si="5032"/>
        <v>BS$19</v>
      </c>
      <c r="BT2668" s="179" t="str">
        <f t="shared" si="5032"/>
        <v>BT$19</v>
      </c>
      <c r="BU2668" s="179" t="str">
        <f t="shared" si="5032"/>
        <v>BU$19</v>
      </c>
      <c r="BV2668" s="179" t="str">
        <f t="shared" si="5032"/>
        <v>BV$19</v>
      </c>
      <c r="BW2668" s="179" t="str">
        <f t="shared" si="5032"/>
        <v>BW$19</v>
      </c>
      <c r="BX2668" s="179" t="str">
        <f t="shared" si="5032"/>
        <v>BX$19</v>
      </c>
      <c r="BY2668" s="179" t="str">
        <f t="shared" si="5032"/>
        <v>BY$19</v>
      </c>
      <c r="BZ2668" s="179" t="str">
        <f t="shared" si="5032"/>
        <v>BZ$19</v>
      </c>
      <c r="CA2668" s="179" t="str">
        <f t="shared" si="5032"/>
        <v>CA$19</v>
      </c>
      <c r="CB2668" s="179" t="str">
        <f t="shared" si="5032"/>
        <v>CB$19</v>
      </c>
      <c r="CC2668" s="179" t="str">
        <f t="shared" si="5032"/>
        <v>CC$19</v>
      </c>
      <c r="CD2668" s="179" t="str">
        <f t="shared" si="5032"/>
        <v>CD$19</v>
      </c>
      <c r="CE2668" s="179" t="str">
        <f t="shared" ref="CE2668:CL2668" si="5033">CE2651</f>
        <v>CE$19</v>
      </c>
      <c r="CF2668" s="179" t="str">
        <f t="shared" si="5033"/>
        <v>CF$19</v>
      </c>
      <c r="CG2668" s="179" t="str">
        <f t="shared" si="5033"/>
        <v>CG$19</v>
      </c>
      <c r="CH2668" s="179" t="str">
        <f t="shared" si="5033"/>
        <v>CH$19</v>
      </c>
      <c r="CI2668" s="179" t="str">
        <f t="shared" si="5033"/>
        <v>CI$19</v>
      </c>
      <c r="CJ2668" s="179" t="str">
        <f t="shared" si="5033"/>
        <v>CJ$19</v>
      </c>
      <c r="CK2668" s="179" t="str">
        <f t="shared" si="5033"/>
        <v>CK$19</v>
      </c>
      <c r="CL2668" s="179" t="str">
        <f t="shared" si="5033"/>
        <v>CL$19</v>
      </c>
      <c r="CN2668" s="60"/>
      <c r="CO2668" s="179">
        <f t="shared" ref="CO2668:DL2668" si="5034">CO1097</f>
        <v>0</v>
      </c>
      <c r="CP2668" s="179">
        <f t="shared" si="5034"/>
        <v>0</v>
      </c>
      <c r="CQ2668" s="179">
        <f t="shared" si="5034"/>
        <v>0</v>
      </c>
      <c r="CR2668" s="179">
        <f t="shared" si="5034"/>
        <v>0</v>
      </c>
      <c r="CS2668" s="179">
        <f t="shared" si="5034"/>
        <v>0</v>
      </c>
      <c r="CT2668" s="179">
        <f t="shared" si="5034"/>
        <v>0</v>
      </c>
      <c r="CU2668" s="179">
        <f t="shared" si="5034"/>
        <v>0</v>
      </c>
      <c r="CV2668" s="179">
        <f t="shared" si="5034"/>
        <v>0</v>
      </c>
      <c r="CW2668" s="179">
        <f t="shared" si="5034"/>
        <v>0</v>
      </c>
      <c r="CX2668" s="179">
        <f t="shared" si="5034"/>
        <v>0</v>
      </c>
      <c r="CY2668" s="179">
        <f t="shared" si="5034"/>
        <v>0</v>
      </c>
      <c r="CZ2668" s="179">
        <f t="shared" si="5034"/>
        <v>0</v>
      </c>
      <c r="DA2668" s="179">
        <f t="shared" si="5034"/>
        <v>0</v>
      </c>
      <c r="DB2668" s="179">
        <f t="shared" si="5034"/>
        <v>0</v>
      </c>
      <c r="DC2668" s="179">
        <f t="shared" si="5034"/>
        <v>0</v>
      </c>
      <c r="DD2668" s="179">
        <f t="shared" si="5034"/>
        <v>0</v>
      </c>
      <c r="DE2668" s="179">
        <f t="shared" si="5034"/>
        <v>0</v>
      </c>
      <c r="DF2668" s="179">
        <f t="shared" si="5034"/>
        <v>0</v>
      </c>
      <c r="DG2668" s="179">
        <f t="shared" si="5034"/>
        <v>0</v>
      </c>
      <c r="DH2668" s="179">
        <f t="shared" si="5034"/>
        <v>0</v>
      </c>
      <c r="DI2668" s="179">
        <f t="shared" si="5034"/>
        <v>0</v>
      </c>
      <c r="DJ2668" s="179">
        <f t="shared" si="5034"/>
        <v>0</v>
      </c>
      <c r="DK2668" s="179">
        <f t="shared" si="5034"/>
        <v>0</v>
      </c>
      <c r="DL2668" s="179">
        <f t="shared" si="5034"/>
        <v>0</v>
      </c>
    </row>
    <row r="2669" spans="1:116" x14ac:dyDescent="0.4">
      <c r="E2669" s="8"/>
      <c r="H2669" s="12"/>
      <c r="I2669" s="60"/>
      <c r="J2669" s="60"/>
      <c r="K2669" s="15"/>
      <c r="L2669" s="15"/>
      <c r="M2669" s="15"/>
      <c r="N2669" s="15"/>
      <c r="O2669" s="15"/>
      <c r="P2669" s="15"/>
      <c r="R2669" s="15"/>
      <c r="S2669" s="76"/>
      <c r="T2669" s="76"/>
      <c r="U2669" s="76"/>
      <c r="V2669" s="76"/>
      <c r="W2669" s="76"/>
      <c r="X2669" s="76"/>
      <c r="Y2669" s="76"/>
      <c r="Z2669" s="76"/>
      <c r="AA2669" s="76"/>
      <c r="AB2669" s="76"/>
      <c r="AC2669" s="76"/>
      <c r="AD2669" s="76"/>
      <c r="AE2669" s="76"/>
      <c r="AF2669" s="76"/>
      <c r="AG2669" s="76"/>
      <c r="AH2669" s="76"/>
      <c r="AI2669" s="76"/>
      <c r="AJ2669" s="76"/>
      <c r="AK2669" s="76"/>
      <c r="AL2669" s="76"/>
      <c r="AM2669" s="76"/>
      <c r="AN2669" s="76"/>
      <c r="AO2669" s="76"/>
      <c r="AP2669" s="76"/>
      <c r="AQ2669" s="76"/>
      <c r="AR2669" s="76"/>
      <c r="AS2669" s="76"/>
      <c r="AT2669" s="76"/>
      <c r="AU2669" s="76"/>
      <c r="AV2669" s="76"/>
      <c r="AW2669" s="76"/>
      <c r="AX2669" s="76"/>
      <c r="AY2669" s="76"/>
      <c r="AZ2669" s="76"/>
      <c r="BA2669" s="76"/>
      <c r="BB2669" s="76"/>
      <c r="BC2669" s="76"/>
      <c r="BD2669" s="76"/>
      <c r="BE2669" s="76"/>
      <c r="BF2669" s="76"/>
      <c r="BG2669" s="76"/>
      <c r="BH2669" s="76"/>
      <c r="BI2669" s="76"/>
      <c r="BJ2669" s="76"/>
      <c r="BK2669" s="76"/>
      <c r="BL2669" s="76"/>
      <c r="BM2669" s="76"/>
      <c r="BN2669" s="76"/>
      <c r="BO2669" s="76"/>
      <c r="BP2669" s="76"/>
      <c r="BQ2669" s="76"/>
      <c r="BR2669" s="76"/>
      <c r="BS2669" s="76"/>
      <c r="BT2669" s="76"/>
      <c r="BU2669" s="76"/>
      <c r="BV2669" s="76"/>
      <c r="BW2669" s="76"/>
      <c r="BX2669" s="76"/>
      <c r="BY2669" s="76"/>
      <c r="BZ2669" s="76"/>
      <c r="CA2669" s="76"/>
      <c r="CB2669" s="76"/>
      <c r="CC2669" s="76"/>
      <c r="CD2669" s="76"/>
      <c r="CE2669" s="76"/>
      <c r="CF2669" s="76"/>
      <c r="CG2669" s="76"/>
      <c r="CH2669" s="76"/>
      <c r="CI2669" s="76"/>
      <c r="CJ2669" s="76"/>
      <c r="CK2669" s="76"/>
      <c r="CL2669" s="76"/>
      <c r="CN2669" s="60"/>
      <c r="CO2669" s="76"/>
      <c r="CP2669" s="76"/>
      <c r="CQ2669" s="76"/>
      <c r="CR2669" s="76"/>
      <c r="CS2669" s="76"/>
      <c r="CT2669" s="76"/>
      <c r="CU2669" s="76"/>
      <c r="CV2669" s="76"/>
      <c r="CW2669" s="76"/>
      <c r="CX2669" s="76"/>
      <c r="CY2669" s="76"/>
      <c r="CZ2669" s="76"/>
      <c r="DA2669" s="76"/>
      <c r="DB2669" s="76"/>
      <c r="DC2669" s="76"/>
      <c r="DD2669" s="76"/>
      <c r="DE2669" s="76"/>
      <c r="DF2669" s="76"/>
      <c r="DG2669" s="76"/>
      <c r="DH2669" s="76"/>
      <c r="DI2669" s="76"/>
      <c r="DJ2669" s="76"/>
      <c r="DK2669" s="76"/>
      <c r="DL2669" s="76"/>
    </row>
    <row r="2670" spans="1:116" x14ac:dyDescent="0.4">
      <c r="A2670" s="174"/>
      <c r="E2670" s="8"/>
      <c r="G2670" s="175" t="s">
        <v>490</v>
      </c>
      <c r="H2670" s="174"/>
      <c r="I2670" s="176"/>
      <c r="J2670" s="176"/>
      <c r="K2670" s="197"/>
      <c r="L2670" s="197"/>
      <c r="M2670" s="197"/>
      <c r="N2670" s="197"/>
      <c r="O2670" s="197"/>
      <c r="P2670" s="197"/>
      <c r="R2670" s="198"/>
      <c r="S2670" s="174"/>
      <c r="T2670" s="174"/>
      <c r="U2670" s="174"/>
      <c r="V2670" s="174"/>
      <c r="W2670" s="174"/>
      <c r="X2670" s="174"/>
      <c r="Y2670" s="174"/>
      <c r="Z2670" s="174"/>
      <c r="AA2670" s="174"/>
      <c r="AB2670" s="174"/>
      <c r="AC2670" s="174"/>
      <c r="AD2670" s="174"/>
      <c r="AE2670" s="174"/>
      <c r="AF2670" s="174"/>
      <c r="AG2670" s="174"/>
      <c r="AH2670" s="174"/>
      <c r="AI2670" s="174"/>
      <c r="AJ2670" s="174"/>
      <c r="AK2670" s="174"/>
      <c r="AL2670" s="174"/>
      <c r="AM2670" s="174"/>
      <c r="AN2670" s="174"/>
      <c r="AO2670" s="174"/>
      <c r="AP2670" s="174"/>
      <c r="AQ2670" s="174"/>
      <c r="AR2670" s="174"/>
      <c r="AS2670" s="174"/>
      <c r="AT2670" s="174"/>
      <c r="AU2670" s="174"/>
      <c r="AV2670" s="174"/>
      <c r="AW2670" s="174"/>
      <c r="AX2670" s="174"/>
      <c r="AY2670" s="174"/>
      <c r="AZ2670" s="174"/>
      <c r="BA2670" s="174"/>
      <c r="BB2670" s="174"/>
      <c r="BC2670" s="174"/>
      <c r="BD2670" s="174"/>
      <c r="BE2670" s="174"/>
      <c r="BF2670" s="174"/>
      <c r="BG2670" s="174"/>
      <c r="BH2670" s="174"/>
      <c r="BI2670" s="174"/>
      <c r="BJ2670" s="174"/>
      <c r="BK2670" s="174"/>
      <c r="BL2670" s="174"/>
      <c r="BM2670" s="174"/>
      <c r="BN2670" s="174"/>
      <c r="BO2670" s="174"/>
      <c r="BP2670" s="174"/>
      <c r="BQ2670" s="174"/>
      <c r="BR2670" s="174"/>
      <c r="BS2670" s="174"/>
      <c r="BT2670" s="174"/>
      <c r="BU2670" s="174"/>
      <c r="BV2670" s="174"/>
      <c r="BW2670" s="174"/>
      <c r="BX2670" s="174"/>
      <c r="BY2670" s="174"/>
      <c r="BZ2670" s="174"/>
      <c r="CA2670" s="174"/>
      <c r="CB2670" s="174"/>
      <c r="CC2670" s="174"/>
      <c r="CD2670" s="174"/>
      <c r="CE2670" s="174"/>
      <c r="CF2670" s="174"/>
      <c r="CG2670" s="174"/>
      <c r="CH2670" s="174"/>
      <c r="CI2670" s="174"/>
      <c r="CJ2670" s="174"/>
      <c r="CK2670" s="174"/>
      <c r="CL2670" s="174"/>
      <c r="CN2670" s="176"/>
      <c r="CO2670" s="174"/>
      <c r="CP2670" s="174"/>
      <c r="CQ2670" s="174"/>
      <c r="CR2670" s="174"/>
      <c r="CS2670" s="174"/>
      <c r="CT2670" s="174"/>
      <c r="CU2670" s="174"/>
      <c r="CV2670" s="174"/>
      <c r="CW2670" s="174"/>
      <c r="CX2670" s="174"/>
      <c r="CY2670" s="174"/>
      <c r="CZ2670" s="174"/>
      <c r="DA2670" s="174"/>
      <c r="DB2670" s="174"/>
      <c r="DC2670" s="174"/>
      <c r="DD2670" s="174"/>
      <c r="DE2670" s="174"/>
      <c r="DF2670" s="174"/>
      <c r="DG2670" s="174"/>
      <c r="DH2670" s="174"/>
      <c r="DI2670" s="174"/>
      <c r="DJ2670" s="174"/>
      <c r="DK2670" s="174"/>
      <c r="DL2670" s="174"/>
    </row>
    <row r="2671" spans="1:116" x14ac:dyDescent="0.4">
      <c r="A2671" s="174"/>
      <c r="E2671" s="8"/>
      <c r="G2671" s="175" t="s">
        <v>492</v>
      </c>
      <c r="H2671" s="174"/>
      <c r="I2671" s="176"/>
      <c r="J2671" s="176"/>
      <c r="K2671" s="197"/>
      <c r="L2671" s="197"/>
      <c r="M2671" s="197"/>
      <c r="N2671" s="197"/>
      <c r="O2671" s="197"/>
      <c r="P2671" s="197"/>
      <c r="R2671" s="198"/>
      <c r="S2671" s="174"/>
      <c r="T2671" s="174"/>
      <c r="U2671" s="174"/>
      <c r="V2671" s="174"/>
      <c r="W2671" s="174"/>
      <c r="X2671" s="174"/>
      <c r="Y2671" s="174"/>
      <c r="Z2671" s="174"/>
      <c r="AA2671" s="174"/>
      <c r="AB2671" s="174"/>
      <c r="AC2671" s="174"/>
      <c r="AD2671" s="174"/>
      <c r="AE2671" s="174"/>
      <c r="AF2671" s="174"/>
      <c r="AG2671" s="174"/>
      <c r="AH2671" s="174"/>
      <c r="AI2671" s="174"/>
      <c r="AJ2671" s="174"/>
      <c r="AK2671" s="174"/>
      <c r="AL2671" s="174"/>
      <c r="AM2671" s="174"/>
      <c r="AN2671" s="174"/>
      <c r="AO2671" s="174"/>
      <c r="AP2671" s="174"/>
      <c r="AQ2671" s="174"/>
      <c r="AR2671" s="174"/>
      <c r="AS2671" s="174"/>
      <c r="AT2671" s="174"/>
      <c r="AU2671" s="174"/>
      <c r="AV2671" s="174"/>
      <c r="AW2671" s="174"/>
      <c r="AX2671" s="174"/>
      <c r="AY2671" s="174"/>
      <c r="AZ2671" s="174"/>
      <c r="BA2671" s="174"/>
      <c r="BB2671" s="174"/>
      <c r="BC2671" s="174"/>
      <c r="BD2671" s="174"/>
      <c r="BE2671" s="174"/>
      <c r="BF2671" s="174"/>
      <c r="BG2671" s="174"/>
      <c r="BH2671" s="174"/>
      <c r="BI2671" s="174"/>
      <c r="BJ2671" s="174"/>
      <c r="BK2671" s="174"/>
      <c r="BL2671" s="174"/>
      <c r="BM2671" s="174"/>
      <c r="BN2671" s="174"/>
      <c r="BO2671" s="174"/>
      <c r="BP2671" s="174"/>
      <c r="BQ2671" s="174"/>
      <c r="BR2671" s="174"/>
      <c r="BS2671" s="174"/>
      <c r="BT2671" s="174"/>
      <c r="BU2671" s="174"/>
      <c r="BV2671" s="174"/>
      <c r="BW2671" s="174"/>
      <c r="BX2671" s="174"/>
      <c r="BY2671" s="174"/>
      <c r="BZ2671" s="174"/>
      <c r="CA2671" s="174"/>
      <c r="CB2671" s="174"/>
      <c r="CC2671" s="174"/>
      <c r="CD2671" s="174"/>
      <c r="CE2671" s="174"/>
      <c r="CF2671" s="174"/>
      <c r="CG2671" s="174"/>
      <c r="CH2671" s="174"/>
      <c r="CI2671" s="174"/>
      <c r="CJ2671" s="174"/>
      <c r="CK2671" s="174"/>
      <c r="CL2671" s="174"/>
      <c r="CN2671" s="176"/>
      <c r="CO2671" s="174"/>
      <c r="CP2671" s="174"/>
      <c r="CQ2671" s="174"/>
      <c r="CR2671" s="174"/>
      <c r="CS2671" s="174"/>
      <c r="CT2671" s="174"/>
      <c r="CU2671" s="174"/>
      <c r="CV2671" s="174"/>
      <c r="CW2671" s="174"/>
      <c r="CX2671" s="174"/>
      <c r="CY2671" s="174"/>
      <c r="CZ2671" s="174"/>
      <c r="DA2671" s="174"/>
      <c r="DB2671" s="174"/>
      <c r="DC2671" s="174"/>
      <c r="DD2671" s="174"/>
      <c r="DE2671" s="174"/>
      <c r="DF2671" s="174"/>
      <c r="DG2671" s="174"/>
      <c r="DH2671" s="174"/>
      <c r="DI2671" s="174"/>
      <c r="DJ2671" s="174"/>
      <c r="DK2671" s="174"/>
      <c r="DL2671" s="174"/>
    </row>
    <row r="2672" spans="1:116" x14ac:dyDescent="0.4">
      <c r="A2672" s="174"/>
      <c r="E2672" s="8"/>
      <c r="G2672" s="175" t="s">
        <v>461</v>
      </c>
      <c r="H2672" s="174"/>
      <c r="I2672" s="176"/>
      <c r="J2672" s="176"/>
      <c r="K2672" s="197"/>
      <c r="L2672" s="197"/>
      <c r="M2672" s="197"/>
      <c r="N2672" s="197"/>
      <c r="O2672" s="197"/>
      <c r="P2672" s="197"/>
      <c r="R2672" s="198"/>
      <c r="S2672" s="199" t="str">
        <f t="shared" ref="S2672:AX2672" si="5035">S$20</f>
        <v>S$16</v>
      </c>
      <c r="T2672" s="199" t="str">
        <f t="shared" si="5035"/>
        <v>T$16</v>
      </c>
      <c r="U2672" s="199" t="str">
        <f t="shared" si="5035"/>
        <v>U$16</v>
      </c>
      <c r="V2672" s="199" t="str">
        <f t="shared" si="5035"/>
        <v>V$16</v>
      </c>
      <c r="W2672" s="199" t="str">
        <f t="shared" si="5035"/>
        <v>W$16</v>
      </c>
      <c r="X2672" s="199" t="str">
        <f t="shared" si="5035"/>
        <v>X$16</v>
      </c>
      <c r="Y2672" s="199" t="str">
        <f t="shared" si="5035"/>
        <v>Y$16</v>
      </c>
      <c r="Z2672" s="199" t="str">
        <f t="shared" si="5035"/>
        <v>Z$16</v>
      </c>
      <c r="AA2672" s="199" t="str">
        <f t="shared" si="5035"/>
        <v>AA$16</v>
      </c>
      <c r="AB2672" s="199" t="str">
        <f t="shared" si="5035"/>
        <v>AB$16</v>
      </c>
      <c r="AC2672" s="199" t="str">
        <f t="shared" si="5035"/>
        <v>AC$16</v>
      </c>
      <c r="AD2672" s="199" t="str">
        <f t="shared" si="5035"/>
        <v>AD$16</v>
      </c>
      <c r="AE2672" s="199" t="str">
        <f t="shared" si="5035"/>
        <v>AE$16</v>
      </c>
      <c r="AF2672" s="199" t="str">
        <f t="shared" si="5035"/>
        <v>AF$16</v>
      </c>
      <c r="AG2672" s="199" t="str">
        <f t="shared" si="5035"/>
        <v>AG$16</v>
      </c>
      <c r="AH2672" s="199" t="str">
        <f t="shared" si="5035"/>
        <v>AH$16</v>
      </c>
      <c r="AI2672" s="199" t="str">
        <f t="shared" si="5035"/>
        <v>AI$16</v>
      </c>
      <c r="AJ2672" s="199" t="str">
        <f t="shared" si="5035"/>
        <v>AJ$16</v>
      </c>
      <c r="AK2672" s="199" t="str">
        <f t="shared" si="5035"/>
        <v>AK$16</v>
      </c>
      <c r="AL2672" s="199" t="str">
        <f t="shared" si="5035"/>
        <v>AL$16</v>
      </c>
      <c r="AM2672" s="199" t="str">
        <f t="shared" si="5035"/>
        <v>AM$16</v>
      </c>
      <c r="AN2672" s="199" t="str">
        <f t="shared" si="5035"/>
        <v>AN$16</v>
      </c>
      <c r="AO2672" s="199" t="str">
        <f t="shared" si="5035"/>
        <v>AO$16</v>
      </c>
      <c r="AP2672" s="199" t="str">
        <f t="shared" si="5035"/>
        <v>AP$16</v>
      </c>
      <c r="AQ2672" s="199" t="str">
        <f t="shared" si="5035"/>
        <v>AQ$16</v>
      </c>
      <c r="AR2672" s="199" t="str">
        <f t="shared" si="5035"/>
        <v>AR$16</v>
      </c>
      <c r="AS2672" s="199" t="str">
        <f t="shared" si="5035"/>
        <v>AS$16</v>
      </c>
      <c r="AT2672" s="199" t="str">
        <f t="shared" si="5035"/>
        <v>AT$16</v>
      </c>
      <c r="AU2672" s="199" t="str">
        <f t="shared" si="5035"/>
        <v>AU$16</v>
      </c>
      <c r="AV2672" s="199" t="str">
        <f t="shared" si="5035"/>
        <v>AV$16</v>
      </c>
      <c r="AW2672" s="199" t="str">
        <f t="shared" si="5035"/>
        <v>AW$16</v>
      </c>
      <c r="AX2672" s="199" t="str">
        <f t="shared" si="5035"/>
        <v>AX$16</v>
      </c>
      <c r="AY2672" s="199" t="str">
        <f t="shared" ref="AY2672:CD2672" si="5036">AY$20</f>
        <v>AY$16</v>
      </c>
      <c r="AZ2672" s="199" t="str">
        <f t="shared" si="5036"/>
        <v>AZ$16</v>
      </c>
      <c r="BA2672" s="199" t="str">
        <f t="shared" si="5036"/>
        <v>BA$16</v>
      </c>
      <c r="BB2672" s="199" t="str">
        <f t="shared" si="5036"/>
        <v>BB$16</v>
      </c>
      <c r="BC2672" s="199" t="str">
        <f t="shared" si="5036"/>
        <v>BC$16</v>
      </c>
      <c r="BD2672" s="199" t="str">
        <f t="shared" si="5036"/>
        <v>BD$16</v>
      </c>
      <c r="BE2672" s="199" t="str">
        <f t="shared" si="5036"/>
        <v>BE$16</v>
      </c>
      <c r="BF2672" s="199" t="str">
        <f t="shared" si="5036"/>
        <v>BF$16</v>
      </c>
      <c r="BG2672" s="199" t="str">
        <f t="shared" si="5036"/>
        <v>BG$16</v>
      </c>
      <c r="BH2672" s="199" t="str">
        <f t="shared" si="5036"/>
        <v>BH$16</v>
      </c>
      <c r="BI2672" s="199" t="str">
        <f t="shared" si="5036"/>
        <v>BI$16</v>
      </c>
      <c r="BJ2672" s="199" t="str">
        <f t="shared" si="5036"/>
        <v>BJ$16</v>
      </c>
      <c r="BK2672" s="199" t="str">
        <f t="shared" si="5036"/>
        <v>BK$16</v>
      </c>
      <c r="BL2672" s="199" t="str">
        <f t="shared" si="5036"/>
        <v>BL$16</v>
      </c>
      <c r="BM2672" s="199" t="str">
        <f t="shared" si="5036"/>
        <v>BM$16</v>
      </c>
      <c r="BN2672" s="199" t="str">
        <f t="shared" si="5036"/>
        <v>BN$16</v>
      </c>
      <c r="BO2672" s="199" t="str">
        <f t="shared" si="5036"/>
        <v>BO$16</v>
      </c>
      <c r="BP2672" s="199" t="str">
        <f t="shared" si="5036"/>
        <v>BP$16</v>
      </c>
      <c r="BQ2672" s="199" t="str">
        <f t="shared" si="5036"/>
        <v>BQ$16</v>
      </c>
      <c r="BR2672" s="199" t="str">
        <f t="shared" si="5036"/>
        <v>BR$16</v>
      </c>
      <c r="BS2672" s="199" t="str">
        <f t="shared" si="5036"/>
        <v>BS$16</v>
      </c>
      <c r="BT2672" s="199" t="str">
        <f t="shared" si="5036"/>
        <v>BT$16</v>
      </c>
      <c r="BU2672" s="199" t="str">
        <f t="shared" si="5036"/>
        <v>BU$16</v>
      </c>
      <c r="BV2672" s="199" t="str">
        <f t="shared" si="5036"/>
        <v>BV$16</v>
      </c>
      <c r="BW2672" s="199" t="str">
        <f t="shared" si="5036"/>
        <v>BW$16</v>
      </c>
      <c r="BX2672" s="199" t="str">
        <f t="shared" si="5036"/>
        <v>BX$16</v>
      </c>
      <c r="BY2672" s="199" t="str">
        <f t="shared" si="5036"/>
        <v>BY$16</v>
      </c>
      <c r="BZ2672" s="199" t="str">
        <f t="shared" si="5036"/>
        <v>BZ$16</v>
      </c>
      <c r="CA2672" s="199" t="str">
        <f t="shared" si="5036"/>
        <v>CA$16</v>
      </c>
      <c r="CB2672" s="199" t="str">
        <f t="shared" si="5036"/>
        <v>CB$16</v>
      </c>
      <c r="CC2672" s="199" t="str">
        <f t="shared" si="5036"/>
        <v>CC$16</v>
      </c>
      <c r="CD2672" s="199" t="str">
        <f t="shared" si="5036"/>
        <v>CD$16</v>
      </c>
      <c r="CE2672" s="199" t="str">
        <f t="shared" ref="CE2672:CL2672" si="5037">CE$20</f>
        <v>CE$16</v>
      </c>
      <c r="CF2672" s="199" t="str">
        <f t="shared" si="5037"/>
        <v>CF$16</v>
      </c>
      <c r="CG2672" s="199" t="str">
        <f t="shared" si="5037"/>
        <v>CG$16</v>
      </c>
      <c r="CH2672" s="199" t="str">
        <f t="shared" si="5037"/>
        <v>CH$16</v>
      </c>
      <c r="CI2672" s="199" t="str">
        <f t="shared" si="5037"/>
        <v>CI$16</v>
      </c>
      <c r="CJ2672" s="199" t="str">
        <f t="shared" si="5037"/>
        <v>CJ$16</v>
      </c>
      <c r="CK2672" s="199" t="str">
        <f t="shared" si="5037"/>
        <v>CK$16</v>
      </c>
      <c r="CL2672" s="199" t="str">
        <f t="shared" si="5037"/>
        <v>CL$16</v>
      </c>
      <c r="CN2672" s="176"/>
      <c r="CO2672" s="199" t="str">
        <f t="shared" ref="CO2672:DL2672" si="5038">CO$20</f>
        <v>CO$16</v>
      </c>
      <c r="CP2672" s="199" t="str">
        <f t="shared" si="5038"/>
        <v>CP$16</v>
      </c>
      <c r="CQ2672" s="199" t="str">
        <f t="shared" si="5038"/>
        <v>CQ$16</v>
      </c>
      <c r="CR2672" s="199" t="str">
        <f t="shared" si="5038"/>
        <v>CR$16</v>
      </c>
      <c r="CS2672" s="199" t="str">
        <f t="shared" si="5038"/>
        <v>CS$16</v>
      </c>
      <c r="CT2672" s="199" t="str">
        <f t="shared" si="5038"/>
        <v>CT$16</v>
      </c>
      <c r="CU2672" s="199" t="str">
        <f t="shared" si="5038"/>
        <v>CU$16</v>
      </c>
      <c r="CV2672" s="199" t="str">
        <f t="shared" si="5038"/>
        <v>CV$16</v>
      </c>
      <c r="CW2672" s="199" t="str">
        <f t="shared" si="5038"/>
        <v>CW$16</v>
      </c>
      <c r="CX2672" s="199" t="str">
        <f t="shared" si="5038"/>
        <v>CX$16</v>
      </c>
      <c r="CY2672" s="199" t="str">
        <f t="shared" si="5038"/>
        <v>CY$16</v>
      </c>
      <c r="CZ2672" s="199" t="str">
        <f t="shared" si="5038"/>
        <v>CZ$16</v>
      </c>
      <c r="DA2672" s="199" t="str">
        <f t="shared" si="5038"/>
        <v>DA$16</v>
      </c>
      <c r="DB2672" s="199" t="str">
        <f t="shared" si="5038"/>
        <v>DB$16</v>
      </c>
      <c r="DC2672" s="199" t="str">
        <f t="shared" si="5038"/>
        <v>DC$16</v>
      </c>
      <c r="DD2672" s="199" t="str">
        <f t="shared" si="5038"/>
        <v>DD$16</v>
      </c>
      <c r="DE2672" s="199" t="str">
        <f t="shared" si="5038"/>
        <v>DE$16</v>
      </c>
      <c r="DF2672" s="199" t="str">
        <f t="shared" si="5038"/>
        <v>DF$16</v>
      </c>
      <c r="DG2672" s="199" t="str">
        <f t="shared" si="5038"/>
        <v>DG$16</v>
      </c>
      <c r="DH2672" s="199" t="str">
        <f t="shared" si="5038"/>
        <v>DH$16</v>
      </c>
      <c r="DI2672" s="199" t="str">
        <f t="shared" si="5038"/>
        <v>DI$16</v>
      </c>
      <c r="DJ2672" s="199" t="str">
        <f t="shared" si="5038"/>
        <v>DJ$16</v>
      </c>
      <c r="DK2672" s="199" t="str">
        <f t="shared" si="5038"/>
        <v>DK$16</v>
      </c>
      <c r="DL2672" s="199" t="str">
        <f t="shared" si="5038"/>
        <v>DL$16</v>
      </c>
    </row>
    <row r="2673" spans="1:116" x14ac:dyDescent="0.4">
      <c r="A2673" s="174"/>
      <c r="E2673" s="8"/>
      <c r="G2673" s="175" t="s">
        <v>462</v>
      </c>
      <c r="H2673" s="200"/>
      <c r="I2673" s="201"/>
      <c r="J2673" s="201"/>
      <c r="K2673" s="202"/>
      <c r="L2673" s="202"/>
      <c r="M2673" s="202"/>
      <c r="N2673" s="202"/>
      <c r="O2673" s="202"/>
      <c r="P2673" s="202"/>
      <c r="R2673" s="202"/>
      <c r="S2673" s="199" t="str">
        <f t="shared" ref="S2673:AX2673" si="5039">S$21</f>
        <v>S$17</v>
      </c>
      <c r="T2673" s="199" t="str">
        <f t="shared" si="5039"/>
        <v>T$17</v>
      </c>
      <c r="U2673" s="199" t="str">
        <f t="shared" si="5039"/>
        <v>U$17</v>
      </c>
      <c r="V2673" s="199" t="str">
        <f t="shared" si="5039"/>
        <v>V$17</v>
      </c>
      <c r="W2673" s="199" t="str">
        <f t="shared" si="5039"/>
        <v>W$17</v>
      </c>
      <c r="X2673" s="199" t="str">
        <f t="shared" si="5039"/>
        <v>X$17</v>
      </c>
      <c r="Y2673" s="199" t="str">
        <f t="shared" si="5039"/>
        <v>Y$17</v>
      </c>
      <c r="Z2673" s="199" t="str">
        <f t="shared" si="5039"/>
        <v>Z$17</v>
      </c>
      <c r="AA2673" s="199" t="str">
        <f t="shared" si="5039"/>
        <v>AA$17</v>
      </c>
      <c r="AB2673" s="199" t="str">
        <f t="shared" si="5039"/>
        <v>AB$17</v>
      </c>
      <c r="AC2673" s="199" t="str">
        <f t="shared" si="5039"/>
        <v>AC$17</v>
      </c>
      <c r="AD2673" s="199" t="str">
        <f t="shared" si="5039"/>
        <v>AD$17</v>
      </c>
      <c r="AE2673" s="199" t="str">
        <f t="shared" si="5039"/>
        <v>AE$17</v>
      </c>
      <c r="AF2673" s="199" t="str">
        <f t="shared" si="5039"/>
        <v>AF$17</v>
      </c>
      <c r="AG2673" s="199" t="str">
        <f t="shared" si="5039"/>
        <v>AG$17</v>
      </c>
      <c r="AH2673" s="199" t="str">
        <f t="shared" si="5039"/>
        <v>AH$17</v>
      </c>
      <c r="AI2673" s="199" t="str">
        <f t="shared" si="5039"/>
        <v>AI$17</v>
      </c>
      <c r="AJ2673" s="199" t="str">
        <f t="shared" si="5039"/>
        <v>AJ$17</v>
      </c>
      <c r="AK2673" s="199" t="str">
        <f t="shared" si="5039"/>
        <v>AK$17</v>
      </c>
      <c r="AL2673" s="199" t="str">
        <f t="shared" si="5039"/>
        <v>AL$17</v>
      </c>
      <c r="AM2673" s="199" t="str">
        <f t="shared" si="5039"/>
        <v>AM$17</v>
      </c>
      <c r="AN2673" s="199" t="str">
        <f t="shared" si="5039"/>
        <v>AN$17</v>
      </c>
      <c r="AO2673" s="199" t="str">
        <f t="shared" si="5039"/>
        <v>AO$17</v>
      </c>
      <c r="AP2673" s="199" t="str">
        <f t="shared" si="5039"/>
        <v>AP$17</v>
      </c>
      <c r="AQ2673" s="199" t="str">
        <f t="shared" si="5039"/>
        <v>AQ$17</v>
      </c>
      <c r="AR2673" s="199" t="str">
        <f t="shared" si="5039"/>
        <v>AR$17</v>
      </c>
      <c r="AS2673" s="199" t="str">
        <f t="shared" si="5039"/>
        <v>AS$17</v>
      </c>
      <c r="AT2673" s="199" t="str">
        <f t="shared" si="5039"/>
        <v>AT$17</v>
      </c>
      <c r="AU2673" s="199" t="str">
        <f t="shared" si="5039"/>
        <v>AU$17</v>
      </c>
      <c r="AV2673" s="199" t="str">
        <f t="shared" si="5039"/>
        <v>AV$17</v>
      </c>
      <c r="AW2673" s="199" t="str">
        <f t="shared" si="5039"/>
        <v>AW$17</v>
      </c>
      <c r="AX2673" s="199" t="str">
        <f t="shared" si="5039"/>
        <v>AX$17</v>
      </c>
      <c r="AY2673" s="199" t="str">
        <f t="shared" ref="AY2673:CD2673" si="5040">AY$21</f>
        <v>AY$17</v>
      </c>
      <c r="AZ2673" s="199" t="str">
        <f t="shared" si="5040"/>
        <v>AZ$17</v>
      </c>
      <c r="BA2673" s="199" t="str">
        <f t="shared" si="5040"/>
        <v>BA$17</v>
      </c>
      <c r="BB2673" s="199" t="str">
        <f t="shared" si="5040"/>
        <v>BB$17</v>
      </c>
      <c r="BC2673" s="199" t="str">
        <f t="shared" si="5040"/>
        <v>BC$17</v>
      </c>
      <c r="BD2673" s="199" t="str">
        <f t="shared" si="5040"/>
        <v>BD$17</v>
      </c>
      <c r="BE2673" s="199" t="str">
        <f t="shared" si="5040"/>
        <v>BE$17</v>
      </c>
      <c r="BF2673" s="199" t="str">
        <f t="shared" si="5040"/>
        <v>BF$17</v>
      </c>
      <c r="BG2673" s="199" t="str">
        <f t="shared" si="5040"/>
        <v>BG$17</v>
      </c>
      <c r="BH2673" s="199" t="str">
        <f t="shared" si="5040"/>
        <v>BH$17</v>
      </c>
      <c r="BI2673" s="199" t="str">
        <f t="shared" si="5040"/>
        <v>BI$17</v>
      </c>
      <c r="BJ2673" s="199" t="str">
        <f t="shared" si="5040"/>
        <v>BJ$17</v>
      </c>
      <c r="BK2673" s="199" t="str">
        <f t="shared" si="5040"/>
        <v>BK$17</v>
      </c>
      <c r="BL2673" s="199" t="str">
        <f t="shared" si="5040"/>
        <v>BL$17</v>
      </c>
      <c r="BM2673" s="199" t="str">
        <f t="shared" si="5040"/>
        <v>BM$17</v>
      </c>
      <c r="BN2673" s="199" t="str">
        <f t="shared" si="5040"/>
        <v>BN$17</v>
      </c>
      <c r="BO2673" s="199" t="str">
        <f t="shared" si="5040"/>
        <v>BO$17</v>
      </c>
      <c r="BP2673" s="199" t="str">
        <f t="shared" si="5040"/>
        <v>BP$17</v>
      </c>
      <c r="BQ2673" s="199" t="str">
        <f t="shared" si="5040"/>
        <v>BQ$17</v>
      </c>
      <c r="BR2673" s="199" t="str">
        <f t="shared" si="5040"/>
        <v>BR$17</v>
      </c>
      <c r="BS2673" s="199" t="str">
        <f t="shared" si="5040"/>
        <v>BS$17</v>
      </c>
      <c r="BT2673" s="199" t="str">
        <f t="shared" si="5040"/>
        <v>BT$17</v>
      </c>
      <c r="BU2673" s="199" t="str">
        <f t="shared" si="5040"/>
        <v>BU$17</v>
      </c>
      <c r="BV2673" s="199" t="str">
        <f t="shared" si="5040"/>
        <v>BV$17</v>
      </c>
      <c r="BW2673" s="199" t="str">
        <f t="shared" si="5040"/>
        <v>BW$17</v>
      </c>
      <c r="BX2673" s="199" t="str">
        <f t="shared" si="5040"/>
        <v>BX$17</v>
      </c>
      <c r="BY2673" s="199" t="str">
        <f t="shared" si="5040"/>
        <v>BY$17</v>
      </c>
      <c r="BZ2673" s="199" t="str">
        <f t="shared" si="5040"/>
        <v>BZ$17</v>
      </c>
      <c r="CA2673" s="199" t="str">
        <f t="shared" si="5040"/>
        <v>CA$17</v>
      </c>
      <c r="CB2673" s="199" t="str">
        <f t="shared" si="5040"/>
        <v>CB$17</v>
      </c>
      <c r="CC2673" s="199" t="str">
        <f t="shared" si="5040"/>
        <v>CC$17</v>
      </c>
      <c r="CD2673" s="199" t="str">
        <f t="shared" si="5040"/>
        <v>CD$17</v>
      </c>
      <c r="CE2673" s="199" t="str">
        <f t="shared" ref="CE2673:CL2673" si="5041">CE$21</f>
        <v>CE$17</v>
      </c>
      <c r="CF2673" s="199" t="str">
        <f t="shared" si="5041"/>
        <v>CF$17</v>
      </c>
      <c r="CG2673" s="199" t="str">
        <f t="shared" si="5041"/>
        <v>CG$17</v>
      </c>
      <c r="CH2673" s="199" t="str">
        <f t="shared" si="5041"/>
        <v>CH$17</v>
      </c>
      <c r="CI2673" s="199" t="str">
        <f t="shared" si="5041"/>
        <v>CI$17</v>
      </c>
      <c r="CJ2673" s="199" t="str">
        <f t="shared" si="5041"/>
        <v>CJ$17</v>
      </c>
      <c r="CK2673" s="199" t="str">
        <f t="shared" si="5041"/>
        <v>CK$17</v>
      </c>
      <c r="CL2673" s="199" t="str">
        <f t="shared" si="5041"/>
        <v>CL$17</v>
      </c>
      <c r="CN2673" s="201"/>
      <c r="CO2673" s="199" t="str">
        <f t="shared" ref="CO2673:DL2673" si="5042">CO$21</f>
        <v>CO$17</v>
      </c>
      <c r="CP2673" s="199" t="str">
        <f t="shared" si="5042"/>
        <v>CP$17</v>
      </c>
      <c r="CQ2673" s="199" t="str">
        <f t="shared" si="5042"/>
        <v>CQ$17</v>
      </c>
      <c r="CR2673" s="199" t="str">
        <f t="shared" si="5042"/>
        <v>CR$17</v>
      </c>
      <c r="CS2673" s="199" t="str">
        <f t="shared" si="5042"/>
        <v>CS$17</v>
      </c>
      <c r="CT2673" s="199" t="str">
        <f t="shared" si="5042"/>
        <v>CT$17</v>
      </c>
      <c r="CU2673" s="199" t="str">
        <f t="shared" si="5042"/>
        <v>CU$17</v>
      </c>
      <c r="CV2673" s="199" t="str">
        <f t="shared" si="5042"/>
        <v>CV$17</v>
      </c>
      <c r="CW2673" s="199" t="str">
        <f t="shared" si="5042"/>
        <v>CW$17</v>
      </c>
      <c r="CX2673" s="199" t="str">
        <f t="shared" si="5042"/>
        <v>CX$17</v>
      </c>
      <c r="CY2673" s="199" t="str">
        <f t="shared" si="5042"/>
        <v>CY$17</v>
      </c>
      <c r="CZ2673" s="199" t="str">
        <f t="shared" si="5042"/>
        <v>CZ$17</v>
      </c>
      <c r="DA2673" s="199" t="str">
        <f t="shared" si="5042"/>
        <v>DA$17</v>
      </c>
      <c r="DB2673" s="199" t="str">
        <f t="shared" si="5042"/>
        <v>DB$17</v>
      </c>
      <c r="DC2673" s="199" t="str">
        <f t="shared" si="5042"/>
        <v>DC$17</v>
      </c>
      <c r="DD2673" s="199" t="str">
        <f t="shared" si="5042"/>
        <v>DD$17</v>
      </c>
      <c r="DE2673" s="199" t="str">
        <f t="shared" si="5042"/>
        <v>DE$17</v>
      </c>
      <c r="DF2673" s="199" t="str">
        <f t="shared" si="5042"/>
        <v>DF$17</v>
      </c>
      <c r="DG2673" s="199" t="str">
        <f t="shared" si="5042"/>
        <v>DG$17</v>
      </c>
      <c r="DH2673" s="199" t="str">
        <f t="shared" si="5042"/>
        <v>DH$17</v>
      </c>
      <c r="DI2673" s="199" t="str">
        <f t="shared" si="5042"/>
        <v>DI$17</v>
      </c>
      <c r="DJ2673" s="199" t="str">
        <f t="shared" si="5042"/>
        <v>DJ$17</v>
      </c>
      <c r="DK2673" s="199" t="str">
        <f t="shared" si="5042"/>
        <v>DK$17</v>
      </c>
      <c r="DL2673" s="199" t="str">
        <f t="shared" si="5042"/>
        <v>DL$17</v>
      </c>
    </row>
    <row r="2674" spans="1:116" x14ac:dyDescent="0.4">
      <c r="A2674" s="174"/>
      <c r="E2674" s="8"/>
      <c r="G2674" s="175" t="s">
        <v>491</v>
      </c>
      <c r="H2674" s="200"/>
      <c r="I2674" s="201"/>
      <c r="J2674" s="201"/>
      <c r="K2674" s="202"/>
      <c r="L2674" s="202"/>
      <c r="M2674" s="202"/>
      <c r="N2674" s="202"/>
      <c r="O2674" s="202"/>
      <c r="P2674" s="202"/>
      <c r="R2674" s="202"/>
      <c r="S2674" s="190"/>
      <c r="T2674" s="190"/>
      <c r="U2674" s="190"/>
      <c r="V2674" s="190"/>
      <c r="W2674" s="190"/>
      <c r="X2674" s="190"/>
      <c r="Y2674" s="190"/>
      <c r="Z2674" s="190"/>
      <c r="AA2674" s="190"/>
      <c r="AB2674" s="190"/>
      <c r="AC2674" s="190"/>
      <c r="AD2674" s="190"/>
      <c r="AE2674" s="190"/>
      <c r="AF2674" s="190"/>
      <c r="AG2674" s="190"/>
      <c r="AH2674" s="190"/>
      <c r="AI2674" s="190"/>
      <c r="AJ2674" s="190"/>
      <c r="AK2674" s="190"/>
      <c r="AL2674" s="190"/>
      <c r="AM2674" s="190"/>
      <c r="AN2674" s="190"/>
      <c r="AO2674" s="190"/>
      <c r="AP2674" s="190"/>
      <c r="AQ2674" s="190"/>
      <c r="AR2674" s="190"/>
      <c r="AS2674" s="190"/>
      <c r="AT2674" s="190"/>
      <c r="AU2674" s="190"/>
      <c r="AV2674" s="190"/>
      <c r="AW2674" s="190"/>
      <c r="AX2674" s="190"/>
      <c r="AY2674" s="190"/>
      <c r="AZ2674" s="190"/>
      <c r="BA2674" s="190"/>
      <c r="BB2674" s="190"/>
      <c r="BC2674" s="190"/>
      <c r="BD2674" s="190"/>
      <c r="BE2674" s="190"/>
      <c r="BF2674" s="190"/>
      <c r="BG2674" s="190"/>
      <c r="BH2674" s="190"/>
      <c r="BI2674" s="190"/>
      <c r="BJ2674" s="190"/>
      <c r="BK2674" s="190"/>
      <c r="BL2674" s="190"/>
      <c r="BM2674" s="190"/>
      <c r="BN2674" s="190"/>
      <c r="BO2674" s="190"/>
      <c r="BP2674" s="190"/>
      <c r="BQ2674" s="190"/>
      <c r="BR2674" s="190"/>
      <c r="BS2674" s="190"/>
      <c r="BT2674" s="190"/>
      <c r="BU2674" s="190"/>
      <c r="BV2674" s="190"/>
      <c r="BW2674" s="190"/>
      <c r="BX2674" s="190"/>
      <c r="BY2674" s="190"/>
      <c r="BZ2674" s="190"/>
      <c r="CA2674" s="190"/>
      <c r="CB2674" s="190"/>
      <c r="CC2674" s="190"/>
      <c r="CD2674" s="190"/>
      <c r="CE2674" s="190"/>
      <c r="CF2674" s="190"/>
      <c r="CG2674" s="190"/>
      <c r="CH2674" s="190"/>
      <c r="CI2674" s="190"/>
      <c r="CJ2674" s="190"/>
      <c r="CK2674" s="190"/>
      <c r="CL2674" s="190"/>
      <c r="CN2674" s="201"/>
      <c r="CO2674" s="190"/>
      <c r="CP2674" s="190"/>
      <c r="CQ2674" s="190"/>
      <c r="CR2674" s="190"/>
      <c r="CS2674" s="190"/>
      <c r="CT2674" s="190"/>
      <c r="CU2674" s="190"/>
      <c r="CV2674" s="190"/>
      <c r="CW2674" s="190"/>
      <c r="CX2674" s="190"/>
      <c r="CY2674" s="190"/>
      <c r="CZ2674" s="190"/>
      <c r="DA2674" s="190"/>
      <c r="DB2674" s="190"/>
      <c r="DC2674" s="190"/>
      <c r="DD2674" s="190"/>
      <c r="DE2674" s="190"/>
      <c r="DF2674" s="190"/>
      <c r="DG2674" s="190"/>
      <c r="DH2674" s="190"/>
      <c r="DI2674" s="190"/>
      <c r="DJ2674" s="190"/>
      <c r="DK2674" s="190"/>
      <c r="DL2674" s="190"/>
    </row>
    <row r="2675" spans="1:116" x14ac:dyDescent="0.4">
      <c r="A2675" s="174"/>
      <c r="E2675" s="8"/>
      <c r="G2675" s="175" t="s">
        <v>505</v>
      </c>
      <c r="H2675" s="200"/>
      <c r="I2675" s="201"/>
      <c r="J2675" s="201"/>
      <c r="K2675" s="202"/>
      <c r="L2675" s="202"/>
      <c r="M2675" s="202"/>
      <c r="N2675" s="202"/>
      <c r="O2675" s="202"/>
      <c r="P2675" s="202"/>
      <c r="R2675" s="202"/>
      <c r="S2675" s="190"/>
      <c r="T2675" s="190"/>
      <c r="U2675" s="190"/>
      <c r="V2675" s="190"/>
      <c r="W2675" s="190"/>
      <c r="X2675" s="190"/>
      <c r="Y2675" s="190"/>
      <c r="Z2675" s="190"/>
      <c r="AA2675" s="190"/>
      <c r="AB2675" s="190"/>
      <c r="AC2675" s="190"/>
      <c r="AD2675" s="190"/>
      <c r="AE2675" s="190"/>
      <c r="AF2675" s="190"/>
      <c r="AG2675" s="190"/>
      <c r="AH2675" s="190"/>
      <c r="AI2675" s="190"/>
      <c r="AJ2675" s="190"/>
      <c r="AK2675" s="190"/>
      <c r="AL2675" s="190"/>
      <c r="AM2675" s="190"/>
      <c r="AN2675" s="190"/>
      <c r="AO2675" s="190"/>
      <c r="AP2675" s="190"/>
      <c r="AQ2675" s="190"/>
      <c r="AR2675" s="190"/>
      <c r="AS2675" s="190"/>
      <c r="AT2675" s="190"/>
      <c r="AU2675" s="190"/>
      <c r="AV2675" s="190"/>
      <c r="AW2675" s="190"/>
      <c r="AX2675" s="190"/>
      <c r="AY2675" s="190"/>
      <c r="AZ2675" s="190"/>
      <c r="BA2675" s="190"/>
      <c r="BB2675" s="190"/>
      <c r="BC2675" s="190"/>
      <c r="BD2675" s="190"/>
      <c r="BE2675" s="190"/>
      <c r="BF2675" s="190"/>
      <c r="BG2675" s="190"/>
      <c r="BH2675" s="190"/>
      <c r="BI2675" s="190"/>
      <c r="BJ2675" s="190"/>
      <c r="BK2675" s="190"/>
      <c r="BL2675" s="190"/>
      <c r="BM2675" s="190"/>
      <c r="BN2675" s="190"/>
      <c r="BO2675" s="190"/>
      <c r="BP2675" s="190"/>
      <c r="BQ2675" s="190"/>
      <c r="BR2675" s="190"/>
      <c r="BS2675" s="190"/>
      <c r="BT2675" s="190"/>
      <c r="BU2675" s="190"/>
      <c r="BV2675" s="190"/>
      <c r="BW2675" s="190"/>
      <c r="BX2675" s="190"/>
      <c r="BY2675" s="190"/>
      <c r="BZ2675" s="190"/>
      <c r="CA2675" s="190"/>
      <c r="CB2675" s="190"/>
      <c r="CC2675" s="190"/>
      <c r="CD2675" s="190"/>
      <c r="CE2675" s="190"/>
      <c r="CF2675" s="190"/>
      <c r="CG2675" s="190"/>
      <c r="CH2675" s="190"/>
      <c r="CI2675" s="190"/>
      <c r="CJ2675" s="190"/>
      <c r="CK2675" s="190"/>
      <c r="CL2675" s="190"/>
      <c r="CN2675" s="201"/>
      <c r="CO2675" s="190"/>
      <c r="CP2675" s="190"/>
      <c r="CQ2675" s="190"/>
      <c r="CR2675" s="190"/>
      <c r="CS2675" s="190"/>
      <c r="CT2675" s="190"/>
      <c r="CU2675" s="190"/>
      <c r="CV2675" s="190"/>
      <c r="CW2675" s="190"/>
      <c r="CX2675" s="190"/>
      <c r="CY2675" s="190"/>
      <c r="CZ2675" s="190"/>
      <c r="DA2675" s="190"/>
      <c r="DB2675" s="190"/>
      <c r="DC2675" s="190"/>
      <c r="DD2675" s="190"/>
      <c r="DE2675" s="190"/>
      <c r="DF2675" s="190"/>
      <c r="DG2675" s="190"/>
      <c r="DH2675" s="190"/>
      <c r="DI2675" s="190"/>
      <c r="DJ2675" s="190"/>
      <c r="DK2675" s="190"/>
      <c r="DL2675" s="190"/>
    </row>
    <row r="2676" spans="1:116" x14ac:dyDescent="0.4">
      <c r="A2676" s="174"/>
      <c r="E2676" s="8"/>
      <c r="G2676" s="175" t="s">
        <v>463</v>
      </c>
      <c r="H2676" s="200"/>
      <c r="I2676" s="201"/>
      <c r="J2676" s="201"/>
      <c r="K2676" s="202"/>
      <c r="L2676" s="202"/>
      <c r="M2676" s="202"/>
      <c r="N2676" s="202"/>
      <c r="O2676" s="202"/>
      <c r="P2676" s="202"/>
      <c r="R2676" s="202"/>
      <c r="S2676" s="190" t="str">
        <f t="shared" ref="S2676:AX2676" si="5043">S$22</f>
        <v>S$18</v>
      </c>
      <c r="T2676" s="190" t="str">
        <f t="shared" si="5043"/>
        <v>T$18</v>
      </c>
      <c r="U2676" s="190" t="str">
        <f t="shared" si="5043"/>
        <v>U$18</v>
      </c>
      <c r="V2676" s="190" t="str">
        <f t="shared" si="5043"/>
        <v>V$18</v>
      </c>
      <c r="W2676" s="190" t="str">
        <f t="shared" si="5043"/>
        <v>W$18</v>
      </c>
      <c r="X2676" s="190" t="str">
        <f t="shared" si="5043"/>
        <v>X$18</v>
      </c>
      <c r="Y2676" s="190" t="str">
        <f t="shared" si="5043"/>
        <v>Y$18</v>
      </c>
      <c r="Z2676" s="190" t="str">
        <f t="shared" si="5043"/>
        <v>Z$18</v>
      </c>
      <c r="AA2676" s="190" t="str">
        <f t="shared" si="5043"/>
        <v>AA$18</v>
      </c>
      <c r="AB2676" s="190" t="str">
        <f t="shared" si="5043"/>
        <v>AB$18</v>
      </c>
      <c r="AC2676" s="190" t="str">
        <f t="shared" si="5043"/>
        <v>AC$18</v>
      </c>
      <c r="AD2676" s="190" t="str">
        <f t="shared" si="5043"/>
        <v>AD$18</v>
      </c>
      <c r="AE2676" s="190" t="str">
        <f t="shared" si="5043"/>
        <v>AE$18</v>
      </c>
      <c r="AF2676" s="190" t="str">
        <f t="shared" si="5043"/>
        <v>AF$18</v>
      </c>
      <c r="AG2676" s="190" t="str">
        <f t="shared" si="5043"/>
        <v>AG$18</v>
      </c>
      <c r="AH2676" s="190" t="str">
        <f t="shared" si="5043"/>
        <v>AH$18</v>
      </c>
      <c r="AI2676" s="190" t="str">
        <f t="shared" si="5043"/>
        <v>AI$18</v>
      </c>
      <c r="AJ2676" s="190" t="str">
        <f t="shared" si="5043"/>
        <v>AJ$18</v>
      </c>
      <c r="AK2676" s="190" t="str">
        <f t="shared" si="5043"/>
        <v>AK$18</v>
      </c>
      <c r="AL2676" s="190" t="str">
        <f t="shared" si="5043"/>
        <v>AL$18</v>
      </c>
      <c r="AM2676" s="190" t="str">
        <f t="shared" si="5043"/>
        <v>AM$18</v>
      </c>
      <c r="AN2676" s="190" t="str">
        <f t="shared" si="5043"/>
        <v>AN$18</v>
      </c>
      <c r="AO2676" s="190" t="str">
        <f t="shared" si="5043"/>
        <v>AO$18</v>
      </c>
      <c r="AP2676" s="190" t="str">
        <f t="shared" si="5043"/>
        <v>AP$18</v>
      </c>
      <c r="AQ2676" s="190" t="str">
        <f t="shared" si="5043"/>
        <v>AQ$18</v>
      </c>
      <c r="AR2676" s="190" t="str">
        <f t="shared" si="5043"/>
        <v>AR$18</v>
      </c>
      <c r="AS2676" s="190" t="str">
        <f t="shared" si="5043"/>
        <v>AS$18</v>
      </c>
      <c r="AT2676" s="190" t="str">
        <f t="shared" si="5043"/>
        <v>AT$18</v>
      </c>
      <c r="AU2676" s="190" t="str">
        <f t="shared" si="5043"/>
        <v>AU$18</v>
      </c>
      <c r="AV2676" s="190" t="str">
        <f t="shared" si="5043"/>
        <v>AV$18</v>
      </c>
      <c r="AW2676" s="190" t="str">
        <f t="shared" si="5043"/>
        <v>AW$18</v>
      </c>
      <c r="AX2676" s="190" t="str">
        <f t="shared" si="5043"/>
        <v>AX$18</v>
      </c>
      <c r="AY2676" s="190" t="str">
        <f t="shared" ref="AY2676:CD2676" si="5044">AY$22</f>
        <v>AY$18</v>
      </c>
      <c r="AZ2676" s="190" t="str">
        <f t="shared" si="5044"/>
        <v>AZ$18</v>
      </c>
      <c r="BA2676" s="190" t="str">
        <f t="shared" si="5044"/>
        <v>BA$18</v>
      </c>
      <c r="BB2676" s="190" t="str">
        <f t="shared" si="5044"/>
        <v>BB$18</v>
      </c>
      <c r="BC2676" s="190" t="str">
        <f t="shared" si="5044"/>
        <v>BC$18</v>
      </c>
      <c r="BD2676" s="190" t="str">
        <f t="shared" si="5044"/>
        <v>BD$18</v>
      </c>
      <c r="BE2676" s="190" t="str">
        <f t="shared" si="5044"/>
        <v>BE$18</v>
      </c>
      <c r="BF2676" s="190" t="str">
        <f t="shared" si="5044"/>
        <v>BF$18</v>
      </c>
      <c r="BG2676" s="190" t="str">
        <f t="shared" si="5044"/>
        <v>BG$18</v>
      </c>
      <c r="BH2676" s="190" t="str">
        <f t="shared" si="5044"/>
        <v>BH$18</v>
      </c>
      <c r="BI2676" s="190" t="str">
        <f t="shared" si="5044"/>
        <v>BI$18</v>
      </c>
      <c r="BJ2676" s="190" t="str">
        <f t="shared" si="5044"/>
        <v>BJ$18</v>
      </c>
      <c r="BK2676" s="190" t="str">
        <f t="shared" si="5044"/>
        <v>BK$18</v>
      </c>
      <c r="BL2676" s="190" t="str">
        <f t="shared" si="5044"/>
        <v>BL$18</v>
      </c>
      <c r="BM2676" s="190" t="str">
        <f t="shared" si="5044"/>
        <v>BM$18</v>
      </c>
      <c r="BN2676" s="190" t="str">
        <f t="shared" si="5044"/>
        <v>BN$18</v>
      </c>
      <c r="BO2676" s="190" t="str">
        <f t="shared" si="5044"/>
        <v>BO$18</v>
      </c>
      <c r="BP2676" s="190" t="str">
        <f t="shared" si="5044"/>
        <v>BP$18</v>
      </c>
      <c r="BQ2676" s="190" t="str">
        <f t="shared" si="5044"/>
        <v>BQ$18</v>
      </c>
      <c r="BR2676" s="190" t="str">
        <f t="shared" si="5044"/>
        <v>BR$18</v>
      </c>
      <c r="BS2676" s="190" t="str">
        <f t="shared" si="5044"/>
        <v>BS$18</v>
      </c>
      <c r="BT2676" s="190" t="str">
        <f t="shared" si="5044"/>
        <v>BT$18</v>
      </c>
      <c r="BU2676" s="190" t="str">
        <f t="shared" si="5044"/>
        <v>BU$18</v>
      </c>
      <c r="BV2676" s="190" t="str">
        <f t="shared" si="5044"/>
        <v>BV$18</v>
      </c>
      <c r="BW2676" s="190" t="str">
        <f t="shared" si="5044"/>
        <v>BW$18</v>
      </c>
      <c r="BX2676" s="190" t="str">
        <f t="shared" si="5044"/>
        <v>BX$18</v>
      </c>
      <c r="BY2676" s="190" t="str">
        <f t="shared" si="5044"/>
        <v>BY$18</v>
      </c>
      <c r="BZ2676" s="190" t="str">
        <f t="shared" si="5044"/>
        <v>BZ$18</v>
      </c>
      <c r="CA2676" s="190" t="str">
        <f t="shared" si="5044"/>
        <v>CA$18</v>
      </c>
      <c r="CB2676" s="190" t="str">
        <f t="shared" si="5044"/>
        <v>CB$18</v>
      </c>
      <c r="CC2676" s="190" t="str">
        <f t="shared" si="5044"/>
        <v>CC$18</v>
      </c>
      <c r="CD2676" s="190" t="str">
        <f t="shared" si="5044"/>
        <v>CD$18</v>
      </c>
      <c r="CE2676" s="190" t="str">
        <f t="shared" ref="CE2676:CL2676" si="5045">CE$22</f>
        <v>CE$18</v>
      </c>
      <c r="CF2676" s="190" t="str">
        <f t="shared" si="5045"/>
        <v>CF$18</v>
      </c>
      <c r="CG2676" s="190" t="str">
        <f t="shared" si="5045"/>
        <v>CG$18</v>
      </c>
      <c r="CH2676" s="190" t="str">
        <f t="shared" si="5045"/>
        <v>CH$18</v>
      </c>
      <c r="CI2676" s="190" t="str">
        <f t="shared" si="5045"/>
        <v>CI$18</v>
      </c>
      <c r="CJ2676" s="190" t="str">
        <f t="shared" si="5045"/>
        <v>CJ$18</v>
      </c>
      <c r="CK2676" s="190" t="str">
        <f t="shared" si="5045"/>
        <v>CK$18</v>
      </c>
      <c r="CL2676" s="190" t="str">
        <f t="shared" si="5045"/>
        <v>CL$18</v>
      </c>
      <c r="CN2676" s="201"/>
      <c r="CO2676" s="190" t="str">
        <f t="shared" ref="CO2676:DL2676" si="5046">CO$22</f>
        <v>CO$18</v>
      </c>
      <c r="CP2676" s="190" t="str">
        <f t="shared" si="5046"/>
        <v>CP$18</v>
      </c>
      <c r="CQ2676" s="190" t="str">
        <f t="shared" si="5046"/>
        <v>CQ$18</v>
      </c>
      <c r="CR2676" s="190" t="str">
        <f t="shared" si="5046"/>
        <v>CR$18</v>
      </c>
      <c r="CS2676" s="190" t="str">
        <f t="shared" si="5046"/>
        <v>CS$18</v>
      </c>
      <c r="CT2676" s="190" t="str">
        <f t="shared" si="5046"/>
        <v>CT$18</v>
      </c>
      <c r="CU2676" s="190" t="str">
        <f t="shared" si="5046"/>
        <v>CU$18</v>
      </c>
      <c r="CV2676" s="190" t="str">
        <f t="shared" si="5046"/>
        <v>CV$18</v>
      </c>
      <c r="CW2676" s="190" t="str">
        <f t="shared" si="5046"/>
        <v>CW$18</v>
      </c>
      <c r="CX2676" s="190" t="str">
        <f t="shared" si="5046"/>
        <v>CX$18</v>
      </c>
      <c r="CY2676" s="190" t="str">
        <f t="shared" si="5046"/>
        <v>CY$18</v>
      </c>
      <c r="CZ2676" s="190" t="str">
        <f t="shared" si="5046"/>
        <v>CZ$18</v>
      </c>
      <c r="DA2676" s="190" t="str">
        <f t="shared" si="5046"/>
        <v>DA$18</v>
      </c>
      <c r="DB2676" s="190" t="str">
        <f t="shared" si="5046"/>
        <v>DB$18</v>
      </c>
      <c r="DC2676" s="190" t="str">
        <f t="shared" si="5046"/>
        <v>DC$18</v>
      </c>
      <c r="DD2676" s="190" t="str">
        <f t="shared" si="5046"/>
        <v>DD$18</v>
      </c>
      <c r="DE2676" s="190" t="str">
        <f t="shared" si="5046"/>
        <v>DE$18</v>
      </c>
      <c r="DF2676" s="190" t="str">
        <f t="shared" si="5046"/>
        <v>DF$18</v>
      </c>
      <c r="DG2676" s="190" t="str">
        <f t="shared" si="5046"/>
        <v>DG$18</v>
      </c>
      <c r="DH2676" s="190" t="str">
        <f t="shared" si="5046"/>
        <v>DH$18</v>
      </c>
      <c r="DI2676" s="190" t="str">
        <f t="shared" si="5046"/>
        <v>DI$18</v>
      </c>
      <c r="DJ2676" s="190" t="str">
        <f t="shared" si="5046"/>
        <v>DJ$18</v>
      </c>
      <c r="DK2676" s="190" t="str">
        <f t="shared" si="5046"/>
        <v>DK$18</v>
      </c>
      <c r="DL2676" s="190" t="str">
        <f t="shared" si="5046"/>
        <v>DL$18</v>
      </c>
    </row>
    <row r="2677" spans="1:116" x14ac:dyDescent="0.4">
      <c r="A2677" s="174"/>
      <c r="E2677" s="8"/>
      <c r="G2677" s="175" t="s">
        <v>464</v>
      </c>
      <c r="H2677" s="200"/>
      <c r="I2677" s="201"/>
      <c r="J2677" s="201"/>
      <c r="K2677" s="202"/>
      <c r="L2677" s="202"/>
      <c r="M2677" s="202"/>
      <c r="N2677" s="202"/>
      <c r="O2677" s="202"/>
      <c r="P2677" s="202"/>
      <c r="R2677" s="202"/>
      <c r="S2677" s="190" t="str">
        <f t="shared" ref="S2677:AX2677" si="5047">S$23</f>
        <v>S$19</v>
      </c>
      <c r="T2677" s="190" t="str">
        <f t="shared" si="5047"/>
        <v>T$19</v>
      </c>
      <c r="U2677" s="190" t="str">
        <f t="shared" si="5047"/>
        <v>U$19</v>
      </c>
      <c r="V2677" s="190" t="str">
        <f t="shared" si="5047"/>
        <v>V$19</v>
      </c>
      <c r="W2677" s="190" t="str">
        <f t="shared" si="5047"/>
        <v>W$19</v>
      </c>
      <c r="X2677" s="190" t="str">
        <f t="shared" si="5047"/>
        <v>X$19</v>
      </c>
      <c r="Y2677" s="190" t="str">
        <f t="shared" si="5047"/>
        <v>Y$19</v>
      </c>
      <c r="Z2677" s="190" t="str">
        <f t="shared" si="5047"/>
        <v>Z$19</v>
      </c>
      <c r="AA2677" s="190" t="str">
        <f t="shared" si="5047"/>
        <v>AA$19</v>
      </c>
      <c r="AB2677" s="190" t="str">
        <f t="shared" si="5047"/>
        <v>AB$19</v>
      </c>
      <c r="AC2677" s="190" t="str">
        <f t="shared" si="5047"/>
        <v>AC$19</v>
      </c>
      <c r="AD2677" s="190" t="str">
        <f t="shared" si="5047"/>
        <v>AD$19</v>
      </c>
      <c r="AE2677" s="190" t="str">
        <f t="shared" si="5047"/>
        <v>AE$19</v>
      </c>
      <c r="AF2677" s="190" t="str">
        <f t="shared" si="5047"/>
        <v>AF$19</v>
      </c>
      <c r="AG2677" s="190" t="str">
        <f t="shared" si="5047"/>
        <v>AG$19</v>
      </c>
      <c r="AH2677" s="190" t="str">
        <f t="shared" si="5047"/>
        <v>AH$19</v>
      </c>
      <c r="AI2677" s="190" t="str">
        <f t="shared" si="5047"/>
        <v>AI$19</v>
      </c>
      <c r="AJ2677" s="190" t="str">
        <f t="shared" si="5047"/>
        <v>AJ$19</v>
      </c>
      <c r="AK2677" s="190" t="str">
        <f t="shared" si="5047"/>
        <v>AK$19</v>
      </c>
      <c r="AL2677" s="190" t="str">
        <f t="shared" si="5047"/>
        <v>AL$19</v>
      </c>
      <c r="AM2677" s="190" t="str">
        <f t="shared" si="5047"/>
        <v>AM$19</v>
      </c>
      <c r="AN2677" s="190" t="str">
        <f t="shared" si="5047"/>
        <v>AN$19</v>
      </c>
      <c r="AO2677" s="190" t="str">
        <f t="shared" si="5047"/>
        <v>AO$19</v>
      </c>
      <c r="AP2677" s="190" t="str">
        <f t="shared" si="5047"/>
        <v>AP$19</v>
      </c>
      <c r="AQ2677" s="190" t="str">
        <f t="shared" si="5047"/>
        <v>AQ$19</v>
      </c>
      <c r="AR2677" s="190" t="str">
        <f t="shared" si="5047"/>
        <v>AR$19</v>
      </c>
      <c r="AS2677" s="190" t="str">
        <f t="shared" si="5047"/>
        <v>AS$19</v>
      </c>
      <c r="AT2677" s="190" t="str">
        <f t="shared" si="5047"/>
        <v>AT$19</v>
      </c>
      <c r="AU2677" s="190" t="str">
        <f t="shared" si="5047"/>
        <v>AU$19</v>
      </c>
      <c r="AV2677" s="190" t="str">
        <f t="shared" si="5047"/>
        <v>AV$19</v>
      </c>
      <c r="AW2677" s="190" t="str">
        <f t="shared" si="5047"/>
        <v>AW$19</v>
      </c>
      <c r="AX2677" s="190" t="str">
        <f t="shared" si="5047"/>
        <v>AX$19</v>
      </c>
      <c r="AY2677" s="190" t="str">
        <f t="shared" ref="AY2677:CD2677" si="5048">AY$23</f>
        <v>AY$19</v>
      </c>
      <c r="AZ2677" s="190" t="str">
        <f t="shared" si="5048"/>
        <v>AZ$19</v>
      </c>
      <c r="BA2677" s="190" t="str">
        <f t="shared" si="5048"/>
        <v>BA$19</v>
      </c>
      <c r="BB2677" s="190" t="str">
        <f t="shared" si="5048"/>
        <v>BB$19</v>
      </c>
      <c r="BC2677" s="190" t="str">
        <f t="shared" si="5048"/>
        <v>BC$19</v>
      </c>
      <c r="BD2677" s="190" t="str">
        <f t="shared" si="5048"/>
        <v>BD$19</v>
      </c>
      <c r="BE2677" s="190" t="str">
        <f t="shared" si="5048"/>
        <v>BE$19</v>
      </c>
      <c r="BF2677" s="190" t="str">
        <f t="shared" si="5048"/>
        <v>BF$19</v>
      </c>
      <c r="BG2677" s="190" t="str">
        <f t="shared" si="5048"/>
        <v>BG$19</v>
      </c>
      <c r="BH2677" s="190" t="str">
        <f t="shared" si="5048"/>
        <v>BH$19</v>
      </c>
      <c r="BI2677" s="190" t="str">
        <f t="shared" si="5048"/>
        <v>BI$19</v>
      </c>
      <c r="BJ2677" s="190" t="str">
        <f t="shared" si="5048"/>
        <v>BJ$19</v>
      </c>
      <c r="BK2677" s="190" t="str">
        <f t="shared" si="5048"/>
        <v>BK$19</v>
      </c>
      <c r="BL2677" s="190" t="str">
        <f t="shared" si="5048"/>
        <v>BL$19</v>
      </c>
      <c r="BM2677" s="190" t="str">
        <f t="shared" si="5048"/>
        <v>BM$19</v>
      </c>
      <c r="BN2677" s="190" t="str">
        <f t="shared" si="5048"/>
        <v>BN$19</v>
      </c>
      <c r="BO2677" s="190" t="str">
        <f t="shared" si="5048"/>
        <v>BO$19</v>
      </c>
      <c r="BP2677" s="190" t="str">
        <f t="shared" si="5048"/>
        <v>BP$19</v>
      </c>
      <c r="BQ2677" s="190" t="str">
        <f t="shared" si="5048"/>
        <v>BQ$19</v>
      </c>
      <c r="BR2677" s="190" t="str">
        <f t="shared" si="5048"/>
        <v>BR$19</v>
      </c>
      <c r="BS2677" s="190" t="str">
        <f t="shared" si="5048"/>
        <v>BS$19</v>
      </c>
      <c r="BT2677" s="190" t="str">
        <f t="shared" si="5048"/>
        <v>BT$19</v>
      </c>
      <c r="BU2677" s="190" t="str">
        <f t="shared" si="5048"/>
        <v>BU$19</v>
      </c>
      <c r="BV2677" s="190" t="str">
        <f t="shared" si="5048"/>
        <v>BV$19</v>
      </c>
      <c r="BW2677" s="190" t="str">
        <f t="shared" si="5048"/>
        <v>BW$19</v>
      </c>
      <c r="BX2677" s="190" t="str">
        <f t="shared" si="5048"/>
        <v>BX$19</v>
      </c>
      <c r="BY2677" s="190" t="str">
        <f t="shared" si="5048"/>
        <v>BY$19</v>
      </c>
      <c r="BZ2677" s="190" t="str">
        <f t="shared" si="5048"/>
        <v>BZ$19</v>
      </c>
      <c r="CA2677" s="190" t="str">
        <f t="shared" si="5048"/>
        <v>CA$19</v>
      </c>
      <c r="CB2677" s="190" t="str">
        <f t="shared" si="5048"/>
        <v>CB$19</v>
      </c>
      <c r="CC2677" s="190" t="str">
        <f t="shared" si="5048"/>
        <v>CC$19</v>
      </c>
      <c r="CD2677" s="190" t="str">
        <f t="shared" si="5048"/>
        <v>CD$19</v>
      </c>
      <c r="CE2677" s="190" t="str">
        <f t="shared" ref="CE2677:CL2677" si="5049">CE$23</f>
        <v>CE$19</v>
      </c>
      <c r="CF2677" s="190" t="str">
        <f t="shared" si="5049"/>
        <v>CF$19</v>
      </c>
      <c r="CG2677" s="190" t="str">
        <f t="shared" si="5049"/>
        <v>CG$19</v>
      </c>
      <c r="CH2677" s="190" t="str">
        <f t="shared" si="5049"/>
        <v>CH$19</v>
      </c>
      <c r="CI2677" s="190" t="str">
        <f t="shared" si="5049"/>
        <v>CI$19</v>
      </c>
      <c r="CJ2677" s="190" t="str">
        <f t="shared" si="5049"/>
        <v>CJ$19</v>
      </c>
      <c r="CK2677" s="190" t="str">
        <f t="shared" si="5049"/>
        <v>CK$19</v>
      </c>
      <c r="CL2677" s="190" t="str">
        <f t="shared" si="5049"/>
        <v>CL$19</v>
      </c>
      <c r="CN2677" s="201"/>
      <c r="CO2677" s="190" t="str">
        <f t="shared" ref="CO2677:DL2677" si="5050">CO$23</f>
        <v>CO$19</v>
      </c>
      <c r="CP2677" s="190" t="str">
        <f t="shared" si="5050"/>
        <v>CP$19</v>
      </c>
      <c r="CQ2677" s="190" t="str">
        <f t="shared" si="5050"/>
        <v>CQ$19</v>
      </c>
      <c r="CR2677" s="190" t="str">
        <f t="shared" si="5050"/>
        <v>CR$19</v>
      </c>
      <c r="CS2677" s="190" t="str">
        <f t="shared" si="5050"/>
        <v>CS$19</v>
      </c>
      <c r="CT2677" s="190" t="str">
        <f t="shared" si="5050"/>
        <v>CT$19</v>
      </c>
      <c r="CU2677" s="190" t="str">
        <f t="shared" si="5050"/>
        <v>CU$19</v>
      </c>
      <c r="CV2677" s="190" t="str">
        <f t="shared" si="5050"/>
        <v>CV$19</v>
      </c>
      <c r="CW2677" s="190" t="str">
        <f t="shared" si="5050"/>
        <v>CW$19</v>
      </c>
      <c r="CX2677" s="190" t="str">
        <f t="shared" si="5050"/>
        <v>CX$19</v>
      </c>
      <c r="CY2677" s="190" t="str">
        <f t="shared" si="5050"/>
        <v>CY$19</v>
      </c>
      <c r="CZ2677" s="190" t="str">
        <f t="shared" si="5050"/>
        <v>CZ$19</v>
      </c>
      <c r="DA2677" s="190" t="str">
        <f t="shared" si="5050"/>
        <v>DA$19</v>
      </c>
      <c r="DB2677" s="190" t="str">
        <f t="shared" si="5050"/>
        <v>DB$19</v>
      </c>
      <c r="DC2677" s="190" t="str">
        <f t="shared" si="5050"/>
        <v>DC$19</v>
      </c>
      <c r="DD2677" s="190" t="str">
        <f t="shared" si="5050"/>
        <v>DD$19</v>
      </c>
      <c r="DE2677" s="190" t="str">
        <f t="shared" si="5050"/>
        <v>DE$19</v>
      </c>
      <c r="DF2677" s="190" t="str">
        <f t="shared" si="5050"/>
        <v>DF$19</v>
      </c>
      <c r="DG2677" s="190" t="str">
        <f t="shared" si="5050"/>
        <v>DG$19</v>
      </c>
      <c r="DH2677" s="190" t="str">
        <f t="shared" si="5050"/>
        <v>DH$19</v>
      </c>
      <c r="DI2677" s="190" t="str">
        <f t="shared" si="5050"/>
        <v>DI$19</v>
      </c>
      <c r="DJ2677" s="190" t="str">
        <f t="shared" si="5050"/>
        <v>DJ$19</v>
      </c>
      <c r="DK2677" s="190" t="str">
        <f t="shared" si="5050"/>
        <v>DK$19</v>
      </c>
      <c r="DL2677" s="190" t="str">
        <f t="shared" si="5050"/>
        <v>DL$19</v>
      </c>
    </row>
    <row r="2678" spans="1:116" x14ac:dyDescent="0.4">
      <c r="A2678" s="31" t="s">
        <v>218</v>
      </c>
      <c r="B2678" s="31" t="s">
        <v>395</v>
      </c>
      <c r="C2678" s="31"/>
      <c r="D2678" t="s">
        <v>406</v>
      </c>
      <c r="E2678" s="8" t="str">
        <f t="shared" si="4983"/>
        <v>2678 WCINV-IS</v>
      </c>
      <c r="F2678" t="s">
        <v>434</v>
      </c>
      <c r="G2678" s="70" t="s">
        <v>397</v>
      </c>
      <c r="H2678" s="48"/>
      <c r="I2678" s="297"/>
      <c r="J2678" s="297"/>
      <c r="K2678" s="48"/>
      <c r="L2678" s="48"/>
      <c r="M2678" s="48"/>
      <c r="N2678" s="48"/>
      <c r="O2678" s="48"/>
      <c r="P2678" s="48"/>
      <c r="R2678" s="70"/>
      <c r="S2678" s="298"/>
      <c r="T2678" s="298"/>
      <c r="U2678" s="298"/>
      <c r="V2678" s="298"/>
      <c r="W2678" s="298"/>
      <c r="X2678" s="298"/>
      <c r="Y2678" s="298"/>
      <c r="Z2678" s="298"/>
      <c r="AA2678" s="298"/>
      <c r="AB2678" s="298"/>
      <c r="AC2678" s="298"/>
      <c r="AD2678" s="298"/>
      <c r="AE2678" s="298"/>
      <c r="AF2678" s="298"/>
      <c r="AG2678" s="298"/>
      <c r="AH2678" s="298"/>
      <c r="AI2678" s="298"/>
      <c r="AJ2678" s="298"/>
      <c r="AK2678" s="298"/>
      <c r="AL2678" s="298"/>
      <c r="AM2678" s="298"/>
      <c r="AN2678" s="298"/>
      <c r="AO2678" s="298"/>
      <c r="AP2678" s="298"/>
      <c r="AQ2678" s="298"/>
      <c r="AR2678" s="298"/>
      <c r="AS2678" s="298"/>
      <c r="AT2678" s="298"/>
      <c r="AU2678" s="298"/>
      <c r="AV2678" s="298"/>
      <c r="AW2678" s="298"/>
      <c r="AX2678" s="298"/>
      <c r="AY2678" s="298"/>
      <c r="AZ2678" s="298"/>
      <c r="BA2678" s="298"/>
      <c r="BB2678" s="298"/>
      <c r="BC2678" s="298"/>
      <c r="BD2678" s="298"/>
      <c r="BE2678" s="298"/>
      <c r="BF2678" s="298"/>
      <c r="BG2678" s="298"/>
      <c r="BH2678" s="298"/>
      <c r="BI2678" s="298"/>
      <c r="BJ2678" s="298"/>
      <c r="BK2678" s="298"/>
      <c r="BL2678" s="298"/>
      <c r="BM2678" s="298"/>
      <c r="BN2678" s="298"/>
      <c r="BO2678" s="298"/>
      <c r="BP2678" s="298"/>
      <c r="BQ2678" s="298"/>
      <c r="BR2678" s="298"/>
      <c r="BS2678" s="298"/>
      <c r="BT2678" s="298"/>
      <c r="BU2678" s="298"/>
      <c r="BV2678" s="298"/>
      <c r="BW2678" s="298"/>
      <c r="BX2678" s="298"/>
      <c r="BY2678" s="298"/>
      <c r="BZ2678" s="298"/>
      <c r="CA2678" s="298"/>
      <c r="CB2678" s="298"/>
      <c r="CC2678" s="298"/>
      <c r="CD2678" s="298"/>
      <c r="CE2678" s="298"/>
      <c r="CF2678" s="298"/>
      <c r="CG2678" s="298"/>
      <c r="CH2678" s="298"/>
      <c r="CI2678" s="298"/>
      <c r="CJ2678" s="298"/>
      <c r="CK2678" s="298"/>
      <c r="CL2678" s="298"/>
      <c r="CN2678" s="297"/>
      <c r="CO2678" s="298"/>
      <c r="CP2678" s="298"/>
      <c r="CQ2678" s="298"/>
      <c r="CR2678" s="298"/>
      <c r="CS2678" s="298"/>
      <c r="CT2678" s="298"/>
      <c r="CU2678" s="298"/>
      <c r="CV2678" s="298"/>
      <c r="CW2678" s="298"/>
      <c r="CX2678" s="298"/>
      <c r="CY2678" s="298"/>
      <c r="CZ2678" s="298"/>
      <c r="DA2678" s="298"/>
      <c r="DB2678" s="298"/>
      <c r="DC2678" s="298"/>
      <c r="DD2678" s="298"/>
      <c r="DE2678" s="298"/>
      <c r="DF2678" s="298"/>
      <c r="DG2678" s="298"/>
      <c r="DH2678" s="298"/>
      <c r="DI2678" s="298"/>
      <c r="DJ2678" s="298"/>
      <c r="DK2678" s="298"/>
      <c r="DL2678" s="298"/>
    </row>
    <row r="2679" spans="1:116" x14ac:dyDescent="0.4">
      <c r="A2679" s="31"/>
      <c r="B2679" t="str">
        <f t="shared" ref="B2679:B2686" si="5051">E2679</f>
        <v>2679 WCINV-IS</v>
      </c>
      <c r="D2679" t="s">
        <v>406</v>
      </c>
      <c r="E2679" s="8" t="str">
        <f t="shared" si="4983"/>
        <v>2679 WCINV-IS</v>
      </c>
      <c r="G2679" s="125" t="s">
        <v>405</v>
      </c>
      <c r="H2679" s="31"/>
      <c r="I2679" s="73"/>
      <c r="J2679" s="73"/>
      <c r="K2679" s="124">
        <f>'IS BS CF'!K$21</f>
        <v>0</v>
      </c>
      <c r="L2679" s="124">
        <f>'IS BS CF'!L$21</f>
        <v>0</v>
      </c>
      <c r="M2679" s="124">
        <f>'IS BS CF'!M$21</f>
        <v>0</v>
      </c>
      <c r="N2679" s="124">
        <f>'IS BS CF'!N$21</f>
        <v>0</v>
      </c>
      <c r="O2679" s="124">
        <f>'IS BS CF'!O$21</f>
        <v>0</v>
      </c>
      <c r="P2679" s="124">
        <f>'IS BS CF'!P$21</f>
        <v>0</v>
      </c>
      <c r="Q2679" s="124"/>
      <c r="R2679" s="124">
        <f>'IS BS CF'!R$21</f>
        <v>0</v>
      </c>
      <c r="S2679" s="124">
        <f>'IS BS CF'!S$21</f>
        <v>0</v>
      </c>
      <c r="T2679" s="124">
        <f>'IS BS CF'!T$21</f>
        <v>0</v>
      </c>
      <c r="U2679" s="124">
        <f>'IS BS CF'!U$21</f>
        <v>0</v>
      </c>
      <c r="V2679" s="124">
        <f>'IS BS CF'!V$21</f>
        <v>0</v>
      </c>
      <c r="W2679" s="124">
        <f>'IS BS CF'!W$21</f>
        <v>0</v>
      </c>
      <c r="X2679" s="124">
        <f>'IS BS CF'!X$21</f>
        <v>0</v>
      </c>
      <c r="Y2679" s="124">
        <f>'IS BS CF'!Y$21</f>
        <v>0</v>
      </c>
      <c r="Z2679" s="124">
        <f>'IS BS CF'!Z$21</f>
        <v>0</v>
      </c>
      <c r="AA2679" s="124">
        <f>'IS BS CF'!AA$21</f>
        <v>0</v>
      </c>
      <c r="AB2679" s="124">
        <f>'IS BS CF'!AB$21</f>
        <v>0</v>
      </c>
      <c r="AC2679" s="124">
        <f>'IS BS CF'!AC$21</f>
        <v>0</v>
      </c>
      <c r="AD2679" s="124">
        <f>'IS BS CF'!AD$21</f>
        <v>0</v>
      </c>
      <c r="AE2679" s="124">
        <f>'IS BS CF'!AE$21</f>
        <v>0</v>
      </c>
      <c r="AF2679" s="124">
        <f>'IS BS CF'!AF$21</f>
        <v>0</v>
      </c>
      <c r="AG2679" s="124">
        <f>'IS BS CF'!AG$21</f>
        <v>0</v>
      </c>
      <c r="AH2679" s="124">
        <f>'IS BS CF'!AH$21</f>
        <v>0</v>
      </c>
      <c r="AI2679" s="124">
        <f>'IS BS CF'!AI$21</f>
        <v>0</v>
      </c>
      <c r="AJ2679" s="124">
        <f>'IS BS CF'!AJ$21</f>
        <v>0</v>
      </c>
      <c r="AK2679" s="124">
        <f>'IS BS CF'!AK$21</f>
        <v>0</v>
      </c>
      <c r="AL2679" s="124">
        <f>'IS BS CF'!AL$21</f>
        <v>0</v>
      </c>
      <c r="AM2679" s="124">
        <f>'IS BS CF'!AM$21</f>
        <v>0</v>
      </c>
      <c r="AN2679" s="124">
        <f>'IS BS CF'!AN$21</f>
        <v>0</v>
      </c>
      <c r="AO2679" s="124">
        <f>'IS BS CF'!AO$21</f>
        <v>0</v>
      </c>
      <c r="AP2679" s="124">
        <f>'IS BS CF'!AP$21</f>
        <v>0</v>
      </c>
      <c r="AQ2679" s="124">
        <f>'IS BS CF'!AQ$21</f>
        <v>0</v>
      </c>
      <c r="AR2679" s="124">
        <f>'IS BS CF'!AR$21</f>
        <v>0</v>
      </c>
      <c r="AS2679" s="124">
        <f>'IS BS CF'!AS$21</f>
        <v>0</v>
      </c>
      <c r="AT2679" s="124">
        <f>'IS BS CF'!AT$21</f>
        <v>0</v>
      </c>
      <c r="AU2679" s="124">
        <f>'IS BS CF'!AU$21</f>
        <v>0</v>
      </c>
      <c r="AV2679" s="124">
        <f>'IS BS CF'!AV$21</f>
        <v>0</v>
      </c>
      <c r="AW2679" s="124">
        <f>'IS BS CF'!AW$21</f>
        <v>0</v>
      </c>
      <c r="AX2679" s="124">
        <f>'IS BS CF'!AX$21</f>
        <v>0</v>
      </c>
      <c r="AY2679" s="124">
        <f>'IS BS CF'!AY$21</f>
        <v>0</v>
      </c>
      <c r="AZ2679" s="124">
        <f>'IS BS CF'!AZ$21</f>
        <v>0</v>
      </c>
      <c r="BA2679" s="124">
        <f>'IS BS CF'!BA$21</f>
        <v>0</v>
      </c>
      <c r="BB2679" s="124">
        <f>'IS BS CF'!BB$21</f>
        <v>0</v>
      </c>
      <c r="BC2679" s="124">
        <f>'IS BS CF'!BC$21</f>
        <v>0</v>
      </c>
      <c r="BD2679" s="124">
        <f>'IS BS CF'!BD$21</f>
        <v>0</v>
      </c>
      <c r="BE2679" s="124">
        <f>'IS BS CF'!BE$21</f>
        <v>0</v>
      </c>
      <c r="BF2679" s="124">
        <f>'IS BS CF'!BF$21</f>
        <v>0</v>
      </c>
      <c r="BG2679" s="124">
        <f>'IS BS CF'!BG$21</f>
        <v>0</v>
      </c>
      <c r="BH2679" s="124">
        <f>'IS BS CF'!BH$21</f>
        <v>0</v>
      </c>
      <c r="BI2679" s="124">
        <f>'IS BS CF'!BI$21</f>
        <v>0</v>
      </c>
      <c r="BJ2679" s="124">
        <f>'IS BS CF'!BJ$21</f>
        <v>0</v>
      </c>
      <c r="BK2679" s="124">
        <f>'IS BS CF'!BK$21</f>
        <v>0</v>
      </c>
      <c r="BL2679" s="124">
        <f>'IS BS CF'!BL$21</f>
        <v>0</v>
      </c>
      <c r="BM2679" s="124">
        <f>'IS BS CF'!BM$21</f>
        <v>0</v>
      </c>
      <c r="BN2679" s="124">
        <f>'IS BS CF'!BN$21</f>
        <v>0</v>
      </c>
      <c r="BO2679" s="124">
        <f>'IS BS CF'!BO$21</f>
        <v>0</v>
      </c>
      <c r="BP2679" s="124">
        <f>'IS BS CF'!BP$21</f>
        <v>0</v>
      </c>
      <c r="BQ2679" s="124">
        <f>'IS BS CF'!BQ$21</f>
        <v>0</v>
      </c>
      <c r="BR2679" s="124">
        <f>'IS BS CF'!BR$21</f>
        <v>0</v>
      </c>
      <c r="BS2679" s="124">
        <f>'IS BS CF'!BS$21</f>
        <v>0</v>
      </c>
      <c r="BT2679" s="124">
        <f>'IS BS CF'!BT$21</f>
        <v>0</v>
      </c>
      <c r="BU2679" s="124">
        <f>'IS BS CF'!BU$21</f>
        <v>0</v>
      </c>
      <c r="BV2679" s="124">
        <f>'IS BS CF'!BV$21</f>
        <v>0</v>
      </c>
      <c r="BW2679" s="124">
        <f>'IS BS CF'!BW$21</f>
        <v>0</v>
      </c>
      <c r="BX2679" s="124">
        <f>'IS BS CF'!BX$21</f>
        <v>0</v>
      </c>
      <c r="BY2679" s="124">
        <f>'IS BS CF'!BY$21</f>
        <v>0</v>
      </c>
      <c r="BZ2679" s="124">
        <f>'IS BS CF'!BZ$21</f>
        <v>0</v>
      </c>
      <c r="CA2679" s="124">
        <f>'IS BS CF'!CA$21</f>
        <v>0</v>
      </c>
      <c r="CB2679" s="124">
        <f>'IS BS CF'!CB$21</f>
        <v>0</v>
      </c>
      <c r="CC2679" s="124">
        <f>'IS BS CF'!CC$21</f>
        <v>0</v>
      </c>
      <c r="CD2679" s="124">
        <f>'IS BS CF'!CD$21</f>
        <v>0</v>
      </c>
      <c r="CE2679" s="124">
        <f>'IS BS CF'!CE$21</f>
        <v>0</v>
      </c>
      <c r="CF2679" s="124">
        <f>'IS BS CF'!CF$21</f>
        <v>0</v>
      </c>
      <c r="CG2679" s="124">
        <f>'IS BS CF'!CG$21</f>
        <v>0</v>
      </c>
      <c r="CH2679" s="124">
        <f>'IS BS CF'!CH$21</f>
        <v>0</v>
      </c>
      <c r="CI2679" s="124">
        <f>'IS BS CF'!CI$21</f>
        <v>0</v>
      </c>
      <c r="CJ2679" s="124">
        <f>'IS BS CF'!CJ$21</f>
        <v>0</v>
      </c>
      <c r="CK2679" s="124">
        <f>'IS BS CF'!CK$21</f>
        <v>0</v>
      </c>
      <c r="CL2679" s="124">
        <f>'IS BS CF'!CL$21</f>
        <v>0</v>
      </c>
      <c r="CN2679" s="73"/>
      <c r="CO2679" s="124" t="e">
        <f>#REF!</f>
        <v>#REF!</v>
      </c>
      <c r="CP2679" s="124" t="e">
        <f>#REF!</f>
        <v>#REF!</v>
      </c>
      <c r="CQ2679" s="124" t="e">
        <f>#REF!</f>
        <v>#REF!</v>
      </c>
      <c r="CR2679" s="124" t="e">
        <f>#REF!</f>
        <v>#REF!</v>
      </c>
      <c r="CS2679" s="124" t="e">
        <f>#REF!</f>
        <v>#REF!</v>
      </c>
      <c r="CT2679" s="124" t="e">
        <f>#REF!</f>
        <v>#REF!</v>
      </c>
      <c r="CU2679" s="124" t="e">
        <f>#REF!</f>
        <v>#REF!</v>
      </c>
      <c r="CV2679" s="124" t="e">
        <f>#REF!</f>
        <v>#REF!</v>
      </c>
      <c r="CW2679" s="124" t="e">
        <f>#REF!</f>
        <v>#REF!</v>
      </c>
      <c r="CX2679" s="124" t="e">
        <f>#REF!</f>
        <v>#REF!</v>
      </c>
      <c r="CY2679" s="124" t="e">
        <f>#REF!</f>
        <v>#REF!</v>
      </c>
      <c r="CZ2679" s="124" t="e">
        <f>#REF!</f>
        <v>#REF!</v>
      </c>
      <c r="DA2679" s="124" t="e">
        <f>#REF!</f>
        <v>#REF!</v>
      </c>
      <c r="DB2679" s="124" t="e">
        <f>#REF!</f>
        <v>#REF!</v>
      </c>
      <c r="DC2679" s="124" t="e">
        <f>#REF!</f>
        <v>#REF!</v>
      </c>
      <c r="DD2679" s="124" t="e">
        <f>#REF!</f>
        <v>#REF!</v>
      </c>
      <c r="DE2679" s="124" t="e">
        <f>#REF!</f>
        <v>#REF!</v>
      </c>
      <c r="DF2679" s="124" t="e">
        <f>#REF!</f>
        <v>#REF!</v>
      </c>
      <c r="DG2679" s="124" t="e">
        <f>#REF!</f>
        <v>#REF!</v>
      </c>
      <c r="DH2679" s="124" t="e">
        <f>#REF!</f>
        <v>#REF!</v>
      </c>
      <c r="DI2679" s="124" t="e">
        <f>#REF!</f>
        <v>#REF!</v>
      </c>
      <c r="DJ2679" s="124" t="e">
        <f>#REF!</f>
        <v>#REF!</v>
      </c>
      <c r="DK2679" s="124" t="e">
        <f>#REF!</f>
        <v>#REF!</v>
      </c>
      <c r="DL2679" s="124" t="e">
        <f>#REF!</f>
        <v>#REF!</v>
      </c>
    </row>
    <row r="2680" spans="1:116" x14ac:dyDescent="0.4">
      <c r="A2680" s="31"/>
      <c r="B2680" t="str">
        <f t="shared" si="5051"/>
        <v>2680 WCINV-IS</v>
      </c>
      <c r="D2680" t="s">
        <v>406</v>
      </c>
      <c r="E2680" s="8" t="str">
        <f t="shared" si="4983"/>
        <v>2680 WCINV-IS</v>
      </c>
      <c r="G2680" s="67"/>
      <c r="H2680" s="31"/>
      <c r="I2680" s="73"/>
      <c r="J2680" s="73"/>
      <c r="K2680" s="31"/>
      <c r="L2680" s="31"/>
      <c r="M2680" s="31"/>
      <c r="N2680" s="31"/>
      <c r="O2680" s="31"/>
      <c r="P2680" s="31"/>
      <c r="R2680" s="67"/>
      <c r="S2680" s="67"/>
      <c r="T2680" s="67"/>
      <c r="U2680" s="67"/>
      <c r="V2680" s="67"/>
      <c r="W2680" s="67"/>
      <c r="X2680" s="67"/>
      <c r="Y2680" s="67"/>
      <c r="Z2680" s="67"/>
      <c r="AA2680" s="67"/>
      <c r="AB2680" s="67"/>
      <c r="AC2680" s="67"/>
      <c r="AD2680" s="67"/>
      <c r="AE2680" s="67"/>
      <c r="AF2680" s="67"/>
      <c r="AG2680" s="67"/>
      <c r="AH2680" s="67"/>
      <c r="AI2680" s="67"/>
      <c r="AJ2680" s="67"/>
      <c r="AK2680" s="67"/>
      <c r="AL2680" s="67"/>
      <c r="AM2680" s="67"/>
      <c r="AN2680" s="67"/>
      <c r="AO2680" s="67"/>
      <c r="AP2680" s="67"/>
      <c r="AQ2680" s="67"/>
      <c r="AR2680" s="67"/>
      <c r="AS2680" s="67"/>
      <c r="AT2680" s="67"/>
      <c r="AU2680" s="67"/>
      <c r="AV2680" s="67"/>
      <c r="AW2680" s="67"/>
      <c r="AX2680" s="67"/>
      <c r="AY2680" s="67"/>
      <c r="AZ2680" s="67"/>
      <c r="BA2680" s="67"/>
      <c r="BB2680" s="67"/>
      <c r="BC2680" s="67"/>
      <c r="BD2680" s="67"/>
      <c r="BE2680" s="67"/>
      <c r="BF2680" s="67"/>
      <c r="BG2680" s="67"/>
      <c r="BH2680" s="67"/>
      <c r="BI2680" s="67"/>
      <c r="BJ2680" s="67"/>
      <c r="BK2680" s="67"/>
      <c r="BL2680" s="67"/>
      <c r="BM2680" s="67"/>
      <c r="BN2680" s="67"/>
      <c r="BO2680" s="67"/>
      <c r="BP2680" s="67"/>
      <c r="BQ2680" s="67"/>
      <c r="BR2680" s="67"/>
      <c r="BS2680" s="67"/>
      <c r="BT2680" s="67"/>
      <c r="BU2680" s="67"/>
      <c r="BV2680" s="67"/>
      <c r="BW2680" s="67"/>
      <c r="BX2680" s="67"/>
      <c r="BY2680" s="67"/>
      <c r="BZ2680" s="67"/>
      <c r="CA2680" s="67"/>
      <c r="CB2680" s="67"/>
      <c r="CC2680" s="67"/>
      <c r="CD2680" s="67"/>
      <c r="CE2680" s="67"/>
      <c r="CF2680" s="67"/>
      <c r="CG2680" s="67"/>
      <c r="CH2680" s="67"/>
      <c r="CI2680" s="67"/>
      <c r="CJ2680" s="67"/>
      <c r="CK2680" s="67"/>
      <c r="CL2680" s="67"/>
      <c r="CN2680" s="73"/>
      <c r="CO2680" s="67"/>
      <c r="CP2680" s="67"/>
      <c r="CQ2680" s="67"/>
      <c r="CR2680" s="67"/>
      <c r="CS2680" s="67"/>
      <c r="CT2680" s="67"/>
      <c r="CU2680" s="67"/>
      <c r="CV2680" s="67"/>
      <c r="CW2680" s="67"/>
      <c r="CX2680" s="67"/>
      <c r="CY2680" s="67"/>
      <c r="CZ2680" s="67"/>
      <c r="DA2680" s="67"/>
      <c r="DB2680" s="67"/>
      <c r="DC2680" s="67"/>
      <c r="DD2680" s="67"/>
      <c r="DE2680" s="67"/>
      <c r="DF2680" s="67"/>
      <c r="DG2680" s="67"/>
      <c r="DH2680" s="67"/>
      <c r="DI2680" s="67"/>
      <c r="DJ2680" s="67"/>
      <c r="DK2680" s="67"/>
      <c r="DL2680" s="67"/>
    </row>
    <row r="2681" spans="1:116" x14ac:dyDescent="0.4">
      <c r="B2681" t="str">
        <f t="shared" si="5051"/>
        <v>2681 WCINV-IS</v>
      </c>
      <c r="D2681" t="s">
        <v>406</v>
      </c>
      <c r="E2681" s="8" t="str">
        <f t="shared" si="4983"/>
        <v>2681 WCINV-IS</v>
      </c>
      <c r="G2681" s="129" t="s">
        <v>398</v>
      </c>
      <c r="I2681"/>
      <c r="J2681"/>
      <c r="R2681"/>
      <c r="S2681"/>
      <c r="T2681"/>
      <c r="U2681"/>
      <c r="V2681"/>
      <c r="W2681"/>
      <c r="X2681"/>
      <c r="Y2681"/>
      <c r="Z2681"/>
      <c r="AA2681"/>
      <c r="AB2681"/>
      <c r="AC2681"/>
      <c r="AD2681"/>
      <c r="AE2681"/>
      <c r="AF2681"/>
      <c r="AG2681"/>
      <c r="AH2681"/>
      <c r="AI2681"/>
      <c r="AJ2681"/>
      <c r="AK2681"/>
      <c r="AL2681"/>
      <c r="AM2681"/>
      <c r="AN2681"/>
      <c r="AO2681"/>
      <c r="AP2681"/>
      <c r="AQ2681"/>
      <c r="AR2681"/>
      <c r="AS2681"/>
      <c r="AT2681"/>
      <c r="AU2681"/>
      <c r="AV2681"/>
      <c r="AW2681"/>
      <c r="AX2681"/>
      <c r="AY2681"/>
      <c r="AZ2681"/>
      <c r="BA2681"/>
      <c r="BB2681"/>
      <c r="BC2681"/>
      <c r="BD2681"/>
      <c r="BE2681"/>
      <c r="BF2681"/>
      <c r="BG2681"/>
      <c r="BH2681"/>
      <c r="BI2681"/>
      <c r="BJ2681"/>
      <c r="BK2681"/>
      <c r="BL2681"/>
      <c r="BM2681"/>
      <c r="BN2681"/>
      <c r="BO2681"/>
      <c r="BP2681"/>
      <c r="BQ2681"/>
      <c r="BR2681"/>
      <c r="BS2681"/>
      <c r="BT2681"/>
      <c r="BU2681"/>
      <c r="BV2681"/>
      <c r="BW2681"/>
      <c r="BX2681"/>
      <c r="BY2681"/>
      <c r="BZ2681"/>
      <c r="CA2681"/>
      <c r="CB2681"/>
      <c r="CC2681"/>
      <c r="CD2681"/>
      <c r="CE2681"/>
      <c r="CF2681"/>
      <c r="CG2681"/>
      <c r="CH2681"/>
      <c r="CI2681"/>
      <c r="CJ2681"/>
      <c r="CK2681"/>
      <c r="CL2681"/>
      <c r="CN2681"/>
    </row>
    <row r="2682" spans="1:116" x14ac:dyDescent="0.4">
      <c r="B2682" t="str">
        <f t="shared" si="5051"/>
        <v>2682 WCINV-IS</v>
      </c>
      <c r="D2682" t="s">
        <v>406</v>
      </c>
      <c r="E2682" s="8" t="str">
        <f t="shared" si="4983"/>
        <v>2682 WCINV-IS</v>
      </c>
      <c r="G2682" s="145" t="s">
        <v>238</v>
      </c>
      <c r="H2682" s="12"/>
      <c r="I2682" s="60"/>
      <c r="J2682" s="60"/>
      <c r="K2682" s="17">
        <v>30</v>
      </c>
      <c r="L2682" s="17">
        <v>30</v>
      </c>
      <c r="M2682" s="17">
        <v>30</v>
      </c>
      <c r="N2682" s="17">
        <v>30</v>
      </c>
      <c r="O2682" s="17">
        <v>30</v>
      </c>
      <c r="P2682" s="17">
        <v>30</v>
      </c>
      <c r="R2682" s="15"/>
      <c r="S2682" s="15" cm="1">
        <f t="array" ref="S2682">INDEX($K:$P,ROW(),MATCH(S$3,$K$2:$P$2,0))</f>
        <v>30</v>
      </c>
      <c r="T2682" s="15" cm="1">
        <f t="array" ref="T2682">INDEX($K:$P,ROW(),MATCH(T$3,$K$2:$P$2,0))</f>
        <v>30</v>
      </c>
      <c r="U2682" s="15" cm="1">
        <f t="array" ref="U2682">INDEX($K:$P,ROW(),MATCH(U$3,$K$2:$P$2,0))</f>
        <v>30</v>
      </c>
      <c r="V2682" s="15" cm="1">
        <f t="array" ref="V2682">INDEX($K:$P,ROW(),MATCH(V$3,$K$2:$P$2,0))</f>
        <v>30</v>
      </c>
      <c r="W2682" s="15" cm="1">
        <f t="array" ref="W2682">INDEX($K:$P,ROW(),MATCH(W$3,$K$2:$P$2,0))</f>
        <v>30</v>
      </c>
      <c r="X2682" s="15" cm="1">
        <f t="array" ref="X2682">INDEX($K:$P,ROW(),MATCH(X$3,$K$2:$P$2,0))</f>
        <v>30</v>
      </c>
      <c r="Y2682" s="15" cm="1">
        <f t="array" ref="Y2682">INDEX($K:$P,ROW(),MATCH(Y$3,$K$2:$P$2,0))</f>
        <v>30</v>
      </c>
      <c r="Z2682" s="15" cm="1">
        <f t="array" ref="Z2682">INDEX($K:$P,ROW(),MATCH(Z$3,$K$2:$P$2,0))</f>
        <v>30</v>
      </c>
      <c r="AA2682" s="15" cm="1">
        <f t="array" ref="AA2682">INDEX($K:$P,ROW(),MATCH(AA$3,$K$2:$P$2,0))</f>
        <v>30</v>
      </c>
      <c r="AB2682" s="15" cm="1">
        <f t="array" ref="AB2682">INDEX($K:$P,ROW(),MATCH(AB$3,$K$2:$P$2,0))</f>
        <v>30</v>
      </c>
      <c r="AC2682" s="15" cm="1">
        <f t="array" ref="AC2682">INDEX($K:$P,ROW(),MATCH(AC$3,$K$2:$P$2,0))</f>
        <v>30</v>
      </c>
      <c r="AD2682" s="15" cm="1">
        <f t="array" ref="AD2682">INDEX($K:$P,ROW(),MATCH(AD$3,$K$2:$P$2,0))</f>
        <v>30</v>
      </c>
      <c r="AE2682" s="15" cm="1">
        <f t="array" ref="AE2682">INDEX($K:$P,ROW(),MATCH(AE$3,$K$2:$P$2,0))</f>
        <v>30</v>
      </c>
      <c r="AF2682" s="15" cm="1">
        <f t="array" ref="AF2682">INDEX($K:$P,ROW(),MATCH(AF$3,$K$2:$P$2,0))</f>
        <v>30</v>
      </c>
      <c r="AG2682" s="15" cm="1">
        <f t="array" ref="AG2682">INDEX($K:$P,ROW(),MATCH(AG$3,$K$2:$P$2,0))</f>
        <v>30</v>
      </c>
      <c r="AH2682" s="15" cm="1">
        <f t="array" ref="AH2682">INDEX($K:$P,ROW(),MATCH(AH$3,$K$2:$P$2,0))</f>
        <v>30</v>
      </c>
      <c r="AI2682" s="15" cm="1">
        <f t="array" ref="AI2682">INDEX($K:$P,ROW(),MATCH(AI$3,$K$2:$P$2,0))</f>
        <v>30</v>
      </c>
      <c r="AJ2682" s="15" cm="1">
        <f t="array" ref="AJ2682">INDEX($K:$P,ROW(),MATCH(AJ$3,$K$2:$P$2,0))</f>
        <v>30</v>
      </c>
      <c r="AK2682" s="15" cm="1">
        <f t="array" ref="AK2682">INDEX($K:$P,ROW(),MATCH(AK$3,$K$2:$P$2,0))</f>
        <v>30</v>
      </c>
      <c r="AL2682" s="15" cm="1">
        <f t="array" ref="AL2682">INDEX($K:$P,ROW(),MATCH(AL$3,$K$2:$P$2,0))</f>
        <v>30</v>
      </c>
      <c r="AM2682" s="15" cm="1">
        <f t="array" ref="AM2682">INDEX($K:$P,ROW(),MATCH(AM$3,$K$2:$P$2,0))</f>
        <v>30</v>
      </c>
      <c r="AN2682" s="15" cm="1">
        <f t="array" ref="AN2682">INDEX($K:$P,ROW(),MATCH(AN$3,$K$2:$P$2,0))</f>
        <v>30</v>
      </c>
      <c r="AO2682" s="15" cm="1">
        <f t="array" ref="AO2682">INDEX($K:$P,ROW(),MATCH(AO$3,$K$2:$P$2,0))</f>
        <v>30</v>
      </c>
      <c r="AP2682" s="15" cm="1">
        <f t="array" ref="AP2682">INDEX($K:$P,ROW(),MATCH(AP$3,$K$2:$P$2,0))</f>
        <v>30</v>
      </c>
      <c r="AQ2682" s="15" cm="1">
        <f t="array" ref="AQ2682">INDEX($K:$P,ROW(),MATCH(AQ$3,$K$2:$P$2,0))</f>
        <v>30</v>
      </c>
      <c r="AR2682" s="15" cm="1">
        <f t="array" ref="AR2682">INDEX($K:$P,ROW(),MATCH(AR$3,$K$2:$P$2,0))</f>
        <v>30</v>
      </c>
      <c r="AS2682" s="15" cm="1">
        <f t="array" ref="AS2682">INDEX($K:$P,ROW(),MATCH(AS$3,$K$2:$P$2,0))</f>
        <v>30</v>
      </c>
      <c r="AT2682" s="15" cm="1">
        <f t="array" ref="AT2682">INDEX($K:$P,ROW(),MATCH(AT$3,$K$2:$P$2,0))</f>
        <v>30</v>
      </c>
      <c r="AU2682" s="15" cm="1">
        <f t="array" ref="AU2682">INDEX($K:$P,ROW(),MATCH(AU$3,$K$2:$P$2,0))</f>
        <v>30</v>
      </c>
      <c r="AV2682" s="15" cm="1">
        <f t="array" ref="AV2682">INDEX($K:$P,ROW(),MATCH(AV$3,$K$2:$P$2,0))</f>
        <v>30</v>
      </c>
      <c r="AW2682" s="15" cm="1">
        <f t="array" ref="AW2682">INDEX($K:$P,ROW(),MATCH(AW$3,$K$2:$P$2,0))</f>
        <v>30</v>
      </c>
      <c r="AX2682" s="15" cm="1">
        <f t="array" ref="AX2682">INDEX($K:$P,ROW(),MATCH(AX$3,$K$2:$P$2,0))</f>
        <v>30</v>
      </c>
      <c r="AY2682" s="15" cm="1">
        <f t="array" ref="AY2682">INDEX($K:$P,ROW(),MATCH(AY$3,$K$2:$P$2,0))</f>
        <v>30</v>
      </c>
      <c r="AZ2682" s="15" cm="1">
        <f t="array" ref="AZ2682">INDEX($K:$P,ROW(),MATCH(AZ$3,$K$2:$P$2,0))</f>
        <v>30</v>
      </c>
      <c r="BA2682" s="15" cm="1">
        <f t="array" ref="BA2682">INDEX($K:$P,ROW(),MATCH(BA$3,$K$2:$P$2,0))</f>
        <v>30</v>
      </c>
      <c r="BB2682" s="15" cm="1">
        <f t="array" ref="BB2682">INDEX($K:$P,ROW(),MATCH(BB$3,$K$2:$P$2,0))</f>
        <v>30</v>
      </c>
      <c r="BC2682" s="15" cm="1">
        <f t="array" ref="BC2682">INDEX($K:$P,ROW(),MATCH(BC$3,$K$2:$P$2,0))</f>
        <v>30</v>
      </c>
      <c r="BD2682" s="15" cm="1">
        <f t="array" ref="BD2682">INDEX($K:$P,ROW(),MATCH(BD$3,$K$2:$P$2,0))</f>
        <v>30</v>
      </c>
      <c r="BE2682" s="15" cm="1">
        <f t="array" ref="BE2682">INDEX($K:$P,ROW(),MATCH(BE$3,$K$2:$P$2,0))</f>
        <v>30</v>
      </c>
      <c r="BF2682" s="15" cm="1">
        <f t="array" ref="BF2682">INDEX($K:$P,ROW(),MATCH(BF$3,$K$2:$P$2,0))</f>
        <v>30</v>
      </c>
      <c r="BG2682" s="15" cm="1">
        <f t="array" ref="BG2682">INDEX($K:$P,ROW(),MATCH(BG$3,$K$2:$P$2,0))</f>
        <v>30</v>
      </c>
      <c r="BH2682" s="15" cm="1">
        <f t="array" ref="BH2682">INDEX($K:$P,ROW(),MATCH(BH$3,$K$2:$P$2,0))</f>
        <v>30</v>
      </c>
      <c r="BI2682" s="15" cm="1">
        <f t="array" ref="BI2682">INDEX($K:$P,ROW(),MATCH(BI$3,$K$2:$P$2,0))</f>
        <v>30</v>
      </c>
      <c r="BJ2682" s="15" cm="1">
        <f t="array" ref="BJ2682">INDEX($K:$P,ROW(),MATCH(BJ$3,$K$2:$P$2,0))</f>
        <v>30</v>
      </c>
      <c r="BK2682" s="15" cm="1">
        <f t="array" ref="BK2682">INDEX($K:$P,ROW(),MATCH(BK$3,$K$2:$P$2,0))</f>
        <v>30</v>
      </c>
      <c r="BL2682" s="15" cm="1">
        <f t="array" ref="BL2682">INDEX($K:$P,ROW(),MATCH(BL$3,$K$2:$P$2,0))</f>
        <v>30</v>
      </c>
      <c r="BM2682" s="15" cm="1">
        <f t="array" ref="BM2682">INDEX($K:$P,ROW(),MATCH(BM$3,$K$2:$P$2,0))</f>
        <v>30</v>
      </c>
      <c r="BN2682" s="15" cm="1">
        <f t="array" ref="BN2682">INDEX($K:$P,ROW(),MATCH(BN$3,$K$2:$P$2,0))</f>
        <v>30</v>
      </c>
      <c r="BO2682" s="15" cm="1">
        <f t="array" ref="BO2682">INDEX($K:$P,ROW(),MATCH(BO$3,$K$2:$P$2,0))</f>
        <v>30</v>
      </c>
      <c r="BP2682" s="15" cm="1">
        <f t="array" ref="BP2682">INDEX($K:$P,ROW(),MATCH(BP$3,$K$2:$P$2,0))</f>
        <v>30</v>
      </c>
      <c r="BQ2682" s="15" cm="1">
        <f t="array" ref="BQ2682">INDEX($K:$P,ROW(),MATCH(BQ$3,$K$2:$P$2,0))</f>
        <v>30</v>
      </c>
      <c r="BR2682" s="15" cm="1">
        <f t="array" ref="BR2682">INDEX($K:$P,ROW(),MATCH(BR$3,$K$2:$P$2,0))</f>
        <v>30</v>
      </c>
      <c r="BS2682" s="15" cm="1">
        <f t="array" ref="BS2682">INDEX($K:$P,ROW(),MATCH(BS$3,$K$2:$P$2,0))</f>
        <v>30</v>
      </c>
      <c r="BT2682" s="15" cm="1">
        <f t="array" ref="BT2682">INDEX($K:$P,ROW(),MATCH(BT$3,$K$2:$P$2,0))</f>
        <v>30</v>
      </c>
      <c r="BU2682" s="15" cm="1">
        <f t="array" ref="BU2682">INDEX($K:$P,ROW(),MATCH(BU$3,$K$2:$P$2,0))</f>
        <v>30</v>
      </c>
      <c r="BV2682" s="15" cm="1">
        <f t="array" ref="BV2682">INDEX($K:$P,ROW(),MATCH(BV$3,$K$2:$P$2,0))</f>
        <v>30</v>
      </c>
      <c r="BW2682" s="15" cm="1">
        <f t="array" ref="BW2682">INDEX($K:$P,ROW(),MATCH(BW$3,$K$2:$P$2,0))</f>
        <v>30</v>
      </c>
      <c r="BX2682" s="15" cm="1">
        <f t="array" ref="BX2682">INDEX($K:$P,ROW(),MATCH(BX$3,$K$2:$P$2,0))</f>
        <v>30</v>
      </c>
      <c r="BY2682" s="15" cm="1">
        <f t="array" ref="BY2682">INDEX($K:$P,ROW(),MATCH(BY$3,$K$2:$P$2,0))</f>
        <v>30</v>
      </c>
      <c r="BZ2682" s="15" cm="1">
        <f t="array" ref="BZ2682">INDEX($K:$P,ROW(),MATCH(BZ$3,$K$2:$P$2,0))</f>
        <v>30</v>
      </c>
      <c r="CA2682" s="15" cm="1">
        <f t="array" ref="CA2682">INDEX($K:$P,ROW(),MATCH(CA$3,$K$2:$P$2,0))</f>
        <v>30</v>
      </c>
      <c r="CB2682" s="15" cm="1">
        <f t="array" ref="CB2682">INDEX($K:$P,ROW(),MATCH(CB$3,$K$2:$P$2,0))</f>
        <v>30</v>
      </c>
      <c r="CC2682" s="15" cm="1">
        <f t="array" ref="CC2682">INDEX($K:$P,ROW(),MATCH(CC$3,$K$2:$P$2,0))</f>
        <v>30</v>
      </c>
      <c r="CD2682" s="15" cm="1">
        <f t="array" ref="CD2682">INDEX($K:$P,ROW(),MATCH(CD$3,$K$2:$P$2,0))</f>
        <v>30</v>
      </c>
      <c r="CE2682" s="15" cm="1">
        <f t="array" ref="CE2682">INDEX($K:$P,ROW(),MATCH(CE$3,$K$2:$P$2,0))</f>
        <v>30</v>
      </c>
      <c r="CF2682" s="15" cm="1">
        <f t="array" ref="CF2682">INDEX($K:$P,ROW(),MATCH(CF$3,$K$2:$P$2,0))</f>
        <v>30</v>
      </c>
      <c r="CG2682" s="15" cm="1">
        <f t="array" ref="CG2682">INDEX($K:$P,ROW(),MATCH(CG$3,$K$2:$P$2,0))</f>
        <v>30</v>
      </c>
      <c r="CH2682" s="15" cm="1">
        <f t="array" ref="CH2682">INDEX($K:$P,ROW(),MATCH(CH$3,$K$2:$P$2,0))</f>
        <v>30</v>
      </c>
      <c r="CI2682" s="15" cm="1">
        <f t="array" ref="CI2682">INDEX($K:$P,ROW(),MATCH(CI$3,$K$2:$P$2,0))</f>
        <v>30</v>
      </c>
      <c r="CJ2682" s="15" cm="1">
        <f t="array" ref="CJ2682">INDEX($K:$P,ROW(),MATCH(CJ$3,$K$2:$P$2,0))</f>
        <v>30</v>
      </c>
      <c r="CK2682" s="15" cm="1">
        <f t="array" ref="CK2682">INDEX($K:$P,ROW(),MATCH(CK$3,$K$2:$P$2,0))</f>
        <v>30</v>
      </c>
      <c r="CL2682" s="15" cm="1">
        <f t="array" ref="CL2682">INDEX($K:$P,ROW(),MATCH(CL$3,$K$2:$P$2,0))</f>
        <v>30</v>
      </c>
      <c r="CN2682" s="60"/>
      <c r="CO2682" s="15" t="e" cm="1">
        <f t="array" ref="CO2682">INDEX($K:$P,ROW(),MATCH(CO$3,$K$2:$P$2,0))</f>
        <v>#N/A</v>
      </c>
      <c r="CP2682" s="15" t="e" cm="1">
        <f t="array" ref="CP2682">INDEX($K:$P,ROW(),MATCH(CP$3,$K$2:$P$2,0))</f>
        <v>#N/A</v>
      </c>
      <c r="CQ2682" s="15" t="e" cm="1">
        <f t="array" ref="CQ2682">INDEX($K:$P,ROW(),MATCH(CQ$3,$K$2:$P$2,0))</f>
        <v>#N/A</v>
      </c>
      <c r="CR2682" s="15" t="e" cm="1">
        <f t="array" ref="CR2682">INDEX($K:$P,ROW(),MATCH(CR$3,$K$2:$P$2,0))</f>
        <v>#N/A</v>
      </c>
      <c r="CS2682" s="15" t="e" cm="1">
        <f t="array" ref="CS2682">INDEX($K:$P,ROW(),MATCH(CS$3,$K$2:$P$2,0))</f>
        <v>#N/A</v>
      </c>
      <c r="CT2682" s="15" t="e" cm="1">
        <f t="array" ref="CT2682">INDEX($K:$P,ROW(),MATCH(CT$3,$K$2:$P$2,0))</f>
        <v>#N/A</v>
      </c>
      <c r="CU2682" s="15" t="e" cm="1">
        <f t="array" ref="CU2682">INDEX($K:$P,ROW(),MATCH(CU$3,$K$2:$P$2,0))</f>
        <v>#N/A</v>
      </c>
      <c r="CV2682" s="15" t="e" cm="1">
        <f t="array" ref="CV2682">INDEX($K:$P,ROW(),MATCH(CV$3,$K$2:$P$2,0))</f>
        <v>#N/A</v>
      </c>
      <c r="CW2682" s="15" t="e" cm="1">
        <f t="array" ref="CW2682">INDEX($K:$P,ROW(),MATCH(CW$3,$K$2:$P$2,0))</f>
        <v>#N/A</v>
      </c>
      <c r="CX2682" s="15" t="e" cm="1">
        <f t="array" ref="CX2682">INDEX($K:$P,ROW(),MATCH(CX$3,$K$2:$P$2,0))</f>
        <v>#N/A</v>
      </c>
      <c r="CY2682" s="15" t="e" cm="1">
        <f t="array" ref="CY2682">INDEX($K:$P,ROW(),MATCH(CY$3,$K$2:$P$2,0))</f>
        <v>#N/A</v>
      </c>
      <c r="CZ2682" s="15" t="e" cm="1">
        <f t="array" ref="CZ2682">INDEX($K:$P,ROW(),MATCH(CZ$3,$K$2:$P$2,0))</f>
        <v>#N/A</v>
      </c>
      <c r="DA2682" s="15" t="e" cm="1">
        <f t="array" ref="DA2682">INDEX($K:$P,ROW(),MATCH(DA$3,$K$2:$P$2,0))</f>
        <v>#N/A</v>
      </c>
      <c r="DB2682" s="15" t="e" cm="1">
        <f t="array" ref="DB2682">INDEX($K:$P,ROW(),MATCH(DB$3,$K$2:$P$2,0))</f>
        <v>#N/A</v>
      </c>
      <c r="DC2682" s="15" t="e" cm="1">
        <f t="array" ref="DC2682">INDEX($K:$P,ROW(),MATCH(DC$3,$K$2:$P$2,0))</f>
        <v>#N/A</v>
      </c>
      <c r="DD2682" s="15" t="e" cm="1">
        <f t="array" ref="DD2682">INDEX($K:$P,ROW(),MATCH(DD$3,$K$2:$P$2,0))</f>
        <v>#N/A</v>
      </c>
      <c r="DE2682" s="15" t="e" cm="1">
        <f t="array" ref="DE2682">INDEX($K:$P,ROW(),MATCH(DE$3,$K$2:$P$2,0))</f>
        <v>#N/A</v>
      </c>
      <c r="DF2682" s="15" t="e" cm="1">
        <f t="array" ref="DF2682">INDEX($K:$P,ROW(),MATCH(DF$3,$K$2:$P$2,0))</f>
        <v>#N/A</v>
      </c>
      <c r="DG2682" s="15" t="e" cm="1">
        <f t="array" ref="DG2682">INDEX($K:$P,ROW(),MATCH(DG$3,$K$2:$P$2,0))</f>
        <v>#N/A</v>
      </c>
      <c r="DH2682" s="15" t="e" cm="1">
        <f t="array" ref="DH2682">INDEX($K:$P,ROW(),MATCH(DH$3,$K$2:$P$2,0))</f>
        <v>#N/A</v>
      </c>
      <c r="DI2682" s="15" t="e" cm="1">
        <f t="array" ref="DI2682">INDEX($K:$P,ROW(),MATCH(DI$3,$K$2:$P$2,0))</f>
        <v>#N/A</v>
      </c>
      <c r="DJ2682" s="15" t="e" cm="1">
        <f t="array" ref="DJ2682">INDEX($K:$P,ROW(),MATCH(DJ$3,$K$2:$P$2,0))</f>
        <v>#N/A</v>
      </c>
      <c r="DK2682" s="15" t="e" cm="1">
        <f t="array" ref="DK2682">INDEX($K:$P,ROW(),MATCH(DK$3,$K$2:$P$2,0))</f>
        <v>#N/A</v>
      </c>
      <c r="DL2682" s="15" t="e" cm="1">
        <f t="array" ref="DL2682">INDEX($K:$P,ROW(),MATCH(DL$3,$K$2:$P$2,0))</f>
        <v>#N/A</v>
      </c>
    </row>
    <row r="2683" spans="1:116" x14ac:dyDescent="0.4">
      <c r="B2683" t="str">
        <f t="shared" si="5051"/>
        <v>2683 WCINV-IS</v>
      </c>
      <c r="C2683" t="s">
        <v>224</v>
      </c>
      <c r="D2683" t="s">
        <v>406</v>
      </c>
      <c r="E2683" s="8" t="str">
        <f t="shared" si="4983"/>
        <v>2683 WCINV-IS</v>
      </c>
      <c r="G2683" s="126" t="s">
        <v>36</v>
      </c>
      <c r="H2683" s="27"/>
      <c r="I2683" s="78"/>
      <c r="J2683" s="78"/>
      <c r="K2683" s="118">
        <f t="shared" ref="K2683:P2683" si="5052">SUMIF($4:$4,K$2,2683:2683)</f>
        <v>0</v>
      </c>
      <c r="L2683" s="118">
        <f t="shared" si="5052"/>
        <v>0</v>
      </c>
      <c r="M2683" s="118">
        <f t="shared" si="5052"/>
        <v>0</v>
      </c>
      <c r="N2683" s="118">
        <f t="shared" si="5052"/>
        <v>0</v>
      </c>
      <c r="O2683" s="118">
        <f t="shared" si="5052"/>
        <v>0</v>
      </c>
      <c r="P2683" s="118">
        <f t="shared" si="5052"/>
        <v>0</v>
      </c>
      <c r="R2683" s="118"/>
      <c r="S2683" s="118">
        <f t="shared" ref="S2683:CD2683" si="5053">MIN(-S2682/30*S2679,R2683-S2679)</f>
        <v>0</v>
      </c>
      <c r="T2683" s="118">
        <f t="shared" si="5053"/>
        <v>0</v>
      </c>
      <c r="U2683" s="118">
        <f t="shared" si="5053"/>
        <v>0</v>
      </c>
      <c r="V2683" s="118">
        <f t="shared" si="5053"/>
        <v>0</v>
      </c>
      <c r="W2683" s="118">
        <f t="shared" si="5053"/>
        <v>0</v>
      </c>
      <c r="X2683" s="118">
        <f t="shared" si="5053"/>
        <v>0</v>
      </c>
      <c r="Y2683" s="118">
        <f t="shared" si="5053"/>
        <v>0</v>
      </c>
      <c r="Z2683" s="118">
        <f t="shared" si="5053"/>
        <v>0</v>
      </c>
      <c r="AA2683" s="118">
        <f t="shared" si="5053"/>
        <v>0</v>
      </c>
      <c r="AB2683" s="118">
        <f t="shared" si="5053"/>
        <v>0</v>
      </c>
      <c r="AC2683" s="118">
        <f t="shared" si="5053"/>
        <v>0</v>
      </c>
      <c r="AD2683" s="118">
        <f t="shared" si="5053"/>
        <v>0</v>
      </c>
      <c r="AE2683" s="118">
        <f t="shared" si="5053"/>
        <v>0</v>
      </c>
      <c r="AF2683" s="118">
        <f t="shared" si="5053"/>
        <v>0</v>
      </c>
      <c r="AG2683" s="118">
        <f t="shared" si="5053"/>
        <v>0</v>
      </c>
      <c r="AH2683" s="118">
        <f t="shared" si="5053"/>
        <v>0</v>
      </c>
      <c r="AI2683" s="118">
        <f t="shared" si="5053"/>
        <v>0</v>
      </c>
      <c r="AJ2683" s="118">
        <f t="shared" si="5053"/>
        <v>0</v>
      </c>
      <c r="AK2683" s="118">
        <f t="shared" si="5053"/>
        <v>0</v>
      </c>
      <c r="AL2683" s="118">
        <f t="shared" si="5053"/>
        <v>0</v>
      </c>
      <c r="AM2683" s="118">
        <f t="shared" si="5053"/>
        <v>0</v>
      </c>
      <c r="AN2683" s="118">
        <f t="shared" si="5053"/>
        <v>0</v>
      </c>
      <c r="AO2683" s="118">
        <f t="shared" si="5053"/>
        <v>0</v>
      </c>
      <c r="AP2683" s="118">
        <f t="shared" si="5053"/>
        <v>0</v>
      </c>
      <c r="AQ2683" s="118">
        <f t="shared" si="5053"/>
        <v>0</v>
      </c>
      <c r="AR2683" s="118">
        <f t="shared" si="5053"/>
        <v>0</v>
      </c>
      <c r="AS2683" s="118">
        <f t="shared" si="5053"/>
        <v>0</v>
      </c>
      <c r="AT2683" s="118">
        <f t="shared" si="5053"/>
        <v>0</v>
      </c>
      <c r="AU2683" s="118">
        <f t="shared" si="5053"/>
        <v>0</v>
      </c>
      <c r="AV2683" s="118">
        <f t="shared" si="5053"/>
        <v>0</v>
      </c>
      <c r="AW2683" s="118">
        <f t="shared" si="5053"/>
        <v>0</v>
      </c>
      <c r="AX2683" s="118">
        <f t="shared" si="5053"/>
        <v>0</v>
      </c>
      <c r="AY2683" s="118">
        <f t="shared" si="5053"/>
        <v>0</v>
      </c>
      <c r="AZ2683" s="118">
        <f t="shared" si="5053"/>
        <v>0</v>
      </c>
      <c r="BA2683" s="118">
        <f t="shared" si="5053"/>
        <v>0</v>
      </c>
      <c r="BB2683" s="118">
        <f t="shared" si="5053"/>
        <v>0</v>
      </c>
      <c r="BC2683" s="118">
        <f t="shared" si="5053"/>
        <v>0</v>
      </c>
      <c r="BD2683" s="118">
        <f t="shared" si="5053"/>
        <v>0</v>
      </c>
      <c r="BE2683" s="118">
        <f t="shared" si="5053"/>
        <v>0</v>
      </c>
      <c r="BF2683" s="118">
        <f t="shared" si="5053"/>
        <v>0</v>
      </c>
      <c r="BG2683" s="118">
        <f t="shared" si="5053"/>
        <v>0</v>
      </c>
      <c r="BH2683" s="118">
        <f t="shared" si="5053"/>
        <v>0</v>
      </c>
      <c r="BI2683" s="118">
        <f t="shared" si="5053"/>
        <v>0</v>
      </c>
      <c r="BJ2683" s="118">
        <f t="shared" si="5053"/>
        <v>0</v>
      </c>
      <c r="BK2683" s="118">
        <f t="shared" si="5053"/>
        <v>0</v>
      </c>
      <c r="BL2683" s="118">
        <f t="shared" si="5053"/>
        <v>0</v>
      </c>
      <c r="BM2683" s="118">
        <f t="shared" si="5053"/>
        <v>0</v>
      </c>
      <c r="BN2683" s="118">
        <f t="shared" si="5053"/>
        <v>0</v>
      </c>
      <c r="BO2683" s="118">
        <f t="shared" si="5053"/>
        <v>0</v>
      </c>
      <c r="BP2683" s="118">
        <f t="shared" si="5053"/>
        <v>0</v>
      </c>
      <c r="BQ2683" s="118">
        <f t="shared" si="5053"/>
        <v>0</v>
      </c>
      <c r="BR2683" s="118">
        <f t="shared" si="5053"/>
        <v>0</v>
      </c>
      <c r="BS2683" s="118">
        <f t="shared" si="5053"/>
        <v>0</v>
      </c>
      <c r="BT2683" s="118">
        <f t="shared" si="5053"/>
        <v>0</v>
      </c>
      <c r="BU2683" s="118">
        <f t="shared" si="5053"/>
        <v>0</v>
      </c>
      <c r="BV2683" s="118">
        <f t="shared" si="5053"/>
        <v>0</v>
      </c>
      <c r="BW2683" s="118">
        <f t="shared" si="5053"/>
        <v>0</v>
      </c>
      <c r="BX2683" s="118">
        <f t="shared" si="5053"/>
        <v>0</v>
      </c>
      <c r="BY2683" s="118">
        <f t="shared" si="5053"/>
        <v>0</v>
      </c>
      <c r="BZ2683" s="118">
        <f t="shared" si="5053"/>
        <v>0</v>
      </c>
      <c r="CA2683" s="118">
        <f t="shared" si="5053"/>
        <v>0</v>
      </c>
      <c r="CB2683" s="118">
        <f t="shared" si="5053"/>
        <v>0</v>
      </c>
      <c r="CC2683" s="118">
        <f t="shared" si="5053"/>
        <v>0</v>
      </c>
      <c r="CD2683" s="118">
        <f t="shared" si="5053"/>
        <v>0</v>
      </c>
      <c r="CE2683" s="118">
        <f t="shared" ref="CE2683:CJ2683" si="5054">MIN(-CE2682/30*CE2679,CD2683-CE2679)</f>
        <v>0</v>
      </c>
      <c r="CF2683" s="118">
        <f t="shared" si="5054"/>
        <v>0</v>
      </c>
      <c r="CG2683" s="118">
        <f t="shared" si="5054"/>
        <v>0</v>
      </c>
      <c r="CH2683" s="118">
        <f t="shared" si="5054"/>
        <v>0</v>
      </c>
      <c r="CI2683" s="118">
        <f t="shared" si="5054"/>
        <v>0</v>
      </c>
      <c r="CJ2683" s="118">
        <f t="shared" si="5054"/>
        <v>0</v>
      </c>
      <c r="CK2683" s="118">
        <f>MIN(-CK2682/30*CK2679,CJ2683-CK2679)</f>
        <v>0</v>
      </c>
      <c r="CL2683" s="118">
        <f>MIN(-CL2682/30*CL2679,CK2683-CL2679)</f>
        <v>0</v>
      </c>
      <c r="CN2683" s="33"/>
      <c r="CO2683" s="118" t="e">
        <f>MIN(-CO2682/90*CO2679,CN2683-CO2679)</f>
        <v>#N/A</v>
      </c>
      <c r="CP2683" s="118" t="e">
        <f t="shared" ref="CP2683:DL2683" si="5055">MIN(-CP2682/90*CP2679,CO2683-CP2679)</f>
        <v>#N/A</v>
      </c>
      <c r="CQ2683" s="118" t="e">
        <f t="shared" si="5055"/>
        <v>#N/A</v>
      </c>
      <c r="CR2683" s="118" t="e">
        <f t="shared" si="5055"/>
        <v>#N/A</v>
      </c>
      <c r="CS2683" s="118" t="e">
        <f t="shared" si="5055"/>
        <v>#N/A</v>
      </c>
      <c r="CT2683" s="118" t="e">
        <f t="shared" si="5055"/>
        <v>#N/A</v>
      </c>
      <c r="CU2683" s="118" t="e">
        <f t="shared" si="5055"/>
        <v>#N/A</v>
      </c>
      <c r="CV2683" s="118" t="e">
        <f t="shared" si="5055"/>
        <v>#N/A</v>
      </c>
      <c r="CW2683" s="118" t="e">
        <f t="shared" si="5055"/>
        <v>#N/A</v>
      </c>
      <c r="CX2683" s="118" t="e">
        <f t="shared" si="5055"/>
        <v>#N/A</v>
      </c>
      <c r="CY2683" s="118" t="e">
        <f t="shared" si="5055"/>
        <v>#N/A</v>
      </c>
      <c r="CZ2683" s="118" t="e">
        <f t="shared" si="5055"/>
        <v>#N/A</v>
      </c>
      <c r="DA2683" s="118" t="e">
        <f t="shared" si="5055"/>
        <v>#N/A</v>
      </c>
      <c r="DB2683" s="118" t="e">
        <f t="shared" si="5055"/>
        <v>#N/A</v>
      </c>
      <c r="DC2683" s="118" t="e">
        <f t="shared" si="5055"/>
        <v>#N/A</v>
      </c>
      <c r="DD2683" s="118" t="e">
        <f t="shared" si="5055"/>
        <v>#N/A</v>
      </c>
      <c r="DE2683" s="118" t="e">
        <f t="shared" si="5055"/>
        <v>#N/A</v>
      </c>
      <c r="DF2683" s="118" t="e">
        <f t="shared" si="5055"/>
        <v>#N/A</v>
      </c>
      <c r="DG2683" s="118" t="e">
        <f t="shared" si="5055"/>
        <v>#N/A</v>
      </c>
      <c r="DH2683" s="118" t="e">
        <f t="shared" si="5055"/>
        <v>#N/A</v>
      </c>
      <c r="DI2683" s="118" t="e">
        <f t="shared" si="5055"/>
        <v>#N/A</v>
      </c>
      <c r="DJ2683" s="118" t="e">
        <f t="shared" si="5055"/>
        <v>#N/A</v>
      </c>
      <c r="DK2683" s="118" t="e">
        <f t="shared" si="5055"/>
        <v>#N/A</v>
      </c>
      <c r="DL2683" s="118" t="e">
        <f t="shared" si="5055"/>
        <v>#N/A</v>
      </c>
    </row>
    <row r="2684" spans="1:116" x14ac:dyDescent="0.4">
      <c r="B2684" t="str">
        <f t="shared" si="5051"/>
        <v>2684 WCINV-IS</v>
      </c>
      <c r="D2684" t="s">
        <v>406</v>
      </c>
      <c r="E2684" s="8" t="str">
        <f t="shared" si="4983"/>
        <v>2684 WCINV-IS</v>
      </c>
      <c r="G2684" s="126"/>
      <c r="H2684" s="27"/>
      <c r="I2684" s="78"/>
      <c r="J2684" s="78"/>
      <c r="K2684" s="33"/>
      <c r="L2684" s="33"/>
      <c r="M2684" s="33"/>
      <c r="N2684" s="33"/>
      <c r="O2684" s="33"/>
      <c r="P2684" s="33"/>
      <c r="R2684" s="33"/>
      <c r="S2684" s="33"/>
      <c r="T2684" s="33"/>
      <c r="U2684" s="33"/>
      <c r="V2684" s="33"/>
      <c r="W2684" s="33"/>
      <c r="X2684" s="33"/>
      <c r="Y2684" s="33"/>
      <c r="Z2684" s="33"/>
      <c r="AA2684" s="33"/>
      <c r="AB2684" s="33"/>
      <c r="AC2684" s="33"/>
      <c r="AD2684" s="33"/>
      <c r="AE2684" s="33"/>
      <c r="AF2684" s="33"/>
      <c r="AG2684" s="33"/>
      <c r="AH2684" s="33"/>
      <c r="AI2684" s="33"/>
      <c r="AJ2684" s="33"/>
      <c r="AK2684" s="33"/>
      <c r="AL2684" s="33"/>
      <c r="AM2684" s="33"/>
      <c r="AN2684" s="33"/>
      <c r="AO2684" s="33"/>
      <c r="AP2684" s="33"/>
      <c r="AQ2684" s="33"/>
      <c r="AR2684" s="33"/>
      <c r="AS2684" s="33"/>
      <c r="AT2684" s="33"/>
      <c r="AU2684" s="33"/>
      <c r="AV2684" s="33"/>
      <c r="AW2684" s="33"/>
      <c r="AX2684" s="33"/>
      <c r="AY2684" s="33"/>
      <c r="AZ2684" s="33"/>
      <c r="BA2684" s="33"/>
      <c r="BB2684" s="33"/>
      <c r="BC2684" s="33"/>
      <c r="BD2684" s="33"/>
      <c r="BE2684" s="33"/>
      <c r="BF2684" s="33"/>
      <c r="BG2684" s="33"/>
      <c r="BH2684" s="33"/>
      <c r="BI2684" s="33"/>
      <c r="BJ2684" s="33"/>
      <c r="BK2684" s="33"/>
      <c r="BL2684" s="33"/>
      <c r="BM2684" s="33"/>
      <c r="BN2684" s="33"/>
      <c r="BO2684" s="33"/>
      <c r="BP2684" s="33"/>
      <c r="BQ2684" s="33"/>
      <c r="BR2684" s="33"/>
      <c r="BS2684" s="33"/>
      <c r="BT2684" s="33"/>
      <c r="BU2684" s="33"/>
      <c r="BV2684" s="33"/>
      <c r="BW2684" s="33"/>
      <c r="BX2684" s="33"/>
      <c r="BY2684" s="33"/>
      <c r="BZ2684" s="33"/>
      <c r="CA2684" s="33"/>
      <c r="CB2684" s="33"/>
      <c r="CC2684" s="33"/>
      <c r="CD2684" s="33"/>
      <c r="CE2684" s="33"/>
      <c r="CF2684" s="33"/>
      <c r="CG2684" s="33"/>
      <c r="CH2684" s="33"/>
      <c r="CI2684" s="33"/>
      <c r="CJ2684" s="33"/>
      <c r="CK2684" s="33"/>
      <c r="CL2684" s="33"/>
      <c r="CN2684" s="78"/>
      <c r="CO2684" s="33"/>
      <c r="CP2684" s="33"/>
      <c r="CQ2684" s="33"/>
      <c r="CR2684" s="33"/>
      <c r="CS2684" s="33"/>
      <c r="CT2684" s="33"/>
      <c r="CU2684" s="33"/>
      <c r="CV2684" s="33"/>
      <c r="CW2684" s="33"/>
      <c r="CX2684" s="33"/>
      <c r="CY2684" s="33"/>
      <c r="CZ2684" s="33"/>
      <c r="DA2684" s="33"/>
      <c r="DB2684" s="33"/>
      <c r="DC2684" s="33"/>
      <c r="DD2684" s="33"/>
      <c r="DE2684" s="33"/>
      <c r="DF2684" s="33"/>
      <c r="DG2684" s="33"/>
      <c r="DH2684" s="33"/>
      <c r="DI2684" s="33"/>
      <c r="DJ2684" s="33"/>
      <c r="DK2684" s="33"/>
      <c r="DL2684" s="33"/>
    </row>
    <row r="2685" spans="1:116" x14ac:dyDescent="0.4">
      <c r="B2685" t="str">
        <f t="shared" si="5051"/>
        <v>2685 WCINV-IS</v>
      </c>
      <c r="C2685" t="s">
        <v>234</v>
      </c>
      <c r="D2685" t="s">
        <v>406</v>
      </c>
      <c r="E2685" s="8" t="str">
        <f t="shared" si="4983"/>
        <v>2685 WCINV-IS</v>
      </c>
      <c r="G2685" s="126" t="str">
        <f>"Change in "&amp;G2683</f>
        <v>Change in Inventory</v>
      </c>
      <c r="K2685" s="33">
        <f t="shared" ref="K2685:P2685" si="5056">SUMIF($3:$3,K$2,2685:2685)</f>
        <v>0</v>
      </c>
      <c r="L2685" s="33">
        <f t="shared" si="5056"/>
        <v>0</v>
      </c>
      <c r="M2685" s="33">
        <f t="shared" si="5056"/>
        <v>0</v>
      </c>
      <c r="N2685" s="33">
        <f t="shared" si="5056"/>
        <v>0</v>
      </c>
      <c r="O2685" s="33">
        <f t="shared" si="5056"/>
        <v>0</v>
      </c>
      <c r="P2685" s="33">
        <f t="shared" si="5056"/>
        <v>0</v>
      </c>
      <c r="R2685" s="33"/>
      <c r="S2685" s="33">
        <f t="shared" ref="S2685:AX2685" si="5057">R2683-S2683</f>
        <v>0</v>
      </c>
      <c r="T2685" s="33">
        <f t="shared" si="5057"/>
        <v>0</v>
      </c>
      <c r="U2685" s="33">
        <f t="shared" si="5057"/>
        <v>0</v>
      </c>
      <c r="V2685" s="33">
        <f t="shared" si="5057"/>
        <v>0</v>
      </c>
      <c r="W2685" s="33">
        <f t="shared" si="5057"/>
        <v>0</v>
      </c>
      <c r="X2685" s="33">
        <f t="shared" si="5057"/>
        <v>0</v>
      </c>
      <c r="Y2685" s="33">
        <f t="shared" si="5057"/>
        <v>0</v>
      </c>
      <c r="Z2685" s="33">
        <f t="shared" si="5057"/>
        <v>0</v>
      </c>
      <c r="AA2685" s="33">
        <f t="shared" si="5057"/>
        <v>0</v>
      </c>
      <c r="AB2685" s="33">
        <f t="shared" si="5057"/>
        <v>0</v>
      </c>
      <c r="AC2685" s="33">
        <f t="shared" si="5057"/>
        <v>0</v>
      </c>
      <c r="AD2685" s="33">
        <f t="shared" si="5057"/>
        <v>0</v>
      </c>
      <c r="AE2685" s="33">
        <f t="shared" si="5057"/>
        <v>0</v>
      </c>
      <c r="AF2685" s="33">
        <f t="shared" si="5057"/>
        <v>0</v>
      </c>
      <c r="AG2685" s="33">
        <f t="shared" si="5057"/>
        <v>0</v>
      </c>
      <c r="AH2685" s="33">
        <f t="shared" si="5057"/>
        <v>0</v>
      </c>
      <c r="AI2685" s="33">
        <f t="shared" si="5057"/>
        <v>0</v>
      </c>
      <c r="AJ2685" s="33">
        <f t="shared" si="5057"/>
        <v>0</v>
      </c>
      <c r="AK2685" s="33">
        <f t="shared" si="5057"/>
        <v>0</v>
      </c>
      <c r="AL2685" s="33">
        <f t="shared" si="5057"/>
        <v>0</v>
      </c>
      <c r="AM2685" s="33">
        <f t="shared" si="5057"/>
        <v>0</v>
      </c>
      <c r="AN2685" s="33">
        <f t="shared" si="5057"/>
        <v>0</v>
      </c>
      <c r="AO2685" s="33">
        <f t="shared" si="5057"/>
        <v>0</v>
      </c>
      <c r="AP2685" s="33">
        <f t="shared" si="5057"/>
        <v>0</v>
      </c>
      <c r="AQ2685" s="33">
        <f t="shared" si="5057"/>
        <v>0</v>
      </c>
      <c r="AR2685" s="33">
        <f t="shared" si="5057"/>
        <v>0</v>
      </c>
      <c r="AS2685" s="33">
        <f t="shared" si="5057"/>
        <v>0</v>
      </c>
      <c r="AT2685" s="33">
        <f t="shared" si="5057"/>
        <v>0</v>
      </c>
      <c r="AU2685" s="33">
        <f t="shared" si="5057"/>
        <v>0</v>
      </c>
      <c r="AV2685" s="33">
        <f t="shared" si="5057"/>
        <v>0</v>
      </c>
      <c r="AW2685" s="33">
        <f t="shared" si="5057"/>
        <v>0</v>
      </c>
      <c r="AX2685" s="33">
        <f t="shared" si="5057"/>
        <v>0</v>
      </c>
      <c r="AY2685" s="33">
        <f t="shared" ref="AY2685:CD2685" si="5058">AX2683-AY2683</f>
        <v>0</v>
      </c>
      <c r="AZ2685" s="33">
        <f t="shared" si="5058"/>
        <v>0</v>
      </c>
      <c r="BA2685" s="33">
        <f t="shared" si="5058"/>
        <v>0</v>
      </c>
      <c r="BB2685" s="33">
        <f t="shared" si="5058"/>
        <v>0</v>
      </c>
      <c r="BC2685" s="33">
        <f t="shared" si="5058"/>
        <v>0</v>
      </c>
      <c r="BD2685" s="33">
        <f t="shared" si="5058"/>
        <v>0</v>
      </c>
      <c r="BE2685" s="33">
        <f t="shared" si="5058"/>
        <v>0</v>
      </c>
      <c r="BF2685" s="33">
        <f t="shared" si="5058"/>
        <v>0</v>
      </c>
      <c r="BG2685" s="33">
        <f t="shared" si="5058"/>
        <v>0</v>
      </c>
      <c r="BH2685" s="33">
        <f t="shared" si="5058"/>
        <v>0</v>
      </c>
      <c r="BI2685" s="33">
        <f t="shared" si="5058"/>
        <v>0</v>
      </c>
      <c r="BJ2685" s="33">
        <f t="shared" si="5058"/>
        <v>0</v>
      </c>
      <c r="BK2685" s="33">
        <f t="shared" si="5058"/>
        <v>0</v>
      </c>
      <c r="BL2685" s="33">
        <f t="shared" si="5058"/>
        <v>0</v>
      </c>
      <c r="BM2685" s="33">
        <f t="shared" si="5058"/>
        <v>0</v>
      </c>
      <c r="BN2685" s="33">
        <f t="shared" si="5058"/>
        <v>0</v>
      </c>
      <c r="BO2685" s="33">
        <f t="shared" si="5058"/>
        <v>0</v>
      </c>
      <c r="BP2685" s="33">
        <f t="shared" si="5058"/>
        <v>0</v>
      </c>
      <c r="BQ2685" s="33">
        <f t="shared" si="5058"/>
        <v>0</v>
      </c>
      <c r="BR2685" s="33">
        <f t="shared" si="5058"/>
        <v>0</v>
      </c>
      <c r="BS2685" s="33">
        <f t="shared" si="5058"/>
        <v>0</v>
      </c>
      <c r="BT2685" s="33">
        <f t="shared" si="5058"/>
        <v>0</v>
      </c>
      <c r="BU2685" s="33">
        <f t="shared" si="5058"/>
        <v>0</v>
      </c>
      <c r="BV2685" s="33">
        <f t="shared" si="5058"/>
        <v>0</v>
      </c>
      <c r="BW2685" s="33">
        <f t="shared" si="5058"/>
        <v>0</v>
      </c>
      <c r="BX2685" s="33">
        <f t="shared" si="5058"/>
        <v>0</v>
      </c>
      <c r="BY2685" s="33">
        <f t="shared" si="5058"/>
        <v>0</v>
      </c>
      <c r="BZ2685" s="33">
        <f t="shared" si="5058"/>
        <v>0</v>
      </c>
      <c r="CA2685" s="33">
        <f t="shared" si="5058"/>
        <v>0</v>
      </c>
      <c r="CB2685" s="33">
        <f t="shared" si="5058"/>
        <v>0</v>
      </c>
      <c r="CC2685" s="33">
        <f t="shared" si="5058"/>
        <v>0</v>
      </c>
      <c r="CD2685" s="33">
        <f t="shared" si="5058"/>
        <v>0</v>
      </c>
      <c r="CE2685" s="33">
        <f t="shared" ref="CE2685:CL2685" si="5059">CD2683-CE2683</f>
        <v>0</v>
      </c>
      <c r="CF2685" s="33">
        <f t="shared" si="5059"/>
        <v>0</v>
      </c>
      <c r="CG2685" s="33">
        <f t="shared" si="5059"/>
        <v>0</v>
      </c>
      <c r="CH2685" s="33">
        <f t="shared" si="5059"/>
        <v>0</v>
      </c>
      <c r="CI2685" s="33">
        <f t="shared" si="5059"/>
        <v>0</v>
      </c>
      <c r="CJ2685" s="33">
        <f t="shared" si="5059"/>
        <v>0</v>
      </c>
      <c r="CK2685" s="33">
        <f t="shared" si="5059"/>
        <v>0</v>
      </c>
      <c r="CL2685" s="33">
        <f t="shared" si="5059"/>
        <v>0</v>
      </c>
      <c r="CO2685" s="33" t="e">
        <f t="shared" ref="CO2685" si="5060">CN2683-CO2683</f>
        <v>#N/A</v>
      </c>
      <c r="CP2685" s="33" t="e">
        <f t="shared" ref="CP2685" si="5061">CO2683-CP2683</f>
        <v>#N/A</v>
      </c>
      <c r="CQ2685" s="33" t="e">
        <f t="shared" ref="CQ2685" si="5062">CP2683-CQ2683</f>
        <v>#N/A</v>
      </c>
      <c r="CR2685" s="33" t="e">
        <f t="shared" ref="CR2685" si="5063">CQ2683-CR2683</f>
        <v>#N/A</v>
      </c>
      <c r="CS2685" s="33" t="e">
        <f t="shared" ref="CS2685" si="5064">CR2683-CS2683</f>
        <v>#N/A</v>
      </c>
      <c r="CT2685" s="33" t="e">
        <f t="shared" ref="CT2685" si="5065">CS2683-CT2683</f>
        <v>#N/A</v>
      </c>
      <c r="CU2685" s="33" t="e">
        <f t="shared" ref="CU2685" si="5066">CT2683-CU2683</f>
        <v>#N/A</v>
      </c>
      <c r="CV2685" s="33" t="e">
        <f t="shared" ref="CV2685" si="5067">CU2683-CV2683</f>
        <v>#N/A</v>
      </c>
      <c r="CW2685" s="33" t="e">
        <f t="shared" ref="CW2685" si="5068">CV2683-CW2683</f>
        <v>#N/A</v>
      </c>
      <c r="CX2685" s="33" t="e">
        <f t="shared" ref="CX2685" si="5069">CW2683-CX2683</f>
        <v>#N/A</v>
      </c>
      <c r="CY2685" s="33" t="e">
        <f t="shared" ref="CY2685" si="5070">CX2683-CY2683</f>
        <v>#N/A</v>
      </c>
      <c r="CZ2685" s="33" t="e">
        <f t="shared" ref="CZ2685" si="5071">CY2683-CZ2683</f>
        <v>#N/A</v>
      </c>
      <c r="DA2685" s="33" t="e">
        <f t="shared" ref="DA2685" si="5072">CZ2683-DA2683</f>
        <v>#N/A</v>
      </c>
      <c r="DB2685" s="33" t="e">
        <f t="shared" ref="DB2685" si="5073">DA2683-DB2683</f>
        <v>#N/A</v>
      </c>
      <c r="DC2685" s="33" t="e">
        <f t="shared" ref="DC2685" si="5074">DB2683-DC2683</f>
        <v>#N/A</v>
      </c>
      <c r="DD2685" s="33" t="e">
        <f t="shared" ref="DD2685" si="5075">DC2683-DD2683</f>
        <v>#N/A</v>
      </c>
      <c r="DE2685" s="33" t="e">
        <f t="shared" ref="DE2685" si="5076">DD2683-DE2683</f>
        <v>#N/A</v>
      </c>
      <c r="DF2685" s="33" t="e">
        <f t="shared" ref="DF2685" si="5077">DE2683-DF2683</f>
        <v>#N/A</v>
      </c>
      <c r="DG2685" s="33" t="e">
        <f t="shared" ref="DG2685" si="5078">DF2683-DG2683</f>
        <v>#N/A</v>
      </c>
      <c r="DH2685" s="33" t="e">
        <f t="shared" ref="DH2685" si="5079">DG2683-DH2683</f>
        <v>#N/A</v>
      </c>
      <c r="DI2685" s="33" t="e">
        <f t="shared" ref="DI2685" si="5080">DH2683-DI2683</f>
        <v>#N/A</v>
      </c>
      <c r="DJ2685" s="33" t="e">
        <f t="shared" ref="DJ2685" si="5081">DI2683-DJ2683</f>
        <v>#N/A</v>
      </c>
      <c r="DK2685" s="33" t="e">
        <f t="shared" ref="DK2685" si="5082">DJ2683-DK2683</f>
        <v>#N/A</v>
      </c>
      <c r="DL2685" s="33" t="e">
        <f t="shared" ref="DL2685" si="5083">DK2683-DL2683</f>
        <v>#N/A</v>
      </c>
    </row>
    <row r="2686" spans="1:116" x14ac:dyDescent="0.4">
      <c r="B2686" t="str">
        <f t="shared" si="5051"/>
        <v>2686 WCINV-IS</v>
      </c>
      <c r="D2686" t="s">
        <v>406</v>
      </c>
      <c r="E2686" s="8" t="str">
        <f t="shared" si="4983"/>
        <v>2686 WCINV-IS</v>
      </c>
      <c r="G2686" s="125"/>
      <c r="K2686" s="53"/>
      <c r="L2686" s="53"/>
      <c r="M2686" s="53"/>
      <c r="N2686" s="53"/>
      <c r="O2686" s="53"/>
      <c r="P2686" s="53"/>
      <c r="R2686" s="24"/>
      <c r="S2686" s="24"/>
      <c r="T2686" s="24"/>
      <c r="U2686" s="24"/>
      <c r="V2686" s="24"/>
      <c r="W2686" s="24"/>
      <c r="X2686" s="24"/>
      <c r="Y2686" s="24"/>
      <c r="Z2686" s="24"/>
      <c r="AA2686" s="24"/>
      <c r="AB2686" s="24"/>
      <c r="AC2686" s="24"/>
      <c r="AD2686" s="24"/>
      <c r="AE2686" s="24"/>
      <c r="AF2686" s="24"/>
      <c r="AG2686" s="24"/>
      <c r="AH2686" s="24"/>
      <c r="AI2686" s="24"/>
      <c r="AJ2686" s="24"/>
      <c r="AK2686" s="24"/>
      <c r="AL2686" s="24"/>
      <c r="AM2686" s="24"/>
      <c r="AN2686" s="24"/>
      <c r="AO2686" s="24"/>
      <c r="AP2686" s="24"/>
      <c r="AQ2686" s="24"/>
      <c r="AR2686" s="24"/>
      <c r="AS2686" s="24"/>
      <c r="AT2686" s="24"/>
      <c r="AU2686" s="24"/>
      <c r="AV2686" s="24"/>
      <c r="AW2686" s="24"/>
      <c r="AX2686" s="24"/>
      <c r="AY2686" s="24"/>
      <c r="AZ2686" s="24"/>
      <c r="BA2686" s="24"/>
      <c r="BB2686" s="24"/>
      <c r="BC2686" s="24"/>
      <c r="BD2686" s="24"/>
      <c r="BE2686" s="24"/>
      <c r="BF2686" s="24"/>
      <c r="BG2686" s="24"/>
      <c r="BH2686" s="24"/>
      <c r="BI2686" s="24"/>
      <c r="BJ2686" s="24"/>
      <c r="BK2686" s="24"/>
      <c r="BL2686" s="24"/>
      <c r="BM2686" s="24"/>
      <c r="BN2686" s="24"/>
      <c r="BO2686" s="24"/>
      <c r="BP2686" s="24"/>
      <c r="BQ2686" s="24"/>
      <c r="BR2686" s="24"/>
      <c r="BS2686" s="24"/>
      <c r="BT2686" s="24"/>
      <c r="BU2686" s="24"/>
      <c r="BV2686" s="24"/>
      <c r="BW2686" s="24"/>
      <c r="BX2686" s="24"/>
      <c r="BY2686" s="24"/>
      <c r="BZ2686" s="24"/>
      <c r="CA2686" s="24"/>
      <c r="CB2686" s="24"/>
      <c r="CC2686" s="24"/>
      <c r="CD2686" s="24"/>
      <c r="CE2686" s="24"/>
      <c r="CF2686" s="24"/>
      <c r="CG2686" s="24"/>
      <c r="CH2686" s="24"/>
      <c r="CI2686" s="24"/>
      <c r="CJ2686" s="24"/>
      <c r="CK2686" s="24"/>
      <c r="CL2686" s="24"/>
      <c r="CO2686" s="24"/>
      <c r="CP2686" s="24"/>
      <c r="CQ2686" s="24"/>
      <c r="CR2686" s="24"/>
      <c r="CS2686" s="24"/>
      <c r="CT2686" s="24"/>
      <c r="CU2686" s="24"/>
      <c r="CV2686" s="24"/>
      <c r="CW2686" s="24"/>
      <c r="CX2686" s="24"/>
      <c r="CY2686" s="24"/>
      <c r="CZ2686" s="24"/>
      <c r="DA2686" s="24"/>
      <c r="DB2686" s="24"/>
      <c r="DC2686" s="24"/>
      <c r="DD2686" s="24"/>
      <c r="DE2686" s="24"/>
      <c r="DF2686" s="24"/>
      <c r="DG2686" s="24"/>
      <c r="DH2686" s="24"/>
      <c r="DI2686" s="24"/>
      <c r="DJ2686" s="24"/>
      <c r="DK2686" s="24"/>
      <c r="DL2686" s="24"/>
    </row>
    <row r="2687" spans="1:116" x14ac:dyDescent="0.4">
      <c r="B2687" t="s">
        <v>332</v>
      </c>
      <c r="D2687" t="s">
        <v>406</v>
      </c>
      <c r="E2687" s="8" t="str">
        <f t="shared" si="4983"/>
        <v>2687 WCINV-IS</v>
      </c>
      <c r="G2687" s="136" t="str">
        <f>Codes!G2670</f>
        <v>(Primary label)</v>
      </c>
      <c r="K2687" s="53"/>
      <c r="L2687" s="53"/>
      <c r="M2687" s="53"/>
      <c r="N2687" s="53"/>
      <c r="O2687" s="53"/>
      <c r="P2687" s="53"/>
      <c r="R2687" s="24"/>
      <c r="S2687" s="24"/>
      <c r="T2687" s="24"/>
      <c r="U2687" s="24"/>
      <c r="V2687" s="24"/>
      <c r="W2687" s="24"/>
      <c r="X2687" s="24"/>
      <c r="Y2687" s="24"/>
      <c r="Z2687" s="24"/>
      <c r="AA2687" s="24"/>
      <c r="AB2687" s="24"/>
      <c r="AC2687" s="24"/>
      <c r="AD2687" s="24"/>
      <c r="AE2687" s="24"/>
      <c r="AF2687" s="24"/>
      <c r="AG2687" s="24"/>
      <c r="AH2687" s="24"/>
      <c r="AI2687" s="24"/>
      <c r="AJ2687" s="24"/>
      <c r="AK2687" s="24"/>
      <c r="AL2687" s="24"/>
      <c r="AM2687" s="24"/>
      <c r="AN2687" s="24"/>
      <c r="AO2687" s="24"/>
      <c r="AP2687" s="24"/>
      <c r="AQ2687" s="24"/>
      <c r="AR2687" s="24"/>
      <c r="AS2687" s="24"/>
      <c r="AT2687" s="24"/>
      <c r="AU2687" s="24"/>
      <c r="AV2687" s="24"/>
      <c r="AW2687" s="24"/>
      <c r="AX2687" s="24"/>
      <c r="AY2687" s="24"/>
      <c r="AZ2687" s="24"/>
      <c r="BA2687" s="24"/>
      <c r="BB2687" s="24"/>
      <c r="BC2687" s="24"/>
      <c r="BD2687" s="24"/>
      <c r="BE2687" s="24"/>
      <c r="BF2687" s="24"/>
      <c r="BG2687" s="24"/>
      <c r="BH2687" s="24"/>
      <c r="BI2687" s="24"/>
      <c r="BJ2687" s="24"/>
      <c r="BK2687" s="24"/>
      <c r="BL2687" s="24"/>
      <c r="BM2687" s="24"/>
      <c r="BN2687" s="24"/>
      <c r="BO2687" s="24"/>
      <c r="BP2687" s="24"/>
      <c r="BQ2687" s="24"/>
      <c r="BR2687" s="24"/>
      <c r="BS2687" s="24"/>
      <c r="BT2687" s="24"/>
      <c r="BU2687" s="24"/>
      <c r="BV2687" s="24"/>
      <c r="BW2687" s="24"/>
      <c r="BX2687" s="24"/>
      <c r="BY2687" s="24"/>
      <c r="BZ2687" s="24"/>
      <c r="CA2687" s="24"/>
      <c r="CB2687" s="24"/>
      <c r="CC2687" s="24"/>
      <c r="CD2687" s="24"/>
      <c r="CE2687" s="24"/>
      <c r="CF2687" s="24"/>
      <c r="CG2687" s="24"/>
      <c r="CH2687" s="24"/>
      <c r="CI2687" s="24"/>
      <c r="CJ2687" s="24"/>
      <c r="CK2687" s="24"/>
      <c r="CL2687" s="24"/>
      <c r="CO2687" s="24"/>
      <c r="CP2687" s="24"/>
      <c r="CQ2687" s="24"/>
      <c r="CR2687" s="24"/>
      <c r="CS2687" s="24"/>
      <c r="CT2687" s="24"/>
      <c r="CU2687" s="24"/>
      <c r="CV2687" s="24"/>
      <c r="CW2687" s="24"/>
      <c r="CX2687" s="24"/>
      <c r="CY2687" s="24"/>
      <c r="CZ2687" s="24"/>
      <c r="DA2687" s="24"/>
      <c r="DB2687" s="24"/>
      <c r="DC2687" s="24"/>
      <c r="DD2687" s="24"/>
      <c r="DE2687" s="24"/>
      <c r="DF2687" s="24"/>
      <c r="DG2687" s="24"/>
      <c r="DH2687" s="24"/>
      <c r="DI2687" s="24"/>
      <c r="DJ2687" s="24"/>
      <c r="DK2687" s="24"/>
      <c r="DL2687" s="24"/>
    </row>
    <row r="2688" spans="1:116" x14ac:dyDescent="0.4">
      <c r="B2688" t="s">
        <v>332</v>
      </c>
      <c r="D2688" t="s">
        <v>406</v>
      </c>
      <c r="E2688" s="8" t="str">
        <f t="shared" si="4983"/>
        <v>2688 WCINV-IS</v>
      </c>
      <c r="G2688" s="136" t="str">
        <f>Codes!G2671</f>
        <v>primary unit</v>
      </c>
      <c r="K2688" s="53"/>
      <c r="L2688" s="53"/>
      <c r="M2688" s="53"/>
      <c r="N2688" s="53"/>
      <c r="O2688" s="53"/>
      <c r="P2688" s="53"/>
      <c r="R2688" s="24"/>
      <c r="S2688" s="24"/>
      <c r="T2688" s="24"/>
      <c r="U2688" s="24"/>
      <c r="V2688" s="24"/>
      <c r="W2688" s="24"/>
      <c r="X2688" s="24"/>
      <c r="Y2688" s="24"/>
      <c r="Z2688" s="24"/>
      <c r="AA2688" s="24"/>
      <c r="AB2688" s="24"/>
      <c r="AC2688" s="24"/>
      <c r="AD2688" s="24"/>
      <c r="AE2688" s="24"/>
      <c r="AF2688" s="24"/>
      <c r="AG2688" s="24"/>
      <c r="AH2688" s="24"/>
      <c r="AI2688" s="24"/>
      <c r="AJ2688" s="24"/>
      <c r="AK2688" s="24"/>
      <c r="AL2688" s="24"/>
      <c r="AM2688" s="24"/>
      <c r="AN2688" s="24"/>
      <c r="AO2688" s="24"/>
      <c r="AP2688" s="24"/>
      <c r="AQ2688" s="24"/>
      <c r="AR2688" s="24"/>
      <c r="AS2688" s="24"/>
      <c r="AT2688" s="24"/>
      <c r="AU2688" s="24"/>
      <c r="AV2688" s="24"/>
      <c r="AW2688" s="24"/>
      <c r="AX2688" s="24"/>
      <c r="AY2688" s="24"/>
      <c r="AZ2688" s="24"/>
      <c r="BA2688" s="24"/>
      <c r="BB2688" s="24"/>
      <c r="BC2688" s="24"/>
      <c r="BD2688" s="24"/>
      <c r="BE2688" s="24"/>
      <c r="BF2688" s="24"/>
      <c r="BG2688" s="24"/>
      <c r="BH2688" s="24"/>
      <c r="BI2688" s="24"/>
      <c r="BJ2688" s="24"/>
      <c r="BK2688" s="24"/>
      <c r="BL2688" s="24"/>
      <c r="BM2688" s="24"/>
      <c r="BN2688" s="24"/>
      <c r="BO2688" s="24"/>
      <c r="BP2688" s="24"/>
      <c r="BQ2688" s="24"/>
      <c r="BR2688" s="24"/>
      <c r="BS2688" s="24"/>
      <c r="BT2688" s="24"/>
      <c r="BU2688" s="24"/>
      <c r="BV2688" s="24"/>
      <c r="BW2688" s="24"/>
      <c r="BX2688" s="24"/>
      <c r="BY2688" s="24"/>
      <c r="BZ2688" s="24"/>
      <c r="CA2688" s="24"/>
      <c r="CB2688" s="24"/>
      <c r="CC2688" s="24"/>
      <c r="CD2688" s="24"/>
      <c r="CE2688" s="24"/>
      <c r="CF2688" s="24"/>
      <c r="CG2688" s="24"/>
      <c r="CH2688" s="24"/>
      <c r="CI2688" s="24"/>
      <c r="CJ2688" s="24"/>
      <c r="CK2688" s="24"/>
      <c r="CL2688" s="24"/>
      <c r="CO2688" s="24"/>
      <c r="CP2688" s="24"/>
      <c r="CQ2688" s="24"/>
      <c r="CR2688" s="24"/>
      <c r="CS2688" s="24"/>
      <c r="CT2688" s="24"/>
      <c r="CU2688" s="24"/>
      <c r="CV2688" s="24"/>
      <c r="CW2688" s="24"/>
      <c r="CX2688" s="24"/>
      <c r="CY2688" s="24"/>
      <c r="CZ2688" s="24"/>
      <c r="DA2688" s="24"/>
      <c r="DB2688" s="24"/>
      <c r="DC2688" s="24"/>
      <c r="DD2688" s="24"/>
      <c r="DE2688" s="24"/>
      <c r="DF2688" s="24"/>
      <c r="DG2688" s="24"/>
      <c r="DH2688" s="24"/>
      <c r="DI2688" s="24"/>
      <c r="DJ2688" s="24"/>
      <c r="DK2688" s="24"/>
      <c r="DL2688" s="24"/>
    </row>
    <row r="2689" spans="1:116" x14ac:dyDescent="0.4">
      <c r="B2689" t="s">
        <v>332</v>
      </c>
      <c r="D2689" t="s">
        <v>406</v>
      </c>
      <c r="E2689" s="8" t="str">
        <f t="shared" si="4983"/>
        <v>2689 WCINV-IS</v>
      </c>
      <c r="G2689" s="136" t="str">
        <f>Codes!G2672</f>
        <v>Primary revenue driver</v>
      </c>
      <c r="K2689" s="53"/>
      <c r="L2689" s="53"/>
      <c r="M2689" s="53"/>
      <c r="N2689" s="53"/>
      <c r="O2689" s="53"/>
      <c r="P2689" s="53"/>
      <c r="R2689" s="24"/>
      <c r="S2689" s="179" t="str">
        <f>S2672</f>
        <v>S$16</v>
      </c>
      <c r="T2689" s="179" t="str">
        <f t="shared" ref="T2689:CE2689" si="5084">T2672</f>
        <v>T$16</v>
      </c>
      <c r="U2689" s="179" t="str">
        <f t="shared" si="5084"/>
        <v>U$16</v>
      </c>
      <c r="V2689" s="179" t="str">
        <f t="shared" si="5084"/>
        <v>V$16</v>
      </c>
      <c r="W2689" s="179" t="str">
        <f t="shared" si="5084"/>
        <v>W$16</v>
      </c>
      <c r="X2689" s="179" t="str">
        <f t="shared" si="5084"/>
        <v>X$16</v>
      </c>
      <c r="Y2689" s="179" t="str">
        <f t="shared" si="5084"/>
        <v>Y$16</v>
      </c>
      <c r="Z2689" s="179" t="str">
        <f t="shared" si="5084"/>
        <v>Z$16</v>
      </c>
      <c r="AA2689" s="179" t="str">
        <f t="shared" si="5084"/>
        <v>AA$16</v>
      </c>
      <c r="AB2689" s="179" t="str">
        <f t="shared" si="5084"/>
        <v>AB$16</v>
      </c>
      <c r="AC2689" s="179" t="str">
        <f t="shared" si="5084"/>
        <v>AC$16</v>
      </c>
      <c r="AD2689" s="179" t="str">
        <f t="shared" si="5084"/>
        <v>AD$16</v>
      </c>
      <c r="AE2689" s="179" t="str">
        <f t="shared" si="5084"/>
        <v>AE$16</v>
      </c>
      <c r="AF2689" s="179" t="str">
        <f t="shared" si="5084"/>
        <v>AF$16</v>
      </c>
      <c r="AG2689" s="179" t="str">
        <f t="shared" si="5084"/>
        <v>AG$16</v>
      </c>
      <c r="AH2689" s="179" t="str">
        <f t="shared" si="5084"/>
        <v>AH$16</v>
      </c>
      <c r="AI2689" s="179" t="str">
        <f t="shared" si="5084"/>
        <v>AI$16</v>
      </c>
      <c r="AJ2689" s="179" t="str">
        <f t="shared" si="5084"/>
        <v>AJ$16</v>
      </c>
      <c r="AK2689" s="179" t="str">
        <f t="shared" si="5084"/>
        <v>AK$16</v>
      </c>
      <c r="AL2689" s="179" t="str">
        <f t="shared" si="5084"/>
        <v>AL$16</v>
      </c>
      <c r="AM2689" s="179" t="str">
        <f t="shared" si="5084"/>
        <v>AM$16</v>
      </c>
      <c r="AN2689" s="179" t="str">
        <f t="shared" si="5084"/>
        <v>AN$16</v>
      </c>
      <c r="AO2689" s="179" t="str">
        <f t="shared" si="5084"/>
        <v>AO$16</v>
      </c>
      <c r="AP2689" s="179" t="str">
        <f t="shared" si="5084"/>
        <v>AP$16</v>
      </c>
      <c r="AQ2689" s="179" t="str">
        <f t="shared" si="5084"/>
        <v>AQ$16</v>
      </c>
      <c r="AR2689" s="179" t="str">
        <f t="shared" si="5084"/>
        <v>AR$16</v>
      </c>
      <c r="AS2689" s="179" t="str">
        <f t="shared" si="5084"/>
        <v>AS$16</v>
      </c>
      <c r="AT2689" s="179" t="str">
        <f t="shared" si="5084"/>
        <v>AT$16</v>
      </c>
      <c r="AU2689" s="179" t="str">
        <f t="shared" si="5084"/>
        <v>AU$16</v>
      </c>
      <c r="AV2689" s="179" t="str">
        <f t="shared" si="5084"/>
        <v>AV$16</v>
      </c>
      <c r="AW2689" s="179" t="str">
        <f t="shared" si="5084"/>
        <v>AW$16</v>
      </c>
      <c r="AX2689" s="179" t="str">
        <f t="shared" si="5084"/>
        <v>AX$16</v>
      </c>
      <c r="AY2689" s="179" t="str">
        <f t="shared" si="5084"/>
        <v>AY$16</v>
      </c>
      <c r="AZ2689" s="179" t="str">
        <f t="shared" si="5084"/>
        <v>AZ$16</v>
      </c>
      <c r="BA2689" s="179" t="str">
        <f t="shared" si="5084"/>
        <v>BA$16</v>
      </c>
      <c r="BB2689" s="179" t="str">
        <f t="shared" si="5084"/>
        <v>BB$16</v>
      </c>
      <c r="BC2689" s="179" t="str">
        <f t="shared" si="5084"/>
        <v>BC$16</v>
      </c>
      <c r="BD2689" s="179" t="str">
        <f t="shared" si="5084"/>
        <v>BD$16</v>
      </c>
      <c r="BE2689" s="179" t="str">
        <f t="shared" si="5084"/>
        <v>BE$16</v>
      </c>
      <c r="BF2689" s="179" t="str">
        <f t="shared" si="5084"/>
        <v>BF$16</v>
      </c>
      <c r="BG2689" s="179" t="str">
        <f t="shared" si="5084"/>
        <v>BG$16</v>
      </c>
      <c r="BH2689" s="179" t="str">
        <f t="shared" si="5084"/>
        <v>BH$16</v>
      </c>
      <c r="BI2689" s="179" t="str">
        <f t="shared" si="5084"/>
        <v>BI$16</v>
      </c>
      <c r="BJ2689" s="179" t="str">
        <f t="shared" si="5084"/>
        <v>BJ$16</v>
      </c>
      <c r="BK2689" s="179" t="str">
        <f t="shared" si="5084"/>
        <v>BK$16</v>
      </c>
      <c r="BL2689" s="179" t="str">
        <f t="shared" si="5084"/>
        <v>BL$16</v>
      </c>
      <c r="BM2689" s="179" t="str">
        <f t="shared" si="5084"/>
        <v>BM$16</v>
      </c>
      <c r="BN2689" s="179" t="str">
        <f t="shared" si="5084"/>
        <v>BN$16</v>
      </c>
      <c r="BO2689" s="179" t="str">
        <f t="shared" si="5084"/>
        <v>BO$16</v>
      </c>
      <c r="BP2689" s="179" t="str">
        <f t="shared" si="5084"/>
        <v>BP$16</v>
      </c>
      <c r="BQ2689" s="179" t="str">
        <f t="shared" si="5084"/>
        <v>BQ$16</v>
      </c>
      <c r="BR2689" s="179" t="str">
        <f t="shared" si="5084"/>
        <v>BR$16</v>
      </c>
      <c r="BS2689" s="179" t="str">
        <f t="shared" si="5084"/>
        <v>BS$16</v>
      </c>
      <c r="BT2689" s="179" t="str">
        <f t="shared" si="5084"/>
        <v>BT$16</v>
      </c>
      <c r="BU2689" s="179" t="str">
        <f t="shared" si="5084"/>
        <v>BU$16</v>
      </c>
      <c r="BV2689" s="179" t="str">
        <f t="shared" si="5084"/>
        <v>BV$16</v>
      </c>
      <c r="BW2689" s="179" t="str">
        <f t="shared" si="5084"/>
        <v>BW$16</v>
      </c>
      <c r="BX2689" s="179" t="str">
        <f t="shared" si="5084"/>
        <v>BX$16</v>
      </c>
      <c r="BY2689" s="179" t="str">
        <f t="shared" si="5084"/>
        <v>BY$16</v>
      </c>
      <c r="BZ2689" s="179" t="str">
        <f t="shared" si="5084"/>
        <v>BZ$16</v>
      </c>
      <c r="CA2689" s="179" t="str">
        <f t="shared" si="5084"/>
        <v>CA$16</v>
      </c>
      <c r="CB2689" s="179" t="str">
        <f t="shared" si="5084"/>
        <v>CB$16</v>
      </c>
      <c r="CC2689" s="179" t="str">
        <f t="shared" si="5084"/>
        <v>CC$16</v>
      </c>
      <c r="CD2689" s="179" t="str">
        <f t="shared" si="5084"/>
        <v>CD$16</v>
      </c>
      <c r="CE2689" s="179" t="str">
        <f t="shared" si="5084"/>
        <v>CE$16</v>
      </c>
      <c r="CF2689" s="179" t="str">
        <f t="shared" ref="CF2689:CL2689" si="5085">CF2672</f>
        <v>CF$16</v>
      </c>
      <c r="CG2689" s="179" t="str">
        <f t="shared" si="5085"/>
        <v>CG$16</v>
      </c>
      <c r="CH2689" s="179" t="str">
        <f t="shared" si="5085"/>
        <v>CH$16</v>
      </c>
      <c r="CI2689" s="179" t="str">
        <f t="shared" si="5085"/>
        <v>CI$16</v>
      </c>
      <c r="CJ2689" s="179" t="str">
        <f t="shared" si="5085"/>
        <v>CJ$16</v>
      </c>
      <c r="CK2689" s="179" t="str">
        <f t="shared" si="5085"/>
        <v>CK$16</v>
      </c>
      <c r="CL2689" s="179" t="str">
        <f t="shared" si="5085"/>
        <v>CL$16</v>
      </c>
      <c r="CO2689" s="179" t="str">
        <f t="shared" ref="CO2689:DL2689" si="5086">CO1144</f>
        <v>CO$17</v>
      </c>
      <c r="CP2689" s="179" t="str">
        <f t="shared" si="5086"/>
        <v>CP$17</v>
      </c>
      <c r="CQ2689" s="179" t="str">
        <f t="shared" si="5086"/>
        <v>CQ$17</v>
      </c>
      <c r="CR2689" s="179" t="str">
        <f t="shared" si="5086"/>
        <v>CR$17</v>
      </c>
      <c r="CS2689" s="179" t="str">
        <f t="shared" si="5086"/>
        <v>CS$17</v>
      </c>
      <c r="CT2689" s="179" t="str">
        <f t="shared" si="5086"/>
        <v>CT$17</v>
      </c>
      <c r="CU2689" s="179" t="str">
        <f t="shared" si="5086"/>
        <v>CU$17</v>
      </c>
      <c r="CV2689" s="179" t="str">
        <f t="shared" si="5086"/>
        <v>CV$17</v>
      </c>
      <c r="CW2689" s="179" t="str">
        <f t="shared" si="5086"/>
        <v>CW$17</v>
      </c>
      <c r="CX2689" s="179" t="str">
        <f t="shared" si="5086"/>
        <v>CX$17</v>
      </c>
      <c r="CY2689" s="179" t="str">
        <f t="shared" si="5086"/>
        <v>CY$17</v>
      </c>
      <c r="CZ2689" s="179" t="str">
        <f t="shared" si="5086"/>
        <v>CZ$17</v>
      </c>
      <c r="DA2689" s="179" t="str">
        <f t="shared" si="5086"/>
        <v>DA$17</v>
      </c>
      <c r="DB2689" s="179" t="str">
        <f t="shared" si="5086"/>
        <v>DB$17</v>
      </c>
      <c r="DC2689" s="179" t="str">
        <f t="shared" si="5086"/>
        <v>DC$17</v>
      </c>
      <c r="DD2689" s="179" t="str">
        <f t="shared" si="5086"/>
        <v>DD$17</v>
      </c>
      <c r="DE2689" s="179" t="str">
        <f t="shared" si="5086"/>
        <v>DE$17</v>
      </c>
      <c r="DF2689" s="179" t="str">
        <f t="shared" si="5086"/>
        <v>DF$17</v>
      </c>
      <c r="DG2689" s="179" t="str">
        <f t="shared" si="5086"/>
        <v>DG$17</v>
      </c>
      <c r="DH2689" s="179" t="str">
        <f t="shared" si="5086"/>
        <v>DH$17</v>
      </c>
      <c r="DI2689" s="179" t="str">
        <f t="shared" si="5086"/>
        <v>DI$17</v>
      </c>
      <c r="DJ2689" s="179" t="str">
        <f t="shared" si="5086"/>
        <v>DJ$17</v>
      </c>
      <c r="DK2689" s="179" t="str">
        <f t="shared" si="5086"/>
        <v>DK$17</v>
      </c>
      <c r="DL2689" s="179" t="str">
        <f t="shared" si="5086"/>
        <v>DL$17</v>
      </c>
    </row>
    <row r="2690" spans="1:116" x14ac:dyDescent="0.4">
      <c r="B2690" t="s">
        <v>332</v>
      </c>
      <c r="D2690" t="s">
        <v>406</v>
      </c>
      <c r="E2690" s="8" t="str">
        <f t="shared" si="4983"/>
        <v>2690 WCINV-IS</v>
      </c>
      <c r="G2690" s="136" t="str">
        <f>Codes!G2673</f>
        <v>Primary volume driver</v>
      </c>
      <c r="H2690" s="56"/>
      <c r="I2690" s="79"/>
      <c r="J2690" s="79"/>
      <c r="K2690" s="15"/>
      <c r="L2690" s="15"/>
      <c r="M2690" s="15"/>
      <c r="N2690" s="15"/>
      <c r="O2690" s="15"/>
      <c r="P2690" s="15"/>
      <c r="R2690" s="15"/>
      <c r="S2690" s="179" t="str">
        <f t="shared" ref="S2690:CD2690" si="5087">S2673</f>
        <v>S$17</v>
      </c>
      <c r="T2690" s="179" t="str">
        <f t="shared" si="5087"/>
        <v>T$17</v>
      </c>
      <c r="U2690" s="179" t="str">
        <f t="shared" si="5087"/>
        <v>U$17</v>
      </c>
      <c r="V2690" s="179" t="str">
        <f t="shared" si="5087"/>
        <v>V$17</v>
      </c>
      <c r="W2690" s="179" t="str">
        <f t="shared" si="5087"/>
        <v>W$17</v>
      </c>
      <c r="X2690" s="179" t="str">
        <f t="shared" si="5087"/>
        <v>X$17</v>
      </c>
      <c r="Y2690" s="179" t="str">
        <f t="shared" si="5087"/>
        <v>Y$17</v>
      </c>
      <c r="Z2690" s="179" t="str">
        <f t="shared" si="5087"/>
        <v>Z$17</v>
      </c>
      <c r="AA2690" s="179" t="str">
        <f t="shared" si="5087"/>
        <v>AA$17</v>
      </c>
      <c r="AB2690" s="179" t="str">
        <f t="shared" si="5087"/>
        <v>AB$17</v>
      </c>
      <c r="AC2690" s="179" t="str">
        <f t="shared" si="5087"/>
        <v>AC$17</v>
      </c>
      <c r="AD2690" s="179" t="str">
        <f t="shared" si="5087"/>
        <v>AD$17</v>
      </c>
      <c r="AE2690" s="179" t="str">
        <f t="shared" si="5087"/>
        <v>AE$17</v>
      </c>
      <c r="AF2690" s="179" t="str">
        <f t="shared" si="5087"/>
        <v>AF$17</v>
      </c>
      <c r="AG2690" s="179" t="str">
        <f t="shared" si="5087"/>
        <v>AG$17</v>
      </c>
      <c r="AH2690" s="179" t="str">
        <f t="shared" si="5087"/>
        <v>AH$17</v>
      </c>
      <c r="AI2690" s="179" t="str">
        <f t="shared" si="5087"/>
        <v>AI$17</v>
      </c>
      <c r="AJ2690" s="179" t="str">
        <f t="shared" si="5087"/>
        <v>AJ$17</v>
      </c>
      <c r="AK2690" s="179" t="str">
        <f t="shared" si="5087"/>
        <v>AK$17</v>
      </c>
      <c r="AL2690" s="179" t="str">
        <f t="shared" si="5087"/>
        <v>AL$17</v>
      </c>
      <c r="AM2690" s="179" t="str">
        <f t="shared" si="5087"/>
        <v>AM$17</v>
      </c>
      <c r="AN2690" s="179" t="str">
        <f t="shared" si="5087"/>
        <v>AN$17</v>
      </c>
      <c r="AO2690" s="179" t="str">
        <f t="shared" si="5087"/>
        <v>AO$17</v>
      </c>
      <c r="AP2690" s="179" t="str">
        <f t="shared" si="5087"/>
        <v>AP$17</v>
      </c>
      <c r="AQ2690" s="179" t="str">
        <f t="shared" si="5087"/>
        <v>AQ$17</v>
      </c>
      <c r="AR2690" s="179" t="str">
        <f t="shared" si="5087"/>
        <v>AR$17</v>
      </c>
      <c r="AS2690" s="179" t="str">
        <f t="shared" si="5087"/>
        <v>AS$17</v>
      </c>
      <c r="AT2690" s="179" t="str">
        <f t="shared" si="5087"/>
        <v>AT$17</v>
      </c>
      <c r="AU2690" s="179" t="str">
        <f t="shared" si="5087"/>
        <v>AU$17</v>
      </c>
      <c r="AV2690" s="179" t="str">
        <f t="shared" si="5087"/>
        <v>AV$17</v>
      </c>
      <c r="AW2690" s="179" t="str">
        <f t="shared" si="5087"/>
        <v>AW$17</v>
      </c>
      <c r="AX2690" s="179" t="str">
        <f t="shared" si="5087"/>
        <v>AX$17</v>
      </c>
      <c r="AY2690" s="179" t="str">
        <f t="shared" si="5087"/>
        <v>AY$17</v>
      </c>
      <c r="AZ2690" s="179" t="str">
        <f t="shared" si="5087"/>
        <v>AZ$17</v>
      </c>
      <c r="BA2690" s="179" t="str">
        <f t="shared" si="5087"/>
        <v>BA$17</v>
      </c>
      <c r="BB2690" s="179" t="str">
        <f t="shared" si="5087"/>
        <v>BB$17</v>
      </c>
      <c r="BC2690" s="179" t="str">
        <f t="shared" si="5087"/>
        <v>BC$17</v>
      </c>
      <c r="BD2690" s="179" t="str">
        <f t="shared" si="5087"/>
        <v>BD$17</v>
      </c>
      <c r="BE2690" s="179" t="str">
        <f t="shared" si="5087"/>
        <v>BE$17</v>
      </c>
      <c r="BF2690" s="179" t="str">
        <f t="shared" si="5087"/>
        <v>BF$17</v>
      </c>
      <c r="BG2690" s="179" t="str">
        <f t="shared" si="5087"/>
        <v>BG$17</v>
      </c>
      <c r="BH2690" s="179" t="str">
        <f t="shared" si="5087"/>
        <v>BH$17</v>
      </c>
      <c r="BI2690" s="179" t="str">
        <f t="shared" si="5087"/>
        <v>BI$17</v>
      </c>
      <c r="BJ2690" s="179" t="str">
        <f t="shared" si="5087"/>
        <v>BJ$17</v>
      </c>
      <c r="BK2690" s="179" t="str">
        <f t="shared" si="5087"/>
        <v>BK$17</v>
      </c>
      <c r="BL2690" s="179" t="str">
        <f t="shared" si="5087"/>
        <v>BL$17</v>
      </c>
      <c r="BM2690" s="179" t="str">
        <f t="shared" si="5087"/>
        <v>BM$17</v>
      </c>
      <c r="BN2690" s="179" t="str">
        <f t="shared" si="5087"/>
        <v>BN$17</v>
      </c>
      <c r="BO2690" s="179" t="str">
        <f t="shared" si="5087"/>
        <v>BO$17</v>
      </c>
      <c r="BP2690" s="179" t="str">
        <f t="shared" si="5087"/>
        <v>BP$17</v>
      </c>
      <c r="BQ2690" s="179" t="str">
        <f t="shared" si="5087"/>
        <v>BQ$17</v>
      </c>
      <c r="BR2690" s="179" t="str">
        <f t="shared" si="5087"/>
        <v>BR$17</v>
      </c>
      <c r="BS2690" s="179" t="str">
        <f t="shared" si="5087"/>
        <v>BS$17</v>
      </c>
      <c r="BT2690" s="179" t="str">
        <f t="shared" si="5087"/>
        <v>BT$17</v>
      </c>
      <c r="BU2690" s="179" t="str">
        <f t="shared" si="5087"/>
        <v>BU$17</v>
      </c>
      <c r="BV2690" s="179" t="str">
        <f t="shared" si="5087"/>
        <v>BV$17</v>
      </c>
      <c r="BW2690" s="179" t="str">
        <f t="shared" si="5087"/>
        <v>BW$17</v>
      </c>
      <c r="BX2690" s="179" t="str">
        <f t="shared" si="5087"/>
        <v>BX$17</v>
      </c>
      <c r="BY2690" s="179" t="str">
        <f t="shared" si="5087"/>
        <v>BY$17</v>
      </c>
      <c r="BZ2690" s="179" t="str">
        <f t="shared" si="5087"/>
        <v>BZ$17</v>
      </c>
      <c r="CA2690" s="179" t="str">
        <f t="shared" si="5087"/>
        <v>CA$17</v>
      </c>
      <c r="CB2690" s="179" t="str">
        <f t="shared" si="5087"/>
        <v>CB$17</v>
      </c>
      <c r="CC2690" s="179" t="str">
        <f t="shared" si="5087"/>
        <v>CC$17</v>
      </c>
      <c r="CD2690" s="179" t="str">
        <f t="shared" si="5087"/>
        <v>CD$17</v>
      </c>
      <c r="CE2690" s="179" t="str">
        <f t="shared" ref="CE2690:CL2690" si="5088">CE2673</f>
        <v>CE$17</v>
      </c>
      <c r="CF2690" s="179" t="str">
        <f t="shared" si="5088"/>
        <v>CF$17</v>
      </c>
      <c r="CG2690" s="179" t="str">
        <f t="shared" si="5088"/>
        <v>CG$17</v>
      </c>
      <c r="CH2690" s="179" t="str">
        <f t="shared" si="5088"/>
        <v>CH$17</v>
      </c>
      <c r="CI2690" s="179" t="str">
        <f t="shared" si="5088"/>
        <v>CI$17</v>
      </c>
      <c r="CJ2690" s="179" t="str">
        <f t="shared" si="5088"/>
        <v>CJ$17</v>
      </c>
      <c r="CK2690" s="179" t="str">
        <f t="shared" si="5088"/>
        <v>CK$17</v>
      </c>
      <c r="CL2690" s="179" t="str">
        <f t="shared" si="5088"/>
        <v>CL$17</v>
      </c>
      <c r="CN2690" s="79"/>
      <c r="CO2690" s="179">
        <f t="shared" ref="CO2690:DL2690" si="5089">CO1145</f>
        <v>0</v>
      </c>
      <c r="CP2690" s="179">
        <f t="shared" si="5089"/>
        <v>0</v>
      </c>
      <c r="CQ2690" s="179">
        <f t="shared" si="5089"/>
        <v>0</v>
      </c>
      <c r="CR2690" s="179">
        <f t="shared" si="5089"/>
        <v>0</v>
      </c>
      <c r="CS2690" s="179">
        <f t="shared" si="5089"/>
        <v>0</v>
      </c>
      <c r="CT2690" s="179">
        <f t="shared" si="5089"/>
        <v>0</v>
      </c>
      <c r="CU2690" s="179">
        <f t="shared" si="5089"/>
        <v>0</v>
      </c>
      <c r="CV2690" s="179">
        <f t="shared" si="5089"/>
        <v>0</v>
      </c>
      <c r="CW2690" s="179">
        <f t="shared" si="5089"/>
        <v>0</v>
      </c>
      <c r="CX2690" s="179">
        <f t="shared" si="5089"/>
        <v>0</v>
      </c>
      <c r="CY2690" s="179">
        <f t="shared" si="5089"/>
        <v>0</v>
      </c>
      <c r="CZ2690" s="179">
        <f t="shared" si="5089"/>
        <v>0</v>
      </c>
      <c r="DA2690" s="179">
        <f t="shared" si="5089"/>
        <v>0</v>
      </c>
      <c r="DB2690" s="179">
        <f t="shared" si="5089"/>
        <v>0</v>
      </c>
      <c r="DC2690" s="179">
        <f t="shared" si="5089"/>
        <v>0</v>
      </c>
      <c r="DD2690" s="179">
        <f t="shared" si="5089"/>
        <v>0</v>
      </c>
      <c r="DE2690" s="179">
        <f t="shared" si="5089"/>
        <v>0</v>
      </c>
      <c r="DF2690" s="179">
        <f t="shared" si="5089"/>
        <v>0</v>
      </c>
      <c r="DG2690" s="179">
        <f t="shared" si="5089"/>
        <v>0</v>
      </c>
      <c r="DH2690" s="179">
        <f t="shared" si="5089"/>
        <v>0</v>
      </c>
      <c r="DI2690" s="179">
        <f t="shared" si="5089"/>
        <v>0</v>
      </c>
      <c r="DJ2690" s="179">
        <f t="shared" si="5089"/>
        <v>0</v>
      </c>
      <c r="DK2690" s="179">
        <f t="shared" si="5089"/>
        <v>0</v>
      </c>
      <c r="DL2690" s="179">
        <f t="shared" si="5089"/>
        <v>0</v>
      </c>
    </row>
    <row r="2691" spans="1:116" x14ac:dyDescent="0.4">
      <c r="B2691" t="s">
        <v>332</v>
      </c>
      <c r="D2691" t="s">
        <v>406</v>
      </c>
      <c r="E2691" s="8" t="str">
        <f t="shared" si="4983"/>
        <v>2691 WCINV-IS</v>
      </c>
      <c r="G2691" s="191" t="str">
        <f>G2678</f>
        <v>Simple inventory- IS driven:</v>
      </c>
      <c r="H2691" s="12"/>
      <c r="I2691" s="60"/>
      <c r="J2691" s="60"/>
      <c r="K2691" s="15"/>
      <c r="L2691" s="15"/>
      <c r="M2691" s="15"/>
      <c r="N2691" s="15"/>
      <c r="O2691" s="15"/>
      <c r="P2691" s="15"/>
      <c r="R2691" s="15"/>
      <c r="S2691" s="179">
        <f t="shared" ref="S2691:CD2691" si="5090">S2674</f>
        <v>0</v>
      </c>
      <c r="T2691" s="179">
        <f t="shared" si="5090"/>
        <v>0</v>
      </c>
      <c r="U2691" s="179">
        <f t="shared" si="5090"/>
        <v>0</v>
      </c>
      <c r="V2691" s="179">
        <f t="shared" si="5090"/>
        <v>0</v>
      </c>
      <c r="W2691" s="179">
        <f t="shared" si="5090"/>
        <v>0</v>
      </c>
      <c r="X2691" s="179">
        <f t="shared" si="5090"/>
        <v>0</v>
      </c>
      <c r="Y2691" s="179">
        <f t="shared" si="5090"/>
        <v>0</v>
      </c>
      <c r="Z2691" s="179">
        <f t="shared" si="5090"/>
        <v>0</v>
      </c>
      <c r="AA2691" s="179">
        <f t="shared" si="5090"/>
        <v>0</v>
      </c>
      <c r="AB2691" s="179">
        <f t="shared" si="5090"/>
        <v>0</v>
      </c>
      <c r="AC2691" s="179">
        <f t="shared" si="5090"/>
        <v>0</v>
      </c>
      <c r="AD2691" s="179">
        <f t="shared" si="5090"/>
        <v>0</v>
      </c>
      <c r="AE2691" s="179">
        <f t="shared" si="5090"/>
        <v>0</v>
      </c>
      <c r="AF2691" s="179">
        <f t="shared" si="5090"/>
        <v>0</v>
      </c>
      <c r="AG2691" s="179">
        <f t="shared" si="5090"/>
        <v>0</v>
      </c>
      <c r="AH2691" s="179">
        <f t="shared" si="5090"/>
        <v>0</v>
      </c>
      <c r="AI2691" s="179">
        <f t="shared" si="5090"/>
        <v>0</v>
      </c>
      <c r="AJ2691" s="179">
        <f t="shared" si="5090"/>
        <v>0</v>
      </c>
      <c r="AK2691" s="179">
        <f t="shared" si="5090"/>
        <v>0</v>
      </c>
      <c r="AL2691" s="179">
        <f t="shared" si="5090"/>
        <v>0</v>
      </c>
      <c r="AM2691" s="179">
        <f t="shared" si="5090"/>
        <v>0</v>
      </c>
      <c r="AN2691" s="179">
        <f t="shared" si="5090"/>
        <v>0</v>
      </c>
      <c r="AO2691" s="179">
        <f t="shared" si="5090"/>
        <v>0</v>
      </c>
      <c r="AP2691" s="179">
        <f t="shared" si="5090"/>
        <v>0</v>
      </c>
      <c r="AQ2691" s="179">
        <f t="shared" si="5090"/>
        <v>0</v>
      </c>
      <c r="AR2691" s="179">
        <f t="shared" si="5090"/>
        <v>0</v>
      </c>
      <c r="AS2691" s="179">
        <f t="shared" si="5090"/>
        <v>0</v>
      </c>
      <c r="AT2691" s="179">
        <f t="shared" si="5090"/>
        <v>0</v>
      </c>
      <c r="AU2691" s="179">
        <f t="shared" si="5090"/>
        <v>0</v>
      </c>
      <c r="AV2691" s="179">
        <f t="shared" si="5090"/>
        <v>0</v>
      </c>
      <c r="AW2691" s="179">
        <f t="shared" si="5090"/>
        <v>0</v>
      </c>
      <c r="AX2691" s="179">
        <f t="shared" si="5090"/>
        <v>0</v>
      </c>
      <c r="AY2691" s="179">
        <f t="shared" si="5090"/>
        <v>0</v>
      </c>
      <c r="AZ2691" s="179">
        <f t="shared" si="5090"/>
        <v>0</v>
      </c>
      <c r="BA2691" s="179">
        <f t="shared" si="5090"/>
        <v>0</v>
      </c>
      <c r="BB2691" s="179">
        <f t="shared" si="5090"/>
        <v>0</v>
      </c>
      <c r="BC2691" s="179">
        <f t="shared" si="5090"/>
        <v>0</v>
      </c>
      <c r="BD2691" s="179">
        <f t="shared" si="5090"/>
        <v>0</v>
      </c>
      <c r="BE2691" s="179">
        <f t="shared" si="5090"/>
        <v>0</v>
      </c>
      <c r="BF2691" s="179">
        <f t="shared" si="5090"/>
        <v>0</v>
      </c>
      <c r="BG2691" s="179">
        <f t="shared" si="5090"/>
        <v>0</v>
      </c>
      <c r="BH2691" s="179">
        <f t="shared" si="5090"/>
        <v>0</v>
      </c>
      <c r="BI2691" s="179">
        <f t="shared" si="5090"/>
        <v>0</v>
      </c>
      <c r="BJ2691" s="179">
        <f t="shared" si="5090"/>
        <v>0</v>
      </c>
      <c r="BK2691" s="179">
        <f t="shared" si="5090"/>
        <v>0</v>
      </c>
      <c r="BL2691" s="179">
        <f t="shared" si="5090"/>
        <v>0</v>
      </c>
      <c r="BM2691" s="179">
        <f t="shared" si="5090"/>
        <v>0</v>
      </c>
      <c r="BN2691" s="179">
        <f t="shared" si="5090"/>
        <v>0</v>
      </c>
      <c r="BO2691" s="179">
        <f t="shared" si="5090"/>
        <v>0</v>
      </c>
      <c r="BP2691" s="179">
        <f t="shared" si="5090"/>
        <v>0</v>
      </c>
      <c r="BQ2691" s="179">
        <f t="shared" si="5090"/>
        <v>0</v>
      </c>
      <c r="BR2691" s="179">
        <f t="shared" si="5090"/>
        <v>0</v>
      </c>
      <c r="BS2691" s="179">
        <f t="shared" si="5090"/>
        <v>0</v>
      </c>
      <c r="BT2691" s="179">
        <f t="shared" si="5090"/>
        <v>0</v>
      </c>
      <c r="BU2691" s="179">
        <f t="shared" si="5090"/>
        <v>0</v>
      </c>
      <c r="BV2691" s="179">
        <f t="shared" si="5090"/>
        <v>0</v>
      </c>
      <c r="BW2691" s="179">
        <f t="shared" si="5090"/>
        <v>0</v>
      </c>
      <c r="BX2691" s="179">
        <f t="shared" si="5090"/>
        <v>0</v>
      </c>
      <c r="BY2691" s="179">
        <f t="shared" si="5090"/>
        <v>0</v>
      </c>
      <c r="BZ2691" s="179">
        <f t="shared" si="5090"/>
        <v>0</v>
      </c>
      <c r="CA2691" s="179">
        <f t="shared" si="5090"/>
        <v>0</v>
      </c>
      <c r="CB2691" s="179">
        <f t="shared" si="5090"/>
        <v>0</v>
      </c>
      <c r="CC2691" s="179">
        <f t="shared" si="5090"/>
        <v>0</v>
      </c>
      <c r="CD2691" s="179">
        <f t="shared" si="5090"/>
        <v>0</v>
      </c>
      <c r="CE2691" s="179">
        <f t="shared" ref="CE2691:CL2691" si="5091">CE2674</f>
        <v>0</v>
      </c>
      <c r="CF2691" s="179">
        <f t="shared" si="5091"/>
        <v>0</v>
      </c>
      <c r="CG2691" s="179">
        <f t="shared" si="5091"/>
        <v>0</v>
      </c>
      <c r="CH2691" s="179">
        <f t="shared" si="5091"/>
        <v>0</v>
      </c>
      <c r="CI2691" s="179">
        <f t="shared" si="5091"/>
        <v>0</v>
      </c>
      <c r="CJ2691" s="179">
        <f t="shared" si="5091"/>
        <v>0</v>
      </c>
      <c r="CK2691" s="179">
        <f t="shared" si="5091"/>
        <v>0</v>
      </c>
      <c r="CL2691" s="179">
        <f t="shared" si="5091"/>
        <v>0</v>
      </c>
      <c r="CN2691" s="60"/>
      <c r="CO2691" s="179">
        <f t="shared" ref="CO2691:DL2691" si="5092">CO1146</f>
        <v>0</v>
      </c>
      <c r="CP2691" s="179">
        <f t="shared" si="5092"/>
        <v>0</v>
      </c>
      <c r="CQ2691" s="179">
        <f t="shared" si="5092"/>
        <v>0</v>
      </c>
      <c r="CR2691" s="179">
        <f t="shared" si="5092"/>
        <v>0</v>
      </c>
      <c r="CS2691" s="179">
        <f t="shared" si="5092"/>
        <v>0</v>
      </c>
      <c r="CT2691" s="179">
        <f t="shared" si="5092"/>
        <v>0</v>
      </c>
      <c r="CU2691" s="179">
        <f t="shared" si="5092"/>
        <v>0</v>
      </c>
      <c r="CV2691" s="179">
        <f t="shared" si="5092"/>
        <v>0</v>
      </c>
      <c r="CW2691" s="179">
        <f t="shared" si="5092"/>
        <v>0</v>
      </c>
      <c r="CX2691" s="179">
        <f t="shared" si="5092"/>
        <v>0</v>
      </c>
      <c r="CY2691" s="179">
        <f t="shared" si="5092"/>
        <v>0</v>
      </c>
      <c r="CZ2691" s="179">
        <f t="shared" si="5092"/>
        <v>0</v>
      </c>
      <c r="DA2691" s="179">
        <f t="shared" si="5092"/>
        <v>0</v>
      </c>
      <c r="DB2691" s="179">
        <f t="shared" si="5092"/>
        <v>0</v>
      </c>
      <c r="DC2691" s="179">
        <f t="shared" si="5092"/>
        <v>0</v>
      </c>
      <c r="DD2691" s="179">
        <f t="shared" si="5092"/>
        <v>0</v>
      </c>
      <c r="DE2691" s="179">
        <f t="shared" si="5092"/>
        <v>0</v>
      </c>
      <c r="DF2691" s="179">
        <f t="shared" si="5092"/>
        <v>0</v>
      </c>
      <c r="DG2691" s="179">
        <f t="shared" si="5092"/>
        <v>0</v>
      </c>
      <c r="DH2691" s="179">
        <f t="shared" si="5092"/>
        <v>0</v>
      </c>
      <c r="DI2691" s="179">
        <f t="shared" si="5092"/>
        <v>0</v>
      </c>
      <c r="DJ2691" s="179">
        <f t="shared" si="5092"/>
        <v>0</v>
      </c>
      <c r="DK2691" s="179">
        <f t="shared" si="5092"/>
        <v>0</v>
      </c>
      <c r="DL2691" s="179">
        <f t="shared" si="5092"/>
        <v>0</v>
      </c>
    </row>
    <row r="2692" spans="1:116" x14ac:dyDescent="0.4">
      <c r="B2692" t="s">
        <v>332</v>
      </c>
      <c r="D2692" t="s">
        <v>406</v>
      </c>
      <c r="E2692" s="8" t="str">
        <f t="shared" si="4983"/>
        <v>2692 WCINV-IS</v>
      </c>
      <c r="G2692" s="191" t="str">
        <f>SUBSTITUTE(TRIM(MID(G2678, SEARCH("-", G2678) + 1, LEN(G2678))),":","")</f>
        <v>IS driven</v>
      </c>
      <c r="H2692" s="12"/>
      <c r="I2692" s="60"/>
      <c r="J2692" s="60"/>
      <c r="K2692" s="15"/>
      <c r="L2692" s="15"/>
      <c r="M2692" s="15"/>
      <c r="N2692" s="15"/>
      <c r="O2692" s="15"/>
      <c r="P2692" s="15"/>
      <c r="R2692" s="15"/>
      <c r="S2692" s="212" t="str">
        <f>ADDRESS(ROW(S2683),COLUMN(S2683),2)</f>
        <v>S$2683</v>
      </c>
      <c r="T2692" s="212" t="str">
        <f t="shared" ref="T2692:CE2692" si="5093">ADDRESS(ROW(T2683),COLUMN(T2683),2)</f>
        <v>T$2683</v>
      </c>
      <c r="U2692" s="212" t="str">
        <f t="shared" si="5093"/>
        <v>U$2683</v>
      </c>
      <c r="V2692" s="212" t="str">
        <f t="shared" si="5093"/>
        <v>V$2683</v>
      </c>
      <c r="W2692" s="212" t="str">
        <f t="shared" si="5093"/>
        <v>W$2683</v>
      </c>
      <c r="X2692" s="212" t="str">
        <f t="shared" si="5093"/>
        <v>X$2683</v>
      </c>
      <c r="Y2692" s="212" t="str">
        <f t="shared" si="5093"/>
        <v>Y$2683</v>
      </c>
      <c r="Z2692" s="212" t="str">
        <f t="shared" si="5093"/>
        <v>Z$2683</v>
      </c>
      <c r="AA2692" s="212" t="str">
        <f t="shared" si="5093"/>
        <v>AA$2683</v>
      </c>
      <c r="AB2692" s="212" t="str">
        <f t="shared" si="5093"/>
        <v>AB$2683</v>
      </c>
      <c r="AC2692" s="212" t="str">
        <f t="shared" si="5093"/>
        <v>AC$2683</v>
      </c>
      <c r="AD2692" s="212" t="str">
        <f t="shared" si="5093"/>
        <v>AD$2683</v>
      </c>
      <c r="AE2692" s="212" t="str">
        <f t="shared" si="5093"/>
        <v>AE$2683</v>
      </c>
      <c r="AF2692" s="212" t="str">
        <f t="shared" si="5093"/>
        <v>AF$2683</v>
      </c>
      <c r="AG2692" s="212" t="str">
        <f t="shared" si="5093"/>
        <v>AG$2683</v>
      </c>
      <c r="AH2692" s="212" t="str">
        <f t="shared" si="5093"/>
        <v>AH$2683</v>
      </c>
      <c r="AI2692" s="212" t="str">
        <f t="shared" si="5093"/>
        <v>AI$2683</v>
      </c>
      <c r="AJ2692" s="212" t="str">
        <f t="shared" si="5093"/>
        <v>AJ$2683</v>
      </c>
      <c r="AK2692" s="212" t="str">
        <f t="shared" si="5093"/>
        <v>AK$2683</v>
      </c>
      <c r="AL2692" s="212" t="str">
        <f t="shared" si="5093"/>
        <v>AL$2683</v>
      </c>
      <c r="AM2692" s="212" t="str">
        <f t="shared" si="5093"/>
        <v>AM$2683</v>
      </c>
      <c r="AN2692" s="212" t="str">
        <f t="shared" si="5093"/>
        <v>AN$2683</v>
      </c>
      <c r="AO2692" s="212" t="str">
        <f t="shared" si="5093"/>
        <v>AO$2683</v>
      </c>
      <c r="AP2692" s="212" t="str">
        <f t="shared" si="5093"/>
        <v>AP$2683</v>
      </c>
      <c r="AQ2692" s="212" t="str">
        <f t="shared" si="5093"/>
        <v>AQ$2683</v>
      </c>
      <c r="AR2692" s="212" t="str">
        <f t="shared" si="5093"/>
        <v>AR$2683</v>
      </c>
      <c r="AS2692" s="212" t="str">
        <f t="shared" si="5093"/>
        <v>AS$2683</v>
      </c>
      <c r="AT2692" s="212" t="str">
        <f t="shared" si="5093"/>
        <v>AT$2683</v>
      </c>
      <c r="AU2692" s="212" t="str">
        <f t="shared" si="5093"/>
        <v>AU$2683</v>
      </c>
      <c r="AV2692" s="212" t="str">
        <f t="shared" si="5093"/>
        <v>AV$2683</v>
      </c>
      <c r="AW2692" s="212" t="str">
        <f t="shared" si="5093"/>
        <v>AW$2683</v>
      </c>
      <c r="AX2692" s="212" t="str">
        <f t="shared" si="5093"/>
        <v>AX$2683</v>
      </c>
      <c r="AY2692" s="212" t="str">
        <f t="shared" si="5093"/>
        <v>AY$2683</v>
      </c>
      <c r="AZ2692" s="212" t="str">
        <f t="shared" si="5093"/>
        <v>AZ$2683</v>
      </c>
      <c r="BA2692" s="212" t="str">
        <f t="shared" si="5093"/>
        <v>BA$2683</v>
      </c>
      <c r="BB2692" s="212" t="str">
        <f t="shared" si="5093"/>
        <v>BB$2683</v>
      </c>
      <c r="BC2692" s="212" t="str">
        <f t="shared" si="5093"/>
        <v>BC$2683</v>
      </c>
      <c r="BD2692" s="212" t="str">
        <f t="shared" si="5093"/>
        <v>BD$2683</v>
      </c>
      <c r="BE2692" s="212" t="str">
        <f t="shared" si="5093"/>
        <v>BE$2683</v>
      </c>
      <c r="BF2692" s="212" t="str">
        <f t="shared" si="5093"/>
        <v>BF$2683</v>
      </c>
      <c r="BG2692" s="212" t="str">
        <f t="shared" si="5093"/>
        <v>BG$2683</v>
      </c>
      <c r="BH2692" s="212" t="str">
        <f t="shared" si="5093"/>
        <v>BH$2683</v>
      </c>
      <c r="BI2692" s="212" t="str">
        <f t="shared" si="5093"/>
        <v>BI$2683</v>
      </c>
      <c r="BJ2692" s="212" t="str">
        <f t="shared" si="5093"/>
        <v>BJ$2683</v>
      </c>
      <c r="BK2692" s="212" t="str">
        <f t="shared" si="5093"/>
        <v>BK$2683</v>
      </c>
      <c r="BL2692" s="212" t="str">
        <f t="shared" si="5093"/>
        <v>BL$2683</v>
      </c>
      <c r="BM2692" s="212" t="str">
        <f t="shared" si="5093"/>
        <v>BM$2683</v>
      </c>
      <c r="BN2692" s="212" t="str">
        <f t="shared" si="5093"/>
        <v>BN$2683</v>
      </c>
      <c r="BO2692" s="212" t="str">
        <f t="shared" si="5093"/>
        <v>BO$2683</v>
      </c>
      <c r="BP2692" s="212" t="str">
        <f t="shared" si="5093"/>
        <v>BP$2683</v>
      </c>
      <c r="BQ2692" s="212" t="str">
        <f t="shared" si="5093"/>
        <v>BQ$2683</v>
      </c>
      <c r="BR2692" s="212" t="str">
        <f t="shared" si="5093"/>
        <v>BR$2683</v>
      </c>
      <c r="BS2692" s="212" t="str">
        <f t="shared" si="5093"/>
        <v>BS$2683</v>
      </c>
      <c r="BT2692" s="212" t="str">
        <f t="shared" si="5093"/>
        <v>BT$2683</v>
      </c>
      <c r="BU2692" s="212" t="str">
        <f t="shared" si="5093"/>
        <v>BU$2683</v>
      </c>
      <c r="BV2692" s="212" t="str">
        <f t="shared" si="5093"/>
        <v>BV$2683</v>
      </c>
      <c r="BW2692" s="212" t="str">
        <f t="shared" si="5093"/>
        <v>BW$2683</v>
      </c>
      <c r="BX2692" s="212" t="str">
        <f t="shared" si="5093"/>
        <v>BX$2683</v>
      </c>
      <c r="BY2692" s="212" t="str">
        <f t="shared" si="5093"/>
        <v>BY$2683</v>
      </c>
      <c r="BZ2692" s="212" t="str">
        <f t="shared" si="5093"/>
        <v>BZ$2683</v>
      </c>
      <c r="CA2692" s="212" t="str">
        <f t="shared" si="5093"/>
        <v>CA$2683</v>
      </c>
      <c r="CB2692" s="212" t="str">
        <f t="shared" si="5093"/>
        <v>CB$2683</v>
      </c>
      <c r="CC2692" s="212" t="str">
        <f t="shared" si="5093"/>
        <v>CC$2683</v>
      </c>
      <c r="CD2692" s="212" t="str">
        <f t="shared" si="5093"/>
        <v>CD$2683</v>
      </c>
      <c r="CE2692" s="212" t="str">
        <f t="shared" si="5093"/>
        <v>CE$2683</v>
      </c>
      <c r="CF2692" s="212" t="str">
        <f t="shared" ref="CF2692:CL2692" si="5094">ADDRESS(ROW(CF2683),COLUMN(CF2683),2)</f>
        <v>CF$2683</v>
      </c>
      <c r="CG2692" s="212" t="str">
        <f t="shared" si="5094"/>
        <v>CG$2683</v>
      </c>
      <c r="CH2692" s="212" t="str">
        <f t="shared" si="5094"/>
        <v>CH$2683</v>
      </c>
      <c r="CI2692" s="212" t="str">
        <f t="shared" si="5094"/>
        <v>CI$2683</v>
      </c>
      <c r="CJ2692" s="212" t="str">
        <f t="shared" si="5094"/>
        <v>CJ$2683</v>
      </c>
      <c r="CK2692" s="212" t="str">
        <f t="shared" si="5094"/>
        <v>CK$2683</v>
      </c>
      <c r="CL2692" s="212" t="str">
        <f t="shared" si="5094"/>
        <v>CL$2683</v>
      </c>
      <c r="CN2692" s="60"/>
      <c r="CO2692" s="212" t="str">
        <f t="shared" ref="CO2692:DL2692" si="5095">ADDRESS(ROW(CO1259),COLUMN(CO1259),2)</f>
        <v>CO$1259</v>
      </c>
      <c r="CP2692" s="212" t="str">
        <f t="shared" si="5095"/>
        <v>CP$1259</v>
      </c>
      <c r="CQ2692" s="212" t="str">
        <f t="shared" si="5095"/>
        <v>CQ$1259</v>
      </c>
      <c r="CR2692" s="212" t="str">
        <f t="shared" si="5095"/>
        <v>CR$1259</v>
      </c>
      <c r="CS2692" s="212" t="str">
        <f t="shared" si="5095"/>
        <v>CS$1259</v>
      </c>
      <c r="CT2692" s="212" t="str">
        <f t="shared" si="5095"/>
        <v>CT$1259</v>
      </c>
      <c r="CU2692" s="212" t="str">
        <f t="shared" si="5095"/>
        <v>CU$1259</v>
      </c>
      <c r="CV2692" s="212" t="str">
        <f t="shared" si="5095"/>
        <v>CV$1259</v>
      </c>
      <c r="CW2692" s="212" t="str">
        <f t="shared" si="5095"/>
        <v>CW$1259</v>
      </c>
      <c r="CX2692" s="212" t="str">
        <f t="shared" si="5095"/>
        <v>CX$1259</v>
      </c>
      <c r="CY2692" s="212" t="str">
        <f t="shared" si="5095"/>
        <v>CY$1259</v>
      </c>
      <c r="CZ2692" s="212" t="str">
        <f t="shared" si="5095"/>
        <v>CZ$1259</v>
      </c>
      <c r="DA2692" s="212" t="str">
        <f t="shared" si="5095"/>
        <v>DA$1259</v>
      </c>
      <c r="DB2692" s="212" t="str">
        <f t="shared" si="5095"/>
        <v>DB$1259</v>
      </c>
      <c r="DC2692" s="212" t="str">
        <f t="shared" si="5095"/>
        <v>DC$1259</v>
      </c>
      <c r="DD2692" s="212" t="str">
        <f t="shared" si="5095"/>
        <v>DD$1259</v>
      </c>
      <c r="DE2692" s="212" t="str">
        <f t="shared" si="5095"/>
        <v>DE$1259</v>
      </c>
      <c r="DF2692" s="212" t="str">
        <f t="shared" si="5095"/>
        <v>DF$1259</v>
      </c>
      <c r="DG2692" s="212" t="str">
        <f t="shared" si="5095"/>
        <v>DG$1259</v>
      </c>
      <c r="DH2692" s="212" t="str">
        <f t="shared" si="5095"/>
        <v>DH$1259</v>
      </c>
      <c r="DI2692" s="212" t="str">
        <f t="shared" si="5095"/>
        <v>DI$1259</v>
      </c>
      <c r="DJ2692" s="212" t="str">
        <f t="shared" si="5095"/>
        <v>DJ$1259</v>
      </c>
      <c r="DK2692" s="212" t="str">
        <f t="shared" si="5095"/>
        <v>DK$1259</v>
      </c>
      <c r="DL2692" s="212" t="str">
        <f t="shared" si="5095"/>
        <v>DL$1259</v>
      </c>
    </row>
    <row r="2693" spans="1:116" x14ac:dyDescent="0.4">
      <c r="B2693" t="s">
        <v>332</v>
      </c>
      <c r="D2693" t="s">
        <v>406</v>
      </c>
      <c r="E2693" s="8" t="str">
        <f t="shared" si="4983"/>
        <v>2693 WCINV-IS</v>
      </c>
      <c r="G2693" s="136" t="str">
        <f>Codes!G2676</f>
        <v>Secondary revenue driver</v>
      </c>
      <c r="H2693" s="12"/>
      <c r="I2693" s="60"/>
      <c r="J2693" s="60"/>
      <c r="K2693" s="15"/>
      <c r="L2693" s="15"/>
      <c r="M2693" s="15"/>
      <c r="N2693" s="15"/>
      <c r="O2693" s="15"/>
      <c r="P2693" s="15"/>
      <c r="R2693" s="15"/>
      <c r="S2693" s="212" t="str">
        <f>ADDRESS(ROW(S2682),COLUMN(S2682),2)</f>
        <v>S$2682</v>
      </c>
      <c r="T2693" s="212" t="str">
        <f t="shared" ref="T2693:CE2693" si="5096">ADDRESS(ROW(T2682),COLUMN(T2682),2)</f>
        <v>T$2682</v>
      </c>
      <c r="U2693" s="212" t="str">
        <f t="shared" si="5096"/>
        <v>U$2682</v>
      </c>
      <c r="V2693" s="212" t="str">
        <f t="shared" si="5096"/>
        <v>V$2682</v>
      </c>
      <c r="W2693" s="212" t="str">
        <f t="shared" si="5096"/>
        <v>W$2682</v>
      </c>
      <c r="X2693" s="212" t="str">
        <f t="shared" si="5096"/>
        <v>X$2682</v>
      </c>
      <c r="Y2693" s="212" t="str">
        <f t="shared" si="5096"/>
        <v>Y$2682</v>
      </c>
      <c r="Z2693" s="212" t="str">
        <f t="shared" si="5096"/>
        <v>Z$2682</v>
      </c>
      <c r="AA2693" s="212" t="str">
        <f t="shared" si="5096"/>
        <v>AA$2682</v>
      </c>
      <c r="AB2693" s="212" t="str">
        <f t="shared" si="5096"/>
        <v>AB$2682</v>
      </c>
      <c r="AC2693" s="212" t="str">
        <f t="shared" si="5096"/>
        <v>AC$2682</v>
      </c>
      <c r="AD2693" s="212" t="str">
        <f t="shared" si="5096"/>
        <v>AD$2682</v>
      </c>
      <c r="AE2693" s="212" t="str">
        <f t="shared" si="5096"/>
        <v>AE$2682</v>
      </c>
      <c r="AF2693" s="212" t="str">
        <f t="shared" si="5096"/>
        <v>AF$2682</v>
      </c>
      <c r="AG2693" s="212" t="str">
        <f t="shared" si="5096"/>
        <v>AG$2682</v>
      </c>
      <c r="AH2693" s="212" t="str">
        <f t="shared" si="5096"/>
        <v>AH$2682</v>
      </c>
      <c r="AI2693" s="212" t="str">
        <f t="shared" si="5096"/>
        <v>AI$2682</v>
      </c>
      <c r="AJ2693" s="212" t="str">
        <f t="shared" si="5096"/>
        <v>AJ$2682</v>
      </c>
      <c r="AK2693" s="212" t="str">
        <f t="shared" si="5096"/>
        <v>AK$2682</v>
      </c>
      <c r="AL2693" s="212" t="str">
        <f t="shared" si="5096"/>
        <v>AL$2682</v>
      </c>
      <c r="AM2693" s="212" t="str">
        <f t="shared" si="5096"/>
        <v>AM$2682</v>
      </c>
      <c r="AN2693" s="212" t="str">
        <f t="shared" si="5096"/>
        <v>AN$2682</v>
      </c>
      <c r="AO2693" s="212" t="str">
        <f t="shared" si="5096"/>
        <v>AO$2682</v>
      </c>
      <c r="AP2693" s="212" t="str">
        <f t="shared" si="5096"/>
        <v>AP$2682</v>
      </c>
      <c r="AQ2693" s="212" t="str">
        <f t="shared" si="5096"/>
        <v>AQ$2682</v>
      </c>
      <c r="AR2693" s="212" t="str">
        <f t="shared" si="5096"/>
        <v>AR$2682</v>
      </c>
      <c r="AS2693" s="212" t="str">
        <f t="shared" si="5096"/>
        <v>AS$2682</v>
      </c>
      <c r="AT2693" s="212" t="str">
        <f t="shared" si="5096"/>
        <v>AT$2682</v>
      </c>
      <c r="AU2693" s="212" t="str">
        <f t="shared" si="5096"/>
        <v>AU$2682</v>
      </c>
      <c r="AV2693" s="212" t="str">
        <f t="shared" si="5096"/>
        <v>AV$2682</v>
      </c>
      <c r="AW2693" s="212" t="str">
        <f t="shared" si="5096"/>
        <v>AW$2682</v>
      </c>
      <c r="AX2693" s="212" t="str">
        <f t="shared" si="5096"/>
        <v>AX$2682</v>
      </c>
      <c r="AY2693" s="212" t="str">
        <f t="shared" si="5096"/>
        <v>AY$2682</v>
      </c>
      <c r="AZ2693" s="212" t="str">
        <f t="shared" si="5096"/>
        <v>AZ$2682</v>
      </c>
      <c r="BA2693" s="212" t="str">
        <f t="shared" si="5096"/>
        <v>BA$2682</v>
      </c>
      <c r="BB2693" s="212" t="str">
        <f t="shared" si="5096"/>
        <v>BB$2682</v>
      </c>
      <c r="BC2693" s="212" t="str">
        <f t="shared" si="5096"/>
        <v>BC$2682</v>
      </c>
      <c r="BD2693" s="212" t="str">
        <f t="shared" si="5096"/>
        <v>BD$2682</v>
      </c>
      <c r="BE2693" s="212" t="str">
        <f t="shared" si="5096"/>
        <v>BE$2682</v>
      </c>
      <c r="BF2693" s="212" t="str">
        <f t="shared" si="5096"/>
        <v>BF$2682</v>
      </c>
      <c r="BG2693" s="212" t="str">
        <f t="shared" si="5096"/>
        <v>BG$2682</v>
      </c>
      <c r="BH2693" s="212" t="str">
        <f t="shared" si="5096"/>
        <v>BH$2682</v>
      </c>
      <c r="BI2693" s="212" t="str">
        <f t="shared" si="5096"/>
        <v>BI$2682</v>
      </c>
      <c r="BJ2693" s="212" t="str">
        <f t="shared" si="5096"/>
        <v>BJ$2682</v>
      </c>
      <c r="BK2693" s="212" t="str">
        <f t="shared" si="5096"/>
        <v>BK$2682</v>
      </c>
      <c r="BL2693" s="212" t="str">
        <f t="shared" si="5096"/>
        <v>BL$2682</v>
      </c>
      <c r="BM2693" s="212" t="str">
        <f t="shared" si="5096"/>
        <v>BM$2682</v>
      </c>
      <c r="BN2693" s="212" t="str">
        <f t="shared" si="5096"/>
        <v>BN$2682</v>
      </c>
      <c r="BO2693" s="212" t="str">
        <f t="shared" si="5096"/>
        <v>BO$2682</v>
      </c>
      <c r="BP2693" s="212" t="str">
        <f t="shared" si="5096"/>
        <v>BP$2682</v>
      </c>
      <c r="BQ2693" s="212" t="str">
        <f t="shared" si="5096"/>
        <v>BQ$2682</v>
      </c>
      <c r="BR2693" s="212" t="str">
        <f t="shared" si="5096"/>
        <v>BR$2682</v>
      </c>
      <c r="BS2693" s="212" t="str">
        <f t="shared" si="5096"/>
        <v>BS$2682</v>
      </c>
      <c r="BT2693" s="212" t="str">
        <f t="shared" si="5096"/>
        <v>BT$2682</v>
      </c>
      <c r="BU2693" s="212" t="str">
        <f t="shared" si="5096"/>
        <v>BU$2682</v>
      </c>
      <c r="BV2693" s="212" t="str">
        <f t="shared" si="5096"/>
        <v>BV$2682</v>
      </c>
      <c r="BW2693" s="212" t="str">
        <f t="shared" si="5096"/>
        <v>BW$2682</v>
      </c>
      <c r="BX2693" s="212" t="str">
        <f t="shared" si="5096"/>
        <v>BX$2682</v>
      </c>
      <c r="BY2693" s="212" t="str">
        <f t="shared" si="5096"/>
        <v>BY$2682</v>
      </c>
      <c r="BZ2693" s="212" t="str">
        <f t="shared" si="5096"/>
        <v>BZ$2682</v>
      </c>
      <c r="CA2693" s="212" t="str">
        <f t="shared" si="5096"/>
        <v>CA$2682</v>
      </c>
      <c r="CB2693" s="212" t="str">
        <f t="shared" si="5096"/>
        <v>CB$2682</v>
      </c>
      <c r="CC2693" s="212" t="str">
        <f t="shared" si="5096"/>
        <v>CC$2682</v>
      </c>
      <c r="CD2693" s="212" t="str">
        <f t="shared" si="5096"/>
        <v>CD$2682</v>
      </c>
      <c r="CE2693" s="212" t="str">
        <f t="shared" si="5096"/>
        <v>CE$2682</v>
      </c>
      <c r="CF2693" s="212" t="str">
        <f t="shared" ref="CF2693:CL2693" si="5097">ADDRESS(ROW(CF2682),COLUMN(CF2682),2)</f>
        <v>CF$2682</v>
      </c>
      <c r="CG2693" s="212" t="str">
        <f t="shared" si="5097"/>
        <v>CG$2682</v>
      </c>
      <c r="CH2693" s="212" t="str">
        <f t="shared" si="5097"/>
        <v>CH$2682</v>
      </c>
      <c r="CI2693" s="212" t="str">
        <f t="shared" si="5097"/>
        <v>CI$2682</v>
      </c>
      <c r="CJ2693" s="212" t="str">
        <f t="shared" si="5097"/>
        <v>CJ$2682</v>
      </c>
      <c r="CK2693" s="212" t="str">
        <f t="shared" si="5097"/>
        <v>CK$2682</v>
      </c>
      <c r="CL2693" s="212" t="str">
        <f t="shared" si="5097"/>
        <v>CL$2682</v>
      </c>
      <c r="CN2693" s="60"/>
      <c r="CO2693" s="212" t="str">
        <f t="shared" ref="CO2693:DL2693" si="5098">ADDRESS(ROW(CO1258),COLUMN(CO1258),2)</f>
        <v>CO$1258</v>
      </c>
      <c r="CP2693" s="212" t="str">
        <f t="shared" si="5098"/>
        <v>CP$1258</v>
      </c>
      <c r="CQ2693" s="212" t="str">
        <f t="shared" si="5098"/>
        <v>CQ$1258</v>
      </c>
      <c r="CR2693" s="212" t="str">
        <f t="shared" si="5098"/>
        <v>CR$1258</v>
      </c>
      <c r="CS2693" s="212" t="str">
        <f t="shared" si="5098"/>
        <v>CS$1258</v>
      </c>
      <c r="CT2693" s="212" t="str">
        <f t="shared" si="5098"/>
        <v>CT$1258</v>
      </c>
      <c r="CU2693" s="212" t="str">
        <f t="shared" si="5098"/>
        <v>CU$1258</v>
      </c>
      <c r="CV2693" s="212" t="str">
        <f t="shared" si="5098"/>
        <v>CV$1258</v>
      </c>
      <c r="CW2693" s="212" t="str">
        <f t="shared" si="5098"/>
        <v>CW$1258</v>
      </c>
      <c r="CX2693" s="212" t="str">
        <f t="shared" si="5098"/>
        <v>CX$1258</v>
      </c>
      <c r="CY2693" s="212" t="str">
        <f t="shared" si="5098"/>
        <v>CY$1258</v>
      </c>
      <c r="CZ2693" s="212" t="str">
        <f t="shared" si="5098"/>
        <v>CZ$1258</v>
      </c>
      <c r="DA2693" s="212" t="str">
        <f t="shared" si="5098"/>
        <v>DA$1258</v>
      </c>
      <c r="DB2693" s="212" t="str">
        <f t="shared" si="5098"/>
        <v>DB$1258</v>
      </c>
      <c r="DC2693" s="212" t="str">
        <f t="shared" si="5098"/>
        <v>DC$1258</v>
      </c>
      <c r="DD2693" s="212" t="str">
        <f t="shared" si="5098"/>
        <v>DD$1258</v>
      </c>
      <c r="DE2693" s="212" t="str">
        <f t="shared" si="5098"/>
        <v>DE$1258</v>
      </c>
      <c r="DF2693" s="212" t="str">
        <f t="shared" si="5098"/>
        <v>DF$1258</v>
      </c>
      <c r="DG2693" s="212" t="str">
        <f t="shared" si="5098"/>
        <v>DG$1258</v>
      </c>
      <c r="DH2693" s="212" t="str">
        <f t="shared" si="5098"/>
        <v>DH$1258</v>
      </c>
      <c r="DI2693" s="212" t="str">
        <f t="shared" si="5098"/>
        <v>DI$1258</v>
      </c>
      <c r="DJ2693" s="212" t="str">
        <f t="shared" si="5098"/>
        <v>DJ$1258</v>
      </c>
      <c r="DK2693" s="212" t="str">
        <f t="shared" si="5098"/>
        <v>DK$1258</v>
      </c>
      <c r="DL2693" s="212" t="str">
        <f t="shared" si="5098"/>
        <v>DL$1258</v>
      </c>
    </row>
    <row r="2694" spans="1:116" x14ac:dyDescent="0.4">
      <c r="E2694" s="8"/>
      <c r="H2694" s="12"/>
      <c r="I2694" s="60"/>
      <c r="J2694" s="60"/>
      <c r="K2694" s="15"/>
      <c r="L2694" s="15"/>
      <c r="M2694" s="15"/>
      <c r="N2694" s="15"/>
      <c r="O2694" s="15"/>
      <c r="P2694" s="15"/>
      <c r="R2694" s="15"/>
      <c r="S2694" s="76"/>
      <c r="T2694" s="76"/>
      <c r="U2694" s="76"/>
      <c r="V2694" s="76"/>
      <c r="W2694" s="76"/>
      <c r="X2694" s="76"/>
      <c r="Y2694" s="76"/>
      <c r="Z2694" s="76"/>
      <c r="AA2694" s="76"/>
      <c r="AB2694" s="76"/>
      <c r="AC2694" s="76"/>
      <c r="AD2694" s="76"/>
      <c r="AE2694" s="76"/>
      <c r="AF2694" s="76"/>
      <c r="AG2694" s="76"/>
      <c r="AH2694" s="76"/>
      <c r="AI2694" s="76"/>
      <c r="AJ2694" s="76"/>
      <c r="AK2694" s="76"/>
      <c r="AL2694" s="76"/>
      <c r="AM2694" s="76"/>
      <c r="AN2694" s="76"/>
      <c r="AO2694" s="76"/>
      <c r="AP2694" s="76"/>
      <c r="AQ2694" s="76"/>
      <c r="AR2694" s="76"/>
      <c r="AS2694" s="76"/>
      <c r="AT2694" s="76"/>
      <c r="AU2694" s="76"/>
      <c r="AV2694" s="76"/>
      <c r="AW2694" s="76"/>
      <c r="AX2694" s="76"/>
      <c r="AY2694" s="76"/>
      <c r="AZ2694" s="76"/>
      <c r="BA2694" s="76"/>
      <c r="BB2694" s="76"/>
      <c r="BC2694" s="76"/>
      <c r="BD2694" s="76"/>
      <c r="BE2694" s="76"/>
      <c r="BF2694" s="76"/>
      <c r="BG2694" s="76"/>
      <c r="BH2694" s="76"/>
      <c r="BI2694" s="76"/>
      <c r="BJ2694" s="76"/>
      <c r="BK2694" s="76"/>
      <c r="BL2694" s="76"/>
      <c r="BM2694" s="76"/>
      <c r="BN2694" s="76"/>
      <c r="BO2694" s="76"/>
      <c r="BP2694" s="76"/>
      <c r="BQ2694" s="76"/>
      <c r="BR2694" s="76"/>
      <c r="BS2694" s="76"/>
      <c r="BT2694" s="76"/>
      <c r="BU2694" s="76"/>
      <c r="BV2694" s="76"/>
      <c r="BW2694" s="76"/>
      <c r="BX2694" s="76"/>
      <c r="BY2694" s="76"/>
      <c r="BZ2694" s="76"/>
      <c r="CA2694" s="76"/>
      <c r="CB2694" s="76"/>
      <c r="CC2694" s="76"/>
      <c r="CD2694" s="76"/>
      <c r="CE2694" s="76"/>
      <c r="CF2694" s="76"/>
      <c r="CG2694" s="76"/>
      <c r="CH2694" s="76"/>
      <c r="CI2694" s="76"/>
      <c r="CJ2694" s="76"/>
      <c r="CK2694" s="76"/>
      <c r="CL2694" s="76"/>
      <c r="CN2694" s="60"/>
      <c r="CO2694" s="76"/>
      <c r="CP2694" s="76"/>
      <c r="CQ2694" s="76"/>
      <c r="CR2694" s="76"/>
      <c r="CS2694" s="76"/>
      <c r="CT2694" s="76"/>
      <c r="CU2694" s="76"/>
      <c r="CV2694" s="76"/>
      <c r="CW2694" s="76"/>
      <c r="CX2694" s="76"/>
      <c r="CY2694" s="76"/>
      <c r="CZ2694" s="76"/>
      <c r="DA2694" s="76"/>
      <c r="DB2694" s="76"/>
      <c r="DC2694" s="76"/>
      <c r="DD2694" s="76"/>
      <c r="DE2694" s="76"/>
      <c r="DF2694" s="76"/>
      <c r="DG2694" s="76"/>
      <c r="DH2694" s="76"/>
      <c r="DI2694" s="76"/>
      <c r="DJ2694" s="76"/>
      <c r="DK2694" s="76"/>
      <c r="DL2694" s="76"/>
    </row>
    <row r="2695" spans="1:116" x14ac:dyDescent="0.4">
      <c r="A2695" s="174"/>
      <c r="E2695" s="8"/>
      <c r="G2695" s="175" t="s">
        <v>490</v>
      </c>
      <c r="H2695" s="174"/>
      <c r="I2695" s="176"/>
      <c r="J2695" s="176"/>
      <c r="K2695" s="197"/>
      <c r="L2695" s="197"/>
      <c r="M2695" s="197"/>
      <c r="N2695" s="197"/>
      <c r="O2695" s="197"/>
      <c r="P2695" s="197"/>
      <c r="R2695" s="198"/>
      <c r="S2695" s="174"/>
      <c r="T2695" s="174"/>
      <c r="U2695" s="174"/>
      <c r="V2695" s="174"/>
      <c r="W2695" s="174"/>
      <c r="X2695" s="174"/>
      <c r="Y2695" s="174"/>
      <c r="Z2695" s="174"/>
      <c r="AA2695" s="174"/>
      <c r="AB2695" s="174"/>
      <c r="AC2695" s="174"/>
      <c r="AD2695" s="174"/>
      <c r="AE2695" s="174"/>
      <c r="AF2695" s="174"/>
      <c r="AG2695" s="174"/>
      <c r="AH2695" s="174"/>
      <c r="AI2695" s="174"/>
      <c r="AJ2695" s="174"/>
      <c r="AK2695" s="174"/>
      <c r="AL2695" s="174"/>
      <c r="AM2695" s="174"/>
      <c r="AN2695" s="174"/>
      <c r="AO2695" s="174"/>
      <c r="AP2695" s="174"/>
      <c r="AQ2695" s="174"/>
      <c r="AR2695" s="174"/>
      <c r="AS2695" s="174"/>
      <c r="AT2695" s="174"/>
      <c r="AU2695" s="174"/>
      <c r="AV2695" s="174"/>
      <c r="AW2695" s="174"/>
      <c r="AX2695" s="174"/>
      <c r="AY2695" s="174"/>
      <c r="AZ2695" s="174"/>
      <c r="BA2695" s="174"/>
      <c r="BB2695" s="174"/>
      <c r="BC2695" s="174"/>
      <c r="BD2695" s="174"/>
      <c r="BE2695" s="174"/>
      <c r="BF2695" s="174"/>
      <c r="BG2695" s="174"/>
      <c r="BH2695" s="174"/>
      <c r="BI2695" s="174"/>
      <c r="BJ2695" s="174"/>
      <c r="BK2695" s="174"/>
      <c r="BL2695" s="174"/>
      <c r="BM2695" s="174"/>
      <c r="BN2695" s="174"/>
      <c r="BO2695" s="174"/>
      <c r="BP2695" s="174"/>
      <c r="BQ2695" s="174"/>
      <c r="BR2695" s="174"/>
      <c r="BS2695" s="174"/>
      <c r="BT2695" s="174"/>
      <c r="BU2695" s="174"/>
      <c r="BV2695" s="174"/>
      <c r="BW2695" s="174"/>
      <c r="BX2695" s="174"/>
      <c r="BY2695" s="174"/>
      <c r="BZ2695" s="174"/>
      <c r="CA2695" s="174"/>
      <c r="CB2695" s="174"/>
      <c r="CC2695" s="174"/>
      <c r="CD2695" s="174"/>
      <c r="CE2695" s="174"/>
      <c r="CF2695" s="174"/>
      <c r="CG2695" s="174"/>
      <c r="CH2695" s="174"/>
      <c r="CI2695" s="174"/>
      <c r="CJ2695" s="174"/>
      <c r="CK2695" s="174"/>
      <c r="CL2695" s="174"/>
      <c r="CN2695" s="176"/>
      <c r="CO2695" s="174"/>
      <c r="CP2695" s="174"/>
      <c r="CQ2695" s="174"/>
      <c r="CR2695" s="174"/>
      <c r="CS2695" s="174"/>
      <c r="CT2695" s="174"/>
      <c r="CU2695" s="174"/>
      <c r="CV2695" s="174"/>
      <c r="CW2695" s="174"/>
      <c r="CX2695" s="174"/>
      <c r="CY2695" s="174"/>
      <c r="CZ2695" s="174"/>
      <c r="DA2695" s="174"/>
      <c r="DB2695" s="174"/>
      <c r="DC2695" s="174"/>
      <c r="DD2695" s="174"/>
      <c r="DE2695" s="174"/>
      <c r="DF2695" s="174"/>
      <c r="DG2695" s="174"/>
      <c r="DH2695" s="174"/>
      <c r="DI2695" s="174"/>
      <c r="DJ2695" s="174"/>
      <c r="DK2695" s="174"/>
      <c r="DL2695" s="174"/>
    </row>
    <row r="2696" spans="1:116" x14ac:dyDescent="0.4">
      <c r="A2696" s="174"/>
      <c r="E2696" s="8"/>
      <c r="G2696" s="175" t="s">
        <v>492</v>
      </c>
      <c r="H2696" s="174"/>
      <c r="I2696" s="176"/>
      <c r="J2696" s="176"/>
      <c r="K2696" s="197"/>
      <c r="L2696" s="197"/>
      <c r="M2696" s="197"/>
      <c r="N2696" s="197"/>
      <c r="O2696" s="197"/>
      <c r="P2696" s="197"/>
      <c r="R2696" s="198"/>
      <c r="S2696" s="174"/>
      <c r="T2696" s="174"/>
      <c r="U2696" s="174"/>
      <c r="V2696" s="174"/>
      <c r="W2696" s="174"/>
      <c r="X2696" s="174"/>
      <c r="Y2696" s="174"/>
      <c r="Z2696" s="174"/>
      <c r="AA2696" s="174"/>
      <c r="AB2696" s="174"/>
      <c r="AC2696" s="174"/>
      <c r="AD2696" s="174"/>
      <c r="AE2696" s="174"/>
      <c r="AF2696" s="174"/>
      <c r="AG2696" s="174"/>
      <c r="AH2696" s="174"/>
      <c r="AI2696" s="174"/>
      <c r="AJ2696" s="174"/>
      <c r="AK2696" s="174"/>
      <c r="AL2696" s="174"/>
      <c r="AM2696" s="174"/>
      <c r="AN2696" s="174"/>
      <c r="AO2696" s="174"/>
      <c r="AP2696" s="174"/>
      <c r="AQ2696" s="174"/>
      <c r="AR2696" s="174"/>
      <c r="AS2696" s="174"/>
      <c r="AT2696" s="174"/>
      <c r="AU2696" s="174"/>
      <c r="AV2696" s="174"/>
      <c r="AW2696" s="174"/>
      <c r="AX2696" s="174"/>
      <c r="AY2696" s="174"/>
      <c r="AZ2696" s="174"/>
      <c r="BA2696" s="174"/>
      <c r="BB2696" s="174"/>
      <c r="BC2696" s="174"/>
      <c r="BD2696" s="174"/>
      <c r="BE2696" s="174"/>
      <c r="BF2696" s="174"/>
      <c r="BG2696" s="174"/>
      <c r="BH2696" s="174"/>
      <c r="BI2696" s="174"/>
      <c r="BJ2696" s="174"/>
      <c r="BK2696" s="174"/>
      <c r="BL2696" s="174"/>
      <c r="BM2696" s="174"/>
      <c r="BN2696" s="174"/>
      <c r="BO2696" s="174"/>
      <c r="BP2696" s="174"/>
      <c r="BQ2696" s="174"/>
      <c r="BR2696" s="174"/>
      <c r="BS2696" s="174"/>
      <c r="BT2696" s="174"/>
      <c r="BU2696" s="174"/>
      <c r="BV2696" s="174"/>
      <c r="BW2696" s="174"/>
      <c r="BX2696" s="174"/>
      <c r="BY2696" s="174"/>
      <c r="BZ2696" s="174"/>
      <c r="CA2696" s="174"/>
      <c r="CB2696" s="174"/>
      <c r="CC2696" s="174"/>
      <c r="CD2696" s="174"/>
      <c r="CE2696" s="174"/>
      <c r="CF2696" s="174"/>
      <c r="CG2696" s="174"/>
      <c r="CH2696" s="174"/>
      <c r="CI2696" s="174"/>
      <c r="CJ2696" s="174"/>
      <c r="CK2696" s="174"/>
      <c r="CL2696" s="174"/>
      <c r="CN2696" s="176"/>
      <c r="CO2696" s="174"/>
      <c r="CP2696" s="174"/>
      <c r="CQ2696" s="174"/>
      <c r="CR2696" s="174"/>
      <c r="CS2696" s="174"/>
      <c r="CT2696" s="174"/>
      <c r="CU2696" s="174"/>
      <c r="CV2696" s="174"/>
      <c r="CW2696" s="174"/>
      <c r="CX2696" s="174"/>
      <c r="CY2696" s="174"/>
      <c r="CZ2696" s="174"/>
      <c r="DA2696" s="174"/>
      <c r="DB2696" s="174"/>
      <c r="DC2696" s="174"/>
      <c r="DD2696" s="174"/>
      <c r="DE2696" s="174"/>
      <c r="DF2696" s="174"/>
      <c r="DG2696" s="174"/>
      <c r="DH2696" s="174"/>
      <c r="DI2696" s="174"/>
      <c r="DJ2696" s="174"/>
      <c r="DK2696" s="174"/>
      <c r="DL2696" s="174"/>
    </row>
    <row r="2697" spans="1:116" x14ac:dyDescent="0.4">
      <c r="A2697" s="174"/>
      <c r="E2697" s="8"/>
      <c r="G2697" s="175" t="s">
        <v>461</v>
      </c>
      <c r="H2697" s="174"/>
      <c r="I2697" s="176"/>
      <c r="J2697" s="176"/>
      <c r="K2697" s="197"/>
      <c r="L2697" s="197"/>
      <c r="M2697" s="197"/>
      <c r="N2697" s="197"/>
      <c r="O2697" s="197"/>
      <c r="P2697" s="197"/>
      <c r="R2697" s="198"/>
      <c r="S2697" s="199" t="str">
        <f t="shared" ref="S2697:AX2697" si="5099">S$20</f>
        <v>S$16</v>
      </c>
      <c r="T2697" s="199" t="str">
        <f t="shared" si="5099"/>
        <v>T$16</v>
      </c>
      <c r="U2697" s="199" t="str">
        <f t="shared" si="5099"/>
        <v>U$16</v>
      </c>
      <c r="V2697" s="199" t="str">
        <f t="shared" si="5099"/>
        <v>V$16</v>
      </c>
      <c r="W2697" s="199" t="str">
        <f t="shared" si="5099"/>
        <v>W$16</v>
      </c>
      <c r="X2697" s="199" t="str">
        <f t="shared" si="5099"/>
        <v>X$16</v>
      </c>
      <c r="Y2697" s="199" t="str">
        <f t="shared" si="5099"/>
        <v>Y$16</v>
      </c>
      <c r="Z2697" s="199" t="str">
        <f t="shared" si="5099"/>
        <v>Z$16</v>
      </c>
      <c r="AA2697" s="199" t="str">
        <f t="shared" si="5099"/>
        <v>AA$16</v>
      </c>
      <c r="AB2697" s="199" t="str">
        <f t="shared" si="5099"/>
        <v>AB$16</v>
      </c>
      <c r="AC2697" s="199" t="str">
        <f t="shared" si="5099"/>
        <v>AC$16</v>
      </c>
      <c r="AD2697" s="199" t="str">
        <f t="shared" si="5099"/>
        <v>AD$16</v>
      </c>
      <c r="AE2697" s="199" t="str">
        <f t="shared" si="5099"/>
        <v>AE$16</v>
      </c>
      <c r="AF2697" s="199" t="str">
        <f t="shared" si="5099"/>
        <v>AF$16</v>
      </c>
      <c r="AG2697" s="199" t="str">
        <f t="shared" si="5099"/>
        <v>AG$16</v>
      </c>
      <c r="AH2697" s="199" t="str">
        <f t="shared" si="5099"/>
        <v>AH$16</v>
      </c>
      <c r="AI2697" s="199" t="str">
        <f t="shared" si="5099"/>
        <v>AI$16</v>
      </c>
      <c r="AJ2697" s="199" t="str">
        <f t="shared" si="5099"/>
        <v>AJ$16</v>
      </c>
      <c r="AK2697" s="199" t="str">
        <f t="shared" si="5099"/>
        <v>AK$16</v>
      </c>
      <c r="AL2697" s="199" t="str">
        <f t="shared" si="5099"/>
        <v>AL$16</v>
      </c>
      <c r="AM2697" s="199" t="str">
        <f t="shared" si="5099"/>
        <v>AM$16</v>
      </c>
      <c r="AN2697" s="199" t="str">
        <f t="shared" si="5099"/>
        <v>AN$16</v>
      </c>
      <c r="AO2697" s="199" t="str">
        <f t="shared" si="5099"/>
        <v>AO$16</v>
      </c>
      <c r="AP2697" s="199" t="str">
        <f t="shared" si="5099"/>
        <v>AP$16</v>
      </c>
      <c r="AQ2697" s="199" t="str">
        <f t="shared" si="5099"/>
        <v>AQ$16</v>
      </c>
      <c r="AR2697" s="199" t="str">
        <f t="shared" si="5099"/>
        <v>AR$16</v>
      </c>
      <c r="AS2697" s="199" t="str">
        <f t="shared" si="5099"/>
        <v>AS$16</v>
      </c>
      <c r="AT2697" s="199" t="str">
        <f t="shared" si="5099"/>
        <v>AT$16</v>
      </c>
      <c r="AU2697" s="199" t="str">
        <f t="shared" si="5099"/>
        <v>AU$16</v>
      </c>
      <c r="AV2697" s="199" t="str">
        <f t="shared" si="5099"/>
        <v>AV$16</v>
      </c>
      <c r="AW2697" s="199" t="str">
        <f t="shared" si="5099"/>
        <v>AW$16</v>
      </c>
      <c r="AX2697" s="199" t="str">
        <f t="shared" si="5099"/>
        <v>AX$16</v>
      </c>
      <c r="AY2697" s="199" t="str">
        <f t="shared" ref="AY2697:CD2697" si="5100">AY$20</f>
        <v>AY$16</v>
      </c>
      <c r="AZ2697" s="199" t="str">
        <f t="shared" si="5100"/>
        <v>AZ$16</v>
      </c>
      <c r="BA2697" s="199" t="str">
        <f t="shared" si="5100"/>
        <v>BA$16</v>
      </c>
      <c r="BB2697" s="199" t="str">
        <f t="shared" si="5100"/>
        <v>BB$16</v>
      </c>
      <c r="BC2697" s="199" t="str">
        <f t="shared" si="5100"/>
        <v>BC$16</v>
      </c>
      <c r="BD2697" s="199" t="str">
        <f t="shared" si="5100"/>
        <v>BD$16</v>
      </c>
      <c r="BE2697" s="199" t="str">
        <f t="shared" si="5100"/>
        <v>BE$16</v>
      </c>
      <c r="BF2697" s="199" t="str">
        <f t="shared" si="5100"/>
        <v>BF$16</v>
      </c>
      <c r="BG2697" s="199" t="str">
        <f t="shared" si="5100"/>
        <v>BG$16</v>
      </c>
      <c r="BH2697" s="199" t="str">
        <f t="shared" si="5100"/>
        <v>BH$16</v>
      </c>
      <c r="BI2697" s="199" t="str">
        <f t="shared" si="5100"/>
        <v>BI$16</v>
      </c>
      <c r="BJ2697" s="199" t="str">
        <f t="shared" si="5100"/>
        <v>BJ$16</v>
      </c>
      <c r="BK2697" s="199" t="str">
        <f t="shared" si="5100"/>
        <v>BK$16</v>
      </c>
      <c r="BL2697" s="199" t="str">
        <f t="shared" si="5100"/>
        <v>BL$16</v>
      </c>
      <c r="BM2697" s="199" t="str">
        <f t="shared" si="5100"/>
        <v>BM$16</v>
      </c>
      <c r="BN2697" s="199" t="str">
        <f t="shared" si="5100"/>
        <v>BN$16</v>
      </c>
      <c r="BO2697" s="199" t="str">
        <f t="shared" si="5100"/>
        <v>BO$16</v>
      </c>
      <c r="BP2697" s="199" t="str">
        <f t="shared" si="5100"/>
        <v>BP$16</v>
      </c>
      <c r="BQ2697" s="199" t="str">
        <f t="shared" si="5100"/>
        <v>BQ$16</v>
      </c>
      <c r="BR2697" s="199" t="str">
        <f t="shared" si="5100"/>
        <v>BR$16</v>
      </c>
      <c r="BS2697" s="199" t="str">
        <f t="shared" si="5100"/>
        <v>BS$16</v>
      </c>
      <c r="BT2697" s="199" t="str">
        <f t="shared" si="5100"/>
        <v>BT$16</v>
      </c>
      <c r="BU2697" s="199" t="str">
        <f t="shared" si="5100"/>
        <v>BU$16</v>
      </c>
      <c r="BV2697" s="199" t="str">
        <f t="shared" si="5100"/>
        <v>BV$16</v>
      </c>
      <c r="BW2697" s="199" t="str">
        <f t="shared" si="5100"/>
        <v>BW$16</v>
      </c>
      <c r="BX2697" s="199" t="str">
        <f t="shared" si="5100"/>
        <v>BX$16</v>
      </c>
      <c r="BY2697" s="199" t="str">
        <f t="shared" si="5100"/>
        <v>BY$16</v>
      </c>
      <c r="BZ2697" s="199" t="str">
        <f t="shared" si="5100"/>
        <v>BZ$16</v>
      </c>
      <c r="CA2697" s="199" t="str">
        <f t="shared" si="5100"/>
        <v>CA$16</v>
      </c>
      <c r="CB2697" s="199" t="str">
        <f t="shared" si="5100"/>
        <v>CB$16</v>
      </c>
      <c r="CC2697" s="199" t="str">
        <f t="shared" si="5100"/>
        <v>CC$16</v>
      </c>
      <c r="CD2697" s="199" t="str">
        <f t="shared" si="5100"/>
        <v>CD$16</v>
      </c>
      <c r="CE2697" s="199" t="str">
        <f t="shared" ref="CE2697:CL2697" si="5101">CE$20</f>
        <v>CE$16</v>
      </c>
      <c r="CF2697" s="199" t="str">
        <f t="shared" si="5101"/>
        <v>CF$16</v>
      </c>
      <c r="CG2697" s="199" t="str">
        <f t="shared" si="5101"/>
        <v>CG$16</v>
      </c>
      <c r="CH2697" s="199" t="str">
        <f t="shared" si="5101"/>
        <v>CH$16</v>
      </c>
      <c r="CI2697" s="199" t="str">
        <f t="shared" si="5101"/>
        <v>CI$16</v>
      </c>
      <c r="CJ2697" s="199" t="str">
        <f t="shared" si="5101"/>
        <v>CJ$16</v>
      </c>
      <c r="CK2697" s="199" t="str">
        <f t="shared" si="5101"/>
        <v>CK$16</v>
      </c>
      <c r="CL2697" s="199" t="str">
        <f t="shared" si="5101"/>
        <v>CL$16</v>
      </c>
      <c r="CN2697" s="176"/>
      <c r="CO2697" s="199" t="str">
        <f t="shared" ref="CO2697:DL2697" si="5102">CO$20</f>
        <v>CO$16</v>
      </c>
      <c r="CP2697" s="199" t="str">
        <f t="shared" si="5102"/>
        <v>CP$16</v>
      </c>
      <c r="CQ2697" s="199" t="str">
        <f t="shared" si="5102"/>
        <v>CQ$16</v>
      </c>
      <c r="CR2697" s="199" t="str">
        <f t="shared" si="5102"/>
        <v>CR$16</v>
      </c>
      <c r="CS2697" s="199" t="str">
        <f t="shared" si="5102"/>
        <v>CS$16</v>
      </c>
      <c r="CT2697" s="199" t="str">
        <f t="shared" si="5102"/>
        <v>CT$16</v>
      </c>
      <c r="CU2697" s="199" t="str">
        <f t="shared" si="5102"/>
        <v>CU$16</v>
      </c>
      <c r="CV2697" s="199" t="str">
        <f t="shared" si="5102"/>
        <v>CV$16</v>
      </c>
      <c r="CW2697" s="199" t="str">
        <f t="shared" si="5102"/>
        <v>CW$16</v>
      </c>
      <c r="CX2697" s="199" t="str">
        <f t="shared" si="5102"/>
        <v>CX$16</v>
      </c>
      <c r="CY2697" s="199" t="str">
        <f t="shared" si="5102"/>
        <v>CY$16</v>
      </c>
      <c r="CZ2697" s="199" t="str">
        <f t="shared" si="5102"/>
        <v>CZ$16</v>
      </c>
      <c r="DA2697" s="199" t="str">
        <f t="shared" si="5102"/>
        <v>DA$16</v>
      </c>
      <c r="DB2697" s="199" t="str">
        <f t="shared" si="5102"/>
        <v>DB$16</v>
      </c>
      <c r="DC2697" s="199" t="str">
        <f t="shared" si="5102"/>
        <v>DC$16</v>
      </c>
      <c r="DD2697" s="199" t="str">
        <f t="shared" si="5102"/>
        <v>DD$16</v>
      </c>
      <c r="DE2697" s="199" t="str">
        <f t="shared" si="5102"/>
        <v>DE$16</v>
      </c>
      <c r="DF2697" s="199" t="str">
        <f t="shared" si="5102"/>
        <v>DF$16</v>
      </c>
      <c r="DG2697" s="199" t="str">
        <f t="shared" si="5102"/>
        <v>DG$16</v>
      </c>
      <c r="DH2697" s="199" t="str">
        <f t="shared" si="5102"/>
        <v>DH$16</v>
      </c>
      <c r="DI2697" s="199" t="str">
        <f t="shared" si="5102"/>
        <v>DI$16</v>
      </c>
      <c r="DJ2697" s="199" t="str">
        <f t="shared" si="5102"/>
        <v>DJ$16</v>
      </c>
      <c r="DK2697" s="199" t="str">
        <f t="shared" si="5102"/>
        <v>DK$16</v>
      </c>
      <c r="DL2697" s="199" t="str">
        <f t="shared" si="5102"/>
        <v>DL$16</v>
      </c>
    </row>
    <row r="2698" spans="1:116" x14ac:dyDescent="0.4">
      <c r="A2698" s="174"/>
      <c r="E2698" s="8"/>
      <c r="G2698" s="175" t="s">
        <v>462</v>
      </c>
      <c r="H2698" s="200"/>
      <c r="I2698" s="201"/>
      <c r="J2698" s="201"/>
      <c r="K2698" s="202"/>
      <c r="L2698" s="202"/>
      <c r="M2698" s="202"/>
      <c r="N2698" s="202"/>
      <c r="O2698" s="202"/>
      <c r="P2698" s="202"/>
      <c r="R2698" s="202"/>
      <c r="S2698" s="199" t="str">
        <f t="shared" ref="S2698:AX2698" si="5103">S$21</f>
        <v>S$17</v>
      </c>
      <c r="T2698" s="199" t="str">
        <f t="shared" si="5103"/>
        <v>T$17</v>
      </c>
      <c r="U2698" s="199" t="str">
        <f t="shared" si="5103"/>
        <v>U$17</v>
      </c>
      <c r="V2698" s="199" t="str">
        <f t="shared" si="5103"/>
        <v>V$17</v>
      </c>
      <c r="W2698" s="199" t="str">
        <f t="shared" si="5103"/>
        <v>W$17</v>
      </c>
      <c r="X2698" s="199" t="str">
        <f t="shared" si="5103"/>
        <v>X$17</v>
      </c>
      <c r="Y2698" s="199" t="str">
        <f t="shared" si="5103"/>
        <v>Y$17</v>
      </c>
      <c r="Z2698" s="199" t="str">
        <f t="shared" si="5103"/>
        <v>Z$17</v>
      </c>
      <c r="AA2698" s="199" t="str">
        <f t="shared" si="5103"/>
        <v>AA$17</v>
      </c>
      <c r="AB2698" s="199" t="str">
        <f t="shared" si="5103"/>
        <v>AB$17</v>
      </c>
      <c r="AC2698" s="199" t="str">
        <f t="shared" si="5103"/>
        <v>AC$17</v>
      </c>
      <c r="AD2698" s="199" t="str">
        <f t="shared" si="5103"/>
        <v>AD$17</v>
      </c>
      <c r="AE2698" s="199" t="str">
        <f t="shared" si="5103"/>
        <v>AE$17</v>
      </c>
      <c r="AF2698" s="199" t="str">
        <f t="shared" si="5103"/>
        <v>AF$17</v>
      </c>
      <c r="AG2698" s="199" t="str">
        <f t="shared" si="5103"/>
        <v>AG$17</v>
      </c>
      <c r="AH2698" s="199" t="str">
        <f t="shared" si="5103"/>
        <v>AH$17</v>
      </c>
      <c r="AI2698" s="199" t="str">
        <f t="shared" si="5103"/>
        <v>AI$17</v>
      </c>
      <c r="AJ2698" s="199" t="str">
        <f t="shared" si="5103"/>
        <v>AJ$17</v>
      </c>
      <c r="AK2698" s="199" t="str">
        <f t="shared" si="5103"/>
        <v>AK$17</v>
      </c>
      <c r="AL2698" s="199" t="str">
        <f t="shared" si="5103"/>
        <v>AL$17</v>
      </c>
      <c r="AM2698" s="199" t="str">
        <f t="shared" si="5103"/>
        <v>AM$17</v>
      </c>
      <c r="AN2698" s="199" t="str">
        <f t="shared" si="5103"/>
        <v>AN$17</v>
      </c>
      <c r="AO2698" s="199" t="str">
        <f t="shared" si="5103"/>
        <v>AO$17</v>
      </c>
      <c r="AP2698" s="199" t="str">
        <f t="shared" si="5103"/>
        <v>AP$17</v>
      </c>
      <c r="AQ2698" s="199" t="str">
        <f t="shared" si="5103"/>
        <v>AQ$17</v>
      </c>
      <c r="AR2698" s="199" t="str">
        <f t="shared" si="5103"/>
        <v>AR$17</v>
      </c>
      <c r="AS2698" s="199" t="str">
        <f t="shared" si="5103"/>
        <v>AS$17</v>
      </c>
      <c r="AT2698" s="199" t="str">
        <f t="shared" si="5103"/>
        <v>AT$17</v>
      </c>
      <c r="AU2698" s="199" t="str">
        <f t="shared" si="5103"/>
        <v>AU$17</v>
      </c>
      <c r="AV2698" s="199" t="str">
        <f t="shared" si="5103"/>
        <v>AV$17</v>
      </c>
      <c r="AW2698" s="199" t="str">
        <f t="shared" si="5103"/>
        <v>AW$17</v>
      </c>
      <c r="AX2698" s="199" t="str">
        <f t="shared" si="5103"/>
        <v>AX$17</v>
      </c>
      <c r="AY2698" s="199" t="str">
        <f t="shared" ref="AY2698:CD2698" si="5104">AY$21</f>
        <v>AY$17</v>
      </c>
      <c r="AZ2698" s="199" t="str">
        <f t="shared" si="5104"/>
        <v>AZ$17</v>
      </c>
      <c r="BA2698" s="199" t="str">
        <f t="shared" si="5104"/>
        <v>BA$17</v>
      </c>
      <c r="BB2698" s="199" t="str">
        <f t="shared" si="5104"/>
        <v>BB$17</v>
      </c>
      <c r="BC2698" s="199" t="str">
        <f t="shared" si="5104"/>
        <v>BC$17</v>
      </c>
      <c r="BD2698" s="199" t="str">
        <f t="shared" si="5104"/>
        <v>BD$17</v>
      </c>
      <c r="BE2698" s="199" t="str">
        <f t="shared" si="5104"/>
        <v>BE$17</v>
      </c>
      <c r="BF2698" s="199" t="str">
        <f t="shared" si="5104"/>
        <v>BF$17</v>
      </c>
      <c r="BG2698" s="199" t="str">
        <f t="shared" si="5104"/>
        <v>BG$17</v>
      </c>
      <c r="BH2698" s="199" t="str">
        <f t="shared" si="5104"/>
        <v>BH$17</v>
      </c>
      <c r="BI2698" s="199" t="str">
        <f t="shared" si="5104"/>
        <v>BI$17</v>
      </c>
      <c r="BJ2698" s="199" t="str">
        <f t="shared" si="5104"/>
        <v>BJ$17</v>
      </c>
      <c r="BK2698" s="199" t="str">
        <f t="shared" si="5104"/>
        <v>BK$17</v>
      </c>
      <c r="BL2698" s="199" t="str">
        <f t="shared" si="5104"/>
        <v>BL$17</v>
      </c>
      <c r="BM2698" s="199" t="str">
        <f t="shared" si="5104"/>
        <v>BM$17</v>
      </c>
      <c r="BN2698" s="199" t="str">
        <f t="shared" si="5104"/>
        <v>BN$17</v>
      </c>
      <c r="BO2698" s="199" t="str">
        <f t="shared" si="5104"/>
        <v>BO$17</v>
      </c>
      <c r="BP2698" s="199" t="str">
        <f t="shared" si="5104"/>
        <v>BP$17</v>
      </c>
      <c r="BQ2698" s="199" t="str">
        <f t="shared" si="5104"/>
        <v>BQ$17</v>
      </c>
      <c r="BR2698" s="199" t="str">
        <f t="shared" si="5104"/>
        <v>BR$17</v>
      </c>
      <c r="BS2698" s="199" t="str">
        <f t="shared" si="5104"/>
        <v>BS$17</v>
      </c>
      <c r="BT2698" s="199" t="str">
        <f t="shared" si="5104"/>
        <v>BT$17</v>
      </c>
      <c r="BU2698" s="199" t="str">
        <f t="shared" si="5104"/>
        <v>BU$17</v>
      </c>
      <c r="BV2698" s="199" t="str">
        <f t="shared" si="5104"/>
        <v>BV$17</v>
      </c>
      <c r="BW2698" s="199" t="str">
        <f t="shared" si="5104"/>
        <v>BW$17</v>
      </c>
      <c r="BX2698" s="199" t="str">
        <f t="shared" si="5104"/>
        <v>BX$17</v>
      </c>
      <c r="BY2698" s="199" t="str">
        <f t="shared" si="5104"/>
        <v>BY$17</v>
      </c>
      <c r="BZ2698" s="199" t="str">
        <f t="shared" si="5104"/>
        <v>BZ$17</v>
      </c>
      <c r="CA2698" s="199" t="str">
        <f t="shared" si="5104"/>
        <v>CA$17</v>
      </c>
      <c r="CB2698" s="199" t="str">
        <f t="shared" si="5104"/>
        <v>CB$17</v>
      </c>
      <c r="CC2698" s="199" t="str">
        <f t="shared" si="5104"/>
        <v>CC$17</v>
      </c>
      <c r="CD2698" s="199" t="str">
        <f t="shared" si="5104"/>
        <v>CD$17</v>
      </c>
      <c r="CE2698" s="199" t="str">
        <f t="shared" ref="CE2698:CL2698" si="5105">CE$21</f>
        <v>CE$17</v>
      </c>
      <c r="CF2698" s="199" t="str">
        <f t="shared" si="5105"/>
        <v>CF$17</v>
      </c>
      <c r="CG2698" s="199" t="str">
        <f t="shared" si="5105"/>
        <v>CG$17</v>
      </c>
      <c r="CH2698" s="199" t="str">
        <f t="shared" si="5105"/>
        <v>CH$17</v>
      </c>
      <c r="CI2698" s="199" t="str">
        <f t="shared" si="5105"/>
        <v>CI$17</v>
      </c>
      <c r="CJ2698" s="199" t="str">
        <f t="shared" si="5105"/>
        <v>CJ$17</v>
      </c>
      <c r="CK2698" s="199" t="str">
        <f t="shared" si="5105"/>
        <v>CK$17</v>
      </c>
      <c r="CL2698" s="199" t="str">
        <f t="shared" si="5105"/>
        <v>CL$17</v>
      </c>
      <c r="CN2698" s="201"/>
      <c r="CO2698" s="199" t="str">
        <f t="shared" ref="CO2698:DL2698" si="5106">CO$21</f>
        <v>CO$17</v>
      </c>
      <c r="CP2698" s="199" t="str">
        <f t="shared" si="5106"/>
        <v>CP$17</v>
      </c>
      <c r="CQ2698" s="199" t="str">
        <f t="shared" si="5106"/>
        <v>CQ$17</v>
      </c>
      <c r="CR2698" s="199" t="str">
        <f t="shared" si="5106"/>
        <v>CR$17</v>
      </c>
      <c r="CS2698" s="199" t="str">
        <f t="shared" si="5106"/>
        <v>CS$17</v>
      </c>
      <c r="CT2698" s="199" t="str">
        <f t="shared" si="5106"/>
        <v>CT$17</v>
      </c>
      <c r="CU2698" s="199" t="str">
        <f t="shared" si="5106"/>
        <v>CU$17</v>
      </c>
      <c r="CV2698" s="199" t="str">
        <f t="shared" si="5106"/>
        <v>CV$17</v>
      </c>
      <c r="CW2698" s="199" t="str">
        <f t="shared" si="5106"/>
        <v>CW$17</v>
      </c>
      <c r="CX2698" s="199" t="str">
        <f t="shared" si="5106"/>
        <v>CX$17</v>
      </c>
      <c r="CY2698" s="199" t="str">
        <f t="shared" si="5106"/>
        <v>CY$17</v>
      </c>
      <c r="CZ2698" s="199" t="str">
        <f t="shared" si="5106"/>
        <v>CZ$17</v>
      </c>
      <c r="DA2698" s="199" t="str">
        <f t="shared" si="5106"/>
        <v>DA$17</v>
      </c>
      <c r="DB2698" s="199" t="str">
        <f t="shared" si="5106"/>
        <v>DB$17</v>
      </c>
      <c r="DC2698" s="199" t="str">
        <f t="shared" si="5106"/>
        <v>DC$17</v>
      </c>
      <c r="DD2698" s="199" t="str">
        <f t="shared" si="5106"/>
        <v>DD$17</v>
      </c>
      <c r="DE2698" s="199" t="str">
        <f t="shared" si="5106"/>
        <v>DE$17</v>
      </c>
      <c r="DF2698" s="199" t="str">
        <f t="shared" si="5106"/>
        <v>DF$17</v>
      </c>
      <c r="DG2698" s="199" t="str">
        <f t="shared" si="5106"/>
        <v>DG$17</v>
      </c>
      <c r="DH2698" s="199" t="str">
        <f t="shared" si="5106"/>
        <v>DH$17</v>
      </c>
      <c r="DI2698" s="199" t="str">
        <f t="shared" si="5106"/>
        <v>DI$17</v>
      </c>
      <c r="DJ2698" s="199" t="str">
        <f t="shared" si="5106"/>
        <v>DJ$17</v>
      </c>
      <c r="DK2698" s="199" t="str">
        <f t="shared" si="5106"/>
        <v>DK$17</v>
      </c>
      <c r="DL2698" s="199" t="str">
        <f t="shared" si="5106"/>
        <v>DL$17</v>
      </c>
    </row>
    <row r="2699" spans="1:116" x14ac:dyDescent="0.4">
      <c r="A2699" s="174"/>
      <c r="E2699" s="8"/>
      <c r="G2699" s="175" t="s">
        <v>491</v>
      </c>
      <c r="H2699" s="200"/>
      <c r="I2699" s="201"/>
      <c r="J2699" s="201"/>
      <c r="K2699" s="202"/>
      <c r="L2699" s="202"/>
      <c r="M2699" s="202"/>
      <c r="N2699" s="202"/>
      <c r="O2699" s="202"/>
      <c r="P2699" s="202"/>
      <c r="R2699" s="202"/>
      <c r="S2699" s="190"/>
      <c r="T2699" s="190"/>
      <c r="U2699" s="190"/>
      <c r="V2699" s="190"/>
      <c r="W2699" s="190"/>
      <c r="X2699" s="190"/>
      <c r="Y2699" s="190"/>
      <c r="Z2699" s="190"/>
      <c r="AA2699" s="190"/>
      <c r="AB2699" s="190"/>
      <c r="AC2699" s="190"/>
      <c r="AD2699" s="190"/>
      <c r="AE2699" s="190"/>
      <c r="AF2699" s="190"/>
      <c r="AG2699" s="190"/>
      <c r="AH2699" s="190"/>
      <c r="AI2699" s="190"/>
      <c r="AJ2699" s="190"/>
      <c r="AK2699" s="190"/>
      <c r="AL2699" s="190"/>
      <c r="AM2699" s="190"/>
      <c r="AN2699" s="190"/>
      <c r="AO2699" s="190"/>
      <c r="AP2699" s="190"/>
      <c r="AQ2699" s="190"/>
      <c r="AR2699" s="190"/>
      <c r="AS2699" s="190"/>
      <c r="AT2699" s="190"/>
      <c r="AU2699" s="190"/>
      <c r="AV2699" s="190"/>
      <c r="AW2699" s="190"/>
      <c r="AX2699" s="190"/>
      <c r="AY2699" s="190"/>
      <c r="AZ2699" s="190"/>
      <c r="BA2699" s="190"/>
      <c r="BB2699" s="190"/>
      <c r="BC2699" s="190"/>
      <c r="BD2699" s="190"/>
      <c r="BE2699" s="190"/>
      <c r="BF2699" s="190"/>
      <c r="BG2699" s="190"/>
      <c r="BH2699" s="190"/>
      <c r="BI2699" s="190"/>
      <c r="BJ2699" s="190"/>
      <c r="BK2699" s="190"/>
      <c r="BL2699" s="190"/>
      <c r="BM2699" s="190"/>
      <c r="BN2699" s="190"/>
      <c r="BO2699" s="190"/>
      <c r="BP2699" s="190"/>
      <c r="BQ2699" s="190"/>
      <c r="BR2699" s="190"/>
      <c r="BS2699" s="190"/>
      <c r="BT2699" s="190"/>
      <c r="BU2699" s="190"/>
      <c r="BV2699" s="190"/>
      <c r="BW2699" s="190"/>
      <c r="BX2699" s="190"/>
      <c r="BY2699" s="190"/>
      <c r="BZ2699" s="190"/>
      <c r="CA2699" s="190"/>
      <c r="CB2699" s="190"/>
      <c r="CC2699" s="190"/>
      <c r="CD2699" s="190"/>
      <c r="CE2699" s="190"/>
      <c r="CF2699" s="190"/>
      <c r="CG2699" s="190"/>
      <c r="CH2699" s="190"/>
      <c r="CI2699" s="190"/>
      <c r="CJ2699" s="190"/>
      <c r="CK2699" s="190"/>
      <c r="CL2699" s="190"/>
      <c r="CN2699" s="201"/>
      <c r="CO2699" s="190"/>
      <c r="CP2699" s="190"/>
      <c r="CQ2699" s="190"/>
      <c r="CR2699" s="190"/>
      <c r="CS2699" s="190"/>
      <c r="CT2699" s="190"/>
      <c r="CU2699" s="190"/>
      <c r="CV2699" s="190"/>
      <c r="CW2699" s="190"/>
      <c r="CX2699" s="190"/>
      <c r="CY2699" s="190"/>
      <c r="CZ2699" s="190"/>
      <c r="DA2699" s="190"/>
      <c r="DB2699" s="190"/>
      <c r="DC2699" s="190"/>
      <c r="DD2699" s="190"/>
      <c r="DE2699" s="190"/>
      <c r="DF2699" s="190"/>
      <c r="DG2699" s="190"/>
      <c r="DH2699" s="190"/>
      <c r="DI2699" s="190"/>
      <c r="DJ2699" s="190"/>
      <c r="DK2699" s="190"/>
      <c r="DL2699" s="190"/>
    </row>
    <row r="2700" spans="1:116" x14ac:dyDescent="0.4">
      <c r="A2700" s="174"/>
      <c r="E2700" s="8"/>
      <c r="G2700" s="175" t="s">
        <v>505</v>
      </c>
      <c r="H2700" s="200"/>
      <c r="I2700" s="201"/>
      <c r="J2700" s="201"/>
      <c r="K2700" s="202"/>
      <c r="L2700" s="202"/>
      <c r="M2700" s="202"/>
      <c r="N2700" s="202"/>
      <c r="O2700" s="202"/>
      <c r="P2700" s="202"/>
      <c r="R2700" s="202"/>
      <c r="S2700" s="190"/>
      <c r="T2700" s="190"/>
      <c r="U2700" s="190"/>
      <c r="V2700" s="190"/>
      <c r="W2700" s="190"/>
      <c r="X2700" s="190"/>
      <c r="Y2700" s="190"/>
      <c r="Z2700" s="190"/>
      <c r="AA2700" s="190"/>
      <c r="AB2700" s="190"/>
      <c r="AC2700" s="190"/>
      <c r="AD2700" s="190"/>
      <c r="AE2700" s="190"/>
      <c r="AF2700" s="190"/>
      <c r="AG2700" s="190"/>
      <c r="AH2700" s="190"/>
      <c r="AI2700" s="190"/>
      <c r="AJ2700" s="190"/>
      <c r="AK2700" s="190"/>
      <c r="AL2700" s="190"/>
      <c r="AM2700" s="190"/>
      <c r="AN2700" s="190"/>
      <c r="AO2700" s="190"/>
      <c r="AP2700" s="190"/>
      <c r="AQ2700" s="190"/>
      <c r="AR2700" s="190"/>
      <c r="AS2700" s="190"/>
      <c r="AT2700" s="190"/>
      <c r="AU2700" s="190"/>
      <c r="AV2700" s="190"/>
      <c r="AW2700" s="190"/>
      <c r="AX2700" s="190"/>
      <c r="AY2700" s="190"/>
      <c r="AZ2700" s="190"/>
      <c r="BA2700" s="190"/>
      <c r="BB2700" s="190"/>
      <c r="BC2700" s="190"/>
      <c r="BD2700" s="190"/>
      <c r="BE2700" s="190"/>
      <c r="BF2700" s="190"/>
      <c r="BG2700" s="190"/>
      <c r="BH2700" s="190"/>
      <c r="BI2700" s="190"/>
      <c r="BJ2700" s="190"/>
      <c r="BK2700" s="190"/>
      <c r="BL2700" s="190"/>
      <c r="BM2700" s="190"/>
      <c r="BN2700" s="190"/>
      <c r="BO2700" s="190"/>
      <c r="BP2700" s="190"/>
      <c r="BQ2700" s="190"/>
      <c r="BR2700" s="190"/>
      <c r="BS2700" s="190"/>
      <c r="BT2700" s="190"/>
      <c r="BU2700" s="190"/>
      <c r="BV2700" s="190"/>
      <c r="BW2700" s="190"/>
      <c r="BX2700" s="190"/>
      <c r="BY2700" s="190"/>
      <c r="BZ2700" s="190"/>
      <c r="CA2700" s="190"/>
      <c r="CB2700" s="190"/>
      <c r="CC2700" s="190"/>
      <c r="CD2700" s="190"/>
      <c r="CE2700" s="190"/>
      <c r="CF2700" s="190"/>
      <c r="CG2700" s="190"/>
      <c r="CH2700" s="190"/>
      <c r="CI2700" s="190"/>
      <c r="CJ2700" s="190"/>
      <c r="CK2700" s="190"/>
      <c r="CL2700" s="190"/>
      <c r="CN2700" s="201"/>
      <c r="CO2700" s="190"/>
      <c r="CP2700" s="190"/>
      <c r="CQ2700" s="190"/>
      <c r="CR2700" s="190"/>
      <c r="CS2700" s="190"/>
      <c r="CT2700" s="190"/>
      <c r="CU2700" s="190"/>
      <c r="CV2700" s="190"/>
      <c r="CW2700" s="190"/>
      <c r="CX2700" s="190"/>
      <c r="CY2700" s="190"/>
      <c r="CZ2700" s="190"/>
      <c r="DA2700" s="190"/>
      <c r="DB2700" s="190"/>
      <c r="DC2700" s="190"/>
      <c r="DD2700" s="190"/>
      <c r="DE2700" s="190"/>
      <c r="DF2700" s="190"/>
      <c r="DG2700" s="190"/>
      <c r="DH2700" s="190"/>
      <c r="DI2700" s="190"/>
      <c r="DJ2700" s="190"/>
      <c r="DK2700" s="190"/>
      <c r="DL2700" s="190"/>
    </row>
    <row r="2701" spans="1:116" x14ac:dyDescent="0.4">
      <c r="A2701" s="174"/>
      <c r="E2701" s="8"/>
      <c r="G2701" s="175" t="s">
        <v>463</v>
      </c>
      <c r="H2701" s="200"/>
      <c r="I2701" s="201"/>
      <c r="J2701" s="201"/>
      <c r="K2701" s="202"/>
      <c r="L2701" s="202"/>
      <c r="M2701" s="202"/>
      <c r="N2701" s="202"/>
      <c r="O2701" s="202"/>
      <c r="P2701" s="202"/>
      <c r="R2701" s="202"/>
      <c r="S2701" s="190" t="str">
        <f t="shared" ref="S2701:AX2701" si="5107">S$22</f>
        <v>S$18</v>
      </c>
      <c r="T2701" s="190" t="str">
        <f t="shared" si="5107"/>
        <v>T$18</v>
      </c>
      <c r="U2701" s="190" t="str">
        <f t="shared" si="5107"/>
        <v>U$18</v>
      </c>
      <c r="V2701" s="190" t="str">
        <f t="shared" si="5107"/>
        <v>V$18</v>
      </c>
      <c r="W2701" s="190" t="str">
        <f t="shared" si="5107"/>
        <v>W$18</v>
      </c>
      <c r="X2701" s="190" t="str">
        <f t="shared" si="5107"/>
        <v>X$18</v>
      </c>
      <c r="Y2701" s="190" t="str">
        <f t="shared" si="5107"/>
        <v>Y$18</v>
      </c>
      <c r="Z2701" s="190" t="str">
        <f t="shared" si="5107"/>
        <v>Z$18</v>
      </c>
      <c r="AA2701" s="190" t="str">
        <f t="shared" si="5107"/>
        <v>AA$18</v>
      </c>
      <c r="AB2701" s="190" t="str">
        <f t="shared" si="5107"/>
        <v>AB$18</v>
      </c>
      <c r="AC2701" s="190" t="str">
        <f t="shared" si="5107"/>
        <v>AC$18</v>
      </c>
      <c r="AD2701" s="190" t="str">
        <f t="shared" si="5107"/>
        <v>AD$18</v>
      </c>
      <c r="AE2701" s="190" t="str">
        <f t="shared" si="5107"/>
        <v>AE$18</v>
      </c>
      <c r="AF2701" s="190" t="str">
        <f t="shared" si="5107"/>
        <v>AF$18</v>
      </c>
      <c r="AG2701" s="190" t="str">
        <f t="shared" si="5107"/>
        <v>AG$18</v>
      </c>
      <c r="AH2701" s="190" t="str">
        <f t="shared" si="5107"/>
        <v>AH$18</v>
      </c>
      <c r="AI2701" s="190" t="str">
        <f t="shared" si="5107"/>
        <v>AI$18</v>
      </c>
      <c r="AJ2701" s="190" t="str">
        <f t="shared" si="5107"/>
        <v>AJ$18</v>
      </c>
      <c r="AK2701" s="190" t="str">
        <f t="shared" si="5107"/>
        <v>AK$18</v>
      </c>
      <c r="AL2701" s="190" t="str">
        <f t="shared" si="5107"/>
        <v>AL$18</v>
      </c>
      <c r="AM2701" s="190" t="str">
        <f t="shared" si="5107"/>
        <v>AM$18</v>
      </c>
      <c r="AN2701" s="190" t="str">
        <f t="shared" si="5107"/>
        <v>AN$18</v>
      </c>
      <c r="AO2701" s="190" t="str">
        <f t="shared" si="5107"/>
        <v>AO$18</v>
      </c>
      <c r="AP2701" s="190" t="str">
        <f t="shared" si="5107"/>
        <v>AP$18</v>
      </c>
      <c r="AQ2701" s="190" t="str">
        <f t="shared" si="5107"/>
        <v>AQ$18</v>
      </c>
      <c r="AR2701" s="190" t="str">
        <f t="shared" si="5107"/>
        <v>AR$18</v>
      </c>
      <c r="AS2701" s="190" t="str">
        <f t="shared" si="5107"/>
        <v>AS$18</v>
      </c>
      <c r="AT2701" s="190" t="str">
        <f t="shared" si="5107"/>
        <v>AT$18</v>
      </c>
      <c r="AU2701" s="190" t="str">
        <f t="shared" si="5107"/>
        <v>AU$18</v>
      </c>
      <c r="AV2701" s="190" t="str">
        <f t="shared" si="5107"/>
        <v>AV$18</v>
      </c>
      <c r="AW2701" s="190" t="str">
        <f t="shared" si="5107"/>
        <v>AW$18</v>
      </c>
      <c r="AX2701" s="190" t="str">
        <f t="shared" si="5107"/>
        <v>AX$18</v>
      </c>
      <c r="AY2701" s="190" t="str">
        <f t="shared" ref="AY2701:CD2701" si="5108">AY$22</f>
        <v>AY$18</v>
      </c>
      <c r="AZ2701" s="190" t="str">
        <f t="shared" si="5108"/>
        <v>AZ$18</v>
      </c>
      <c r="BA2701" s="190" t="str">
        <f t="shared" si="5108"/>
        <v>BA$18</v>
      </c>
      <c r="BB2701" s="190" t="str">
        <f t="shared" si="5108"/>
        <v>BB$18</v>
      </c>
      <c r="BC2701" s="190" t="str">
        <f t="shared" si="5108"/>
        <v>BC$18</v>
      </c>
      <c r="BD2701" s="190" t="str">
        <f t="shared" si="5108"/>
        <v>BD$18</v>
      </c>
      <c r="BE2701" s="190" t="str">
        <f t="shared" si="5108"/>
        <v>BE$18</v>
      </c>
      <c r="BF2701" s="190" t="str">
        <f t="shared" si="5108"/>
        <v>BF$18</v>
      </c>
      <c r="BG2701" s="190" t="str">
        <f t="shared" si="5108"/>
        <v>BG$18</v>
      </c>
      <c r="BH2701" s="190" t="str">
        <f t="shared" si="5108"/>
        <v>BH$18</v>
      </c>
      <c r="BI2701" s="190" t="str">
        <f t="shared" si="5108"/>
        <v>BI$18</v>
      </c>
      <c r="BJ2701" s="190" t="str">
        <f t="shared" si="5108"/>
        <v>BJ$18</v>
      </c>
      <c r="BK2701" s="190" t="str">
        <f t="shared" si="5108"/>
        <v>BK$18</v>
      </c>
      <c r="BL2701" s="190" t="str">
        <f t="shared" si="5108"/>
        <v>BL$18</v>
      </c>
      <c r="BM2701" s="190" t="str">
        <f t="shared" si="5108"/>
        <v>BM$18</v>
      </c>
      <c r="BN2701" s="190" t="str">
        <f t="shared" si="5108"/>
        <v>BN$18</v>
      </c>
      <c r="BO2701" s="190" t="str">
        <f t="shared" si="5108"/>
        <v>BO$18</v>
      </c>
      <c r="BP2701" s="190" t="str">
        <f t="shared" si="5108"/>
        <v>BP$18</v>
      </c>
      <c r="BQ2701" s="190" t="str">
        <f t="shared" si="5108"/>
        <v>BQ$18</v>
      </c>
      <c r="BR2701" s="190" t="str">
        <f t="shared" si="5108"/>
        <v>BR$18</v>
      </c>
      <c r="BS2701" s="190" t="str">
        <f t="shared" si="5108"/>
        <v>BS$18</v>
      </c>
      <c r="BT2701" s="190" t="str">
        <f t="shared" si="5108"/>
        <v>BT$18</v>
      </c>
      <c r="BU2701" s="190" t="str">
        <f t="shared" si="5108"/>
        <v>BU$18</v>
      </c>
      <c r="BV2701" s="190" t="str">
        <f t="shared" si="5108"/>
        <v>BV$18</v>
      </c>
      <c r="BW2701" s="190" t="str">
        <f t="shared" si="5108"/>
        <v>BW$18</v>
      </c>
      <c r="BX2701" s="190" t="str">
        <f t="shared" si="5108"/>
        <v>BX$18</v>
      </c>
      <c r="BY2701" s="190" t="str">
        <f t="shared" si="5108"/>
        <v>BY$18</v>
      </c>
      <c r="BZ2701" s="190" t="str">
        <f t="shared" si="5108"/>
        <v>BZ$18</v>
      </c>
      <c r="CA2701" s="190" t="str">
        <f t="shared" si="5108"/>
        <v>CA$18</v>
      </c>
      <c r="CB2701" s="190" t="str">
        <f t="shared" si="5108"/>
        <v>CB$18</v>
      </c>
      <c r="CC2701" s="190" t="str">
        <f t="shared" si="5108"/>
        <v>CC$18</v>
      </c>
      <c r="CD2701" s="190" t="str">
        <f t="shared" si="5108"/>
        <v>CD$18</v>
      </c>
      <c r="CE2701" s="190" t="str">
        <f t="shared" ref="CE2701:CL2701" si="5109">CE$22</f>
        <v>CE$18</v>
      </c>
      <c r="CF2701" s="190" t="str">
        <f t="shared" si="5109"/>
        <v>CF$18</v>
      </c>
      <c r="CG2701" s="190" t="str">
        <f t="shared" si="5109"/>
        <v>CG$18</v>
      </c>
      <c r="CH2701" s="190" t="str">
        <f t="shared" si="5109"/>
        <v>CH$18</v>
      </c>
      <c r="CI2701" s="190" t="str">
        <f t="shared" si="5109"/>
        <v>CI$18</v>
      </c>
      <c r="CJ2701" s="190" t="str">
        <f t="shared" si="5109"/>
        <v>CJ$18</v>
      </c>
      <c r="CK2701" s="190" t="str">
        <f t="shared" si="5109"/>
        <v>CK$18</v>
      </c>
      <c r="CL2701" s="190" t="str">
        <f t="shared" si="5109"/>
        <v>CL$18</v>
      </c>
      <c r="CN2701" s="201"/>
      <c r="CO2701" s="190" t="str">
        <f t="shared" ref="CO2701:DL2701" si="5110">CO$22</f>
        <v>CO$18</v>
      </c>
      <c r="CP2701" s="190" t="str">
        <f t="shared" si="5110"/>
        <v>CP$18</v>
      </c>
      <c r="CQ2701" s="190" t="str">
        <f t="shared" si="5110"/>
        <v>CQ$18</v>
      </c>
      <c r="CR2701" s="190" t="str">
        <f t="shared" si="5110"/>
        <v>CR$18</v>
      </c>
      <c r="CS2701" s="190" t="str">
        <f t="shared" si="5110"/>
        <v>CS$18</v>
      </c>
      <c r="CT2701" s="190" t="str">
        <f t="shared" si="5110"/>
        <v>CT$18</v>
      </c>
      <c r="CU2701" s="190" t="str">
        <f t="shared" si="5110"/>
        <v>CU$18</v>
      </c>
      <c r="CV2701" s="190" t="str">
        <f t="shared" si="5110"/>
        <v>CV$18</v>
      </c>
      <c r="CW2701" s="190" t="str">
        <f t="shared" si="5110"/>
        <v>CW$18</v>
      </c>
      <c r="CX2701" s="190" t="str">
        <f t="shared" si="5110"/>
        <v>CX$18</v>
      </c>
      <c r="CY2701" s="190" t="str">
        <f t="shared" si="5110"/>
        <v>CY$18</v>
      </c>
      <c r="CZ2701" s="190" t="str">
        <f t="shared" si="5110"/>
        <v>CZ$18</v>
      </c>
      <c r="DA2701" s="190" t="str">
        <f t="shared" si="5110"/>
        <v>DA$18</v>
      </c>
      <c r="DB2701" s="190" t="str">
        <f t="shared" si="5110"/>
        <v>DB$18</v>
      </c>
      <c r="DC2701" s="190" t="str">
        <f t="shared" si="5110"/>
        <v>DC$18</v>
      </c>
      <c r="DD2701" s="190" t="str">
        <f t="shared" si="5110"/>
        <v>DD$18</v>
      </c>
      <c r="DE2701" s="190" t="str">
        <f t="shared" si="5110"/>
        <v>DE$18</v>
      </c>
      <c r="DF2701" s="190" t="str">
        <f t="shared" si="5110"/>
        <v>DF$18</v>
      </c>
      <c r="DG2701" s="190" t="str">
        <f t="shared" si="5110"/>
        <v>DG$18</v>
      </c>
      <c r="DH2701" s="190" t="str">
        <f t="shared" si="5110"/>
        <v>DH$18</v>
      </c>
      <c r="DI2701" s="190" t="str">
        <f t="shared" si="5110"/>
        <v>DI$18</v>
      </c>
      <c r="DJ2701" s="190" t="str">
        <f t="shared" si="5110"/>
        <v>DJ$18</v>
      </c>
      <c r="DK2701" s="190" t="str">
        <f t="shared" si="5110"/>
        <v>DK$18</v>
      </c>
      <c r="DL2701" s="190" t="str">
        <f t="shared" si="5110"/>
        <v>DL$18</v>
      </c>
    </row>
    <row r="2702" spans="1:116" x14ac:dyDescent="0.4">
      <c r="A2702" s="174"/>
      <c r="E2702" s="8"/>
      <c r="G2702" s="175" t="s">
        <v>464</v>
      </c>
      <c r="H2702" s="200"/>
      <c r="I2702" s="201"/>
      <c r="J2702" s="201"/>
      <c r="K2702" s="202"/>
      <c r="L2702" s="202"/>
      <c r="M2702" s="202"/>
      <c r="N2702" s="202"/>
      <c r="O2702" s="202"/>
      <c r="P2702" s="202"/>
      <c r="R2702" s="202"/>
      <c r="S2702" s="190" t="str">
        <f t="shared" ref="S2702:AX2702" si="5111">S$23</f>
        <v>S$19</v>
      </c>
      <c r="T2702" s="190" t="str">
        <f t="shared" si="5111"/>
        <v>T$19</v>
      </c>
      <c r="U2702" s="190" t="str">
        <f t="shared" si="5111"/>
        <v>U$19</v>
      </c>
      <c r="V2702" s="190" t="str">
        <f t="shared" si="5111"/>
        <v>V$19</v>
      </c>
      <c r="W2702" s="190" t="str">
        <f t="shared" si="5111"/>
        <v>W$19</v>
      </c>
      <c r="X2702" s="190" t="str">
        <f t="shared" si="5111"/>
        <v>X$19</v>
      </c>
      <c r="Y2702" s="190" t="str">
        <f t="shared" si="5111"/>
        <v>Y$19</v>
      </c>
      <c r="Z2702" s="190" t="str">
        <f t="shared" si="5111"/>
        <v>Z$19</v>
      </c>
      <c r="AA2702" s="190" t="str">
        <f t="shared" si="5111"/>
        <v>AA$19</v>
      </c>
      <c r="AB2702" s="190" t="str">
        <f t="shared" si="5111"/>
        <v>AB$19</v>
      </c>
      <c r="AC2702" s="190" t="str">
        <f t="shared" si="5111"/>
        <v>AC$19</v>
      </c>
      <c r="AD2702" s="190" t="str">
        <f t="shared" si="5111"/>
        <v>AD$19</v>
      </c>
      <c r="AE2702" s="190" t="str">
        <f t="shared" si="5111"/>
        <v>AE$19</v>
      </c>
      <c r="AF2702" s="190" t="str">
        <f t="shared" si="5111"/>
        <v>AF$19</v>
      </c>
      <c r="AG2702" s="190" t="str">
        <f t="shared" si="5111"/>
        <v>AG$19</v>
      </c>
      <c r="AH2702" s="190" t="str">
        <f t="shared" si="5111"/>
        <v>AH$19</v>
      </c>
      <c r="AI2702" s="190" t="str">
        <f t="shared" si="5111"/>
        <v>AI$19</v>
      </c>
      <c r="AJ2702" s="190" t="str">
        <f t="shared" si="5111"/>
        <v>AJ$19</v>
      </c>
      <c r="AK2702" s="190" t="str">
        <f t="shared" si="5111"/>
        <v>AK$19</v>
      </c>
      <c r="AL2702" s="190" t="str">
        <f t="shared" si="5111"/>
        <v>AL$19</v>
      </c>
      <c r="AM2702" s="190" t="str">
        <f t="shared" si="5111"/>
        <v>AM$19</v>
      </c>
      <c r="AN2702" s="190" t="str">
        <f t="shared" si="5111"/>
        <v>AN$19</v>
      </c>
      <c r="AO2702" s="190" t="str">
        <f t="shared" si="5111"/>
        <v>AO$19</v>
      </c>
      <c r="AP2702" s="190" t="str">
        <f t="shared" si="5111"/>
        <v>AP$19</v>
      </c>
      <c r="AQ2702" s="190" t="str">
        <f t="shared" si="5111"/>
        <v>AQ$19</v>
      </c>
      <c r="AR2702" s="190" t="str">
        <f t="shared" si="5111"/>
        <v>AR$19</v>
      </c>
      <c r="AS2702" s="190" t="str">
        <f t="shared" si="5111"/>
        <v>AS$19</v>
      </c>
      <c r="AT2702" s="190" t="str">
        <f t="shared" si="5111"/>
        <v>AT$19</v>
      </c>
      <c r="AU2702" s="190" t="str">
        <f t="shared" si="5111"/>
        <v>AU$19</v>
      </c>
      <c r="AV2702" s="190" t="str">
        <f t="shared" si="5111"/>
        <v>AV$19</v>
      </c>
      <c r="AW2702" s="190" t="str">
        <f t="shared" si="5111"/>
        <v>AW$19</v>
      </c>
      <c r="AX2702" s="190" t="str">
        <f t="shared" si="5111"/>
        <v>AX$19</v>
      </c>
      <c r="AY2702" s="190" t="str">
        <f t="shared" ref="AY2702:CD2702" si="5112">AY$23</f>
        <v>AY$19</v>
      </c>
      <c r="AZ2702" s="190" t="str">
        <f t="shared" si="5112"/>
        <v>AZ$19</v>
      </c>
      <c r="BA2702" s="190" t="str">
        <f t="shared" si="5112"/>
        <v>BA$19</v>
      </c>
      <c r="BB2702" s="190" t="str">
        <f t="shared" si="5112"/>
        <v>BB$19</v>
      </c>
      <c r="BC2702" s="190" t="str">
        <f t="shared" si="5112"/>
        <v>BC$19</v>
      </c>
      <c r="BD2702" s="190" t="str">
        <f t="shared" si="5112"/>
        <v>BD$19</v>
      </c>
      <c r="BE2702" s="190" t="str">
        <f t="shared" si="5112"/>
        <v>BE$19</v>
      </c>
      <c r="BF2702" s="190" t="str">
        <f t="shared" si="5112"/>
        <v>BF$19</v>
      </c>
      <c r="BG2702" s="190" t="str">
        <f t="shared" si="5112"/>
        <v>BG$19</v>
      </c>
      <c r="BH2702" s="190" t="str">
        <f t="shared" si="5112"/>
        <v>BH$19</v>
      </c>
      <c r="BI2702" s="190" t="str">
        <f t="shared" si="5112"/>
        <v>BI$19</v>
      </c>
      <c r="BJ2702" s="190" t="str">
        <f t="shared" si="5112"/>
        <v>BJ$19</v>
      </c>
      <c r="BK2702" s="190" t="str">
        <f t="shared" si="5112"/>
        <v>BK$19</v>
      </c>
      <c r="BL2702" s="190" t="str">
        <f t="shared" si="5112"/>
        <v>BL$19</v>
      </c>
      <c r="BM2702" s="190" t="str">
        <f t="shared" si="5112"/>
        <v>BM$19</v>
      </c>
      <c r="BN2702" s="190" t="str">
        <f t="shared" si="5112"/>
        <v>BN$19</v>
      </c>
      <c r="BO2702" s="190" t="str">
        <f t="shared" si="5112"/>
        <v>BO$19</v>
      </c>
      <c r="BP2702" s="190" t="str">
        <f t="shared" si="5112"/>
        <v>BP$19</v>
      </c>
      <c r="BQ2702" s="190" t="str">
        <f t="shared" si="5112"/>
        <v>BQ$19</v>
      </c>
      <c r="BR2702" s="190" t="str">
        <f t="shared" si="5112"/>
        <v>BR$19</v>
      </c>
      <c r="BS2702" s="190" t="str">
        <f t="shared" si="5112"/>
        <v>BS$19</v>
      </c>
      <c r="BT2702" s="190" t="str">
        <f t="shared" si="5112"/>
        <v>BT$19</v>
      </c>
      <c r="BU2702" s="190" t="str">
        <f t="shared" si="5112"/>
        <v>BU$19</v>
      </c>
      <c r="BV2702" s="190" t="str">
        <f t="shared" si="5112"/>
        <v>BV$19</v>
      </c>
      <c r="BW2702" s="190" t="str">
        <f t="shared" si="5112"/>
        <v>BW$19</v>
      </c>
      <c r="BX2702" s="190" t="str">
        <f t="shared" si="5112"/>
        <v>BX$19</v>
      </c>
      <c r="BY2702" s="190" t="str">
        <f t="shared" si="5112"/>
        <v>BY$19</v>
      </c>
      <c r="BZ2702" s="190" t="str">
        <f t="shared" si="5112"/>
        <v>BZ$19</v>
      </c>
      <c r="CA2702" s="190" t="str">
        <f t="shared" si="5112"/>
        <v>CA$19</v>
      </c>
      <c r="CB2702" s="190" t="str">
        <f t="shared" si="5112"/>
        <v>CB$19</v>
      </c>
      <c r="CC2702" s="190" t="str">
        <f t="shared" si="5112"/>
        <v>CC$19</v>
      </c>
      <c r="CD2702" s="190" t="str">
        <f t="shared" si="5112"/>
        <v>CD$19</v>
      </c>
      <c r="CE2702" s="190" t="str">
        <f t="shared" ref="CE2702:CL2702" si="5113">CE$23</f>
        <v>CE$19</v>
      </c>
      <c r="CF2702" s="190" t="str">
        <f t="shared" si="5113"/>
        <v>CF$19</v>
      </c>
      <c r="CG2702" s="190" t="str">
        <f t="shared" si="5113"/>
        <v>CG$19</v>
      </c>
      <c r="CH2702" s="190" t="str">
        <f t="shared" si="5113"/>
        <v>CH$19</v>
      </c>
      <c r="CI2702" s="190" t="str">
        <f t="shared" si="5113"/>
        <v>CI$19</v>
      </c>
      <c r="CJ2702" s="190" t="str">
        <f t="shared" si="5113"/>
        <v>CJ$19</v>
      </c>
      <c r="CK2702" s="190" t="str">
        <f t="shared" si="5113"/>
        <v>CK$19</v>
      </c>
      <c r="CL2702" s="190" t="str">
        <f t="shared" si="5113"/>
        <v>CL$19</v>
      </c>
      <c r="CN2702" s="201"/>
      <c r="CO2702" s="190" t="str">
        <f t="shared" ref="CO2702:DL2702" si="5114">CO$23</f>
        <v>CO$19</v>
      </c>
      <c r="CP2702" s="190" t="str">
        <f t="shared" si="5114"/>
        <v>CP$19</v>
      </c>
      <c r="CQ2702" s="190" t="str">
        <f t="shared" si="5114"/>
        <v>CQ$19</v>
      </c>
      <c r="CR2702" s="190" t="str">
        <f t="shared" si="5114"/>
        <v>CR$19</v>
      </c>
      <c r="CS2702" s="190" t="str">
        <f t="shared" si="5114"/>
        <v>CS$19</v>
      </c>
      <c r="CT2702" s="190" t="str">
        <f t="shared" si="5114"/>
        <v>CT$19</v>
      </c>
      <c r="CU2702" s="190" t="str">
        <f t="shared" si="5114"/>
        <v>CU$19</v>
      </c>
      <c r="CV2702" s="190" t="str">
        <f t="shared" si="5114"/>
        <v>CV$19</v>
      </c>
      <c r="CW2702" s="190" t="str">
        <f t="shared" si="5114"/>
        <v>CW$19</v>
      </c>
      <c r="CX2702" s="190" t="str">
        <f t="shared" si="5114"/>
        <v>CX$19</v>
      </c>
      <c r="CY2702" s="190" t="str">
        <f t="shared" si="5114"/>
        <v>CY$19</v>
      </c>
      <c r="CZ2702" s="190" t="str">
        <f t="shared" si="5114"/>
        <v>CZ$19</v>
      </c>
      <c r="DA2702" s="190" t="str">
        <f t="shared" si="5114"/>
        <v>DA$19</v>
      </c>
      <c r="DB2702" s="190" t="str">
        <f t="shared" si="5114"/>
        <v>DB$19</v>
      </c>
      <c r="DC2702" s="190" t="str">
        <f t="shared" si="5114"/>
        <v>DC$19</v>
      </c>
      <c r="DD2702" s="190" t="str">
        <f t="shared" si="5114"/>
        <v>DD$19</v>
      </c>
      <c r="DE2702" s="190" t="str">
        <f t="shared" si="5114"/>
        <v>DE$19</v>
      </c>
      <c r="DF2702" s="190" t="str">
        <f t="shared" si="5114"/>
        <v>DF$19</v>
      </c>
      <c r="DG2702" s="190" t="str">
        <f t="shared" si="5114"/>
        <v>DG$19</v>
      </c>
      <c r="DH2702" s="190" t="str">
        <f t="shared" si="5114"/>
        <v>DH$19</v>
      </c>
      <c r="DI2702" s="190" t="str">
        <f t="shared" si="5114"/>
        <v>DI$19</v>
      </c>
      <c r="DJ2702" s="190" t="str">
        <f t="shared" si="5114"/>
        <v>DJ$19</v>
      </c>
      <c r="DK2702" s="190" t="str">
        <f t="shared" si="5114"/>
        <v>DK$19</v>
      </c>
      <c r="DL2702" s="190" t="str">
        <f t="shared" si="5114"/>
        <v>DL$19</v>
      </c>
    </row>
    <row r="2703" spans="1:116" x14ac:dyDescent="0.4">
      <c r="A2703" s="31" t="s">
        <v>218</v>
      </c>
      <c r="B2703" s="31" t="s">
        <v>395</v>
      </c>
      <c r="C2703" s="31"/>
      <c r="D2703" t="s">
        <v>407</v>
      </c>
      <c r="E2703" s="8" t="str">
        <f t="shared" si="4983"/>
        <v>2703 WCAP-IS</v>
      </c>
      <c r="F2703" t="s">
        <v>435</v>
      </c>
      <c r="G2703" s="70" t="s">
        <v>399</v>
      </c>
      <c r="H2703" s="48"/>
      <c r="I2703" s="297"/>
      <c r="J2703" s="297"/>
      <c r="K2703" s="48"/>
      <c r="L2703" s="48"/>
      <c r="M2703" s="48"/>
      <c r="N2703" s="48"/>
      <c r="O2703" s="48"/>
      <c r="P2703" s="48"/>
      <c r="R2703" s="70"/>
      <c r="S2703" s="298"/>
      <c r="T2703" s="298"/>
      <c r="U2703" s="298"/>
      <c r="V2703" s="298"/>
      <c r="W2703" s="298"/>
      <c r="X2703" s="298"/>
      <c r="Y2703" s="298"/>
      <c r="Z2703" s="298"/>
      <c r="AA2703" s="298"/>
      <c r="AB2703" s="298"/>
      <c r="AC2703" s="298"/>
      <c r="AD2703" s="298"/>
      <c r="AE2703" s="298"/>
      <c r="AF2703" s="298"/>
      <c r="AG2703" s="298"/>
      <c r="AH2703" s="298"/>
      <c r="AI2703" s="298"/>
      <c r="AJ2703" s="298"/>
      <c r="AK2703" s="298"/>
      <c r="AL2703" s="298"/>
      <c r="AM2703" s="298"/>
      <c r="AN2703" s="298"/>
      <c r="AO2703" s="298"/>
      <c r="AP2703" s="298"/>
      <c r="AQ2703" s="298"/>
      <c r="AR2703" s="298"/>
      <c r="AS2703" s="298"/>
      <c r="AT2703" s="298"/>
      <c r="AU2703" s="298"/>
      <c r="AV2703" s="298"/>
      <c r="AW2703" s="298"/>
      <c r="AX2703" s="298"/>
      <c r="AY2703" s="298"/>
      <c r="AZ2703" s="298"/>
      <c r="BA2703" s="298"/>
      <c r="BB2703" s="298"/>
      <c r="BC2703" s="298"/>
      <c r="BD2703" s="298"/>
      <c r="BE2703" s="298"/>
      <c r="BF2703" s="298"/>
      <c r="BG2703" s="298"/>
      <c r="BH2703" s="298"/>
      <c r="BI2703" s="298"/>
      <c r="BJ2703" s="298"/>
      <c r="BK2703" s="298"/>
      <c r="BL2703" s="298"/>
      <c r="BM2703" s="298"/>
      <c r="BN2703" s="298"/>
      <c r="BO2703" s="298"/>
      <c r="BP2703" s="298"/>
      <c r="BQ2703" s="298"/>
      <c r="BR2703" s="298"/>
      <c r="BS2703" s="298"/>
      <c r="BT2703" s="298"/>
      <c r="BU2703" s="298"/>
      <c r="BV2703" s="298"/>
      <c r="BW2703" s="298"/>
      <c r="BX2703" s="298"/>
      <c r="BY2703" s="298"/>
      <c r="BZ2703" s="298"/>
      <c r="CA2703" s="298"/>
      <c r="CB2703" s="298"/>
      <c r="CC2703" s="298"/>
      <c r="CD2703" s="298"/>
      <c r="CE2703" s="298"/>
      <c r="CF2703" s="298"/>
      <c r="CG2703" s="298"/>
      <c r="CH2703" s="298"/>
      <c r="CI2703" s="298"/>
      <c r="CJ2703" s="298"/>
      <c r="CK2703" s="298"/>
      <c r="CL2703" s="298"/>
      <c r="CN2703" s="297"/>
      <c r="CO2703" s="298"/>
      <c r="CP2703" s="298"/>
      <c r="CQ2703" s="298"/>
      <c r="CR2703" s="298"/>
      <c r="CS2703" s="298"/>
      <c r="CT2703" s="298"/>
      <c r="CU2703" s="298"/>
      <c r="CV2703" s="298"/>
      <c r="CW2703" s="298"/>
      <c r="CX2703" s="298"/>
      <c r="CY2703" s="298"/>
      <c r="CZ2703" s="298"/>
      <c r="DA2703" s="298"/>
      <c r="DB2703" s="298"/>
      <c r="DC2703" s="298"/>
      <c r="DD2703" s="298"/>
      <c r="DE2703" s="298"/>
      <c r="DF2703" s="298"/>
      <c r="DG2703" s="298"/>
      <c r="DH2703" s="298"/>
      <c r="DI2703" s="298"/>
      <c r="DJ2703" s="298"/>
      <c r="DK2703" s="298"/>
      <c r="DL2703" s="298"/>
    </row>
    <row r="2704" spans="1:116" x14ac:dyDescent="0.4">
      <c r="A2704" s="31"/>
      <c r="B2704" t="str">
        <f t="shared" ref="B2704:B2711" si="5115">E2704</f>
        <v>2704 WCAP-IS</v>
      </c>
      <c r="D2704" t="s">
        <v>407</v>
      </c>
      <c r="E2704" s="8" t="str">
        <f t="shared" si="4983"/>
        <v>2704 WCAP-IS</v>
      </c>
      <c r="G2704" s="125" t="s">
        <v>404</v>
      </c>
      <c r="H2704" s="31"/>
      <c r="I2704" s="73"/>
      <c r="J2704" s="73"/>
      <c r="K2704" s="124">
        <f>'IS BS CF'!K$21+'IS BS CF'!K$36</f>
        <v>-507350.40000000008</v>
      </c>
      <c r="L2704" s="124">
        <f>'IS BS CF'!L$21+'IS BS CF'!L$36</f>
        <v>-627467.92000000016</v>
      </c>
      <c r="M2704" s="124">
        <f>'IS BS CF'!M$21+'IS BS CF'!M$36</f>
        <v>-648591.31600000011</v>
      </c>
      <c r="N2704" s="124">
        <f>'IS BS CF'!N$21+'IS BS CF'!N$36</f>
        <v>-670770.88180000009</v>
      </c>
      <c r="O2704" s="124">
        <f>'IS BS CF'!O$21+'IS BS CF'!O$36</f>
        <v>-694059.42589000007</v>
      </c>
      <c r="P2704" s="124">
        <f>'IS BS CF'!P$21+'IS BS CF'!P$36</f>
        <v>-718512.39718450035</v>
      </c>
      <c r="Q2704" s="124"/>
      <c r="R2704" s="124">
        <f>'IS BS CF'!R$21+'IS BS CF'!R$36</f>
        <v>0</v>
      </c>
      <c r="S2704" s="124">
        <f>'IS BS CF'!S$21+'IS BS CF'!S$36</f>
        <v>-42279.200000000004</v>
      </c>
      <c r="T2704" s="124">
        <f>'IS BS CF'!T$21+'IS BS CF'!T$36</f>
        <v>-42279.200000000004</v>
      </c>
      <c r="U2704" s="124">
        <f>'IS BS CF'!U$21+'IS BS CF'!U$36</f>
        <v>-42279.200000000004</v>
      </c>
      <c r="V2704" s="124">
        <f>'IS BS CF'!V$21+'IS BS CF'!V$36</f>
        <v>-42279.200000000004</v>
      </c>
      <c r="W2704" s="124">
        <f>'IS BS CF'!W$21+'IS BS CF'!W$36</f>
        <v>-42279.200000000004</v>
      </c>
      <c r="X2704" s="124">
        <f>'IS BS CF'!X$21+'IS BS CF'!X$36</f>
        <v>-42279.200000000004</v>
      </c>
      <c r="Y2704" s="124">
        <f>'IS BS CF'!Y$21+'IS BS CF'!Y$36</f>
        <v>-42279.200000000004</v>
      </c>
      <c r="Z2704" s="124">
        <f>'IS BS CF'!Z$21+'IS BS CF'!Z$36</f>
        <v>-42279.200000000004</v>
      </c>
      <c r="AA2704" s="124">
        <f>'IS BS CF'!AA$21+'IS BS CF'!AA$36</f>
        <v>-42279.200000000004</v>
      </c>
      <c r="AB2704" s="124">
        <f>'IS BS CF'!AB$21+'IS BS CF'!AB$36</f>
        <v>-42279.200000000004</v>
      </c>
      <c r="AC2704" s="124">
        <f>'IS BS CF'!AC$21+'IS BS CF'!AC$36</f>
        <v>-42279.200000000004</v>
      </c>
      <c r="AD2704" s="124">
        <f>'IS BS CF'!AD$21+'IS BS CF'!AD$36</f>
        <v>-42279.200000000004</v>
      </c>
      <c r="AE2704" s="124">
        <f>'IS BS CF'!AE$21+'IS BS CF'!AE$36</f>
        <v>-52288.993333333347</v>
      </c>
      <c r="AF2704" s="124">
        <f>'IS BS CF'!AF$21+'IS BS CF'!AF$36</f>
        <v>-52288.993333333347</v>
      </c>
      <c r="AG2704" s="124">
        <f>'IS BS CF'!AG$21+'IS BS CF'!AG$36</f>
        <v>-52288.993333333347</v>
      </c>
      <c r="AH2704" s="124">
        <f>'IS BS CF'!AH$21+'IS BS CF'!AH$36</f>
        <v>-52288.993333333347</v>
      </c>
      <c r="AI2704" s="124">
        <f>'IS BS CF'!AI$21+'IS BS CF'!AI$36</f>
        <v>-52288.993333333347</v>
      </c>
      <c r="AJ2704" s="124">
        <f>'IS BS CF'!AJ$21+'IS BS CF'!AJ$36</f>
        <v>-52288.993333333347</v>
      </c>
      <c r="AK2704" s="124">
        <f>'IS BS CF'!AK$21+'IS BS CF'!AK$36</f>
        <v>-52288.993333333347</v>
      </c>
      <c r="AL2704" s="124">
        <f>'IS BS CF'!AL$21+'IS BS CF'!AL$36</f>
        <v>-52288.993333333347</v>
      </c>
      <c r="AM2704" s="124">
        <f>'IS BS CF'!AM$21+'IS BS CF'!AM$36</f>
        <v>-52288.993333333347</v>
      </c>
      <c r="AN2704" s="124">
        <f>'IS BS CF'!AN$21+'IS BS CF'!AN$36</f>
        <v>-52288.993333333347</v>
      </c>
      <c r="AO2704" s="124">
        <f>'IS BS CF'!AO$21+'IS BS CF'!AO$36</f>
        <v>-52288.993333333347</v>
      </c>
      <c r="AP2704" s="124">
        <f>'IS BS CF'!AP$21+'IS BS CF'!AP$36</f>
        <v>-52288.993333333347</v>
      </c>
      <c r="AQ2704" s="124">
        <f>'IS BS CF'!AQ$21+'IS BS CF'!AQ$36</f>
        <v>-54049.276333333342</v>
      </c>
      <c r="AR2704" s="124">
        <f>'IS BS CF'!AR$21+'IS BS CF'!AR$36</f>
        <v>-54049.276333333342</v>
      </c>
      <c r="AS2704" s="124">
        <f>'IS BS CF'!AS$21+'IS BS CF'!AS$36</f>
        <v>-54049.276333333342</v>
      </c>
      <c r="AT2704" s="124">
        <f>'IS BS CF'!AT$21+'IS BS CF'!AT$36</f>
        <v>-54049.276333333342</v>
      </c>
      <c r="AU2704" s="124">
        <f>'IS BS CF'!AU$21+'IS BS CF'!AU$36</f>
        <v>-54049.276333333342</v>
      </c>
      <c r="AV2704" s="124">
        <f>'IS BS CF'!AV$21+'IS BS CF'!AV$36</f>
        <v>-54049.276333333342</v>
      </c>
      <c r="AW2704" s="124">
        <f>'IS BS CF'!AW$21+'IS BS CF'!AW$36</f>
        <v>-54049.276333333342</v>
      </c>
      <c r="AX2704" s="124">
        <f>'IS BS CF'!AX$21+'IS BS CF'!AX$36</f>
        <v>-54049.276333333342</v>
      </c>
      <c r="AY2704" s="124">
        <f>'IS BS CF'!AY$21+'IS BS CF'!AY$36</f>
        <v>-54049.276333333342</v>
      </c>
      <c r="AZ2704" s="124">
        <f>'IS BS CF'!AZ$21+'IS BS CF'!AZ$36</f>
        <v>-54049.276333333342</v>
      </c>
      <c r="BA2704" s="124">
        <f>'IS BS CF'!BA$21+'IS BS CF'!BA$36</f>
        <v>-54049.276333333342</v>
      </c>
      <c r="BB2704" s="124">
        <f>'IS BS CF'!BB$21+'IS BS CF'!BB$36</f>
        <v>-54049.276333333342</v>
      </c>
      <c r="BC2704" s="124">
        <f>'IS BS CF'!BC$21+'IS BS CF'!BC$36</f>
        <v>-55897.573483333341</v>
      </c>
      <c r="BD2704" s="124">
        <f>'IS BS CF'!BD$21+'IS BS CF'!BD$36</f>
        <v>-55897.573483333341</v>
      </c>
      <c r="BE2704" s="124">
        <f>'IS BS CF'!BE$21+'IS BS CF'!BE$36</f>
        <v>-55897.573483333341</v>
      </c>
      <c r="BF2704" s="124">
        <f>'IS BS CF'!BF$21+'IS BS CF'!BF$36</f>
        <v>-55897.573483333341</v>
      </c>
      <c r="BG2704" s="124">
        <f>'IS BS CF'!BG$21+'IS BS CF'!BG$36</f>
        <v>-55897.573483333341</v>
      </c>
      <c r="BH2704" s="124">
        <f>'IS BS CF'!BH$21+'IS BS CF'!BH$36</f>
        <v>-55897.573483333341</v>
      </c>
      <c r="BI2704" s="124">
        <f>'IS BS CF'!BI$21+'IS BS CF'!BI$36</f>
        <v>-55897.573483333341</v>
      </c>
      <c r="BJ2704" s="124">
        <f>'IS BS CF'!BJ$21+'IS BS CF'!BJ$36</f>
        <v>-55897.573483333341</v>
      </c>
      <c r="BK2704" s="124">
        <f>'IS BS CF'!BK$21+'IS BS CF'!BK$36</f>
        <v>-55897.573483333341</v>
      </c>
      <c r="BL2704" s="124">
        <f>'IS BS CF'!BL$21+'IS BS CF'!BL$36</f>
        <v>-55897.573483333341</v>
      </c>
      <c r="BM2704" s="124">
        <f>'IS BS CF'!BM$21+'IS BS CF'!BM$36</f>
        <v>-55897.573483333341</v>
      </c>
      <c r="BN2704" s="124">
        <f>'IS BS CF'!BN$21+'IS BS CF'!BN$36</f>
        <v>-55897.573483333341</v>
      </c>
      <c r="BO2704" s="124">
        <f>'IS BS CF'!BO$21+'IS BS CF'!BO$36</f>
        <v>-57838.285490833339</v>
      </c>
      <c r="BP2704" s="124">
        <f>'IS BS CF'!BP$21+'IS BS CF'!BP$36</f>
        <v>-57838.285490833339</v>
      </c>
      <c r="BQ2704" s="124">
        <f>'IS BS CF'!BQ$21+'IS BS CF'!BQ$36</f>
        <v>-57838.285490833339</v>
      </c>
      <c r="BR2704" s="124">
        <f>'IS BS CF'!BR$21+'IS BS CF'!BR$36</f>
        <v>-57838.285490833339</v>
      </c>
      <c r="BS2704" s="124">
        <f>'IS BS CF'!BS$21+'IS BS CF'!BS$36</f>
        <v>-57838.285490833339</v>
      </c>
      <c r="BT2704" s="124">
        <f>'IS BS CF'!BT$21+'IS BS CF'!BT$36</f>
        <v>-57838.285490833339</v>
      </c>
      <c r="BU2704" s="124">
        <f>'IS BS CF'!BU$21+'IS BS CF'!BU$36</f>
        <v>-57838.285490833339</v>
      </c>
      <c r="BV2704" s="124">
        <f>'IS BS CF'!BV$21+'IS BS CF'!BV$36</f>
        <v>-57838.285490833339</v>
      </c>
      <c r="BW2704" s="124">
        <f>'IS BS CF'!BW$21+'IS BS CF'!BW$36</f>
        <v>-57838.285490833339</v>
      </c>
      <c r="BX2704" s="124">
        <f>'IS BS CF'!BX$21+'IS BS CF'!BX$36</f>
        <v>-57838.285490833339</v>
      </c>
      <c r="BY2704" s="124">
        <f>'IS BS CF'!BY$21+'IS BS CF'!BY$36</f>
        <v>-57838.285490833339</v>
      </c>
      <c r="BZ2704" s="124">
        <f>'IS BS CF'!BZ$21+'IS BS CF'!BZ$36</f>
        <v>-57838.285490833339</v>
      </c>
      <c r="CA2704" s="124">
        <f>'IS BS CF'!CA$21+'IS BS CF'!CA$36</f>
        <v>-59876.033098708343</v>
      </c>
      <c r="CB2704" s="124">
        <f>'IS BS CF'!CB$21+'IS BS CF'!CB$36</f>
        <v>-59876.033098708343</v>
      </c>
      <c r="CC2704" s="124">
        <f>'IS BS CF'!CC$21+'IS BS CF'!CC$36</f>
        <v>-59876.033098708343</v>
      </c>
      <c r="CD2704" s="124">
        <f>'IS BS CF'!CD$21+'IS BS CF'!CD$36</f>
        <v>-59876.033098708343</v>
      </c>
      <c r="CE2704" s="124">
        <f>'IS BS CF'!CE$21+'IS BS CF'!CE$36</f>
        <v>-59876.033098708343</v>
      </c>
      <c r="CF2704" s="124">
        <f>'IS BS CF'!CF$21+'IS BS CF'!CF$36</f>
        <v>-59876.033098708343</v>
      </c>
      <c r="CG2704" s="124">
        <f>'IS BS CF'!CG$21+'IS BS CF'!CG$36</f>
        <v>-59876.033098708343</v>
      </c>
      <c r="CH2704" s="124">
        <f>'IS BS CF'!CH$21+'IS BS CF'!CH$36</f>
        <v>-59876.033098708343</v>
      </c>
      <c r="CI2704" s="124">
        <f>'IS BS CF'!CI$21+'IS BS CF'!CI$36</f>
        <v>-59876.033098708343</v>
      </c>
      <c r="CJ2704" s="124">
        <f>'IS BS CF'!CJ$21+'IS BS CF'!CJ$36</f>
        <v>-59876.033098708343</v>
      </c>
      <c r="CK2704" s="124">
        <f>'IS BS CF'!CK$21+'IS BS CF'!CK$36</f>
        <v>-59876.033098708343</v>
      </c>
      <c r="CL2704" s="124">
        <f>'IS BS CF'!CL$21+'IS BS CF'!CL$36</f>
        <v>-59876.033098708343</v>
      </c>
      <c r="CN2704" s="73"/>
      <c r="CO2704" s="124" t="e">
        <f>#REF!+#REF!</f>
        <v>#REF!</v>
      </c>
      <c r="CP2704" s="124" t="e">
        <f>#REF!+#REF!</f>
        <v>#REF!</v>
      </c>
      <c r="CQ2704" s="124" t="e">
        <f>#REF!+#REF!</f>
        <v>#REF!</v>
      </c>
      <c r="CR2704" s="124" t="e">
        <f>#REF!+#REF!</f>
        <v>#REF!</v>
      </c>
      <c r="CS2704" s="124" t="e">
        <f>#REF!+#REF!</f>
        <v>#REF!</v>
      </c>
      <c r="CT2704" s="124" t="e">
        <f>#REF!+#REF!</f>
        <v>#REF!</v>
      </c>
      <c r="CU2704" s="124" t="e">
        <f>#REF!+#REF!</f>
        <v>#REF!</v>
      </c>
      <c r="CV2704" s="124" t="e">
        <f>#REF!+#REF!</f>
        <v>#REF!</v>
      </c>
      <c r="CW2704" s="124" t="e">
        <f>#REF!+#REF!</f>
        <v>#REF!</v>
      </c>
      <c r="CX2704" s="124" t="e">
        <f>#REF!+#REF!</f>
        <v>#REF!</v>
      </c>
      <c r="CY2704" s="124" t="e">
        <f>#REF!+#REF!</f>
        <v>#REF!</v>
      </c>
      <c r="CZ2704" s="124" t="e">
        <f>#REF!+#REF!</f>
        <v>#REF!</v>
      </c>
      <c r="DA2704" s="124" t="e">
        <f>#REF!+#REF!</f>
        <v>#REF!</v>
      </c>
      <c r="DB2704" s="124" t="e">
        <f>#REF!+#REF!</f>
        <v>#REF!</v>
      </c>
      <c r="DC2704" s="124" t="e">
        <f>#REF!+#REF!</f>
        <v>#REF!</v>
      </c>
      <c r="DD2704" s="124" t="e">
        <f>#REF!+#REF!</f>
        <v>#REF!</v>
      </c>
      <c r="DE2704" s="124" t="e">
        <f>#REF!+#REF!</f>
        <v>#REF!</v>
      </c>
      <c r="DF2704" s="124" t="e">
        <f>#REF!+#REF!</f>
        <v>#REF!</v>
      </c>
      <c r="DG2704" s="124" t="e">
        <f>#REF!+#REF!</f>
        <v>#REF!</v>
      </c>
      <c r="DH2704" s="124" t="e">
        <f>#REF!+#REF!</f>
        <v>#REF!</v>
      </c>
      <c r="DI2704" s="124" t="e">
        <f>#REF!+#REF!</f>
        <v>#REF!</v>
      </c>
      <c r="DJ2704" s="124" t="e">
        <f>#REF!+#REF!</f>
        <v>#REF!</v>
      </c>
      <c r="DK2704" s="124" t="e">
        <f>#REF!+#REF!</f>
        <v>#REF!</v>
      </c>
      <c r="DL2704" s="124" t="e">
        <f>#REF!+#REF!</f>
        <v>#REF!</v>
      </c>
    </row>
    <row r="2705" spans="1:116" x14ac:dyDescent="0.4">
      <c r="A2705" s="31"/>
      <c r="B2705" t="str">
        <f t="shared" si="5115"/>
        <v>2705 WCAP-IS</v>
      </c>
      <c r="D2705" t="s">
        <v>407</v>
      </c>
      <c r="E2705" s="8" t="str">
        <f t="shared" si="4983"/>
        <v>2705 WCAP-IS</v>
      </c>
      <c r="G2705" s="67"/>
      <c r="H2705" s="31"/>
      <c r="I2705" s="73"/>
      <c r="J2705" s="73"/>
      <c r="K2705" s="31"/>
      <c r="L2705" s="31"/>
      <c r="M2705" s="31"/>
      <c r="N2705" s="31"/>
      <c r="O2705" s="31"/>
      <c r="P2705" s="31"/>
      <c r="R2705" s="67"/>
      <c r="S2705" s="67"/>
      <c r="T2705" s="67"/>
      <c r="U2705" s="67"/>
      <c r="V2705" s="67"/>
      <c r="W2705" s="67"/>
      <c r="X2705" s="67"/>
      <c r="Y2705" s="67"/>
      <c r="Z2705" s="67"/>
      <c r="AA2705" s="67"/>
      <c r="AB2705" s="67"/>
      <c r="AC2705" s="67"/>
      <c r="AD2705" s="67"/>
      <c r="AE2705" s="67"/>
      <c r="AF2705" s="67"/>
      <c r="AG2705" s="67"/>
      <c r="AH2705" s="67"/>
      <c r="AI2705" s="67"/>
      <c r="AJ2705" s="67"/>
      <c r="AK2705" s="67"/>
      <c r="AL2705" s="67"/>
      <c r="AM2705" s="67"/>
      <c r="AN2705" s="67"/>
      <c r="AO2705" s="67"/>
      <c r="AP2705" s="67"/>
      <c r="AQ2705" s="67"/>
      <c r="AR2705" s="67"/>
      <c r="AS2705" s="67"/>
      <c r="AT2705" s="67"/>
      <c r="AU2705" s="67"/>
      <c r="AV2705" s="67"/>
      <c r="AW2705" s="67"/>
      <c r="AX2705" s="67"/>
      <c r="AY2705" s="67"/>
      <c r="AZ2705" s="67"/>
      <c r="BA2705" s="67"/>
      <c r="BB2705" s="67"/>
      <c r="BC2705" s="67"/>
      <c r="BD2705" s="67"/>
      <c r="BE2705" s="67"/>
      <c r="BF2705" s="67"/>
      <c r="BG2705" s="67"/>
      <c r="BH2705" s="67"/>
      <c r="BI2705" s="67"/>
      <c r="BJ2705" s="67"/>
      <c r="BK2705" s="67"/>
      <c r="BL2705" s="67"/>
      <c r="BM2705" s="67"/>
      <c r="BN2705" s="67"/>
      <c r="BO2705" s="67"/>
      <c r="BP2705" s="67"/>
      <c r="BQ2705" s="67"/>
      <c r="BR2705" s="67"/>
      <c r="BS2705" s="67"/>
      <c r="BT2705" s="67"/>
      <c r="BU2705" s="67"/>
      <c r="BV2705" s="67"/>
      <c r="BW2705" s="67"/>
      <c r="BX2705" s="67"/>
      <c r="BY2705" s="67"/>
      <c r="BZ2705" s="67"/>
      <c r="CA2705" s="67"/>
      <c r="CB2705" s="67"/>
      <c r="CC2705" s="67"/>
      <c r="CD2705" s="67"/>
      <c r="CE2705" s="67"/>
      <c r="CF2705" s="67"/>
      <c r="CG2705" s="67"/>
      <c r="CH2705" s="67"/>
      <c r="CI2705" s="67"/>
      <c r="CJ2705" s="67"/>
      <c r="CK2705" s="67"/>
      <c r="CL2705" s="67"/>
      <c r="CN2705" s="73"/>
      <c r="CO2705" s="67"/>
      <c r="CP2705" s="67"/>
      <c r="CQ2705" s="67"/>
      <c r="CR2705" s="67"/>
      <c r="CS2705" s="67"/>
      <c r="CT2705" s="67"/>
      <c r="CU2705" s="67"/>
      <c r="CV2705" s="67"/>
      <c r="CW2705" s="67"/>
      <c r="CX2705" s="67"/>
      <c r="CY2705" s="67"/>
      <c r="CZ2705" s="67"/>
      <c r="DA2705" s="67"/>
      <c r="DB2705" s="67"/>
      <c r="DC2705" s="67"/>
      <c r="DD2705" s="67"/>
      <c r="DE2705" s="67"/>
      <c r="DF2705" s="67"/>
      <c r="DG2705" s="67"/>
      <c r="DH2705" s="67"/>
      <c r="DI2705" s="67"/>
      <c r="DJ2705" s="67"/>
      <c r="DK2705" s="67"/>
      <c r="DL2705" s="67"/>
    </row>
    <row r="2706" spans="1:116" x14ac:dyDescent="0.4">
      <c r="B2706" t="str">
        <f t="shared" si="5115"/>
        <v>2706 WCAP-IS</v>
      </c>
      <c r="D2706" t="s">
        <v>407</v>
      </c>
      <c r="E2706" s="8" t="str">
        <f t="shared" si="4983"/>
        <v>2706 WCAP-IS</v>
      </c>
      <c r="G2706" s="129" t="s">
        <v>400</v>
      </c>
      <c r="I2706"/>
      <c r="J2706"/>
      <c r="R2706"/>
      <c r="S2706"/>
      <c r="T2706"/>
      <c r="U2706"/>
      <c r="V2706"/>
      <c r="W2706"/>
      <c r="X2706"/>
      <c r="Y2706"/>
      <c r="Z2706"/>
      <c r="AA2706"/>
      <c r="AB2706"/>
      <c r="AC2706"/>
      <c r="AD2706"/>
      <c r="AE2706"/>
      <c r="AF2706"/>
      <c r="AG2706"/>
      <c r="AH2706"/>
      <c r="AI2706"/>
      <c r="AJ2706"/>
      <c r="AK2706"/>
      <c r="AL2706"/>
      <c r="AM2706"/>
      <c r="AN2706"/>
      <c r="AO2706"/>
      <c r="AP2706"/>
      <c r="AQ2706"/>
      <c r="AR2706"/>
      <c r="AS2706"/>
      <c r="AT2706"/>
      <c r="AU2706"/>
      <c r="AV2706"/>
      <c r="AW2706"/>
      <c r="AX2706"/>
      <c r="AY2706"/>
      <c r="AZ2706"/>
      <c r="BA2706"/>
      <c r="BB2706"/>
      <c r="BC2706"/>
      <c r="BD2706"/>
      <c r="BE2706"/>
      <c r="BF2706"/>
      <c r="BG2706"/>
      <c r="BH2706"/>
      <c r="BI2706"/>
      <c r="BJ2706"/>
      <c r="BK2706"/>
      <c r="BL2706"/>
      <c r="BM2706"/>
      <c r="BN2706"/>
      <c r="BO2706"/>
      <c r="BP2706"/>
      <c r="BQ2706"/>
      <c r="BR2706"/>
      <c r="BS2706"/>
      <c r="BT2706"/>
      <c r="BU2706"/>
      <c r="BV2706"/>
      <c r="BW2706"/>
      <c r="BX2706"/>
      <c r="BY2706"/>
      <c r="BZ2706"/>
      <c r="CA2706"/>
      <c r="CB2706"/>
      <c r="CC2706"/>
      <c r="CD2706"/>
      <c r="CE2706"/>
      <c r="CF2706"/>
      <c r="CG2706"/>
      <c r="CH2706"/>
      <c r="CI2706"/>
      <c r="CJ2706"/>
      <c r="CK2706"/>
      <c r="CL2706"/>
      <c r="CN2706"/>
    </row>
    <row r="2707" spans="1:116" x14ac:dyDescent="0.4">
      <c r="B2707" t="str">
        <f t="shared" si="5115"/>
        <v>2707 WCAP-IS</v>
      </c>
      <c r="D2707" t="s">
        <v>407</v>
      </c>
      <c r="E2707" s="8" t="str">
        <f t="shared" si="4983"/>
        <v>2707 WCAP-IS</v>
      </c>
      <c r="G2707" s="145" t="s">
        <v>401</v>
      </c>
      <c r="H2707" s="12"/>
      <c r="I2707" s="60"/>
      <c r="J2707" s="60"/>
      <c r="K2707" s="17">
        <v>30</v>
      </c>
      <c r="L2707" s="17">
        <v>30</v>
      </c>
      <c r="M2707" s="17">
        <v>30</v>
      </c>
      <c r="N2707" s="17">
        <v>30</v>
      </c>
      <c r="O2707" s="17">
        <v>30</v>
      </c>
      <c r="P2707" s="17">
        <v>30</v>
      </c>
      <c r="R2707" s="15"/>
      <c r="S2707" s="15" cm="1">
        <f t="array" ref="S2707">INDEX($K:$P,ROW(),MATCH(S$3,$K$2:$P$2,0))</f>
        <v>30</v>
      </c>
      <c r="T2707" s="15" cm="1">
        <f t="array" ref="T2707">INDEX($K:$P,ROW(),MATCH(T$3,$K$2:$P$2,0))</f>
        <v>30</v>
      </c>
      <c r="U2707" s="15" cm="1">
        <f t="array" ref="U2707">INDEX($K:$P,ROW(),MATCH(U$3,$K$2:$P$2,0))</f>
        <v>30</v>
      </c>
      <c r="V2707" s="15" cm="1">
        <f t="array" ref="V2707">INDEX($K:$P,ROW(),MATCH(V$3,$K$2:$P$2,0))</f>
        <v>30</v>
      </c>
      <c r="W2707" s="15" cm="1">
        <f t="array" ref="W2707">INDEX($K:$P,ROW(),MATCH(W$3,$K$2:$P$2,0))</f>
        <v>30</v>
      </c>
      <c r="X2707" s="15" cm="1">
        <f t="array" ref="X2707">INDEX($K:$P,ROW(),MATCH(X$3,$K$2:$P$2,0))</f>
        <v>30</v>
      </c>
      <c r="Y2707" s="15" cm="1">
        <f t="array" ref="Y2707">INDEX($K:$P,ROW(),MATCH(Y$3,$K$2:$P$2,0))</f>
        <v>30</v>
      </c>
      <c r="Z2707" s="15" cm="1">
        <f t="array" ref="Z2707">INDEX($K:$P,ROW(),MATCH(Z$3,$K$2:$P$2,0))</f>
        <v>30</v>
      </c>
      <c r="AA2707" s="15" cm="1">
        <f t="array" ref="AA2707">INDEX($K:$P,ROW(),MATCH(AA$3,$K$2:$P$2,0))</f>
        <v>30</v>
      </c>
      <c r="AB2707" s="15" cm="1">
        <f t="array" ref="AB2707">INDEX($K:$P,ROW(),MATCH(AB$3,$K$2:$P$2,0))</f>
        <v>30</v>
      </c>
      <c r="AC2707" s="15" cm="1">
        <f t="array" ref="AC2707">INDEX($K:$P,ROW(),MATCH(AC$3,$K$2:$P$2,0))</f>
        <v>30</v>
      </c>
      <c r="AD2707" s="15" cm="1">
        <f t="array" ref="AD2707">INDEX($K:$P,ROW(),MATCH(AD$3,$K$2:$P$2,0))</f>
        <v>30</v>
      </c>
      <c r="AE2707" s="15" cm="1">
        <f t="array" ref="AE2707">INDEX($K:$P,ROW(),MATCH(AE$3,$K$2:$P$2,0))</f>
        <v>30</v>
      </c>
      <c r="AF2707" s="15" cm="1">
        <f t="array" ref="AF2707">INDEX($K:$P,ROW(),MATCH(AF$3,$K$2:$P$2,0))</f>
        <v>30</v>
      </c>
      <c r="AG2707" s="15" cm="1">
        <f t="array" ref="AG2707">INDEX($K:$P,ROW(),MATCH(AG$3,$K$2:$P$2,0))</f>
        <v>30</v>
      </c>
      <c r="AH2707" s="15" cm="1">
        <f t="array" ref="AH2707">INDEX($K:$P,ROW(),MATCH(AH$3,$K$2:$P$2,0))</f>
        <v>30</v>
      </c>
      <c r="AI2707" s="15" cm="1">
        <f t="array" ref="AI2707">INDEX($K:$P,ROW(),MATCH(AI$3,$K$2:$P$2,0))</f>
        <v>30</v>
      </c>
      <c r="AJ2707" s="15" cm="1">
        <f t="array" ref="AJ2707">INDEX($K:$P,ROW(),MATCH(AJ$3,$K$2:$P$2,0))</f>
        <v>30</v>
      </c>
      <c r="AK2707" s="15" cm="1">
        <f t="array" ref="AK2707">INDEX($K:$P,ROW(),MATCH(AK$3,$K$2:$P$2,0))</f>
        <v>30</v>
      </c>
      <c r="AL2707" s="15" cm="1">
        <f t="array" ref="AL2707">INDEX($K:$P,ROW(),MATCH(AL$3,$K$2:$P$2,0))</f>
        <v>30</v>
      </c>
      <c r="AM2707" s="15" cm="1">
        <f t="array" ref="AM2707">INDEX($K:$P,ROW(),MATCH(AM$3,$K$2:$P$2,0))</f>
        <v>30</v>
      </c>
      <c r="AN2707" s="15" cm="1">
        <f t="array" ref="AN2707">INDEX($K:$P,ROW(),MATCH(AN$3,$K$2:$P$2,0))</f>
        <v>30</v>
      </c>
      <c r="AO2707" s="15" cm="1">
        <f t="array" ref="AO2707">INDEX($K:$P,ROW(),MATCH(AO$3,$K$2:$P$2,0))</f>
        <v>30</v>
      </c>
      <c r="AP2707" s="15" cm="1">
        <f t="array" ref="AP2707">INDEX($K:$P,ROW(),MATCH(AP$3,$K$2:$P$2,0))</f>
        <v>30</v>
      </c>
      <c r="AQ2707" s="15" cm="1">
        <f t="array" ref="AQ2707">INDEX($K:$P,ROW(),MATCH(AQ$3,$K$2:$P$2,0))</f>
        <v>30</v>
      </c>
      <c r="AR2707" s="15" cm="1">
        <f t="array" ref="AR2707">INDEX($K:$P,ROW(),MATCH(AR$3,$K$2:$P$2,0))</f>
        <v>30</v>
      </c>
      <c r="AS2707" s="15" cm="1">
        <f t="array" ref="AS2707">INDEX($K:$P,ROW(),MATCH(AS$3,$K$2:$P$2,0))</f>
        <v>30</v>
      </c>
      <c r="AT2707" s="15" cm="1">
        <f t="array" ref="AT2707">INDEX($K:$P,ROW(),MATCH(AT$3,$K$2:$P$2,0))</f>
        <v>30</v>
      </c>
      <c r="AU2707" s="15" cm="1">
        <f t="array" ref="AU2707">INDEX($K:$P,ROW(),MATCH(AU$3,$K$2:$P$2,0))</f>
        <v>30</v>
      </c>
      <c r="AV2707" s="15" cm="1">
        <f t="array" ref="AV2707">INDEX($K:$P,ROW(),MATCH(AV$3,$K$2:$P$2,0))</f>
        <v>30</v>
      </c>
      <c r="AW2707" s="15" cm="1">
        <f t="array" ref="AW2707">INDEX($K:$P,ROW(),MATCH(AW$3,$K$2:$P$2,0))</f>
        <v>30</v>
      </c>
      <c r="AX2707" s="15" cm="1">
        <f t="array" ref="AX2707">INDEX($K:$P,ROW(),MATCH(AX$3,$K$2:$P$2,0))</f>
        <v>30</v>
      </c>
      <c r="AY2707" s="15" cm="1">
        <f t="array" ref="AY2707">INDEX($K:$P,ROW(),MATCH(AY$3,$K$2:$P$2,0))</f>
        <v>30</v>
      </c>
      <c r="AZ2707" s="15" cm="1">
        <f t="array" ref="AZ2707">INDEX($K:$P,ROW(),MATCH(AZ$3,$K$2:$P$2,0))</f>
        <v>30</v>
      </c>
      <c r="BA2707" s="15" cm="1">
        <f t="array" ref="BA2707">INDEX($K:$P,ROW(),MATCH(BA$3,$K$2:$P$2,0))</f>
        <v>30</v>
      </c>
      <c r="BB2707" s="15" cm="1">
        <f t="array" ref="BB2707">INDEX($K:$P,ROW(),MATCH(BB$3,$K$2:$P$2,0))</f>
        <v>30</v>
      </c>
      <c r="BC2707" s="15" cm="1">
        <f t="array" ref="BC2707">INDEX($K:$P,ROW(),MATCH(BC$3,$K$2:$P$2,0))</f>
        <v>30</v>
      </c>
      <c r="BD2707" s="15" cm="1">
        <f t="array" ref="BD2707">INDEX($K:$P,ROW(),MATCH(BD$3,$K$2:$P$2,0))</f>
        <v>30</v>
      </c>
      <c r="BE2707" s="15" cm="1">
        <f t="array" ref="BE2707">INDEX($K:$P,ROW(),MATCH(BE$3,$K$2:$P$2,0))</f>
        <v>30</v>
      </c>
      <c r="BF2707" s="15" cm="1">
        <f t="array" ref="BF2707">INDEX($K:$P,ROW(),MATCH(BF$3,$K$2:$P$2,0))</f>
        <v>30</v>
      </c>
      <c r="BG2707" s="15" cm="1">
        <f t="array" ref="BG2707">INDEX($K:$P,ROW(),MATCH(BG$3,$K$2:$P$2,0))</f>
        <v>30</v>
      </c>
      <c r="BH2707" s="15" cm="1">
        <f t="array" ref="BH2707">INDEX($K:$P,ROW(),MATCH(BH$3,$K$2:$P$2,0))</f>
        <v>30</v>
      </c>
      <c r="BI2707" s="15" cm="1">
        <f t="array" ref="BI2707">INDEX($K:$P,ROW(),MATCH(BI$3,$K$2:$P$2,0))</f>
        <v>30</v>
      </c>
      <c r="BJ2707" s="15" cm="1">
        <f t="array" ref="BJ2707">INDEX($K:$P,ROW(),MATCH(BJ$3,$K$2:$P$2,0))</f>
        <v>30</v>
      </c>
      <c r="BK2707" s="15" cm="1">
        <f t="array" ref="BK2707">INDEX($K:$P,ROW(),MATCH(BK$3,$K$2:$P$2,0))</f>
        <v>30</v>
      </c>
      <c r="BL2707" s="15" cm="1">
        <f t="array" ref="BL2707">INDEX($K:$P,ROW(),MATCH(BL$3,$K$2:$P$2,0))</f>
        <v>30</v>
      </c>
      <c r="BM2707" s="15" cm="1">
        <f t="array" ref="BM2707">INDEX($K:$P,ROW(),MATCH(BM$3,$K$2:$P$2,0))</f>
        <v>30</v>
      </c>
      <c r="BN2707" s="15" cm="1">
        <f t="array" ref="BN2707">INDEX($K:$P,ROW(),MATCH(BN$3,$K$2:$P$2,0))</f>
        <v>30</v>
      </c>
      <c r="BO2707" s="15" cm="1">
        <f t="array" ref="BO2707">INDEX($K:$P,ROW(),MATCH(BO$3,$K$2:$P$2,0))</f>
        <v>30</v>
      </c>
      <c r="BP2707" s="15" cm="1">
        <f t="array" ref="BP2707">INDEX($K:$P,ROW(),MATCH(BP$3,$K$2:$P$2,0))</f>
        <v>30</v>
      </c>
      <c r="BQ2707" s="15" cm="1">
        <f t="array" ref="BQ2707">INDEX($K:$P,ROW(),MATCH(BQ$3,$K$2:$P$2,0))</f>
        <v>30</v>
      </c>
      <c r="BR2707" s="15" cm="1">
        <f t="array" ref="BR2707">INDEX($K:$P,ROW(),MATCH(BR$3,$K$2:$P$2,0))</f>
        <v>30</v>
      </c>
      <c r="BS2707" s="15" cm="1">
        <f t="array" ref="BS2707">INDEX($K:$P,ROW(),MATCH(BS$3,$K$2:$P$2,0))</f>
        <v>30</v>
      </c>
      <c r="BT2707" s="15" cm="1">
        <f t="array" ref="BT2707">INDEX($K:$P,ROW(),MATCH(BT$3,$K$2:$P$2,0))</f>
        <v>30</v>
      </c>
      <c r="BU2707" s="15" cm="1">
        <f t="array" ref="BU2707">INDEX($K:$P,ROW(),MATCH(BU$3,$K$2:$P$2,0))</f>
        <v>30</v>
      </c>
      <c r="BV2707" s="15" cm="1">
        <f t="array" ref="BV2707">INDEX($K:$P,ROW(),MATCH(BV$3,$K$2:$P$2,0))</f>
        <v>30</v>
      </c>
      <c r="BW2707" s="15" cm="1">
        <f t="array" ref="BW2707">INDEX($K:$P,ROW(),MATCH(BW$3,$K$2:$P$2,0))</f>
        <v>30</v>
      </c>
      <c r="BX2707" s="15" cm="1">
        <f t="array" ref="BX2707">INDEX($K:$P,ROW(),MATCH(BX$3,$K$2:$P$2,0))</f>
        <v>30</v>
      </c>
      <c r="BY2707" s="15" cm="1">
        <f t="array" ref="BY2707">INDEX($K:$P,ROW(),MATCH(BY$3,$K$2:$P$2,0))</f>
        <v>30</v>
      </c>
      <c r="BZ2707" s="15" cm="1">
        <f t="array" ref="BZ2707">INDEX($K:$P,ROW(),MATCH(BZ$3,$K$2:$P$2,0))</f>
        <v>30</v>
      </c>
      <c r="CA2707" s="15" cm="1">
        <f t="array" ref="CA2707">INDEX($K:$P,ROW(),MATCH(CA$3,$K$2:$P$2,0))</f>
        <v>30</v>
      </c>
      <c r="CB2707" s="15" cm="1">
        <f t="array" ref="CB2707">INDEX($K:$P,ROW(),MATCH(CB$3,$K$2:$P$2,0))</f>
        <v>30</v>
      </c>
      <c r="CC2707" s="15" cm="1">
        <f t="array" ref="CC2707">INDEX($K:$P,ROW(),MATCH(CC$3,$K$2:$P$2,0))</f>
        <v>30</v>
      </c>
      <c r="CD2707" s="15" cm="1">
        <f t="array" ref="CD2707">INDEX($K:$P,ROW(),MATCH(CD$3,$K$2:$P$2,0))</f>
        <v>30</v>
      </c>
      <c r="CE2707" s="15" cm="1">
        <f t="array" ref="CE2707">INDEX($K:$P,ROW(),MATCH(CE$3,$K$2:$P$2,0))</f>
        <v>30</v>
      </c>
      <c r="CF2707" s="15" cm="1">
        <f t="array" ref="CF2707">INDEX($K:$P,ROW(),MATCH(CF$3,$K$2:$P$2,0))</f>
        <v>30</v>
      </c>
      <c r="CG2707" s="15" cm="1">
        <f t="array" ref="CG2707">INDEX($K:$P,ROW(),MATCH(CG$3,$K$2:$P$2,0))</f>
        <v>30</v>
      </c>
      <c r="CH2707" s="15" cm="1">
        <f t="array" ref="CH2707">INDEX($K:$P,ROW(),MATCH(CH$3,$K$2:$P$2,0))</f>
        <v>30</v>
      </c>
      <c r="CI2707" s="15" cm="1">
        <f t="array" ref="CI2707">INDEX($K:$P,ROW(),MATCH(CI$3,$K$2:$P$2,0))</f>
        <v>30</v>
      </c>
      <c r="CJ2707" s="15" cm="1">
        <f t="array" ref="CJ2707">INDEX($K:$P,ROW(),MATCH(CJ$3,$K$2:$P$2,0))</f>
        <v>30</v>
      </c>
      <c r="CK2707" s="15" cm="1">
        <f t="array" ref="CK2707">INDEX($K:$P,ROW(),MATCH(CK$3,$K$2:$P$2,0))</f>
        <v>30</v>
      </c>
      <c r="CL2707" s="15" cm="1">
        <f t="array" ref="CL2707">INDEX($K:$P,ROW(),MATCH(CL$3,$K$2:$P$2,0))</f>
        <v>30</v>
      </c>
      <c r="CN2707" s="60"/>
      <c r="CO2707" s="15" t="e" cm="1">
        <f t="array" ref="CO2707">INDEX($K:$P,ROW(),MATCH(CO$3,$K$2:$P$2,0))</f>
        <v>#N/A</v>
      </c>
      <c r="CP2707" s="15" t="e" cm="1">
        <f t="array" ref="CP2707">INDEX($K:$P,ROW(),MATCH(CP$3,$K$2:$P$2,0))</f>
        <v>#N/A</v>
      </c>
      <c r="CQ2707" s="15" t="e" cm="1">
        <f t="array" ref="CQ2707">INDEX($K:$P,ROW(),MATCH(CQ$3,$K$2:$P$2,0))</f>
        <v>#N/A</v>
      </c>
      <c r="CR2707" s="15" t="e" cm="1">
        <f t="array" ref="CR2707">INDEX($K:$P,ROW(),MATCH(CR$3,$K$2:$P$2,0))</f>
        <v>#N/A</v>
      </c>
      <c r="CS2707" s="15" t="e" cm="1">
        <f t="array" ref="CS2707">INDEX($K:$P,ROW(),MATCH(CS$3,$K$2:$P$2,0))</f>
        <v>#N/A</v>
      </c>
      <c r="CT2707" s="15" t="e" cm="1">
        <f t="array" ref="CT2707">INDEX($K:$P,ROW(),MATCH(CT$3,$K$2:$P$2,0))</f>
        <v>#N/A</v>
      </c>
      <c r="CU2707" s="15" t="e" cm="1">
        <f t="array" ref="CU2707">INDEX($K:$P,ROW(),MATCH(CU$3,$K$2:$P$2,0))</f>
        <v>#N/A</v>
      </c>
      <c r="CV2707" s="15" t="e" cm="1">
        <f t="array" ref="CV2707">INDEX($K:$P,ROW(),MATCH(CV$3,$K$2:$P$2,0))</f>
        <v>#N/A</v>
      </c>
      <c r="CW2707" s="15" t="e" cm="1">
        <f t="array" ref="CW2707">INDEX($K:$P,ROW(),MATCH(CW$3,$K$2:$P$2,0))</f>
        <v>#N/A</v>
      </c>
      <c r="CX2707" s="15" t="e" cm="1">
        <f t="array" ref="CX2707">INDEX($K:$P,ROW(),MATCH(CX$3,$K$2:$P$2,0))</f>
        <v>#N/A</v>
      </c>
      <c r="CY2707" s="15" t="e" cm="1">
        <f t="array" ref="CY2707">INDEX($K:$P,ROW(),MATCH(CY$3,$K$2:$P$2,0))</f>
        <v>#N/A</v>
      </c>
      <c r="CZ2707" s="15" t="e" cm="1">
        <f t="array" ref="CZ2707">INDEX($K:$P,ROW(),MATCH(CZ$3,$K$2:$P$2,0))</f>
        <v>#N/A</v>
      </c>
      <c r="DA2707" s="15" t="e" cm="1">
        <f t="array" ref="DA2707">INDEX($K:$P,ROW(),MATCH(DA$3,$K$2:$P$2,0))</f>
        <v>#N/A</v>
      </c>
      <c r="DB2707" s="15" t="e" cm="1">
        <f t="array" ref="DB2707">INDEX($K:$P,ROW(),MATCH(DB$3,$K$2:$P$2,0))</f>
        <v>#N/A</v>
      </c>
      <c r="DC2707" s="15" t="e" cm="1">
        <f t="array" ref="DC2707">INDEX($K:$P,ROW(),MATCH(DC$3,$K$2:$P$2,0))</f>
        <v>#N/A</v>
      </c>
      <c r="DD2707" s="15" t="e" cm="1">
        <f t="array" ref="DD2707">INDEX($K:$P,ROW(),MATCH(DD$3,$K$2:$P$2,0))</f>
        <v>#N/A</v>
      </c>
      <c r="DE2707" s="15" t="e" cm="1">
        <f t="array" ref="DE2707">INDEX($K:$P,ROW(),MATCH(DE$3,$K$2:$P$2,0))</f>
        <v>#N/A</v>
      </c>
      <c r="DF2707" s="15" t="e" cm="1">
        <f t="array" ref="DF2707">INDEX($K:$P,ROW(),MATCH(DF$3,$K$2:$P$2,0))</f>
        <v>#N/A</v>
      </c>
      <c r="DG2707" s="15" t="e" cm="1">
        <f t="array" ref="DG2707">INDEX($K:$P,ROW(),MATCH(DG$3,$K$2:$P$2,0))</f>
        <v>#N/A</v>
      </c>
      <c r="DH2707" s="15" t="e" cm="1">
        <f t="array" ref="DH2707">INDEX($K:$P,ROW(),MATCH(DH$3,$K$2:$P$2,0))</f>
        <v>#N/A</v>
      </c>
      <c r="DI2707" s="15" t="e" cm="1">
        <f t="array" ref="DI2707">INDEX($K:$P,ROW(),MATCH(DI$3,$K$2:$P$2,0))</f>
        <v>#N/A</v>
      </c>
      <c r="DJ2707" s="15" t="e" cm="1">
        <f t="array" ref="DJ2707">INDEX($K:$P,ROW(),MATCH(DJ$3,$K$2:$P$2,0))</f>
        <v>#N/A</v>
      </c>
      <c r="DK2707" s="15" t="e" cm="1">
        <f t="array" ref="DK2707">INDEX($K:$P,ROW(),MATCH(DK$3,$K$2:$P$2,0))</f>
        <v>#N/A</v>
      </c>
      <c r="DL2707" s="15" t="e" cm="1">
        <f t="array" ref="DL2707">INDEX($K:$P,ROW(),MATCH(DL$3,$K$2:$P$2,0))</f>
        <v>#N/A</v>
      </c>
    </row>
    <row r="2708" spans="1:116" x14ac:dyDescent="0.4">
      <c r="B2708" t="str">
        <f t="shared" si="5115"/>
        <v>2708 WCAP-IS</v>
      </c>
      <c r="C2708" t="s">
        <v>232</v>
      </c>
      <c r="D2708" t="s">
        <v>407</v>
      </c>
      <c r="E2708" s="8" t="str">
        <f t="shared" si="4983"/>
        <v>2708 WCAP-IS</v>
      </c>
      <c r="G2708" s="126" t="str">
        <f>"Accounts payable"</f>
        <v>Accounts payable</v>
      </c>
      <c r="H2708" s="27"/>
      <c r="I2708" s="78"/>
      <c r="J2708" s="78"/>
      <c r="K2708" s="118">
        <f t="shared" ref="K2708:P2708" si="5116">SUMIF($4:$4,K$2,2708:2708)</f>
        <v>42279.200000000004</v>
      </c>
      <c r="L2708" s="118">
        <f t="shared" si="5116"/>
        <v>52288.993333333347</v>
      </c>
      <c r="M2708" s="118">
        <f t="shared" si="5116"/>
        <v>54049.276333333342</v>
      </c>
      <c r="N2708" s="118">
        <f t="shared" si="5116"/>
        <v>55897.573483333341</v>
      </c>
      <c r="O2708" s="118">
        <f t="shared" si="5116"/>
        <v>57838.285490833339</v>
      </c>
      <c r="P2708" s="118">
        <f t="shared" si="5116"/>
        <v>59876.033098708343</v>
      </c>
      <c r="R2708" s="118"/>
      <c r="S2708" s="118">
        <f t="shared" ref="S2708:CD2708" si="5117">MIN(-S2707/30*S2704,R2708-S2704)</f>
        <v>42279.200000000004</v>
      </c>
      <c r="T2708" s="118">
        <f t="shared" si="5117"/>
        <v>42279.200000000004</v>
      </c>
      <c r="U2708" s="118">
        <f t="shared" si="5117"/>
        <v>42279.200000000004</v>
      </c>
      <c r="V2708" s="118">
        <f t="shared" si="5117"/>
        <v>42279.200000000004</v>
      </c>
      <c r="W2708" s="118">
        <f t="shared" si="5117"/>
        <v>42279.200000000004</v>
      </c>
      <c r="X2708" s="118">
        <f t="shared" si="5117"/>
        <v>42279.200000000004</v>
      </c>
      <c r="Y2708" s="118">
        <f t="shared" si="5117"/>
        <v>42279.200000000004</v>
      </c>
      <c r="Z2708" s="118">
        <f t="shared" si="5117"/>
        <v>42279.200000000004</v>
      </c>
      <c r="AA2708" s="118">
        <f t="shared" si="5117"/>
        <v>42279.200000000004</v>
      </c>
      <c r="AB2708" s="118">
        <f t="shared" si="5117"/>
        <v>42279.200000000004</v>
      </c>
      <c r="AC2708" s="118">
        <f t="shared" si="5117"/>
        <v>42279.200000000004</v>
      </c>
      <c r="AD2708" s="118">
        <f t="shared" si="5117"/>
        <v>42279.200000000004</v>
      </c>
      <c r="AE2708" s="118">
        <f t="shared" si="5117"/>
        <v>52288.993333333347</v>
      </c>
      <c r="AF2708" s="118">
        <f t="shared" si="5117"/>
        <v>52288.993333333347</v>
      </c>
      <c r="AG2708" s="118">
        <f t="shared" si="5117"/>
        <v>52288.993333333347</v>
      </c>
      <c r="AH2708" s="118">
        <f t="shared" si="5117"/>
        <v>52288.993333333347</v>
      </c>
      <c r="AI2708" s="118">
        <f t="shared" si="5117"/>
        <v>52288.993333333347</v>
      </c>
      <c r="AJ2708" s="118">
        <f t="shared" si="5117"/>
        <v>52288.993333333347</v>
      </c>
      <c r="AK2708" s="118">
        <f t="shared" si="5117"/>
        <v>52288.993333333347</v>
      </c>
      <c r="AL2708" s="118">
        <f t="shared" si="5117"/>
        <v>52288.993333333347</v>
      </c>
      <c r="AM2708" s="118">
        <f t="shared" si="5117"/>
        <v>52288.993333333347</v>
      </c>
      <c r="AN2708" s="118">
        <f t="shared" si="5117"/>
        <v>52288.993333333347</v>
      </c>
      <c r="AO2708" s="118">
        <f t="shared" si="5117"/>
        <v>52288.993333333347</v>
      </c>
      <c r="AP2708" s="118">
        <f t="shared" si="5117"/>
        <v>52288.993333333347</v>
      </c>
      <c r="AQ2708" s="118">
        <f t="shared" si="5117"/>
        <v>54049.276333333342</v>
      </c>
      <c r="AR2708" s="118">
        <f t="shared" si="5117"/>
        <v>54049.276333333342</v>
      </c>
      <c r="AS2708" s="118">
        <f t="shared" si="5117"/>
        <v>54049.276333333342</v>
      </c>
      <c r="AT2708" s="118">
        <f t="shared" si="5117"/>
        <v>54049.276333333342</v>
      </c>
      <c r="AU2708" s="118">
        <f t="shared" si="5117"/>
        <v>54049.276333333342</v>
      </c>
      <c r="AV2708" s="118">
        <f t="shared" si="5117"/>
        <v>54049.276333333342</v>
      </c>
      <c r="AW2708" s="118">
        <f t="shared" si="5117"/>
        <v>54049.276333333342</v>
      </c>
      <c r="AX2708" s="118">
        <f t="shared" si="5117"/>
        <v>54049.276333333342</v>
      </c>
      <c r="AY2708" s="118">
        <f t="shared" si="5117"/>
        <v>54049.276333333342</v>
      </c>
      <c r="AZ2708" s="118">
        <f t="shared" si="5117"/>
        <v>54049.276333333342</v>
      </c>
      <c r="BA2708" s="118">
        <f t="shared" si="5117"/>
        <v>54049.276333333342</v>
      </c>
      <c r="BB2708" s="118">
        <f t="shared" si="5117"/>
        <v>54049.276333333342</v>
      </c>
      <c r="BC2708" s="118">
        <f t="shared" si="5117"/>
        <v>55897.573483333341</v>
      </c>
      <c r="BD2708" s="118">
        <f t="shared" si="5117"/>
        <v>55897.573483333341</v>
      </c>
      <c r="BE2708" s="118">
        <f t="shared" si="5117"/>
        <v>55897.573483333341</v>
      </c>
      <c r="BF2708" s="118">
        <f t="shared" si="5117"/>
        <v>55897.573483333341</v>
      </c>
      <c r="BG2708" s="118">
        <f t="shared" si="5117"/>
        <v>55897.573483333341</v>
      </c>
      <c r="BH2708" s="118">
        <f t="shared" si="5117"/>
        <v>55897.573483333341</v>
      </c>
      <c r="BI2708" s="118">
        <f t="shared" si="5117"/>
        <v>55897.573483333341</v>
      </c>
      <c r="BJ2708" s="118">
        <f t="shared" si="5117"/>
        <v>55897.573483333341</v>
      </c>
      <c r="BK2708" s="118">
        <f t="shared" si="5117"/>
        <v>55897.573483333341</v>
      </c>
      <c r="BL2708" s="118">
        <f t="shared" si="5117"/>
        <v>55897.573483333341</v>
      </c>
      <c r="BM2708" s="118">
        <f t="shared" si="5117"/>
        <v>55897.573483333341</v>
      </c>
      <c r="BN2708" s="118">
        <f t="shared" si="5117"/>
        <v>55897.573483333341</v>
      </c>
      <c r="BO2708" s="118">
        <f t="shared" si="5117"/>
        <v>57838.285490833339</v>
      </c>
      <c r="BP2708" s="118">
        <f t="shared" si="5117"/>
        <v>57838.285490833339</v>
      </c>
      <c r="BQ2708" s="118">
        <f t="shared" si="5117"/>
        <v>57838.285490833339</v>
      </c>
      <c r="BR2708" s="118">
        <f t="shared" si="5117"/>
        <v>57838.285490833339</v>
      </c>
      <c r="BS2708" s="118">
        <f t="shared" si="5117"/>
        <v>57838.285490833339</v>
      </c>
      <c r="BT2708" s="118">
        <f t="shared" si="5117"/>
        <v>57838.285490833339</v>
      </c>
      <c r="BU2708" s="118">
        <f t="shared" si="5117"/>
        <v>57838.285490833339</v>
      </c>
      <c r="BV2708" s="118">
        <f t="shared" si="5117"/>
        <v>57838.285490833339</v>
      </c>
      <c r="BW2708" s="118">
        <f t="shared" si="5117"/>
        <v>57838.285490833339</v>
      </c>
      <c r="BX2708" s="118">
        <f t="shared" si="5117"/>
        <v>57838.285490833339</v>
      </c>
      <c r="BY2708" s="118">
        <f t="shared" si="5117"/>
        <v>57838.285490833339</v>
      </c>
      <c r="BZ2708" s="118">
        <f t="shared" si="5117"/>
        <v>57838.285490833339</v>
      </c>
      <c r="CA2708" s="118">
        <f t="shared" si="5117"/>
        <v>59876.033098708343</v>
      </c>
      <c r="CB2708" s="118">
        <f t="shared" si="5117"/>
        <v>59876.033098708343</v>
      </c>
      <c r="CC2708" s="118">
        <f t="shared" si="5117"/>
        <v>59876.033098708343</v>
      </c>
      <c r="CD2708" s="118">
        <f t="shared" si="5117"/>
        <v>59876.033098708343</v>
      </c>
      <c r="CE2708" s="118">
        <f t="shared" ref="CE2708:CK2708" si="5118">MIN(-CE2707/30*CE2704,CD2708-CE2704)</f>
        <v>59876.033098708343</v>
      </c>
      <c r="CF2708" s="118">
        <f t="shared" si="5118"/>
        <v>59876.033098708343</v>
      </c>
      <c r="CG2708" s="118">
        <f t="shared" si="5118"/>
        <v>59876.033098708343</v>
      </c>
      <c r="CH2708" s="118">
        <f t="shared" si="5118"/>
        <v>59876.033098708343</v>
      </c>
      <c r="CI2708" s="118">
        <f t="shared" si="5118"/>
        <v>59876.033098708343</v>
      </c>
      <c r="CJ2708" s="118">
        <f t="shared" si="5118"/>
        <v>59876.033098708343</v>
      </c>
      <c r="CK2708" s="118">
        <f t="shared" si="5118"/>
        <v>59876.033098708343</v>
      </c>
      <c r="CL2708" s="118">
        <f>MIN(-CL2707/30*CL2704,CK2708-CL2704)</f>
        <v>59876.033098708343</v>
      </c>
      <c r="CN2708" s="33"/>
      <c r="CO2708" s="118" t="e">
        <f>MIN(-CO2707/90*CO2704,CN2708-CO2704)</f>
        <v>#N/A</v>
      </c>
      <c r="CP2708" s="118" t="e">
        <f t="shared" ref="CP2708:DL2708" si="5119">MIN(-CP2707/90*CP2704,CO2708-CP2704)</f>
        <v>#N/A</v>
      </c>
      <c r="CQ2708" s="118" t="e">
        <f t="shared" si="5119"/>
        <v>#N/A</v>
      </c>
      <c r="CR2708" s="118" t="e">
        <f t="shared" si="5119"/>
        <v>#N/A</v>
      </c>
      <c r="CS2708" s="118" t="e">
        <f t="shared" si="5119"/>
        <v>#N/A</v>
      </c>
      <c r="CT2708" s="118" t="e">
        <f t="shared" si="5119"/>
        <v>#N/A</v>
      </c>
      <c r="CU2708" s="118" t="e">
        <f t="shared" si="5119"/>
        <v>#N/A</v>
      </c>
      <c r="CV2708" s="118" t="e">
        <f t="shared" si="5119"/>
        <v>#N/A</v>
      </c>
      <c r="CW2708" s="118" t="e">
        <f t="shared" si="5119"/>
        <v>#N/A</v>
      </c>
      <c r="CX2708" s="118" t="e">
        <f t="shared" si="5119"/>
        <v>#N/A</v>
      </c>
      <c r="CY2708" s="118" t="e">
        <f t="shared" si="5119"/>
        <v>#N/A</v>
      </c>
      <c r="CZ2708" s="118" t="e">
        <f t="shared" si="5119"/>
        <v>#N/A</v>
      </c>
      <c r="DA2708" s="118" t="e">
        <f t="shared" si="5119"/>
        <v>#N/A</v>
      </c>
      <c r="DB2708" s="118" t="e">
        <f t="shared" si="5119"/>
        <v>#N/A</v>
      </c>
      <c r="DC2708" s="118" t="e">
        <f t="shared" si="5119"/>
        <v>#N/A</v>
      </c>
      <c r="DD2708" s="118" t="e">
        <f t="shared" si="5119"/>
        <v>#N/A</v>
      </c>
      <c r="DE2708" s="118" t="e">
        <f t="shared" si="5119"/>
        <v>#N/A</v>
      </c>
      <c r="DF2708" s="118" t="e">
        <f t="shared" si="5119"/>
        <v>#N/A</v>
      </c>
      <c r="DG2708" s="118" t="e">
        <f t="shared" si="5119"/>
        <v>#N/A</v>
      </c>
      <c r="DH2708" s="118" t="e">
        <f t="shared" si="5119"/>
        <v>#N/A</v>
      </c>
      <c r="DI2708" s="118" t="e">
        <f t="shared" si="5119"/>
        <v>#N/A</v>
      </c>
      <c r="DJ2708" s="118" t="e">
        <f t="shared" si="5119"/>
        <v>#N/A</v>
      </c>
      <c r="DK2708" s="118" t="e">
        <f t="shared" si="5119"/>
        <v>#N/A</v>
      </c>
      <c r="DL2708" s="118" t="e">
        <f t="shared" si="5119"/>
        <v>#N/A</v>
      </c>
    </row>
    <row r="2709" spans="1:116" x14ac:dyDescent="0.4">
      <c r="B2709" t="str">
        <f t="shared" si="5115"/>
        <v>2709 WCAP-IS</v>
      </c>
      <c r="D2709" t="s">
        <v>407</v>
      </c>
      <c r="E2709" s="8" t="str">
        <f t="shared" ref="E2709:E2744" si="5120">ROW()&amp;" "&amp;D2709</f>
        <v>2709 WCAP-IS</v>
      </c>
      <c r="G2709" s="126"/>
      <c r="H2709" s="27"/>
      <c r="I2709" s="78"/>
      <c r="J2709" s="78"/>
      <c r="K2709" s="33"/>
      <c r="L2709" s="33"/>
      <c r="M2709" s="33"/>
      <c r="N2709" s="33"/>
      <c r="O2709" s="33"/>
      <c r="P2709" s="33"/>
      <c r="R2709" s="33"/>
      <c r="S2709" s="33"/>
      <c r="T2709" s="33"/>
      <c r="U2709" s="33"/>
      <c r="V2709" s="33"/>
      <c r="W2709" s="33"/>
      <c r="X2709" s="33"/>
      <c r="Y2709" s="33"/>
      <c r="Z2709" s="33"/>
      <c r="AA2709" s="33"/>
      <c r="AB2709" s="33"/>
      <c r="AC2709" s="33"/>
      <c r="AD2709" s="33"/>
      <c r="AE2709" s="33"/>
      <c r="AF2709" s="33"/>
      <c r="AG2709" s="33"/>
      <c r="AH2709" s="33"/>
      <c r="AI2709" s="33"/>
      <c r="AJ2709" s="33"/>
      <c r="AK2709" s="33"/>
      <c r="AL2709" s="33"/>
      <c r="AM2709" s="33"/>
      <c r="AN2709" s="33"/>
      <c r="AO2709" s="33"/>
      <c r="AP2709" s="33"/>
      <c r="AQ2709" s="33"/>
      <c r="AR2709" s="33"/>
      <c r="AS2709" s="33"/>
      <c r="AT2709" s="33"/>
      <c r="AU2709" s="33"/>
      <c r="AV2709" s="33"/>
      <c r="AW2709" s="33"/>
      <c r="AX2709" s="33"/>
      <c r="AY2709" s="33"/>
      <c r="AZ2709" s="33"/>
      <c r="BA2709" s="33"/>
      <c r="BB2709" s="33"/>
      <c r="BC2709" s="33"/>
      <c r="BD2709" s="33"/>
      <c r="BE2709" s="33"/>
      <c r="BF2709" s="33"/>
      <c r="BG2709" s="33"/>
      <c r="BH2709" s="33"/>
      <c r="BI2709" s="33"/>
      <c r="BJ2709" s="33"/>
      <c r="BK2709" s="33"/>
      <c r="BL2709" s="33"/>
      <c r="BM2709" s="33"/>
      <c r="BN2709" s="33"/>
      <c r="BO2709" s="33"/>
      <c r="BP2709" s="33"/>
      <c r="BQ2709" s="33"/>
      <c r="BR2709" s="33"/>
      <c r="BS2709" s="33"/>
      <c r="BT2709" s="33"/>
      <c r="BU2709" s="33"/>
      <c r="BV2709" s="33"/>
      <c r="BW2709" s="33"/>
      <c r="BX2709" s="33"/>
      <c r="BY2709" s="33"/>
      <c r="BZ2709" s="33"/>
      <c r="CA2709" s="33"/>
      <c r="CB2709" s="33"/>
      <c r="CC2709" s="33"/>
      <c r="CD2709" s="33"/>
      <c r="CE2709" s="33"/>
      <c r="CF2709" s="33"/>
      <c r="CG2709" s="33"/>
      <c r="CH2709" s="33"/>
      <c r="CI2709" s="33"/>
      <c r="CJ2709" s="33"/>
      <c r="CK2709" s="33"/>
      <c r="CL2709" s="33"/>
      <c r="CN2709" s="78"/>
      <c r="CO2709" s="33"/>
      <c r="CP2709" s="33"/>
      <c r="CQ2709" s="33"/>
      <c r="CR2709" s="33"/>
      <c r="CS2709" s="33"/>
      <c r="CT2709" s="33"/>
      <c r="CU2709" s="33"/>
      <c r="CV2709" s="33"/>
      <c r="CW2709" s="33"/>
      <c r="CX2709" s="33"/>
      <c r="CY2709" s="33"/>
      <c r="CZ2709" s="33"/>
      <c r="DA2709" s="33"/>
      <c r="DB2709" s="33"/>
      <c r="DC2709" s="33"/>
      <c r="DD2709" s="33"/>
      <c r="DE2709" s="33"/>
      <c r="DF2709" s="33"/>
      <c r="DG2709" s="33"/>
      <c r="DH2709" s="33"/>
      <c r="DI2709" s="33"/>
      <c r="DJ2709" s="33"/>
      <c r="DK2709" s="33"/>
      <c r="DL2709" s="33"/>
    </row>
    <row r="2710" spans="1:116" x14ac:dyDescent="0.4">
      <c r="B2710" t="str">
        <f t="shared" si="5115"/>
        <v>2710 WCAP-IS</v>
      </c>
      <c r="C2710" t="s">
        <v>234</v>
      </c>
      <c r="D2710" t="s">
        <v>407</v>
      </c>
      <c r="E2710" s="8" t="str">
        <f t="shared" si="5120"/>
        <v>2710 WCAP-IS</v>
      </c>
      <c r="G2710" s="126" t="str">
        <f>"Change in "&amp;G2708</f>
        <v>Change in Accounts payable</v>
      </c>
      <c r="K2710" s="33">
        <f t="shared" ref="K2710:P2710" si="5121">SUMIF($3:$3,K$2,2710:2710)</f>
        <v>42279.200000000004</v>
      </c>
      <c r="L2710" s="33">
        <f t="shared" si="5121"/>
        <v>10009.793333333342</v>
      </c>
      <c r="M2710" s="33">
        <f t="shared" si="5121"/>
        <v>1760.2829999999958</v>
      </c>
      <c r="N2710" s="33">
        <f t="shared" si="5121"/>
        <v>1848.2971499999985</v>
      </c>
      <c r="O2710" s="33">
        <f t="shared" si="5121"/>
        <v>1940.7120074999984</v>
      </c>
      <c r="P2710" s="33">
        <f t="shared" si="5121"/>
        <v>2037.7476078750042</v>
      </c>
      <c r="R2710" s="33"/>
      <c r="S2710" s="33">
        <f>S2708-R2708</f>
        <v>42279.200000000004</v>
      </c>
      <c r="T2710" s="33">
        <f t="shared" ref="T2710:CE2710" si="5122">T2708-S2708</f>
        <v>0</v>
      </c>
      <c r="U2710" s="33">
        <f t="shared" si="5122"/>
        <v>0</v>
      </c>
      <c r="V2710" s="33">
        <f t="shared" si="5122"/>
        <v>0</v>
      </c>
      <c r="W2710" s="33">
        <f t="shared" si="5122"/>
        <v>0</v>
      </c>
      <c r="X2710" s="33">
        <f t="shared" si="5122"/>
        <v>0</v>
      </c>
      <c r="Y2710" s="33">
        <f t="shared" si="5122"/>
        <v>0</v>
      </c>
      <c r="Z2710" s="33">
        <f t="shared" si="5122"/>
        <v>0</v>
      </c>
      <c r="AA2710" s="33">
        <f t="shared" si="5122"/>
        <v>0</v>
      </c>
      <c r="AB2710" s="33">
        <f t="shared" si="5122"/>
        <v>0</v>
      </c>
      <c r="AC2710" s="33">
        <f t="shared" si="5122"/>
        <v>0</v>
      </c>
      <c r="AD2710" s="33">
        <f t="shared" si="5122"/>
        <v>0</v>
      </c>
      <c r="AE2710" s="33">
        <f t="shared" si="5122"/>
        <v>10009.793333333342</v>
      </c>
      <c r="AF2710" s="33">
        <f t="shared" si="5122"/>
        <v>0</v>
      </c>
      <c r="AG2710" s="33">
        <f t="shared" si="5122"/>
        <v>0</v>
      </c>
      <c r="AH2710" s="33">
        <f t="shared" si="5122"/>
        <v>0</v>
      </c>
      <c r="AI2710" s="33">
        <f t="shared" si="5122"/>
        <v>0</v>
      </c>
      <c r="AJ2710" s="33">
        <f t="shared" si="5122"/>
        <v>0</v>
      </c>
      <c r="AK2710" s="33">
        <f t="shared" si="5122"/>
        <v>0</v>
      </c>
      <c r="AL2710" s="33">
        <f t="shared" si="5122"/>
        <v>0</v>
      </c>
      <c r="AM2710" s="33">
        <f t="shared" si="5122"/>
        <v>0</v>
      </c>
      <c r="AN2710" s="33">
        <f t="shared" si="5122"/>
        <v>0</v>
      </c>
      <c r="AO2710" s="33">
        <f t="shared" si="5122"/>
        <v>0</v>
      </c>
      <c r="AP2710" s="33">
        <f t="shared" si="5122"/>
        <v>0</v>
      </c>
      <c r="AQ2710" s="33">
        <f t="shared" si="5122"/>
        <v>1760.2829999999958</v>
      </c>
      <c r="AR2710" s="33">
        <f t="shared" si="5122"/>
        <v>0</v>
      </c>
      <c r="AS2710" s="33">
        <f t="shared" si="5122"/>
        <v>0</v>
      </c>
      <c r="AT2710" s="33">
        <f t="shared" si="5122"/>
        <v>0</v>
      </c>
      <c r="AU2710" s="33">
        <f t="shared" si="5122"/>
        <v>0</v>
      </c>
      <c r="AV2710" s="33">
        <f t="shared" si="5122"/>
        <v>0</v>
      </c>
      <c r="AW2710" s="33">
        <f t="shared" si="5122"/>
        <v>0</v>
      </c>
      <c r="AX2710" s="33">
        <f t="shared" si="5122"/>
        <v>0</v>
      </c>
      <c r="AY2710" s="33">
        <f t="shared" si="5122"/>
        <v>0</v>
      </c>
      <c r="AZ2710" s="33">
        <f t="shared" si="5122"/>
        <v>0</v>
      </c>
      <c r="BA2710" s="33">
        <f t="shared" si="5122"/>
        <v>0</v>
      </c>
      <c r="BB2710" s="33">
        <f t="shared" si="5122"/>
        <v>0</v>
      </c>
      <c r="BC2710" s="33">
        <f t="shared" si="5122"/>
        <v>1848.2971499999985</v>
      </c>
      <c r="BD2710" s="33">
        <f t="shared" si="5122"/>
        <v>0</v>
      </c>
      <c r="BE2710" s="33">
        <f t="shared" si="5122"/>
        <v>0</v>
      </c>
      <c r="BF2710" s="33">
        <f t="shared" si="5122"/>
        <v>0</v>
      </c>
      <c r="BG2710" s="33">
        <f t="shared" si="5122"/>
        <v>0</v>
      </c>
      <c r="BH2710" s="33">
        <f t="shared" si="5122"/>
        <v>0</v>
      </c>
      <c r="BI2710" s="33">
        <f t="shared" si="5122"/>
        <v>0</v>
      </c>
      <c r="BJ2710" s="33">
        <f t="shared" si="5122"/>
        <v>0</v>
      </c>
      <c r="BK2710" s="33">
        <f t="shared" si="5122"/>
        <v>0</v>
      </c>
      <c r="BL2710" s="33">
        <f t="shared" si="5122"/>
        <v>0</v>
      </c>
      <c r="BM2710" s="33">
        <f t="shared" si="5122"/>
        <v>0</v>
      </c>
      <c r="BN2710" s="33">
        <f t="shared" si="5122"/>
        <v>0</v>
      </c>
      <c r="BO2710" s="33">
        <f t="shared" si="5122"/>
        <v>1940.7120074999984</v>
      </c>
      <c r="BP2710" s="33">
        <f t="shared" si="5122"/>
        <v>0</v>
      </c>
      <c r="BQ2710" s="33">
        <f t="shared" si="5122"/>
        <v>0</v>
      </c>
      <c r="BR2710" s="33">
        <f t="shared" si="5122"/>
        <v>0</v>
      </c>
      <c r="BS2710" s="33">
        <f t="shared" si="5122"/>
        <v>0</v>
      </c>
      <c r="BT2710" s="33">
        <f t="shared" si="5122"/>
        <v>0</v>
      </c>
      <c r="BU2710" s="33">
        <f t="shared" si="5122"/>
        <v>0</v>
      </c>
      <c r="BV2710" s="33">
        <f t="shared" si="5122"/>
        <v>0</v>
      </c>
      <c r="BW2710" s="33">
        <f t="shared" si="5122"/>
        <v>0</v>
      </c>
      <c r="BX2710" s="33">
        <f t="shared" si="5122"/>
        <v>0</v>
      </c>
      <c r="BY2710" s="33">
        <f t="shared" si="5122"/>
        <v>0</v>
      </c>
      <c r="BZ2710" s="33">
        <f t="shared" si="5122"/>
        <v>0</v>
      </c>
      <c r="CA2710" s="33">
        <f t="shared" si="5122"/>
        <v>2037.7476078750042</v>
      </c>
      <c r="CB2710" s="33">
        <f t="shared" si="5122"/>
        <v>0</v>
      </c>
      <c r="CC2710" s="33">
        <f t="shared" si="5122"/>
        <v>0</v>
      </c>
      <c r="CD2710" s="33">
        <f t="shared" si="5122"/>
        <v>0</v>
      </c>
      <c r="CE2710" s="33">
        <f t="shared" si="5122"/>
        <v>0</v>
      </c>
      <c r="CF2710" s="33">
        <f t="shared" ref="CF2710:CL2710" si="5123">CF2708-CE2708</f>
        <v>0</v>
      </c>
      <c r="CG2710" s="33">
        <f t="shared" si="5123"/>
        <v>0</v>
      </c>
      <c r="CH2710" s="33">
        <f t="shared" si="5123"/>
        <v>0</v>
      </c>
      <c r="CI2710" s="33">
        <f t="shared" si="5123"/>
        <v>0</v>
      </c>
      <c r="CJ2710" s="33">
        <f t="shared" si="5123"/>
        <v>0</v>
      </c>
      <c r="CK2710" s="33">
        <f t="shared" si="5123"/>
        <v>0</v>
      </c>
      <c r="CL2710" s="33">
        <f t="shared" si="5123"/>
        <v>0</v>
      </c>
      <c r="CO2710" s="33" t="e">
        <f t="shared" ref="CO2710" si="5124">CO2708-CN2708</f>
        <v>#N/A</v>
      </c>
      <c r="CP2710" s="33" t="e">
        <f t="shared" ref="CP2710" si="5125">CP2708-CO2708</f>
        <v>#N/A</v>
      </c>
      <c r="CQ2710" s="33" t="e">
        <f t="shared" ref="CQ2710" si="5126">CQ2708-CP2708</f>
        <v>#N/A</v>
      </c>
      <c r="CR2710" s="33" t="e">
        <f t="shared" ref="CR2710" si="5127">CR2708-CQ2708</f>
        <v>#N/A</v>
      </c>
      <c r="CS2710" s="33" t="e">
        <f t="shared" ref="CS2710" si="5128">CS2708-CR2708</f>
        <v>#N/A</v>
      </c>
      <c r="CT2710" s="33" t="e">
        <f t="shared" ref="CT2710" si="5129">CT2708-CS2708</f>
        <v>#N/A</v>
      </c>
      <c r="CU2710" s="33" t="e">
        <f t="shared" ref="CU2710" si="5130">CU2708-CT2708</f>
        <v>#N/A</v>
      </c>
      <c r="CV2710" s="33" t="e">
        <f t="shared" ref="CV2710" si="5131">CV2708-CU2708</f>
        <v>#N/A</v>
      </c>
      <c r="CW2710" s="33" t="e">
        <f t="shared" ref="CW2710" si="5132">CW2708-CV2708</f>
        <v>#N/A</v>
      </c>
      <c r="CX2710" s="33" t="e">
        <f t="shared" ref="CX2710" si="5133">CX2708-CW2708</f>
        <v>#N/A</v>
      </c>
      <c r="CY2710" s="33" t="e">
        <f t="shared" ref="CY2710" si="5134">CY2708-CX2708</f>
        <v>#N/A</v>
      </c>
      <c r="CZ2710" s="33" t="e">
        <f t="shared" ref="CZ2710" si="5135">CZ2708-CY2708</f>
        <v>#N/A</v>
      </c>
      <c r="DA2710" s="33" t="e">
        <f t="shared" ref="DA2710" si="5136">DA2708-CZ2708</f>
        <v>#N/A</v>
      </c>
      <c r="DB2710" s="33" t="e">
        <f t="shared" ref="DB2710" si="5137">DB2708-DA2708</f>
        <v>#N/A</v>
      </c>
      <c r="DC2710" s="33" t="e">
        <f t="shared" ref="DC2710" si="5138">DC2708-DB2708</f>
        <v>#N/A</v>
      </c>
      <c r="DD2710" s="33" t="e">
        <f t="shared" ref="DD2710" si="5139">DD2708-DC2708</f>
        <v>#N/A</v>
      </c>
      <c r="DE2710" s="33" t="e">
        <f t="shared" ref="DE2710" si="5140">DE2708-DD2708</f>
        <v>#N/A</v>
      </c>
      <c r="DF2710" s="33" t="e">
        <f t="shared" ref="DF2710" si="5141">DF2708-DE2708</f>
        <v>#N/A</v>
      </c>
      <c r="DG2710" s="33" t="e">
        <f t="shared" ref="DG2710" si="5142">DG2708-DF2708</f>
        <v>#N/A</v>
      </c>
      <c r="DH2710" s="33" t="e">
        <f t="shared" ref="DH2710" si="5143">DH2708-DG2708</f>
        <v>#N/A</v>
      </c>
      <c r="DI2710" s="33" t="e">
        <f t="shared" ref="DI2710" si="5144">DI2708-DH2708</f>
        <v>#N/A</v>
      </c>
      <c r="DJ2710" s="33" t="e">
        <f t="shared" ref="DJ2710" si="5145">DJ2708-DI2708</f>
        <v>#N/A</v>
      </c>
      <c r="DK2710" s="33" t="e">
        <f t="shared" ref="DK2710" si="5146">DK2708-DJ2708</f>
        <v>#N/A</v>
      </c>
      <c r="DL2710" s="33" t="e">
        <f t="shared" ref="DL2710" si="5147">DL2708-DK2708</f>
        <v>#N/A</v>
      </c>
    </row>
    <row r="2711" spans="1:116" x14ac:dyDescent="0.4">
      <c r="B2711" t="str">
        <f t="shared" si="5115"/>
        <v>2711 WCAP-IS</v>
      </c>
      <c r="D2711" t="s">
        <v>407</v>
      </c>
      <c r="E2711" s="8" t="str">
        <f t="shared" si="5120"/>
        <v>2711 WCAP-IS</v>
      </c>
      <c r="G2711" s="125"/>
      <c r="K2711" s="53"/>
      <c r="L2711" s="53"/>
      <c r="M2711" s="53"/>
      <c r="N2711" s="53"/>
      <c r="O2711" s="53"/>
      <c r="P2711" s="53"/>
      <c r="R2711" s="24"/>
      <c r="S2711" s="24"/>
      <c r="T2711" s="24"/>
      <c r="U2711" s="24"/>
      <c r="V2711" s="24"/>
      <c r="W2711" s="24"/>
      <c r="X2711" s="24"/>
      <c r="Y2711" s="24"/>
      <c r="Z2711" s="24"/>
      <c r="AA2711" s="24"/>
      <c r="AB2711" s="24"/>
      <c r="AC2711" s="24"/>
      <c r="AD2711" s="24"/>
      <c r="AE2711" s="24"/>
      <c r="AF2711" s="24"/>
      <c r="AG2711" s="24"/>
      <c r="AH2711" s="24"/>
      <c r="AI2711" s="24"/>
      <c r="AJ2711" s="24"/>
      <c r="AK2711" s="24"/>
      <c r="AL2711" s="24"/>
      <c r="AM2711" s="24"/>
      <c r="AN2711" s="24"/>
      <c r="AO2711" s="24"/>
      <c r="AP2711" s="24"/>
      <c r="AQ2711" s="24"/>
      <c r="AR2711" s="24"/>
      <c r="AS2711" s="24"/>
      <c r="AT2711" s="24"/>
      <c r="AU2711" s="24"/>
      <c r="AV2711" s="24"/>
      <c r="AW2711" s="24"/>
      <c r="AX2711" s="24"/>
      <c r="AY2711" s="24"/>
      <c r="AZ2711" s="24"/>
      <c r="BA2711" s="24"/>
      <c r="BB2711" s="24"/>
      <c r="BC2711" s="24"/>
      <c r="BD2711" s="24"/>
      <c r="BE2711" s="24"/>
      <c r="BF2711" s="24"/>
      <c r="BG2711" s="24"/>
      <c r="BH2711" s="24"/>
      <c r="BI2711" s="24"/>
      <c r="BJ2711" s="24"/>
      <c r="BK2711" s="24"/>
      <c r="BL2711" s="24"/>
      <c r="BM2711" s="24"/>
      <c r="BN2711" s="24"/>
      <c r="BO2711" s="24"/>
      <c r="BP2711" s="24"/>
      <c r="BQ2711" s="24"/>
      <c r="BR2711" s="24"/>
      <c r="BS2711" s="24"/>
      <c r="BT2711" s="24"/>
      <c r="BU2711" s="24"/>
      <c r="BV2711" s="24"/>
      <c r="BW2711" s="24"/>
      <c r="BX2711" s="24"/>
      <c r="BY2711" s="24"/>
      <c r="BZ2711" s="24"/>
      <c r="CA2711" s="24"/>
      <c r="CB2711" s="24"/>
      <c r="CC2711" s="24"/>
      <c r="CD2711" s="24"/>
      <c r="CE2711" s="24"/>
      <c r="CF2711" s="24"/>
      <c r="CG2711" s="24"/>
      <c r="CH2711" s="24"/>
      <c r="CI2711" s="24"/>
      <c r="CJ2711" s="24"/>
      <c r="CK2711" s="24"/>
      <c r="CL2711" s="24"/>
      <c r="CO2711" s="24"/>
      <c r="CP2711" s="24"/>
      <c r="CQ2711" s="24"/>
      <c r="CR2711" s="24"/>
      <c r="CS2711" s="24"/>
      <c r="CT2711" s="24"/>
      <c r="CU2711" s="24"/>
      <c r="CV2711" s="24"/>
      <c r="CW2711" s="24"/>
      <c r="CX2711" s="24"/>
      <c r="CY2711" s="24"/>
      <c r="CZ2711" s="24"/>
      <c r="DA2711" s="24"/>
      <c r="DB2711" s="24"/>
      <c r="DC2711" s="24"/>
      <c r="DD2711" s="24"/>
      <c r="DE2711" s="24"/>
      <c r="DF2711" s="24"/>
      <c r="DG2711" s="24"/>
      <c r="DH2711" s="24"/>
      <c r="DI2711" s="24"/>
      <c r="DJ2711" s="24"/>
      <c r="DK2711" s="24"/>
      <c r="DL2711" s="24"/>
    </row>
    <row r="2712" spans="1:116" x14ac:dyDescent="0.4">
      <c r="B2712" t="s">
        <v>332</v>
      </c>
      <c r="D2712" t="s">
        <v>407</v>
      </c>
      <c r="E2712" s="8" t="str">
        <f t="shared" si="5120"/>
        <v>2712 WCAP-IS</v>
      </c>
      <c r="G2712" s="136" t="str">
        <f>G2695</f>
        <v>(Primary label)</v>
      </c>
      <c r="K2712" s="53"/>
      <c r="L2712" s="53"/>
      <c r="M2712" s="53"/>
      <c r="N2712" s="53"/>
      <c r="O2712" s="53"/>
      <c r="P2712" s="53"/>
      <c r="R2712" s="24"/>
      <c r="S2712" s="24"/>
      <c r="T2712" s="24"/>
      <c r="U2712" s="24"/>
      <c r="V2712" s="24"/>
      <c r="W2712" s="24"/>
      <c r="X2712" s="24"/>
      <c r="Y2712" s="24"/>
      <c r="Z2712" s="24"/>
      <c r="AA2712" s="24"/>
      <c r="AB2712" s="24"/>
      <c r="AC2712" s="24"/>
      <c r="AD2712" s="24"/>
      <c r="AE2712" s="24"/>
      <c r="AF2712" s="24"/>
      <c r="AG2712" s="24"/>
      <c r="AH2712" s="24"/>
      <c r="AI2712" s="24"/>
      <c r="AJ2712" s="24"/>
      <c r="AK2712" s="24"/>
      <c r="AL2712" s="24"/>
      <c r="AM2712" s="24"/>
      <c r="AN2712" s="24"/>
      <c r="AO2712" s="24"/>
      <c r="AP2712" s="24"/>
      <c r="AQ2712" s="24"/>
      <c r="AR2712" s="24"/>
      <c r="AS2712" s="24"/>
      <c r="AT2712" s="24"/>
      <c r="AU2712" s="24"/>
      <c r="AV2712" s="24"/>
      <c r="AW2712" s="24"/>
      <c r="AX2712" s="24"/>
      <c r="AY2712" s="24"/>
      <c r="AZ2712" s="24"/>
      <c r="BA2712" s="24"/>
      <c r="BB2712" s="24"/>
      <c r="BC2712" s="24"/>
      <c r="BD2712" s="24"/>
      <c r="BE2712" s="24"/>
      <c r="BF2712" s="24"/>
      <c r="BG2712" s="24"/>
      <c r="BH2712" s="24"/>
      <c r="BI2712" s="24"/>
      <c r="BJ2712" s="24"/>
      <c r="BK2712" s="24"/>
      <c r="BL2712" s="24"/>
      <c r="BM2712" s="24"/>
      <c r="BN2712" s="24"/>
      <c r="BO2712" s="24"/>
      <c r="BP2712" s="24"/>
      <c r="BQ2712" s="24"/>
      <c r="BR2712" s="24"/>
      <c r="BS2712" s="24"/>
      <c r="BT2712" s="24"/>
      <c r="BU2712" s="24"/>
      <c r="BV2712" s="24"/>
      <c r="BW2712" s="24"/>
      <c r="BX2712" s="24"/>
      <c r="BY2712" s="24"/>
      <c r="BZ2712" s="24"/>
      <c r="CA2712" s="24"/>
      <c r="CB2712" s="24"/>
      <c r="CC2712" s="24"/>
      <c r="CD2712" s="24"/>
      <c r="CE2712" s="24"/>
      <c r="CF2712" s="24"/>
      <c r="CG2712" s="24"/>
      <c r="CH2712" s="24"/>
      <c r="CI2712" s="24"/>
      <c r="CJ2712" s="24"/>
      <c r="CK2712" s="24"/>
      <c r="CL2712" s="24"/>
      <c r="CO2712" s="24"/>
      <c r="CP2712" s="24"/>
      <c r="CQ2712" s="24"/>
      <c r="CR2712" s="24"/>
      <c r="CS2712" s="24"/>
      <c r="CT2712" s="24"/>
      <c r="CU2712" s="24"/>
      <c r="CV2712" s="24"/>
      <c r="CW2712" s="24"/>
      <c r="CX2712" s="24"/>
      <c r="CY2712" s="24"/>
      <c r="CZ2712" s="24"/>
      <c r="DA2712" s="24"/>
      <c r="DB2712" s="24"/>
      <c r="DC2712" s="24"/>
      <c r="DD2712" s="24"/>
      <c r="DE2712" s="24"/>
      <c r="DF2712" s="24"/>
      <c r="DG2712" s="24"/>
      <c r="DH2712" s="24"/>
      <c r="DI2712" s="24"/>
      <c r="DJ2712" s="24"/>
      <c r="DK2712" s="24"/>
      <c r="DL2712" s="24"/>
    </row>
    <row r="2713" spans="1:116" x14ac:dyDescent="0.4">
      <c r="B2713" t="s">
        <v>332</v>
      </c>
      <c r="D2713" t="s">
        <v>407</v>
      </c>
      <c r="E2713" s="8" t="str">
        <f t="shared" si="5120"/>
        <v>2713 WCAP-IS</v>
      </c>
      <c r="G2713" s="136" t="str">
        <f t="shared" ref="G2713:G2719" si="5148">G2696</f>
        <v>primary unit</v>
      </c>
      <c r="K2713" s="53"/>
      <c r="L2713" s="53"/>
      <c r="M2713" s="53"/>
      <c r="N2713" s="53"/>
      <c r="O2713" s="53"/>
      <c r="P2713" s="53"/>
      <c r="R2713" s="24"/>
      <c r="S2713" s="24"/>
      <c r="T2713" s="24"/>
      <c r="U2713" s="24"/>
      <c r="V2713" s="24"/>
      <c r="W2713" s="24"/>
      <c r="X2713" s="24"/>
      <c r="Y2713" s="24"/>
      <c r="Z2713" s="24"/>
      <c r="AA2713" s="24"/>
      <c r="AB2713" s="24"/>
      <c r="AC2713" s="24"/>
      <c r="AD2713" s="24"/>
      <c r="AE2713" s="24"/>
      <c r="AF2713" s="24"/>
      <c r="AG2713" s="24"/>
      <c r="AH2713" s="24"/>
      <c r="AI2713" s="24"/>
      <c r="AJ2713" s="24"/>
      <c r="AK2713" s="24"/>
      <c r="AL2713" s="24"/>
      <c r="AM2713" s="24"/>
      <c r="AN2713" s="24"/>
      <c r="AO2713" s="24"/>
      <c r="AP2713" s="24"/>
      <c r="AQ2713" s="24"/>
      <c r="AR2713" s="24"/>
      <c r="AS2713" s="24"/>
      <c r="AT2713" s="24"/>
      <c r="AU2713" s="24"/>
      <c r="AV2713" s="24"/>
      <c r="AW2713" s="24"/>
      <c r="AX2713" s="24"/>
      <c r="AY2713" s="24"/>
      <c r="AZ2713" s="24"/>
      <c r="BA2713" s="24"/>
      <c r="BB2713" s="24"/>
      <c r="BC2713" s="24"/>
      <c r="BD2713" s="24"/>
      <c r="BE2713" s="24"/>
      <c r="BF2713" s="24"/>
      <c r="BG2713" s="24"/>
      <c r="BH2713" s="24"/>
      <c r="BI2713" s="24"/>
      <c r="BJ2713" s="24"/>
      <c r="BK2713" s="24"/>
      <c r="BL2713" s="24"/>
      <c r="BM2713" s="24"/>
      <c r="BN2713" s="24"/>
      <c r="BO2713" s="24"/>
      <c r="BP2713" s="24"/>
      <c r="BQ2713" s="24"/>
      <c r="BR2713" s="24"/>
      <c r="BS2713" s="24"/>
      <c r="BT2713" s="24"/>
      <c r="BU2713" s="24"/>
      <c r="BV2713" s="24"/>
      <c r="BW2713" s="24"/>
      <c r="BX2713" s="24"/>
      <c r="BY2713" s="24"/>
      <c r="BZ2713" s="24"/>
      <c r="CA2713" s="24"/>
      <c r="CB2713" s="24"/>
      <c r="CC2713" s="24"/>
      <c r="CD2713" s="24"/>
      <c r="CE2713" s="24"/>
      <c r="CF2713" s="24"/>
      <c r="CG2713" s="24"/>
      <c r="CH2713" s="24"/>
      <c r="CI2713" s="24"/>
      <c r="CJ2713" s="24"/>
      <c r="CK2713" s="24"/>
      <c r="CL2713" s="24"/>
      <c r="CO2713" s="24"/>
      <c r="CP2713" s="24"/>
      <c r="CQ2713" s="24"/>
      <c r="CR2713" s="24"/>
      <c r="CS2713" s="24"/>
      <c r="CT2713" s="24"/>
      <c r="CU2713" s="24"/>
      <c r="CV2713" s="24"/>
      <c r="CW2713" s="24"/>
      <c r="CX2713" s="24"/>
      <c r="CY2713" s="24"/>
      <c r="CZ2713" s="24"/>
      <c r="DA2713" s="24"/>
      <c r="DB2713" s="24"/>
      <c r="DC2713" s="24"/>
      <c r="DD2713" s="24"/>
      <c r="DE2713" s="24"/>
      <c r="DF2713" s="24"/>
      <c r="DG2713" s="24"/>
      <c r="DH2713" s="24"/>
      <c r="DI2713" s="24"/>
      <c r="DJ2713" s="24"/>
      <c r="DK2713" s="24"/>
      <c r="DL2713" s="24"/>
    </row>
    <row r="2714" spans="1:116" x14ac:dyDescent="0.4">
      <c r="B2714" t="s">
        <v>332</v>
      </c>
      <c r="D2714" t="s">
        <v>407</v>
      </c>
      <c r="E2714" s="8" t="str">
        <f t="shared" si="5120"/>
        <v>2714 WCAP-IS</v>
      </c>
      <c r="G2714" s="136" t="str">
        <f t="shared" si="5148"/>
        <v>Primary revenue driver</v>
      </c>
      <c r="K2714" s="53"/>
      <c r="L2714" s="53"/>
      <c r="M2714" s="53"/>
      <c r="N2714" s="53"/>
      <c r="O2714" s="53"/>
      <c r="P2714" s="53"/>
      <c r="R2714" s="24"/>
      <c r="S2714" s="179" t="str">
        <f>S2697</f>
        <v>S$16</v>
      </c>
      <c r="T2714" s="179" t="str">
        <f t="shared" ref="T2714:CE2714" si="5149">T2697</f>
        <v>T$16</v>
      </c>
      <c r="U2714" s="179" t="str">
        <f t="shared" si="5149"/>
        <v>U$16</v>
      </c>
      <c r="V2714" s="179" t="str">
        <f t="shared" si="5149"/>
        <v>V$16</v>
      </c>
      <c r="W2714" s="179" t="str">
        <f t="shared" si="5149"/>
        <v>W$16</v>
      </c>
      <c r="X2714" s="179" t="str">
        <f t="shared" si="5149"/>
        <v>X$16</v>
      </c>
      <c r="Y2714" s="179" t="str">
        <f t="shared" si="5149"/>
        <v>Y$16</v>
      </c>
      <c r="Z2714" s="179" t="str">
        <f t="shared" si="5149"/>
        <v>Z$16</v>
      </c>
      <c r="AA2714" s="179" t="str">
        <f t="shared" si="5149"/>
        <v>AA$16</v>
      </c>
      <c r="AB2714" s="179" t="str">
        <f t="shared" si="5149"/>
        <v>AB$16</v>
      </c>
      <c r="AC2714" s="179" t="str">
        <f t="shared" si="5149"/>
        <v>AC$16</v>
      </c>
      <c r="AD2714" s="179" t="str">
        <f t="shared" si="5149"/>
        <v>AD$16</v>
      </c>
      <c r="AE2714" s="179" t="str">
        <f t="shared" si="5149"/>
        <v>AE$16</v>
      </c>
      <c r="AF2714" s="179" t="str">
        <f t="shared" si="5149"/>
        <v>AF$16</v>
      </c>
      <c r="AG2714" s="179" t="str">
        <f t="shared" si="5149"/>
        <v>AG$16</v>
      </c>
      <c r="AH2714" s="179" t="str">
        <f t="shared" si="5149"/>
        <v>AH$16</v>
      </c>
      <c r="AI2714" s="179" t="str">
        <f t="shared" si="5149"/>
        <v>AI$16</v>
      </c>
      <c r="AJ2714" s="179" t="str">
        <f t="shared" si="5149"/>
        <v>AJ$16</v>
      </c>
      <c r="AK2714" s="179" t="str">
        <f t="shared" si="5149"/>
        <v>AK$16</v>
      </c>
      <c r="AL2714" s="179" t="str">
        <f t="shared" si="5149"/>
        <v>AL$16</v>
      </c>
      <c r="AM2714" s="179" t="str">
        <f t="shared" si="5149"/>
        <v>AM$16</v>
      </c>
      <c r="AN2714" s="179" t="str">
        <f t="shared" si="5149"/>
        <v>AN$16</v>
      </c>
      <c r="AO2714" s="179" t="str">
        <f t="shared" si="5149"/>
        <v>AO$16</v>
      </c>
      <c r="AP2714" s="179" t="str">
        <f t="shared" si="5149"/>
        <v>AP$16</v>
      </c>
      <c r="AQ2714" s="179" t="str">
        <f t="shared" si="5149"/>
        <v>AQ$16</v>
      </c>
      <c r="AR2714" s="179" t="str">
        <f t="shared" si="5149"/>
        <v>AR$16</v>
      </c>
      <c r="AS2714" s="179" t="str">
        <f t="shared" si="5149"/>
        <v>AS$16</v>
      </c>
      <c r="AT2714" s="179" t="str">
        <f t="shared" si="5149"/>
        <v>AT$16</v>
      </c>
      <c r="AU2714" s="179" t="str">
        <f t="shared" si="5149"/>
        <v>AU$16</v>
      </c>
      <c r="AV2714" s="179" t="str">
        <f t="shared" si="5149"/>
        <v>AV$16</v>
      </c>
      <c r="AW2714" s="179" t="str">
        <f t="shared" si="5149"/>
        <v>AW$16</v>
      </c>
      <c r="AX2714" s="179" t="str">
        <f t="shared" si="5149"/>
        <v>AX$16</v>
      </c>
      <c r="AY2714" s="179" t="str">
        <f t="shared" si="5149"/>
        <v>AY$16</v>
      </c>
      <c r="AZ2714" s="179" t="str">
        <f t="shared" si="5149"/>
        <v>AZ$16</v>
      </c>
      <c r="BA2714" s="179" t="str">
        <f t="shared" si="5149"/>
        <v>BA$16</v>
      </c>
      <c r="BB2714" s="179" t="str">
        <f t="shared" si="5149"/>
        <v>BB$16</v>
      </c>
      <c r="BC2714" s="179" t="str">
        <f t="shared" si="5149"/>
        <v>BC$16</v>
      </c>
      <c r="BD2714" s="179" t="str">
        <f t="shared" si="5149"/>
        <v>BD$16</v>
      </c>
      <c r="BE2714" s="179" t="str">
        <f t="shared" si="5149"/>
        <v>BE$16</v>
      </c>
      <c r="BF2714" s="179" t="str">
        <f t="shared" si="5149"/>
        <v>BF$16</v>
      </c>
      <c r="BG2714" s="179" t="str">
        <f t="shared" si="5149"/>
        <v>BG$16</v>
      </c>
      <c r="BH2714" s="179" t="str">
        <f t="shared" si="5149"/>
        <v>BH$16</v>
      </c>
      <c r="BI2714" s="179" t="str">
        <f t="shared" si="5149"/>
        <v>BI$16</v>
      </c>
      <c r="BJ2714" s="179" t="str">
        <f t="shared" si="5149"/>
        <v>BJ$16</v>
      </c>
      <c r="BK2714" s="179" t="str">
        <f t="shared" si="5149"/>
        <v>BK$16</v>
      </c>
      <c r="BL2714" s="179" t="str">
        <f t="shared" si="5149"/>
        <v>BL$16</v>
      </c>
      <c r="BM2714" s="179" t="str">
        <f t="shared" si="5149"/>
        <v>BM$16</v>
      </c>
      <c r="BN2714" s="179" t="str">
        <f t="shared" si="5149"/>
        <v>BN$16</v>
      </c>
      <c r="BO2714" s="179" t="str">
        <f t="shared" si="5149"/>
        <v>BO$16</v>
      </c>
      <c r="BP2714" s="179" t="str">
        <f t="shared" si="5149"/>
        <v>BP$16</v>
      </c>
      <c r="BQ2714" s="179" t="str">
        <f t="shared" si="5149"/>
        <v>BQ$16</v>
      </c>
      <c r="BR2714" s="179" t="str">
        <f t="shared" si="5149"/>
        <v>BR$16</v>
      </c>
      <c r="BS2714" s="179" t="str">
        <f t="shared" si="5149"/>
        <v>BS$16</v>
      </c>
      <c r="BT2714" s="179" t="str">
        <f t="shared" si="5149"/>
        <v>BT$16</v>
      </c>
      <c r="BU2714" s="179" t="str">
        <f t="shared" si="5149"/>
        <v>BU$16</v>
      </c>
      <c r="BV2714" s="179" t="str">
        <f t="shared" si="5149"/>
        <v>BV$16</v>
      </c>
      <c r="BW2714" s="179" t="str">
        <f t="shared" si="5149"/>
        <v>BW$16</v>
      </c>
      <c r="BX2714" s="179" t="str">
        <f t="shared" si="5149"/>
        <v>BX$16</v>
      </c>
      <c r="BY2714" s="179" t="str">
        <f t="shared" si="5149"/>
        <v>BY$16</v>
      </c>
      <c r="BZ2714" s="179" t="str">
        <f t="shared" si="5149"/>
        <v>BZ$16</v>
      </c>
      <c r="CA2714" s="179" t="str">
        <f t="shared" si="5149"/>
        <v>CA$16</v>
      </c>
      <c r="CB2714" s="179" t="str">
        <f t="shared" si="5149"/>
        <v>CB$16</v>
      </c>
      <c r="CC2714" s="179" t="str">
        <f t="shared" si="5149"/>
        <v>CC$16</v>
      </c>
      <c r="CD2714" s="179" t="str">
        <f t="shared" si="5149"/>
        <v>CD$16</v>
      </c>
      <c r="CE2714" s="179" t="str">
        <f t="shared" si="5149"/>
        <v>CE$16</v>
      </c>
      <c r="CF2714" s="179" t="str">
        <f t="shared" ref="CF2714:CL2714" si="5150">CF2697</f>
        <v>CF$16</v>
      </c>
      <c r="CG2714" s="179" t="str">
        <f t="shared" si="5150"/>
        <v>CG$16</v>
      </c>
      <c r="CH2714" s="179" t="str">
        <f t="shared" si="5150"/>
        <v>CH$16</v>
      </c>
      <c r="CI2714" s="179" t="str">
        <f t="shared" si="5150"/>
        <v>CI$16</v>
      </c>
      <c r="CJ2714" s="179" t="str">
        <f t="shared" si="5150"/>
        <v>CJ$16</v>
      </c>
      <c r="CK2714" s="179" t="str">
        <f t="shared" si="5150"/>
        <v>CK$16</v>
      </c>
      <c r="CL2714" s="179" t="str">
        <f t="shared" si="5150"/>
        <v>CL$16</v>
      </c>
      <c r="CO2714" s="179" t="str">
        <f t="shared" ref="CO2714:DL2714" si="5151">CO1264</f>
        <v>CO$16</v>
      </c>
      <c r="CP2714" s="179" t="str">
        <f t="shared" si="5151"/>
        <v>CP$16</v>
      </c>
      <c r="CQ2714" s="179" t="str">
        <f t="shared" si="5151"/>
        <v>CQ$16</v>
      </c>
      <c r="CR2714" s="179" t="str">
        <f t="shared" si="5151"/>
        <v>CR$16</v>
      </c>
      <c r="CS2714" s="179" t="str">
        <f t="shared" si="5151"/>
        <v>CS$16</v>
      </c>
      <c r="CT2714" s="179" t="str">
        <f t="shared" si="5151"/>
        <v>CT$16</v>
      </c>
      <c r="CU2714" s="179" t="str">
        <f t="shared" si="5151"/>
        <v>CU$16</v>
      </c>
      <c r="CV2714" s="179" t="str">
        <f t="shared" si="5151"/>
        <v>CV$16</v>
      </c>
      <c r="CW2714" s="179" t="str">
        <f t="shared" si="5151"/>
        <v>CW$16</v>
      </c>
      <c r="CX2714" s="179" t="str">
        <f t="shared" si="5151"/>
        <v>CX$16</v>
      </c>
      <c r="CY2714" s="179" t="str">
        <f t="shared" si="5151"/>
        <v>CY$16</v>
      </c>
      <c r="CZ2714" s="179" t="str">
        <f t="shared" si="5151"/>
        <v>CZ$16</v>
      </c>
      <c r="DA2714" s="179" t="str">
        <f t="shared" si="5151"/>
        <v>DA$16</v>
      </c>
      <c r="DB2714" s="179" t="str">
        <f t="shared" si="5151"/>
        <v>DB$16</v>
      </c>
      <c r="DC2714" s="179" t="str">
        <f t="shared" si="5151"/>
        <v>DC$16</v>
      </c>
      <c r="DD2714" s="179" t="str">
        <f t="shared" si="5151"/>
        <v>DD$16</v>
      </c>
      <c r="DE2714" s="179" t="str">
        <f t="shared" si="5151"/>
        <v>DE$16</v>
      </c>
      <c r="DF2714" s="179" t="str">
        <f t="shared" si="5151"/>
        <v>DF$16</v>
      </c>
      <c r="DG2714" s="179" t="str">
        <f t="shared" si="5151"/>
        <v>DG$16</v>
      </c>
      <c r="DH2714" s="179" t="str">
        <f t="shared" si="5151"/>
        <v>DH$16</v>
      </c>
      <c r="DI2714" s="179" t="str">
        <f t="shared" si="5151"/>
        <v>DI$16</v>
      </c>
      <c r="DJ2714" s="179" t="str">
        <f t="shared" si="5151"/>
        <v>DJ$16</v>
      </c>
      <c r="DK2714" s="179" t="str">
        <f t="shared" si="5151"/>
        <v>DK$16</v>
      </c>
      <c r="DL2714" s="179" t="str">
        <f t="shared" si="5151"/>
        <v>DL$16</v>
      </c>
    </row>
    <row r="2715" spans="1:116" x14ac:dyDescent="0.4">
      <c r="B2715" t="s">
        <v>332</v>
      </c>
      <c r="D2715" t="s">
        <v>407</v>
      </c>
      <c r="E2715" s="8" t="str">
        <f t="shared" si="5120"/>
        <v>2715 WCAP-IS</v>
      </c>
      <c r="G2715" s="136" t="str">
        <f t="shared" si="5148"/>
        <v>Primary volume driver</v>
      </c>
      <c r="H2715" s="56"/>
      <c r="I2715" s="79"/>
      <c r="J2715" s="79"/>
      <c r="K2715" s="15"/>
      <c r="L2715" s="15"/>
      <c r="M2715" s="15"/>
      <c r="N2715" s="15"/>
      <c r="O2715" s="15"/>
      <c r="P2715" s="15"/>
      <c r="R2715" s="15"/>
      <c r="S2715" s="179" t="str">
        <f t="shared" ref="S2715:CD2715" si="5152">S2698</f>
        <v>S$17</v>
      </c>
      <c r="T2715" s="179" t="str">
        <f t="shared" si="5152"/>
        <v>T$17</v>
      </c>
      <c r="U2715" s="179" t="str">
        <f t="shared" si="5152"/>
        <v>U$17</v>
      </c>
      <c r="V2715" s="179" t="str">
        <f t="shared" si="5152"/>
        <v>V$17</v>
      </c>
      <c r="W2715" s="179" t="str">
        <f t="shared" si="5152"/>
        <v>W$17</v>
      </c>
      <c r="X2715" s="179" t="str">
        <f t="shared" si="5152"/>
        <v>X$17</v>
      </c>
      <c r="Y2715" s="179" t="str">
        <f t="shared" si="5152"/>
        <v>Y$17</v>
      </c>
      <c r="Z2715" s="179" t="str">
        <f t="shared" si="5152"/>
        <v>Z$17</v>
      </c>
      <c r="AA2715" s="179" t="str">
        <f t="shared" si="5152"/>
        <v>AA$17</v>
      </c>
      <c r="AB2715" s="179" t="str">
        <f t="shared" si="5152"/>
        <v>AB$17</v>
      </c>
      <c r="AC2715" s="179" t="str">
        <f t="shared" si="5152"/>
        <v>AC$17</v>
      </c>
      <c r="AD2715" s="179" t="str">
        <f t="shared" si="5152"/>
        <v>AD$17</v>
      </c>
      <c r="AE2715" s="179" t="str">
        <f t="shared" si="5152"/>
        <v>AE$17</v>
      </c>
      <c r="AF2715" s="179" t="str">
        <f t="shared" si="5152"/>
        <v>AF$17</v>
      </c>
      <c r="AG2715" s="179" t="str">
        <f t="shared" si="5152"/>
        <v>AG$17</v>
      </c>
      <c r="AH2715" s="179" t="str">
        <f t="shared" si="5152"/>
        <v>AH$17</v>
      </c>
      <c r="AI2715" s="179" t="str">
        <f t="shared" si="5152"/>
        <v>AI$17</v>
      </c>
      <c r="AJ2715" s="179" t="str">
        <f t="shared" si="5152"/>
        <v>AJ$17</v>
      </c>
      <c r="AK2715" s="179" t="str">
        <f t="shared" si="5152"/>
        <v>AK$17</v>
      </c>
      <c r="AL2715" s="179" t="str">
        <f t="shared" si="5152"/>
        <v>AL$17</v>
      </c>
      <c r="AM2715" s="179" t="str">
        <f t="shared" si="5152"/>
        <v>AM$17</v>
      </c>
      <c r="AN2715" s="179" t="str">
        <f t="shared" si="5152"/>
        <v>AN$17</v>
      </c>
      <c r="AO2715" s="179" t="str">
        <f t="shared" si="5152"/>
        <v>AO$17</v>
      </c>
      <c r="AP2715" s="179" t="str">
        <f t="shared" si="5152"/>
        <v>AP$17</v>
      </c>
      <c r="AQ2715" s="179" t="str">
        <f t="shared" si="5152"/>
        <v>AQ$17</v>
      </c>
      <c r="AR2715" s="179" t="str">
        <f t="shared" si="5152"/>
        <v>AR$17</v>
      </c>
      <c r="AS2715" s="179" t="str">
        <f t="shared" si="5152"/>
        <v>AS$17</v>
      </c>
      <c r="AT2715" s="179" t="str">
        <f t="shared" si="5152"/>
        <v>AT$17</v>
      </c>
      <c r="AU2715" s="179" t="str">
        <f t="shared" si="5152"/>
        <v>AU$17</v>
      </c>
      <c r="AV2715" s="179" t="str">
        <f t="shared" si="5152"/>
        <v>AV$17</v>
      </c>
      <c r="AW2715" s="179" t="str">
        <f t="shared" si="5152"/>
        <v>AW$17</v>
      </c>
      <c r="AX2715" s="179" t="str">
        <f t="shared" si="5152"/>
        <v>AX$17</v>
      </c>
      <c r="AY2715" s="179" t="str">
        <f t="shared" si="5152"/>
        <v>AY$17</v>
      </c>
      <c r="AZ2715" s="179" t="str">
        <f t="shared" si="5152"/>
        <v>AZ$17</v>
      </c>
      <c r="BA2715" s="179" t="str">
        <f t="shared" si="5152"/>
        <v>BA$17</v>
      </c>
      <c r="BB2715" s="179" t="str">
        <f t="shared" si="5152"/>
        <v>BB$17</v>
      </c>
      <c r="BC2715" s="179" t="str">
        <f t="shared" si="5152"/>
        <v>BC$17</v>
      </c>
      <c r="BD2715" s="179" t="str">
        <f t="shared" si="5152"/>
        <v>BD$17</v>
      </c>
      <c r="BE2715" s="179" t="str">
        <f t="shared" si="5152"/>
        <v>BE$17</v>
      </c>
      <c r="BF2715" s="179" t="str">
        <f t="shared" si="5152"/>
        <v>BF$17</v>
      </c>
      <c r="BG2715" s="179" t="str">
        <f t="shared" si="5152"/>
        <v>BG$17</v>
      </c>
      <c r="BH2715" s="179" t="str">
        <f t="shared" si="5152"/>
        <v>BH$17</v>
      </c>
      <c r="BI2715" s="179" t="str">
        <f t="shared" si="5152"/>
        <v>BI$17</v>
      </c>
      <c r="BJ2715" s="179" t="str">
        <f t="shared" si="5152"/>
        <v>BJ$17</v>
      </c>
      <c r="BK2715" s="179" t="str">
        <f t="shared" si="5152"/>
        <v>BK$17</v>
      </c>
      <c r="BL2715" s="179" t="str">
        <f t="shared" si="5152"/>
        <v>BL$17</v>
      </c>
      <c r="BM2715" s="179" t="str">
        <f t="shared" si="5152"/>
        <v>BM$17</v>
      </c>
      <c r="BN2715" s="179" t="str">
        <f t="shared" si="5152"/>
        <v>BN$17</v>
      </c>
      <c r="BO2715" s="179" t="str">
        <f t="shared" si="5152"/>
        <v>BO$17</v>
      </c>
      <c r="BP2715" s="179" t="str">
        <f t="shared" si="5152"/>
        <v>BP$17</v>
      </c>
      <c r="BQ2715" s="179" t="str">
        <f t="shared" si="5152"/>
        <v>BQ$17</v>
      </c>
      <c r="BR2715" s="179" t="str">
        <f t="shared" si="5152"/>
        <v>BR$17</v>
      </c>
      <c r="BS2715" s="179" t="str">
        <f t="shared" si="5152"/>
        <v>BS$17</v>
      </c>
      <c r="BT2715" s="179" t="str">
        <f t="shared" si="5152"/>
        <v>BT$17</v>
      </c>
      <c r="BU2715" s="179" t="str">
        <f t="shared" si="5152"/>
        <v>BU$17</v>
      </c>
      <c r="BV2715" s="179" t="str">
        <f t="shared" si="5152"/>
        <v>BV$17</v>
      </c>
      <c r="BW2715" s="179" t="str">
        <f t="shared" si="5152"/>
        <v>BW$17</v>
      </c>
      <c r="BX2715" s="179" t="str">
        <f t="shared" si="5152"/>
        <v>BX$17</v>
      </c>
      <c r="BY2715" s="179" t="str">
        <f t="shared" si="5152"/>
        <v>BY$17</v>
      </c>
      <c r="BZ2715" s="179" t="str">
        <f t="shared" si="5152"/>
        <v>BZ$17</v>
      </c>
      <c r="CA2715" s="179" t="str">
        <f t="shared" si="5152"/>
        <v>CA$17</v>
      </c>
      <c r="CB2715" s="179" t="str">
        <f t="shared" si="5152"/>
        <v>CB$17</v>
      </c>
      <c r="CC2715" s="179" t="str">
        <f t="shared" si="5152"/>
        <v>CC$17</v>
      </c>
      <c r="CD2715" s="179" t="str">
        <f t="shared" si="5152"/>
        <v>CD$17</v>
      </c>
      <c r="CE2715" s="179" t="str">
        <f t="shared" ref="CE2715:CL2715" si="5153">CE2698</f>
        <v>CE$17</v>
      </c>
      <c r="CF2715" s="179" t="str">
        <f t="shared" si="5153"/>
        <v>CF$17</v>
      </c>
      <c r="CG2715" s="179" t="str">
        <f t="shared" si="5153"/>
        <v>CG$17</v>
      </c>
      <c r="CH2715" s="179" t="str">
        <f t="shared" si="5153"/>
        <v>CH$17</v>
      </c>
      <c r="CI2715" s="179" t="str">
        <f t="shared" si="5153"/>
        <v>CI$17</v>
      </c>
      <c r="CJ2715" s="179" t="str">
        <f t="shared" si="5153"/>
        <v>CJ$17</v>
      </c>
      <c r="CK2715" s="179" t="str">
        <f t="shared" si="5153"/>
        <v>CK$17</v>
      </c>
      <c r="CL2715" s="179" t="str">
        <f t="shared" si="5153"/>
        <v>CL$17</v>
      </c>
      <c r="CN2715" s="79"/>
      <c r="CO2715" s="179" t="str">
        <f t="shared" ref="CO2715:DL2715" si="5154">CO1265</f>
        <v>CO$17</v>
      </c>
      <c r="CP2715" s="179" t="str">
        <f t="shared" si="5154"/>
        <v>CP$17</v>
      </c>
      <c r="CQ2715" s="179" t="str">
        <f t="shared" si="5154"/>
        <v>CQ$17</v>
      </c>
      <c r="CR2715" s="179" t="str">
        <f t="shared" si="5154"/>
        <v>CR$17</v>
      </c>
      <c r="CS2715" s="179" t="str">
        <f t="shared" si="5154"/>
        <v>CS$17</v>
      </c>
      <c r="CT2715" s="179" t="str">
        <f t="shared" si="5154"/>
        <v>CT$17</v>
      </c>
      <c r="CU2715" s="179" t="str">
        <f t="shared" si="5154"/>
        <v>CU$17</v>
      </c>
      <c r="CV2715" s="179" t="str">
        <f t="shared" si="5154"/>
        <v>CV$17</v>
      </c>
      <c r="CW2715" s="179" t="str">
        <f t="shared" si="5154"/>
        <v>CW$17</v>
      </c>
      <c r="CX2715" s="179" t="str">
        <f t="shared" si="5154"/>
        <v>CX$17</v>
      </c>
      <c r="CY2715" s="179" t="str">
        <f t="shared" si="5154"/>
        <v>CY$17</v>
      </c>
      <c r="CZ2715" s="179" t="str">
        <f t="shared" si="5154"/>
        <v>CZ$17</v>
      </c>
      <c r="DA2715" s="179" t="str">
        <f t="shared" si="5154"/>
        <v>DA$17</v>
      </c>
      <c r="DB2715" s="179" t="str">
        <f t="shared" si="5154"/>
        <v>DB$17</v>
      </c>
      <c r="DC2715" s="179" t="str">
        <f t="shared" si="5154"/>
        <v>DC$17</v>
      </c>
      <c r="DD2715" s="179" t="str">
        <f t="shared" si="5154"/>
        <v>DD$17</v>
      </c>
      <c r="DE2715" s="179" t="str">
        <f t="shared" si="5154"/>
        <v>DE$17</v>
      </c>
      <c r="DF2715" s="179" t="str">
        <f t="shared" si="5154"/>
        <v>DF$17</v>
      </c>
      <c r="DG2715" s="179" t="str">
        <f t="shared" si="5154"/>
        <v>DG$17</v>
      </c>
      <c r="DH2715" s="179" t="str">
        <f t="shared" si="5154"/>
        <v>DH$17</v>
      </c>
      <c r="DI2715" s="179" t="str">
        <f t="shared" si="5154"/>
        <v>DI$17</v>
      </c>
      <c r="DJ2715" s="179" t="str">
        <f t="shared" si="5154"/>
        <v>DJ$17</v>
      </c>
      <c r="DK2715" s="179" t="str">
        <f t="shared" si="5154"/>
        <v>DK$17</v>
      </c>
      <c r="DL2715" s="179" t="str">
        <f t="shared" si="5154"/>
        <v>DL$17</v>
      </c>
    </row>
    <row r="2716" spans="1:116" x14ac:dyDescent="0.4">
      <c r="B2716" t="s">
        <v>332</v>
      </c>
      <c r="D2716" t="s">
        <v>407</v>
      </c>
      <c r="E2716" s="8" t="str">
        <f t="shared" si="5120"/>
        <v>2716 WCAP-IS</v>
      </c>
      <c r="G2716" s="191" t="str">
        <f>G2703</f>
        <v>Simple accounts payble - IS driven:</v>
      </c>
      <c r="H2716" s="12"/>
      <c r="I2716" s="60"/>
      <c r="J2716" s="60"/>
      <c r="K2716" s="15"/>
      <c r="L2716" s="15"/>
      <c r="M2716" s="15"/>
      <c r="N2716" s="15"/>
      <c r="O2716" s="15"/>
      <c r="P2716" s="15"/>
      <c r="R2716" s="15"/>
      <c r="S2716" s="179">
        <f t="shared" ref="S2716:CD2716" si="5155">S2699</f>
        <v>0</v>
      </c>
      <c r="T2716" s="179">
        <f t="shared" si="5155"/>
        <v>0</v>
      </c>
      <c r="U2716" s="179">
        <f t="shared" si="5155"/>
        <v>0</v>
      </c>
      <c r="V2716" s="179">
        <f t="shared" si="5155"/>
        <v>0</v>
      </c>
      <c r="W2716" s="179">
        <f t="shared" si="5155"/>
        <v>0</v>
      </c>
      <c r="X2716" s="179">
        <f t="shared" si="5155"/>
        <v>0</v>
      </c>
      <c r="Y2716" s="179">
        <f t="shared" si="5155"/>
        <v>0</v>
      </c>
      <c r="Z2716" s="179">
        <f t="shared" si="5155"/>
        <v>0</v>
      </c>
      <c r="AA2716" s="179">
        <f t="shared" si="5155"/>
        <v>0</v>
      </c>
      <c r="AB2716" s="179">
        <f t="shared" si="5155"/>
        <v>0</v>
      </c>
      <c r="AC2716" s="179">
        <f t="shared" si="5155"/>
        <v>0</v>
      </c>
      <c r="AD2716" s="179">
        <f t="shared" si="5155"/>
        <v>0</v>
      </c>
      <c r="AE2716" s="179">
        <f t="shared" si="5155"/>
        <v>0</v>
      </c>
      <c r="AF2716" s="179">
        <f t="shared" si="5155"/>
        <v>0</v>
      </c>
      <c r="AG2716" s="179">
        <f t="shared" si="5155"/>
        <v>0</v>
      </c>
      <c r="AH2716" s="179">
        <f t="shared" si="5155"/>
        <v>0</v>
      </c>
      <c r="AI2716" s="179">
        <f t="shared" si="5155"/>
        <v>0</v>
      </c>
      <c r="AJ2716" s="179">
        <f t="shared" si="5155"/>
        <v>0</v>
      </c>
      <c r="AK2716" s="179">
        <f t="shared" si="5155"/>
        <v>0</v>
      </c>
      <c r="AL2716" s="179">
        <f t="shared" si="5155"/>
        <v>0</v>
      </c>
      <c r="AM2716" s="179">
        <f t="shared" si="5155"/>
        <v>0</v>
      </c>
      <c r="AN2716" s="179">
        <f t="shared" si="5155"/>
        <v>0</v>
      </c>
      <c r="AO2716" s="179">
        <f t="shared" si="5155"/>
        <v>0</v>
      </c>
      <c r="AP2716" s="179">
        <f t="shared" si="5155"/>
        <v>0</v>
      </c>
      <c r="AQ2716" s="179">
        <f t="shared" si="5155"/>
        <v>0</v>
      </c>
      <c r="AR2716" s="179">
        <f t="shared" si="5155"/>
        <v>0</v>
      </c>
      <c r="AS2716" s="179">
        <f t="shared" si="5155"/>
        <v>0</v>
      </c>
      <c r="AT2716" s="179">
        <f t="shared" si="5155"/>
        <v>0</v>
      </c>
      <c r="AU2716" s="179">
        <f t="shared" si="5155"/>
        <v>0</v>
      </c>
      <c r="AV2716" s="179">
        <f t="shared" si="5155"/>
        <v>0</v>
      </c>
      <c r="AW2716" s="179">
        <f t="shared" si="5155"/>
        <v>0</v>
      </c>
      <c r="AX2716" s="179">
        <f t="shared" si="5155"/>
        <v>0</v>
      </c>
      <c r="AY2716" s="179">
        <f t="shared" si="5155"/>
        <v>0</v>
      </c>
      <c r="AZ2716" s="179">
        <f t="shared" si="5155"/>
        <v>0</v>
      </c>
      <c r="BA2716" s="179">
        <f t="shared" si="5155"/>
        <v>0</v>
      </c>
      <c r="BB2716" s="179">
        <f t="shared" si="5155"/>
        <v>0</v>
      </c>
      <c r="BC2716" s="179">
        <f t="shared" si="5155"/>
        <v>0</v>
      </c>
      <c r="BD2716" s="179">
        <f t="shared" si="5155"/>
        <v>0</v>
      </c>
      <c r="BE2716" s="179">
        <f t="shared" si="5155"/>
        <v>0</v>
      </c>
      <c r="BF2716" s="179">
        <f t="shared" si="5155"/>
        <v>0</v>
      </c>
      <c r="BG2716" s="179">
        <f t="shared" si="5155"/>
        <v>0</v>
      </c>
      <c r="BH2716" s="179">
        <f t="shared" si="5155"/>
        <v>0</v>
      </c>
      <c r="BI2716" s="179">
        <f t="shared" si="5155"/>
        <v>0</v>
      </c>
      <c r="BJ2716" s="179">
        <f t="shared" si="5155"/>
        <v>0</v>
      </c>
      <c r="BK2716" s="179">
        <f t="shared" si="5155"/>
        <v>0</v>
      </c>
      <c r="BL2716" s="179">
        <f t="shared" si="5155"/>
        <v>0</v>
      </c>
      <c r="BM2716" s="179">
        <f t="shared" si="5155"/>
        <v>0</v>
      </c>
      <c r="BN2716" s="179">
        <f t="shared" si="5155"/>
        <v>0</v>
      </c>
      <c r="BO2716" s="179">
        <f t="shared" si="5155"/>
        <v>0</v>
      </c>
      <c r="BP2716" s="179">
        <f t="shared" si="5155"/>
        <v>0</v>
      </c>
      <c r="BQ2716" s="179">
        <f t="shared" si="5155"/>
        <v>0</v>
      </c>
      <c r="BR2716" s="179">
        <f t="shared" si="5155"/>
        <v>0</v>
      </c>
      <c r="BS2716" s="179">
        <f t="shared" si="5155"/>
        <v>0</v>
      </c>
      <c r="BT2716" s="179">
        <f t="shared" si="5155"/>
        <v>0</v>
      </c>
      <c r="BU2716" s="179">
        <f t="shared" si="5155"/>
        <v>0</v>
      </c>
      <c r="BV2716" s="179">
        <f t="shared" si="5155"/>
        <v>0</v>
      </c>
      <c r="BW2716" s="179">
        <f t="shared" si="5155"/>
        <v>0</v>
      </c>
      <c r="BX2716" s="179">
        <f t="shared" si="5155"/>
        <v>0</v>
      </c>
      <c r="BY2716" s="179">
        <f t="shared" si="5155"/>
        <v>0</v>
      </c>
      <c r="BZ2716" s="179">
        <f t="shared" si="5155"/>
        <v>0</v>
      </c>
      <c r="CA2716" s="179">
        <f t="shared" si="5155"/>
        <v>0</v>
      </c>
      <c r="CB2716" s="179">
        <f t="shared" si="5155"/>
        <v>0</v>
      </c>
      <c r="CC2716" s="179">
        <f t="shared" si="5155"/>
        <v>0</v>
      </c>
      <c r="CD2716" s="179">
        <f t="shared" si="5155"/>
        <v>0</v>
      </c>
      <c r="CE2716" s="179">
        <f t="shared" ref="CE2716:CL2716" si="5156">CE2699</f>
        <v>0</v>
      </c>
      <c r="CF2716" s="179">
        <f t="shared" si="5156"/>
        <v>0</v>
      </c>
      <c r="CG2716" s="179">
        <f t="shared" si="5156"/>
        <v>0</v>
      </c>
      <c r="CH2716" s="179">
        <f t="shared" si="5156"/>
        <v>0</v>
      </c>
      <c r="CI2716" s="179">
        <f t="shared" si="5156"/>
        <v>0</v>
      </c>
      <c r="CJ2716" s="179">
        <f t="shared" si="5156"/>
        <v>0</v>
      </c>
      <c r="CK2716" s="179">
        <f t="shared" si="5156"/>
        <v>0</v>
      </c>
      <c r="CL2716" s="179">
        <f t="shared" si="5156"/>
        <v>0</v>
      </c>
      <c r="CN2716" s="60"/>
      <c r="CO2716" s="179" t="e">
        <f>#REF!</f>
        <v>#REF!</v>
      </c>
      <c r="CP2716" s="179" t="e">
        <f>#REF!</f>
        <v>#REF!</v>
      </c>
      <c r="CQ2716" s="179" t="e">
        <f>#REF!</f>
        <v>#REF!</v>
      </c>
      <c r="CR2716" s="179" t="e">
        <f>#REF!</f>
        <v>#REF!</v>
      </c>
      <c r="CS2716" s="179" t="e">
        <f>#REF!</f>
        <v>#REF!</v>
      </c>
      <c r="CT2716" s="179" t="e">
        <f>#REF!</f>
        <v>#REF!</v>
      </c>
      <c r="CU2716" s="179" t="e">
        <f>#REF!</f>
        <v>#REF!</v>
      </c>
      <c r="CV2716" s="179" t="e">
        <f>#REF!</f>
        <v>#REF!</v>
      </c>
      <c r="CW2716" s="179" t="e">
        <f>#REF!</f>
        <v>#REF!</v>
      </c>
      <c r="CX2716" s="179" t="e">
        <f>#REF!</f>
        <v>#REF!</v>
      </c>
      <c r="CY2716" s="179" t="e">
        <f>#REF!</f>
        <v>#REF!</v>
      </c>
      <c r="CZ2716" s="179" t="e">
        <f>#REF!</f>
        <v>#REF!</v>
      </c>
      <c r="DA2716" s="179" t="e">
        <f>#REF!</f>
        <v>#REF!</v>
      </c>
      <c r="DB2716" s="179" t="e">
        <f>#REF!</f>
        <v>#REF!</v>
      </c>
      <c r="DC2716" s="179" t="e">
        <f>#REF!</f>
        <v>#REF!</v>
      </c>
      <c r="DD2716" s="179" t="e">
        <f>#REF!</f>
        <v>#REF!</v>
      </c>
      <c r="DE2716" s="179" t="e">
        <f>#REF!</f>
        <v>#REF!</v>
      </c>
      <c r="DF2716" s="179" t="e">
        <f>#REF!</f>
        <v>#REF!</v>
      </c>
      <c r="DG2716" s="179" t="e">
        <f>#REF!</f>
        <v>#REF!</v>
      </c>
      <c r="DH2716" s="179" t="e">
        <f>#REF!</f>
        <v>#REF!</v>
      </c>
      <c r="DI2716" s="179" t="e">
        <f>#REF!</f>
        <v>#REF!</v>
      </c>
      <c r="DJ2716" s="179" t="e">
        <f>#REF!</f>
        <v>#REF!</v>
      </c>
      <c r="DK2716" s="179" t="e">
        <f>#REF!</f>
        <v>#REF!</v>
      </c>
      <c r="DL2716" s="179" t="e">
        <f>#REF!</f>
        <v>#REF!</v>
      </c>
    </row>
    <row r="2717" spans="1:116" x14ac:dyDescent="0.4">
      <c r="B2717" t="s">
        <v>332</v>
      </c>
      <c r="D2717" t="s">
        <v>407</v>
      </c>
      <c r="E2717" s="8" t="str">
        <f t="shared" si="5120"/>
        <v>2717 WCAP-IS</v>
      </c>
      <c r="G2717" s="191" t="str">
        <f>SUBSTITUTE(TRIM(MID(G2703, SEARCH("-", G2703) + 1, LEN(G2703))),":","")</f>
        <v>IS driven</v>
      </c>
      <c r="H2717" s="12"/>
      <c r="I2717" s="60"/>
      <c r="J2717" s="60"/>
      <c r="K2717" s="15"/>
      <c r="L2717" s="15"/>
      <c r="M2717" s="15"/>
      <c r="N2717" s="15"/>
      <c r="O2717" s="15"/>
      <c r="P2717" s="15"/>
      <c r="R2717" s="15"/>
      <c r="CN2717" s="60"/>
      <c r="CO2717" s="8"/>
      <c r="CP2717" s="8"/>
      <c r="CQ2717" s="8"/>
      <c r="CR2717" s="8"/>
      <c r="CS2717" s="8"/>
      <c r="CT2717" s="8"/>
      <c r="CU2717" s="8"/>
      <c r="CV2717" s="8"/>
      <c r="CW2717" s="8"/>
      <c r="CX2717" s="8"/>
      <c r="CY2717" s="8"/>
      <c r="CZ2717" s="8"/>
      <c r="DA2717" s="8"/>
      <c r="DB2717" s="8"/>
      <c r="DC2717" s="8"/>
      <c r="DD2717" s="8"/>
      <c r="DE2717" s="8"/>
      <c r="DF2717" s="8"/>
      <c r="DG2717" s="8"/>
      <c r="DH2717" s="8"/>
      <c r="DI2717" s="8"/>
      <c r="DJ2717" s="8"/>
      <c r="DK2717" s="8"/>
      <c r="DL2717" s="8"/>
    </row>
    <row r="2718" spans="1:116" x14ac:dyDescent="0.4">
      <c r="B2718" t="s">
        <v>332</v>
      </c>
      <c r="D2718" t="s">
        <v>407</v>
      </c>
      <c r="E2718" s="8" t="str">
        <f t="shared" si="5120"/>
        <v>2718 WCAP-IS</v>
      </c>
      <c r="G2718" s="136" t="str">
        <f t="shared" si="5148"/>
        <v>Secondary revenue driver</v>
      </c>
      <c r="H2718" s="12"/>
      <c r="I2718" s="60"/>
      <c r="J2718" s="60"/>
      <c r="K2718" s="15"/>
      <c r="L2718" s="15"/>
      <c r="M2718" s="15"/>
      <c r="N2718" s="15"/>
      <c r="O2718" s="15"/>
      <c r="P2718" s="15"/>
      <c r="R2718" s="15"/>
      <c r="S2718" s="212" t="str">
        <f>ADDRESS(ROW(S2708),COLUMN(S2708),2)</f>
        <v>S$2708</v>
      </c>
      <c r="T2718" s="212" t="str">
        <f t="shared" ref="T2718:CE2718" si="5157">ADDRESS(ROW(T2708),COLUMN(T2708),2)</f>
        <v>T$2708</v>
      </c>
      <c r="U2718" s="212" t="str">
        <f t="shared" si="5157"/>
        <v>U$2708</v>
      </c>
      <c r="V2718" s="212" t="str">
        <f t="shared" si="5157"/>
        <v>V$2708</v>
      </c>
      <c r="W2718" s="212" t="str">
        <f t="shared" si="5157"/>
        <v>W$2708</v>
      </c>
      <c r="X2718" s="212" t="str">
        <f t="shared" si="5157"/>
        <v>X$2708</v>
      </c>
      <c r="Y2718" s="212" t="str">
        <f t="shared" si="5157"/>
        <v>Y$2708</v>
      </c>
      <c r="Z2718" s="212" t="str">
        <f t="shared" si="5157"/>
        <v>Z$2708</v>
      </c>
      <c r="AA2718" s="212" t="str">
        <f t="shared" si="5157"/>
        <v>AA$2708</v>
      </c>
      <c r="AB2718" s="212" t="str">
        <f t="shared" si="5157"/>
        <v>AB$2708</v>
      </c>
      <c r="AC2718" s="212" t="str">
        <f t="shared" si="5157"/>
        <v>AC$2708</v>
      </c>
      <c r="AD2718" s="212" t="str">
        <f t="shared" si="5157"/>
        <v>AD$2708</v>
      </c>
      <c r="AE2718" s="212" t="str">
        <f t="shared" si="5157"/>
        <v>AE$2708</v>
      </c>
      <c r="AF2718" s="212" t="str">
        <f t="shared" si="5157"/>
        <v>AF$2708</v>
      </c>
      <c r="AG2718" s="212" t="str">
        <f t="shared" si="5157"/>
        <v>AG$2708</v>
      </c>
      <c r="AH2718" s="212" t="str">
        <f t="shared" si="5157"/>
        <v>AH$2708</v>
      </c>
      <c r="AI2718" s="212" t="str">
        <f t="shared" si="5157"/>
        <v>AI$2708</v>
      </c>
      <c r="AJ2718" s="212" t="str">
        <f t="shared" si="5157"/>
        <v>AJ$2708</v>
      </c>
      <c r="AK2718" s="212" t="str">
        <f t="shared" si="5157"/>
        <v>AK$2708</v>
      </c>
      <c r="AL2718" s="212" t="str">
        <f t="shared" si="5157"/>
        <v>AL$2708</v>
      </c>
      <c r="AM2718" s="212" t="str">
        <f t="shared" si="5157"/>
        <v>AM$2708</v>
      </c>
      <c r="AN2718" s="212" t="str">
        <f t="shared" si="5157"/>
        <v>AN$2708</v>
      </c>
      <c r="AO2718" s="212" t="str">
        <f t="shared" si="5157"/>
        <v>AO$2708</v>
      </c>
      <c r="AP2718" s="212" t="str">
        <f t="shared" si="5157"/>
        <v>AP$2708</v>
      </c>
      <c r="AQ2718" s="212" t="str">
        <f t="shared" si="5157"/>
        <v>AQ$2708</v>
      </c>
      <c r="AR2718" s="212" t="str">
        <f t="shared" si="5157"/>
        <v>AR$2708</v>
      </c>
      <c r="AS2718" s="212" t="str">
        <f t="shared" si="5157"/>
        <v>AS$2708</v>
      </c>
      <c r="AT2718" s="212" t="str">
        <f t="shared" si="5157"/>
        <v>AT$2708</v>
      </c>
      <c r="AU2718" s="212" t="str">
        <f t="shared" si="5157"/>
        <v>AU$2708</v>
      </c>
      <c r="AV2718" s="212" t="str">
        <f t="shared" si="5157"/>
        <v>AV$2708</v>
      </c>
      <c r="AW2718" s="212" t="str">
        <f t="shared" si="5157"/>
        <v>AW$2708</v>
      </c>
      <c r="AX2718" s="212" t="str">
        <f t="shared" si="5157"/>
        <v>AX$2708</v>
      </c>
      <c r="AY2718" s="212" t="str">
        <f t="shared" si="5157"/>
        <v>AY$2708</v>
      </c>
      <c r="AZ2718" s="212" t="str">
        <f t="shared" si="5157"/>
        <v>AZ$2708</v>
      </c>
      <c r="BA2718" s="212" t="str">
        <f t="shared" si="5157"/>
        <v>BA$2708</v>
      </c>
      <c r="BB2718" s="212" t="str">
        <f t="shared" si="5157"/>
        <v>BB$2708</v>
      </c>
      <c r="BC2718" s="212" t="str">
        <f t="shared" si="5157"/>
        <v>BC$2708</v>
      </c>
      <c r="BD2718" s="212" t="str">
        <f t="shared" si="5157"/>
        <v>BD$2708</v>
      </c>
      <c r="BE2718" s="212" t="str">
        <f t="shared" si="5157"/>
        <v>BE$2708</v>
      </c>
      <c r="BF2718" s="212" t="str">
        <f t="shared" si="5157"/>
        <v>BF$2708</v>
      </c>
      <c r="BG2718" s="212" t="str">
        <f t="shared" si="5157"/>
        <v>BG$2708</v>
      </c>
      <c r="BH2718" s="212" t="str">
        <f t="shared" si="5157"/>
        <v>BH$2708</v>
      </c>
      <c r="BI2718" s="212" t="str">
        <f t="shared" si="5157"/>
        <v>BI$2708</v>
      </c>
      <c r="BJ2718" s="212" t="str">
        <f t="shared" si="5157"/>
        <v>BJ$2708</v>
      </c>
      <c r="BK2718" s="212" t="str">
        <f t="shared" si="5157"/>
        <v>BK$2708</v>
      </c>
      <c r="BL2718" s="212" t="str">
        <f t="shared" si="5157"/>
        <v>BL$2708</v>
      </c>
      <c r="BM2718" s="212" t="str">
        <f t="shared" si="5157"/>
        <v>BM$2708</v>
      </c>
      <c r="BN2718" s="212" t="str">
        <f t="shared" si="5157"/>
        <v>BN$2708</v>
      </c>
      <c r="BO2718" s="212" t="str">
        <f t="shared" si="5157"/>
        <v>BO$2708</v>
      </c>
      <c r="BP2718" s="212" t="str">
        <f t="shared" si="5157"/>
        <v>BP$2708</v>
      </c>
      <c r="BQ2718" s="212" t="str">
        <f t="shared" si="5157"/>
        <v>BQ$2708</v>
      </c>
      <c r="BR2718" s="212" t="str">
        <f t="shared" si="5157"/>
        <v>BR$2708</v>
      </c>
      <c r="BS2718" s="212" t="str">
        <f t="shared" si="5157"/>
        <v>BS$2708</v>
      </c>
      <c r="BT2718" s="212" t="str">
        <f t="shared" si="5157"/>
        <v>BT$2708</v>
      </c>
      <c r="BU2718" s="212" t="str">
        <f t="shared" si="5157"/>
        <v>BU$2708</v>
      </c>
      <c r="BV2718" s="212" t="str">
        <f t="shared" si="5157"/>
        <v>BV$2708</v>
      </c>
      <c r="BW2718" s="212" t="str">
        <f t="shared" si="5157"/>
        <v>BW$2708</v>
      </c>
      <c r="BX2718" s="212" t="str">
        <f t="shared" si="5157"/>
        <v>BX$2708</v>
      </c>
      <c r="BY2718" s="212" t="str">
        <f t="shared" si="5157"/>
        <v>BY$2708</v>
      </c>
      <c r="BZ2718" s="212" t="str">
        <f t="shared" si="5157"/>
        <v>BZ$2708</v>
      </c>
      <c r="CA2718" s="212" t="str">
        <f t="shared" si="5157"/>
        <v>CA$2708</v>
      </c>
      <c r="CB2718" s="212" t="str">
        <f t="shared" si="5157"/>
        <v>CB$2708</v>
      </c>
      <c r="CC2718" s="212" t="str">
        <f t="shared" si="5157"/>
        <v>CC$2708</v>
      </c>
      <c r="CD2718" s="212" t="str">
        <f t="shared" si="5157"/>
        <v>CD$2708</v>
      </c>
      <c r="CE2718" s="212" t="str">
        <f t="shared" si="5157"/>
        <v>CE$2708</v>
      </c>
      <c r="CF2718" s="212" t="str">
        <f t="shared" ref="CF2718:CL2718" si="5158">ADDRESS(ROW(CF2708),COLUMN(CF2708),2)</f>
        <v>CF$2708</v>
      </c>
      <c r="CG2718" s="212" t="str">
        <f t="shared" si="5158"/>
        <v>CG$2708</v>
      </c>
      <c r="CH2718" s="212" t="str">
        <f t="shared" si="5158"/>
        <v>CH$2708</v>
      </c>
      <c r="CI2718" s="212" t="str">
        <f t="shared" si="5158"/>
        <v>CI$2708</v>
      </c>
      <c r="CJ2718" s="212" t="str">
        <f t="shared" si="5158"/>
        <v>CJ$2708</v>
      </c>
      <c r="CK2718" s="212" t="str">
        <f t="shared" si="5158"/>
        <v>CK$2708</v>
      </c>
      <c r="CL2718" s="212" t="str">
        <f t="shared" si="5158"/>
        <v>CL$2708</v>
      </c>
      <c r="CN2718" s="60"/>
      <c r="CO2718" s="212" t="str">
        <f t="shared" ref="CO2718:DL2718" si="5159">ADDRESS(ROW(CO1284),COLUMN(CO1284),2)</f>
        <v>CO$1284</v>
      </c>
      <c r="CP2718" s="212" t="str">
        <f t="shared" si="5159"/>
        <v>CP$1284</v>
      </c>
      <c r="CQ2718" s="212" t="str">
        <f t="shared" si="5159"/>
        <v>CQ$1284</v>
      </c>
      <c r="CR2718" s="212" t="str">
        <f t="shared" si="5159"/>
        <v>CR$1284</v>
      </c>
      <c r="CS2718" s="212" t="str">
        <f t="shared" si="5159"/>
        <v>CS$1284</v>
      </c>
      <c r="CT2718" s="212" t="str">
        <f t="shared" si="5159"/>
        <v>CT$1284</v>
      </c>
      <c r="CU2718" s="212" t="str">
        <f t="shared" si="5159"/>
        <v>CU$1284</v>
      </c>
      <c r="CV2718" s="212" t="str">
        <f t="shared" si="5159"/>
        <v>CV$1284</v>
      </c>
      <c r="CW2718" s="212" t="str">
        <f t="shared" si="5159"/>
        <v>CW$1284</v>
      </c>
      <c r="CX2718" s="212" t="str">
        <f t="shared" si="5159"/>
        <v>CX$1284</v>
      </c>
      <c r="CY2718" s="212" t="str">
        <f t="shared" si="5159"/>
        <v>CY$1284</v>
      </c>
      <c r="CZ2718" s="212" t="str">
        <f t="shared" si="5159"/>
        <v>CZ$1284</v>
      </c>
      <c r="DA2718" s="212" t="str">
        <f t="shared" si="5159"/>
        <v>DA$1284</v>
      </c>
      <c r="DB2718" s="212" t="str">
        <f t="shared" si="5159"/>
        <v>DB$1284</v>
      </c>
      <c r="DC2718" s="212" t="str">
        <f t="shared" si="5159"/>
        <v>DC$1284</v>
      </c>
      <c r="DD2718" s="212" t="str">
        <f t="shared" si="5159"/>
        <v>DD$1284</v>
      </c>
      <c r="DE2718" s="212" t="str">
        <f t="shared" si="5159"/>
        <v>DE$1284</v>
      </c>
      <c r="DF2718" s="212" t="str">
        <f t="shared" si="5159"/>
        <v>DF$1284</v>
      </c>
      <c r="DG2718" s="212" t="str">
        <f t="shared" si="5159"/>
        <v>DG$1284</v>
      </c>
      <c r="DH2718" s="212" t="str">
        <f t="shared" si="5159"/>
        <v>DH$1284</v>
      </c>
      <c r="DI2718" s="212" t="str">
        <f t="shared" si="5159"/>
        <v>DI$1284</v>
      </c>
      <c r="DJ2718" s="212" t="str">
        <f t="shared" si="5159"/>
        <v>DJ$1284</v>
      </c>
      <c r="DK2718" s="212" t="str">
        <f t="shared" si="5159"/>
        <v>DK$1284</v>
      </c>
      <c r="DL2718" s="212" t="str">
        <f t="shared" si="5159"/>
        <v>DL$1284</v>
      </c>
    </row>
    <row r="2719" spans="1:116" x14ac:dyDescent="0.4">
      <c r="B2719" t="s">
        <v>332</v>
      </c>
      <c r="D2719" t="s">
        <v>407</v>
      </c>
      <c r="E2719" s="8" t="str">
        <f t="shared" ref="E2719" si="5160">ROW()&amp;" "&amp;D2719</f>
        <v>2719 WCAP-IS</v>
      </c>
      <c r="G2719" s="136" t="str">
        <f t="shared" si="5148"/>
        <v>Secondary volume driver</v>
      </c>
      <c r="H2719" s="12"/>
      <c r="I2719" s="60"/>
      <c r="J2719" s="60"/>
      <c r="K2719" s="15"/>
      <c r="L2719" s="15"/>
      <c r="M2719" s="15"/>
      <c r="N2719" s="15"/>
      <c r="O2719" s="15"/>
      <c r="P2719" s="15"/>
      <c r="R2719" s="15"/>
      <c r="S2719" s="212" t="str">
        <f>ADDRESS(ROW(S2707),COLUMN(S2707),2)</f>
        <v>S$2707</v>
      </c>
      <c r="T2719" s="212" t="str">
        <f t="shared" ref="T2719:CE2719" si="5161">ADDRESS(ROW(T2707),COLUMN(T2707),2)</f>
        <v>T$2707</v>
      </c>
      <c r="U2719" s="212" t="str">
        <f t="shared" si="5161"/>
        <v>U$2707</v>
      </c>
      <c r="V2719" s="212" t="str">
        <f t="shared" si="5161"/>
        <v>V$2707</v>
      </c>
      <c r="W2719" s="212" t="str">
        <f t="shared" si="5161"/>
        <v>W$2707</v>
      </c>
      <c r="X2719" s="212" t="str">
        <f t="shared" si="5161"/>
        <v>X$2707</v>
      </c>
      <c r="Y2719" s="212" t="str">
        <f t="shared" si="5161"/>
        <v>Y$2707</v>
      </c>
      <c r="Z2719" s="212" t="str">
        <f t="shared" si="5161"/>
        <v>Z$2707</v>
      </c>
      <c r="AA2719" s="212" t="str">
        <f t="shared" si="5161"/>
        <v>AA$2707</v>
      </c>
      <c r="AB2719" s="212" t="str">
        <f t="shared" si="5161"/>
        <v>AB$2707</v>
      </c>
      <c r="AC2719" s="212" t="str">
        <f t="shared" si="5161"/>
        <v>AC$2707</v>
      </c>
      <c r="AD2719" s="212" t="str">
        <f t="shared" si="5161"/>
        <v>AD$2707</v>
      </c>
      <c r="AE2719" s="212" t="str">
        <f t="shared" si="5161"/>
        <v>AE$2707</v>
      </c>
      <c r="AF2719" s="212" t="str">
        <f t="shared" si="5161"/>
        <v>AF$2707</v>
      </c>
      <c r="AG2719" s="212" t="str">
        <f t="shared" si="5161"/>
        <v>AG$2707</v>
      </c>
      <c r="AH2719" s="212" t="str">
        <f t="shared" si="5161"/>
        <v>AH$2707</v>
      </c>
      <c r="AI2719" s="212" t="str">
        <f t="shared" si="5161"/>
        <v>AI$2707</v>
      </c>
      <c r="AJ2719" s="212" t="str">
        <f t="shared" si="5161"/>
        <v>AJ$2707</v>
      </c>
      <c r="AK2719" s="212" t="str">
        <f t="shared" si="5161"/>
        <v>AK$2707</v>
      </c>
      <c r="AL2719" s="212" t="str">
        <f t="shared" si="5161"/>
        <v>AL$2707</v>
      </c>
      <c r="AM2719" s="212" t="str">
        <f t="shared" si="5161"/>
        <v>AM$2707</v>
      </c>
      <c r="AN2719" s="212" t="str">
        <f t="shared" si="5161"/>
        <v>AN$2707</v>
      </c>
      <c r="AO2719" s="212" t="str">
        <f t="shared" si="5161"/>
        <v>AO$2707</v>
      </c>
      <c r="AP2719" s="212" t="str">
        <f t="shared" si="5161"/>
        <v>AP$2707</v>
      </c>
      <c r="AQ2719" s="212" t="str">
        <f t="shared" si="5161"/>
        <v>AQ$2707</v>
      </c>
      <c r="AR2719" s="212" t="str">
        <f t="shared" si="5161"/>
        <v>AR$2707</v>
      </c>
      <c r="AS2719" s="212" t="str">
        <f t="shared" si="5161"/>
        <v>AS$2707</v>
      </c>
      <c r="AT2719" s="212" t="str">
        <f t="shared" si="5161"/>
        <v>AT$2707</v>
      </c>
      <c r="AU2719" s="212" t="str">
        <f t="shared" si="5161"/>
        <v>AU$2707</v>
      </c>
      <c r="AV2719" s="212" t="str">
        <f t="shared" si="5161"/>
        <v>AV$2707</v>
      </c>
      <c r="AW2719" s="212" t="str">
        <f t="shared" si="5161"/>
        <v>AW$2707</v>
      </c>
      <c r="AX2719" s="212" t="str">
        <f t="shared" si="5161"/>
        <v>AX$2707</v>
      </c>
      <c r="AY2719" s="212" t="str">
        <f t="shared" si="5161"/>
        <v>AY$2707</v>
      </c>
      <c r="AZ2719" s="212" t="str">
        <f t="shared" si="5161"/>
        <v>AZ$2707</v>
      </c>
      <c r="BA2719" s="212" t="str">
        <f t="shared" si="5161"/>
        <v>BA$2707</v>
      </c>
      <c r="BB2719" s="212" t="str">
        <f t="shared" si="5161"/>
        <v>BB$2707</v>
      </c>
      <c r="BC2719" s="212" t="str">
        <f t="shared" si="5161"/>
        <v>BC$2707</v>
      </c>
      <c r="BD2719" s="212" t="str">
        <f t="shared" si="5161"/>
        <v>BD$2707</v>
      </c>
      <c r="BE2719" s="212" t="str">
        <f t="shared" si="5161"/>
        <v>BE$2707</v>
      </c>
      <c r="BF2719" s="212" t="str">
        <f t="shared" si="5161"/>
        <v>BF$2707</v>
      </c>
      <c r="BG2719" s="212" t="str">
        <f t="shared" si="5161"/>
        <v>BG$2707</v>
      </c>
      <c r="BH2719" s="212" t="str">
        <f t="shared" si="5161"/>
        <v>BH$2707</v>
      </c>
      <c r="BI2719" s="212" t="str">
        <f t="shared" si="5161"/>
        <v>BI$2707</v>
      </c>
      <c r="BJ2719" s="212" t="str">
        <f t="shared" si="5161"/>
        <v>BJ$2707</v>
      </c>
      <c r="BK2719" s="212" t="str">
        <f t="shared" si="5161"/>
        <v>BK$2707</v>
      </c>
      <c r="BL2719" s="212" t="str">
        <f t="shared" si="5161"/>
        <v>BL$2707</v>
      </c>
      <c r="BM2719" s="212" t="str">
        <f t="shared" si="5161"/>
        <v>BM$2707</v>
      </c>
      <c r="BN2719" s="212" t="str">
        <f t="shared" si="5161"/>
        <v>BN$2707</v>
      </c>
      <c r="BO2719" s="212" t="str">
        <f t="shared" si="5161"/>
        <v>BO$2707</v>
      </c>
      <c r="BP2719" s="212" t="str">
        <f t="shared" si="5161"/>
        <v>BP$2707</v>
      </c>
      <c r="BQ2719" s="212" t="str">
        <f t="shared" si="5161"/>
        <v>BQ$2707</v>
      </c>
      <c r="BR2719" s="212" t="str">
        <f t="shared" si="5161"/>
        <v>BR$2707</v>
      </c>
      <c r="BS2719" s="212" t="str">
        <f t="shared" si="5161"/>
        <v>BS$2707</v>
      </c>
      <c r="BT2719" s="212" t="str">
        <f t="shared" si="5161"/>
        <v>BT$2707</v>
      </c>
      <c r="BU2719" s="212" t="str">
        <f t="shared" si="5161"/>
        <v>BU$2707</v>
      </c>
      <c r="BV2719" s="212" t="str">
        <f t="shared" si="5161"/>
        <v>BV$2707</v>
      </c>
      <c r="BW2719" s="212" t="str">
        <f t="shared" si="5161"/>
        <v>BW$2707</v>
      </c>
      <c r="BX2719" s="212" t="str">
        <f t="shared" si="5161"/>
        <v>BX$2707</v>
      </c>
      <c r="BY2719" s="212" t="str">
        <f t="shared" si="5161"/>
        <v>BY$2707</v>
      </c>
      <c r="BZ2719" s="212" t="str">
        <f t="shared" si="5161"/>
        <v>BZ$2707</v>
      </c>
      <c r="CA2719" s="212" t="str">
        <f t="shared" si="5161"/>
        <v>CA$2707</v>
      </c>
      <c r="CB2719" s="212" t="str">
        <f t="shared" si="5161"/>
        <v>CB$2707</v>
      </c>
      <c r="CC2719" s="212" t="str">
        <f t="shared" si="5161"/>
        <v>CC$2707</v>
      </c>
      <c r="CD2719" s="212" t="str">
        <f t="shared" si="5161"/>
        <v>CD$2707</v>
      </c>
      <c r="CE2719" s="212" t="str">
        <f t="shared" si="5161"/>
        <v>CE$2707</v>
      </c>
      <c r="CF2719" s="212" t="str">
        <f t="shared" ref="CF2719:CL2719" si="5162">ADDRESS(ROW(CF2707),COLUMN(CF2707),2)</f>
        <v>CF$2707</v>
      </c>
      <c r="CG2719" s="212" t="str">
        <f t="shared" si="5162"/>
        <v>CG$2707</v>
      </c>
      <c r="CH2719" s="212" t="str">
        <f t="shared" si="5162"/>
        <v>CH$2707</v>
      </c>
      <c r="CI2719" s="212" t="str">
        <f t="shared" si="5162"/>
        <v>CI$2707</v>
      </c>
      <c r="CJ2719" s="212" t="str">
        <f t="shared" si="5162"/>
        <v>CJ$2707</v>
      </c>
      <c r="CK2719" s="212" t="str">
        <f t="shared" si="5162"/>
        <v>CK$2707</v>
      </c>
      <c r="CL2719" s="212" t="str">
        <f t="shared" si="5162"/>
        <v>CL$2707</v>
      </c>
      <c r="CN2719" s="60"/>
      <c r="CO2719" s="212" t="str">
        <f t="shared" ref="CO2719:DL2719" si="5163">ADDRESS(ROW(CO1283),COLUMN(CO1283),2)</f>
        <v>CO$1283</v>
      </c>
      <c r="CP2719" s="212" t="str">
        <f t="shared" si="5163"/>
        <v>CP$1283</v>
      </c>
      <c r="CQ2719" s="212" t="str">
        <f t="shared" si="5163"/>
        <v>CQ$1283</v>
      </c>
      <c r="CR2719" s="212" t="str">
        <f t="shared" si="5163"/>
        <v>CR$1283</v>
      </c>
      <c r="CS2719" s="212" t="str">
        <f t="shared" si="5163"/>
        <v>CS$1283</v>
      </c>
      <c r="CT2719" s="212" t="str">
        <f t="shared" si="5163"/>
        <v>CT$1283</v>
      </c>
      <c r="CU2719" s="212" t="str">
        <f t="shared" si="5163"/>
        <v>CU$1283</v>
      </c>
      <c r="CV2719" s="212" t="str">
        <f t="shared" si="5163"/>
        <v>CV$1283</v>
      </c>
      <c r="CW2719" s="212" t="str">
        <f t="shared" si="5163"/>
        <v>CW$1283</v>
      </c>
      <c r="CX2719" s="212" t="str">
        <f t="shared" si="5163"/>
        <v>CX$1283</v>
      </c>
      <c r="CY2719" s="212" t="str">
        <f t="shared" si="5163"/>
        <v>CY$1283</v>
      </c>
      <c r="CZ2719" s="212" t="str">
        <f t="shared" si="5163"/>
        <v>CZ$1283</v>
      </c>
      <c r="DA2719" s="212" t="str">
        <f t="shared" si="5163"/>
        <v>DA$1283</v>
      </c>
      <c r="DB2719" s="212" t="str">
        <f t="shared" si="5163"/>
        <v>DB$1283</v>
      </c>
      <c r="DC2719" s="212" t="str">
        <f t="shared" si="5163"/>
        <v>DC$1283</v>
      </c>
      <c r="DD2719" s="212" t="str">
        <f t="shared" si="5163"/>
        <v>DD$1283</v>
      </c>
      <c r="DE2719" s="212" t="str">
        <f t="shared" si="5163"/>
        <v>DE$1283</v>
      </c>
      <c r="DF2719" s="212" t="str">
        <f t="shared" si="5163"/>
        <v>DF$1283</v>
      </c>
      <c r="DG2719" s="212" t="str">
        <f t="shared" si="5163"/>
        <v>DG$1283</v>
      </c>
      <c r="DH2719" s="212" t="str">
        <f t="shared" si="5163"/>
        <v>DH$1283</v>
      </c>
      <c r="DI2719" s="212" t="str">
        <f t="shared" si="5163"/>
        <v>DI$1283</v>
      </c>
      <c r="DJ2719" s="212" t="str">
        <f t="shared" si="5163"/>
        <v>DJ$1283</v>
      </c>
      <c r="DK2719" s="212" t="str">
        <f t="shared" si="5163"/>
        <v>DK$1283</v>
      </c>
      <c r="DL2719" s="212" t="str">
        <f t="shared" si="5163"/>
        <v>DL$1283</v>
      </c>
    </row>
    <row r="2720" spans="1:116" x14ac:dyDescent="0.4">
      <c r="E2720" s="8"/>
      <c r="H2720" s="12"/>
      <c r="I2720" s="60"/>
      <c r="J2720" s="60"/>
      <c r="K2720" s="15"/>
      <c r="L2720" s="15"/>
      <c r="M2720" s="15"/>
      <c r="N2720" s="15"/>
      <c r="O2720" s="15"/>
      <c r="P2720" s="15"/>
      <c r="R2720" s="15"/>
      <c r="S2720" s="76"/>
      <c r="T2720" s="76"/>
      <c r="U2720" s="76"/>
      <c r="V2720" s="76"/>
      <c r="W2720" s="76"/>
      <c r="X2720" s="76"/>
      <c r="Y2720" s="76"/>
      <c r="Z2720" s="76"/>
      <c r="AA2720" s="76"/>
      <c r="AB2720" s="76"/>
      <c r="AC2720" s="76"/>
      <c r="AD2720" s="76"/>
      <c r="AE2720" s="76"/>
      <c r="AF2720" s="76"/>
      <c r="AG2720" s="76"/>
      <c r="AH2720" s="76"/>
      <c r="AI2720" s="76"/>
      <c r="AJ2720" s="76"/>
      <c r="AK2720" s="76"/>
      <c r="AL2720" s="76"/>
      <c r="AM2720" s="76"/>
      <c r="AN2720" s="76"/>
      <c r="AO2720" s="76"/>
      <c r="AP2720" s="76"/>
      <c r="AQ2720" s="76"/>
      <c r="AR2720" s="76"/>
      <c r="AS2720" s="76"/>
      <c r="AT2720" s="76"/>
      <c r="AU2720" s="76"/>
      <c r="AV2720" s="76"/>
      <c r="AW2720" s="76"/>
      <c r="AX2720" s="76"/>
      <c r="AY2720" s="76"/>
      <c r="AZ2720" s="76"/>
      <c r="BA2720" s="76"/>
      <c r="BB2720" s="76"/>
      <c r="BC2720" s="76"/>
      <c r="BD2720" s="76"/>
      <c r="BE2720" s="76"/>
      <c r="BF2720" s="76"/>
      <c r="BG2720" s="76"/>
      <c r="BH2720" s="76"/>
      <c r="BI2720" s="76"/>
      <c r="BJ2720" s="76"/>
      <c r="BK2720" s="76"/>
      <c r="BL2720" s="76"/>
      <c r="BM2720" s="76"/>
      <c r="BN2720" s="76"/>
      <c r="BO2720" s="76"/>
      <c r="BP2720" s="76"/>
      <c r="BQ2720" s="76"/>
      <c r="BR2720" s="76"/>
      <c r="BS2720" s="76"/>
      <c r="BT2720" s="76"/>
      <c r="BU2720" s="76"/>
      <c r="BV2720" s="76"/>
      <c r="BW2720" s="76"/>
      <c r="BX2720" s="76"/>
      <c r="BY2720" s="76"/>
      <c r="BZ2720" s="76"/>
      <c r="CA2720" s="76"/>
      <c r="CB2720" s="76"/>
      <c r="CC2720" s="76"/>
      <c r="CD2720" s="76"/>
      <c r="CE2720" s="76"/>
      <c r="CF2720" s="76"/>
      <c r="CG2720" s="76"/>
      <c r="CH2720" s="76"/>
      <c r="CI2720" s="76"/>
      <c r="CJ2720" s="76"/>
      <c r="CK2720" s="76"/>
      <c r="CL2720" s="76"/>
      <c r="CN2720" s="60"/>
      <c r="CO2720" s="76"/>
      <c r="CP2720" s="76"/>
      <c r="CQ2720" s="76"/>
      <c r="CR2720" s="76"/>
      <c r="CS2720" s="76"/>
      <c r="CT2720" s="76"/>
      <c r="CU2720" s="76"/>
      <c r="CV2720" s="76"/>
      <c r="CW2720" s="76"/>
      <c r="CX2720" s="76"/>
      <c r="CY2720" s="76"/>
      <c r="CZ2720" s="76"/>
      <c r="DA2720" s="76"/>
      <c r="DB2720" s="76"/>
      <c r="DC2720" s="76"/>
      <c r="DD2720" s="76"/>
      <c r="DE2720" s="76"/>
      <c r="DF2720" s="76"/>
      <c r="DG2720" s="76"/>
      <c r="DH2720" s="76"/>
      <c r="DI2720" s="76"/>
      <c r="DJ2720" s="76"/>
      <c r="DK2720" s="76"/>
      <c r="DL2720" s="76"/>
    </row>
    <row r="2721" spans="1:116" x14ac:dyDescent="0.4">
      <c r="A2721" s="174"/>
      <c r="E2721" s="8"/>
      <c r="G2721" s="175" t="s">
        <v>490</v>
      </c>
      <c r="H2721" s="174"/>
      <c r="I2721" s="176"/>
      <c r="J2721" s="176"/>
      <c r="K2721" s="197"/>
      <c r="L2721" s="197"/>
      <c r="M2721" s="197"/>
      <c r="N2721" s="197"/>
      <c r="O2721" s="197"/>
      <c r="P2721" s="197"/>
      <c r="R2721" s="198"/>
      <c r="S2721" s="174"/>
      <c r="T2721" s="174"/>
      <c r="U2721" s="174"/>
      <c r="V2721" s="174"/>
      <c r="W2721" s="174"/>
      <c r="X2721" s="174"/>
      <c r="Y2721" s="174"/>
      <c r="Z2721" s="174"/>
      <c r="AA2721" s="174"/>
      <c r="AB2721" s="174"/>
      <c r="AC2721" s="174"/>
      <c r="AD2721" s="174"/>
      <c r="AE2721" s="174"/>
      <c r="AF2721" s="174"/>
      <c r="AG2721" s="174"/>
      <c r="AH2721" s="174"/>
      <c r="AI2721" s="174"/>
      <c r="AJ2721" s="174"/>
      <c r="AK2721" s="174"/>
      <c r="AL2721" s="174"/>
      <c r="AM2721" s="174"/>
      <c r="AN2721" s="174"/>
      <c r="AO2721" s="174"/>
      <c r="AP2721" s="174"/>
      <c r="AQ2721" s="174"/>
      <c r="AR2721" s="174"/>
      <c r="AS2721" s="174"/>
      <c r="AT2721" s="174"/>
      <c r="AU2721" s="174"/>
      <c r="AV2721" s="174"/>
      <c r="AW2721" s="174"/>
      <c r="AX2721" s="174"/>
      <c r="AY2721" s="174"/>
      <c r="AZ2721" s="174"/>
      <c r="BA2721" s="174"/>
      <c r="BB2721" s="174"/>
      <c r="BC2721" s="174"/>
      <c r="BD2721" s="174"/>
      <c r="BE2721" s="174"/>
      <c r="BF2721" s="174"/>
      <c r="BG2721" s="174"/>
      <c r="BH2721" s="174"/>
      <c r="BI2721" s="174"/>
      <c r="BJ2721" s="174"/>
      <c r="BK2721" s="174"/>
      <c r="BL2721" s="174"/>
      <c r="BM2721" s="174"/>
      <c r="BN2721" s="174"/>
      <c r="BO2721" s="174"/>
      <c r="BP2721" s="174"/>
      <c r="BQ2721" s="174"/>
      <c r="BR2721" s="174"/>
      <c r="BS2721" s="174"/>
      <c r="BT2721" s="174"/>
      <c r="BU2721" s="174"/>
      <c r="BV2721" s="174"/>
      <c r="BW2721" s="174"/>
      <c r="BX2721" s="174"/>
      <c r="BY2721" s="174"/>
      <c r="BZ2721" s="174"/>
      <c r="CA2721" s="174"/>
      <c r="CB2721" s="174"/>
      <c r="CC2721" s="174"/>
      <c r="CD2721" s="174"/>
      <c r="CE2721" s="174"/>
      <c r="CF2721" s="174"/>
      <c r="CG2721" s="174"/>
      <c r="CH2721" s="174"/>
      <c r="CI2721" s="174"/>
      <c r="CJ2721" s="174"/>
      <c r="CK2721" s="174"/>
      <c r="CL2721" s="174"/>
      <c r="CN2721" s="176"/>
      <c r="CO2721" s="174"/>
      <c r="CP2721" s="174"/>
      <c r="CQ2721" s="174"/>
      <c r="CR2721" s="174"/>
      <c r="CS2721" s="174"/>
      <c r="CT2721" s="174"/>
      <c r="CU2721" s="174"/>
      <c r="CV2721" s="174"/>
      <c r="CW2721" s="174"/>
      <c r="CX2721" s="174"/>
      <c r="CY2721" s="174"/>
      <c r="CZ2721" s="174"/>
      <c r="DA2721" s="174"/>
      <c r="DB2721" s="174"/>
      <c r="DC2721" s="174"/>
      <c r="DD2721" s="174"/>
      <c r="DE2721" s="174"/>
      <c r="DF2721" s="174"/>
      <c r="DG2721" s="174"/>
      <c r="DH2721" s="174"/>
      <c r="DI2721" s="174"/>
      <c r="DJ2721" s="174"/>
      <c r="DK2721" s="174"/>
      <c r="DL2721" s="174"/>
    </row>
    <row r="2722" spans="1:116" x14ac:dyDescent="0.4">
      <c r="A2722" s="174"/>
      <c r="E2722" s="8"/>
      <c r="G2722" s="175" t="s">
        <v>492</v>
      </c>
      <c r="H2722" s="174"/>
      <c r="I2722" s="176"/>
      <c r="J2722" s="176"/>
      <c r="K2722" s="197"/>
      <c r="L2722" s="197"/>
      <c r="M2722" s="197"/>
      <c r="N2722" s="197"/>
      <c r="O2722" s="197"/>
      <c r="P2722" s="197"/>
      <c r="R2722" s="198"/>
      <c r="S2722" s="174"/>
      <c r="T2722" s="174"/>
      <c r="U2722" s="174"/>
      <c r="V2722" s="174"/>
      <c r="W2722" s="174"/>
      <c r="X2722" s="174"/>
      <c r="Y2722" s="174"/>
      <c r="Z2722" s="174"/>
      <c r="AA2722" s="174"/>
      <c r="AB2722" s="174"/>
      <c r="AC2722" s="174"/>
      <c r="AD2722" s="174"/>
      <c r="AE2722" s="174"/>
      <c r="AF2722" s="174"/>
      <c r="AG2722" s="174"/>
      <c r="AH2722" s="174"/>
      <c r="AI2722" s="174"/>
      <c r="AJ2722" s="174"/>
      <c r="AK2722" s="174"/>
      <c r="AL2722" s="174"/>
      <c r="AM2722" s="174"/>
      <c r="AN2722" s="174"/>
      <c r="AO2722" s="174"/>
      <c r="AP2722" s="174"/>
      <c r="AQ2722" s="174"/>
      <c r="AR2722" s="174"/>
      <c r="AS2722" s="174"/>
      <c r="AT2722" s="174"/>
      <c r="AU2722" s="174"/>
      <c r="AV2722" s="174"/>
      <c r="AW2722" s="174"/>
      <c r="AX2722" s="174"/>
      <c r="AY2722" s="174"/>
      <c r="AZ2722" s="174"/>
      <c r="BA2722" s="174"/>
      <c r="BB2722" s="174"/>
      <c r="BC2722" s="174"/>
      <c r="BD2722" s="174"/>
      <c r="BE2722" s="174"/>
      <c r="BF2722" s="174"/>
      <c r="BG2722" s="174"/>
      <c r="BH2722" s="174"/>
      <c r="BI2722" s="174"/>
      <c r="BJ2722" s="174"/>
      <c r="BK2722" s="174"/>
      <c r="BL2722" s="174"/>
      <c r="BM2722" s="174"/>
      <c r="BN2722" s="174"/>
      <c r="BO2722" s="174"/>
      <c r="BP2722" s="174"/>
      <c r="BQ2722" s="174"/>
      <c r="BR2722" s="174"/>
      <c r="BS2722" s="174"/>
      <c r="BT2722" s="174"/>
      <c r="BU2722" s="174"/>
      <c r="BV2722" s="174"/>
      <c r="BW2722" s="174"/>
      <c r="BX2722" s="174"/>
      <c r="BY2722" s="174"/>
      <c r="BZ2722" s="174"/>
      <c r="CA2722" s="174"/>
      <c r="CB2722" s="174"/>
      <c r="CC2722" s="174"/>
      <c r="CD2722" s="174"/>
      <c r="CE2722" s="174"/>
      <c r="CF2722" s="174"/>
      <c r="CG2722" s="174"/>
      <c r="CH2722" s="174"/>
      <c r="CI2722" s="174"/>
      <c r="CJ2722" s="174"/>
      <c r="CK2722" s="174"/>
      <c r="CL2722" s="174"/>
      <c r="CN2722" s="176"/>
      <c r="CO2722" s="174"/>
      <c r="CP2722" s="174"/>
      <c r="CQ2722" s="174"/>
      <c r="CR2722" s="174"/>
      <c r="CS2722" s="174"/>
      <c r="CT2722" s="174"/>
      <c r="CU2722" s="174"/>
      <c r="CV2722" s="174"/>
      <c r="CW2722" s="174"/>
      <c r="CX2722" s="174"/>
      <c r="CY2722" s="174"/>
      <c r="CZ2722" s="174"/>
      <c r="DA2722" s="174"/>
      <c r="DB2722" s="174"/>
      <c r="DC2722" s="174"/>
      <c r="DD2722" s="174"/>
      <c r="DE2722" s="174"/>
      <c r="DF2722" s="174"/>
      <c r="DG2722" s="174"/>
      <c r="DH2722" s="174"/>
      <c r="DI2722" s="174"/>
      <c r="DJ2722" s="174"/>
      <c r="DK2722" s="174"/>
      <c r="DL2722" s="174"/>
    </row>
    <row r="2723" spans="1:116" x14ac:dyDescent="0.4">
      <c r="A2723" s="174"/>
      <c r="E2723" s="8"/>
      <c r="G2723" s="175" t="s">
        <v>461</v>
      </c>
      <c r="H2723" s="174"/>
      <c r="I2723" s="176"/>
      <c r="J2723" s="176"/>
      <c r="K2723" s="197"/>
      <c r="L2723" s="197"/>
      <c r="M2723" s="197"/>
      <c r="N2723" s="197"/>
      <c r="O2723" s="197"/>
      <c r="P2723" s="197"/>
      <c r="R2723" s="198"/>
      <c r="S2723" s="199" t="str">
        <f t="shared" ref="S2723:AX2723" si="5164">S$20</f>
        <v>S$16</v>
      </c>
      <c r="T2723" s="199" t="str">
        <f t="shared" si="5164"/>
        <v>T$16</v>
      </c>
      <c r="U2723" s="199" t="str">
        <f t="shared" si="5164"/>
        <v>U$16</v>
      </c>
      <c r="V2723" s="199" t="str">
        <f t="shared" si="5164"/>
        <v>V$16</v>
      </c>
      <c r="W2723" s="199" t="str">
        <f t="shared" si="5164"/>
        <v>W$16</v>
      </c>
      <c r="X2723" s="199" t="str">
        <f t="shared" si="5164"/>
        <v>X$16</v>
      </c>
      <c r="Y2723" s="199" t="str">
        <f t="shared" si="5164"/>
        <v>Y$16</v>
      </c>
      <c r="Z2723" s="199" t="str">
        <f t="shared" si="5164"/>
        <v>Z$16</v>
      </c>
      <c r="AA2723" s="199" t="str">
        <f t="shared" si="5164"/>
        <v>AA$16</v>
      </c>
      <c r="AB2723" s="199" t="str">
        <f t="shared" si="5164"/>
        <v>AB$16</v>
      </c>
      <c r="AC2723" s="199" t="str">
        <f t="shared" si="5164"/>
        <v>AC$16</v>
      </c>
      <c r="AD2723" s="199" t="str">
        <f t="shared" si="5164"/>
        <v>AD$16</v>
      </c>
      <c r="AE2723" s="199" t="str">
        <f t="shared" si="5164"/>
        <v>AE$16</v>
      </c>
      <c r="AF2723" s="199" t="str">
        <f t="shared" si="5164"/>
        <v>AF$16</v>
      </c>
      <c r="AG2723" s="199" t="str">
        <f t="shared" si="5164"/>
        <v>AG$16</v>
      </c>
      <c r="AH2723" s="199" t="str">
        <f t="shared" si="5164"/>
        <v>AH$16</v>
      </c>
      <c r="AI2723" s="199" t="str">
        <f t="shared" si="5164"/>
        <v>AI$16</v>
      </c>
      <c r="AJ2723" s="199" t="str">
        <f t="shared" si="5164"/>
        <v>AJ$16</v>
      </c>
      <c r="AK2723" s="199" t="str">
        <f t="shared" si="5164"/>
        <v>AK$16</v>
      </c>
      <c r="AL2723" s="199" t="str">
        <f t="shared" si="5164"/>
        <v>AL$16</v>
      </c>
      <c r="AM2723" s="199" t="str">
        <f t="shared" si="5164"/>
        <v>AM$16</v>
      </c>
      <c r="AN2723" s="199" t="str">
        <f t="shared" si="5164"/>
        <v>AN$16</v>
      </c>
      <c r="AO2723" s="199" t="str">
        <f t="shared" si="5164"/>
        <v>AO$16</v>
      </c>
      <c r="AP2723" s="199" t="str">
        <f t="shared" si="5164"/>
        <v>AP$16</v>
      </c>
      <c r="AQ2723" s="199" t="str">
        <f t="shared" si="5164"/>
        <v>AQ$16</v>
      </c>
      <c r="AR2723" s="199" t="str">
        <f t="shared" si="5164"/>
        <v>AR$16</v>
      </c>
      <c r="AS2723" s="199" t="str">
        <f t="shared" si="5164"/>
        <v>AS$16</v>
      </c>
      <c r="AT2723" s="199" t="str">
        <f t="shared" si="5164"/>
        <v>AT$16</v>
      </c>
      <c r="AU2723" s="199" t="str">
        <f t="shared" si="5164"/>
        <v>AU$16</v>
      </c>
      <c r="AV2723" s="199" t="str">
        <f t="shared" si="5164"/>
        <v>AV$16</v>
      </c>
      <c r="AW2723" s="199" t="str">
        <f t="shared" si="5164"/>
        <v>AW$16</v>
      </c>
      <c r="AX2723" s="199" t="str">
        <f t="shared" si="5164"/>
        <v>AX$16</v>
      </c>
      <c r="AY2723" s="199" t="str">
        <f t="shared" ref="AY2723:CD2723" si="5165">AY$20</f>
        <v>AY$16</v>
      </c>
      <c r="AZ2723" s="199" t="str">
        <f t="shared" si="5165"/>
        <v>AZ$16</v>
      </c>
      <c r="BA2723" s="199" t="str">
        <f t="shared" si="5165"/>
        <v>BA$16</v>
      </c>
      <c r="BB2723" s="199" t="str">
        <f t="shared" si="5165"/>
        <v>BB$16</v>
      </c>
      <c r="BC2723" s="199" t="str">
        <f t="shared" si="5165"/>
        <v>BC$16</v>
      </c>
      <c r="BD2723" s="199" t="str">
        <f t="shared" si="5165"/>
        <v>BD$16</v>
      </c>
      <c r="BE2723" s="199" t="str">
        <f t="shared" si="5165"/>
        <v>BE$16</v>
      </c>
      <c r="BF2723" s="199" t="str">
        <f t="shared" si="5165"/>
        <v>BF$16</v>
      </c>
      <c r="BG2723" s="199" t="str">
        <f t="shared" si="5165"/>
        <v>BG$16</v>
      </c>
      <c r="BH2723" s="199" t="str">
        <f t="shared" si="5165"/>
        <v>BH$16</v>
      </c>
      <c r="BI2723" s="199" t="str">
        <f t="shared" si="5165"/>
        <v>BI$16</v>
      </c>
      <c r="BJ2723" s="199" t="str">
        <f t="shared" si="5165"/>
        <v>BJ$16</v>
      </c>
      <c r="BK2723" s="199" t="str">
        <f t="shared" si="5165"/>
        <v>BK$16</v>
      </c>
      <c r="BL2723" s="199" t="str">
        <f t="shared" si="5165"/>
        <v>BL$16</v>
      </c>
      <c r="BM2723" s="199" t="str">
        <f t="shared" si="5165"/>
        <v>BM$16</v>
      </c>
      <c r="BN2723" s="199" t="str">
        <f t="shared" si="5165"/>
        <v>BN$16</v>
      </c>
      <c r="BO2723" s="199" t="str">
        <f t="shared" si="5165"/>
        <v>BO$16</v>
      </c>
      <c r="BP2723" s="199" t="str">
        <f t="shared" si="5165"/>
        <v>BP$16</v>
      </c>
      <c r="BQ2723" s="199" t="str">
        <f t="shared" si="5165"/>
        <v>BQ$16</v>
      </c>
      <c r="BR2723" s="199" t="str">
        <f t="shared" si="5165"/>
        <v>BR$16</v>
      </c>
      <c r="BS2723" s="199" t="str">
        <f t="shared" si="5165"/>
        <v>BS$16</v>
      </c>
      <c r="BT2723" s="199" t="str">
        <f t="shared" si="5165"/>
        <v>BT$16</v>
      </c>
      <c r="BU2723" s="199" t="str">
        <f t="shared" si="5165"/>
        <v>BU$16</v>
      </c>
      <c r="BV2723" s="199" t="str">
        <f t="shared" si="5165"/>
        <v>BV$16</v>
      </c>
      <c r="BW2723" s="199" t="str">
        <f t="shared" si="5165"/>
        <v>BW$16</v>
      </c>
      <c r="BX2723" s="199" t="str">
        <f t="shared" si="5165"/>
        <v>BX$16</v>
      </c>
      <c r="BY2723" s="199" t="str">
        <f t="shared" si="5165"/>
        <v>BY$16</v>
      </c>
      <c r="BZ2723" s="199" t="str">
        <f t="shared" si="5165"/>
        <v>BZ$16</v>
      </c>
      <c r="CA2723" s="199" t="str">
        <f t="shared" si="5165"/>
        <v>CA$16</v>
      </c>
      <c r="CB2723" s="199" t="str">
        <f t="shared" si="5165"/>
        <v>CB$16</v>
      </c>
      <c r="CC2723" s="199" t="str">
        <f t="shared" si="5165"/>
        <v>CC$16</v>
      </c>
      <c r="CD2723" s="199" t="str">
        <f t="shared" si="5165"/>
        <v>CD$16</v>
      </c>
      <c r="CE2723" s="199" t="str">
        <f t="shared" ref="CE2723:CL2723" si="5166">CE$20</f>
        <v>CE$16</v>
      </c>
      <c r="CF2723" s="199" t="str">
        <f t="shared" si="5166"/>
        <v>CF$16</v>
      </c>
      <c r="CG2723" s="199" t="str">
        <f t="shared" si="5166"/>
        <v>CG$16</v>
      </c>
      <c r="CH2723" s="199" t="str">
        <f t="shared" si="5166"/>
        <v>CH$16</v>
      </c>
      <c r="CI2723" s="199" t="str">
        <f t="shared" si="5166"/>
        <v>CI$16</v>
      </c>
      <c r="CJ2723" s="199" t="str">
        <f t="shared" si="5166"/>
        <v>CJ$16</v>
      </c>
      <c r="CK2723" s="199" t="str">
        <f t="shared" si="5166"/>
        <v>CK$16</v>
      </c>
      <c r="CL2723" s="199" t="str">
        <f t="shared" si="5166"/>
        <v>CL$16</v>
      </c>
      <c r="CN2723" s="176"/>
      <c r="CO2723" s="199" t="str">
        <f t="shared" ref="CO2723:DL2723" si="5167">CO$20</f>
        <v>CO$16</v>
      </c>
      <c r="CP2723" s="199" t="str">
        <f t="shared" si="5167"/>
        <v>CP$16</v>
      </c>
      <c r="CQ2723" s="199" t="str">
        <f t="shared" si="5167"/>
        <v>CQ$16</v>
      </c>
      <c r="CR2723" s="199" t="str">
        <f t="shared" si="5167"/>
        <v>CR$16</v>
      </c>
      <c r="CS2723" s="199" t="str">
        <f t="shared" si="5167"/>
        <v>CS$16</v>
      </c>
      <c r="CT2723" s="199" t="str">
        <f t="shared" si="5167"/>
        <v>CT$16</v>
      </c>
      <c r="CU2723" s="199" t="str">
        <f t="shared" si="5167"/>
        <v>CU$16</v>
      </c>
      <c r="CV2723" s="199" t="str">
        <f t="shared" si="5167"/>
        <v>CV$16</v>
      </c>
      <c r="CW2723" s="199" t="str">
        <f t="shared" si="5167"/>
        <v>CW$16</v>
      </c>
      <c r="CX2723" s="199" t="str">
        <f t="shared" si="5167"/>
        <v>CX$16</v>
      </c>
      <c r="CY2723" s="199" t="str">
        <f t="shared" si="5167"/>
        <v>CY$16</v>
      </c>
      <c r="CZ2723" s="199" t="str">
        <f t="shared" si="5167"/>
        <v>CZ$16</v>
      </c>
      <c r="DA2723" s="199" t="str">
        <f t="shared" si="5167"/>
        <v>DA$16</v>
      </c>
      <c r="DB2723" s="199" t="str">
        <f t="shared" si="5167"/>
        <v>DB$16</v>
      </c>
      <c r="DC2723" s="199" t="str">
        <f t="shared" si="5167"/>
        <v>DC$16</v>
      </c>
      <c r="DD2723" s="199" t="str">
        <f t="shared" si="5167"/>
        <v>DD$16</v>
      </c>
      <c r="DE2723" s="199" t="str">
        <f t="shared" si="5167"/>
        <v>DE$16</v>
      </c>
      <c r="DF2723" s="199" t="str">
        <f t="shared" si="5167"/>
        <v>DF$16</v>
      </c>
      <c r="DG2723" s="199" t="str">
        <f t="shared" si="5167"/>
        <v>DG$16</v>
      </c>
      <c r="DH2723" s="199" t="str">
        <f t="shared" si="5167"/>
        <v>DH$16</v>
      </c>
      <c r="DI2723" s="199" t="str">
        <f t="shared" si="5167"/>
        <v>DI$16</v>
      </c>
      <c r="DJ2723" s="199" t="str">
        <f t="shared" si="5167"/>
        <v>DJ$16</v>
      </c>
      <c r="DK2723" s="199" t="str">
        <f t="shared" si="5167"/>
        <v>DK$16</v>
      </c>
      <c r="DL2723" s="199" t="str">
        <f t="shared" si="5167"/>
        <v>DL$16</v>
      </c>
    </row>
    <row r="2724" spans="1:116" x14ac:dyDescent="0.4">
      <c r="A2724" s="174"/>
      <c r="E2724" s="8"/>
      <c r="G2724" s="175" t="s">
        <v>462</v>
      </c>
      <c r="H2724" s="200"/>
      <c r="I2724" s="201"/>
      <c r="J2724" s="201"/>
      <c r="K2724" s="202"/>
      <c r="L2724" s="202"/>
      <c r="M2724" s="202"/>
      <c r="N2724" s="202"/>
      <c r="O2724" s="202"/>
      <c r="P2724" s="202"/>
      <c r="R2724" s="202"/>
      <c r="S2724" s="199" t="str">
        <f t="shared" ref="S2724:AX2724" si="5168">S$21</f>
        <v>S$17</v>
      </c>
      <c r="T2724" s="199" t="str">
        <f t="shared" si="5168"/>
        <v>T$17</v>
      </c>
      <c r="U2724" s="199" t="str">
        <f t="shared" si="5168"/>
        <v>U$17</v>
      </c>
      <c r="V2724" s="199" t="str">
        <f t="shared" si="5168"/>
        <v>V$17</v>
      </c>
      <c r="W2724" s="199" t="str">
        <f t="shared" si="5168"/>
        <v>W$17</v>
      </c>
      <c r="X2724" s="199" t="str">
        <f t="shared" si="5168"/>
        <v>X$17</v>
      </c>
      <c r="Y2724" s="199" t="str">
        <f t="shared" si="5168"/>
        <v>Y$17</v>
      </c>
      <c r="Z2724" s="199" t="str">
        <f t="shared" si="5168"/>
        <v>Z$17</v>
      </c>
      <c r="AA2724" s="199" t="str">
        <f t="shared" si="5168"/>
        <v>AA$17</v>
      </c>
      <c r="AB2724" s="199" t="str">
        <f t="shared" si="5168"/>
        <v>AB$17</v>
      </c>
      <c r="AC2724" s="199" t="str">
        <f t="shared" si="5168"/>
        <v>AC$17</v>
      </c>
      <c r="AD2724" s="199" t="str">
        <f t="shared" si="5168"/>
        <v>AD$17</v>
      </c>
      <c r="AE2724" s="199" t="str">
        <f t="shared" si="5168"/>
        <v>AE$17</v>
      </c>
      <c r="AF2724" s="199" t="str">
        <f t="shared" si="5168"/>
        <v>AF$17</v>
      </c>
      <c r="AG2724" s="199" t="str">
        <f t="shared" si="5168"/>
        <v>AG$17</v>
      </c>
      <c r="AH2724" s="199" t="str">
        <f t="shared" si="5168"/>
        <v>AH$17</v>
      </c>
      <c r="AI2724" s="199" t="str">
        <f t="shared" si="5168"/>
        <v>AI$17</v>
      </c>
      <c r="AJ2724" s="199" t="str">
        <f t="shared" si="5168"/>
        <v>AJ$17</v>
      </c>
      <c r="AK2724" s="199" t="str">
        <f t="shared" si="5168"/>
        <v>AK$17</v>
      </c>
      <c r="AL2724" s="199" t="str">
        <f t="shared" si="5168"/>
        <v>AL$17</v>
      </c>
      <c r="AM2724" s="199" t="str">
        <f t="shared" si="5168"/>
        <v>AM$17</v>
      </c>
      <c r="AN2724" s="199" t="str">
        <f t="shared" si="5168"/>
        <v>AN$17</v>
      </c>
      <c r="AO2724" s="199" t="str">
        <f t="shared" si="5168"/>
        <v>AO$17</v>
      </c>
      <c r="AP2724" s="199" t="str">
        <f t="shared" si="5168"/>
        <v>AP$17</v>
      </c>
      <c r="AQ2724" s="199" t="str">
        <f t="shared" si="5168"/>
        <v>AQ$17</v>
      </c>
      <c r="AR2724" s="199" t="str">
        <f t="shared" si="5168"/>
        <v>AR$17</v>
      </c>
      <c r="AS2724" s="199" t="str">
        <f t="shared" si="5168"/>
        <v>AS$17</v>
      </c>
      <c r="AT2724" s="199" t="str">
        <f t="shared" si="5168"/>
        <v>AT$17</v>
      </c>
      <c r="AU2724" s="199" t="str">
        <f t="shared" si="5168"/>
        <v>AU$17</v>
      </c>
      <c r="AV2724" s="199" t="str">
        <f t="shared" si="5168"/>
        <v>AV$17</v>
      </c>
      <c r="AW2724" s="199" t="str">
        <f t="shared" si="5168"/>
        <v>AW$17</v>
      </c>
      <c r="AX2724" s="199" t="str">
        <f t="shared" si="5168"/>
        <v>AX$17</v>
      </c>
      <c r="AY2724" s="199" t="str">
        <f t="shared" ref="AY2724:CD2724" si="5169">AY$21</f>
        <v>AY$17</v>
      </c>
      <c r="AZ2724" s="199" t="str">
        <f t="shared" si="5169"/>
        <v>AZ$17</v>
      </c>
      <c r="BA2724" s="199" t="str">
        <f t="shared" si="5169"/>
        <v>BA$17</v>
      </c>
      <c r="BB2724" s="199" t="str">
        <f t="shared" si="5169"/>
        <v>BB$17</v>
      </c>
      <c r="BC2724" s="199" t="str">
        <f t="shared" si="5169"/>
        <v>BC$17</v>
      </c>
      <c r="BD2724" s="199" t="str">
        <f t="shared" si="5169"/>
        <v>BD$17</v>
      </c>
      <c r="BE2724" s="199" t="str">
        <f t="shared" si="5169"/>
        <v>BE$17</v>
      </c>
      <c r="BF2724" s="199" t="str">
        <f t="shared" si="5169"/>
        <v>BF$17</v>
      </c>
      <c r="BG2724" s="199" t="str">
        <f t="shared" si="5169"/>
        <v>BG$17</v>
      </c>
      <c r="BH2724" s="199" t="str">
        <f t="shared" si="5169"/>
        <v>BH$17</v>
      </c>
      <c r="BI2724" s="199" t="str">
        <f t="shared" si="5169"/>
        <v>BI$17</v>
      </c>
      <c r="BJ2724" s="199" t="str">
        <f t="shared" si="5169"/>
        <v>BJ$17</v>
      </c>
      <c r="BK2724" s="199" t="str">
        <f t="shared" si="5169"/>
        <v>BK$17</v>
      </c>
      <c r="BL2724" s="199" t="str">
        <f t="shared" si="5169"/>
        <v>BL$17</v>
      </c>
      <c r="BM2724" s="199" t="str">
        <f t="shared" si="5169"/>
        <v>BM$17</v>
      </c>
      <c r="BN2724" s="199" t="str">
        <f t="shared" si="5169"/>
        <v>BN$17</v>
      </c>
      <c r="BO2724" s="199" t="str">
        <f t="shared" si="5169"/>
        <v>BO$17</v>
      </c>
      <c r="BP2724" s="199" t="str">
        <f t="shared" si="5169"/>
        <v>BP$17</v>
      </c>
      <c r="BQ2724" s="199" t="str">
        <f t="shared" si="5169"/>
        <v>BQ$17</v>
      </c>
      <c r="BR2724" s="199" t="str">
        <f t="shared" si="5169"/>
        <v>BR$17</v>
      </c>
      <c r="BS2724" s="199" t="str">
        <f t="shared" si="5169"/>
        <v>BS$17</v>
      </c>
      <c r="BT2724" s="199" t="str">
        <f t="shared" si="5169"/>
        <v>BT$17</v>
      </c>
      <c r="BU2724" s="199" t="str">
        <f t="shared" si="5169"/>
        <v>BU$17</v>
      </c>
      <c r="BV2724" s="199" t="str">
        <f t="shared" si="5169"/>
        <v>BV$17</v>
      </c>
      <c r="BW2724" s="199" t="str">
        <f t="shared" si="5169"/>
        <v>BW$17</v>
      </c>
      <c r="BX2724" s="199" t="str">
        <f t="shared" si="5169"/>
        <v>BX$17</v>
      </c>
      <c r="BY2724" s="199" t="str">
        <f t="shared" si="5169"/>
        <v>BY$17</v>
      </c>
      <c r="BZ2724" s="199" t="str">
        <f t="shared" si="5169"/>
        <v>BZ$17</v>
      </c>
      <c r="CA2724" s="199" t="str">
        <f t="shared" si="5169"/>
        <v>CA$17</v>
      </c>
      <c r="CB2724" s="199" t="str">
        <f t="shared" si="5169"/>
        <v>CB$17</v>
      </c>
      <c r="CC2724" s="199" t="str">
        <f t="shared" si="5169"/>
        <v>CC$17</v>
      </c>
      <c r="CD2724" s="199" t="str">
        <f t="shared" si="5169"/>
        <v>CD$17</v>
      </c>
      <c r="CE2724" s="199" t="str">
        <f t="shared" ref="CE2724:CL2724" si="5170">CE$21</f>
        <v>CE$17</v>
      </c>
      <c r="CF2724" s="199" t="str">
        <f t="shared" si="5170"/>
        <v>CF$17</v>
      </c>
      <c r="CG2724" s="199" t="str">
        <f t="shared" si="5170"/>
        <v>CG$17</v>
      </c>
      <c r="CH2724" s="199" t="str">
        <f t="shared" si="5170"/>
        <v>CH$17</v>
      </c>
      <c r="CI2724" s="199" t="str">
        <f t="shared" si="5170"/>
        <v>CI$17</v>
      </c>
      <c r="CJ2724" s="199" t="str">
        <f t="shared" si="5170"/>
        <v>CJ$17</v>
      </c>
      <c r="CK2724" s="199" t="str">
        <f t="shared" si="5170"/>
        <v>CK$17</v>
      </c>
      <c r="CL2724" s="199" t="str">
        <f t="shared" si="5170"/>
        <v>CL$17</v>
      </c>
      <c r="CN2724" s="201"/>
      <c r="CO2724" s="199" t="str">
        <f t="shared" ref="CO2724:DL2724" si="5171">CO$21</f>
        <v>CO$17</v>
      </c>
      <c r="CP2724" s="199" t="str">
        <f t="shared" si="5171"/>
        <v>CP$17</v>
      </c>
      <c r="CQ2724" s="199" t="str">
        <f t="shared" si="5171"/>
        <v>CQ$17</v>
      </c>
      <c r="CR2724" s="199" t="str">
        <f t="shared" si="5171"/>
        <v>CR$17</v>
      </c>
      <c r="CS2724" s="199" t="str">
        <f t="shared" si="5171"/>
        <v>CS$17</v>
      </c>
      <c r="CT2724" s="199" t="str">
        <f t="shared" si="5171"/>
        <v>CT$17</v>
      </c>
      <c r="CU2724" s="199" t="str">
        <f t="shared" si="5171"/>
        <v>CU$17</v>
      </c>
      <c r="CV2724" s="199" t="str">
        <f t="shared" si="5171"/>
        <v>CV$17</v>
      </c>
      <c r="CW2724" s="199" t="str">
        <f t="shared" si="5171"/>
        <v>CW$17</v>
      </c>
      <c r="CX2724" s="199" t="str">
        <f t="shared" si="5171"/>
        <v>CX$17</v>
      </c>
      <c r="CY2724" s="199" t="str">
        <f t="shared" si="5171"/>
        <v>CY$17</v>
      </c>
      <c r="CZ2724" s="199" t="str">
        <f t="shared" si="5171"/>
        <v>CZ$17</v>
      </c>
      <c r="DA2724" s="199" t="str">
        <f t="shared" si="5171"/>
        <v>DA$17</v>
      </c>
      <c r="DB2724" s="199" t="str">
        <f t="shared" si="5171"/>
        <v>DB$17</v>
      </c>
      <c r="DC2724" s="199" t="str">
        <f t="shared" si="5171"/>
        <v>DC$17</v>
      </c>
      <c r="DD2724" s="199" t="str">
        <f t="shared" si="5171"/>
        <v>DD$17</v>
      </c>
      <c r="DE2724" s="199" t="str">
        <f t="shared" si="5171"/>
        <v>DE$17</v>
      </c>
      <c r="DF2724" s="199" t="str">
        <f t="shared" si="5171"/>
        <v>DF$17</v>
      </c>
      <c r="DG2724" s="199" t="str">
        <f t="shared" si="5171"/>
        <v>DG$17</v>
      </c>
      <c r="DH2724" s="199" t="str">
        <f t="shared" si="5171"/>
        <v>DH$17</v>
      </c>
      <c r="DI2724" s="199" t="str">
        <f t="shared" si="5171"/>
        <v>DI$17</v>
      </c>
      <c r="DJ2724" s="199" t="str">
        <f t="shared" si="5171"/>
        <v>DJ$17</v>
      </c>
      <c r="DK2724" s="199" t="str">
        <f t="shared" si="5171"/>
        <v>DK$17</v>
      </c>
      <c r="DL2724" s="199" t="str">
        <f t="shared" si="5171"/>
        <v>DL$17</v>
      </c>
    </row>
    <row r="2725" spans="1:116" x14ac:dyDescent="0.4">
      <c r="A2725" s="174"/>
      <c r="E2725" s="8"/>
      <c r="G2725" s="175" t="s">
        <v>491</v>
      </c>
      <c r="H2725" s="200"/>
      <c r="I2725" s="201"/>
      <c r="J2725" s="201"/>
      <c r="K2725" s="202"/>
      <c r="L2725" s="202"/>
      <c r="M2725" s="202"/>
      <c r="N2725" s="202"/>
      <c r="O2725" s="202"/>
      <c r="P2725" s="202"/>
      <c r="R2725" s="202"/>
      <c r="S2725" s="190"/>
      <c r="T2725" s="190"/>
      <c r="U2725" s="190"/>
      <c r="V2725" s="190"/>
      <c r="W2725" s="190"/>
      <c r="X2725" s="190"/>
      <c r="Y2725" s="190"/>
      <c r="Z2725" s="190"/>
      <c r="AA2725" s="190"/>
      <c r="AB2725" s="190"/>
      <c r="AC2725" s="190"/>
      <c r="AD2725" s="190"/>
      <c r="AE2725" s="190"/>
      <c r="AF2725" s="190"/>
      <c r="AG2725" s="190"/>
      <c r="AH2725" s="190"/>
      <c r="AI2725" s="190"/>
      <c r="AJ2725" s="190"/>
      <c r="AK2725" s="190"/>
      <c r="AL2725" s="190"/>
      <c r="AM2725" s="190"/>
      <c r="AN2725" s="190"/>
      <c r="AO2725" s="190"/>
      <c r="AP2725" s="190"/>
      <c r="AQ2725" s="190"/>
      <c r="AR2725" s="190"/>
      <c r="AS2725" s="190"/>
      <c r="AT2725" s="190"/>
      <c r="AU2725" s="190"/>
      <c r="AV2725" s="190"/>
      <c r="AW2725" s="190"/>
      <c r="AX2725" s="190"/>
      <c r="AY2725" s="190"/>
      <c r="AZ2725" s="190"/>
      <c r="BA2725" s="190"/>
      <c r="BB2725" s="190"/>
      <c r="BC2725" s="190"/>
      <c r="BD2725" s="190"/>
      <c r="BE2725" s="190"/>
      <c r="BF2725" s="190"/>
      <c r="BG2725" s="190"/>
      <c r="BH2725" s="190"/>
      <c r="BI2725" s="190"/>
      <c r="BJ2725" s="190"/>
      <c r="BK2725" s="190"/>
      <c r="BL2725" s="190"/>
      <c r="BM2725" s="190"/>
      <c r="BN2725" s="190"/>
      <c r="BO2725" s="190"/>
      <c r="BP2725" s="190"/>
      <c r="BQ2725" s="190"/>
      <c r="BR2725" s="190"/>
      <c r="BS2725" s="190"/>
      <c r="BT2725" s="190"/>
      <c r="BU2725" s="190"/>
      <c r="BV2725" s="190"/>
      <c r="BW2725" s="190"/>
      <c r="BX2725" s="190"/>
      <c r="BY2725" s="190"/>
      <c r="BZ2725" s="190"/>
      <c r="CA2725" s="190"/>
      <c r="CB2725" s="190"/>
      <c r="CC2725" s="190"/>
      <c r="CD2725" s="190"/>
      <c r="CE2725" s="190"/>
      <c r="CF2725" s="190"/>
      <c r="CG2725" s="190"/>
      <c r="CH2725" s="190"/>
      <c r="CI2725" s="190"/>
      <c r="CJ2725" s="190"/>
      <c r="CK2725" s="190"/>
      <c r="CL2725" s="190"/>
      <c r="CN2725" s="201"/>
      <c r="CO2725" s="190"/>
      <c r="CP2725" s="190"/>
      <c r="CQ2725" s="190"/>
      <c r="CR2725" s="190"/>
      <c r="CS2725" s="190"/>
      <c r="CT2725" s="190"/>
      <c r="CU2725" s="190"/>
      <c r="CV2725" s="190"/>
      <c r="CW2725" s="190"/>
      <c r="CX2725" s="190"/>
      <c r="CY2725" s="190"/>
      <c r="CZ2725" s="190"/>
      <c r="DA2725" s="190"/>
      <c r="DB2725" s="190"/>
      <c r="DC2725" s="190"/>
      <c r="DD2725" s="190"/>
      <c r="DE2725" s="190"/>
      <c r="DF2725" s="190"/>
      <c r="DG2725" s="190"/>
      <c r="DH2725" s="190"/>
      <c r="DI2725" s="190"/>
      <c r="DJ2725" s="190"/>
      <c r="DK2725" s="190"/>
      <c r="DL2725" s="190"/>
    </row>
    <row r="2726" spans="1:116" x14ac:dyDescent="0.4">
      <c r="A2726" s="174"/>
      <c r="E2726" s="8"/>
      <c r="G2726" s="175" t="s">
        <v>505</v>
      </c>
      <c r="H2726" s="200"/>
      <c r="I2726" s="201"/>
      <c r="J2726" s="201"/>
      <c r="K2726" s="202"/>
      <c r="L2726" s="202"/>
      <c r="M2726" s="202"/>
      <c r="N2726" s="202"/>
      <c r="O2726" s="202"/>
      <c r="P2726" s="202"/>
      <c r="R2726" s="202"/>
      <c r="S2726" s="190"/>
      <c r="T2726" s="190"/>
      <c r="U2726" s="190"/>
      <c r="V2726" s="190"/>
      <c r="W2726" s="190"/>
      <c r="X2726" s="190"/>
      <c r="Y2726" s="190"/>
      <c r="Z2726" s="190"/>
      <c r="AA2726" s="190"/>
      <c r="AB2726" s="190"/>
      <c r="AC2726" s="190"/>
      <c r="AD2726" s="190"/>
      <c r="AE2726" s="190"/>
      <c r="AF2726" s="190"/>
      <c r="AG2726" s="190"/>
      <c r="AH2726" s="190"/>
      <c r="AI2726" s="190"/>
      <c r="AJ2726" s="190"/>
      <c r="AK2726" s="190"/>
      <c r="AL2726" s="190"/>
      <c r="AM2726" s="190"/>
      <c r="AN2726" s="190"/>
      <c r="AO2726" s="190"/>
      <c r="AP2726" s="190"/>
      <c r="AQ2726" s="190"/>
      <c r="AR2726" s="190"/>
      <c r="AS2726" s="190"/>
      <c r="AT2726" s="190"/>
      <c r="AU2726" s="190"/>
      <c r="AV2726" s="190"/>
      <c r="AW2726" s="190"/>
      <c r="AX2726" s="190"/>
      <c r="AY2726" s="190"/>
      <c r="AZ2726" s="190"/>
      <c r="BA2726" s="190"/>
      <c r="BB2726" s="190"/>
      <c r="BC2726" s="190"/>
      <c r="BD2726" s="190"/>
      <c r="BE2726" s="190"/>
      <c r="BF2726" s="190"/>
      <c r="BG2726" s="190"/>
      <c r="BH2726" s="190"/>
      <c r="BI2726" s="190"/>
      <c r="BJ2726" s="190"/>
      <c r="BK2726" s="190"/>
      <c r="BL2726" s="190"/>
      <c r="BM2726" s="190"/>
      <c r="BN2726" s="190"/>
      <c r="BO2726" s="190"/>
      <c r="BP2726" s="190"/>
      <c r="BQ2726" s="190"/>
      <c r="BR2726" s="190"/>
      <c r="BS2726" s="190"/>
      <c r="BT2726" s="190"/>
      <c r="BU2726" s="190"/>
      <c r="BV2726" s="190"/>
      <c r="BW2726" s="190"/>
      <c r="BX2726" s="190"/>
      <c r="BY2726" s="190"/>
      <c r="BZ2726" s="190"/>
      <c r="CA2726" s="190"/>
      <c r="CB2726" s="190"/>
      <c r="CC2726" s="190"/>
      <c r="CD2726" s="190"/>
      <c r="CE2726" s="190"/>
      <c r="CF2726" s="190"/>
      <c r="CG2726" s="190"/>
      <c r="CH2726" s="190"/>
      <c r="CI2726" s="190"/>
      <c r="CJ2726" s="190"/>
      <c r="CK2726" s="190"/>
      <c r="CL2726" s="190"/>
      <c r="CN2726" s="201"/>
      <c r="CO2726" s="190"/>
      <c r="CP2726" s="190"/>
      <c r="CQ2726" s="190"/>
      <c r="CR2726" s="190"/>
      <c r="CS2726" s="190"/>
      <c r="CT2726" s="190"/>
      <c r="CU2726" s="190"/>
      <c r="CV2726" s="190"/>
      <c r="CW2726" s="190"/>
      <c r="CX2726" s="190"/>
      <c r="CY2726" s="190"/>
      <c r="CZ2726" s="190"/>
      <c r="DA2726" s="190"/>
      <c r="DB2726" s="190"/>
      <c r="DC2726" s="190"/>
      <c r="DD2726" s="190"/>
      <c r="DE2726" s="190"/>
      <c r="DF2726" s="190"/>
      <c r="DG2726" s="190"/>
      <c r="DH2726" s="190"/>
      <c r="DI2726" s="190"/>
      <c r="DJ2726" s="190"/>
      <c r="DK2726" s="190"/>
      <c r="DL2726" s="190"/>
    </row>
    <row r="2727" spans="1:116" x14ac:dyDescent="0.4">
      <c r="A2727" s="174"/>
      <c r="E2727" s="8"/>
      <c r="G2727" s="175" t="s">
        <v>463</v>
      </c>
      <c r="H2727" s="200"/>
      <c r="I2727" s="201"/>
      <c r="J2727" s="201"/>
      <c r="K2727" s="202"/>
      <c r="L2727" s="202"/>
      <c r="M2727" s="202"/>
      <c r="N2727" s="202"/>
      <c r="O2727" s="202"/>
      <c r="P2727" s="202"/>
      <c r="R2727" s="202"/>
      <c r="S2727" s="190" t="str">
        <f t="shared" ref="S2727:AX2727" si="5172">S$22</f>
        <v>S$18</v>
      </c>
      <c r="T2727" s="190" t="str">
        <f t="shared" si="5172"/>
        <v>T$18</v>
      </c>
      <c r="U2727" s="190" t="str">
        <f t="shared" si="5172"/>
        <v>U$18</v>
      </c>
      <c r="V2727" s="190" t="str">
        <f t="shared" si="5172"/>
        <v>V$18</v>
      </c>
      <c r="W2727" s="190" t="str">
        <f t="shared" si="5172"/>
        <v>W$18</v>
      </c>
      <c r="X2727" s="190" t="str">
        <f t="shared" si="5172"/>
        <v>X$18</v>
      </c>
      <c r="Y2727" s="190" t="str">
        <f t="shared" si="5172"/>
        <v>Y$18</v>
      </c>
      <c r="Z2727" s="190" t="str">
        <f t="shared" si="5172"/>
        <v>Z$18</v>
      </c>
      <c r="AA2727" s="190" t="str">
        <f t="shared" si="5172"/>
        <v>AA$18</v>
      </c>
      <c r="AB2727" s="190" t="str">
        <f t="shared" si="5172"/>
        <v>AB$18</v>
      </c>
      <c r="AC2727" s="190" t="str">
        <f t="shared" si="5172"/>
        <v>AC$18</v>
      </c>
      <c r="AD2727" s="190" t="str">
        <f t="shared" si="5172"/>
        <v>AD$18</v>
      </c>
      <c r="AE2727" s="190" t="str">
        <f t="shared" si="5172"/>
        <v>AE$18</v>
      </c>
      <c r="AF2727" s="190" t="str">
        <f t="shared" si="5172"/>
        <v>AF$18</v>
      </c>
      <c r="AG2727" s="190" t="str">
        <f t="shared" si="5172"/>
        <v>AG$18</v>
      </c>
      <c r="AH2727" s="190" t="str">
        <f t="shared" si="5172"/>
        <v>AH$18</v>
      </c>
      <c r="AI2727" s="190" t="str">
        <f t="shared" si="5172"/>
        <v>AI$18</v>
      </c>
      <c r="AJ2727" s="190" t="str">
        <f t="shared" si="5172"/>
        <v>AJ$18</v>
      </c>
      <c r="AK2727" s="190" t="str">
        <f t="shared" si="5172"/>
        <v>AK$18</v>
      </c>
      <c r="AL2727" s="190" t="str">
        <f t="shared" si="5172"/>
        <v>AL$18</v>
      </c>
      <c r="AM2727" s="190" t="str">
        <f t="shared" si="5172"/>
        <v>AM$18</v>
      </c>
      <c r="AN2727" s="190" t="str">
        <f t="shared" si="5172"/>
        <v>AN$18</v>
      </c>
      <c r="AO2727" s="190" t="str">
        <f t="shared" si="5172"/>
        <v>AO$18</v>
      </c>
      <c r="AP2727" s="190" t="str">
        <f t="shared" si="5172"/>
        <v>AP$18</v>
      </c>
      <c r="AQ2727" s="190" t="str">
        <f t="shared" si="5172"/>
        <v>AQ$18</v>
      </c>
      <c r="AR2727" s="190" t="str">
        <f t="shared" si="5172"/>
        <v>AR$18</v>
      </c>
      <c r="AS2727" s="190" t="str">
        <f t="shared" si="5172"/>
        <v>AS$18</v>
      </c>
      <c r="AT2727" s="190" t="str">
        <f t="shared" si="5172"/>
        <v>AT$18</v>
      </c>
      <c r="AU2727" s="190" t="str">
        <f t="shared" si="5172"/>
        <v>AU$18</v>
      </c>
      <c r="AV2727" s="190" t="str">
        <f t="shared" si="5172"/>
        <v>AV$18</v>
      </c>
      <c r="AW2727" s="190" t="str">
        <f t="shared" si="5172"/>
        <v>AW$18</v>
      </c>
      <c r="AX2727" s="190" t="str">
        <f t="shared" si="5172"/>
        <v>AX$18</v>
      </c>
      <c r="AY2727" s="190" t="str">
        <f t="shared" ref="AY2727:CD2727" si="5173">AY$22</f>
        <v>AY$18</v>
      </c>
      <c r="AZ2727" s="190" t="str">
        <f t="shared" si="5173"/>
        <v>AZ$18</v>
      </c>
      <c r="BA2727" s="190" t="str">
        <f t="shared" si="5173"/>
        <v>BA$18</v>
      </c>
      <c r="BB2727" s="190" t="str">
        <f t="shared" si="5173"/>
        <v>BB$18</v>
      </c>
      <c r="BC2727" s="190" t="str">
        <f t="shared" si="5173"/>
        <v>BC$18</v>
      </c>
      <c r="BD2727" s="190" t="str">
        <f t="shared" si="5173"/>
        <v>BD$18</v>
      </c>
      <c r="BE2727" s="190" t="str">
        <f t="shared" si="5173"/>
        <v>BE$18</v>
      </c>
      <c r="BF2727" s="190" t="str">
        <f t="shared" si="5173"/>
        <v>BF$18</v>
      </c>
      <c r="BG2727" s="190" t="str">
        <f t="shared" si="5173"/>
        <v>BG$18</v>
      </c>
      <c r="BH2727" s="190" t="str">
        <f t="shared" si="5173"/>
        <v>BH$18</v>
      </c>
      <c r="BI2727" s="190" t="str">
        <f t="shared" si="5173"/>
        <v>BI$18</v>
      </c>
      <c r="BJ2727" s="190" t="str">
        <f t="shared" si="5173"/>
        <v>BJ$18</v>
      </c>
      <c r="BK2727" s="190" t="str">
        <f t="shared" si="5173"/>
        <v>BK$18</v>
      </c>
      <c r="BL2727" s="190" t="str">
        <f t="shared" si="5173"/>
        <v>BL$18</v>
      </c>
      <c r="BM2727" s="190" t="str">
        <f t="shared" si="5173"/>
        <v>BM$18</v>
      </c>
      <c r="BN2727" s="190" t="str">
        <f t="shared" si="5173"/>
        <v>BN$18</v>
      </c>
      <c r="BO2727" s="190" t="str">
        <f t="shared" si="5173"/>
        <v>BO$18</v>
      </c>
      <c r="BP2727" s="190" t="str">
        <f t="shared" si="5173"/>
        <v>BP$18</v>
      </c>
      <c r="BQ2727" s="190" t="str">
        <f t="shared" si="5173"/>
        <v>BQ$18</v>
      </c>
      <c r="BR2727" s="190" t="str">
        <f t="shared" si="5173"/>
        <v>BR$18</v>
      </c>
      <c r="BS2727" s="190" t="str">
        <f t="shared" si="5173"/>
        <v>BS$18</v>
      </c>
      <c r="BT2727" s="190" t="str">
        <f t="shared" si="5173"/>
        <v>BT$18</v>
      </c>
      <c r="BU2727" s="190" t="str">
        <f t="shared" si="5173"/>
        <v>BU$18</v>
      </c>
      <c r="BV2727" s="190" t="str">
        <f t="shared" si="5173"/>
        <v>BV$18</v>
      </c>
      <c r="BW2727" s="190" t="str">
        <f t="shared" si="5173"/>
        <v>BW$18</v>
      </c>
      <c r="BX2727" s="190" t="str">
        <f t="shared" si="5173"/>
        <v>BX$18</v>
      </c>
      <c r="BY2727" s="190" t="str">
        <f t="shared" si="5173"/>
        <v>BY$18</v>
      </c>
      <c r="BZ2727" s="190" t="str">
        <f t="shared" si="5173"/>
        <v>BZ$18</v>
      </c>
      <c r="CA2727" s="190" t="str">
        <f t="shared" si="5173"/>
        <v>CA$18</v>
      </c>
      <c r="CB2727" s="190" t="str">
        <f t="shared" si="5173"/>
        <v>CB$18</v>
      </c>
      <c r="CC2727" s="190" t="str">
        <f t="shared" si="5173"/>
        <v>CC$18</v>
      </c>
      <c r="CD2727" s="190" t="str">
        <f t="shared" si="5173"/>
        <v>CD$18</v>
      </c>
      <c r="CE2727" s="190" t="str">
        <f t="shared" ref="CE2727:CL2727" si="5174">CE$22</f>
        <v>CE$18</v>
      </c>
      <c r="CF2727" s="190" t="str">
        <f t="shared" si="5174"/>
        <v>CF$18</v>
      </c>
      <c r="CG2727" s="190" t="str">
        <f t="shared" si="5174"/>
        <v>CG$18</v>
      </c>
      <c r="CH2727" s="190" t="str">
        <f t="shared" si="5174"/>
        <v>CH$18</v>
      </c>
      <c r="CI2727" s="190" t="str">
        <f t="shared" si="5174"/>
        <v>CI$18</v>
      </c>
      <c r="CJ2727" s="190" t="str">
        <f t="shared" si="5174"/>
        <v>CJ$18</v>
      </c>
      <c r="CK2727" s="190" t="str">
        <f t="shared" si="5174"/>
        <v>CK$18</v>
      </c>
      <c r="CL2727" s="190" t="str">
        <f t="shared" si="5174"/>
        <v>CL$18</v>
      </c>
      <c r="CN2727" s="201"/>
      <c r="CO2727" s="190" t="str">
        <f t="shared" ref="CO2727:DL2727" si="5175">CO$22</f>
        <v>CO$18</v>
      </c>
      <c r="CP2727" s="190" t="str">
        <f t="shared" si="5175"/>
        <v>CP$18</v>
      </c>
      <c r="CQ2727" s="190" t="str">
        <f t="shared" si="5175"/>
        <v>CQ$18</v>
      </c>
      <c r="CR2727" s="190" t="str">
        <f t="shared" si="5175"/>
        <v>CR$18</v>
      </c>
      <c r="CS2727" s="190" t="str">
        <f t="shared" si="5175"/>
        <v>CS$18</v>
      </c>
      <c r="CT2727" s="190" t="str">
        <f t="shared" si="5175"/>
        <v>CT$18</v>
      </c>
      <c r="CU2727" s="190" t="str">
        <f t="shared" si="5175"/>
        <v>CU$18</v>
      </c>
      <c r="CV2727" s="190" t="str">
        <f t="shared" si="5175"/>
        <v>CV$18</v>
      </c>
      <c r="CW2727" s="190" t="str">
        <f t="shared" si="5175"/>
        <v>CW$18</v>
      </c>
      <c r="CX2727" s="190" t="str">
        <f t="shared" si="5175"/>
        <v>CX$18</v>
      </c>
      <c r="CY2727" s="190" t="str">
        <f t="shared" si="5175"/>
        <v>CY$18</v>
      </c>
      <c r="CZ2727" s="190" t="str">
        <f t="shared" si="5175"/>
        <v>CZ$18</v>
      </c>
      <c r="DA2727" s="190" t="str">
        <f t="shared" si="5175"/>
        <v>DA$18</v>
      </c>
      <c r="DB2727" s="190" t="str">
        <f t="shared" si="5175"/>
        <v>DB$18</v>
      </c>
      <c r="DC2727" s="190" t="str">
        <f t="shared" si="5175"/>
        <v>DC$18</v>
      </c>
      <c r="DD2727" s="190" t="str">
        <f t="shared" si="5175"/>
        <v>DD$18</v>
      </c>
      <c r="DE2727" s="190" t="str">
        <f t="shared" si="5175"/>
        <v>DE$18</v>
      </c>
      <c r="DF2727" s="190" t="str">
        <f t="shared" si="5175"/>
        <v>DF$18</v>
      </c>
      <c r="DG2727" s="190" t="str">
        <f t="shared" si="5175"/>
        <v>DG$18</v>
      </c>
      <c r="DH2727" s="190" t="str">
        <f t="shared" si="5175"/>
        <v>DH$18</v>
      </c>
      <c r="DI2727" s="190" t="str">
        <f t="shared" si="5175"/>
        <v>DI$18</v>
      </c>
      <c r="DJ2727" s="190" t="str">
        <f t="shared" si="5175"/>
        <v>DJ$18</v>
      </c>
      <c r="DK2727" s="190" t="str">
        <f t="shared" si="5175"/>
        <v>DK$18</v>
      </c>
      <c r="DL2727" s="190" t="str">
        <f t="shared" si="5175"/>
        <v>DL$18</v>
      </c>
    </row>
    <row r="2728" spans="1:116" x14ac:dyDescent="0.4">
      <c r="A2728" s="174"/>
      <c r="E2728" s="8"/>
      <c r="G2728" s="175" t="s">
        <v>464</v>
      </c>
      <c r="H2728" s="200"/>
      <c r="I2728" s="201"/>
      <c r="J2728" s="201"/>
      <c r="K2728" s="202"/>
      <c r="L2728" s="202"/>
      <c r="M2728" s="202"/>
      <c r="N2728" s="202"/>
      <c r="O2728" s="202"/>
      <c r="P2728" s="202"/>
      <c r="R2728" s="202"/>
      <c r="S2728" s="190" t="str">
        <f t="shared" ref="S2728:AX2728" si="5176">S$23</f>
        <v>S$19</v>
      </c>
      <c r="T2728" s="190" t="str">
        <f t="shared" si="5176"/>
        <v>T$19</v>
      </c>
      <c r="U2728" s="190" t="str">
        <f t="shared" si="5176"/>
        <v>U$19</v>
      </c>
      <c r="V2728" s="190" t="str">
        <f t="shared" si="5176"/>
        <v>V$19</v>
      </c>
      <c r="W2728" s="190" t="str">
        <f t="shared" si="5176"/>
        <v>W$19</v>
      </c>
      <c r="X2728" s="190" t="str">
        <f t="shared" si="5176"/>
        <v>X$19</v>
      </c>
      <c r="Y2728" s="190" t="str">
        <f t="shared" si="5176"/>
        <v>Y$19</v>
      </c>
      <c r="Z2728" s="190" t="str">
        <f t="shared" si="5176"/>
        <v>Z$19</v>
      </c>
      <c r="AA2728" s="190" t="str">
        <f t="shared" si="5176"/>
        <v>AA$19</v>
      </c>
      <c r="AB2728" s="190" t="str">
        <f t="shared" si="5176"/>
        <v>AB$19</v>
      </c>
      <c r="AC2728" s="190" t="str">
        <f t="shared" si="5176"/>
        <v>AC$19</v>
      </c>
      <c r="AD2728" s="190" t="str">
        <f t="shared" si="5176"/>
        <v>AD$19</v>
      </c>
      <c r="AE2728" s="190" t="str">
        <f t="shared" si="5176"/>
        <v>AE$19</v>
      </c>
      <c r="AF2728" s="190" t="str">
        <f t="shared" si="5176"/>
        <v>AF$19</v>
      </c>
      <c r="AG2728" s="190" t="str">
        <f t="shared" si="5176"/>
        <v>AG$19</v>
      </c>
      <c r="AH2728" s="190" t="str">
        <f t="shared" si="5176"/>
        <v>AH$19</v>
      </c>
      <c r="AI2728" s="190" t="str">
        <f t="shared" si="5176"/>
        <v>AI$19</v>
      </c>
      <c r="AJ2728" s="190" t="str">
        <f t="shared" si="5176"/>
        <v>AJ$19</v>
      </c>
      <c r="AK2728" s="190" t="str">
        <f t="shared" si="5176"/>
        <v>AK$19</v>
      </c>
      <c r="AL2728" s="190" t="str">
        <f t="shared" si="5176"/>
        <v>AL$19</v>
      </c>
      <c r="AM2728" s="190" t="str">
        <f t="shared" si="5176"/>
        <v>AM$19</v>
      </c>
      <c r="AN2728" s="190" t="str">
        <f t="shared" si="5176"/>
        <v>AN$19</v>
      </c>
      <c r="AO2728" s="190" t="str">
        <f t="shared" si="5176"/>
        <v>AO$19</v>
      </c>
      <c r="AP2728" s="190" t="str">
        <f t="shared" si="5176"/>
        <v>AP$19</v>
      </c>
      <c r="AQ2728" s="190" t="str">
        <f t="shared" si="5176"/>
        <v>AQ$19</v>
      </c>
      <c r="AR2728" s="190" t="str">
        <f t="shared" si="5176"/>
        <v>AR$19</v>
      </c>
      <c r="AS2728" s="190" t="str">
        <f t="shared" si="5176"/>
        <v>AS$19</v>
      </c>
      <c r="AT2728" s="190" t="str">
        <f t="shared" si="5176"/>
        <v>AT$19</v>
      </c>
      <c r="AU2728" s="190" t="str">
        <f t="shared" si="5176"/>
        <v>AU$19</v>
      </c>
      <c r="AV2728" s="190" t="str">
        <f t="shared" si="5176"/>
        <v>AV$19</v>
      </c>
      <c r="AW2728" s="190" t="str">
        <f t="shared" si="5176"/>
        <v>AW$19</v>
      </c>
      <c r="AX2728" s="190" t="str">
        <f t="shared" si="5176"/>
        <v>AX$19</v>
      </c>
      <c r="AY2728" s="190" t="str">
        <f t="shared" ref="AY2728:CD2728" si="5177">AY$23</f>
        <v>AY$19</v>
      </c>
      <c r="AZ2728" s="190" t="str">
        <f t="shared" si="5177"/>
        <v>AZ$19</v>
      </c>
      <c r="BA2728" s="190" t="str">
        <f t="shared" si="5177"/>
        <v>BA$19</v>
      </c>
      <c r="BB2728" s="190" t="str">
        <f t="shared" si="5177"/>
        <v>BB$19</v>
      </c>
      <c r="BC2728" s="190" t="str">
        <f t="shared" si="5177"/>
        <v>BC$19</v>
      </c>
      <c r="BD2728" s="190" t="str">
        <f t="shared" si="5177"/>
        <v>BD$19</v>
      </c>
      <c r="BE2728" s="190" t="str">
        <f t="shared" si="5177"/>
        <v>BE$19</v>
      </c>
      <c r="BF2728" s="190" t="str">
        <f t="shared" si="5177"/>
        <v>BF$19</v>
      </c>
      <c r="BG2728" s="190" t="str">
        <f t="shared" si="5177"/>
        <v>BG$19</v>
      </c>
      <c r="BH2728" s="190" t="str">
        <f t="shared" si="5177"/>
        <v>BH$19</v>
      </c>
      <c r="BI2728" s="190" t="str">
        <f t="shared" si="5177"/>
        <v>BI$19</v>
      </c>
      <c r="BJ2728" s="190" t="str">
        <f t="shared" si="5177"/>
        <v>BJ$19</v>
      </c>
      <c r="BK2728" s="190" t="str">
        <f t="shared" si="5177"/>
        <v>BK$19</v>
      </c>
      <c r="BL2728" s="190" t="str">
        <f t="shared" si="5177"/>
        <v>BL$19</v>
      </c>
      <c r="BM2728" s="190" t="str">
        <f t="shared" si="5177"/>
        <v>BM$19</v>
      </c>
      <c r="BN2728" s="190" t="str">
        <f t="shared" si="5177"/>
        <v>BN$19</v>
      </c>
      <c r="BO2728" s="190" t="str">
        <f t="shared" si="5177"/>
        <v>BO$19</v>
      </c>
      <c r="BP2728" s="190" t="str">
        <f t="shared" si="5177"/>
        <v>BP$19</v>
      </c>
      <c r="BQ2728" s="190" t="str">
        <f t="shared" si="5177"/>
        <v>BQ$19</v>
      </c>
      <c r="BR2728" s="190" t="str">
        <f t="shared" si="5177"/>
        <v>BR$19</v>
      </c>
      <c r="BS2728" s="190" t="str">
        <f t="shared" si="5177"/>
        <v>BS$19</v>
      </c>
      <c r="BT2728" s="190" t="str">
        <f t="shared" si="5177"/>
        <v>BT$19</v>
      </c>
      <c r="BU2728" s="190" t="str">
        <f t="shared" si="5177"/>
        <v>BU$19</v>
      </c>
      <c r="BV2728" s="190" t="str">
        <f t="shared" si="5177"/>
        <v>BV$19</v>
      </c>
      <c r="BW2728" s="190" t="str">
        <f t="shared" si="5177"/>
        <v>BW$19</v>
      </c>
      <c r="BX2728" s="190" t="str">
        <f t="shared" si="5177"/>
        <v>BX$19</v>
      </c>
      <c r="BY2728" s="190" t="str">
        <f t="shared" si="5177"/>
        <v>BY$19</v>
      </c>
      <c r="BZ2728" s="190" t="str">
        <f t="shared" si="5177"/>
        <v>BZ$19</v>
      </c>
      <c r="CA2728" s="190" t="str">
        <f t="shared" si="5177"/>
        <v>CA$19</v>
      </c>
      <c r="CB2728" s="190" t="str">
        <f t="shared" si="5177"/>
        <v>CB$19</v>
      </c>
      <c r="CC2728" s="190" t="str">
        <f t="shared" si="5177"/>
        <v>CC$19</v>
      </c>
      <c r="CD2728" s="190" t="str">
        <f t="shared" si="5177"/>
        <v>CD$19</v>
      </c>
      <c r="CE2728" s="190" t="str">
        <f t="shared" ref="CE2728:CL2728" si="5178">CE$23</f>
        <v>CE$19</v>
      </c>
      <c r="CF2728" s="190" t="str">
        <f t="shared" si="5178"/>
        <v>CF$19</v>
      </c>
      <c r="CG2728" s="190" t="str">
        <f t="shared" si="5178"/>
        <v>CG$19</v>
      </c>
      <c r="CH2728" s="190" t="str">
        <f t="shared" si="5178"/>
        <v>CH$19</v>
      </c>
      <c r="CI2728" s="190" t="str">
        <f t="shared" si="5178"/>
        <v>CI$19</v>
      </c>
      <c r="CJ2728" s="190" t="str">
        <f t="shared" si="5178"/>
        <v>CJ$19</v>
      </c>
      <c r="CK2728" s="190" t="str">
        <f t="shared" si="5178"/>
        <v>CK$19</v>
      </c>
      <c r="CL2728" s="190" t="str">
        <f t="shared" si="5178"/>
        <v>CL$19</v>
      </c>
      <c r="CN2728" s="201"/>
      <c r="CO2728" s="190" t="str">
        <f t="shared" ref="CO2728:DL2728" si="5179">CO$23</f>
        <v>CO$19</v>
      </c>
      <c r="CP2728" s="190" t="str">
        <f t="shared" si="5179"/>
        <v>CP$19</v>
      </c>
      <c r="CQ2728" s="190" t="str">
        <f t="shared" si="5179"/>
        <v>CQ$19</v>
      </c>
      <c r="CR2728" s="190" t="str">
        <f t="shared" si="5179"/>
        <v>CR$19</v>
      </c>
      <c r="CS2728" s="190" t="str">
        <f t="shared" si="5179"/>
        <v>CS$19</v>
      </c>
      <c r="CT2728" s="190" t="str">
        <f t="shared" si="5179"/>
        <v>CT$19</v>
      </c>
      <c r="CU2728" s="190" t="str">
        <f t="shared" si="5179"/>
        <v>CU$19</v>
      </c>
      <c r="CV2728" s="190" t="str">
        <f t="shared" si="5179"/>
        <v>CV$19</v>
      </c>
      <c r="CW2728" s="190" t="str">
        <f t="shared" si="5179"/>
        <v>CW$19</v>
      </c>
      <c r="CX2728" s="190" t="str">
        <f t="shared" si="5179"/>
        <v>CX$19</v>
      </c>
      <c r="CY2728" s="190" t="str">
        <f t="shared" si="5179"/>
        <v>CY$19</v>
      </c>
      <c r="CZ2728" s="190" t="str">
        <f t="shared" si="5179"/>
        <v>CZ$19</v>
      </c>
      <c r="DA2728" s="190" t="str">
        <f t="shared" si="5179"/>
        <v>DA$19</v>
      </c>
      <c r="DB2728" s="190" t="str">
        <f t="shared" si="5179"/>
        <v>DB$19</v>
      </c>
      <c r="DC2728" s="190" t="str">
        <f t="shared" si="5179"/>
        <v>DC$19</v>
      </c>
      <c r="DD2728" s="190" t="str">
        <f t="shared" si="5179"/>
        <v>DD$19</v>
      </c>
      <c r="DE2728" s="190" t="str">
        <f t="shared" si="5179"/>
        <v>DE$19</v>
      </c>
      <c r="DF2728" s="190" t="str">
        <f t="shared" si="5179"/>
        <v>DF$19</v>
      </c>
      <c r="DG2728" s="190" t="str">
        <f t="shared" si="5179"/>
        <v>DG$19</v>
      </c>
      <c r="DH2728" s="190" t="str">
        <f t="shared" si="5179"/>
        <v>DH$19</v>
      </c>
      <c r="DI2728" s="190" t="str">
        <f t="shared" si="5179"/>
        <v>DI$19</v>
      </c>
      <c r="DJ2728" s="190" t="str">
        <f t="shared" si="5179"/>
        <v>DJ$19</v>
      </c>
      <c r="DK2728" s="190" t="str">
        <f t="shared" si="5179"/>
        <v>DK$19</v>
      </c>
      <c r="DL2728" s="190" t="str">
        <f t="shared" si="5179"/>
        <v>DL$19</v>
      </c>
    </row>
    <row r="2729" spans="1:116" x14ac:dyDescent="0.4">
      <c r="A2729" s="31" t="s">
        <v>218</v>
      </c>
      <c r="B2729" s="31" t="s">
        <v>395</v>
      </c>
      <c r="C2729" s="31"/>
      <c r="D2729" t="s">
        <v>408</v>
      </c>
      <c r="E2729" s="8" t="str">
        <f t="shared" si="5120"/>
        <v>2729 WCUR-IS</v>
      </c>
      <c r="F2729" t="s">
        <v>436</v>
      </c>
      <c r="G2729" s="70" t="s">
        <v>402</v>
      </c>
      <c r="H2729" s="48"/>
      <c r="I2729" s="297"/>
      <c r="J2729" s="297"/>
      <c r="K2729" s="48"/>
      <c r="L2729" s="48"/>
      <c r="M2729" s="48"/>
      <c r="N2729" s="48"/>
      <c r="O2729" s="48"/>
      <c r="P2729" s="48"/>
      <c r="R2729" s="70"/>
      <c r="S2729" s="298"/>
      <c r="T2729" s="298"/>
      <c r="U2729" s="298"/>
      <c r="V2729" s="298"/>
      <c r="W2729" s="298"/>
      <c r="X2729" s="298"/>
      <c r="Y2729" s="298"/>
      <c r="Z2729" s="298"/>
      <c r="AA2729" s="298"/>
      <c r="AB2729" s="298"/>
      <c r="AC2729" s="298"/>
      <c r="AD2729" s="298"/>
      <c r="AE2729" s="298"/>
      <c r="AF2729" s="298"/>
      <c r="AG2729" s="298"/>
      <c r="AH2729" s="298"/>
      <c r="AI2729" s="298"/>
      <c r="AJ2729" s="298"/>
      <c r="AK2729" s="298"/>
      <c r="AL2729" s="298"/>
      <c r="AM2729" s="298"/>
      <c r="AN2729" s="298"/>
      <c r="AO2729" s="298"/>
      <c r="AP2729" s="298"/>
      <c r="AQ2729" s="298"/>
      <c r="AR2729" s="298"/>
      <c r="AS2729" s="298"/>
      <c r="AT2729" s="298"/>
      <c r="AU2729" s="298"/>
      <c r="AV2729" s="298"/>
      <c r="AW2729" s="298"/>
      <c r="AX2729" s="298"/>
      <c r="AY2729" s="298"/>
      <c r="AZ2729" s="298"/>
      <c r="BA2729" s="298"/>
      <c r="BB2729" s="298"/>
      <c r="BC2729" s="298"/>
      <c r="BD2729" s="298"/>
      <c r="BE2729" s="298"/>
      <c r="BF2729" s="298"/>
      <c r="BG2729" s="298"/>
      <c r="BH2729" s="298"/>
      <c r="BI2729" s="298"/>
      <c r="BJ2729" s="298"/>
      <c r="BK2729" s="298"/>
      <c r="BL2729" s="298"/>
      <c r="BM2729" s="298"/>
      <c r="BN2729" s="298"/>
      <c r="BO2729" s="298"/>
      <c r="BP2729" s="298"/>
      <c r="BQ2729" s="298"/>
      <c r="BR2729" s="298"/>
      <c r="BS2729" s="298"/>
      <c r="BT2729" s="298"/>
      <c r="BU2729" s="298"/>
      <c r="BV2729" s="298"/>
      <c r="BW2729" s="298"/>
      <c r="BX2729" s="298"/>
      <c r="BY2729" s="298"/>
      <c r="BZ2729" s="298"/>
      <c r="CA2729" s="298"/>
      <c r="CB2729" s="298"/>
      <c r="CC2729" s="298"/>
      <c r="CD2729" s="298"/>
      <c r="CE2729" s="298"/>
      <c r="CF2729" s="298"/>
      <c r="CG2729" s="298"/>
      <c r="CH2729" s="298"/>
      <c r="CI2729" s="298"/>
      <c r="CJ2729" s="298"/>
      <c r="CK2729" s="298"/>
      <c r="CL2729" s="298"/>
      <c r="CN2729" s="297"/>
      <c r="CO2729" s="298"/>
      <c r="CP2729" s="298"/>
      <c r="CQ2729" s="298"/>
      <c r="CR2729" s="298"/>
      <c r="CS2729" s="298"/>
      <c r="CT2729" s="298"/>
      <c r="CU2729" s="298"/>
      <c r="CV2729" s="298"/>
      <c r="CW2729" s="298"/>
      <c r="CX2729" s="298"/>
      <c r="CY2729" s="298"/>
      <c r="CZ2729" s="298"/>
      <c r="DA2729" s="298"/>
      <c r="DB2729" s="298"/>
      <c r="DC2729" s="298"/>
      <c r="DD2729" s="298"/>
      <c r="DE2729" s="298"/>
      <c r="DF2729" s="298"/>
      <c r="DG2729" s="298"/>
      <c r="DH2729" s="298"/>
      <c r="DI2729" s="298"/>
      <c r="DJ2729" s="298"/>
      <c r="DK2729" s="298"/>
      <c r="DL2729" s="298"/>
    </row>
    <row r="2730" spans="1:116" x14ac:dyDescent="0.4">
      <c r="A2730" s="31"/>
      <c r="B2730" t="str">
        <f t="shared" ref="B2730:B2737" si="5180">E2730</f>
        <v>2730 WCUR-IS</v>
      </c>
      <c r="D2730" t="s">
        <v>408</v>
      </c>
      <c r="E2730" s="8" t="str">
        <f t="shared" si="5120"/>
        <v>2730 WCUR-IS</v>
      </c>
      <c r="G2730" s="125" t="s">
        <v>392</v>
      </c>
      <c r="H2730" s="31"/>
      <c r="I2730" s="73"/>
      <c r="J2730" s="73"/>
      <c r="K2730" s="124">
        <f>'IS BS CF'!K$17</f>
        <v>0</v>
      </c>
      <c r="L2730" s="124">
        <f>'IS BS CF'!L$17</f>
        <v>0</v>
      </c>
      <c r="M2730" s="124">
        <f>'IS BS CF'!M$17</f>
        <v>0</v>
      </c>
      <c r="N2730" s="124">
        <f>'IS BS CF'!N$17</f>
        <v>0</v>
      </c>
      <c r="O2730" s="124">
        <f>'IS BS CF'!O$17</f>
        <v>0</v>
      </c>
      <c r="P2730" s="124">
        <f>'IS BS CF'!P$17</f>
        <v>0</v>
      </c>
      <c r="Q2730" s="124"/>
      <c r="R2730" s="124">
        <f>'IS BS CF'!R$17</f>
        <v>0</v>
      </c>
      <c r="S2730" s="124">
        <f>'IS BS CF'!S$17</f>
        <v>0</v>
      </c>
      <c r="T2730" s="124">
        <f>'IS BS CF'!T$17</f>
        <v>0</v>
      </c>
      <c r="U2730" s="124">
        <f>'IS BS CF'!U$17</f>
        <v>0</v>
      </c>
      <c r="V2730" s="124">
        <f>'IS BS CF'!V$17</f>
        <v>0</v>
      </c>
      <c r="W2730" s="124">
        <f>'IS BS CF'!W$17</f>
        <v>0</v>
      </c>
      <c r="X2730" s="124">
        <f>'IS BS CF'!X$17</f>
        <v>0</v>
      </c>
      <c r="Y2730" s="124">
        <f>'IS BS CF'!Y$17</f>
        <v>0</v>
      </c>
      <c r="Z2730" s="124">
        <f>'IS BS CF'!Z$17</f>
        <v>0</v>
      </c>
      <c r="AA2730" s="124">
        <f>'IS BS CF'!AA$17</f>
        <v>0</v>
      </c>
      <c r="AB2730" s="124">
        <f>'IS BS CF'!AB$17</f>
        <v>0</v>
      </c>
      <c r="AC2730" s="124">
        <f>'IS BS CF'!AC$17</f>
        <v>0</v>
      </c>
      <c r="AD2730" s="124">
        <f>'IS BS CF'!AD$17</f>
        <v>0</v>
      </c>
      <c r="AE2730" s="124">
        <f>'IS BS CF'!AE$17</f>
        <v>0</v>
      </c>
      <c r="AF2730" s="124">
        <f>'IS BS CF'!AF$17</f>
        <v>0</v>
      </c>
      <c r="AG2730" s="124">
        <f>'IS BS CF'!AG$17</f>
        <v>0</v>
      </c>
      <c r="AH2730" s="124">
        <f>'IS BS CF'!AH$17</f>
        <v>0</v>
      </c>
      <c r="AI2730" s="124">
        <f>'IS BS CF'!AI$17</f>
        <v>0</v>
      </c>
      <c r="AJ2730" s="124">
        <f>'IS BS CF'!AJ$17</f>
        <v>0</v>
      </c>
      <c r="AK2730" s="124">
        <f>'IS BS CF'!AK$17</f>
        <v>0</v>
      </c>
      <c r="AL2730" s="124">
        <f>'IS BS CF'!AL$17</f>
        <v>0</v>
      </c>
      <c r="AM2730" s="124">
        <f>'IS BS CF'!AM$17</f>
        <v>0</v>
      </c>
      <c r="AN2730" s="124">
        <f>'IS BS CF'!AN$17</f>
        <v>0</v>
      </c>
      <c r="AO2730" s="124">
        <f>'IS BS CF'!AO$17</f>
        <v>0</v>
      </c>
      <c r="AP2730" s="124">
        <f>'IS BS CF'!AP$17</f>
        <v>0</v>
      </c>
      <c r="AQ2730" s="124">
        <f>'IS BS CF'!AQ$17</f>
        <v>0</v>
      </c>
      <c r="AR2730" s="124">
        <f>'IS BS CF'!AR$17</f>
        <v>0</v>
      </c>
      <c r="AS2730" s="124">
        <f>'IS BS CF'!AS$17</f>
        <v>0</v>
      </c>
      <c r="AT2730" s="124">
        <f>'IS BS CF'!AT$17</f>
        <v>0</v>
      </c>
      <c r="AU2730" s="124">
        <f>'IS BS CF'!AU$17</f>
        <v>0</v>
      </c>
      <c r="AV2730" s="124">
        <f>'IS BS CF'!AV$17</f>
        <v>0</v>
      </c>
      <c r="AW2730" s="124">
        <f>'IS BS CF'!AW$17</f>
        <v>0</v>
      </c>
      <c r="AX2730" s="124">
        <f>'IS BS CF'!AX$17</f>
        <v>0</v>
      </c>
      <c r="AY2730" s="124">
        <f>'IS BS CF'!AY$17</f>
        <v>0</v>
      </c>
      <c r="AZ2730" s="124">
        <f>'IS BS CF'!AZ$17</f>
        <v>0</v>
      </c>
      <c r="BA2730" s="124">
        <f>'IS BS CF'!BA$17</f>
        <v>0</v>
      </c>
      <c r="BB2730" s="124">
        <f>'IS BS CF'!BB$17</f>
        <v>0</v>
      </c>
      <c r="BC2730" s="124">
        <f>'IS BS CF'!BC$17</f>
        <v>0</v>
      </c>
      <c r="BD2730" s="124">
        <f>'IS BS CF'!BD$17</f>
        <v>0</v>
      </c>
      <c r="BE2730" s="124">
        <f>'IS BS CF'!BE$17</f>
        <v>0</v>
      </c>
      <c r="BF2730" s="124">
        <f>'IS BS CF'!BF$17</f>
        <v>0</v>
      </c>
      <c r="BG2730" s="124">
        <f>'IS BS CF'!BG$17</f>
        <v>0</v>
      </c>
      <c r="BH2730" s="124">
        <f>'IS BS CF'!BH$17</f>
        <v>0</v>
      </c>
      <c r="BI2730" s="124">
        <f>'IS BS CF'!BI$17</f>
        <v>0</v>
      </c>
      <c r="BJ2730" s="124">
        <f>'IS BS CF'!BJ$17</f>
        <v>0</v>
      </c>
      <c r="BK2730" s="124">
        <f>'IS BS CF'!BK$17</f>
        <v>0</v>
      </c>
      <c r="BL2730" s="124">
        <f>'IS BS CF'!BL$17</f>
        <v>0</v>
      </c>
      <c r="BM2730" s="124">
        <f>'IS BS CF'!BM$17</f>
        <v>0</v>
      </c>
      <c r="BN2730" s="124">
        <f>'IS BS CF'!BN$17</f>
        <v>0</v>
      </c>
      <c r="BO2730" s="124">
        <f>'IS BS CF'!BO$17</f>
        <v>0</v>
      </c>
      <c r="BP2730" s="124">
        <f>'IS BS CF'!BP$17</f>
        <v>0</v>
      </c>
      <c r="BQ2730" s="124">
        <f>'IS BS CF'!BQ$17</f>
        <v>0</v>
      </c>
      <c r="BR2730" s="124">
        <f>'IS BS CF'!BR$17</f>
        <v>0</v>
      </c>
      <c r="BS2730" s="124">
        <f>'IS BS CF'!BS$17</f>
        <v>0</v>
      </c>
      <c r="BT2730" s="124">
        <f>'IS BS CF'!BT$17</f>
        <v>0</v>
      </c>
      <c r="BU2730" s="124">
        <f>'IS BS CF'!BU$17</f>
        <v>0</v>
      </c>
      <c r="BV2730" s="124">
        <f>'IS BS CF'!BV$17</f>
        <v>0</v>
      </c>
      <c r="BW2730" s="124">
        <f>'IS BS CF'!BW$17</f>
        <v>0</v>
      </c>
      <c r="BX2730" s="124">
        <f>'IS BS CF'!BX$17</f>
        <v>0</v>
      </c>
      <c r="BY2730" s="124">
        <f>'IS BS CF'!BY$17</f>
        <v>0</v>
      </c>
      <c r="BZ2730" s="124">
        <f>'IS BS CF'!BZ$17</f>
        <v>0</v>
      </c>
      <c r="CA2730" s="124">
        <f>'IS BS CF'!CA$17</f>
        <v>0</v>
      </c>
      <c r="CB2730" s="124">
        <f>'IS BS CF'!CB$17</f>
        <v>0</v>
      </c>
      <c r="CC2730" s="124">
        <f>'IS BS CF'!CC$17</f>
        <v>0</v>
      </c>
      <c r="CD2730" s="124">
        <f>'IS BS CF'!CD$17</f>
        <v>0</v>
      </c>
      <c r="CE2730" s="124">
        <f>'IS BS CF'!CE$17</f>
        <v>0</v>
      </c>
      <c r="CF2730" s="124">
        <f>'IS BS CF'!CF$17</f>
        <v>0</v>
      </c>
      <c r="CG2730" s="124">
        <f>'IS BS CF'!CG$17</f>
        <v>0</v>
      </c>
      <c r="CH2730" s="124">
        <f>'IS BS CF'!CH$17</f>
        <v>0</v>
      </c>
      <c r="CI2730" s="124">
        <f>'IS BS CF'!CI$17</f>
        <v>0</v>
      </c>
      <c r="CJ2730" s="124">
        <f>'IS BS CF'!CJ$17</f>
        <v>0</v>
      </c>
      <c r="CK2730" s="124">
        <f>'IS BS CF'!CK$17</f>
        <v>0</v>
      </c>
      <c r="CL2730" s="124">
        <f>'IS BS CF'!CL$17</f>
        <v>0</v>
      </c>
      <c r="CN2730" s="73"/>
      <c r="CO2730" s="124" t="e">
        <f>#REF!</f>
        <v>#REF!</v>
      </c>
      <c r="CP2730" s="124" t="e">
        <f>#REF!</f>
        <v>#REF!</v>
      </c>
      <c r="CQ2730" s="124" t="e">
        <f>#REF!</f>
        <v>#REF!</v>
      </c>
      <c r="CR2730" s="124" t="e">
        <f>#REF!</f>
        <v>#REF!</v>
      </c>
      <c r="CS2730" s="124" t="e">
        <f>#REF!</f>
        <v>#REF!</v>
      </c>
      <c r="CT2730" s="124" t="e">
        <f>#REF!</f>
        <v>#REF!</v>
      </c>
      <c r="CU2730" s="124" t="e">
        <f>#REF!</f>
        <v>#REF!</v>
      </c>
      <c r="CV2730" s="124" t="e">
        <f>#REF!</f>
        <v>#REF!</v>
      </c>
      <c r="CW2730" s="124" t="e">
        <f>#REF!</f>
        <v>#REF!</v>
      </c>
      <c r="CX2730" s="124" t="e">
        <f>#REF!</f>
        <v>#REF!</v>
      </c>
      <c r="CY2730" s="124" t="e">
        <f>#REF!</f>
        <v>#REF!</v>
      </c>
      <c r="CZ2730" s="124" t="e">
        <f>#REF!</f>
        <v>#REF!</v>
      </c>
      <c r="DA2730" s="124" t="e">
        <f>#REF!</f>
        <v>#REF!</v>
      </c>
      <c r="DB2730" s="124" t="e">
        <f>#REF!</f>
        <v>#REF!</v>
      </c>
      <c r="DC2730" s="124" t="e">
        <f>#REF!</f>
        <v>#REF!</v>
      </c>
      <c r="DD2730" s="124" t="e">
        <f>#REF!</f>
        <v>#REF!</v>
      </c>
      <c r="DE2730" s="124" t="e">
        <f>#REF!</f>
        <v>#REF!</v>
      </c>
      <c r="DF2730" s="124" t="e">
        <f>#REF!</f>
        <v>#REF!</v>
      </c>
      <c r="DG2730" s="124" t="e">
        <f>#REF!</f>
        <v>#REF!</v>
      </c>
      <c r="DH2730" s="124" t="e">
        <f>#REF!</f>
        <v>#REF!</v>
      </c>
      <c r="DI2730" s="124" t="e">
        <f>#REF!</f>
        <v>#REF!</v>
      </c>
      <c r="DJ2730" s="124" t="e">
        <f>#REF!</f>
        <v>#REF!</v>
      </c>
      <c r="DK2730" s="124" t="e">
        <f>#REF!</f>
        <v>#REF!</v>
      </c>
      <c r="DL2730" s="124" t="e">
        <f>#REF!</f>
        <v>#REF!</v>
      </c>
    </row>
    <row r="2731" spans="1:116" x14ac:dyDescent="0.4">
      <c r="A2731" s="31"/>
      <c r="B2731" t="str">
        <f t="shared" si="5180"/>
        <v>2731 WCUR-IS</v>
      </c>
      <c r="D2731" t="s">
        <v>408</v>
      </c>
      <c r="E2731" s="8" t="str">
        <f t="shared" si="5120"/>
        <v>2731 WCUR-IS</v>
      </c>
      <c r="G2731" s="67"/>
      <c r="H2731" s="31"/>
      <c r="I2731" s="73"/>
      <c r="J2731" s="73"/>
      <c r="K2731" s="31"/>
      <c r="L2731" s="31"/>
      <c r="M2731" s="31"/>
      <c r="N2731" s="31"/>
      <c r="O2731" s="31"/>
      <c r="P2731" s="31"/>
      <c r="R2731" s="67"/>
      <c r="S2731" s="67"/>
      <c r="T2731" s="67"/>
      <c r="U2731" s="67"/>
      <c r="V2731" s="67"/>
      <c r="W2731" s="67"/>
      <c r="X2731" s="67"/>
      <c r="Y2731" s="67"/>
      <c r="Z2731" s="67"/>
      <c r="AA2731" s="67"/>
      <c r="AB2731" s="67"/>
      <c r="AC2731" s="67"/>
      <c r="AD2731" s="67"/>
      <c r="AE2731" s="67"/>
      <c r="AF2731" s="67"/>
      <c r="AG2731" s="67"/>
      <c r="AH2731" s="67"/>
      <c r="AI2731" s="67"/>
      <c r="AJ2731" s="67"/>
      <c r="AK2731" s="67"/>
      <c r="AL2731" s="67"/>
      <c r="AM2731" s="67"/>
      <c r="AN2731" s="67"/>
      <c r="AO2731" s="67"/>
      <c r="AP2731" s="67"/>
      <c r="AQ2731" s="67"/>
      <c r="AR2731" s="67"/>
      <c r="AS2731" s="67"/>
      <c r="AT2731" s="67"/>
      <c r="AU2731" s="67"/>
      <c r="AV2731" s="67"/>
      <c r="AW2731" s="67"/>
      <c r="AX2731" s="67"/>
      <c r="AY2731" s="67"/>
      <c r="AZ2731" s="67"/>
      <c r="BA2731" s="67"/>
      <c r="BB2731" s="67"/>
      <c r="BC2731" s="67"/>
      <c r="BD2731" s="67"/>
      <c r="BE2731" s="67"/>
      <c r="BF2731" s="67"/>
      <c r="BG2731" s="67"/>
      <c r="BH2731" s="67"/>
      <c r="BI2731" s="67"/>
      <c r="BJ2731" s="67"/>
      <c r="BK2731" s="67"/>
      <c r="BL2731" s="67"/>
      <c r="BM2731" s="67"/>
      <c r="BN2731" s="67"/>
      <c r="BO2731" s="67"/>
      <c r="BP2731" s="67"/>
      <c r="BQ2731" s="67"/>
      <c r="BR2731" s="67"/>
      <c r="BS2731" s="67"/>
      <c r="BT2731" s="67"/>
      <c r="BU2731" s="67"/>
      <c r="BV2731" s="67"/>
      <c r="BW2731" s="67"/>
      <c r="BX2731" s="67"/>
      <c r="BY2731" s="67"/>
      <c r="BZ2731" s="67"/>
      <c r="CA2731" s="67"/>
      <c r="CB2731" s="67"/>
      <c r="CC2731" s="67"/>
      <c r="CD2731" s="67"/>
      <c r="CE2731" s="67"/>
      <c r="CF2731" s="67"/>
      <c r="CG2731" s="67"/>
      <c r="CH2731" s="67"/>
      <c r="CI2731" s="67"/>
      <c r="CJ2731" s="67"/>
      <c r="CK2731" s="67"/>
      <c r="CL2731" s="67"/>
      <c r="CN2731" s="73"/>
      <c r="CO2731" s="67"/>
      <c r="CP2731" s="67"/>
      <c r="CQ2731" s="67"/>
      <c r="CR2731" s="67"/>
      <c r="CS2731" s="67"/>
      <c r="CT2731" s="67"/>
      <c r="CU2731" s="67"/>
      <c r="CV2731" s="67"/>
      <c r="CW2731" s="67"/>
      <c r="CX2731" s="67"/>
      <c r="CY2731" s="67"/>
      <c r="CZ2731" s="67"/>
      <c r="DA2731" s="67"/>
      <c r="DB2731" s="67"/>
      <c r="DC2731" s="67"/>
      <c r="DD2731" s="67"/>
      <c r="DE2731" s="67"/>
      <c r="DF2731" s="67"/>
      <c r="DG2731" s="67"/>
      <c r="DH2731" s="67"/>
      <c r="DI2731" s="67"/>
      <c r="DJ2731" s="67"/>
      <c r="DK2731" s="67"/>
      <c r="DL2731" s="67"/>
    </row>
    <row r="2732" spans="1:116" x14ac:dyDescent="0.4">
      <c r="B2732" t="str">
        <f t="shared" si="5180"/>
        <v>2732 WCUR-IS</v>
      </c>
      <c r="D2732" t="s">
        <v>408</v>
      </c>
      <c r="E2732" s="8" t="str">
        <f t="shared" si="5120"/>
        <v>2732 WCUR-IS</v>
      </c>
      <c r="G2732" s="129" t="str">
        <f>G2734&amp;":"</f>
        <v>Unearned revenue:</v>
      </c>
      <c r="I2732"/>
      <c r="J2732"/>
      <c r="R2732"/>
      <c r="S2732"/>
      <c r="T2732"/>
      <c r="U2732"/>
      <c r="V2732"/>
      <c r="W2732"/>
      <c r="X2732"/>
      <c r="Y2732"/>
      <c r="Z2732"/>
      <c r="AA2732"/>
      <c r="AB2732"/>
      <c r="AC2732"/>
      <c r="AD2732"/>
      <c r="AE2732"/>
      <c r="AF2732"/>
      <c r="AG2732"/>
      <c r="AH2732"/>
      <c r="AI2732"/>
      <c r="AJ2732"/>
      <c r="AK2732"/>
      <c r="AL2732"/>
      <c r="AM2732"/>
      <c r="AN2732"/>
      <c r="AO2732"/>
      <c r="AP2732"/>
      <c r="AQ2732"/>
      <c r="AR2732"/>
      <c r="AS2732"/>
      <c r="AT2732"/>
      <c r="AU2732"/>
      <c r="AV2732"/>
      <c r="AW2732"/>
      <c r="AX2732"/>
      <c r="AY2732"/>
      <c r="AZ2732"/>
      <c r="BA2732"/>
      <c r="BB2732"/>
      <c r="BC2732"/>
      <c r="BD2732"/>
      <c r="BE2732"/>
      <c r="BF2732"/>
      <c r="BG2732"/>
      <c r="BH2732"/>
      <c r="BI2732"/>
      <c r="BJ2732"/>
      <c r="BK2732"/>
      <c r="BL2732"/>
      <c r="BM2732"/>
      <c r="BN2732"/>
      <c r="BO2732"/>
      <c r="BP2732"/>
      <c r="BQ2732"/>
      <c r="BR2732"/>
      <c r="BS2732"/>
      <c r="BT2732"/>
      <c r="BU2732"/>
      <c r="BV2732"/>
      <c r="BW2732"/>
      <c r="BX2732"/>
      <c r="BY2732"/>
      <c r="BZ2732"/>
      <c r="CA2732"/>
      <c r="CB2732"/>
      <c r="CC2732"/>
      <c r="CD2732"/>
      <c r="CE2732"/>
      <c r="CF2732"/>
      <c r="CG2732"/>
      <c r="CH2732"/>
      <c r="CI2732"/>
      <c r="CJ2732"/>
      <c r="CK2732"/>
      <c r="CL2732"/>
      <c r="CN2732"/>
    </row>
    <row r="2733" spans="1:116" x14ac:dyDescent="0.4">
      <c r="B2733" t="str">
        <f t="shared" si="5180"/>
        <v>2733 WCUR-IS</v>
      </c>
      <c r="D2733" t="s">
        <v>408</v>
      </c>
      <c r="E2733" s="8" t="str">
        <f t="shared" si="5120"/>
        <v>2733 WCUR-IS</v>
      </c>
      <c r="G2733" s="145" t="s">
        <v>403</v>
      </c>
      <c r="H2733" s="12"/>
      <c r="I2733" s="60"/>
      <c r="J2733" s="60"/>
      <c r="K2733" s="17">
        <v>30</v>
      </c>
      <c r="L2733" s="17">
        <v>30</v>
      </c>
      <c r="M2733" s="17">
        <v>30</v>
      </c>
      <c r="N2733" s="17">
        <v>30</v>
      </c>
      <c r="O2733" s="17">
        <v>30</v>
      </c>
      <c r="P2733" s="17">
        <v>30</v>
      </c>
      <c r="R2733" s="15"/>
      <c r="S2733" s="15" cm="1">
        <f t="array" ref="S2733">INDEX($K:$P,ROW(),MATCH(S$3,$K$2:$P$2,0))</f>
        <v>30</v>
      </c>
      <c r="T2733" s="15" cm="1">
        <f t="array" ref="T2733">INDEX($K:$P,ROW(),MATCH(T$3,$K$2:$P$2,0))</f>
        <v>30</v>
      </c>
      <c r="U2733" s="15" cm="1">
        <f t="array" ref="U2733">INDEX($K:$P,ROW(),MATCH(U$3,$K$2:$P$2,0))</f>
        <v>30</v>
      </c>
      <c r="V2733" s="15" cm="1">
        <f t="array" ref="V2733">INDEX($K:$P,ROW(),MATCH(V$3,$K$2:$P$2,0))</f>
        <v>30</v>
      </c>
      <c r="W2733" s="15" cm="1">
        <f t="array" ref="W2733">INDEX($K:$P,ROW(),MATCH(W$3,$K$2:$P$2,0))</f>
        <v>30</v>
      </c>
      <c r="X2733" s="15" cm="1">
        <f t="array" ref="X2733">INDEX($K:$P,ROW(),MATCH(X$3,$K$2:$P$2,0))</f>
        <v>30</v>
      </c>
      <c r="Y2733" s="15" cm="1">
        <f t="array" ref="Y2733">INDEX($K:$P,ROW(),MATCH(Y$3,$K$2:$P$2,0))</f>
        <v>30</v>
      </c>
      <c r="Z2733" s="15" cm="1">
        <f t="array" ref="Z2733">INDEX($K:$P,ROW(),MATCH(Z$3,$K$2:$P$2,0))</f>
        <v>30</v>
      </c>
      <c r="AA2733" s="15" cm="1">
        <f t="array" ref="AA2733">INDEX($K:$P,ROW(),MATCH(AA$3,$K$2:$P$2,0))</f>
        <v>30</v>
      </c>
      <c r="AB2733" s="15" cm="1">
        <f t="array" ref="AB2733">INDEX($K:$P,ROW(),MATCH(AB$3,$K$2:$P$2,0))</f>
        <v>30</v>
      </c>
      <c r="AC2733" s="15" cm="1">
        <f t="array" ref="AC2733">INDEX($K:$P,ROW(),MATCH(AC$3,$K$2:$P$2,0))</f>
        <v>30</v>
      </c>
      <c r="AD2733" s="15" cm="1">
        <f t="array" ref="AD2733">INDEX($K:$P,ROW(),MATCH(AD$3,$K$2:$P$2,0))</f>
        <v>30</v>
      </c>
      <c r="AE2733" s="15" cm="1">
        <f t="array" ref="AE2733">INDEX($K:$P,ROW(),MATCH(AE$3,$K$2:$P$2,0))</f>
        <v>30</v>
      </c>
      <c r="AF2733" s="15" cm="1">
        <f t="array" ref="AF2733">INDEX($K:$P,ROW(),MATCH(AF$3,$K$2:$P$2,0))</f>
        <v>30</v>
      </c>
      <c r="AG2733" s="15" cm="1">
        <f t="array" ref="AG2733">INDEX($K:$P,ROW(),MATCH(AG$3,$K$2:$P$2,0))</f>
        <v>30</v>
      </c>
      <c r="AH2733" s="15" cm="1">
        <f t="array" ref="AH2733">INDEX($K:$P,ROW(),MATCH(AH$3,$K$2:$P$2,0))</f>
        <v>30</v>
      </c>
      <c r="AI2733" s="15" cm="1">
        <f t="array" ref="AI2733">INDEX($K:$P,ROW(),MATCH(AI$3,$K$2:$P$2,0))</f>
        <v>30</v>
      </c>
      <c r="AJ2733" s="15" cm="1">
        <f t="array" ref="AJ2733">INDEX($K:$P,ROW(),MATCH(AJ$3,$K$2:$P$2,0))</f>
        <v>30</v>
      </c>
      <c r="AK2733" s="15" cm="1">
        <f t="array" ref="AK2733">INDEX($K:$P,ROW(),MATCH(AK$3,$K$2:$P$2,0))</f>
        <v>30</v>
      </c>
      <c r="AL2733" s="15" cm="1">
        <f t="array" ref="AL2733">INDEX($K:$P,ROW(),MATCH(AL$3,$K$2:$P$2,0))</f>
        <v>30</v>
      </c>
      <c r="AM2733" s="15" cm="1">
        <f t="array" ref="AM2733">INDEX($K:$P,ROW(),MATCH(AM$3,$K$2:$P$2,0))</f>
        <v>30</v>
      </c>
      <c r="AN2733" s="15" cm="1">
        <f t="array" ref="AN2733">INDEX($K:$P,ROW(),MATCH(AN$3,$K$2:$P$2,0))</f>
        <v>30</v>
      </c>
      <c r="AO2733" s="15" cm="1">
        <f t="array" ref="AO2733">INDEX($K:$P,ROW(),MATCH(AO$3,$K$2:$P$2,0))</f>
        <v>30</v>
      </c>
      <c r="AP2733" s="15" cm="1">
        <f t="array" ref="AP2733">INDEX($K:$P,ROW(),MATCH(AP$3,$K$2:$P$2,0))</f>
        <v>30</v>
      </c>
      <c r="AQ2733" s="15" cm="1">
        <f t="array" ref="AQ2733">INDEX($K:$P,ROW(),MATCH(AQ$3,$K$2:$P$2,0))</f>
        <v>30</v>
      </c>
      <c r="AR2733" s="15" cm="1">
        <f t="array" ref="AR2733">INDEX($K:$P,ROW(),MATCH(AR$3,$K$2:$P$2,0))</f>
        <v>30</v>
      </c>
      <c r="AS2733" s="15" cm="1">
        <f t="array" ref="AS2733">INDEX($K:$P,ROW(),MATCH(AS$3,$K$2:$P$2,0))</f>
        <v>30</v>
      </c>
      <c r="AT2733" s="15" cm="1">
        <f t="array" ref="AT2733">INDEX($K:$P,ROW(),MATCH(AT$3,$K$2:$P$2,0))</f>
        <v>30</v>
      </c>
      <c r="AU2733" s="15" cm="1">
        <f t="array" ref="AU2733">INDEX($K:$P,ROW(),MATCH(AU$3,$K$2:$P$2,0))</f>
        <v>30</v>
      </c>
      <c r="AV2733" s="15" cm="1">
        <f t="array" ref="AV2733">INDEX($K:$P,ROW(),MATCH(AV$3,$K$2:$P$2,0))</f>
        <v>30</v>
      </c>
      <c r="AW2733" s="15" cm="1">
        <f t="array" ref="AW2733">INDEX($K:$P,ROW(),MATCH(AW$3,$K$2:$P$2,0))</f>
        <v>30</v>
      </c>
      <c r="AX2733" s="15" cm="1">
        <f t="array" ref="AX2733">INDEX($K:$P,ROW(),MATCH(AX$3,$K$2:$P$2,0))</f>
        <v>30</v>
      </c>
      <c r="AY2733" s="15" cm="1">
        <f t="array" ref="AY2733">INDEX($K:$P,ROW(),MATCH(AY$3,$K$2:$P$2,0))</f>
        <v>30</v>
      </c>
      <c r="AZ2733" s="15" cm="1">
        <f t="array" ref="AZ2733">INDEX($K:$P,ROW(),MATCH(AZ$3,$K$2:$P$2,0))</f>
        <v>30</v>
      </c>
      <c r="BA2733" s="15" cm="1">
        <f t="array" ref="BA2733">INDEX($K:$P,ROW(),MATCH(BA$3,$K$2:$P$2,0))</f>
        <v>30</v>
      </c>
      <c r="BB2733" s="15" cm="1">
        <f t="array" ref="BB2733">INDEX($K:$P,ROW(),MATCH(BB$3,$K$2:$P$2,0))</f>
        <v>30</v>
      </c>
      <c r="BC2733" s="15" cm="1">
        <f t="array" ref="BC2733">INDEX($K:$P,ROW(),MATCH(BC$3,$K$2:$P$2,0))</f>
        <v>30</v>
      </c>
      <c r="BD2733" s="15" cm="1">
        <f t="array" ref="BD2733">INDEX($K:$P,ROW(),MATCH(BD$3,$K$2:$P$2,0))</f>
        <v>30</v>
      </c>
      <c r="BE2733" s="15" cm="1">
        <f t="array" ref="BE2733">INDEX($K:$P,ROW(),MATCH(BE$3,$K$2:$P$2,0))</f>
        <v>30</v>
      </c>
      <c r="BF2733" s="15" cm="1">
        <f t="array" ref="BF2733">INDEX($K:$P,ROW(),MATCH(BF$3,$K$2:$P$2,0))</f>
        <v>30</v>
      </c>
      <c r="BG2733" s="15" cm="1">
        <f t="array" ref="BG2733">INDEX($K:$P,ROW(),MATCH(BG$3,$K$2:$P$2,0))</f>
        <v>30</v>
      </c>
      <c r="BH2733" s="15" cm="1">
        <f t="array" ref="BH2733">INDEX($K:$P,ROW(),MATCH(BH$3,$K$2:$P$2,0))</f>
        <v>30</v>
      </c>
      <c r="BI2733" s="15" cm="1">
        <f t="array" ref="BI2733">INDEX($K:$P,ROW(),MATCH(BI$3,$K$2:$P$2,0))</f>
        <v>30</v>
      </c>
      <c r="BJ2733" s="15" cm="1">
        <f t="array" ref="BJ2733">INDEX($K:$P,ROW(),MATCH(BJ$3,$K$2:$P$2,0))</f>
        <v>30</v>
      </c>
      <c r="BK2733" s="15" cm="1">
        <f t="array" ref="BK2733">INDEX($K:$P,ROW(),MATCH(BK$3,$K$2:$P$2,0))</f>
        <v>30</v>
      </c>
      <c r="BL2733" s="15" cm="1">
        <f t="array" ref="BL2733">INDEX($K:$P,ROW(),MATCH(BL$3,$K$2:$P$2,0))</f>
        <v>30</v>
      </c>
      <c r="BM2733" s="15" cm="1">
        <f t="array" ref="BM2733">INDEX($K:$P,ROW(),MATCH(BM$3,$K$2:$P$2,0))</f>
        <v>30</v>
      </c>
      <c r="BN2733" s="15" cm="1">
        <f t="array" ref="BN2733">INDEX($K:$P,ROW(),MATCH(BN$3,$K$2:$P$2,0))</f>
        <v>30</v>
      </c>
      <c r="BO2733" s="15" cm="1">
        <f t="array" ref="BO2733">INDEX($K:$P,ROW(),MATCH(BO$3,$K$2:$P$2,0))</f>
        <v>30</v>
      </c>
      <c r="BP2733" s="15" cm="1">
        <f t="array" ref="BP2733">INDEX($K:$P,ROW(),MATCH(BP$3,$K$2:$P$2,0))</f>
        <v>30</v>
      </c>
      <c r="BQ2733" s="15" cm="1">
        <f t="array" ref="BQ2733">INDEX($K:$P,ROW(),MATCH(BQ$3,$K$2:$P$2,0))</f>
        <v>30</v>
      </c>
      <c r="BR2733" s="15" cm="1">
        <f t="array" ref="BR2733">INDEX($K:$P,ROW(),MATCH(BR$3,$K$2:$P$2,0))</f>
        <v>30</v>
      </c>
      <c r="BS2733" s="15" cm="1">
        <f t="array" ref="BS2733">INDEX($K:$P,ROW(),MATCH(BS$3,$K$2:$P$2,0))</f>
        <v>30</v>
      </c>
      <c r="BT2733" s="15" cm="1">
        <f t="array" ref="BT2733">INDEX($K:$P,ROW(),MATCH(BT$3,$K$2:$P$2,0))</f>
        <v>30</v>
      </c>
      <c r="BU2733" s="15" cm="1">
        <f t="array" ref="BU2733">INDEX($K:$P,ROW(),MATCH(BU$3,$K$2:$P$2,0))</f>
        <v>30</v>
      </c>
      <c r="BV2733" s="15" cm="1">
        <f t="array" ref="BV2733">INDEX($K:$P,ROW(),MATCH(BV$3,$K$2:$P$2,0))</f>
        <v>30</v>
      </c>
      <c r="BW2733" s="15" cm="1">
        <f t="array" ref="BW2733">INDEX($K:$P,ROW(),MATCH(BW$3,$K$2:$P$2,0))</f>
        <v>30</v>
      </c>
      <c r="BX2733" s="15" cm="1">
        <f t="array" ref="BX2733">INDEX($K:$P,ROW(),MATCH(BX$3,$K$2:$P$2,0))</f>
        <v>30</v>
      </c>
      <c r="BY2733" s="15" cm="1">
        <f t="array" ref="BY2733">INDEX($K:$P,ROW(),MATCH(BY$3,$K$2:$P$2,0))</f>
        <v>30</v>
      </c>
      <c r="BZ2733" s="15" cm="1">
        <f t="array" ref="BZ2733">INDEX($K:$P,ROW(),MATCH(BZ$3,$K$2:$P$2,0))</f>
        <v>30</v>
      </c>
      <c r="CA2733" s="15" cm="1">
        <f t="array" ref="CA2733">INDEX($K:$P,ROW(),MATCH(CA$3,$K$2:$P$2,0))</f>
        <v>30</v>
      </c>
      <c r="CB2733" s="15" cm="1">
        <f t="array" ref="CB2733">INDEX($K:$P,ROW(),MATCH(CB$3,$K$2:$P$2,0))</f>
        <v>30</v>
      </c>
      <c r="CC2733" s="15" cm="1">
        <f t="array" ref="CC2733">INDEX($K:$P,ROW(),MATCH(CC$3,$K$2:$P$2,0))</f>
        <v>30</v>
      </c>
      <c r="CD2733" s="15" cm="1">
        <f t="array" ref="CD2733">INDEX($K:$P,ROW(),MATCH(CD$3,$K$2:$P$2,0))</f>
        <v>30</v>
      </c>
      <c r="CE2733" s="15" cm="1">
        <f t="array" ref="CE2733">INDEX($K:$P,ROW(),MATCH(CE$3,$K$2:$P$2,0))</f>
        <v>30</v>
      </c>
      <c r="CF2733" s="15" cm="1">
        <f t="array" ref="CF2733">INDEX($K:$P,ROW(),MATCH(CF$3,$K$2:$P$2,0))</f>
        <v>30</v>
      </c>
      <c r="CG2733" s="15" cm="1">
        <f t="array" ref="CG2733">INDEX($K:$P,ROW(),MATCH(CG$3,$K$2:$P$2,0))</f>
        <v>30</v>
      </c>
      <c r="CH2733" s="15" cm="1">
        <f t="array" ref="CH2733">INDEX($K:$P,ROW(),MATCH(CH$3,$K$2:$P$2,0))</f>
        <v>30</v>
      </c>
      <c r="CI2733" s="15" cm="1">
        <f t="array" ref="CI2733">INDEX($K:$P,ROW(),MATCH(CI$3,$K$2:$P$2,0))</f>
        <v>30</v>
      </c>
      <c r="CJ2733" s="15" cm="1">
        <f t="array" ref="CJ2733">INDEX($K:$P,ROW(),MATCH(CJ$3,$K$2:$P$2,0))</f>
        <v>30</v>
      </c>
      <c r="CK2733" s="15" cm="1">
        <f t="array" ref="CK2733">INDEX($K:$P,ROW(),MATCH(CK$3,$K$2:$P$2,0))</f>
        <v>30</v>
      </c>
      <c r="CL2733" s="15" cm="1">
        <f t="array" ref="CL2733">INDEX($K:$P,ROW(),MATCH(CL$3,$K$2:$P$2,0))</f>
        <v>30</v>
      </c>
      <c r="CN2733"/>
      <c r="CO2733" s="15" t="e" cm="1">
        <f t="array" ref="CO2733">INDEX($K:$P,ROW(),MATCH(CO$3,$K$2:$P$2,0))</f>
        <v>#N/A</v>
      </c>
      <c r="CP2733" s="15" t="e" cm="1">
        <f t="array" ref="CP2733">INDEX($K:$P,ROW(),MATCH(CP$3,$K$2:$P$2,0))</f>
        <v>#N/A</v>
      </c>
      <c r="CQ2733" s="15" t="e" cm="1">
        <f t="array" ref="CQ2733">INDEX($K:$P,ROW(),MATCH(CQ$3,$K$2:$P$2,0))</f>
        <v>#N/A</v>
      </c>
      <c r="CR2733" s="15" t="e" cm="1">
        <f t="array" ref="CR2733">INDEX($K:$P,ROW(),MATCH(CR$3,$K$2:$P$2,0))</f>
        <v>#N/A</v>
      </c>
      <c r="CS2733" s="15" t="e" cm="1">
        <f t="array" ref="CS2733">INDEX($K:$P,ROW(),MATCH(CS$3,$K$2:$P$2,0))</f>
        <v>#N/A</v>
      </c>
      <c r="CT2733" s="15" t="e" cm="1">
        <f t="array" ref="CT2733">INDEX($K:$P,ROW(),MATCH(CT$3,$K$2:$P$2,0))</f>
        <v>#N/A</v>
      </c>
      <c r="CU2733" s="15" t="e" cm="1">
        <f t="array" ref="CU2733">INDEX($K:$P,ROW(),MATCH(CU$3,$K$2:$P$2,0))</f>
        <v>#N/A</v>
      </c>
      <c r="CV2733" s="15" t="e" cm="1">
        <f t="array" ref="CV2733">INDEX($K:$P,ROW(),MATCH(CV$3,$K$2:$P$2,0))</f>
        <v>#N/A</v>
      </c>
      <c r="CW2733" s="15" t="e" cm="1">
        <f t="array" ref="CW2733">INDEX($K:$P,ROW(),MATCH(CW$3,$K$2:$P$2,0))</f>
        <v>#N/A</v>
      </c>
      <c r="CX2733" s="15" t="e" cm="1">
        <f t="array" ref="CX2733">INDEX($K:$P,ROW(),MATCH(CX$3,$K$2:$P$2,0))</f>
        <v>#N/A</v>
      </c>
      <c r="CY2733" s="15" t="e" cm="1">
        <f t="array" ref="CY2733">INDEX($K:$P,ROW(),MATCH(CY$3,$K$2:$P$2,0))</f>
        <v>#N/A</v>
      </c>
      <c r="CZ2733" s="15" t="e" cm="1">
        <f t="array" ref="CZ2733">INDEX($K:$P,ROW(),MATCH(CZ$3,$K$2:$P$2,0))</f>
        <v>#N/A</v>
      </c>
      <c r="DA2733" s="15" t="e" cm="1">
        <f t="array" ref="DA2733">INDEX($K:$P,ROW(),MATCH(DA$3,$K$2:$P$2,0))</f>
        <v>#N/A</v>
      </c>
      <c r="DB2733" s="15" t="e" cm="1">
        <f t="array" ref="DB2733">INDEX($K:$P,ROW(),MATCH(DB$3,$K$2:$P$2,0))</f>
        <v>#N/A</v>
      </c>
      <c r="DC2733" s="15" t="e" cm="1">
        <f t="array" ref="DC2733">INDEX($K:$P,ROW(),MATCH(DC$3,$K$2:$P$2,0))</f>
        <v>#N/A</v>
      </c>
      <c r="DD2733" s="15" t="e" cm="1">
        <f t="array" ref="DD2733">INDEX($K:$P,ROW(),MATCH(DD$3,$K$2:$P$2,0))</f>
        <v>#N/A</v>
      </c>
      <c r="DE2733" s="15" t="e" cm="1">
        <f t="array" ref="DE2733">INDEX($K:$P,ROW(),MATCH(DE$3,$K$2:$P$2,0))</f>
        <v>#N/A</v>
      </c>
      <c r="DF2733" s="15" t="e" cm="1">
        <f t="array" ref="DF2733">INDEX($K:$P,ROW(),MATCH(DF$3,$K$2:$P$2,0))</f>
        <v>#N/A</v>
      </c>
      <c r="DG2733" s="15" t="e" cm="1">
        <f t="array" ref="DG2733">INDEX($K:$P,ROW(),MATCH(DG$3,$K$2:$P$2,0))</f>
        <v>#N/A</v>
      </c>
      <c r="DH2733" s="15" t="e" cm="1">
        <f t="array" ref="DH2733">INDEX($K:$P,ROW(),MATCH(DH$3,$K$2:$P$2,0))</f>
        <v>#N/A</v>
      </c>
      <c r="DI2733" s="15" t="e" cm="1">
        <f t="array" ref="DI2733">INDEX($K:$P,ROW(),MATCH(DI$3,$K$2:$P$2,0))</f>
        <v>#N/A</v>
      </c>
      <c r="DJ2733" s="15" t="e" cm="1">
        <f t="array" ref="DJ2733">INDEX($K:$P,ROW(),MATCH(DJ$3,$K$2:$P$2,0))</f>
        <v>#N/A</v>
      </c>
      <c r="DK2733" s="15" t="e" cm="1">
        <f t="array" ref="DK2733">INDEX($K:$P,ROW(),MATCH(DK$3,$K$2:$P$2,0))</f>
        <v>#N/A</v>
      </c>
      <c r="DL2733" s="15" t="e" cm="1">
        <f t="array" ref="DL2733">INDEX($K:$P,ROW(),MATCH(DL$3,$K$2:$P$2,0))</f>
        <v>#N/A</v>
      </c>
    </row>
    <row r="2734" spans="1:116" x14ac:dyDescent="0.4">
      <c r="B2734" t="str">
        <f t="shared" si="5180"/>
        <v>2734 WCUR-IS</v>
      </c>
      <c r="C2734" t="s">
        <v>232</v>
      </c>
      <c r="D2734" t="s">
        <v>408</v>
      </c>
      <c r="E2734" s="8" t="str">
        <f t="shared" si="5120"/>
        <v>2734 WCUR-IS</v>
      </c>
      <c r="G2734" s="126" t="s">
        <v>43</v>
      </c>
      <c r="H2734" s="27"/>
      <c r="I2734" s="78"/>
      <c r="J2734" s="78"/>
      <c r="K2734" s="118">
        <f t="shared" ref="K2734:P2734" si="5181">SUMIF($4:$4,K$2,2734:2734)</f>
        <v>0</v>
      </c>
      <c r="L2734" s="118">
        <f t="shared" si="5181"/>
        <v>0</v>
      </c>
      <c r="M2734" s="118">
        <f t="shared" si="5181"/>
        <v>0</v>
      </c>
      <c r="N2734" s="118">
        <f t="shared" si="5181"/>
        <v>0</v>
      </c>
      <c r="O2734" s="118">
        <f t="shared" si="5181"/>
        <v>0</v>
      </c>
      <c r="P2734" s="118">
        <f t="shared" si="5181"/>
        <v>0</v>
      </c>
      <c r="R2734" s="118"/>
      <c r="S2734" s="118">
        <f t="shared" ref="S2734:CD2734" si="5182">MIN(S2733/30*S2730,R2734+S2730)</f>
        <v>0</v>
      </c>
      <c r="T2734" s="118">
        <f t="shared" si="5182"/>
        <v>0</v>
      </c>
      <c r="U2734" s="118">
        <f t="shared" si="5182"/>
        <v>0</v>
      </c>
      <c r="V2734" s="118">
        <f t="shared" si="5182"/>
        <v>0</v>
      </c>
      <c r="W2734" s="118">
        <f t="shared" si="5182"/>
        <v>0</v>
      </c>
      <c r="X2734" s="118">
        <f t="shared" si="5182"/>
        <v>0</v>
      </c>
      <c r="Y2734" s="118">
        <f t="shared" si="5182"/>
        <v>0</v>
      </c>
      <c r="Z2734" s="118">
        <f t="shared" si="5182"/>
        <v>0</v>
      </c>
      <c r="AA2734" s="118">
        <f t="shared" si="5182"/>
        <v>0</v>
      </c>
      <c r="AB2734" s="118">
        <f t="shared" si="5182"/>
        <v>0</v>
      </c>
      <c r="AC2734" s="118">
        <f t="shared" si="5182"/>
        <v>0</v>
      </c>
      <c r="AD2734" s="118">
        <f t="shared" si="5182"/>
        <v>0</v>
      </c>
      <c r="AE2734" s="118">
        <f t="shared" si="5182"/>
        <v>0</v>
      </c>
      <c r="AF2734" s="118">
        <f t="shared" si="5182"/>
        <v>0</v>
      </c>
      <c r="AG2734" s="118">
        <f t="shared" si="5182"/>
        <v>0</v>
      </c>
      <c r="AH2734" s="118">
        <f t="shared" si="5182"/>
        <v>0</v>
      </c>
      <c r="AI2734" s="118">
        <f t="shared" si="5182"/>
        <v>0</v>
      </c>
      <c r="AJ2734" s="118">
        <f t="shared" si="5182"/>
        <v>0</v>
      </c>
      <c r="AK2734" s="118">
        <f t="shared" si="5182"/>
        <v>0</v>
      </c>
      <c r="AL2734" s="118">
        <f t="shared" si="5182"/>
        <v>0</v>
      </c>
      <c r="AM2734" s="118">
        <f t="shared" si="5182"/>
        <v>0</v>
      </c>
      <c r="AN2734" s="118">
        <f t="shared" si="5182"/>
        <v>0</v>
      </c>
      <c r="AO2734" s="118">
        <f t="shared" si="5182"/>
        <v>0</v>
      </c>
      <c r="AP2734" s="118">
        <f t="shared" si="5182"/>
        <v>0</v>
      </c>
      <c r="AQ2734" s="118">
        <f t="shared" si="5182"/>
        <v>0</v>
      </c>
      <c r="AR2734" s="118">
        <f t="shared" si="5182"/>
        <v>0</v>
      </c>
      <c r="AS2734" s="118">
        <f t="shared" si="5182"/>
        <v>0</v>
      </c>
      <c r="AT2734" s="118">
        <f t="shared" si="5182"/>
        <v>0</v>
      </c>
      <c r="AU2734" s="118">
        <f t="shared" si="5182"/>
        <v>0</v>
      </c>
      <c r="AV2734" s="118">
        <f t="shared" si="5182"/>
        <v>0</v>
      </c>
      <c r="AW2734" s="118">
        <f t="shared" si="5182"/>
        <v>0</v>
      </c>
      <c r="AX2734" s="118">
        <f t="shared" si="5182"/>
        <v>0</v>
      </c>
      <c r="AY2734" s="118">
        <f t="shared" si="5182"/>
        <v>0</v>
      </c>
      <c r="AZ2734" s="118">
        <f t="shared" si="5182"/>
        <v>0</v>
      </c>
      <c r="BA2734" s="118">
        <f t="shared" si="5182"/>
        <v>0</v>
      </c>
      <c r="BB2734" s="118">
        <f t="shared" si="5182"/>
        <v>0</v>
      </c>
      <c r="BC2734" s="118">
        <f t="shared" si="5182"/>
        <v>0</v>
      </c>
      <c r="BD2734" s="118">
        <f t="shared" si="5182"/>
        <v>0</v>
      </c>
      <c r="BE2734" s="118">
        <f t="shared" si="5182"/>
        <v>0</v>
      </c>
      <c r="BF2734" s="118">
        <f t="shared" si="5182"/>
        <v>0</v>
      </c>
      <c r="BG2734" s="118">
        <f t="shared" si="5182"/>
        <v>0</v>
      </c>
      <c r="BH2734" s="118">
        <f t="shared" si="5182"/>
        <v>0</v>
      </c>
      <c r="BI2734" s="118">
        <f t="shared" si="5182"/>
        <v>0</v>
      </c>
      <c r="BJ2734" s="118">
        <f t="shared" si="5182"/>
        <v>0</v>
      </c>
      <c r="BK2734" s="118">
        <f t="shared" si="5182"/>
        <v>0</v>
      </c>
      <c r="BL2734" s="118">
        <f t="shared" si="5182"/>
        <v>0</v>
      </c>
      <c r="BM2734" s="118">
        <f t="shared" si="5182"/>
        <v>0</v>
      </c>
      <c r="BN2734" s="118">
        <f t="shared" si="5182"/>
        <v>0</v>
      </c>
      <c r="BO2734" s="118">
        <f t="shared" si="5182"/>
        <v>0</v>
      </c>
      <c r="BP2734" s="118">
        <f t="shared" si="5182"/>
        <v>0</v>
      </c>
      <c r="BQ2734" s="118">
        <f t="shared" si="5182"/>
        <v>0</v>
      </c>
      <c r="BR2734" s="118">
        <f t="shared" si="5182"/>
        <v>0</v>
      </c>
      <c r="BS2734" s="118">
        <f t="shared" si="5182"/>
        <v>0</v>
      </c>
      <c r="BT2734" s="118">
        <f t="shared" si="5182"/>
        <v>0</v>
      </c>
      <c r="BU2734" s="118">
        <f t="shared" si="5182"/>
        <v>0</v>
      </c>
      <c r="BV2734" s="118">
        <f t="shared" si="5182"/>
        <v>0</v>
      </c>
      <c r="BW2734" s="118">
        <f t="shared" si="5182"/>
        <v>0</v>
      </c>
      <c r="BX2734" s="118">
        <f t="shared" si="5182"/>
        <v>0</v>
      </c>
      <c r="BY2734" s="118">
        <f t="shared" si="5182"/>
        <v>0</v>
      </c>
      <c r="BZ2734" s="118">
        <f t="shared" si="5182"/>
        <v>0</v>
      </c>
      <c r="CA2734" s="118">
        <f t="shared" si="5182"/>
        <v>0</v>
      </c>
      <c r="CB2734" s="118">
        <f t="shared" si="5182"/>
        <v>0</v>
      </c>
      <c r="CC2734" s="118">
        <f t="shared" si="5182"/>
        <v>0</v>
      </c>
      <c r="CD2734" s="118">
        <f t="shared" si="5182"/>
        <v>0</v>
      </c>
      <c r="CE2734" s="118">
        <f t="shared" ref="CE2734:CK2734" si="5183">MIN(CE2733/30*CE2730,CD2734+CE2730)</f>
        <v>0</v>
      </c>
      <c r="CF2734" s="118">
        <f t="shared" si="5183"/>
        <v>0</v>
      </c>
      <c r="CG2734" s="118">
        <f t="shared" si="5183"/>
        <v>0</v>
      </c>
      <c r="CH2734" s="118">
        <f t="shared" si="5183"/>
        <v>0</v>
      </c>
      <c r="CI2734" s="118">
        <f t="shared" si="5183"/>
        <v>0</v>
      </c>
      <c r="CJ2734" s="118">
        <f t="shared" si="5183"/>
        <v>0</v>
      </c>
      <c r="CK2734" s="118">
        <f t="shared" si="5183"/>
        <v>0</v>
      </c>
      <c r="CL2734" s="118">
        <f>MIN(CL2733/30*CL2730,CK2734+CL2730)</f>
        <v>0</v>
      </c>
      <c r="CN2734"/>
      <c r="CO2734" s="118" t="e">
        <f>MIN(CO2733/90*CO2730,CN2734+CO2730)</f>
        <v>#N/A</v>
      </c>
      <c r="CP2734" s="118" t="e">
        <f t="shared" ref="CP2734:DL2734" si="5184">MIN(CP2733/90*CP2730,CO2734+CP2730)</f>
        <v>#N/A</v>
      </c>
      <c r="CQ2734" s="118" t="e">
        <f t="shared" si="5184"/>
        <v>#N/A</v>
      </c>
      <c r="CR2734" s="118" t="e">
        <f t="shared" si="5184"/>
        <v>#N/A</v>
      </c>
      <c r="CS2734" s="118" t="e">
        <f t="shared" si="5184"/>
        <v>#N/A</v>
      </c>
      <c r="CT2734" s="118" t="e">
        <f t="shared" si="5184"/>
        <v>#N/A</v>
      </c>
      <c r="CU2734" s="118" t="e">
        <f t="shared" si="5184"/>
        <v>#N/A</v>
      </c>
      <c r="CV2734" s="118" t="e">
        <f t="shared" si="5184"/>
        <v>#N/A</v>
      </c>
      <c r="CW2734" s="118" t="e">
        <f t="shared" si="5184"/>
        <v>#N/A</v>
      </c>
      <c r="CX2734" s="118" t="e">
        <f t="shared" si="5184"/>
        <v>#N/A</v>
      </c>
      <c r="CY2734" s="118" t="e">
        <f t="shared" si="5184"/>
        <v>#N/A</v>
      </c>
      <c r="CZ2734" s="118" t="e">
        <f t="shared" si="5184"/>
        <v>#N/A</v>
      </c>
      <c r="DA2734" s="118" t="e">
        <f t="shared" si="5184"/>
        <v>#N/A</v>
      </c>
      <c r="DB2734" s="118" t="e">
        <f t="shared" si="5184"/>
        <v>#N/A</v>
      </c>
      <c r="DC2734" s="118" t="e">
        <f t="shared" si="5184"/>
        <v>#N/A</v>
      </c>
      <c r="DD2734" s="118" t="e">
        <f t="shared" si="5184"/>
        <v>#N/A</v>
      </c>
      <c r="DE2734" s="118" t="e">
        <f t="shared" si="5184"/>
        <v>#N/A</v>
      </c>
      <c r="DF2734" s="118" t="e">
        <f t="shared" si="5184"/>
        <v>#N/A</v>
      </c>
      <c r="DG2734" s="118" t="e">
        <f t="shared" si="5184"/>
        <v>#N/A</v>
      </c>
      <c r="DH2734" s="118" t="e">
        <f t="shared" si="5184"/>
        <v>#N/A</v>
      </c>
      <c r="DI2734" s="118" t="e">
        <f t="shared" si="5184"/>
        <v>#N/A</v>
      </c>
      <c r="DJ2734" s="118" t="e">
        <f t="shared" si="5184"/>
        <v>#N/A</v>
      </c>
      <c r="DK2734" s="118" t="e">
        <f t="shared" si="5184"/>
        <v>#N/A</v>
      </c>
      <c r="DL2734" s="118" t="e">
        <f t="shared" si="5184"/>
        <v>#N/A</v>
      </c>
    </row>
    <row r="2735" spans="1:116" x14ac:dyDescent="0.4">
      <c r="B2735" t="str">
        <f t="shared" si="5180"/>
        <v>2735 WCUR-IS</v>
      </c>
      <c r="D2735" t="s">
        <v>408</v>
      </c>
      <c r="E2735" s="8" t="str">
        <f t="shared" si="5120"/>
        <v>2735 WCUR-IS</v>
      </c>
      <c r="G2735" s="126"/>
      <c r="H2735" s="27"/>
      <c r="I2735" s="78"/>
      <c r="J2735" s="78"/>
      <c r="K2735" s="33"/>
      <c r="L2735" s="33"/>
      <c r="M2735" s="33"/>
      <c r="N2735" s="33"/>
      <c r="O2735" s="33"/>
      <c r="P2735" s="33"/>
      <c r="R2735" s="33"/>
      <c r="S2735" s="33"/>
      <c r="T2735" s="33"/>
      <c r="U2735" s="33"/>
      <c r="V2735" s="33"/>
      <c r="W2735" s="33"/>
      <c r="X2735" s="33"/>
      <c r="Y2735" s="33"/>
      <c r="Z2735" s="33"/>
      <c r="AA2735" s="33"/>
      <c r="AB2735" s="33"/>
      <c r="AC2735" s="33"/>
      <c r="AD2735" s="33"/>
      <c r="AE2735" s="33"/>
      <c r="AF2735" s="33"/>
      <c r="AG2735" s="33"/>
      <c r="AH2735" s="33"/>
      <c r="AI2735" s="33"/>
      <c r="AJ2735" s="33"/>
      <c r="AK2735" s="33"/>
      <c r="AL2735" s="33"/>
      <c r="AM2735" s="33"/>
      <c r="AN2735" s="33"/>
      <c r="AO2735" s="33"/>
      <c r="AP2735" s="33"/>
      <c r="AQ2735" s="33"/>
      <c r="AR2735" s="33"/>
      <c r="AS2735" s="33"/>
      <c r="AT2735" s="33"/>
      <c r="AU2735" s="33"/>
      <c r="AV2735" s="33"/>
      <c r="AW2735" s="33"/>
      <c r="AX2735" s="33"/>
      <c r="AY2735" s="33"/>
      <c r="AZ2735" s="33"/>
      <c r="BA2735" s="33"/>
      <c r="BB2735" s="33"/>
      <c r="BC2735" s="33"/>
      <c r="BD2735" s="33"/>
      <c r="BE2735" s="33"/>
      <c r="BF2735" s="33"/>
      <c r="BG2735" s="33"/>
      <c r="BH2735" s="33"/>
      <c r="BI2735" s="33"/>
      <c r="BJ2735" s="33"/>
      <c r="BK2735" s="33"/>
      <c r="BL2735" s="33"/>
      <c r="BM2735" s="33"/>
      <c r="BN2735" s="33"/>
      <c r="BO2735" s="33"/>
      <c r="BP2735" s="33"/>
      <c r="BQ2735" s="33"/>
      <c r="BR2735" s="33"/>
      <c r="BS2735" s="33"/>
      <c r="BT2735" s="33"/>
      <c r="BU2735" s="33"/>
      <c r="BV2735" s="33"/>
      <c r="BW2735" s="33"/>
      <c r="BX2735" s="33"/>
      <c r="BY2735" s="33"/>
      <c r="BZ2735" s="33"/>
      <c r="CA2735" s="33"/>
      <c r="CB2735" s="33"/>
      <c r="CC2735" s="33"/>
      <c r="CD2735" s="33"/>
      <c r="CE2735" s="33"/>
      <c r="CF2735" s="33"/>
      <c r="CG2735" s="33"/>
      <c r="CH2735" s="33"/>
      <c r="CI2735" s="33"/>
      <c r="CJ2735" s="33"/>
      <c r="CK2735" s="33"/>
      <c r="CL2735" s="33"/>
      <c r="CN2735"/>
      <c r="CO2735" s="33"/>
      <c r="CP2735" s="33"/>
      <c r="CQ2735" s="33"/>
      <c r="CR2735" s="33"/>
      <c r="CS2735" s="33"/>
      <c r="CT2735" s="33"/>
      <c r="CU2735" s="33"/>
      <c r="CV2735" s="33"/>
      <c r="CW2735" s="33"/>
      <c r="CX2735" s="33"/>
      <c r="CY2735" s="33"/>
      <c r="CZ2735" s="33"/>
      <c r="DA2735" s="33"/>
      <c r="DB2735" s="33"/>
      <c r="DC2735" s="33"/>
      <c r="DD2735" s="33"/>
      <c r="DE2735" s="33"/>
      <c r="DF2735" s="33"/>
      <c r="DG2735" s="33"/>
      <c r="DH2735" s="33"/>
      <c r="DI2735" s="33"/>
      <c r="DJ2735" s="33"/>
      <c r="DK2735" s="33"/>
      <c r="DL2735" s="33"/>
    </row>
    <row r="2736" spans="1:116" x14ac:dyDescent="0.4">
      <c r="B2736" t="str">
        <f t="shared" si="5180"/>
        <v>2736 WCUR-IS</v>
      </c>
      <c r="C2736" t="s">
        <v>234</v>
      </c>
      <c r="D2736" t="s">
        <v>408</v>
      </c>
      <c r="E2736" s="8" t="str">
        <f t="shared" si="5120"/>
        <v>2736 WCUR-IS</v>
      </c>
      <c r="G2736" s="126" t="str">
        <f>"Change in "&amp;G2734</f>
        <v>Change in Unearned revenue</v>
      </c>
      <c r="K2736" s="33">
        <f t="shared" ref="K2736:P2736" si="5185">SUMIF($3:$3,K$2,2736:2736)</f>
        <v>0</v>
      </c>
      <c r="L2736" s="33">
        <f t="shared" si="5185"/>
        <v>0</v>
      </c>
      <c r="M2736" s="33">
        <f t="shared" si="5185"/>
        <v>0</v>
      </c>
      <c r="N2736" s="33">
        <f t="shared" si="5185"/>
        <v>0</v>
      </c>
      <c r="O2736" s="33">
        <f t="shared" si="5185"/>
        <v>0</v>
      </c>
      <c r="P2736" s="33">
        <f t="shared" si="5185"/>
        <v>0</v>
      </c>
      <c r="R2736" s="33"/>
      <c r="S2736" s="33">
        <f>S2734-R2734</f>
        <v>0</v>
      </c>
      <c r="T2736" s="33">
        <f t="shared" ref="T2736:CE2736" si="5186">T2734-S2734</f>
        <v>0</v>
      </c>
      <c r="U2736" s="33">
        <f t="shared" si="5186"/>
        <v>0</v>
      </c>
      <c r="V2736" s="33">
        <f t="shared" si="5186"/>
        <v>0</v>
      </c>
      <c r="W2736" s="33">
        <f t="shared" si="5186"/>
        <v>0</v>
      </c>
      <c r="X2736" s="33">
        <f t="shared" si="5186"/>
        <v>0</v>
      </c>
      <c r="Y2736" s="33">
        <f t="shared" si="5186"/>
        <v>0</v>
      </c>
      <c r="Z2736" s="33">
        <f t="shared" si="5186"/>
        <v>0</v>
      </c>
      <c r="AA2736" s="33">
        <f t="shared" si="5186"/>
        <v>0</v>
      </c>
      <c r="AB2736" s="33">
        <f t="shared" si="5186"/>
        <v>0</v>
      </c>
      <c r="AC2736" s="33">
        <f t="shared" si="5186"/>
        <v>0</v>
      </c>
      <c r="AD2736" s="33">
        <f t="shared" si="5186"/>
        <v>0</v>
      </c>
      <c r="AE2736" s="33">
        <f t="shared" si="5186"/>
        <v>0</v>
      </c>
      <c r="AF2736" s="33">
        <f t="shared" si="5186"/>
        <v>0</v>
      </c>
      <c r="AG2736" s="33">
        <f t="shared" si="5186"/>
        <v>0</v>
      </c>
      <c r="AH2736" s="33">
        <f t="shared" si="5186"/>
        <v>0</v>
      </c>
      <c r="AI2736" s="33">
        <f t="shared" si="5186"/>
        <v>0</v>
      </c>
      <c r="AJ2736" s="33">
        <f t="shared" si="5186"/>
        <v>0</v>
      </c>
      <c r="AK2736" s="33">
        <f t="shared" si="5186"/>
        <v>0</v>
      </c>
      <c r="AL2736" s="33">
        <f t="shared" si="5186"/>
        <v>0</v>
      </c>
      <c r="AM2736" s="33">
        <f t="shared" si="5186"/>
        <v>0</v>
      </c>
      <c r="AN2736" s="33">
        <f t="shared" si="5186"/>
        <v>0</v>
      </c>
      <c r="AO2736" s="33">
        <f t="shared" si="5186"/>
        <v>0</v>
      </c>
      <c r="AP2736" s="33">
        <f t="shared" si="5186"/>
        <v>0</v>
      </c>
      <c r="AQ2736" s="33">
        <f t="shared" si="5186"/>
        <v>0</v>
      </c>
      <c r="AR2736" s="33">
        <f t="shared" si="5186"/>
        <v>0</v>
      </c>
      <c r="AS2736" s="33">
        <f t="shared" si="5186"/>
        <v>0</v>
      </c>
      <c r="AT2736" s="33">
        <f t="shared" si="5186"/>
        <v>0</v>
      </c>
      <c r="AU2736" s="33">
        <f t="shared" si="5186"/>
        <v>0</v>
      </c>
      <c r="AV2736" s="33">
        <f t="shared" si="5186"/>
        <v>0</v>
      </c>
      <c r="AW2736" s="33">
        <f t="shared" si="5186"/>
        <v>0</v>
      </c>
      <c r="AX2736" s="33">
        <f t="shared" si="5186"/>
        <v>0</v>
      </c>
      <c r="AY2736" s="33">
        <f t="shared" si="5186"/>
        <v>0</v>
      </c>
      <c r="AZ2736" s="33">
        <f t="shared" si="5186"/>
        <v>0</v>
      </c>
      <c r="BA2736" s="33">
        <f t="shared" si="5186"/>
        <v>0</v>
      </c>
      <c r="BB2736" s="33">
        <f t="shared" si="5186"/>
        <v>0</v>
      </c>
      <c r="BC2736" s="33">
        <f t="shared" si="5186"/>
        <v>0</v>
      </c>
      <c r="BD2736" s="33">
        <f t="shared" si="5186"/>
        <v>0</v>
      </c>
      <c r="BE2736" s="33">
        <f t="shared" si="5186"/>
        <v>0</v>
      </c>
      <c r="BF2736" s="33">
        <f t="shared" si="5186"/>
        <v>0</v>
      </c>
      <c r="BG2736" s="33">
        <f t="shared" si="5186"/>
        <v>0</v>
      </c>
      <c r="BH2736" s="33">
        <f t="shared" si="5186"/>
        <v>0</v>
      </c>
      <c r="BI2736" s="33">
        <f t="shared" si="5186"/>
        <v>0</v>
      </c>
      <c r="BJ2736" s="33">
        <f t="shared" si="5186"/>
        <v>0</v>
      </c>
      <c r="BK2736" s="33">
        <f t="shared" si="5186"/>
        <v>0</v>
      </c>
      <c r="BL2736" s="33">
        <f t="shared" si="5186"/>
        <v>0</v>
      </c>
      <c r="BM2736" s="33">
        <f t="shared" si="5186"/>
        <v>0</v>
      </c>
      <c r="BN2736" s="33">
        <f t="shared" si="5186"/>
        <v>0</v>
      </c>
      <c r="BO2736" s="33">
        <f t="shared" si="5186"/>
        <v>0</v>
      </c>
      <c r="BP2736" s="33">
        <f t="shared" si="5186"/>
        <v>0</v>
      </c>
      <c r="BQ2736" s="33">
        <f t="shared" si="5186"/>
        <v>0</v>
      </c>
      <c r="BR2736" s="33">
        <f t="shared" si="5186"/>
        <v>0</v>
      </c>
      <c r="BS2736" s="33">
        <f t="shared" si="5186"/>
        <v>0</v>
      </c>
      <c r="BT2736" s="33">
        <f t="shared" si="5186"/>
        <v>0</v>
      </c>
      <c r="BU2736" s="33">
        <f t="shared" si="5186"/>
        <v>0</v>
      </c>
      <c r="BV2736" s="33">
        <f t="shared" si="5186"/>
        <v>0</v>
      </c>
      <c r="BW2736" s="33">
        <f t="shared" si="5186"/>
        <v>0</v>
      </c>
      <c r="BX2736" s="33">
        <f t="shared" si="5186"/>
        <v>0</v>
      </c>
      <c r="BY2736" s="33">
        <f t="shared" si="5186"/>
        <v>0</v>
      </c>
      <c r="BZ2736" s="33">
        <f t="shared" si="5186"/>
        <v>0</v>
      </c>
      <c r="CA2736" s="33">
        <f t="shared" si="5186"/>
        <v>0</v>
      </c>
      <c r="CB2736" s="33">
        <f t="shared" si="5186"/>
        <v>0</v>
      </c>
      <c r="CC2736" s="33">
        <f t="shared" si="5186"/>
        <v>0</v>
      </c>
      <c r="CD2736" s="33">
        <f t="shared" si="5186"/>
        <v>0</v>
      </c>
      <c r="CE2736" s="33">
        <f t="shared" si="5186"/>
        <v>0</v>
      </c>
      <c r="CF2736" s="33">
        <f t="shared" ref="CF2736:CL2736" si="5187">CF2734-CE2734</f>
        <v>0</v>
      </c>
      <c r="CG2736" s="33">
        <f t="shared" si="5187"/>
        <v>0</v>
      </c>
      <c r="CH2736" s="33">
        <f t="shared" si="5187"/>
        <v>0</v>
      </c>
      <c r="CI2736" s="33">
        <f t="shared" si="5187"/>
        <v>0</v>
      </c>
      <c r="CJ2736" s="33">
        <f t="shared" si="5187"/>
        <v>0</v>
      </c>
      <c r="CK2736" s="33">
        <f t="shared" si="5187"/>
        <v>0</v>
      </c>
      <c r="CL2736" s="33">
        <f t="shared" si="5187"/>
        <v>0</v>
      </c>
      <c r="CO2736" s="33" t="e">
        <f t="shared" ref="CO2736" si="5188">CO2734-CN2734</f>
        <v>#N/A</v>
      </c>
      <c r="CP2736" s="33" t="e">
        <f t="shared" ref="CP2736" si="5189">CP2734-CO2734</f>
        <v>#N/A</v>
      </c>
      <c r="CQ2736" s="33" t="e">
        <f t="shared" ref="CQ2736" si="5190">CQ2734-CP2734</f>
        <v>#N/A</v>
      </c>
      <c r="CR2736" s="33" t="e">
        <f t="shared" ref="CR2736" si="5191">CR2734-CQ2734</f>
        <v>#N/A</v>
      </c>
      <c r="CS2736" s="33" t="e">
        <f t="shared" ref="CS2736" si="5192">CS2734-CR2734</f>
        <v>#N/A</v>
      </c>
      <c r="CT2736" s="33" t="e">
        <f t="shared" ref="CT2736" si="5193">CT2734-CS2734</f>
        <v>#N/A</v>
      </c>
      <c r="CU2736" s="33" t="e">
        <f t="shared" ref="CU2736" si="5194">CU2734-CT2734</f>
        <v>#N/A</v>
      </c>
      <c r="CV2736" s="33" t="e">
        <f t="shared" ref="CV2736" si="5195">CV2734-CU2734</f>
        <v>#N/A</v>
      </c>
      <c r="CW2736" s="33" t="e">
        <f t="shared" ref="CW2736" si="5196">CW2734-CV2734</f>
        <v>#N/A</v>
      </c>
      <c r="CX2736" s="33" t="e">
        <f t="shared" ref="CX2736" si="5197">CX2734-CW2734</f>
        <v>#N/A</v>
      </c>
      <c r="CY2736" s="33" t="e">
        <f t="shared" ref="CY2736" si="5198">CY2734-CX2734</f>
        <v>#N/A</v>
      </c>
      <c r="CZ2736" s="33" t="e">
        <f t="shared" ref="CZ2736" si="5199">CZ2734-CY2734</f>
        <v>#N/A</v>
      </c>
      <c r="DA2736" s="33" t="e">
        <f t="shared" ref="DA2736" si="5200">DA2734-CZ2734</f>
        <v>#N/A</v>
      </c>
      <c r="DB2736" s="33" t="e">
        <f t="shared" ref="DB2736" si="5201">DB2734-DA2734</f>
        <v>#N/A</v>
      </c>
      <c r="DC2736" s="33" t="e">
        <f t="shared" ref="DC2736" si="5202">DC2734-DB2734</f>
        <v>#N/A</v>
      </c>
      <c r="DD2736" s="33" t="e">
        <f t="shared" ref="DD2736" si="5203">DD2734-DC2734</f>
        <v>#N/A</v>
      </c>
      <c r="DE2736" s="33" t="e">
        <f t="shared" ref="DE2736" si="5204">DE2734-DD2734</f>
        <v>#N/A</v>
      </c>
      <c r="DF2736" s="33" t="e">
        <f t="shared" ref="DF2736" si="5205">DF2734-DE2734</f>
        <v>#N/A</v>
      </c>
      <c r="DG2736" s="33" t="e">
        <f t="shared" ref="DG2736" si="5206">DG2734-DF2734</f>
        <v>#N/A</v>
      </c>
      <c r="DH2736" s="33" t="e">
        <f t="shared" ref="DH2736" si="5207">DH2734-DG2734</f>
        <v>#N/A</v>
      </c>
      <c r="DI2736" s="33" t="e">
        <f t="shared" ref="DI2736" si="5208">DI2734-DH2734</f>
        <v>#N/A</v>
      </c>
      <c r="DJ2736" s="33" t="e">
        <f t="shared" ref="DJ2736" si="5209">DJ2734-DI2734</f>
        <v>#N/A</v>
      </c>
      <c r="DK2736" s="33" t="e">
        <f t="shared" ref="DK2736:DL2736" si="5210">DK2734-DJ2734</f>
        <v>#N/A</v>
      </c>
      <c r="DL2736" s="33" t="e">
        <f t="shared" si="5210"/>
        <v>#N/A</v>
      </c>
    </row>
    <row r="2737" spans="1:116" x14ac:dyDescent="0.4">
      <c r="B2737" t="str">
        <f t="shared" si="5180"/>
        <v>2737 WCUR-IS</v>
      </c>
      <c r="D2737" t="s">
        <v>408</v>
      </c>
      <c r="E2737" s="8" t="str">
        <f t="shared" si="5120"/>
        <v>2737 WCUR-IS</v>
      </c>
      <c r="G2737" s="125"/>
      <c r="K2737" s="53"/>
      <c r="L2737" s="53"/>
      <c r="M2737" s="53"/>
      <c r="N2737" s="53"/>
      <c r="O2737" s="53"/>
      <c r="P2737" s="53"/>
      <c r="R2737" s="24"/>
      <c r="S2737" s="24"/>
      <c r="T2737" s="24"/>
      <c r="U2737" s="24"/>
      <c r="V2737" s="24"/>
      <c r="W2737" s="24"/>
      <c r="X2737" s="24"/>
      <c r="Y2737" s="24"/>
      <c r="Z2737" s="24"/>
      <c r="AA2737" s="24"/>
      <c r="AB2737" s="24"/>
      <c r="AC2737" s="24"/>
      <c r="AD2737" s="24"/>
      <c r="AE2737" s="24"/>
      <c r="AF2737" s="24"/>
      <c r="AG2737" s="24"/>
      <c r="AH2737" s="24"/>
      <c r="AI2737" s="24"/>
      <c r="AJ2737" s="24"/>
      <c r="AK2737" s="24"/>
      <c r="AL2737" s="24"/>
      <c r="AM2737" s="24"/>
      <c r="AN2737" s="24"/>
      <c r="AO2737" s="24"/>
      <c r="AP2737" s="24"/>
      <c r="AQ2737" s="24"/>
      <c r="AR2737" s="24"/>
      <c r="AS2737" s="24"/>
      <c r="AT2737" s="24"/>
      <c r="AU2737" s="24"/>
      <c r="AV2737" s="24"/>
      <c r="AW2737" s="24"/>
      <c r="AX2737" s="24"/>
      <c r="AY2737" s="24"/>
      <c r="AZ2737" s="24"/>
      <c r="BA2737" s="24"/>
      <c r="BB2737" s="24"/>
      <c r="BC2737" s="24"/>
      <c r="BD2737" s="24"/>
      <c r="BE2737" s="24"/>
      <c r="BF2737" s="24"/>
      <c r="BG2737" s="24"/>
      <c r="BH2737" s="24"/>
      <c r="BI2737" s="24"/>
      <c r="BJ2737" s="24"/>
      <c r="BK2737" s="24"/>
      <c r="BL2737" s="24"/>
      <c r="BM2737" s="24"/>
      <c r="BN2737" s="24"/>
      <c r="BO2737" s="24"/>
      <c r="BP2737" s="24"/>
      <c r="BQ2737" s="24"/>
      <c r="BR2737" s="24"/>
      <c r="BS2737" s="24"/>
      <c r="BT2737" s="24"/>
      <c r="BU2737" s="24"/>
      <c r="BV2737" s="24"/>
      <c r="BW2737" s="24"/>
      <c r="BX2737" s="24"/>
      <c r="BY2737" s="24"/>
      <c r="BZ2737" s="24"/>
      <c r="CA2737" s="24"/>
      <c r="CB2737" s="24"/>
      <c r="CC2737" s="24"/>
      <c r="CD2737" s="24"/>
      <c r="CE2737" s="24"/>
      <c r="CF2737" s="24"/>
      <c r="CG2737" s="24"/>
      <c r="CH2737" s="24"/>
      <c r="CI2737" s="24"/>
      <c r="CJ2737" s="24"/>
      <c r="CK2737" s="24"/>
      <c r="CL2737" s="24"/>
      <c r="CO2737" s="24"/>
      <c r="CP2737" s="24"/>
      <c r="CQ2737" s="24"/>
      <c r="CR2737" s="24"/>
      <c r="CS2737" s="24"/>
      <c r="CT2737" s="24"/>
      <c r="CU2737" s="24"/>
      <c r="CV2737" s="24"/>
      <c r="CW2737" s="24"/>
      <c r="CX2737" s="24"/>
      <c r="CY2737" s="24"/>
      <c r="CZ2737" s="24"/>
      <c r="DA2737" s="24"/>
      <c r="DB2737" s="24"/>
      <c r="DC2737" s="24"/>
      <c r="DD2737" s="24"/>
      <c r="DE2737" s="24"/>
      <c r="DF2737" s="24"/>
      <c r="DG2737" s="24"/>
      <c r="DH2737" s="24"/>
      <c r="DI2737" s="24"/>
      <c r="DJ2737" s="24"/>
      <c r="DK2737" s="24"/>
      <c r="DL2737" s="24"/>
    </row>
    <row r="2738" spans="1:116" x14ac:dyDescent="0.4">
      <c r="B2738" t="s">
        <v>332</v>
      </c>
      <c r="D2738" t="s">
        <v>408</v>
      </c>
      <c r="E2738" s="8" t="str">
        <f t="shared" si="5120"/>
        <v>2738 WCUR-IS</v>
      </c>
      <c r="G2738" s="136" t="str">
        <f>G2712</f>
        <v>(Primary label)</v>
      </c>
      <c r="K2738" s="53"/>
      <c r="L2738" s="53"/>
      <c r="M2738" s="53"/>
      <c r="N2738" s="53"/>
      <c r="O2738" s="53"/>
      <c r="P2738" s="53"/>
      <c r="R2738" s="24"/>
      <c r="S2738" s="24"/>
      <c r="T2738" s="24"/>
      <c r="U2738" s="24"/>
      <c r="V2738" s="24"/>
      <c r="W2738" s="24"/>
      <c r="X2738" s="24"/>
      <c r="Y2738" s="24"/>
      <c r="Z2738" s="24"/>
      <c r="AA2738" s="24"/>
      <c r="AB2738" s="24"/>
      <c r="AC2738" s="24"/>
      <c r="AD2738" s="24"/>
      <c r="AE2738" s="24"/>
      <c r="AF2738" s="24"/>
      <c r="AG2738" s="24"/>
      <c r="AH2738" s="24"/>
      <c r="AI2738" s="24"/>
      <c r="AJ2738" s="24"/>
      <c r="AK2738" s="24"/>
      <c r="AL2738" s="24"/>
      <c r="AM2738" s="24"/>
      <c r="AN2738" s="24"/>
      <c r="AO2738" s="24"/>
      <c r="AP2738" s="24"/>
      <c r="AQ2738" s="24"/>
      <c r="AR2738" s="24"/>
      <c r="AS2738" s="24"/>
      <c r="AT2738" s="24"/>
      <c r="AU2738" s="24"/>
      <c r="AV2738" s="24"/>
      <c r="AW2738" s="24"/>
      <c r="AX2738" s="24"/>
      <c r="AY2738" s="24"/>
      <c r="AZ2738" s="24"/>
      <c r="BA2738" s="24"/>
      <c r="BB2738" s="24"/>
      <c r="BC2738" s="24"/>
      <c r="BD2738" s="24"/>
      <c r="BE2738" s="24"/>
      <c r="BF2738" s="24"/>
      <c r="BG2738" s="24"/>
      <c r="BH2738" s="24"/>
      <c r="BI2738" s="24"/>
      <c r="BJ2738" s="24"/>
      <c r="BK2738" s="24"/>
      <c r="BL2738" s="24"/>
      <c r="BM2738" s="24"/>
      <c r="BN2738" s="24"/>
      <c r="BO2738" s="24"/>
      <c r="BP2738" s="24"/>
      <c r="BQ2738" s="24"/>
      <c r="BR2738" s="24"/>
      <c r="BS2738" s="24"/>
      <c r="BT2738" s="24"/>
      <c r="BU2738" s="24"/>
      <c r="BV2738" s="24"/>
      <c r="BW2738" s="24"/>
      <c r="BX2738" s="24"/>
      <c r="BY2738" s="24"/>
      <c r="BZ2738" s="24"/>
      <c r="CA2738" s="24"/>
      <c r="CB2738" s="24"/>
      <c r="CC2738" s="24"/>
      <c r="CD2738" s="24"/>
      <c r="CE2738" s="24"/>
      <c r="CF2738" s="24"/>
      <c r="CG2738" s="24"/>
      <c r="CH2738" s="24"/>
      <c r="CI2738" s="24"/>
      <c r="CJ2738" s="24"/>
      <c r="CK2738" s="24"/>
      <c r="CL2738" s="24"/>
      <c r="CO2738" s="24"/>
      <c r="CP2738" s="24"/>
      <c r="CQ2738" s="24"/>
      <c r="CR2738" s="24"/>
      <c r="CS2738" s="24"/>
      <c r="CT2738" s="24"/>
      <c r="CU2738" s="24"/>
      <c r="CV2738" s="24"/>
      <c r="CW2738" s="24"/>
      <c r="CX2738" s="24"/>
      <c r="CY2738" s="24"/>
      <c r="CZ2738" s="24"/>
      <c r="DA2738" s="24"/>
      <c r="DB2738" s="24"/>
      <c r="DC2738" s="24"/>
      <c r="DD2738" s="24"/>
      <c r="DE2738" s="24"/>
      <c r="DF2738" s="24"/>
      <c r="DG2738" s="24"/>
      <c r="DH2738" s="24"/>
      <c r="DI2738" s="24"/>
      <c r="DJ2738" s="24"/>
      <c r="DK2738" s="24"/>
      <c r="DL2738" s="24"/>
    </row>
    <row r="2739" spans="1:116" x14ac:dyDescent="0.4">
      <c r="B2739" t="s">
        <v>332</v>
      </c>
      <c r="D2739" t="s">
        <v>408</v>
      </c>
      <c r="E2739" s="8" t="str">
        <f t="shared" si="5120"/>
        <v>2739 WCUR-IS</v>
      </c>
      <c r="G2739" s="136" t="str">
        <f t="shared" ref="G2739:G2745" si="5211">G2713</f>
        <v>primary unit</v>
      </c>
      <c r="K2739" s="53"/>
      <c r="L2739" s="53"/>
      <c r="M2739" s="53"/>
      <c r="N2739" s="53"/>
      <c r="O2739" s="53"/>
      <c r="P2739" s="53"/>
      <c r="R2739" s="24"/>
      <c r="S2739" s="24"/>
      <c r="T2739" s="24"/>
      <c r="U2739" s="24"/>
      <c r="V2739" s="24"/>
      <c r="W2739" s="24"/>
      <c r="X2739" s="24"/>
      <c r="Y2739" s="24"/>
      <c r="Z2739" s="24"/>
      <c r="AA2739" s="24"/>
      <c r="AB2739" s="24"/>
      <c r="AC2739" s="24"/>
      <c r="AD2739" s="24"/>
      <c r="AE2739" s="24"/>
      <c r="AF2739" s="24"/>
      <c r="AG2739" s="24"/>
      <c r="AH2739" s="24"/>
      <c r="AI2739" s="24"/>
      <c r="AJ2739" s="24"/>
      <c r="AK2739" s="24"/>
      <c r="AL2739" s="24"/>
      <c r="AM2739" s="24"/>
      <c r="AN2739" s="24"/>
      <c r="AO2739" s="24"/>
      <c r="AP2739" s="24"/>
      <c r="AQ2739" s="24"/>
      <c r="AR2739" s="24"/>
      <c r="AS2739" s="24"/>
      <c r="AT2739" s="24"/>
      <c r="AU2739" s="24"/>
      <c r="AV2739" s="24"/>
      <c r="AW2739" s="24"/>
      <c r="AX2739" s="24"/>
      <c r="AY2739" s="24"/>
      <c r="AZ2739" s="24"/>
      <c r="BA2739" s="24"/>
      <c r="BB2739" s="24"/>
      <c r="BC2739" s="24"/>
      <c r="BD2739" s="24"/>
      <c r="BE2739" s="24"/>
      <c r="BF2739" s="24"/>
      <c r="BG2739" s="24"/>
      <c r="BH2739" s="24"/>
      <c r="BI2739" s="24"/>
      <c r="BJ2739" s="24"/>
      <c r="BK2739" s="24"/>
      <c r="BL2739" s="24"/>
      <c r="BM2739" s="24"/>
      <c r="BN2739" s="24"/>
      <c r="BO2739" s="24"/>
      <c r="BP2739" s="24"/>
      <c r="BQ2739" s="24"/>
      <c r="BR2739" s="24"/>
      <c r="BS2739" s="24"/>
      <c r="BT2739" s="24"/>
      <c r="BU2739" s="24"/>
      <c r="BV2739" s="24"/>
      <c r="BW2739" s="24"/>
      <c r="BX2739" s="24"/>
      <c r="BY2739" s="24"/>
      <c r="BZ2739" s="24"/>
      <c r="CA2739" s="24"/>
      <c r="CB2739" s="24"/>
      <c r="CC2739" s="24"/>
      <c r="CD2739" s="24"/>
      <c r="CE2739" s="24"/>
      <c r="CF2739" s="24"/>
      <c r="CG2739" s="24"/>
      <c r="CH2739" s="24"/>
      <c r="CI2739" s="24"/>
      <c r="CJ2739" s="24"/>
      <c r="CK2739" s="24"/>
      <c r="CL2739" s="24"/>
      <c r="CO2739" s="24"/>
      <c r="CP2739" s="24"/>
      <c r="CQ2739" s="24"/>
      <c r="CR2739" s="24"/>
      <c r="CS2739" s="24"/>
      <c r="CT2739" s="24"/>
      <c r="CU2739" s="24"/>
      <c r="CV2739" s="24"/>
      <c r="CW2739" s="24"/>
      <c r="CX2739" s="24"/>
      <c r="CY2739" s="24"/>
      <c r="CZ2739" s="24"/>
      <c r="DA2739" s="24"/>
      <c r="DB2739" s="24"/>
      <c r="DC2739" s="24"/>
      <c r="DD2739" s="24"/>
      <c r="DE2739" s="24"/>
      <c r="DF2739" s="24"/>
      <c r="DG2739" s="24"/>
      <c r="DH2739" s="24"/>
      <c r="DI2739" s="24"/>
      <c r="DJ2739" s="24"/>
      <c r="DK2739" s="24"/>
      <c r="DL2739" s="24"/>
    </row>
    <row r="2740" spans="1:116" x14ac:dyDescent="0.4">
      <c r="B2740" t="s">
        <v>332</v>
      </c>
      <c r="D2740" t="s">
        <v>408</v>
      </c>
      <c r="E2740" s="8" t="str">
        <f t="shared" si="5120"/>
        <v>2740 WCUR-IS</v>
      </c>
      <c r="G2740" s="136" t="str">
        <f t="shared" si="5211"/>
        <v>Primary revenue driver</v>
      </c>
      <c r="K2740" s="53"/>
      <c r="L2740" s="53"/>
      <c r="M2740" s="53"/>
      <c r="N2740" s="53"/>
      <c r="O2740" s="53"/>
      <c r="P2740" s="53"/>
      <c r="R2740" s="24"/>
      <c r="S2740" s="179" t="str">
        <f>S2723</f>
        <v>S$16</v>
      </c>
      <c r="T2740" s="179" t="str">
        <f t="shared" ref="T2740:CE2740" si="5212">T2723</f>
        <v>T$16</v>
      </c>
      <c r="U2740" s="179" t="str">
        <f t="shared" si="5212"/>
        <v>U$16</v>
      </c>
      <c r="V2740" s="179" t="str">
        <f t="shared" si="5212"/>
        <v>V$16</v>
      </c>
      <c r="W2740" s="179" t="str">
        <f t="shared" si="5212"/>
        <v>W$16</v>
      </c>
      <c r="X2740" s="179" t="str">
        <f t="shared" si="5212"/>
        <v>X$16</v>
      </c>
      <c r="Y2740" s="179" t="str">
        <f t="shared" si="5212"/>
        <v>Y$16</v>
      </c>
      <c r="Z2740" s="179" t="str">
        <f t="shared" si="5212"/>
        <v>Z$16</v>
      </c>
      <c r="AA2740" s="179" t="str">
        <f t="shared" si="5212"/>
        <v>AA$16</v>
      </c>
      <c r="AB2740" s="179" t="str">
        <f t="shared" si="5212"/>
        <v>AB$16</v>
      </c>
      <c r="AC2740" s="179" t="str">
        <f t="shared" si="5212"/>
        <v>AC$16</v>
      </c>
      <c r="AD2740" s="179" t="str">
        <f t="shared" si="5212"/>
        <v>AD$16</v>
      </c>
      <c r="AE2740" s="179" t="str">
        <f t="shared" si="5212"/>
        <v>AE$16</v>
      </c>
      <c r="AF2740" s="179" t="str">
        <f t="shared" si="5212"/>
        <v>AF$16</v>
      </c>
      <c r="AG2740" s="179" t="str">
        <f t="shared" si="5212"/>
        <v>AG$16</v>
      </c>
      <c r="AH2740" s="179" t="str">
        <f t="shared" si="5212"/>
        <v>AH$16</v>
      </c>
      <c r="AI2740" s="179" t="str">
        <f t="shared" si="5212"/>
        <v>AI$16</v>
      </c>
      <c r="AJ2740" s="179" t="str">
        <f t="shared" si="5212"/>
        <v>AJ$16</v>
      </c>
      <c r="AK2740" s="179" t="str">
        <f t="shared" si="5212"/>
        <v>AK$16</v>
      </c>
      <c r="AL2740" s="179" t="str">
        <f t="shared" si="5212"/>
        <v>AL$16</v>
      </c>
      <c r="AM2740" s="179" t="str">
        <f t="shared" si="5212"/>
        <v>AM$16</v>
      </c>
      <c r="AN2740" s="179" t="str">
        <f t="shared" si="5212"/>
        <v>AN$16</v>
      </c>
      <c r="AO2740" s="179" t="str">
        <f t="shared" si="5212"/>
        <v>AO$16</v>
      </c>
      <c r="AP2740" s="179" t="str">
        <f t="shared" si="5212"/>
        <v>AP$16</v>
      </c>
      <c r="AQ2740" s="179" t="str">
        <f t="shared" si="5212"/>
        <v>AQ$16</v>
      </c>
      <c r="AR2740" s="179" t="str">
        <f t="shared" si="5212"/>
        <v>AR$16</v>
      </c>
      <c r="AS2740" s="179" t="str">
        <f t="shared" si="5212"/>
        <v>AS$16</v>
      </c>
      <c r="AT2740" s="179" t="str">
        <f t="shared" si="5212"/>
        <v>AT$16</v>
      </c>
      <c r="AU2740" s="179" t="str">
        <f t="shared" si="5212"/>
        <v>AU$16</v>
      </c>
      <c r="AV2740" s="179" t="str">
        <f t="shared" si="5212"/>
        <v>AV$16</v>
      </c>
      <c r="AW2740" s="179" t="str">
        <f t="shared" si="5212"/>
        <v>AW$16</v>
      </c>
      <c r="AX2740" s="179" t="str">
        <f t="shared" si="5212"/>
        <v>AX$16</v>
      </c>
      <c r="AY2740" s="179" t="str">
        <f t="shared" si="5212"/>
        <v>AY$16</v>
      </c>
      <c r="AZ2740" s="179" t="str">
        <f t="shared" si="5212"/>
        <v>AZ$16</v>
      </c>
      <c r="BA2740" s="179" t="str">
        <f t="shared" si="5212"/>
        <v>BA$16</v>
      </c>
      <c r="BB2740" s="179" t="str">
        <f t="shared" si="5212"/>
        <v>BB$16</v>
      </c>
      <c r="BC2740" s="179" t="str">
        <f t="shared" si="5212"/>
        <v>BC$16</v>
      </c>
      <c r="BD2740" s="179" t="str">
        <f t="shared" si="5212"/>
        <v>BD$16</v>
      </c>
      <c r="BE2740" s="179" t="str">
        <f t="shared" si="5212"/>
        <v>BE$16</v>
      </c>
      <c r="BF2740" s="179" t="str">
        <f t="shared" si="5212"/>
        <v>BF$16</v>
      </c>
      <c r="BG2740" s="179" t="str">
        <f t="shared" si="5212"/>
        <v>BG$16</v>
      </c>
      <c r="BH2740" s="179" t="str">
        <f t="shared" si="5212"/>
        <v>BH$16</v>
      </c>
      <c r="BI2740" s="179" t="str">
        <f t="shared" si="5212"/>
        <v>BI$16</v>
      </c>
      <c r="BJ2740" s="179" t="str">
        <f t="shared" si="5212"/>
        <v>BJ$16</v>
      </c>
      <c r="BK2740" s="179" t="str">
        <f t="shared" si="5212"/>
        <v>BK$16</v>
      </c>
      <c r="BL2740" s="179" t="str">
        <f t="shared" si="5212"/>
        <v>BL$16</v>
      </c>
      <c r="BM2740" s="179" t="str">
        <f t="shared" si="5212"/>
        <v>BM$16</v>
      </c>
      <c r="BN2740" s="179" t="str">
        <f t="shared" si="5212"/>
        <v>BN$16</v>
      </c>
      <c r="BO2740" s="179" t="str">
        <f t="shared" si="5212"/>
        <v>BO$16</v>
      </c>
      <c r="BP2740" s="179" t="str">
        <f t="shared" si="5212"/>
        <v>BP$16</v>
      </c>
      <c r="BQ2740" s="179" t="str">
        <f t="shared" si="5212"/>
        <v>BQ$16</v>
      </c>
      <c r="BR2740" s="179" t="str">
        <f t="shared" si="5212"/>
        <v>BR$16</v>
      </c>
      <c r="BS2740" s="179" t="str">
        <f t="shared" si="5212"/>
        <v>BS$16</v>
      </c>
      <c r="BT2740" s="179" t="str">
        <f t="shared" si="5212"/>
        <v>BT$16</v>
      </c>
      <c r="BU2740" s="179" t="str">
        <f t="shared" si="5212"/>
        <v>BU$16</v>
      </c>
      <c r="BV2740" s="179" t="str">
        <f t="shared" si="5212"/>
        <v>BV$16</v>
      </c>
      <c r="BW2740" s="179" t="str">
        <f t="shared" si="5212"/>
        <v>BW$16</v>
      </c>
      <c r="BX2740" s="179" t="str">
        <f t="shared" si="5212"/>
        <v>BX$16</v>
      </c>
      <c r="BY2740" s="179" t="str">
        <f t="shared" si="5212"/>
        <v>BY$16</v>
      </c>
      <c r="BZ2740" s="179" t="str">
        <f t="shared" si="5212"/>
        <v>BZ$16</v>
      </c>
      <c r="CA2740" s="179" t="str">
        <f t="shared" si="5212"/>
        <v>CA$16</v>
      </c>
      <c r="CB2740" s="179" t="str">
        <f t="shared" si="5212"/>
        <v>CB$16</v>
      </c>
      <c r="CC2740" s="179" t="str">
        <f t="shared" si="5212"/>
        <v>CC$16</v>
      </c>
      <c r="CD2740" s="179" t="str">
        <f t="shared" si="5212"/>
        <v>CD$16</v>
      </c>
      <c r="CE2740" s="179" t="str">
        <f t="shared" si="5212"/>
        <v>CE$16</v>
      </c>
      <c r="CF2740" s="179" t="str">
        <f t="shared" ref="CF2740:CL2740" si="5213">CF2723</f>
        <v>CF$16</v>
      </c>
      <c r="CG2740" s="179" t="str">
        <f t="shared" si="5213"/>
        <v>CG$16</v>
      </c>
      <c r="CH2740" s="179" t="str">
        <f t="shared" si="5213"/>
        <v>CH$16</v>
      </c>
      <c r="CI2740" s="179" t="str">
        <f t="shared" si="5213"/>
        <v>CI$16</v>
      </c>
      <c r="CJ2740" s="179" t="str">
        <f t="shared" si="5213"/>
        <v>CJ$16</v>
      </c>
      <c r="CK2740" s="179" t="str">
        <f t="shared" si="5213"/>
        <v>CK$16</v>
      </c>
      <c r="CL2740" s="179" t="str">
        <f t="shared" si="5213"/>
        <v>CL$16</v>
      </c>
      <c r="CO2740" s="179" t="e">
        <f t="shared" ref="CO2740:DL2740" si="5214">CO1402</f>
        <v>#N/A</v>
      </c>
      <c r="CP2740" s="179" t="e">
        <f t="shared" si="5214"/>
        <v>#N/A</v>
      </c>
      <c r="CQ2740" s="179" t="e">
        <f t="shared" si="5214"/>
        <v>#N/A</v>
      </c>
      <c r="CR2740" s="179" t="e">
        <f t="shared" si="5214"/>
        <v>#N/A</v>
      </c>
      <c r="CS2740" s="179" t="e">
        <f t="shared" si="5214"/>
        <v>#N/A</v>
      </c>
      <c r="CT2740" s="179" t="e">
        <f t="shared" si="5214"/>
        <v>#N/A</v>
      </c>
      <c r="CU2740" s="179" t="e">
        <f t="shared" si="5214"/>
        <v>#N/A</v>
      </c>
      <c r="CV2740" s="179" t="e">
        <f t="shared" si="5214"/>
        <v>#N/A</v>
      </c>
      <c r="CW2740" s="179" t="e">
        <f t="shared" si="5214"/>
        <v>#N/A</v>
      </c>
      <c r="CX2740" s="179" t="e">
        <f t="shared" si="5214"/>
        <v>#N/A</v>
      </c>
      <c r="CY2740" s="179" t="e">
        <f t="shared" si="5214"/>
        <v>#N/A</v>
      </c>
      <c r="CZ2740" s="179" t="e">
        <f t="shared" si="5214"/>
        <v>#N/A</v>
      </c>
      <c r="DA2740" s="179" t="e">
        <f t="shared" si="5214"/>
        <v>#N/A</v>
      </c>
      <c r="DB2740" s="179" t="e">
        <f t="shared" si="5214"/>
        <v>#N/A</v>
      </c>
      <c r="DC2740" s="179" t="e">
        <f t="shared" si="5214"/>
        <v>#N/A</v>
      </c>
      <c r="DD2740" s="179" t="e">
        <f t="shared" si="5214"/>
        <v>#N/A</v>
      </c>
      <c r="DE2740" s="179" t="e">
        <f t="shared" si="5214"/>
        <v>#N/A</v>
      </c>
      <c r="DF2740" s="179" t="e">
        <f t="shared" si="5214"/>
        <v>#N/A</v>
      </c>
      <c r="DG2740" s="179" t="e">
        <f t="shared" si="5214"/>
        <v>#N/A</v>
      </c>
      <c r="DH2740" s="179" t="e">
        <f t="shared" si="5214"/>
        <v>#N/A</v>
      </c>
      <c r="DI2740" s="179" t="e">
        <f t="shared" si="5214"/>
        <v>#N/A</v>
      </c>
      <c r="DJ2740" s="179" t="e">
        <f t="shared" si="5214"/>
        <v>#N/A</v>
      </c>
      <c r="DK2740" s="179" t="e">
        <f t="shared" si="5214"/>
        <v>#N/A</v>
      </c>
      <c r="DL2740" s="179" t="e">
        <f t="shared" si="5214"/>
        <v>#N/A</v>
      </c>
    </row>
    <row r="2741" spans="1:116" x14ac:dyDescent="0.4">
      <c r="B2741" t="s">
        <v>332</v>
      </c>
      <c r="D2741" t="s">
        <v>408</v>
      </c>
      <c r="E2741" s="8" t="str">
        <f t="shared" si="5120"/>
        <v>2741 WCUR-IS</v>
      </c>
      <c r="G2741" s="136" t="str">
        <f t="shared" si="5211"/>
        <v>Primary volume driver</v>
      </c>
      <c r="H2741" s="56"/>
      <c r="I2741" s="79"/>
      <c r="J2741" s="79"/>
      <c r="K2741" s="15"/>
      <c r="L2741" s="15"/>
      <c r="M2741" s="15"/>
      <c r="N2741" s="15"/>
      <c r="O2741" s="15"/>
      <c r="P2741" s="15"/>
      <c r="R2741" s="15"/>
      <c r="S2741" s="179" t="str">
        <f t="shared" ref="S2741:CD2741" si="5215">S2724</f>
        <v>S$17</v>
      </c>
      <c r="T2741" s="179" t="str">
        <f t="shared" si="5215"/>
        <v>T$17</v>
      </c>
      <c r="U2741" s="179" t="str">
        <f t="shared" si="5215"/>
        <v>U$17</v>
      </c>
      <c r="V2741" s="179" t="str">
        <f t="shared" si="5215"/>
        <v>V$17</v>
      </c>
      <c r="W2741" s="179" t="str">
        <f t="shared" si="5215"/>
        <v>W$17</v>
      </c>
      <c r="X2741" s="179" t="str">
        <f t="shared" si="5215"/>
        <v>X$17</v>
      </c>
      <c r="Y2741" s="179" t="str">
        <f t="shared" si="5215"/>
        <v>Y$17</v>
      </c>
      <c r="Z2741" s="179" t="str">
        <f t="shared" si="5215"/>
        <v>Z$17</v>
      </c>
      <c r="AA2741" s="179" t="str">
        <f t="shared" si="5215"/>
        <v>AA$17</v>
      </c>
      <c r="AB2741" s="179" t="str">
        <f t="shared" si="5215"/>
        <v>AB$17</v>
      </c>
      <c r="AC2741" s="179" t="str">
        <f t="shared" si="5215"/>
        <v>AC$17</v>
      </c>
      <c r="AD2741" s="179" t="str">
        <f t="shared" si="5215"/>
        <v>AD$17</v>
      </c>
      <c r="AE2741" s="179" t="str">
        <f t="shared" si="5215"/>
        <v>AE$17</v>
      </c>
      <c r="AF2741" s="179" t="str">
        <f t="shared" si="5215"/>
        <v>AF$17</v>
      </c>
      <c r="AG2741" s="179" t="str">
        <f t="shared" si="5215"/>
        <v>AG$17</v>
      </c>
      <c r="AH2741" s="179" t="str">
        <f t="shared" si="5215"/>
        <v>AH$17</v>
      </c>
      <c r="AI2741" s="179" t="str">
        <f t="shared" si="5215"/>
        <v>AI$17</v>
      </c>
      <c r="AJ2741" s="179" t="str">
        <f t="shared" si="5215"/>
        <v>AJ$17</v>
      </c>
      <c r="AK2741" s="179" t="str">
        <f t="shared" si="5215"/>
        <v>AK$17</v>
      </c>
      <c r="AL2741" s="179" t="str">
        <f t="shared" si="5215"/>
        <v>AL$17</v>
      </c>
      <c r="AM2741" s="179" t="str">
        <f t="shared" si="5215"/>
        <v>AM$17</v>
      </c>
      <c r="AN2741" s="179" t="str">
        <f t="shared" si="5215"/>
        <v>AN$17</v>
      </c>
      <c r="AO2741" s="179" t="str">
        <f t="shared" si="5215"/>
        <v>AO$17</v>
      </c>
      <c r="AP2741" s="179" t="str">
        <f t="shared" si="5215"/>
        <v>AP$17</v>
      </c>
      <c r="AQ2741" s="179" t="str">
        <f t="shared" si="5215"/>
        <v>AQ$17</v>
      </c>
      <c r="AR2741" s="179" t="str">
        <f t="shared" si="5215"/>
        <v>AR$17</v>
      </c>
      <c r="AS2741" s="179" t="str">
        <f t="shared" si="5215"/>
        <v>AS$17</v>
      </c>
      <c r="AT2741" s="179" t="str">
        <f t="shared" si="5215"/>
        <v>AT$17</v>
      </c>
      <c r="AU2741" s="179" t="str">
        <f t="shared" si="5215"/>
        <v>AU$17</v>
      </c>
      <c r="AV2741" s="179" t="str">
        <f t="shared" si="5215"/>
        <v>AV$17</v>
      </c>
      <c r="AW2741" s="179" t="str">
        <f t="shared" si="5215"/>
        <v>AW$17</v>
      </c>
      <c r="AX2741" s="179" t="str">
        <f t="shared" si="5215"/>
        <v>AX$17</v>
      </c>
      <c r="AY2741" s="179" t="str">
        <f t="shared" si="5215"/>
        <v>AY$17</v>
      </c>
      <c r="AZ2741" s="179" t="str">
        <f t="shared" si="5215"/>
        <v>AZ$17</v>
      </c>
      <c r="BA2741" s="179" t="str">
        <f t="shared" si="5215"/>
        <v>BA$17</v>
      </c>
      <c r="BB2741" s="179" t="str">
        <f t="shared" si="5215"/>
        <v>BB$17</v>
      </c>
      <c r="BC2741" s="179" t="str">
        <f t="shared" si="5215"/>
        <v>BC$17</v>
      </c>
      <c r="BD2741" s="179" t="str">
        <f t="shared" si="5215"/>
        <v>BD$17</v>
      </c>
      <c r="BE2741" s="179" t="str">
        <f t="shared" si="5215"/>
        <v>BE$17</v>
      </c>
      <c r="BF2741" s="179" t="str">
        <f t="shared" si="5215"/>
        <v>BF$17</v>
      </c>
      <c r="BG2741" s="179" t="str">
        <f t="shared" si="5215"/>
        <v>BG$17</v>
      </c>
      <c r="BH2741" s="179" t="str">
        <f t="shared" si="5215"/>
        <v>BH$17</v>
      </c>
      <c r="BI2741" s="179" t="str">
        <f t="shared" si="5215"/>
        <v>BI$17</v>
      </c>
      <c r="BJ2741" s="179" t="str">
        <f t="shared" si="5215"/>
        <v>BJ$17</v>
      </c>
      <c r="BK2741" s="179" t="str">
        <f t="shared" si="5215"/>
        <v>BK$17</v>
      </c>
      <c r="BL2741" s="179" t="str">
        <f t="shared" si="5215"/>
        <v>BL$17</v>
      </c>
      <c r="BM2741" s="179" t="str">
        <f t="shared" si="5215"/>
        <v>BM$17</v>
      </c>
      <c r="BN2741" s="179" t="str">
        <f t="shared" si="5215"/>
        <v>BN$17</v>
      </c>
      <c r="BO2741" s="179" t="str">
        <f t="shared" si="5215"/>
        <v>BO$17</v>
      </c>
      <c r="BP2741" s="179" t="str">
        <f t="shared" si="5215"/>
        <v>BP$17</v>
      </c>
      <c r="BQ2741" s="179" t="str">
        <f t="shared" si="5215"/>
        <v>BQ$17</v>
      </c>
      <c r="BR2741" s="179" t="str">
        <f t="shared" si="5215"/>
        <v>BR$17</v>
      </c>
      <c r="BS2741" s="179" t="str">
        <f t="shared" si="5215"/>
        <v>BS$17</v>
      </c>
      <c r="BT2741" s="179" t="str">
        <f t="shared" si="5215"/>
        <v>BT$17</v>
      </c>
      <c r="BU2741" s="179" t="str">
        <f t="shared" si="5215"/>
        <v>BU$17</v>
      </c>
      <c r="BV2741" s="179" t="str">
        <f t="shared" si="5215"/>
        <v>BV$17</v>
      </c>
      <c r="BW2741" s="179" t="str">
        <f t="shared" si="5215"/>
        <v>BW$17</v>
      </c>
      <c r="BX2741" s="179" t="str">
        <f t="shared" si="5215"/>
        <v>BX$17</v>
      </c>
      <c r="BY2741" s="179" t="str">
        <f t="shared" si="5215"/>
        <v>BY$17</v>
      </c>
      <c r="BZ2741" s="179" t="str">
        <f t="shared" si="5215"/>
        <v>BZ$17</v>
      </c>
      <c r="CA2741" s="179" t="str">
        <f t="shared" si="5215"/>
        <v>CA$17</v>
      </c>
      <c r="CB2741" s="179" t="str">
        <f t="shared" si="5215"/>
        <v>CB$17</v>
      </c>
      <c r="CC2741" s="179" t="str">
        <f t="shared" si="5215"/>
        <v>CC$17</v>
      </c>
      <c r="CD2741" s="179" t="str">
        <f t="shared" si="5215"/>
        <v>CD$17</v>
      </c>
      <c r="CE2741" s="179" t="str">
        <f t="shared" ref="CE2741:CL2741" si="5216">CE2724</f>
        <v>CE$17</v>
      </c>
      <c r="CF2741" s="179" t="str">
        <f t="shared" si="5216"/>
        <v>CF$17</v>
      </c>
      <c r="CG2741" s="179" t="str">
        <f t="shared" si="5216"/>
        <v>CG$17</v>
      </c>
      <c r="CH2741" s="179" t="str">
        <f t="shared" si="5216"/>
        <v>CH$17</v>
      </c>
      <c r="CI2741" s="179" t="str">
        <f t="shared" si="5216"/>
        <v>CI$17</v>
      </c>
      <c r="CJ2741" s="179" t="str">
        <f t="shared" si="5216"/>
        <v>CJ$17</v>
      </c>
      <c r="CK2741" s="179" t="str">
        <f t="shared" si="5216"/>
        <v>CK$17</v>
      </c>
      <c r="CL2741" s="179" t="str">
        <f t="shared" si="5216"/>
        <v>CL$17</v>
      </c>
      <c r="CN2741" s="79"/>
      <c r="CO2741" s="179" t="e">
        <f t="shared" ref="CO2741:DL2741" ca="1" si="5217">CO1403</f>
        <v>#N/A</v>
      </c>
      <c r="CP2741" s="179" t="e">
        <f t="shared" ca="1" si="5217"/>
        <v>#N/A</v>
      </c>
      <c r="CQ2741" s="179" t="e">
        <f t="shared" ca="1" si="5217"/>
        <v>#N/A</v>
      </c>
      <c r="CR2741" s="179" t="e">
        <f t="shared" ca="1" si="5217"/>
        <v>#N/A</v>
      </c>
      <c r="CS2741" s="179" t="e">
        <f t="shared" ca="1" si="5217"/>
        <v>#N/A</v>
      </c>
      <c r="CT2741" s="179" t="e">
        <f t="shared" ca="1" si="5217"/>
        <v>#N/A</v>
      </c>
      <c r="CU2741" s="179" t="e">
        <f t="shared" ca="1" si="5217"/>
        <v>#N/A</v>
      </c>
      <c r="CV2741" s="179" t="e">
        <f t="shared" ca="1" si="5217"/>
        <v>#N/A</v>
      </c>
      <c r="CW2741" s="179" t="e">
        <f t="shared" ca="1" si="5217"/>
        <v>#N/A</v>
      </c>
      <c r="CX2741" s="179" t="e">
        <f t="shared" ca="1" si="5217"/>
        <v>#N/A</v>
      </c>
      <c r="CY2741" s="179" t="e">
        <f t="shared" ca="1" si="5217"/>
        <v>#N/A</v>
      </c>
      <c r="CZ2741" s="179" t="e">
        <f t="shared" ca="1" si="5217"/>
        <v>#N/A</v>
      </c>
      <c r="DA2741" s="179" t="e">
        <f t="shared" ca="1" si="5217"/>
        <v>#N/A</v>
      </c>
      <c r="DB2741" s="179" t="e">
        <f t="shared" ca="1" si="5217"/>
        <v>#N/A</v>
      </c>
      <c r="DC2741" s="179" t="e">
        <f t="shared" ca="1" si="5217"/>
        <v>#N/A</v>
      </c>
      <c r="DD2741" s="179" t="e">
        <f t="shared" ca="1" si="5217"/>
        <v>#N/A</v>
      </c>
      <c r="DE2741" s="179" t="e">
        <f t="shared" ca="1" si="5217"/>
        <v>#N/A</v>
      </c>
      <c r="DF2741" s="179" t="e">
        <f t="shared" ca="1" si="5217"/>
        <v>#N/A</v>
      </c>
      <c r="DG2741" s="179" t="e">
        <f t="shared" ca="1" si="5217"/>
        <v>#N/A</v>
      </c>
      <c r="DH2741" s="179" t="e">
        <f t="shared" ca="1" si="5217"/>
        <v>#N/A</v>
      </c>
      <c r="DI2741" s="179" t="e">
        <f t="shared" ca="1" si="5217"/>
        <v>#N/A</v>
      </c>
      <c r="DJ2741" s="179" t="e">
        <f t="shared" ca="1" si="5217"/>
        <v>#N/A</v>
      </c>
      <c r="DK2741" s="179" t="e">
        <f t="shared" ca="1" si="5217"/>
        <v>#N/A</v>
      </c>
      <c r="DL2741" s="179" t="e">
        <f t="shared" ca="1" si="5217"/>
        <v>#N/A</v>
      </c>
    </row>
    <row r="2742" spans="1:116" x14ac:dyDescent="0.4">
      <c r="B2742" t="s">
        <v>332</v>
      </c>
      <c r="D2742" t="s">
        <v>408</v>
      </c>
      <c r="E2742" s="8" t="str">
        <f t="shared" si="5120"/>
        <v>2742 WCUR-IS</v>
      </c>
      <c r="G2742" s="136" t="str">
        <f t="shared" si="5211"/>
        <v>Simple accounts payble - IS driven:</v>
      </c>
      <c r="H2742" s="12"/>
      <c r="I2742" s="60"/>
      <c r="J2742" s="60"/>
      <c r="K2742" s="15"/>
      <c r="L2742" s="15"/>
      <c r="M2742" s="15"/>
      <c r="N2742" s="15"/>
      <c r="O2742" s="15"/>
      <c r="P2742" s="15"/>
      <c r="R2742" s="15"/>
      <c r="S2742" s="179">
        <f t="shared" ref="S2742:CD2742" si="5218">S2725</f>
        <v>0</v>
      </c>
      <c r="T2742" s="179">
        <f t="shared" si="5218"/>
        <v>0</v>
      </c>
      <c r="U2742" s="179">
        <f t="shared" si="5218"/>
        <v>0</v>
      </c>
      <c r="V2742" s="179">
        <f t="shared" si="5218"/>
        <v>0</v>
      </c>
      <c r="W2742" s="179">
        <f t="shared" si="5218"/>
        <v>0</v>
      </c>
      <c r="X2742" s="179">
        <f t="shared" si="5218"/>
        <v>0</v>
      </c>
      <c r="Y2742" s="179">
        <f t="shared" si="5218"/>
        <v>0</v>
      </c>
      <c r="Z2742" s="179">
        <f t="shared" si="5218"/>
        <v>0</v>
      </c>
      <c r="AA2742" s="179">
        <f t="shared" si="5218"/>
        <v>0</v>
      </c>
      <c r="AB2742" s="179">
        <f t="shared" si="5218"/>
        <v>0</v>
      </c>
      <c r="AC2742" s="179">
        <f t="shared" si="5218"/>
        <v>0</v>
      </c>
      <c r="AD2742" s="179">
        <f t="shared" si="5218"/>
        <v>0</v>
      </c>
      <c r="AE2742" s="179">
        <f t="shared" si="5218"/>
        <v>0</v>
      </c>
      <c r="AF2742" s="179">
        <f t="shared" si="5218"/>
        <v>0</v>
      </c>
      <c r="AG2742" s="179">
        <f t="shared" si="5218"/>
        <v>0</v>
      </c>
      <c r="AH2742" s="179">
        <f t="shared" si="5218"/>
        <v>0</v>
      </c>
      <c r="AI2742" s="179">
        <f t="shared" si="5218"/>
        <v>0</v>
      </c>
      <c r="AJ2742" s="179">
        <f t="shared" si="5218"/>
        <v>0</v>
      </c>
      <c r="AK2742" s="179">
        <f t="shared" si="5218"/>
        <v>0</v>
      </c>
      <c r="AL2742" s="179">
        <f t="shared" si="5218"/>
        <v>0</v>
      </c>
      <c r="AM2742" s="179">
        <f t="shared" si="5218"/>
        <v>0</v>
      </c>
      <c r="AN2742" s="179">
        <f t="shared" si="5218"/>
        <v>0</v>
      </c>
      <c r="AO2742" s="179">
        <f t="shared" si="5218"/>
        <v>0</v>
      </c>
      <c r="AP2742" s="179">
        <f t="shared" si="5218"/>
        <v>0</v>
      </c>
      <c r="AQ2742" s="179">
        <f t="shared" si="5218"/>
        <v>0</v>
      </c>
      <c r="AR2742" s="179">
        <f t="shared" si="5218"/>
        <v>0</v>
      </c>
      <c r="AS2742" s="179">
        <f t="shared" si="5218"/>
        <v>0</v>
      </c>
      <c r="AT2742" s="179">
        <f t="shared" si="5218"/>
        <v>0</v>
      </c>
      <c r="AU2742" s="179">
        <f t="shared" si="5218"/>
        <v>0</v>
      </c>
      <c r="AV2742" s="179">
        <f t="shared" si="5218"/>
        <v>0</v>
      </c>
      <c r="AW2742" s="179">
        <f t="shared" si="5218"/>
        <v>0</v>
      </c>
      <c r="AX2742" s="179">
        <f t="shared" si="5218"/>
        <v>0</v>
      </c>
      <c r="AY2742" s="179">
        <f t="shared" si="5218"/>
        <v>0</v>
      </c>
      <c r="AZ2742" s="179">
        <f t="shared" si="5218"/>
        <v>0</v>
      </c>
      <c r="BA2742" s="179">
        <f t="shared" si="5218"/>
        <v>0</v>
      </c>
      <c r="BB2742" s="179">
        <f t="shared" si="5218"/>
        <v>0</v>
      </c>
      <c r="BC2742" s="179">
        <f t="shared" si="5218"/>
        <v>0</v>
      </c>
      <c r="BD2742" s="179">
        <f t="shared" si="5218"/>
        <v>0</v>
      </c>
      <c r="BE2742" s="179">
        <f t="shared" si="5218"/>
        <v>0</v>
      </c>
      <c r="BF2742" s="179">
        <f t="shared" si="5218"/>
        <v>0</v>
      </c>
      <c r="BG2742" s="179">
        <f t="shared" si="5218"/>
        <v>0</v>
      </c>
      <c r="BH2742" s="179">
        <f t="shared" si="5218"/>
        <v>0</v>
      </c>
      <c r="BI2742" s="179">
        <f t="shared" si="5218"/>
        <v>0</v>
      </c>
      <c r="BJ2742" s="179">
        <f t="shared" si="5218"/>
        <v>0</v>
      </c>
      <c r="BK2742" s="179">
        <f t="shared" si="5218"/>
        <v>0</v>
      </c>
      <c r="BL2742" s="179">
        <f t="shared" si="5218"/>
        <v>0</v>
      </c>
      <c r="BM2742" s="179">
        <f t="shared" si="5218"/>
        <v>0</v>
      </c>
      <c r="BN2742" s="179">
        <f t="shared" si="5218"/>
        <v>0</v>
      </c>
      <c r="BO2742" s="179">
        <f t="shared" si="5218"/>
        <v>0</v>
      </c>
      <c r="BP2742" s="179">
        <f t="shared" si="5218"/>
        <v>0</v>
      </c>
      <c r="BQ2742" s="179">
        <f t="shared" si="5218"/>
        <v>0</v>
      </c>
      <c r="BR2742" s="179">
        <f t="shared" si="5218"/>
        <v>0</v>
      </c>
      <c r="BS2742" s="179">
        <f t="shared" si="5218"/>
        <v>0</v>
      </c>
      <c r="BT2742" s="179">
        <f t="shared" si="5218"/>
        <v>0</v>
      </c>
      <c r="BU2742" s="179">
        <f t="shared" si="5218"/>
        <v>0</v>
      </c>
      <c r="BV2742" s="179">
        <f t="shared" si="5218"/>
        <v>0</v>
      </c>
      <c r="BW2742" s="179">
        <f t="shared" si="5218"/>
        <v>0</v>
      </c>
      <c r="BX2742" s="179">
        <f t="shared" si="5218"/>
        <v>0</v>
      </c>
      <c r="BY2742" s="179">
        <f t="shared" si="5218"/>
        <v>0</v>
      </c>
      <c r="BZ2742" s="179">
        <f t="shared" si="5218"/>
        <v>0</v>
      </c>
      <c r="CA2742" s="179">
        <f t="shared" si="5218"/>
        <v>0</v>
      </c>
      <c r="CB2742" s="179">
        <f t="shared" si="5218"/>
        <v>0</v>
      </c>
      <c r="CC2742" s="179">
        <f t="shared" si="5218"/>
        <v>0</v>
      </c>
      <c r="CD2742" s="179">
        <f t="shared" si="5218"/>
        <v>0</v>
      </c>
      <c r="CE2742" s="179">
        <f t="shared" ref="CE2742:CL2742" si="5219">CE2725</f>
        <v>0</v>
      </c>
      <c r="CF2742" s="179">
        <f t="shared" si="5219"/>
        <v>0</v>
      </c>
      <c r="CG2742" s="179">
        <f t="shared" si="5219"/>
        <v>0</v>
      </c>
      <c r="CH2742" s="179">
        <f t="shared" si="5219"/>
        <v>0</v>
      </c>
      <c r="CI2742" s="179">
        <f t="shared" si="5219"/>
        <v>0</v>
      </c>
      <c r="CJ2742" s="179">
        <f t="shared" si="5219"/>
        <v>0</v>
      </c>
      <c r="CK2742" s="179">
        <f t="shared" si="5219"/>
        <v>0</v>
      </c>
      <c r="CL2742" s="179">
        <f t="shared" si="5219"/>
        <v>0</v>
      </c>
      <c r="CN2742" s="60"/>
      <c r="CO2742" s="179">
        <f t="shared" ref="CO2742:DL2742" si="5220">CO1404</f>
        <v>0</v>
      </c>
      <c r="CP2742" s="179">
        <f t="shared" si="5220"/>
        <v>0</v>
      </c>
      <c r="CQ2742" s="179">
        <f t="shared" si="5220"/>
        <v>0</v>
      </c>
      <c r="CR2742" s="179">
        <f t="shared" si="5220"/>
        <v>0</v>
      </c>
      <c r="CS2742" s="179">
        <f t="shared" si="5220"/>
        <v>0</v>
      </c>
      <c r="CT2742" s="179">
        <f t="shared" si="5220"/>
        <v>0</v>
      </c>
      <c r="CU2742" s="179">
        <f t="shared" si="5220"/>
        <v>0</v>
      </c>
      <c r="CV2742" s="179">
        <f t="shared" si="5220"/>
        <v>0</v>
      </c>
      <c r="CW2742" s="179">
        <f t="shared" si="5220"/>
        <v>0</v>
      </c>
      <c r="CX2742" s="179">
        <f t="shared" si="5220"/>
        <v>0</v>
      </c>
      <c r="CY2742" s="179">
        <f t="shared" si="5220"/>
        <v>0</v>
      </c>
      <c r="CZ2742" s="179">
        <f t="shared" si="5220"/>
        <v>0</v>
      </c>
      <c r="DA2742" s="179">
        <f t="shared" si="5220"/>
        <v>0</v>
      </c>
      <c r="DB2742" s="179">
        <f t="shared" si="5220"/>
        <v>0</v>
      </c>
      <c r="DC2742" s="179">
        <f t="shared" si="5220"/>
        <v>0</v>
      </c>
      <c r="DD2742" s="179">
        <f t="shared" si="5220"/>
        <v>0</v>
      </c>
      <c r="DE2742" s="179">
        <f t="shared" si="5220"/>
        <v>0</v>
      </c>
      <c r="DF2742" s="179">
        <f t="shared" si="5220"/>
        <v>0</v>
      </c>
      <c r="DG2742" s="179">
        <f t="shared" si="5220"/>
        <v>0</v>
      </c>
      <c r="DH2742" s="179">
        <f t="shared" si="5220"/>
        <v>0</v>
      </c>
      <c r="DI2742" s="179">
        <f t="shared" si="5220"/>
        <v>0</v>
      </c>
      <c r="DJ2742" s="179">
        <f t="shared" si="5220"/>
        <v>0</v>
      </c>
      <c r="DK2742" s="179">
        <f t="shared" si="5220"/>
        <v>0</v>
      </c>
      <c r="DL2742" s="179">
        <f t="shared" si="5220"/>
        <v>0</v>
      </c>
    </row>
    <row r="2743" spans="1:116" x14ac:dyDescent="0.4">
      <c r="B2743" t="s">
        <v>332</v>
      </c>
      <c r="D2743" t="s">
        <v>408</v>
      </c>
      <c r="E2743" s="8" t="str">
        <f t="shared" si="5120"/>
        <v>2743 WCUR-IS</v>
      </c>
      <c r="G2743" s="191" t="str">
        <f>SUBSTITUTE(TRIM(MID(G2729, SEARCH("-", G2729) + 1, LEN(G2729))),":","")</f>
        <v>IS driven</v>
      </c>
      <c r="H2743" s="12"/>
      <c r="I2743" s="60"/>
      <c r="J2743" s="60"/>
      <c r="K2743" s="15"/>
      <c r="L2743" s="15"/>
      <c r="M2743" s="15"/>
      <c r="N2743" s="15"/>
      <c r="O2743" s="15"/>
      <c r="P2743" s="15"/>
      <c r="R2743" s="15"/>
      <c r="CN2743" s="60"/>
      <c r="CO2743" s="8"/>
      <c r="CP2743" s="8"/>
      <c r="CQ2743" s="8"/>
      <c r="CR2743" s="8"/>
      <c r="CS2743" s="8"/>
      <c r="CT2743" s="8"/>
      <c r="CU2743" s="8"/>
      <c r="CV2743" s="8"/>
      <c r="CW2743" s="8"/>
      <c r="CX2743" s="8"/>
      <c r="CY2743" s="8"/>
      <c r="CZ2743" s="8"/>
      <c r="DA2743" s="8"/>
      <c r="DB2743" s="8"/>
      <c r="DC2743" s="8"/>
      <c r="DD2743" s="8"/>
      <c r="DE2743" s="8"/>
      <c r="DF2743" s="8"/>
      <c r="DG2743" s="8"/>
      <c r="DH2743" s="8"/>
      <c r="DI2743" s="8"/>
      <c r="DJ2743" s="8"/>
      <c r="DK2743" s="8"/>
      <c r="DL2743" s="8"/>
    </row>
    <row r="2744" spans="1:116" x14ac:dyDescent="0.4">
      <c r="B2744" t="s">
        <v>332</v>
      </c>
      <c r="D2744" t="s">
        <v>408</v>
      </c>
      <c r="E2744" s="8" t="str">
        <f t="shared" si="5120"/>
        <v>2744 WCUR-IS</v>
      </c>
      <c r="G2744" s="136" t="str">
        <f t="shared" si="5211"/>
        <v>Secondary revenue driver</v>
      </c>
      <c r="H2744" s="12"/>
      <c r="I2744" s="60"/>
      <c r="J2744" s="60"/>
      <c r="K2744" s="15"/>
      <c r="L2744" s="15"/>
      <c r="M2744" s="15"/>
      <c r="N2744" s="15"/>
      <c r="O2744" s="15"/>
      <c r="P2744" s="15"/>
      <c r="R2744" s="15"/>
      <c r="S2744" s="212" t="str">
        <f t="shared" ref="S2744:AX2744" si="5221">ADDRESS(ROW(S2733),COLUMN(S2733),2)</f>
        <v>S$2733</v>
      </c>
      <c r="T2744" s="212" t="str">
        <f t="shared" si="5221"/>
        <v>T$2733</v>
      </c>
      <c r="U2744" s="212" t="str">
        <f t="shared" si="5221"/>
        <v>U$2733</v>
      </c>
      <c r="V2744" s="212" t="str">
        <f t="shared" si="5221"/>
        <v>V$2733</v>
      </c>
      <c r="W2744" s="212" t="str">
        <f t="shared" si="5221"/>
        <v>W$2733</v>
      </c>
      <c r="X2744" s="212" t="str">
        <f t="shared" si="5221"/>
        <v>X$2733</v>
      </c>
      <c r="Y2744" s="212" t="str">
        <f t="shared" si="5221"/>
        <v>Y$2733</v>
      </c>
      <c r="Z2744" s="212" t="str">
        <f t="shared" si="5221"/>
        <v>Z$2733</v>
      </c>
      <c r="AA2744" s="212" t="str">
        <f t="shared" si="5221"/>
        <v>AA$2733</v>
      </c>
      <c r="AB2744" s="212" t="str">
        <f t="shared" si="5221"/>
        <v>AB$2733</v>
      </c>
      <c r="AC2744" s="212" t="str">
        <f t="shared" si="5221"/>
        <v>AC$2733</v>
      </c>
      <c r="AD2744" s="212" t="str">
        <f t="shared" si="5221"/>
        <v>AD$2733</v>
      </c>
      <c r="AE2744" s="212" t="str">
        <f t="shared" si="5221"/>
        <v>AE$2733</v>
      </c>
      <c r="AF2744" s="212" t="str">
        <f t="shared" si="5221"/>
        <v>AF$2733</v>
      </c>
      <c r="AG2744" s="212" t="str">
        <f t="shared" si="5221"/>
        <v>AG$2733</v>
      </c>
      <c r="AH2744" s="212" t="str">
        <f t="shared" si="5221"/>
        <v>AH$2733</v>
      </c>
      <c r="AI2744" s="212" t="str">
        <f t="shared" si="5221"/>
        <v>AI$2733</v>
      </c>
      <c r="AJ2744" s="212" t="str">
        <f t="shared" si="5221"/>
        <v>AJ$2733</v>
      </c>
      <c r="AK2744" s="212" t="str">
        <f t="shared" si="5221"/>
        <v>AK$2733</v>
      </c>
      <c r="AL2744" s="212" t="str">
        <f t="shared" si="5221"/>
        <v>AL$2733</v>
      </c>
      <c r="AM2744" s="212" t="str">
        <f t="shared" si="5221"/>
        <v>AM$2733</v>
      </c>
      <c r="AN2744" s="212" t="str">
        <f t="shared" si="5221"/>
        <v>AN$2733</v>
      </c>
      <c r="AO2744" s="212" t="str">
        <f t="shared" si="5221"/>
        <v>AO$2733</v>
      </c>
      <c r="AP2744" s="212" t="str">
        <f t="shared" si="5221"/>
        <v>AP$2733</v>
      </c>
      <c r="AQ2744" s="212" t="str">
        <f t="shared" si="5221"/>
        <v>AQ$2733</v>
      </c>
      <c r="AR2744" s="212" t="str">
        <f t="shared" si="5221"/>
        <v>AR$2733</v>
      </c>
      <c r="AS2744" s="212" t="str">
        <f t="shared" si="5221"/>
        <v>AS$2733</v>
      </c>
      <c r="AT2744" s="212" t="str">
        <f t="shared" si="5221"/>
        <v>AT$2733</v>
      </c>
      <c r="AU2744" s="212" t="str">
        <f t="shared" si="5221"/>
        <v>AU$2733</v>
      </c>
      <c r="AV2744" s="212" t="str">
        <f t="shared" si="5221"/>
        <v>AV$2733</v>
      </c>
      <c r="AW2744" s="212" t="str">
        <f t="shared" si="5221"/>
        <v>AW$2733</v>
      </c>
      <c r="AX2744" s="212" t="str">
        <f t="shared" si="5221"/>
        <v>AX$2733</v>
      </c>
      <c r="AY2744" s="212" t="str">
        <f t="shared" ref="AY2744:CD2744" si="5222">ADDRESS(ROW(AY2733),COLUMN(AY2733),2)</f>
        <v>AY$2733</v>
      </c>
      <c r="AZ2744" s="212" t="str">
        <f t="shared" si="5222"/>
        <v>AZ$2733</v>
      </c>
      <c r="BA2744" s="212" t="str">
        <f t="shared" si="5222"/>
        <v>BA$2733</v>
      </c>
      <c r="BB2744" s="212" t="str">
        <f t="shared" si="5222"/>
        <v>BB$2733</v>
      </c>
      <c r="BC2744" s="212" t="str">
        <f t="shared" si="5222"/>
        <v>BC$2733</v>
      </c>
      <c r="BD2744" s="212" t="str">
        <f t="shared" si="5222"/>
        <v>BD$2733</v>
      </c>
      <c r="BE2744" s="212" t="str">
        <f t="shared" si="5222"/>
        <v>BE$2733</v>
      </c>
      <c r="BF2744" s="212" t="str">
        <f t="shared" si="5222"/>
        <v>BF$2733</v>
      </c>
      <c r="BG2744" s="212" t="str">
        <f t="shared" si="5222"/>
        <v>BG$2733</v>
      </c>
      <c r="BH2744" s="212" t="str">
        <f t="shared" si="5222"/>
        <v>BH$2733</v>
      </c>
      <c r="BI2744" s="212" t="str">
        <f t="shared" si="5222"/>
        <v>BI$2733</v>
      </c>
      <c r="BJ2744" s="212" t="str">
        <f t="shared" si="5222"/>
        <v>BJ$2733</v>
      </c>
      <c r="BK2744" s="212" t="str">
        <f t="shared" si="5222"/>
        <v>BK$2733</v>
      </c>
      <c r="BL2744" s="212" t="str">
        <f t="shared" si="5222"/>
        <v>BL$2733</v>
      </c>
      <c r="BM2744" s="212" t="str">
        <f t="shared" si="5222"/>
        <v>BM$2733</v>
      </c>
      <c r="BN2744" s="212" t="str">
        <f t="shared" si="5222"/>
        <v>BN$2733</v>
      </c>
      <c r="BO2744" s="212" t="str">
        <f t="shared" si="5222"/>
        <v>BO$2733</v>
      </c>
      <c r="BP2744" s="212" t="str">
        <f t="shared" si="5222"/>
        <v>BP$2733</v>
      </c>
      <c r="BQ2744" s="212" t="str">
        <f t="shared" si="5222"/>
        <v>BQ$2733</v>
      </c>
      <c r="BR2744" s="212" t="str">
        <f t="shared" si="5222"/>
        <v>BR$2733</v>
      </c>
      <c r="BS2744" s="212" t="str">
        <f t="shared" si="5222"/>
        <v>BS$2733</v>
      </c>
      <c r="BT2744" s="212" t="str">
        <f t="shared" si="5222"/>
        <v>BT$2733</v>
      </c>
      <c r="BU2744" s="212" t="str">
        <f t="shared" si="5222"/>
        <v>BU$2733</v>
      </c>
      <c r="BV2744" s="212" t="str">
        <f t="shared" si="5222"/>
        <v>BV$2733</v>
      </c>
      <c r="BW2744" s="212" t="str">
        <f t="shared" si="5222"/>
        <v>BW$2733</v>
      </c>
      <c r="BX2744" s="212" t="str">
        <f t="shared" si="5222"/>
        <v>BX$2733</v>
      </c>
      <c r="BY2744" s="212" t="str">
        <f t="shared" si="5222"/>
        <v>BY$2733</v>
      </c>
      <c r="BZ2744" s="212" t="str">
        <f t="shared" si="5222"/>
        <v>BZ$2733</v>
      </c>
      <c r="CA2744" s="212" t="str">
        <f t="shared" si="5222"/>
        <v>CA$2733</v>
      </c>
      <c r="CB2744" s="212" t="str">
        <f t="shared" si="5222"/>
        <v>CB$2733</v>
      </c>
      <c r="CC2744" s="212" t="str">
        <f t="shared" si="5222"/>
        <v>CC$2733</v>
      </c>
      <c r="CD2744" s="212" t="str">
        <f t="shared" si="5222"/>
        <v>CD$2733</v>
      </c>
      <c r="CE2744" s="212" t="str">
        <f t="shared" ref="CE2744:CL2744" si="5223">ADDRESS(ROW(CE2733),COLUMN(CE2733),2)</f>
        <v>CE$2733</v>
      </c>
      <c r="CF2744" s="212" t="str">
        <f t="shared" si="5223"/>
        <v>CF$2733</v>
      </c>
      <c r="CG2744" s="212" t="str">
        <f t="shared" si="5223"/>
        <v>CG$2733</v>
      </c>
      <c r="CH2744" s="212" t="str">
        <f t="shared" si="5223"/>
        <v>CH$2733</v>
      </c>
      <c r="CI2744" s="212" t="str">
        <f t="shared" si="5223"/>
        <v>CI$2733</v>
      </c>
      <c r="CJ2744" s="212" t="str">
        <f t="shared" si="5223"/>
        <v>CJ$2733</v>
      </c>
      <c r="CK2744" s="212" t="str">
        <f t="shared" si="5223"/>
        <v>CK$2733</v>
      </c>
      <c r="CL2744" s="212" t="str">
        <f t="shared" si="5223"/>
        <v>CL$2733</v>
      </c>
      <c r="CN2744" s="60"/>
      <c r="CO2744" s="212" t="str">
        <f t="shared" ref="CO2744:DL2744" si="5224">ADDRESS(ROW(CO1412),COLUMN(CO1412),2)</f>
        <v>CO$1412</v>
      </c>
      <c r="CP2744" s="212" t="str">
        <f t="shared" si="5224"/>
        <v>CP$1412</v>
      </c>
      <c r="CQ2744" s="212" t="str">
        <f t="shared" si="5224"/>
        <v>CQ$1412</v>
      </c>
      <c r="CR2744" s="212" t="str">
        <f t="shared" si="5224"/>
        <v>CR$1412</v>
      </c>
      <c r="CS2744" s="212" t="str">
        <f t="shared" si="5224"/>
        <v>CS$1412</v>
      </c>
      <c r="CT2744" s="212" t="str">
        <f t="shared" si="5224"/>
        <v>CT$1412</v>
      </c>
      <c r="CU2744" s="212" t="str">
        <f t="shared" si="5224"/>
        <v>CU$1412</v>
      </c>
      <c r="CV2744" s="212" t="str">
        <f t="shared" si="5224"/>
        <v>CV$1412</v>
      </c>
      <c r="CW2744" s="212" t="str">
        <f t="shared" si="5224"/>
        <v>CW$1412</v>
      </c>
      <c r="CX2744" s="212" t="str">
        <f t="shared" si="5224"/>
        <v>CX$1412</v>
      </c>
      <c r="CY2744" s="212" t="str">
        <f t="shared" si="5224"/>
        <v>CY$1412</v>
      </c>
      <c r="CZ2744" s="212" t="str">
        <f t="shared" si="5224"/>
        <v>CZ$1412</v>
      </c>
      <c r="DA2744" s="212" t="str">
        <f t="shared" si="5224"/>
        <v>DA$1412</v>
      </c>
      <c r="DB2744" s="212" t="str">
        <f t="shared" si="5224"/>
        <v>DB$1412</v>
      </c>
      <c r="DC2744" s="212" t="str">
        <f t="shared" si="5224"/>
        <v>DC$1412</v>
      </c>
      <c r="DD2744" s="212" t="str">
        <f t="shared" si="5224"/>
        <v>DD$1412</v>
      </c>
      <c r="DE2744" s="212" t="str">
        <f t="shared" si="5224"/>
        <v>DE$1412</v>
      </c>
      <c r="DF2744" s="212" t="str">
        <f t="shared" si="5224"/>
        <v>DF$1412</v>
      </c>
      <c r="DG2744" s="212" t="str">
        <f t="shared" si="5224"/>
        <v>DG$1412</v>
      </c>
      <c r="DH2744" s="212" t="str">
        <f t="shared" si="5224"/>
        <v>DH$1412</v>
      </c>
      <c r="DI2744" s="212" t="str">
        <f t="shared" si="5224"/>
        <v>DI$1412</v>
      </c>
      <c r="DJ2744" s="212" t="str">
        <f t="shared" si="5224"/>
        <v>DJ$1412</v>
      </c>
      <c r="DK2744" s="212" t="str">
        <f t="shared" si="5224"/>
        <v>DK$1412</v>
      </c>
      <c r="DL2744" s="212" t="str">
        <f t="shared" si="5224"/>
        <v>DL$1412</v>
      </c>
    </row>
    <row r="2745" spans="1:116" x14ac:dyDescent="0.4">
      <c r="B2745" t="s">
        <v>332</v>
      </c>
      <c r="D2745" t="s">
        <v>408</v>
      </c>
      <c r="E2745" s="8" t="str">
        <f t="shared" ref="E2745" si="5225">ROW()&amp;" "&amp;D2745</f>
        <v>2745 WCUR-IS</v>
      </c>
      <c r="G2745" s="136" t="str">
        <f t="shared" si="5211"/>
        <v>Secondary volume driver</v>
      </c>
      <c r="S2745" s="212" t="str">
        <f t="shared" ref="S2745:AX2745" si="5226">ADDRESS(ROW(S2732),COLUMN(S2732),2)</f>
        <v>S$2732</v>
      </c>
      <c r="T2745" s="212" t="str">
        <f t="shared" si="5226"/>
        <v>T$2732</v>
      </c>
      <c r="U2745" s="212" t="str">
        <f t="shared" si="5226"/>
        <v>U$2732</v>
      </c>
      <c r="V2745" s="212" t="str">
        <f t="shared" si="5226"/>
        <v>V$2732</v>
      </c>
      <c r="W2745" s="212" t="str">
        <f t="shared" si="5226"/>
        <v>W$2732</v>
      </c>
      <c r="X2745" s="212" t="str">
        <f t="shared" si="5226"/>
        <v>X$2732</v>
      </c>
      <c r="Y2745" s="212" t="str">
        <f t="shared" si="5226"/>
        <v>Y$2732</v>
      </c>
      <c r="Z2745" s="212" t="str">
        <f t="shared" si="5226"/>
        <v>Z$2732</v>
      </c>
      <c r="AA2745" s="212" t="str">
        <f t="shared" si="5226"/>
        <v>AA$2732</v>
      </c>
      <c r="AB2745" s="212" t="str">
        <f t="shared" si="5226"/>
        <v>AB$2732</v>
      </c>
      <c r="AC2745" s="212" t="str">
        <f t="shared" si="5226"/>
        <v>AC$2732</v>
      </c>
      <c r="AD2745" s="212" t="str">
        <f t="shared" si="5226"/>
        <v>AD$2732</v>
      </c>
      <c r="AE2745" s="212" t="str">
        <f t="shared" si="5226"/>
        <v>AE$2732</v>
      </c>
      <c r="AF2745" s="212" t="str">
        <f t="shared" si="5226"/>
        <v>AF$2732</v>
      </c>
      <c r="AG2745" s="212" t="str">
        <f t="shared" si="5226"/>
        <v>AG$2732</v>
      </c>
      <c r="AH2745" s="212" t="str">
        <f t="shared" si="5226"/>
        <v>AH$2732</v>
      </c>
      <c r="AI2745" s="212" t="str">
        <f t="shared" si="5226"/>
        <v>AI$2732</v>
      </c>
      <c r="AJ2745" s="212" t="str">
        <f t="shared" si="5226"/>
        <v>AJ$2732</v>
      </c>
      <c r="AK2745" s="212" t="str">
        <f t="shared" si="5226"/>
        <v>AK$2732</v>
      </c>
      <c r="AL2745" s="212" t="str">
        <f t="shared" si="5226"/>
        <v>AL$2732</v>
      </c>
      <c r="AM2745" s="212" t="str">
        <f t="shared" si="5226"/>
        <v>AM$2732</v>
      </c>
      <c r="AN2745" s="212" t="str">
        <f t="shared" si="5226"/>
        <v>AN$2732</v>
      </c>
      <c r="AO2745" s="212" t="str">
        <f t="shared" si="5226"/>
        <v>AO$2732</v>
      </c>
      <c r="AP2745" s="212" t="str">
        <f t="shared" si="5226"/>
        <v>AP$2732</v>
      </c>
      <c r="AQ2745" s="212" t="str">
        <f t="shared" si="5226"/>
        <v>AQ$2732</v>
      </c>
      <c r="AR2745" s="212" t="str">
        <f t="shared" si="5226"/>
        <v>AR$2732</v>
      </c>
      <c r="AS2745" s="212" t="str">
        <f t="shared" si="5226"/>
        <v>AS$2732</v>
      </c>
      <c r="AT2745" s="212" t="str">
        <f t="shared" si="5226"/>
        <v>AT$2732</v>
      </c>
      <c r="AU2745" s="212" t="str">
        <f t="shared" si="5226"/>
        <v>AU$2732</v>
      </c>
      <c r="AV2745" s="212" t="str">
        <f t="shared" si="5226"/>
        <v>AV$2732</v>
      </c>
      <c r="AW2745" s="212" t="str">
        <f t="shared" si="5226"/>
        <v>AW$2732</v>
      </c>
      <c r="AX2745" s="212" t="str">
        <f t="shared" si="5226"/>
        <v>AX$2732</v>
      </c>
      <c r="AY2745" s="212" t="str">
        <f t="shared" ref="AY2745:CD2745" si="5227">ADDRESS(ROW(AY2732),COLUMN(AY2732),2)</f>
        <v>AY$2732</v>
      </c>
      <c r="AZ2745" s="212" t="str">
        <f t="shared" si="5227"/>
        <v>AZ$2732</v>
      </c>
      <c r="BA2745" s="212" t="str">
        <f t="shared" si="5227"/>
        <v>BA$2732</v>
      </c>
      <c r="BB2745" s="212" t="str">
        <f t="shared" si="5227"/>
        <v>BB$2732</v>
      </c>
      <c r="BC2745" s="212" t="str">
        <f t="shared" si="5227"/>
        <v>BC$2732</v>
      </c>
      <c r="BD2745" s="212" t="str">
        <f t="shared" si="5227"/>
        <v>BD$2732</v>
      </c>
      <c r="BE2745" s="212" t="str">
        <f t="shared" si="5227"/>
        <v>BE$2732</v>
      </c>
      <c r="BF2745" s="212" t="str">
        <f t="shared" si="5227"/>
        <v>BF$2732</v>
      </c>
      <c r="BG2745" s="212" t="str">
        <f t="shared" si="5227"/>
        <v>BG$2732</v>
      </c>
      <c r="BH2745" s="212" t="str">
        <f t="shared" si="5227"/>
        <v>BH$2732</v>
      </c>
      <c r="BI2745" s="212" t="str">
        <f t="shared" si="5227"/>
        <v>BI$2732</v>
      </c>
      <c r="BJ2745" s="212" t="str">
        <f t="shared" si="5227"/>
        <v>BJ$2732</v>
      </c>
      <c r="BK2745" s="212" t="str">
        <f t="shared" si="5227"/>
        <v>BK$2732</v>
      </c>
      <c r="BL2745" s="212" t="str">
        <f t="shared" si="5227"/>
        <v>BL$2732</v>
      </c>
      <c r="BM2745" s="212" t="str">
        <f t="shared" si="5227"/>
        <v>BM$2732</v>
      </c>
      <c r="BN2745" s="212" t="str">
        <f t="shared" si="5227"/>
        <v>BN$2732</v>
      </c>
      <c r="BO2745" s="212" t="str">
        <f t="shared" si="5227"/>
        <v>BO$2732</v>
      </c>
      <c r="BP2745" s="212" t="str">
        <f t="shared" si="5227"/>
        <v>BP$2732</v>
      </c>
      <c r="BQ2745" s="212" t="str">
        <f t="shared" si="5227"/>
        <v>BQ$2732</v>
      </c>
      <c r="BR2745" s="212" t="str">
        <f t="shared" si="5227"/>
        <v>BR$2732</v>
      </c>
      <c r="BS2745" s="212" t="str">
        <f t="shared" si="5227"/>
        <v>BS$2732</v>
      </c>
      <c r="BT2745" s="212" t="str">
        <f t="shared" si="5227"/>
        <v>BT$2732</v>
      </c>
      <c r="BU2745" s="212" t="str">
        <f t="shared" si="5227"/>
        <v>BU$2732</v>
      </c>
      <c r="BV2745" s="212" t="str">
        <f t="shared" si="5227"/>
        <v>BV$2732</v>
      </c>
      <c r="BW2745" s="212" t="str">
        <f t="shared" si="5227"/>
        <v>BW$2732</v>
      </c>
      <c r="BX2745" s="212" t="str">
        <f t="shared" si="5227"/>
        <v>BX$2732</v>
      </c>
      <c r="BY2745" s="212" t="str">
        <f t="shared" si="5227"/>
        <v>BY$2732</v>
      </c>
      <c r="BZ2745" s="212" t="str">
        <f t="shared" si="5227"/>
        <v>BZ$2732</v>
      </c>
      <c r="CA2745" s="212" t="str">
        <f t="shared" si="5227"/>
        <v>CA$2732</v>
      </c>
      <c r="CB2745" s="212" t="str">
        <f t="shared" si="5227"/>
        <v>CB$2732</v>
      </c>
      <c r="CC2745" s="212" t="str">
        <f t="shared" si="5227"/>
        <v>CC$2732</v>
      </c>
      <c r="CD2745" s="212" t="str">
        <f t="shared" si="5227"/>
        <v>CD$2732</v>
      </c>
      <c r="CE2745" s="212" t="str">
        <f t="shared" ref="CE2745:CL2745" si="5228">ADDRESS(ROW(CE2732),COLUMN(CE2732),2)</f>
        <v>CE$2732</v>
      </c>
      <c r="CF2745" s="212" t="str">
        <f t="shared" si="5228"/>
        <v>CF$2732</v>
      </c>
      <c r="CG2745" s="212" t="str">
        <f t="shared" si="5228"/>
        <v>CG$2732</v>
      </c>
      <c r="CH2745" s="212" t="str">
        <f t="shared" si="5228"/>
        <v>CH$2732</v>
      </c>
      <c r="CI2745" s="212" t="str">
        <f t="shared" si="5228"/>
        <v>CI$2732</v>
      </c>
      <c r="CJ2745" s="212" t="str">
        <f t="shared" si="5228"/>
        <v>CJ$2732</v>
      </c>
      <c r="CK2745" s="212" t="str">
        <f t="shared" si="5228"/>
        <v>CK$2732</v>
      </c>
      <c r="CL2745" s="212" t="str">
        <f t="shared" si="5228"/>
        <v>CL$2732</v>
      </c>
      <c r="CO2745" s="212" t="str">
        <f t="shared" ref="CO2745:DL2745" si="5229">ADDRESS(ROW(CO1411),COLUMN(CO1411),2)</f>
        <v>CO$1411</v>
      </c>
      <c r="CP2745" s="212" t="str">
        <f t="shared" si="5229"/>
        <v>CP$1411</v>
      </c>
      <c r="CQ2745" s="212" t="str">
        <f t="shared" si="5229"/>
        <v>CQ$1411</v>
      </c>
      <c r="CR2745" s="212" t="str">
        <f t="shared" si="5229"/>
        <v>CR$1411</v>
      </c>
      <c r="CS2745" s="212" t="str">
        <f t="shared" si="5229"/>
        <v>CS$1411</v>
      </c>
      <c r="CT2745" s="212" t="str">
        <f t="shared" si="5229"/>
        <v>CT$1411</v>
      </c>
      <c r="CU2745" s="212" t="str">
        <f t="shared" si="5229"/>
        <v>CU$1411</v>
      </c>
      <c r="CV2745" s="212" t="str">
        <f t="shared" si="5229"/>
        <v>CV$1411</v>
      </c>
      <c r="CW2745" s="212" t="str">
        <f t="shared" si="5229"/>
        <v>CW$1411</v>
      </c>
      <c r="CX2745" s="212" t="str">
        <f t="shared" si="5229"/>
        <v>CX$1411</v>
      </c>
      <c r="CY2745" s="212" t="str">
        <f t="shared" si="5229"/>
        <v>CY$1411</v>
      </c>
      <c r="CZ2745" s="212" t="str">
        <f t="shared" si="5229"/>
        <v>CZ$1411</v>
      </c>
      <c r="DA2745" s="212" t="str">
        <f t="shared" si="5229"/>
        <v>DA$1411</v>
      </c>
      <c r="DB2745" s="212" t="str">
        <f t="shared" si="5229"/>
        <v>DB$1411</v>
      </c>
      <c r="DC2745" s="212" t="str">
        <f t="shared" si="5229"/>
        <v>DC$1411</v>
      </c>
      <c r="DD2745" s="212" t="str">
        <f t="shared" si="5229"/>
        <v>DD$1411</v>
      </c>
      <c r="DE2745" s="212" t="str">
        <f t="shared" si="5229"/>
        <v>DE$1411</v>
      </c>
      <c r="DF2745" s="212" t="str">
        <f t="shared" si="5229"/>
        <v>DF$1411</v>
      </c>
      <c r="DG2745" s="212" t="str">
        <f t="shared" si="5229"/>
        <v>DG$1411</v>
      </c>
      <c r="DH2745" s="212" t="str">
        <f t="shared" si="5229"/>
        <v>DH$1411</v>
      </c>
      <c r="DI2745" s="212" t="str">
        <f t="shared" si="5229"/>
        <v>DI$1411</v>
      </c>
      <c r="DJ2745" s="212" t="str">
        <f t="shared" si="5229"/>
        <v>DJ$1411</v>
      </c>
      <c r="DK2745" s="212" t="str">
        <f t="shared" si="5229"/>
        <v>DK$1411</v>
      </c>
      <c r="DL2745" s="212" t="str">
        <f t="shared" si="5229"/>
        <v>DL$1411</v>
      </c>
    </row>
    <row r="2746" spans="1:116" x14ac:dyDescent="0.4">
      <c r="CO2746" s="8"/>
      <c r="CP2746" s="8"/>
      <c r="CQ2746" s="8"/>
      <c r="CR2746" s="8"/>
      <c r="CS2746" s="8"/>
      <c r="CT2746" s="8"/>
      <c r="CU2746" s="8"/>
      <c r="CV2746" s="8"/>
      <c r="CW2746" s="8"/>
      <c r="CX2746" s="8"/>
      <c r="CY2746" s="8"/>
      <c r="CZ2746" s="8"/>
      <c r="DA2746" s="8"/>
      <c r="DB2746" s="8"/>
      <c r="DC2746" s="8"/>
      <c r="DD2746" s="8"/>
      <c r="DE2746" s="8"/>
      <c r="DF2746" s="8"/>
      <c r="DG2746" s="8"/>
      <c r="DH2746" s="8"/>
      <c r="DI2746" s="8"/>
      <c r="DJ2746" s="8"/>
      <c r="DK2746" s="8"/>
      <c r="DL2746" s="8"/>
    </row>
    <row r="2747" spans="1:116" x14ac:dyDescent="0.4">
      <c r="A2747" s="174"/>
      <c r="E2747" s="8"/>
      <c r="G2747" s="175" t="s">
        <v>490</v>
      </c>
      <c r="H2747" s="174"/>
      <c r="I2747" s="176"/>
      <c r="J2747" s="176"/>
      <c r="K2747" s="197"/>
      <c r="L2747" s="197"/>
      <c r="M2747" s="197"/>
      <c r="N2747" s="197"/>
      <c r="O2747" s="197"/>
      <c r="P2747" s="197"/>
      <c r="R2747" s="198"/>
      <c r="S2747" s="174"/>
      <c r="T2747" s="174"/>
      <c r="U2747" s="174"/>
      <c r="V2747" s="174"/>
      <c r="W2747" s="174"/>
      <c r="X2747" s="174"/>
      <c r="Y2747" s="174"/>
      <c r="Z2747" s="174"/>
      <c r="AA2747" s="174"/>
      <c r="AB2747" s="174"/>
      <c r="AC2747" s="174"/>
      <c r="AD2747" s="174"/>
      <c r="AE2747" s="174"/>
      <c r="AF2747" s="174"/>
      <c r="AG2747" s="174"/>
      <c r="AH2747" s="174"/>
      <c r="AI2747" s="174"/>
      <c r="AJ2747" s="174"/>
      <c r="AK2747" s="174"/>
      <c r="AL2747" s="174"/>
      <c r="AM2747" s="174"/>
      <c r="AN2747" s="174"/>
      <c r="AO2747" s="174"/>
      <c r="AP2747" s="174"/>
      <c r="AQ2747" s="174"/>
      <c r="AR2747" s="174"/>
      <c r="AS2747" s="174"/>
      <c r="AT2747" s="174"/>
      <c r="AU2747" s="174"/>
      <c r="AV2747" s="174"/>
      <c r="AW2747" s="174"/>
      <c r="AX2747" s="174"/>
      <c r="AY2747" s="174"/>
      <c r="AZ2747" s="174"/>
      <c r="BA2747" s="174"/>
      <c r="BB2747" s="174"/>
      <c r="BC2747" s="174"/>
      <c r="BD2747" s="174"/>
      <c r="BE2747" s="174"/>
      <c r="BF2747" s="174"/>
      <c r="BG2747" s="174"/>
      <c r="BH2747" s="174"/>
      <c r="BI2747" s="174"/>
      <c r="BJ2747" s="174"/>
      <c r="BK2747" s="174"/>
      <c r="BL2747" s="174"/>
      <c r="BM2747" s="174"/>
      <c r="BN2747" s="174"/>
      <c r="BO2747" s="174"/>
      <c r="BP2747" s="174"/>
      <c r="BQ2747" s="174"/>
      <c r="BR2747" s="174"/>
      <c r="BS2747" s="174"/>
      <c r="BT2747" s="174"/>
      <c r="BU2747" s="174"/>
      <c r="BV2747" s="174"/>
      <c r="BW2747" s="174"/>
      <c r="BX2747" s="174"/>
      <c r="BY2747" s="174"/>
      <c r="BZ2747" s="174"/>
      <c r="CA2747" s="174"/>
      <c r="CB2747" s="174"/>
      <c r="CC2747" s="174"/>
      <c r="CD2747" s="174"/>
      <c r="CE2747" s="174"/>
      <c r="CF2747" s="174"/>
      <c r="CG2747" s="174"/>
      <c r="CH2747" s="174"/>
      <c r="CI2747" s="174"/>
      <c r="CJ2747" s="174"/>
      <c r="CK2747" s="174"/>
      <c r="CL2747" s="174"/>
      <c r="CN2747" s="176"/>
      <c r="CO2747" s="174"/>
      <c r="CP2747" s="174"/>
      <c r="CQ2747" s="174"/>
      <c r="CR2747" s="174"/>
      <c r="CS2747" s="174"/>
      <c r="CT2747" s="174"/>
      <c r="CU2747" s="174"/>
      <c r="CV2747" s="174"/>
      <c r="CW2747" s="174"/>
      <c r="CX2747" s="174"/>
      <c r="CY2747" s="174"/>
      <c r="CZ2747" s="174"/>
      <c r="DA2747" s="174"/>
      <c r="DB2747" s="174"/>
      <c r="DC2747" s="174"/>
      <c r="DD2747" s="174"/>
      <c r="DE2747" s="174"/>
      <c r="DF2747" s="174"/>
      <c r="DG2747" s="174"/>
      <c r="DH2747" s="174"/>
      <c r="DI2747" s="174"/>
      <c r="DJ2747" s="174"/>
      <c r="DK2747" s="174"/>
      <c r="DL2747" s="174"/>
    </row>
    <row r="2748" spans="1:116" x14ac:dyDescent="0.4">
      <c r="A2748" s="174"/>
      <c r="E2748" s="8"/>
      <c r="G2748" s="175" t="s">
        <v>492</v>
      </c>
      <c r="H2748" s="174"/>
      <c r="I2748" s="176"/>
      <c r="J2748" s="176"/>
      <c r="K2748" s="197"/>
      <c r="L2748" s="197"/>
      <c r="M2748" s="197"/>
      <c r="N2748" s="197"/>
      <c r="O2748" s="197"/>
      <c r="P2748" s="197"/>
      <c r="R2748" s="198"/>
      <c r="S2748" s="174"/>
      <c r="T2748" s="174"/>
      <c r="U2748" s="174"/>
      <c r="V2748" s="174"/>
      <c r="W2748" s="174"/>
      <c r="X2748" s="174"/>
      <c r="Y2748" s="174"/>
      <c r="Z2748" s="174"/>
      <c r="AA2748" s="174"/>
      <c r="AB2748" s="174"/>
      <c r="AC2748" s="174"/>
      <c r="AD2748" s="174"/>
      <c r="AE2748" s="174"/>
      <c r="AF2748" s="174"/>
      <c r="AG2748" s="174"/>
      <c r="AH2748" s="174"/>
      <c r="AI2748" s="174"/>
      <c r="AJ2748" s="174"/>
      <c r="AK2748" s="174"/>
      <c r="AL2748" s="174"/>
      <c r="AM2748" s="174"/>
      <c r="AN2748" s="174"/>
      <c r="AO2748" s="174"/>
      <c r="AP2748" s="174"/>
      <c r="AQ2748" s="174"/>
      <c r="AR2748" s="174"/>
      <c r="AS2748" s="174"/>
      <c r="AT2748" s="174"/>
      <c r="AU2748" s="174"/>
      <c r="AV2748" s="174"/>
      <c r="AW2748" s="174"/>
      <c r="AX2748" s="174"/>
      <c r="AY2748" s="174"/>
      <c r="AZ2748" s="174"/>
      <c r="BA2748" s="174"/>
      <c r="BB2748" s="174"/>
      <c r="BC2748" s="174"/>
      <c r="BD2748" s="174"/>
      <c r="BE2748" s="174"/>
      <c r="BF2748" s="174"/>
      <c r="BG2748" s="174"/>
      <c r="BH2748" s="174"/>
      <c r="BI2748" s="174"/>
      <c r="BJ2748" s="174"/>
      <c r="BK2748" s="174"/>
      <c r="BL2748" s="174"/>
      <c r="BM2748" s="174"/>
      <c r="BN2748" s="174"/>
      <c r="BO2748" s="174"/>
      <c r="BP2748" s="174"/>
      <c r="BQ2748" s="174"/>
      <c r="BR2748" s="174"/>
      <c r="BS2748" s="174"/>
      <c r="BT2748" s="174"/>
      <c r="BU2748" s="174"/>
      <c r="BV2748" s="174"/>
      <c r="BW2748" s="174"/>
      <c r="BX2748" s="174"/>
      <c r="BY2748" s="174"/>
      <c r="BZ2748" s="174"/>
      <c r="CA2748" s="174"/>
      <c r="CB2748" s="174"/>
      <c r="CC2748" s="174"/>
      <c r="CD2748" s="174"/>
      <c r="CE2748" s="174"/>
      <c r="CF2748" s="174"/>
      <c r="CG2748" s="174"/>
      <c r="CH2748" s="174"/>
      <c r="CI2748" s="174"/>
      <c r="CJ2748" s="174"/>
      <c r="CK2748" s="174"/>
      <c r="CL2748" s="174"/>
      <c r="CN2748" s="176"/>
      <c r="CO2748" s="174"/>
      <c r="CP2748" s="174"/>
      <c r="CQ2748" s="174"/>
      <c r="CR2748" s="174"/>
      <c r="CS2748" s="174"/>
      <c r="CT2748" s="174"/>
      <c r="CU2748" s="174"/>
      <c r="CV2748" s="174"/>
      <c r="CW2748" s="174"/>
      <c r="CX2748" s="174"/>
      <c r="CY2748" s="174"/>
      <c r="CZ2748" s="174"/>
      <c r="DA2748" s="174"/>
      <c r="DB2748" s="174"/>
      <c r="DC2748" s="174"/>
      <c r="DD2748" s="174"/>
      <c r="DE2748" s="174"/>
      <c r="DF2748" s="174"/>
      <c r="DG2748" s="174"/>
      <c r="DH2748" s="174"/>
      <c r="DI2748" s="174"/>
      <c r="DJ2748" s="174"/>
      <c r="DK2748" s="174"/>
      <c r="DL2748" s="174"/>
    </row>
    <row r="2749" spans="1:116" x14ac:dyDescent="0.4">
      <c r="A2749" s="174"/>
      <c r="E2749" s="8"/>
      <c r="G2749" s="175" t="s">
        <v>461</v>
      </c>
      <c r="H2749" s="174"/>
      <c r="I2749" s="176"/>
      <c r="J2749" s="176"/>
      <c r="K2749" s="197"/>
      <c r="L2749" s="197"/>
      <c r="M2749" s="197"/>
      <c r="N2749" s="197"/>
      <c r="O2749" s="197"/>
      <c r="P2749" s="197"/>
      <c r="R2749" s="198"/>
      <c r="S2749" s="199" t="str">
        <f t="shared" ref="S2749:CD2749" si="5230">S$20</f>
        <v>S$16</v>
      </c>
      <c r="T2749" s="199" t="str">
        <f t="shared" si="5230"/>
        <v>T$16</v>
      </c>
      <c r="U2749" s="199" t="str">
        <f t="shared" si="5230"/>
        <v>U$16</v>
      </c>
      <c r="V2749" s="199" t="str">
        <f t="shared" si="5230"/>
        <v>V$16</v>
      </c>
      <c r="W2749" s="199" t="str">
        <f t="shared" si="5230"/>
        <v>W$16</v>
      </c>
      <c r="X2749" s="199" t="str">
        <f t="shared" si="5230"/>
        <v>X$16</v>
      </c>
      <c r="Y2749" s="199" t="str">
        <f t="shared" si="5230"/>
        <v>Y$16</v>
      </c>
      <c r="Z2749" s="199" t="str">
        <f t="shared" si="5230"/>
        <v>Z$16</v>
      </c>
      <c r="AA2749" s="199" t="str">
        <f t="shared" si="5230"/>
        <v>AA$16</v>
      </c>
      <c r="AB2749" s="199" t="str">
        <f t="shared" si="5230"/>
        <v>AB$16</v>
      </c>
      <c r="AC2749" s="199" t="str">
        <f t="shared" si="5230"/>
        <v>AC$16</v>
      </c>
      <c r="AD2749" s="199" t="str">
        <f t="shared" si="5230"/>
        <v>AD$16</v>
      </c>
      <c r="AE2749" s="199" t="str">
        <f t="shared" si="5230"/>
        <v>AE$16</v>
      </c>
      <c r="AF2749" s="199" t="str">
        <f t="shared" si="5230"/>
        <v>AF$16</v>
      </c>
      <c r="AG2749" s="199" t="str">
        <f t="shared" si="5230"/>
        <v>AG$16</v>
      </c>
      <c r="AH2749" s="199" t="str">
        <f t="shared" si="5230"/>
        <v>AH$16</v>
      </c>
      <c r="AI2749" s="199" t="str">
        <f t="shared" si="5230"/>
        <v>AI$16</v>
      </c>
      <c r="AJ2749" s="199" t="str">
        <f t="shared" si="5230"/>
        <v>AJ$16</v>
      </c>
      <c r="AK2749" s="199" t="str">
        <f t="shared" si="5230"/>
        <v>AK$16</v>
      </c>
      <c r="AL2749" s="199" t="str">
        <f t="shared" si="5230"/>
        <v>AL$16</v>
      </c>
      <c r="AM2749" s="199" t="str">
        <f t="shared" si="5230"/>
        <v>AM$16</v>
      </c>
      <c r="AN2749" s="199" t="str">
        <f t="shared" si="5230"/>
        <v>AN$16</v>
      </c>
      <c r="AO2749" s="199" t="str">
        <f t="shared" si="5230"/>
        <v>AO$16</v>
      </c>
      <c r="AP2749" s="199" t="str">
        <f t="shared" si="5230"/>
        <v>AP$16</v>
      </c>
      <c r="AQ2749" s="199" t="str">
        <f t="shared" si="5230"/>
        <v>AQ$16</v>
      </c>
      <c r="AR2749" s="199" t="str">
        <f t="shared" si="5230"/>
        <v>AR$16</v>
      </c>
      <c r="AS2749" s="199" t="str">
        <f t="shared" si="5230"/>
        <v>AS$16</v>
      </c>
      <c r="AT2749" s="199" t="str">
        <f t="shared" si="5230"/>
        <v>AT$16</v>
      </c>
      <c r="AU2749" s="199" t="str">
        <f t="shared" si="5230"/>
        <v>AU$16</v>
      </c>
      <c r="AV2749" s="199" t="str">
        <f t="shared" si="5230"/>
        <v>AV$16</v>
      </c>
      <c r="AW2749" s="199" t="str">
        <f t="shared" si="5230"/>
        <v>AW$16</v>
      </c>
      <c r="AX2749" s="199" t="str">
        <f t="shared" si="5230"/>
        <v>AX$16</v>
      </c>
      <c r="AY2749" s="199" t="str">
        <f t="shared" si="5230"/>
        <v>AY$16</v>
      </c>
      <c r="AZ2749" s="199" t="str">
        <f t="shared" si="5230"/>
        <v>AZ$16</v>
      </c>
      <c r="BA2749" s="199" t="str">
        <f t="shared" si="5230"/>
        <v>BA$16</v>
      </c>
      <c r="BB2749" s="199" t="str">
        <f t="shared" si="5230"/>
        <v>BB$16</v>
      </c>
      <c r="BC2749" s="199" t="str">
        <f t="shared" si="5230"/>
        <v>BC$16</v>
      </c>
      <c r="BD2749" s="199" t="str">
        <f t="shared" si="5230"/>
        <v>BD$16</v>
      </c>
      <c r="BE2749" s="199" t="str">
        <f t="shared" si="5230"/>
        <v>BE$16</v>
      </c>
      <c r="BF2749" s="199" t="str">
        <f t="shared" si="5230"/>
        <v>BF$16</v>
      </c>
      <c r="BG2749" s="199" t="str">
        <f t="shared" si="5230"/>
        <v>BG$16</v>
      </c>
      <c r="BH2749" s="199" t="str">
        <f t="shared" si="5230"/>
        <v>BH$16</v>
      </c>
      <c r="BI2749" s="199" t="str">
        <f t="shared" si="5230"/>
        <v>BI$16</v>
      </c>
      <c r="BJ2749" s="199" t="str">
        <f t="shared" si="5230"/>
        <v>BJ$16</v>
      </c>
      <c r="BK2749" s="199" t="str">
        <f t="shared" si="5230"/>
        <v>BK$16</v>
      </c>
      <c r="BL2749" s="199" t="str">
        <f t="shared" si="5230"/>
        <v>BL$16</v>
      </c>
      <c r="BM2749" s="199" t="str">
        <f t="shared" si="5230"/>
        <v>BM$16</v>
      </c>
      <c r="BN2749" s="199" t="str">
        <f t="shared" si="5230"/>
        <v>BN$16</v>
      </c>
      <c r="BO2749" s="199" t="str">
        <f t="shared" si="5230"/>
        <v>BO$16</v>
      </c>
      <c r="BP2749" s="199" t="str">
        <f t="shared" si="5230"/>
        <v>BP$16</v>
      </c>
      <c r="BQ2749" s="199" t="str">
        <f t="shared" si="5230"/>
        <v>BQ$16</v>
      </c>
      <c r="BR2749" s="199" t="str">
        <f t="shared" si="5230"/>
        <v>BR$16</v>
      </c>
      <c r="BS2749" s="199" t="str">
        <f t="shared" si="5230"/>
        <v>BS$16</v>
      </c>
      <c r="BT2749" s="199" t="str">
        <f t="shared" si="5230"/>
        <v>BT$16</v>
      </c>
      <c r="BU2749" s="199" t="str">
        <f t="shared" si="5230"/>
        <v>BU$16</v>
      </c>
      <c r="BV2749" s="199" t="str">
        <f t="shared" si="5230"/>
        <v>BV$16</v>
      </c>
      <c r="BW2749" s="199" t="str">
        <f t="shared" si="5230"/>
        <v>BW$16</v>
      </c>
      <c r="BX2749" s="199" t="str">
        <f t="shared" si="5230"/>
        <v>BX$16</v>
      </c>
      <c r="BY2749" s="199" t="str">
        <f t="shared" si="5230"/>
        <v>BY$16</v>
      </c>
      <c r="BZ2749" s="199" t="str">
        <f t="shared" si="5230"/>
        <v>BZ$16</v>
      </c>
      <c r="CA2749" s="199" t="str">
        <f t="shared" si="5230"/>
        <v>CA$16</v>
      </c>
      <c r="CB2749" s="199" t="str">
        <f t="shared" si="5230"/>
        <v>CB$16</v>
      </c>
      <c r="CC2749" s="199" t="str">
        <f t="shared" si="5230"/>
        <v>CC$16</v>
      </c>
      <c r="CD2749" s="199" t="str">
        <f t="shared" si="5230"/>
        <v>CD$16</v>
      </c>
      <c r="CE2749" s="199" t="str">
        <f t="shared" ref="CE2749:CL2749" si="5231">CE$20</f>
        <v>CE$16</v>
      </c>
      <c r="CF2749" s="199" t="str">
        <f t="shared" si="5231"/>
        <v>CF$16</v>
      </c>
      <c r="CG2749" s="199" t="str">
        <f t="shared" si="5231"/>
        <v>CG$16</v>
      </c>
      <c r="CH2749" s="199" t="str">
        <f t="shared" si="5231"/>
        <v>CH$16</v>
      </c>
      <c r="CI2749" s="199" t="str">
        <f t="shared" si="5231"/>
        <v>CI$16</v>
      </c>
      <c r="CJ2749" s="199" t="str">
        <f t="shared" si="5231"/>
        <v>CJ$16</v>
      </c>
      <c r="CK2749" s="199" t="str">
        <f t="shared" si="5231"/>
        <v>CK$16</v>
      </c>
      <c r="CL2749" s="199" t="str">
        <f t="shared" si="5231"/>
        <v>CL$16</v>
      </c>
      <c r="CN2749" s="176"/>
      <c r="CO2749" s="199" t="str">
        <f t="shared" ref="CO2749:DL2749" si="5232">CO$20</f>
        <v>CO$16</v>
      </c>
      <c r="CP2749" s="199" t="str">
        <f t="shared" si="5232"/>
        <v>CP$16</v>
      </c>
      <c r="CQ2749" s="199" t="str">
        <f t="shared" si="5232"/>
        <v>CQ$16</v>
      </c>
      <c r="CR2749" s="199" t="str">
        <f t="shared" si="5232"/>
        <v>CR$16</v>
      </c>
      <c r="CS2749" s="199" t="str">
        <f t="shared" si="5232"/>
        <v>CS$16</v>
      </c>
      <c r="CT2749" s="199" t="str">
        <f t="shared" si="5232"/>
        <v>CT$16</v>
      </c>
      <c r="CU2749" s="199" t="str">
        <f t="shared" si="5232"/>
        <v>CU$16</v>
      </c>
      <c r="CV2749" s="199" t="str">
        <f t="shared" si="5232"/>
        <v>CV$16</v>
      </c>
      <c r="CW2749" s="199" t="str">
        <f t="shared" si="5232"/>
        <v>CW$16</v>
      </c>
      <c r="CX2749" s="199" t="str">
        <f t="shared" si="5232"/>
        <v>CX$16</v>
      </c>
      <c r="CY2749" s="199" t="str">
        <f t="shared" si="5232"/>
        <v>CY$16</v>
      </c>
      <c r="CZ2749" s="199" t="str">
        <f t="shared" si="5232"/>
        <v>CZ$16</v>
      </c>
      <c r="DA2749" s="199" t="str">
        <f t="shared" si="5232"/>
        <v>DA$16</v>
      </c>
      <c r="DB2749" s="199" t="str">
        <f t="shared" si="5232"/>
        <v>DB$16</v>
      </c>
      <c r="DC2749" s="199" t="str">
        <f t="shared" si="5232"/>
        <v>DC$16</v>
      </c>
      <c r="DD2749" s="199" t="str">
        <f t="shared" si="5232"/>
        <v>DD$16</v>
      </c>
      <c r="DE2749" s="199" t="str">
        <f t="shared" si="5232"/>
        <v>DE$16</v>
      </c>
      <c r="DF2749" s="199" t="str">
        <f t="shared" si="5232"/>
        <v>DF$16</v>
      </c>
      <c r="DG2749" s="199" t="str">
        <f t="shared" si="5232"/>
        <v>DG$16</v>
      </c>
      <c r="DH2749" s="199" t="str">
        <f t="shared" si="5232"/>
        <v>DH$16</v>
      </c>
      <c r="DI2749" s="199" t="str">
        <f t="shared" si="5232"/>
        <v>DI$16</v>
      </c>
      <c r="DJ2749" s="199" t="str">
        <f t="shared" si="5232"/>
        <v>DJ$16</v>
      </c>
      <c r="DK2749" s="199" t="str">
        <f t="shared" si="5232"/>
        <v>DK$16</v>
      </c>
      <c r="DL2749" s="199" t="str">
        <f t="shared" si="5232"/>
        <v>DL$16</v>
      </c>
    </row>
    <row r="2750" spans="1:116" x14ac:dyDescent="0.4">
      <c r="A2750" s="174"/>
      <c r="E2750" s="8"/>
      <c r="G2750" s="175" t="s">
        <v>462</v>
      </c>
      <c r="H2750" s="200"/>
      <c r="I2750" s="201"/>
      <c r="J2750" s="201"/>
      <c r="K2750" s="202"/>
      <c r="L2750" s="202"/>
      <c r="M2750" s="202"/>
      <c r="N2750" s="202"/>
      <c r="O2750" s="202"/>
      <c r="P2750" s="202"/>
      <c r="R2750" s="202"/>
      <c r="S2750" s="199" t="str">
        <f t="shared" ref="S2750:CD2750" si="5233">S$21</f>
        <v>S$17</v>
      </c>
      <c r="T2750" s="199" t="str">
        <f t="shared" si="5233"/>
        <v>T$17</v>
      </c>
      <c r="U2750" s="199" t="str">
        <f t="shared" si="5233"/>
        <v>U$17</v>
      </c>
      <c r="V2750" s="199" t="str">
        <f t="shared" si="5233"/>
        <v>V$17</v>
      </c>
      <c r="W2750" s="199" t="str">
        <f t="shared" si="5233"/>
        <v>W$17</v>
      </c>
      <c r="X2750" s="199" t="str">
        <f t="shared" si="5233"/>
        <v>X$17</v>
      </c>
      <c r="Y2750" s="199" t="str">
        <f t="shared" si="5233"/>
        <v>Y$17</v>
      </c>
      <c r="Z2750" s="199" t="str">
        <f t="shared" si="5233"/>
        <v>Z$17</v>
      </c>
      <c r="AA2750" s="199" t="str">
        <f t="shared" si="5233"/>
        <v>AA$17</v>
      </c>
      <c r="AB2750" s="199" t="str">
        <f t="shared" si="5233"/>
        <v>AB$17</v>
      </c>
      <c r="AC2750" s="199" t="str">
        <f t="shared" si="5233"/>
        <v>AC$17</v>
      </c>
      <c r="AD2750" s="199" t="str">
        <f t="shared" si="5233"/>
        <v>AD$17</v>
      </c>
      <c r="AE2750" s="199" t="str">
        <f t="shared" si="5233"/>
        <v>AE$17</v>
      </c>
      <c r="AF2750" s="199" t="str">
        <f t="shared" si="5233"/>
        <v>AF$17</v>
      </c>
      <c r="AG2750" s="199" t="str">
        <f t="shared" si="5233"/>
        <v>AG$17</v>
      </c>
      <c r="AH2750" s="199" t="str">
        <f t="shared" si="5233"/>
        <v>AH$17</v>
      </c>
      <c r="AI2750" s="199" t="str">
        <f t="shared" si="5233"/>
        <v>AI$17</v>
      </c>
      <c r="AJ2750" s="199" t="str">
        <f t="shared" si="5233"/>
        <v>AJ$17</v>
      </c>
      <c r="AK2750" s="199" t="str">
        <f t="shared" si="5233"/>
        <v>AK$17</v>
      </c>
      <c r="AL2750" s="199" t="str">
        <f t="shared" si="5233"/>
        <v>AL$17</v>
      </c>
      <c r="AM2750" s="199" t="str">
        <f t="shared" si="5233"/>
        <v>AM$17</v>
      </c>
      <c r="AN2750" s="199" t="str">
        <f t="shared" si="5233"/>
        <v>AN$17</v>
      </c>
      <c r="AO2750" s="199" t="str">
        <f t="shared" si="5233"/>
        <v>AO$17</v>
      </c>
      <c r="AP2750" s="199" t="str">
        <f t="shared" si="5233"/>
        <v>AP$17</v>
      </c>
      <c r="AQ2750" s="199" t="str">
        <f t="shared" si="5233"/>
        <v>AQ$17</v>
      </c>
      <c r="AR2750" s="199" t="str">
        <f t="shared" si="5233"/>
        <v>AR$17</v>
      </c>
      <c r="AS2750" s="199" t="str">
        <f t="shared" si="5233"/>
        <v>AS$17</v>
      </c>
      <c r="AT2750" s="199" t="str">
        <f t="shared" si="5233"/>
        <v>AT$17</v>
      </c>
      <c r="AU2750" s="199" t="str">
        <f t="shared" si="5233"/>
        <v>AU$17</v>
      </c>
      <c r="AV2750" s="199" t="str">
        <f t="shared" si="5233"/>
        <v>AV$17</v>
      </c>
      <c r="AW2750" s="199" t="str">
        <f t="shared" si="5233"/>
        <v>AW$17</v>
      </c>
      <c r="AX2750" s="199" t="str">
        <f t="shared" si="5233"/>
        <v>AX$17</v>
      </c>
      <c r="AY2750" s="199" t="str">
        <f t="shared" si="5233"/>
        <v>AY$17</v>
      </c>
      <c r="AZ2750" s="199" t="str">
        <f t="shared" si="5233"/>
        <v>AZ$17</v>
      </c>
      <c r="BA2750" s="199" t="str">
        <f t="shared" si="5233"/>
        <v>BA$17</v>
      </c>
      <c r="BB2750" s="199" t="str">
        <f t="shared" si="5233"/>
        <v>BB$17</v>
      </c>
      <c r="BC2750" s="199" t="str">
        <f t="shared" si="5233"/>
        <v>BC$17</v>
      </c>
      <c r="BD2750" s="199" t="str">
        <f t="shared" si="5233"/>
        <v>BD$17</v>
      </c>
      <c r="BE2750" s="199" t="str">
        <f t="shared" si="5233"/>
        <v>BE$17</v>
      </c>
      <c r="BF2750" s="199" t="str">
        <f t="shared" si="5233"/>
        <v>BF$17</v>
      </c>
      <c r="BG2750" s="199" t="str">
        <f t="shared" si="5233"/>
        <v>BG$17</v>
      </c>
      <c r="BH2750" s="199" t="str">
        <f t="shared" si="5233"/>
        <v>BH$17</v>
      </c>
      <c r="BI2750" s="199" t="str">
        <f t="shared" si="5233"/>
        <v>BI$17</v>
      </c>
      <c r="BJ2750" s="199" t="str">
        <f t="shared" si="5233"/>
        <v>BJ$17</v>
      </c>
      <c r="BK2750" s="199" t="str">
        <f t="shared" si="5233"/>
        <v>BK$17</v>
      </c>
      <c r="BL2750" s="199" t="str">
        <f t="shared" si="5233"/>
        <v>BL$17</v>
      </c>
      <c r="BM2750" s="199" t="str">
        <f t="shared" si="5233"/>
        <v>BM$17</v>
      </c>
      <c r="BN2750" s="199" t="str">
        <f t="shared" si="5233"/>
        <v>BN$17</v>
      </c>
      <c r="BO2750" s="199" t="str">
        <f t="shared" si="5233"/>
        <v>BO$17</v>
      </c>
      <c r="BP2750" s="199" t="str">
        <f t="shared" si="5233"/>
        <v>BP$17</v>
      </c>
      <c r="BQ2750" s="199" t="str">
        <f t="shared" si="5233"/>
        <v>BQ$17</v>
      </c>
      <c r="BR2750" s="199" t="str">
        <f t="shared" si="5233"/>
        <v>BR$17</v>
      </c>
      <c r="BS2750" s="199" t="str">
        <f t="shared" si="5233"/>
        <v>BS$17</v>
      </c>
      <c r="BT2750" s="199" t="str">
        <f t="shared" si="5233"/>
        <v>BT$17</v>
      </c>
      <c r="BU2750" s="199" t="str">
        <f t="shared" si="5233"/>
        <v>BU$17</v>
      </c>
      <c r="BV2750" s="199" t="str">
        <f t="shared" si="5233"/>
        <v>BV$17</v>
      </c>
      <c r="BW2750" s="199" t="str">
        <f t="shared" si="5233"/>
        <v>BW$17</v>
      </c>
      <c r="BX2750" s="199" t="str">
        <f t="shared" si="5233"/>
        <v>BX$17</v>
      </c>
      <c r="BY2750" s="199" t="str">
        <f t="shared" si="5233"/>
        <v>BY$17</v>
      </c>
      <c r="BZ2750" s="199" t="str">
        <f t="shared" si="5233"/>
        <v>BZ$17</v>
      </c>
      <c r="CA2750" s="199" t="str">
        <f t="shared" si="5233"/>
        <v>CA$17</v>
      </c>
      <c r="CB2750" s="199" t="str">
        <f t="shared" si="5233"/>
        <v>CB$17</v>
      </c>
      <c r="CC2750" s="199" t="str">
        <f t="shared" si="5233"/>
        <v>CC$17</v>
      </c>
      <c r="CD2750" s="199" t="str">
        <f t="shared" si="5233"/>
        <v>CD$17</v>
      </c>
      <c r="CE2750" s="199" t="str">
        <f t="shared" ref="CE2750:CL2750" si="5234">CE$21</f>
        <v>CE$17</v>
      </c>
      <c r="CF2750" s="199" t="str">
        <f t="shared" si="5234"/>
        <v>CF$17</v>
      </c>
      <c r="CG2750" s="199" t="str">
        <f t="shared" si="5234"/>
        <v>CG$17</v>
      </c>
      <c r="CH2750" s="199" t="str">
        <f t="shared" si="5234"/>
        <v>CH$17</v>
      </c>
      <c r="CI2750" s="199" t="str">
        <f t="shared" si="5234"/>
        <v>CI$17</v>
      </c>
      <c r="CJ2750" s="199" t="str">
        <f t="shared" si="5234"/>
        <v>CJ$17</v>
      </c>
      <c r="CK2750" s="199" t="str">
        <f t="shared" si="5234"/>
        <v>CK$17</v>
      </c>
      <c r="CL2750" s="199" t="str">
        <f t="shared" si="5234"/>
        <v>CL$17</v>
      </c>
      <c r="CN2750" s="201"/>
      <c r="CO2750" s="199" t="str">
        <f t="shared" ref="CO2750:DL2750" si="5235">CO$21</f>
        <v>CO$17</v>
      </c>
      <c r="CP2750" s="199" t="str">
        <f t="shared" si="5235"/>
        <v>CP$17</v>
      </c>
      <c r="CQ2750" s="199" t="str">
        <f t="shared" si="5235"/>
        <v>CQ$17</v>
      </c>
      <c r="CR2750" s="199" t="str">
        <f t="shared" si="5235"/>
        <v>CR$17</v>
      </c>
      <c r="CS2750" s="199" t="str">
        <f t="shared" si="5235"/>
        <v>CS$17</v>
      </c>
      <c r="CT2750" s="199" t="str">
        <f t="shared" si="5235"/>
        <v>CT$17</v>
      </c>
      <c r="CU2750" s="199" t="str">
        <f t="shared" si="5235"/>
        <v>CU$17</v>
      </c>
      <c r="CV2750" s="199" t="str">
        <f t="shared" si="5235"/>
        <v>CV$17</v>
      </c>
      <c r="CW2750" s="199" t="str">
        <f t="shared" si="5235"/>
        <v>CW$17</v>
      </c>
      <c r="CX2750" s="199" t="str">
        <f t="shared" si="5235"/>
        <v>CX$17</v>
      </c>
      <c r="CY2750" s="199" t="str">
        <f t="shared" si="5235"/>
        <v>CY$17</v>
      </c>
      <c r="CZ2750" s="199" t="str">
        <f t="shared" si="5235"/>
        <v>CZ$17</v>
      </c>
      <c r="DA2750" s="199" t="str">
        <f t="shared" si="5235"/>
        <v>DA$17</v>
      </c>
      <c r="DB2750" s="199" t="str">
        <f t="shared" si="5235"/>
        <v>DB$17</v>
      </c>
      <c r="DC2750" s="199" t="str">
        <f t="shared" si="5235"/>
        <v>DC$17</v>
      </c>
      <c r="DD2750" s="199" t="str">
        <f t="shared" si="5235"/>
        <v>DD$17</v>
      </c>
      <c r="DE2750" s="199" t="str">
        <f t="shared" si="5235"/>
        <v>DE$17</v>
      </c>
      <c r="DF2750" s="199" t="str">
        <f t="shared" si="5235"/>
        <v>DF$17</v>
      </c>
      <c r="DG2750" s="199" t="str">
        <f t="shared" si="5235"/>
        <v>DG$17</v>
      </c>
      <c r="DH2750" s="199" t="str">
        <f t="shared" si="5235"/>
        <v>DH$17</v>
      </c>
      <c r="DI2750" s="199" t="str">
        <f t="shared" si="5235"/>
        <v>DI$17</v>
      </c>
      <c r="DJ2750" s="199" t="str">
        <f t="shared" si="5235"/>
        <v>DJ$17</v>
      </c>
      <c r="DK2750" s="199" t="str">
        <f t="shared" si="5235"/>
        <v>DK$17</v>
      </c>
      <c r="DL2750" s="199" t="str">
        <f t="shared" si="5235"/>
        <v>DL$17</v>
      </c>
    </row>
    <row r="2751" spans="1:116" x14ac:dyDescent="0.4">
      <c r="A2751" s="174"/>
      <c r="E2751" s="8"/>
      <c r="G2751" s="175" t="s">
        <v>491</v>
      </c>
      <c r="H2751" s="200"/>
      <c r="I2751" s="201"/>
      <c r="J2751" s="201"/>
      <c r="K2751" s="202"/>
      <c r="L2751" s="202"/>
      <c r="M2751" s="202"/>
      <c r="N2751" s="202"/>
      <c r="O2751" s="202"/>
      <c r="P2751" s="202"/>
      <c r="R2751" s="202"/>
      <c r="S2751" s="190"/>
      <c r="T2751" s="190"/>
      <c r="U2751" s="190"/>
      <c r="V2751" s="190"/>
      <c r="W2751" s="190"/>
      <c r="X2751" s="190"/>
      <c r="Y2751" s="190"/>
      <c r="Z2751" s="190"/>
      <c r="AA2751" s="190"/>
      <c r="AB2751" s="190"/>
      <c r="AC2751" s="190"/>
      <c r="AD2751" s="190"/>
      <c r="AE2751" s="190"/>
      <c r="AF2751" s="190"/>
      <c r="AG2751" s="190"/>
      <c r="AH2751" s="190"/>
      <c r="AI2751" s="190"/>
      <c r="AJ2751" s="190"/>
      <c r="AK2751" s="190"/>
      <c r="AL2751" s="190"/>
      <c r="AM2751" s="190"/>
      <c r="AN2751" s="190"/>
      <c r="AO2751" s="190"/>
      <c r="AP2751" s="190"/>
      <c r="AQ2751" s="190"/>
      <c r="AR2751" s="190"/>
      <c r="AS2751" s="190"/>
      <c r="AT2751" s="190"/>
      <c r="AU2751" s="190"/>
      <c r="AV2751" s="190"/>
      <c r="AW2751" s="190"/>
      <c r="AX2751" s="190"/>
      <c r="AY2751" s="190"/>
      <c r="AZ2751" s="190"/>
      <c r="BA2751" s="190"/>
      <c r="BB2751" s="190"/>
      <c r="BC2751" s="190"/>
      <c r="BD2751" s="190"/>
      <c r="BE2751" s="190"/>
      <c r="BF2751" s="190"/>
      <c r="BG2751" s="190"/>
      <c r="BH2751" s="190"/>
      <c r="BI2751" s="190"/>
      <c r="BJ2751" s="190"/>
      <c r="BK2751" s="190"/>
      <c r="BL2751" s="190"/>
      <c r="BM2751" s="190"/>
      <c r="BN2751" s="190"/>
      <c r="BO2751" s="190"/>
      <c r="BP2751" s="190"/>
      <c r="BQ2751" s="190"/>
      <c r="BR2751" s="190"/>
      <c r="BS2751" s="190"/>
      <c r="BT2751" s="190"/>
      <c r="BU2751" s="190"/>
      <c r="BV2751" s="190"/>
      <c r="BW2751" s="190"/>
      <c r="BX2751" s="190"/>
      <c r="BY2751" s="190"/>
      <c r="BZ2751" s="190"/>
      <c r="CA2751" s="190"/>
      <c r="CB2751" s="190"/>
      <c r="CC2751" s="190"/>
      <c r="CD2751" s="190"/>
      <c r="CE2751" s="190"/>
      <c r="CF2751" s="190"/>
      <c r="CG2751" s="190"/>
      <c r="CH2751" s="190"/>
      <c r="CI2751" s="190"/>
      <c r="CJ2751" s="190"/>
      <c r="CK2751" s="190"/>
      <c r="CL2751" s="190"/>
      <c r="CN2751" s="201"/>
      <c r="CO2751" s="190"/>
      <c r="CP2751" s="190"/>
      <c r="CQ2751" s="190"/>
      <c r="CR2751" s="190"/>
      <c r="CS2751" s="190"/>
      <c r="CT2751" s="190"/>
      <c r="CU2751" s="190"/>
      <c r="CV2751" s="190"/>
      <c r="CW2751" s="190"/>
      <c r="CX2751" s="190"/>
      <c r="CY2751" s="190"/>
      <c r="CZ2751" s="190"/>
      <c r="DA2751" s="190"/>
      <c r="DB2751" s="190"/>
      <c r="DC2751" s="190"/>
      <c r="DD2751" s="190"/>
      <c r="DE2751" s="190"/>
      <c r="DF2751" s="190"/>
      <c r="DG2751" s="190"/>
      <c r="DH2751" s="190"/>
      <c r="DI2751" s="190"/>
      <c r="DJ2751" s="190"/>
      <c r="DK2751" s="190"/>
      <c r="DL2751" s="190"/>
    </row>
    <row r="2752" spans="1:116" x14ac:dyDescent="0.4">
      <c r="A2752" s="174"/>
      <c r="E2752" s="8"/>
      <c r="G2752" s="175" t="s">
        <v>505</v>
      </c>
      <c r="H2752" s="200"/>
      <c r="I2752" s="201"/>
      <c r="J2752" s="201"/>
      <c r="K2752" s="202"/>
      <c r="L2752" s="202"/>
      <c r="M2752" s="202"/>
      <c r="N2752" s="202"/>
      <c r="O2752" s="202"/>
      <c r="P2752" s="202"/>
      <c r="R2752" s="202"/>
      <c r="S2752" s="190"/>
      <c r="T2752" s="190"/>
      <c r="U2752" s="190"/>
      <c r="V2752" s="190"/>
      <c r="W2752" s="190"/>
      <c r="X2752" s="190"/>
      <c r="Y2752" s="190"/>
      <c r="Z2752" s="190"/>
      <c r="AA2752" s="190"/>
      <c r="AB2752" s="190"/>
      <c r="AC2752" s="190"/>
      <c r="AD2752" s="190"/>
      <c r="AE2752" s="190"/>
      <c r="AF2752" s="190"/>
      <c r="AG2752" s="190"/>
      <c r="AH2752" s="190"/>
      <c r="AI2752" s="190"/>
      <c r="AJ2752" s="190"/>
      <c r="AK2752" s="190"/>
      <c r="AL2752" s="190"/>
      <c r="AM2752" s="190"/>
      <c r="AN2752" s="190"/>
      <c r="AO2752" s="190"/>
      <c r="AP2752" s="190"/>
      <c r="AQ2752" s="190"/>
      <c r="AR2752" s="190"/>
      <c r="AS2752" s="190"/>
      <c r="AT2752" s="190"/>
      <c r="AU2752" s="190"/>
      <c r="AV2752" s="190"/>
      <c r="AW2752" s="190"/>
      <c r="AX2752" s="190"/>
      <c r="AY2752" s="190"/>
      <c r="AZ2752" s="190"/>
      <c r="BA2752" s="190"/>
      <c r="BB2752" s="190"/>
      <c r="BC2752" s="190"/>
      <c r="BD2752" s="190"/>
      <c r="BE2752" s="190"/>
      <c r="BF2752" s="190"/>
      <c r="BG2752" s="190"/>
      <c r="BH2752" s="190"/>
      <c r="BI2752" s="190"/>
      <c r="BJ2752" s="190"/>
      <c r="BK2752" s="190"/>
      <c r="BL2752" s="190"/>
      <c r="BM2752" s="190"/>
      <c r="BN2752" s="190"/>
      <c r="BO2752" s="190"/>
      <c r="BP2752" s="190"/>
      <c r="BQ2752" s="190"/>
      <c r="BR2752" s="190"/>
      <c r="BS2752" s="190"/>
      <c r="BT2752" s="190"/>
      <c r="BU2752" s="190"/>
      <c r="BV2752" s="190"/>
      <c r="BW2752" s="190"/>
      <c r="BX2752" s="190"/>
      <c r="BY2752" s="190"/>
      <c r="BZ2752" s="190"/>
      <c r="CA2752" s="190"/>
      <c r="CB2752" s="190"/>
      <c r="CC2752" s="190"/>
      <c r="CD2752" s="190"/>
      <c r="CE2752" s="190"/>
      <c r="CF2752" s="190"/>
      <c r="CG2752" s="190"/>
      <c r="CH2752" s="190"/>
      <c r="CI2752" s="190"/>
      <c r="CJ2752" s="190"/>
      <c r="CK2752" s="190"/>
      <c r="CL2752" s="190"/>
      <c r="CN2752" s="201"/>
      <c r="CO2752" s="190"/>
      <c r="CP2752" s="190"/>
      <c r="CQ2752" s="190"/>
      <c r="CR2752" s="190"/>
      <c r="CS2752" s="190"/>
      <c r="CT2752" s="190"/>
      <c r="CU2752" s="190"/>
      <c r="CV2752" s="190"/>
      <c r="CW2752" s="190"/>
      <c r="CX2752" s="190"/>
      <c r="CY2752" s="190"/>
      <c r="CZ2752" s="190"/>
      <c r="DA2752" s="190"/>
      <c r="DB2752" s="190"/>
      <c r="DC2752" s="190"/>
      <c r="DD2752" s="190"/>
      <c r="DE2752" s="190"/>
      <c r="DF2752" s="190"/>
      <c r="DG2752" s="190"/>
      <c r="DH2752" s="190"/>
      <c r="DI2752" s="190"/>
      <c r="DJ2752" s="190"/>
      <c r="DK2752" s="190"/>
      <c r="DL2752" s="190"/>
    </row>
    <row r="2753" spans="1:116" x14ac:dyDescent="0.4">
      <c r="A2753" s="174"/>
      <c r="E2753" s="8"/>
      <c r="G2753" s="175" t="s">
        <v>463</v>
      </c>
      <c r="H2753" s="200"/>
      <c r="I2753" s="201"/>
      <c r="J2753" s="201"/>
      <c r="K2753" s="202"/>
      <c r="L2753" s="202"/>
      <c r="M2753" s="202"/>
      <c r="N2753" s="202"/>
      <c r="O2753" s="202"/>
      <c r="P2753" s="202"/>
      <c r="R2753" s="202"/>
      <c r="S2753" s="190" t="str">
        <f t="shared" ref="S2753:CD2753" si="5236">S$22</f>
        <v>S$18</v>
      </c>
      <c r="T2753" s="190" t="str">
        <f t="shared" si="5236"/>
        <v>T$18</v>
      </c>
      <c r="U2753" s="190" t="str">
        <f t="shared" si="5236"/>
        <v>U$18</v>
      </c>
      <c r="V2753" s="190" t="str">
        <f t="shared" si="5236"/>
        <v>V$18</v>
      </c>
      <c r="W2753" s="190" t="str">
        <f t="shared" si="5236"/>
        <v>W$18</v>
      </c>
      <c r="X2753" s="190" t="str">
        <f t="shared" si="5236"/>
        <v>X$18</v>
      </c>
      <c r="Y2753" s="190" t="str">
        <f t="shared" si="5236"/>
        <v>Y$18</v>
      </c>
      <c r="Z2753" s="190" t="str">
        <f t="shared" si="5236"/>
        <v>Z$18</v>
      </c>
      <c r="AA2753" s="190" t="str">
        <f t="shared" si="5236"/>
        <v>AA$18</v>
      </c>
      <c r="AB2753" s="190" t="str">
        <f t="shared" si="5236"/>
        <v>AB$18</v>
      </c>
      <c r="AC2753" s="190" t="str">
        <f t="shared" si="5236"/>
        <v>AC$18</v>
      </c>
      <c r="AD2753" s="190" t="str">
        <f t="shared" si="5236"/>
        <v>AD$18</v>
      </c>
      <c r="AE2753" s="190" t="str">
        <f t="shared" si="5236"/>
        <v>AE$18</v>
      </c>
      <c r="AF2753" s="190" t="str">
        <f t="shared" si="5236"/>
        <v>AF$18</v>
      </c>
      <c r="AG2753" s="190" t="str">
        <f t="shared" si="5236"/>
        <v>AG$18</v>
      </c>
      <c r="AH2753" s="190" t="str">
        <f t="shared" si="5236"/>
        <v>AH$18</v>
      </c>
      <c r="AI2753" s="190" t="str">
        <f t="shared" si="5236"/>
        <v>AI$18</v>
      </c>
      <c r="AJ2753" s="190" t="str">
        <f t="shared" si="5236"/>
        <v>AJ$18</v>
      </c>
      <c r="AK2753" s="190" t="str">
        <f t="shared" si="5236"/>
        <v>AK$18</v>
      </c>
      <c r="AL2753" s="190" t="str">
        <f t="shared" si="5236"/>
        <v>AL$18</v>
      </c>
      <c r="AM2753" s="190" t="str">
        <f t="shared" si="5236"/>
        <v>AM$18</v>
      </c>
      <c r="AN2753" s="190" t="str">
        <f t="shared" si="5236"/>
        <v>AN$18</v>
      </c>
      <c r="AO2753" s="190" t="str">
        <f t="shared" si="5236"/>
        <v>AO$18</v>
      </c>
      <c r="AP2753" s="190" t="str">
        <f t="shared" si="5236"/>
        <v>AP$18</v>
      </c>
      <c r="AQ2753" s="190" t="str">
        <f t="shared" si="5236"/>
        <v>AQ$18</v>
      </c>
      <c r="AR2753" s="190" t="str">
        <f t="shared" si="5236"/>
        <v>AR$18</v>
      </c>
      <c r="AS2753" s="190" t="str">
        <f t="shared" si="5236"/>
        <v>AS$18</v>
      </c>
      <c r="AT2753" s="190" t="str">
        <f t="shared" si="5236"/>
        <v>AT$18</v>
      </c>
      <c r="AU2753" s="190" t="str">
        <f t="shared" si="5236"/>
        <v>AU$18</v>
      </c>
      <c r="AV2753" s="190" t="str">
        <f t="shared" si="5236"/>
        <v>AV$18</v>
      </c>
      <c r="AW2753" s="190" t="str">
        <f t="shared" si="5236"/>
        <v>AW$18</v>
      </c>
      <c r="AX2753" s="190" t="str">
        <f t="shared" si="5236"/>
        <v>AX$18</v>
      </c>
      <c r="AY2753" s="190" t="str">
        <f t="shared" si="5236"/>
        <v>AY$18</v>
      </c>
      <c r="AZ2753" s="190" t="str">
        <f t="shared" si="5236"/>
        <v>AZ$18</v>
      </c>
      <c r="BA2753" s="190" t="str">
        <f t="shared" si="5236"/>
        <v>BA$18</v>
      </c>
      <c r="BB2753" s="190" t="str">
        <f t="shared" si="5236"/>
        <v>BB$18</v>
      </c>
      <c r="BC2753" s="190" t="str">
        <f t="shared" si="5236"/>
        <v>BC$18</v>
      </c>
      <c r="BD2753" s="190" t="str">
        <f t="shared" si="5236"/>
        <v>BD$18</v>
      </c>
      <c r="BE2753" s="190" t="str">
        <f t="shared" si="5236"/>
        <v>BE$18</v>
      </c>
      <c r="BF2753" s="190" t="str">
        <f t="shared" si="5236"/>
        <v>BF$18</v>
      </c>
      <c r="BG2753" s="190" t="str">
        <f t="shared" si="5236"/>
        <v>BG$18</v>
      </c>
      <c r="BH2753" s="190" t="str">
        <f t="shared" si="5236"/>
        <v>BH$18</v>
      </c>
      <c r="BI2753" s="190" t="str">
        <f t="shared" si="5236"/>
        <v>BI$18</v>
      </c>
      <c r="BJ2753" s="190" t="str">
        <f t="shared" si="5236"/>
        <v>BJ$18</v>
      </c>
      <c r="BK2753" s="190" t="str">
        <f t="shared" si="5236"/>
        <v>BK$18</v>
      </c>
      <c r="BL2753" s="190" t="str">
        <f t="shared" si="5236"/>
        <v>BL$18</v>
      </c>
      <c r="BM2753" s="190" t="str">
        <f t="shared" si="5236"/>
        <v>BM$18</v>
      </c>
      <c r="BN2753" s="190" t="str">
        <f t="shared" si="5236"/>
        <v>BN$18</v>
      </c>
      <c r="BO2753" s="190" t="str">
        <f t="shared" si="5236"/>
        <v>BO$18</v>
      </c>
      <c r="BP2753" s="190" t="str">
        <f t="shared" si="5236"/>
        <v>BP$18</v>
      </c>
      <c r="BQ2753" s="190" t="str">
        <f t="shared" si="5236"/>
        <v>BQ$18</v>
      </c>
      <c r="BR2753" s="190" t="str">
        <f t="shared" si="5236"/>
        <v>BR$18</v>
      </c>
      <c r="BS2753" s="190" t="str">
        <f t="shared" si="5236"/>
        <v>BS$18</v>
      </c>
      <c r="BT2753" s="190" t="str">
        <f t="shared" si="5236"/>
        <v>BT$18</v>
      </c>
      <c r="BU2753" s="190" t="str">
        <f t="shared" si="5236"/>
        <v>BU$18</v>
      </c>
      <c r="BV2753" s="190" t="str">
        <f t="shared" si="5236"/>
        <v>BV$18</v>
      </c>
      <c r="BW2753" s="190" t="str">
        <f t="shared" si="5236"/>
        <v>BW$18</v>
      </c>
      <c r="BX2753" s="190" t="str">
        <f t="shared" si="5236"/>
        <v>BX$18</v>
      </c>
      <c r="BY2753" s="190" t="str">
        <f t="shared" si="5236"/>
        <v>BY$18</v>
      </c>
      <c r="BZ2753" s="190" t="str">
        <f t="shared" si="5236"/>
        <v>BZ$18</v>
      </c>
      <c r="CA2753" s="190" t="str">
        <f t="shared" si="5236"/>
        <v>CA$18</v>
      </c>
      <c r="CB2753" s="190" t="str">
        <f t="shared" si="5236"/>
        <v>CB$18</v>
      </c>
      <c r="CC2753" s="190" t="str">
        <f t="shared" si="5236"/>
        <v>CC$18</v>
      </c>
      <c r="CD2753" s="190" t="str">
        <f t="shared" si="5236"/>
        <v>CD$18</v>
      </c>
      <c r="CE2753" s="190" t="str">
        <f t="shared" ref="CE2753:CL2753" si="5237">CE$22</f>
        <v>CE$18</v>
      </c>
      <c r="CF2753" s="190" t="str">
        <f t="shared" si="5237"/>
        <v>CF$18</v>
      </c>
      <c r="CG2753" s="190" t="str">
        <f t="shared" si="5237"/>
        <v>CG$18</v>
      </c>
      <c r="CH2753" s="190" t="str">
        <f t="shared" si="5237"/>
        <v>CH$18</v>
      </c>
      <c r="CI2753" s="190" t="str">
        <f t="shared" si="5237"/>
        <v>CI$18</v>
      </c>
      <c r="CJ2753" s="190" t="str">
        <f t="shared" si="5237"/>
        <v>CJ$18</v>
      </c>
      <c r="CK2753" s="190" t="str">
        <f t="shared" si="5237"/>
        <v>CK$18</v>
      </c>
      <c r="CL2753" s="190" t="str">
        <f t="shared" si="5237"/>
        <v>CL$18</v>
      </c>
      <c r="CN2753" s="201"/>
      <c r="CO2753" s="190" t="str">
        <f t="shared" ref="CO2753:DL2753" si="5238">CO$22</f>
        <v>CO$18</v>
      </c>
      <c r="CP2753" s="190" t="str">
        <f t="shared" si="5238"/>
        <v>CP$18</v>
      </c>
      <c r="CQ2753" s="190" t="str">
        <f t="shared" si="5238"/>
        <v>CQ$18</v>
      </c>
      <c r="CR2753" s="190" t="str">
        <f t="shared" si="5238"/>
        <v>CR$18</v>
      </c>
      <c r="CS2753" s="190" t="str">
        <f t="shared" si="5238"/>
        <v>CS$18</v>
      </c>
      <c r="CT2753" s="190" t="str">
        <f t="shared" si="5238"/>
        <v>CT$18</v>
      </c>
      <c r="CU2753" s="190" t="str">
        <f t="shared" si="5238"/>
        <v>CU$18</v>
      </c>
      <c r="CV2753" s="190" t="str">
        <f t="shared" si="5238"/>
        <v>CV$18</v>
      </c>
      <c r="CW2753" s="190" t="str">
        <f t="shared" si="5238"/>
        <v>CW$18</v>
      </c>
      <c r="CX2753" s="190" t="str">
        <f t="shared" si="5238"/>
        <v>CX$18</v>
      </c>
      <c r="CY2753" s="190" t="str">
        <f t="shared" si="5238"/>
        <v>CY$18</v>
      </c>
      <c r="CZ2753" s="190" t="str">
        <f t="shared" si="5238"/>
        <v>CZ$18</v>
      </c>
      <c r="DA2753" s="190" t="str">
        <f t="shared" si="5238"/>
        <v>DA$18</v>
      </c>
      <c r="DB2753" s="190" t="str">
        <f t="shared" si="5238"/>
        <v>DB$18</v>
      </c>
      <c r="DC2753" s="190" t="str">
        <f t="shared" si="5238"/>
        <v>DC$18</v>
      </c>
      <c r="DD2753" s="190" t="str">
        <f t="shared" si="5238"/>
        <v>DD$18</v>
      </c>
      <c r="DE2753" s="190" t="str">
        <f t="shared" si="5238"/>
        <v>DE$18</v>
      </c>
      <c r="DF2753" s="190" t="str">
        <f t="shared" si="5238"/>
        <v>DF$18</v>
      </c>
      <c r="DG2753" s="190" t="str">
        <f t="shared" si="5238"/>
        <v>DG$18</v>
      </c>
      <c r="DH2753" s="190" t="str">
        <f t="shared" si="5238"/>
        <v>DH$18</v>
      </c>
      <c r="DI2753" s="190" t="str">
        <f t="shared" si="5238"/>
        <v>DI$18</v>
      </c>
      <c r="DJ2753" s="190" t="str">
        <f t="shared" si="5238"/>
        <v>DJ$18</v>
      </c>
      <c r="DK2753" s="190" t="str">
        <f t="shared" si="5238"/>
        <v>DK$18</v>
      </c>
      <c r="DL2753" s="190" t="str">
        <f t="shared" si="5238"/>
        <v>DL$18</v>
      </c>
    </row>
    <row r="2754" spans="1:116" x14ac:dyDescent="0.4">
      <c r="A2754" s="174"/>
      <c r="E2754" s="8"/>
      <c r="G2754" s="175" t="s">
        <v>464</v>
      </c>
      <c r="H2754" s="200"/>
      <c r="I2754" s="201"/>
      <c r="J2754" s="201"/>
      <c r="K2754" s="202"/>
      <c r="L2754" s="202"/>
      <c r="M2754" s="202"/>
      <c r="N2754" s="202"/>
      <c r="O2754" s="202"/>
      <c r="P2754" s="202"/>
      <c r="R2754" s="202"/>
      <c r="S2754" s="190" t="str">
        <f t="shared" ref="S2754:CD2754" si="5239">S$23</f>
        <v>S$19</v>
      </c>
      <c r="T2754" s="190" t="str">
        <f t="shared" si="5239"/>
        <v>T$19</v>
      </c>
      <c r="U2754" s="190" t="str">
        <f t="shared" si="5239"/>
        <v>U$19</v>
      </c>
      <c r="V2754" s="190" t="str">
        <f t="shared" si="5239"/>
        <v>V$19</v>
      </c>
      <c r="W2754" s="190" t="str">
        <f t="shared" si="5239"/>
        <v>W$19</v>
      </c>
      <c r="X2754" s="190" t="str">
        <f t="shared" si="5239"/>
        <v>X$19</v>
      </c>
      <c r="Y2754" s="190" t="str">
        <f t="shared" si="5239"/>
        <v>Y$19</v>
      </c>
      <c r="Z2754" s="190" t="str">
        <f t="shared" si="5239"/>
        <v>Z$19</v>
      </c>
      <c r="AA2754" s="190" t="str">
        <f t="shared" si="5239"/>
        <v>AA$19</v>
      </c>
      <c r="AB2754" s="190" t="str">
        <f t="shared" si="5239"/>
        <v>AB$19</v>
      </c>
      <c r="AC2754" s="190" t="str">
        <f t="shared" si="5239"/>
        <v>AC$19</v>
      </c>
      <c r="AD2754" s="190" t="str">
        <f t="shared" si="5239"/>
        <v>AD$19</v>
      </c>
      <c r="AE2754" s="190" t="str">
        <f t="shared" si="5239"/>
        <v>AE$19</v>
      </c>
      <c r="AF2754" s="190" t="str">
        <f t="shared" si="5239"/>
        <v>AF$19</v>
      </c>
      <c r="AG2754" s="190" t="str">
        <f t="shared" si="5239"/>
        <v>AG$19</v>
      </c>
      <c r="AH2754" s="190" t="str">
        <f t="shared" si="5239"/>
        <v>AH$19</v>
      </c>
      <c r="AI2754" s="190" t="str">
        <f t="shared" si="5239"/>
        <v>AI$19</v>
      </c>
      <c r="AJ2754" s="190" t="str">
        <f t="shared" si="5239"/>
        <v>AJ$19</v>
      </c>
      <c r="AK2754" s="190" t="str">
        <f t="shared" si="5239"/>
        <v>AK$19</v>
      </c>
      <c r="AL2754" s="190" t="str">
        <f t="shared" si="5239"/>
        <v>AL$19</v>
      </c>
      <c r="AM2754" s="190" t="str">
        <f t="shared" si="5239"/>
        <v>AM$19</v>
      </c>
      <c r="AN2754" s="190" t="str">
        <f t="shared" si="5239"/>
        <v>AN$19</v>
      </c>
      <c r="AO2754" s="190" t="str">
        <f t="shared" si="5239"/>
        <v>AO$19</v>
      </c>
      <c r="AP2754" s="190" t="str">
        <f t="shared" si="5239"/>
        <v>AP$19</v>
      </c>
      <c r="AQ2754" s="190" t="str">
        <f t="shared" si="5239"/>
        <v>AQ$19</v>
      </c>
      <c r="AR2754" s="190" t="str">
        <f t="shared" si="5239"/>
        <v>AR$19</v>
      </c>
      <c r="AS2754" s="190" t="str">
        <f t="shared" si="5239"/>
        <v>AS$19</v>
      </c>
      <c r="AT2754" s="190" t="str">
        <f t="shared" si="5239"/>
        <v>AT$19</v>
      </c>
      <c r="AU2754" s="190" t="str">
        <f t="shared" si="5239"/>
        <v>AU$19</v>
      </c>
      <c r="AV2754" s="190" t="str">
        <f t="shared" si="5239"/>
        <v>AV$19</v>
      </c>
      <c r="AW2754" s="190" t="str">
        <f t="shared" si="5239"/>
        <v>AW$19</v>
      </c>
      <c r="AX2754" s="190" t="str">
        <f t="shared" si="5239"/>
        <v>AX$19</v>
      </c>
      <c r="AY2754" s="190" t="str">
        <f t="shared" si="5239"/>
        <v>AY$19</v>
      </c>
      <c r="AZ2754" s="190" t="str">
        <f t="shared" si="5239"/>
        <v>AZ$19</v>
      </c>
      <c r="BA2754" s="190" t="str">
        <f t="shared" si="5239"/>
        <v>BA$19</v>
      </c>
      <c r="BB2754" s="190" t="str">
        <f t="shared" si="5239"/>
        <v>BB$19</v>
      </c>
      <c r="BC2754" s="190" t="str">
        <f t="shared" si="5239"/>
        <v>BC$19</v>
      </c>
      <c r="BD2754" s="190" t="str">
        <f t="shared" si="5239"/>
        <v>BD$19</v>
      </c>
      <c r="BE2754" s="190" t="str">
        <f t="shared" si="5239"/>
        <v>BE$19</v>
      </c>
      <c r="BF2754" s="190" t="str">
        <f t="shared" si="5239"/>
        <v>BF$19</v>
      </c>
      <c r="BG2754" s="190" t="str">
        <f t="shared" si="5239"/>
        <v>BG$19</v>
      </c>
      <c r="BH2754" s="190" t="str">
        <f t="shared" si="5239"/>
        <v>BH$19</v>
      </c>
      <c r="BI2754" s="190" t="str">
        <f t="shared" si="5239"/>
        <v>BI$19</v>
      </c>
      <c r="BJ2754" s="190" t="str">
        <f t="shared" si="5239"/>
        <v>BJ$19</v>
      </c>
      <c r="BK2754" s="190" t="str">
        <f t="shared" si="5239"/>
        <v>BK$19</v>
      </c>
      <c r="BL2754" s="190" t="str">
        <f t="shared" si="5239"/>
        <v>BL$19</v>
      </c>
      <c r="BM2754" s="190" t="str">
        <f t="shared" si="5239"/>
        <v>BM$19</v>
      </c>
      <c r="BN2754" s="190" t="str">
        <f t="shared" si="5239"/>
        <v>BN$19</v>
      </c>
      <c r="BO2754" s="190" t="str">
        <f t="shared" si="5239"/>
        <v>BO$19</v>
      </c>
      <c r="BP2754" s="190" t="str">
        <f t="shared" si="5239"/>
        <v>BP$19</v>
      </c>
      <c r="BQ2754" s="190" t="str">
        <f t="shared" si="5239"/>
        <v>BQ$19</v>
      </c>
      <c r="BR2754" s="190" t="str">
        <f t="shared" si="5239"/>
        <v>BR$19</v>
      </c>
      <c r="BS2754" s="190" t="str">
        <f t="shared" si="5239"/>
        <v>BS$19</v>
      </c>
      <c r="BT2754" s="190" t="str">
        <f t="shared" si="5239"/>
        <v>BT$19</v>
      </c>
      <c r="BU2754" s="190" t="str">
        <f t="shared" si="5239"/>
        <v>BU$19</v>
      </c>
      <c r="BV2754" s="190" t="str">
        <f t="shared" si="5239"/>
        <v>BV$19</v>
      </c>
      <c r="BW2754" s="190" t="str">
        <f t="shared" si="5239"/>
        <v>BW$19</v>
      </c>
      <c r="BX2754" s="190" t="str">
        <f t="shared" si="5239"/>
        <v>BX$19</v>
      </c>
      <c r="BY2754" s="190" t="str">
        <f t="shared" si="5239"/>
        <v>BY$19</v>
      </c>
      <c r="BZ2754" s="190" t="str">
        <f t="shared" si="5239"/>
        <v>BZ$19</v>
      </c>
      <c r="CA2754" s="190" t="str">
        <f t="shared" si="5239"/>
        <v>CA$19</v>
      </c>
      <c r="CB2754" s="190" t="str">
        <f t="shared" si="5239"/>
        <v>CB$19</v>
      </c>
      <c r="CC2754" s="190" t="str">
        <f t="shared" si="5239"/>
        <v>CC$19</v>
      </c>
      <c r="CD2754" s="190" t="str">
        <f t="shared" si="5239"/>
        <v>CD$19</v>
      </c>
      <c r="CE2754" s="190" t="str">
        <f t="shared" ref="CE2754:CL2754" si="5240">CE$23</f>
        <v>CE$19</v>
      </c>
      <c r="CF2754" s="190" t="str">
        <f t="shared" si="5240"/>
        <v>CF$19</v>
      </c>
      <c r="CG2754" s="190" t="str">
        <f t="shared" si="5240"/>
        <v>CG$19</v>
      </c>
      <c r="CH2754" s="190" t="str">
        <f t="shared" si="5240"/>
        <v>CH$19</v>
      </c>
      <c r="CI2754" s="190" t="str">
        <f t="shared" si="5240"/>
        <v>CI$19</v>
      </c>
      <c r="CJ2754" s="190" t="str">
        <f t="shared" si="5240"/>
        <v>CJ$19</v>
      </c>
      <c r="CK2754" s="190" t="str">
        <f t="shared" si="5240"/>
        <v>CK$19</v>
      </c>
      <c r="CL2754" s="190" t="str">
        <f t="shared" si="5240"/>
        <v>CL$19</v>
      </c>
      <c r="CN2754" s="201"/>
      <c r="CO2754" s="190" t="str">
        <f t="shared" ref="CO2754:DL2754" si="5241">CO$23</f>
        <v>CO$19</v>
      </c>
      <c r="CP2754" s="190" t="str">
        <f t="shared" si="5241"/>
        <v>CP$19</v>
      </c>
      <c r="CQ2754" s="190" t="str">
        <f t="shared" si="5241"/>
        <v>CQ$19</v>
      </c>
      <c r="CR2754" s="190" t="str">
        <f t="shared" si="5241"/>
        <v>CR$19</v>
      </c>
      <c r="CS2754" s="190" t="str">
        <f t="shared" si="5241"/>
        <v>CS$19</v>
      </c>
      <c r="CT2754" s="190" t="str">
        <f t="shared" si="5241"/>
        <v>CT$19</v>
      </c>
      <c r="CU2754" s="190" t="str">
        <f t="shared" si="5241"/>
        <v>CU$19</v>
      </c>
      <c r="CV2754" s="190" t="str">
        <f t="shared" si="5241"/>
        <v>CV$19</v>
      </c>
      <c r="CW2754" s="190" t="str">
        <f t="shared" si="5241"/>
        <v>CW$19</v>
      </c>
      <c r="CX2754" s="190" t="str">
        <f t="shared" si="5241"/>
        <v>CX$19</v>
      </c>
      <c r="CY2754" s="190" t="str">
        <f t="shared" si="5241"/>
        <v>CY$19</v>
      </c>
      <c r="CZ2754" s="190" t="str">
        <f t="shared" si="5241"/>
        <v>CZ$19</v>
      </c>
      <c r="DA2754" s="190" t="str">
        <f t="shared" si="5241"/>
        <v>DA$19</v>
      </c>
      <c r="DB2754" s="190" t="str">
        <f t="shared" si="5241"/>
        <v>DB$19</v>
      </c>
      <c r="DC2754" s="190" t="str">
        <f t="shared" si="5241"/>
        <v>DC$19</v>
      </c>
      <c r="DD2754" s="190" t="str">
        <f t="shared" si="5241"/>
        <v>DD$19</v>
      </c>
      <c r="DE2754" s="190" t="str">
        <f t="shared" si="5241"/>
        <v>DE$19</v>
      </c>
      <c r="DF2754" s="190" t="str">
        <f t="shared" si="5241"/>
        <v>DF$19</v>
      </c>
      <c r="DG2754" s="190" t="str">
        <f t="shared" si="5241"/>
        <v>DG$19</v>
      </c>
      <c r="DH2754" s="190" t="str">
        <f t="shared" si="5241"/>
        <v>DH$19</v>
      </c>
      <c r="DI2754" s="190" t="str">
        <f t="shared" si="5241"/>
        <v>DI$19</v>
      </c>
      <c r="DJ2754" s="190" t="str">
        <f t="shared" si="5241"/>
        <v>DJ$19</v>
      </c>
      <c r="DK2754" s="190" t="str">
        <f t="shared" si="5241"/>
        <v>DK$19</v>
      </c>
      <c r="DL2754" s="190" t="str">
        <f t="shared" si="5241"/>
        <v>DL$19</v>
      </c>
    </row>
    <row r="2755" spans="1:116" x14ac:dyDescent="0.4">
      <c r="A2755" s="31" t="s">
        <v>218</v>
      </c>
      <c r="B2755" s="31" t="s">
        <v>395</v>
      </c>
      <c r="C2755" s="31"/>
      <c r="D2755" t="s">
        <v>523</v>
      </c>
      <c r="E2755" s="8" t="str">
        <f t="shared" ref="E2755:E2771" si="5242">ROW()&amp;" "&amp;D2755</f>
        <v>2755 WCPP-IS</v>
      </c>
      <c r="F2755" t="s">
        <v>525</v>
      </c>
      <c r="G2755" s="70" t="s">
        <v>402</v>
      </c>
      <c r="H2755" s="48"/>
      <c r="I2755" s="297"/>
      <c r="J2755" s="297"/>
      <c r="K2755" s="48"/>
      <c r="L2755" s="48"/>
      <c r="M2755" s="48"/>
      <c r="N2755" s="48"/>
      <c r="O2755" s="48"/>
      <c r="P2755" s="48"/>
      <c r="R2755" s="70"/>
      <c r="S2755" s="298"/>
      <c r="T2755" s="298"/>
      <c r="U2755" s="298"/>
      <c r="V2755" s="298"/>
      <c r="W2755" s="298"/>
      <c r="X2755" s="298"/>
      <c r="Y2755" s="298"/>
      <c r="Z2755" s="298"/>
      <c r="AA2755" s="298"/>
      <c r="AB2755" s="298"/>
      <c r="AC2755" s="298"/>
      <c r="AD2755" s="298"/>
      <c r="AE2755" s="298"/>
      <c r="AF2755" s="298"/>
      <c r="AG2755" s="298"/>
      <c r="AH2755" s="298"/>
      <c r="AI2755" s="298"/>
      <c r="AJ2755" s="298"/>
      <c r="AK2755" s="298"/>
      <c r="AL2755" s="298"/>
      <c r="AM2755" s="298"/>
      <c r="AN2755" s="298"/>
      <c r="AO2755" s="298"/>
      <c r="AP2755" s="298"/>
      <c r="AQ2755" s="298"/>
      <c r="AR2755" s="298"/>
      <c r="AS2755" s="298"/>
      <c r="AT2755" s="298"/>
      <c r="AU2755" s="298"/>
      <c r="AV2755" s="298"/>
      <c r="AW2755" s="298"/>
      <c r="AX2755" s="298"/>
      <c r="AY2755" s="298"/>
      <c r="AZ2755" s="298"/>
      <c r="BA2755" s="298"/>
      <c r="BB2755" s="298"/>
      <c r="BC2755" s="298"/>
      <c r="BD2755" s="298"/>
      <c r="BE2755" s="298"/>
      <c r="BF2755" s="298"/>
      <c r="BG2755" s="298"/>
      <c r="BH2755" s="298"/>
      <c r="BI2755" s="298"/>
      <c r="BJ2755" s="298"/>
      <c r="BK2755" s="298"/>
      <c r="BL2755" s="298"/>
      <c r="BM2755" s="298"/>
      <c r="BN2755" s="298"/>
      <c r="BO2755" s="298"/>
      <c r="BP2755" s="298"/>
      <c r="BQ2755" s="298"/>
      <c r="BR2755" s="298"/>
      <c r="BS2755" s="298"/>
      <c r="BT2755" s="298"/>
      <c r="BU2755" s="298"/>
      <c r="BV2755" s="298"/>
      <c r="BW2755" s="298"/>
      <c r="BX2755" s="298"/>
      <c r="BY2755" s="298"/>
      <c r="BZ2755" s="298"/>
      <c r="CA2755" s="298"/>
      <c r="CB2755" s="298"/>
      <c r="CC2755" s="298"/>
      <c r="CD2755" s="298"/>
      <c r="CE2755" s="298"/>
      <c r="CF2755" s="298"/>
      <c r="CG2755" s="298"/>
      <c r="CH2755" s="298"/>
      <c r="CI2755" s="298"/>
      <c r="CJ2755" s="298"/>
      <c r="CK2755" s="298"/>
      <c r="CL2755" s="298"/>
      <c r="CN2755" s="297"/>
      <c r="CO2755" s="298"/>
      <c r="CP2755" s="298"/>
      <c r="CQ2755" s="298"/>
      <c r="CR2755" s="298"/>
      <c r="CS2755" s="298"/>
      <c r="CT2755" s="298"/>
      <c r="CU2755" s="298"/>
      <c r="CV2755" s="298"/>
      <c r="CW2755" s="298"/>
      <c r="CX2755" s="298"/>
      <c r="CY2755" s="298"/>
      <c r="CZ2755" s="298"/>
      <c r="DA2755" s="298"/>
      <c r="DB2755" s="298"/>
      <c r="DC2755" s="298"/>
      <c r="DD2755" s="298"/>
      <c r="DE2755" s="298"/>
      <c r="DF2755" s="298"/>
      <c r="DG2755" s="298"/>
      <c r="DH2755" s="298"/>
      <c r="DI2755" s="298"/>
      <c r="DJ2755" s="298"/>
      <c r="DK2755" s="298"/>
      <c r="DL2755" s="298"/>
    </row>
    <row r="2756" spans="1:116" x14ac:dyDescent="0.4">
      <c r="A2756" s="31"/>
      <c r="B2756" t="str">
        <f t="shared" ref="B2756:B2763" si="5243">E2756</f>
        <v>2756 WCPP-IS</v>
      </c>
      <c r="D2756" t="s">
        <v>523</v>
      </c>
      <c r="E2756" s="8" t="str">
        <f t="shared" si="5242"/>
        <v>2756 WCPP-IS</v>
      </c>
      <c r="G2756" s="125" t="s">
        <v>524</v>
      </c>
      <c r="H2756" s="31"/>
      <c r="I2756" s="73"/>
      <c r="J2756" s="73"/>
      <c r="K2756" s="124">
        <f>'IS BS CF'!K$21+'IS BS CF'!K$36</f>
        <v>-507350.40000000008</v>
      </c>
      <c r="L2756" s="124">
        <f>'IS BS CF'!L$21+'IS BS CF'!L$36</f>
        <v>-627467.92000000016</v>
      </c>
      <c r="M2756" s="124">
        <f>'IS BS CF'!M$21+'IS BS CF'!M$36</f>
        <v>-648591.31600000011</v>
      </c>
      <c r="N2756" s="124">
        <f>'IS BS CF'!N$21+'IS BS CF'!N$36</f>
        <v>-670770.88180000009</v>
      </c>
      <c r="O2756" s="124">
        <f>'IS BS CF'!O$21+'IS BS CF'!O$36</f>
        <v>-694059.42589000007</v>
      </c>
      <c r="P2756" s="124">
        <f>'IS BS CF'!P$21+'IS BS CF'!P$36</f>
        <v>-718512.39718450035</v>
      </c>
      <c r="Q2756" s="124"/>
      <c r="R2756" s="124">
        <f>'IS BS CF'!R$21+'IS BS CF'!R$36</f>
        <v>0</v>
      </c>
      <c r="S2756" s="124">
        <f>'IS BS CF'!S$21+'IS BS CF'!S$36</f>
        <v>-42279.200000000004</v>
      </c>
      <c r="T2756" s="124">
        <f>'IS BS CF'!T$21+'IS BS CF'!T$36</f>
        <v>-42279.200000000004</v>
      </c>
      <c r="U2756" s="124">
        <f>'IS BS CF'!U$21+'IS BS CF'!U$36</f>
        <v>-42279.200000000004</v>
      </c>
      <c r="V2756" s="124">
        <f>'IS BS CF'!V$21+'IS BS CF'!V$36</f>
        <v>-42279.200000000004</v>
      </c>
      <c r="W2756" s="124">
        <f>'IS BS CF'!W$21+'IS BS CF'!W$36</f>
        <v>-42279.200000000004</v>
      </c>
      <c r="X2756" s="124">
        <f>'IS BS CF'!X$21+'IS BS CF'!X$36</f>
        <v>-42279.200000000004</v>
      </c>
      <c r="Y2756" s="124">
        <f>'IS BS CF'!Y$21+'IS BS CF'!Y$36</f>
        <v>-42279.200000000004</v>
      </c>
      <c r="Z2756" s="124">
        <f>'IS BS CF'!Z$21+'IS BS CF'!Z$36</f>
        <v>-42279.200000000004</v>
      </c>
      <c r="AA2756" s="124">
        <f>'IS BS CF'!AA$21+'IS BS CF'!AA$36</f>
        <v>-42279.200000000004</v>
      </c>
      <c r="AB2756" s="124">
        <f>'IS BS CF'!AB$21+'IS BS CF'!AB$36</f>
        <v>-42279.200000000004</v>
      </c>
      <c r="AC2756" s="124">
        <f>'IS BS CF'!AC$21+'IS BS CF'!AC$36</f>
        <v>-42279.200000000004</v>
      </c>
      <c r="AD2756" s="124">
        <f>'IS BS CF'!AD$21+'IS BS CF'!AD$36</f>
        <v>-42279.200000000004</v>
      </c>
      <c r="AE2756" s="124">
        <f>'IS BS CF'!AE$21+'IS BS CF'!AE$36</f>
        <v>-52288.993333333347</v>
      </c>
      <c r="AF2756" s="124">
        <f>'IS BS CF'!AF$21+'IS BS CF'!AF$36</f>
        <v>-52288.993333333347</v>
      </c>
      <c r="AG2756" s="124">
        <f>'IS BS CF'!AG$21+'IS BS CF'!AG$36</f>
        <v>-52288.993333333347</v>
      </c>
      <c r="AH2756" s="124">
        <f>'IS BS CF'!AH$21+'IS BS CF'!AH$36</f>
        <v>-52288.993333333347</v>
      </c>
      <c r="AI2756" s="124">
        <f>'IS BS CF'!AI$21+'IS BS CF'!AI$36</f>
        <v>-52288.993333333347</v>
      </c>
      <c r="AJ2756" s="124">
        <f>'IS BS CF'!AJ$21+'IS BS CF'!AJ$36</f>
        <v>-52288.993333333347</v>
      </c>
      <c r="AK2756" s="124">
        <f>'IS BS CF'!AK$21+'IS BS CF'!AK$36</f>
        <v>-52288.993333333347</v>
      </c>
      <c r="AL2756" s="124">
        <f>'IS BS CF'!AL$21+'IS BS CF'!AL$36</f>
        <v>-52288.993333333347</v>
      </c>
      <c r="AM2756" s="124">
        <f>'IS BS CF'!AM$21+'IS BS CF'!AM$36</f>
        <v>-52288.993333333347</v>
      </c>
      <c r="AN2756" s="124">
        <f>'IS BS CF'!AN$21+'IS BS CF'!AN$36</f>
        <v>-52288.993333333347</v>
      </c>
      <c r="AO2756" s="124">
        <f>'IS BS CF'!AO$21+'IS BS CF'!AO$36</f>
        <v>-52288.993333333347</v>
      </c>
      <c r="AP2756" s="124">
        <f>'IS BS CF'!AP$21+'IS BS CF'!AP$36</f>
        <v>-52288.993333333347</v>
      </c>
      <c r="AQ2756" s="124">
        <f>'IS BS CF'!AQ$21+'IS BS CF'!AQ$36</f>
        <v>-54049.276333333342</v>
      </c>
      <c r="AR2756" s="124">
        <f>'IS BS CF'!AR$21+'IS BS CF'!AR$36</f>
        <v>-54049.276333333342</v>
      </c>
      <c r="AS2756" s="124">
        <f>'IS BS CF'!AS$21+'IS BS CF'!AS$36</f>
        <v>-54049.276333333342</v>
      </c>
      <c r="AT2756" s="124">
        <f>'IS BS CF'!AT$21+'IS BS CF'!AT$36</f>
        <v>-54049.276333333342</v>
      </c>
      <c r="AU2756" s="124">
        <f>'IS BS CF'!AU$21+'IS BS CF'!AU$36</f>
        <v>-54049.276333333342</v>
      </c>
      <c r="AV2756" s="124">
        <f>'IS BS CF'!AV$21+'IS BS CF'!AV$36</f>
        <v>-54049.276333333342</v>
      </c>
      <c r="AW2756" s="124">
        <f>'IS BS CF'!AW$21+'IS BS CF'!AW$36</f>
        <v>-54049.276333333342</v>
      </c>
      <c r="AX2756" s="124">
        <f>'IS BS CF'!AX$21+'IS BS CF'!AX$36</f>
        <v>-54049.276333333342</v>
      </c>
      <c r="AY2756" s="124">
        <f>'IS BS CF'!AY$21+'IS BS CF'!AY$36</f>
        <v>-54049.276333333342</v>
      </c>
      <c r="AZ2756" s="124">
        <f>'IS BS CF'!AZ$21+'IS BS CF'!AZ$36</f>
        <v>-54049.276333333342</v>
      </c>
      <c r="BA2756" s="124">
        <f>'IS BS CF'!BA$21+'IS BS CF'!BA$36</f>
        <v>-54049.276333333342</v>
      </c>
      <c r="BB2756" s="124">
        <f>'IS BS CF'!BB$21+'IS BS CF'!BB$36</f>
        <v>-54049.276333333342</v>
      </c>
      <c r="BC2756" s="124">
        <f>'IS BS CF'!BC$21+'IS BS CF'!BC$36</f>
        <v>-55897.573483333341</v>
      </c>
      <c r="BD2756" s="124">
        <f>'IS BS CF'!BD$21+'IS BS CF'!BD$36</f>
        <v>-55897.573483333341</v>
      </c>
      <c r="BE2756" s="124">
        <f>'IS BS CF'!BE$21+'IS BS CF'!BE$36</f>
        <v>-55897.573483333341</v>
      </c>
      <c r="BF2756" s="124">
        <f>'IS BS CF'!BF$21+'IS BS CF'!BF$36</f>
        <v>-55897.573483333341</v>
      </c>
      <c r="BG2756" s="124">
        <f>'IS BS CF'!BG$21+'IS BS CF'!BG$36</f>
        <v>-55897.573483333341</v>
      </c>
      <c r="BH2756" s="124">
        <f>'IS BS CF'!BH$21+'IS BS CF'!BH$36</f>
        <v>-55897.573483333341</v>
      </c>
      <c r="BI2756" s="124">
        <f>'IS BS CF'!BI$21+'IS BS CF'!BI$36</f>
        <v>-55897.573483333341</v>
      </c>
      <c r="BJ2756" s="124">
        <f>'IS BS CF'!BJ$21+'IS BS CF'!BJ$36</f>
        <v>-55897.573483333341</v>
      </c>
      <c r="BK2756" s="124">
        <f>'IS BS CF'!BK$21+'IS BS CF'!BK$36</f>
        <v>-55897.573483333341</v>
      </c>
      <c r="BL2756" s="124">
        <f>'IS BS CF'!BL$21+'IS BS CF'!BL$36</f>
        <v>-55897.573483333341</v>
      </c>
      <c r="BM2756" s="124">
        <f>'IS BS CF'!BM$21+'IS BS CF'!BM$36</f>
        <v>-55897.573483333341</v>
      </c>
      <c r="BN2756" s="124">
        <f>'IS BS CF'!BN$21+'IS BS CF'!BN$36</f>
        <v>-55897.573483333341</v>
      </c>
      <c r="BO2756" s="124">
        <f>'IS BS CF'!BO$21+'IS BS CF'!BO$36</f>
        <v>-57838.285490833339</v>
      </c>
      <c r="BP2756" s="124">
        <f>'IS BS CF'!BP$21+'IS BS CF'!BP$36</f>
        <v>-57838.285490833339</v>
      </c>
      <c r="BQ2756" s="124">
        <f>'IS BS CF'!BQ$21+'IS BS CF'!BQ$36</f>
        <v>-57838.285490833339</v>
      </c>
      <c r="BR2756" s="124">
        <f>'IS BS CF'!BR$21+'IS BS CF'!BR$36</f>
        <v>-57838.285490833339</v>
      </c>
      <c r="BS2756" s="124">
        <f>'IS BS CF'!BS$21+'IS BS CF'!BS$36</f>
        <v>-57838.285490833339</v>
      </c>
      <c r="BT2756" s="124">
        <f>'IS BS CF'!BT$21+'IS BS CF'!BT$36</f>
        <v>-57838.285490833339</v>
      </c>
      <c r="BU2756" s="124">
        <f>'IS BS CF'!BU$21+'IS BS CF'!BU$36</f>
        <v>-57838.285490833339</v>
      </c>
      <c r="BV2756" s="124">
        <f>'IS BS CF'!BV$21+'IS BS CF'!BV$36</f>
        <v>-57838.285490833339</v>
      </c>
      <c r="BW2756" s="124">
        <f>'IS BS CF'!BW$21+'IS BS CF'!BW$36</f>
        <v>-57838.285490833339</v>
      </c>
      <c r="BX2756" s="124">
        <f>'IS BS CF'!BX$21+'IS BS CF'!BX$36</f>
        <v>-57838.285490833339</v>
      </c>
      <c r="BY2756" s="124">
        <f>'IS BS CF'!BY$21+'IS BS CF'!BY$36</f>
        <v>-57838.285490833339</v>
      </c>
      <c r="BZ2756" s="124">
        <f>'IS BS CF'!BZ$21+'IS BS CF'!BZ$36</f>
        <v>-57838.285490833339</v>
      </c>
      <c r="CA2756" s="124">
        <f>'IS BS CF'!CA$21+'IS BS CF'!CA$36</f>
        <v>-59876.033098708343</v>
      </c>
      <c r="CB2756" s="124">
        <f>'IS BS CF'!CB$21+'IS BS CF'!CB$36</f>
        <v>-59876.033098708343</v>
      </c>
      <c r="CC2756" s="124">
        <f>'IS BS CF'!CC$21+'IS BS CF'!CC$36</f>
        <v>-59876.033098708343</v>
      </c>
      <c r="CD2756" s="124">
        <f>'IS BS CF'!CD$21+'IS BS CF'!CD$36</f>
        <v>-59876.033098708343</v>
      </c>
      <c r="CE2756" s="124">
        <f>'IS BS CF'!CE$21+'IS BS CF'!CE$36</f>
        <v>-59876.033098708343</v>
      </c>
      <c r="CF2756" s="124">
        <f>'IS BS CF'!CF$21+'IS BS CF'!CF$36</f>
        <v>-59876.033098708343</v>
      </c>
      <c r="CG2756" s="124">
        <f>'IS BS CF'!CG$21+'IS BS CF'!CG$36</f>
        <v>-59876.033098708343</v>
      </c>
      <c r="CH2756" s="124">
        <f>'IS BS CF'!CH$21+'IS BS CF'!CH$36</f>
        <v>-59876.033098708343</v>
      </c>
      <c r="CI2756" s="124">
        <f>'IS BS CF'!CI$21+'IS BS CF'!CI$36</f>
        <v>-59876.033098708343</v>
      </c>
      <c r="CJ2756" s="124">
        <f>'IS BS CF'!CJ$21+'IS BS CF'!CJ$36</f>
        <v>-59876.033098708343</v>
      </c>
      <c r="CK2756" s="124">
        <f>'IS BS CF'!CK$21+'IS BS CF'!CK$36</f>
        <v>-59876.033098708343</v>
      </c>
      <c r="CL2756" s="124">
        <f>'IS BS CF'!CL$21+'IS BS CF'!CL$36</f>
        <v>-59876.033098708343</v>
      </c>
      <c r="CN2756" s="73"/>
      <c r="CO2756" s="124" t="e">
        <f>#REF!</f>
        <v>#REF!</v>
      </c>
      <c r="CP2756" s="124" t="e">
        <f>#REF!</f>
        <v>#REF!</v>
      </c>
      <c r="CQ2756" s="124" t="e">
        <f>#REF!</f>
        <v>#REF!</v>
      </c>
      <c r="CR2756" s="124" t="e">
        <f>#REF!</f>
        <v>#REF!</v>
      </c>
      <c r="CS2756" s="124" t="e">
        <f>#REF!</f>
        <v>#REF!</v>
      </c>
      <c r="CT2756" s="124" t="e">
        <f>#REF!</f>
        <v>#REF!</v>
      </c>
      <c r="CU2756" s="124" t="e">
        <f>#REF!</f>
        <v>#REF!</v>
      </c>
      <c r="CV2756" s="124" t="e">
        <f>#REF!</f>
        <v>#REF!</v>
      </c>
      <c r="CW2756" s="124" t="e">
        <f>#REF!</f>
        <v>#REF!</v>
      </c>
      <c r="CX2756" s="124" t="e">
        <f>#REF!</f>
        <v>#REF!</v>
      </c>
      <c r="CY2756" s="124" t="e">
        <f>#REF!</f>
        <v>#REF!</v>
      </c>
      <c r="CZ2756" s="124" t="e">
        <f>#REF!</f>
        <v>#REF!</v>
      </c>
      <c r="DA2756" s="124" t="e">
        <f>#REF!</f>
        <v>#REF!</v>
      </c>
      <c r="DB2756" s="124" t="e">
        <f>#REF!</f>
        <v>#REF!</v>
      </c>
      <c r="DC2756" s="124" t="e">
        <f>#REF!</f>
        <v>#REF!</v>
      </c>
      <c r="DD2756" s="124" t="e">
        <f>#REF!</f>
        <v>#REF!</v>
      </c>
      <c r="DE2756" s="124" t="e">
        <f>#REF!</f>
        <v>#REF!</v>
      </c>
      <c r="DF2756" s="124" t="e">
        <f>#REF!</f>
        <v>#REF!</v>
      </c>
      <c r="DG2756" s="124" t="e">
        <f>#REF!</f>
        <v>#REF!</v>
      </c>
      <c r="DH2756" s="124" t="e">
        <f>#REF!</f>
        <v>#REF!</v>
      </c>
      <c r="DI2756" s="124" t="e">
        <f>#REF!</f>
        <v>#REF!</v>
      </c>
      <c r="DJ2756" s="124" t="e">
        <f>#REF!</f>
        <v>#REF!</v>
      </c>
      <c r="DK2756" s="124" t="e">
        <f>#REF!</f>
        <v>#REF!</v>
      </c>
      <c r="DL2756" s="124" t="e">
        <f>#REF!</f>
        <v>#REF!</v>
      </c>
    </row>
    <row r="2757" spans="1:116" x14ac:dyDescent="0.4">
      <c r="A2757" s="31"/>
      <c r="B2757" t="str">
        <f t="shared" si="5243"/>
        <v>2757 WCPP-IS</v>
      </c>
      <c r="D2757" t="s">
        <v>523</v>
      </c>
      <c r="E2757" s="8" t="str">
        <f t="shared" si="5242"/>
        <v>2757 WCPP-IS</v>
      </c>
      <c r="G2757" s="67"/>
      <c r="H2757" s="31"/>
      <c r="I2757" s="73"/>
      <c r="J2757" s="73"/>
      <c r="K2757" s="31"/>
      <c r="L2757" s="31"/>
      <c r="M2757" s="31"/>
      <c r="N2757" s="31"/>
      <c r="O2757" s="31"/>
      <c r="P2757" s="31"/>
      <c r="R2757" s="67"/>
      <c r="S2757" s="67"/>
      <c r="T2757" s="67"/>
      <c r="U2757" s="67"/>
      <c r="V2757" s="67"/>
      <c r="W2757" s="67"/>
      <c r="X2757" s="67"/>
      <c r="Y2757" s="67"/>
      <c r="Z2757" s="67"/>
      <c r="AA2757" s="67"/>
      <c r="AB2757" s="67"/>
      <c r="AC2757" s="67"/>
      <c r="AD2757" s="67"/>
      <c r="AE2757" s="67"/>
      <c r="AF2757" s="67"/>
      <c r="AG2757" s="67"/>
      <c r="AH2757" s="67"/>
      <c r="AI2757" s="67"/>
      <c r="AJ2757" s="67"/>
      <c r="AK2757" s="67"/>
      <c r="AL2757" s="67"/>
      <c r="AM2757" s="67"/>
      <c r="AN2757" s="67"/>
      <c r="AO2757" s="67"/>
      <c r="AP2757" s="67"/>
      <c r="AQ2757" s="67"/>
      <c r="AR2757" s="67"/>
      <c r="AS2757" s="67"/>
      <c r="AT2757" s="67"/>
      <c r="AU2757" s="67"/>
      <c r="AV2757" s="67"/>
      <c r="AW2757" s="67"/>
      <c r="AX2757" s="67"/>
      <c r="AY2757" s="67"/>
      <c r="AZ2757" s="67"/>
      <c r="BA2757" s="67"/>
      <c r="BB2757" s="67"/>
      <c r="BC2757" s="67"/>
      <c r="BD2757" s="67"/>
      <c r="BE2757" s="67"/>
      <c r="BF2757" s="67"/>
      <c r="BG2757" s="67"/>
      <c r="BH2757" s="67"/>
      <c r="BI2757" s="67"/>
      <c r="BJ2757" s="67"/>
      <c r="BK2757" s="67"/>
      <c r="BL2757" s="67"/>
      <c r="BM2757" s="67"/>
      <c r="BN2757" s="67"/>
      <c r="BO2757" s="67"/>
      <c r="BP2757" s="67"/>
      <c r="BQ2757" s="67"/>
      <c r="BR2757" s="67"/>
      <c r="BS2757" s="67"/>
      <c r="BT2757" s="67"/>
      <c r="BU2757" s="67"/>
      <c r="BV2757" s="67"/>
      <c r="BW2757" s="67"/>
      <c r="BX2757" s="67"/>
      <c r="BY2757" s="67"/>
      <c r="BZ2757" s="67"/>
      <c r="CA2757" s="67"/>
      <c r="CB2757" s="67"/>
      <c r="CC2757" s="67"/>
      <c r="CD2757" s="67"/>
      <c r="CE2757" s="67"/>
      <c r="CF2757" s="67"/>
      <c r="CG2757" s="67"/>
      <c r="CH2757" s="67"/>
      <c r="CI2757" s="67"/>
      <c r="CJ2757" s="67"/>
      <c r="CK2757" s="67"/>
      <c r="CL2757" s="67"/>
      <c r="CN2757" s="73"/>
      <c r="CO2757" s="67"/>
      <c r="CP2757" s="67"/>
      <c r="CQ2757" s="67"/>
      <c r="CR2757" s="67"/>
      <c r="CS2757" s="67"/>
      <c r="CT2757" s="67"/>
      <c r="CU2757" s="67"/>
      <c r="CV2757" s="67"/>
      <c r="CW2757" s="67"/>
      <c r="CX2757" s="67"/>
      <c r="CY2757" s="67"/>
      <c r="CZ2757" s="67"/>
      <c r="DA2757" s="67"/>
      <c r="DB2757" s="67"/>
      <c r="DC2757" s="67"/>
      <c r="DD2757" s="67"/>
      <c r="DE2757" s="67"/>
      <c r="DF2757" s="67"/>
      <c r="DG2757" s="67"/>
      <c r="DH2757" s="67"/>
      <c r="DI2757" s="67"/>
      <c r="DJ2757" s="67"/>
      <c r="DK2757" s="67"/>
      <c r="DL2757" s="67"/>
    </row>
    <row r="2758" spans="1:116" x14ac:dyDescent="0.4">
      <c r="B2758" t="str">
        <f t="shared" si="5243"/>
        <v>2758 WCPP-IS</v>
      </c>
      <c r="D2758" t="s">
        <v>523</v>
      </c>
      <c r="E2758" s="8" t="str">
        <f t="shared" si="5242"/>
        <v>2758 WCPP-IS</v>
      </c>
      <c r="G2758" s="129" t="str">
        <f>G2760&amp;":"</f>
        <v>Unearned revenue:</v>
      </c>
      <c r="I2758"/>
      <c r="J2758"/>
      <c r="R2758"/>
      <c r="S2758"/>
      <c r="T2758"/>
      <c r="U2758"/>
      <c r="V2758"/>
      <c r="W2758"/>
      <c r="X2758"/>
      <c r="Y2758"/>
      <c r="Z2758"/>
      <c r="AA2758"/>
      <c r="AB2758"/>
      <c r="AC2758"/>
      <c r="AD2758"/>
      <c r="AE2758"/>
      <c r="AF2758"/>
      <c r="AG2758"/>
      <c r="AH2758"/>
      <c r="AI2758"/>
      <c r="AJ2758"/>
      <c r="AK2758"/>
      <c r="AL2758"/>
      <c r="AM2758"/>
      <c r="AN2758"/>
      <c r="AO2758"/>
      <c r="AP2758"/>
      <c r="AQ2758"/>
      <c r="AR2758"/>
      <c r="AS2758"/>
      <c r="AT2758"/>
      <c r="AU2758"/>
      <c r="AV2758"/>
      <c r="AW2758"/>
      <c r="AX2758"/>
      <c r="AY2758"/>
      <c r="AZ2758"/>
      <c r="BA2758"/>
      <c r="BB2758"/>
      <c r="BC2758"/>
      <c r="BD2758"/>
      <c r="BE2758"/>
      <c r="BF2758"/>
      <c r="BG2758"/>
      <c r="BH2758"/>
      <c r="BI2758"/>
      <c r="BJ2758"/>
      <c r="BK2758"/>
      <c r="BL2758"/>
      <c r="BM2758"/>
      <c r="BN2758"/>
      <c r="BO2758"/>
      <c r="BP2758"/>
      <c r="BQ2758"/>
      <c r="BR2758"/>
      <c r="BS2758"/>
      <c r="BT2758"/>
      <c r="BU2758"/>
      <c r="BV2758"/>
      <c r="BW2758"/>
      <c r="BX2758"/>
      <c r="BY2758"/>
      <c r="BZ2758"/>
      <c r="CA2758"/>
      <c r="CB2758"/>
      <c r="CC2758"/>
      <c r="CD2758"/>
      <c r="CE2758"/>
      <c r="CF2758"/>
      <c r="CG2758"/>
      <c r="CH2758"/>
      <c r="CI2758"/>
      <c r="CJ2758"/>
      <c r="CK2758"/>
      <c r="CL2758"/>
      <c r="CN2758"/>
    </row>
    <row r="2759" spans="1:116" x14ac:dyDescent="0.4">
      <c r="B2759" t="str">
        <f t="shared" si="5243"/>
        <v>2759 WCPP-IS</v>
      </c>
      <c r="D2759" t="s">
        <v>523</v>
      </c>
      <c r="E2759" s="8" t="str">
        <f t="shared" si="5242"/>
        <v>2759 WCPP-IS</v>
      </c>
      <c r="G2759" s="145" t="s">
        <v>403</v>
      </c>
      <c r="H2759" s="12"/>
      <c r="I2759" s="60"/>
      <c r="J2759" s="60"/>
      <c r="K2759" s="17">
        <v>30</v>
      </c>
      <c r="L2759" s="17">
        <v>5</v>
      </c>
      <c r="M2759" s="17">
        <v>5</v>
      </c>
      <c r="N2759" s="17">
        <v>5</v>
      </c>
      <c r="O2759" s="17">
        <v>5</v>
      </c>
      <c r="P2759" s="17">
        <v>5</v>
      </c>
      <c r="R2759" s="15"/>
      <c r="S2759" s="15" cm="1">
        <f t="array" ref="S2759">INDEX($K:$P,ROW(),MATCH(S$3,$K$2:$P$2,0))</f>
        <v>30</v>
      </c>
      <c r="T2759" s="15" cm="1">
        <f t="array" ref="T2759">INDEX($K:$P,ROW(),MATCH(T$3,$K$2:$P$2,0))</f>
        <v>30</v>
      </c>
      <c r="U2759" s="15" cm="1">
        <f t="array" ref="U2759">INDEX($K:$P,ROW(),MATCH(U$3,$K$2:$P$2,0))</f>
        <v>30</v>
      </c>
      <c r="V2759" s="15" cm="1">
        <f t="array" ref="V2759">INDEX($K:$P,ROW(),MATCH(V$3,$K$2:$P$2,0))</f>
        <v>30</v>
      </c>
      <c r="W2759" s="15" cm="1">
        <f t="array" ref="W2759">INDEX($K:$P,ROW(),MATCH(W$3,$K$2:$P$2,0))</f>
        <v>30</v>
      </c>
      <c r="X2759" s="15" cm="1">
        <f t="array" ref="X2759">INDEX($K:$P,ROW(),MATCH(X$3,$K$2:$P$2,0))</f>
        <v>30</v>
      </c>
      <c r="Y2759" s="15" cm="1">
        <f t="array" ref="Y2759">INDEX($K:$P,ROW(),MATCH(Y$3,$K$2:$P$2,0))</f>
        <v>30</v>
      </c>
      <c r="Z2759" s="15" cm="1">
        <f t="array" ref="Z2759">INDEX($K:$P,ROW(),MATCH(Z$3,$K$2:$P$2,0))</f>
        <v>30</v>
      </c>
      <c r="AA2759" s="15" cm="1">
        <f t="array" ref="AA2759">INDEX($K:$P,ROW(),MATCH(AA$3,$K$2:$P$2,0))</f>
        <v>30</v>
      </c>
      <c r="AB2759" s="15" cm="1">
        <f t="array" ref="AB2759">INDEX($K:$P,ROW(),MATCH(AB$3,$K$2:$P$2,0))</f>
        <v>30</v>
      </c>
      <c r="AC2759" s="15" cm="1">
        <f t="array" ref="AC2759">INDEX($K:$P,ROW(),MATCH(AC$3,$K$2:$P$2,0))</f>
        <v>30</v>
      </c>
      <c r="AD2759" s="15" cm="1">
        <f t="array" ref="AD2759">INDEX($K:$P,ROW(),MATCH(AD$3,$K$2:$P$2,0))</f>
        <v>30</v>
      </c>
      <c r="AE2759" s="15" cm="1">
        <f t="array" ref="AE2759">INDEX($K:$P,ROW(),MATCH(AE$3,$K$2:$P$2,0))</f>
        <v>5</v>
      </c>
      <c r="AF2759" s="15" cm="1">
        <f t="array" ref="AF2759">INDEX($K:$P,ROW(),MATCH(AF$3,$K$2:$P$2,0))</f>
        <v>5</v>
      </c>
      <c r="AG2759" s="15" cm="1">
        <f t="array" ref="AG2759">INDEX($K:$P,ROW(),MATCH(AG$3,$K$2:$P$2,0))</f>
        <v>5</v>
      </c>
      <c r="AH2759" s="15" cm="1">
        <f t="array" ref="AH2759">INDEX($K:$P,ROW(),MATCH(AH$3,$K$2:$P$2,0))</f>
        <v>5</v>
      </c>
      <c r="AI2759" s="15" cm="1">
        <f t="array" ref="AI2759">INDEX($K:$P,ROW(),MATCH(AI$3,$K$2:$P$2,0))</f>
        <v>5</v>
      </c>
      <c r="AJ2759" s="15" cm="1">
        <f t="array" ref="AJ2759">INDEX($K:$P,ROW(),MATCH(AJ$3,$K$2:$P$2,0))</f>
        <v>5</v>
      </c>
      <c r="AK2759" s="15" cm="1">
        <f t="array" ref="AK2759">INDEX($K:$P,ROW(),MATCH(AK$3,$K$2:$P$2,0))</f>
        <v>5</v>
      </c>
      <c r="AL2759" s="15" cm="1">
        <f t="array" ref="AL2759">INDEX($K:$P,ROW(),MATCH(AL$3,$K$2:$P$2,0))</f>
        <v>5</v>
      </c>
      <c r="AM2759" s="15" cm="1">
        <f t="array" ref="AM2759">INDEX($K:$P,ROW(),MATCH(AM$3,$K$2:$P$2,0))</f>
        <v>5</v>
      </c>
      <c r="AN2759" s="15" cm="1">
        <f t="array" ref="AN2759">INDEX($K:$P,ROW(),MATCH(AN$3,$K$2:$P$2,0))</f>
        <v>5</v>
      </c>
      <c r="AO2759" s="15" cm="1">
        <f t="array" ref="AO2759">INDEX($K:$P,ROW(),MATCH(AO$3,$K$2:$P$2,0))</f>
        <v>5</v>
      </c>
      <c r="AP2759" s="15" cm="1">
        <f t="array" ref="AP2759">INDEX($K:$P,ROW(),MATCH(AP$3,$K$2:$P$2,0))</f>
        <v>5</v>
      </c>
      <c r="AQ2759" s="15" cm="1">
        <f t="array" ref="AQ2759">INDEX($K:$P,ROW(),MATCH(AQ$3,$K$2:$P$2,0))</f>
        <v>5</v>
      </c>
      <c r="AR2759" s="15" cm="1">
        <f t="array" ref="AR2759">INDEX($K:$P,ROW(),MATCH(AR$3,$K$2:$P$2,0))</f>
        <v>5</v>
      </c>
      <c r="AS2759" s="15" cm="1">
        <f t="array" ref="AS2759">INDEX($K:$P,ROW(),MATCH(AS$3,$K$2:$P$2,0))</f>
        <v>5</v>
      </c>
      <c r="AT2759" s="15" cm="1">
        <f t="array" ref="AT2759">INDEX($K:$P,ROW(),MATCH(AT$3,$K$2:$P$2,0))</f>
        <v>5</v>
      </c>
      <c r="AU2759" s="15" cm="1">
        <f t="array" ref="AU2759">INDEX($K:$P,ROW(),MATCH(AU$3,$K$2:$P$2,0))</f>
        <v>5</v>
      </c>
      <c r="AV2759" s="15" cm="1">
        <f t="array" ref="AV2759">INDEX($K:$P,ROW(),MATCH(AV$3,$K$2:$P$2,0))</f>
        <v>5</v>
      </c>
      <c r="AW2759" s="15" cm="1">
        <f t="array" ref="AW2759">INDEX($K:$P,ROW(),MATCH(AW$3,$K$2:$P$2,0))</f>
        <v>5</v>
      </c>
      <c r="AX2759" s="15" cm="1">
        <f t="array" ref="AX2759">INDEX($K:$P,ROW(),MATCH(AX$3,$K$2:$P$2,0))</f>
        <v>5</v>
      </c>
      <c r="AY2759" s="15" cm="1">
        <f t="array" ref="AY2759">INDEX($K:$P,ROW(),MATCH(AY$3,$K$2:$P$2,0))</f>
        <v>5</v>
      </c>
      <c r="AZ2759" s="15" cm="1">
        <f t="array" ref="AZ2759">INDEX($K:$P,ROW(),MATCH(AZ$3,$K$2:$P$2,0))</f>
        <v>5</v>
      </c>
      <c r="BA2759" s="15" cm="1">
        <f t="array" ref="BA2759">INDEX($K:$P,ROW(),MATCH(BA$3,$K$2:$P$2,0))</f>
        <v>5</v>
      </c>
      <c r="BB2759" s="15" cm="1">
        <f t="array" ref="BB2759">INDEX($K:$P,ROW(),MATCH(BB$3,$K$2:$P$2,0))</f>
        <v>5</v>
      </c>
      <c r="BC2759" s="15" cm="1">
        <f t="array" ref="BC2759">INDEX($K:$P,ROW(),MATCH(BC$3,$K$2:$P$2,0))</f>
        <v>5</v>
      </c>
      <c r="BD2759" s="15" cm="1">
        <f t="array" ref="BD2759">INDEX($K:$P,ROW(),MATCH(BD$3,$K$2:$P$2,0))</f>
        <v>5</v>
      </c>
      <c r="BE2759" s="15" cm="1">
        <f t="array" ref="BE2759">INDEX($K:$P,ROW(),MATCH(BE$3,$K$2:$P$2,0))</f>
        <v>5</v>
      </c>
      <c r="BF2759" s="15" cm="1">
        <f t="array" ref="BF2759">INDEX($K:$P,ROW(),MATCH(BF$3,$K$2:$P$2,0))</f>
        <v>5</v>
      </c>
      <c r="BG2759" s="15" cm="1">
        <f t="array" ref="BG2759">INDEX($K:$P,ROW(),MATCH(BG$3,$K$2:$P$2,0))</f>
        <v>5</v>
      </c>
      <c r="BH2759" s="15" cm="1">
        <f t="array" ref="BH2759">INDEX($K:$P,ROW(),MATCH(BH$3,$K$2:$P$2,0))</f>
        <v>5</v>
      </c>
      <c r="BI2759" s="15" cm="1">
        <f t="array" ref="BI2759">INDEX($K:$P,ROW(),MATCH(BI$3,$K$2:$P$2,0))</f>
        <v>5</v>
      </c>
      <c r="BJ2759" s="15" cm="1">
        <f t="array" ref="BJ2759">INDEX($K:$P,ROW(),MATCH(BJ$3,$K$2:$P$2,0))</f>
        <v>5</v>
      </c>
      <c r="BK2759" s="15" cm="1">
        <f t="array" ref="BK2759">INDEX($K:$P,ROW(),MATCH(BK$3,$K$2:$P$2,0))</f>
        <v>5</v>
      </c>
      <c r="BL2759" s="15" cm="1">
        <f t="array" ref="BL2759">INDEX($K:$P,ROW(),MATCH(BL$3,$K$2:$P$2,0))</f>
        <v>5</v>
      </c>
      <c r="BM2759" s="15" cm="1">
        <f t="array" ref="BM2759">INDEX($K:$P,ROW(),MATCH(BM$3,$K$2:$P$2,0))</f>
        <v>5</v>
      </c>
      <c r="BN2759" s="15" cm="1">
        <f t="array" ref="BN2759">INDEX($K:$P,ROW(),MATCH(BN$3,$K$2:$P$2,0))</f>
        <v>5</v>
      </c>
      <c r="BO2759" s="15" cm="1">
        <f t="array" ref="BO2759">INDEX($K:$P,ROW(),MATCH(BO$3,$K$2:$P$2,0))</f>
        <v>5</v>
      </c>
      <c r="BP2759" s="15" cm="1">
        <f t="array" ref="BP2759">INDEX($K:$P,ROW(),MATCH(BP$3,$K$2:$P$2,0))</f>
        <v>5</v>
      </c>
      <c r="BQ2759" s="15" cm="1">
        <f t="array" ref="BQ2759">INDEX($K:$P,ROW(),MATCH(BQ$3,$K$2:$P$2,0))</f>
        <v>5</v>
      </c>
      <c r="BR2759" s="15" cm="1">
        <f t="array" ref="BR2759">INDEX($K:$P,ROW(),MATCH(BR$3,$K$2:$P$2,0))</f>
        <v>5</v>
      </c>
      <c r="BS2759" s="15" cm="1">
        <f t="array" ref="BS2759">INDEX($K:$P,ROW(),MATCH(BS$3,$K$2:$P$2,0))</f>
        <v>5</v>
      </c>
      <c r="BT2759" s="15" cm="1">
        <f t="array" ref="BT2759">INDEX($K:$P,ROW(),MATCH(BT$3,$K$2:$P$2,0))</f>
        <v>5</v>
      </c>
      <c r="BU2759" s="15" cm="1">
        <f t="array" ref="BU2759">INDEX($K:$P,ROW(),MATCH(BU$3,$K$2:$P$2,0))</f>
        <v>5</v>
      </c>
      <c r="BV2759" s="15" cm="1">
        <f t="array" ref="BV2759">INDEX($K:$P,ROW(),MATCH(BV$3,$K$2:$P$2,0))</f>
        <v>5</v>
      </c>
      <c r="BW2759" s="15" cm="1">
        <f t="array" ref="BW2759">INDEX($K:$P,ROW(),MATCH(BW$3,$K$2:$P$2,0))</f>
        <v>5</v>
      </c>
      <c r="BX2759" s="15" cm="1">
        <f t="array" ref="BX2759">INDEX($K:$P,ROW(),MATCH(BX$3,$K$2:$P$2,0))</f>
        <v>5</v>
      </c>
      <c r="BY2759" s="15" cm="1">
        <f t="array" ref="BY2759">INDEX($K:$P,ROW(),MATCH(BY$3,$K$2:$P$2,0))</f>
        <v>5</v>
      </c>
      <c r="BZ2759" s="15" cm="1">
        <f t="array" ref="BZ2759">INDEX($K:$P,ROW(),MATCH(BZ$3,$K$2:$P$2,0))</f>
        <v>5</v>
      </c>
      <c r="CA2759" s="15" cm="1">
        <f t="array" ref="CA2759">INDEX($K:$P,ROW(),MATCH(CA$3,$K$2:$P$2,0))</f>
        <v>5</v>
      </c>
      <c r="CB2759" s="15" cm="1">
        <f t="array" ref="CB2759">INDEX($K:$P,ROW(),MATCH(CB$3,$K$2:$P$2,0))</f>
        <v>5</v>
      </c>
      <c r="CC2759" s="15" cm="1">
        <f t="array" ref="CC2759">INDEX($K:$P,ROW(),MATCH(CC$3,$K$2:$P$2,0))</f>
        <v>5</v>
      </c>
      <c r="CD2759" s="15" cm="1">
        <f t="array" ref="CD2759">INDEX($K:$P,ROW(),MATCH(CD$3,$K$2:$P$2,0))</f>
        <v>5</v>
      </c>
      <c r="CE2759" s="15" cm="1">
        <f t="array" ref="CE2759">INDEX($K:$P,ROW(),MATCH(CE$3,$K$2:$P$2,0))</f>
        <v>5</v>
      </c>
      <c r="CF2759" s="15" cm="1">
        <f t="array" ref="CF2759">INDEX($K:$P,ROW(),MATCH(CF$3,$K$2:$P$2,0))</f>
        <v>5</v>
      </c>
      <c r="CG2759" s="15" cm="1">
        <f t="array" ref="CG2759">INDEX($K:$P,ROW(),MATCH(CG$3,$K$2:$P$2,0))</f>
        <v>5</v>
      </c>
      <c r="CH2759" s="15" cm="1">
        <f t="array" ref="CH2759">INDEX($K:$P,ROW(),MATCH(CH$3,$K$2:$P$2,0))</f>
        <v>5</v>
      </c>
      <c r="CI2759" s="15" cm="1">
        <f t="array" ref="CI2759">INDEX($K:$P,ROW(),MATCH(CI$3,$K$2:$P$2,0))</f>
        <v>5</v>
      </c>
      <c r="CJ2759" s="15" cm="1">
        <f t="array" ref="CJ2759">INDEX($K:$P,ROW(),MATCH(CJ$3,$K$2:$P$2,0))</f>
        <v>5</v>
      </c>
      <c r="CK2759" s="15" cm="1">
        <f t="array" ref="CK2759">INDEX($K:$P,ROW(),MATCH(CK$3,$K$2:$P$2,0))</f>
        <v>5</v>
      </c>
      <c r="CL2759" s="15" cm="1">
        <f t="array" ref="CL2759">INDEX($K:$P,ROW(),MATCH(CL$3,$K$2:$P$2,0))</f>
        <v>5</v>
      </c>
      <c r="CN2759"/>
      <c r="CO2759" s="15" t="e" cm="1">
        <f t="array" ref="CO2759">INDEX($K:$P,ROW(),MATCH(CO$3,$K$2:$P$2,0))</f>
        <v>#N/A</v>
      </c>
      <c r="CP2759" s="15" t="e" cm="1">
        <f t="array" ref="CP2759">INDEX($K:$P,ROW(),MATCH(CP$3,$K$2:$P$2,0))</f>
        <v>#N/A</v>
      </c>
      <c r="CQ2759" s="15" t="e" cm="1">
        <f t="array" ref="CQ2759">INDEX($K:$P,ROW(),MATCH(CQ$3,$K$2:$P$2,0))</f>
        <v>#N/A</v>
      </c>
      <c r="CR2759" s="15" t="e" cm="1">
        <f t="array" ref="CR2759">INDEX($K:$P,ROW(),MATCH(CR$3,$K$2:$P$2,0))</f>
        <v>#N/A</v>
      </c>
      <c r="CS2759" s="15" t="e" cm="1">
        <f t="array" ref="CS2759">INDEX($K:$P,ROW(),MATCH(CS$3,$K$2:$P$2,0))</f>
        <v>#N/A</v>
      </c>
      <c r="CT2759" s="15" t="e" cm="1">
        <f t="array" ref="CT2759">INDEX($K:$P,ROW(),MATCH(CT$3,$K$2:$P$2,0))</f>
        <v>#N/A</v>
      </c>
      <c r="CU2759" s="15" t="e" cm="1">
        <f t="array" ref="CU2759">INDEX($K:$P,ROW(),MATCH(CU$3,$K$2:$P$2,0))</f>
        <v>#N/A</v>
      </c>
      <c r="CV2759" s="15" t="e" cm="1">
        <f t="array" ref="CV2759">INDEX($K:$P,ROW(),MATCH(CV$3,$K$2:$P$2,0))</f>
        <v>#N/A</v>
      </c>
      <c r="CW2759" s="15" t="e" cm="1">
        <f t="array" ref="CW2759">INDEX($K:$P,ROW(),MATCH(CW$3,$K$2:$P$2,0))</f>
        <v>#N/A</v>
      </c>
      <c r="CX2759" s="15" t="e" cm="1">
        <f t="array" ref="CX2759">INDEX($K:$P,ROW(),MATCH(CX$3,$K$2:$P$2,0))</f>
        <v>#N/A</v>
      </c>
      <c r="CY2759" s="15" t="e" cm="1">
        <f t="array" ref="CY2759">INDEX($K:$P,ROW(),MATCH(CY$3,$K$2:$P$2,0))</f>
        <v>#N/A</v>
      </c>
      <c r="CZ2759" s="15" t="e" cm="1">
        <f t="array" ref="CZ2759">INDEX($K:$P,ROW(),MATCH(CZ$3,$K$2:$P$2,0))</f>
        <v>#N/A</v>
      </c>
      <c r="DA2759" s="15" t="e" cm="1">
        <f t="array" ref="DA2759">INDEX($K:$P,ROW(),MATCH(DA$3,$K$2:$P$2,0))</f>
        <v>#N/A</v>
      </c>
      <c r="DB2759" s="15" t="e" cm="1">
        <f t="array" ref="DB2759">INDEX($K:$P,ROW(),MATCH(DB$3,$K$2:$P$2,0))</f>
        <v>#N/A</v>
      </c>
      <c r="DC2759" s="15" t="e" cm="1">
        <f t="array" ref="DC2759">INDEX($K:$P,ROW(),MATCH(DC$3,$K$2:$P$2,0))</f>
        <v>#N/A</v>
      </c>
      <c r="DD2759" s="15" t="e" cm="1">
        <f t="array" ref="DD2759">INDEX($K:$P,ROW(),MATCH(DD$3,$K$2:$P$2,0))</f>
        <v>#N/A</v>
      </c>
      <c r="DE2759" s="15" t="e" cm="1">
        <f t="array" ref="DE2759">INDEX($K:$P,ROW(),MATCH(DE$3,$K$2:$P$2,0))</f>
        <v>#N/A</v>
      </c>
      <c r="DF2759" s="15" t="e" cm="1">
        <f t="array" ref="DF2759">INDEX($K:$P,ROW(),MATCH(DF$3,$K$2:$P$2,0))</f>
        <v>#N/A</v>
      </c>
      <c r="DG2759" s="15" t="e" cm="1">
        <f t="array" ref="DG2759">INDEX($K:$P,ROW(),MATCH(DG$3,$K$2:$P$2,0))</f>
        <v>#N/A</v>
      </c>
      <c r="DH2759" s="15" t="e" cm="1">
        <f t="array" ref="DH2759">INDEX($K:$P,ROW(),MATCH(DH$3,$K$2:$P$2,0))</f>
        <v>#N/A</v>
      </c>
      <c r="DI2759" s="15" t="e" cm="1">
        <f t="array" ref="DI2759">INDEX($K:$P,ROW(),MATCH(DI$3,$K$2:$P$2,0))</f>
        <v>#N/A</v>
      </c>
      <c r="DJ2759" s="15" t="e" cm="1">
        <f t="array" ref="DJ2759">INDEX($K:$P,ROW(),MATCH(DJ$3,$K$2:$P$2,0))</f>
        <v>#N/A</v>
      </c>
      <c r="DK2759" s="15" t="e" cm="1">
        <f t="array" ref="DK2759">INDEX($K:$P,ROW(),MATCH(DK$3,$K$2:$P$2,0))</f>
        <v>#N/A</v>
      </c>
      <c r="DL2759" s="15" t="e" cm="1">
        <f t="array" ref="DL2759">INDEX($K:$P,ROW(),MATCH(DL$3,$K$2:$P$2,0))</f>
        <v>#N/A</v>
      </c>
    </row>
    <row r="2760" spans="1:116" x14ac:dyDescent="0.4">
      <c r="B2760" t="str">
        <f t="shared" si="5243"/>
        <v>2760 WCPP-IS</v>
      </c>
      <c r="C2760" t="s">
        <v>224</v>
      </c>
      <c r="D2760" t="s">
        <v>523</v>
      </c>
      <c r="E2760" s="8" t="str">
        <f t="shared" si="5242"/>
        <v>2760 WCPP-IS</v>
      </c>
      <c r="G2760" s="126" t="s">
        <v>43</v>
      </c>
      <c r="H2760" s="27"/>
      <c r="I2760" s="78"/>
      <c r="J2760" s="78"/>
      <c r="K2760" s="118">
        <f t="shared" ref="K2760:P2760" si="5244">SUMIF($4:$4,K$2,2760:2760)</f>
        <v>42279.200000000004</v>
      </c>
      <c r="L2760" s="118">
        <f t="shared" si="5244"/>
        <v>8714.8322222222232</v>
      </c>
      <c r="M2760" s="118">
        <f t="shared" si="5244"/>
        <v>9008.2127222222225</v>
      </c>
      <c r="N2760" s="118">
        <f t="shared" si="5244"/>
        <v>9316.2622472222229</v>
      </c>
      <c r="O2760" s="118">
        <f t="shared" si="5244"/>
        <v>9639.7142484722226</v>
      </c>
      <c r="P2760" s="118">
        <f t="shared" si="5244"/>
        <v>9979.3388497847227</v>
      </c>
      <c r="R2760" s="118"/>
      <c r="S2760" s="118">
        <f t="shared" ref="S2760:CD2760" si="5245">MIN(S2759/30*-S2756,R2760-S2756)</f>
        <v>42279.200000000004</v>
      </c>
      <c r="T2760" s="118">
        <f t="shared" si="5245"/>
        <v>42279.200000000004</v>
      </c>
      <c r="U2760" s="118">
        <f t="shared" si="5245"/>
        <v>42279.200000000004</v>
      </c>
      <c r="V2760" s="118">
        <f t="shared" si="5245"/>
        <v>42279.200000000004</v>
      </c>
      <c r="W2760" s="118">
        <f t="shared" si="5245"/>
        <v>42279.200000000004</v>
      </c>
      <c r="X2760" s="118">
        <f t="shared" si="5245"/>
        <v>42279.200000000004</v>
      </c>
      <c r="Y2760" s="118">
        <f t="shared" si="5245"/>
        <v>42279.200000000004</v>
      </c>
      <c r="Z2760" s="118">
        <f t="shared" si="5245"/>
        <v>42279.200000000004</v>
      </c>
      <c r="AA2760" s="118">
        <f t="shared" si="5245"/>
        <v>42279.200000000004</v>
      </c>
      <c r="AB2760" s="118">
        <f t="shared" si="5245"/>
        <v>42279.200000000004</v>
      </c>
      <c r="AC2760" s="118">
        <f t="shared" si="5245"/>
        <v>42279.200000000004</v>
      </c>
      <c r="AD2760" s="118">
        <f t="shared" si="5245"/>
        <v>42279.200000000004</v>
      </c>
      <c r="AE2760" s="118">
        <f t="shared" si="5245"/>
        <v>8714.8322222222232</v>
      </c>
      <c r="AF2760" s="118">
        <f t="shared" si="5245"/>
        <v>8714.8322222222232</v>
      </c>
      <c r="AG2760" s="118">
        <f t="shared" si="5245"/>
        <v>8714.8322222222232</v>
      </c>
      <c r="AH2760" s="118">
        <f t="shared" si="5245"/>
        <v>8714.8322222222232</v>
      </c>
      <c r="AI2760" s="118">
        <f t="shared" si="5245"/>
        <v>8714.8322222222232</v>
      </c>
      <c r="AJ2760" s="118">
        <f t="shared" si="5245"/>
        <v>8714.8322222222232</v>
      </c>
      <c r="AK2760" s="118">
        <f t="shared" si="5245"/>
        <v>8714.8322222222232</v>
      </c>
      <c r="AL2760" s="118">
        <f t="shared" si="5245"/>
        <v>8714.8322222222232</v>
      </c>
      <c r="AM2760" s="118">
        <f t="shared" si="5245"/>
        <v>8714.8322222222232</v>
      </c>
      <c r="AN2760" s="118">
        <f t="shared" si="5245"/>
        <v>8714.8322222222232</v>
      </c>
      <c r="AO2760" s="118">
        <f t="shared" si="5245"/>
        <v>8714.8322222222232</v>
      </c>
      <c r="AP2760" s="118">
        <f t="shared" si="5245"/>
        <v>8714.8322222222232</v>
      </c>
      <c r="AQ2760" s="118">
        <f t="shared" si="5245"/>
        <v>9008.2127222222225</v>
      </c>
      <c r="AR2760" s="118">
        <f t="shared" si="5245"/>
        <v>9008.2127222222225</v>
      </c>
      <c r="AS2760" s="118">
        <f t="shared" si="5245"/>
        <v>9008.2127222222225</v>
      </c>
      <c r="AT2760" s="118">
        <f t="shared" si="5245"/>
        <v>9008.2127222222225</v>
      </c>
      <c r="AU2760" s="118">
        <f t="shared" si="5245"/>
        <v>9008.2127222222225</v>
      </c>
      <c r="AV2760" s="118">
        <f t="shared" si="5245"/>
        <v>9008.2127222222225</v>
      </c>
      <c r="AW2760" s="118">
        <f t="shared" si="5245"/>
        <v>9008.2127222222225</v>
      </c>
      <c r="AX2760" s="118">
        <f t="shared" si="5245"/>
        <v>9008.2127222222225</v>
      </c>
      <c r="AY2760" s="118">
        <f t="shared" si="5245"/>
        <v>9008.2127222222225</v>
      </c>
      <c r="AZ2760" s="118">
        <f t="shared" si="5245"/>
        <v>9008.2127222222225</v>
      </c>
      <c r="BA2760" s="118">
        <f t="shared" si="5245"/>
        <v>9008.2127222222225</v>
      </c>
      <c r="BB2760" s="118">
        <f t="shared" si="5245"/>
        <v>9008.2127222222225</v>
      </c>
      <c r="BC2760" s="118">
        <f t="shared" si="5245"/>
        <v>9316.2622472222229</v>
      </c>
      <c r="BD2760" s="118">
        <f t="shared" si="5245"/>
        <v>9316.2622472222229</v>
      </c>
      <c r="BE2760" s="118">
        <f t="shared" si="5245"/>
        <v>9316.2622472222229</v>
      </c>
      <c r="BF2760" s="118">
        <f t="shared" si="5245"/>
        <v>9316.2622472222229</v>
      </c>
      <c r="BG2760" s="118">
        <f t="shared" si="5245"/>
        <v>9316.2622472222229</v>
      </c>
      <c r="BH2760" s="118">
        <f t="shared" si="5245"/>
        <v>9316.2622472222229</v>
      </c>
      <c r="BI2760" s="118">
        <f t="shared" si="5245"/>
        <v>9316.2622472222229</v>
      </c>
      <c r="BJ2760" s="118">
        <f t="shared" si="5245"/>
        <v>9316.2622472222229</v>
      </c>
      <c r="BK2760" s="118">
        <f t="shared" si="5245"/>
        <v>9316.2622472222229</v>
      </c>
      <c r="BL2760" s="118">
        <f t="shared" si="5245"/>
        <v>9316.2622472222229</v>
      </c>
      <c r="BM2760" s="118">
        <f t="shared" si="5245"/>
        <v>9316.2622472222229</v>
      </c>
      <c r="BN2760" s="118">
        <f t="shared" si="5245"/>
        <v>9316.2622472222229</v>
      </c>
      <c r="BO2760" s="118">
        <f t="shared" si="5245"/>
        <v>9639.7142484722226</v>
      </c>
      <c r="BP2760" s="118">
        <f t="shared" si="5245"/>
        <v>9639.7142484722226</v>
      </c>
      <c r="BQ2760" s="118">
        <f t="shared" si="5245"/>
        <v>9639.7142484722226</v>
      </c>
      <c r="BR2760" s="118">
        <f t="shared" si="5245"/>
        <v>9639.7142484722226</v>
      </c>
      <c r="BS2760" s="118">
        <f t="shared" si="5245"/>
        <v>9639.7142484722226</v>
      </c>
      <c r="BT2760" s="118">
        <f t="shared" si="5245"/>
        <v>9639.7142484722226</v>
      </c>
      <c r="BU2760" s="118">
        <f t="shared" si="5245"/>
        <v>9639.7142484722226</v>
      </c>
      <c r="BV2760" s="118">
        <f t="shared" si="5245"/>
        <v>9639.7142484722226</v>
      </c>
      <c r="BW2760" s="118">
        <f t="shared" si="5245"/>
        <v>9639.7142484722226</v>
      </c>
      <c r="BX2760" s="118">
        <f t="shared" si="5245"/>
        <v>9639.7142484722226</v>
      </c>
      <c r="BY2760" s="118">
        <f t="shared" si="5245"/>
        <v>9639.7142484722226</v>
      </c>
      <c r="BZ2760" s="118">
        <f t="shared" si="5245"/>
        <v>9639.7142484722226</v>
      </c>
      <c r="CA2760" s="118">
        <f t="shared" si="5245"/>
        <v>9979.3388497847227</v>
      </c>
      <c r="CB2760" s="118">
        <f t="shared" si="5245"/>
        <v>9979.3388497847227</v>
      </c>
      <c r="CC2760" s="118">
        <f t="shared" si="5245"/>
        <v>9979.3388497847227</v>
      </c>
      <c r="CD2760" s="118">
        <f t="shared" si="5245"/>
        <v>9979.3388497847227</v>
      </c>
      <c r="CE2760" s="118">
        <f t="shared" ref="CE2760:CK2760" si="5246">MIN(CE2759/30*-CE2756,CD2760-CE2756)</f>
        <v>9979.3388497847227</v>
      </c>
      <c r="CF2760" s="118">
        <f t="shared" si="5246"/>
        <v>9979.3388497847227</v>
      </c>
      <c r="CG2760" s="118">
        <f t="shared" si="5246"/>
        <v>9979.3388497847227</v>
      </c>
      <c r="CH2760" s="118">
        <f t="shared" si="5246"/>
        <v>9979.3388497847227</v>
      </c>
      <c r="CI2760" s="118">
        <f t="shared" si="5246"/>
        <v>9979.3388497847227</v>
      </c>
      <c r="CJ2760" s="118">
        <f t="shared" si="5246"/>
        <v>9979.3388497847227</v>
      </c>
      <c r="CK2760" s="118">
        <f t="shared" si="5246"/>
        <v>9979.3388497847227</v>
      </c>
      <c r="CL2760" s="118">
        <f>MIN(CL2759/30*-CL2756,CK2760-CL2756)</f>
        <v>9979.3388497847227</v>
      </c>
      <c r="CN2760"/>
      <c r="CO2760" s="118" t="e">
        <f>MIN(CO2759/90*-CO2756,CN2760-CO2756)</f>
        <v>#N/A</v>
      </c>
      <c r="CP2760" s="118" t="e">
        <f t="shared" ref="CP2760:DL2760" si="5247">MIN(CP2759/90*-CP2756,CO2760-CP2756)</f>
        <v>#N/A</v>
      </c>
      <c r="CQ2760" s="118" t="e">
        <f t="shared" si="5247"/>
        <v>#N/A</v>
      </c>
      <c r="CR2760" s="118" t="e">
        <f t="shared" si="5247"/>
        <v>#N/A</v>
      </c>
      <c r="CS2760" s="118" t="e">
        <f t="shared" si="5247"/>
        <v>#N/A</v>
      </c>
      <c r="CT2760" s="118" t="e">
        <f t="shared" si="5247"/>
        <v>#N/A</v>
      </c>
      <c r="CU2760" s="118" t="e">
        <f t="shared" si="5247"/>
        <v>#N/A</v>
      </c>
      <c r="CV2760" s="118" t="e">
        <f t="shared" si="5247"/>
        <v>#N/A</v>
      </c>
      <c r="CW2760" s="118" t="e">
        <f t="shared" si="5247"/>
        <v>#N/A</v>
      </c>
      <c r="CX2760" s="118" t="e">
        <f t="shared" si="5247"/>
        <v>#N/A</v>
      </c>
      <c r="CY2760" s="118" t="e">
        <f t="shared" si="5247"/>
        <v>#N/A</v>
      </c>
      <c r="CZ2760" s="118" t="e">
        <f t="shared" si="5247"/>
        <v>#N/A</v>
      </c>
      <c r="DA2760" s="118" t="e">
        <f t="shared" si="5247"/>
        <v>#N/A</v>
      </c>
      <c r="DB2760" s="118" t="e">
        <f t="shared" si="5247"/>
        <v>#N/A</v>
      </c>
      <c r="DC2760" s="118" t="e">
        <f t="shared" si="5247"/>
        <v>#N/A</v>
      </c>
      <c r="DD2760" s="118" t="e">
        <f t="shared" si="5247"/>
        <v>#N/A</v>
      </c>
      <c r="DE2760" s="118" t="e">
        <f t="shared" si="5247"/>
        <v>#N/A</v>
      </c>
      <c r="DF2760" s="118" t="e">
        <f t="shared" si="5247"/>
        <v>#N/A</v>
      </c>
      <c r="DG2760" s="118" t="e">
        <f t="shared" si="5247"/>
        <v>#N/A</v>
      </c>
      <c r="DH2760" s="118" t="e">
        <f t="shared" si="5247"/>
        <v>#N/A</v>
      </c>
      <c r="DI2760" s="118" t="e">
        <f t="shared" si="5247"/>
        <v>#N/A</v>
      </c>
      <c r="DJ2760" s="118" t="e">
        <f t="shared" si="5247"/>
        <v>#N/A</v>
      </c>
      <c r="DK2760" s="118" t="e">
        <f t="shared" si="5247"/>
        <v>#N/A</v>
      </c>
      <c r="DL2760" s="118" t="e">
        <f t="shared" si="5247"/>
        <v>#N/A</v>
      </c>
    </row>
    <row r="2761" spans="1:116" x14ac:dyDescent="0.4">
      <c r="B2761" t="str">
        <f t="shared" si="5243"/>
        <v>2761 WCPP-IS</v>
      </c>
      <c r="D2761" t="s">
        <v>523</v>
      </c>
      <c r="E2761" s="8" t="str">
        <f t="shared" si="5242"/>
        <v>2761 WCPP-IS</v>
      </c>
      <c r="G2761" s="126"/>
      <c r="H2761" s="27"/>
      <c r="I2761" s="78"/>
      <c r="J2761" s="78"/>
      <c r="K2761" s="33"/>
      <c r="L2761" s="33"/>
      <c r="M2761" s="33"/>
      <c r="N2761" s="33"/>
      <c r="O2761" s="33"/>
      <c r="P2761" s="33"/>
      <c r="R2761" s="33"/>
      <c r="S2761" s="33"/>
      <c r="T2761" s="33"/>
      <c r="U2761" s="33"/>
      <c r="V2761" s="33"/>
      <c r="W2761" s="33"/>
      <c r="X2761" s="33"/>
      <c r="Y2761" s="33"/>
      <c r="Z2761" s="33"/>
      <c r="AA2761" s="33"/>
      <c r="AB2761" s="33"/>
      <c r="AC2761" s="33"/>
      <c r="AD2761" s="33"/>
      <c r="AE2761" s="33"/>
      <c r="AF2761" s="33"/>
      <c r="AG2761" s="33"/>
      <c r="AH2761" s="33"/>
      <c r="AI2761" s="33"/>
      <c r="AJ2761" s="33"/>
      <c r="AK2761" s="33"/>
      <c r="AL2761" s="33"/>
      <c r="AM2761" s="33"/>
      <c r="AN2761" s="33"/>
      <c r="AO2761" s="33"/>
      <c r="AP2761" s="33"/>
      <c r="AQ2761" s="33"/>
      <c r="AR2761" s="33"/>
      <c r="AS2761" s="33"/>
      <c r="AT2761" s="33"/>
      <c r="AU2761" s="33"/>
      <c r="AV2761" s="33"/>
      <c r="AW2761" s="33"/>
      <c r="AX2761" s="33"/>
      <c r="AY2761" s="33"/>
      <c r="AZ2761" s="33"/>
      <c r="BA2761" s="33"/>
      <c r="BB2761" s="33"/>
      <c r="BC2761" s="33"/>
      <c r="BD2761" s="33"/>
      <c r="BE2761" s="33"/>
      <c r="BF2761" s="33"/>
      <c r="BG2761" s="33"/>
      <c r="BH2761" s="33"/>
      <c r="BI2761" s="33"/>
      <c r="BJ2761" s="33"/>
      <c r="BK2761" s="33"/>
      <c r="BL2761" s="33"/>
      <c r="BM2761" s="33"/>
      <c r="BN2761" s="33"/>
      <c r="BO2761" s="33"/>
      <c r="BP2761" s="33"/>
      <c r="BQ2761" s="33"/>
      <c r="BR2761" s="33"/>
      <c r="BS2761" s="33"/>
      <c r="BT2761" s="33"/>
      <c r="BU2761" s="33"/>
      <c r="BV2761" s="33"/>
      <c r="BW2761" s="33"/>
      <c r="BX2761" s="33"/>
      <c r="BY2761" s="33"/>
      <c r="BZ2761" s="33"/>
      <c r="CA2761" s="33"/>
      <c r="CB2761" s="33"/>
      <c r="CC2761" s="33"/>
      <c r="CD2761" s="33"/>
      <c r="CE2761" s="33"/>
      <c r="CF2761" s="33"/>
      <c r="CG2761" s="33"/>
      <c r="CH2761" s="33"/>
      <c r="CI2761" s="33"/>
      <c r="CJ2761" s="33"/>
      <c r="CK2761" s="33"/>
      <c r="CL2761" s="33"/>
      <c r="CN2761"/>
      <c r="CO2761" s="33"/>
      <c r="CP2761" s="33"/>
      <c r="CQ2761" s="33"/>
      <c r="CR2761" s="33"/>
      <c r="CS2761" s="33"/>
      <c r="CT2761" s="33"/>
      <c r="CU2761" s="33"/>
      <c r="CV2761" s="33"/>
      <c r="CW2761" s="33"/>
      <c r="CX2761" s="33"/>
      <c r="CY2761" s="33"/>
      <c r="CZ2761" s="33"/>
      <c r="DA2761" s="33"/>
      <c r="DB2761" s="33"/>
      <c r="DC2761" s="33"/>
      <c r="DD2761" s="33"/>
      <c r="DE2761" s="33"/>
      <c r="DF2761" s="33"/>
      <c r="DG2761" s="33"/>
      <c r="DH2761" s="33"/>
      <c r="DI2761" s="33"/>
      <c r="DJ2761" s="33"/>
      <c r="DK2761" s="33"/>
      <c r="DL2761" s="33"/>
    </row>
    <row r="2762" spans="1:116" x14ac:dyDescent="0.4">
      <c r="B2762" t="str">
        <f t="shared" si="5243"/>
        <v>2762 WCPP-IS</v>
      </c>
      <c r="C2762" t="s">
        <v>234</v>
      </c>
      <c r="D2762" t="s">
        <v>523</v>
      </c>
      <c r="E2762" s="8" t="str">
        <f t="shared" si="5242"/>
        <v>2762 WCPP-IS</v>
      </c>
      <c r="G2762" s="126" t="str">
        <f>"Change in "&amp;G2760</f>
        <v>Change in Unearned revenue</v>
      </c>
      <c r="K2762" s="33">
        <f t="shared" ref="K2762:P2762" si="5248">SUMIF($3:$3,K$2,2762:2762)</f>
        <v>-42279.200000000004</v>
      </c>
      <c r="L2762" s="33">
        <f t="shared" si="5248"/>
        <v>33564.367777777778</v>
      </c>
      <c r="M2762" s="33">
        <f t="shared" si="5248"/>
        <v>-293.3804999999993</v>
      </c>
      <c r="N2762" s="33">
        <f t="shared" si="5248"/>
        <v>-308.04952500000036</v>
      </c>
      <c r="O2762" s="33">
        <f t="shared" si="5248"/>
        <v>-323.45200124999974</v>
      </c>
      <c r="P2762" s="33">
        <f t="shared" si="5248"/>
        <v>-339.62460131250009</v>
      </c>
      <c r="R2762" s="33"/>
      <c r="S2762" s="33">
        <f>R2760-S2760</f>
        <v>-42279.200000000004</v>
      </c>
      <c r="T2762" s="33">
        <f t="shared" ref="T2762:CE2762" si="5249">S2760-T2760</f>
        <v>0</v>
      </c>
      <c r="U2762" s="33">
        <f t="shared" si="5249"/>
        <v>0</v>
      </c>
      <c r="V2762" s="33">
        <f t="shared" si="5249"/>
        <v>0</v>
      </c>
      <c r="W2762" s="33">
        <f t="shared" si="5249"/>
        <v>0</v>
      </c>
      <c r="X2762" s="33">
        <f t="shared" si="5249"/>
        <v>0</v>
      </c>
      <c r="Y2762" s="33">
        <f t="shared" si="5249"/>
        <v>0</v>
      </c>
      <c r="Z2762" s="33">
        <f t="shared" si="5249"/>
        <v>0</v>
      </c>
      <c r="AA2762" s="33">
        <f t="shared" si="5249"/>
        <v>0</v>
      </c>
      <c r="AB2762" s="33">
        <f t="shared" si="5249"/>
        <v>0</v>
      </c>
      <c r="AC2762" s="33">
        <f t="shared" si="5249"/>
        <v>0</v>
      </c>
      <c r="AD2762" s="33">
        <f t="shared" si="5249"/>
        <v>0</v>
      </c>
      <c r="AE2762" s="33">
        <f t="shared" si="5249"/>
        <v>33564.367777777778</v>
      </c>
      <c r="AF2762" s="33">
        <f t="shared" si="5249"/>
        <v>0</v>
      </c>
      <c r="AG2762" s="33">
        <f t="shared" si="5249"/>
        <v>0</v>
      </c>
      <c r="AH2762" s="33">
        <f t="shared" si="5249"/>
        <v>0</v>
      </c>
      <c r="AI2762" s="33">
        <f t="shared" si="5249"/>
        <v>0</v>
      </c>
      <c r="AJ2762" s="33">
        <f t="shared" si="5249"/>
        <v>0</v>
      </c>
      <c r="AK2762" s="33">
        <f t="shared" si="5249"/>
        <v>0</v>
      </c>
      <c r="AL2762" s="33">
        <f t="shared" si="5249"/>
        <v>0</v>
      </c>
      <c r="AM2762" s="33">
        <f t="shared" si="5249"/>
        <v>0</v>
      </c>
      <c r="AN2762" s="33">
        <f t="shared" si="5249"/>
        <v>0</v>
      </c>
      <c r="AO2762" s="33">
        <f t="shared" si="5249"/>
        <v>0</v>
      </c>
      <c r="AP2762" s="33">
        <f t="shared" si="5249"/>
        <v>0</v>
      </c>
      <c r="AQ2762" s="33">
        <f t="shared" si="5249"/>
        <v>-293.3804999999993</v>
      </c>
      <c r="AR2762" s="33">
        <f t="shared" si="5249"/>
        <v>0</v>
      </c>
      <c r="AS2762" s="33">
        <f t="shared" si="5249"/>
        <v>0</v>
      </c>
      <c r="AT2762" s="33">
        <f t="shared" si="5249"/>
        <v>0</v>
      </c>
      <c r="AU2762" s="33">
        <f t="shared" si="5249"/>
        <v>0</v>
      </c>
      <c r="AV2762" s="33">
        <f t="shared" si="5249"/>
        <v>0</v>
      </c>
      <c r="AW2762" s="33">
        <f t="shared" si="5249"/>
        <v>0</v>
      </c>
      <c r="AX2762" s="33">
        <f t="shared" si="5249"/>
        <v>0</v>
      </c>
      <c r="AY2762" s="33">
        <f t="shared" si="5249"/>
        <v>0</v>
      </c>
      <c r="AZ2762" s="33">
        <f t="shared" si="5249"/>
        <v>0</v>
      </c>
      <c r="BA2762" s="33">
        <f t="shared" si="5249"/>
        <v>0</v>
      </c>
      <c r="BB2762" s="33">
        <f t="shared" si="5249"/>
        <v>0</v>
      </c>
      <c r="BC2762" s="33">
        <f t="shared" si="5249"/>
        <v>-308.04952500000036</v>
      </c>
      <c r="BD2762" s="33">
        <f t="shared" si="5249"/>
        <v>0</v>
      </c>
      <c r="BE2762" s="33">
        <f t="shared" si="5249"/>
        <v>0</v>
      </c>
      <c r="BF2762" s="33">
        <f t="shared" si="5249"/>
        <v>0</v>
      </c>
      <c r="BG2762" s="33">
        <f t="shared" si="5249"/>
        <v>0</v>
      </c>
      <c r="BH2762" s="33">
        <f t="shared" si="5249"/>
        <v>0</v>
      </c>
      <c r="BI2762" s="33">
        <f t="shared" si="5249"/>
        <v>0</v>
      </c>
      <c r="BJ2762" s="33">
        <f t="shared" si="5249"/>
        <v>0</v>
      </c>
      <c r="BK2762" s="33">
        <f t="shared" si="5249"/>
        <v>0</v>
      </c>
      <c r="BL2762" s="33">
        <f t="shared" si="5249"/>
        <v>0</v>
      </c>
      <c r="BM2762" s="33">
        <f t="shared" si="5249"/>
        <v>0</v>
      </c>
      <c r="BN2762" s="33">
        <f t="shared" si="5249"/>
        <v>0</v>
      </c>
      <c r="BO2762" s="33">
        <f t="shared" si="5249"/>
        <v>-323.45200124999974</v>
      </c>
      <c r="BP2762" s="33">
        <f t="shared" si="5249"/>
        <v>0</v>
      </c>
      <c r="BQ2762" s="33">
        <f t="shared" si="5249"/>
        <v>0</v>
      </c>
      <c r="BR2762" s="33">
        <f t="shared" si="5249"/>
        <v>0</v>
      </c>
      <c r="BS2762" s="33">
        <f t="shared" si="5249"/>
        <v>0</v>
      </c>
      <c r="BT2762" s="33">
        <f t="shared" si="5249"/>
        <v>0</v>
      </c>
      <c r="BU2762" s="33">
        <f t="shared" si="5249"/>
        <v>0</v>
      </c>
      <c r="BV2762" s="33">
        <f t="shared" si="5249"/>
        <v>0</v>
      </c>
      <c r="BW2762" s="33">
        <f t="shared" si="5249"/>
        <v>0</v>
      </c>
      <c r="BX2762" s="33">
        <f t="shared" si="5249"/>
        <v>0</v>
      </c>
      <c r="BY2762" s="33">
        <f t="shared" si="5249"/>
        <v>0</v>
      </c>
      <c r="BZ2762" s="33">
        <f t="shared" si="5249"/>
        <v>0</v>
      </c>
      <c r="CA2762" s="33">
        <f t="shared" si="5249"/>
        <v>-339.62460131250009</v>
      </c>
      <c r="CB2762" s="33">
        <f t="shared" si="5249"/>
        <v>0</v>
      </c>
      <c r="CC2762" s="33">
        <f t="shared" si="5249"/>
        <v>0</v>
      </c>
      <c r="CD2762" s="33">
        <f t="shared" si="5249"/>
        <v>0</v>
      </c>
      <c r="CE2762" s="33">
        <f t="shared" si="5249"/>
        <v>0</v>
      </c>
      <c r="CF2762" s="33">
        <f t="shared" ref="CF2762:CL2762" si="5250">CE2760-CF2760</f>
        <v>0</v>
      </c>
      <c r="CG2762" s="33">
        <f t="shared" si="5250"/>
        <v>0</v>
      </c>
      <c r="CH2762" s="33">
        <f t="shared" si="5250"/>
        <v>0</v>
      </c>
      <c r="CI2762" s="33">
        <f t="shared" si="5250"/>
        <v>0</v>
      </c>
      <c r="CJ2762" s="33">
        <f t="shared" si="5250"/>
        <v>0</v>
      </c>
      <c r="CK2762" s="33">
        <f t="shared" si="5250"/>
        <v>0</v>
      </c>
      <c r="CL2762" s="33">
        <f t="shared" si="5250"/>
        <v>0</v>
      </c>
      <c r="CO2762" s="33" t="e">
        <f t="shared" ref="CO2762" si="5251">CO2760-CN2760</f>
        <v>#N/A</v>
      </c>
      <c r="CP2762" s="33" t="e">
        <f t="shared" ref="CP2762" si="5252">CP2760-CO2760</f>
        <v>#N/A</v>
      </c>
      <c r="CQ2762" s="33" t="e">
        <f t="shared" ref="CQ2762" si="5253">CQ2760-CP2760</f>
        <v>#N/A</v>
      </c>
      <c r="CR2762" s="33" t="e">
        <f t="shared" ref="CR2762" si="5254">CR2760-CQ2760</f>
        <v>#N/A</v>
      </c>
      <c r="CS2762" s="33" t="e">
        <f t="shared" ref="CS2762" si="5255">CS2760-CR2760</f>
        <v>#N/A</v>
      </c>
      <c r="CT2762" s="33" t="e">
        <f t="shared" ref="CT2762" si="5256">CT2760-CS2760</f>
        <v>#N/A</v>
      </c>
      <c r="CU2762" s="33" t="e">
        <f t="shared" ref="CU2762" si="5257">CU2760-CT2760</f>
        <v>#N/A</v>
      </c>
      <c r="CV2762" s="33" t="e">
        <f t="shared" ref="CV2762" si="5258">CV2760-CU2760</f>
        <v>#N/A</v>
      </c>
      <c r="CW2762" s="33" t="e">
        <f t="shared" ref="CW2762" si="5259">CW2760-CV2760</f>
        <v>#N/A</v>
      </c>
      <c r="CX2762" s="33" t="e">
        <f t="shared" ref="CX2762" si="5260">CX2760-CW2760</f>
        <v>#N/A</v>
      </c>
      <c r="CY2762" s="33" t="e">
        <f t="shared" ref="CY2762" si="5261">CY2760-CX2760</f>
        <v>#N/A</v>
      </c>
      <c r="CZ2762" s="33" t="e">
        <f t="shared" ref="CZ2762" si="5262">CZ2760-CY2760</f>
        <v>#N/A</v>
      </c>
      <c r="DA2762" s="33" t="e">
        <f t="shared" ref="DA2762" si="5263">DA2760-CZ2760</f>
        <v>#N/A</v>
      </c>
      <c r="DB2762" s="33" t="e">
        <f t="shared" ref="DB2762" si="5264">DB2760-DA2760</f>
        <v>#N/A</v>
      </c>
      <c r="DC2762" s="33" t="e">
        <f t="shared" ref="DC2762" si="5265">DC2760-DB2760</f>
        <v>#N/A</v>
      </c>
      <c r="DD2762" s="33" t="e">
        <f t="shared" ref="DD2762" si="5266">DD2760-DC2760</f>
        <v>#N/A</v>
      </c>
      <c r="DE2762" s="33" t="e">
        <f t="shared" ref="DE2762" si="5267">DE2760-DD2760</f>
        <v>#N/A</v>
      </c>
      <c r="DF2762" s="33" t="e">
        <f t="shared" ref="DF2762" si="5268">DF2760-DE2760</f>
        <v>#N/A</v>
      </c>
      <c r="DG2762" s="33" t="e">
        <f t="shared" ref="DG2762" si="5269">DG2760-DF2760</f>
        <v>#N/A</v>
      </c>
      <c r="DH2762" s="33" t="e">
        <f t="shared" ref="DH2762" si="5270">DH2760-DG2760</f>
        <v>#N/A</v>
      </c>
      <c r="DI2762" s="33" t="e">
        <f t="shared" ref="DI2762" si="5271">DI2760-DH2760</f>
        <v>#N/A</v>
      </c>
      <c r="DJ2762" s="33" t="e">
        <f t="shared" ref="DJ2762" si="5272">DJ2760-DI2760</f>
        <v>#N/A</v>
      </c>
      <c r="DK2762" s="33" t="e">
        <f t="shared" ref="DK2762:DL2762" si="5273">DK2760-DJ2760</f>
        <v>#N/A</v>
      </c>
      <c r="DL2762" s="33" t="e">
        <f t="shared" si="5273"/>
        <v>#N/A</v>
      </c>
    </row>
    <row r="2763" spans="1:116" x14ac:dyDescent="0.4">
      <c r="B2763" t="str">
        <f t="shared" si="5243"/>
        <v>2763 WCPP-IS</v>
      </c>
      <c r="D2763" t="s">
        <v>523</v>
      </c>
      <c r="E2763" s="8" t="str">
        <f t="shared" si="5242"/>
        <v>2763 WCPP-IS</v>
      </c>
      <c r="G2763" s="125"/>
      <c r="K2763" s="53"/>
      <c r="L2763" s="53"/>
      <c r="M2763" s="53"/>
      <c r="N2763" s="53"/>
      <c r="O2763" s="53"/>
      <c r="P2763" s="53"/>
      <c r="R2763" s="24"/>
      <c r="S2763" s="24"/>
      <c r="T2763" s="24"/>
      <c r="U2763" s="24"/>
      <c r="V2763" s="24"/>
      <c r="W2763" s="24"/>
      <c r="X2763" s="24"/>
      <c r="Y2763" s="24"/>
      <c r="Z2763" s="24"/>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c r="BC2763" s="24"/>
      <c r="BD2763" s="24"/>
      <c r="BE2763" s="24"/>
      <c r="BF2763" s="24"/>
      <c r="BG2763" s="24"/>
      <c r="BH2763" s="24"/>
      <c r="BI2763" s="24"/>
      <c r="BJ2763" s="24"/>
      <c r="BK2763" s="24"/>
      <c r="BL2763" s="24"/>
      <c r="BM2763" s="24"/>
      <c r="BN2763" s="24"/>
      <c r="BO2763" s="24"/>
      <c r="BP2763" s="24"/>
      <c r="BQ2763" s="24"/>
      <c r="BR2763" s="24"/>
      <c r="BS2763" s="24"/>
      <c r="BT2763" s="24"/>
      <c r="BU2763" s="24"/>
      <c r="BV2763" s="24"/>
      <c r="BW2763" s="24"/>
      <c r="BX2763" s="24"/>
      <c r="BY2763" s="24"/>
      <c r="BZ2763" s="24"/>
      <c r="CA2763" s="24"/>
      <c r="CB2763" s="24"/>
      <c r="CC2763" s="24"/>
      <c r="CD2763" s="24"/>
      <c r="CE2763" s="24"/>
      <c r="CF2763" s="24"/>
      <c r="CG2763" s="24"/>
      <c r="CH2763" s="24"/>
      <c r="CI2763" s="24"/>
      <c r="CJ2763" s="24"/>
      <c r="CK2763" s="24"/>
      <c r="CL2763" s="24"/>
      <c r="CO2763" s="24"/>
      <c r="CP2763" s="24"/>
      <c r="CQ2763" s="24"/>
      <c r="CR2763" s="24"/>
      <c r="CS2763" s="24"/>
      <c r="CT2763" s="24"/>
      <c r="CU2763" s="24"/>
      <c r="CV2763" s="24"/>
      <c r="CW2763" s="24"/>
      <c r="CX2763" s="24"/>
      <c r="CY2763" s="24"/>
      <c r="CZ2763" s="24"/>
      <c r="DA2763" s="24"/>
      <c r="DB2763" s="24"/>
      <c r="DC2763" s="24"/>
      <c r="DD2763" s="24"/>
      <c r="DE2763" s="24"/>
      <c r="DF2763" s="24"/>
      <c r="DG2763" s="24"/>
      <c r="DH2763" s="24"/>
      <c r="DI2763" s="24"/>
      <c r="DJ2763" s="24"/>
      <c r="DK2763" s="24"/>
      <c r="DL2763" s="24"/>
    </row>
    <row r="2764" spans="1:116" x14ac:dyDescent="0.4">
      <c r="B2764" t="s">
        <v>332</v>
      </c>
      <c r="D2764" t="s">
        <v>523</v>
      </c>
      <c r="E2764" s="8" t="str">
        <f t="shared" si="5242"/>
        <v>2764 WCPP-IS</v>
      </c>
      <c r="G2764" s="136" t="str">
        <f>G2738</f>
        <v>(Primary label)</v>
      </c>
      <c r="K2764" s="53"/>
      <c r="L2764" s="53"/>
      <c r="M2764" s="53"/>
      <c r="N2764" s="53"/>
      <c r="O2764" s="53"/>
      <c r="P2764" s="53"/>
      <c r="R2764" s="24"/>
      <c r="S2764" s="24"/>
      <c r="T2764" s="24"/>
      <c r="U2764" s="24"/>
      <c r="V2764" s="24"/>
      <c r="W2764" s="24"/>
      <c r="X2764" s="24"/>
      <c r="Y2764" s="24"/>
      <c r="Z2764" s="24"/>
      <c r="AA2764" s="24"/>
      <c r="AB2764" s="24"/>
      <c r="AC2764" s="24"/>
      <c r="AD2764" s="24"/>
      <c r="AE2764" s="24"/>
      <c r="AF2764" s="24"/>
      <c r="AG2764" s="24"/>
      <c r="AH2764" s="24"/>
      <c r="AI2764" s="24"/>
      <c r="AJ2764" s="24"/>
      <c r="AK2764" s="24"/>
      <c r="AL2764" s="24"/>
      <c r="AM2764" s="24"/>
      <c r="AN2764" s="24"/>
      <c r="AO2764" s="24"/>
      <c r="AP2764" s="24"/>
      <c r="AQ2764" s="24"/>
      <c r="AR2764" s="24"/>
      <c r="AS2764" s="24"/>
      <c r="AT2764" s="24"/>
      <c r="AU2764" s="24"/>
      <c r="AV2764" s="24"/>
      <c r="AW2764" s="24"/>
      <c r="AX2764" s="24"/>
      <c r="AY2764" s="24"/>
      <c r="AZ2764" s="24"/>
      <c r="BA2764" s="24"/>
      <c r="BB2764" s="24"/>
      <c r="BC2764" s="24"/>
      <c r="BD2764" s="24"/>
      <c r="BE2764" s="24"/>
      <c r="BF2764" s="24"/>
      <c r="BG2764" s="24"/>
      <c r="BH2764" s="24"/>
      <c r="BI2764" s="24"/>
      <c r="BJ2764" s="24"/>
      <c r="BK2764" s="24"/>
      <c r="BL2764" s="24"/>
      <c r="BM2764" s="24"/>
      <c r="BN2764" s="24"/>
      <c r="BO2764" s="24"/>
      <c r="BP2764" s="24"/>
      <c r="BQ2764" s="24"/>
      <c r="BR2764" s="24"/>
      <c r="BS2764" s="24"/>
      <c r="BT2764" s="24"/>
      <c r="BU2764" s="24"/>
      <c r="BV2764" s="24"/>
      <c r="BW2764" s="24"/>
      <c r="BX2764" s="24"/>
      <c r="BY2764" s="24"/>
      <c r="BZ2764" s="24"/>
      <c r="CA2764" s="24"/>
      <c r="CB2764" s="24"/>
      <c r="CC2764" s="24"/>
      <c r="CD2764" s="24"/>
      <c r="CE2764" s="24"/>
      <c r="CF2764" s="24"/>
      <c r="CG2764" s="24"/>
      <c r="CH2764" s="24"/>
      <c r="CI2764" s="24"/>
      <c r="CJ2764" s="24"/>
      <c r="CK2764" s="24"/>
      <c r="CL2764" s="24"/>
      <c r="CO2764" s="24"/>
      <c r="CP2764" s="24"/>
      <c r="CQ2764" s="24"/>
      <c r="CR2764" s="24"/>
      <c r="CS2764" s="24"/>
      <c r="CT2764" s="24"/>
      <c r="CU2764" s="24"/>
      <c r="CV2764" s="24"/>
      <c r="CW2764" s="24"/>
      <c r="CX2764" s="24"/>
      <c r="CY2764" s="24"/>
      <c r="CZ2764" s="24"/>
      <c r="DA2764" s="24"/>
      <c r="DB2764" s="24"/>
      <c r="DC2764" s="24"/>
      <c r="DD2764" s="24"/>
      <c r="DE2764" s="24"/>
      <c r="DF2764" s="24"/>
      <c r="DG2764" s="24"/>
      <c r="DH2764" s="24"/>
      <c r="DI2764" s="24"/>
      <c r="DJ2764" s="24"/>
      <c r="DK2764" s="24"/>
      <c r="DL2764" s="24"/>
    </row>
    <row r="2765" spans="1:116" x14ac:dyDescent="0.4">
      <c r="B2765" t="s">
        <v>332</v>
      </c>
      <c r="D2765" t="s">
        <v>523</v>
      </c>
      <c r="E2765" s="8" t="str">
        <f t="shared" si="5242"/>
        <v>2765 WCPP-IS</v>
      </c>
      <c r="G2765" s="136" t="str">
        <f t="shared" ref="G2765:G2771" si="5274">G2739</f>
        <v>primary unit</v>
      </c>
      <c r="K2765" s="53"/>
      <c r="L2765" s="53"/>
      <c r="M2765" s="53"/>
      <c r="N2765" s="53"/>
      <c r="O2765" s="53"/>
      <c r="P2765" s="53"/>
      <c r="R2765" s="24"/>
      <c r="S2765" s="24"/>
      <c r="T2765" s="24"/>
      <c r="U2765" s="24"/>
      <c r="V2765" s="24"/>
      <c r="W2765" s="24"/>
      <c r="X2765" s="24"/>
      <c r="Y2765" s="24"/>
      <c r="Z2765" s="24"/>
      <c r="AA2765" s="24"/>
      <c r="AB2765" s="24"/>
      <c r="AC2765" s="24"/>
      <c r="AD2765" s="24"/>
      <c r="AE2765" s="24"/>
      <c r="AF2765" s="24"/>
      <c r="AG2765" s="24"/>
      <c r="AH2765" s="24"/>
      <c r="AI2765" s="24"/>
      <c r="AJ2765" s="24"/>
      <c r="AK2765" s="24"/>
      <c r="AL2765" s="24"/>
      <c r="AM2765" s="24"/>
      <c r="AN2765" s="24"/>
      <c r="AO2765" s="24"/>
      <c r="AP2765" s="24"/>
      <c r="AQ2765" s="24"/>
      <c r="AR2765" s="24"/>
      <c r="AS2765" s="24"/>
      <c r="AT2765" s="24"/>
      <c r="AU2765" s="24"/>
      <c r="AV2765" s="24"/>
      <c r="AW2765" s="24"/>
      <c r="AX2765" s="24"/>
      <c r="AY2765" s="24"/>
      <c r="AZ2765" s="24"/>
      <c r="BA2765" s="24"/>
      <c r="BB2765" s="24"/>
      <c r="BC2765" s="24"/>
      <c r="BD2765" s="24"/>
      <c r="BE2765" s="24"/>
      <c r="BF2765" s="24"/>
      <c r="BG2765" s="24"/>
      <c r="BH2765" s="24"/>
      <c r="BI2765" s="24"/>
      <c r="BJ2765" s="24"/>
      <c r="BK2765" s="24"/>
      <c r="BL2765" s="24"/>
      <c r="BM2765" s="24"/>
      <c r="BN2765" s="24"/>
      <c r="BO2765" s="24"/>
      <c r="BP2765" s="24"/>
      <c r="BQ2765" s="24"/>
      <c r="BR2765" s="24"/>
      <c r="BS2765" s="24"/>
      <c r="BT2765" s="24"/>
      <c r="BU2765" s="24"/>
      <c r="BV2765" s="24"/>
      <c r="BW2765" s="24"/>
      <c r="BX2765" s="24"/>
      <c r="BY2765" s="24"/>
      <c r="BZ2765" s="24"/>
      <c r="CA2765" s="24"/>
      <c r="CB2765" s="24"/>
      <c r="CC2765" s="24"/>
      <c r="CD2765" s="24"/>
      <c r="CE2765" s="24"/>
      <c r="CF2765" s="24"/>
      <c r="CG2765" s="24"/>
      <c r="CH2765" s="24"/>
      <c r="CI2765" s="24"/>
      <c r="CJ2765" s="24"/>
      <c r="CK2765" s="24"/>
      <c r="CL2765" s="24"/>
      <c r="CO2765" s="24"/>
      <c r="CP2765" s="24"/>
      <c r="CQ2765" s="24"/>
      <c r="CR2765" s="24"/>
      <c r="CS2765" s="24"/>
      <c r="CT2765" s="24"/>
      <c r="CU2765" s="24"/>
      <c r="CV2765" s="24"/>
      <c r="CW2765" s="24"/>
      <c r="CX2765" s="24"/>
      <c r="CY2765" s="24"/>
      <c r="CZ2765" s="24"/>
      <c r="DA2765" s="24"/>
      <c r="DB2765" s="24"/>
      <c r="DC2765" s="24"/>
      <c r="DD2765" s="24"/>
      <c r="DE2765" s="24"/>
      <c r="DF2765" s="24"/>
      <c r="DG2765" s="24"/>
      <c r="DH2765" s="24"/>
      <c r="DI2765" s="24"/>
      <c r="DJ2765" s="24"/>
      <c r="DK2765" s="24"/>
      <c r="DL2765" s="24"/>
    </row>
    <row r="2766" spans="1:116" x14ac:dyDescent="0.4">
      <c r="B2766" t="s">
        <v>332</v>
      </c>
      <c r="D2766" t="s">
        <v>523</v>
      </c>
      <c r="E2766" s="8" t="str">
        <f t="shared" si="5242"/>
        <v>2766 WCPP-IS</v>
      </c>
      <c r="G2766" s="136" t="str">
        <f t="shared" si="5274"/>
        <v>Primary revenue driver</v>
      </c>
      <c r="K2766" s="53"/>
      <c r="L2766" s="53"/>
      <c r="M2766" s="53"/>
      <c r="N2766" s="53"/>
      <c r="O2766" s="53"/>
      <c r="P2766" s="53"/>
      <c r="R2766" s="24"/>
      <c r="S2766" s="179" t="str">
        <f>S2749</f>
        <v>S$16</v>
      </c>
      <c r="T2766" s="179" t="str">
        <f t="shared" ref="T2766:CE2766" si="5275">T2749</f>
        <v>T$16</v>
      </c>
      <c r="U2766" s="179" t="str">
        <f t="shared" si="5275"/>
        <v>U$16</v>
      </c>
      <c r="V2766" s="179" t="str">
        <f t="shared" si="5275"/>
        <v>V$16</v>
      </c>
      <c r="W2766" s="179" t="str">
        <f t="shared" si="5275"/>
        <v>W$16</v>
      </c>
      <c r="X2766" s="179" t="str">
        <f t="shared" si="5275"/>
        <v>X$16</v>
      </c>
      <c r="Y2766" s="179" t="str">
        <f t="shared" si="5275"/>
        <v>Y$16</v>
      </c>
      <c r="Z2766" s="179" t="str">
        <f t="shared" si="5275"/>
        <v>Z$16</v>
      </c>
      <c r="AA2766" s="179" t="str">
        <f t="shared" si="5275"/>
        <v>AA$16</v>
      </c>
      <c r="AB2766" s="179" t="str">
        <f t="shared" si="5275"/>
        <v>AB$16</v>
      </c>
      <c r="AC2766" s="179" t="str">
        <f t="shared" si="5275"/>
        <v>AC$16</v>
      </c>
      <c r="AD2766" s="179" t="str">
        <f t="shared" si="5275"/>
        <v>AD$16</v>
      </c>
      <c r="AE2766" s="179" t="str">
        <f t="shared" si="5275"/>
        <v>AE$16</v>
      </c>
      <c r="AF2766" s="179" t="str">
        <f t="shared" si="5275"/>
        <v>AF$16</v>
      </c>
      <c r="AG2766" s="179" t="str">
        <f t="shared" si="5275"/>
        <v>AG$16</v>
      </c>
      <c r="AH2766" s="179" t="str">
        <f t="shared" si="5275"/>
        <v>AH$16</v>
      </c>
      <c r="AI2766" s="179" t="str">
        <f t="shared" si="5275"/>
        <v>AI$16</v>
      </c>
      <c r="AJ2766" s="179" t="str">
        <f t="shared" si="5275"/>
        <v>AJ$16</v>
      </c>
      <c r="AK2766" s="179" t="str">
        <f t="shared" si="5275"/>
        <v>AK$16</v>
      </c>
      <c r="AL2766" s="179" t="str">
        <f t="shared" si="5275"/>
        <v>AL$16</v>
      </c>
      <c r="AM2766" s="179" t="str">
        <f t="shared" si="5275"/>
        <v>AM$16</v>
      </c>
      <c r="AN2766" s="179" t="str">
        <f t="shared" si="5275"/>
        <v>AN$16</v>
      </c>
      <c r="AO2766" s="179" t="str">
        <f t="shared" si="5275"/>
        <v>AO$16</v>
      </c>
      <c r="AP2766" s="179" t="str">
        <f t="shared" si="5275"/>
        <v>AP$16</v>
      </c>
      <c r="AQ2766" s="179" t="str">
        <f t="shared" si="5275"/>
        <v>AQ$16</v>
      </c>
      <c r="AR2766" s="179" t="str">
        <f t="shared" si="5275"/>
        <v>AR$16</v>
      </c>
      <c r="AS2766" s="179" t="str">
        <f t="shared" si="5275"/>
        <v>AS$16</v>
      </c>
      <c r="AT2766" s="179" t="str">
        <f t="shared" si="5275"/>
        <v>AT$16</v>
      </c>
      <c r="AU2766" s="179" t="str">
        <f t="shared" si="5275"/>
        <v>AU$16</v>
      </c>
      <c r="AV2766" s="179" t="str">
        <f t="shared" si="5275"/>
        <v>AV$16</v>
      </c>
      <c r="AW2766" s="179" t="str">
        <f t="shared" si="5275"/>
        <v>AW$16</v>
      </c>
      <c r="AX2766" s="179" t="str">
        <f t="shared" si="5275"/>
        <v>AX$16</v>
      </c>
      <c r="AY2766" s="179" t="str">
        <f t="shared" si="5275"/>
        <v>AY$16</v>
      </c>
      <c r="AZ2766" s="179" t="str">
        <f t="shared" si="5275"/>
        <v>AZ$16</v>
      </c>
      <c r="BA2766" s="179" t="str">
        <f t="shared" si="5275"/>
        <v>BA$16</v>
      </c>
      <c r="BB2766" s="179" t="str">
        <f t="shared" si="5275"/>
        <v>BB$16</v>
      </c>
      <c r="BC2766" s="179" t="str">
        <f t="shared" si="5275"/>
        <v>BC$16</v>
      </c>
      <c r="BD2766" s="179" t="str">
        <f t="shared" si="5275"/>
        <v>BD$16</v>
      </c>
      <c r="BE2766" s="179" t="str">
        <f t="shared" si="5275"/>
        <v>BE$16</v>
      </c>
      <c r="BF2766" s="179" t="str">
        <f t="shared" si="5275"/>
        <v>BF$16</v>
      </c>
      <c r="BG2766" s="179" t="str">
        <f t="shared" si="5275"/>
        <v>BG$16</v>
      </c>
      <c r="BH2766" s="179" t="str">
        <f t="shared" si="5275"/>
        <v>BH$16</v>
      </c>
      <c r="BI2766" s="179" t="str">
        <f t="shared" si="5275"/>
        <v>BI$16</v>
      </c>
      <c r="BJ2766" s="179" t="str">
        <f t="shared" si="5275"/>
        <v>BJ$16</v>
      </c>
      <c r="BK2766" s="179" t="str">
        <f t="shared" si="5275"/>
        <v>BK$16</v>
      </c>
      <c r="BL2766" s="179" t="str">
        <f t="shared" si="5275"/>
        <v>BL$16</v>
      </c>
      <c r="BM2766" s="179" t="str">
        <f t="shared" si="5275"/>
        <v>BM$16</v>
      </c>
      <c r="BN2766" s="179" t="str">
        <f t="shared" si="5275"/>
        <v>BN$16</v>
      </c>
      <c r="BO2766" s="179" t="str">
        <f t="shared" si="5275"/>
        <v>BO$16</v>
      </c>
      <c r="BP2766" s="179" t="str">
        <f t="shared" si="5275"/>
        <v>BP$16</v>
      </c>
      <c r="BQ2766" s="179" t="str">
        <f t="shared" si="5275"/>
        <v>BQ$16</v>
      </c>
      <c r="BR2766" s="179" t="str">
        <f t="shared" si="5275"/>
        <v>BR$16</v>
      </c>
      <c r="BS2766" s="179" t="str">
        <f t="shared" si="5275"/>
        <v>BS$16</v>
      </c>
      <c r="BT2766" s="179" t="str">
        <f t="shared" si="5275"/>
        <v>BT$16</v>
      </c>
      <c r="BU2766" s="179" t="str">
        <f t="shared" si="5275"/>
        <v>BU$16</v>
      </c>
      <c r="BV2766" s="179" t="str">
        <f t="shared" si="5275"/>
        <v>BV$16</v>
      </c>
      <c r="BW2766" s="179" t="str">
        <f t="shared" si="5275"/>
        <v>BW$16</v>
      </c>
      <c r="BX2766" s="179" t="str">
        <f t="shared" si="5275"/>
        <v>BX$16</v>
      </c>
      <c r="BY2766" s="179" t="str">
        <f t="shared" si="5275"/>
        <v>BY$16</v>
      </c>
      <c r="BZ2766" s="179" t="str">
        <f t="shared" si="5275"/>
        <v>BZ$16</v>
      </c>
      <c r="CA2766" s="179" t="str">
        <f t="shared" si="5275"/>
        <v>CA$16</v>
      </c>
      <c r="CB2766" s="179" t="str">
        <f t="shared" si="5275"/>
        <v>CB$16</v>
      </c>
      <c r="CC2766" s="179" t="str">
        <f t="shared" si="5275"/>
        <v>CC$16</v>
      </c>
      <c r="CD2766" s="179" t="str">
        <f t="shared" si="5275"/>
        <v>CD$16</v>
      </c>
      <c r="CE2766" s="179" t="str">
        <f t="shared" si="5275"/>
        <v>CE$16</v>
      </c>
      <c r="CF2766" s="179" t="str">
        <f t="shared" ref="CF2766:CL2766" si="5276">CF2749</f>
        <v>CF$16</v>
      </c>
      <c r="CG2766" s="179" t="str">
        <f t="shared" si="5276"/>
        <v>CG$16</v>
      </c>
      <c r="CH2766" s="179" t="str">
        <f t="shared" si="5276"/>
        <v>CH$16</v>
      </c>
      <c r="CI2766" s="179" t="str">
        <f t="shared" si="5276"/>
        <v>CI$16</v>
      </c>
      <c r="CJ2766" s="179" t="str">
        <f t="shared" si="5276"/>
        <v>CJ$16</v>
      </c>
      <c r="CK2766" s="179" t="str">
        <f t="shared" si="5276"/>
        <v>CK$16</v>
      </c>
      <c r="CL2766" s="179" t="str">
        <f t="shared" si="5276"/>
        <v>CL$16</v>
      </c>
      <c r="CO2766" s="179" t="e">
        <f t="shared" ref="CO2766:DL2766" ca="1" si="5277">CO1427</f>
        <v>#N/A</v>
      </c>
      <c r="CP2766" s="179" t="e">
        <f t="shared" ca="1" si="5277"/>
        <v>#N/A</v>
      </c>
      <c r="CQ2766" s="179" t="e">
        <f t="shared" ca="1" si="5277"/>
        <v>#N/A</v>
      </c>
      <c r="CR2766" s="179" t="e">
        <f t="shared" ca="1" si="5277"/>
        <v>#N/A</v>
      </c>
      <c r="CS2766" s="179" t="e">
        <f t="shared" ca="1" si="5277"/>
        <v>#N/A</v>
      </c>
      <c r="CT2766" s="179" t="e">
        <f t="shared" ca="1" si="5277"/>
        <v>#N/A</v>
      </c>
      <c r="CU2766" s="179" t="e">
        <f t="shared" ca="1" si="5277"/>
        <v>#N/A</v>
      </c>
      <c r="CV2766" s="179" t="e">
        <f t="shared" ca="1" si="5277"/>
        <v>#N/A</v>
      </c>
      <c r="CW2766" s="179" t="e">
        <f t="shared" ca="1" si="5277"/>
        <v>#N/A</v>
      </c>
      <c r="CX2766" s="179" t="e">
        <f t="shared" ca="1" si="5277"/>
        <v>#N/A</v>
      </c>
      <c r="CY2766" s="179" t="e">
        <f t="shared" ca="1" si="5277"/>
        <v>#N/A</v>
      </c>
      <c r="CZ2766" s="179" t="e">
        <f t="shared" ca="1" si="5277"/>
        <v>#N/A</v>
      </c>
      <c r="DA2766" s="179" t="e">
        <f t="shared" ca="1" si="5277"/>
        <v>#N/A</v>
      </c>
      <c r="DB2766" s="179" t="e">
        <f t="shared" ca="1" si="5277"/>
        <v>#N/A</v>
      </c>
      <c r="DC2766" s="179" t="e">
        <f t="shared" ca="1" si="5277"/>
        <v>#N/A</v>
      </c>
      <c r="DD2766" s="179" t="e">
        <f t="shared" ca="1" si="5277"/>
        <v>#N/A</v>
      </c>
      <c r="DE2766" s="179" t="e">
        <f t="shared" ca="1" si="5277"/>
        <v>#N/A</v>
      </c>
      <c r="DF2766" s="179" t="e">
        <f t="shared" ca="1" si="5277"/>
        <v>#N/A</v>
      </c>
      <c r="DG2766" s="179" t="e">
        <f t="shared" ca="1" si="5277"/>
        <v>#N/A</v>
      </c>
      <c r="DH2766" s="179" t="e">
        <f t="shared" ca="1" si="5277"/>
        <v>#N/A</v>
      </c>
      <c r="DI2766" s="179" t="e">
        <f t="shared" ca="1" si="5277"/>
        <v>#N/A</v>
      </c>
      <c r="DJ2766" s="179" t="e">
        <f t="shared" ca="1" si="5277"/>
        <v>#N/A</v>
      </c>
      <c r="DK2766" s="179" t="e">
        <f t="shared" ca="1" si="5277"/>
        <v>#N/A</v>
      </c>
      <c r="DL2766" s="179" t="e">
        <f t="shared" ca="1" si="5277"/>
        <v>#N/A</v>
      </c>
    </row>
    <row r="2767" spans="1:116" x14ac:dyDescent="0.4">
      <c r="B2767" t="s">
        <v>332</v>
      </c>
      <c r="D2767" t="s">
        <v>523</v>
      </c>
      <c r="E2767" s="8" t="str">
        <f t="shared" si="5242"/>
        <v>2767 WCPP-IS</v>
      </c>
      <c r="G2767" s="136" t="str">
        <f t="shared" si="5274"/>
        <v>Primary volume driver</v>
      </c>
      <c r="H2767" s="56"/>
      <c r="I2767" s="79"/>
      <c r="J2767" s="79"/>
      <c r="K2767" s="15"/>
      <c r="L2767" s="15"/>
      <c r="M2767" s="15"/>
      <c r="N2767" s="15"/>
      <c r="O2767" s="15"/>
      <c r="P2767" s="15"/>
      <c r="R2767" s="15"/>
      <c r="S2767" s="179" t="str">
        <f t="shared" ref="S2767:CD2767" si="5278">S2750</f>
        <v>S$17</v>
      </c>
      <c r="T2767" s="179" t="str">
        <f t="shared" si="5278"/>
        <v>T$17</v>
      </c>
      <c r="U2767" s="179" t="str">
        <f t="shared" si="5278"/>
        <v>U$17</v>
      </c>
      <c r="V2767" s="179" t="str">
        <f t="shared" si="5278"/>
        <v>V$17</v>
      </c>
      <c r="W2767" s="179" t="str">
        <f t="shared" si="5278"/>
        <v>W$17</v>
      </c>
      <c r="X2767" s="179" t="str">
        <f t="shared" si="5278"/>
        <v>X$17</v>
      </c>
      <c r="Y2767" s="179" t="str">
        <f t="shared" si="5278"/>
        <v>Y$17</v>
      </c>
      <c r="Z2767" s="179" t="str">
        <f t="shared" si="5278"/>
        <v>Z$17</v>
      </c>
      <c r="AA2767" s="179" t="str">
        <f t="shared" si="5278"/>
        <v>AA$17</v>
      </c>
      <c r="AB2767" s="179" t="str">
        <f t="shared" si="5278"/>
        <v>AB$17</v>
      </c>
      <c r="AC2767" s="179" t="str">
        <f t="shared" si="5278"/>
        <v>AC$17</v>
      </c>
      <c r="AD2767" s="179" t="str">
        <f t="shared" si="5278"/>
        <v>AD$17</v>
      </c>
      <c r="AE2767" s="179" t="str">
        <f t="shared" si="5278"/>
        <v>AE$17</v>
      </c>
      <c r="AF2767" s="179" t="str">
        <f t="shared" si="5278"/>
        <v>AF$17</v>
      </c>
      <c r="AG2767" s="179" t="str">
        <f t="shared" si="5278"/>
        <v>AG$17</v>
      </c>
      <c r="AH2767" s="179" t="str">
        <f t="shared" si="5278"/>
        <v>AH$17</v>
      </c>
      <c r="AI2767" s="179" t="str">
        <f t="shared" si="5278"/>
        <v>AI$17</v>
      </c>
      <c r="AJ2767" s="179" t="str">
        <f t="shared" si="5278"/>
        <v>AJ$17</v>
      </c>
      <c r="AK2767" s="179" t="str">
        <f t="shared" si="5278"/>
        <v>AK$17</v>
      </c>
      <c r="AL2767" s="179" t="str">
        <f t="shared" si="5278"/>
        <v>AL$17</v>
      </c>
      <c r="AM2767" s="179" t="str">
        <f t="shared" si="5278"/>
        <v>AM$17</v>
      </c>
      <c r="AN2767" s="179" t="str">
        <f t="shared" si="5278"/>
        <v>AN$17</v>
      </c>
      <c r="AO2767" s="179" t="str">
        <f t="shared" si="5278"/>
        <v>AO$17</v>
      </c>
      <c r="AP2767" s="179" t="str">
        <f t="shared" si="5278"/>
        <v>AP$17</v>
      </c>
      <c r="AQ2767" s="179" t="str">
        <f t="shared" si="5278"/>
        <v>AQ$17</v>
      </c>
      <c r="AR2767" s="179" t="str">
        <f t="shared" si="5278"/>
        <v>AR$17</v>
      </c>
      <c r="AS2767" s="179" t="str">
        <f t="shared" si="5278"/>
        <v>AS$17</v>
      </c>
      <c r="AT2767" s="179" t="str">
        <f t="shared" si="5278"/>
        <v>AT$17</v>
      </c>
      <c r="AU2767" s="179" t="str">
        <f t="shared" si="5278"/>
        <v>AU$17</v>
      </c>
      <c r="AV2767" s="179" t="str">
        <f t="shared" si="5278"/>
        <v>AV$17</v>
      </c>
      <c r="AW2767" s="179" t="str">
        <f t="shared" si="5278"/>
        <v>AW$17</v>
      </c>
      <c r="AX2767" s="179" t="str">
        <f t="shared" si="5278"/>
        <v>AX$17</v>
      </c>
      <c r="AY2767" s="179" t="str">
        <f t="shared" si="5278"/>
        <v>AY$17</v>
      </c>
      <c r="AZ2767" s="179" t="str">
        <f t="shared" si="5278"/>
        <v>AZ$17</v>
      </c>
      <c r="BA2767" s="179" t="str">
        <f t="shared" si="5278"/>
        <v>BA$17</v>
      </c>
      <c r="BB2767" s="179" t="str">
        <f t="shared" si="5278"/>
        <v>BB$17</v>
      </c>
      <c r="BC2767" s="179" t="str">
        <f t="shared" si="5278"/>
        <v>BC$17</v>
      </c>
      <c r="BD2767" s="179" t="str">
        <f t="shared" si="5278"/>
        <v>BD$17</v>
      </c>
      <c r="BE2767" s="179" t="str">
        <f t="shared" si="5278"/>
        <v>BE$17</v>
      </c>
      <c r="BF2767" s="179" t="str">
        <f t="shared" si="5278"/>
        <v>BF$17</v>
      </c>
      <c r="BG2767" s="179" t="str">
        <f t="shared" si="5278"/>
        <v>BG$17</v>
      </c>
      <c r="BH2767" s="179" t="str">
        <f t="shared" si="5278"/>
        <v>BH$17</v>
      </c>
      <c r="BI2767" s="179" t="str">
        <f t="shared" si="5278"/>
        <v>BI$17</v>
      </c>
      <c r="BJ2767" s="179" t="str">
        <f t="shared" si="5278"/>
        <v>BJ$17</v>
      </c>
      <c r="BK2767" s="179" t="str">
        <f t="shared" si="5278"/>
        <v>BK$17</v>
      </c>
      <c r="BL2767" s="179" t="str">
        <f t="shared" si="5278"/>
        <v>BL$17</v>
      </c>
      <c r="BM2767" s="179" t="str">
        <f t="shared" si="5278"/>
        <v>BM$17</v>
      </c>
      <c r="BN2767" s="179" t="str">
        <f t="shared" si="5278"/>
        <v>BN$17</v>
      </c>
      <c r="BO2767" s="179" t="str">
        <f t="shared" si="5278"/>
        <v>BO$17</v>
      </c>
      <c r="BP2767" s="179" t="str">
        <f t="shared" si="5278"/>
        <v>BP$17</v>
      </c>
      <c r="BQ2767" s="179" t="str">
        <f t="shared" si="5278"/>
        <v>BQ$17</v>
      </c>
      <c r="BR2767" s="179" t="str">
        <f t="shared" si="5278"/>
        <v>BR$17</v>
      </c>
      <c r="BS2767" s="179" t="str">
        <f t="shared" si="5278"/>
        <v>BS$17</v>
      </c>
      <c r="BT2767" s="179" t="str">
        <f t="shared" si="5278"/>
        <v>BT$17</v>
      </c>
      <c r="BU2767" s="179" t="str">
        <f t="shared" si="5278"/>
        <v>BU$17</v>
      </c>
      <c r="BV2767" s="179" t="str">
        <f t="shared" si="5278"/>
        <v>BV$17</v>
      </c>
      <c r="BW2767" s="179" t="str">
        <f t="shared" si="5278"/>
        <v>BW$17</v>
      </c>
      <c r="BX2767" s="179" t="str">
        <f t="shared" si="5278"/>
        <v>BX$17</v>
      </c>
      <c r="BY2767" s="179" t="str">
        <f t="shared" si="5278"/>
        <v>BY$17</v>
      </c>
      <c r="BZ2767" s="179" t="str">
        <f t="shared" si="5278"/>
        <v>BZ$17</v>
      </c>
      <c r="CA2767" s="179" t="str">
        <f t="shared" si="5278"/>
        <v>CA$17</v>
      </c>
      <c r="CB2767" s="179" t="str">
        <f t="shared" si="5278"/>
        <v>CB$17</v>
      </c>
      <c r="CC2767" s="179" t="str">
        <f t="shared" si="5278"/>
        <v>CC$17</v>
      </c>
      <c r="CD2767" s="179" t="str">
        <f t="shared" si="5278"/>
        <v>CD$17</v>
      </c>
      <c r="CE2767" s="179" t="str">
        <f t="shared" ref="CE2767:CL2767" si="5279">CE2750</f>
        <v>CE$17</v>
      </c>
      <c r="CF2767" s="179" t="str">
        <f t="shared" si="5279"/>
        <v>CF$17</v>
      </c>
      <c r="CG2767" s="179" t="str">
        <f t="shared" si="5279"/>
        <v>CG$17</v>
      </c>
      <c r="CH2767" s="179" t="str">
        <f t="shared" si="5279"/>
        <v>CH$17</v>
      </c>
      <c r="CI2767" s="179" t="str">
        <f t="shared" si="5279"/>
        <v>CI$17</v>
      </c>
      <c r="CJ2767" s="179" t="str">
        <f t="shared" si="5279"/>
        <v>CJ$17</v>
      </c>
      <c r="CK2767" s="179" t="str">
        <f t="shared" si="5279"/>
        <v>CK$17</v>
      </c>
      <c r="CL2767" s="179" t="str">
        <f t="shared" si="5279"/>
        <v>CL$17</v>
      </c>
      <c r="CN2767" s="79"/>
      <c r="CO2767" s="179">
        <f t="shared" ref="CO2767:DL2767" si="5280">CO1428</f>
        <v>0</v>
      </c>
      <c r="CP2767" s="179">
        <f t="shared" si="5280"/>
        <v>0</v>
      </c>
      <c r="CQ2767" s="179">
        <f t="shared" si="5280"/>
        <v>0</v>
      </c>
      <c r="CR2767" s="179">
        <f t="shared" si="5280"/>
        <v>0</v>
      </c>
      <c r="CS2767" s="179">
        <f t="shared" si="5280"/>
        <v>0</v>
      </c>
      <c r="CT2767" s="179">
        <f t="shared" si="5280"/>
        <v>0</v>
      </c>
      <c r="CU2767" s="179">
        <f t="shared" si="5280"/>
        <v>0</v>
      </c>
      <c r="CV2767" s="179">
        <f t="shared" si="5280"/>
        <v>0</v>
      </c>
      <c r="CW2767" s="179">
        <f t="shared" si="5280"/>
        <v>0</v>
      </c>
      <c r="CX2767" s="179">
        <f t="shared" si="5280"/>
        <v>0</v>
      </c>
      <c r="CY2767" s="179">
        <f t="shared" si="5280"/>
        <v>0</v>
      </c>
      <c r="CZ2767" s="179">
        <f t="shared" si="5280"/>
        <v>0</v>
      </c>
      <c r="DA2767" s="179">
        <f t="shared" si="5280"/>
        <v>0</v>
      </c>
      <c r="DB2767" s="179">
        <f t="shared" si="5280"/>
        <v>0</v>
      </c>
      <c r="DC2767" s="179">
        <f t="shared" si="5280"/>
        <v>0</v>
      </c>
      <c r="DD2767" s="179">
        <f t="shared" si="5280"/>
        <v>0</v>
      </c>
      <c r="DE2767" s="179">
        <f t="shared" si="5280"/>
        <v>0</v>
      </c>
      <c r="DF2767" s="179">
        <f t="shared" si="5280"/>
        <v>0</v>
      </c>
      <c r="DG2767" s="179">
        <f t="shared" si="5280"/>
        <v>0</v>
      </c>
      <c r="DH2767" s="179">
        <f t="shared" si="5280"/>
        <v>0</v>
      </c>
      <c r="DI2767" s="179">
        <f t="shared" si="5280"/>
        <v>0</v>
      </c>
      <c r="DJ2767" s="179">
        <f t="shared" si="5280"/>
        <v>0</v>
      </c>
      <c r="DK2767" s="179">
        <f t="shared" si="5280"/>
        <v>0</v>
      </c>
      <c r="DL2767" s="179">
        <f t="shared" si="5280"/>
        <v>0</v>
      </c>
    </row>
    <row r="2768" spans="1:116" x14ac:dyDescent="0.4">
      <c r="B2768" t="s">
        <v>332</v>
      </c>
      <c r="D2768" t="s">
        <v>523</v>
      </c>
      <c r="E2768" s="8" t="str">
        <f t="shared" si="5242"/>
        <v>2768 WCPP-IS</v>
      </c>
      <c r="G2768" s="136" t="str">
        <f t="shared" si="5274"/>
        <v>Simple accounts payble - IS driven:</v>
      </c>
      <c r="H2768" s="12"/>
      <c r="I2768" s="60"/>
      <c r="J2768" s="60"/>
      <c r="K2768" s="15"/>
      <c r="L2768" s="15"/>
      <c r="M2768" s="15"/>
      <c r="N2768" s="15"/>
      <c r="O2768" s="15"/>
      <c r="P2768" s="15"/>
      <c r="R2768" s="15"/>
      <c r="S2768" s="179">
        <f t="shared" ref="S2768:CD2768" si="5281">S2751</f>
        <v>0</v>
      </c>
      <c r="T2768" s="179">
        <f t="shared" si="5281"/>
        <v>0</v>
      </c>
      <c r="U2768" s="179">
        <f t="shared" si="5281"/>
        <v>0</v>
      </c>
      <c r="V2768" s="179">
        <f t="shared" si="5281"/>
        <v>0</v>
      </c>
      <c r="W2768" s="179">
        <f t="shared" si="5281"/>
        <v>0</v>
      </c>
      <c r="X2768" s="179">
        <f t="shared" si="5281"/>
        <v>0</v>
      </c>
      <c r="Y2768" s="179">
        <f t="shared" si="5281"/>
        <v>0</v>
      </c>
      <c r="Z2768" s="179">
        <f t="shared" si="5281"/>
        <v>0</v>
      </c>
      <c r="AA2768" s="179">
        <f t="shared" si="5281"/>
        <v>0</v>
      </c>
      <c r="AB2768" s="179">
        <f t="shared" si="5281"/>
        <v>0</v>
      </c>
      <c r="AC2768" s="179">
        <f t="shared" si="5281"/>
        <v>0</v>
      </c>
      <c r="AD2768" s="179">
        <f t="shared" si="5281"/>
        <v>0</v>
      </c>
      <c r="AE2768" s="179">
        <f t="shared" si="5281"/>
        <v>0</v>
      </c>
      <c r="AF2768" s="179">
        <f t="shared" si="5281"/>
        <v>0</v>
      </c>
      <c r="AG2768" s="179">
        <f t="shared" si="5281"/>
        <v>0</v>
      </c>
      <c r="AH2768" s="179">
        <f t="shared" si="5281"/>
        <v>0</v>
      </c>
      <c r="AI2768" s="179">
        <f t="shared" si="5281"/>
        <v>0</v>
      </c>
      <c r="AJ2768" s="179">
        <f t="shared" si="5281"/>
        <v>0</v>
      </c>
      <c r="AK2768" s="179">
        <f t="shared" si="5281"/>
        <v>0</v>
      </c>
      <c r="AL2768" s="179">
        <f t="shared" si="5281"/>
        <v>0</v>
      </c>
      <c r="AM2768" s="179">
        <f t="shared" si="5281"/>
        <v>0</v>
      </c>
      <c r="AN2768" s="179">
        <f t="shared" si="5281"/>
        <v>0</v>
      </c>
      <c r="AO2768" s="179">
        <f t="shared" si="5281"/>
        <v>0</v>
      </c>
      <c r="AP2768" s="179">
        <f t="shared" si="5281"/>
        <v>0</v>
      </c>
      <c r="AQ2768" s="179">
        <f t="shared" si="5281"/>
        <v>0</v>
      </c>
      <c r="AR2768" s="179">
        <f t="shared" si="5281"/>
        <v>0</v>
      </c>
      <c r="AS2768" s="179">
        <f t="shared" si="5281"/>
        <v>0</v>
      </c>
      <c r="AT2768" s="179">
        <f t="shared" si="5281"/>
        <v>0</v>
      </c>
      <c r="AU2768" s="179">
        <f t="shared" si="5281"/>
        <v>0</v>
      </c>
      <c r="AV2768" s="179">
        <f t="shared" si="5281"/>
        <v>0</v>
      </c>
      <c r="AW2768" s="179">
        <f t="shared" si="5281"/>
        <v>0</v>
      </c>
      <c r="AX2768" s="179">
        <f t="shared" si="5281"/>
        <v>0</v>
      </c>
      <c r="AY2768" s="179">
        <f t="shared" si="5281"/>
        <v>0</v>
      </c>
      <c r="AZ2768" s="179">
        <f t="shared" si="5281"/>
        <v>0</v>
      </c>
      <c r="BA2768" s="179">
        <f t="shared" si="5281"/>
        <v>0</v>
      </c>
      <c r="BB2768" s="179">
        <f t="shared" si="5281"/>
        <v>0</v>
      </c>
      <c r="BC2768" s="179">
        <f t="shared" si="5281"/>
        <v>0</v>
      </c>
      <c r="BD2768" s="179">
        <f t="shared" si="5281"/>
        <v>0</v>
      </c>
      <c r="BE2768" s="179">
        <f t="shared" si="5281"/>
        <v>0</v>
      </c>
      <c r="BF2768" s="179">
        <f t="shared" si="5281"/>
        <v>0</v>
      </c>
      <c r="BG2768" s="179">
        <f t="shared" si="5281"/>
        <v>0</v>
      </c>
      <c r="BH2768" s="179">
        <f t="shared" si="5281"/>
        <v>0</v>
      </c>
      <c r="BI2768" s="179">
        <f t="shared" si="5281"/>
        <v>0</v>
      </c>
      <c r="BJ2768" s="179">
        <f t="shared" si="5281"/>
        <v>0</v>
      </c>
      <c r="BK2768" s="179">
        <f t="shared" si="5281"/>
        <v>0</v>
      </c>
      <c r="BL2768" s="179">
        <f t="shared" si="5281"/>
        <v>0</v>
      </c>
      <c r="BM2768" s="179">
        <f t="shared" si="5281"/>
        <v>0</v>
      </c>
      <c r="BN2768" s="179">
        <f t="shared" si="5281"/>
        <v>0</v>
      </c>
      <c r="BO2768" s="179">
        <f t="shared" si="5281"/>
        <v>0</v>
      </c>
      <c r="BP2768" s="179">
        <f t="shared" si="5281"/>
        <v>0</v>
      </c>
      <c r="BQ2768" s="179">
        <f t="shared" si="5281"/>
        <v>0</v>
      </c>
      <c r="BR2768" s="179">
        <f t="shared" si="5281"/>
        <v>0</v>
      </c>
      <c r="BS2768" s="179">
        <f t="shared" si="5281"/>
        <v>0</v>
      </c>
      <c r="BT2768" s="179">
        <f t="shared" si="5281"/>
        <v>0</v>
      </c>
      <c r="BU2768" s="179">
        <f t="shared" si="5281"/>
        <v>0</v>
      </c>
      <c r="BV2768" s="179">
        <f t="shared" si="5281"/>
        <v>0</v>
      </c>
      <c r="BW2768" s="179">
        <f t="shared" si="5281"/>
        <v>0</v>
      </c>
      <c r="BX2768" s="179">
        <f t="shared" si="5281"/>
        <v>0</v>
      </c>
      <c r="BY2768" s="179">
        <f t="shared" si="5281"/>
        <v>0</v>
      </c>
      <c r="BZ2768" s="179">
        <f t="shared" si="5281"/>
        <v>0</v>
      </c>
      <c r="CA2768" s="179">
        <f t="shared" si="5281"/>
        <v>0</v>
      </c>
      <c r="CB2768" s="179">
        <f t="shared" si="5281"/>
        <v>0</v>
      </c>
      <c r="CC2768" s="179">
        <f t="shared" si="5281"/>
        <v>0</v>
      </c>
      <c r="CD2768" s="179">
        <f t="shared" si="5281"/>
        <v>0</v>
      </c>
      <c r="CE2768" s="179">
        <f t="shared" ref="CE2768:CL2768" si="5282">CE2751</f>
        <v>0</v>
      </c>
      <c r="CF2768" s="179">
        <f t="shared" si="5282"/>
        <v>0</v>
      </c>
      <c r="CG2768" s="179">
        <f t="shared" si="5282"/>
        <v>0</v>
      </c>
      <c r="CH2768" s="179">
        <f t="shared" si="5282"/>
        <v>0</v>
      </c>
      <c r="CI2768" s="179">
        <f t="shared" si="5282"/>
        <v>0</v>
      </c>
      <c r="CJ2768" s="179">
        <f t="shared" si="5282"/>
        <v>0</v>
      </c>
      <c r="CK2768" s="179">
        <f t="shared" si="5282"/>
        <v>0</v>
      </c>
      <c r="CL2768" s="179">
        <f t="shared" si="5282"/>
        <v>0</v>
      </c>
      <c r="CN2768" s="60"/>
      <c r="CO2768" s="179">
        <f t="shared" ref="CO2768:DL2768" si="5283">CO1429</f>
        <v>0</v>
      </c>
      <c r="CP2768" s="179">
        <f t="shared" si="5283"/>
        <v>0</v>
      </c>
      <c r="CQ2768" s="179">
        <f t="shared" si="5283"/>
        <v>0</v>
      </c>
      <c r="CR2768" s="179">
        <f t="shared" si="5283"/>
        <v>0</v>
      </c>
      <c r="CS2768" s="179">
        <f t="shared" si="5283"/>
        <v>0</v>
      </c>
      <c r="CT2768" s="179">
        <f t="shared" si="5283"/>
        <v>0</v>
      </c>
      <c r="CU2768" s="179">
        <f t="shared" si="5283"/>
        <v>0</v>
      </c>
      <c r="CV2768" s="179">
        <f t="shared" si="5283"/>
        <v>0</v>
      </c>
      <c r="CW2768" s="179">
        <f t="shared" si="5283"/>
        <v>0</v>
      </c>
      <c r="CX2768" s="179">
        <f t="shared" si="5283"/>
        <v>0</v>
      </c>
      <c r="CY2768" s="179">
        <f t="shared" si="5283"/>
        <v>0</v>
      </c>
      <c r="CZ2768" s="179">
        <f t="shared" si="5283"/>
        <v>0</v>
      </c>
      <c r="DA2768" s="179">
        <f t="shared" si="5283"/>
        <v>0</v>
      </c>
      <c r="DB2768" s="179">
        <f t="shared" si="5283"/>
        <v>0</v>
      </c>
      <c r="DC2768" s="179">
        <f t="shared" si="5283"/>
        <v>0</v>
      </c>
      <c r="DD2768" s="179">
        <f t="shared" si="5283"/>
        <v>0</v>
      </c>
      <c r="DE2768" s="179">
        <f t="shared" si="5283"/>
        <v>0</v>
      </c>
      <c r="DF2768" s="179">
        <f t="shared" si="5283"/>
        <v>0</v>
      </c>
      <c r="DG2768" s="179">
        <f t="shared" si="5283"/>
        <v>0</v>
      </c>
      <c r="DH2768" s="179">
        <f t="shared" si="5283"/>
        <v>0</v>
      </c>
      <c r="DI2768" s="179">
        <f t="shared" si="5283"/>
        <v>0</v>
      </c>
      <c r="DJ2768" s="179">
        <f t="shared" si="5283"/>
        <v>0</v>
      </c>
      <c r="DK2768" s="179">
        <f t="shared" si="5283"/>
        <v>0</v>
      </c>
      <c r="DL2768" s="179">
        <f t="shared" si="5283"/>
        <v>0</v>
      </c>
    </row>
    <row r="2769" spans="1:116" x14ac:dyDescent="0.4">
      <c r="B2769" t="s">
        <v>332</v>
      </c>
      <c r="D2769" t="s">
        <v>523</v>
      </c>
      <c r="E2769" s="8" t="str">
        <f t="shared" si="5242"/>
        <v>2769 WCPP-IS</v>
      </c>
      <c r="G2769" s="191" t="str">
        <f>SUBSTITUTE(TRIM(MID(G2755, SEARCH("-", G2755) + 1, LEN(G2755))),":","")</f>
        <v>IS driven</v>
      </c>
      <c r="H2769" s="12"/>
      <c r="I2769" s="60"/>
      <c r="J2769" s="60"/>
      <c r="K2769" s="15"/>
      <c r="L2769" s="15"/>
      <c r="M2769" s="15"/>
      <c r="N2769" s="15"/>
      <c r="O2769" s="15"/>
      <c r="P2769" s="15"/>
      <c r="R2769" s="15"/>
      <c r="CN2769" s="60"/>
      <c r="CO2769" s="8"/>
      <c r="CP2769" s="8"/>
      <c r="CQ2769" s="8"/>
      <c r="CR2769" s="8"/>
      <c r="CS2769" s="8"/>
      <c r="CT2769" s="8"/>
      <c r="CU2769" s="8"/>
      <c r="CV2769" s="8"/>
      <c r="CW2769" s="8"/>
      <c r="CX2769" s="8"/>
      <c r="CY2769" s="8"/>
      <c r="CZ2769" s="8"/>
      <c r="DA2769" s="8"/>
      <c r="DB2769" s="8"/>
      <c r="DC2769" s="8"/>
      <c r="DD2769" s="8"/>
      <c r="DE2769" s="8"/>
      <c r="DF2769" s="8"/>
      <c r="DG2769" s="8"/>
      <c r="DH2769" s="8"/>
      <c r="DI2769" s="8"/>
      <c r="DJ2769" s="8"/>
      <c r="DK2769" s="8"/>
      <c r="DL2769" s="8"/>
    </row>
    <row r="2770" spans="1:116" x14ac:dyDescent="0.4">
      <c r="B2770" t="s">
        <v>332</v>
      </c>
      <c r="D2770" t="s">
        <v>523</v>
      </c>
      <c r="E2770" s="8" t="str">
        <f t="shared" si="5242"/>
        <v>2770 WCPP-IS</v>
      </c>
      <c r="G2770" s="136" t="str">
        <f t="shared" si="5274"/>
        <v>Secondary revenue driver</v>
      </c>
      <c r="H2770" s="12"/>
      <c r="I2770" s="60"/>
      <c r="J2770" s="60"/>
      <c r="K2770" s="15"/>
      <c r="L2770" s="15"/>
      <c r="M2770" s="15"/>
      <c r="N2770" s="15"/>
      <c r="O2770" s="15"/>
      <c r="P2770" s="15"/>
      <c r="R2770" s="15"/>
      <c r="S2770" s="212" t="str">
        <f t="shared" ref="S2770:CD2770" si="5284">ADDRESS(ROW(S2759),COLUMN(S2759),2)</f>
        <v>S$2759</v>
      </c>
      <c r="T2770" s="212" t="str">
        <f t="shared" si="5284"/>
        <v>T$2759</v>
      </c>
      <c r="U2770" s="212" t="str">
        <f t="shared" si="5284"/>
        <v>U$2759</v>
      </c>
      <c r="V2770" s="212" t="str">
        <f t="shared" si="5284"/>
        <v>V$2759</v>
      </c>
      <c r="W2770" s="212" t="str">
        <f t="shared" si="5284"/>
        <v>W$2759</v>
      </c>
      <c r="X2770" s="212" t="str">
        <f t="shared" si="5284"/>
        <v>X$2759</v>
      </c>
      <c r="Y2770" s="212" t="str">
        <f t="shared" si="5284"/>
        <v>Y$2759</v>
      </c>
      <c r="Z2770" s="212" t="str">
        <f t="shared" si="5284"/>
        <v>Z$2759</v>
      </c>
      <c r="AA2770" s="212" t="str">
        <f t="shared" si="5284"/>
        <v>AA$2759</v>
      </c>
      <c r="AB2770" s="212" t="str">
        <f t="shared" si="5284"/>
        <v>AB$2759</v>
      </c>
      <c r="AC2770" s="212" t="str">
        <f t="shared" si="5284"/>
        <v>AC$2759</v>
      </c>
      <c r="AD2770" s="212" t="str">
        <f t="shared" si="5284"/>
        <v>AD$2759</v>
      </c>
      <c r="AE2770" s="212" t="str">
        <f t="shared" si="5284"/>
        <v>AE$2759</v>
      </c>
      <c r="AF2770" s="212" t="str">
        <f t="shared" si="5284"/>
        <v>AF$2759</v>
      </c>
      <c r="AG2770" s="212" t="str">
        <f t="shared" si="5284"/>
        <v>AG$2759</v>
      </c>
      <c r="AH2770" s="212" t="str">
        <f t="shared" si="5284"/>
        <v>AH$2759</v>
      </c>
      <c r="AI2770" s="212" t="str">
        <f t="shared" si="5284"/>
        <v>AI$2759</v>
      </c>
      <c r="AJ2770" s="212" t="str">
        <f t="shared" si="5284"/>
        <v>AJ$2759</v>
      </c>
      <c r="AK2770" s="212" t="str">
        <f t="shared" si="5284"/>
        <v>AK$2759</v>
      </c>
      <c r="AL2770" s="212" t="str">
        <f t="shared" si="5284"/>
        <v>AL$2759</v>
      </c>
      <c r="AM2770" s="212" t="str">
        <f t="shared" si="5284"/>
        <v>AM$2759</v>
      </c>
      <c r="AN2770" s="212" t="str">
        <f t="shared" si="5284"/>
        <v>AN$2759</v>
      </c>
      <c r="AO2770" s="212" t="str">
        <f t="shared" si="5284"/>
        <v>AO$2759</v>
      </c>
      <c r="AP2770" s="212" t="str">
        <f t="shared" si="5284"/>
        <v>AP$2759</v>
      </c>
      <c r="AQ2770" s="212" t="str">
        <f t="shared" si="5284"/>
        <v>AQ$2759</v>
      </c>
      <c r="AR2770" s="212" t="str">
        <f t="shared" si="5284"/>
        <v>AR$2759</v>
      </c>
      <c r="AS2770" s="212" t="str">
        <f t="shared" si="5284"/>
        <v>AS$2759</v>
      </c>
      <c r="AT2770" s="212" t="str">
        <f t="shared" si="5284"/>
        <v>AT$2759</v>
      </c>
      <c r="AU2770" s="212" t="str">
        <f t="shared" si="5284"/>
        <v>AU$2759</v>
      </c>
      <c r="AV2770" s="212" t="str">
        <f t="shared" si="5284"/>
        <v>AV$2759</v>
      </c>
      <c r="AW2770" s="212" t="str">
        <f t="shared" si="5284"/>
        <v>AW$2759</v>
      </c>
      <c r="AX2770" s="212" t="str">
        <f t="shared" si="5284"/>
        <v>AX$2759</v>
      </c>
      <c r="AY2770" s="212" t="str">
        <f t="shared" si="5284"/>
        <v>AY$2759</v>
      </c>
      <c r="AZ2770" s="212" t="str">
        <f t="shared" si="5284"/>
        <v>AZ$2759</v>
      </c>
      <c r="BA2770" s="212" t="str">
        <f t="shared" si="5284"/>
        <v>BA$2759</v>
      </c>
      <c r="BB2770" s="212" t="str">
        <f t="shared" si="5284"/>
        <v>BB$2759</v>
      </c>
      <c r="BC2770" s="212" t="str">
        <f t="shared" si="5284"/>
        <v>BC$2759</v>
      </c>
      <c r="BD2770" s="212" t="str">
        <f t="shared" si="5284"/>
        <v>BD$2759</v>
      </c>
      <c r="BE2770" s="212" t="str">
        <f t="shared" si="5284"/>
        <v>BE$2759</v>
      </c>
      <c r="BF2770" s="212" t="str">
        <f t="shared" si="5284"/>
        <v>BF$2759</v>
      </c>
      <c r="BG2770" s="212" t="str">
        <f t="shared" si="5284"/>
        <v>BG$2759</v>
      </c>
      <c r="BH2770" s="212" t="str">
        <f t="shared" si="5284"/>
        <v>BH$2759</v>
      </c>
      <c r="BI2770" s="212" t="str">
        <f t="shared" si="5284"/>
        <v>BI$2759</v>
      </c>
      <c r="BJ2770" s="212" t="str">
        <f t="shared" si="5284"/>
        <v>BJ$2759</v>
      </c>
      <c r="BK2770" s="212" t="str">
        <f t="shared" si="5284"/>
        <v>BK$2759</v>
      </c>
      <c r="BL2770" s="212" t="str">
        <f t="shared" si="5284"/>
        <v>BL$2759</v>
      </c>
      <c r="BM2770" s="212" t="str">
        <f t="shared" si="5284"/>
        <v>BM$2759</v>
      </c>
      <c r="BN2770" s="212" t="str">
        <f t="shared" si="5284"/>
        <v>BN$2759</v>
      </c>
      <c r="BO2770" s="212" t="str">
        <f t="shared" si="5284"/>
        <v>BO$2759</v>
      </c>
      <c r="BP2770" s="212" t="str">
        <f t="shared" si="5284"/>
        <v>BP$2759</v>
      </c>
      <c r="BQ2770" s="212" t="str">
        <f t="shared" si="5284"/>
        <v>BQ$2759</v>
      </c>
      <c r="BR2770" s="212" t="str">
        <f t="shared" si="5284"/>
        <v>BR$2759</v>
      </c>
      <c r="BS2770" s="212" t="str">
        <f t="shared" si="5284"/>
        <v>BS$2759</v>
      </c>
      <c r="BT2770" s="212" t="str">
        <f t="shared" si="5284"/>
        <v>BT$2759</v>
      </c>
      <c r="BU2770" s="212" t="str">
        <f t="shared" si="5284"/>
        <v>BU$2759</v>
      </c>
      <c r="BV2770" s="212" t="str">
        <f t="shared" si="5284"/>
        <v>BV$2759</v>
      </c>
      <c r="BW2770" s="212" t="str">
        <f t="shared" si="5284"/>
        <v>BW$2759</v>
      </c>
      <c r="BX2770" s="212" t="str">
        <f t="shared" si="5284"/>
        <v>BX$2759</v>
      </c>
      <c r="BY2770" s="212" t="str">
        <f t="shared" si="5284"/>
        <v>BY$2759</v>
      </c>
      <c r="BZ2770" s="212" t="str">
        <f t="shared" si="5284"/>
        <v>BZ$2759</v>
      </c>
      <c r="CA2770" s="212" t="str">
        <f t="shared" si="5284"/>
        <v>CA$2759</v>
      </c>
      <c r="CB2770" s="212" t="str">
        <f t="shared" si="5284"/>
        <v>CB$2759</v>
      </c>
      <c r="CC2770" s="212" t="str">
        <f t="shared" si="5284"/>
        <v>CC$2759</v>
      </c>
      <c r="CD2770" s="212" t="str">
        <f t="shared" si="5284"/>
        <v>CD$2759</v>
      </c>
      <c r="CE2770" s="212" t="str">
        <f t="shared" ref="CE2770:CL2770" si="5285">ADDRESS(ROW(CE2759),COLUMN(CE2759),2)</f>
        <v>CE$2759</v>
      </c>
      <c r="CF2770" s="212" t="str">
        <f t="shared" si="5285"/>
        <v>CF$2759</v>
      </c>
      <c r="CG2770" s="212" t="str">
        <f t="shared" si="5285"/>
        <v>CG$2759</v>
      </c>
      <c r="CH2770" s="212" t="str">
        <f t="shared" si="5285"/>
        <v>CH$2759</v>
      </c>
      <c r="CI2770" s="212" t="str">
        <f t="shared" si="5285"/>
        <v>CI$2759</v>
      </c>
      <c r="CJ2770" s="212" t="str">
        <f t="shared" si="5285"/>
        <v>CJ$2759</v>
      </c>
      <c r="CK2770" s="212" t="str">
        <f t="shared" si="5285"/>
        <v>CK$2759</v>
      </c>
      <c r="CL2770" s="212" t="str">
        <f t="shared" si="5285"/>
        <v>CL$2759</v>
      </c>
      <c r="CN2770" s="60"/>
      <c r="CO2770" s="212" t="str">
        <f t="shared" ref="CO2770:DL2770" si="5286">ADDRESS(ROW(CO1437),COLUMN(CO1437),2)</f>
        <v>CO$1437</v>
      </c>
      <c r="CP2770" s="212" t="str">
        <f t="shared" si="5286"/>
        <v>CP$1437</v>
      </c>
      <c r="CQ2770" s="212" t="str">
        <f t="shared" si="5286"/>
        <v>CQ$1437</v>
      </c>
      <c r="CR2770" s="212" t="str">
        <f t="shared" si="5286"/>
        <v>CR$1437</v>
      </c>
      <c r="CS2770" s="212" t="str">
        <f t="shared" si="5286"/>
        <v>CS$1437</v>
      </c>
      <c r="CT2770" s="212" t="str">
        <f t="shared" si="5286"/>
        <v>CT$1437</v>
      </c>
      <c r="CU2770" s="212" t="str">
        <f t="shared" si="5286"/>
        <v>CU$1437</v>
      </c>
      <c r="CV2770" s="212" t="str">
        <f t="shared" si="5286"/>
        <v>CV$1437</v>
      </c>
      <c r="CW2770" s="212" t="str">
        <f t="shared" si="5286"/>
        <v>CW$1437</v>
      </c>
      <c r="CX2770" s="212" t="str">
        <f t="shared" si="5286"/>
        <v>CX$1437</v>
      </c>
      <c r="CY2770" s="212" t="str">
        <f t="shared" si="5286"/>
        <v>CY$1437</v>
      </c>
      <c r="CZ2770" s="212" t="str">
        <f t="shared" si="5286"/>
        <v>CZ$1437</v>
      </c>
      <c r="DA2770" s="212" t="str">
        <f t="shared" si="5286"/>
        <v>DA$1437</v>
      </c>
      <c r="DB2770" s="212" t="str">
        <f t="shared" si="5286"/>
        <v>DB$1437</v>
      </c>
      <c r="DC2770" s="212" t="str">
        <f t="shared" si="5286"/>
        <v>DC$1437</v>
      </c>
      <c r="DD2770" s="212" t="str">
        <f t="shared" si="5286"/>
        <v>DD$1437</v>
      </c>
      <c r="DE2770" s="212" t="str">
        <f t="shared" si="5286"/>
        <v>DE$1437</v>
      </c>
      <c r="DF2770" s="212" t="str">
        <f t="shared" si="5286"/>
        <v>DF$1437</v>
      </c>
      <c r="DG2770" s="212" t="str">
        <f t="shared" si="5286"/>
        <v>DG$1437</v>
      </c>
      <c r="DH2770" s="212" t="str">
        <f t="shared" si="5286"/>
        <v>DH$1437</v>
      </c>
      <c r="DI2770" s="212" t="str">
        <f t="shared" si="5286"/>
        <v>DI$1437</v>
      </c>
      <c r="DJ2770" s="212" t="str">
        <f t="shared" si="5286"/>
        <v>DJ$1437</v>
      </c>
      <c r="DK2770" s="212" t="str">
        <f t="shared" si="5286"/>
        <v>DK$1437</v>
      </c>
      <c r="DL2770" s="212" t="str">
        <f t="shared" si="5286"/>
        <v>DL$1437</v>
      </c>
    </row>
    <row r="2771" spans="1:116" x14ac:dyDescent="0.4">
      <c r="B2771" t="s">
        <v>332</v>
      </c>
      <c r="D2771" t="s">
        <v>523</v>
      </c>
      <c r="E2771" s="8" t="str">
        <f t="shared" si="5242"/>
        <v>2771 WCPP-IS</v>
      </c>
      <c r="G2771" s="136" t="str">
        <f t="shared" si="5274"/>
        <v>Secondary volume driver</v>
      </c>
      <c r="S2771" s="212" t="str">
        <f t="shared" ref="S2771:CD2771" si="5287">ADDRESS(ROW(S2758),COLUMN(S2758),2)</f>
        <v>S$2758</v>
      </c>
      <c r="T2771" s="212" t="str">
        <f t="shared" si="5287"/>
        <v>T$2758</v>
      </c>
      <c r="U2771" s="212" t="str">
        <f t="shared" si="5287"/>
        <v>U$2758</v>
      </c>
      <c r="V2771" s="212" t="str">
        <f t="shared" si="5287"/>
        <v>V$2758</v>
      </c>
      <c r="W2771" s="212" t="str">
        <f t="shared" si="5287"/>
        <v>W$2758</v>
      </c>
      <c r="X2771" s="212" t="str">
        <f t="shared" si="5287"/>
        <v>X$2758</v>
      </c>
      <c r="Y2771" s="212" t="str">
        <f t="shared" si="5287"/>
        <v>Y$2758</v>
      </c>
      <c r="Z2771" s="212" t="str">
        <f t="shared" si="5287"/>
        <v>Z$2758</v>
      </c>
      <c r="AA2771" s="212" t="str">
        <f t="shared" si="5287"/>
        <v>AA$2758</v>
      </c>
      <c r="AB2771" s="212" t="str">
        <f t="shared" si="5287"/>
        <v>AB$2758</v>
      </c>
      <c r="AC2771" s="212" t="str">
        <f t="shared" si="5287"/>
        <v>AC$2758</v>
      </c>
      <c r="AD2771" s="212" t="str">
        <f t="shared" si="5287"/>
        <v>AD$2758</v>
      </c>
      <c r="AE2771" s="212" t="str">
        <f t="shared" si="5287"/>
        <v>AE$2758</v>
      </c>
      <c r="AF2771" s="212" t="str">
        <f t="shared" si="5287"/>
        <v>AF$2758</v>
      </c>
      <c r="AG2771" s="212" t="str">
        <f t="shared" si="5287"/>
        <v>AG$2758</v>
      </c>
      <c r="AH2771" s="212" t="str">
        <f t="shared" si="5287"/>
        <v>AH$2758</v>
      </c>
      <c r="AI2771" s="212" t="str">
        <f t="shared" si="5287"/>
        <v>AI$2758</v>
      </c>
      <c r="AJ2771" s="212" t="str">
        <f t="shared" si="5287"/>
        <v>AJ$2758</v>
      </c>
      <c r="AK2771" s="212" t="str">
        <f t="shared" si="5287"/>
        <v>AK$2758</v>
      </c>
      <c r="AL2771" s="212" t="str">
        <f t="shared" si="5287"/>
        <v>AL$2758</v>
      </c>
      <c r="AM2771" s="212" t="str">
        <f t="shared" si="5287"/>
        <v>AM$2758</v>
      </c>
      <c r="AN2771" s="212" t="str">
        <f t="shared" si="5287"/>
        <v>AN$2758</v>
      </c>
      <c r="AO2771" s="212" t="str">
        <f t="shared" si="5287"/>
        <v>AO$2758</v>
      </c>
      <c r="AP2771" s="212" t="str">
        <f t="shared" si="5287"/>
        <v>AP$2758</v>
      </c>
      <c r="AQ2771" s="212" t="str">
        <f t="shared" si="5287"/>
        <v>AQ$2758</v>
      </c>
      <c r="AR2771" s="212" t="str">
        <f t="shared" si="5287"/>
        <v>AR$2758</v>
      </c>
      <c r="AS2771" s="212" t="str">
        <f t="shared" si="5287"/>
        <v>AS$2758</v>
      </c>
      <c r="AT2771" s="212" t="str">
        <f t="shared" si="5287"/>
        <v>AT$2758</v>
      </c>
      <c r="AU2771" s="212" t="str">
        <f t="shared" si="5287"/>
        <v>AU$2758</v>
      </c>
      <c r="AV2771" s="212" t="str">
        <f t="shared" si="5287"/>
        <v>AV$2758</v>
      </c>
      <c r="AW2771" s="212" t="str">
        <f t="shared" si="5287"/>
        <v>AW$2758</v>
      </c>
      <c r="AX2771" s="212" t="str">
        <f t="shared" si="5287"/>
        <v>AX$2758</v>
      </c>
      <c r="AY2771" s="212" t="str">
        <f t="shared" si="5287"/>
        <v>AY$2758</v>
      </c>
      <c r="AZ2771" s="212" t="str">
        <f t="shared" si="5287"/>
        <v>AZ$2758</v>
      </c>
      <c r="BA2771" s="212" t="str">
        <f t="shared" si="5287"/>
        <v>BA$2758</v>
      </c>
      <c r="BB2771" s="212" t="str">
        <f t="shared" si="5287"/>
        <v>BB$2758</v>
      </c>
      <c r="BC2771" s="212" t="str">
        <f t="shared" si="5287"/>
        <v>BC$2758</v>
      </c>
      <c r="BD2771" s="212" t="str">
        <f t="shared" si="5287"/>
        <v>BD$2758</v>
      </c>
      <c r="BE2771" s="212" t="str">
        <f t="shared" si="5287"/>
        <v>BE$2758</v>
      </c>
      <c r="BF2771" s="212" t="str">
        <f t="shared" si="5287"/>
        <v>BF$2758</v>
      </c>
      <c r="BG2771" s="212" t="str">
        <f t="shared" si="5287"/>
        <v>BG$2758</v>
      </c>
      <c r="BH2771" s="212" t="str">
        <f t="shared" si="5287"/>
        <v>BH$2758</v>
      </c>
      <c r="BI2771" s="212" t="str">
        <f t="shared" si="5287"/>
        <v>BI$2758</v>
      </c>
      <c r="BJ2771" s="212" t="str">
        <f t="shared" si="5287"/>
        <v>BJ$2758</v>
      </c>
      <c r="BK2771" s="212" t="str">
        <f t="shared" si="5287"/>
        <v>BK$2758</v>
      </c>
      <c r="BL2771" s="212" t="str">
        <f t="shared" si="5287"/>
        <v>BL$2758</v>
      </c>
      <c r="BM2771" s="212" t="str">
        <f t="shared" si="5287"/>
        <v>BM$2758</v>
      </c>
      <c r="BN2771" s="212" t="str">
        <f t="shared" si="5287"/>
        <v>BN$2758</v>
      </c>
      <c r="BO2771" s="212" t="str">
        <f t="shared" si="5287"/>
        <v>BO$2758</v>
      </c>
      <c r="BP2771" s="212" t="str">
        <f t="shared" si="5287"/>
        <v>BP$2758</v>
      </c>
      <c r="BQ2771" s="212" t="str">
        <f t="shared" si="5287"/>
        <v>BQ$2758</v>
      </c>
      <c r="BR2771" s="212" t="str">
        <f t="shared" si="5287"/>
        <v>BR$2758</v>
      </c>
      <c r="BS2771" s="212" t="str">
        <f t="shared" si="5287"/>
        <v>BS$2758</v>
      </c>
      <c r="BT2771" s="212" t="str">
        <f t="shared" si="5287"/>
        <v>BT$2758</v>
      </c>
      <c r="BU2771" s="212" t="str">
        <f t="shared" si="5287"/>
        <v>BU$2758</v>
      </c>
      <c r="BV2771" s="212" t="str">
        <f t="shared" si="5287"/>
        <v>BV$2758</v>
      </c>
      <c r="BW2771" s="212" t="str">
        <f t="shared" si="5287"/>
        <v>BW$2758</v>
      </c>
      <c r="BX2771" s="212" t="str">
        <f t="shared" si="5287"/>
        <v>BX$2758</v>
      </c>
      <c r="BY2771" s="212" t="str">
        <f t="shared" si="5287"/>
        <v>BY$2758</v>
      </c>
      <c r="BZ2771" s="212" t="str">
        <f t="shared" si="5287"/>
        <v>BZ$2758</v>
      </c>
      <c r="CA2771" s="212" t="str">
        <f t="shared" si="5287"/>
        <v>CA$2758</v>
      </c>
      <c r="CB2771" s="212" t="str">
        <f t="shared" si="5287"/>
        <v>CB$2758</v>
      </c>
      <c r="CC2771" s="212" t="str">
        <f t="shared" si="5287"/>
        <v>CC$2758</v>
      </c>
      <c r="CD2771" s="212" t="str">
        <f t="shared" si="5287"/>
        <v>CD$2758</v>
      </c>
      <c r="CE2771" s="212" t="str">
        <f t="shared" ref="CE2771:CL2771" si="5288">ADDRESS(ROW(CE2758),COLUMN(CE2758),2)</f>
        <v>CE$2758</v>
      </c>
      <c r="CF2771" s="212" t="str">
        <f t="shared" si="5288"/>
        <v>CF$2758</v>
      </c>
      <c r="CG2771" s="212" t="str">
        <f t="shared" si="5288"/>
        <v>CG$2758</v>
      </c>
      <c r="CH2771" s="212" t="str">
        <f t="shared" si="5288"/>
        <v>CH$2758</v>
      </c>
      <c r="CI2771" s="212" t="str">
        <f t="shared" si="5288"/>
        <v>CI$2758</v>
      </c>
      <c r="CJ2771" s="212" t="str">
        <f t="shared" si="5288"/>
        <v>CJ$2758</v>
      </c>
      <c r="CK2771" s="212" t="str">
        <f t="shared" si="5288"/>
        <v>CK$2758</v>
      </c>
      <c r="CL2771" s="212" t="str">
        <f t="shared" si="5288"/>
        <v>CL$2758</v>
      </c>
      <c r="CO2771" s="212" t="str">
        <f t="shared" ref="CO2771:DL2771" si="5289">ADDRESS(ROW(CO1436),COLUMN(CO1436),2)</f>
        <v>CO$1436</v>
      </c>
      <c r="CP2771" s="212" t="str">
        <f t="shared" si="5289"/>
        <v>CP$1436</v>
      </c>
      <c r="CQ2771" s="212" t="str">
        <f t="shared" si="5289"/>
        <v>CQ$1436</v>
      </c>
      <c r="CR2771" s="212" t="str">
        <f t="shared" si="5289"/>
        <v>CR$1436</v>
      </c>
      <c r="CS2771" s="212" t="str">
        <f t="shared" si="5289"/>
        <v>CS$1436</v>
      </c>
      <c r="CT2771" s="212" t="str">
        <f t="shared" si="5289"/>
        <v>CT$1436</v>
      </c>
      <c r="CU2771" s="212" t="str">
        <f t="shared" si="5289"/>
        <v>CU$1436</v>
      </c>
      <c r="CV2771" s="212" t="str">
        <f t="shared" si="5289"/>
        <v>CV$1436</v>
      </c>
      <c r="CW2771" s="212" t="str">
        <f t="shared" si="5289"/>
        <v>CW$1436</v>
      </c>
      <c r="CX2771" s="212" t="str">
        <f t="shared" si="5289"/>
        <v>CX$1436</v>
      </c>
      <c r="CY2771" s="212" t="str">
        <f t="shared" si="5289"/>
        <v>CY$1436</v>
      </c>
      <c r="CZ2771" s="212" t="str">
        <f t="shared" si="5289"/>
        <v>CZ$1436</v>
      </c>
      <c r="DA2771" s="212" t="str">
        <f t="shared" si="5289"/>
        <v>DA$1436</v>
      </c>
      <c r="DB2771" s="212" t="str">
        <f t="shared" si="5289"/>
        <v>DB$1436</v>
      </c>
      <c r="DC2771" s="212" t="str">
        <f t="shared" si="5289"/>
        <v>DC$1436</v>
      </c>
      <c r="DD2771" s="212" t="str">
        <f t="shared" si="5289"/>
        <v>DD$1436</v>
      </c>
      <c r="DE2771" s="212" t="str">
        <f t="shared" si="5289"/>
        <v>DE$1436</v>
      </c>
      <c r="DF2771" s="212" t="str">
        <f t="shared" si="5289"/>
        <v>DF$1436</v>
      </c>
      <c r="DG2771" s="212" t="str">
        <f t="shared" si="5289"/>
        <v>DG$1436</v>
      </c>
      <c r="DH2771" s="212" t="str">
        <f t="shared" si="5289"/>
        <v>DH$1436</v>
      </c>
      <c r="DI2771" s="212" t="str">
        <f t="shared" si="5289"/>
        <v>DI$1436</v>
      </c>
      <c r="DJ2771" s="212" t="str">
        <f t="shared" si="5289"/>
        <v>DJ$1436</v>
      </c>
      <c r="DK2771" s="212" t="str">
        <f t="shared" si="5289"/>
        <v>DK$1436</v>
      </c>
      <c r="DL2771" s="212" t="str">
        <f t="shared" si="5289"/>
        <v>DL$1436</v>
      </c>
    </row>
    <row r="2773" spans="1:116" x14ac:dyDescent="0.4">
      <c r="A2773" s="174"/>
      <c r="E2773" s="8"/>
      <c r="G2773" s="175" t="s">
        <v>490</v>
      </c>
      <c r="H2773" s="174"/>
      <c r="I2773" s="176"/>
      <c r="J2773" s="176"/>
      <c r="K2773" s="197"/>
      <c r="L2773" s="197"/>
      <c r="M2773" s="197"/>
      <c r="N2773" s="197"/>
      <c r="O2773" s="197"/>
      <c r="P2773" s="197"/>
      <c r="R2773" s="198"/>
      <c r="S2773" s="174"/>
      <c r="T2773" s="174"/>
      <c r="U2773" s="174"/>
      <c r="V2773" s="174"/>
      <c r="W2773" s="174"/>
      <c r="X2773" s="174"/>
      <c r="Y2773" s="174"/>
      <c r="Z2773" s="174"/>
      <c r="AA2773" s="174"/>
      <c r="AB2773" s="174"/>
      <c r="AC2773" s="174"/>
      <c r="AD2773" s="174"/>
      <c r="AE2773" s="174"/>
      <c r="AF2773" s="174"/>
      <c r="AG2773" s="174"/>
      <c r="AH2773" s="174"/>
      <c r="AI2773" s="174"/>
      <c r="AJ2773" s="174"/>
      <c r="AK2773" s="174"/>
      <c r="AL2773" s="174"/>
      <c r="AM2773" s="174"/>
      <c r="AN2773" s="174"/>
      <c r="AO2773" s="174"/>
      <c r="AP2773" s="174"/>
      <c r="AQ2773" s="174"/>
      <c r="AR2773" s="174"/>
      <c r="AS2773" s="174"/>
      <c r="AT2773" s="174"/>
      <c r="AU2773" s="174"/>
      <c r="AV2773" s="174"/>
      <c r="AW2773" s="174"/>
      <c r="AX2773" s="174"/>
      <c r="AY2773" s="174"/>
      <c r="AZ2773" s="174"/>
      <c r="BA2773" s="174"/>
      <c r="BB2773" s="174"/>
      <c r="BC2773" s="174"/>
      <c r="BD2773" s="174"/>
      <c r="BE2773" s="174"/>
      <c r="BF2773" s="174"/>
      <c r="BG2773" s="174"/>
      <c r="BH2773" s="174"/>
      <c r="BI2773" s="174"/>
      <c r="BJ2773" s="174"/>
      <c r="BK2773" s="174"/>
      <c r="BL2773" s="174"/>
      <c r="BM2773" s="174"/>
      <c r="BN2773" s="174"/>
      <c r="BO2773" s="174"/>
      <c r="BP2773" s="174"/>
      <c r="BQ2773" s="174"/>
      <c r="BR2773" s="174"/>
      <c r="BS2773" s="174"/>
      <c r="BT2773" s="174"/>
      <c r="BU2773" s="174"/>
      <c r="BV2773" s="174"/>
      <c r="BW2773" s="174"/>
      <c r="BX2773" s="174"/>
      <c r="BY2773" s="174"/>
      <c r="BZ2773" s="174"/>
      <c r="CA2773" s="174"/>
      <c r="CB2773" s="174"/>
      <c r="CC2773" s="174"/>
      <c r="CD2773" s="174"/>
      <c r="CE2773" s="174"/>
      <c r="CF2773" s="174"/>
      <c r="CG2773" s="174"/>
      <c r="CH2773" s="174"/>
      <c r="CI2773" s="174"/>
      <c r="CJ2773" s="174"/>
      <c r="CK2773" s="174"/>
      <c r="CL2773" s="174"/>
      <c r="CN2773" s="176"/>
      <c r="CO2773" s="174"/>
      <c r="CP2773" s="174"/>
      <c r="CQ2773" s="174"/>
      <c r="CR2773" s="174"/>
      <c r="CS2773" s="174"/>
      <c r="CT2773" s="174"/>
      <c r="CU2773" s="174"/>
      <c r="CV2773" s="174"/>
      <c r="CW2773" s="174"/>
      <c r="CX2773" s="174"/>
      <c r="CY2773" s="174"/>
      <c r="CZ2773" s="174"/>
      <c r="DA2773" s="174"/>
      <c r="DB2773" s="174"/>
      <c r="DC2773" s="174"/>
      <c r="DD2773" s="174"/>
      <c r="DE2773" s="174"/>
      <c r="DF2773" s="174"/>
      <c r="DG2773" s="174"/>
      <c r="DH2773" s="174"/>
      <c r="DI2773" s="174"/>
      <c r="DJ2773" s="174"/>
      <c r="DK2773" s="174"/>
      <c r="DL2773" s="174"/>
    </row>
    <row r="2774" spans="1:116" x14ac:dyDescent="0.4">
      <c r="A2774" s="174"/>
      <c r="E2774" s="8"/>
      <c r="G2774" s="175" t="s">
        <v>492</v>
      </c>
      <c r="H2774" s="174"/>
      <c r="I2774" s="176"/>
      <c r="J2774" s="176"/>
      <c r="K2774" s="197"/>
      <c r="L2774" s="197"/>
      <c r="M2774" s="197"/>
      <c r="N2774" s="197"/>
      <c r="O2774" s="197"/>
      <c r="P2774" s="197"/>
      <c r="R2774" s="198"/>
      <c r="S2774" s="174"/>
      <c r="T2774" s="174"/>
      <c r="U2774" s="174"/>
      <c r="V2774" s="174"/>
      <c r="W2774" s="174"/>
      <c r="X2774" s="174"/>
      <c r="Y2774" s="174"/>
      <c r="Z2774" s="174"/>
      <c r="AA2774" s="174"/>
      <c r="AB2774" s="174"/>
      <c r="AC2774" s="174"/>
      <c r="AD2774" s="174"/>
      <c r="AE2774" s="174"/>
      <c r="AF2774" s="174"/>
      <c r="AG2774" s="174"/>
      <c r="AH2774" s="174"/>
      <c r="AI2774" s="174"/>
      <c r="AJ2774" s="174"/>
      <c r="AK2774" s="174"/>
      <c r="AL2774" s="174"/>
      <c r="AM2774" s="174"/>
      <c r="AN2774" s="174"/>
      <c r="AO2774" s="174"/>
      <c r="AP2774" s="174"/>
      <c r="AQ2774" s="174"/>
      <c r="AR2774" s="174"/>
      <c r="AS2774" s="174"/>
      <c r="AT2774" s="174"/>
      <c r="AU2774" s="174"/>
      <c r="AV2774" s="174"/>
      <c r="AW2774" s="174"/>
      <c r="AX2774" s="174"/>
      <c r="AY2774" s="174"/>
      <c r="AZ2774" s="174"/>
      <c r="BA2774" s="174"/>
      <c r="BB2774" s="174"/>
      <c r="BC2774" s="174"/>
      <c r="BD2774" s="174"/>
      <c r="BE2774" s="174"/>
      <c r="BF2774" s="174"/>
      <c r="BG2774" s="174"/>
      <c r="BH2774" s="174"/>
      <c r="BI2774" s="174"/>
      <c r="BJ2774" s="174"/>
      <c r="BK2774" s="174"/>
      <c r="BL2774" s="174"/>
      <c r="BM2774" s="174"/>
      <c r="BN2774" s="174"/>
      <c r="BO2774" s="174"/>
      <c r="BP2774" s="174"/>
      <c r="BQ2774" s="174"/>
      <c r="BR2774" s="174"/>
      <c r="BS2774" s="174"/>
      <c r="BT2774" s="174"/>
      <c r="BU2774" s="174"/>
      <c r="BV2774" s="174"/>
      <c r="BW2774" s="174"/>
      <c r="BX2774" s="174"/>
      <c r="BY2774" s="174"/>
      <c r="BZ2774" s="174"/>
      <c r="CA2774" s="174"/>
      <c r="CB2774" s="174"/>
      <c r="CC2774" s="174"/>
      <c r="CD2774" s="174"/>
      <c r="CE2774" s="174"/>
      <c r="CF2774" s="174"/>
      <c r="CG2774" s="174"/>
      <c r="CH2774" s="174"/>
      <c r="CI2774" s="174"/>
      <c r="CJ2774" s="174"/>
      <c r="CK2774" s="174"/>
      <c r="CL2774" s="174"/>
      <c r="CN2774" s="176"/>
      <c r="CO2774" s="174"/>
      <c r="CP2774" s="174"/>
      <c r="CQ2774" s="174"/>
      <c r="CR2774" s="174"/>
      <c r="CS2774" s="174"/>
      <c r="CT2774" s="174"/>
      <c r="CU2774" s="174"/>
      <c r="CV2774" s="174"/>
      <c r="CW2774" s="174"/>
      <c r="CX2774" s="174"/>
      <c r="CY2774" s="174"/>
      <c r="CZ2774" s="174"/>
      <c r="DA2774" s="174"/>
      <c r="DB2774" s="174"/>
      <c r="DC2774" s="174"/>
      <c r="DD2774" s="174"/>
      <c r="DE2774" s="174"/>
      <c r="DF2774" s="174"/>
      <c r="DG2774" s="174"/>
      <c r="DH2774" s="174"/>
      <c r="DI2774" s="174"/>
      <c r="DJ2774" s="174"/>
      <c r="DK2774" s="174"/>
      <c r="DL2774" s="174"/>
    </row>
    <row r="2775" spans="1:116" x14ac:dyDescent="0.4">
      <c r="A2775" s="174"/>
      <c r="E2775" s="8"/>
      <c r="G2775" s="175" t="s">
        <v>461</v>
      </c>
      <c r="H2775" s="174"/>
      <c r="I2775" s="176"/>
      <c r="J2775" s="176"/>
      <c r="K2775" s="197"/>
      <c r="L2775" s="197"/>
      <c r="M2775" s="197"/>
      <c r="N2775" s="197"/>
      <c r="O2775" s="197"/>
      <c r="P2775" s="197"/>
      <c r="R2775" s="198"/>
      <c r="S2775" s="199" t="str">
        <f t="shared" ref="S2775:AX2775" si="5290">S$20</f>
        <v>S$16</v>
      </c>
      <c r="T2775" s="199" t="str">
        <f t="shared" si="5290"/>
        <v>T$16</v>
      </c>
      <c r="U2775" s="199" t="str">
        <f t="shared" si="5290"/>
        <v>U$16</v>
      </c>
      <c r="V2775" s="199" t="str">
        <f t="shared" si="5290"/>
        <v>V$16</v>
      </c>
      <c r="W2775" s="199" t="str">
        <f t="shared" si="5290"/>
        <v>W$16</v>
      </c>
      <c r="X2775" s="199" t="str">
        <f t="shared" si="5290"/>
        <v>X$16</v>
      </c>
      <c r="Y2775" s="199" t="str">
        <f t="shared" si="5290"/>
        <v>Y$16</v>
      </c>
      <c r="Z2775" s="199" t="str">
        <f t="shared" si="5290"/>
        <v>Z$16</v>
      </c>
      <c r="AA2775" s="199" t="str">
        <f t="shared" si="5290"/>
        <v>AA$16</v>
      </c>
      <c r="AB2775" s="199" t="str">
        <f t="shared" si="5290"/>
        <v>AB$16</v>
      </c>
      <c r="AC2775" s="199" t="str">
        <f t="shared" si="5290"/>
        <v>AC$16</v>
      </c>
      <c r="AD2775" s="199" t="str">
        <f t="shared" si="5290"/>
        <v>AD$16</v>
      </c>
      <c r="AE2775" s="199" t="str">
        <f t="shared" si="5290"/>
        <v>AE$16</v>
      </c>
      <c r="AF2775" s="199" t="str">
        <f t="shared" si="5290"/>
        <v>AF$16</v>
      </c>
      <c r="AG2775" s="199" t="str">
        <f t="shared" si="5290"/>
        <v>AG$16</v>
      </c>
      <c r="AH2775" s="199" t="str">
        <f t="shared" si="5290"/>
        <v>AH$16</v>
      </c>
      <c r="AI2775" s="199" t="str">
        <f t="shared" si="5290"/>
        <v>AI$16</v>
      </c>
      <c r="AJ2775" s="199" t="str">
        <f t="shared" si="5290"/>
        <v>AJ$16</v>
      </c>
      <c r="AK2775" s="199" t="str">
        <f t="shared" si="5290"/>
        <v>AK$16</v>
      </c>
      <c r="AL2775" s="199" t="str">
        <f t="shared" si="5290"/>
        <v>AL$16</v>
      </c>
      <c r="AM2775" s="199" t="str">
        <f t="shared" si="5290"/>
        <v>AM$16</v>
      </c>
      <c r="AN2775" s="199" t="str">
        <f t="shared" si="5290"/>
        <v>AN$16</v>
      </c>
      <c r="AO2775" s="199" t="str">
        <f t="shared" si="5290"/>
        <v>AO$16</v>
      </c>
      <c r="AP2775" s="199" t="str">
        <f t="shared" si="5290"/>
        <v>AP$16</v>
      </c>
      <c r="AQ2775" s="199" t="str">
        <f t="shared" si="5290"/>
        <v>AQ$16</v>
      </c>
      <c r="AR2775" s="199" t="str">
        <f t="shared" si="5290"/>
        <v>AR$16</v>
      </c>
      <c r="AS2775" s="199" t="str">
        <f t="shared" si="5290"/>
        <v>AS$16</v>
      </c>
      <c r="AT2775" s="199" t="str">
        <f t="shared" si="5290"/>
        <v>AT$16</v>
      </c>
      <c r="AU2775" s="199" t="str">
        <f t="shared" si="5290"/>
        <v>AU$16</v>
      </c>
      <c r="AV2775" s="199" t="str">
        <f t="shared" si="5290"/>
        <v>AV$16</v>
      </c>
      <c r="AW2775" s="199" t="str">
        <f t="shared" si="5290"/>
        <v>AW$16</v>
      </c>
      <c r="AX2775" s="199" t="str">
        <f t="shared" si="5290"/>
        <v>AX$16</v>
      </c>
      <c r="AY2775" s="199" t="str">
        <f t="shared" ref="AY2775:CD2775" si="5291">AY$20</f>
        <v>AY$16</v>
      </c>
      <c r="AZ2775" s="199" t="str">
        <f t="shared" si="5291"/>
        <v>AZ$16</v>
      </c>
      <c r="BA2775" s="199" t="str">
        <f t="shared" si="5291"/>
        <v>BA$16</v>
      </c>
      <c r="BB2775" s="199" t="str">
        <f t="shared" si="5291"/>
        <v>BB$16</v>
      </c>
      <c r="BC2775" s="199" t="str">
        <f t="shared" si="5291"/>
        <v>BC$16</v>
      </c>
      <c r="BD2775" s="199" t="str">
        <f t="shared" si="5291"/>
        <v>BD$16</v>
      </c>
      <c r="BE2775" s="199" t="str">
        <f t="shared" si="5291"/>
        <v>BE$16</v>
      </c>
      <c r="BF2775" s="199" t="str">
        <f t="shared" si="5291"/>
        <v>BF$16</v>
      </c>
      <c r="BG2775" s="199" t="str">
        <f t="shared" si="5291"/>
        <v>BG$16</v>
      </c>
      <c r="BH2775" s="199" t="str">
        <f t="shared" si="5291"/>
        <v>BH$16</v>
      </c>
      <c r="BI2775" s="199" t="str">
        <f t="shared" si="5291"/>
        <v>BI$16</v>
      </c>
      <c r="BJ2775" s="199" t="str">
        <f t="shared" si="5291"/>
        <v>BJ$16</v>
      </c>
      <c r="BK2775" s="199" t="str">
        <f t="shared" si="5291"/>
        <v>BK$16</v>
      </c>
      <c r="BL2775" s="199" t="str">
        <f t="shared" si="5291"/>
        <v>BL$16</v>
      </c>
      <c r="BM2775" s="199" t="str">
        <f t="shared" si="5291"/>
        <v>BM$16</v>
      </c>
      <c r="BN2775" s="199" t="str">
        <f t="shared" si="5291"/>
        <v>BN$16</v>
      </c>
      <c r="BO2775" s="199" t="str">
        <f t="shared" si="5291"/>
        <v>BO$16</v>
      </c>
      <c r="BP2775" s="199" t="str">
        <f t="shared" si="5291"/>
        <v>BP$16</v>
      </c>
      <c r="BQ2775" s="199" t="str">
        <f t="shared" si="5291"/>
        <v>BQ$16</v>
      </c>
      <c r="BR2775" s="199" t="str">
        <f t="shared" si="5291"/>
        <v>BR$16</v>
      </c>
      <c r="BS2775" s="199" t="str">
        <f t="shared" si="5291"/>
        <v>BS$16</v>
      </c>
      <c r="BT2775" s="199" t="str">
        <f t="shared" si="5291"/>
        <v>BT$16</v>
      </c>
      <c r="BU2775" s="199" t="str">
        <f t="shared" si="5291"/>
        <v>BU$16</v>
      </c>
      <c r="BV2775" s="199" t="str">
        <f t="shared" si="5291"/>
        <v>BV$16</v>
      </c>
      <c r="BW2775" s="199" t="str">
        <f t="shared" si="5291"/>
        <v>BW$16</v>
      </c>
      <c r="BX2775" s="199" t="str">
        <f t="shared" si="5291"/>
        <v>BX$16</v>
      </c>
      <c r="BY2775" s="199" t="str">
        <f t="shared" si="5291"/>
        <v>BY$16</v>
      </c>
      <c r="BZ2775" s="199" t="str">
        <f t="shared" si="5291"/>
        <v>BZ$16</v>
      </c>
      <c r="CA2775" s="199" t="str">
        <f t="shared" si="5291"/>
        <v>CA$16</v>
      </c>
      <c r="CB2775" s="199" t="str">
        <f t="shared" si="5291"/>
        <v>CB$16</v>
      </c>
      <c r="CC2775" s="199" t="str">
        <f t="shared" si="5291"/>
        <v>CC$16</v>
      </c>
      <c r="CD2775" s="199" t="str">
        <f t="shared" si="5291"/>
        <v>CD$16</v>
      </c>
      <c r="CE2775" s="199" t="str">
        <f t="shared" ref="CE2775:CL2775" si="5292">CE$20</f>
        <v>CE$16</v>
      </c>
      <c r="CF2775" s="199" t="str">
        <f t="shared" si="5292"/>
        <v>CF$16</v>
      </c>
      <c r="CG2775" s="199" t="str">
        <f t="shared" si="5292"/>
        <v>CG$16</v>
      </c>
      <c r="CH2775" s="199" t="str">
        <f t="shared" si="5292"/>
        <v>CH$16</v>
      </c>
      <c r="CI2775" s="199" t="str">
        <f t="shared" si="5292"/>
        <v>CI$16</v>
      </c>
      <c r="CJ2775" s="199" t="str">
        <f t="shared" si="5292"/>
        <v>CJ$16</v>
      </c>
      <c r="CK2775" s="199" t="str">
        <f t="shared" si="5292"/>
        <v>CK$16</v>
      </c>
      <c r="CL2775" s="199" t="str">
        <f t="shared" si="5292"/>
        <v>CL$16</v>
      </c>
      <c r="CN2775" s="176"/>
      <c r="CO2775" s="199" t="str">
        <f t="shared" ref="CO2775:DL2775" si="5293">CO$20</f>
        <v>CO$16</v>
      </c>
      <c r="CP2775" s="199" t="str">
        <f t="shared" si="5293"/>
        <v>CP$16</v>
      </c>
      <c r="CQ2775" s="199" t="str">
        <f t="shared" si="5293"/>
        <v>CQ$16</v>
      </c>
      <c r="CR2775" s="199" t="str">
        <f t="shared" si="5293"/>
        <v>CR$16</v>
      </c>
      <c r="CS2775" s="199" t="str">
        <f t="shared" si="5293"/>
        <v>CS$16</v>
      </c>
      <c r="CT2775" s="199" t="str">
        <f t="shared" si="5293"/>
        <v>CT$16</v>
      </c>
      <c r="CU2775" s="199" t="str">
        <f t="shared" si="5293"/>
        <v>CU$16</v>
      </c>
      <c r="CV2775" s="199" t="str">
        <f t="shared" si="5293"/>
        <v>CV$16</v>
      </c>
      <c r="CW2775" s="199" t="str">
        <f t="shared" si="5293"/>
        <v>CW$16</v>
      </c>
      <c r="CX2775" s="199" t="str">
        <f t="shared" si="5293"/>
        <v>CX$16</v>
      </c>
      <c r="CY2775" s="199" t="str">
        <f t="shared" si="5293"/>
        <v>CY$16</v>
      </c>
      <c r="CZ2775" s="199" t="str">
        <f t="shared" si="5293"/>
        <v>CZ$16</v>
      </c>
      <c r="DA2775" s="199" t="str">
        <f t="shared" si="5293"/>
        <v>DA$16</v>
      </c>
      <c r="DB2775" s="199" t="str">
        <f t="shared" si="5293"/>
        <v>DB$16</v>
      </c>
      <c r="DC2775" s="199" t="str">
        <f t="shared" si="5293"/>
        <v>DC$16</v>
      </c>
      <c r="DD2775" s="199" t="str">
        <f t="shared" si="5293"/>
        <v>DD$16</v>
      </c>
      <c r="DE2775" s="199" t="str">
        <f t="shared" si="5293"/>
        <v>DE$16</v>
      </c>
      <c r="DF2775" s="199" t="str">
        <f t="shared" si="5293"/>
        <v>DF$16</v>
      </c>
      <c r="DG2775" s="199" t="str">
        <f t="shared" si="5293"/>
        <v>DG$16</v>
      </c>
      <c r="DH2775" s="199" t="str">
        <f t="shared" si="5293"/>
        <v>DH$16</v>
      </c>
      <c r="DI2775" s="199" t="str">
        <f t="shared" si="5293"/>
        <v>DI$16</v>
      </c>
      <c r="DJ2775" s="199" t="str">
        <f t="shared" si="5293"/>
        <v>DJ$16</v>
      </c>
      <c r="DK2775" s="199" t="str">
        <f t="shared" si="5293"/>
        <v>DK$16</v>
      </c>
      <c r="DL2775" s="199" t="str">
        <f t="shared" si="5293"/>
        <v>DL$16</v>
      </c>
    </row>
    <row r="2776" spans="1:116" x14ac:dyDescent="0.4">
      <c r="A2776" s="174"/>
      <c r="E2776" s="8"/>
      <c r="G2776" s="175" t="s">
        <v>462</v>
      </c>
      <c r="H2776" s="200"/>
      <c r="I2776" s="201"/>
      <c r="J2776" s="201"/>
      <c r="K2776" s="202"/>
      <c r="L2776" s="202"/>
      <c r="M2776" s="202"/>
      <c r="N2776" s="202"/>
      <c r="O2776" s="202"/>
      <c r="P2776" s="202"/>
      <c r="R2776" s="202"/>
      <c r="S2776" s="199" t="str">
        <f t="shared" ref="S2776:AX2776" si="5294">S$21</f>
        <v>S$17</v>
      </c>
      <c r="T2776" s="199" t="str">
        <f t="shared" si="5294"/>
        <v>T$17</v>
      </c>
      <c r="U2776" s="199" t="str">
        <f t="shared" si="5294"/>
        <v>U$17</v>
      </c>
      <c r="V2776" s="199" t="str">
        <f t="shared" si="5294"/>
        <v>V$17</v>
      </c>
      <c r="W2776" s="199" t="str">
        <f t="shared" si="5294"/>
        <v>W$17</v>
      </c>
      <c r="X2776" s="199" t="str">
        <f t="shared" si="5294"/>
        <v>X$17</v>
      </c>
      <c r="Y2776" s="199" t="str">
        <f t="shared" si="5294"/>
        <v>Y$17</v>
      </c>
      <c r="Z2776" s="199" t="str">
        <f t="shared" si="5294"/>
        <v>Z$17</v>
      </c>
      <c r="AA2776" s="199" t="str">
        <f t="shared" si="5294"/>
        <v>AA$17</v>
      </c>
      <c r="AB2776" s="199" t="str">
        <f t="shared" si="5294"/>
        <v>AB$17</v>
      </c>
      <c r="AC2776" s="199" t="str">
        <f t="shared" si="5294"/>
        <v>AC$17</v>
      </c>
      <c r="AD2776" s="199" t="str">
        <f t="shared" si="5294"/>
        <v>AD$17</v>
      </c>
      <c r="AE2776" s="199" t="str">
        <f t="shared" si="5294"/>
        <v>AE$17</v>
      </c>
      <c r="AF2776" s="199" t="str">
        <f t="shared" si="5294"/>
        <v>AF$17</v>
      </c>
      <c r="AG2776" s="199" t="str">
        <f t="shared" si="5294"/>
        <v>AG$17</v>
      </c>
      <c r="AH2776" s="199" t="str">
        <f t="shared" si="5294"/>
        <v>AH$17</v>
      </c>
      <c r="AI2776" s="199" t="str">
        <f t="shared" si="5294"/>
        <v>AI$17</v>
      </c>
      <c r="AJ2776" s="199" t="str">
        <f t="shared" si="5294"/>
        <v>AJ$17</v>
      </c>
      <c r="AK2776" s="199" t="str">
        <f t="shared" si="5294"/>
        <v>AK$17</v>
      </c>
      <c r="AL2776" s="199" t="str">
        <f t="shared" si="5294"/>
        <v>AL$17</v>
      </c>
      <c r="AM2776" s="199" t="str">
        <f t="shared" si="5294"/>
        <v>AM$17</v>
      </c>
      <c r="AN2776" s="199" t="str">
        <f t="shared" si="5294"/>
        <v>AN$17</v>
      </c>
      <c r="AO2776" s="199" t="str">
        <f t="shared" si="5294"/>
        <v>AO$17</v>
      </c>
      <c r="AP2776" s="199" t="str">
        <f t="shared" si="5294"/>
        <v>AP$17</v>
      </c>
      <c r="AQ2776" s="199" t="str">
        <f t="shared" si="5294"/>
        <v>AQ$17</v>
      </c>
      <c r="AR2776" s="199" t="str">
        <f t="shared" si="5294"/>
        <v>AR$17</v>
      </c>
      <c r="AS2776" s="199" t="str">
        <f t="shared" si="5294"/>
        <v>AS$17</v>
      </c>
      <c r="AT2776" s="199" t="str">
        <f t="shared" si="5294"/>
        <v>AT$17</v>
      </c>
      <c r="AU2776" s="199" t="str">
        <f t="shared" si="5294"/>
        <v>AU$17</v>
      </c>
      <c r="AV2776" s="199" t="str">
        <f t="shared" si="5294"/>
        <v>AV$17</v>
      </c>
      <c r="AW2776" s="199" t="str">
        <f t="shared" si="5294"/>
        <v>AW$17</v>
      </c>
      <c r="AX2776" s="199" t="str">
        <f t="shared" si="5294"/>
        <v>AX$17</v>
      </c>
      <c r="AY2776" s="199" t="str">
        <f t="shared" ref="AY2776:CD2776" si="5295">AY$21</f>
        <v>AY$17</v>
      </c>
      <c r="AZ2776" s="199" t="str">
        <f t="shared" si="5295"/>
        <v>AZ$17</v>
      </c>
      <c r="BA2776" s="199" t="str">
        <f t="shared" si="5295"/>
        <v>BA$17</v>
      </c>
      <c r="BB2776" s="199" t="str">
        <f t="shared" si="5295"/>
        <v>BB$17</v>
      </c>
      <c r="BC2776" s="199" t="str">
        <f t="shared" si="5295"/>
        <v>BC$17</v>
      </c>
      <c r="BD2776" s="199" t="str">
        <f t="shared" si="5295"/>
        <v>BD$17</v>
      </c>
      <c r="BE2776" s="199" t="str">
        <f t="shared" si="5295"/>
        <v>BE$17</v>
      </c>
      <c r="BF2776" s="199" t="str">
        <f t="shared" si="5295"/>
        <v>BF$17</v>
      </c>
      <c r="BG2776" s="199" t="str">
        <f t="shared" si="5295"/>
        <v>BG$17</v>
      </c>
      <c r="BH2776" s="199" t="str">
        <f t="shared" si="5295"/>
        <v>BH$17</v>
      </c>
      <c r="BI2776" s="199" t="str">
        <f t="shared" si="5295"/>
        <v>BI$17</v>
      </c>
      <c r="BJ2776" s="199" t="str">
        <f t="shared" si="5295"/>
        <v>BJ$17</v>
      </c>
      <c r="BK2776" s="199" t="str">
        <f t="shared" si="5295"/>
        <v>BK$17</v>
      </c>
      <c r="BL2776" s="199" t="str">
        <f t="shared" si="5295"/>
        <v>BL$17</v>
      </c>
      <c r="BM2776" s="199" t="str">
        <f t="shared" si="5295"/>
        <v>BM$17</v>
      </c>
      <c r="BN2776" s="199" t="str">
        <f t="shared" si="5295"/>
        <v>BN$17</v>
      </c>
      <c r="BO2776" s="199" t="str">
        <f t="shared" si="5295"/>
        <v>BO$17</v>
      </c>
      <c r="BP2776" s="199" t="str">
        <f t="shared" si="5295"/>
        <v>BP$17</v>
      </c>
      <c r="BQ2776" s="199" t="str">
        <f t="shared" si="5295"/>
        <v>BQ$17</v>
      </c>
      <c r="BR2776" s="199" t="str">
        <f t="shared" si="5295"/>
        <v>BR$17</v>
      </c>
      <c r="BS2776" s="199" t="str">
        <f t="shared" si="5295"/>
        <v>BS$17</v>
      </c>
      <c r="BT2776" s="199" t="str">
        <f t="shared" si="5295"/>
        <v>BT$17</v>
      </c>
      <c r="BU2776" s="199" t="str">
        <f t="shared" si="5295"/>
        <v>BU$17</v>
      </c>
      <c r="BV2776" s="199" t="str">
        <f t="shared" si="5295"/>
        <v>BV$17</v>
      </c>
      <c r="BW2776" s="199" t="str">
        <f t="shared" si="5295"/>
        <v>BW$17</v>
      </c>
      <c r="BX2776" s="199" t="str">
        <f t="shared" si="5295"/>
        <v>BX$17</v>
      </c>
      <c r="BY2776" s="199" t="str">
        <f t="shared" si="5295"/>
        <v>BY$17</v>
      </c>
      <c r="BZ2776" s="199" t="str">
        <f t="shared" si="5295"/>
        <v>BZ$17</v>
      </c>
      <c r="CA2776" s="199" t="str">
        <f t="shared" si="5295"/>
        <v>CA$17</v>
      </c>
      <c r="CB2776" s="199" t="str">
        <f t="shared" si="5295"/>
        <v>CB$17</v>
      </c>
      <c r="CC2776" s="199" t="str">
        <f t="shared" si="5295"/>
        <v>CC$17</v>
      </c>
      <c r="CD2776" s="199" t="str">
        <f t="shared" si="5295"/>
        <v>CD$17</v>
      </c>
      <c r="CE2776" s="199" t="str">
        <f t="shared" ref="CE2776:CL2776" si="5296">CE$21</f>
        <v>CE$17</v>
      </c>
      <c r="CF2776" s="199" t="str">
        <f t="shared" si="5296"/>
        <v>CF$17</v>
      </c>
      <c r="CG2776" s="199" t="str">
        <f t="shared" si="5296"/>
        <v>CG$17</v>
      </c>
      <c r="CH2776" s="199" t="str">
        <f t="shared" si="5296"/>
        <v>CH$17</v>
      </c>
      <c r="CI2776" s="199" t="str">
        <f t="shared" si="5296"/>
        <v>CI$17</v>
      </c>
      <c r="CJ2776" s="199" t="str">
        <f t="shared" si="5296"/>
        <v>CJ$17</v>
      </c>
      <c r="CK2776" s="199" t="str">
        <f t="shared" si="5296"/>
        <v>CK$17</v>
      </c>
      <c r="CL2776" s="199" t="str">
        <f t="shared" si="5296"/>
        <v>CL$17</v>
      </c>
      <c r="CN2776" s="201"/>
      <c r="CO2776" s="199" t="str">
        <f t="shared" ref="CO2776:DL2776" si="5297">CO$21</f>
        <v>CO$17</v>
      </c>
      <c r="CP2776" s="199" t="str">
        <f t="shared" si="5297"/>
        <v>CP$17</v>
      </c>
      <c r="CQ2776" s="199" t="str">
        <f t="shared" si="5297"/>
        <v>CQ$17</v>
      </c>
      <c r="CR2776" s="199" t="str">
        <f t="shared" si="5297"/>
        <v>CR$17</v>
      </c>
      <c r="CS2776" s="199" t="str">
        <f t="shared" si="5297"/>
        <v>CS$17</v>
      </c>
      <c r="CT2776" s="199" t="str">
        <f t="shared" si="5297"/>
        <v>CT$17</v>
      </c>
      <c r="CU2776" s="199" t="str">
        <f t="shared" si="5297"/>
        <v>CU$17</v>
      </c>
      <c r="CV2776" s="199" t="str">
        <f t="shared" si="5297"/>
        <v>CV$17</v>
      </c>
      <c r="CW2776" s="199" t="str">
        <f t="shared" si="5297"/>
        <v>CW$17</v>
      </c>
      <c r="CX2776" s="199" t="str">
        <f t="shared" si="5297"/>
        <v>CX$17</v>
      </c>
      <c r="CY2776" s="199" t="str">
        <f t="shared" si="5297"/>
        <v>CY$17</v>
      </c>
      <c r="CZ2776" s="199" t="str">
        <f t="shared" si="5297"/>
        <v>CZ$17</v>
      </c>
      <c r="DA2776" s="199" t="str">
        <f t="shared" si="5297"/>
        <v>DA$17</v>
      </c>
      <c r="DB2776" s="199" t="str">
        <f t="shared" si="5297"/>
        <v>DB$17</v>
      </c>
      <c r="DC2776" s="199" t="str">
        <f t="shared" si="5297"/>
        <v>DC$17</v>
      </c>
      <c r="DD2776" s="199" t="str">
        <f t="shared" si="5297"/>
        <v>DD$17</v>
      </c>
      <c r="DE2776" s="199" t="str">
        <f t="shared" si="5297"/>
        <v>DE$17</v>
      </c>
      <c r="DF2776" s="199" t="str">
        <f t="shared" si="5297"/>
        <v>DF$17</v>
      </c>
      <c r="DG2776" s="199" t="str">
        <f t="shared" si="5297"/>
        <v>DG$17</v>
      </c>
      <c r="DH2776" s="199" t="str">
        <f t="shared" si="5297"/>
        <v>DH$17</v>
      </c>
      <c r="DI2776" s="199" t="str">
        <f t="shared" si="5297"/>
        <v>DI$17</v>
      </c>
      <c r="DJ2776" s="199" t="str">
        <f t="shared" si="5297"/>
        <v>DJ$17</v>
      </c>
      <c r="DK2776" s="199" t="str">
        <f t="shared" si="5297"/>
        <v>DK$17</v>
      </c>
      <c r="DL2776" s="199" t="str">
        <f t="shared" si="5297"/>
        <v>DL$17</v>
      </c>
    </row>
    <row r="2777" spans="1:116" x14ac:dyDescent="0.4">
      <c r="A2777" s="174"/>
      <c r="E2777" s="8"/>
      <c r="G2777" s="175" t="s">
        <v>491</v>
      </c>
      <c r="H2777" s="200"/>
      <c r="I2777" s="201"/>
      <c r="J2777" s="201"/>
      <c r="K2777" s="202"/>
      <c r="L2777" s="202"/>
      <c r="M2777" s="202"/>
      <c r="N2777" s="202"/>
      <c r="O2777" s="202"/>
      <c r="P2777" s="202"/>
      <c r="R2777" s="202"/>
      <c r="S2777" s="190"/>
      <c r="T2777" s="190"/>
      <c r="U2777" s="190"/>
      <c r="V2777" s="190"/>
      <c r="W2777" s="190"/>
      <c r="X2777" s="190"/>
      <c r="Y2777" s="190"/>
      <c r="Z2777" s="190"/>
      <c r="AA2777" s="190"/>
      <c r="AB2777" s="190"/>
      <c r="AC2777" s="190"/>
      <c r="AD2777" s="190"/>
      <c r="AE2777" s="190"/>
      <c r="AF2777" s="190"/>
      <c r="AG2777" s="190"/>
      <c r="AH2777" s="190"/>
      <c r="AI2777" s="190"/>
      <c r="AJ2777" s="190"/>
      <c r="AK2777" s="190"/>
      <c r="AL2777" s="190"/>
      <c r="AM2777" s="190"/>
      <c r="AN2777" s="190"/>
      <c r="AO2777" s="190"/>
      <c r="AP2777" s="190"/>
      <c r="AQ2777" s="190"/>
      <c r="AR2777" s="190"/>
      <c r="AS2777" s="190"/>
      <c r="AT2777" s="190"/>
      <c r="AU2777" s="190"/>
      <c r="AV2777" s="190"/>
      <c r="AW2777" s="190"/>
      <c r="AX2777" s="190"/>
      <c r="AY2777" s="190"/>
      <c r="AZ2777" s="190"/>
      <c r="BA2777" s="190"/>
      <c r="BB2777" s="190"/>
      <c r="BC2777" s="190"/>
      <c r="BD2777" s="190"/>
      <c r="BE2777" s="190"/>
      <c r="BF2777" s="190"/>
      <c r="BG2777" s="190"/>
      <c r="BH2777" s="190"/>
      <c r="BI2777" s="190"/>
      <c r="BJ2777" s="190"/>
      <c r="BK2777" s="190"/>
      <c r="BL2777" s="190"/>
      <c r="BM2777" s="190"/>
      <c r="BN2777" s="190"/>
      <c r="BO2777" s="190"/>
      <c r="BP2777" s="190"/>
      <c r="BQ2777" s="190"/>
      <c r="BR2777" s="190"/>
      <c r="BS2777" s="190"/>
      <c r="BT2777" s="190"/>
      <c r="BU2777" s="190"/>
      <c r="BV2777" s="190"/>
      <c r="BW2777" s="190"/>
      <c r="BX2777" s="190"/>
      <c r="BY2777" s="190"/>
      <c r="BZ2777" s="190"/>
      <c r="CA2777" s="190"/>
      <c r="CB2777" s="190"/>
      <c r="CC2777" s="190"/>
      <c r="CD2777" s="190"/>
      <c r="CE2777" s="190"/>
      <c r="CF2777" s="190"/>
      <c r="CG2777" s="190"/>
      <c r="CH2777" s="190"/>
      <c r="CI2777" s="190"/>
      <c r="CJ2777" s="190"/>
      <c r="CK2777" s="190"/>
      <c r="CL2777" s="190"/>
      <c r="CN2777" s="201"/>
      <c r="CO2777" s="190"/>
      <c r="CP2777" s="190"/>
      <c r="CQ2777" s="190"/>
      <c r="CR2777" s="190"/>
      <c r="CS2777" s="190"/>
      <c r="CT2777" s="190"/>
      <c r="CU2777" s="190"/>
      <c r="CV2777" s="190"/>
      <c r="CW2777" s="190"/>
      <c r="CX2777" s="190"/>
      <c r="CY2777" s="190"/>
      <c r="CZ2777" s="190"/>
      <c r="DA2777" s="190"/>
      <c r="DB2777" s="190"/>
      <c r="DC2777" s="190"/>
      <c r="DD2777" s="190"/>
      <c r="DE2777" s="190"/>
      <c r="DF2777" s="190"/>
      <c r="DG2777" s="190"/>
      <c r="DH2777" s="190"/>
      <c r="DI2777" s="190"/>
      <c r="DJ2777" s="190"/>
      <c r="DK2777" s="190"/>
      <c r="DL2777" s="190"/>
    </row>
    <row r="2778" spans="1:116" x14ac:dyDescent="0.4">
      <c r="A2778" s="174"/>
      <c r="E2778" s="8"/>
      <c r="G2778" s="175" t="s">
        <v>505</v>
      </c>
      <c r="H2778" s="200"/>
      <c r="I2778" s="201"/>
      <c r="J2778" s="201"/>
      <c r="K2778" s="202"/>
      <c r="L2778" s="202"/>
      <c r="M2778" s="202"/>
      <c r="N2778" s="202"/>
      <c r="O2778" s="202"/>
      <c r="P2778" s="202"/>
      <c r="R2778" s="202"/>
      <c r="S2778" s="190"/>
      <c r="T2778" s="190"/>
      <c r="U2778" s="190"/>
      <c r="V2778" s="190"/>
      <c r="W2778" s="190"/>
      <c r="X2778" s="190"/>
      <c r="Y2778" s="190"/>
      <c r="Z2778" s="190"/>
      <c r="AA2778" s="190"/>
      <c r="AB2778" s="190"/>
      <c r="AC2778" s="190"/>
      <c r="AD2778" s="190"/>
      <c r="AE2778" s="190"/>
      <c r="AF2778" s="190"/>
      <c r="AG2778" s="190"/>
      <c r="AH2778" s="190"/>
      <c r="AI2778" s="190"/>
      <c r="AJ2778" s="190"/>
      <c r="AK2778" s="190"/>
      <c r="AL2778" s="190"/>
      <c r="AM2778" s="190"/>
      <c r="AN2778" s="190"/>
      <c r="AO2778" s="190"/>
      <c r="AP2778" s="190"/>
      <c r="AQ2778" s="190"/>
      <c r="AR2778" s="190"/>
      <c r="AS2778" s="190"/>
      <c r="AT2778" s="190"/>
      <c r="AU2778" s="190"/>
      <c r="AV2778" s="190"/>
      <c r="AW2778" s="190"/>
      <c r="AX2778" s="190"/>
      <c r="AY2778" s="190"/>
      <c r="AZ2778" s="190"/>
      <c r="BA2778" s="190"/>
      <c r="BB2778" s="190"/>
      <c r="BC2778" s="190"/>
      <c r="BD2778" s="190"/>
      <c r="BE2778" s="190"/>
      <c r="BF2778" s="190"/>
      <c r="BG2778" s="190"/>
      <c r="BH2778" s="190"/>
      <c r="BI2778" s="190"/>
      <c r="BJ2778" s="190"/>
      <c r="BK2778" s="190"/>
      <c r="BL2778" s="190"/>
      <c r="BM2778" s="190"/>
      <c r="BN2778" s="190"/>
      <c r="BO2778" s="190"/>
      <c r="BP2778" s="190"/>
      <c r="BQ2778" s="190"/>
      <c r="BR2778" s="190"/>
      <c r="BS2778" s="190"/>
      <c r="BT2778" s="190"/>
      <c r="BU2778" s="190"/>
      <c r="BV2778" s="190"/>
      <c r="BW2778" s="190"/>
      <c r="BX2778" s="190"/>
      <c r="BY2778" s="190"/>
      <c r="BZ2778" s="190"/>
      <c r="CA2778" s="190"/>
      <c r="CB2778" s="190"/>
      <c r="CC2778" s="190"/>
      <c r="CD2778" s="190"/>
      <c r="CE2778" s="190"/>
      <c r="CF2778" s="190"/>
      <c r="CG2778" s="190"/>
      <c r="CH2778" s="190"/>
      <c r="CI2778" s="190"/>
      <c r="CJ2778" s="190"/>
      <c r="CK2778" s="190"/>
      <c r="CL2778" s="190"/>
      <c r="CN2778" s="201"/>
      <c r="CO2778" s="190"/>
      <c r="CP2778" s="190"/>
      <c r="CQ2778" s="190"/>
      <c r="CR2778" s="190"/>
      <c r="CS2778" s="190"/>
      <c r="CT2778" s="190"/>
      <c r="CU2778" s="190"/>
      <c r="CV2778" s="190"/>
      <c r="CW2778" s="190"/>
      <c r="CX2778" s="190"/>
      <c r="CY2778" s="190"/>
      <c r="CZ2778" s="190"/>
      <c r="DA2778" s="190"/>
      <c r="DB2778" s="190"/>
      <c r="DC2778" s="190"/>
      <c r="DD2778" s="190"/>
      <c r="DE2778" s="190"/>
      <c r="DF2778" s="190"/>
      <c r="DG2778" s="190"/>
      <c r="DH2778" s="190"/>
      <c r="DI2778" s="190"/>
      <c r="DJ2778" s="190"/>
      <c r="DK2778" s="190"/>
      <c r="DL2778" s="190"/>
    </row>
    <row r="2779" spans="1:116" x14ac:dyDescent="0.4">
      <c r="A2779" s="174"/>
      <c r="E2779" s="8"/>
      <c r="G2779" s="175" t="s">
        <v>463</v>
      </c>
      <c r="H2779" s="200"/>
      <c r="I2779" s="201"/>
      <c r="J2779" s="201"/>
      <c r="K2779" s="202"/>
      <c r="L2779" s="202"/>
      <c r="M2779" s="202"/>
      <c r="N2779" s="202"/>
      <c r="O2779" s="202"/>
      <c r="P2779" s="202"/>
      <c r="R2779" s="202"/>
      <c r="S2779" s="190" t="str">
        <f t="shared" ref="S2779:AX2779" si="5298">S$22</f>
        <v>S$18</v>
      </c>
      <c r="T2779" s="190" t="str">
        <f t="shared" si="5298"/>
        <v>T$18</v>
      </c>
      <c r="U2779" s="190" t="str">
        <f t="shared" si="5298"/>
        <v>U$18</v>
      </c>
      <c r="V2779" s="190" t="str">
        <f t="shared" si="5298"/>
        <v>V$18</v>
      </c>
      <c r="W2779" s="190" t="str">
        <f t="shared" si="5298"/>
        <v>W$18</v>
      </c>
      <c r="X2779" s="190" t="str">
        <f t="shared" si="5298"/>
        <v>X$18</v>
      </c>
      <c r="Y2779" s="190" t="str">
        <f t="shared" si="5298"/>
        <v>Y$18</v>
      </c>
      <c r="Z2779" s="190" t="str">
        <f t="shared" si="5298"/>
        <v>Z$18</v>
      </c>
      <c r="AA2779" s="190" t="str">
        <f t="shared" si="5298"/>
        <v>AA$18</v>
      </c>
      <c r="AB2779" s="190" t="str">
        <f t="shared" si="5298"/>
        <v>AB$18</v>
      </c>
      <c r="AC2779" s="190" t="str">
        <f t="shared" si="5298"/>
        <v>AC$18</v>
      </c>
      <c r="AD2779" s="190" t="str">
        <f t="shared" si="5298"/>
        <v>AD$18</v>
      </c>
      <c r="AE2779" s="190" t="str">
        <f t="shared" si="5298"/>
        <v>AE$18</v>
      </c>
      <c r="AF2779" s="190" t="str">
        <f t="shared" si="5298"/>
        <v>AF$18</v>
      </c>
      <c r="AG2779" s="190" t="str">
        <f t="shared" si="5298"/>
        <v>AG$18</v>
      </c>
      <c r="AH2779" s="190" t="str">
        <f t="shared" si="5298"/>
        <v>AH$18</v>
      </c>
      <c r="AI2779" s="190" t="str">
        <f t="shared" si="5298"/>
        <v>AI$18</v>
      </c>
      <c r="AJ2779" s="190" t="str">
        <f t="shared" si="5298"/>
        <v>AJ$18</v>
      </c>
      <c r="AK2779" s="190" t="str">
        <f t="shared" si="5298"/>
        <v>AK$18</v>
      </c>
      <c r="AL2779" s="190" t="str">
        <f t="shared" si="5298"/>
        <v>AL$18</v>
      </c>
      <c r="AM2779" s="190" t="str">
        <f t="shared" si="5298"/>
        <v>AM$18</v>
      </c>
      <c r="AN2779" s="190" t="str">
        <f t="shared" si="5298"/>
        <v>AN$18</v>
      </c>
      <c r="AO2779" s="190" t="str">
        <f t="shared" si="5298"/>
        <v>AO$18</v>
      </c>
      <c r="AP2779" s="190" t="str">
        <f t="shared" si="5298"/>
        <v>AP$18</v>
      </c>
      <c r="AQ2779" s="190" t="str">
        <f t="shared" si="5298"/>
        <v>AQ$18</v>
      </c>
      <c r="AR2779" s="190" t="str">
        <f t="shared" si="5298"/>
        <v>AR$18</v>
      </c>
      <c r="AS2779" s="190" t="str">
        <f t="shared" si="5298"/>
        <v>AS$18</v>
      </c>
      <c r="AT2779" s="190" t="str">
        <f t="shared" si="5298"/>
        <v>AT$18</v>
      </c>
      <c r="AU2779" s="190" t="str">
        <f t="shared" si="5298"/>
        <v>AU$18</v>
      </c>
      <c r="AV2779" s="190" t="str">
        <f t="shared" si="5298"/>
        <v>AV$18</v>
      </c>
      <c r="AW2779" s="190" t="str">
        <f t="shared" si="5298"/>
        <v>AW$18</v>
      </c>
      <c r="AX2779" s="190" t="str">
        <f t="shared" si="5298"/>
        <v>AX$18</v>
      </c>
      <c r="AY2779" s="190" t="str">
        <f t="shared" ref="AY2779:CD2779" si="5299">AY$22</f>
        <v>AY$18</v>
      </c>
      <c r="AZ2779" s="190" t="str">
        <f t="shared" si="5299"/>
        <v>AZ$18</v>
      </c>
      <c r="BA2779" s="190" t="str">
        <f t="shared" si="5299"/>
        <v>BA$18</v>
      </c>
      <c r="BB2779" s="190" t="str">
        <f t="shared" si="5299"/>
        <v>BB$18</v>
      </c>
      <c r="BC2779" s="190" t="str">
        <f t="shared" si="5299"/>
        <v>BC$18</v>
      </c>
      <c r="BD2779" s="190" t="str">
        <f t="shared" si="5299"/>
        <v>BD$18</v>
      </c>
      <c r="BE2779" s="190" t="str">
        <f t="shared" si="5299"/>
        <v>BE$18</v>
      </c>
      <c r="BF2779" s="190" t="str">
        <f t="shared" si="5299"/>
        <v>BF$18</v>
      </c>
      <c r="BG2779" s="190" t="str">
        <f t="shared" si="5299"/>
        <v>BG$18</v>
      </c>
      <c r="BH2779" s="190" t="str">
        <f t="shared" si="5299"/>
        <v>BH$18</v>
      </c>
      <c r="BI2779" s="190" t="str">
        <f t="shared" si="5299"/>
        <v>BI$18</v>
      </c>
      <c r="BJ2779" s="190" t="str">
        <f t="shared" si="5299"/>
        <v>BJ$18</v>
      </c>
      <c r="BK2779" s="190" t="str">
        <f t="shared" si="5299"/>
        <v>BK$18</v>
      </c>
      <c r="BL2779" s="190" t="str">
        <f t="shared" si="5299"/>
        <v>BL$18</v>
      </c>
      <c r="BM2779" s="190" t="str">
        <f t="shared" si="5299"/>
        <v>BM$18</v>
      </c>
      <c r="BN2779" s="190" t="str">
        <f t="shared" si="5299"/>
        <v>BN$18</v>
      </c>
      <c r="BO2779" s="190" t="str">
        <f t="shared" si="5299"/>
        <v>BO$18</v>
      </c>
      <c r="BP2779" s="190" t="str">
        <f t="shared" si="5299"/>
        <v>BP$18</v>
      </c>
      <c r="BQ2779" s="190" t="str">
        <f t="shared" si="5299"/>
        <v>BQ$18</v>
      </c>
      <c r="BR2779" s="190" t="str">
        <f t="shared" si="5299"/>
        <v>BR$18</v>
      </c>
      <c r="BS2779" s="190" t="str">
        <f t="shared" si="5299"/>
        <v>BS$18</v>
      </c>
      <c r="BT2779" s="190" t="str">
        <f t="shared" si="5299"/>
        <v>BT$18</v>
      </c>
      <c r="BU2779" s="190" t="str">
        <f t="shared" si="5299"/>
        <v>BU$18</v>
      </c>
      <c r="BV2779" s="190" t="str">
        <f t="shared" si="5299"/>
        <v>BV$18</v>
      </c>
      <c r="BW2779" s="190" t="str">
        <f t="shared" si="5299"/>
        <v>BW$18</v>
      </c>
      <c r="BX2779" s="190" t="str">
        <f t="shared" si="5299"/>
        <v>BX$18</v>
      </c>
      <c r="BY2779" s="190" t="str">
        <f t="shared" si="5299"/>
        <v>BY$18</v>
      </c>
      <c r="BZ2779" s="190" t="str">
        <f t="shared" si="5299"/>
        <v>BZ$18</v>
      </c>
      <c r="CA2779" s="190" t="str">
        <f t="shared" si="5299"/>
        <v>CA$18</v>
      </c>
      <c r="CB2779" s="190" t="str">
        <f t="shared" si="5299"/>
        <v>CB$18</v>
      </c>
      <c r="CC2779" s="190" t="str">
        <f t="shared" si="5299"/>
        <v>CC$18</v>
      </c>
      <c r="CD2779" s="190" t="str">
        <f t="shared" si="5299"/>
        <v>CD$18</v>
      </c>
      <c r="CE2779" s="190" t="str">
        <f t="shared" ref="CE2779:CL2779" si="5300">CE$22</f>
        <v>CE$18</v>
      </c>
      <c r="CF2779" s="190" t="str">
        <f t="shared" si="5300"/>
        <v>CF$18</v>
      </c>
      <c r="CG2779" s="190" t="str">
        <f t="shared" si="5300"/>
        <v>CG$18</v>
      </c>
      <c r="CH2779" s="190" t="str">
        <f t="shared" si="5300"/>
        <v>CH$18</v>
      </c>
      <c r="CI2779" s="190" t="str">
        <f t="shared" si="5300"/>
        <v>CI$18</v>
      </c>
      <c r="CJ2779" s="190" t="str">
        <f t="shared" si="5300"/>
        <v>CJ$18</v>
      </c>
      <c r="CK2779" s="190" t="str">
        <f t="shared" si="5300"/>
        <v>CK$18</v>
      </c>
      <c r="CL2779" s="190" t="str">
        <f t="shared" si="5300"/>
        <v>CL$18</v>
      </c>
      <c r="CN2779" s="201"/>
      <c r="CO2779" s="190" t="str">
        <f t="shared" ref="CO2779:DL2779" si="5301">CO$22</f>
        <v>CO$18</v>
      </c>
      <c r="CP2779" s="190" t="str">
        <f t="shared" si="5301"/>
        <v>CP$18</v>
      </c>
      <c r="CQ2779" s="190" t="str">
        <f t="shared" si="5301"/>
        <v>CQ$18</v>
      </c>
      <c r="CR2779" s="190" t="str">
        <f t="shared" si="5301"/>
        <v>CR$18</v>
      </c>
      <c r="CS2779" s="190" t="str">
        <f t="shared" si="5301"/>
        <v>CS$18</v>
      </c>
      <c r="CT2779" s="190" t="str">
        <f t="shared" si="5301"/>
        <v>CT$18</v>
      </c>
      <c r="CU2779" s="190" t="str">
        <f t="shared" si="5301"/>
        <v>CU$18</v>
      </c>
      <c r="CV2779" s="190" t="str">
        <f t="shared" si="5301"/>
        <v>CV$18</v>
      </c>
      <c r="CW2779" s="190" t="str">
        <f t="shared" si="5301"/>
        <v>CW$18</v>
      </c>
      <c r="CX2779" s="190" t="str">
        <f t="shared" si="5301"/>
        <v>CX$18</v>
      </c>
      <c r="CY2779" s="190" t="str">
        <f t="shared" si="5301"/>
        <v>CY$18</v>
      </c>
      <c r="CZ2779" s="190" t="str">
        <f t="shared" si="5301"/>
        <v>CZ$18</v>
      </c>
      <c r="DA2779" s="190" t="str">
        <f t="shared" si="5301"/>
        <v>DA$18</v>
      </c>
      <c r="DB2779" s="190" t="str">
        <f t="shared" si="5301"/>
        <v>DB$18</v>
      </c>
      <c r="DC2779" s="190" t="str">
        <f t="shared" si="5301"/>
        <v>DC$18</v>
      </c>
      <c r="DD2779" s="190" t="str">
        <f t="shared" si="5301"/>
        <v>DD$18</v>
      </c>
      <c r="DE2779" s="190" t="str">
        <f t="shared" si="5301"/>
        <v>DE$18</v>
      </c>
      <c r="DF2779" s="190" t="str">
        <f t="shared" si="5301"/>
        <v>DF$18</v>
      </c>
      <c r="DG2779" s="190" t="str">
        <f t="shared" si="5301"/>
        <v>DG$18</v>
      </c>
      <c r="DH2779" s="190" t="str">
        <f t="shared" si="5301"/>
        <v>DH$18</v>
      </c>
      <c r="DI2779" s="190" t="str">
        <f t="shared" si="5301"/>
        <v>DI$18</v>
      </c>
      <c r="DJ2779" s="190" t="str">
        <f t="shared" si="5301"/>
        <v>DJ$18</v>
      </c>
      <c r="DK2779" s="190" t="str">
        <f t="shared" si="5301"/>
        <v>DK$18</v>
      </c>
      <c r="DL2779" s="190" t="str">
        <f t="shared" si="5301"/>
        <v>DL$18</v>
      </c>
    </row>
    <row r="2780" spans="1:116" x14ac:dyDescent="0.4">
      <c r="A2780" s="174"/>
      <c r="E2780" s="8"/>
      <c r="G2780" s="175" t="s">
        <v>464</v>
      </c>
      <c r="H2780" s="200"/>
      <c r="I2780" s="201"/>
      <c r="J2780" s="201"/>
      <c r="K2780" s="202"/>
      <c r="L2780" s="202"/>
      <c r="M2780" s="202"/>
      <c r="N2780" s="202"/>
      <c r="O2780" s="202"/>
      <c r="P2780" s="202"/>
      <c r="R2780" s="202"/>
      <c r="S2780" s="190" t="str">
        <f t="shared" ref="S2780:AX2780" si="5302">S$23</f>
        <v>S$19</v>
      </c>
      <c r="T2780" s="190" t="str">
        <f t="shared" si="5302"/>
        <v>T$19</v>
      </c>
      <c r="U2780" s="190" t="str">
        <f t="shared" si="5302"/>
        <v>U$19</v>
      </c>
      <c r="V2780" s="190" t="str">
        <f t="shared" si="5302"/>
        <v>V$19</v>
      </c>
      <c r="W2780" s="190" t="str">
        <f t="shared" si="5302"/>
        <v>W$19</v>
      </c>
      <c r="X2780" s="190" t="str">
        <f t="shared" si="5302"/>
        <v>X$19</v>
      </c>
      <c r="Y2780" s="190" t="str">
        <f t="shared" si="5302"/>
        <v>Y$19</v>
      </c>
      <c r="Z2780" s="190" t="str">
        <f t="shared" si="5302"/>
        <v>Z$19</v>
      </c>
      <c r="AA2780" s="190" t="str">
        <f t="shared" si="5302"/>
        <v>AA$19</v>
      </c>
      <c r="AB2780" s="190" t="str">
        <f t="shared" si="5302"/>
        <v>AB$19</v>
      </c>
      <c r="AC2780" s="190" t="str">
        <f t="shared" si="5302"/>
        <v>AC$19</v>
      </c>
      <c r="AD2780" s="190" t="str">
        <f t="shared" si="5302"/>
        <v>AD$19</v>
      </c>
      <c r="AE2780" s="190" t="str">
        <f t="shared" si="5302"/>
        <v>AE$19</v>
      </c>
      <c r="AF2780" s="190" t="str">
        <f t="shared" si="5302"/>
        <v>AF$19</v>
      </c>
      <c r="AG2780" s="190" t="str">
        <f t="shared" si="5302"/>
        <v>AG$19</v>
      </c>
      <c r="AH2780" s="190" t="str">
        <f t="shared" si="5302"/>
        <v>AH$19</v>
      </c>
      <c r="AI2780" s="190" t="str">
        <f t="shared" si="5302"/>
        <v>AI$19</v>
      </c>
      <c r="AJ2780" s="190" t="str">
        <f t="shared" si="5302"/>
        <v>AJ$19</v>
      </c>
      <c r="AK2780" s="190" t="str">
        <f t="shared" si="5302"/>
        <v>AK$19</v>
      </c>
      <c r="AL2780" s="190" t="str">
        <f t="shared" si="5302"/>
        <v>AL$19</v>
      </c>
      <c r="AM2780" s="190" t="str">
        <f t="shared" si="5302"/>
        <v>AM$19</v>
      </c>
      <c r="AN2780" s="190" t="str">
        <f t="shared" si="5302"/>
        <v>AN$19</v>
      </c>
      <c r="AO2780" s="190" t="str">
        <f t="shared" si="5302"/>
        <v>AO$19</v>
      </c>
      <c r="AP2780" s="190" t="str">
        <f t="shared" si="5302"/>
        <v>AP$19</v>
      </c>
      <c r="AQ2780" s="190" t="str">
        <f t="shared" si="5302"/>
        <v>AQ$19</v>
      </c>
      <c r="AR2780" s="190" t="str">
        <f t="shared" si="5302"/>
        <v>AR$19</v>
      </c>
      <c r="AS2780" s="190" t="str">
        <f t="shared" si="5302"/>
        <v>AS$19</v>
      </c>
      <c r="AT2780" s="190" t="str">
        <f t="shared" si="5302"/>
        <v>AT$19</v>
      </c>
      <c r="AU2780" s="190" t="str">
        <f t="shared" si="5302"/>
        <v>AU$19</v>
      </c>
      <c r="AV2780" s="190" t="str">
        <f t="shared" si="5302"/>
        <v>AV$19</v>
      </c>
      <c r="AW2780" s="190" t="str">
        <f t="shared" si="5302"/>
        <v>AW$19</v>
      </c>
      <c r="AX2780" s="190" t="str">
        <f t="shared" si="5302"/>
        <v>AX$19</v>
      </c>
      <c r="AY2780" s="190" t="str">
        <f t="shared" ref="AY2780:CD2780" si="5303">AY$23</f>
        <v>AY$19</v>
      </c>
      <c r="AZ2780" s="190" t="str">
        <f t="shared" si="5303"/>
        <v>AZ$19</v>
      </c>
      <c r="BA2780" s="190" t="str">
        <f t="shared" si="5303"/>
        <v>BA$19</v>
      </c>
      <c r="BB2780" s="190" t="str">
        <f t="shared" si="5303"/>
        <v>BB$19</v>
      </c>
      <c r="BC2780" s="190" t="str">
        <f t="shared" si="5303"/>
        <v>BC$19</v>
      </c>
      <c r="BD2780" s="190" t="str">
        <f t="shared" si="5303"/>
        <v>BD$19</v>
      </c>
      <c r="BE2780" s="190" t="str">
        <f t="shared" si="5303"/>
        <v>BE$19</v>
      </c>
      <c r="BF2780" s="190" t="str">
        <f t="shared" si="5303"/>
        <v>BF$19</v>
      </c>
      <c r="BG2780" s="190" t="str">
        <f t="shared" si="5303"/>
        <v>BG$19</v>
      </c>
      <c r="BH2780" s="190" t="str">
        <f t="shared" si="5303"/>
        <v>BH$19</v>
      </c>
      <c r="BI2780" s="190" t="str">
        <f t="shared" si="5303"/>
        <v>BI$19</v>
      </c>
      <c r="BJ2780" s="190" t="str">
        <f t="shared" si="5303"/>
        <v>BJ$19</v>
      </c>
      <c r="BK2780" s="190" t="str">
        <f t="shared" si="5303"/>
        <v>BK$19</v>
      </c>
      <c r="BL2780" s="190" t="str">
        <f t="shared" si="5303"/>
        <v>BL$19</v>
      </c>
      <c r="BM2780" s="190" t="str">
        <f t="shared" si="5303"/>
        <v>BM$19</v>
      </c>
      <c r="BN2780" s="190" t="str">
        <f t="shared" si="5303"/>
        <v>BN$19</v>
      </c>
      <c r="BO2780" s="190" t="str">
        <f t="shared" si="5303"/>
        <v>BO$19</v>
      </c>
      <c r="BP2780" s="190" t="str">
        <f t="shared" si="5303"/>
        <v>BP$19</v>
      </c>
      <c r="BQ2780" s="190" t="str">
        <f t="shared" si="5303"/>
        <v>BQ$19</v>
      </c>
      <c r="BR2780" s="190" t="str">
        <f t="shared" si="5303"/>
        <v>BR$19</v>
      </c>
      <c r="BS2780" s="190" t="str">
        <f t="shared" si="5303"/>
        <v>BS$19</v>
      </c>
      <c r="BT2780" s="190" t="str">
        <f t="shared" si="5303"/>
        <v>BT$19</v>
      </c>
      <c r="BU2780" s="190" t="str">
        <f t="shared" si="5303"/>
        <v>BU$19</v>
      </c>
      <c r="BV2780" s="190" t="str">
        <f t="shared" si="5303"/>
        <v>BV$19</v>
      </c>
      <c r="BW2780" s="190" t="str">
        <f t="shared" si="5303"/>
        <v>BW$19</v>
      </c>
      <c r="BX2780" s="190" t="str">
        <f t="shared" si="5303"/>
        <v>BX$19</v>
      </c>
      <c r="BY2780" s="190" t="str">
        <f t="shared" si="5303"/>
        <v>BY$19</v>
      </c>
      <c r="BZ2780" s="190" t="str">
        <f t="shared" si="5303"/>
        <v>BZ$19</v>
      </c>
      <c r="CA2780" s="190" t="str">
        <f t="shared" si="5303"/>
        <v>CA$19</v>
      </c>
      <c r="CB2780" s="190" t="str">
        <f t="shared" si="5303"/>
        <v>CB$19</v>
      </c>
      <c r="CC2780" s="190" t="str">
        <f t="shared" si="5303"/>
        <v>CC$19</v>
      </c>
      <c r="CD2780" s="190" t="str">
        <f t="shared" si="5303"/>
        <v>CD$19</v>
      </c>
      <c r="CE2780" s="190" t="str">
        <f t="shared" ref="CE2780:CL2780" si="5304">CE$23</f>
        <v>CE$19</v>
      </c>
      <c r="CF2780" s="190" t="str">
        <f t="shared" si="5304"/>
        <v>CF$19</v>
      </c>
      <c r="CG2780" s="190" t="str">
        <f t="shared" si="5304"/>
        <v>CG$19</v>
      </c>
      <c r="CH2780" s="190" t="str">
        <f t="shared" si="5304"/>
        <v>CH$19</v>
      </c>
      <c r="CI2780" s="190" t="str">
        <f t="shared" si="5304"/>
        <v>CI$19</v>
      </c>
      <c r="CJ2780" s="190" t="str">
        <f t="shared" si="5304"/>
        <v>CJ$19</v>
      </c>
      <c r="CK2780" s="190" t="str">
        <f t="shared" si="5304"/>
        <v>CK$19</v>
      </c>
      <c r="CL2780" s="190" t="str">
        <f t="shared" si="5304"/>
        <v>CL$19</v>
      </c>
      <c r="CN2780" s="201"/>
      <c r="CO2780" s="190" t="str">
        <f t="shared" ref="CO2780:DL2780" si="5305">CO$23</f>
        <v>CO$19</v>
      </c>
      <c r="CP2780" s="190" t="str">
        <f t="shared" si="5305"/>
        <v>CP$19</v>
      </c>
      <c r="CQ2780" s="190" t="str">
        <f t="shared" si="5305"/>
        <v>CQ$19</v>
      </c>
      <c r="CR2780" s="190" t="str">
        <f t="shared" si="5305"/>
        <v>CR$19</v>
      </c>
      <c r="CS2780" s="190" t="str">
        <f t="shared" si="5305"/>
        <v>CS$19</v>
      </c>
      <c r="CT2780" s="190" t="str">
        <f t="shared" si="5305"/>
        <v>CT$19</v>
      </c>
      <c r="CU2780" s="190" t="str">
        <f t="shared" si="5305"/>
        <v>CU$19</v>
      </c>
      <c r="CV2780" s="190" t="str">
        <f t="shared" si="5305"/>
        <v>CV$19</v>
      </c>
      <c r="CW2780" s="190" t="str">
        <f t="shared" si="5305"/>
        <v>CW$19</v>
      </c>
      <c r="CX2780" s="190" t="str">
        <f t="shared" si="5305"/>
        <v>CX$19</v>
      </c>
      <c r="CY2780" s="190" t="str">
        <f t="shared" si="5305"/>
        <v>CY$19</v>
      </c>
      <c r="CZ2780" s="190" t="str">
        <f t="shared" si="5305"/>
        <v>CZ$19</v>
      </c>
      <c r="DA2780" s="190" t="str">
        <f t="shared" si="5305"/>
        <v>DA$19</v>
      </c>
      <c r="DB2780" s="190" t="str">
        <f t="shared" si="5305"/>
        <v>DB$19</v>
      </c>
      <c r="DC2780" s="190" t="str">
        <f t="shared" si="5305"/>
        <v>DC$19</v>
      </c>
      <c r="DD2780" s="190" t="str">
        <f t="shared" si="5305"/>
        <v>DD$19</v>
      </c>
      <c r="DE2780" s="190" t="str">
        <f t="shared" si="5305"/>
        <v>DE$19</v>
      </c>
      <c r="DF2780" s="190" t="str">
        <f t="shared" si="5305"/>
        <v>DF$19</v>
      </c>
      <c r="DG2780" s="190" t="str">
        <f t="shared" si="5305"/>
        <v>DG$19</v>
      </c>
      <c r="DH2780" s="190" t="str">
        <f t="shared" si="5305"/>
        <v>DH$19</v>
      </c>
      <c r="DI2780" s="190" t="str">
        <f t="shared" si="5305"/>
        <v>DI$19</v>
      </c>
      <c r="DJ2780" s="190" t="str">
        <f t="shared" si="5305"/>
        <v>DJ$19</v>
      </c>
      <c r="DK2780" s="190" t="str">
        <f t="shared" si="5305"/>
        <v>DK$19</v>
      </c>
      <c r="DL2780" s="190" t="str">
        <f t="shared" si="5305"/>
        <v>DL$19</v>
      </c>
    </row>
    <row r="2781" spans="1:116" x14ac:dyDescent="0.4">
      <c r="A2781" s="31" t="s">
        <v>218</v>
      </c>
      <c r="B2781" s="31" t="s">
        <v>243</v>
      </c>
      <c r="C2781" s="31"/>
      <c r="D2781" t="s">
        <v>429</v>
      </c>
      <c r="E2781" s="8" t="str">
        <f t="shared" ref="E2781:E2794" si="5306">ROW()&amp;" "&amp;D2781</f>
        <v>2781 DCOPS-IS</v>
      </c>
      <c r="F2781" t="s">
        <v>315</v>
      </c>
      <c r="G2781" s="70" t="s">
        <v>314</v>
      </c>
      <c r="H2781" s="48"/>
      <c r="I2781" s="297"/>
      <c r="J2781" s="297"/>
      <c r="K2781" s="48"/>
      <c r="L2781" s="48"/>
      <c r="M2781" s="48"/>
      <c r="N2781" s="48"/>
      <c r="O2781" s="48"/>
      <c r="P2781" s="48"/>
      <c r="R2781" s="70"/>
      <c r="S2781" s="298"/>
      <c r="T2781" s="298"/>
      <c r="U2781" s="298"/>
      <c r="V2781" s="298"/>
      <c r="W2781" s="298"/>
      <c r="X2781" s="298"/>
      <c r="Y2781" s="298"/>
      <c r="Z2781" s="298"/>
      <c r="AA2781" s="298"/>
      <c r="AB2781" s="298"/>
      <c r="AC2781" s="298"/>
      <c r="AD2781" s="298"/>
      <c r="AE2781" s="298"/>
      <c r="AF2781" s="298"/>
      <c r="AG2781" s="298"/>
      <c r="AH2781" s="298"/>
      <c r="AI2781" s="298"/>
      <c r="AJ2781" s="298"/>
      <c r="AK2781" s="298"/>
      <c r="AL2781" s="298"/>
      <c r="AM2781" s="298"/>
      <c r="AN2781" s="298"/>
      <c r="AO2781" s="298"/>
      <c r="AP2781" s="298"/>
      <c r="AQ2781" s="298"/>
      <c r="AR2781" s="298"/>
      <c r="AS2781" s="298"/>
      <c r="AT2781" s="298"/>
      <c r="AU2781" s="298"/>
      <c r="AV2781" s="298"/>
      <c r="AW2781" s="298"/>
      <c r="AX2781" s="298"/>
      <c r="AY2781" s="298"/>
      <c r="AZ2781" s="298"/>
      <c r="BA2781" s="298"/>
      <c r="BB2781" s="298"/>
      <c r="BC2781" s="298"/>
      <c r="BD2781" s="298"/>
      <c r="BE2781" s="298"/>
      <c r="BF2781" s="298"/>
      <c r="BG2781" s="298"/>
      <c r="BH2781" s="298"/>
      <c r="BI2781" s="298"/>
      <c r="BJ2781" s="298"/>
      <c r="BK2781" s="298"/>
      <c r="BL2781" s="298"/>
      <c r="BM2781" s="298"/>
      <c r="BN2781" s="298"/>
      <c r="BO2781" s="298"/>
      <c r="BP2781" s="298"/>
      <c r="BQ2781" s="298"/>
      <c r="BR2781" s="298"/>
      <c r="BS2781" s="298"/>
      <c r="BT2781" s="298"/>
      <c r="BU2781" s="298"/>
      <c r="BV2781" s="298"/>
      <c r="BW2781" s="298"/>
      <c r="BX2781" s="298"/>
      <c r="BY2781" s="298"/>
      <c r="BZ2781" s="298"/>
      <c r="CA2781" s="298"/>
      <c r="CB2781" s="298"/>
      <c r="CC2781" s="298"/>
      <c r="CD2781" s="298"/>
      <c r="CE2781" s="298"/>
      <c r="CF2781" s="298"/>
      <c r="CG2781" s="298"/>
      <c r="CH2781" s="298"/>
      <c r="CI2781" s="298"/>
      <c r="CJ2781" s="298"/>
      <c r="CK2781" s="298"/>
      <c r="CL2781" s="298"/>
      <c r="CN2781" s="297"/>
      <c r="CO2781" s="298"/>
      <c r="CP2781" s="298"/>
      <c r="CQ2781" s="298"/>
      <c r="CR2781" s="298"/>
      <c r="CS2781" s="298"/>
      <c r="CT2781" s="298"/>
      <c r="CU2781" s="298"/>
      <c r="CV2781" s="298"/>
      <c r="CW2781" s="298"/>
      <c r="CX2781" s="298"/>
      <c r="CY2781" s="298"/>
      <c r="CZ2781" s="298"/>
      <c r="DA2781" s="298"/>
      <c r="DB2781" s="298"/>
      <c r="DC2781" s="298"/>
      <c r="DD2781" s="298"/>
      <c r="DE2781" s="298"/>
      <c r="DF2781" s="298"/>
      <c r="DG2781" s="298"/>
      <c r="DH2781" s="298"/>
      <c r="DI2781" s="298"/>
      <c r="DJ2781" s="298"/>
      <c r="DK2781" s="298"/>
      <c r="DL2781" s="298"/>
    </row>
    <row r="2782" spans="1:116" ht="1.5" customHeight="1" x14ac:dyDescent="0.4">
      <c r="D2782" t="s">
        <v>429</v>
      </c>
      <c r="E2782" s="8" t="str">
        <f t="shared" si="5306"/>
        <v>2782 DCOPS-IS</v>
      </c>
      <c r="G2782" s="125" t="s">
        <v>313</v>
      </c>
      <c r="H2782" s="12"/>
      <c r="I2782" s="60"/>
      <c r="J2782" s="60"/>
      <c r="K2782" s="23">
        <f>'IS BS CF'!K$38</f>
        <v>-507350.40000000008</v>
      </c>
      <c r="L2782" s="23">
        <f>'IS BS CF'!L$38</f>
        <v>-627467.92000000016</v>
      </c>
      <c r="M2782" s="23">
        <f>'IS BS CF'!M$38</f>
        <v>-648591.31600000011</v>
      </c>
      <c r="N2782" s="23">
        <f>'IS BS CF'!N$38</f>
        <v>-670770.88180000009</v>
      </c>
      <c r="O2782" s="23">
        <f>'IS BS CF'!O$38</f>
        <v>-694059.42589000007</v>
      </c>
      <c r="P2782" s="23">
        <f>'IS BS CF'!P$38</f>
        <v>-718512.39718450035</v>
      </c>
      <c r="Q2782" s="23"/>
      <c r="R2782" s="23">
        <f>'IS BS CF'!R$38</f>
        <v>0</v>
      </c>
      <c r="S2782" s="23">
        <f>'IS BS CF'!S$38</f>
        <v>-42279.200000000004</v>
      </c>
      <c r="T2782" s="23">
        <f>'IS BS CF'!T$38</f>
        <v>-42279.200000000004</v>
      </c>
      <c r="U2782" s="23">
        <f>'IS BS CF'!U$38</f>
        <v>-42279.200000000004</v>
      </c>
      <c r="V2782" s="23">
        <f>'IS BS CF'!V$38</f>
        <v>-42279.200000000004</v>
      </c>
      <c r="W2782" s="23">
        <f>'IS BS CF'!W$38</f>
        <v>-42279.200000000004</v>
      </c>
      <c r="X2782" s="23">
        <f>'IS BS CF'!X$38</f>
        <v>-42279.200000000004</v>
      </c>
      <c r="Y2782" s="23">
        <f>'IS BS CF'!Y$38</f>
        <v>-42279.200000000004</v>
      </c>
      <c r="Z2782" s="23">
        <f>'IS BS CF'!Z$38</f>
        <v>-42279.200000000004</v>
      </c>
      <c r="AA2782" s="23">
        <f>'IS BS CF'!AA$38</f>
        <v>-42279.200000000004</v>
      </c>
      <c r="AB2782" s="23">
        <f>'IS BS CF'!AB$38</f>
        <v>-42279.200000000004</v>
      </c>
      <c r="AC2782" s="23">
        <f>'IS BS CF'!AC$38</f>
        <v>-42279.200000000004</v>
      </c>
      <c r="AD2782" s="23">
        <f>'IS BS CF'!AD$38</f>
        <v>-42279.200000000004</v>
      </c>
      <c r="AE2782" s="23">
        <f>'IS BS CF'!AE$38</f>
        <v>-52288.993333333347</v>
      </c>
      <c r="AF2782" s="23">
        <f>'IS BS CF'!AF$38</f>
        <v>-52288.993333333347</v>
      </c>
      <c r="AG2782" s="23">
        <f>'IS BS CF'!AG$38</f>
        <v>-52288.993333333347</v>
      </c>
      <c r="AH2782" s="23">
        <f>'IS BS CF'!AH$38</f>
        <v>-52288.993333333347</v>
      </c>
      <c r="AI2782" s="23">
        <f>'IS BS CF'!AI$38</f>
        <v>-52288.993333333347</v>
      </c>
      <c r="AJ2782" s="23">
        <f>'IS BS CF'!AJ$38</f>
        <v>-52288.993333333347</v>
      </c>
      <c r="AK2782" s="23">
        <f>'IS BS CF'!AK$38</f>
        <v>-52288.993333333347</v>
      </c>
      <c r="AL2782" s="23">
        <f>'IS BS CF'!AL$38</f>
        <v>-52288.993333333347</v>
      </c>
      <c r="AM2782" s="23">
        <f>'IS BS CF'!AM$38</f>
        <v>-52288.993333333347</v>
      </c>
      <c r="AN2782" s="23">
        <f>'IS BS CF'!AN$38</f>
        <v>-52288.993333333347</v>
      </c>
      <c r="AO2782" s="23">
        <f>'IS BS CF'!AO$38</f>
        <v>-52288.993333333347</v>
      </c>
      <c r="AP2782" s="23">
        <f>'IS BS CF'!AP$38</f>
        <v>-52288.993333333347</v>
      </c>
      <c r="AQ2782" s="23">
        <f>'IS BS CF'!AQ$38</f>
        <v>-54049.276333333342</v>
      </c>
      <c r="AR2782" s="23">
        <f>'IS BS CF'!AR$38</f>
        <v>-54049.276333333342</v>
      </c>
      <c r="AS2782" s="23">
        <f>'IS BS CF'!AS$38</f>
        <v>-54049.276333333342</v>
      </c>
      <c r="AT2782" s="23">
        <f>'IS BS CF'!AT$38</f>
        <v>-54049.276333333342</v>
      </c>
      <c r="AU2782" s="23">
        <f>'IS BS CF'!AU$38</f>
        <v>-54049.276333333342</v>
      </c>
      <c r="AV2782" s="23">
        <f>'IS BS CF'!AV$38</f>
        <v>-54049.276333333342</v>
      </c>
      <c r="AW2782" s="23">
        <f>'IS BS CF'!AW$38</f>
        <v>-54049.276333333342</v>
      </c>
      <c r="AX2782" s="23">
        <f>'IS BS CF'!AX$38</f>
        <v>-54049.276333333342</v>
      </c>
      <c r="AY2782" s="23">
        <f>'IS BS CF'!AY$38</f>
        <v>-54049.276333333342</v>
      </c>
      <c r="AZ2782" s="23">
        <f>'IS BS CF'!AZ$38</f>
        <v>-54049.276333333342</v>
      </c>
      <c r="BA2782" s="23">
        <f>'IS BS CF'!BA$38</f>
        <v>-54049.276333333342</v>
      </c>
      <c r="BB2782" s="23">
        <f>'IS BS CF'!BB$38</f>
        <v>-54049.276333333342</v>
      </c>
      <c r="BC2782" s="23">
        <f>'IS BS CF'!BC$38</f>
        <v>-55897.573483333341</v>
      </c>
      <c r="BD2782" s="23">
        <f>'IS BS CF'!BD$38</f>
        <v>-55897.573483333341</v>
      </c>
      <c r="BE2782" s="23">
        <f>'IS BS CF'!BE$38</f>
        <v>-55897.573483333341</v>
      </c>
      <c r="BF2782" s="23">
        <f>'IS BS CF'!BF$38</f>
        <v>-55897.573483333341</v>
      </c>
      <c r="BG2782" s="23">
        <f>'IS BS CF'!BG$38</f>
        <v>-55897.573483333341</v>
      </c>
      <c r="BH2782" s="23">
        <f>'IS BS CF'!BH$38</f>
        <v>-55897.573483333341</v>
      </c>
      <c r="BI2782" s="23">
        <f>'IS BS CF'!BI$38</f>
        <v>-55897.573483333341</v>
      </c>
      <c r="BJ2782" s="23">
        <f>'IS BS CF'!BJ$38</f>
        <v>-55897.573483333341</v>
      </c>
      <c r="BK2782" s="23">
        <f>'IS BS CF'!BK$38</f>
        <v>-55897.573483333341</v>
      </c>
      <c r="BL2782" s="23">
        <f>'IS BS CF'!BL$38</f>
        <v>-55897.573483333341</v>
      </c>
      <c r="BM2782" s="23">
        <f>'IS BS CF'!BM$38</f>
        <v>-55897.573483333341</v>
      </c>
      <c r="BN2782" s="23">
        <f>'IS BS CF'!BN$38</f>
        <v>-55897.573483333341</v>
      </c>
      <c r="BO2782" s="23">
        <f>'IS BS CF'!BO$38</f>
        <v>-57838.285490833339</v>
      </c>
      <c r="BP2782" s="23">
        <f>'IS BS CF'!BP$38</f>
        <v>-57838.285490833339</v>
      </c>
      <c r="BQ2782" s="23">
        <f>'IS BS CF'!BQ$38</f>
        <v>-57838.285490833339</v>
      </c>
      <c r="BR2782" s="23">
        <f>'IS BS CF'!BR$38</f>
        <v>-57838.285490833339</v>
      </c>
      <c r="BS2782" s="23">
        <f>'IS BS CF'!BS$38</f>
        <v>-57838.285490833339</v>
      </c>
      <c r="BT2782" s="23">
        <f>'IS BS CF'!BT$38</f>
        <v>-57838.285490833339</v>
      </c>
      <c r="BU2782" s="23">
        <f>'IS BS CF'!BU$38</f>
        <v>-57838.285490833339</v>
      </c>
      <c r="BV2782" s="23">
        <f>'IS BS CF'!BV$38</f>
        <v>-57838.285490833339</v>
      </c>
      <c r="BW2782" s="23">
        <f>'IS BS CF'!BW$38</f>
        <v>-57838.285490833339</v>
      </c>
      <c r="BX2782" s="23">
        <f>'IS BS CF'!BX$38</f>
        <v>-57838.285490833339</v>
      </c>
      <c r="BY2782" s="23">
        <f>'IS BS CF'!BY$38</f>
        <v>-57838.285490833339</v>
      </c>
      <c r="BZ2782" s="23">
        <f>'IS BS CF'!BZ$38</f>
        <v>-57838.285490833339</v>
      </c>
      <c r="CA2782" s="23">
        <f>'IS BS CF'!CA$38</f>
        <v>-59876.033098708343</v>
      </c>
      <c r="CB2782" s="23">
        <f>'IS BS CF'!CB$38</f>
        <v>-59876.033098708343</v>
      </c>
      <c r="CC2782" s="23">
        <f>'IS BS CF'!CC$38</f>
        <v>-59876.033098708343</v>
      </c>
      <c r="CD2782" s="23">
        <f>'IS BS CF'!CD$38</f>
        <v>-59876.033098708343</v>
      </c>
      <c r="CE2782" s="23">
        <f>'IS BS CF'!CE$38</f>
        <v>-59876.033098708343</v>
      </c>
      <c r="CF2782" s="23">
        <f>'IS BS CF'!CF$38</f>
        <v>-59876.033098708343</v>
      </c>
      <c r="CG2782" s="23">
        <f>'IS BS CF'!CG$38</f>
        <v>-59876.033098708343</v>
      </c>
      <c r="CH2782" s="23">
        <f>'IS BS CF'!CH$38</f>
        <v>-59876.033098708343</v>
      </c>
      <c r="CI2782" s="23">
        <f>'IS BS CF'!CI$38</f>
        <v>-59876.033098708343</v>
      </c>
      <c r="CJ2782" s="23">
        <f>'IS BS CF'!CJ$38</f>
        <v>-59876.033098708343</v>
      </c>
      <c r="CK2782" s="23">
        <f>'IS BS CF'!CK$38</f>
        <v>-59876.033098708343</v>
      </c>
      <c r="CL2782" s="23">
        <f>'IS BS CF'!CL$38</f>
        <v>-59876.033098708343</v>
      </c>
      <c r="CN2782" s="60"/>
      <c r="CO2782" s="132" t="e">
        <f>#REF!</f>
        <v>#REF!</v>
      </c>
      <c r="CP2782" s="132" t="e">
        <f>#REF!</f>
        <v>#REF!</v>
      </c>
      <c r="CQ2782" s="132" t="e">
        <f>#REF!</f>
        <v>#REF!</v>
      </c>
      <c r="CR2782" s="132" t="e">
        <f>#REF!</f>
        <v>#REF!</v>
      </c>
      <c r="CS2782" s="132" t="e">
        <f>#REF!</f>
        <v>#REF!</v>
      </c>
      <c r="CT2782" s="132" t="e">
        <f>#REF!</f>
        <v>#REF!</v>
      </c>
      <c r="CU2782" s="132" t="e">
        <f>#REF!</f>
        <v>#REF!</v>
      </c>
      <c r="CV2782" s="132" t="e">
        <f>#REF!</f>
        <v>#REF!</v>
      </c>
      <c r="CW2782" s="132" t="e">
        <f>#REF!</f>
        <v>#REF!</v>
      </c>
      <c r="CX2782" s="132" t="e">
        <f>#REF!</f>
        <v>#REF!</v>
      </c>
      <c r="CY2782" s="132" t="e">
        <f>#REF!</f>
        <v>#REF!</v>
      </c>
      <c r="CZ2782" s="132" t="e">
        <f>#REF!</f>
        <v>#REF!</v>
      </c>
      <c r="DA2782" s="132" t="e">
        <f>#REF!</f>
        <v>#REF!</v>
      </c>
      <c r="DB2782" s="132" t="e">
        <f>#REF!</f>
        <v>#REF!</v>
      </c>
      <c r="DC2782" s="132" t="e">
        <f>#REF!</f>
        <v>#REF!</v>
      </c>
      <c r="DD2782" s="132" t="e">
        <f>#REF!</f>
        <v>#REF!</v>
      </c>
      <c r="DE2782" s="132" t="e">
        <f>#REF!</f>
        <v>#REF!</v>
      </c>
      <c r="DF2782" s="132" t="e">
        <f>#REF!</f>
        <v>#REF!</v>
      </c>
      <c r="DG2782" s="132" t="e">
        <f>#REF!</f>
        <v>#REF!</v>
      </c>
      <c r="DH2782" s="132" t="e">
        <f>#REF!</f>
        <v>#REF!</v>
      </c>
      <c r="DI2782" s="132" t="e">
        <f>#REF!</f>
        <v>#REF!</v>
      </c>
      <c r="DJ2782" s="132" t="e">
        <f>#REF!</f>
        <v>#REF!</v>
      </c>
      <c r="DK2782" s="132" t="e">
        <f>#REF!</f>
        <v>#REF!</v>
      </c>
      <c r="DL2782" s="132" t="e">
        <f>#REF!</f>
        <v>#REF!</v>
      </c>
    </row>
    <row r="2783" spans="1:116" x14ac:dyDescent="0.4">
      <c r="B2783" t="str">
        <f>E2783</f>
        <v>2783 DCOPS-IS</v>
      </c>
      <c r="C2783" t="s">
        <v>80</v>
      </c>
      <c r="D2783" t="s">
        <v>429</v>
      </c>
      <c r="E2783" s="8" t="str">
        <f t="shared" si="5306"/>
        <v>2783 DCOPS-IS</v>
      </c>
      <c r="G2783" s="145" t="str">
        <f>"% of EBITDA - "&amp;SUBSTITUTE(G2781,":","")</f>
        <v>% of EBITDA - % of operating income - direct cost</v>
      </c>
      <c r="H2783" s="12"/>
      <c r="I2783" s="60"/>
      <c r="J2783" s="60"/>
      <c r="K2783" s="16">
        <v>0.5</v>
      </c>
      <c r="L2783" s="16">
        <v>0.5</v>
      </c>
      <c r="M2783" s="16">
        <v>0.5</v>
      </c>
      <c r="N2783" s="16">
        <v>0.5</v>
      </c>
      <c r="O2783" s="16">
        <v>0.5</v>
      </c>
      <c r="P2783" s="16">
        <v>0.5</v>
      </c>
      <c r="R2783" s="19"/>
      <c r="S2783" s="150" cm="1">
        <f t="array" ref="S2783">INDEX($K:$P,ROW(),MATCH(S$3,$K$2:$P$2,0))</f>
        <v>0.5</v>
      </c>
      <c r="T2783" s="150" cm="1">
        <f t="array" ref="T2783">INDEX($K:$P,ROW(),MATCH(T$3,$K$2:$P$2,0))</f>
        <v>0.5</v>
      </c>
      <c r="U2783" s="150" cm="1">
        <f t="array" ref="U2783">INDEX($K:$P,ROW(),MATCH(U$3,$K$2:$P$2,0))</f>
        <v>0.5</v>
      </c>
      <c r="V2783" s="150" cm="1">
        <f t="array" ref="V2783">INDEX($K:$P,ROW(),MATCH(V$3,$K$2:$P$2,0))</f>
        <v>0.5</v>
      </c>
      <c r="W2783" s="150" cm="1">
        <f t="array" ref="W2783">INDEX($K:$P,ROW(),MATCH(W$3,$K$2:$P$2,0))</f>
        <v>0.5</v>
      </c>
      <c r="X2783" s="150" cm="1">
        <f t="array" ref="X2783">INDEX($K:$P,ROW(),MATCH(X$3,$K$2:$P$2,0))</f>
        <v>0.5</v>
      </c>
      <c r="Y2783" s="150" cm="1">
        <f t="array" ref="Y2783">INDEX($K:$P,ROW(),MATCH(Y$3,$K$2:$P$2,0))</f>
        <v>0.5</v>
      </c>
      <c r="Z2783" s="150" cm="1">
        <f t="array" ref="Z2783">INDEX($K:$P,ROW(),MATCH(Z$3,$K$2:$P$2,0))</f>
        <v>0.5</v>
      </c>
      <c r="AA2783" s="150" cm="1">
        <f t="array" ref="AA2783">INDEX($K:$P,ROW(),MATCH(AA$3,$K$2:$P$2,0))</f>
        <v>0.5</v>
      </c>
      <c r="AB2783" s="150" cm="1">
        <f t="array" ref="AB2783">INDEX($K:$P,ROW(),MATCH(AB$3,$K$2:$P$2,0))</f>
        <v>0.5</v>
      </c>
      <c r="AC2783" s="150" cm="1">
        <f t="array" ref="AC2783">INDEX($K:$P,ROW(),MATCH(AC$3,$K$2:$P$2,0))</f>
        <v>0.5</v>
      </c>
      <c r="AD2783" s="150" cm="1">
        <f t="array" ref="AD2783">INDEX($K:$P,ROW(),MATCH(AD$3,$K$2:$P$2,0))</f>
        <v>0.5</v>
      </c>
      <c r="AE2783" s="150" cm="1">
        <f t="array" ref="AE2783">INDEX($K:$P,ROW(),MATCH(AE$3,$K$2:$P$2,0))</f>
        <v>0.5</v>
      </c>
      <c r="AF2783" s="150" cm="1">
        <f t="array" ref="AF2783">INDEX($K:$P,ROW(),MATCH(AF$3,$K$2:$P$2,0))</f>
        <v>0.5</v>
      </c>
      <c r="AG2783" s="150" cm="1">
        <f t="array" ref="AG2783">INDEX($K:$P,ROW(),MATCH(AG$3,$K$2:$P$2,0))</f>
        <v>0.5</v>
      </c>
      <c r="AH2783" s="150" cm="1">
        <f t="array" ref="AH2783">INDEX($K:$P,ROW(),MATCH(AH$3,$K$2:$P$2,0))</f>
        <v>0.5</v>
      </c>
      <c r="AI2783" s="150" cm="1">
        <f t="array" ref="AI2783">INDEX($K:$P,ROW(),MATCH(AI$3,$K$2:$P$2,0))</f>
        <v>0.5</v>
      </c>
      <c r="AJ2783" s="150" cm="1">
        <f t="array" ref="AJ2783">INDEX($K:$P,ROW(),MATCH(AJ$3,$K$2:$P$2,0))</f>
        <v>0.5</v>
      </c>
      <c r="AK2783" s="150" cm="1">
        <f t="array" ref="AK2783">INDEX($K:$P,ROW(),MATCH(AK$3,$K$2:$P$2,0))</f>
        <v>0.5</v>
      </c>
      <c r="AL2783" s="150" cm="1">
        <f t="array" ref="AL2783">INDEX($K:$P,ROW(),MATCH(AL$3,$K$2:$P$2,0))</f>
        <v>0.5</v>
      </c>
      <c r="AM2783" s="150" cm="1">
        <f t="array" ref="AM2783">INDEX($K:$P,ROW(),MATCH(AM$3,$K$2:$P$2,0))</f>
        <v>0.5</v>
      </c>
      <c r="AN2783" s="150" cm="1">
        <f t="array" ref="AN2783">INDEX($K:$P,ROW(),MATCH(AN$3,$K$2:$P$2,0))</f>
        <v>0.5</v>
      </c>
      <c r="AO2783" s="150" cm="1">
        <f t="array" ref="AO2783">INDEX($K:$P,ROW(),MATCH(AO$3,$K$2:$P$2,0))</f>
        <v>0.5</v>
      </c>
      <c r="AP2783" s="150" cm="1">
        <f t="array" ref="AP2783">INDEX($K:$P,ROW(),MATCH(AP$3,$K$2:$P$2,0))</f>
        <v>0.5</v>
      </c>
      <c r="AQ2783" s="150" cm="1">
        <f t="array" ref="AQ2783">INDEX($K:$P,ROW(),MATCH(AQ$3,$K$2:$P$2,0))</f>
        <v>0.5</v>
      </c>
      <c r="AR2783" s="150" cm="1">
        <f t="array" ref="AR2783">INDEX($K:$P,ROW(),MATCH(AR$3,$K$2:$P$2,0))</f>
        <v>0.5</v>
      </c>
      <c r="AS2783" s="150" cm="1">
        <f t="array" ref="AS2783">INDEX($K:$P,ROW(),MATCH(AS$3,$K$2:$P$2,0))</f>
        <v>0.5</v>
      </c>
      <c r="AT2783" s="150" cm="1">
        <f t="array" ref="AT2783">INDEX($K:$P,ROW(),MATCH(AT$3,$K$2:$P$2,0))</f>
        <v>0.5</v>
      </c>
      <c r="AU2783" s="150" cm="1">
        <f t="array" ref="AU2783">INDEX($K:$P,ROW(),MATCH(AU$3,$K$2:$P$2,0))</f>
        <v>0.5</v>
      </c>
      <c r="AV2783" s="150" cm="1">
        <f t="array" ref="AV2783">INDEX($K:$P,ROW(),MATCH(AV$3,$K$2:$P$2,0))</f>
        <v>0.5</v>
      </c>
      <c r="AW2783" s="150" cm="1">
        <f t="array" ref="AW2783">INDEX($K:$P,ROW(),MATCH(AW$3,$K$2:$P$2,0))</f>
        <v>0.5</v>
      </c>
      <c r="AX2783" s="150" cm="1">
        <f t="array" ref="AX2783">INDEX($K:$P,ROW(),MATCH(AX$3,$K$2:$P$2,0))</f>
        <v>0.5</v>
      </c>
      <c r="AY2783" s="150" cm="1">
        <f t="array" ref="AY2783">INDEX($K:$P,ROW(),MATCH(AY$3,$K$2:$P$2,0))</f>
        <v>0.5</v>
      </c>
      <c r="AZ2783" s="150" cm="1">
        <f t="array" ref="AZ2783">INDEX($K:$P,ROW(),MATCH(AZ$3,$K$2:$P$2,0))</f>
        <v>0.5</v>
      </c>
      <c r="BA2783" s="150" cm="1">
        <f t="array" ref="BA2783">INDEX($K:$P,ROW(),MATCH(BA$3,$K$2:$P$2,0))</f>
        <v>0.5</v>
      </c>
      <c r="BB2783" s="150" cm="1">
        <f t="array" ref="BB2783">INDEX($K:$P,ROW(),MATCH(BB$3,$K$2:$P$2,0))</f>
        <v>0.5</v>
      </c>
      <c r="BC2783" s="150" cm="1">
        <f t="array" ref="BC2783">INDEX($K:$P,ROW(),MATCH(BC$3,$K$2:$P$2,0))</f>
        <v>0.5</v>
      </c>
      <c r="BD2783" s="150" cm="1">
        <f t="array" ref="BD2783">INDEX($K:$P,ROW(),MATCH(BD$3,$K$2:$P$2,0))</f>
        <v>0.5</v>
      </c>
      <c r="BE2783" s="150" cm="1">
        <f t="array" ref="BE2783">INDEX($K:$P,ROW(),MATCH(BE$3,$K$2:$P$2,0))</f>
        <v>0.5</v>
      </c>
      <c r="BF2783" s="150" cm="1">
        <f t="array" ref="BF2783">INDEX($K:$P,ROW(),MATCH(BF$3,$K$2:$P$2,0))</f>
        <v>0.5</v>
      </c>
      <c r="BG2783" s="150" cm="1">
        <f t="array" ref="BG2783">INDEX($K:$P,ROW(),MATCH(BG$3,$K$2:$P$2,0))</f>
        <v>0.5</v>
      </c>
      <c r="BH2783" s="150" cm="1">
        <f t="array" ref="BH2783">INDEX($K:$P,ROW(),MATCH(BH$3,$K$2:$P$2,0))</f>
        <v>0.5</v>
      </c>
      <c r="BI2783" s="150" cm="1">
        <f t="array" ref="BI2783">INDEX($K:$P,ROW(),MATCH(BI$3,$K$2:$P$2,0))</f>
        <v>0.5</v>
      </c>
      <c r="BJ2783" s="150" cm="1">
        <f t="array" ref="BJ2783">INDEX($K:$P,ROW(),MATCH(BJ$3,$K$2:$P$2,0))</f>
        <v>0.5</v>
      </c>
      <c r="BK2783" s="150" cm="1">
        <f t="array" ref="BK2783">INDEX($K:$P,ROW(),MATCH(BK$3,$K$2:$P$2,0))</f>
        <v>0.5</v>
      </c>
      <c r="BL2783" s="150" cm="1">
        <f t="array" ref="BL2783">INDEX($K:$P,ROW(),MATCH(BL$3,$K$2:$P$2,0))</f>
        <v>0.5</v>
      </c>
      <c r="BM2783" s="150" cm="1">
        <f t="array" ref="BM2783">INDEX($K:$P,ROW(),MATCH(BM$3,$K$2:$P$2,0))</f>
        <v>0.5</v>
      </c>
      <c r="BN2783" s="150" cm="1">
        <f t="array" ref="BN2783">INDEX($K:$P,ROW(),MATCH(BN$3,$K$2:$P$2,0))</f>
        <v>0.5</v>
      </c>
      <c r="BO2783" s="150" cm="1">
        <f t="array" ref="BO2783">INDEX($K:$P,ROW(),MATCH(BO$3,$K$2:$P$2,0))</f>
        <v>0.5</v>
      </c>
      <c r="BP2783" s="150" cm="1">
        <f t="array" ref="BP2783">INDEX($K:$P,ROW(),MATCH(BP$3,$K$2:$P$2,0))</f>
        <v>0.5</v>
      </c>
      <c r="BQ2783" s="150" cm="1">
        <f t="array" ref="BQ2783">INDEX($K:$P,ROW(),MATCH(BQ$3,$K$2:$P$2,0))</f>
        <v>0.5</v>
      </c>
      <c r="BR2783" s="150" cm="1">
        <f t="array" ref="BR2783">INDEX($K:$P,ROW(),MATCH(BR$3,$K$2:$P$2,0))</f>
        <v>0.5</v>
      </c>
      <c r="BS2783" s="150" cm="1">
        <f t="array" ref="BS2783">INDEX($K:$P,ROW(),MATCH(BS$3,$K$2:$P$2,0))</f>
        <v>0.5</v>
      </c>
      <c r="BT2783" s="150" cm="1">
        <f t="array" ref="BT2783">INDEX($K:$P,ROW(),MATCH(BT$3,$K$2:$P$2,0))</f>
        <v>0.5</v>
      </c>
      <c r="BU2783" s="150" cm="1">
        <f t="array" ref="BU2783">INDEX($K:$P,ROW(),MATCH(BU$3,$K$2:$P$2,0))</f>
        <v>0.5</v>
      </c>
      <c r="BV2783" s="150" cm="1">
        <f t="array" ref="BV2783">INDEX($K:$P,ROW(),MATCH(BV$3,$K$2:$P$2,0))</f>
        <v>0.5</v>
      </c>
      <c r="BW2783" s="150" cm="1">
        <f t="array" ref="BW2783">INDEX($K:$P,ROW(),MATCH(BW$3,$K$2:$P$2,0))</f>
        <v>0.5</v>
      </c>
      <c r="BX2783" s="150" cm="1">
        <f t="array" ref="BX2783">INDEX($K:$P,ROW(),MATCH(BX$3,$K$2:$P$2,0))</f>
        <v>0.5</v>
      </c>
      <c r="BY2783" s="150" cm="1">
        <f t="array" ref="BY2783">INDEX($K:$P,ROW(),MATCH(BY$3,$K$2:$P$2,0))</f>
        <v>0.5</v>
      </c>
      <c r="BZ2783" s="150" cm="1">
        <f t="array" ref="BZ2783">INDEX($K:$P,ROW(),MATCH(BZ$3,$K$2:$P$2,0))</f>
        <v>0.5</v>
      </c>
      <c r="CA2783" s="150" cm="1">
        <f t="array" ref="CA2783">INDEX($K:$P,ROW(),MATCH(CA$3,$K$2:$P$2,0))</f>
        <v>0.5</v>
      </c>
      <c r="CB2783" s="150" cm="1">
        <f t="array" ref="CB2783">INDEX($K:$P,ROW(),MATCH(CB$3,$K$2:$P$2,0))</f>
        <v>0.5</v>
      </c>
      <c r="CC2783" s="150" cm="1">
        <f t="array" ref="CC2783">INDEX($K:$P,ROW(),MATCH(CC$3,$K$2:$P$2,0))</f>
        <v>0.5</v>
      </c>
      <c r="CD2783" s="150" cm="1">
        <f t="array" ref="CD2783">INDEX($K:$P,ROW(),MATCH(CD$3,$K$2:$P$2,0))</f>
        <v>0.5</v>
      </c>
      <c r="CE2783" s="150" cm="1">
        <f t="array" ref="CE2783">INDEX($K:$P,ROW(),MATCH(CE$3,$K$2:$P$2,0))</f>
        <v>0.5</v>
      </c>
      <c r="CF2783" s="150" cm="1">
        <f t="array" ref="CF2783">INDEX($K:$P,ROW(),MATCH(CF$3,$K$2:$P$2,0))</f>
        <v>0.5</v>
      </c>
      <c r="CG2783" s="150" cm="1">
        <f t="array" ref="CG2783">INDEX($K:$P,ROW(),MATCH(CG$3,$K$2:$P$2,0))</f>
        <v>0.5</v>
      </c>
      <c r="CH2783" s="150" cm="1">
        <f t="array" ref="CH2783">INDEX($K:$P,ROW(),MATCH(CH$3,$K$2:$P$2,0))</f>
        <v>0.5</v>
      </c>
      <c r="CI2783" s="150" cm="1">
        <f t="array" ref="CI2783">INDEX($K:$P,ROW(),MATCH(CI$3,$K$2:$P$2,0))</f>
        <v>0.5</v>
      </c>
      <c r="CJ2783" s="150" cm="1">
        <f t="array" ref="CJ2783">INDEX($K:$P,ROW(),MATCH(CJ$3,$K$2:$P$2,0))</f>
        <v>0.5</v>
      </c>
      <c r="CK2783" s="150" cm="1">
        <f t="array" ref="CK2783">INDEX($K:$P,ROW(),MATCH(CK$3,$K$2:$P$2,0))</f>
        <v>0.5</v>
      </c>
      <c r="CL2783" s="150" cm="1">
        <f t="array" ref="CL2783">INDEX($K:$P,ROW(),MATCH(CL$3,$K$2:$P$2,0))</f>
        <v>0.5</v>
      </c>
      <c r="CN2783" s="60"/>
      <c r="CO2783" s="150" t="e" cm="1">
        <f t="array" ref="CO2783">INDEX($K:$P,ROW(),MATCH(CO$3,$K$2:$P$2,0))</f>
        <v>#N/A</v>
      </c>
      <c r="CP2783" s="150" t="e" cm="1">
        <f t="array" ref="CP2783">INDEX($K:$P,ROW(),MATCH(CP$3,$K$2:$P$2,0))</f>
        <v>#N/A</v>
      </c>
      <c r="CQ2783" s="150" t="e" cm="1">
        <f t="array" ref="CQ2783">INDEX($K:$P,ROW(),MATCH(CQ$3,$K$2:$P$2,0))</f>
        <v>#N/A</v>
      </c>
      <c r="CR2783" s="150" t="e" cm="1">
        <f t="array" ref="CR2783">INDEX($K:$P,ROW(),MATCH(CR$3,$K$2:$P$2,0))</f>
        <v>#N/A</v>
      </c>
      <c r="CS2783" s="150" t="e" cm="1">
        <f t="array" ref="CS2783">INDEX($K:$P,ROW(),MATCH(CS$3,$K$2:$P$2,0))</f>
        <v>#N/A</v>
      </c>
      <c r="CT2783" s="150" t="e" cm="1">
        <f t="array" ref="CT2783">INDEX($K:$P,ROW(),MATCH(CT$3,$K$2:$P$2,0))</f>
        <v>#N/A</v>
      </c>
      <c r="CU2783" s="150" t="e" cm="1">
        <f t="array" ref="CU2783">INDEX($K:$P,ROW(),MATCH(CU$3,$K$2:$P$2,0))</f>
        <v>#N/A</v>
      </c>
      <c r="CV2783" s="150" t="e" cm="1">
        <f t="array" ref="CV2783">INDEX($K:$P,ROW(),MATCH(CV$3,$K$2:$P$2,0))</f>
        <v>#N/A</v>
      </c>
      <c r="CW2783" s="150" t="e" cm="1">
        <f t="array" ref="CW2783">INDEX($K:$P,ROW(),MATCH(CW$3,$K$2:$P$2,0))</f>
        <v>#N/A</v>
      </c>
      <c r="CX2783" s="150" t="e" cm="1">
        <f t="array" ref="CX2783">INDEX($K:$P,ROW(),MATCH(CX$3,$K$2:$P$2,0))</f>
        <v>#N/A</v>
      </c>
      <c r="CY2783" s="150" t="e" cm="1">
        <f t="array" ref="CY2783">INDEX($K:$P,ROW(),MATCH(CY$3,$K$2:$P$2,0))</f>
        <v>#N/A</v>
      </c>
      <c r="CZ2783" s="150" t="e" cm="1">
        <f t="array" ref="CZ2783">INDEX($K:$P,ROW(),MATCH(CZ$3,$K$2:$P$2,0))</f>
        <v>#N/A</v>
      </c>
      <c r="DA2783" s="150" t="e" cm="1">
        <f t="array" ref="DA2783">INDEX($K:$P,ROW(),MATCH(DA$3,$K$2:$P$2,0))</f>
        <v>#N/A</v>
      </c>
      <c r="DB2783" s="150" t="e" cm="1">
        <f t="array" ref="DB2783">INDEX($K:$P,ROW(),MATCH(DB$3,$K$2:$P$2,0))</f>
        <v>#N/A</v>
      </c>
      <c r="DC2783" s="150" t="e" cm="1">
        <f t="array" ref="DC2783">INDEX($K:$P,ROW(),MATCH(DC$3,$K$2:$P$2,0))</f>
        <v>#N/A</v>
      </c>
      <c r="DD2783" s="150" t="e" cm="1">
        <f t="array" ref="DD2783">INDEX($K:$P,ROW(),MATCH(DD$3,$K$2:$P$2,0))</f>
        <v>#N/A</v>
      </c>
      <c r="DE2783" s="150" t="e" cm="1">
        <f t="array" ref="DE2783">INDEX($K:$P,ROW(),MATCH(DE$3,$K$2:$P$2,0))</f>
        <v>#N/A</v>
      </c>
      <c r="DF2783" s="150" t="e" cm="1">
        <f t="array" ref="DF2783">INDEX($K:$P,ROW(),MATCH(DF$3,$K$2:$P$2,0))</f>
        <v>#N/A</v>
      </c>
      <c r="DG2783" s="150" t="e" cm="1">
        <f t="array" ref="DG2783">INDEX($K:$P,ROW(),MATCH(DG$3,$K$2:$P$2,0))</f>
        <v>#N/A</v>
      </c>
      <c r="DH2783" s="150" t="e" cm="1">
        <f t="array" ref="DH2783">INDEX($K:$P,ROW(),MATCH(DH$3,$K$2:$P$2,0))</f>
        <v>#N/A</v>
      </c>
      <c r="DI2783" s="150" t="e" cm="1">
        <f t="array" ref="DI2783">INDEX($K:$P,ROW(),MATCH(DI$3,$K$2:$P$2,0))</f>
        <v>#N/A</v>
      </c>
      <c r="DJ2783" s="150" t="e" cm="1">
        <f t="array" ref="DJ2783">INDEX($K:$P,ROW(),MATCH(DJ$3,$K$2:$P$2,0))</f>
        <v>#N/A</v>
      </c>
      <c r="DK2783" s="150" t="e" cm="1">
        <f t="array" ref="DK2783">INDEX($K:$P,ROW(),MATCH(DK$3,$K$2:$P$2,0))</f>
        <v>#N/A</v>
      </c>
      <c r="DL2783" s="150" t="e" cm="1">
        <f t="array" ref="DL2783">INDEX($K:$P,ROW(),MATCH(DL$3,$K$2:$P$2,0))</f>
        <v>#N/A</v>
      </c>
    </row>
    <row r="2784" spans="1:116" x14ac:dyDescent="0.4">
      <c r="D2784" t="s">
        <v>429</v>
      </c>
      <c r="E2784" s="8"/>
      <c r="G2784" s="95"/>
      <c r="H2784" s="12"/>
      <c r="I2784" s="60"/>
      <c r="J2784" s="60"/>
      <c r="K2784" s="130"/>
      <c r="L2784" s="130"/>
      <c r="M2784" s="130"/>
      <c r="N2784" s="130"/>
      <c r="O2784" s="130"/>
      <c r="P2784" s="130"/>
      <c r="R2784" s="123"/>
      <c r="S2784" s="155"/>
      <c r="T2784" s="155"/>
      <c r="U2784" s="155"/>
      <c r="V2784" s="155"/>
      <c r="W2784" s="155"/>
      <c r="X2784" s="155"/>
      <c r="Y2784" s="155"/>
      <c r="Z2784" s="155"/>
      <c r="AA2784" s="155"/>
      <c r="AB2784" s="155"/>
      <c r="AC2784" s="155"/>
      <c r="AD2784" s="155"/>
      <c r="AE2784" s="155"/>
      <c r="AF2784" s="155"/>
      <c r="AG2784" s="155"/>
      <c r="AH2784" s="155"/>
      <c r="AI2784" s="155"/>
      <c r="AJ2784" s="155"/>
      <c r="AK2784" s="155"/>
      <c r="AL2784" s="155"/>
      <c r="AM2784" s="155"/>
      <c r="AN2784" s="155"/>
      <c r="AO2784" s="155"/>
      <c r="AP2784" s="155"/>
      <c r="AQ2784" s="155"/>
      <c r="AR2784" s="155"/>
      <c r="AS2784" s="155"/>
      <c r="AT2784" s="155"/>
      <c r="AU2784" s="155"/>
      <c r="AV2784" s="155"/>
      <c r="AW2784" s="155"/>
      <c r="AX2784" s="155"/>
      <c r="AY2784" s="155"/>
      <c r="AZ2784" s="155"/>
      <c r="BA2784" s="155"/>
      <c r="BB2784" s="155"/>
      <c r="BC2784" s="155"/>
      <c r="BD2784" s="155"/>
      <c r="BE2784" s="155"/>
      <c r="BF2784" s="155"/>
      <c r="BG2784" s="155"/>
      <c r="BH2784" s="155"/>
      <c r="BI2784" s="155"/>
      <c r="BJ2784" s="155"/>
      <c r="BK2784" s="155"/>
      <c r="BL2784" s="155"/>
      <c r="BM2784" s="155"/>
      <c r="BN2784" s="155"/>
      <c r="BO2784" s="155"/>
      <c r="BP2784" s="155"/>
      <c r="BQ2784" s="155"/>
      <c r="BR2784" s="155"/>
      <c r="BS2784" s="155"/>
      <c r="BT2784" s="155"/>
      <c r="BU2784" s="155"/>
      <c r="BV2784" s="155"/>
      <c r="BW2784" s="155"/>
      <c r="BX2784" s="155"/>
      <c r="BY2784" s="155"/>
      <c r="BZ2784" s="155"/>
      <c r="CA2784" s="155"/>
      <c r="CB2784" s="155"/>
      <c r="CC2784" s="155"/>
      <c r="CD2784" s="155"/>
      <c r="CE2784" s="155"/>
      <c r="CF2784" s="155"/>
      <c r="CG2784" s="155"/>
      <c r="CH2784" s="155"/>
      <c r="CI2784" s="155"/>
      <c r="CJ2784" s="155"/>
      <c r="CK2784" s="155"/>
      <c r="CL2784" s="155"/>
      <c r="CN2784" s="60"/>
      <c r="CO2784" s="155"/>
      <c r="CP2784" s="155"/>
      <c r="CQ2784" s="155"/>
      <c r="CR2784" s="155"/>
      <c r="CS2784" s="155"/>
      <c r="CT2784" s="155"/>
      <c r="CU2784" s="155"/>
      <c r="CV2784" s="155"/>
      <c r="CW2784" s="155"/>
      <c r="CX2784" s="155"/>
      <c r="CY2784" s="155"/>
      <c r="CZ2784" s="155"/>
      <c r="DA2784" s="155"/>
      <c r="DB2784" s="155"/>
      <c r="DC2784" s="155"/>
      <c r="DD2784" s="155"/>
      <c r="DE2784" s="155"/>
      <c r="DF2784" s="155"/>
      <c r="DG2784" s="155"/>
      <c r="DH2784" s="155"/>
      <c r="DI2784" s="155"/>
      <c r="DJ2784" s="155"/>
      <c r="DK2784" s="155"/>
      <c r="DL2784" s="155"/>
    </row>
    <row r="2785" spans="2:116" x14ac:dyDescent="0.4">
      <c r="C2785" t="s">
        <v>203</v>
      </c>
      <c r="D2785" t="s">
        <v>429</v>
      </c>
      <c r="E2785" s="8" t="str">
        <f t="shared" si="5306"/>
        <v>2785 DCOPS-IS</v>
      </c>
      <c r="G2785" s="126" t="str">
        <f>"Expense - "&amp;SUBSTITUTE(G2781,":","")</f>
        <v>Expense - % of operating income - direct cost</v>
      </c>
      <c r="H2785" s="27"/>
      <c r="I2785" s="78"/>
      <c r="J2785" s="78"/>
      <c r="K2785" s="33">
        <f t="shared" ref="K2785:P2785" si="5307">SUMIF($3:$3,K$2,2785:2785)</f>
        <v>253675.20000000004</v>
      </c>
      <c r="L2785" s="33">
        <f t="shared" si="5307"/>
        <v>313733.96000000008</v>
      </c>
      <c r="M2785" s="33">
        <f t="shared" si="5307"/>
        <v>324295.65800000005</v>
      </c>
      <c r="N2785" s="33">
        <f t="shared" si="5307"/>
        <v>335385.44090000005</v>
      </c>
      <c r="O2785" s="33">
        <f t="shared" si="5307"/>
        <v>347029.71294500004</v>
      </c>
      <c r="P2785" s="33">
        <f t="shared" si="5307"/>
        <v>359256.19859225018</v>
      </c>
      <c r="R2785" s="33"/>
      <c r="S2785" s="77">
        <f>-S2783*S2782</f>
        <v>21139.600000000002</v>
      </c>
      <c r="T2785" s="77">
        <f t="shared" ref="T2785:CE2785" si="5308">-T2783*T2782</f>
        <v>21139.600000000002</v>
      </c>
      <c r="U2785" s="77">
        <f t="shared" si="5308"/>
        <v>21139.600000000002</v>
      </c>
      <c r="V2785" s="77">
        <f t="shared" si="5308"/>
        <v>21139.600000000002</v>
      </c>
      <c r="W2785" s="77">
        <f t="shared" si="5308"/>
        <v>21139.600000000002</v>
      </c>
      <c r="X2785" s="77">
        <f t="shared" si="5308"/>
        <v>21139.600000000002</v>
      </c>
      <c r="Y2785" s="77">
        <f t="shared" si="5308"/>
        <v>21139.600000000002</v>
      </c>
      <c r="Z2785" s="77">
        <f t="shared" si="5308"/>
        <v>21139.600000000002</v>
      </c>
      <c r="AA2785" s="77">
        <f t="shared" si="5308"/>
        <v>21139.600000000002</v>
      </c>
      <c r="AB2785" s="77">
        <f t="shared" si="5308"/>
        <v>21139.600000000002</v>
      </c>
      <c r="AC2785" s="77">
        <f t="shared" si="5308"/>
        <v>21139.600000000002</v>
      </c>
      <c r="AD2785" s="77">
        <f t="shared" si="5308"/>
        <v>21139.600000000002</v>
      </c>
      <c r="AE2785" s="77">
        <f t="shared" si="5308"/>
        <v>26144.496666666673</v>
      </c>
      <c r="AF2785" s="77">
        <f t="shared" si="5308"/>
        <v>26144.496666666673</v>
      </c>
      <c r="AG2785" s="77">
        <f t="shared" si="5308"/>
        <v>26144.496666666673</v>
      </c>
      <c r="AH2785" s="77">
        <f t="shared" si="5308"/>
        <v>26144.496666666673</v>
      </c>
      <c r="AI2785" s="77">
        <f t="shared" si="5308"/>
        <v>26144.496666666673</v>
      </c>
      <c r="AJ2785" s="77">
        <f t="shared" si="5308"/>
        <v>26144.496666666673</v>
      </c>
      <c r="AK2785" s="77">
        <f t="shared" si="5308"/>
        <v>26144.496666666673</v>
      </c>
      <c r="AL2785" s="77">
        <f t="shared" si="5308"/>
        <v>26144.496666666673</v>
      </c>
      <c r="AM2785" s="77">
        <f t="shared" si="5308"/>
        <v>26144.496666666673</v>
      </c>
      <c r="AN2785" s="77">
        <f t="shared" si="5308"/>
        <v>26144.496666666673</v>
      </c>
      <c r="AO2785" s="77">
        <f t="shared" si="5308"/>
        <v>26144.496666666673</v>
      </c>
      <c r="AP2785" s="77">
        <f t="shared" si="5308"/>
        <v>26144.496666666673</v>
      </c>
      <c r="AQ2785" s="77">
        <f t="shared" si="5308"/>
        <v>27024.638166666671</v>
      </c>
      <c r="AR2785" s="77">
        <f t="shared" si="5308"/>
        <v>27024.638166666671</v>
      </c>
      <c r="AS2785" s="77">
        <f t="shared" si="5308"/>
        <v>27024.638166666671</v>
      </c>
      <c r="AT2785" s="77">
        <f t="shared" si="5308"/>
        <v>27024.638166666671</v>
      </c>
      <c r="AU2785" s="77">
        <f t="shared" si="5308"/>
        <v>27024.638166666671</v>
      </c>
      <c r="AV2785" s="77">
        <f t="shared" si="5308"/>
        <v>27024.638166666671</v>
      </c>
      <c r="AW2785" s="77">
        <f t="shared" si="5308"/>
        <v>27024.638166666671</v>
      </c>
      <c r="AX2785" s="77">
        <f t="shared" si="5308"/>
        <v>27024.638166666671</v>
      </c>
      <c r="AY2785" s="77">
        <f t="shared" si="5308"/>
        <v>27024.638166666671</v>
      </c>
      <c r="AZ2785" s="77">
        <f t="shared" si="5308"/>
        <v>27024.638166666671</v>
      </c>
      <c r="BA2785" s="77">
        <f t="shared" si="5308"/>
        <v>27024.638166666671</v>
      </c>
      <c r="BB2785" s="77">
        <f t="shared" si="5308"/>
        <v>27024.638166666671</v>
      </c>
      <c r="BC2785" s="77">
        <f t="shared" si="5308"/>
        <v>27948.78674166667</v>
      </c>
      <c r="BD2785" s="77">
        <f t="shared" si="5308"/>
        <v>27948.78674166667</v>
      </c>
      <c r="BE2785" s="77">
        <f t="shared" si="5308"/>
        <v>27948.78674166667</v>
      </c>
      <c r="BF2785" s="77">
        <f t="shared" si="5308"/>
        <v>27948.78674166667</v>
      </c>
      <c r="BG2785" s="77">
        <f t="shared" si="5308"/>
        <v>27948.78674166667</v>
      </c>
      <c r="BH2785" s="77">
        <f t="shared" si="5308"/>
        <v>27948.78674166667</v>
      </c>
      <c r="BI2785" s="77">
        <f t="shared" si="5308"/>
        <v>27948.78674166667</v>
      </c>
      <c r="BJ2785" s="77">
        <f t="shared" si="5308"/>
        <v>27948.78674166667</v>
      </c>
      <c r="BK2785" s="77">
        <f t="shared" si="5308"/>
        <v>27948.78674166667</v>
      </c>
      <c r="BL2785" s="77">
        <f t="shared" si="5308"/>
        <v>27948.78674166667</v>
      </c>
      <c r="BM2785" s="77">
        <f t="shared" si="5308"/>
        <v>27948.78674166667</v>
      </c>
      <c r="BN2785" s="77">
        <f t="shared" si="5308"/>
        <v>27948.78674166667</v>
      </c>
      <c r="BO2785" s="77">
        <f t="shared" si="5308"/>
        <v>28919.14274541667</v>
      </c>
      <c r="BP2785" s="77">
        <f t="shared" si="5308"/>
        <v>28919.14274541667</v>
      </c>
      <c r="BQ2785" s="77">
        <f t="shared" si="5308"/>
        <v>28919.14274541667</v>
      </c>
      <c r="BR2785" s="77">
        <f t="shared" si="5308"/>
        <v>28919.14274541667</v>
      </c>
      <c r="BS2785" s="77">
        <f t="shared" si="5308"/>
        <v>28919.14274541667</v>
      </c>
      <c r="BT2785" s="77">
        <f t="shared" si="5308"/>
        <v>28919.14274541667</v>
      </c>
      <c r="BU2785" s="77">
        <f t="shared" si="5308"/>
        <v>28919.14274541667</v>
      </c>
      <c r="BV2785" s="77">
        <f t="shared" si="5308"/>
        <v>28919.14274541667</v>
      </c>
      <c r="BW2785" s="77">
        <f t="shared" si="5308"/>
        <v>28919.14274541667</v>
      </c>
      <c r="BX2785" s="77">
        <f t="shared" si="5308"/>
        <v>28919.14274541667</v>
      </c>
      <c r="BY2785" s="77">
        <f t="shared" si="5308"/>
        <v>28919.14274541667</v>
      </c>
      <c r="BZ2785" s="77">
        <f t="shared" si="5308"/>
        <v>28919.14274541667</v>
      </c>
      <c r="CA2785" s="77">
        <f t="shared" si="5308"/>
        <v>29938.016549354172</v>
      </c>
      <c r="CB2785" s="77">
        <f t="shared" si="5308"/>
        <v>29938.016549354172</v>
      </c>
      <c r="CC2785" s="77">
        <f t="shared" si="5308"/>
        <v>29938.016549354172</v>
      </c>
      <c r="CD2785" s="77">
        <f t="shared" si="5308"/>
        <v>29938.016549354172</v>
      </c>
      <c r="CE2785" s="77">
        <f t="shared" si="5308"/>
        <v>29938.016549354172</v>
      </c>
      <c r="CF2785" s="77">
        <f t="shared" ref="CF2785:CL2785" si="5309">-CF2783*CF2782</f>
        <v>29938.016549354172</v>
      </c>
      <c r="CG2785" s="77">
        <f t="shared" si="5309"/>
        <v>29938.016549354172</v>
      </c>
      <c r="CH2785" s="77">
        <f t="shared" si="5309"/>
        <v>29938.016549354172</v>
      </c>
      <c r="CI2785" s="77">
        <f t="shared" si="5309"/>
        <v>29938.016549354172</v>
      </c>
      <c r="CJ2785" s="77">
        <f t="shared" si="5309"/>
        <v>29938.016549354172</v>
      </c>
      <c r="CK2785" s="77">
        <f t="shared" si="5309"/>
        <v>29938.016549354172</v>
      </c>
      <c r="CL2785" s="77">
        <f t="shared" si="5309"/>
        <v>29938.016549354172</v>
      </c>
      <c r="CN2785" s="78"/>
      <c r="CO2785" s="77" t="e">
        <f t="shared" ref="CO2785:DK2785" si="5310">-CO2783*CO2782</f>
        <v>#N/A</v>
      </c>
      <c r="CP2785" s="77" t="e">
        <f t="shared" si="5310"/>
        <v>#N/A</v>
      </c>
      <c r="CQ2785" s="77" t="e">
        <f t="shared" si="5310"/>
        <v>#N/A</v>
      </c>
      <c r="CR2785" s="77" t="e">
        <f t="shared" si="5310"/>
        <v>#N/A</v>
      </c>
      <c r="CS2785" s="77" t="e">
        <f t="shared" si="5310"/>
        <v>#N/A</v>
      </c>
      <c r="CT2785" s="77" t="e">
        <f t="shared" si="5310"/>
        <v>#N/A</v>
      </c>
      <c r="CU2785" s="77" t="e">
        <f t="shared" si="5310"/>
        <v>#N/A</v>
      </c>
      <c r="CV2785" s="77" t="e">
        <f t="shared" si="5310"/>
        <v>#N/A</v>
      </c>
      <c r="CW2785" s="77" t="e">
        <f t="shared" si="5310"/>
        <v>#N/A</v>
      </c>
      <c r="CX2785" s="77" t="e">
        <f t="shared" si="5310"/>
        <v>#N/A</v>
      </c>
      <c r="CY2785" s="77" t="e">
        <f t="shared" si="5310"/>
        <v>#N/A</v>
      </c>
      <c r="CZ2785" s="77" t="e">
        <f t="shared" si="5310"/>
        <v>#N/A</v>
      </c>
      <c r="DA2785" s="77" t="e">
        <f t="shared" si="5310"/>
        <v>#N/A</v>
      </c>
      <c r="DB2785" s="77" t="e">
        <f t="shared" si="5310"/>
        <v>#N/A</v>
      </c>
      <c r="DC2785" s="77" t="e">
        <f t="shared" si="5310"/>
        <v>#N/A</v>
      </c>
      <c r="DD2785" s="77" t="e">
        <f t="shared" si="5310"/>
        <v>#N/A</v>
      </c>
      <c r="DE2785" s="77" t="e">
        <f t="shared" si="5310"/>
        <v>#N/A</v>
      </c>
      <c r="DF2785" s="77" t="e">
        <f t="shared" si="5310"/>
        <v>#N/A</v>
      </c>
      <c r="DG2785" s="77" t="e">
        <f t="shared" si="5310"/>
        <v>#N/A</v>
      </c>
      <c r="DH2785" s="77" t="e">
        <f t="shared" si="5310"/>
        <v>#N/A</v>
      </c>
      <c r="DI2785" s="77" t="e">
        <f t="shared" si="5310"/>
        <v>#N/A</v>
      </c>
      <c r="DJ2785" s="77" t="e">
        <f t="shared" si="5310"/>
        <v>#N/A</v>
      </c>
      <c r="DK2785" s="77" t="e">
        <f t="shared" si="5310"/>
        <v>#N/A</v>
      </c>
      <c r="DL2785" s="77" t="e">
        <f t="shared" ref="DL2785" si="5311">-DL2783*DL2782</f>
        <v>#N/A</v>
      </c>
    </row>
    <row r="2786" spans="2:116" x14ac:dyDescent="0.4">
      <c r="B2786" t="s">
        <v>244</v>
      </c>
      <c r="D2786" t="s">
        <v>429</v>
      </c>
      <c r="E2786" s="8" t="str">
        <f t="shared" si="5306"/>
        <v>2786 DCOPS-IS</v>
      </c>
      <c r="S2786" s="72"/>
      <c r="T2786" s="72"/>
      <c r="U2786" s="72"/>
      <c r="V2786" s="72"/>
      <c r="W2786" s="72"/>
      <c r="X2786" s="72"/>
      <c r="Y2786" s="72"/>
      <c r="Z2786" s="72"/>
      <c r="AA2786" s="72"/>
      <c r="AB2786" s="72"/>
      <c r="AC2786" s="72"/>
      <c r="AD2786" s="72"/>
      <c r="AE2786" s="72"/>
      <c r="AF2786" s="72"/>
      <c r="AG2786" s="72"/>
      <c r="AH2786" s="72"/>
      <c r="AI2786" s="72"/>
      <c r="AJ2786" s="72"/>
      <c r="AK2786" s="72"/>
      <c r="AL2786" s="72"/>
      <c r="AM2786" s="72"/>
      <c r="AN2786" s="72"/>
      <c r="AO2786" s="72"/>
      <c r="AP2786" s="72"/>
      <c r="AQ2786" s="72"/>
      <c r="AR2786" s="72"/>
      <c r="AS2786" s="72"/>
      <c r="AT2786" s="72"/>
      <c r="AU2786" s="72"/>
      <c r="AV2786" s="72"/>
      <c r="AW2786" s="72"/>
      <c r="AX2786" s="72"/>
      <c r="AY2786" s="72"/>
      <c r="AZ2786" s="72"/>
      <c r="BA2786" s="72"/>
      <c r="BB2786" s="72"/>
      <c r="BC2786" s="72"/>
      <c r="BD2786" s="72"/>
      <c r="BE2786" s="72"/>
      <c r="BF2786" s="72"/>
      <c r="BG2786" s="72"/>
      <c r="BH2786" s="72"/>
      <c r="BI2786" s="72"/>
      <c r="BJ2786" s="72"/>
      <c r="BK2786" s="72"/>
      <c r="BL2786" s="72"/>
      <c r="BM2786" s="72"/>
      <c r="BN2786" s="72"/>
      <c r="BO2786" s="72"/>
      <c r="BP2786" s="72"/>
      <c r="BQ2786" s="72"/>
      <c r="BR2786" s="72"/>
      <c r="BS2786" s="72"/>
      <c r="BT2786" s="72"/>
      <c r="BU2786" s="72"/>
      <c r="BV2786" s="72"/>
      <c r="BW2786" s="72"/>
      <c r="BX2786" s="72"/>
      <c r="BY2786" s="72"/>
      <c r="BZ2786" s="72"/>
      <c r="CA2786" s="72"/>
      <c r="CB2786" s="72"/>
      <c r="CC2786" s="72"/>
      <c r="CD2786" s="72"/>
      <c r="CE2786" s="72"/>
      <c r="CF2786" s="72"/>
      <c r="CG2786" s="72"/>
      <c r="CH2786" s="72"/>
      <c r="CI2786" s="72"/>
      <c r="CJ2786" s="72"/>
      <c r="CK2786" s="72"/>
      <c r="CL2786" s="72"/>
      <c r="CO2786" s="72"/>
      <c r="CP2786" s="72"/>
      <c r="CQ2786" s="72"/>
      <c r="CR2786" s="72"/>
      <c r="CS2786" s="72"/>
      <c r="CT2786" s="72"/>
      <c r="CU2786" s="72"/>
      <c r="CV2786" s="72"/>
      <c r="CW2786" s="72"/>
      <c r="CX2786" s="72"/>
      <c r="CY2786" s="72"/>
      <c r="CZ2786" s="72"/>
      <c r="DA2786" s="72"/>
      <c r="DB2786" s="72"/>
      <c r="DC2786" s="72"/>
      <c r="DD2786" s="72"/>
      <c r="DE2786" s="72"/>
      <c r="DF2786" s="72"/>
      <c r="DG2786" s="72"/>
      <c r="DH2786" s="72"/>
      <c r="DI2786" s="72"/>
      <c r="DJ2786" s="72"/>
      <c r="DK2786" s="72"/>
      <c r="DL2786" s="72"/>
    </row>
    <row r="2787" spans="2:116" x14ac:dyDescent="0.4">
      <c r="B2787" t="s">
        <v>332</v>
      </c>
      <c r="D2787" t="s">
        <v>429</v>
      </c>
      <c r="E2787" s="8" t="str">
        <f t="shared" si="5306"/>
        <v>2787 DCOPS-IS</v>
      </c>
      <c r="G2787" s="136" t="str">
        <f>G2773</f>
        <v>(Primary label)</v>
      </c>
      <c r="H2787" s="27"/>
      <c r="I2787" s="78"/>
      <c r="J2787" s="78"/>
      <c r="K2787" s="33"/>
      <c r="L2787" s="33"/>
      <c r="M2787" s="33"/>
      <c r="N2787" s="33"/>
      <c r="O2787" s="33"/>
      <c r="P2787" s="33"/>
      <c r="R2787" s="33"/>
      <c r="S2787" s="77"/>
      <c r="T2787" s="77"/>
      <c r="U2787" s="77"/>
      <c r="V2787" s="77"/>
      <c r="W2787" s="77"/>
      <c r="X2787" s="77"/>
      <c r="Y2787" s="77"/>
      <c r="Z2787" s="77"/>
      <c r="AA2787" s="77"/>
      <c r="AB2787" s="77"/>
      <c r="AC2787" s="77"/>
      <c r="AD2787" s="77"/>
      <c r="AE2787" s="77"/>
      <c r="AF2787" s="77"/>
      <c r="AG2787" s="77"/>
      <c r="AH2787" s="77"/>
      <c r="AI2787" s="77"/>
      <c r="AJ2787" s="77"/>
      <c r="AK2787" s="77"/>
      <c r="AL2787" s="77"/>
      <c r="AM2787" s="77"/>
      <c r="AN2787" s="77"/>
      <c r="AO2787" s="77"/>
      <c r="AP2787" s="77"/>
      <c r="AQ2787" s="77"/>
      <c r="AR2787" s="77"/>
      <c r="AS2787" s="77"/>
      <c r="AT2787" s="77"/>
      <c r="AU2787" s="77"/>
      <c r="AV2787" s="77"/>
      <c r="AW2787" s="77"/>
      <c r="AX2787" s="77"/>
      <c r="AY2787" s="77"/>
      <c r="AZ2787" s="77"/>
      <c r="BA2787" s="77"/>
      <c r="BB2787" s="77"/>
      <c r="BC2787" s="77"/>
      <c r="BD2787" s="77"/>
      <c r="BE2787" s="77"/>
      <c r="BF2787" s="77"/>
      <c r="BG2787" s="77"/>
      <c r="BH2787" s="77"/>
      <c r="BI2787" s="77"/>
      <c r="BJ2787" s="77"/>
      <c r="BK2787" s="77"/>
      <c r="BL2787" s="77"/>
      <c r="BM2787" s="77"/>
      <c r="BN2787" s="77"/>
      <c r="BO2787" s="77"/>
      <c r="BP2787" s="77"/>
      <c r="BQ2787" s="77"/>
      <c r="BR2787" s="77"/>
      <c r="BS2787" s="77"/>
      <c r="BT2787" s="77"/>
      <c r="BU2787" s="77"/>
      <c r="BV2787" s="77"/>
      <c r="BW2787" s="77"/>
      <c r="BX2787" s="77"/>
      <c r="BY2787" s="77"/>
      <c r="BZ2787" s="77"/>
      <c r="CA2787" s="77"/>
      <c r="CB2787" s="77"/>
      <c r="CC2787" s="77"/>
      <c r="CD2787" s="77"/>
      <c r="CE2787" s="77"/>
      <c r="CF2787" s="77"/>
      <c r="CG2787" s="77"/>
      <c r="CH2787" s="77"/>
      <c r="CI2787" s="77"/>
      <c r="CJ2787" s="77"/>
      <c r="CK2787" s="77"/>
      <c r="CL2787" s="77"/>
      <c r="CN2787" s="78"/>
      <c r="CO2787" s="77"/>
      <c r="CP2787" s="77"/>
      <c r="CQ2787" s="77"/>
      <c r="CR2787" s="77"/>
      <c r="CS2787" s="77"/>
      <c r="CT2787" s="77"/>
      <c r="CU2787" s="77"/>
      <c r="CV2787" s="77"/>
      <c r="CW2787" s="77"/>
      <c r="CX2787" s="77"/>
      <c r="CY2787" s="77"/>
      <c r="CZ2787" s="77"/>
      <c r="DA2787" s="77"/>
      <c r="DB2787" s="77"/>
      <c r="DC2787" s="77"/>
      <c r="DD2787" s="77"/>
      <c r="DE2787" s="77"/>
      <c r="DF2787" s="77"/>
      <c r="DG2787" s="77"/>
      <c r="DH2787" s="77"/>
      <c r="DI2787" s="77"/>
      <c r="DJ2787" s="77"/>
      <c r="DK2787" s="77"/>
      <c r="DL2787" s="77"/>
    </row>
    <row r="2788" spans="2:116" x14ac:dyDescent="0.4">
      <c r="B2788" t="s">
        <v>332</v>
      </c>
      <c r="D2788" t="s">
        <v>429</v>
      </c>
      <c r="E2788" s="8" t="str">
        <f>ROW()&amp;" "&amp;D2788</f>
        <v>2788 DCOPS-IS</v>
      </c>
      <c r="G2788" s="136" t="str">
        <f>G2774</f>
        <v>primary unit</v>
      </c>
      <c r="H2788" s="27"/>
      <c r="I2788" s="78"/>
      <c r="J2788" s="78"/>
      <c r="K2788" s="33"/>
      <c r="L2788" s="33"/>
      <c r="M2788" s="33"/>
      <c r="N2788" s="33"/>
      <c r="O2788" s="33"/>
      <c r="P2788" s="33"/>
      <c r="R2788" s="33"/>
      <c r="S2788" s="77"/>
      <c r="T2788" s="77"/>
      <c r="U2788" s="77"/>
      <c r="V2788" s="77"/>
      <c r="W2788" s="77"/>
      <c r="X2788" s="77"/>
      <c r="Y2788" s="77"/>
      <c r="Z2788" s="77"/>
      <c r="AA2788" s="77"/>
      <c r="AB2788" s="77"/>
      <c r="AC2788" s="77"/>
      <c r="AD2788" s="77"/>
      <c r="AE2788" s="77"/>
      <c r="AF2788" s="77"/>
      <c r="AG2788" s="77"/>
      <c r="AH2788" s="77"/>
      <c r="AI2788" s="77"/>
      <c r="AJ2788" s="77"/>
      <c r="AK2788" s="77"/>
      <c r="AL2788" s="77"/>
      <c r="AM2788" s="77"/>
      <c r="AN2788" s="77"/>
      <c r="AO2788" s="77"/>
      <c r="AP2788" s="77"/>
      <c r="AQ2788" s="77"/>
      <c r="AR2788" s="77"/>
      <c r="AS2788" s="77"/>
      <c r="AT2788" s="77"/>
      <c r="AU2788" s="77"/>
      <c r="AV2788" s="77"/>
      <c r="AW2788" s="77"/>
      <c r="AX2788" s="77"/>
      <c r="AY2788" s="77"/>
      <c r="AZ2788" s="77"/>
      <c r="BA2788" s="77"/>
      <c r="BB2788" s="77"/>
      <c r="BC2788" s="77"/>
      <c r="BD2788" s="77"/>
      <c r="BE2788" s="77"/>
      <c r="BF2788" s="77"/>
      <c r="BG2788" s="77"/>
      <c r="BH2788" s="77"/>
      <c r="BI2788" s="77"/>
      <c r="BJ2788" s="77"/>
      <c r="BK2788" s="77"/>
      <c r="BL2788" s="77"/>
      <c r="BM2788" s="77"/>
      <c r="BN2788" s="77"/>
      <c r="BO2788" s="77"/>
      <c r="BP2788" s="77"/>
      <c r="BQ2788" s="77"/>
      <c r="BR2788" s="77"/>
      <c r="BS2788" s="77"/>
      <c r="BT2788" s="77"/>
      <c r="BU2788" s="77"/>
      <c r="BV2788" s="77"/>
      <c r="BW2788" s="77"/>
      <c r="BX2788" s="77"/>
      <c r="BY2788" s="77"/>
      <c r="BZ2788" s="77"/>
      <c r="CA2788" s="77"/>
      <c r="CB2788" s="77"/>
      <c r="CC2788" s="77"/>
      <c r="CD2788" s="77"/>
      <c r="CE2788" s="77"/>
      <c r="CF2788" s="77"/>
      <c r="CG2788" s="77"/>
      <c r="CH2788" s="77"/>
      <c r="CI2788" s="77"/>
      <c r="CJ2788" s="77"/>
      <c r="CK2788" s="77"/>
      <c r="CL2788" s="77"/>
      <c r="CN2788" s="78"/>
      <c r="CO2788" s="77"/>
      <c r="CP2788" s="77"/>
      <c r="CQ2788" s="77"/>
      <c r="CR2788" s="77"/>
      <c r="CS2788" s="77"/>
      <c r="CT2788" s="77"/>
      <c r="CU2788" s="77"/>
      <c r="CV2788" s="77"/>
      <c r="CW2788" s="77"/>
      <c r="CX2788" s="77"/>
      <c r="CY2788" s="77"/>
      <c r="CZ2788" s="77"/>
      <c r="DA2788" s="77"/>
      <c r="DB2788" s="77"/>
      <c r="DC2788" s="77"/>
      <c r="DD2788" s="77"/>
      <c r="DE2788" s="77"/>
      <c r="DF2788" s="77"/>
      <c r="DG2788" s="77"/>
      <c r="DH2788" s="77"/>
      <c r="DI2788" s="77"/>
      <c r="DJ2788" s="77"/>
      <c r="DK2788" s="77"/>
      <c r="DL2788" s="77"/>
    </row>
    <row r="2789" spans="2:116" x14ac:dyDescent="0.4">
      <c r="B2789" t="s">
        <v>332</v>
      </c>
      <c r="D2789" t="s">
        <v>429</v>
      </c>
      <c r="E2789" s="8" t="str">
        <f t="shared" si="5306"/>
        <v>2789 DCOPS-IS</v>
      </c>
      <c r="G2789" s="136" t="str">
        <f>G2775</f>
        <v>Primary revenue driver</v>
      </c>
      <c r="K2789" s="53"/>
      <c r="L2789" s="53"/>
      <c r="M2789" s="53"/>
      <c r="N2789" s="53"/>
      <c r="O2789" s="53"/>
      <c r="P2789" s="53"/>
      <c r="R2789" s="24"/>
      <c r="S2789" s="179" t="str">
        <f t="shared" ref="S2789:AX2789" si="5312">S2775</f>
        <v>S$16</v>
      </c>
      <c r="T2789" s="179" t="str">
        <f t="shared" si="5312"/>
        <v>T$16</v>
      </c>
      <c r="U2789" s="179" t="str">
        <f t="shared" si="5312"/>
        <v>U$16</v>
      </c>
      <c r="V2789" s="179" t="str">
        <f t="shared" si="5312"/>
        <v>V$16</v>
      </c>
      <c r="W2789" s="179" t="str">
        <f t="shared" si="5312"/>
        <v>W$16</v>
      </c>
      <c r="X2789" s="179" t="str">
        <f t="shared" si="5312"/>
        <v>X$16</v>
      </c>
      <c r="Y2789" s="179" t="str">
        <f t="shared" si="5312"/>
        <v>Y$16</v>
      </c>
      <c r="Z2789" s="179" t="str">
        <f t="shared" si="5312"/>
        <v>Z$16</v>
      </c>
      <c r="AA2789" s="179" t="str">
        <f t="shared" si="5312"/>
        <v>AA$16</v>
      </c>
      <c r="AB2789" s="179" t="str">
        <f t="shared" si="5312"/>
        <v>AB$16</v>
      </c>
      <c r="AC2789" s="179" t="str">
        <f t="shared" si="5312"/>
        <v>AC$16</v>
      </c>
      <c r="AD2789" s="179" t="str">
        <f t="shared" si="5312"/>
        <v>AD$16</v>
      </c>
      <c r="AE2789" s="179" t="str">
        <f t="shared" si="5312"/>
        <v>AE$16</v>
      </c>
      <c r="AF2789" s="179" t="str">
        <f t="shared" si="5312"/>
        <v>AF$16</v>
      </c>
      <c r="AG2789" s="179" t="str">
        <f t="shared" si="5312"/>
        <v>AG$16</v>
      </c>
      <c r="AH2789" s="179" t="str">
        <f t="shared" si="5312"/>
        <v>AH$16</v>
      </c>
      <c r="AI2789" s="179" t="str">
        <f t="shared" si="5312"/>
        <v>AI$16</v>
      </c>
      <c r="AJ2789" s="179" t="str">
        <f t="shared" si="5312"/>
        <v>AJ$16</v>
      </c>
      <c r="AK2789" s="179" t="str">
        <f t="shared" si="5312"/>
        <v>AK$16</v>
      </c>
      <c r="AL2789" s="179" t="str">
        <f t="shared" si="5312"/>
        <v>AL$16</v>
      </c>
      <c r="AM2789" s="179" t="str">
        <f t="shared" si="5312"/>
        <v>AM$16</v>
      </c>
      <c r="AN2789" s="179" t="str">
        <f t="shared" si="5312"/>
        <v>AN$16</v>
      </c>
      <c r="AO2789" s="179" t="str">
        <f t="shared" si="5312"/>
        <v>AO$16</v>
      </c>
      <c r="AP2789" s="179" t="str">
        <f t="shared" si="5312"/>
        <v>AP$16</v>
      </c>
      <c r="AQ2789" s="179" t="str">
        <f t="shared" si="5312"/>
        <v>AQ$16</v>
      </c>
      <c r="AR2789" s="179" t="str">
        <f t="shared" si="5312"/>
        <v>AR$16</v>
      </c>
      <c r="AS2789" s="179" t="str">
        <f t="shared" si="5312"/>
        <v>AS$16</v>
      </c>
      <c r="AT2789" s="179" t="str">
        <f t="shared" si="5312"/>
        <v>AT$16</v>
      </c>
      <c r="AU2789" s="179" t="str">
        <f t="shared" si="5312"/>
        <v>AU$16</v>
      </c>
      <c r="AV2789" s="179" t="str">
        <f t="shared" si="5312"/>
        <v>AV$16</v>
      </c>
      <c r="AW2789" s="179" t="str">
        <f t="shared" si="5312"/>
        <v>AW$16</v>
      </c>
      <c r="AX2789" s="179" t="str">
        <f t="shared" si="5312"/>
        <v>AX$16</v>
      </c>
      <c r="AY2789" s="179" t="str">
        <f t="shared" ref="AY2789:CD2789" si="5313">AY2775</f>
        <v>AY$16</v>
      </c>
      <c r="AZ2789" s="179" t="str">
        <f t="shared" si="5313"/>
        <v>AZ$16</v>
      </c>
      <c r="BA2789" s="179" t="str">
        <f t="shared" si="5313"/>
        <v>BA$16</v>
      </c>
      <c r="BB2789" s="179" t="str">
        <f t="shared" si="5313"/>
        <v>BB$16</v>
      </c>
      <c r="BC2789" s="179" t="str">
        <f t="shared" si="5313"/>
        <v>BC$16</v>
      </c>
      <c r="BD2789" s="179" t="str">
        <f t="shared" si="5313"/>
        <v>BD$16</v>
      </c>
      <c r="BE2789" s="179" t="str">
        <f t="shared" si="5313"/>
        <v>BE$16</v>
      </c>
      <c r="BF2789" s="179" t="str">
        <f t="shared" si="5313"/>
        <v>BF$16</v>
      </c>
      <c r="BG2789" s="179" t="str">
        <f t="shared" si="5313"/>
        <v>BG$16</v>
      </c>
      <c r="BH2789" s="179" t="str">
        <f t="shared" si="5313"/>
        <v>BH$16</v>
      </c>
      <c r="BI2789" s="179" t="str">
        <f t="shared" si="5313"/>
        <v>BI$16</v>
      </c>
      <c r="BJ2789" s="179" t="str">
        <f t="shared" si="5313"/>
        <v>BJ$16</v>
      </c>
      <c r="BK2789" s="179" t="str">
        <f t="shared" si="5313"/>
        <v>BK$16</v>
      </c>
      <c r="BL2789" s="179" t="str">
        <f t="shared" si="5313"/>
        <v>BL$16</v>
      </c>
      <c r="BM2789" s="179" t="str">
        <f t="shared" si="5313"/>
        <v>BM$16</v>
      </c>
      <c r="BN2789" s="179" t="str">
        <f t="shared" si="5313"/>
        <v>BN$16</v>
      </c>
      <c r="BO2789" s="179" t="str">
        <f t="shared" si="5313"/>
        <v>BO$16</v>
      </c>
      <c r="BP2789" s="179" t="str">
        <f t="shared" si="5313"/>
        <v>BP$16</v>
      </c>
      <c r="BQ2789" s="179" t="str">
        <f t="shared" si="5313"/>
        <v>BQ$16</v>
      </c>
      <c r="BR2789" s="179" t="str">
        <f t="shared" si="5313"/>
        <v>BR$16</v>
      </c>
      <c r="BS2789" s="179" t="str">
        <f t="shared" si="5313"/>
        <v>BS$16</v>
      </c>
      <c r="BT2789" s="179" t="str">
        <f t="shared" si="5313"/>
        <v>BT$16</v>
      </c>
      <c r="BU2789" s="179" t="str">
        <f t="shared" si="5313"/>
        <v>BU$16</v>
      </c>
      <c r="BV2789" s="179" t="str">
        <f t="shared" si="5313"/>
        <v>BV$16</v>
      </c>
      <c r="BW2789" s="179" t="str">
        <f t="shared" si="5313"/>
        <v>BW$16</v>
      </c>
      <c r="BX2789" s="179" t="str">
        <f t="shared" si="5313"/>
        <v>BX$16</v>
      </c>
      <c r="BY2789" s="179" t="str">
        <f t="shared" si="5313"/>
        <v>BY$16</v>
      </c>
      <c r="BZ2789" s="179" t="str">
        <f t="shared" si="5313"/>
        <v>BZ$16</v>
      </c>
      <c r="CA2789" s="179" t="str">
        <f t="shared" si="5313"/>
        <v>CA$16</v>
      </c>
      <c r="CB2789" s="179" t="str">
        <f t="shared" si="5313"/>
        <v>CB$16</v>
      </c>
      <c r="CC2789" s="179" t="str">
        <f t="shared" si="5313"/>
        <v>CC$16</v>
      </c>
      <c r="CD2789" s="179" t="str">
        <f t="shared" si="5313"/>
        <v>CD$16</v>
      </c>
      <c r="CE2789" s="179" t="str">
        <f t="shared" ref="CE2789:CL2789" si="5314">CE2775</f>
        <v>CE$16</v>
      </c>
      <c r="CF2789" s="179" t="str">
        <f t="shared" si="5314"/>
        <v>CF$16</v>
      </c>
      <c r="CG2789" s="179" t="str">
        <f t="shared" si="5314"/>
        <v>CG$16</v>
      </c>
      <c r="CH2789" s="179" t="str">
        <f t="shared" si="5314"/>
        <v>CH$16</v>
      </c>
      <c r="CI2789" s="179" t="str">
        <f t="shared" si="5314"/>
        <v>CI$16</v>
      </c>
      <c r="CJ2789" s="179" t="str">
        <f t="shared" si="5314"/>
        <v>CJ$16</v>
      </c>
      <c r="CK2789" s="179" t="str">
        <f t="shared" si="5314"/>
        <v>CK$16</v>
      </c>
      <c r="CL2789" s="179" t="str">
        <f t="shared" si="5314"/>
        <v>CL$16</v>
      </c>
      <c r="CO2789" s="179" t="str">
        <f t="shared" ref="CO2789:DK2789" si="5315">CO2775</f>
        <v>CO$16</v>
      </c>
      <c r="CP2789" s="179" t="str">
        <f t="shared" si="5315"/>
        <v>CP$16</v>
      </c>
      <c r="CQ2789" s="179" t="str">
        <f t="shared" si="5315"/>
        <v>CQ$16</v>
      </c>
      <c r="CR2789" s="179" t="str">
        <f t="shared" si="5315"/>
        <v>CR$16</v>
      </c>
      <c r="CS2789" s="179" t="str">
        <f t="shared" si="5315"/>
        <v>CS$16</v>
      </c>
      <c r="CT2789" s="179" t="str">
        <f t="shared" si="5315"/>
        <v>CT$16</v>
      </c>
      <c r="CU2789" s="179" t="str">
        <f t="shared" si="5315"/>
        <v>CU$16</v>
      </c>
      <c r="CV2789" s="179" t="str">
        <f t="shared" si="5315"/>
        <v>CV$16</v>
      </c>
      <c r="CW2789" s="179" t="str">
        <f t="shared" si="5315"/>
        <v>CW$16</v>
      </c>
      <c r="CX2789" s="179" t="str">
        <f t="shared" si="5315"/>
        <v>CX$16</v>
      </c>
      <c r="CY2789" s="179" t="str">
        <f t="shared" si="5315"/>
        <v>CY$16</v>
      </c>
      <c r="CZ2789" s="179" t="str">
        <f t="shared" si="5315"/>
        <v>CZ$16</v>
      </c>
      <c r="DA2789" s="179" t="str">
        <f t="shared" si="5315"/>
        <v>DA$16</v>
      </c>
      <c r="DB2789" s="179" t="str">
        <f t="shared" si="5315"/>
        <v>DB$16</v>
      </c>
      <c r="DC2789" s="179" t="str">
        <f t="shared" si="5315"/>
        <v>DC$16</v>
      </c>
      <c r="DD2789" s="179" t="str">
        <f t="shared" si="5315"/>
        <v>DD$16</v>
      </c>
      <c r="DE2789" s="179" t="str">
        <f t="shared" si="5315"/>
        <v>DE$16</v>
      </c>
      <c r="DF2789" s="179" t="str">
        <f t="shared" si="5315"/>
        <v>DF$16</v>
      </c>
      <c r="DG2789" s="179" t="str">
        <f t="shared" si="5315"/>
        <v>DG$16</v>
      </c>
      <c r="DH2789" s="179" t="str">
        <f t="shared" si="5315"/>
        <v>DH$16</v>
      </c>
      <c r="DI2789" s="179" t="str">
        <f t="shared" si="5315"/>
        <v>DI$16</v>
      </c>
      <c r="DJ2789" s="179" t="str">
        <f t="shared" si="5315"/>
        <v>DJ$16</v>
      </c>
      <c r="DK2789" s="179" t="str">
        <f t="shared" si="5315"/>
        <v>DK$16</v>
      </c>
      <c r="DL2789" s="179" t="str">
        <f t="shared" ref="DL2789" si="5316">DL2775</f>
        <v>DL$16</v>
      </c>
    </row>
    <row r="2790" spans="2:116" x14ac:dyDescent="0.4">
      <c r="B2790" t="s">
        <v>332</v>
      </c>
      <c r="D2790" t="s">
        <v>429</v>
      </c>
      <c r="E2790" s="8" t="str">
        <f t="shared" si="5306"/>
        <v>2790 DCOPS-IS</v>
      </c>
      <c r="G2790" s="136" t="str">
        <f>G2776</f>
        <v>Primary volume driver</v>
      </c>
      <c r="H2790" s="12"/>
      <c r="I2790" s="60"/>
      <c r="J2790" s="60"/>
      <c r="K2790" s="15"/>
      <c r="L2790" s="15"/>
      <c r="M2790" s="15"/>
      <c r="N2790" s="15"/>
      <c r="O2790" s="15"/>
      <c r="P2790" s="15"/>
      <c r="R2790" s="15"/>
      <c r="S2790" s="179" t="str">
        <f t="shared" ref="S2790:AX2790" si="5317">S2776</f>
        <v>S$17</v>
      </c>
      <c r="T2790" s="179" t="str">
        <f t="shared" si="5317"/>
        <v>T$17</v>
      </c>
      <c r="U2790" s="179" t="str">
        <f t="shared" si="5317"/>
        <v>U$17</v>
      </c>
      <c r="V2790" s="179" t="str">
        <f t="shared" si="5317"/>
        <v>V$17</v>
      </c>
      <c r="W2790" s="179" t="str">
        <f t="shared" si="5317"/>
        <v>W$17</v>
      </c>
      <c r="X2790" s="179" t="str">
        <f t="shared" si="5317"/>
        <v>X$17</v>
      </c>
      <c r="Y2790" s="179" t="str">
        <f t="shared" si="5317"/>
        <v>Y$17</v>
      </c>
      <c r="Z2790" s="179" t="str">
        <f t="shared" si="5317"/>
        <v>Z$17</v>
      </c>
      <c r="AA2790" s="179" t="str">
        <f t="shared" si="5317"/>
        <v>AA$17</v>
      </c>
      <c r="AB2790" s="179" t="str">
        <f t="shared" si="5317"/>
        <v>AB$17</v>
      </c>
      <c r="AC2790" s="179" t="str">
        <f t="shared" si="5317"/>
        <v>AC$17</v>
      </c>
      <c r="AD2790" s="179" t="str">
        <f t="shared" si="5317"/>
        <v>AD$17</v>
      </c>
      <c r="AE2790" s="179" t="str">
        <f t="shared" si="5317"/>
        <v>AE$17</v>
      </c>
      <c r="AF2790" s="179" t="str">
        <f t="shared" si="5317"/>
        <v>AF$17</v>
      </c>
      <c r="AG2790" s="179" t="str">
        <f t="shared" si="5317"/>
        <v>AG$17</v>
      </c>
      <c r="AH2790" s="179" t="str">
        <f t="shared" si="5317"/>
        <v>AH$17</v>
      </c>
      <c r="AI2790" s="179" t="str">
        <f t="shared" si="5317"/>
        <v>AI$17</v>
      </c>
      <c r="AJ2790" s="179" t="str">
        <f t="shared" si="5317"/>
        <v>AJ$17</v>
      </c>
      <c r="AK2790" s="179" t="str">
        <f t="shared" si="5317"/>
        <v>AK$17</v>
      </c>
      <c r="AL2790" s="179" t="str">
        <f t="shared" si="5317"/>
        <v>AL$17</v>
      </c>
      <c r="AM2790" s="179" t="str">
        <f t="shared" si="5317"/>
        <v>AM$17</v>
      </c>
      <c r="AN2790" s="179" t="str">
        <f t="shared" si="5317"/>
        <v>AN$17</v>
      </c>
      <c r="AO2790" s="179" t="str">
        <f t="shared" si="5317"/>
        <v>AO$17</v>
      </c>
      <c r="AP2790" s="179" t="str">
        <f t="shared" si="5317"/>
        <v>AP$17</v>
      </c>
      <c r="AQ2790" s="179" t="str">
        <f t="shared" si="5317"/>
        <v>AQ$17</v>
      </c>
      <c r="AR2790" s="179" t="str">
        <f t="shared" si="5317"/>
        <v>AR$17</v>
      </c>
      <c r="AS2790" s="179" t="str">
        <f t="shared" si="5317"/>
        <v>AS$17</v>
      </c>
      <c r="AT2790" s="179" t="str">
        <f t="shared" si="5317"/>
        <v>AT$17</v>
      </c>
      <c r="AU2790" s="179" t="str">
        <f t="shared" si="5317"/>
        <v>AU$17</v>
      </c>
      <c r="AV2790" s="179" t="str">
        <f t="shared" si="5317"/>
        <v>AV$17</v>
      </c>
      <c r="AW2790" s="179" t="str">
        <f t="shared" si="5317"/>
        <v>AW$17</v>
      </c>
      <c r="AX2790" s="179" t="str">
        <f t="shared" si="5317"/>
        <v>AX$17</v>
      </c>
      <c r="AY2790" s="179" t="str">
        <f t="shared" ref="AY2790:CD2790" si="5318">AY2776</f>
        <v>AY$17</v>
      </c>
      <c r="AZ2790" s="179" t="str">
        <f t="shared" si="5318"/>
        <v>AZ$17</v>
      </c>
      <c r="BA2790" s="179" t="str">
        <f t="shared" si="5318"/>
        <v>BA$17</v>
      </c>
      <c r="BB2790" s="179" t="str">
        <f t="shared" si="5318"/>
        <v>BB$17</v>
      </c>
      <c r="BC2790" s="179" t="str">
        <f t="shared" si="5318"/>
        <v>BC$17</v>
      </c>
      <c r="BD2790" s="179" t="str">
        <f t="shared" si="5318"/>
        <v>BD$17</v>
      </c>
      <c r="BE2790" s="179" t="str">
        <f t="shared" si="5318"/>
        <v>BE$17</v>
      </c>
      <c r="BF2790" s="179" t="str">
        <f t="shared" si="5318"/>
        <v>BF$17</v>
      </c>
      <c r="BG2790" s="179" t="str">
        <f t="shared" si="5318"/>
        <v>BG$17</v>
      </c>
      <c r="BH2790" s="179" t="str">
        <f t="shared" si="5318"/>
        <v>BH$17</v>
      </c>
      <c r="BI2790" s="179" t="str">
        <f t="shared" si="5318"/>
        <v>BI$17</v>
      </c>
      <c r="BJ2790" s="179" t="str">
        <f t="shared" si="5318"/>
        <v>BJ$17</v>
      </c>
      <c r="BK2790" s="179" t="str">
        <f t="shared" si="5318"/>
        <v>BK$17</v>
      </c>
      <c r="BL2790" s="179" t="str">
        <f t="shared" si="5318"/>
        <v>BL$17</v>
      </c>
      <c r="BM2790" s="179" t="str">
        <f t="shared" si="5318"/>
        <v>BM$17</v>
      </c>
      <c r="BN2790" s="179" t="str">
        <f t="shared" si="5318"/>
        <v>BN$17</v>
      </c>
      <c r="BO2790" s="179" t="str">
        <f t="shared" si="5318"/>
        <v>BO$17</v>
      </c>
      <c r="BP2790" s="179" t="str">
        <f t="shared" si="5318"/>
        <v>BP$17</v>
      </c>
      <c r="BQ2790" s="179" t="str">
        <f t="shared" si="5318"/>
        <v>BQ$17</v>
      </c>
      <c r="BR2790" s="179" t="str">
        <f t="shared" si="5318"/>
        <v>BR$17</v>
      </c>
      <c r="BS2790" s="179" t="str">
        <f t="shared" si="5318"/>
        <v>BS$17</v>
      </c>
      <c r="BT2790" s="179" t="str">
        <f t="shared" si="5318"/>
        <v>BT$17</v>
      </c>
      <c r="BU2790" s="179" t="str">
        <f t="shared" si="5318"/>
        <v>BU$17</v>
      </c>
      <c r="BV2790" s="179" t="str">
        <f t="shared" si="5318"/>
        <v>BV$17</v>
      </c>
      <c r="BW2790" s="179" t="str">
        <f t="shared" si="5318"/>
        <v>BW$17</v>
      </c>
      <c r="BX2790" s="179" t="str">
        <f t="shared" si="5318"/>
        <v>BX$17</v>
      </c>
      <c r="BY2790" s="179" t="str">
        <f t="shared" si="5318"/>
        <v>BY$17</v>
      </c>
      <c r="BZ2790" s="179" t="str">
        <f t="shared" si="5318"/>
        <v>BZ$17</v>
      </c>
      <c r="CA2790" s="179" t="str">
        <f t="shared" si="5318"/>
        <v>CA$17</v>
      </c>
      <c r="CB2790" s="179" t="str">
        <f t="shared" si="5318"/>
        <v>CB$17</v>
      </c>
      <c r="CC2790" s="179" t="str">
        <f t="shared" si="5318"/>
        <v>CC$17</v>
      </c>
      <c r="CD2790" s="179" t="str">
        <f t="shared" si="5318"/>
        <v>CD$17</v>
      </c>
      <c r="CE2790" s="179" t="str">
        <f t="shared" ref="CE2790:CL2790" si="5319">CE2776</f>
        <v>CE$17</v>
      </c>
      <c r="CF2790" s="179" t="str">
        <f t="shared" si="5319"/>
        <v>CF$17</v>
      </c>
      <c r="CG2790" s="179" t="str">
        <f t="shared" si="5319"/>
        <v>CG$17</v>
      </c>
      <c r="CH2790" s="179" t="str">
        <f t="shared" si="5319"/>
        <v>CH$17</v>
      </c>
      <c r="CI2790" s="179" t="str">
        <f t="shared" si="5319"/>
        <v>CI$17</v>
      </c>
      <c r="CJ2790" s="179" t="str">
        <f t="shared" si="5319"/>
        <v>CJ$17</v>
      </c>
      <c r="CK2790" s="179" t="str">
        <f t="shared" si="5319"/>
        <v>CK$17</v>
      </c>
      <c r="CL2790" s="179" t="str">
        <f t="shared" si="5319"/>
        <v>CL$17</v>
      </c>
      <c r="CN2790" s="60"/>
      <c r="CO2790" s="179" t="str">
        <f t="shared" ref="CO2790:DK2790" si="5320">CO2776</f>
        <v>CO$17</v>
      </c>
      <c r="CP2790" s="179" t="str">
        <f t="shared" si="5320"/>
        <v>CP$17</v>
      </c>
      <c r="CQ2790" s="179" t="str">
        <f t="shared" si="5320"/>
        <v>CQ$17</v>
      </c>
      <c r="CR2790" s="179" t="str">
        <f t="shared" si="5320"/>
        <v>CR$17</v>
      </c>
      <c r="CS2790" s="179" t="str">
        <f t="shared" si="5320"/>
        <v>CS$17</v>
      </c>
      <c r="CT2790" s="179" t="str">
        <f t="shared" si="5320"/>
        <v>CT$17</v>
      </c>
      <c r="CU2790" s="179" t="str">
        <f t="shared" si="5320"/>
        <v>CU$17</v>
      </c>
      <c r="CV2790" s="179" t="str">
        <f t="shared" si="5320"/>
        <v>CV$17</v>
      </c>
      <c r="CW2790" s="179" t="str">
        <f t="shared" si="5320"/>
        <v>CW$17</v>
      </c>
      <c r="CX2790" s="179" t="str">
        <f t="shared" si="5320"/>
        <v>CX$17</v>
      </c>
      <c r="CY2790" s="179" t="str">
        <f t="shared" si="5320"/>
        <v>CY$17</v>
      </c>
      <c r="CZ2790" s="179" t="str">
        <f t="shared" si="5320"/>
        <v>CZ$17</v>
      </c>
      <c r="DA2790" s="179" t="str">
        <f t="shared" si="5320"/>
        <v>DA$17</v>
      </c>
      <c r="DB2790" s="179" t="str">
        <f t="shared" si="5320"/>
        <v>DB$17</v>
      </c>
      <c r="DC2790" s="179" t="str">
        <f t="shared" si="5320"/>
        <v>DC$17</v>
      </c>
      <c r="DD2790" s="179" t="str">
        <f t="shared" si="5320"/>
        <v>DD$17</v>
      </c>
      <c r="DE2790" s="179" t="str">
        <f t="shared" si="5320"/>
        <v>DE$17</v>
      </c>
      <c r="DF2790" s="179" t="str">
        <f t="shared" si="5320"/>
        <v>DF$17</v>
      </c>
      <c r="DG2790" s="179" t="str">
        <f t="shared" si="5320"/>
        <v>DG$17</v>
      </c>
      <c r="DH2790" s="179" t="str">
        <f t="shared" si="5320"/>
        <v>DH$17</v>
      </c>
      <c r="DI2790" s="179" t="str">
        <f t="shared" si="5320"/>
        <v>DI$17</v>
      </c>
      <c r="DJ2790" s="179" t="str">
        <f t="shared" si="5320"/>
        <v>DJ$17</v>
      </c>
      <c r="DK2790" s="179" t="str">
        <f t="shared" si="5320"/>
        <v>DK$17</v>
      </c>
      <c r="DL2790" s="179" t="str">
        <f t="shared" ref="DL2790" si="5321">DL2776</f>
        <v>DL$17</v>
      </c>
    </row>
    <row r="2791" spans="2:116" x14ac:dyDescent="0.4">
      <c r="B2791" t="s">
        <v>332</v>
      </c>
      <c r="D2791" t="s">
        <v>429</v>
      </c>
      <c r="E2791" s="8" t="str">
        <f t="shared" si="5306"/>
        <v>2791 DCOPS-IS</v>
      </c>
      <c r="G2791" s="191" t="str">
        <f>G2781</f>
        <v>% of operating income - direct cost:</v>
      </c>
      <c r="H2791" s="12"/>
      <c r="I2791" s="60"/>
      <c r="J2791" s="60"/>
      <c r="K2791" s="15"/>
      <c r="L2791" s="15"/>
      <c r="M2791" s="15"/>
      <c r="N2791" s="15"/>
      <c r="O2791" s="15"/>
      <c r="P2791" s="15"/>
      <c r="R2791" s="15"/>
      <c r="S2791" s="179">
        <f t="shared" ref="S2791:AX2791" si="5322">S2777</f>
        <v>0</v>
      </c>
      <c r="T2791" s="179">
        <f t="shared" si="5322"/>
        <v>0</v>
      </c>
      <c r="U2791" s="179">
        <f t="shared" si="5322"/>
        <v>0</v>
      </c>
      <c r="V2791" s="179">
        <f t="shared" si="5322"/>
        <v>0</v>
      </c>
      <c r="W2791" s="179">
        <f t="shared" si="5322"/>
        <v>0</v>
      </c>
      <c r="X2791" s="179">
        <f t="shared" si="5322"/>
        <v>0</v>
      </c>
      <c r="Y2791" s="179">
        <f t="shared" si="5322"/>
        <v>0</v>
      </c>
      <c r="Z2791" s="179">
        <f t="shared" si="5322"/>
        <v>0</v>
      </c>
      <c r="AA2791" s="179">
        <f t="shared" si="5322"/>
        <v>0</v>
      </c>
      <c r="AB2791" s="179">
        <f t="shared" si="5322"/>
        <v>0</v>
      </c>
      <c r="AC2791" s="179">
        <f t="shared" si="5322"/>
        <v>0</v>
      </c>
      <c r="AD2791" s="179">
        <f t="shared" si="5322"/>
        <v>0</v>
      </c>
      <c r="AE2791" s="179">
        <f t="shared" si="5322"/>
        <v>0</v>
      </c>
      <c r="AF2791" s="179">
        <f t="shared" si="5322"/>
        <v>0</v>
      </c>
      <c r="AG2791" s="179">
        <f t="shared" si="5322"/>
        <v>0</v>
      </c>
      <c r="AH2791" s="179">
        <f t="shared" si="5322"/>
        <v>0</v>
      </c>
      <c r="AI2791" s="179">
        <f t="shared" si="5322"/>
        <v>0</v>
      </c>
      <c r="AJ2791" s="179">
        <f t="shared" si="5322"/>
        <v>0</v>
      </c>
      <c r="AK2791" s="179">
        <f t="shared" si="5322"/>
        <v>0</v>
      </c>
      <c r="AL2791" s="179">
        <f t="shared" si="5322"/>
        <v>0</v>
      </c>
      <c r="AM2791" s="179">
        <f t="shared" si="5322"/>
        <v>0</v>
      </c>
      <c r="AN2791" s="179">
        <f t="shared" si="5322"/>
        <v>0</v>
      </c>
      <c r="AO2791" s="179">
        <f t="shared" si="5322"/>
        <v>0</v>
      </c>
      <c r="AP2791" s="179">
        <f t="shared" si="5322"/>
        <v>0</v>
      </c>
      <c r="AQ2791" s="179">
        <f t="shared" si="5322"/>
        <v>0</v>
      </c>
      <c r="AR2791" s="179">
        <f t="shared" si="5322"/>
        <v>0</v>
      </c>
      <c r="AS2791" s="179">
        <f t="shared" si="5322"/>
        <v>0</v>
      </c>
      <c r="AT2791" s="179">
        <f t="shared" si="5322"/>
        <v>0</v>
      </c>
      <c r="AU2791" s="179">
        <f t="shared" si="5322"/>
        <v>0</v>
      </c>
      <c r="AV2791" s="179">
        <f t="shared" si="5322"/>
        <v>0</v>
      </c>
      <c r="AW2791" s="179">
        <f t="shared" si="5322"/>
        <v>0</v>
      </c>
      <c r="AX2791" s="179">
        <f t="shared" si="5322"/>
        <v>0</v>
      </c>
      <c r="AY2791" s="179">
        <f t="shared" ref="AY2791:CD2791" si="5323">AY2777</f>
        <v>0</v>
      </c>
      <c r="AZ2791" s="179">
        <f t="shared" si="5323"/>
        <v>0</v>
      </c>
      <c r="BA2791" s="179">
        <f t="shared" si="5323"/>
        <v>0</v>
      </c>
      <c r="BB2791" s="179">
        <f t="shared" si="5323"/>
        <v>0</v>
      </c>
      <c r="BC2791" s="179">
        <f t="shared" si="5323"/>
        <v>0</v>
      </c>
      <c r="BD2791" s="179">
        <f t="shared" si="5323"/>
        <v>0</v>
      </c>
      <c r="BE2791" s="179">
        <f t="shared" si="5323"/>
        <v>0</v>
      </c>
      <c r="BF2791" s="179">
        <f t="shared" si="5323"/>
        <v>0</v>
      </c>
      <c r="BG2791" s="179">
        <f t="shared" si="5323"/>
        <v>0</v>
      </c>
      <c r="BH2791" s="179">
        <f t="shared" si="5323"/>
        <v>0</v>
      </c>
      <c r="BI2791" s="179">
        <f t="shared" si="5323"/>
        <v>0</v>
      </c>
      <c r="BJ2791" s="179">
        <f t="shared" si="5323"/>
        <v>0</v>
      </c>
      <c r="BK2791" s="179">
        <f t="shared" si="5323"/>
        <v>0</v>
      </c>
      <c r="BL2791" s="179">
        <f t="shared" si="5323"/>
        <v>0</v>
      </c>
      <c r="BM2791" s="179">
        <f t="shared" si="5323"/>
        <v>0</v>
      </c>
      <c r="BN2791" s="179">
        <f t="shared" si="5323"/>
        <v>0</v>
      </c>
      <c r="BO2791" s="179">
        <f t="shared" si="5323"/>
        <v>0</v>
      </c>
      <c r="BP2791" s="179">
        <f t="shared" si="5323"/>
        <v>0</v>
      </c>
      <c r="BQ2791" s="179">
        <f t="shared" si="5323"/>
        <v>0</v>
      </c>
      <c r="BR2791" s="179">
        <f t="shared" si="5323"/>
        <v>0</v>
      </c>
      <c r="BS2791" s="179">
        <f t="shared" si="5323"/>
        <v>0</v>
      </c>
      <c r="BT2791" s="179">
        <f t="shared" si="5323"/>
        <v>0</v>
      </c>
      <c r="BU2791" s="179">
        <f t="shared" si="5323"/>
        <v>0</v>
      </c>
      <c r="BV2791" s="179">
        <f t="shared" si="5323"/>
        <v>0</v>
      </c>
      <c r="BW2791" s="179">
        <f t="shared" si="5323"/>
        <v>0</v>
      </c>
      <c r="BX2791" s="179">
        <f t="shared" si="5323"/>
        <v>0</v>
      </c>
      <c r="BY2791" s="179">
        <f t="shared" si="5323"/>
        <v>0</v>
      </c>
      <c r="BZ2791" s="179">
        <f t="shared" si="5323"/>
        <v>0</v>
      </c>
      <c r="CA2791" s="179">
        <f t="shared" si="5323"/>
        <v>0</v>
      </c>
      <c r="CB2791" s="179">
        <f t="shared" si="5323"/>
        <v>0</v>
      </c>
      <c r="CC2791" s="179">
        <f t="shared" si="5323"/>
        <v>0</v>
      </c>
      <c r="CD2791" s="179">
        <f t="shared" si="5323"/>
        <v>0</v>
      </c>
      <c r="CE2791" s="179">
        <f t="shared" ref="CE2791:CL2791" si="5324">CE2777</f>
        <v>0</v>
      </c>
      <c r="CF2791" s="179">
        <f t="shared" si="5324"/>
        <v>0</v>
      </c>
      <c r="CG2791" s="179">
        <f t="shared" si="5324"/>
        <v>0</v>
      </c>
      <c r="CH2791" s="179">
        <f t="shared" si="5324"/>
        <v>0</v>
      </c>
      <c r="CI2791" s="179">
        <f t="shared" si="5324"/>
        <v>0</v>
      </c>
      <c r="CJ2791" s="179">
        <f t="shared" si="5324"/>
        <v>0</v>
      </c>
      <c r="CK2791" s="179">
        <f t="shared" si="5324"/>
        <v>0</v>
      </c>
      <c r="CL2791" s="179">
        <f t="shared" si="5324"/>
        <v>0</v>
      </c>
      <c r="CN2791" s="60"/>
      <c r="CO2791" s="179">
        <f t="shared" ref="CO2791:DK2791" si="5325">CO2777</f>
        <v>0</v>
      </c>
      <c r="CP2791" s="179">
        <f t="shared" si="5325"/>
        <v>0</v>
      </c>
      <c r="CQ2791" s="179">
        <f t="shared" si="5325"/>
        <v>0</v>
      </c>
      <c r="CR2791" s="179">
        <f t="shared" si="5325"/>
        <v>0</v>
      </c>
      <c r="CS2791" s="179">
        <f t="shared" si="5325"/>
        <v>0</v>
      </c>
      <c r="CT2791" s="179">
        <f t="shared" si="5325"/>
        <v>0</v>
      </c>
      <c r="CU2791" s="179">
        <f t="shared" si="5325"/>
        <v>0</v>
      </c>
      <c r="CV2791" s="179">
        <f t="shared" si="5325"/>
        <v>0</v>
      </c>
      <c r="CW2791" s="179">
        <f t="shared" si="5325"/>
        <v>0</v>
      </c>
      <c r="CX2791" s="179">
        <f t="shared" si="5325"/>
        <v>0</v>
      </c>
      <c r="CY2791" s="179">
        <f t="shared" si="5325"/>
        <v>0</v>
      </c>
      <c r="CZ2791" s="179">
        <f t="shared" si="5325"/>
        <v>0</v>
      </c>
      <c r="DA2791" s="179">
        <f t="shared" si="5325"/>
        <v>0</v>
      </c>
      <c r="DB2791" s="179">
        <f t="shared" si="5325"/>
        <v>0</v>
      </c>
      <c r="DC2791" s="179">
        <f t="shared" si="5325"/>
        <v>0</v>
      </c>
      <c r="DD2791" s="179">
        <f t="shared" si="5325"/>
        <v>0</v>
      </c>
      <c r="DE2791" s="179">
        <f t="shared" si="5325"/>
        <v>0</v>
      </c>
      <c r="DF2791" s="179">
        <f t="shared" si="5325"/>
        <v>0</v>
      </c>
      <c r="DG2791" s="179">
        <f t="shared" si="5325"/>
        <v>0</v>
      </c>
      <c r="DH2791" s="179">
        <f t="shared" si="5325"/>
        <v>0</v>
      </c>
      <c r="DI2791" s="179">
        <f t="shared" si="5325"/>
        <v>0</v>
      </c>
      <c r="DJ2791" s="179">
        <f t="shared" si="5325"/>
        <v>0</v>
      </c>
      <c r="DK2791" s="179">
        <f t="shared" si="5325"/>
        <v>0</v>
      </c>
      <c r="DL2791" s="179">
        <f t="shared" ref="DL2791" si="5326">DL2777</f>
        <v>0</v>
      </c>
    </row>
    <row r="2792" spans="2:116" x14ac:dyDescent="0.4">
      <c r="B2792" t="s">
        <v>332</v>
      </c>
      <c r="D2792" t="s">
        <v>429</v>
      </c>
      <c r="E2792" s="8" t="str">
        <f t="shared" ref="E2792" si="5327">ROW()&amp;" "&amp;D2792</f>
        <v>2792 DCOPS-IS</v>
      </c>
      <c r="G2792" s="241" t="str">
        <f>IFERROR(SUBSTITUTE(TRIM(MID(G2781, SEARCH("-", G2781) + 1, LEN(G2781))),":",""),"no unit")</f>
        <v>direct cost</v>
      </c>
      <c r="H2792" s="12"/>
      <c r="I2792" s="60"/>
      <c r="J2792" s="60"/>
      <c r="K2792" s="15"/>
      <c r="L2792" s="15"/>
      <c r="M2792" s="15"/>
      <c r="N2792" s="15"/>
      <c r="O2792" s="15"/>
      <c r="P2792" s="15"/>
      <c r="R2792" s="15"/>
      <c r="S2792" s="179"/>
      <c r="T2792" s="179"/>
      <c r="U2792" s="179"/>
      <c r="V2792" s="179"/>
      <c r="W2792" s="179"/>
      <c r="X2792" s="179"/>
      <c r="Y2792" s="179"/>
      <c r="Z2792" s="179"/>
      <c r="AA2792" s="179"/>
      <c r="AB2792" s="179"/>
      <c r="AC2792" s="179"/>
      <c r="AD2792" s="179"/>
      <c r="AE2792" s="179"/>
      <c r="AF2792" s="179"/>
      <c r="AG2792" s="179"/>
      <c r="AH2792" s="179"/>
      <c r="AI2792" s="179"/>
      <c r="AJ2792" s="179"/>
      <c r="AK2792" s="179"/>
      <c r="AL2792" s="179"/>
      <c r="AM2792" s="179"/>
      <c r="AN2792" s="179"/>
      <c r="AO2792" s="179"/>
      <c r="AP2792" s="179"/>
      <c r="AQ2792" s="179"/>
      <c r="AR2792" s="179"/>
      <c r="AS2792" s="179"/>
      <c r="AT2792" s="179"/>
      <c r="AU2792" s="179"/>
      <c r="AV2792" s="179"/>
      <c r="AW2792" s="179"/>
      <c r="AX2792" s="179"/>
      <c r="AY2792" s="179"/>
      <c r="AZ2792" s="179"/>
      <c r="BA2792" s="179"/>
      <c r="BB2792" s="179"/>
      <c r="BC2792" s="179"/>
      <c r="BD2792" s="179"/>
      <c r="BE2792" s="179"/>
      <c r="BF2792" s="179"/>
      <c r="BG2792" s="179"/>
      <c r="BH2792" s="179"/>
      <c r="BI2792" s="179"/>
      <c r="BJ2792" s="179"/>
      <c r="BK2792" s="179"/>
      <c r="BL2792" s="179"/>
      <c r="BM2792" s="179"/>
      <c r="BN2792" s="179"/>
      <c r="BO2792" s="179"/>
      <c r="BP2792" s="179"/>
      <c r="BQ2792" s="179"/>
      <c r="BR2792" s="179"/>
      <c r="BS2792" s="179"/>
      <c r="BT2792" s="179"/>
      <c r="BU2792" s="179"/>
      <c r="BV2792" s="179"/>
      <c r="BW2792" s="179"/>
      <c r="BX2792" s="179"/>
      <c r="BY2792" s="179"/>
      <c r="BZ2792" s="179"/>
      <c r="CA2792" s="179"/>
      <c r="CB2792" s="179"/>
      <c r="CC2792" s="179"/>
      <c r="CD2792" s="179"/>
      <c r="CE2792" s="179"/>
      <c r="CF2792" s="179"/>
      <c r="CG2792" s="179"/>
      <c r="CH2792" s="179"/>
      <c r="CI2792" s="179"/>
      <c r="CJ2792" s="179"/>
      <c r="CK2792" s="179"/>
      <c r="CL2792" s="179"/>
      <c r="CN2792" s="60"/>
      <c r="CO2792" s="179"/>
      <c r="CP2792" s="179"/>
      <c r="CQ2792" s="179"/>
      <c r="CR2792" s="179"/>
      <c r="CS2792" s="179"/>
      <c r="CT2792" s="179"/>
      <c r="CU2792" s="179"/>
      <c r="CV2792" s="179"/>
      <c r="CW2792" s="179"/>
      <c r="CX2792" s="179"/>
      <c r="CY2792" s="179"/>
      <c r="CZ2792" s="179"/>
      <c r="DA2792" s="179"/>
      <c r="DB2792" s="179"/>
      <c r="DC2792" s="179"/>
      <c r="DD2792" s="179"/>
      <c r="DE2792" s="179"/>
      <c r="DF2792" s="179"/>
      <c r="DG2792" s="179"/>
      <c r="DH2792" s="179"/>
      <c r="DI2792" s="179"/>
      <c r="DJ2792" s="179"/>
      <c r="DK2792" s="179"/>
      <c r="DL2792" s="179"/>
    </row>
    <row r="2793" spans="2:116" x14ac:dyDescent="0.4">
      <c r="B2793" t="s">
        <v>332</v>
      </c>
      <c r="D2793" t="s">
        <v>429</v>
      </c>
      <c r="E2793" s="8" t="str">
        <f t="shared" si="5306"/>
        <v>2793 DCOPS-IS</v>
      </c>
      <c r="G2793" s="136" t="str">
        <f>G2779</f>
        <v>Secondary revenue driver</v>
      </c>
      <c r="H2793" s="12"/>
      <c r="I2793" s="60"/>
      <c r="J2793" s="60"/>
      <c r="K2793" s="15"/>
      <c r="L2793" s="15"/>
      <c r="M2793" s="15"/>
      <c r="N2793" s="15"/>
      <c r="O2793" s="15"/>
      <c r="P2793" s="15"/>
      <c r="R2793" s="15"/>
      <c r="S2793" s="4" t="str">
        <f>ADDRESS(ROW(S2785),COLUMN(S2785),2)</f>
        <v>S$2785</v>
      </c>
      <c r="T2793" s="4" t="str">
        <f t="shared" ref="T2793:AY2793" si="5328">ADDRESS(ROW(T2774),COLUMN(T2774),2)</f>
        <v>T$2774</v>
      </c>
      <c r="U2793" s="4" t="str">
        <f t="shared" si="5328"/>
        <v>U$2774</v>
      </c>
      <c r="V2793" s="4" t="str">
        <f t="shared" si="5328"/>
        <v>V$2774</v>
      </c>
      <c r="W2793" s="4" t="str">
        <f t="shared" si="5328"/>
        <v>W$2774</v>
      </c>
      <c r="X2793" s="4" t="str">
        <f t="shared" si="5328"/>
        <v>X$2774</v>
      </c>
      <c r="Y2793" s="4" t="str">
        <f t="shared" si="5328"/>
        <v>Y$2774</v>
      </c>
      <c r="Z2793" s="4" t="str">
        <f t="shared" si="5328"/>
        <v>Z$2774</v>
      </c>
      <c r="AA2793" s="4" t="str">
        <f t="shared" si="5328"/>
        <v>AA$2774</v>
      </c>
      <c r="AB2793" s="4" t="str">
        <f t="shared" si="5328"/>
        <v>AB$2774</v>
      </c>
      <c r="AC2793" s="4" t="str">
        <f t="shared" si="5328"/>
        <v>AC$2774</v>
      </c>
      <c r="AD2793" s="4" t="str">
        <f t="shared" si="5328"/>
        <v>AD$2774</v>
      </c>
      <c r="AE2793" s="4" t="str">
        <f t="shared" si="5328"/>
        <v>AE$2774</v>
      </c>
      <c r="AF2793" s="4" t="str">
        <f t="shared" si="5328"/>
        <v>AF$2774</v>
      </c>
      <c r="AG2793" s="4" t="str">
        <f t="shared" si="5328"/>
        <v>AG$2774</v>
      </c>
      <c r="AH2793" s="4" t="str">
        <f t="shared" si="5328"/>
        <v>AH$2774</v>
      </c>
      <c r="AI2793" s="4" t="str">
        <f t="shared" si="5328"/>
        <v>AI$2774</v>
      </c>
      <c r="AJ2793" s="4" t="str">
        <f t="shared" si="5328"/>
        <v>AJ$2774</v>
      </c>
      <c r="AK2793" s="4" t="str">
        <f t="shared" si="5328"/>
        <v>AK$2774</v>
      </c>
      <c r="AL2793" s="4" t="str">
        <f t="shared" si="5328"/>
        <v>AL$2774</v>
      </c>
      <c r="AM2793" s="4" t="str">
        <f t="shared" si="5328"/>
        <v>AM$2774</v>
      </c>
      <c r="AN2793" s="4" t="str">
        <f t="shared" si="5328"/>
        <v>AN$2774</v>
      </c>
      <c r="AO2793" s="4" t="str">
        <f t="shared" si="5328"/>
        <v>AO$2774</v>
      </c>
      <c r="AP2793" s="4" t="str">
        <f t="shared" si="5328"/>
        <v>AP$2774</v>
      </c>
      <c r="AQ2793" s="4" t="str">
        <f t="shared" si="5328"/>
        <v>AQ$2774</v>
      </c>
      <c r="AR2793" s="4" t="str">
        <f t="shared" si="5328"/>
        <v>AR$2774</v>
      </c>
      <c r="AS2793" s="4" t="str">
        <f t="shared" si="5328"/>
        <v>AS$2774</v>
      </c>
      <c r="AT2793" s="4" t="str">
        <f t="shared" si="5328"/>
        <v>AT$2774</v>
      </c>
      <c r="AU2793" s="4" t="str">
        <f t="shared" si="5328"/>
        <v>AU$2774</v>
      </c>
      <c r="AV2793" s="4" t="str">
        <f t="shared" si="5328"/>
        <v>AV$2774</v>
      </c>
      <c r="AW2793" s="4" t="str">
        <f t="shared" si="5328"/>
        <v>AW$2774</v>
      </c>
      <c r="AX2793" s="4" t="str">
        <f t="shared" si="5328"/>
        <v>AX$2774</v>
      </c>
      <c r="AY2793" s="4" t="str">
        <f t="shared" si="5328"/>
        <v>AY$2774</v>
      </c>
      <c r="AZ2793" s="4" t="str">
        <f t="shared" ref="AZ2793:CE2793" si="5329">ADDRESS(ROW(AZ2774),COLUMN(AZ2774),2)</f>
        <v>AZ$2774</v>
      </c>
      <c r="BA2793" s="4" t="str">
        <f t="shared" si="5329"/>
        <v>BA$2774</v>
      </c>
      <c r="BB2793" s="4" t="str">
        <f t="shared" si="5329"/>
        <v>BB$2774</v>
      </c>
      <c r="BC2793" s="4" t="str">
        <f t="shared" si="5329"/>
        <v>BC$2774</v>
      </c>
      <c r="BD2793" s="4" t="str">
        <f t="shared" si="5329"/>
        <v>BD$2774</v>
      </c>
      <c r="BE2793" s="4" t="str">
        <f t="shared" si="5329"/>
        <v>BE$2774</v>
      </c>
      <c r="BF2793" s="4" t="str">
        <f t="shared" si="5329"/>
        <v>BF$2774</v>
      </c>
      <c r="BG2793" s="4" t="str">
        <f t="shared" si="5329"/>
        <v>BG$2774</v>
      </c>
      <c r="BH2793" s="4" t="str">
        <f t="shared" si="5329"/>
        <v>BH$2774</v>
      </c>
      <c r="BI2793" s="4" t="str">
        <f t="shared" si="5329"/>
        <v>BI$2774</v>
      </c>
      <c r="BJ2793" s="4" t="str">
        <f t="shared" si="5329"/>
        <v>BJ$2774</v>
      </c>
      <c r="BK2793" s="4" t="str">
        <f t="shared" si="5329"/>
        <v>BK$2774</v>
      </c>
      <c r="BL2793" s="4" t="str">
        <f t="shared" si="5329"/>
        <v>BL$2774</v>
      </c>
      <c r="BM2793" s="4" t="str">
        <f t="shared" si="5329"/>
        <v>BM$2774</v>
      </c>
      <c r="BN2793" s="4" t="str">
        <f t="shared" si="5329"/>
        <v>BN$2774</v>
      </c>
      <c r="BO2793" s="4" t="str">
        <f t="shared" si="5329"/>
        <v>BO$2774</v>
      </c>
      <c r="BP2793" s="4" t="str">
        <f t="shared" si="5329"/>
        <v>BP$2774</v>
      </c>
      <c r="BQ2793" s="4" t="str">
        <f t="shared" si="5329"/>
        <v>BQ$2774</v>
      </c>
      <c r="BR2793" s="4" t="str">
        <f t="shared" si="5329"/>
        <v>BR$2774</v>
      </c>
      <c r="BS2793" s="4" t="str">
        <f t="shared" si="5329"/>
        <v>BS$2774</v>
      </c>
      <c r="BT2793" s="4" t="str">
        <f t="shared" si="5329"/>
        <v>BT$2774</v>
      </c>
      <c r="BU2793" s="4" t="str">
        <f t="shared" si="5329"/>
        <v>BU$2774</v>
      </c>
      <c r="BV2793" s="4" t="str">
        <f t="shared" si="5329"/>
        <v>BV$2774</v>
      </c>
      <c r="BW2793" s="4" t="str">
        <f t="shared" si="5329"/>
        <v>BW$2774</v>
      </c>
      <c r="BX2793" s="4" t="str">
        <f t="shared" si="5329"/>
        <v>BX$2774</v>
      </c>
      <c r="BY2793" s="4" t="str">
        <f t="shared" si="5329"/>
        <v>BY$2774</v>
      </c>
      <c r="BZ2793" s="4" t="str">
        <f t="shared" si="5329"/>
        <v>BZ$2774</v>
      </c>
      <c r="CA2793" s="4" t="str">
        <f t="shared" si="5329"/>
        <v>CA$2774</v>
      </c>
      <c r="CB2793" s="4" t="str">
        <f t="shared" si="5329"/>
        <v>CB$2774</v>
      </c>
      <c r="CC2793" s="4" t="str">
        <f t="shared" si="5329"/>
        <v>CC$2774</v>
      </c>
      <c r="CD2793" s="4" t="str">
        <f t="shared" si="5329"/>
        <v>CD$2774</v>
      </c>
      <c r="CE2793" s="4" t="str">
        <f t="shared" si="5329"/>
        <v>CE$2774</v>
      </c>
      <c r="CF2793" s="4" t="str">
        <f t="shared" ref="CF2793:CL2793" si="5330">ADDRESS(ROW(CF2774),COLUMN(CF2774),2)</f>
        <v>CF$2774</v>
      </c>
      <c r="CG2793" s="4" t="str">
        <f t="shared" si="5330"/>
        <v>CG$2774</v>
      </c>
      <c r="CH2793" s="4" t="str">
        <f t="shared" si="5330"/>
        <v>CH$2774</v>
      </c>
      <c r="CI2793" s="4" t="str">
        <f t="shared" si="5330"/>
        <v>CI$2774</v>
      </c>
      <c r="CJ2793" s="4" t="str">
        <f t="shared" si="5330"/>
        <v>CJ$2774</v>
      </c>
      <c r="CK2793" s="4" t="str">
        <f t="shared" si="5330"/>
        <v>CK$2774</v>
      </c>
      <c r="CL2793" s="4" t="str">
        <f t="shared" si="5330"/>
        <v>CL$2774</v>
      </c>
      <c r="CN2793" s="60"/>
      <c r="CO2793" s="4" t="str">
        <f t="shared" ref="CO2793:DK2793" si="5331">ADDRESS(ROW(CO2774),COLUMN(CO2774),2)</f>
        <v>CO$2774</v>
      </c>
      <c r="CP2793" s="4" t="str">
        <f t="shared" si="5331"/>
        <v>CP$2774</v>
      </c>
      <c r="CQ2793" s="4" t="str">
        <f t="shared" si="5331"/>
        <v>CQ$2774</v>
      </c>
      <c r="CR2793" s="4" t="str">
        <f t="shared" si="5331"/>
        <v>CR$2774</v>
      </c>
      <c r="CS2793" s="4" t="str">
        <f t="shared" si="5331"/>
        <v>CS$2774</v>
      </c>
      <c r="CT2793" s="4" t="str">
        <f t="shared" si="5331"/>
        <v>CT$2774</v>
      </c>
      <c r="CU2793" s="4" t="str">
        <f t="shared" si="5331"/>
        <v>CU$2774</v>
      </c>
      <c r="CV2793" s="4" t="str">
        <f t="shared" si="5331"/>
        <v>CV$2774</v>
      </c>
      <c r="CW2793" s="4" t="str">
        <f t="shared" si="5331"/>
        <v>CW$2774</v>
      </c>
      <c r="CX2793" s="4" t="str">
        <f t="shared" si="5331"/>
        <v>CX$2774</v>
      </c>
      <c r="CY2793" s="4" t="str">
        <f t="shared" si="5331"/>
        <v>CY$2774</v>
      </c>
      <c r="CZ2793" s="4" t="str">
        <f t="shared" si="5331"/>
        <v>CZ$2774</v>
      </c>
      <c r="DA2793" s="4" t="str">
        <f t="shared" si="5331"/>
        <v>DA$2774</v>
      </c>
      <c r="DB2793" s="4" t="str">
        <f t="shared" si="5331"/>
        <v>DB$2774</v>
      </c>
      <c r="DC2793" s="4" t="str">
        <f t="shared" si="5331"/>
        <v>DC$2774</v>
      </c>
      <c r="DD2793" s="4" t="str">
        <f t="shared" si="5331"/>
        <v>DD$2774</v>
      </c>
      <c r="DE2793" s="4" t="str">
        <f t="shared" si="5331"/>
        <v>DE$2774</v>
      </c>
      <c r="DF2793" s="4" t="str">
        <f t="shared" si="5331"/>
        <v>DF$2774</v>
      </c>
      <c r="DG2793" s="4" t="str">
        <f t="shared" si="5331"/>
        <v>DG$2774</v>
      </c>
      <c r="DH2793" s="4" t="str">
        <f t="shared" si="5331"/>
        <v>DH$2774</v>
      </c>
      <c r="DI2793" s="4" t="str">
        <f t="shared" si="5331"/>
        <v>DI$2774</v>
      </c>
      <c r="DJ2793" s="4" t="str">
        <f t="shared" si="5331"/>
        <v>DJ$2774</v>
      </c>
      <c r="DK2793" s="4" t="str">
        <f t="shared" si="5331"/>
        <v>DK$2774</v>
      </c>
      <c r="DL2793" s="4" t="str">
        <f t="shared" ref="DL2793" si="5332">ADDRESS(ROW(DL2774),COLUMN(DL2774),2)</f>
        <v>DL$2774</v>
      </c>
    </row>
    <row r="2794" spans="2:116" x14ac:dyDescent="0.4">
      <c r="B2794" t="s">
        <v>332</v>
      </c>
      <c r="D2794" t="s">
        <v>429</v>
      </c>
      <c r="E2794" s="8" t="str">
        <f t="shared" si="5306"/>
        <v>2794 DCOPS-IS</v>
      </c>
      <c r="G2794" s="136" t="str">
        <f>G2780</f>
        <v>Secondary volume driver</v>
      </c>
      <c r="H2794" s="12"/>
      <c r="I2794" s="60"/>
      <c r="J2794" s="60"/>
      <c r="K2794" s="15"/>
      <c r="L2794" s="15"/>
      <c r="M2794" s="15"/>
      <c r="N2794" s="15"/>
      <c r="O2794" s="15"/>
      <c r="P2794" s="15"/>
      <c r="R2794" s="15"/>
      <c r="S2794" s="179" t="str">
        <f t="shared" ref="S2794:AX2794" si="5333">S2780</f>
        <v>S$19</v>
      </c>
      <c r="T2794" s="179" t="str">
        <f t="shared" si="5333"/>
        <v>T$19</v>
      </c>
      <c r="U2794" s="179" t="str">
        <f t="shared" si="5333"/>
        <v>U$19</v>
      </c>
      <c r="V2794" s="179" t="str">
        <f t="shared" si="5333"/>
        <v>V$19</v>
      </c>
      <c r="W2794" s="179" t="str">
        <f t="shared" si="5333"/>
        <v>W$19</v>
      </c>
      <c r="X2794" s="179" t="str">
        <f t="shared" si="5333"/>
        <v>X$19</v>
      </c>
      <c r="Y2794" s="179" t="str">
        <f t="shared" si="5333"/>
        <v>Y$19</v>
      </c>
      <c r="Z2794" s="179" t="str">
        <f t="shared" si="5333"/>
        <v>Z$19</v>
      </c>
      <c r="AA2794" s="179" t="str">
        <f t="shared" si="5333"/>
        <v>AA$19</v>
      </c>
      <c r="AB2794" s="179" t="str">
        <f t="shared" si="5333"/>
        <v>AB$19</v>
      </c>
      <c r="AC2794" s="179" t="str">
        <f t="shared" si="5333"/>
        <v>AC$19</v>
      </c>
      <c r="AD2794" s="179" t="str">
        <f t="shared" si="5333"/>
        <v>AD$19</v>
      </c>
      <c r="AE2794" s="179" t="str">
        <f t="shared" si="5333"/>
        <v>AE$19</v>
      </c>
      <c r="AF2794" s="179" t="str">
        <f t="shared" si="5333"/>
        <v>AF$19</v>
      </c>
      <c r="AG2794" s="179" t="str">
        <f t="shared" si="5333"/>
        <v>AG$19</v>
      </c>
      <c r="AH2794" s="179" t="str">
        <f t="shared" si="5333"/>
        <v>AH$19</v>
      </c>
      <c r="AI2794" s="179" t="str">
        <f t="shared" si="5333"/>
        <v>AI$19</v>
      </c>
      <c r="AJ2794" s="179" t="str">
        <f t="shared" si="5333"/>
        <v>AJ$19</v>
      </c>
      <c r="AK2794" s="179" t="str">
        <f t="shared" si="5333"/>
        <v>AK$19</v>
      </c>
      <c r="AL2794" s="179" t="str">
        <f t="shared" si="5333"/>
        <v>AL$19</v>
      </c>
      <c r="AM2794" s="179" t="str">
        <f t="shared" si="5333"/>
        <v>AM$19</v>
      </c>
      <c r="AN2794" s="179" t="str">
        <f t="shared" si="5333"/>
        <v>AN$19</v>
      </c>
      <c r="AO2794" s="179" t="str">
        <f t="shared" si="5333"/>
        <v>AO$19</v>
      </c>
      <c r="AP2794" s="179" t="str">
        <f t="shared" si="5333"/>
        <v>AP$19</v>
      </c>
      <c r="AQ2794" s="179" t="str">
        <f t="shared" si="5333"/>
        <v>AQ$19</v>
      </c>
      <c r="AR2794" s="179" t="str">
        <f t="shared" si="5333"/>
        <v>AR$19</v>
      </c>
      <c r="AS2794" s="179" t="str">
        <f t="shared" si="5333"/>
        <v>AS$19</v>
      </c>
      <c r="AT2794" s="179" t="str">
        <f t="shared" si="5333"/>
        <v>AT$19</v>
      </c>
      <c r="AU2794" s="179" t="str">
        <f t="shared" si="5333"/>
        <v>AU$19</v>
      </c>
      <c r="AV2794" s="179" t="str">
        <f t="shared" si="5333"/>
        <v>AV$19</v>
      </c>
      <c r="AW2794" s="179" t="str">
        <f t="shared" si="5333"/>
        <v>AW$19</v>
      </c>
      <c r="AX2794" s="179" t="str">
        <f t="shared" si="5333"/>
        <v>AX$19</v>
      </c>
      <c r="AY2794" s="179" t="str">
        <f t="shared" ref="AY2794:CD2794" si="5334">AY2780</f>
        <v>AY$19</v>
      </c>
      <c r="AZ2794" s="179" t="str">
        <f t="shared" si="5334"/>
        <v>AZ$19</v>
      </c>
      <c r="BA2794" s="179" t="str">
        <f t="shared" si="5334"/>
        <v>BA$19</v>
      </c>
      <c r="BB2794" s="179" t="str">
        <f t="shared" si="5334"/>
        <v>BB$19</v>
      </c>
      <c r="BC2794" s="179" t="str">
        <f t="shared" si="5334"/>
        <v>BC$19</v>
      </c>
      <c r="BD2794" s="179" t="str">
        <f t="shared" si="5334"/>
        <v>BD$19</v>
      </c>
      <c r="BE2794" s="179" t="str">
        <f t="shared" si="5334"/>
        <v>BE$19</v>
      </c>
      <c r="BF2794" s="179" t="str">
        <f t="shared" si="5334"/>
        <v>BF$19</v>
      </c>
      <c r="BG2794" s="179" t="str">
        <f t="shared" si="5334"/>
        <v>BG$19</v>
      </c>
      <c r="BH2794" s="179" t="str">
        <f t="shared" si="5334"/>
        <v>BH$19</v>
      </c>
      <c r="BI2794" s="179" t="str">
        <f t="shared" si="5334"/>
        <v>BI$19</v>
      </c>
      <c r="BJ2794" s="179" t="str">
        <f t="shared" si="5334"/>
        <v>BJ$19</v>
      </c>
      <c r="BK2794" s="179" t="str">
        <f t="shared" si="5334"/>
        <v>BK$19</v>
      </c>
      <c r="BL2794" s="179" t="str">
        <f t="shared" si="5334"/>
        <v>BL$19</v>
      </c>
      <c r="BM2794" s="179" t="str">
        <f t="shared" si="5334"/>
        <v>BM$19</v>
      </c>
      <c r="BN2794" s="179" t="str">
        <f t="shared" si="5334"/>
        <v>BN$19</v>
      </c>
      <c r="BO2794" s="179" t="str">
        <f t="shared" si="5334"/>
        <v>BO$19</v>
      </c>
      <c r="BP2794" s="179" t="str">
        <f t="shared" si="5334"/>
        <v>BP$19</v>
      </c>
      <c r="BQ2794" s="179" t="str">
        <f t="shared" si="5334"/>
        <v>BQ$19</v>
      </c>
      <c r="BR2794" s="179" t="str">
        <f t="shared" si="5334"/>
        <v>BR$19</v>
      </c>
      <c r="BS2794" s="179" t="str">
        <f t="shared" si="5334"/>
        <v>BS$19</v>
      </c>
      <c r="BT2794" s="179" t="str">
        <f t="shared" si="5334"/>
        <v>BT$19</v>
      </c>
      <c r="BU2794" s="179" t="str">
        <f t="shared" si="5334"/>
        <v>BU$19</v>
      </c>
      <c r="BV2794" s="179" t="str">
        <f t="shared" si="5334"/>
        <v>BV$19</v>
      </c>
      <c r="BW2794" s="179" t="str">
        <f t="shared" si="5334"/>
        <v>BW$19</v>
      </c>
      <c r="BX2794" s="179" t="str">
        <f t="shared" si="5334"/>
        <v>BX$19</v>
      </c>
      <c r="BY2794" s="179" t="str">
        <f t="shared" si="5334"/>
        <v>BY$19</v>
      </c>
      <c r="BZ2794" s="179" t="str">
        <f t="shared" si="5334"/>
        <v>BZ$19</v>
      </c>
      <c r="CA2794" s="179" t="str">
        <f t="shared" si="5334"/>
        <v>CA$19</v>
      </c>
      <c r="CB2794" s="179" t="str">
        <f t="shared" si="5334"/>
        <v>CB$19</v>
      </c>
      <c r="CC2794" s="179" t="str">
        <f t="shared" si="5334"/>
        <v>CC$19</v>
      </c>
      <c r="CD2794" s="179" t="str">
        <f t="shared" si="5334"/>
        <v>CD$19</v>
      </c>
      <c r="CE2794" s="179" t="str">
        <f t="shared" ref="CE2794:CL2794" si="5335">CE2780</f>
        <v>CE$19</v>
      </c>
      <c r="CF2794" s="179" t="str">
        <f t="shared" si="5335"/>
        <v>CF$19</v>
      </c>
      <c r="CG2794" s="179" t="str">
        <f t="shared" si="5335"/>
        <v>CG$19</v>
      </c>
      <c r="CH2794" s="179" t="str">
        <f t="shared" si="5335"/>
        <v>CH$19</v>
      </c>
      <c r="CI2794" s="179" t="str">
        <f t="shared" si="5335"/>
        <v>CI$19</v>
      </c>
      <c r="CJ2794" s="179" t="str">
        <f t="shared" si="5335"/>
        <v>CJ$19</v>
      </c>
      <c r="CK2794" s="179" t="str">
        <f t="shared" si="5335"/>
        <v>CK$19</v>
      </c>
      <c r="CL2794" s="179" t="str">
        <f t="shared" si="5335"/>
        <v>CL$19</v>
      </c>
      <c r="CN2794" s="60"/>
      <c r="CO2794" s="179" t="str">
        <f t="shared" ref="CO2794:DK2794" si="5336">CO2780</f>
        <v>CO$19</v>
      </c>
      <c r="CP2794" s="179" t="str">
        <f t="shared" si="5336"/>
        <v>CP$19</v>
      </c>
      <c r="CQ2794" s="179" t="str">
        <f t="shared" si="5336"/>
        <v>CQ$19</v>
      </c>
      <c r="CR2794" s="179" t="str">
        <f t="shared" si="5336"/>
        <v>CR$19</v>
      </c>
      <c r="CS2794" s="179" t="str">
        <f t="shared" si="5336"/>
        <v>CS$19</v>
      </c>
      <c r="CT2794" s="179" t="str">
        <f t="shared" si="5336"/>
        <v>CT$19</v>
      </c>
      <c r="CU2794" s="179" t="str">
        <f t="shared" si="5336"/>
        <v>CU$19</v>
      </c>
      <c r="CV2794" s="179" t="str">
        <f t="shared" si="5336"/>
        <v>CV$19</v>
      </c>
      <c r="CW2794" s="179" t="str">
        <f t="shared" si="5336"/>
        <v>CW$19</v>
      </c>
      <c r="CX2794" s="179" t="str">
        <f t="shared" si="5336"/>
        <v>CX$19</v>
      </c>
      <c r="CY2794" s="179" t="str">
        <f t="shared" si="5336"/>
        <v>CY$19</v>
      </c>
      <c r="CZ2794" s="179" t="str">
        <f t="shared" si="5336"/>
        <v>CZ$19</v>
      </c>
      <c r="DA2794" s="179" t="str">
        <f t="shared" si="5336"/>
        <v>DA$19</v>
      </c>
      <c r="DB2794" s="179" t="str">
        <f t="shared" si="5336"/>
        <v>DB$19</v>
      </c>
      <c r="DC2794" s="179" t="str">
        <f t="shared" si="5336"/>
        <v>DC$19</v>
      </c>
      <c r="DD2794" s="179" t="str">
        <f t="shared" si="5336"/>
        <v>DD$19</v>
      </c>
      <c r="DE2794" s="179" t="str">
        <f t="shared" si="5336"/>
        <v>DE$19</v>
      </c>
      <c r="DF2794" s="179" t="str">
        <f t="shared" si="5336"/>
        <v>DF$19</v>
      </c>
      <c r="DG2794" s="179" t="str">
        <f t="shared" si="5336"/>
        <v>DG$19</v>
      </c>
      <c r="DH2794" s="179" t="str">
        <f t="shared" si="5336"/>
        <v>DH$19</v>
      </c>
      <c r="DI2794" s="179" t="str">
        <f t="shared" si="5336"/>
        <v>DI$19</v>
      </c>
      <c r="DJ2794" s="179" t="str">
        <f t="shared" si="5336"/>
        <v>DJ$19</v>
      </c>
      <c r="DK2794" s="179" t="str">
        <f t="shared" si="5336"/>
        <v>DK$19</v>
      </c>
      <c r="DL2794" s="179" t="str">
        <f t="shared" ref="DL2794" si="5337">DL2780</f>
        <v>DL$19</v>
      </c>
    </row>
  </sheetData>
  <conditionalFormatting sqref="A1:XFD1">
    <cfRule type="cellIs" dxfId="11" priority="1" stopIfTrue="1" operator="notEqual">
      <formula>0.6545646468</formula>
    </cfRule>
  </conditionalFormatting>
  <dataValidations disablePrompts="1" count="2">
    <dataValidation type="whole" allowBlank="1" showInputMessage="1" showErrorMessage="1" sqref="K2520:P2520"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C531:C648 C2387:C1048576 C340:C361 C2309:C2385 C825:C987 C105:C149 C2:C4 C2126:C2134 C1391:C1541 C2136:C2158 C1903:C2000 C2026:C2124 C2229:C2290 C748:C823 C650:C746 C1057:C1083 C329:C337 C251:C317 C197:C217 C39:C103 C166:C184 C8:C24 C1543:C1900 C2002:C2024 C989:C1015 C2168:C2193 C2160:C2166 C2195:C2227 C1017:C1055 C383:C406 C363:C381 C1216:C1239 C1085:C1214 C1241:C1389 C408:C529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6"/>
  <sheetViews>
    <sheetView showGridLines="0" zoomScale="70" zoomScaleNormal="70" workbookViewId="0">
      <selection activeCell="T62" sqref="T62"/>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8.84375" style="23" bestFit="1" customWidth="1"/>
    <col min="19" max="90" width="13.84375" style="53" bestFit="1" customWidth="1"/>
    <col min="91" max="91" width="12.3828125" bestFit="1" customWidth="1"/>
    <col min="92" max="92" width="6.69140625" style="53" customWidth="1"/>
    <col min="93" max="93" width="13.53515625" style="53" bestFit="1"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x14ac:dyDescent="0.4">
      <c r="G16" s="12" t="s">
        <v>241</v>
      </c>
      <c r="H16" s="12"/>
      <c r="I16" s="12"/>
      <c r="J16" s="61"/>
      <c r="K16" s="61"/>
      <c r="L16" s="61"/>
      <c r="M16" s="61"/>
      <c r="N16" s="61"/>
      <c r="O16" s="61"/>
      <c r="P16" s="61"/>
      <c r="Q16" s="61"/>
      <c r="CM16" s="53"/>
    </row>
    <row r="17" spans="1:116" x14ac:dyDescent="0.4">
      <c r="B17" t="s">
        <v>198</v>
      </c>
      <c r="E17" t="s">
        <v>198</v>
      </c>
      <c r="F17" t="s">
        <v>198</v>
      </c>
      <c r="G17" s="27" t="s">
        <v>596</v>
      </c>
      <c r="H17" s="27"/>
      <c r="I17" s="27"/>
      <c r="J17" s="28"/>
      <c r="K17" s="63">
        <f t="shared" ref="K17:P17" si="17">SUMIF($4:$4,K$3,17:17)</f>
        <v>0</v>
      </c>
      <c r="L17" s="63">
        <f t="shared" si="17"/>
        <v>0</v>
      </c>
      <c r="M17" s="63">
        <f t="shared" si="17"/>
        <v>0</v>
      </c>
      <c r="N17" s="63">
        <f t="shared" si="17"/>
        <v>0</v>
      </c>
      <c r="O17" s="63">
        <f t="shared" si="17"/>
        <v>0</v>
      </c>
      <c r="P17" s="63">
        <f t="shared" si="17"/>
        <v>0</v>
      </c>
      <c r="Q17" s="28"/>
      <c r="R17"/>
      <c r="S17" s="261">
        <f t="shared" ref="S17:AX17" si="18">SUMIF($C:$C,$F17,S:S)</f>
        <v>0</v>
      </c>
      <c r="T17" s="261">
        <f t="shared" si="18"/>
        <v>0</v>
      </c>
      <c r="U17" s="261">
        <f t="shared" si="18"/>
        <v>0</v>
      </c>
      <c r="V17" s="261">
        <f t="shared" si="18"/>
        <v>0</v>
      </c>
      <c r="W17" s="261">
        <f t="shared" si="18"/>
        <v>0</v>
      </c>
      <c r="X17" s="261">
        <f t="shared" si="18"/>
        <v>0</v>
      </c>
      <c r="Y17" s="261">
        <f t="shared" si="18"/>
        <v>0</v>
      </c>
      <c r="Z17" s="261">
        <f t="shared" si="18"/>
        <v>0</v>
      </c>
      <c r="AA17" s="261">
        <f t="shared" si="18"/>
        <v>0</v>
      </c>
      <c r="AB17" s="261">
        <f t="shared" si="18"/>
        <v>0</v>
      </c>
      <c r="AC17" s="261">
        <f t="shared" si="18"/>
        <v>0</v>
      </c>
      <c r="AD17" s="261">
        <f t="shared" si="18"/>
        <v>0</v>
      </c>
      <c r="AE17" s="261">
        <f t="shared" si="18"/>
        <v>0</v>
      </c>
      <c r="AF17" s="261">
        <f t="shared" si="18"/>
        <v>0</v>
      </c>
      <c r="AG17" s="261">
        <f t="shared" si="18"/>
        <v>0</v>
      </c>
      <c r="AH17" s="261">
        <f t="shared" si="18"/>
        <v>0</v>
      </c>
      <c r="AI17" s="261">
        <f t="shared" si="18"/>
        <v>0</v>
      </c>
      <c r="AJ17" s="261">
        <f t="shared" si="18"/>
        <v>0</v>
      </c>
      <c r="AK17" s="261">
        <f t="shared" si="18"/>
        <v>0</v>
      </c>
      <c r="AL17" s="261">
        <f t="shared" si="18"/>
        <v>0</v>
      </c>
      <c r="AM17" s="261">
        <f t="shared" si="18"/>
        <v>0</v>
      </c>
      <c r="AN17" s="261">
        <f t="shared" si="18"/>
        <v>0</v>
      </c>
      <c r="AO17" s="261">
        <f t="shared" si="18"/>
        <v>0</v>
      </c>
      <c r="AP17" s="261">
        <f t="shared" si="18"/>
        <v>0</v>
      </c>
      <c r="AQ17" s="261">
        <f t="shared" si="18"/>
        <v>0</v>
      </c>
      <c r="AR17" s="261">
        <f t="shared" si="18"/>
        <v>0</v>
      </c>
      <c r="AS17" s="261">
        <f t="shared" si="18"/>
        <v>0</v>
      </c>
      <c r="AT17" s="261">
        <f t="shared" si="18"/>
        <v>0</v>
      </c>
      <c r="AU17" s="261">
        <f t="shared" si="18"/>
        <v>0</v>
      </c>
      <c r="AV17" s="261">
        <f t="shared" si="18"/>
        <v>0</v>
      </c>
      <c r="AW17" s="261">
        <f t="shared" si="18"/>
        <v>0</v>
      </c>
      <c r="AX17" s="261">
        <f t="shared" si="18"/>
        <v>0</v>
      </c>
      <c r="AY17" s="261">
        <f t="shared" ref="AY17:CD17" si="19">SUMIF($C:$C,$F17,AY:AY)</f>
        <v>0</v>
      </c>
      <c r="AZ17" s="261">
        <f t="shared" si="19"/>
        <v>0</v>
      </c>
      <c r="BA17" s="261">
        <f t="shared" si="19"/>
        <v>0</v>
      </c>
      <c r="BB17" s="261">
        <f t="shared" si="19"/>
        <v>0</v>
      </c>
      <c r="BC17" s="261">
        <f t="shared" si="19"/>
        <v>0</v>
      </c>
      <c r="BD17" s="261">
        <f t="shared" si="19"/>
        <v>0</v>
      </c>
      <c r="BE17" s="261">
        <f t="shared" si="19"/>
        <v>0</v>
      </c>
      <c r="BF17" s="261">
        <f t="shared" si="19"/>
        <v>0</v>
      </c>
      <c r="BG17" s="261">
        <f t="shared" si="19"/>
        <v>0</v>
      </c>
      <c r="BH17" s="261">
        <f t="shared" si="19"/>
        <v>0</v>
      </c>
      <c r="BI17" s="261">
        <f t="shared" si="19"/>
        <v>0</v>
      </c>
      <c r="BJ17" s="261">
        <f t="shared" si="19"/>
        <v>0</v>
      </c>
      <c r="BK17" s="261">
        <f t="shared" si="19"/>
        <v>0</v>
      </c>
      <c r="BL17" s="261">
        <f t="shared" si="19"/>
        <v>0</v>
      </c>
      <c r="BM17" s="261">
        <f t="shared" si="19"/>
        <v>0</v>
      </c>
      <c r="BN17" s="261">
        <f t="shared" si="19"/>
        <v>0</v>
      </c>
      <c r="BO17" s="261">
        <f t="shared" si="19"/>
        <v>0</v>
      </c>
      <c r="BP17" s="261">
        <f t="shared" si="19"/>
        <v>0</v>
      </c>
      <c r="BQ17" s="261">
        <f t="shared" si="19"/>
        <v>0</v>
      </c>
      <c r="BR17" s="261">
        <f t="shared" si="19"/>
        <v>0</v>
      </c>
      <c r="BS17" s="261">
        <f t="shared" si="19"/>
        <v>0</v>
      </c>
      <c r="BT17" s="261">
        <f t="shared" si="19"/>
        <v>0</v>
      </c>
      <c r="BU17" s="261">
        <f t="shared" si="19"/>
        <v>0</v>
      </c>
      <c r="BV17" s="261">
        <f t="shared" si="19"/>
        <v>0</v>
      </c>
      <c r="BW17" s="261">
        <f t="shared" si="19"/>
        <v>0</v>
      </c>
      <c r="BX17" s="261">
        <f t="shared" si="19"/>
        <v>0</v>
      </c>
      <c r="BY17" s="261">
        <f t="shared" si="19"/>
        <v>0</v>
      </c>
      <c r="BZ17" s="261">
        <f t="shared" si="19"/>
        <v>0</v>
      </c>
      <c r="CA17" s="261">
        <f t="shared" si="19"/>
        <v>0</v>
      </c>
      <c r="CB17" s="261">
        <f t="shared" si="19"/>
        <v>0</v>
      </c>
      <c r="CC17" s="261">
        <f t="shared" si="19"/>
        <v>0</v>
      </c>
      <c r="CD17" s="261">
        <f t="shared" si="19"/>
        <v>0</v>
      </c>
      <c r="CE17" s="261">
        <f t="shared" ref="CE17:DL17" si="20">SUMIF($C:$C,$F17,CE:CE)</f>
        <v>0</v>
      </c>
      <c r="CF17" s="261">
        <f t="shared" si="20"/>
        <v>0</v>
      </c>
      <c r="CG17" s="261">
        <f t="shared" si="20"/>
        <v>0</v>
      </c>
      <c r="CH17" s="261">
        <f t="shared" si="20"/>
        <v>0</v>
      </c>
      <c r="CI17" s="261">
        <f t="shared" si="20"/>
        <v>0</v>
      </c>
      <c r="CJ17" s="261">
        <f t="shared" si="20"/>
        <v>0</v>
      </c>
      <c r="CK17" s="261">
        <f t="shared" si="20"/>
        <v>0</v>
      </c>
      <c r="CL17" s="261">
        <f t="shared" si="20"/>
        <v>0</v>
      </c>
      <c r="CM17" s="261">
        <f t="shared" si="20"/>
        <v>0</v>
      </c>
      <c r="CN17" s="261">
        <f t="shared" si="20"/>
        <v>0</v>
      </c>
      <c r="CO17" s="261">
        <f t="shared" si="20"/>
        <v>0</v>
      </c>
      <c r="CP17" s="261">
        <f t="shared" si="20"/>
        <v>0</v>
      </c>
      <c r="CQ17" s="261">
        <f t="shared" si="20"/>
        <v>0</v>
      </c>
      <c r="CR17" s="261">
        <f t="shared" si="20"/>
        <v>0</v>
      </c>
      <c r="CS17" s="261">
        <f t="shared" si="20"/>
        <v>0</v>
      </c>
      <c r="CT17" s="261">
        <f t="shared" si="20"/>
        <v>0</v>
      </c>
      <c r="CU17" s="261">
        <f t="shared" si="20"/>
        <v>0</v>
      </c>
      <c r="CV17" s="261">
        <f t="shared" si="20"/>
        <v>0</v>
      </c>
      <c r="CW17" s="261">
        <f t="shared" si="20"/>
        <v>0</v>
      </c>
      <c r="CX17" s="261">
        <f t="shared" si="20"/>
        <v>0</v>
      </c>
      <c r="CY17" s="261">
        <f t="shared" si="20"/>
        <v>0</v>
      </c>
      <c r="CZ17" s="261">
        <f t="shared" si="20"/>
        <v>0</v>
      </c>
      <c r="DA17" s="261">
        <f t="shared" si="20"/>
        <v>0</v>
      </c>
      <c r="DB17" s="261">
        <f t="shared" si="20"/>
        <v>0</v>
      </c>
      <c r="DC17" s="261">
        <f t="shared" si="20"/>
        <v>0</v>
      </c>
      <c r="DD17" s="261">
        <f t="shared" si="20"/>
        <v>0</v>
      </c>
      <c r="DE17" s="261">
        <f t="shared" si="20"/>
        <v>0</v>
      </c>
      <c r="DF17" s="261">
        <f t="shared" si="20"/>
        <v>0</v>
      </c>
      <c r="DG17" s="261">
        <f t="shared" si="20"/>
        <v>0</v>
      </c>
      <c r="DH17" s="261">
        <f t="shared" si="20"/>
        <v>0</v>
      </c>
      <c r="DI17" s="261">
        <f t="shared" si="20"/>
        <v>0</v>
      </c>
      <c r="DJ17" s="261">
        <f t="shared" si="20"/>
        <v>0</v>
      </c>
      <c r="DK17" s="261">
        <f t="shared" si="20"/>
        <v>0</v>
      </c>
      <c r="DL17" s="261">
        <f t="shared" si="20"/>
        <v>0</v>
      </c>
    </row>
    <row r="18" spans="1:116" x14ac:dyDescent="0.4">
      <c r="B18" t="s">
        <v>198</v>
      </c>
      <c r="G18" s="129" t="s">
        <v>597</v>
      </c>
      <c r="H18" s="27"/>
      <c r="I18" s="27"/>
      <c r="J18" s="28"/>
      <c r="K18" s="262"/>
      <c r="L18" s="263">
        <f>IFERROR(L17/K17-1,0)</f>
        <v>0</v>
      </c>
      <c r="M18" s="263">
        <f>IFERROR(M17/L17-1,0)</f>
        <v>0</v>
      </c>
      <c r="N18" s="263">
        <f>IFERROR(N17/M17-1,0)</f>
        <v>0</v>
      </c>
      <c r="O18" s="263">
        <f>IFERROR(O17/N17-1,0)</f>
        <v>0</v>
      </c>
      <c r="P18" s="263">
        <f>IFERROR(P17/O17-1,0)</f>
        <v>0</v>
      </c>
      <c r="Q18" s="28"/>
      <c r="R18"/>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c r="AZ18" s="264"/>
      <c r="BA18" s="264"/>
      <c r="BB18" s="264"/>
      <c r="BC18" s="264"/>
      <c r="BD18" s="264"/>
      <c r="BE18" s="264"/>
      <c r="BF18" s="264"/>
      <c r="BG18" s="264"/>
      <c r="BH18" s="264"/>
      <c r="BI18" s="264"/>
      <c r="BJ18" s="264"/>
      <c r="BK18" s="264"/>
      <c r="BL18" s="264"/>
      <c r="BM18" s="264"/>
      <c r="BN18" s="264"/>
      <c r="BO18" s="264"/>
      <c r="BP18" s="264"/>
      <c r="BQ18" s="264"/>
      <c r="BR18" s="264"/>
      <c r="BS18" s="264"/>
      <c r="BT18" s="264"/>
      <c r="BU18" s="264"/>
      <c r="BV18" s="264"/>
      <c r="BW18" s="264"/>
      <c r="BX18" s="264"/>
      <c r="BY18" s="264"/>
      <c r="BZ18" s="264"/>
      <c r="CA18" s="264"/>
      <c r="CB18" s="264"/>
      <c r="CC18" s="264"/>
      <c r="CD18" s="264"/>
      <c r="CE18" s="264"/>
      <c r="CF18" s="264"/>
      <c r="CG18" s="264"/>
      <c r="CH18" s="264"/>
      <c r="CI18" s="264"/>
      <c r="CJ18" s="264"/>
      <c r="CK18" s="264"/>
      <c r="CL18" s="264"/>
      <c r="CM18" s="264"/>
      <c r="CN18" s="264"/>
      <c r="CO18" s="264"/>
      <c r="CP18" s="264"/>
      <c r="CQ18" s="264"/>
      <c r="CR18" s="264"/>
      <c r="CS18" s="264"/>
      <c r="CT18" s="264"/>
      <c r="CU18" s="264"/>
      <c r="CV18" s="264"/>
      <c r="CW18" s="264"/>
      <c r="CX18" s="264"/>
      <c r="CY18" s="264"/>
      <c r="CZ18" s="264"/>
      <c r="DA18" s="264"/>
      <c r="DB18" s="264"/>
      <c r="DC18" s="264"/>
      <c r="DD18" s="264"/>
      <c r="DE18" s="264"/>
      <c r="DF18" s="264"/>
      <c r="DG18" s="264"/>
      <c r="DH18" s="264"/>
      <c r="DI18" s="264"/>
      <c r="DJ18" s="264"/>
      <c r="DK18" s="264"/>
      <c r="DL18" s="264"/>
    </row>
    <row r="19" spans="1:116" x14ac:dyDescent="0.4">
      <c r="G19" s="129"/>
      <c r="H19" s="27"/>
      <c r="I19" s="27"/>
      <c r="J19" s="28"/>
      <c r="K19" s="262"/>
      <c r="L19" s="263"/>
      <c r="M19" s="263"/>
      <c r="N19" s="263"/>
      <c r="O19" s="263"/>
      <c r="P19" s="263"/>
      <c r="Q19" s="28"/>
      <c r="R19"/>
      <c r="S19" s="264"/>
      <c r="T19" s="264"/>
      <c r="U19" s="264"/>
      <c r="V19" s="264"/>
      <c r="W19" s="264"/>
      <c r="X19" s="264"/>
      <c r="Y19" s="264"/>
      <c r="Z19" s="264"/>
      <c r="AA19" s="264"/>
      <c r="AB19" s="264"/>
      <c r="AC19" s="264"/>
      <c r="AD19" s="264"/>
      <c r="AE19" s="264"/>
      <c r="AF19" s="264"/>
      <c r="AG19" s="264"/>
      <c r="AH19" s="264"/>
      <c r="AI19" s="264"/>
      <c r="AJ19" s="264"/>
      <c r="AK19" s="264"/>
      <c r="AL19" s="264"/>
      <c r="AM19" s="264"/>
      <c r="AN19" s="264"/>
      <c r="AO19" s="264"/>
      <c r="AP19" s="264"/>
      <c r="AQ19" s="264"/>
      <c r="AR19" s="264"/>
      <c r="AS19" s="264"/>
      <c r="AT19" s="264"/>
      <c r="AU19" s="264"/>
      <c r="AV19" s="264"/>
      <c r="AW19" s="264"/>
      <c r="AX19" s="264"/>
      <c r="AY19" s="264"/>
      <c r="AZ19" s="264"/>
      <c r="BA19" s="264"/>
      <c r="BB19" s="264"/>
      <c r="BC19" s="264"/>
      <c r="BD19" s="264"/>
      <c r="BE19" s="264"/>
      <c r="BF19" s="264"/>
      <c r="BG19" s="264"/>
      <c r="BH19" s="264"/>
      <c r="BI19" s="264"/>
      <c r="BJ19" s="264"/>
      <c r="BK19" s="264"/>
      <c r="BL19" s="264"/>
      <c r="BM19" s="264"/>
      <c r="BN19" s="264"/>
      <c r="BO19" s="264"/>
      <c r="BP19" s="264"/>
      <c r="BQ19" s="264"/>
      <c r="BR19" s="264"/>
      <c r="BS19" s="264"/>
      <c r="BT19" s="264"/>
      <c r="BU19" s="264"/>
      <c r="BV19" s="264"/>
      <c r="BW19" s="264"/>
      <c r="BX19" s="264"/>
      <c r="BY19" s="264"/>
      <c r="BZ19" s="264"/>
      <c r="CA19" s="264"/>
      <c r="CB19" s="264"/>
      <c r="CC19" s="264"/>
      <c r="CD19" s="264"/>
      <c r="CE19" s="264"/>
      <c r="CF19" s="264"/>
      <c r="CG19" s="264"/>
      <c r="CH19" s="264"/>
      <c r="CI19" s="264"/>
      <c r="CJ19" s="264"/>
      <c r="CK19" s="264"/>
      <c r="CL19" s="264"/>
      <c r="CM19" s="264"/>
      <c r="CN19" s="264"/>
      <c r="CO19" s="264"/>
      <c r="CP19" s="264"/>
      <c r="CQ19" s="264"/>
      <c r="CR19" s="264"/>
      <c r="CS19" s="264"/>
      <c r="CT19" s="264"/>
      <c r="CU19" s="264"/>
      <c r="CV19" s="264"/>
      <c r="CW19" s="264"/>
      <c r="CX19" s="264"/>
      <c r="CY19" s="264"/>
      <c r="CZ19" s="264"/>
      <c r="DA19" s="264"/>
      <c r="DB19" s="264"/>
      <c r="DC19" s="264"/>
      <c r="DD19" s="264"/>
      <c r="DE19" s="264"/>
      <c r="DF19" s="264"/>
      <c r="DG19" s="264"/>
      <c r="DH19" s="264"/>
      <c r="DI19" s="264"/>
      <c r="DJ19" s="264"/>
      <c r="DK19" s="264"/>
      <c r="DL19" s="264"/>
    </row>
    <row r="20" spans="1:116" hidden="1" x14ac:dyDescent="0.4">
      <c r="B20" t="s">
        <v>203</v>
      </c>
      <c r="G20" s="31" t="s">
        <v>226</v>
      </c>
      <c r="H20" s="27"/>
      <c r="I20" s="27"/>
      <c r="J20" s="28"/>
      <c r="K20" s="262"/>
      <c r="L20" s="262"/>
      <c r="M20" s="262"/>
      <c r="N20" s="262"/>
      <c r="O20" s="262"/>
      <c r="P20" s="262"/>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hidden="1" x14ac:dyDescent="0.4">
      <c r="B21" t="s">
        <v>203</v>
      </c>
      <c r="E21" t="s">
        <v>203</v>
      </c>
      <c r="F21" t="s">
        <v>203</v>
      </c>
      <c r="G21" s="27" t="s">
        <v>598</v>
      </c>
      <c r="H21" s="27"/>
      <c r="I21" s="27"/>
      <c r="J21" s="28"/>
      <c r="K21" s="63">
        <f t="shared" ref="K21:P21" si="21">SUMIF($4:$4,K$3,21:21)</f>
        <v>0</v>
      </c>
      <c r="L21" s="63">
        <f t="shared" si="21"/>
        <v>0</v>
      </c>
      <c r="M21" s="63">
        <f t="shared" si="21"/>
        <v>0</v>
      </c>
      <c r="N21" s="63">
        <f t="shared" si="21"/>
        <v>0</v>
      </c>
      <c r="O21" s="63">
        <f t="shared" si="21"/>
        <v>0</v>
      </c>
      <c r="P21" s="63">
        <f t="shared" si="21"/>
        <v>0</v>
      </c>
      <c r="Q21" s="28"/>
      <c r="R21"/>
      <c r="S21" s="261">
        <f t="shared" ref="S21:AX21" si="22">SUMIF($C:$C,$F21,S:S)</f>
        <v>0</v>
      </c>
      <c r="T21" s="261">
        <f t="shared" si="22"/>
        <v>0</v>
      </c>
      <c r="U21" s="261">
        <f t="shared" si="22"/>
        <v>0</v>
      </c>
      <c r="V21" s="261">
        <f t="shared" si="22"/>
        <v>0</v>
      </c>
      <c r="W21" s="261">
        <f t="shared" si="22"/>
        <v>0</v>
      </c>
      <c r="X21" s="261">
        <f t="shared" si="22"/>
        <v>0</v>
      </c>
      <c r="Y21" s="261">
        <f t="shared" si="22"/>
        <v>0</v>
      </c>
      <c r="Z21" s="261">
        <f t="shared" si="22"/>
        <v>0</v>
      </c>
      <c r="AA21" s="261">
        <f t="shared" si="22"/>
        <v>0</v>
      </c>
      <c r="AB21" s="261">
        <f t="shared" si="22"/>
        <v>0</v>
      </c>
      <c r="AC21" s="261">
        <f t="shared" si="22"/>
        <v>0</v>
      </c>
      <c r="AD21" s="261">
        <f t="shared" si="22"/>
        <v>0</v>
      </c>
      <c r="AE21" s="261">
        <f t="shared" si="22"/>
        <v>0</v>
      </c>
      <c r="AF21" s="261">
        <f t="shared" si="22"/>
        <v>0</v>
      </c>
      <c r="AG21" s="261">
        <f t="shared" si="22"/>
        <v>0</v>
      </c>
      <c r="AH21" s="261">
        <f t="shared" si="22"/>
        <v>0</v>
      </c>
      <c r="AI21" s="261">
        <f t="shared" si="22"/>
        <v>0</v>
      </c>
      <c r="AJ21" s="261">
        <f t="shared" si="22"/>
        <v>0</v>
      </c>
      <c r="AK21" s="261">
        <f t="shared" si="22"/>
        <v>0</v>
      </c>
      <c r="AL21" s="261">
        <f t="shared" si="22"/>
        <v>0</v>
      </c>
      <c r="AM21" s="261">
        <f t="shared" si="22"/>
        <v>0</v>
      </c>
      <c r="AN21" s="261">
        <f t="shared" si="22"/>
        <v>0</v>
      </c>
      <c r="AO21" s="261">
        <f t="shared" si="22"/>
        <v>0</v>
      </c>
      <c r="AP21" s="261">
        <f t="shared" si="22"/>
        <v>0</v>
      </c>
      <c r="AQ21" s="261">
        <f t="shared" si="22"/>
        <v>0</v>
      </c>
      <c r="AR21" s="261">
        <f t="shared" si="22"/>
        <v>0</v>
      </c>
      <c r="AS21" s="261">
        <f t="shared" si="22"/>
        <v>0</v>
      </c>
      <c r="AT21" s="261">
        <f t="shared" si="22"/>
        <v>0</v>
      </c>
      <c r="AU21" s="261">
        <f t="shared" si="22"/>
        <v>0</v>
      </c>
      <c r="AV21" s="261">
        <f t="shared" si="22"/>
        <v>0</v>
      </c>
      <c r="AW21" s="261">
        <f t="shared" si="22"/>
        <v>0</v>
      </c>
      <c r="AX21" s="261">
        <f t="shared" si="22"/>
        <v>0</v>
      </c>
      <c r="AY21" s="261">
        <f t="shared" ref="AY21:CD21" si="23">SUMIF($C:$C,$F21,AY:AY)</f>
        <v>0</v>
      </c>
      <c r="AZ21" s="261">
        <f t="shared" si="23"/>
        <v>0</v>
      </c>
      <c r="BA21" s="261">
        <f t="shared" si="23"/>
        <v>0</v>
      </c>
      <c r="BB21" s="261">
        <f t="shared" si="23"/>
        <v>0</v>
      </c>
      <c r="BC21" s="261">
        <f t="shared" si="23"/>
        <v>0</v>
      </c>
      <c r="BD21" s="261">
        <f t="shared" si="23"/>
        <v>0</v>
      </c>
      <c r="BE21" s="261">
        <f t="shared" si="23"/>
        <v>0</v>
      </c>
      <c r="BF21" s="261">
        <f t="shared" si="23"/>
        <v>0</v>
      </c>
      <c r="BG21" s="261">
        <f t="shared" si="23"/>
        <v>0</v>
      </c>
      <c r="BH21" s="261">
        <f t="shared" si="23"/>
        <v>0</v>
      </c>
      <c r="BI21" s="261">
        <f t="shared" si="23"/>
        <v>0</v>
      </c>
      <c r="BJ21" s="261">
        <f t="shared" si="23"/>
        <v>0</v>
      </c>
      <c r="BK21" s="261">
        <f t="shared" si="23"/>
        <v>0</v>
      </c>
      <c r="BL21" s="261">
        <f t="shared" si="23"/>
        <v>0</v>
      </c>
      <c r="BM21" s="261">
        <f t="shared" si="23"/>
        <v>0</v>
      </c>
      <c r="BN21" s="261">
        <f t="shared" si="23"/>
        <v>0</v>
      </c>
      <c r="BO21" s="261">
        <f t="shared" si="23"/>
        <v>0</v>
      </c>
      <c r="BP21" s="261">
        <f t="shared" si="23"/>
        <v>0</v>
      </c>
      <c r="BQ21" s="261">
        <f t="shared" si="23"/>
        <v>0</v>
      </c>
      <c r="BR21" s="261">
        <f t="shared" si="23"/>
        <v>0</v>
      </c>
      <c r="BS21" s="261">
        <f t="shared" si="23"/>
        <v>0</v>
      </c>
      <c r="BT21" s="261">
        <f t="shared" si="23"/>
        <v>0</v>
      </c>
      <c r="BU21" s="261">
        <f t="shared" si="23"/>
        <v>0</v>
      </c>
      <c r="BV21" s="261">
        <f t="shared" si="23"/>
        <v>0</v>
      </c>
      <c r="BW21" s="261">
        <f t="shared" si="23"/>
        <v>0</v>
      </c>
      <c r="BX21" s="261">
        <f t="shared" si="23"/>
        <v>0</v>
      </c>
      <c r="BY21" s="261">
        <f t="shared" si="23"/>
        <v>0</v>
      </c>
      <c r="BZ21" s="261">
        <f t="shared" si="23"/>
        <v>0</v>
      </c>
      <c r="CA21" s="261">
        <f t="shared" si="23"/>
        <v>0</v>
      </c>
      <c r="CB21" s="261">
        <f t="shared" si="23"/>
        <v>0</v>
      </c>
      <c r="CC21" s="261">
        <f t="shared" si="23"/>
        <v>0</v>
      </c>
      <c r="CD21" s="261">
        <f t="shared" si="23"/>
        <v>0</v>
      </c>
      <c r="CE21" s="261">
        <f t="shared" ref="CE21:DL21" si="24">SUMIF($C:$C,$F21,CE:CE)</f>
        <v>0</v>
      </c>
      <c r="CF21" s="261">
        <f t="shared" si="24"/>
        <v>0</v>
      </c>
      <c r="CG21" s="261">
        <f t="shared" si="24"/>
        <v>0</v>
      </c>
      <c r="CH21" s="261">
        <f t="shared" si="24"/>
        <v>0</v>
      </c>
      <c r="CI21" s="261">
        <f t="shared" si="24"/>
        <v>0</v>
      </c>
      <c r="CJ21" s="261">
        <f t="shared" si="24"/>
        <v>0</v>
      </c>
      <c r="CK21" s="261">
        <f t="shared" si="24"/>
        <v>0</v>
      </c>
      <c r="CL21" s="261">
        <f t="shared" si="24"/>
        <v>0</v>
      </c>
      <c r="CM21" s="261">
        <f t="shared" si="24"/>
        <v>0</v>
      </c>
      <c r="CN21" s="261">
        <f t="shared" si="24"/>
        <v>0</v>
      </c>
      <c r="CO21" s="261">
        <f t="shared" si="24"/>
        <v>0</v>
      </c>
      <c r="CP21" s="261">
        <f t="shared" si="24"/>
        <v>0</v>
      </c>
      <c r="CQ21" s="261">
        <f t="shared" si="24"/>
        <v>0</v>
      </c>
      <c r="CR21" s="261">
        <f t="shared" si="24"/>
        <v>0</v>
      </c>
      <c r="CS21" s="261">
        <f t="shared" si="24"/>
        <v>0</v>
      </c>
      <c r="CT21" s="261">
        <f t="shared" si="24"/>
        <v>0</v>
      </c>
      <c r="CU21" s="261">
        <f t="shared" si="24"/>
        <v>0</v>
      </c>
      <c r="CV21" s="261">
        <f t="shared" si="24"/>
        <v>0</v>
      </c>
      <c r="CW21" s="261">
        <f t="shared" si="24"/>
        <v>0</v>
      </c>
      <c r="CX21" s="261">
        <f t="shared" si="24"/>
        <v>0</v>
      </c>
      <c r="CY21" s="261">
        <f t="shared" si="24"/>
        <v>0</v>
      </c>
      <c r="CZ21" s="261">
        <f t="shared" si="24"/>
        <v>0</v>
      </c>
      <c r="DA21" s="261">
        <f t="shared" si="24"/>
        <v>0</v>
      </c>
      <c r="DB21" s="261">
        <f t="shared" si="24"/>
        <v>0</v>
      </c>
      <c r="DC21" s="261">
        <f t="shared" si="24"/>
        <v>0</v>
      </c>
      <c r="DD21" s="261">
        <f t="shared" si="24"/>
        <v>0</v>
      </c>
      <c r="DE21" s="261">
        <f t="shared" si="24"/>
        <v>0</v>
      </c>
      <c r="DF21" s="261">
        <f t="shared" si="24"/>
        <v>0</v>
      </c>
      <c r="DG21" s="261">
        <f t="shared" si="24"/>
        <v>0</v>
      </c>
      <c r="DH21" s="261">
        <f t="shared" si="24"/>
        <v>0</v>
      </c>
      <c r="DI21" s="261">
        <f t="shared" si="24"/>
        <v>0</v>
      </c>
      <c r="DJ21" s="261">
        <f t="shared" si="24"/>
        <v>0</v>
      </c>
      <c r="DK21" s="261">
        <f t="shared" si="24"/>
        <v>0</v>
      </c>
      <c r="DL21" s="261">
        <f t="shared" si="24"/>
        <v>0</v>
      </c>
    </row>
    <row r="22" spans="1:116" hidden="1" x14ac:dyDescent="0.4">
      <c r="B22" t="s">
        <v>203</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hidden="1" x14ac:dyDescent="0.4">
      <c r="A23" s="65"/>
      <c r="B23" s="27" t="s">
        <v>599</v>
      </c>
      <c r="C23" s="27"/>
      <c r="D23" s="27"/>
      <c r="E23" s="27"/>
      <c r="F23" s="27"/>
      <c r="G23" s="31" t="s">
        <v>600</v>
      </c>
      <c r="H23" s="27"/>
      <c r="I23" s="27"/>
      <c r="J23" s="28"/>
      <c r="K23" s="262"/>
      <c r="L23" s="262"/>
      <c r="M23" s="262"/>
      <c r="N23" s="262"/>
      <c r="O23" s="262"/>
      <c r="P23" s="262"/>
      <c r="Q23" s="28"/>
      <c r="R23"/>
      <c r="S23" s="264"/>
      <c r="T23" s="264"/>
      <c r="U23" s="264"/>
      <c r="V23" s="264"/>
      <c r="W23" s="264"/>
      <c r="X23" s="264"/>
      <c r="Y23" s="264"/>
      <c r="Z23" s="264"/>
      <c r="AA23" s="264"/>
      <c r="AB23" s="264"/>
      <c r="AC23" s="264"/>
      <c r="AD23" s="264"/>
      <c r="AE23" s="264"/>
      <c r="AF23" s="264"/>
      <c r="AG23" s="264"/>
      <c r="AH23" s="264"/>
      <c r="AI23" s="264"/>
      <c r="AJ23" s="264"/>
      <c r="AK23" s="264"/>
      <c r="AL23" s="264"/>
      <c r="AM23" s="264"/>
      <c r="AN23" s="264"/>
      <c r="AO23" s="264"/>
      <c r="AP23" s="264"/>
      <c r="AQ23" s="264"/>
      <c r="AR23" s="264"/>
      <c r="AS23" s="264"/>
      <c r="AT23" s="264"/>
      <c r="AU23" s="264"/>
      <c r="AV23" s="264"/>
      <c r="AW23" s="264"/>
      <c r="AX23" s="264"/>
      <c r="AY23" s="264"/>
      <c r="AZ23" s="264"/>
      <c r="BA23" s="264"/>
      <c r="BB23" s="264"/>
      <c r="BC23" s="264"/>
      <c r="BD23" s="264"/>
      <c r="BE23" s="264"/>
      <c r="BF23" s="264"/>
      <c r="BG23" s="264"/>
      <c r="BH23" s="264"/>
      <c r="BI23" s="264"/>
      <c r="BJ23" s="264"/>
      <c r="BK23" s="264"/>
      <c r="BL23" s="264"/>
      <c r="BM23" s="264"/>
      <c r="BN23" s="264"/>
      <c r="BO23" s="264"/>
      <c r="BP23" s="264"/>
      <c r="BQ23" s="264"/>
      <c r="BR23" s="264"/>
      <c r="BS23" s="264"/>
      <c r="BT23" s="264"/>
      <c r="BU23" s="264"/>
      <c r="BV23" s="264"/>
      <c r="BW23" s="264"/>
      <c r="BX23" s="264"/>
      <c r="BY23" s="264"/>
      <c r="BZ23" s="264"/>
      <c r="CA23" s="264"/>
      <c r="CB23" s="264"/>
      <c r="CC23" s="264"/>
      <c r="CD23" s="264"/>
      <c r="CE23" s="264"/>
      <c r="CF23" s="264"/>
      <c r="CG23" s="264"/>
      <c r="CH23" s="264"/>
      <c r="CI23" s="264"/>
      <c r="CJ23" s="264"/>
      <c r="CK23" s="264"/>
      <c r="CL23" s="264"/>
      <c r="CM23" s="264"/>
      <c r="CN23" s="264"/>
      <c r="CO23" s="264"/>
      <c r="CP23" s="264"/>
      <c r="CQ23" s="264"/>
      <c r="CR23" s="264"/>
      <c r="CS23" s="264"/>
      <c r="CT23" s="264"/>
      <c r="CU23" s="264"/>
      <c r="CV23" s="264"/>
      <c r="CW23" s="264"/>
      <c r="CX23" s="264"/>
      <c r="CY23" s="264"/>
      <c r="CZ23" s="264"/>
      <c r="DA23" s="264"/>
      <c r="DB23" s="264"/>
      <c r="DC23" s="264"/>
      <c r="DD23" s="264"/>
      <c r="DE23" s="264"/>
      <c r="DF23" s="264"/>
      <c r="DG23" s="264"/>
      <c r="DH23" s="264"/>
      <c r="DI23" s="264"/>
      <c r="DJ23" s="264"/>
      <c r="DK23" s="264"/>
      <c r="DL23" s="264"/>
    </row>
    <row r="24" spans="1:116" hidden="1" collapsed="1" x14ac:dyDescent="0.4">
      <c r="A24" s="65"/>
      <c r="B24" s="27" t="s">
        <v>599</v>
      </c>
      <c r="C24" s="27"/>
      <c r="D24" s="27"/>
      <c r="E24" s="27" t="s">
        <v>599</v>
      </c>
      <c r="F24" s="27" t="s">
        <v>599</v>
      </c>
      <c r="G24" s="27" t="s">
        <v>601</v>
      </c>
      <c r="H24" s="27"/>
      <c r="I24" s="27"/>
      <c r="J24" s="28"/>
      <c r="K24" s="63">
        <f t="shared" ref="K24:P24" si="25">SUMIF($4:$4,K$3,24:24)</f>
        <v>0</v>
      </c>
      <c r="L24" s="63">
        <f t="shared" si="25"/>
        <v>0</v>
      </c>
      <c r="M24" s="63">
        <f t="shared" si="25"/>
        <v>0</v>
      </c>
      <c r="N24" s="63">
        <f t="shared" si="25"/>
        <v>0</v>
      </c>
      <c r="O24" s="63">
        <f t="shared" si="25"/>
        <v>0</v>
      </c>
      <c r="P24" s="63">
        <f t="shared" si="25"/>
        <v>0</v>
      </c>
      <c r="Q24" s="28"/>
      <c r="R24"/>
      <c r="S24" s="261">
        <f t="shared" ref="S24:AX24" si="26">SUMIF($C:$C,$F24,S:S)</f>
        <v>0</v>
      </c>
      <c r="T24" s="261">
        <f t="shared" si="26"/>
        <v>0</v>
      </c>
      <c r="U24" s="261">
        <f t="shared" si="26"/>
        <v>0</v>
      </c>
      <c r="V24" s="261">
        <f t="shared" si="26"/>
        <v>0</v>
      </c>
      <c r="W24" s="261">
        <f t="shared" si="26"/>
        <v>0</v>
      </c>
      <c r="X24" s="261">
        <f t="shared" si="26"/>
        <v>0</v>
      </c>
      <c r="Y24" s="261">
        <f t="shared" si="26"/>
        <v>0</v>
      </c>
      <c r="Z24" s="261">
        <f t="shared" si="26"/>
        <v>0</v>
      </c>
      <c r="AA24" s="261">
        <f t="shared" si="26"/>
        <v>0</v>
      </c>
      <c r="AB24" s="261">
        <f t="shared" si="26"/>
        <v>0</v>
      </c>
      <c r="AC24" s="261">
        <f t="shared" si="26"/>
        <v>0</v>
      </c>
      <c r="AD24" s="261">
        <f t="shared" si="26"/>
        <v>0</v>
      </c>
      <c r="AE24" s="261">
        <f t="shared" si="26"/>
        <v>0</v>
      </c>
      <c r="AF24" s="261">
        <f t="shared" si="26"/>
        <v>0</v>
      </c>
      <c r="AG24" s="261">
        <f t="shared" si="26"/>
        <v>0</v>
      </c>
      <c r="AH24" s="261">
        <f t="shared" si="26"/>
        <v>0</v>
      </c>
      <c r="AI24" s="261">
        <f t="shared" si="26"/>
        <v>0</v>
      </c>
      <c r="AJ24" s="261">
        <f t="shared" si="26"/>
        <v>0</v>
      </c>
      <c r="AK24" s="261">
        <f t="shared" si="26"/>
        <v>0</v>
      </c>
      <c r="AL24" s="261">
        <f t="shared" si="26"/>
        <v>0</v>
      </c>
      <c r="AM24" s="261">
        <f t="shared" si="26"/>
        <v>0</v>
      </c>
      <c r="AN24" s="261">
        <f t="shared" si="26"/>
        <v>0</v>
      </c>
      <c r="AO24" s="261">
        <f t="shared" si="26"/>
        <v>0</v>
      </c>
      <c r="AP24" s="261">
        <f t="shared" si="26"/>
        <v>0</v>
      </c>
      <c r="AQ24" s="261">
        <f t="shared" si="26"/>
        <v>0</v>
      </c>
      <c r="AR24" s="261">
        <f t="shared" si="26"/>
        <v>0</v>
      </c>
      <c r="AS24" s="261">
        <f t="shared" si="26"/>
        <v>0</v>
      </c>
      <c r="AT24" s="261">
        <f t="shared" si="26"/>
        <v>0</v>
      </c>
      <c r="AU24" s="261">
        <f t="shared" si="26"/>
        <v>0</v>
      </c>
      <c r="AV24" s="261">
        <f t="shared" si="26"/>
        <v>0</v>
      </c>
      <c r="AW24" s="261">
        <f t="shared" si="26"/>
        <v>0</v>
      </c>
      <c r="AX24" s="261">
        <f t="shared" si="26"/>
        <v>0</v>
      </c>
      <c r="AY24" s="261">
        <f t="shared" ref="AY24:CD24" si="27">SUMIF($C:$C,$F24,AY:AY)</f>
        <v>0</v>
      </c>
      <c r="AZ24" s="261">
        <f t="shared" si="27"/>
        <v>0</v>
      </c>
      <c r="BA24" s="261">
        <f t="shared" si="27"/>
        <v>0</v>
      </c>
      <c r="BB24" s="261">
        <f t="shared" si="27"/>
        <v>0</v>
      </c>
      <c r="BC24" s="261">
        <f t="shared" si="27"/>
        <v>0</v>
      </c>
      <c r="BD24" s="261">
        <f t="shared" si="27"/>
        <v>0</v>
      </c>
      <c r="BE24" s="261">
        <f t="shared" si="27"/>
        <v>0</v>
      </c>
      <c r="BF24" s="261">
        <f t="shared" si="27"/>
        <v>0</v>
      </c>
      <c r="BG24" s="261">
        <f t="shared" si="27"/>
        <v>0</v>
      </c>
      <c r="BH24" s="261">
        <f t="shared" si="27"/>
        <v>0</v>
      </c>
      <c r="BI24" s="261">
        <f t="shared" si="27"/>
        <v>0</v>
      </c>
      <c r="BJ24" s="261">
        <f t="shared" si="27"/>
        <v>0</v>
      </c>
      <c r="BK24" s="261">
        <f t="shared" si="27"/>
        <v>0</v>
      </c>
      <c r="BL24" s="261">
        <f t="shared" si="27"/>
        <v>0</v>
      </c>
      <c r="BM24" s="261">
        <f t="shared" si="27"/>
        <v>0</v>
      </c>
      <c r="BN24" s="261">
        <f t="shared" si="27"/>
        <v>0</v>
      </c>
      <c r="BO24" s="261">
        <f t="shared" si="27"/>
        <v>0</v>
      </c>
      <c r="BP24" s="261">
        <f t="shared" si="27"/>
        <v>0</v>
      </c>
      <c r="BQ24" s="261">
        <f t="shared" si="27"/>
        <v>0</v>
      </c>
      <c r="BR24" s="261">
        <f t="shared" si="27"/>
        <v>0</v>
      </c>
      <c r="BS24" s="261">
        <f t="shared" si="27"/>
        <v>0</v>
      </c>
      <c r="BT24" s="261">
        <f t="shared" si="27"/>
        <v>0</v>
      </c>
      <c r="BU24" s="261">
        <f t="shared" si="27"/>
        <v>0</v>
      </c>
      <c r="BV24" s="261">
        <f t="shared" si="27"/>
        <v>0</v>
      </c>
      <c r="BW24" s="261">
        <f t="shared" si="27"/>
        <v>0</v>
      </c>
      <c r="BX24" s="261">
        <f t="shared" si="27"/>
        <v>0</v>
      </c>
      <c r="BY24" s="261">
        <f t="shared" si="27"/>
        <v>0</v>
      </c>
      <c r="BZ24" s="261">
        <f t="shared" si="27"/>
        <v>0</v>
      </c>
      <c r="CA24" s="261">
        <f t="shared" si="27"/>
        <v>0</v>
      </c>
      <c r="CB24" s="261">
        <f t="shared" si="27"/>
        <v>0</v>
      </c>
      <c r="CC24" s="261">
        <f t="shared" si="27"/>
        <v>0</v>
      </c>
      <c r="CD24" s="261">
        <f t="shared" si="27"/>
        <v>0</v>
      </c>
      <c r="CE24" s="261">
        <f t="shared" ref="CE24:DL24" si="28">SUMIF($C:$C,$F24,CE:CE)</f>
        <v>0</v>
      </c>
      <c r="CF24" s="261">
        <f t="shared" si="28"/>
        <v>0</v>
      </c>
      <c r="CG24" s="261">
        <f t="shared" si="28"/>
        <v>0</v>
      </c>
      <c r="CH24" s="261">
        <f t="shared" si="28"/>
        <v>0</v>
      </c>
      <c r="CI24" s="261">
        <f t="shared" si="28"/>
        <v>0</v>
      </c>
      <c r="CJ24" s="261">
        <f t="shared" si="28"/>
        <v>0</v>
      </c>
      <c r="CK24" s="261">
        <f t="shared" si="28"/>
        <v>0</v>
      </c>
      <c r="CL24" s="261">
        <f t="shared" si="28"/>
        <v>0</v>
      </c>
      <c r="CM24" s="261">
        <f t="shared" si="28"/>
        <v>0</v>
      </c>
      <c r="CN24" s="261">
        <f t="shared" si="28"/>
        <v>0</v>
      </c>
      <c r="CO24" s="261">
        <f t="shared" si="28"/>
        <v>0</v>
      </c>
      <c r="CP24" s="261">
        <f t="shared" si="28"/>
        <v>0</v>
      </c>
      <c r="CQ24" s="261">
        <f t="shared" si="28"/>
        <v>0</v>
      </c>
      <c r="CR24" s="261">
        <f t="shared" si="28"/>
        <v>0</v>
      </c>
      <c r="CS24" s="261">
        <f t="shared" si="28"/>
        <v>0</v>
      </c>
      <c r="CT24" s="261">
        <f t="shared" si="28"/>
        <v>0</v>
      </c>
      <c r="CU24" s="261">
        <f t="shared" si="28"/>
        <v>0</v>
      </c>
      <c r="CV24" s="261">
        <f t="shared" si="28"/>
        <v>0</v>
      </c>
      <c r="CW24" s="261">
        <f t="shared" si="28"/>
        <v>0</v>
      </c>
      <c r="CX24" s="261">
        <f t="shared" si="28"/>
        <v>0</v>
      </c>
      <c r="CY24" s="261">
        <f t="shared" si="28"/>
        <v>0</v>
      </c>
      <c r="CZ24" s="261">
        <f t="shared" si="28"/>
        <v>0</v>
      </c>
      <c r="DA24" s="261">
        <f t="shared" si="28"/>
        <v>0</v>
      </c>
      <c r="DB24" s="261">
        <f t="shared" si="28"/>
        <v>0</v>
      </c>
      <c r="DC24" s="261">
        <f t="shared" si="28"/>
        <v>0</v>
      </c>
      <c r="DD24" s="261">
        <f t="shared" si="28"/>
        <v>0</v>
      </c>
      <c r="DE24" s="261">
        <f t="shared" si="28"/>
        <v>0</v>
      </c>
      <c r="DF24" s="261">
        <f t="shared" si="28"/>
        <v>0</v>
      </c>
      <c r="DG24" s="261">
        <f t="shared" si="28"/>
        <v>0</v>
      </c>
      <c r="DH24" s="261">
        <f t="shared" si="28"/>
        <v>0</v>
      </c>
      <c r="DI24" s="261">
        <f t="shared" si="28"/>
        <v>0</v>
      </c>
      <c r="DJ24" s="261">
        <f t="shared" si="28"/>
        <v>0</v>
      </c>
      <c r="DK24" s="261">
        <f t="shared" si="28"/>
        <v>0</v>
      </c>
      <c r="DL24" s="261">
        <f t="shared" si="28"/>
        <v>0</v>
      </c>
    </row>
    <row r="25" spans="1:116" hidden="1" x14ac:dyDescent="0.4">
      <c r="A25" s="65"/>
      <c r="B25" s="27" t="s">
        <v>599</v>
      </c>
      <c r="C25" s="27"/>
      <c r="D25" s="27"/>
      <c r="E25" s="27"/>
      <c r="F25" s="27"/>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x14ac:dyDescent="0.4">
      <c r="A26" s="65"/>
      <c r="B26" s="27"/>
      <c r="C26" s="27"/>
      <c r="D26" s="27"/>
      <c r="E26" s="27"/>
      <c r="F26" s="27"/>
      <c r="G26" s="27" t="s">
        <v>68</v>
      </c>
      <c r="H26" s="27"/>
      <c r="I26" s="27"/>
      <c r="J26" s="28"/>
      <c r="K26" s="28">
        <f t="shared" ref="K26:P26" si="29">SUMIF($4:$4,K$3,26:26)</f>
        <v>0</v>
      </c>
      <c r="L26" s="28">
        <f t="shared" si="29"/>
        <v>0</v>
      </c>
      <c r="M26" s="28">
        <f t="shared" si="29"/>
        <v>0</v>
      </c>
      <c r="N26" s="28">
        <f t="shared" si="29"/>
        <v>0</v>
      </c>
      <c r="O26" s="28">
        <f t="shared" si="29"/>
        <v>0</v>
      </c>
      <c r="P26" s="28">
        <f t="shared" si="29"/>
        <v>0</v>
      </c>
      <c r="Q26" s="28"/>
      <c r="R26"/>
      <c r="S26" s="28">
        <f>S17+S21+S24</f>
        <v>0</v>
      </c>
      <c r="T26" s="28">
        <f t="shared" ref="T26:CE26" si="30">T17+T21+T24</f>
        <v>0</v>
      </c>
      <c r="U26" s="28">
        <f t="shared" si="30"/>
        <v>0</v>
      </c>
      <c r="V26" s="28">
        <f t="shared" si="30"/>
        <v>0</v>
      </c>
      <c r="W26" s="28">
        <f t="shared" si="30"/>
        <v>0</v>
      </c>
      <c r="X26" s="28">
        <f t="shared" si="30"/>
        <v>0</v>
      </c>
      <c r="Y26" s="28">
        <f t="shared" si="30"/>
        <v>0</v>
      </c>
      <c r="Z26" s="28">
        <f t="shared" si="30"/>
        <v>0</v>
      </c>
      <c r="AA26" s="28">
        <f t="shared" si="30"/>
        <v>0</v>
      </c>
      <c r="AB26" s="28">
        <f t="shared" si="30"/>
        <v>0</v>
      </c>
      <c r="AC26" s="28">
        <f t="shared" si="30"/>
        <v>0</v>
      </c>
      <c r="AD26" s="28">
        <f t="shared" si="30"/>
        <v>0</v>
      </c>
      <c r="AE26" s="28">
        <f t="shared" si="30"/>
        <v>0</v>
      </c>
      <c r="AF26" s="28">
        <f t="shared" si="30"/>
        <v>0</v>
      </c>
      <c r="AG26" s="28">
        <f t="shared" si="30"/>
        <v>0</v>
      </c>
      <c r="AH26" s="28">
        <f t="shared" si="30"/>
        <v>0</v>
      </c>
      <c r="AI26" s="28">
        <f t="shared" si="30"/>
        <v>0</v>
      </c>
      <c r="AJ26" s="28">
        <f t="shared" si="30"/>
        <v>0</v>
      </c>
      <c r="AK26" s="28">
        <f t="shared" si="30"/>
        <v>0</v>
      </c>
      <c r="AL26" s="28">
        <f t="shared" si="30"/>
        <v>0</v>
      </c>
      <c r="AM26" s="28">
        <f t="shared" si="30"/>
        <v>0</v>
      </c>
      <c r="AN26" s="28">
        <f t="shared" si="30"/>
        <v>0</v>
      </c>
      <c r="AO26" s="28">
        <f t="shared" si="30"/>
        <v>0</v>
      </c>
      <c r="AP26" s="28">
        <f t="shared" si="30"/>
        <v>0</v>
      </c>
      <c r="AQ26" s="28">
        <f t="shared" si="30"/>
        <v>0</v>
      </c>
      <c r="AR26" s="28">
        <f t="shared" si="30"/>
        <v>0</v>
      </c>
      <c r="AS26" s="28">
        <f t="shared" si="30"/>
        <v>0</v>
      </c>
      <c r="AT26" s="28">
        <f t="shared" si="30"/>
        <v>0</v>
      </c>
      <c r="AU26" s="28">
        <f t="shared" si="30"/>
        <v>0</v>
      </c>
      <c r="AV26" s="28">
        <f t="shared" si="30"/>
        <v>0</v>
      </c>
      <c r="AW26" s="28">
        <f t="shared" si="30"/>
        <v>0</v>
      </c>
      <c r="AX26" s="28">
        <f t="shared" si="30"/>
        <v>0</v>
      </c>
      <c r="AY26" s="28">
        <f t="shared" si="30"/>
        <v>0</v>
      </c>
      <c r="AZ26" s="28">
        <f t="shared" si="30"/>
        <v>0</v>
      </c>
      <c r="BA26" s="28">
        <f t="shared" si="30"/>
        <v>0</v>
      </c>
      <c r="BB26" s="28">
        <f t="shared" si="30"/>
        <v>0</v>
      </c>
      <c r="BC26" s="28">
        <f t="shared" si="30"/>
        <v>0</v>
      </c>
      <c r="BD26" s="28">
        <f t="shared" si="30"/>
        <v>0</v>
      </c>
      <c r="BE26" s="28">
        <f t="shared" si="30"/>
        <v>0</v>
      </c>
      <c r="BF26" s="28">
        <f t="shared" si="30"/>
        <v>0</v>
      </c>
      <c r="BG26" s="28">
        <f t="shared" si="30"/>
        <v>0</v>
      </c>
      <c r="BH26" s="28">
        <f t="shared" si="30"/>
        <v>0</v>
      </c>
      <c r="BI26" s="28">
        <f t="shared" si="30"/>
        <v>0</v>
      </c>
      <c r="BJ26" s="28">
        <f t="shared" si="30"/>
        <v>0</v>
      </c>
      <c r="BK26" s="28">
        <f t="shared" si="30"/>
        <v>0</v>
      </c>
      <c r="BL26" s="28">
        <f t="shared" si="30"/>
        <v>0</v>
      </c>
      <c r="BM26" s="28">
        <f t="shared" si="30"/>
        <v>0</v>
      </c>
      <c r="BN26" s="28">
        <f t="shared" si="30"/>
        <v>0</v>
      </c>
      <c r="BO26" s="28">
        <f t="shared" si="30"/>
        <v>0</v>
      </c>
      <c r="BP26" s="28">
        <f t="shared" si="30"/>
        <v>0</v>
      </c>
      <c r="BQ26" s="28">
        <f t="shared" si="30"/>
        <v>0</v>
      </c>
      <c r="BR26" s="28">
        <f t="shared" si="30"/>
        <v>0</v>
      </c>
      <c r="BS26" s="28">
        <f t="shared" si="30"/>
        <v>0</v>
      </c>
      <c r="BT26" s="28">
        <f t="shared" si="30"/>
        <v>0</v>
      </c>
      <c r="BU26" s="28">
        <f t="shared" si="30"/>
        <v>0</v>
      </c>
      <c r="BV26" s="28">
        <f t="shared" si="30"/>
        <v>0</v>
      </c>
      <c r="BW26" s="28">
        <f t="shared" si="30"/>
        <v>0</v>
      </c>
      <c r="BX26" s="28">
        <f t="shared" si="30"/>
        <v>0</v>
      </c>
      <c r="BY26" s="28">
        <f t="shared" si="30"/>
        <v>0</v>
      </c>
      <c r="BZ26" s="28">
        <f t="shared" si="30"/>
        <v>0</v>
      </c>
      <c r="CA26" s="28">
        <f t="shared" si="30"/>
        <v>0</v>
      </c>
      <c r="CB26" s="28">
        <f t="shared" si="30"/>
        <v>0</v>
      </c>
      <c r="CC26" s="28">
        <f t="shared" si="30"/>
        <v>0</v>
      </c>
      <c r="CD26" s="28">
        <f t="shared" si="30"/>
        <v>0</v>
      </c>
      <c r="CE26" s="28">
        <f t="shared" si="30"/>
        <v>0</v>
      </c>
      <c r="CF26" s="28">
        <f t="shared" ref="CF26:DL26" si="31">CF17+CF21+CF24</f>
        <v>0</v>
      </c>
      <c r="CG26" s="28">
        <f t="shared" si="31"/>
        <v>0</v>
      </c>
      <c r="CH26" s="28">
        <f t="shared" si="31"/>
        <v>0</v>
      </c>
      <c r="CI26" s="28">
        <f t="shared" si="31"/>
        <v>0</v>
      </c>
      <c r="CJ26" s="28">
        <f t="shared" si="31"/>
        <v>0</v>
      </c>
      <c r="CK26" s="28">
        <f t="shared" si="31"/>
        <v>0</v>
      </c>
      <c r="CL26" s="28">
        <f t="shared" si="31"/>
        <v>0</v>
      </c>
      <c r="CM26" s="28">
        <f t="shared" si="31"/>
        <v>0</v>
      </c>
      <c r="CN26" s="28">
        <f t="shared" si="31"/>
        <v>0</v>
      </c>
      <c r="CO26" s="28">
        <f t="shared" si="31"/>
        <v>0</v>
      </c>
      <c r="CP26" s="28">
        <f t="shared" si="31"/>
        <v>0</v>
      </c>
      <c r="CQ26" s="28">
        <f t="shared" si="31"/>
        <v>0</v>
      </c>
      <c r="CR26" s="28">
        <f t="shared" si="31"/>
        <v>0</v>
      </c>
      <c r="CS26" s="28">
        <f t="shared" si="31"/>
        <v>0</v>
      </c>
      <c r="CT26" s="28">
        <f t="shared" si="31"/>
        <v>0</v>
      </c>
      <c r="CU26" s="28">
        <f t="shared" si="31"/>
        <v>0</v>
      </c>
      <c r="CV26" s="28">
        <f t="shared" si="31"/>
        <v>0</v>
      </c>
      <c r="CW26" s="28">
        <f t="shared" si="31"/>
        <v>0</v>
      </c>
      <c r="CX26" s="28">
        <f t="shared" si="31"/>
        <v>0</v>
      </c>
      <c r="CY26" s="28">
        <f t="shared" si="31"/>
        <v>0</v>
      </c>
      <c r="CZ26" s="28">
        <f t="shared" si="31"/>
        <v>0</v>
      </c>
      <c r="DA26" s="28">
        <f t="shared" si="31"/>
        <v>0</v>
      </c>
      <c r="DB26" s="28">
        <f t="shared" si="31"/>
        <v>0</v>
      </c>
      <c r="DC26" s="28">
        <f t="shared" si="31"/>
        <v>0</v>
      </c>
      <c r="DD26" s="28">
        <f t="shared" si="31"/>
        <v>0</v>
      </c>
      <c r="DE26" s="28">
        <f t="shared" si="31"/>
        <v>0</v>
      </c>
      <c r="DF26" s="28">
        <f t="shared" si="31"/>
        <v>0</v>
      </c>
      <c r="DG26" s="28">
        <f t="shared" si="31"/>
        <v>0</v>
      </c>
      <c r="DH26" s="28">
        <f t="shared" si="31"/>
        <v>0</v>
      </c>
      <c r="DI26" s="28">
        <f t="shared" si="31"/>
        <v>0</v>
      </c>
      <c r="DJ26" s="28">
        <f t="shared" si="31"/>
        <v>0</v>
      </c>
      <c r="DK26" s="28">
        <f t="shared" si="31"/>
        <v>0</v>
      </c>
      <c r="DL26" s="28">
        <f t="shared" si="31"/>
        <v>0</v>
      </c>
    </row>
    <row r="27" spans="1:116" x14ac:dyDescent="0.4">
      <c r="A27" s="65"/>
      <c r="B27" s="27"/>
      <c r="C27" s="27"/>
      <c r="D27" s="27"/>
      <c r="E27" s="27"/>
      <c r="F27" s="27"/>
      <c r="G27" s="129" t="s">
        <v>225</v>
      </c>
      <c r="H27" s="27"/>
      <c r="I27" s="27"/>
      <c r="J27" s="28"/>
      <c r="K27" s="21">
        <f t="shared" ref="K27:P27" si="32">IFERROR(K26/K17,0)</f>
        <v>0</v>
      </c>
      <c r="L27" s="21">
        <f t="shared" si="32"/>
        <v>0</v>
      </c>
      <c r="M27" s="21">
        <f t="shared" si="32"/>
        <v>0</v>
      </c>
      <c r="N27" s="21">
        <f t="shared" si="32"/>
        <v>0</v>
      </c>
      <c r="O27" s="21">
        <f t="shared" si="32"/>
        <v>0</v>
      </c>
      <c r="P27" s="21">
        <f t="shared" si="32"/>
        <v>0</v>
      </c>
      <c r="Q27" s="265"/>
      <c r="R27"/>
      <c r="S27" s="21">
        <f t="shared" ref="S27" si="33">IFERROR(S26/S17,0)</f>
        <v>0</v>
      </c>
      <c r="T27" s="21">
        <f t="shared" ref="T27:CE27" si="34">IFERROR(T26/T17,0)</f>
        <v>0</v>
      </c>
      <c r="U27" s="21">
        <f t="shared" si="34"/>
        <v>0</v>
      </c>
      <c r="V27" s="21">
        <f t="shared" si="34"/>
        <v>0</v>
      </c>
      <c r="W27" s="21">
        <f t="shared" si="34"/>
        <v>0</v>
      </c>
      <c r="X27" s="21">
        <f t="shared" si="34"/>
        <v>0</v>
      </c>
      <c r="Y27" s="21">
        <f t="shared" si="34"/>
        <v>0</v>
      </c>
      <c r="Z27" s="21">
        <f t="shared" si="34"/>
        <v>0</v>
      </c>
      <c r="AA27" s="21">
        <f t="shared" si="34"/>
        <v>0</v>
      </c>
      <c r="AB27" s="21">
        <f t="shared" si="34"/>
        <v>0</v>
      </c>
      <c r="AC27" s="21">
        <f t="shared" si="34"/>
        <v>0</v>
      </c>
      <c r="AD27" s="21">
        <f t="shared" si="34"/>
        <v>0</v>
      </c>
      <c r="AE27" s="21">
        <f t="shared" si="34"/>
        <v>0</v>
      </c>
      <c r="AF27" s="21">
        <f t="shared" si="34"/>
        <v>0</v>
      </c>
      <c r="AG27" s="21">
        <f t="shared" si="34"/>
        <v>0</v>
      </c>
      <c r="AH27" s="21">
        <f t="shared" si="34"/>
        <v>0</v>
      </c>
      <c r="AI27" s="21">
        <f t="shared" si="34"/>
        <v>0</v>
      </c>
      <c r="AJ27" s="21">
        <f t="shared" si="34"/>
        <v>0</v>
      </c>
      <c r="AK27" s="21">
        <f t="shared" si="34"/>
        <v>0</v>
      </c>
      <c r="AL27" s="21">
        <f t="shared" si="34"/>
        <v>0</v>
      </c>
      <c r="AM27" s="21">
        <f t="shared" si="34"/>
        <v>0</v>
      </c>
      <c r="AN27" s="21">
        <f t="shared" si="34"/>
        <v>0</v>
      </c>
      <c r="AO27" s="21">
        <f t="shared" si="34"/>
        <v>0</v>
      </c>
      <c r="AP27" s="21">
        <f t="shared" si="34"/>
        <v>0</v>
      </c>
      <c r="AQ27" s="21">
        <f t="shared" si="34"/>
        <v>0</v>
      </c>
      <c r="AR27" s="21">
        <f t="shared" si="34"/>
        <v>0</v>
      </c>
      <c r="AS27" s="21">
        <f t="shared" si="34"/>
        <v>0</v>
      </c>
      <c r="AT27" s="21">
        <f t="shared" si="34"/>
        <v>0</v>
      </c>
      <c r="AU27" s="21">
        <f t="shared" si="34"/>
        <v>0</v>
      </c>
      <c r="AV27" s="21">
        <f t="shared" si="34"/>
        <v>0</v>
      </c>
      <c r="AW27" s="21">
        <f t="shared" si="34"/>
        <v>0</v>
      </c>
      <c r="AX27" s="21">
        <f t="shared" si="34"/>
        <v>0</v>
      </c>
      <c r="AY27" s="21">
        <f t="shared" si="34"/>
        <v>0</v>
      </c>
      <c r="AZ27" s="21">
        <f t="shared" si="34"/>
        <v>0</v>
      </c>
      <c r="BA27" s="21">
        <f t="shared" si="34"/>
        <v>0</v>
      </c>
      <c r="BB27" s="21">
        <f t="shared" si="34"/>
        <v>0</v>
      </c>
      <c r="BC27" s="21">
        <f t="shared" si="34"/>
        <v>0</v>
      </c>
      <c r="BD27" s="21">
        <f t="shared" si="34"/>
        <v>0</v>
      </c>
      <c r="BE27" s="21">
        <f t="shared" si="34"/>
        <v>0</v>
      </c>
      <c r="BF27" s="21">
        <f t="shared" si="34"/>
        <v>0</v>
      </c>
      <c r="BG27" s="21">
        <f t="shared" si="34"/>
        <v>0</v>
      </c>
      <c r="BH27" s="21">
        <f t="shared" si="34"/>
        <v>0</v>
      </c>
      <c r="BI27" s="21">
        <f t="shared" si="34"/>
        <v>0</v>
      </c>
      <c r="BJ27" s="21">
        <f t="shared" si="34"/>
        <v>0</v>
      </c>
      <c r="BK27" s="21">
        <f t="shared" si="34"/>
        <v>0</v>
      </c>
      <c r="BL27" s="21">
        <f t="shared" si="34"/>
        <v>0</v>
      </c>
      <c r="BM27" s="21">
        <f t="shared" si="34"/>
        <v>0</v>
      </c>
      <c r="BN27" s="21">
        <f t="shared" si="34"/>
        <v>0</v>
      </c>
      <c r="BO27" s="21">
        <f t="shared" si="34"/>
        <v>0</v>
      </c>
      <c r="BP27" s="21">
        <f t="shared" si="34"/>
        <v>0</v>
      </c>
      <c r="BQ27" s="21">
        <f t="shared" si="34"/>
        <v>0</v>
      </c>
      <c r="BR27" s="21">
        <f t="shared" si="34"/>
        <v>0</v>
      </c>
      <c r="BS27" s="21">
        <f t="shared" si="34"/>
        <v>0</v>
      </c>
      <c r="BT27" s="21">
        <f t="shared" si="34"/>
        <v>0</v>
      </c>
      <c r="BU27" s="21">
        <f t="shared" si="34"/>
        <v>0</v>
      </c>
      <c r="BV27" s="21">
        <f t="shared" si="34"/>
        <v>0</v>
      </c>
      <c r="BW27" s="21">
        <f t="shared" si="34"/>
        <v>0</v>
      </c>
      <c r="BX27" s="21">
        <f t="shared" si="34"/>
        <v>0</v>
      </c>
      <c r="BY27" s="21">
        <f t="shared" si="34"/>
        <v>0</v>
      </c>
      <c r="BZ27" s="21">
        <f t="shared" si="34"/>
        <v>0</v>
      </c>
      <c r="CA27" s="21">
        <f t="shared" si="34"/>
        <v>0</v>
      </c>
      <c r="CB27" s="21">
        <f t="shared" si="34"/>
        <v>0</v>
      </c>
      <c r="CC27" s="21">
        <f t="shared" si="34"/>
        <v>0</v>
      </c>
      <c r="CD27" s="21">
        <f t="shared" si="34"/>
        <v>0</v>
      </c>
      <c r="CE27" s="21">
        <f t="shared" si="34"/>
        <v>0</v>
      </c>
      <c r="CF27" s="21">
        <f t="shared" ref="CF27:DL27" si="35">IFERROR(CF26/CF17,0)</f>
        <v>0</v>
      </c>
      <c r="CG27" s="21">
        <f t="shared" si="35"/>
        <v>0</v>
      </c>
      <c r="CH27" s="21">
        <f t="shared" si="35"/>
        <v>0</v>
      </c>
      <c r="CI27" s="21">
        <f t="shared" si="35"/>
        <v>0</v>
      </c>
      <c r="CJ27" s="21">
        <f t="shared" si="35"/>
        <v>0</v>
      </c>
      <c r="CK27" s="21">
        <f t="shared" si="35"/>
        <v>0</v>
      </c>
      <c r="CL27" s="21">
        <f t="shared" si="35"/>
        <v>0</v>
      </c>
      <c r="CM27" s="21">
        <f t="shared" si="35"/>
        <v>0</v>
      </c>
      <c r="CN27" s="21">
        <f t="shared" si="35"/>
        <v>0</v>
      </c>
      <c r="CO27" s="21">
        <f t="shared" si="35"/>
        <v>0</v>
      </c>
      <c r="CP27" s="21">
        <f t="shared" si="35"/>
        <v>0</v>
      </c>
      <c r="CQ27" s="21">
        <f t="shared" si="35"/>
        <v>0</v>
      </c>
      <c r="CR27" s="21">
        <f t="shared" si="35"/>
        <v>0</v>
      </c>
      <c r="CS27" s="21">
        <f t="shared" si="35"/>
        <v>0</v>
      </c>
      <c r="CT27" s="21">
        <f t="shared" si="35"/>
        <v>0</v>
      </c>
      <c r="CU27" s="21">
        <f t="shared" si="35"/>
        <v>0</v>
      </c>
      <c r="CV27" s="21">
        <f t="shared" si="35"/>
        <v>0</v>
      </c>
      <c r="CW27" s="21">
        <f t="shared" si="35"/>
        <v>0</v>
      </c>
      <c r="CX27" s="21">
        <f t="shared" si="35"/>
        <v>0</v>
      </c>
      <c r="CY27" s="21">
        <f t="shared" si="35"/>
        <v>0</v>
      </c>
      <c r="CZ27" s="21">
        <f t="shared" si="35"/>
        <v>0</v>
      </c>
      <c r="DA27" s="21">
        <f t="shared" si="35"/>
        <v>0</v>
      </c>
      <c r="DB27" s="21">
        <f t="shared" si="35"/>
        <v>0</v>
      </c>
      <c r="DC27" s="21">
        <f t="shared" si="35"/>
        <v>0</v>
      </c>
      <c r="DD27" s="21">
        <f t="shared" si="35"/>
        <v>0</v>
      </c>
      <c r="DE27" s="21">
        <f t="shared" si="35"/>
        <v>0</v>
      </c>
      <c r="DF27" s="21">
        <f t="shared" si="35"/>
        <v>0</v>
      </c>
      <c r="DG27" s="21">
        <f t="shared" si="35"/>
        <v>0</v>
      </c>
      <c r="DH27" s="21">
        <f t="shared" si="35"/>
        <v>0</v>
      </c>
      <c r="DI27" s="21">
        <f t="shared" si="35"/>
        <v>0</v>
      </c>
      <c r="DJ27" s="21">
        <f t="shared" si="35"/>
        <v>0</v>
      </c>
      <c r="DK27" s="21">
        <f t="shared" si="35"/>
        <v>0</v>
      </c>
      <c r="DL27" s="21">
        <f t="shared" si="35"/>
        <v>0</v>
      </c>
    </row>
    <row r="28" spans="1:116" x14ac:dyDescent="0.4">
      <c r="A28" s="65"/>
      <c r="B28" s="27"/>
      <c r="C28" s="27"/>
      <c r="D28" s="27"/>
      <c r="E28" s="27"/>
      <c r="F28" s="27"/>
      <c r="R28"/>
      <c r="CM28" s="53"/>
    </row>
    <row r="29" spans="1:116" x14ac:dyDescent="0.4">
      <c r="B29" t="s">
        <v>227</v>
      </c>
      <c r="C29" t="s">
        <v>227</v>
      </c>
      <c r="G29" s="129" t="s">
        <v>602</v>
      </c>
      <c r="H29" s="12"/>
      <c r="I29" s="12"/>
      <c r="J29" s="61"/>
      <c r="K29" s="61"/>
      <c r="L29" s="61"/>
      <c r="M29" s="61"/>
      <c r="N29" s="61"/>
      <c r="O29" s="61"/>
      <c r="P29" s="61"/>
      <c r="Q29" s="61"/>
      <c r="R29"/>
      <c r="CM29" s="53"/>
    </row>
    <row r="30" spans="1:116" x14ac:dyDescent="0.4">
      <c r="C30" t="s">
        <v>227</v>
      </c>
      <c r="G30" s="322" t="s">
        <v>603</v>
      </c>
      <c r="H30" s="12"/>
      <c r="I30" s="12"/>
      <c r="J30" s="61"/>
      <c r="K30" s="53">
        <f t="shared" ref="K30:P34" si="36">SUMIF($4:$4,K$3,30:30)</f>
        <v>-402350.40000000008</v>
      </c>
      <c r="L30" s="53">
        <f t="shared" si="36"/>
        <v>-422467.92000000016</v>
      </c>
      <c r="M30" s="53">
        <f t="shared" si="36"/>
        <v>-443591.31599999988</v>
      </c>
      <c r="N30" s="53">
        <f t="shared" si="36"/>
        <v>-465770.88179999986</v>
      </c>
      <c r="O30" s="53">
        <f t="shared" si="36"/>
        <v>-489059.42589000013</v>
      </c>
      <c r="P30" s="53">
        <f t="shared" si="36"/>
        <v>-513512.39718450001</v>
      </c>
      <c r="Q30" s="260" t="str">
        <f>IF('Corporate Overhead'!Q21="","",'Corporate Overhead'!Q21)</f>
        <v/>
      </c>
      <c r="R30"/>
      <c r="S30" s="260">
        <f>IF('Corporate Overhead'!S21="","",'Corporate Overhead'!S21)</f>
        <v>-33529.199999999997</v>
      </c>
      <c r="T30" s="260">
        <f>IF('Corporate Overhead'!T21="","",'Corporate Overhead'!T21)</f>
        <v>-33529.199999999997</v>
      </c>
      <c r="U30" s="260">
        <f>IF('Corporate Overhead'!U21="","",'Corporate Overhead'!U21)</f>
        <v>-33529.199999999997</v>
      </c>
      <c r="V30" s="260">
        <f>IF('Corporate Overhead'!V21="","",'Corporate Overhead'!V21)</f>
        <v>-33529.199999999997</v>
      </c>
      <c r="W30" s="260">
        <f>IF('Corporate Overhead'!W21="","",'Corporate Overhead'!W21)</f>
        <v>-33529.199999999997</v>
      </c>
      <c r="X30" s="260">
        <f>IF('Corporate Overhead'!X21="","",'Corporate Overhead'!X21)</f>
        <v>-33529.199999999997</v>
      </c>
      <c r="Y30" s="260">
        <f>IF('Corporate Overhead'!Y21="","",'Corporate Overhead'!Y21)</f>
        <v>-33529.199999999997</v>
      </c>
      <c r="Z30" s="260">
        <f>IF('Corporate Overhead'!Z21="","",'Corporate Overhead'!Z21)</f>
        <v>-33529.199999999997</v>
      </c>
      <c r="AA30" s="260">
        <f>IF('Corporate Overhead'!AA21="","",'Corporate Overhead'!AA21)</f>
        <v>-33529.199999999997</v>
      </c>
      <c r="AB30" s="260">
        <f>IF('Corporate Overhead'!AB21="","",'Corporate Overhead'!AB21)</f>
        <v>-33529.199999999997</v>
      </c>
      <c r="AC30" s="260">
        <f>IF('Corporate Overhead'!AC21="","",'Corporate Overhead'!AC21)</f>
        <v>-33529.199999999997</v>
      </c>
      <c r="AD30" s="260">
        <f>IF('Corporate Overhead'!AD21="","",'Corporate Overhead'!AD21)</f>
        <v>-33529.199999999997</v>
      </c>
      <c r="AE30" s="260">
        <f>IF('Corporate Overhead'!AE21="","",'Corporate Overhead'!AE21)</f>
        <v>-35205.660000000003</v>
      </c>
      <c r="AF30" s="260">
        <f>IF('Corporate Overhead'!AF21="","",'Corporate Overhead'!AF21)</f>
        <v>-35205.660000000003</v>
      </c>
      <c r="AG30" s="260">
        <f>IF('Corporate Overhead'!AG21="","",'Corporate Overhead'!AG21)</f>
        <v>-35205.660000000003</v>
      </c>
      <c r="AH30" s="260">
        <f>IF('Corporate Overhead'!AH21="","",'Corporate Overhead'!AH21)</f>
        <v>-35205.660000000003</v>
      </c>
      <c r="AI30" s="260">
        <f>IF('Corporate Overhead'!AI21="","",'Corporate Overhead'!AI21)</f>
        <v>-35205.660000000003</v>
      </c>
      <c r="AJ30" s="260">
        <f>IF('Corporate Overhead'!AJ21="","",'Corporate Overhead'!AJ21)</f>
        <v>-35205.660000000003</v>
      </c>
      <c r="AK30" s="260">
        <f>IF('Corporate Overhead'!AK21="","",'Corporate Overhead'!AK21)</f>
        <v>-35205.660000000003</v>
      </c>
      <c r="AL30" s="260">
        <f>IF('Corporate Overhead'!AL21="","",'Corporate Overhead'!AL21)</f>
        <v>-35205.660000000003</v>
      </c>
      <c r="AM30" s="260">
        <f>IF('Corporate Overhead'!AM21="","",'Corporate Overhead'!AM21)</f>
        <v>-35205.660000000003</v>
      </c>
      <c r="AN30" s="260">
        <f>IF('Corporate Overhead'!AN21="","",'Corporate Overhead'!AN21)</f>
        <v>-35205.660000000003</v>
      </c>
      <c r="AO30" s="260">
        <f>IF('Corporate Overhead'!AO21="","",'Corporate Overhead'!AO21)</f>
        <v>-35205.660000000003</v>
      </c>
      <c r="AP30" s="260">
        <f>IF('Corporate Overhead'!AP21="","",'Corporate Overhead'!AP21)</f>
        <v>-35205.660000000003</v>
      </c>
      <c r="AQ30" s="260">
        <f>IF('Corporate Overhead'!AQ21="","",'Corporate Overhead'!AQ21)</f>
        <v>-36965.942999999999</v>
      </c>
      <c r="AR30" s="260">
        <f>IF('Corporate Overhead'!AR21="","",'Corporate Overhead'!AR21)</f>
        <v>-36965.942999999999</v>
      </c>
      <c r="AS30" s="260">
        <f>IF('Corporate Overhead'!AS21="","",'Corporate Overhead'!AS21)</f>
        <v>-36965.942999999999</v>
      </c>
      <c r="AT30" s="260">
        <f>IF('Corporate Overhead'!AT21="","",'Corporate Overhead'!AT21)</f>
        <v>-36965.942999999999</v>
      </c>
      <c r="AU30" s="260">
        <f>IF('Corporate Overhead'!AU21="","",'Corporate Overhead'!AU21)</f>
        <v>-36965.942999999999</v>
      </c>
      <c r="AV30" s="260">
        <f>IF('Corporate Overhead'!AV21="","",'Corporate Overhead'!AV21)</f>
        <v>-36965.942999999999</v>
      </c>
      <c r="AW30" s="260">
        <f>IF('Corporate Overhead'!AW21="","",'Corporate Overhead'!AW21)</f>
        <v>-36965.942999999999</v>
      </c>
      <c r="AX30" s="260">
        <f>IF('Corporate Overhead'!AX21="","",'Corporate Overhead'!AX21)</f>
        <v>-36965.942999999999</v>
      </c>
      <c r="AY30" s="260">
        <f>IF('Corporate Overhead'!AY21="","",'Corporate Overhead'!AY21)</f>
        <v>-36965.942999999999</v>
      </c>
      <c r="AZ30" s="260">
        <f>IF('Corporate Overhead'!AZ21="","",'Corporate Overhead'!AZ21)</f>
        <v>-36965.942999999999</v>
      </c>
      <c r="BA30" s="260">
        <f>IF('Corporate Overhead'!BA21="","",'Corporate Overhead'!BA21)</f>
        <v>-36965.942999999999</v>
      </c>
      <c r="BB30" s="260">
        <f>IF('Corporate Overhead'!BB21="","",'Corporate Overhead'!BB21)</f>
        <v>-36965.942999999999</v>
      </c>
      <c r="BC30" s="260">
        <f>IF('Corporate Overhead'!BC21="","",'Corporate Overhead'!BC21)</f>
        <v>-38814.240149999998</v>
      </c>
      <c r="BD30" s="260">
        <f>IF('Corporate Overhead'!BD21="","",'Corporate Overhead'!BD21)</f>
        <v>-38814.240149999998</v>
      </c>
      <c r="BE30" s="260">
        <f>IF('Corporate Overhead'!BE21="","",'Corporate Overhead'!BE21)</f>
        <v>-38814.240149999998</v>
      </c>
      <c r="BF30" s="260">
        <f>IF('Corporate Overhead'!BF21="","",'Corporate Overhead'!BF21)</f>
        <v>-38814.240149999998</v>
      </c>
      <c r="BG30" s="260">
        <f>IF('Corporate Overhead'!BG21="","",'Corporate Overhead'!BG21)</f>
        <v>-38814.240149999998</v>
      </c>
      <c r="BH30" s="260">
        <f>IF('Corporate Overhead'!BH21="","",'Corporate Overhead'!BH21)</f>
        <v>-38814.240149999998</v>
      </c>
      <c r="BI30" s="260">
        <f>IF('Corporate Overhead'!BI21="","",'Corporate Overhead'!BI21)</f>
        <v>-38814.240149999998</v>
      </c>
      <c r="BJ30" s="260">
        <f>IF('Corporate Overhead'!BJ21="","",'Corporate Overhead'!BJ21)</f>
        <v>-38814.240149999998</v>
      </c>
      <c r="BK30" s="260">
        <f>IF('Corporate Overhead'!BK21="","",'Corporate Overhead'!BK21)</f>
        <v>-38814.240149999998</v>
      </c>
      <c r="BL30" s="260">
        <f>IF('Corporate Overhead'!BL21="","",'Corporate Overhead'!BL21)</f>
        <v>-38814.240149999998</v>
      </c>
      <c r="BM30" s="260">
        <f>IF('Corporate Overhead'!BM21="","",'Corporate Overhead'!BM21)</f>
        <v>-38814.240149999998</v>
      </c>
      <c r="BN30" s="260">
        <f>IF('Corporate Overhead'!BN21="","",'Corporate Overhead'!BN21)</f>
        <v>-38814.240149999998</v>
      </c>
      <c r="BO30" s="260">
        <f>IF('Corporate Overhead'!BO21="","",'Corporate Overhead'!BO21)</f>
        <v>-40754.952157500004</v>
      </c>
      <c r="BP30" s="260">
        <f>IF('Corporate Overhead'!BP21="","",'Corporate Overhead'!BP21)</f>
        <v>-40754.952157500004</v>
      </c>
      <c r="BQ30" s="260">
        <f>IF('Corporate Overhead'!BQ21="","",'Corporate Overhead'!BQ21)</f>
        <v>-40754.952157500004</v>
      </c>
      <c r="BR30" s="260">
        <f>IF('Corporate Overhead'!BR21="","",'Corporate Overhead'!BR21)</f>
        <v>-40754.952157500004</v>
      </c>
      <c r="BS30" s="260">
        <f>IF('Corporate Overhead'!BS21="","",'Corporate Overhead'!BS21)</f>
        <v>-40754.952157500004</v>
      </c>
      <c r="BT30" s="260">
        <f>IF('Corporate Overhead'!BT21="","",'Corporate Overhead'!BT21)</f>
        <v>-40754.952157500004</v>
      </c>
      <c r="BU30" s="260">
        <f>IF('Corporate Overhead'!BU21="","",'Corporate Overhead'!BU21)</f>
        <v>-40754.952157500004</v>
      </c>
      <c r="BV30" s="260">
        <f>IF('Corporate Overhead'!BV21="","",'Corporate Overhead'!BV21)</f>
        <v>-40754.952157500004</v>
      </c>
      <c r="BW30" s="260">
        <f>IF('Corporate Overhead'!BW21="","",'Corporate Overhead'!BW21)</f>
        <v>-40754.952157500004</v>
      </c>
      <c r="BX30" s="260">
        <f>IF('Corporate Overhead'!BX21="","",'Corporate Overhead'!BX21)</f>
        <v>-40754.952157500004</v>
      </c>
      <c r="BY30" s="260">
        <f>IF('Corporate Overhead'!BY21="","",'Corporate Overhead'!BY21)</f>
        <v>-40754.952157500004</v>
      </c>
      <c r="BZ30" s="260">
        <f>IF('Corporate Overhead'!BZ21="","",'Corporate Overhead'!BZ21)</f>
        <v>-40754.952157500004</v>
      </c>
      <c r="CA30" s="260">
        <f>IF('Corporate Overhead'!CA21="","",'Corporate Overhead'!CA21)</f>
        <v>-42792.699765375</v>
      </c>
      <c r="CB30" s="260">
        <f>IF('Corporate Overhead'!CB21="","",'Corporate Overhead'!CB21)</f>
        <v>-42792.699765375</v>
      </c>
      <c r="CC30" s="260">
        <f>IF('Corporate Overhead'!CC21="","",'Corporate Overhead'!CC21)</f>
        <v>-42792.699765375</v>
      </c>
      <c r="CD30" s="260">
        <f>IF('Corporate Overhead'!CD21="","",'Corporate Overhead'!CD21)</f>
        <v>-42792.699765375</v>
      </c>
      <c r="CE30" s="260">
        <f>IF('Corporate Overhead'!CE21="","",'Corporate Overhead'!CE21)</f>
        <v>-42792.699765375</v>
      </c>
      <c r="CF30" s="260">
        <f>IF('Corporate Overhead'!CF21="","",'Corporate Overhead'!CF21)</f>
        <v>-42792.699765375</v>
      </c>
      <c r="CG30" s="260">
        <f>IF('Corporate Overhead'!CG21="","",'Corporate Overhead'!CG21)</f>
        <v>-42792.699765375</v>
      </c>
      <c r="CH30" s="260">
        <f>IF('Corporate Overhead'!CH21="","",'Corporate Overhead'!CH21)</f>
        <v>-42792.699765375</v>
      </c>
      <c r="CI30" s="260">
        <f>IF('Corporate Overhead'!CI21="","",'Corporate Overhead'!CI21)</f>
        <v>-42792.699765375</v>
      </c>
      <c r="CJ30" s="260">
        <f>IF('Corporate Overhead'!CJ21="","",'Corporate Overhead'!CJ21)</f>
        <v>-42792.699765375</v>
      </c>
      <c r="CK30" s="260">
        <f>IF('Corporate Overhead'!CK21="","",'Corporate Overhead'!CK21)</f>
        <v>-42792.699765375</v>
      </c>
      <c r="CL30" s="260">
        <f>IF('Corporate Overhead'!CL21="","",'Corporate Overhead'!CL21)</f>
        <v>-42792.699765375</v>
      </c>
      <c r="CM30" s="260" t="str">
        <f>IF('Corporate Overhead'!CM21="","",'Corporate Overhead'!CM21)</f>
        <v/>
      </c>
      <c r="CN30" s="260" t="str">
        <f>IF('Corporate Overhead'!CN21="","",'Corporate Overhead'!CN21)</f>
        <v/>
      </c>
      <c r="CO30" s="260">
        <f>IF('Corporate Overhead'!CO21="","",'Corporate Overhead'!CO21)</f>
        <v>-100587.6</v>
      </c>
      <c r="CP30" s="260">
        <f>IF('Corporate Overhead'!CP21="","",'Corporate Overhead'!CP21)</f>
        <v>-100587.6</v>
      </c>
      <c r="CQ30" s="260">
        <f>IF('Corporate Overhead'!CQ21="","",'Corporate Overhead'!CQ21)</f>
        <v>-100587.6</v>
      </c>
      <c r="CR30" s="260">
        <f>IF('Corporate Overhead'!CR21="","",'Corporate Overhead'!CR21)</f>
        <v>-100587.6</v>
      </c>
      <c r="CS30" s="260">
        <f>IF('Corporate Overhead'!CS21="","",'Corporate Overhead'!CS21)</f>
        <v>-105616.98</v>
      </c>
      <c r="CT30" s="260">
        <f>IF('Corporate Overhead'!CT21="","",'Corporate Overhead'!CT21)</f>
        <v>-105616.98</v>
      </c>
      <c r="CU30" s="260">
        <f>IF('Corporate Overhead'!CU21="","",'Corporate Overhead'!CU21)</f>
        <v>-105616.98</v>
      </c>
      <c r="CV30" s="260">
        <f>IF('Corporate Overhead'!CV21="","",'Corporate Overhead'!CV21)</f>
        <v>-105616.98</v>
      </c>
      <c r="CW30" s="260">
        <f>IF('Corporate Overhead'!CW21="","",'Corporate Overhead'!CW21)</f>
        <v>-110897.829</v>
      </c>
      <c r="CX30" s="260">
        <f>IF('Corporate Overhead'!CX21="","",'Corporate Overhead'!CX21)</f>
        <v>-110897.829</v>
      </c>
      <c r="CY30" s="260">
        <f>IF('Corporate Overhead'!CY21="","",'Corporate Overhead'!CY21)</f>
        <v>-110897.829</v>
      </c>
      <c r="CZ30" s="260">
        <f>IF('Corporate Overhead'!CZ21="","",'Corporate Overhead'!CZ21)</f>
        <v>-110897.829</v>
      </c>
      <c r="DA30" s="260">
        <f>IF('Corporate Overhead'!DA21="","",'Corporate Overhead'!DA21)</f>
        <v>-116442.72044999999</v>
      </c>
      <c r="DB30" s="260">
        <f>IF('Corporate Overhead'!DB21="","",'Corporate Overhead'!DB21)</f>
        <v>-116442.72044999999</v>
      </c>
      <c r="DC30" s="260">
        <f>IF('Corporate Overhead'!DC21="","",'Corporate Overhead'!DC21)</f>
        <v>-116442.72044999999</v>
      </c>
      <c r="DD30" s="260">
        <f>IF('Corporate Overhead'!DD21="","",'Corporate Overhead'!DD21)</f>
        <v>-116442.72044999999</v>
      </c>
      <c r="DE30" s="260">
        <f>IF('Corporate Overhead'!DE21="","",'Corporate Overhead'!DE21)</f>
        <v>-122264.85647249999</v>
      </c>
      <c r="DF30" s="260">
        <f>IF('Corporate Overhead'!DF21="","",'Corporate Overhead'!DF21)</f>
        <v>-122264.85647249999</v>
      </c>
      <c r="DG30" s="260">
        <f>IF('Corporate Overhead'!DG21="","",'Corporate Overhead'!DG21)</f>
        <v>-122264.85647249999</v>
      </c>
      <c r="DH30" s="260">
        <f>IF('Corporate Overhead'!DH21="","",'Corporate Overhead'!DH21)</f>
        <v>-122264.85647249999</v>
      </c>
      <c r="DI30" s="260">
        <f>IF('Corporate Overhead'!DI21="","",'Corporate Overhead'!DI21)</f>
        <v>-128378.099296125</v>
      </c>
      <c r="DJ30" s="260">
        <f>IF('Corporate Overhead'!DJ21="","",'Corporate Overhead'!DJ21)</f>
        <v>-128378.099296125</v>
      </c>
      <c r="DK30" s="260">
        <f>IF('Corporate Overhead'!DK21="","",'Corporate Overhead'!DK21)</f>
        <v>-128378.099296125</v>
      </c>
      <c r="DL30" s="260">
        <f>IF('Corporate Overhead'!DL21="","",'Corporate Overhead'!DL21)</f>
        <v>-128378.099296125</v>
      </c>
    </row>
    <row r="31" spans="1:116" x14ac:dyDescent="0.4">
      <c r="C31" t="s">
        <v>227</v>
      </c>
      <c r="G31" s="322" t="str">
        <f>'Corporate Overhead'!G22</f>
        <v>G&amp;A</v>
      </c>
      <c r="H31" s="12"/>
      <c r="I31" s="12"/>
      <c r="J31" s="61"/>
      <c r="K31" s="53">
        <f t="shared" si="36"/>
        <v>-4000.0000000000005</v>
      </c>
      <c r="L31" s="53">
        <f t="shared" si="36"/>
        <v>-4000.0000000000005</v>
      </c>
      <c r="M31" s="53">
        <f t="shared" si="36"/>
        <v>-4000.0000000000005</v>
      </c>
      <c r="N31" s="53">
        <f t="shared" si="36"/>
        <v>-4000.0000000000005</v>
      </c>
      <c r="O31" s="53">
        <f t="shared" si="36"/>
        <v>-4000.0000000000005</v>
      </c>
      <c r="P31" s="53">
        <f t="shared" si="36"/>
        <v>-4000.0000000000005</v>
      </c>
      <c r="Q31" s="53" t="str">
        <f>IF('Corporate Overhead'!Q22="","",'Corporate Overhead'!Q22)</f>
        <v/>
      </c>
      <c r="R31"/>
      <c r="S31" s="260">
        <f>IF('Corporate Overhead'!S22="","",'Corporate Overhead'!S22)</f>
        <v>-333.33333333333331</v>
      </c>
      <c r="T31" s="260">
        <f>IF('Corporate Overhead'!T22="","",'Corporate Overhead'!T22)</f>
        <v>-333.33333333333331</v>
      </c>
      <c r="U31" s="260">
        <f>IF('Corporate Overhead'!U22="","",'Corporate Overhead'!U22)</f>
        <v>-333.33333333333331</v>
      </c>
      <c r="V31" s="260">
        <f>IF('Corporate Overhead'!V22="","",'Corporate Overhead'!V22)</f>
        <v>-333.33333333333331</v>
      </c>
      <c r="W31" s="260">
        <f>IF('Corporate Overhead'!W22="","",'Corporate Overhead'!W22)</f>
        <v>-333.33333333333331</v>
      </c>
      <c r="X31" s="260">
        <f>IF('Corporate Overhead'!X22="","",'Corporate Overhead'!X22)</f>
        <v>-333.33333333333331</v>
      </c>
      <c r="Y31" s="260">
        <f>IF('Corporate Overhead'!Y22="","",'Corporate Overhead'!Y22)</f>
        <v>-333.33333333333331</v>
      </c>
      <c r="Z31" s="260">
        <f>IF('Corporate Overhead'!Z22="","",'Corporate Overhead'!Z22)</f>
        <v>-333.33333333333331</v>
      </c>
      <c r="AA31" s="260">
        <f>IF('Corporate Overhead'!AA22="","",'Corporate Overhead'!AA22)</f>
        <v>-333.33333333333331</v>
      </c>
      <c r="AB31" s="260">
        <f>IF('Corporate Overhead'!AB22="","",'Corporate Overhead'!AB22)</f>
        <v>-333.33333333333331</v>
      </c>
      <c r="AC31" s="260">
        <f>IF('Corporate Overhead'!AC22="","",'Corporate Overhead'!AC22)</f>
        <v>-333.33333333333331</v>
      </c>
      <c r="AD31" s="260">
        <f>IF('Corporate Overhead'!AD22="","",'Corporate Overhead'!AD22)</f>
        <v>-333.33333333333331</v>
      </c>
      <c r="AE31" s="260">
        <f>IF('Corporate Overhead'!AE22="","",'Corporate Overhead'!AE22)</f>
        <v>-333.33333333333331</v>
      </c>
      <c r="AF31" s="260">
        <f>IF('Corporate Overhead'!AF22="","",'Corporate Overhead'!AF22)</f>
        <v>-333.33333333333331</v>
      </c>
      <c r="AG31" s="260">
        <f>IF('Corporate Overhead'!AG22="","",'Corporate Overhead'!AG22)</f>
        <v>-333.33333333333331</v>
      </c>
      <c r="AH31" s="260">
        <f>IF('Corporate Overhead'!AH22="","",'Corporate Overhead'!AH22)</f>
        <v>-333.33333333333331</v>
      </c>
      <c r="AI31" s="260">
        <f>IF('Corporate Overhead'!AI22="","",'Corporate Overhead'!AI22)</f>
        <v>-333.33333333333331</v>
      </c>
      <c r="AJ31" s="260">
        <f>IF('Corporate Overhead'!AJ22="","",'Corporate Overhead'!AJ22)</f>
        <v>-333.33333333333331</v>
      </c>
      <c r="AK31" s="260">
        <f>IF('Corporate Overhead'!AK22="","",'Corporate Overhead'!AK22)</f>
        <v>-333.33333333333331</v>
      </c>
      <c r="AL31" s="260">
        <f>IF('Corporate Overhead'!AL22="","",'Corporate Overhead'!AL22)</f>
        <v>-333.33333333333331</v>
      </c>
      <c r="AM31" s="260">
        <f>IF('Corporate Overhead'!AM22="","",'Corporate Overhead'!AM22)</f>
        <v>-333.33333333333331</v>
      </c>
      <c r="AN31" s="260">
        <f>IF('Corporate Overhead'!AN22="","",'Corporate Overhead'!AN22)</f>
        <v>-333.33333333333331</v>
      </c>
      <c r="AO31" s="260">
        <f>IF('Corporate Overhead'!AO22="","",'Corporate Overhead'!AO22)</f>
        <v>-333.33333333333331</v>
      </c>
      <c r="AP31" s="260">
        <f>IF('Corporate Overhead'!AP22="","",'Corporate Overhead'!AP22)</f>
        <v>-333.33333333333331</v>
      </c>
      <c r="AQ31" s="260">
        <f>IF('Corporate Overhead'!AQ22="","",'Corporate Overhead'!AQ22)</f>
        <v>-333.33333333333331</v>
      </c>
      <c r="AR31" s="260">
        <f>IF('Corporate Overhead'!AR22="","",'Corporate Overhead'!AR22)</f>
        <v>-333.33333333333331</v>
      </c>
      <c r="AS31" s="260">
        <f>IF('Corporate Overhead'!AS22="","",'Corporate Overhead'!AS22)</f>
        <v>-333.33333333333331</v>
      </c>
      <c r="AT31" s="260">
        <f>IF('Corporate Overhead'!AT22="","",'Corporate Overhead'!AT22)</f>
        <v>-333.33333333333331</v>
      </c>
      <c r="AU31" s="260">
        <f>IF('Corporate Overhead'!AU22="","",'Corporate Overhead'!AU22)</f>
        <v>-333.33333333333331</v>
      </c>
      <c r="AV31" s="260">
        <f>IF('Corporate Overhead'!AV22="","",'Corporate Overhead'!AV22)</f>
        <v>-333.33333333333331</v>
      </c>
      <c r="AW31" s="260">
        <f>IF('Corporate Overhead'!AW22="","",'Corporate Overhead'!AW22)</f>
        <v>-333.33333333333331</v>
      </c>
      <c r="AX31" s="260">
        <f>IF('Corporate Overhead'!AX22="","",'Corporate Overhead'!AX22)</f>
        <v>-333.33333333333331</v>
      </c>
      <c r="AY31" s="260">
        <f>IF('Corporate Overhead'!AY22="","",'Corporate Overhead'!AY22)</f>
        <v>-333.33333333333331</v>
      </c>
      <c r="AZ31" s="260">
        <f>IF('Corporate Overhead'!AZ22="","",'Corporate Overhead'!AZ22)</f>
        <v>-333.33333333333331</v>
      </c>
      <c r="BA31" s="260">
        <f>IF('Corporate Overhead'!BA22="","",'Corporate Overhead'!BA22)</f>
        <v>-333.33333333333331</v>
      </c>
      <c r="BB31" s="260">
        <f>IF('Corporate Overhead'!BB22="","",'Corporate Overhead'!BB22)</f>
        <v>-333.33333333333331</v>
      </c>
      <c r="BC31" s="260">
        <f>IF('Corporate Overhead'!BC22="","",'Corporate Overhead'!BC22)</f>
        <v>-333.33333333333331</v>
      </c>
      <c r="BD31" s="260">
        <f>IF('Corporate Overhead'!BD22="","",'Corporate Overhead'!BD22)</f>
        <v>-333.33333333333331</v>
      </c>
      <c r="BE31" s="260">
        <f>IF('Corporate Overhead'!BE22="","",'Corporate Overhead'!BE22)</f>
        <v>-333.33333333333331</v>
      </c>
      <c r="BF31" s="260">
        <f>IF('Corporate Overhead'!BF22="","",'Corporate Overhead'!BF22)</f>
        <v>-333.33333333333331</v>
      </c>
      <c r="BG31" s="260">
        <f>IF('Corporate Overhead'!BG22="","",'Corporate Overhead'!BG22)</f>
        <v>-333.33333333333331</v>
      </c>
      <c r="BH31" s="260">
        <f>IF('Corporate Overhead'!BH22="","",'Corporate Overhead'!BH22)</f>
        <v>-333.33333333333331</v>
      </c>
      <c r="BI31" s="260">
        <f>IF('Corporate Overhead'!BI22="","",'Corporate Overhead'!BI22)</f>
        <v>-333.33333333333331</v>
      </c>
      <c r="BJ31" s="260">
        <f>IF('Corporate Overhead'!BJ22="","",'Corporate Overhead'!BJ22)</f>
        <v>-333.33333333333331</v>
      </c>
      <c r="BK31" s="260">
        <f>IF('Corporate Overhead'!BK22="","",'Corporate Overhead'!BK22)</f>
        <v>-333.33333333333331</v>
      </c>
      <c r="BL31" s="260">
        <f>IF('Corporate Overhead'!BL22="","",'Corporate Overhead'!BL22)</f>
        <v>-333.33333333333331</v>
      </c>
      <c r="BM31" s="260">
        <f>IF('Corporate Overhead'!BM22="","",'Corporate Overhead'!BM22)</f>
        <v>-333.33333333333331</v>
      </c>
      <c r="BN31" s="260">
        <f>IF('Corporate Overhead'!BN22="","",'Corporate Overhead'!BN22)</f>
        <v>-333.33333333333331</v>
      </c>
      <c r="BO31" s="260">
        <f>IF('Corporate Overhead'!BO22="","",'Corporate Overhead'!BO22)</f>
        <v>-333.33333333333331</v>
      </c>
      <c r="BP31" s="260">
        <f>IF('Corporate Overhead'!BP22="","",'Corporate Overhead'!BP22)</f>
        <v>-333.33333333333331</v>
      </c>
      <c r="BQ31" s="260">
        <f>IF('Corporate Overhead'!BQ22="","",'Corporate Overhead'!BQ22)</f>
        <v>-333.33333333333331</v>
      </c>
      <c r="BR31" s="260">
        <f>IF('Corporate Overhead'!BR22="","",'Corporate Overhead'!BR22)</f>
        <v>-333.33333333333331</v>
      </c>
      <c r="BS31" s="260">
        <f>IF('Corporate Overhead'!BS22="","",'Corporate Overhead'!BS22)</f>
        <v>-333.33333333333331</v>
      </c>
      <c r="BT31" s="260">
        <f>IF('Corporate Overhead'!BT22="","",'Corporate Overhead'!BT22)</f>
        <v>-333.33333333333331</v>
      </c>
      <c r="BU31" s="260">
        <f>IF('Corporate Overhead'!BU22="","",'Corporate Overhead'!BU22)</f>
        <v>-333.33333333333331</v>
      </c>
      <c r="BV31" s="260">
        <f>IF('Corporate Overhead'!BV22="","",'Corporate Overhead'!BV22)</f>
        <v>-333.33333333333331</v>
      </c>
      <c r="BW31" s="260">
        <f>IF('Corporate Overhead'!BW22="","",'Corporate Overhead'!BW22)</f>
        <v>-333.33333333333331</v>
      </c>
      <c r="BX31" s="260">
        <f>IF('Corporate Overhead'!BX22="","",'Corporate Overhead'!BX22)</f>
        <v>-333.33333333333331</v>
      </c>
      <c r="BY31" s="260">
        <f>IF('Corporate Overhead'!BY22="","",'Corporate Overhead'!BY22)</f>
        <v>-333.33333333333331</v>
      </c>
      <c r="BZ31" s="260">
        <f>IF('Corporate Overhead'!BZ22="","",'Corporate Overhead'!BZ22)</f>
        <v>-333.33333333333331</v>
      </c>
      <c r="CA31" s="260">
        <f>IF('Corporate Overhead'!CA22="","",'Corporate Overhead'!CA22)</f>
        <v>-333.33333333333331</v>
      </c>
      <c r="CB31" s="260">
        <f>IF('Corporate Overhead'!CB22="","",'Corporate Overhead'!CB22)</f>
        <v>-333.33333333333331</v>
      </c>
      <c r="CC31" s="260">
        <f>IF('Corporate Overhead'!CC22="","",'Corporate Overhead'!CC22)</f>
        <v>-333.33333333333331</v>
      </c>
      <c r="CD31" s="260">
        <f>IF('Corporate Overhead'!CD22="","",'Corporate Overhead'!CD22)</f>
        <v>-333.33333333333331</v>
      </c>
      <c r="CE31" s="260">
        <f>IF('Corporate Overhead'!CE22="","",'Corporate Overhead'!CE22)</f>
        <v>-333.33333333333331</v>
      </c>
      <c r="CF31" s="260">
        <f>IF('Corporate Overhead'!CF22="","",'Corporate Overhead'!CF22)</f>
        <v>-333.33333333333331</v>
      </c>
      <c r="CG31" s="260">
        <f>IF('Corporate Overhead'!CG22="","",'Corporate Overhead'!CG22)</f>
        <v>-333.33333333333331</v>
      </c>
      <c r="CH31" s="260">
        <f>IF('Corporate Overhead'!CH22="","",'Corporate Overhead'!CH22)</f>
        <v>-333.33333333333331</v>
      </c>
      <c r="CI31" s="260">
        <f>IF('Corporate Overhead'!CI22="","",'Corporate Overhead'!CI22)</f>
        <v>-333.33333333333331</v>
      </c>
      <c r="CJ31" s="260">
        <f>IF('Corporate Overhead'!CJ22="","",'Corporate Overhead'!CJ22)</f>
        <v>-333.33333333333331</v>
      </c>
      <c r="CK31" s="260">
        <f>IF('Corporate Overhead'!CK22="","",'Corporate Overhead'!CK22)</f>
        <v>-333.33333333333331</v>
      </c>
      <c r="CL31" s="260">
        <f>IF('Corporate Overhead'!CL22="","",'Corporate Overhead'!CL22)</f>
        <v>-333.33333333333331</v>
      </c>
      <c r="CM31" s="260" t="str">
        <f>IF('Corporate Overhead'!CM22="","",'Corporate Overhead'!CM22)</f>
        <v/>
      </c>
      <c r="CN31" s="260" t="str">
        <f>IF('Corporate Overhead'!CN22="","",'Corporate Overhead'!CN22)</f>
        <v/>
      </c>
      <c r="CO31" s="260" t="e">
        <f>IF('Corporate Overhead'!CO22="","",'Corporate Overhead'!CO22)</f>
        <v>#N/A</v>
      </c>
      <c r="CP31" s="260" t="e">
        <f>IF('Corporate Overhead'!CP22="","",'Corporate Overhead'!CP22)</f>
        <v>#N/A</v>
      </c>
      <c r="CQ31" s="260" t="e">
        <f>IF('Corporate Overhead'!CQ22="","",'Corporate Overhead'!CQ22)</f>
        <v>#N/A</v>
      </c>
      <c r="CR31" s="260" t="e">
        <f>IF('Corporate Overhead'!CR22="","",'Corporate Overhead'!CR22)</f>
        <v>#N/A</v>
      </c>
      <c r="CS31" s="260" t="e">
        <f>IF('Corporate Overhead'!CS22="","",'Corporate Overhead'!CS22)</f>
        <v>#N/A</v>
      </c>
      <c r="CT31" s="260" t="e">
        <f>IF('Corporate Overhead'!CT22="","",'Corporate Overhead'!CT22)</f>
        <v>#N/A</v>
      </c>
      <c r="CU31" s="260" t="e">
        <f>IF('Corporate Overhead'!CU22="","",'Corporate Overhead'!CU22)</f>
        <v>#N/A</v>
      </c>
      <c r="CV31" s="260" t="e">
        <f>IF('Corporate Overhead'!CV22="","",'Corporate Overhead'!CV22)</f>
        <v>#N/A</v>
      </c>
      <c r="CW31" s="260" t="e">
        <f>IF('Corporate Overhead'!CW22="","",'Corporate Overhead'!CW22)</f>
        <v>#N/A</v>
      </c>
      <c r="CX31" s="260" t="e">
        <f>IF('Corporate Overhead'!CX22="","",'Corporate Overhead'!CX22)</f>
        <v>#N/A</v>
      </c>
      <c r="CY31" s="260" t="e">
        <f>IF('Corporate Overhead'!CY22="","",'Corporate Overhead'!CY22)</f>
        <v>#N/A</v>
      </c>
      <c r="CZ31" s="260" t="e">
        <f>IF('Corporate Overhead'!CZ22="","",'Corporate Overhead'!CZ22)</f>
        <v>#N/A</v>
      </c>
      <c r="DA31" s="260" t="e">
        <f>IF('Corporate Overhead'!DA22="","",'Corporate Overhead'!DA22)</f>
        <v>#N/A</v>
      </c>
      <c r="DB31" s="260" t="e">
        <f>IF('Corporate Overhead'!DB22="","",'Corporate Overhead'!DB22)</f>
        <v>#N/A</v>
      </c>
      <c r="DC31" s="260" t="e">
        <f>IF('Corporate Overhead'!DC22="","",'Corporate Overhead'!DC22)</f>
        <v>#N/A</v>
      </c>
      <c r="DD31" s="260" t="e">
        <f>IF('Corporate Overhead'!DD22="","",'Corporate Overhead'!DD22)</f>
        <v>#N/A</v>
      </c>
      <c r="DE31" s="260" t="e">
        <f>IF('Corporate Overhead'!DE22="","",'Corporate Overhead'!DE22)</f>
        <v>#N/A</v>
      </c>
      <c r="DF31" s="260" t="e">
        <f>IF('Corporate Overhead'!DF22="","",'Corporate Overhead'!DF22)</f>
        <v>#N/A</v>
      </c>
      <c r="DG31" s="260" t="e">
        <f>IF('Corporate Overhead'!DG22="","",'Corporate Overhead'!DG22)</f>
        <v>#N/A</v>
      </c>
      <c r="DH31" s="260" t="e">
        <f>IF('Corporate Overhead'!DH22="","",'Corporate Overhead'!DH22)</f>
        <v>#N/A</v>
      </c>
      <c r="DI31" s="260" t="e">
        <f>IF('Corporate Overhead'!DI22="","",'Corporate Overhead'!DI22)</f>
        <v>#N/A</v>
      </c>
      <c r="DJ31" s="260" t="e">
        <f>IF('Corporate Overhead'!DJ22="","",'Corporate Overhead'!DJ22)</f>
        <v>#N/A</v>
      </c>
      <c r="DK31" s="260" t="e">
        <f>IF('Corporate Overhead'!DK22="","",'Corporate Overhead'!DK22)</f>
        <v>#N/A</v>
      </c>
      <c r="DL31" s="260" t="e">
        <f>IF('Corporate Overhead'!DL22="","",'Corporate Overhead'!DL22)</f>
        <v>#N/A</v>
      </c>
    </row>
    <row r="32" spans="1:116" x14ac:dyDescent="0.4">
      <c r="C32" t="s">
        <v>227</v>
      </c>
      <c r="G32" s="322" t="str">
        <f>'Corporate Overhead'!G23</f>
        <v>S&amp;M</v>
      </c>
      <c r="H32" s="12"/>
      <c r="I32" s="12"/>
      <c r="J32" s="61"/>
      <c r="K32" s="53">
        <f t="shared" si="36"/>
        <v>0</v>
      </c>
      <c r="L32" s="53">
        <f t="shared" si="36"/>
        <v>0</v>
      </c>
      <c r="M32" s="53">
        <f t="shared" si="36"/>
        <v>0</v>
      </c>
      <c r="N32" s="53">
        <f t="shared" si="36"/>
        <v>0</v>
      </c>
      <c r="O32" s="53">
        <f t="shared" si="36"/>
        <v>0</v>
      </c>
      <c r="P32" s="53">
        <f t="shared" si="36"/>
        <v>0</v>
      </c>
      <c r="Q32" s="53" t="str">
        <f>IF('Corporate Overhead'!Q23="","",'Corporate Overhead'!Q23)</f>
        <v/>
      </c>
      <c r="R32"/>
      <c r="S32" s="260">
        <f>IF('Corporate Overhead'!S23="","",'Corporate Overhead'!S23)</f>
        <v>0</v>
      </c>
      <c r="T32" s="260">
        <f>IF('Corporate Overhead'!T23="","",'Corporate Overhead'!T23)</f>
        <v>0</v>
      </c>
      <c r="U32" s="260">
        <f>IF('Corporate Overhead'!U23="","",'Corporate Overhead'!U23)</f>
        <v>0</v>
      </c>
      <c r="V32" s="260">
        <f>IF('Corporate Overhead'!V23="","",'Corporate Overhead'!V23)</f>
        <v>0</v>
      </c>
      <c r="W32" s="260">
        <f>IF('Corporate Overhead'!W23="","",'Corporate Overhead'!W23)</f>
        <v>0</v>
      </c>
      <c r="X32" s="260">
        <f>IF('Corporate Overhead'!X23="","",'Corporate Overhead'!X23)</f>
        <v>0</v>
      </c>
      <c r="Y32" s="260">
        <f>IF('Corporate Overhead'!Y23="","",'Corporate Overhead'!Y23)</f>
        <v>0</v>
      </c>
      <c r="Z32" s="260">
        <f>IF('Corporate Overhead'!Z23="","",'Corporate Overhead'!Z23)</f>
        <v>0</v>
      </c>
      <c r="AA32" s="260">
        <f>IF('Corporate Overhead'!AA23="","",'Corporate Overhead'!AA23)</f>
        <v>0</v>
      </c>
      <c r="AB32" s="260">
        <f>IF('Corporate Overhead'!AB23="","",'Corporate Overhead'!AB23)</f>
        <v>0</v>
      </c>
      <c r="AC32" s="260">
        <f>IF('Corporate Overhead'!AC23="","",'Corporate Overhead'!AC23)</f>
        <v>0</v>
      </c>
      <c r="AD32" s="260">
        <f>IF('Corporate Overhead'!AD23="","",'Corporate Overhead'!AD23)</f>
        <v>0</v>
      </c>
      <c r="AE32" s="260">
        <f>IF('Corporate Overhead'!AE23="","",'Corporate Overhead'!AE23)</f>
        <v>0</v>
      </c>
      <c r="AF32" s="260">
        <f>IF('Corporate Overhead'!AF23="","",'Corporate Overhead'!AF23)</f>
        <v>0</v>
      </c>
      <c r="AG32" s="260">
        <f>IF('Corporate Overhead'!AG23="","",'Corporate Overhead'!AG23)</f>
        <v>0</v>
      </c>
      <c r="AH32" s="260">
        <f>IF('Corporate Overhead'!AH23="","",'Corporate Overhead'!AH23)</f>
        <v>0</v>
      </c>
      <c r="AI32" s="260">
        <f>IF('Corporate Overhead'!AI23="","",'Corporate Overhead'!AI23)</f>
        <v>0</v>
      </c>
      <c r="AJ32" s="260">
        <f>IF('Corporate Overhead'!AJ23="","",'Corporate Overhead'!AJ23)</f>
        <v>0</v>
      </c>
      <c r="AK32" s="260">
        <f>IF('Corporate Overhead'!AK23="","",'Corporate Overhead'!AK23)</f>
        <v>0</v>
      </c>
      <c r="AL32" s="260">
        <f>IF('Corporate Overhead'!AL23="","",'Corporate Overhead'!AL23)</f>
        <v>0</v>
      </c>
      <c r="AM32" s="260">
        <f>IF('Corporate Overhead'!AM23="","",'Corporate Overhead'!AM23)</f>
        <v>0</v>
      </c>
      <c r="AN32" s="260">
        <f>IF('Corporate Overhead'!AN23="","",'Corporate Overhead'!AN23)</f>
        <v>0</v>
      </c>
      <c r="AO32" s="260">
        <f>IF('Corporate Overhead'!AO23="","",'Corporate Overhead'!AO23)</f>
        <v>0</v>
      </c>
      <c r="AP32" s="260">
        <f>IF('Corporate Overhead'!AP23="","",'Corporate Overhead'!AP23)</f>
        <v>0</v>
      </c>
      <c r="AQ32" s="260">
        <f>IF('Corporate Overhead'!AQ23="","",'Corporate Overhead'!AQ23)</f>
        <v>0</v>
      </c>
      <c r="AR32" s="260">
        <f>IF('Corporate Overhead'!AR23="","",'Corporate Overhead'!AR23)</f>
        <v>0</v>
      </c>
      <c r="AS32" s="260">
        <f>IF('Corporate Overhead'!AS23="","",'Corporate Overhead'!AS23)</f>
        <v>0</v>
      </c>
      <c r="AT32" s="260">
        <f>IF('Corporate Overhead'!AT23="","",'Corporate Overhead'!AT23)</f>
        <v>0</v>
      </c>
      <c r="AU32" s="260">
        <f>IF('Corporate Overhead'!AU23="","",'Corporate Overhead'!AU23)</f>
        <v>0</v>
      </c>
      <c r="AV32" s="260">
        <f>IF('Corporate Overhead'!AV23="","",'Corporate Overhead'!AV23)</f>
        <v>0</v>
      </c>
      <c r="AW32" s="260">
        <f>IF('Corporate Overhead'!AW23="","",'Corporate Overhead'!AW23)</f>
        <v>0</v>
      </c>
      <c r="AX32" s="260">
        <f>IF('Corporate Overhead'!AX23="","",'Corporate Overhead'!AX23)</f>
        <v>0</v>
      </c>
      <c r="AY32" s="260">
        <f>IF('Corporate Overhead'!AY23="","",'Corporate Overhead'!AY23)</f>
        <v>0</v>
      </c>
      <c r="AZ32" s="260">
        <f>IF('Corporate Overhead'!AZ23="","",'Corporate Overhead'!AZ23)</f>
        <v>0</v>
      </c>
      <c r="BA32" s="260">
        <f>IF('Corporate Overhead'!BA23="","",'Corporate Overhead'!BA23)</f>
        <v>0</v>
      </c>
      <c r="BB32" s="260">
        <f>IF('Corporate Overhead'!BB23="","",'Corporate Overhead'!BB23)</f>
        <v>0</v>
      </c>
      <c r="BC32" s="260">
        <f>IF('Corporate Overhead'!BC23="","",'Corporate Overhead'!BC23)</f>
        <v>0</v>
      </c>
      <c r="BD32" s="260">
        <f>IF('Corporate Overhead'!BD23="","",'Corporate Overhead'!BD23)</f>
        <v>0</v>
      </c>
      <c r="BE32" s="260">
        <f>IF('Corporate Overhead'!BE23="","",'Corporate Overhead'!BE23)</f>
        <v>0</v>
      </c>
      <c r="BF32" s="260">
        <f>IF('Corporate Overhead'!BF23="","",'Corporate Overhead'!BF23)</f>
        <v>0</v>
      </c>
      <c r="BG32" s="260">
        <f>IF('Corporate Overhead'!BG23="","",'Corporate Overhead'!BG23)</f>
        <v>0</v>
      </c>
      <c r="BH32" s="260">
        <f>IF('Corporate Overhead'!BH23="","",'Corporate Overhead'!BH23)</f>
        <v>0</v>
      </c>
      <c r="BI32" s="260">
        <f>IF('Corporate Overhead'!BI23="","",'Corporate Overhead'!BI23)</f>
        <v>0</v>
      </c>
      <c r="BJ32" s="260">
        <f>IF('Corporate Overhead'!BJ23="","",'Corporate Overhead'!BJ23)</f>
        <v>0</v>
      </c>
      <c r="BK32" s="260">
        <f>IF('Corporate Overhead'!BK23="","",'Corporate Overhead'!BK23)</f>
        <v>0</v>
      </c>
      <c r="BL32" s="260">
        <f>IF('Corporate Overhead'!BL23="","",'Corporate Overhead'!BL23)</f>
        <v>0</v>
      </c>
      <c r="BM32" s="260">
        <f>IF('Corporate Overhead'!BM23="","",'Corporate Overhead'!BM23)</f>
        <v>0</v>
      </c>
      <c r="BN32" s="260">
        <f>IF('Corporate Overhead'!BN23="","",'Corporate Overhead'!BN23)</f>
        <v>0</v>
      </c>
      <c r="BO32" s="260">
        <f>IF('Corporate Overhead'!BO23="","",'Corporate Overhead'!BO23)</f>
        <v>0</v>
      </c>
      <c r="BP32" s="260">
        <f>IF('Corporate Overhead'!BP23="","",'Corporate Overhead'!BP23)</f>
        <v>0</v>
      </c>
      <c r="BQ32" s="260">
        <f>IF('Corporate Overhead'!BQ23="","",'Corporate Overhead'!BQ23)</f>
        <v>0</v>
      </c>
      <c r="BR32" s="260">
        <f>IF('Corporate Overhead'!BR23="","",'Corporate Overhead'!BR23)</f>
        <v>0</v>
      </c>
      <c r="BS32" s="260">
        <f>IF('Corporate Overhead'!BS23="","",'Corporate Overhead'!BS23)</f>
        <v>0</v>
      </c>
      <c r="BT32" s="260">
        <f>IF('Corporate Overhead'!BT23="","",'Corporate Overhead'!BT23)</f>
        <v>0</v>
      </c>
      <c r="BU32" s="260">
        <f>IF('Corporate Overhead'!BU23="","",'Corporate Overhead'!BU23)</f>
        <v>0</v>
      </c>
      <c r="BV32" s="260">
        <f>IF('Corporate Overhead'!BV23="","",'Corporate Overhead'!BV23)</f>
        <v>0</v>
      </c>
      <c r="BW32" s="260">
        <f>IF('Corporate Overhead'!BW23="","",'Corporate Overhead'!BW23)</f>
        <v>0</v>
      </c>
      <c r="BX32" s="260">
        <f>IF('Corporate Overhead'!BX23="","",'Corporate Overhead'!BX23)</f>
        <v>0</v>
      </c>
      <c r="BY32" s="260">
        <f>IF('Corporate Overhead'!BY23="","",'Corporate Overhead'!BY23)</f>
        <v>0</v>
      </c>
      <c r="BZ32" s="260">
        <f>IF('Corporate Overhead'!BZ23="","",'Corporate Overhead'!BZ23)</f>
        <v>0</v>
      </c>
      <c r="CA32" s="260">
        <f>IF('Corporate Overhead'!CA23="","",'Corporate Overhead'!CA23)</f>
        <v>0</v>
      </c>
      <c r="CB32" s="260">
        <f>IF('Corporate Overhead'!CB23="","",'Corporate Overhead'!CB23)</f>
        <v>0</v>
      </c>
      <c r="CC32" s="260">
        <f>IF('Corporate Overhead'!CC23="","",'Corporate Overhead'!CC23)</f>
        <v>0</v>
      </c>
      <c r="CD32" s="260">
        <f>IF('Corporate Overhead'!CD23="","",'Corporate Overhead'!CD23)</f>
        <v>0</v>
      </c>
      <c r="CE32" s="260">
        <f>IF('Corporate Overhead'!CE23="","",'Corporate Overhead'!CE23)</f>
        <v>0</v>
      </c>
      <c r="CF32" s="260">
        <f>IF('Corporate Overhead'!CF23="","",'Corporate Overhead'!CF23)</f>
        <v>0</v>
      </c>
      <c r="CG32" s="260">
        <f>IF('Corporate Overhead'!CG23="","",'Corporate Overhead'!CG23)</f>
        <v>0</v>
      </c>
      <c r="CH32" s="260">
        <f>IF('Corporate Overhead'!CH23="","",'Corporate Overhead'!CH23)</f>
        <v>0</v>
      </c>
      <c r="CI32" s="260">
        <f>IF('Corporate Overhead'!CI23="","",'Corporate Overhead'!CI23)</f>
        <v>0</v>
      </c>
      <c r="CJ32" s="260">
        <f>IF('Corporate Overhead'!CJ23="","",'Corporate Overhead'!CJ23)</f>
        <v>0</v>
      </c>
      <c r="CK32" s="260">
        <f>IF('Corporate Overhead'!CK23="","",'Corporate Overhead'!CK23)</f>
        <v>0</v>
      </c>
      <c r="CL32" s="260">
        <f>IF('Corporate Overhead'!CL23="","",'Corporate Overhead'!CL23)</f>
        <v>0</v>
      </c>
      <c r="CM32" s="260" t="str">
        <f>IF('Corporate Overhead'!CM23="","",'Corporate Overhead'!CM23)</f>
        <v/>
      </c>
      <c r="CN32" s="260" t="str">
        <f>IF('Corporate Overhead'!CN23="","",'Corporate Overhead'!CN23)</f>
        <v/>
      </c>
      <c r="CO32" s="260" t="e">
        <f>IF('Corporate Overhead'!CO23="","",'Corporate Overhead'!CO23)</f>
        <v>#N/A</v>
      </c>
      <c r="CP32" s="260" t="e">
        <f>IF('Corporate Overhead'!CP23="","",'Corporate Overhead'!CP23)</f>
        <v>#N/A</v>
      </c>
      <c r="CQ32" s="260" t="e">
        <f>IF('Corporate Overhead'!CQ23="","",'Corporate Overhead'!CQ23)</f>
        <v>#N/A</v>
      </c>
      <c r="CR32" s="260" t="e">
        <f>IF('Corporate Overhead'!CR23="","",'Corporate Overhead'!CR23)</f>
        <v>#N/A</v>
      </c>
      <c r="CS32" s="260" t="e">
        <f>IF('Corporate Overhead'!CS23="","",'Corporate Overhead'!CS23)</f>
        <v>#N/A</v>
      </c>
      <c r="CT32" s="260" t="e">
        <f>IF('Corporate Overhead'!CT23="","",'Corporate Overhead'!CT23)</f>
        <v>#N/A</v>
      </c>
      <c r="CU32" s="260" t="e">
        <f>IF('Corporate Overhead'!CU23="","",'Corporate Overhead'!CU23)</f>
        <v>#N/A</v>
      </c>
      <c r="CV32" s="260" t="e">
        <f>IF('Corporate Overhead'!CV23="","",'Corporate Overhead'!CV23)</f>
        <v>#N/A</v>
      </c>
      <c r="CW32" s="260" t="e">
        <f>IF('Corporate Overhead'!CW23="","",'Corporate Overhead'!CW23)</f>
        <v>#N/A</v>
      </c>
      <c r="CX32" s="260" t="e">
        <f>IF('Corporate Overhead'!CX23="","",'Corporate Overhead'!CX23)</f>
        <v>#N/A</v>
      </c>
      <c r="CY32" s="260" t="e">
        <f>IF('Corporate Overhead'!CY23="","",'Corporate Overhead'!CY23)</f>
        <v>#N/A</v>
      </c>
      <c r="CZ32" s="260" t="e">
        <f>IF('Corporate Overhead'!CZ23="","",'Corporate Overhead'!CZ23)</f>
        <v>#N/A</v>
      </c>
      <c r="DA32" s="260" t="e">
        <f>IF('Corporate Overhead'!DA23="","",'Corporate Overhead'!DA23)</f>
        <v>#N/A</v>
      </c>
      <c r="DB32" s="260" t="e">
        <f>IF('Corporate Overhead'!DB23="","",'Corporate Overhead'!DB23)</f>
        <v>#N/A</v>
      </c>
      <c r="DC32" s="260" t="e">
        <f>IF('Corporate Overhead'!DC23="","",'Corporate Overhead'!DC23)</f>
        <v>#N/A</v>
      </c>
      <c r="DD32" s="260" t="e">
        <f>IF('Corporate Overhead'!DD23="","",'Corporate Overhead'!DD23)</f>
        <v>#N/A</v>
      </c>
      <c r="DE32" s="260" t="e">
        <f>IF('Corporate Overhead'!DE23="","",'Corporate Overhead'!DE23)</f>
        <v>#N/A</v>
      </c>
      <c r="DF32" s="260" t="e">
        <f>IF('Corporate Overhead'!DF23="","",'Corporate Overhead'!DF23)</f>
        <v>#N/A</v>
      </c>
      <c r="DG32" s="260" t="e">
        <f>IF('Corporate Overhead'!DG23="","",'Corporate Overhead'!DG23)</f>
        <v>#N/A</v>
      </c>
      <c r="DH32" s="260" t="e">
        <f>IF('Corporate Overhead'!DH23="","",'Corporate Overhead'!DH23)</f>
        <v>#N/A</v>
      </c>
      <c r="DI32" s="260" t="e">
        <f>IF('Corporate Overhead'!DI23="","",'Corporate Overhead'!DI23)</f>
        <v>#N/A</v>
      </c>
      <c r="DJ32" s="260" t="e">
        <f>IF('Corporate Overhead'!DJ23="","",'Corporate Overhead'!DJ23)</f>
        <v>#N/A</v>
      </c>
      <c r="DK32" s="260" t="e">
        <f>IF('Corporate Overhead'!DK23="","",'Corporate Overhead'!DK23)</f>
        <v>#N/A</v>
      </c>
      <c r="DL32" s="260" t="e">
        <f>IF('Corporate Overhead'!DL23="","",'Corporate Overhead'!DL23)</f>
        <v>#N/A</v>
      </c>
    </row>
    <row r="33" spans="1:116" x14ac:dyDescent="0.4">
      <c r="C33" t="s">
        <v>227</v>
      </c>
      <c r="G33" s="322" t="str">
        <f>'Corporate Overhead'!G24</f>
        <v>R&amp;D</v>
      </c>
      <c r="H33" s="12"/>
      <c r="I33" s="12"/>
      <c r="J33" s="61"/>
      <c r="K33" s="53">
        <f t="shared" si="36"/>
        <v>0</v>
      </c>
      <c r="L33" s="53">
        <f t="shared" si="36"/>
        <v>0</v>
      </c>
      <c r="M33" s="53">
        <f t="shared" si="36"/>
        <v>0</v>
      </c>
      <c r="N33" s="53">
        <f t="shared" si="36"/>
        <v>0</v>
      </c>
      <c r="O33" s="53">
        <f t="shared" si="36"/>
        <v>0</v>
      </c>
      <c r="P33" s="53">
        <f t="shared" si="36"/>
        <v>0</v>
      </c>
      <c r="Q33" s="53" t="str">
        <f>IF('Corporate Overhead'!Q24="","",'Corporate Overhead'!Q24)</f>
        <v/>
      </c>
      <c r="R33"/>
      <c r="S33" s="260">
        <f>IF('Corporate Overhead'!S24="","",'Corporate Overhead'!S24)</f>
        <v>0</v>
      </c>
      <c r="T33" s="260">
        <f>IF('Corporate Overhead'!T24="","",'Corporate Overhead'!T24)</f>
        <v>0</v>
      </c>
      <c r="U33" s="260">
        <f>IF('Corporate Overhead'!U24="","",'Corporate Overhead'!U24)</f>
        <v>0</v>
      </c>
      <c r="V33" s="260">
        <f>IF('Corporate Overhead'!V24="","",'Corporate Overhead'!V24)</f>
        <v>0</v>
      </c>
      <c r="W33" s="260">
        <f>IF('Corporate Overhead'!W24="","",'Corporate Overhead'!W24)</f>
        <v>0</v>
      </c>
      <c r="X33" s="260">
        <f>IF('Corporate Overhead'!X24="","",'Corporate Overhead'!X24)</f>
        <v>0</v>
      </c>
      <c r="Y33" s="260">
        <f>IF('Corporate Overhead'!Y24="","",'Corporate Overhead'!Y24)</f>
        <v>0</v>
      </c>
      <c r="Z33" s="260">
        <f>IF('Corporate Overhead'!Z24="","",'Corporate Overhead'!Z24)</f>
        <v>0</v>
      </c>
      <c r="AA33" s="260">
        <f>IF('Corporate Overhead'!AA24="","",'Corporate Overhead'!AA24)</f>
        <v>0</v>
      </c>
      <c r="AB33" s="260">
        <f>IF('Corporate Overhead'!AB24="","",'Corporate Overhead'!AB24)</f>
        <v>0</v>
      </c>
      <c r="AC33" s="260">
        <f>IF('Corporate Overhead'!AC24="","",'Corporate Overhead'!AC24)</f>
        <v>0</v>
      </c>
      <c r="AD33" s="260">
        <f>IF('Corporate Overhead'!AD24="","",'Corporate Overhead'!AD24)</f>
        <v>0</v>
      </c>
      <c r="AE33" s="260">
        <f>IF('Corporate Overhead'!AE24="","",'Corporate Overhead'!AE24)</f>
        <v>0</v>
      </c>
      <c r="AF33" s="260">
        <f>IF('Corporate Overhead'!AF24="","",'Corporate Overhead'!AF24)</f>
        <v>0</v>
      </c>
      <c r="AG33" s="260">
        <f>IF('Corporate Overhead'!AG24="","",'Corporate Overhead'!AG24)</f>
        <v>0</v>
      </c>
      <c r="AH33" s="260">
        <f>IF('Corporate Overhead'!AH24="","",'Corporate Overhead'!AH24)</f>
        <v>0</v>
      </c>
      <c r="AI33" s="260">
        <f>IF('Corporate Overhead'!AI24="","",'Corporate Overhead'!AI24)</f>
        <v>0</v>
      </c>
      <c r="AJ33" s="260">
        <f>IF('Corporate Overhead'!AJ24="","",'Corporate Overhead'!AJ24)</f>
        <v>0</v>
      </c>
      <c r="AK33" s="260">
        <f>IF('Corporate Overhead'!AK24="","",'Corporate Overhead'!AK24)</f>
        <v>0</v>
      </c>
      <c r="AL33" s="260">
        <f>IF('Corporate Overhead'!AL24="","",'Corporate Overhead'!AL24)</f>
        <v>0</v>
      </c>
      <c r="AM33" s="260">
        <f>IF('Corporate Overhead'!AM24="","",'Corporate Overhead'!AM24)</f>
        <v>0</v>
      </c>
      <c r="AN33" s="260">
        <f>IF('Corporate Overhead'!AN24="","",'Corporate Overhead'!AN24)</f>
        <v>0</v>
      </c>
      <c r="AO33" s="260">
        <f>IF('Corporate Overhead'!AO24="","",'Corporate Overhead'!AO24)</f>
        <v>0</v>
      </c>
      <c r="AP33" s="260">
        <f>IF('Corporate Overhead'!AP24="","",'Corporate Overhead'!AP24)</f>
        <v>0</v>
      </c>
      <c r="AQ33" s="260">
        <f>IF('Corporate Overhead'!AQ24="","",'Corporate Overhead'!AQ24)</f>
        <v>0</v>
      </c>
      <c r="AR33" s="260">
        <f>IF('Corporate Overhead'!AR24="","",'Corporate Overhead'!AR24)</f>
        <v>0</v>
      </c>
      <c r="AS33" s="260">
        <f>IF('Corporate Overhead'!AS24="","",'Corporate Overhead'!AS24)</f>
        <v>0</v>
      </c>
      <c r="AT33" s="260">
        <f>IF('Corporate Overhead'!AT24="","",'Corporate Overhead'!AT24)</f>
        <v>0</v>
      </c>
      <c r="AU33" s="260">
        <f>IF('Corporate Overhead'!AU24="","",'Corporate Overhead'!AU24)</f>
        <v>0</v>
      </c>
      <c r="AV33" s="260">
        <f>IF('Corporate Overhead'!AV24="","",'Corporate Overhead'!AV24)</f>
        <v>0</v>
      </c>
      <c r="AW33" s="260">
        <f>IF('Corporate Overhead'!AW24="","",'Corporate Overhead'!AW24)</f>
        <v>0</v>
      </c>
      <c r="AX33" s="260">
        <f>IF('Corporate Overhead'!AX24="","",'Corporate Overhead'!AX24)</f>
        <v>0</v>
      </c>
      <c r="AY33" s="260">
        <f>IF('Corporate Overhead'!AY24="","",'Corporate Overhead'!AY24)</f>
        <v>0</v>
      </c>
      <c r="AZ33" s="260">
        <f>IF('Corporate Overhead'!AZ24="","",'Corporate Overhead'!AZ24)</f>
        <v>0</v>
      </c>
      <c r="BA33" s="260">
        <f>IF('Corporate Overhead'!BA24="","",'Corporate Overhead'!BA24)</f>
        <v>0</v>
      </c>
      <c r="BB33" s="260">
        <f>IF('Corporate Overhead'!BB24="","",'Corporate Overhead'!BB24)</f>
        <v>0</v>
      </c>
      <c r="BC33" s="260">
        <f>IF('Corporate Overhead'!BC24="","",'Corporate Overhead'!BC24)</f>
        <v>0</v>
      </c>
      <c r="BD33" s="260">
        <f>IF('Corporate Overhead'!BD24="","",'Corporate Overhead'!BD24)</f>
        <v>0</v>
      </c>
      <c r="BE33" s="260">
        <f>IF('Corporate Overhead'!BE24="","",'Corporate Overhead'!BE24)</f>
        <v>0</v>
      </c>
      <c r="BF33" s="260">
        <f>IF('Corporate Overhead'!BF24="","",'Corporate Overhead'!BF24)</f>
        <v>0</v>
      </c>
      <c r="BG33" s="260">
        <f>IF('Corporate Overhead'!BG24="","",'Corporate Overhead'!BG24)</f>
        <v>0</v>
      </c>
      <c r="BH33" s="260">
        <f>IF('Corporate Overhead'!BH24="","",'Corporate Overhead'!BH24)</f>
        <v>0</v>
      </c>
      <c r="BI33" s="260">
        <f>IF('Corporate Overhead'!BI24="","",'Corporate Overhead'!BI24)</f>
        <v>0</v>
      </c>
      <c r="BJ33" s="260">
        <f>IF('Corporate Overhead'!BJ24="","",'Corporate Overhead'!BJ24)</f>
        <v>0</v>
      </c>
      <c r="BK33" s="260">
        <f>IF('Corporate Overhead'!BK24="","",'Corporate Overhead'!BK24)</f>
        <v>0</v>
      </c>
      <c r="BL33" s="260">
        <f>IF('Corporate Overhead'!BL24="","",'Corporate Overhead'!BL24)</f>
        <v>0</v>
      </c>
      <c r="BM33" s="260">
        <f>IF('Corporate Overhead'!BM24="","",'Corporate Overhead'!BM24)</f>
        <v>0</v>
      </c>
      <c r="BN33" s="260">
        <f>IF('Corporate Overhead'!BN24="","",'Corporate Overhead'!BN24)</f>
        <v>0</v>
      </c>
      <c r="BO33" s="260">
        <f>IF('Corporate Overhead'!BO24="","",'Corporate Overhead'!BO24)</f>
        <v>0</v>
      </c>
      <c r="BP33" s="260">
        <f>IF('Corporate Overhead'!BP24="","",'Corporate Overhead'!BP24)</f>
        <v>0</v>
      </c>
      <c r="BQ33" s="260">
        <f>IF('Corporate Overhead'!BQ24="","",'Corporate Overhead'!BQ24)</f>
        <v>0</v>
      </c>
      <c r="BR33" s="260">
        <f>IF('Corporate Overhead'!BR24="","",'Corporate Overhead'!BR24)</f>
        <v>0</v>
      </c>
      <c r="BS33" s="260">
        <f>IF('Corporate Overhead'!BS24="","",'Corporate Overhead'!BS24)</f>
        <v>0</v>
      </c>
      <c r="BT33" s="260">
        <f>IF('Corporate Overhead'!BT24="","",'Corporate Overhead'!BT24)</f>
        <v>0</v>
      </c>
      <c r="BU33" s="260">
        <f>IF('Corporate Overhead'!BU24="","",'Corporate Overhead'!BU24)</f>
        <v>0</v>
      </c>
      <c r="BV33" s="260">
        <f>IF('Corporate Overhead'!BV24="","",'Corporate Overhead'!BV24)</f>
        <v>0</v>
      </c>
      <c r="BW33" s="260">
        <f>IF('Corporate Overhead'!BW24="","",'Corporate Overhead'!BW24)</f>
        <v>0</v>
      </c>
      <c r="BX33" s="260">
        <f>IF('Corporate Overhead'!BX24="","",'Corporate Overhead'!BX24)</f>
        <v>0</v>
      </c>
      <c r="BY33" s="260">
        <f>IF('Corporate Overhead'!BY24="","",'Corporate Overhead'!BY24)</f>
        <v>0</v>
      </c>
      <c r="BZ33" s="260">
        <f>IF('Corporate Overhead'!BZ24="","",'Corporate Overhead'!BZ24)</f>
        <v>0</v>
      </c>
      <c r="CA33" s="260">
        <f>IF('Corporate Overhead'!CA24="","",'Corporate Overhead'!CA24)</f>
        <v>0</v>
      </c>
      <c r="CB33" s="260">
        <f>IF('Corporate Overhead'!CB24="","",'Corporate Overhead'!CB24)</f>
        <v>0</v>
      </c>
      <c r="CC33" s="260">
        <f>IF('Corporate Overhead'!CC24="","",'Corporate Overhead'!CC24)</f>
        <v>0</v>
      </c>
      <c r="CD33" s="260">
        <f>IF('Corporate Overhead'!CD24="","",'Corporate Overhead'!CD24)</f>
        <v>0</v>
      </c>
      <c r="CE33" s="260">
        <f>IF('Corporate Overhead'!CE24="","",'Corporate Overhead'!CE24)</f>
        <v>0</v>
      </c>
      <c r="CF33" s="260">
        <f>IF('Corporate Overhead'!CF24="","",'Corporate Overhead'!CF24)</f>
        <v>0</v>
      </c>
      <c r="CG33" s="260">
        <f>IF('Corporate Overhead'!CG24="","",'Corporate Overhead'!CG24)</f>
        <v>0</v>
      </c>
      <c r="CH33" s="260">
        <f>IF('Corporate Overhead'!CH24="","",'Corporate Overhead'!CH24)</f>
        <v>0</v>
      </c>
      <c r="CI33" s="260">
        <f>IF('Corporate Overhead'!CI24="","",'Corporate Overhead'!CI24)</f>
        <v>0</v>
      </c>
      <c r="CJ33" s="260">
        <f>IF('Corporate Overhead'!CJ24="","",'Corporate Overhead'!CJ24)</f>
        <v>0</v>
      </c>
      <c r="CK33" s="260">
        <f>IF('Corporate Overhead'!CK24="","",'Corporate Overhead'!CK24)</f>
        <v>0</v>
      </c>
      <c r="CL33" s="260">
        <f>IF('Corporate Overhead'!CL24="","",'Corporate Overhead'!CL24)</f>
        <v>0</v>
      </c>
      <c r="CM33" s="260" t="str">
        <f>IF('Corporate Overhead'!CM24="","",'Corporate Overhead'!CM24)</f>
        <v/>
      </c>
      <c r="CN33" s="260" t="str">
        <f>IF('Corporate Overhead'!CN24="","",'Corporate Overhead'!CN24)</f>
        <v/>
      </c>
      <c r="CO33" s="260">
        <f>IF('Corporate Overhead'!CO24="","",'Corporate Overhead'!CO24)</f>
        <v>0</v>
      </c>
      <c r="CP33" s="260">
        <f>IF('Corporate Overhead'!CP24="","",'Corporate Overhead'!CP24)</f>
        <v>0</v>
      </c>
      <c r="CQ33" s="260">
        <f>IF('Corporate Overhead'!CQ24="","",'Corporate Overhead'!CQ24)</f>
        <v>0</v>
      </c>
      <c r="CR33" s="260">
        <f>IF('Corporate Overhead'!CR24="","",'Corporate Overhead'!CR24)</f>
        <v>0</v>
      </c>
      <c r="CS33" s="260">
        <f>IF('Corporate Overhead'!CS24="","",'Corporate Overhead'!CS24)</f>
        <v>0</v>
      </c>
      <c r="CT33" s="260">
        <f>IF('Corporate Overhead'!CT24="","",'Corporate Overhead'!CT24)</f>
        <v>0</v>
      </c>
      <c r="CU33" s="260">
        <f>IF('Corporate Overhead'!CU24="","",'Corporate Overhead'!CU24)</f>
        <v>0</v>
      </c>
      <c r="CV33" s="260">
        <f>IF('Corporate Overhead'!CV24="","",'Corporate Overhead'!CV24)</f>
        <v>0</v>
      </c>
      <c r="CW33" s="260">
        <f>IF('Corporate Overhead'!CW24="","",'Corporate Overhead'!CW24)</f>
        <v>0</v>
      </c>
      <c r="CX33" s="260">
        <f>IF('Corporate Overhead'!CX24="","",'Corporate Overhead'!CX24)</f>
        <v>0</v>
      </c>
      <c r="CY33" s="260">
        <f>IF('Corporate Overhead'!CY24="","",'Corporate Overhead'!CY24)</f>
        <v>0</v>
      </c>
      <c r="CZ33" s="260">
        <f>IF('Corporate Overhead'!CZ24="","",'Corporate Overhead'!CZ24)</f>
        <v>0</v>
      </c>
      <c r="DA33" s="260">
        <f>IF('Corporate Overhead'!DA24="","",'Corporate Overhead'!DA24)</f>
        <v>0</v>
      </c>
      <c r="DB33" s="260">
        <f>IF('Corporate Overhead'!DB24="","",'Corporate Overhead'!DB24)</f>
        <v>0</v>
      </c>
      <c r="DC33" s="260">
        <f>IF('Corporate Overhead'!DC24="","",'Corporate Overhead'!DC24)</f>
        <v>0</v>
      </c>
      <c r="DD33" s="260">
        <f>IF('Corporate Overhead'!DD24="","",'Corporate Overhead'!DD24)</f>
        <v>0</v>
      </c>
      <c r="DE33" s="260">
        <f>IF('Corporate Overhead'!DE24="","",'Corporate Overhead'!DE24)</f>
        <v>0</v>
      </c>
      <c r="DF33" s="260">
        <f>IF('Corporate Overhead'!DF24="","",'Corporate Overhead'!DF24)</f>
        <v>0</v>
      </c>
      <c r="DG33" s="260">
        <f>IF('Corporate Overhead'!DG24="","",'Corporate Overhead'!DG24)</f>
        <v>0</v>
      </c>
      <c r="DH33" s="260">
        <f>IF('Corporate Overhead'!DH24="","",'Corporate Overhead'!DH24)</f>
        <v>0</v>
      </c>
      <c r="DI33" s="260">
        <f>IF('Corporate Overhead'!DI24="","",'Corporate Overhead'!DI24)</f>
        <v>0</v>
      </c>
      <c r="DJ33" s="260">
        <f>IF('Corporate Overhead'!DJ24="","",'Corporate Overhead'!DJ24)</f>
        <v>0</v>
      </c>
      <c r="DK33" s="260">
        <f>IF('Corporate Overhead'!DK24="","",'Corporate Overhead'!DK24)</f>
        <v>0</v>
      </c>
      <c r="DL33" s="260">
        <f>IF('Corporate Overhead'!DL24="","",'Corporate Overhead'!DL24)</f>
        <v>0</v>
      </c>
    </row>
    <row r="34" spans="1:116" x14ac:dyDescent="0.4">
      <c r="C34" t="s">
        <v>227</v>
      </c>
      <c r="G34" s="322" t="str">
        <f>'Corporate Overhead'!G25</f>
        <v>(Placeholder)</v>
      </c>
      <c r="H34" s="12"/>
      <c r="I34" s="12"/>
      <c r="J34" s="61"/>
      <c r="K34" s="53">
        <f t="shared" si="36"/>
        <v>-1000.0000000000001</v>
      </c>
      <c r="L34" s="53">
        <f t="shared" si="36"/>
        <v>-1000.0000000000001</v>
      </c>
      <c r="M34" s="53">
        <f t="shared" si="36"/>
        <v>-1000.0000000000001</v>
      </c>
      <c r="N34" s="53">
        <f t="shared" si="36"/>
        <v>-1000.0000000000001</v>
      </c>
      <c r="O34" s="53">
        <f t="shared" si="36"/>
        <v>-1000.0000000000001</v>
      </c>
      <c r="P34" s="53">
        <f t="shared" si="36"/>
        <v>-1000.0000000000001</v>
      </c>
      <c r="Q34" s="53" t="str">
        <f>IF('Corporate Overhead'!Q25="","",'Corporate Overhead'!Q25)</f>
        <v/>
      </c>
      <c r="R34"/>
      <c r="S34" s="260">
        <f>IF('Corporate Overhead'!S25="","",'Corporate Overhead'!S25)</f>
        <v>-83.333333333333329</v>
      </c>
      <c r="T34" s="260">
        <f>IF('Corporate Overhead'!T25="","",'Corporate Overhead'!T25)</f>
        <v>-83.333333333333329</v>
      </c>
      <c r="U34" s="260">
        <f>IF('Corporate Overhead'!U25="","",'Corporate Overhead'!U25)</f>
        <v>-83.333333333333329</v>
      </c>
      <c r="V34" s="260">
        <f>IF('Corporate Overhead'!V25="","",'Corporate Overhead'!V25)</f>
        <v>-83.333333333333329</v>
      </c>
      <c r="W34" s="260">
        <f>IF('Corporate Overhead'!W25="","",'Corporate Overhead'!W25)</f>
        <v>-83.333333333333329</v>
      </c>
      <c r="X34" s="260">
        <f>IF('Corporate Overhead'!X25="","",'Corporate Overhead'!X25)</f>
        <v>-83.333333333333329</v>
      </c>
      <c r="Y34" s="260">
        <f>IF('Corporate Overhead'!Y25="","",'Corporate Overhead'!Y25)</f>
        <v>-83.333333333333329</v>
      </c>
      <c r="Z34" s="260">
        <f>IF('Corporate Overhead'!Z25="","",'Corporate Overhead'!Z25)</f>
        <v>-83.333333333333329</v>
      </c>
      <c r="AA34" s="260">
        <f>IF('Corporate Overhead'!AA25="","",'Corporate Overhead'!AA25)</f>
        <v>-83.333333333333329</v>
      </c>
      <c r="AB34" s="260">
        <f>IF('Corporate Overhead'!AB25="","",'Corporate Overhead'!AB25)</f>
        <v>-83.333333333333329</v>
      </c>
      <c r="AC34" s="260">
        <f>IF('Corporate Overhead'!AC25="","",'Corporate Overhead'!AC25)</f>
        <v>-83.333333333333329</v>
      </c>
      <c r="AD34" s="260">
        <f>IF('Corporate Overhead'!AD25="","",'Corporate Overhead'!AD25)</f>
        <v>-83.333333333333329</v>
      </c>
      <c r="AE34" s="260">
        <f>IF('Corporate Overhead'!AE25="","",'Corporate Overhead'!AE25)</f>
        <v>-83.333333333333329</v>
      </c>
      <c r="AF34" s="260">
        <f>IF('Corporate Overhead'!AF25="","",'Corporate Overhead'!AF25)</f>
        <v>-83.333333333333329</v>
      </c>
      <c r="AG34" s="260">
        <f>IF('Corporate Overhead'!AG25="","",'Corporate Overhead'!AG25)</f>
        <v>-83.333333333333329</v>
      </c>
      <c r="AH34" s="260">
        <f>IF('Corporate Overhead'!AH25="","",'Corporate Overhead'!AH25)</f>
        <v>-83.333333333333329</v>
      </c>
      <c r="AI34" s="260">
        <f>IF('Corporate Overhead'!AI25="","",'Corporate Overhead'!AI25)</f>
        <v>-83.333333333333329</v>
      </c>
      <c r="AJ34" s="260">
        <f>IF('Corporate Overhead'!AJ25="","",'Corporate Overhead'!AJ25)</f>
        <v>-83.333333333333329</v>
      </c>
      <c r="AK34" s="260">
        <f>IF('Corporate Overhead'!AK25="","",'Corporate Overhead'!AK25)</f>
        <v>-83.333333333333329</v>
      </c>
      <c r="AL34" s="260">
        <f>IF('Corporate Overhead'!AL25="","",'Corporate Overhead'!AL25)</f>
        <v>-83.333333333333329</v>
      </c>
      <c r="AM34" s="260">
        <f>IF('Corporate Overhead'!AM25="","",'Corporate Overhead'!AM25)</f>
        <v>-83.333333333333329</v>
      </c>
      <c r="AN34" s="260">
        <f>IF('Corporate Overhead'!AN25="","",'Corporate Overhead'!AN25)</f>
        <v>-83.333333333333329</v>
      </c>
      <c r="AO34" s="260">
        <f>IF('Corporate Overhead'!AO25="","",'Corporate Overhead'!AO25)</f>
        <v>-83.333333333333329</v>
      </c>
      <c r="AP34" s="260">
        <f>IF('Corporate Overhead'!AP25="","",'Corporate Overhead'!AP25)</f>
        <v>-83.333333333333329</v>
      </c>
      <c r="AQ34" s="260">
        <f>IF('Corporate Overhead'!AQ25="","",'Corporate Overhead'!AQ25)</f>
        <v>-83.333333333333329</v>
      </c>
      <c r="AR34" s="260">
        <f>IF('Corporate Overhead'!AR25="","",'Corporate Overhead'!AR25)</f>
        <v>-83.333333333333329</v>
      </c>
      <c r="AS34" s="260">
        <f>IF('Corporate Overhead'!AS25="","",'Corporate Overhead'!AS25)</f>
        <v>-83.333333333333329</v>
      </c>
      <c r="AT34" s="260">
        <f>IF('Corporate Overhead'!AT25="","",'Corporate Overhead'!AT25)</f>
        <v>-83.333333333333329</v>
      </c>
      <c r="AU34" s="260">
        <f>IF('Corporate Overhead'!AU25="","",'Corporate Overhead'!AU25)</f>
        <v>-83.333333333333329</v>
      </c>
      <c r="AV34" s="260">
        <f>IF('Corporate Overhead'!AV25="","",'Corporate Overhead'!AV25)</f>
        <v>-83.333333333333329</v>
      </c>
      <c r="AW34" s="260">
        <f>IF('Corporate Overhead'!AW25="","",'Corporate Overhead'!AW25)</f>
        <v>-83.333333333333329</v>
      </c>
      <c r="AX34" s="260">
        <f>IF('Corporate Overhead'!AX25="","",'Corporate Overhead'!AX25)</f>
        <v>-83.333333333333329</v>
      </c>
      <c r="AY34" s="260">
        <f>IF('Corporate Overhead'!AY25="","",'Corporate Overhead'!AY25)</f>
        <v>-83.333333333333329</v>
      </c>
      <c r="AZ34" s="260">
        <f>IF('Corporate Overhead'!AZ25="","",'Corporate Overhead'!AZ25)</f>
        <v>-83.333333333333329</v>
      </c>
      <c r="BA34" s="260">
        <f>IF('Corporate Overhead'!BA25="","",'Corporate Overhead'!BA25)</f>
        <v>-83.333333333333329</v>
      </c>
      <c r="BB34" s="260">
        <f>IF('Corporate Overhead'!BB25="","",'Corporate Overhead'!BB25)</f>
        <v>-83.333333333333329</v>
      </c>
      <c r="BC34" s="260">
        <f>IF('Corporate Overhead'!BC25="","",'Corporate Overhead'!BC25)</f>
        <v>-83.333333333333329</v>
      </c>
      <c r="BD34" s="260">
        <f>IF('Corporate Overhead'!BD25="","",'Corporate Overhead'!BD25)</f>
        <v>-83.333333333333329</v>
      </c>
      <c r="BE34" s="260">
        <f>IF('Corporate Overhead'!BE25="","",'Corporate Overhead'!BE25)</f>
        <v>-83.333333333333329</v>
      </c>
      <c r="BF34" s="260">
        <f>IF('Corporate Overhead'!BF25="","",'Corporate Overhead'!BF25)</f>
        <v>-83.333333333333329</v>
      </c>
      <c r="BG34" s="260">
        <f>IF('Corporate Overhead'!BG25="","",'Corporate Overhead'!BG25)</f>
        <v>-83.333333333333329</v>
      </c>
      <c r="BH34" s="260">
        <f>IF('Corporate Overhead'!BH25="","",'Corporate Overhead'!BH25)</f>
        <v>-83.333333333333329</v>
      </c>
      <c r="BI34" s="260">
        <f>IF('Corporate Overhead'!BI25="","",'Corporate Overhead'!BI25)</f>
        <v>-83.333333333333329</v>
      </c>
      <c r="BJ34" s="260">
        <f>IF('Corporate Overhead'!BJ25="","",'Corporate Overhead'!BJ25)</f>
        <v>-83.333333333333329</v>
      </c>
      <c r="BK34" s="260">
        <f>IF('Corporate Overhead'!BK25="","",'Corporate Overhead'!BK25)</f>
        <v>-83.333333333333329</v>
      </c>
      <c r="BL34" s="260">
        <f>IF('Corporate Overhead'!BL25="","",'Corporate Overhead'!BL25)</f>
        <v>-83.333333333333329</v>
      </c>
      <c r="BM34" s="260">
        <f>IF('Corporate Overhead'!BM25="","",'Corporate Overhead'!BM25)</f>
        <v>-83.333333333333329</v>
      </c>
      <c r="BN34" s="260">
        <f>IF('Corporate Overhead'!BN25="","",'Corporate Overhead'!BN25)</f>
        <v>-83.333333333333329</v>
      </c>
      <c r="BO34" s="260">
        <f>IF('Corporate Overhead'!BO25="","",'Corporate Overhead'!BO25)</f>
        <v>-83.333333333333329</v>
      </c>
      <c r="BP34" s="260">
        <f>IF('Corporate Overhead'!BP25="","",'Corporate Overhead'!BP25)</f>
        <v>-83.333333333333329</v>
      </c>
      <c r="BQ34" s="260">
        <f>IF('Corporate Overhead'!BQ25="","",'Corporate Overhead'!BQ25)</f>
        <v>-83.333333333333329</v>
      </c>
      <c r="BR34" s="260">
        <f>IF('Corporate Overhead'!BR25="","",'Corporate Overhead'!BR25)</f>
        <v>-83.333333333333329</v>
      </c>
      <c r="BS34" s="260">
        <f>IF('Corporate Overhead'!BS25="","",'Corporate Overhead'!BS25)</f>
        <v>-83.333333333333329</v>
      </c>
      <c r="BT34" s="260">
        <f>IF('Corporate Overhead'!BT25="","",'Corporate Overhead'!BT25)</f>
        <v>-83.333333333333329</v>
      </c>
      <c r="BU34" s="260">
        <f>IF('Corporate Overhead'!BU25="","",'Corporate Overhead'!BU25)</f>
        <v>-83.333333333333329</v>
      </c>
      <c r="BV34" s="260">
        <f>IF('Corporate Overhead'!BV25="","",'Corporate Overhead'!BV25)</f>
        <v>-83.333333333333329</v>
      </c>
      <c r="BW34" s="260">
        <f>IF('Corporate Overhead'!BW25="","",'Corporate Overhead'!BW25)</f>
        <v>-83.333333333333329</v>
      </c>
      <c r="BX34" s="260">
        <f>IF('Corporate Overhead'!BX25="","",'Corporate Overhead'!BX25)</f>
        <v>-83.333333333333329</v>
      </c>
      <c r="BY34" s="260">
        <f>IF('Corporate Overhead'!BY25="","",'Corporate Overhead'!BY25)</f>
        <v>-83.333333333333329</v>
      </c>
      <c r="BZ34" s="260">
        <f>IF('Corporate Overhead'!BZ25="","",'Corporate Overhead'!BZ25)</f>
        <v>-83.333333333333329</v>
      </c>
      <c r="CA34" s="260">
        <f>IF('Corporate Overhead'!CA25="","",'Corporate Overhead'!CA25)</f>
        <v>-83.333333333333329</v>
      </c>
      <c r="CB34" s="260">
        <f>IF('Corporate Overhead'!CB25="","",'Corporate Overhead'!CB25)</f>
        <v>-83.333333333333329</v>
      </c>
      <c r="CC34" s="260">
        <f>IF('Corporate Overhead'!CC25="","",'Corporate Overhead'!CC25)</f>
        <v>-83.333333333333329</v>
      </c>
      <c r="CD34" s="260">
        <f>IF('Corporate Overhead'!CD25="","",'Corporate Overhead'!CD25)</f>
        <v>-83.333333333333329</v>
      </c>
      <c r="CE34" s="260">
        <f>IF('Corporate Overhead'!CE25="","",'Corporate Overhead'!CE25)</f>
        <v>-83.333333333333329</v>
      </c>
      <c r="CF34" s="260">
        <f>IF('Corporate Overhead'!CF25="","",'Corporate Overhead'!CF25)</f>
        <v>-83.333333333333329</v>
      </c>
      <c r="CG34" s="260">
        <f>IF('Corporate Overhead'!CG25="","",'Corporate Overhead'!CG25)</f>
        <v>-83.333333333333329</v>
      </c>
      <c r="CH34" s="260">
        <f>IF('Corporate Overhead'!CH25="","",'Corporate Overhead'!CH25)</f>
        <v>-83.333333333333329</v>
      </c>
      <c r="CI34" s="260">
        <f>IF('Corporate Overhead'!CI25="","",'Corporate Overhead'!CI25)</f>
        <v>-83.333333333333329</v>
      </c>
      <c r="CJ34" s="260">
        <f>IF('Corporate Overhead'!CJ25="","",'Corporate Overhead'!CJ25)</f>
        <v>-83.333333333333329</v>
      </c>
      <c r="CK34" s="260">
        <f>IF('Corporate Overhead'!CK25="","",'Corporate Overhead'!CK25)</f>
        <v>-83.333333333333329</v>
      </c>
      <c r="CL34" s="260">
        <f>IF('Corporate Overhead'!CL25="","",'Corporate Overhead'!CL25)</f>
        <v>-83.333333333333329</v>
      </c>
      <c r="CM34" s="260" t="str">
        <f>IF('Corporate Overhead'!CM25="","",'Corporate Overhead'!CM25)</f>
        <v/>
      </c>
      <c r="CN34" s="260" t="str">
        <f>IF('Corporate Overhead'!CN25="","",'Corporate Overhead'!CN25)</f>
        <v/>
      </c>
      <c r="CO34" s="260" t="e">
        <f>IF('Corporate Overhead'!CO25="","",'Corporate Overhead'!CO25)</f>
        <v>#N/A</v>
      </c>
      <c r="CP34" s="260" t="e">
        <f>IF('Corporate Overhead'!CP25="","",'Corporate Overhead'!CP25)</f>
        <v>#N/A</v>
      </c>
      <c r="CQ34" s="260" t="e">
        <f>IF('Corporate Overhead'!CQ25="","",'Corporate Overhead'!CQ25)</f>
        <v>#N/A</v>
      </c>
      <c r="CR34" s="260" t="e">
        <f>IF('Corporate Overhead'!CR25="","",'Corporate Overhead'!CR25)</f>
        <v>#N/A</v>
      </c>
      <c r="CS34" s="260" t="e">
        <f>IF('Corporate Overhead'!CS25="","",'Corporate Overhead'!CS25)</f>
        <v>#N/A</v>
      </c>
      <c r="CT34" s="260" t="e">
        <f>IF('Corporate Overhead'!CT25="","",'Corporate Overhead'!CT25)</f>
        <v>#N/A</v>
      </c>
      <c r="CU34" s="260" t="e">
        <f>IF('Corporate Overhead'!CU25="","",'Corporate Overhead'!CU25)</f>
        <v>#N/A</v>
      </c>
      <c r="CV34" s="260" t="e">
        <f>IF('Corporate Overhead'!CV25="","",'Corporate Overhead'!CV25)</f>
        <v>#N/A</v>
      </c>
      <c r="CW34" s="260" t="e">
        <f>IF('Corporate Overhead'!CW25="","",'Corporate Overhead'!CW25)</f>
        <v>#N/A</v>
      </c>
      <c r="CX34" s="260" t="e">
        <f>IF('Corporate Overhead'!CX25="","",'Corporate Overhead'!CX25)</f>
        <v>#N/A</v>
      </c>
      <c r="CY34" s="260" t="e">
        <f>IF('Corporate Overhead'!CY25="","",'Corporate Overhead'!CY25)</f>
        <v>#N/A</v>
      </c>
      <c r="CZ34" s="260" t="e">
        <f>IF('Corporate Overhead'!CZ25="","",'Corporate Overhead'!CZ25)</f>
        <v>#N/A</v>
      </c>
      <c r="DA34" s="260" t="e">
        <f>IF('Corporate Overhead'!DA25="","",'Corporate Overhead'!DA25)</f>
        <v>#N/A</v>
      </c>
      <c r="DB34" s="260" t="e">
        <f>IF('Corporate Overhead'!DB25="","",'Corporate Overhead'!DB25)</f>
        <v>#N/A</v>
      </c>
      <c r="DC34" s="260" t="e">
        <f>IF('Corporate Overhead'!DC25="","",'Corporate Overhead'!DC25)</f>
        <v>#N/A</v>
      </c>
      <c r="DD34" s="260" t="e">
        <f>IF('Corporate Overhead'!DD25="","",'Corporate Overhead'!DD25)</f>
        <v>#N/A</v>
      </c>
      <c r="DE34" s="260" t="e">
        <f>IF('Corporate Overhead'!DE25="","",'Corporate Overhead'!DE25)</f>
        <v>#N/A</v>
      </c>
      <c r="DF34" s="260" t="e">
        <f>IF('Corporate Overhead'!DF25="","",'Corporate Overhead'!DF25)</f>
        <v>#N/A</v>
      </c>
      <c r="DG34" s="260" t="e">
        <f>IF('Corporate Overhead'!DG25="","",'Corporate Overhead'!DG25)</f>
        <v>#N/A</v>
      </c>
      <c r="DH34" s="260" t="e">
        <f>IF('Corporate Overhead'!DH25="","",'Corporate Overhead'!DH25)</f>
        <v>#N/A</v>
      </c>
      <c r="DI34" s="260" t="e">
        <f>IF('Corporate Overhead'!DI25="","",'Corporate Overhead'!DI25)</f>
        <v>#N/A</v>
      </c>
      <c r="DJ34" s="260" t="e">
        <f>IF('Corporate Overhead'!DJ25="","",'Corporate Overhead'!DJ25)</f>
        <v>#N/A</v>
      </c>
      <c r="DK34" s="260" t="e">
        <f>IF('Corporate Overhead'!DK25="","",'Corporate Overhead'!DK25)</f>
        <v>#N/A</v>
      </c>
      <c r="DL34" s="260" t="e">
        <f>IF('Corporate Overhead'!DL25="","",'Corporate Overhead'!DL25)</f>
        <v>#N/A</v>
      </c>
    </row>
    <row r="35" spans="1:116" s="383" customFormat="1" x14ac:dyDescent="0.4">
      <c r="B35" s="383" t="str">
        <f>IF('Calcs.'!B16="","",'Calcs.'!B16)</f>
        <v>16 AD-EV</v>
      </c>
      <c r="C35" s="383" t="str">
        <f>IF('Calcs.'!C16="","",'Calcs.'!C16)</f>
        <v>IS: operating expense</v>
      </c>
      <c r="D35" s="383" t="str">
        <f>IF('Calcs.'!D16="","",'Calcs.'!D16)</f>
        <v>AD-EV</v>
      </c>
      <c r="E35" s="383" t="str">
        <f>IF('Calcs.'!E16="","",'Calcs.'!E16)</f>
        <v>16 AD-EV</v>
      </c>
      <c r="F35" s="383" t="str">
        <f>IF('Calcs.'!F16="","",'Calcs.'!F16)</f>
        <v/>
      </c>
      <c r="G35" s="322" t="str">
        <f>IF('Calcs.'!G16="","",'Calcs.'!G16)</f>
        <v>Advertising budget</v>
      </c>
      <c r="I35" s="384" t="str">
        <f>IF('Calcs.'!I16="","",'Calcs.'!I16)</f>
        <v/>
      </c>
      <c r="J35" s="384" t="str">
        <f>IF('Calcs.'!J16="","",'Calcs.'!J16)</f>
        <v/>
      </c>
      <c r="K35" s="260">
        <f>IF('Calcs.'!K16="","",'Calcs.'!K16)</f>
        <v>-100000</v>
      </c>
      <c r="L35" s="260">
        <f>IF('Calcs.'!L16="","",'Calcs.'!L16)</f>
        <v>-200000</v>
      </c>
      <c r="M35" s="260">
        <f>IF('Calcs.'!M16="","",'Calcs.'!M16)</f>
        <v>-200000</v>
      </c>
      <c r="N35" s="260">
        <f>IF('Calcs.'!N16="","",'Calcs.'!N16)</f>
        <v>-200000</v>
      </c>
      <c r="O35" s="260">
        <f>IF('Calcs.'!O16="","",'Calcs.'!O16)</f>
        <v>-200000</v>
      </c>
      <c r="P35" s="260">
        <f>IF('Calcs.'!P16="","",'Calcs.'!P16)</f>
        <v>-200000</v>
      </c>
      <c r="Q35" s="383" t="str">
        <f>IF('Calcs.'!Q16="","",'Calcs.'!Q16)</f>
        <v/>
      </c>
      <c r="R35" s="260" t="str">
        <f>IF('Calcs.'!R16="","",'Calcs.'!R16)</f>
        <v/>
      </c>
      <c r="S35" s="260">
        <f>IF('Calcs.'!S16="","",'Calcs.'!S16)</f>
        <v>-8333.3333333333339</v>
      </c>
      <c r="T35" s="260">
        <f>IF('Calcs.'!T16="","",'Calcs.'!T16)</f>
        <v>-8333.3333333333339</v>
      </c>
      <c r="U35" s="260">
        <f>IF('Calcs.'!U16="","",'Calcs.'!U16)</f>
        <v>-8333.3333333333339</v>
      </c>
      <c r="V35" s="260">
        <f>IF('Calcs.'!V16="","",'Calcs.'!V16)</f>
        <v>-8333.3333333333339</v>
      </c>
      <c r="W35" s="260">
        <f>IF('Calcs.'!W16="","",'Calcs.'!W16)</f>
        <v>-8333.3333333333339</v>
      </c>
      <c r="X35" s="260">
        <f>IF('Calcs.'!X16="","",'Calcs.'!X16)</f>
        <v>-8333.3333333333339</v>
      </c>
      <c r="Y35" s="260">
        <f>IF('Calcs.'!Y16="","",'Calcs.'!Y16)</f>
        <v>-8333.3333333333339</v>
      </c>
      <c r="Z35" s="260">
        <f>IF('Calcs.'!Z16="","",'Calcs.'!Z16)</f>
        <v>-8333.3333333333339</v>
      </c>
      <c r="AA35" s="260">
        <f>IF('Calcs.'!AA16="","",'Calcs.'!AA16)</f>
        <v>-8333.3333333333339</v>
      </c>
      <c r="AB35" s="260">
        <f>IF('Calcs.'!AB16="","",'Calcs.'!AB16)</f>
        <v>-8333.3333333333339</v>
      </c>
      <c r="AC35" s="260">
        <f>IF('Calcs.'!AC16="","",'Calcs.'!AC16)</f>
        <v>-8333.3333333333339</v>
      </c>
      <c r="AD35" s="260">
        <f>IF('Calcs.'!AD16="","",'Calcs.'!AD16)</f>
        <v>-8333.3333333333339</v>
      </c>
      <c r="AE35" s="260">
        <f>IF('Calcs.'!AE16="","",'Calcs.'!AE16)</f>
        <v>-16666.666666666668</v>
      </c>
      <c r="AF35" s="260">
        <f>IF('Calcs.'!AF16="","",'Calcs.'!AF16)</f>
        <v>-16666.666666666668</v>
      </c>
      <c r="AG35" s="260">
        <f>IF('Calcs.'!AG16="","",'Calcs.'!AG16)</f>
        <v>-16666.666666666668</v>
      </c>
      <c r="AH35" s="260">
        <f>IF('Calcs.'!AH16="","",'Calcs.'!AH16)</f>
        <v>-16666.666666666668</v>
      </c>
      <c r="AI35" s="260">
        <f>IF('Calcs.'!AI16="","",'Calcs.'!AI16)</f>
        <v>-16666.666666666668</v>
      </c>
      <c r="AJ35" s="260">
        <f>IF('Calcs.'!AJ16="","",'Calcs.'!AJ16)</f>
        <v>-16666.666666666668</v>
      </c>
      <c r="AK35" s="260">
        <f>IF('Calcs.'!AK16="","",'Calcs.'!AK16)</f>
        <v>-16666.666666666668</v>
      </c>
      <c r="AL35" s="260">
        <f>IF('Calcs.'!AL16="","",'Calcs.'!AL16)</f>
        <v>-16666.666666666668</v>
      </c>
      <c r="AM35" s="260">
        <f>IF('Calcs.'!AM16="","",'Calcs.'!AM16)</f>
        <v>-16666.666666666668</v>
      </c>
      <c r="AN35" s="260">
        <f>IF('Calcs.'!AN16="","",'Calcs.'!AN16)</f>
        <v>-16666.666666666668</v>
      </c>
      <c r="AO35" s="260">
        <f>IF('Calcs.'!AO16="","",'Calcs.'!AO16)</f>
        <v>-16666.666666666668</v>
      </c>
      <c r="AP35" s="260">
        <f>IF('Calcs.'!AP16="","",'Calcs.'!AP16)</f>
        <v>-16666.666666666668</v>
      </c>
      <c r="AQ35" s="260">
        <f>IF('Calcs.'!AQ16="","",'Calcs.'!AQ16)</f>
        <v>-16666.666666666668</v>
      </c>
      <c r="AR35" s="260">
        <f>IF('Calcs.'!AR16="","",'Calcs.'!AR16)</f>
        <v>-16666.666666666668</v>
      </c>
      <c r="AS35" s="260">
        <f>IF('Calcs.'!AS16="","",'Calcs.'!AS16)</f>
        <v>-16666.666666666668</v>
      </c>
      <c r="AT35" s="260">
        <f>IF('Calcs.'!AT16="","",'Calcs.'!AT16)</f>
        <v>-16666.666666666668</v>
      </c>
      <c r="AU35" s="260">
        <f>IF('Calcs.'!AU16="","",'Calcs.'!AU16)</f>
        <v>-16666.666666666668</v>
      </c>
      <c r="AV35" s="260">
        <f>IF('Calcs.'!AV16="","",'Calcs.'!AV16)</f>
        <v>-16666.666666666668</v>
      </c>
      <c r="AW35" s="260">
        <f>IF('Calcs.'!AW16="","",'Calcs.'!AW16)</f>
        <v>-16666.666666666668</v>
      </c>
      <c r="AX35" s="260">
        <f>IF('Calcs.'!AX16="","",'Calcs.'!AX16)</f>
        <v>-16666.666666666668</v>
      </c>
      <c r="AY35" s="260">
        <f>IF('Calcs.'!AY16="","",'Calcs.'!AY16)</f>
        <v>-16666.666666666668</v>
      </c>
      <c r="AZ35" s="260">
        <f>IF('Calcs.'!AZ16="","",'Calcs.'!AZ16)</f>
        <v>-16666.666666666668</v>
      </c>
      <c r="BA35" s="260">
        <f>IF('Calcs.'!BA16="","",'Calcs.'!BA16)</f>
        <v>-16666.666666666668</v>
      </c>
      <c r="BB35" s="260">
        <f>IF('Calcs.'!BB16="","",'Calcs.'!BB16)</f>
        <v>-16666.666666666668</v>
      </c>
      <c r="BC35" s="260">
        <f>IF('Calcs.'!BC16="","",'Calcs.'!BC16)</f>
        <v>-16666.666666666668</v>
      </c>
      <c r="BD35" s="260">
        <f>IF('Calcs.'!BD16="","",'Calcs.'!BD16)</f>
        <v>-16666.666666666668</v>
      </c>
      <c r="BE35" s="260">
        <f>IF('Calcs.'!BE16="","",'Calcs.'!BE16)</f>
        <v>-16666.666666666668</v>
      </c>
      <c r="BF35" s="260">
        <f>IF('Calcs.'!BF16="","",'Calcs.'!BF16)</f>
        <v>-16666.666666666668</v>
      </c>
      <c r="BG35" s="260">
        <f>IF('Calcs.'!BG16="","",'Calcs.'!BG16)</f>
        <v>-16666.666666666668</v>
      </c>
      <c r="BH35" s="260">
        <f>IF('Calcs.'!BH16="","",'Calcs.'!BH16)</f>
        <v>-16666.666666666668</v>
      </c>
      <c r="BI35" s="260">
        <f>IF('Calcs.'!BI16="","",'Calcs.'!BI16)</f>
        <v>-16666.666666666668</v>
      </c>
      <c r="BJ35" s="260">
        <f>IF('Calcs.'!BJ16="","",'Calcs.'!BJ16)</f>
        <v>-16666.666666666668</v>
      </c>
      <c r="BK35" s="260">
        <f>IF('Calcs.'!BK16="","",'Calcs.'!BK16)</f>
        <v>-16666.666666666668</v>
      </c>
      <c r="BL35" s="260">
        <f>IF('Calcs.'!BL16="","",'Calcs.'!BL16)</f>
        <v>-16666.666666666668</v>
      </c>
      <c r="BM35" s="260">
        <f>IF('Calcs.'!BM16="","",'Calcs.'!BM16)</f>
        <v>-16666.666666666668</v>
      </c>
      <c r="BN35" s="260">
        <f>IF('Calcs.'!BN16="","",'Calcs.'!BN16)</f>
        <v>-16666.666666666668</v>
      </c>
      <c r="BO35" s="260">
        <f>IF('Calcs.'!BO16="","",'Calcs.'!BO16)</f>
        <v>-16666.666666666668</v>
      </c>
      <c r="BP35" s="260">
        <f>IF('Calcs.'!BP16="","",'Calcs.'!BP16)</f>
        <v>-16666.666666666668</v>
      </c>
      <c r="BQ35" s="260">
        <f>IF('Calcs.'!BQ16="","",'Calcs.'!BQ16)</f>
        <v>-16666.666666666668</v>
      </c>
      <c r="BR35" s="260">
        <f>IF('Calcs.'!BR16="","",'Calcs.'!BR16)</f>
        <v>-16666.666666666668</v>
      </c>
      <c r="BS35" s="260">
        <f>IF('Calcs.'!BS16="","",'Calcs.'!BS16)</f>
        <v>-16666.666666666668</v>
      </c>
      <c r="BT35" s="260">
        <f>IF('Calcs.'!BT16="","",'Calcs.'!BT16)</f>
        <v>-16666.666666666668</v>
      </c>
      <c r="BU35" s="260">
        <f>IF('Calcs.'!BU16="","",'Calcs.'!BU16)</f>
        <v>-16666.666666666668</v>
      </c>
      <c r="BV35" s="260">
        <f>IF('Calcs.'!BV16="","",'Calcs.'!BV16)</f>
        <v>-16666.666666666668</v>
      </c>
      <c r="BW35" s="260">
        <f>IF('Calcs.'!BW16="","",'Calcs.'!BW16)</f>
        <v>-16666.666666666668</v>
      </c>
      <c r="BX35" s="260">
        <f>IF('Calcs.'!BX16="","",'Calcs.'!BX16)</f>
        <v>-16666.666666666668</v>
      </c>
      <c r="BY35" s="260">
        <f>IF('Calcs.'!BY16="","",'Calcs.'!BY16)</f>
        <v>-16666.666666666668</v>
      </c>
      <c r="BZ35" s="260">
        <f>IF('Calcs.'!BZ16="","",'Calcs.'!BZ16)</f>
        <v>-16666.666666666668</v>
      </c>
      <c r="CA35" s="260">
        <f>IF('Calcs.'!CA16="","",'Calcs.'!CA16)</f>
        <v>-16666.666666666668</v>
      </c>
      <c r="CB35" s="260">
        <f>IF('Calcs.'!CB16="","",'Calcs.'!CB16)</f>
        <v>-16666.666666666668</v>
      </c>
      <c r="CC35" s="260">
        <f>IF('Calcs.'!CC16="","",'Calcs.'!CC16)</f>
        <v>-16666.666666666668</v>
      </c>
      <c r="CD35" s="260">
        <f>IF('Calcs.'!CD16="","",'Calcs.'!CD16)</f>
        <v>-16666.666666666668</v>
      </c>
      <c r="CE35" s="260">
        <f>IF('Calcs.'!CE16="","",'Calcs.'!CE16)</f>
        <v>-16666.666666666668</v>
      </c>
      <c r="CF35" s="260">
        <f>IF('Calcs.'!CF16="","",'Calcs.'!CF16)</f>
        <v>-16666.666666666668</v>
      </c>
      <c r="CG35" s="260">
        <f>IF('Calcs.'!CG16="","",'Calcs.'!CG16)</f>
        <v>-16666.666666666668</v>
      </c>
      <c r="CH35" s="260">
        <f>IF('Calcs.'!CH16="","",'Calcs.'!CH16)</f>
        <v>-16666.666666666668</v>
      </c>
      <c r="CI35" s="260">
        <f>IF('Calcs.'!CI16="","",'Calcs.'!CI16)</f>
        <v>-16666.666666666668</v>
      </c>
      <c r="CJ35" s="260">
        <f>IF('Calcs.'!CJ16="","",'Calcs.'!CJ16)</f>
        <v>-16666.666666666668</v>
      </c>
      <c r="CK35" s="260">
        <f>IF('Calcs.'!CK16="","",'Calcs.'!CK16)</f>
        <v>-16666.666666666668</v>
      </c>
      <c r="CL35" s="260">
        <f>IF('Calcs.'!CL16="","",'Calcs.'!CL16)</f>
        <v>-16666.666666666668</v>
      </c>
      <c r="CN35" s="384"/>
      <c r="CO35" s="260" t="e">
        <f>INDEX($K$35:$P$35,ROW(),MATCH(#REF!,#REF!,0))/#REF!</f>
        <v>#REF!</v>
      </c>
      <c r="CP35" s="260" t="e">
        <f>INDEX($K$35:$P$35,ROW(),MATCH(#REF!,#REF!,0))/#REF!</f>
        <v>#REF!</v>
      </c>
      <c r="CQ35" s="260" t="e">
        <f>INDEX($K$35:$P$35,ROW(),MATCH(#REF!,#REF!,0))/#REF!</f>
        <v>#REF!</v>
      </c>
      <c r="CR35" s="260" t="e">
        <f>INDEX($K$35:$P$35,ROW(),MATCH(#REF!,#REF!,0))/#REF!</f>
        <v>#REF!</v>
      </c>
      <c r="CS35" s="260" t="e">
        <f>INDEX($K$35:$P$35,ROW(),MATCH(#REF!,#REF!,0))/#REF!</f>
        <v>#REF!</v>
      </c>
      <c r="CT35" s="260" t="e">
        <f>INDEX($K$35:$P$35,ROW(),MATCH(#REF!,#REF!,0))/#REF!</f>
        <v>#REF!</v>
      </c>
      <c r="CU35" s="260" t="e">
        <f>INDEX($K$35:$P$35,ROW(),MATCH(#REF!,#REF!,0))/#REF!</f>
        <v>#REF!</v>
      </c>
      <c r="CV35" s="260" t="e">
        <f>INDEX($K$35:$P$35,ROW(),MATCH(#REF!,#REF!,0))/#REF!</f>
        <v>#REF!</v>
      </c>
      <c r="CW35" s="260" t="e">
        <f>INDEX($K$35:$P$35,ROW(),MATCH(#REF!,#REF!,0))/#REF!</f>
        <v>#REF!</v>
      </c>
      <c r="CX35" s="260" t="e">
        <f>INDEX($K$35:$P$35,ROW(),MATCH(#REF!,#REF!,0))/#REF!</f>
        <v>#REF!</v>
      </c>
      <c r="CY35" s="260" t="e">
        <f>INDEX($K$35:$P$35,ROW(),MATCH(#REF!,#REF!,0))/#REF!</f>
        <v>#REF!</v>
      </c>
      <c r="CZ35" s="260" t="e">
        <f>INDEX($K$35:$P$35,ROW(),MATCH(#REF!,#REF!,0))/#REF!</f>
        <v>#REF!</v>
      </c>
      <c r="DA35" s="260" t="e">
        <f>INDEX($K$35:$P$35,ROW(),MATCH(#REF!,#REF!,0))/#REF!</f>
        <v>#REF!</v>
      </c>
      <c r="DB35" s="260" t="e">
        <f>INDEX($K$35:$P$35,ROW(),MATCH(#REF!,#REF!,0))/#REF!</f>
        <v>#REF!</v>
      </c>
      <c r="DC35" s="260" t="e">
        <f>INDEX($K$35:$P$35,ROW(),MATCH(#REF!,#REF!,0))/#REF!</f>
        <v>#REF!</v>
      </c>
      <c r="DD35" s="260" t="e">
        <f>INDEX($K$35:$P$35,ROW(),MATCH(#REF!,#REF!,0))/#REF!</f>
        <v>#REF!</v>
      </c>
      <c r="DE35" s="260" t="e">
        <f>INDEX($K$35:$P$35,ROW(),MATCH(#REF!,#REF!,0))/#REF!</f>
        <v>#REF!</v>
      </c>
      <c r="DF35" s="260" t="e">
        <f>INDEX($K$35:$P$35,ROW(),MATCH(#REF!,#REF!,0))/#REF!</f>
        <v>#REF!</v>
      </c>
      <c r="DG35" s="260" t="e">
        <f>INDEX($K$35:$P$35,ROW(),MATCH(#REF!,#REF!,0))/#REF!</f>
        <v>#REF!</v>
      </c>
      <c r="DH35" s="260" t="e">
        <f>INDEX($K$35:$P$35,ROW(),MATCH(#REF!,#REF!,0))/#REF!</f>
        <v>#REF!</v>
      </c>
      <c r="DI35" s="260" t="e">
        <f>INDEX($K$35:$P$35,ROW(),MATCH(#REF!,#REF!,0))/#REF!</f>
        <v>#REF!</v>
      </c>
      <c r="DJ35" s="260" t="e">
        <f>INDEX($K$35:$P$35,ROW(),MATCH(#REF!,#REF!,0))/#REF!</f>
        <v>#REF!</v>
      </c>
      <c r="DK35" s="260" t="e">
        <f>INDEX($K$35:$P$35,ROW(),MATCH(#REF!,#REF!,0))/#REF!</f>
        <v>#REF!</v>
      </c>
      <c r="DL35" s="260" t="e">
        <f>INDEX($K$35:$P$35,ROW(),MATCH(#REF!,#REF!,0))/#REF!</f>
        <v>#REF!</v>
      </c>
    </row>
    <row r="36" spans="1:116" x14ac:dyDescent="0.4">
      <c r="B36" t="s">
        <v>227</v>
      </c>
      <c r="E36" t="s">
        <v>227</v>
      </c>
      <c r="F36" t="s">
        <v>227</v>
      </c>
      <c r="G36" s="27" t="s">
        <v>604</v>
      </c>
      <c r="H36" s="27"/>
      <c r="I36" s="27"/>
      <c r="J36" s="28"/>
      <c r="K36" s="63">
        <f t="shared" ref="K36:P36" si="37">SUMIF($4:$4,K$3,36:36)</f>
        <v>-507350.40000000008</v>
      </c>
      <c r="L36" s="63">
        <f t="shared" si="37"/>
        <v>-627467.92000000016</v>
      </c>
      <c r="M36" s="63">
        <f t="shared" si="37"/>
        <v>-648591.31600000011</v>
      </c>
      <c r="N36" s="63">
        <f t="shared" si="37"/>
        <v>-670770.88180000009</v>
      </c>
      <c r="O36" s="63">
        <f t="shared" si="37"/>
        <v>-694059.42589000007</v>
      </c>
      <c r="P36" s="63">
        <f t="shared" si="37"/>
        <v>-718512.39718450035</v>
      </c>
      <c r="Q36" s="28"/>
      <c r="R36"/>
      <c r="S36" s="261">
        <f t="shared" ref="S36:AX36" si="38">SUMIF($C:$C,$F36,S:S)</f>
        <v>-42279.200000000004</v>
      </c>
      <c r="T36" s="261">
        <f t="shared" si="38"/>
        <v>-42279.200000000004</v>
      </c>
      <c r="U36" s="261">
        <f t="shared" si="38"/>
        <v>-42279.200000000004</v>
      </c>
      <c r="V36" s="261">
        <f t="shared" si="38"/>
        <v>-42279.200000000004</v>
      </c>
      <c r="W36" s="261">
        <f t="shared" si="38"/>
        <v>-42279.200000000004</v>
      </c>
      <c r="X36" s="261">
        <f t="shared" si="38"/>
        <v>-42279.200000000004</v>
      </c>
      <c r="Y36" s="261">
        <f t="shared" si="38"/>
        <v>-42279.200000000004</v>
      </c>
      <c r="Z36" s="261">
        <f t="shared" si="38"/>
        <v>-42279.200000000004</v>
      </c>
      <c r="AA36" s="261">
        <f t="shared" si="38"/>
        <v>-42279.200000000004</v>
      </c>
      <c r="AB36" s="261">
        <f t="shared" si="38"/>
        <v>-42279.200000000004</v>
      </c>
      <c r="AC36" s="261">
        <f t="shared" si="38"/>
        <v>-42279.200000000004</v>
      </c>
      <c r="AD36" s="261">
        <f t="shared" si="38"/>
        <v>-42279.200000000004</v>
      </c>
      <c r="AE36" s="261">
        <f t="shared" si="38"/>
        <v>-52288.993333333347</v>
      </c>
      <c r="AF36" s="261">
        <f t="shared" si="38"/>
        <v>-52288.993333333347</v>
      </c>
      <c r="AG36" s="261">
        <f t="shared" si="38"/>
        <v>-52288.993333333347</v>
      </c>
      <c r="AH36" s="261">
        <f t="shared" si="38"/>
        <v>-52288.993333333347</v>
      </c>
      <c r="AI36" s="261">
        <f t="shared" si="38"/>
        <v>-52288.993333333347</v>
      </c>
      <c r="AJ36" s="261">
        <f t="shared" si="38"/>
        <v>-52288.993333333347</v>
      </c>
      <c r="AK36" s="261">
        <f t="shared" si="38"/>
        <v>-52288.993333333347</v>
      </c>
      <c r="AL36" s="261">
        <f t="shared" si="38"/>
        <v>-52288.993333333347</v>
      </c>
      <c r="AM36" s="261">
        <f t="shared" si="38"/>
        <v>-52288.993333333347</v>
      </c>
      <c r="AN36" s="261">
        <f t="shared" si="38"/>
        <v>-52288.993333333347</v>
      </c>
      <c r="AO36" s="261">
        <f t="shared" si="38"/>
        <v>-52288.993333333347</v>
      </c>
      <c r="AP36" s="261">
        <f t="shared" si="38"/>
        <v>-52288.993333333347</v>
      </c>
      <c r="AQ36" s="261">
        <f t="shared" si="38"/>
        <v>-54049.276333333342</v>
      </c>
      <c r="AR36" s="261">
        <f t="shared" si="38"/>
        <v>-54049.276333333342</v>
      </c>
      <c r="AS36" s="261">
        <f t="shared" si="38"/>
        <v>-54049.276333333342</v>
      </c>
      <c r="AT36" s="261">
        <f t="shared" si="38"/>
        <v>-54049.276333333342</v>
      </c>
      <c r="AU36" s="261">
        <f t="shared" si="38"/>
        <v>-54049.276333333342</v>
      </c>
      <c r="AV36" s="261">
        <f t="shared" si="38"/>
        <v>-54049.276333333342</v>
      </c>
      <c r="AW36" s="261">
        <f t="shared" si="38"/>
        <v>-54049.276333333342</v>
      </c>
      <c r="AX36" s="261">
        <f t="shared" si="38"/>
        <v>-54049.276333333342</v>
      </c>
      <c r="AY36" s="261">
        <f t="shared" ref="AY36:CD36" si="39">SUMIF($C:$C,$F36,AY:AY)</f>
        <v>-54049.276333333342</v>
      </c>
      <c r="AZ36" s="261">
        <f t="shared" si="39"/>
        <v>-54049.276333333342</v>
      </c>
      <c r="BA36" s="261">
        <f t="shared" si="39"/>
        <v>-54049.276333333342</v>
      </c>
      <c r="BB36" s="261">
        <f t="shared" si="39"/>
        <v>-54049.276333333342</v>
      </c>
      <c r="BC36" s="261">
        <f t="shared" si="39"/>
        <v>-55897.573483333341</v>
      </c>
      <c r="BD36" s="261">
        <f t="shared" si="39"/>
        <v>-55897.573483333341</v>
      </c>
      <c r="BE36" s="261">
        <f t="shared" si="39"/>
        <v>-55897.573483333341</v>
      </c>
      <c r="BF36" s="261">
        <f t="shared" si="39"/>
        <v>-55897.573483333341</v>
      </c>
      <c r="BG36" s="261">
        <f t="shared" si="39"/>
        <v>-55897.573483333341</v>
      </c>
      <c r="BH36" s="261">
        <f t="shared" si="39"/>
        <v>-55897.573483333341</v>
      </c>
      <c r="BI36" s="261">
        <f t="shared" si="39"/>
        <v>-55897.573483333341</v>
      </c>
      <c r="BJ36" s="261">
        <f t="shared" si="39"/>
        <v>-55897.573483333341</v>
      </c>
      <c r="BK36" s="261">
        <f t="shared" si="39"/>
        <v>-55897.573483333341</v>
      </c>
      <c r="BL36" s="261">
        <f t="shared" si="39"/>
        <v>-55897.573483333341</v>
      </c>
      <c r="BM36" s="261">
        <f t="shared" si="39"/>
        <v>-55897.573483333341</v>
      </c>
      <c r="BN36" s="261">
        <f t="shared" si="39"/>
        <v>-55897.573483333341</v>
      </c>
      <c r="BO36" s="261">
        <f t="shared" si="39"/>
        <v>-57838.285490833339</v>
      </c>
      <c r="BP36" s="261">
        <f t="shared" si="39"/>
        <v>-57838.285490833339</v>
      </c>
      <c r="BQ36" s="261">
        <f t="shared" si="39"/>
        <v>-57838.285490833339</v>
      </c>
      <c r="BR36" s="261">
        <f t="shared" si="39"/>
        <v>-57838.285490833339</v>
      </c>
      <c r="BS36" s="261">
        <f t="shared" si="39"/>
        <v>-57838.285490833339</v>
      </c>
      <c r="BT36" s="261">
        <f t="shared" si="39"/>
        <v>-57838.285490833339</v>
      </c>
      <c r="BU36" s="261">
        <f t="shared" si="39"/>
        <v>-57838.285490833339</v>
      </c>
      <c r="BV36" s="261">
        <f t="shared" si="39"/>
        <v>-57838.285490833339</v>
      </c>
      <c r="BW36" s="261">
        <f t="shared" si="39"/>
        <v>-57838.285490833339</v>
      </c>
      <c r="BX36" s="261">
        <f t="shared" si="39"/>
        <v>-57838.285490833339</v>
      </c>
      <c r="BY36" s="261">
        <f t="shared" si="39"/>
        <v>-57838.285490833339</v>
      </c>
      <c r="BZ36" s="261">
        <f t="shared" si="39"/>
        <v>-57838.285490833339</v>
      </c>
      <c r="CA36" s="261">
        <f t="shared" si="39"/>
        <v>-59876.033098708343</v>
      </c>
      <c r="CB36" s="261">
        <f t="shared" si="39"/>
        <v>-59876.033098708343</v>
      </c>
      <c r="CC36" s="261">
        <f t="shared" si="39"/>
        <v>-59876.033098708343</v>
      </c>
      <c r="CD36" s="261">
        <f t="shared" si="39"/>
        <v>-59876.033098708343</v>
      </c>
      <c r="CE36" s="261">
        <f t="shared" ref="CE36:DL36" si="40">SUMIF($C:$C,$F36,CE:CE)</f>
        <v>-59876.033098708343</v>
      </c>
      <c r="CF36" s="261">
        <f t="shared" si="40"/>
        <v>-59876.033098708343</v>
      </c>
      <c r="CG36" s="261">
        <f t="shared" si="40"/>
        <v>-59876.033098708343</v>
      </c>
      <c r="CH36" s="261">
        <f t="shared" si="40"/>
        <v>-59876.033098708343</v>
      </c>
      <c r="CI36" s="261">
        <f t="shared" si="40"/>
        <v>-59876.033098708343</v>
      </c>
      <c r="CJ36" s="261">
        <f t="shared" si="40"/>
        <v>-59876.033098708343</v>
      </c>
      <c r="CK36" s="261">
        <f t="shared" si="40"/>
        <v>-59876.033098708343</v>
      </c>
      <c r="CL36" s="261">
        <f t="shared" si="40"/>
        <v>-59876.033098708343</v>
      </c>
      <c r="CM36" s="261">
        <f t="shared" si="40"/>
        <v>0</v>
      </c>
      <c r="CN36" s="261">
        <f t="shared" si="40"/>
        <v>0</v>
      </c>
      <c r="CO36" s="261" t="e">
        <f t="shared" si="40"/>
        <v>#N/A</v>
      </c>
      <c r="CP36" s="261" t="e">
        <f t="shared" si="40"/>
        <v>#N/A</v>
      </c>
      <c r="CQ36" s="261" t="e">
        <f t="shared" si="40"/>
        <v>#N/A</v>
      </c>
      <c r="CR36" s="261" t="e">
        <f t="shared" si="40"/>
        <v>#N/A</v>
      </c>
      <c r="CS36" s="261" t="e">
        <f t="shared" si="40"/>
        <v>#N/A</v>
      </c>
      <c r="CT36" s="261" t="e">
        <f t="shared" si="40"/>
        <v>#N/A</v>
      </c>
      <c r="CU36" s="261" t="e">
        <f t="shared" si="40"/>
        <v>#N/A</v>
      </c>
      <c r="CV36" s="261" t="e">
        <f t="shared" si="40"/>
        <v>#N/A</v>
      </c>
      <c r="CW36" s="261" t="e">
        <f t="shared" si="40"/>
        <v>#N/A</v>
      </c>
      <c r="CX36" s="261" t="e">
        <f t="shared" si="40"/>
        <v>#N/A</v>
      </c>
      <c r="CY36" s="261" t="e">
        <f t="shared" si="40"/>
        <v>#N/A</v>
      </c>
      <c r="CZ36" s="261" t="e">
        <f t="shared" si="40"/>
        <v>#N/A</v>
      </c>
      <c r="DA36" s="261" t="e">
        <f t="shared" si="40"/>
        <v>#N/A</v>
      </c>
      <c r="DB36" s="261" t="e">
        <f t="shared" si="40"/>
        <v>#N/A</v>
      </c>
      <c r="DC36" s="261" t="e">
        <f t="shared" si="40"/>
        <v>#N/A</v>
      </c>
      <c r="DD36" s="261" t="e">
        <f t="shared" si="40"/>
        <v>#N/A</v>
      </c>
      <c r="DE36" s="261" t="e">
        <f t="shared" si="40"/>
        <v>#N/A</v>
      </c>
      <c r="DF36" s="261" t="e">
        <f t="shared" si="40"/>
        <v>#N/A</v>
      </c>
      <c r="DG36" s="261" t="e">
        <f t="shared" si="40"/>
        <v>#N/A</v>
      </c>
      <c r="DH36" s="261" t="e">
        <f t="shared" si="40"/>
        <v>#N/A</v>
      </c>
      <c r="DI36" s="261" t="e">
        <f t="shared" si="40"/>
        <v>#N/A</v>
      </c>
      <c r="DJ36" s="261" t="e">
        <f t="shared" si="40"/>
        <v>#N/A</v>
      </c>
      <c r="DK36" s="261" t="e">
        <f t="shared" si="40"/>
        <v>#N/A</v>
      </c>
      <c r="DL36" s="261" t="e">
        <f t="shared" si="40"/>
        <v>#N/A</v>
      </c>
    </row>
    <row r="37" spans="1:116" ht="15" customHeight="1" x14ac:dyDescent="0.4">
      <c r="B37" t="s">
        <v>227</v>
      </c>
      <c r="R37"/>
      <c r="CM37" s="53"/>
    </row>
    <row r="38" spans="1:116" x14ac:dyDescent="0.4">
      <c r="G38" s="27" t="s">
        <v>605</v>
      </c>
      <c r="H38" s="27"/>
      <c r="I38" s="27"/>
      <c r="J38" s="28"/>
      <c r="K38" s="28">
        <f t="shared" ref="K38:P38" si="41">SUMIF($4:$4,K$3,38:38)</f>
        <v>-507350.40000000008</v>
      </c>
      <c r="L38" s="28">
        <f t="shared" si="41"/>
        <v>-627467.92000000016</v>
      </c>
      <c r="M38" s="28">
        <f t="shared" si="41"/>
        <v>-648591.31600000011</v>
      </c>
      <c r="N38" s="28">
        <f t="shared" si="41"/>
        <v>-670770.88180000009</v>
      </c>
      <c r="O38" s="28">
        <f t="shared" si="41"/>
        <v>-694059.42589000007</v>
      </c>
      <c r="P38" s="28">
        <f t="shared" si="41"/>
        <v>-718512.39718450035</v>
      </c>
      <c r="Q38" s="28"/>
      <c r="R38"/>
      <c r="S38" s="28">
        <f t="shared" ref="S38:AX38" si="42">S26+S36</f>
        <v>-42279.200000000004</v>
      </c>
      <c r="T38" s="28">
        <f t="shared" si="42"/>
        <v>-42279.200000000004</v>
      </c>
      <c r="U38" s="28">
        <f t="shared" si="42"/>
        <v>-42279.200000000004</v>
      </c>
      <c r="V38" s="28">
        <f t="shared" si="42"/>
        <v>-42279.200000000004</v>
      </c>
      <c r="W38" s="28">
        <f t="shared" si="42"/>
        <v>-42279.200000000004</v>
      </c>
      <c r="X38" s="28">
        <f t="shared" si="42"/>
        <v>-42279.200000000004</v>
      </c>
      <c r="Y38" s="28">
        <f t="shared" si="42"/>
        <v>-42279.200000000004</v>
      </c>
      <c r="Z38" s="28">
        <f t="shared" si="42"/>
        <v>-42279.200000000004</v>
      </c>
      <c r="AA38" s="28">
        <f t="shared" si="42"/>
        <v>-42279.200000000004</v>
      </c>
      <c r="AB38" s="28">
        <f t="shared" si="42"/>
        <v>-42279.200000000004</v>
      </c>
      <c r="AC38" s="28">
        <f t="shared" si="42"/>
        <v>-42279.200000000004</v>
      </c>
      <c r="AD38" s="28">
        <f t="shared" si="42"/>
        <v>-42279.200000000004</v>
      </c>
      <c r="AE38" s="28">
        <f t="shared" si="42"/>
        <v>-52288.993333333347</v>
      </c>
      <c r="AF38" s="28">
        <f t="shared" si="42"/>
        <v>-52288.993333333347</v>
      </c>
      <c r="AG38" s="28">
        <f t="shared" si="42"/>
        <v>-52288.993333333347</v>
      </c>
      <c r="AH38" s="28">
        <f t="shared" si="42"/>
        <v>-52288.993333333347</v>
      </c>
      <c r="AI38" s="28">
        <f t="shared" si="42"/>
        <v>-52288.993333333347</v>
      </c>
      <c r="AJ38" s="28">
        <f t="shared" si="42"/>
        <v>-52288.993333333347</v>
      </c>
      <c r="AK38" s="28">
        <f t="shared" si="42"/>
        <v>-52288.993333333347</v>
      </c>
      <c r="AL38" s="28">
        <f t="shared" si="42"/>
        <v>-52288.993333333347</v>
      </c>
      <c r="AM38" s="28">
        <f t="shared" si="42"/>
        <v>-52288.993333333347</v>
      </c>
      <c r="AN38" s="28">
        <f t="shared" si="42"/>
        <v>-52288.993333333347</v>
      </c>
      <c r="AO38" s="28">
        <f t="shared" si="42"/>
        <v>-52288.993333333347</v>
      </c>
      <c r="AP38" s="28">
        <f t="shared" si="42"/>
        <v>-52288.993333333347</v>
      </c>
      <c r="AQ38" s="28">
        <f t="shared" si="42"/>
        <v>-54049.276333333342</v>
      </c>
      <c r="AR38" s="28">
        <f t="shared" si="42"/>
        <v>-54049.276333333342</v>
      </c>
      <c r="AS38" s="28">
        <f t="shared" si="42"/>
        <v>-54049.276333333342</v>
      </c>
      <c r="AT38" s="28">
        <f t="shared" si="42"/>
        <v>-54049.276333333342</v>
      </c>
      <c r="AU38" s="28">
        <f t="shared" si="42"/>
        <v>-54049.276333333342</v>
      </c>
      <c r="AV38" s="28">
        <f t="shared" si="42"/>
        <v>-54049.276333333342</v>
      </c>
      <c r="AW38" s="28">
        <f t="shared" si="42"/>
        <v>-54049.276333333342</v>
      </c>
      <c r="AX38" s="28">
        <f t="shared" si="42"/>
        <v>-54049.276333333342</v>
      </c>
      <c r="AY38" s="28">
        <f t="shared" ref="AY38:CD38" si="43">AY26+AY36</f>
        <v>-54049.276333333342</v>
      </c>
      <c r="AZ38" s="28">
        <f t="shared" si="43"/>
        <v>-54049.276333333342</v>
      </c>
      <c r="BA38" s="28">
        <f t="shared" si="43"/>
        <v>-54049.276333333342</v>
      </c>
      <c r="BB38" s="28">
        <f t="shared" si="43"/>
        <v>-54049.276333333342</v>
      </c>
      <c r="BC38" s="28">
        <f t="shared" si="43"/>
        <v>-55897.573483333341</v>
      </c>
      <c r="BD38" s="28">
        <f t="shared" si="43"/>
        <v>-55897.573483333341</v>
      </c>
      <c r="BE38" s="28">
        <f t="shared" si="43"/>
        <v>-55897.573483333341</v>
      </c>
      <c r="BF38" s="28">
        <f t="shared" si="43"/>
        <v>-55897.573483333341</v>
      </c>
      <c r="BG38" s="28">
        <f t="shared" si="43"/>
        <v>-55897.573483333341</v>
      </c>
      <c r="BH38" s="28">
        <f t="shared" si="43"/>
        <v>-55897.573483333341</v>
      </c>
      <c r="BI38" s="28">
        <f t="shared" si="43"/>
        <v>-55897.573483333341</v>
      </c>
      <c r="BJ38" s="28">
        <f t="shared" si="43"/>
        <v>-55897.573483333341</v>
      </c>
      <c r="BK38" s="28">
        <f t="shared" si="43"/>
        <v>-55897.573483333341</v>
      </c>
      <c r="BL38" s="28">
        <f t="shared" si="43"/>
        <v>-55897.573483333341</v>
      </c>
      <c r="BM38" s="28">
        <f t="shared" si="43"/>
        <v>-55897.573483333341</v>
      </c>
      <c r="BN38" s="28">
        <f t="shared" si="43"/>
        <v>-55897.573483333341</v>
      </c>
      <c r="BO38" s="28">
        <f t="shared" si="43"/>
        <v>-57838.285490833339</v>
      </c>
      <c r="BP38" s="28">
        <f t="shared" si="43"/>
        <v>-57838.285490833339</v>
      </c>
      <c r="BQ38" s="28">
        <f t="shared" si="43"/>
        <v>-57838.285490833339</v>
      </c>
      <c r="BR38" s="28">
        <f t="shared" si="43"/>
        <v>-57838.285490833339</v>
      </c>
      <c r="BS38" s="28">
        <f t="shared" si="43"/>
        <v>-57838.285490833339</v>
      </c>
      <c r="BT38" s="28">
        <f t="shared" si="43"/>
        <v>-57838.285490833339</v>
      </c>
      <c r="BU38" s="28">
        <f t="shared" si="43"/>
        <v>-57838.285490833339</v>
      </c>
      <c r="BV38" s="28">
        <f t="shared" si="43"/>
        <v>-57838.285490833339</v>
      </c>
      <c r="BW38" s="28">
        <f t="shared" si="43"/>
        <v>-57838.285490833339</v>
      </c>
      <c r="BX38" s="28">
        <f t="shared" si="43"/>
        <v>-57838.285490833339</v>
      </c>
      <c r="BY38" s="28">
        <f t="shared" si="43"/>
        <v>-57838.285490833339</v>
      </c>
      <c r="BZ38" s="28">
        <f t="shared" si="43"/>
        <v>-57838.285490833339</v>
      </c>
      <c r="CA38" s="28">
        <f t="shared" si="43"/>
        <v>-59876.033098708343</v>
      </c>
      <c r="CB38" s="28">
        <f t="shared" si="43"/>
        <v>-59876.033098708343</v>
      </c>
      <c r="CC38" s="28">
        <f t="shared" si="43"/>
        <v>-59876.033098708343</v>
      </c>
      <c r="CD38" s="28">
        <f t="shared" si="43"/>
        <v>-59876.033098708343</v>
      </c>
      <c r="CE38" s="28">
        <f t="shared" ref="CE38:DL38" si="44">CE26+CE36</f>
        <v>-59876.033098708343</v>
      </c>
      <c r="CF38" s="28">
        <f t="shared" si="44"/>
        <v>-59876.033098708343</v>
      </c>
      <c r="CG38" s="28">
        <f t="shared" si="44"/>
        <v>-59876.033098708343</v>
      </c>
      <c r="CH38" s="28">
        <f t="shared" si="44"/>
        <v>-59876.033098708343</v>
      </c>
      <c r="CI38" s="28">
        <f t="shared" si="44"/>
        <v>-59876.033098708343</v>
      </c>
      <c r="CJ38" s="28">
        <f t="shared" si="44"/>
        <v>-59876.033098708343</v>
      </c>
      <c r="CK38" s="28">
        <f t="shared" si="44"/>
        <v>-59876.033098708343</v>
      </c>
      <c r="CL38" s="28">
        <f t="shared" si="44"/>
        <v>-59876.033098708343</v>
      </c>
      <c r="CM38" s="28">
        <f t="shared" si="44"/>
        <v>0</v>
      </c>
      <c r="CN38" s="28">
        <f t="shared" si="44"/>
        <v>0</v>
      </c>
      <c r="CO38" s="28" t="e">
        <f t="shared" si="44"/>
        <v>#N/A</v>
      </c>
      <c r="CP38" s="28" t="e">
        <f t="shared" si="44"/>
        <v>#N/A</v>
      </c>
      <c r="CQ38" s="28" t="e">
        <f t="shared" si="44"/>
        <v>#N/A</v>
      </c>
      <c r="CR38" s="28" t="e">
        <f t="shared" si="44"/>
        <v>#N/A</v>
      </c>
      <c r="CS38" s="28" t="e">
        <f t="shared" si="44"/>
        <v>#N/A</v>
      </c>
      <c r="CT38" s="28" t="e">
        <f t="shared" si="44"/>
        <v>#N/A</v>
      </c>
      <c r="CU38" s="28" t="e">
        <f t="shared" si="44"/>
        <v>#N/A</v>
      </c>
      <c r="CV38" s="28" t="e">
        <f t="shared" si="44"/>
        <v>#N/A</v>
      </c>
      <c r="CW38" s="28" t="e">
        <f t="shared" si="44"/>
        <v>#N/A</v>
      </c>
      <c r="CX38" s="28" t="e">
        <f t="shared" si="44"/>
        <v>#N/A</v>
      </c>
      <c r="CY38" s="28" t="e">
        <f t="shared" si="44"/>
        <v>#N/A</v>
      </c>
      <c r="CZ38" s="28" t="e">
        <f t="shared" si="44"/>
        <v>#N/A</v>
      </c>
      <c r="DA38" s="28" t="e">
        <f t="shared" si="44"/>
        <v>#N/A</v>
      </c>
      <c r="DB38" s="28" t="e">
        <f t="shared" si="44"/>
        <v>#N/A</v>
      </c>
      <c r="DC38" s="28" t="e">
        <f t="shared" si="44"/>
        <v>#N/A</v>
      </c>
      <c r="DD38" s="28" t="e">
        <f t="shared" si="44"/>
        <v>#N/A</v>
      </c>
      <c r="DE38" s="28" t="e">
        <f t="shared" si="44"/>
        <v>#N/A</v>
      </c>
      <c r="DF38" s="28" t="e">
        <f t="shared" si="44"/>
        <v>#N/A</v>
      </c>
      <c r="DG38" s="28" t="e">
        <f t="shared" si="44"/>
        <v>#N/A</v>
      </c>
      <c r="DH38" s="28" t="e">
        <f t="shared" si="44"/>
        <v>#N/A</v>
      </c>
      <c r="DI38" s="28" t="e">
        <f t="shared" si="44"/>
        <v>#N/A</v>
      </c>
      <c r="DJ38" s="28" t="e">
        <f t="shared" si="44"/>
        <v>#N/A</v>
      </c>
      <c r="DK38" s="28" t="e">
        <f t="shared" si="44"/>
        <v>#N/A</v>
      </c>
      <c r="DL38" s="28" t="e">
        <f t="shared" si="44"/>
        <v>#N/A</v>
      </c>
    </row>
    <row r="39" spans="1:116" x14ac:dyDescent="0.4">
      <c r="G39" s="129" t="s">
        <v>606</v>
      </c>
      <c r="H39" s="27"/>
      <c r="I39" s="27"/>
      <c r="J39" s="28"/>
      <c r="K39" s="21">
        <f t="shared" ref="K39:P39" si="45">IFERROR(K38/K17,0)</f>
        <v>0</v>
      </c>
      <c r="L39" s="21">
        <f t="shared" si="45"/>
        <v>0</v>
      </c>
      <c r="M39" s="21">
        <f t="shared" si="45"/>
        <v>0</v>
      </c>
      <c r="N39" s="21">
        <f t="shared" si="45"/>
        <v>0</v>
      </c>
      <c r="O39" s="21">
        <f t="shared" si="45"/>
        <v>0</v>
      </c>
      <c r="P39" s="21">
        <f t="shared" si="45"/>
        <v>0</v>
      </c>
      <c r="Q39" s="265"/>
      <c r="R39"/>
      <c r="S39" s="21">
        <f t="shared" ref="S39:AX39" si="46">IFERROR(S38/S17,0)</f>
        <v>0</v>
      </c>
      <c r="T39" s="21">
        <f t="shared" si="46"/>
        <v>0</v>
      </c>
      <c r="U39" s="21">
        <f t="shared" si="46"/>
        <v>0</v>
      </c>
      <c r="V39" s="21">
        <f t="shared" si="46"/>
        <v>0</v>
      </c>
      <c r="W39" s="21">
        <f t="shared" si="46"/>
        <v>0</v>
      </c>
      <c r="X39" s="21">
        <f t="shared" si="46"/>
        <v>0</v>
      </c>
      <c r="Y39" s="21">
        <f t="shared" si="46"/>
        <v>0</v>
      </c>
      <c r="Z39" s="21">
        <f t="shared" si="46"/>
        <v>0</v>
      </c>
      <c r="AA39" s="21">
        <f t="shared" si="46"/>
        <v>0</v>
      </c>
      <c r="AB39" s="21">
        <f t="shared" si="46"/>
        <v>0</v>
      </c>
      <c r="AC39" s="21">
        <f t="shared" si="46"/>
        <v>0</v>
      </c>
      <c r="AD39" s="21">
        <f t="shared" si="46"/>
        <v>0</v>
      </c>
      <c r="AE39" s="21">
        <f t="shared" si="46"/>
        <v>0</v>
      </c>
      <c r="AF39" s="21">
        <f t="shared" si="46"/>
        <v>0</v>
      </c>
      <c r="AG39" s="21">
        <f t="shared" si="46"/>
        <v>0</v>
      </c>
      <c r="AH39" s="21">
        <f t="shared" si="46"/>
        <v>0</v>
      </c>
      <c r="AI39" s="21">
        <f t="shared" si="46"/>
        <v>0</v>
      </c>
      <c r="AJ39" s="21">
        <f t="shared" si="46"/>
        <v>0</v>
      </c>
      <c r="AK39" s="21">
        <f t="shared" si="46"/>
        <v>0</v>
      </c>
      <c r="AL39" s="21">
        <f t="shared" si="46"/>
        <v>0</v>
      </c>
      <c r="AM39" s="21">
        <f t="shared" si="46"/>
        <v>0</v>
      </c>
      <c r="AN39" s="21">
        <f t="shared" si="46"/>
        <v>0</v>
      </c>
      <c r="AO39" s="21">
        <f t="shared" si="46"/>
        <v>0</v>
      </c>
      <c r="AP39" s="21">
        <f t="shared" si="46"/>
        <v>0</v>
      </c>
      <c r="AQ39" s="21">
        <f t="shared" si="46"/>
        <v>0</v>
      </c>
      <c r="AR39" s="21">
        <f t="shared" si="46"/>
        <v>0</v>
      </c>
      <c r="AS39" s="21">
        <f t="shared" si="46"/>
        <v>0</v>
      </c>
      <c r="AT39" s="21">
        <f t="shared" si="46"/>
        <v>0</v>
      </c>
      <c r="AU39" s="21">
        <f t="shared" si="46"/>
        <v>0</v>
      </c>
      <c r="AV39" s="21">
        <f t="shared" si="46"/>
        <v>0</v>
      </c>
      <c r="AW39" s="21">
        <f t="shared" si="46"/>
        <v>0</v>
      </c>
      <c r="AX39" s="21">
        <f t="shared" si="46"/>
        <v>0</v>
      </c>
      <c r="AY39" s="21">
        <f t="shared" ref="AY39:CD39" si="47">IFERROR(AY38/AY17,0)</f>
        <v>0</v>
      </c>
      <c r="AZ39" s="21">
        <f t="shared" si="47"/>
        <v>0</v>
      </c>
      <c r="BA39" s="21">
        <f t="shared" si="47"/>
        <v>0</v>
      </c>
      <c r="BB39" s="21">
        <f t="shared" si="47"/>
        <v>0</v>
      </c>
      <c r="BC39" s="21">
        <f t="shared" si="47"/>
        <v>0</v>
      </c>
      <c r="BD39" s="21">
        <f t="shared" si="47"/>
        <v>0</v>
      </c>
      <c r="BE39" s="21">
        <f t="shared" si="47"/>
        <v>0</v>
      </c>
      <c r="BF39" s="21">
        <f t="shared" si="47"/>
        <v>0</v>
      </c>
      <c r="BG39" s="21">
        <f t="shared" si="47"/>
        <v>0</v>
      </c>
      <c r="BH39" s="21">
        <f t="shared" si="47"/>
        <v>0</v>
      </c>
      <c r="BI39" s="21">
        <f t="shared" si="47"/>
        <v>0</v>
      </c>
      <c r="BJ39" s="21">
        <f t="shared" si="47"/>
        <v>0</v>
      </c>
      <c r="BK39" s="21">
        <f t="shared" si="47"/>
        <v>0</v>
      </c>
      <c r="BL39" s="21">
        <f t="shared" si="47"/>
        <v>0</v>
      </c>
      <c r="BM39" s="21">
        <f t="shared" si="47"/>
        <v>0</v>
      </c>
      <c r="BN39" s="21">
        <f t="shared" si="47"/>
        <v>0</v>
      </c>
      <c r="BO39" s="21">
        <f t="shared" si="47"/>
        <v>0</v>
      </c>
      <c r="BP39" s="21">
        <f t="shared" si="47"/>
        <v>0</v>
      </c>
      <c r="BQ39" s="21">
        <f t="shared" si="47"/>
        <v>0</v>
      </c>
      <c r="BR39" s="21">
        <f t="shared" si="47"/>
        <v>0</v>
      </c>
      <c r="BS39" s="21">
        <f t="shared" si="47"/>
        <v>0</v>
      </c>
      <c r="BT39" s="21">
        <f t="shared" si="47"/>
        <v>0</v>
      </c>
      <c r="BU39" s="21">
        <f t="shared" si="47"/>
        <v>0</v>
      </c>
      <c r="BV39" s="21">
        <f t="shared" si="47"/>
        <v>0</v>
      </c>
      <c r="BW39" s="21">
        <f t="shared" si="47"/>
        <v>0</v>
      </c>
      <c r="BX39" s="21">
        <f t="shared" si="47"/>
        <v>0</v>
      </c>
      <c r="BY39" s="21">
        <f t="shared" si="47"/>
        <v>0</v>
      </c>
      <c r="BZ39" s="21">
        <f t="shared" si="47"/>
        <v>0</v>
      </c>
      <c r="CA39" s="21">
        <f t="shared" si="47"/>
        <v>0</v>
      </c>
      <c r="CB39" s="21">
        <f t="shared" si="47"/>
        <v>0</v>
      </c>
      <c r="CC39" s="21">
        <f t="shared" si="47"/>
        <v>0</v>
      </c>
      <c r="CD39" s="21">
        <f t="shared" si="47"/>
        <v>0</v>
      </c>
      <c r="CE39" s="21">
        <f t="shared" ref="CE39:DJ39" si="48">IFERROR(CE38/CE17,0)</f>
        <v>0</v>
      </c>
      <c r="CF39" s="21">
        <f t="shared" si="48"/>
        <v>0</v>
      </c>
      <c r="CG39" s="21">
        <f t="shared" si="48"/>
        <v>0</v>
      </c>
      <c r="CH39" s="21">
        <f t="shared" si="48"/>
        <v>0</v>
      </c>
      <c r="CI39" s="21">
        <f t="shared" si="48"/>
        <v>0</v>
      </c>
      <c r="CJ39" s="21">
        <f t="shared" si="48"/>
        <v>0</v>
      </c>
      <c r="CK39" s="21">
        <f t="shared" si="48"/>
        <v>0</v>
      </c>
      <c r="CL39" s="21">
        <f t="shared" si="48"/>
        <v>0</v>
      </c>
      <c r="CM39" s="21">
        <f t="shared" si="48"/>
        <v>0</v>
      </c>
      <c r="CN39" s="21">
        <f t="shared" si="48"/>
        <v>0</v>
      </c>
      <c r="CO39" s="21">
        <f t="shared" si="48"/>
        <v>0</v>
      </c>
      <c r="CP39" s="21">
        <f t="shared" si="48"/>
        <v>0</v>
      </c>
      <c r="CQ39" s="21">
        <f t="shared" si="48"/>
        <v>0</v>
      </c>
      <c r="CR39" s="21">
        <f t="shared" si="48"/>
        <v>0</v>
      </c>
      <c r="CS39" s="21">
        <f t="shared" si="48"/>
        <v>0</v>
      </c>
      <c r="CT39" s="21">
        <f t="shared" si="48"/>
        <v>0</v>
      </c>
      <c r="CU39" s="21">
        <f t="shared" si="48"/>
        <v>0</v>
      </c>
      <c r="CV39" s="21">
        <f t="shared" si="48"/>
        <v>0</v>
      </c>
      <c r="CW39" s="21">
        <f t="shared" si="48"/>
        <v>0</v>
      </c>
      <c r="CX39" s="21">
        <f t="shared" si="48"/>
        <v>0</v>
      </c>
      <c r="CY39" s="21">
        <f t="shared" si="48"/>
        <v>0</v>
      </c>
      <c r="CZ39" s="21">
        <f t="shared" si="48"/>
        <v>0</v>
      </c>
      <c r="DA39" s="21">
        <f t="shared" si="48"/>
        <v>0</v>
      </c>
      <c r="DB39" s="21">
        <f t="shared" si="48"/>
        <v>0</v>
      </c>
      <c r="DC39" s="21">
        <f t="shared" si="48"/>
        <v>0</v>
      </c>
      <c r="DD39" s="21">
        <f t="shared" si="48"/>
        <v>0</v>
      </c>
      <c r="DE39" s="21">
        <f t="shared" si="48"/>
        <v>0</v>
      </c>
      <c r="DF39" s="21">
        <f t="shared" si="48"/>
        <v>0</v>
      </c>
      <c r="DG39" s="21">
        <f t="shared" si="48"/>
        <v>0</v>
      </c>
      <c r="DH39" s="21">
        <f t="shared" si="48"/>
        <v>0</v>
      </c>
      <c r="DI39" s="21">
        <f t="shared" si="48"/>
        <v>0</v>
      </c>
      <c r="DJ39" s="21">
        <f t="shared" si="48"/>
        <v>0</v>
      </c>
      <c r="DK39" s="21">
        <f t="shared" ref="DK39:DL39" si="49">IFERROR(DK38/DK17,0)</f>
        <v>0</v>
      </c>
      <c r="DL39" s="21">
        <f t="shared" si="49"/>
        <v>0</v>
      </c>
    </row>
    <row r="40" spans="1:116" x14ac:dyDescent="0.4">
      <c r="G40" s="12"/>
      <c r="H40" s="27"/>
      <c r="I40" s="27"/>
      <c r="J40" s="28"/>
      <c r="K40" s="61"/>
      <c r="L40" s="61"/>
      <c r="M40" s="61"/>
      <c r="N40" s="61"/>
      <c r="O40" s="61"/>
      <c r="P40" s="61"/>
      <c r="Q40" s="28"/>
      <c r="R40"/>
      <c r="S40" s="267"/>
      <c r="T40" s="267"/>
      <c r="U40" s="267"/>
      <c r="V40" s="267"/>
      <c r="W40" s="267"/>
      <c r="X40" s="267"/>
      <c r="Y40" s="267"/>
      <c r="Z40" s="267"/>
      <c r="AA40" s="267"/>
      <c r="AB40" s="267"/>
      <c r="AC40" s="267"/>
      <c r="AD40" s="267"/>
      <c r="AE40" s="267"/>
      <c r="AF40" s="267"/>
      <c r="AG40" s="267"/>
      <c r="AH40" s="267"/>
      <c r="AI40" s="267"/>
      <c r="AJ40" s="267"/>
      <c r="AK40" s="267"/>
      <c r="AL40" s="267"/>
      <c r="AM40" s="267"/>
      <c r="AN40" s="267"/>
      <c r="AO40" s="267"/>
      <c r="AP40" s="267"/>
      <c r="AQ40" s="267"/>
      <c r="AR40" s="267"/>
      <c r="AS40" s="267"/>
      <c r="AT40" s="267"/>
      <c r="AU40" s="267"/>
      <c r="AV40" s="267"/>
      <c r="AW40" s="267"/>
      <c r="AX40" s="267"/>
      <c r="AY40" s="267"/>
      <c r="AZ40" s="267"/>
      <c r="BA40" s="267"/>
      <c r="BB40" s="267"/>
      <c r="BC40" s="267"/>
      <c r="BD40" s="267"/>
      <c r="BE40" s="267"/>
      <c r="BF40" s="267"/>
      <c r="BG40" s="267"/>
      <c r="BH40" s="267"/>
      <c r="BI40" s="267"/>
      <c r="BJ40" s="267"/>
      <c r="BK40" s="267"/>
      <c r="BL40" s="267"/>
      <c r="BM40" s="267"/>
      <c r="BN40" s="267"/>
      <c r="BO40" s="267"/>
      <c r="BP40" s="267"/>
      <c r="BQ40" s="267"/>
      <c r="BR40" s="267"/>
      <c r="BS40" s="267"/>
      <c r="BT40" s="267"/>
      <c r="BU40" s="267"/>
      <c r="BV40" s="267"/>
      <c r="BW40" s="267"/>
      <c r="BX40" s="267"/>
      <c r="BY40" s="267"/>
      <c r="BZ40" s="267"/>
      <c r="CA40" s="267"/>
      <c r="CB40" s="267"/>
      <c r="CC40" s="267"/>
      <c r="CD40" s="267"/>
      <c r="CE40" s="267"/>
      <c r="CF40" s="267"/>
      <c r="CG40" s="267"/>
      <c r="CH40" s="267"/>
      <c r="CI40" s="267"/>
      <c r="CJ40" s="267"/>
      <c r="CK40" s="267"/>
      <c r="CL40" s="267"/>
      <c r="CM40" s="267"/>
      <c r="CN40" s="267"/>
      <c r="CO40" s="267"/>
      <c r="CP40" s="267"/>
      <c r="CQ40" s="267"/>
      <c r="CR40" s="267"/>
      <c r="CS40" s="267"/>
      <c r="CT40" s="267"/>
      <c r="CU40" s="267"/>
      <c r="CV40" s="267"/>
      <c r="CW40" s="267"/>
      <c r="CX40" s="267"/>
      <c r="CY40" s="267"/>
      <c r="CZ40" s="267"/>
      <c r="DA40" s="267"/>
      <c r="DB40" s="267"/>
      <c r="DC40" s="267"/>
      <c r="DD40" s="267"/>
      <c r="DE40" s="267"/>
      <c r="DF40" s="267"/>
      <c r="DG40" s="267"/>
      <c r="DH40" s="267"/>
      <c r="DI40" s="267"/>
      <c r="DJ40" s="267"/>
      <c r="DK40" s="267"/>
      <c r="DL40" s="267"/>
    </row>
    <row r="41" spans="1:116" x14ac:dyDescent="0.4">
      <c r="B41" t="s">
        <v>228</v>
      </c>
      <c r="G41" s="12" t="s">
        <v>864</v>
      </c>
      <c r="H41" s="27"/>
      <c r="I41" s="27"/>
      <c r="J41" s="28"/>
      <c r="K41" s="61"/>
      <c r="L41" s="61"/>
      <c r="M41" s="61"/>
      <c r="N41" s="61"/>
      <c r="O41" s="61"/>
      <c r="P41" s="61"/>
      <c r="Q41" s="28"/>
      <c r="R41"/>
      <c r="S41" s="267"/>
      <c r="T41" s="267"/>
      <c r="U41" s="267"/>
      <c r="V41" s="267"/>
      <c r="W41" s="267"/>
      <c r="X41" s="267"/>
      <c r="Y41" s="267"/>
      <c r="Z41" s="267"/>
      <c r="AA41" s="267"/>
      <c r="AB41" s="267"/>
      <c r="AC41" s="267"/>
      <c r="AD41" s="267"/>
      <c r="AE41" s="267"/>
      <c r="AF41" s="267"/>
      <c r="AG41" s="267"/>
      <c r="AH41" s="267"/>
      <c r="AI41" s="267"/>
      <c r="AJ41" s="267"/>
      <c r="AK41" s="267"/>
      <c r="AL41" s="267"/>
      <c r="AM41" s="267"/>
      <c r="AN41" s="267"/>
      <c r="AO41" s="267"/>
      <c r="AP41" s="267"/>
      <c r="AQ41" s="267"/>
      <c r="AR41" s="267"/>
      <c r="AS41" s="267"/>
      <c r="AT41" s="267"/>
      <c r="AU41" s="267"/>
      <c r="AV41" s="267"/>
      <c r="AW41" s="267"/>
      <c r="AX41" s="267"/>
      <c r="AY41" s="267"/>
      <c r="AZ41" s="267"/>
      <c r="BA41" s="267"/>
      <c r="BB41" s="267"/>
      <c r="BC41" s="267"/>
      <c r="BD41" s="267"/>
      <c r="BE41" s="267"/>
      <c r="BF41" s="267"/>
      <c r="BG41" s="267"/>
      <c r="BH41" s="267"/>
      <c r="BI41" s="267"/>
      <c r="BJ41" s="267"/>
      <c r="BK41" s="267"/>
      <c r="BL41" s="267"/>
      <c r="BM41" s="267"/>
      <c r="BN41" s="267"/>
      <c r="BO41" s="267"/>
      <c r="BP41" s="267"/>
      <c r="BQ41" s="267"/>
      <c r="BR41" s="267"/>
      <c r="BS41" s="267"/>
      <c r="BT41" s="267"/>
      <c r="BU41" s="267"/>
      <c r="BV41" s="267"/>
      <c r="BW41" s="267"/>
      <c r="BX41" s="267"/>
      <c r="BY41" s="267"/>
      <c r="BZ41" s="267"/>
      <c r="CA41" s="267"/>
      <c r="CB41" s="267"/>
      <c r="CC41" s="267"/>
      <c r="CD41" s="267"/>
      <c r="CE41" s="267"/>
      <c r="CF41" s="267"/>
      <c r="CG41" s="267"/>
      <c r="CH41" s="267"/>
      <c r="CI41" s="267"/>
      <c r="CJ41" s="267"/>
      <c r="CK41" s="267"/>
      <c r="CL41" s="267"/>
      <c r="CM41" s="267"/>
      <c r="CN41" s="267"/>
      <c r="CO41" s="267"/>
      <c r="CP41" s="267"/>
      <c r="CQ41" s="267"/>
      <c r="CR41" s="267"/>
      <c r="CS41" s="267"/>
      <c r="CT41" s="267"/>
      <c r="CU41" s="267"/>
      <c r="CV41" s="267"/>
      <c r="CW41" s="267"/>
      <c r="CX41" s="267"/>
      <c r="CY41" s="267"/>
      <c r="CZ41" s="267"/>
      <c r="DA41" s="267"/>
      <c r="DB41" s="267"/>
      <c r="DC41" s="267"/>
      <c r="DD41" s="267"/>
      <c r="DE41" s="267"/>
      <c r="DF41" s="267"/>
      <c r="DG41" s="267"/>
      <c r="DH41" s="267"/>
      <c r="DI41" s="267"/>
      <c r="DJ41" s="267"/>
      <c r="DK41" s="267"/>
      <c r="DL41" s="267"/>
    </row>
    <row r="42" spans="1:116" s="383" customFormat="1" x14ac:dyDescent="0.4">
      <c r="A42" s="385"/>
      <c r="B42" s="383" t="str">
        <f>IF('Calcs.'!B33="","",'Calcs.'!B33)</f>
        <v/>
      </c>
      <c r="C42" s="383" t="str">
        <f>IF('Calcs.'!C33="","",'Calcs.'!C33)</f>
        <v>IS: interest expense</v>
      </c>
      <c r="D42" s="383" t="str">
        <f>IF('Calcs.'!D33="","",'Calcs.'!D33)</f>
        <v>DTERMY-PV</v>
      </c>
      <c r="E42" s="383" t="str">
        <f>IF('Calcs.'!E33="","",'Calcs.'!E33)</f>
        <v>33 DTERMY-PV</v>
      </c>
      <c r="F42" s="383" t="str">
        <f>IF('Calcs.'!F33="","",'Calcs.'!F33)</f>
        <v/>
      </c>
      <c r="G42" s="322" t="str">
        <f>IF('Calcs.'!G33="","",'Calcs.'!G33)</f>
        <v>Interest expense - unit</v>
      </c>
      <c r="I42" s="384" t="str">
        <f>IF('Calcs.'!I33="","",'Calcs.'!I33)</f>
        <v/>
      </c>
      <c r="J42" s="132">
        <f>IF('Calcs.'!J33="","",'Calcs.'!J33)</f>
        <v>0</v>
      </c>
      <c r="K42" s="260">
        <f ca="1">IF('Calcs.'!K33="","",'Calcs.'!K33)</f>
        <v>-29201.666666666664</v>
      </c>
      <c r="L42" s="260">
        <f ca="1">IF('Calcs.'!L33="","",'Calcs.'!L33)</f>
        <v>-62510.000000000015</v>
      </c>
      <c r="M42" s="260">
        <f ca="1">IF('Calcs.'!M33="","",'Calcs.'!M33)</f>
        <v>-66676.666666666672</v>
      </c>
      <c r="N42" s="260">
        <f ca="1">IF('Calcs.'!N33="","",'Calcs.'!N33)</f>
        <v>-66676.666666666672</v>
      </c>
      <c r="O42" s="260">
        <f ca="1">IF('Calcs.'!O33="","",'Calcs.'!O33)</f>
        <v>-66676.666666666672</v>
      </c>
      <c r="P42" s="260">
        <f ca="1">IF('Calcs.'!P33="","",'Calcs.'!P33)</f>
        <v>-66676.666666666672</v>
      </c>
      <c r="Q42" s="383" t="str">
        <f>IF('Calcs.'!Q33="","",'Calcs.'!Q33)</f>
        <v/>
      </c>
      <c r="R42" s="383" t="str">
        <f>IF('Calcs.'!R33="","",'Calcs.'!R33)</f>
        <v/>
      </c>
      <c r="S42" s="132">
        <f>IF('Calcs.'!S33="","",'Calcs.'!S33)</f>
        <v>-703.6111111111112</v>
      </c>
      <c r="T42" s="132">
        <f ca="1">IF('Calcs.'!T33="","",'Calcs.'!T33)</f>
        <v>-1398.0555555555557</v>
      </c>
      <c r="U42" s="132">
        <f ca="1">IF('Calcs.'!U33="","",'Calcs.'!U33)</f>
        <v>-2092.5000000000005</v>
      </c>
      <c r="V42" s="132">
        <f ca="1">IF('Calcs.'!V33="","",'Calcs.'!V33)</f>
        <v>-2778.6111111111113</v>
      </c>
      <c r="W42" s="132">
        <f ca="1">IF('Calcs.'!W33="","",'Calcs.'!W33)</f>
        <v>-2778.6111111111113</v>
      </c>
      <c r="X42" s="132">
        <f ca="1">IF('Calcs.'!X33="","",'Calcs.'!X33)</f>
        <v>-2778.6111111111113</v>
      </c>
      <c r="Y42" s="132">
        <f ca="1">IF('Calcs.'!Y33="","",'Calcs.'!Y33)</f>
        <v>-2778.6111111111113</v>
      </c>
      <c r="Z42" s="132">
        <f ca="1">IF('Calcs.'!Z33="","",'Calcs.'!Z33)</f>
        <v>-2778.6111111111113</v>
      </c>
      <c r="AA42" s="132">
        <f ca="1">IF('Calcs.'!AA33="","",'Calcs.'!AA33)</f>
        <v>-2778.6111111111113</v>
      </c>
      <c r="AB42" s="132">
        <f ca="1">IF('Calcs.'!AB33="","",'Calcs.'!AB33)</f>
        <v>-2778.6111111111113</v>
      </c>
      <c r="AC42" s="132">
        <f ca="1">IF('Calcs.'!AC33="","",'Calcs.'!AC33)</f>
        <v>-2778.6111111111113</v>
      </c>
      <c r="AD42" s="132">
        <f ca="1">IF('Calcs.'!AD33="","",'Calcs.'!AD33)</f>
        <v>-2778.6111111111113</v>
      </c>
      <c r="AE42" s="132">
        <f ca="1">IF('Calcs.'!AE33="","",'Calcs.'!AE33)</f>
        <v>-3473.0555555555566</v>
      </c>
      <c r="AF42" s="132">
        <f ca="1">IF('Calcs.'!AF33="","",'Calcs.'!AF33)</f>
        <v>-4167.5000000000009</v>
      </c>
      <c r="AG42" s="132">
        <f ca="1">IF('Calcs.'!AG33="","",'Calcs.'!AG33)</f>
        <v>-4861.9444444444462</v>
      </c>
      <c r="AH42" s="132">
        <f ca="1">IF('Calcs.'!AH33="","",'Calcs.'!AH33)</f>
        <v>-5556.3888888888896</v>
      </c>
      <c r="AI42" s="132">
        <f ca="1">IF('Calcs.'!AI33="","",'Calcs.'!AI33)</f>
        <v>-5556.3888888888896</v>
      </c>
      <c r="AJ42" s="132">
        <f ca="1">IF('Calcs.'!AJ33="","",'Calcs.'!AJ33)</f>
        <v>-5556.3888888888896</v>
      </c>
      <c r="AK42" s="132">
        <f ca="1">IF('Calcs.'!AK33="","",'Calcs.'!AK33)</f>
        <v>-5556.3888888888896</v>
      </c>
      <c r="AL42" s="132">
        <f ca="1">IF('Calcs.'!AL33="","",'Calcs.'!AL33)</f>
        <v>-5556.3888888888896</v>
      </c>
      <c r="AM42" s="132">
        <f ca="1">IF('Calcs.'!AM33="","",'Calcs.'!AM33)</f>
        <v>-5556.3888888888896</v>
      </c>
      <c r="AN42" s="132">
        <f ca="1">IF('Calcs.'!AN33="","",'Calcs.'!AN33)</f>
        <v>-5556.3888888888896</v>
      </c>
      <c r="AO42" s="132">
        <f ca="1">IF('Calcs.'!AO33="","",'Calcs.'!AO33)</f>
        <v>-5556.3888888888896</v>
      </c>
      <c r="AP42" s="132">
        <f ca="1">IF('Calcs.'!AP33="","",'Calcs.'!AP33)</f>
        <v>-5556.3888888888896</v>
      </c>
      <c r="AQ42" s="132">
        <f ca="1">IF('Calcs.'!AQ33="","",'Calcs.'!AQ33)</f>
        <v>-5556.3888888888896</v>
      </c>
      <c r="AR42" s="132">
        <f ca="1">IF('Calcs.'!AR33="","",'Calcs.'!AR33)</f>
        <v>-5556.3888888888896</v>
      </c>
      <c r="AS42" s="132">
        <f ca="1">IF('Calcs.'!AS33="","",'Calcs.'!AS33)</f>
        <v>-5556.3888888888896</v>
      </c>
      <c r="AT42" s="132">
        <f ca="1">IF('Calcs.'!AT33="","",'Calcs.'!AT33)</f>
        <v>-5556.3888888888896</v>
      </c>
      <c r="AU42" s="132">
        <f ca="1">IF('Calcs.'!AU33="","",'Calcs.'!AU33)</f>
        <v>-5556.3888888888896</v>
      </c>
      <c r="AV42" s="132">
        <f ca="1">IF('Calcs.'!AV33="","",'Calcs.'!AV33)</f>
        <v>-5556.3888888888896</v>
      </c>
      <c r="AW42" s="132">
        <f ca="1">IF('Calcs.'!AW33="","",'Calcs.'!AW33)</f>
        <v>-5556.3888888888896</v>
      </c>
      <c r="AX42" s="132">
        <f ca="1">IF('Calcs.'!AX33="","",'Calcs.'!AX33)</f>
        <v>-5556.3888888888896</v>
      </c>
      <c r="AY42" s="132">
        <f ca="1">IF('Calcs.'!AY33="","",'Calcs.'!AY33)</f>
        <v>-5556.3888888888896</v>
      </c>
      <c r="AZ42" s="132">
        <f ca="1">IF('Calcs.'!AZ33="","",'Calcs.'!AZ33)</f>
        <v>-5556.3888888888896</v>
      </c>
      <c r="BA42" s="132">
        <f ca="1">IF('Calcs.'!BA33="","",'Calcs.'!BA33)</f>
        <v>-5556.3888888888896</v>
      </c>
      <c r="BB42" s="132">
        <f ca="1">IF('Calcs.'!BB33="","",'Calcs.'!BB33)</f>
        <v>-5556.3888888888896</v>
      </c>
      <c r="BC42" s="132">
        <f ca="1">IF('Calcs.'!BC33="","",'Calcs.'!BC33)</f>
        <v>-5556.3888888888896</v>
      </c>
      <c r="BD42" s="132">
        <f ca="1">IF('Calcs.'!BD33="","",'Calcs.'!BD33)</f>
        <v>-5556.3888888888896</v>
      </c>
      <c r="BE42" s="132">
        <f ca="1">IF('Calcs.'!BE33="","",'Calcs.'!BE33)</f>
        <v>-5556.3888888888896</v>
      </c>
      <c r="BF42" s="132">
        <f ca="1">IF('Calcs.'!BF33="","",'Calcs.'!BF33)</f>
        <v>-5556.3888888888896</v>
      </c>
      <c r="BG42" s="132">
        <f ca="1">IF('Calcs.'!BG33="","",'Calcs.'!BG33)</f>
        <v>-5556.3888888888896</v>
      </c>
      <c r="BH42" s="132">
        <f ca="1">IF('Calcs.'!BH33="","",'Calcs.'!BH33)</f>
        <v>-5556.3888888888896</v>
      </c>
      <c r="BI42" s="132">
        <f ca="1">IF('Calcs.'!BI33="","",'Calcs.'!BI33)</f>
        <v>-5556.3888888888896</v>
      </c>
      <c r="BJ42" s="132">
        <f ca="1">IF('Calcs.'!BJ33="","",'Calcs.'!BJ33)</f>
        <v>-5556.3888888888896</v>
      </c>
      <c r="BK42" s="132">
        <f ca="1">IF('Calcs.'!BK33="","",'Calcs.'!BK33)</f>
        <v>-5556.3888888888896</v>
      </c>
      <c r="BL42" s="132">
        <f ca="1">IF('Calcs.'!BL33="","",'Calcs.'!BL33)</f>
        <v>-5556.3888888888896</v>
      </c>
      <c r="BM42" s="132">
        <f ca="1">IF('Calcs.'!BM33="","",'Calcs.'!BM33)</f>
        <v>-5556.3888888888896</v>
      </c>
      <c r="BN42" s="132">
        <f ca="1">IF('Calcs.'!BN33="","",'Calcs.'!BN33)</f>
        <v>-5556.3888888888896</v>
      </c>
      <c r="BO42" s="132">
        <f ca="1">IF('Calcs.'!BO33="","",'Calcs.'!BO33)</f>
        <v>-5556.3888888888896</v>
      </c>
      <c r="BP42" s="132">
        <f ca="1">IF('Calcs.'!BP33="","",'Calcs.'!BP33)</f>
        <v>-5556.3888888888896</v>
      </c>
      <c r="BQ42" s="132">
        <f ca="1">IF('Calcs.'!BQ33="","",'Calcs.'!BQ33)</f>
        <v>-5556.3888888888896</v>
      </c>
      <c r="BR42" s="132">
        <f ca="1">IF('Calcs.'!BR33="","",'Calcs.'!BR33)</f>
        <v>-5556.3888888888896</v>
      </c>
      <c r="BS42" s="132">
        <f ca="1">IF('Calcs.'!BS33="","",'Calcs.'!BS33)</f>
        <v>-5556.3888888888896</v>
      </c>
      <c r="BT42" s="132">
        <f ca="1">IF('Calcs.'!BT33="","",'Calcs.'!BT33)</f>
        <v>-5556.3888888888896</v>
      </c>
      <c r="BU42" s="132">
        <f ca="1">IF('Calcs.'!BU33="","",'Calcs.'!BU33)</f>
        <v>-5556.3888888888896</v>
      </c>
      <c r="BV42" s="132">
        <f ca="1">IF('Calcs.'!BV33="","",'Calcs.'!BV33)</f>
        <v>-5556.3888888888896</v>
      </c>
      <c r="BW42" s="132">
        <f ca="1">IF('Calcs.'!BW33="","",'Calcs.'!BW33)</f>
        <v>-5556.3888888888896</v>
      </c>
      <c r="BX42" s="132">
        <f ca="1">IF('Calcs.'!BX33="","",'Calcs.'!BX33)</f>
        <v>-5556.3888888888896</v>
      </c>
      <c r="BY42" s="132">
        <f ca="1">IF('Calcs.'!BY33="","",'Calcs.'!BY33)</f>
        <v>-5556.3888888888896</v>
      </c>
      <c r="BZ42" s="132">
        <f ca="1">IF('Calcs.'!BZ33="","",'Calcs.'!BZ33)</f>
        <v>-5556.3888888888896</v>
      </c>
      <c r="CA42" s="132">
        <f ca="1">IF('Calcs.'!CA33="","",'Calcs.'!CA33)</f>
        <v>-5556.3888888888896</v>
      </c>
      <c r="CB42" s="132">
        <f ca="1">IF('Calcs.'!CB33="","",'Calcs.'!CB33)</f>
        <v>-5556.3888888888896</v>
      </c>
      <c r="CC42" s="132">
        <f ca="1">IF('Calcs.'!CC33="","",'Calcs.'!CC33)</f>
        <v>-5556.3888888888896</v>
      </c>
      <c r="CD42" s="132">
        <f ca="1">IF('Calcs.'!CD33="","",'Calcs.'!CD33)</f>
        <v>-5556.3888888888896</v>
      </c>
      <c r="CE42" s="132">
        <f ca="1">IF('Calcs.'!CE33="","",'Calcs.'!CE33)</f>
        <v>-5556.3888888888896</v>
      </c>
      <c r="CF42" s="132">
        <f ca="1">IF('Calcs.'!CF33="","",'Calcs.'!CF33)</f>
        <v>-5556.3888888888896</v>
      </c>
      <c r="CG42" s="132">
        <f ca="1">IF('Calcs.'!CG33="","",'Calcs.'!CG33)</f>
        <v>-5556.3888888888896</v>
      </c>
      <c r="CH42" s="132">
        <f ca="1">IF('Calcs.'!CH33="","",'Calcs.'!CH33)</f>
        <v>-5556.3888888888896</v>
      </c>
      <c r="CI42" s="132">
        <f ca="1">IF('Calcs.'!CI33="","",'Calcs.'!CI33)</f>
        <v>-5556.3888888888896</v>
      </c>
      <c r="CJ42" s="132">
        <f ca="1">IF('Calcs.'!CJ33="","",'Calcs.'!CJ33)</f>
        <v>-5556.3888888888896</v>
      </c>
      <c r="CK42" s="132">
        <f ca="1">IF('Calcs.'!CK33="","",'Calcs.'!CK33)</f>
        <v>-5556.3888888888896</v>
      </c>
      <c r="CL42" s="132">
        <f ca="1">IF('Calcs.'!CL33="","",'Calcs.'!CL33)</f>
        <v>-5556.3888888888896</v>
      </c>
      <c r="CN42" s="132" t="e">
        <f>SUMIF(#REF!,#REF!,'IS BS CF'!72:72)</f>
        <v>#REF!</v>
      </c>
      <c r="CO42" s="132" t="e">
        <f>-SUM(#REF!)*#REF!/#REF!</f>
        <v>#REF!</v>
      </c>
      <c r="CP42" s="132" t="e">
        <f>-SUM(#REF!)*#REF!/#REF!</f>
        <v>#REF!</v>
      </c>
      <c r="CQ42" s="132" t="e">
        <f>-SUM(#REF!)*#REF!/#REF!</f>
        <v>#REF!</v>
      </c>
      <c r="CR42" s="132" t="e">
        <f>-SUM(#REF!)*#REF!/#REF!</f>
        <v>#REF!</v>
      </c>
      <c r="CS42" s="132" t="e">
        <f>-SUM(#REF!)*#REF!/#REF!</f>
        <v>#REF!</v>
      </c>
      <c r="CT42" s="132" t="e">
        <f>-SUM(#REF!)*#REF!/#REF!</f>
        <v>#REF!</v>
      </c>
      <c r="CU42" s="132" t="e">
        <f>-SUM(#REF!)*#REF!/#REF!</f>
        <v>#REF!</v>
      </c>
      <c r="CV42" s="132" t="e">
        <f>-SUM(#REF!)*#REF!/#REF!</f>
        <v>#REF!</v>
      </c>
      <c r="CW42" s="132" t="e">
        <f>-SUM(#REF!)*#REF!/#REF!</f>
        <v>#REF!</v>
      </c>
      <c r="CX42" s="132" t="e">
        <f>-SUM(#REF!)*#REF!/#REF!</f>
        <v>#REF!</v>
      </c>
      <c r="CY42" s="132" t="e">
        <f>-SUM(#REF!)*#REF!/#REF!</f>
        <v>#REF!</v>
      </c>
      <c r="CZ42" s="132" t="e">
        <f>-SUM(#REF!)*#REF!/#REF!</f>
        <v>#REF!</v>
      </c>
      <c r="DA42" s="132" t="e">
        <f>-SUM(#REF!)*#REF!/#REF!</f>
        <v>#REF!</v>
      </c>
      <c r="DB42" s="132" t="e">
        <f>-SUM(#REF!)*#REF!/#REF!</f>
        <v>#REF!</v>
      </c>
      <c r="DC42" s="132" t="e">
        <f>-SUM(#REF!)*#REF!/#REF!</f>
        <v>#REF!</v>
      </c>
      <c r="DD42" s="132" t="e">
        <f>-SUM(#REF!)*#REF!/#REF!</f>
        <v>#REF!</v>
      </c>
      <c r="DE42" s="132" t="e">
        <f>-SUM(#REF!)*#REF!/#REF!</f>
        <v>#REF!</v>
      </c>
      <c r="DF42" s="132" t="e">
        <f>-SUM(#REF!)*#REF!/#REF!</f>
        <v>#REF!</v>
      </c>
      <c r="DG42" s="132" t="e">
        <f>-SUM(#REF!)*#REF!/#REF!</f>
        <v>#REF!</v>
      </c>
      <c r="DH42" s="132" t="e">
        <f>-SUM(#REF!)*#REF!/#REF!</f>
        <v>#REF!</v>
      </c>
      <c r="DI42" s="132" t="e">
        <f>-SUM(#REF!)*#REF!/#REF!</f>
        <v>#REF!</v>
      </c>
      <c r="DJ42" s="132" t="e">
        <f>-SUM(#REF!)*#REF!/#REF!</f>
        <v>#REF!</v>
      </c>
      <c r="DK42" s="132" t="e">
        <f>-SUM(#REF!)*#REF!/#REF!</f>
        <v>#REF!</v>
      </c>
      <c r="DL42" s="132" t="e">
        <f>-SUM(#REF!)*#REF!/#REF!</f>
        <v>#REF!</v>
      </c>
    </row>
    <row r="43" spans="1:116" s="383" customFormat="1" x14ac:dyDescent="0.4">
      <c r="A43" s="385"/>
      <c r="B43" s="383" t="str">
        <f>IF('Calcs.'!B49="","",'Calcs.'!B49)</f>
        <v/>
      </c>
      <c r="C43" s="383" t="str">
        <f>IF('Calcs.'!C49="","",'Calcs.'!C49)</f>
        <v>IS: interest expense</v>
      </c>
      <c r="D43" s="383" t="str">
        <f>IF('Calcs.'!D49="","",'Calcs.'!D49)</f>
        <v>DTERMY-S</v>
      </c>
      <c r="E43" s="383" t="str">
        <f>IF('Calcs.'!E49="","",'Calcs.'!E49)</f>
        <v>49 DTERMY-S</v>
      </c>
      <c r="F43" s="383" t="str">
        <f>IF('Calcs.'!F49="","",'Calcs.'!F49)</f>
        <v/>
      </c>
      <c r="G43" s="322" t="str">
        <f>IF('Calcs.'!G49="","",'Calcs.'!G49)</f>
        <v>Interest expense - ABX</v>
      </c>
      <c r="I43" s="384" t="str">
        <f>IF('Calcs.'!I49="","",'Calcs.'!I49)</f>
        <v/>
      </c>
      <c r="J43" s="132">
        <f>IF('Calcs.'!J49="","",'Calcs.'!J49)</f>
        <v>0</v>
      </c>
      <c r="K43" s="260">
        <f ca="1">IF('Calcs.'!K49="","",'Calcs.'!K49)</f>
        <v>-24078.518518518518</v>
      </c>
      <c r="L43" s="260">
        <f ca="1">IF('Calcs.'!L49="","",'Calcs.'!L49)</f>
        <v>-62510.000000000015</v>
      </c>
      <c r="M43" s="260">
        <f ca="1">IF('Calcs.'!M49="","",'Calcs.'!M49)</f>
        <v>-66676.666666666672</v>
      </c>
      <c r="N43" s="260">
        <f ca="1">IF('Calcs.'!N49="","",'Calcs.'!N49)</f>
        <v>-66676.666666666672</v>
      </c>
      <c r="O43" s="260">
        <f ca="1">IF('Calcs.'!O49="","",'Calcs.'!O49)</f>
        <v>-66676.666666666672</v>
      </c>
      <c r="P43" s="260">
        <f ca="1">IF('Calcs.'!P49="","",'Calcs.'!P49)</f>
        <v>-66676.666666666672</v>
      </c>
      <c r="Q43" s="383" t="str">
        <f>IF('Calcs.'!Q49="","",'Calcs.'!Q49)</f>
        <v/>
      </c>
      <c r="R43" s="383" t="str">
        <f>IF('Calcs.'!R49="","",'Calcs.'!R49)</f>
        <v/>
      </c>
      <c r="S43" s="132">
        <f>IF('Calcs.'!S49="","",'Calcs.'!S49)</f>
        <v>577.17592592592609</v>
      </c>
      <c r="T43" s="132">
        <f ca="1">IF('Calcs.'!T49="","",'Calcs.'!T49)</f>
        <v>-117.26851851851849</v>
      </c>
      <c r="U43" s="132">
        <f ca="1">IF('Calcs.'!U49="","",'Calcs.'!U49)</f>
        <v>-811.71296296296305</v>
      </c>
      <c r="V43" s="132">
        <f ca="1">IF('Calcs.'!V49="","",'Calcs.'!V49)</f>
        <v>-1497.8240740740741</v>
      </c>
      <c r="W43" s="132">
        <f ca="1">IF('Calcs.'!W49="","",'Calcs.'!W49)</f>
        <v>-2778.6111111111113</v>
      </c>
      <c r="X43" s="132">
        <f ca="1">IF('Calcs.'!X49="","",'Calcs.'!X49)</f>
        <v>-2778.6111111111113</v>
      </c>
      <c r="Y43" s="132">
        <f ca="1">IF('Calcs.'!Y49="","",'Calcs.'!Y49)</f>
        <v>-2778.6111111111113</v>
      </c>
      <c r="Z43" s="132">
        <f ca="1">IF('Calcs.'!Z49="","",'Calcs.'!Z49)</f>
        <v>-2778.6111111111113</v>
      </c>
      <c r="AA43" s="132">
        <f ca="1">IF('Calcs.'!AA49="","",'Calcs.'!AA49)</f>
        <v>-2778.6111111111113</v>
      </c>
      <c r="AB43" s="132">
        <f ca="1">IF('Calcs.'!AB49="","",'Calcs.'!AB49)</f>
        <v>-2778.6111111111113</v>
      </c>
      <c r="AC43" s="132">
        <f ca="1">IF('Calcs.'!AC49="","",'Calcs.'!AC49)</f>
        <v>-2778.6111111111113</v>
      </c>
      <c r="AD43" s="132">
        <f ca="1">IF('Calcs.'!AD49="","",'Calcs.'!AD49)</f>
        <v>-2778.6111111111113</v>
      </c>
      <c r="AE43" s="132">
        <f ca="1">IF('Calcs.'!AE49="","",'Calcs.'!AE49)</f>
        <v>-3473.0555555555566</v>
      </c>
      <c r="AF43" s="132">
        <f ca="1">IF('Calcs.'!AF49="","",'Calcs.'!AF49)</f>
        <v>-4167.5000000000009</v>
      </c>
      <c r="AG43" s="132">
        <f ca="1">IF('Calcs.'!AG49="","",'Calcs.'!AG49)</f>
        <v>-4861.9444444444462</v>
      </c>
      <c r="AH43" s="132">
        <f ca="1">IF('Calcs.'!AH49="","",'Calcs.'!AH49)</f>
        <v>-5556.3888888888896</v>
      </c>
      <c r="AI43" s="132">
        <f ca="1">IF('Calcs.'!AI49="","",'Calcs.'!AI49)</f>
        <v>-5556.3888888888896</v>
      </c>
      <c r="AJ43" s="132">
        <f ca="1">IF('Calcs.'!AJ49="","",'Calcs.'!AJ49)</f>
        <v>-5556.3888888888896</v>
      </c>
      <c r="AK43" s="132">
        <f ca="1">IF('Calcs.'!AK49="","",'Calcs.'!AK49)</f>
        <v>-5556.3888888888896</v>
      </c>
      <c r="AL43" s="132">
        <f ca="1">IF('Calcs.'!AL49="","",'Calcs.'!AL49)</f>
        <v>-5556.3888888888896</v>
      </c>
      <c r="AM43" s="132">
        <f ca="1">IF('Calcs.'!AM49="","",'Calcs.'!AM49)</f>
        <v>-5556.3888888888896</v>
      </c>
      <c r="AN43" s="132">
        <f ca="1">IF('Calcs.'!AN49="","",'Calcs.'!AN49)</f>
        <v>-5556.3888888888896</v>
      </c>
      <c r="AO43" s="132">
        <f ca="1">IF('Calcs.'!AO49="","",'Calcs.'!AO49)</f>
        <v>-5556.3888888888896</v>
      </c>
      <c r="AP43" s="132">
        <f ca="1">IF('Calcs.'!AP49="","",'Calcs.'!AP49)</f>
        <v>-5556.3888888888896</v>
      </c>
      <c r="AQ43" s="132">
        <f ca="1">IF('Calcs.'!AQ49="","",'Calcs.'!AQ49)</f>
        <v>-5556.3888888888896</v>
      </c>
      <c r="AR43" s="132">
        <f ca="1">IF('Calcs.'!AR49="","",'Calcs.'!AR49)</f>
        <v>-5556.3888888888896</v>
      </c>
      <c r="AS43" s="132">
        <f ca="1">IF('Calcs.'!AS49="","",'Calcs.'!AS49)</f>
        <v>-5556.3888888888896</v>
      </c>
      <c r="AT43" s="132">
        <f ca="1">IF('Calcs.'!AT49="","",'Calcs.'!AT49)</f>
        <v>-5556.3888888888896</v>
      </c>
      <c r="AU43" s="132">
        <f ca="1">IF('Calcs.'!AU49="","",'Calcs.'!AU49)</f>
        <v>-5556.3888888888896</v>
      </c>
      <c r="AV43" s="132">
        <f ca="1">IF('Calcs.'!AV49="","",'Calcs.'!AV49)</f>
        <v>-5556.3888888888896</v>
      </c>
      <c r="AW43" s="132">
        <f ca="1">IF('Calcs.'!AW49="","",'Calcs.'!AW49)</f>
        <v>-5556.3888888888896</v>
      </c>
      <c r="AX43" s="132">
        <f ca="1">IF('Calcs.'!AX49="","",'Calcs.'!AX49)</f>
        <v>-5556.3888888888896</v>
      </c>
      <c r="AY43" s="132">
        <f ca="1">IF('Calcs.'!AY49="","",'Calcs.'!AY49)</f>
        <v>-5556.3888888888896</v>
      </c>
      <c r="AZ43" s="132">
        <f ca="1">IF('Calcs.'!AZ49="","",'Calcs.'!AZ49)</f>
        <v>-5556.3888888888896</v>
      </c>
      <c r="BA43" s="132">
        <f ca="1">IF('Calcs.'!BA49="","",'Calcs.'!BA49)</f>
        <v>-5556.3888888888896</v>
      </c>
      <c r="BB43" s="132">
        <f ca="1">IF('Calcs.'!BB49="","",'Calcs.'!BB49)</f>
        <v>-5556.3888888888896</v>
      </c>
      <c r="BC43" s="132">
        <f ca="1">IF('Calcs.'!BC49="","",'Calcs.'!BC49)</f>
        <v>-5556.3888888888896</v>
      </c>
      <c r="BD43" s="132">
        <f ca="1">IF('Calcs.'!BD49="","",'Calcs.'!BD49)</f>
        <v>-5556.3888888888896</v>
      </c>
      <c r="BE43" s="132">
        <f ca="1">IF('Calcs.'!BE49="","",'Calcs.'!BE49)</f>
        <v>-5556.3888888888896</v>
      </c>
      <c r="BF43" s="132">
        <f ca="1">IF('Calcs.'!BF49="","",'Calcs.'!BF49)</f>
        <v>-5556.3888888888896</v>
      </c>
      <c r="BG43" s="132">
        <f ca="1">IF('Calcs.'!BG49="","",'Calcs.'!BG49)</f>
        <v>-5556.3888888888896</v>
      </c>
      <c r="BH43" s="132">
        <f ca="1">IF('Calcs.'!BH49="","",'Calcs.'!BH49)</f>
        <v>-5556.3888888888896</v>
      </c>
      <c r="BI43" s="132">
        <f ca="1">IF('Calcs.'!BI49="","",'Calcs.'!BI49)</f>
        <v>-5556.3888888888896</v>
      </c>
      <c r="BJ43" s="132">
        <f ca="1">IF('Calcs.'!BJ49="","",'Calcs.'!BJ49)</f>
        <v>-5556.3888888888896</v>
      </c>
      <c r="BK43" s="132">
        <f ca="1">IF('Calcs.'!BK49="","",'Calcs.'!BK49)</f>
        <v>-5556.3888888888896</v>
      </c>
      <c r="BL43" s="132">
        <f ca="1">IF('Calcs.'!BL49="","",'Calcs.'!BL49)</f>
        <v>-5556.3888888888896</v>
      </c>
      <c r="BM43" s="132">
        <f ca="1">IF('Calcs.'!BM49="","",'Calcs.'!BM49)</f>
        <v>-5556.3888888888896</v>
      </c>
      <c r="BN43" s="132">
        <f ca="1">IF('Calcs.'!BN49="","",'Calcs.'!BN49)</f>
        <v>-5556.3888888888896</v>
      </c>
      <c r="BO43" s="132">
        <f ca="1">IF('Calcs.'!BO49="","",'Calcs.'!BO49)</f>
        <v>-5556.3888888888896</v>
      </c>
      <c r="BP43" s="132">
        <f ca="1">IF('Calcs.'!BP49="","",'Calcs.'!BP49)</f>
        <v>-5556.3888888888896</v>
      </c>
      <c r="BQ43" s="132">
        <f ca="1">IF('Calcs.'!BQ49="","",'Calcs.'!BQ49)</f>
        <v>-5556.3888888888896</v>
      </c>
      <c r="BR43" s="132">
        <f ca="1">IF('Calcs.'!BR49="","",'Calcs.'!BR49)</f>
        <v>-5556.3888888888896</v>
      </c>
      <c r="BS43" s="132">
        <f ca="1">IF('Calcs.'!BS49="","",'Calcs.'!BS49)</f>
        <v>-5556.3888888888896</v>
      </c>
      <c r="BT43" s="132">
        <f ca="1">IF('Calcs.'!BT49="","",'Calcs.'!BT49)</f>
        <v>-5556.3888888888896</v>
      </c>
      <c r="BU43" s="132">
        <f ca="1">IF('Calcs.'!BU49="","",'Calcs.'!BU49)</f>
        <v>-5556.3888888888896</v>
      </c>
      <c r="BV43" s="132">
        <f ca="1">IF('Calcs.'!BV49="","",'Calcs.'!BV49)</f>
        <v>-5556.3888888888896</v>
      </c>
      <c r="BW43" s="132">
        <f ca="1">IF('Calcs.'!BW49="","",'Calcs.'!BW49)</f>
        <v>-5556.3888888888896</v>
      </c>
      <c r="BX43" s="132">
        <f ca="1">IF('Calcs.'!BX49="","",'Calcs.'!BX49)</f>
        <v>-5556.3888888888896</v>
      </c>
      <c r="BY43" s="132">
        <f ca="1">IF('Calcs.'!BY49="","",'Calcs.'!BY49)</f>
        <v>-5556.3888888888896</v>
      </c>
      <c r="BZ43" s="132">
        <f ca="1">IF('Calcs.'!BZ49="","",'Calcs.'!BZ49)</f>
        <v>-5556.3888888888896</v>
      </c>
      <c r="CA43" s="132">
        <f ca="1">IF('Calcs.'!CA49="","",'Calcs.'!CA49)</f>
        <v>-5556.3888888888896</v>
      </c>
      <c r="CB43" s="132">
        <f ca="1">IF('Calcs.'!CB49="","",'Calcs.'!CB49)</f>
        <v>-5556.3888888888896</v>
      </c>
      <c r="CC43" s="132">
        <f ca="1">IF('Calcs.'!CC49="","",'Calcs.'!CC49)</f>
        <v>-5556.3888888888896</v>
      </c>
      <c r="CD43" s="132">
        <f ca="1">IF('Calcs.'!CD49="","",'Calcs.'!CD49)</f>
        <v>-5556.3888888888896</v>
      </c>
      <c r="CE43" s="132">
        <f ca="1">IF('Calcs.'!CE49="","",'Calcs.'!CE49)</f>
        <v>-5556.3888888888896</v>
      </c>
      <c r="CF43" s="132">
        <f ca="1">IF('Calcs.'!CF49="","",'Calcs.'!CF49)</f>
        <v>-5556.3888888888896</v>
      </c>
      <c r="CG43" s="132">
        <f ca="1">IF('Calcs.'!CG49="","",'Calcs.'!CG49)</f>
        <v>-5556.3888888888896</v>
      </c>
      <c r="CH43" s="132">
        <f ca="1">IF('Calcs.'!CH49="","",'Calcs.'!CH49)</f>
        <v>-5556.3888888888896</v>
      </c>
      <c r="CI43" s="132">
        <f ca="1">IF('Calcs.'!CI49="","",'Calcs.'!CI49)</f>
        <v>-5556.3888888888896</v>
      </c>
      <c r="CJ43" s="132">
        <f ca="1">IF('Calcs.'!CJ49="","",'Calcs.'!CJ49)</f>
        <v>-5556.3888888888896</v>
      </c>
      <c r="CK43" s="132">
        <f ca="1">IF('Calcs.'!CK49="","",'Calcs.'!CK49)</f>
        <v>-5556.3888888888896</v>
      </c>
      <c r="CL43" s="132">
        <f ca="1">IF('Calcs.'!CL49="","",'Calcs.'!CL49)</f>
        <v>-5556.3888888888896</v>
      </c>
      <c r="CN43" s="132" t="e">
        <f>SUMIF(#REF!,#REF!,'IS BS CF'!73:73)</f>
        <v>#REF!</v>
      </c>
      <c r="CO43" s="132" t="e">
        <f>-SUM(#REF!)*#REF!/#REF!</f>
        <v>#REF!</v>
      </c>
      <c r="CP43" s="132" t="e">
        <f>-SUM(#REF!)*#REF!/#REF!</f>
        <v>#REF!</v>
      </c>
      <c r="CQ43" s="132" t="e">
        <f>-SUM(#REF!)*#REF!/#REF!</f>
        <v>#REF!</v>
      </c>
      <c r="CR43" s="132" t="e">
        <f>-SUM(#REF!)*#REF!/#REF!</f>
        <v>#REF!</v>
      </c>
      <c r="CS43" s="132" t="e">
        <f>-SUM(#REF!)*#REF!/#REF!</f>
        <v>#REF!</v>
      </c>
      <c r="CT43" s="132" t="e">
        <f>-SUM(#REF!)*#REF!/#REF!</f>
        <v>#REF!</v>
      </c>
      <c r="CU43" s="132" t="e">
        <f>-SUM(#REF!)*#REF!/#REF!</f>
        <v>#REF!</v>
      </c>
      <c r="CV43" s="132" t="e">
        <f>-SUM(#REF!)*#REF!/#REF!</f>
        <v>#REF!</v>
      </c>
      <c r="CW43" s="132" t="e">
        <f>-SUM(#REF!)*#REF!/#REF!</f>
        <v>#REF!</v>
      </c>
      <c r="CX43" s="132" t="e">
        <f>-SUM(#REF!)*#REF!/#REF!</f>
        <v>#REF!</v>
      </c>
      <c r="CY43" s="132" t="e">
        <f>-SUM(#REF!)*#REF!/#REF!</f>
        <v>#REF!</v>
      </c>
      <c r="CZ43" s="132" t="e">
        <f>-SUM(#REF!)*#REF!/#REF!</f>
        <v>#REF!</v>
      </c>
      <c r="DA43" s="132" t="e">
        <f>-SUM(#REF!)*#REF!/#REF!</f>
        <v>#REF!</v>
      </c>
      <c r="DB43" s="132" t="e">
        <f>-SUM(#REF!)*#REF!/#REF!</f>
        <v>#REF!</v>
      </c>
      <c r="DC43" s="132" t="e">
        <f>-SUM(#REF!)*#REF!/#REF!</f>
        <v>#REF!</v>
      </c>
      <c r="DD43" s="132" t="e">
        <f>-SUM(#REF!)*#REF!/#REF!</f>
        <v>#REF!</v>
      </c>
      <c r="DE43" s="132" t="e">
        <f>-SUM(#REF!)*#REF!/#REF!</f>
        <v>#REF!</v>
      </c>
      <c r="DF43" s="132" t="e">
        <f>-SUM(#REF!)*#REF!/#REF!</f>
        <v>#REF!</v>
      </c>
      <c r="DG43" s="132" t="e">
        <f>-SUM(#REF!)*#REF!/#REF!</f>
        <v>#REF!</v>
      </c>
      <c r="DH43" s="132" t="e">
        <f>-SUM(#REF!)*#REF!/#REF!</f>
        <v>#REF!</v>
      </c>
      <c r="DI43" s="132" t="e">
        <f>-SUM(#REF!)*#REF!/#REF!</f>
        <v>#REF!</v>
      </c>
      <c r="DJ43" s="132" t="e">
        <f>-SUM(#REF!)*#REF!/#REF!</f>
        <v>#REF!</v>
      </c>
      <c r="DK43" s="132" t="e">
        <f>-SUM(#REF!)*#REF!/#REF!</f>
        <v>#REF!</v>
      </c>
      <c r="DL43" s="132" t="e">
        <f>-SUM(#REF!)*#REF!/#REF!</f>
        <v>#REF!</v>
      </c>
    </row>
    <row r="44" spans="1:116" x14ac:dyDescent="0.4">
      <c r="B44" t="s">
        <v>228</v>
      </c>
      <c r="E44" t="s">
        <v>228</v>
      </c>
      <c r="F44" t="s">
        <v>228</v>
      </c>
      <c r="G44" s="27" t="s">
        <v>607</v>
      </c>
      <c r="H44" s="27"/>
      <c r="I44" s="27"/>
      <c r="J44" s="28"/>
      <c r="K44" s="63">
        <f t="shared" ref="K44:P44" ca="1" si="50">SUMIF($4:$4,K$3,44:44)</f>
        <v>-53280.185185185182</v>
      </c>
      <c r="L44" s="63">
        <f t="shared" ca="1" si="50"/>
        <v>-125020.00000000003</v>
      </c>
      <c r="M44" s="63">
        <f t="shared" ca="1" si="50"/>
        <v>-133353.33333333334</v>
      </c>
      <c r="N44" s="63">
        <f t="shared" ca="1" si="50"/>
        <v>-133353.33333333334</v>
      </c>
      <c r="O44" s="63">
        <f t="shared" ca="1" si="50"/>
        <v>-133353.33333333334</v>
      </c>
      <c r="P44" s="63">
        <f t="shared" ca="1" si="50"/>
        <v>-133353.33333333334</v>
      </c>
      <c r="Q44" s="28"/>
      <c r="R44"/>
      <c r="S44" s="261">
        <f t="shared" ref="S44:AX44" si="51">SUMIF($C:$C,$F44,S:S)</f>
        <v>-126.43518518518511</v>
      </c>
      <c r="T44" s="261">
        <f t="shared" ca="1" si="51"/>
        <v>-1515.3240740740741</v>
      </c>
      <c r="U44" s="261">
        <f t="shared" ca="1" si="51"/>
        <v>-2904.2129629629635</v>
      </c>
      <c r="V44" s="261">
        <f t="shared" ca="1" si="51"/>
        <v>-4276.4351851851852</v>
      </c>
      <c r="W44" s="261">
        <f t="shared" ca="1" si="51"/>
        <v>-5557.2222222222226</v>
      </c>
      <c r="X44" s="261">
        <f t="shared" ca="1" si="51"/>
        <v>-5557.2222222222226</v>
      </c>
      <c r="Y44" s="261">
        <f t="shared" ca="1" si="51"/>
        <v>-5557.2222222222226</v>
      </c>
      <c r="Z44" s="261">
        <f t="shared" ca="1" si="51"/>
        <v>-5557.2222222222226</v>
      </c>
      <c r="AA44" s="261">
        <f t="shared" ca="1" si="51"/>
        <v>-5557.2222222222226</v>
      </c>
      <c r="AB44" s="261">
        <f t="shared" ca="1" si="51"/>
        <v>-5557.2222222222226</v>
      </c>
      <c r="AC44" s="261">
        <f t="shared" ca="1" si="51"/>
        <v>-5557.2222222222226</v>
      </c>
      <c r="AD44" s="261">
        <f t="shared" ca="1" si="51"/>
        <v>-5557.2222222222226</v>
      </c>
      <c r="AE44" s="261">
        <f t="shared" ca="1" si="51"/>
        <v>-6946.1111111111131</v>
      </c>
      <c r="AF44" s="261">
        <f t="shared" ca="1" si="51"/>
        <v>-8335.0000000000018</v>
      </c>
      <c r="AG44" s="261">
        <f t="shared" ca="1" si="51"/>
        <v>-9723.8888888888923</v>
      </c>
      <c r="AH44" s="261">
        <f t="shared" ca="1" si="51"/>
        <v>-11112.777777777779</v>
      </c>
      <c r="AI44" s="261">
        <f t="shared" ca="1" si="51"/>
        <v>-11112.777777777779</v>
      </c>
      <c r="AJ44" s="261">
        <f t="shared" ca="1" si="51"/>
        <v>-11112.777777777779</v>
      </c>
      <c r="AK44" s="261">
        <f t="shared" ca="1" si="51"/>
        <v>-11112.777777777779</v>
      </c>
      <c r="AL44" s="261">
        <f t="shared" ca="1" si="51"/>
        <v>-11112.777777777779</v>
      </c>
      <c r="AM44" s="261">
        <f t="shared" ca="1" si="51"/>
        <v>-11112.777777777779</v>
      </c>
      <c r="AN44" s="261">
        <f t="shared" ca="1" si="51"/>
        <v>-11112.777777777779</v>
      </c>
      <c r="AO44" s="261">
        <f t="shared" ca="1" si="51"/>
        <v>-11112.777777777779</v>
      </c>
      <c r="AP44" s="261">
        <f t="shared" ca="1" si="51"/>
        <v>-11112.777777777779</v>
      </c>
      <c r="AQ44" s="261">
        <f t="shared" ca="1" si="51"/>
        <v>-11112.777777777779</v>
      </c>
      <c r="AR44" s="261">
        <f t="shared" ca="1" si="51"/>
        <v>-11112.777777777779</v>
      </c>
      <c r="AS44" s="261">
        <f t="shared" ca="1" si="51"/>
        <v>-11112.777777777779</v>
      </c>
      <c r="AT44" s="261">
        <f t="shared" ca="1" si="51"/>
        <v>-11112.777777777779</v>
      </c>
      <c r="AU44" s="261">
        <f t="shared" ca="1" si="51"/>
        <v>-11112.777777777779</v>
      </c>
      <c r="AV44" s="261">
        <f t="shared" ca="1" si="51"/>
        <v>-11112.777777777779</v>
      </c>
      <c r="AW44" s="261">
        <f t="shared" ca="1" si="51"/>
        <v>-11112.777777777779</v>
      </c>
      <c r="AX44" s="261">
        <f t="shared" ca="1" si="51"/>
        <v>-11112.777777777779</v>
      </c>
      <c r="AY44" s="261">
        <f t="shared" ref="AY44:CD44" ca="1" si="52">SUMIF($C:$C,$F44,AY:AY)</f>
        <v>-11112.777777777779</v>
      </c>
      <c r="AZ44" s="261">
        <f t="shared" ca="1" si="52"/>
        <v>-11112.777777777779</v>
      </c>
      <c r="BA44" s="261">
        <f t="shared" ca="1" si="52"/>
        <v>-11112.777777777779</v>
      </c>
      <c r="BB44" s="261">
        <f t="shared" ca="1" si="52"/>
        <v>-11112.777777777779</v>
      </c>
      <c r="BC44" s="261">
        <f t="shared" ca="1" si="52"/>
        <v>-11112.777777777779</v>
      </c>
      <c r="BD44" s="261">
        <f t="shared" ca="1" si="52"/>
        <v>-11112.777777777779</v>
      </c>
      <c r="BE44" s="261">
        <f t="shared" ca="1" si="52"/>
        <v>-11112.777777777779</v>
      </c>
      <c r="BF44" s="261">
        <f t="shared" ca="1" si="52"/>
        <v>-11112.777777777779</v>
      </c>
      <c r="BG44" s="261">
        <f t="shared" ca="1" si="52"/>
        <v>-11112.777777777779</v>
      </c>
      <c r="BH44" s="261">
        <f t="shared" ca="1" si="52"/>
        <v>-11112.777777777779</v>
      </c>
      <c r="BI44" s="261">
        <f t="shared" ca="1" si="52"/>
        <v>-11112.777777777779</v>
      </c>
      <c r="BJ44" s="261">
        <f t="shared" ca="1" si="52"/>
        <v>-11112.777777777779</v>
      </c>
      <c r="BK44" s="261">
        <f t="shared" ca="1" si="52"/>
        <v>-11112.777777777779</v>
      </c>
      <c r="BL44" s="261">
        <f t="shared" ca="1" si="52"/>
        <v>-11112.777777777779</v>
      </c>
      <c r="BM44" s="261">
        <f t="shared" ca="1" si="52"/>
        <v>-11112.777777777779</v>
      </c>
      <c r="BN44" s="261">
        <f t="shared" ca="1" si="52"/>
        <v>-11112.777777777779</v>
      </c>
      <c r="BO44" s="261">
        <f t="shared" ca="1" si="52"/>
        <v>-11112.777777777779</v>
      </c>
      <c r="BP44" s="261">
        <f t="shared" ca="1" si="52"/>
        <v>-11112.777777777779</v>
      </c>
      <c r="BQ44" s="261">
        <f t="shared" ca="1" si="52"/>
        <v>-11112.777777777779</v>
      </c>
      <c r="BR44" s="261">
        <f t="shared" ca="1" si="52"/>
        <v>-11112.777777777779</v>
      </c>
      <c r="BS44" s="261">
        <f t="shared" ca="1" si="52"/>
        <v>-11112.777777777779</v>
      </c>
      <c r="BT44" s="261">
        <f t="shared" ca="1" si="52"/>
        <v>-11112.777777777779</v>
      </c>
      <c r="BU44" s="261">
        <f t="shared" ca="1" si="52"/>
        <v>-11112.777777777779</v>
      </c>
      <c r="BV44" s="261">
        <f t="shared" ca="1" si="52"/>
        <v>-11112.777777777779</v>
      </c>
      <c r="BW44" s="261">
        <f t="shared" ca="1" si="52"/>
        <v>-11112.777777777779</v>
      </c>
      <c r="BX44" s="261">
        <f t="shared" ca="1" si="52"/>
        <v>-11112.777777777779</v>
      </c>
      <c r="BY44" s="261">
        <f t="shared" ca="1" si="52"/>
        <v>-11112.777777777779</v>
      </c>
      <c r="BZ44" s="261">
        <f t="shared" ca="1" si="52"/>
        <v>-11112.777777777779</v>
      </c>
      <c r="CA44" s="261">
        <f t="shared" ca="1" si="52"/>
        <v>-11112.777777777779</v>
      </c>
      <c r="CB44" s="261">
        <f t="shared" ca="1" si="52"/>
        <v>-11112.777777777779</v>
      </c>
      <c r="CC44" s="261">
        <f t="shared" ca="1" si="52"/>
        <v>-11112.777777777779</v>
      </c>
      <c r="CD44" s="261">
        <f t="shared" ca="1" si="52"/>
        <v>-11112.777777777779</v>
      </c>
      <c r="CE44" s="261">
        <f t="shared" ref="CE44:DL44" ca="1" si="53">SUMIF($C:$C,$F44,CE:CE)</f>
        <v>-11112.777777777779</v>
      </c>
      <c r="CF44" s="261">
        <f t="shared" ca="1" si="53"/>
        <v>-11112.777777777779</v>
      </c>
      <c r="CG44" s="261">
        <f t="shared" ca="1" si="53"/>
        <v>-11112.777777777779</v>
      </c>
      <c r="CH44" s="261">
        <f t="shared" ca="1" si="53"/>
        <v>-11112.777777777779</v>
      </c>
      <c r="CI44" s="261">
        <f t="shared" ca="1" si="53"/>
        <v>-11112.777777777779</v>
      </c>
      <c r="CJ44" s="261">
        <f t="shared" ca="1" si="53"/>
        <v>-11112.777777777779</v>
      </c>
      <c r="CK44" s="261">
        <f t="shared" ca="1" si="53"/>
        <v>-11112.777777777779</v>
      </c>
      <c r="CL44" s="261">
        <f t="shared" ca="1" si="53"/>
        <v>-11112.777777777779</v>
      </c>
      <c r="CM44" s="261">
        <f t="shared" si="53"/>
        <v>0</v>
      </c>
      <c r="CN44" s="261" t="e">
        <f t="shared" si="53"/>
        <v>#REF!</v>
      </c>
      <c r="CO44" s="261" t="e">
        <f t="shared" si="53"/>
        <v>#REF!</v>
      </c>
      <c r="CP44" s="261" t="e">
        <f t="shared" si="53"/>
        <v>#REF!</v>
      </c>
      <c r="CQ44" s="261" t="e">
        <f t="shared" si="53"/>
        <v>#REF!</v>
      </c>
      <c r="CR44" s="261" t="e">
        <f t="shared" si="53"/>
        <v>#REF!</v>
      </c>
      <c r="CS44" s="261" t="e">
        <f t="shared" si="53"/>
        <v>#REF!</v>
      </c>
      <c r="CT44" s="261" t="e">
        <f t="shared" si="53"/>
        <v>#REF!</v>
      </c>
      <c r="CU44" s="261" t="e">
        <f t="shared" si="53"/>
        <v>#REF!</v>
      </c>
      <c r="CV44" s="261" t="e">
        <f t="shared" si="53"/>
        <v>#REF!</v>
      </c>
      <c r="CW44" s="261" t="e">
        <f t="shared" si="53"/>
        <v>#REF!</v>
      </c>
      <c r="CX44" s="261" t="e">
        <f t="shared" si="53"/>
        <v>#REF!</v>
      </c>
      <c r="CY44" s="261" t="e">
        <f t="shared" si="53"/>
        <v>#REF!</v>
      </c>
      <c r="CZ44" s="261" t="e">
        <f t="shared" si="53"/>
        <v>#REF!</v>
      </c>
      <c r="DA44" s="261" t="e">
        <f t="shared" si="53"/>
        <v>#REF!</v>
      </c>
      <c r="DB44" s="261" t="e">
        <f t="shared" si="53"/>
        <v>#REF!</v>
      </c>
      <c r="DC44" s="261" t="e">
        <f t="shared" si="53"/>
        <v>#REF!</v>
      </c>
      <c r="DD44" s="261" t="e">
        <f t="shared" si="53"/>
        <v>#REF!</v>
      </c>
      <c r="DE44" s="261" t="e">
        <f t="shared" si="53"/>
        <v>#REF!</v>
      </c>
      <c r="DF44" s="261" t="e">
        <f t="shared" si="53"/>
        <v>#REF!</v>
      </c>
      <c r="DG44" s="261" t="e">
        <f t="shared" si="53"/>
        <v>#REF!</v>
      </c>
      <c r="DH44" s="261" t="e">
        <f t="shared" si="53"/>
        <v>#REF!</v>
      </c>
      <c r="DI44" s="261" t="e">
        <f t="shared" si="53"/>
        <v>#REF!</v>
      </c>
      <c r="DJ44" s="261" t="e">
        <f t="shared" si="53"/>
        <v>#REF!</v>
      </c>
      <c r="DK44" s="261" t="e">
        <f t="shared" si="53"/>
        <v>#REF!</v>
      </c>
      <c r="DL44" s="261" t="e">
        <f t="shared" si="53"/>
        <v>#REF!</v>
      </c>
    </row>
    <row r="45" spans="1: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1:116" hidden="1" x14ac:dyDescent="0.4">
      <c r="B46" t="s">
        <v>233</v>
      </c>
      <c r="G46" s="12" t="s">
        <v>608</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1:116" hidden="1" x14ac:dyDescent="0.4">
      <c r="B47" t="s">
        <v>233</v>
      </c>
      <c r="E47" t="s">
        <v>233</v>
      </c>
      <c r="F47" t="s">
        <v>233</v>
      </c>
      <c r="G47" s="27" t="s">
        <v>609</v>
      </c>
      <c r="H47" s="27"/>
      <c r="I47" s="27"/>
      <c r="J47" s="28"/>
      <c r="K47" s="63">
        <f t="shared" ref="K47:P47" si="54">SUMIF($4:$4,K$3,47:47)</f>
        <v>0</v>
      </c>
      <c r="L47" s="63">
        <f t="shared" si="54"/>
        <v>0</v>
      </c>
      <c r="M47" s="63">
        <f t="shared" si="54"/>
        <v>0</v>
      </c>
      <c r="N47" s="63">
        <f t="shared" si="54"/>
        <v>0</v>
      </c>
      <c r="O47" s="63">
        <f t="shared" si="54"/>
        <v>0</v>
      </c>
      <c r="P47" s="63">
        <f t="shared" si="54"/>
        <v>0</v>
      </c>
      <c r="Q47" s="28"/>
      <c r="R47"/>
      <c r="S47" s="261">
        <f t="shared" ref="S47:AX47" si="55">SUMIF($C:$C,$F47,S:S)</f>
        <v>0</v>
      </c>
      <c r="T47" s="261">
        <f t="shared" si="55"/>
        <v>0</v>
      </c>
      <c r="U47" s="261">
        <f t="shared" si="55"/>
        <v>0</v>
      </c>
      <c r="V47" s="261">
        <f t="shared" si="55"/>
        <v>0</v>
      </c>
      <c r="W47" s="261">
        <f t="shared" si="55"/>
        <v>0</v>
      </c>
      <c r="X47" s="261">
        <f t="shared" si="55"/>
        <v>0</v>
      </c>
      <c r="Y47" s="261">
        <f t="shared" si="55"/>
        <v>0</v>
      </c>
      <c r="Z47" s="261">
        <f t="shared" si="55"/>
        <v>0</v>
      </c>
      <c r="AA47" s="261">
        <f t="shared" si="55"/>
        <v>0</v>
      </c>
      <c r="AB47" s="261">
        <f t="shared" si="55"/>
        <v>0</v>
      </c>
      <c r="AC47" s="261">
        <f t="shared" si="55"/>
        <v>0</v>
      </c>
      <c r="AD47" s="261">
        <f t="shared" si="55"/>
        <v>0</v>
      </c>
      <c r="AE47" s="261">
        <f t="shared" si="55"/>
        <v>0</v>
      </c>
      <c r="AF47" s="261">
        <f t="shared" si="55"/>
        <v>0</v>
      </c>
      <c r="AG47" s="261">
        <f t="shared" si="55"/>
        <v>0</v>
      </c>
      <c r="AH47" s="261">
        <f t="shared" si="55"/>
        <v>0</v>
      </c>
      <c r="AI47" s="261">
        <f t="shared" si="55"/>
        <v>0</v>
      </c>
      <c r="AJ47" s="261">
        <f t="shared" si="55"/>
        <v>0</v>
      </c>
      <c r="AK47" s="261">
        <f t="shared" si="55"/>
        <v>0</v>
      </c>
      <c r="AL47" s="261">
        <f t="shared" si="55"/>
        <v>0</v>
      </c>
      <c r="AM47" s="261">
        <f t="shared" si="55"/>
        <v>0</v>
      </c>
      <c r="AN47" s="261">
        <f t="shared" si="55"/>
        <v>0</v>
      </c>
      <c r="AO47" s="261">
        <f t="shared" si="55"/>
        <v>0</v>
      </c>
      <c r="AP47" s="261">
        <f t="shared" si="55"/>
        <v>0</v>
      </c>
      <c r="AQ47" s="261">
        <f t="shared" si="55"/>
        <v>0</v>
      </c>
      <c r="AR47" s="261">
        <f t="shared" si="55"/>
        <v>0</v>
      </c>
      <c r="AS47" s="261">
        <f t="shared" si="55"/>
        <v>0</v>
      </c>
      <c r="AT47" s="261">
        <f t="shared" si="55"/>
        <v>0</v>
      </c>
      <c r="AU47" s="261">
        <f t="shared" si="55"/>
        <v>0</v>
      </c>
      <c r="AV47" s="261">
        <f t="shared" si="55"/>
        <v>0</v>
      </c>
      <c r="AW47" s="261">
        <f t="shared" si="55"/>
        <v>0</v>
      </c>
      <c r="AX47" s="261">
        <f t="shared" si="55"/>
        <v>0</v>
      </c>
      <c r="AY47" s="261">
        <f t="shared" ref="AY47:CD47" si="56">SUMIF($C:$C,$F47,AY:AY)</f>
        <v>0</v>
      </c>
      <c r="AZ47" s="261">
        <f t="shared" si="56"/>
        <v>0</v>
      </c>
      <c r="BA47" s="261">
        <f t="shared" si="56"/>
        <v>0</v>
      </c>
      <c r="BB47" s="261">
        <f t="shared" si="56"/>
        <v>0</v>
      </c>
      <c r="BC47" s="261">
        <f t="shared" si="56"/>
        <v>0</v>
      </c>
      <c r="BD47" s="261">
        <f t="shared" si="56"/>
        <v>0</v>
      </c>
      <c r="BE47" s="261">
        <f t="shared" si="56"/>
        <v>0</v>
      </c>
      <c r="BF47" s="261">
        <f t="shared" si="56"/>
        <v>0</v>
      </c>
      <c r="BG47" s="261">
        <f t="shared" si="56"/>
        <v>0</v>
      </c>
      <c r="BH47" s="261">
        <f t="shared" si="56"/>
        <v>0</v>
      </c>
      <c r="BI47" s="261">
        <f t="shared" si="56"/>
        <v>0</v>
      </c>
      <c r="BJ47" s="261">
        <f t="shared" si="56"/>
        <v>0</v>
      </c>
      <c r="BK47" s="261">
        <f t="shared" si="56"/>
        <v>0</v>
      </c>
      <c r="BL47" s="261">
        <f t="shared" si="56"/>
        <v>0</v>
      </c>
      <c r="BM47" s="261">
        <f t="shared" si="56"/>
        <v>0</v>
      </c>
      <c r="BN47" s="261">
        <f t="shared" si="56"/>
        <v>0</v>
      </c>
      <c r="BO47" s="261">
        <f t="shared" si="56"/>
        <v>0</v>
      </c>
      <c r="BP47" s="261">
        <f t="shared" si="56"/>
        <v>0</v>
      </c>
      <c r="BQ47" s="261">
        <f t="shared" si="56"/>
        <v>0</v>
      </c>
      <c r="BR47" s="261">
        <f t="shared" si="56"/>
        <v>0</v>
      </c>
      <c r="BS47" s="261">
        <f t="shared" si="56"/>
        <v>0</v>
      </c>
      <c r="BT47" s="261">
        <f t="shared" si="56"/>
        <v>0</v>
      </c>
      <c r="BU47" s="261">
        <f t="shared" si="56"/>
        <v>0</v>
      </c>
      <c r="BV47" s="261">
        <f t="shared" si="56"/>
        <v>0</v>
      </c>
      <c r="BW47" s="261">
        <f t="shared" si="56"/>
        <v>0</v>
      </c>
      <c r="BX47" s="261">
        <f t="shared" si="56"/>
        <v>0</v>
      </c>
      <c r="BY47" s="261">
        <f t="shared" si="56"/>
        <v>0</v>
      </c>
      <c r="BZ47" s="261">
        <f t="shared" si="56"/>
        <v>0</v>
      </c>
      <c r="CA47" s="261">
        <f t="shared" si="56"/>
        <v>0</v>
      </c>
      <c r="CB47" s="261">
        <f t="shared" si="56"/>
        <v>0</v>
      </c>
      <c r="CC47" s="261">
        <f t="shared" si="56"/>
        <v>0</v>
      </c>
      <c r="CD47" s="261">
        <f t="shared" si="56"/>
        <v>0</v>
      </c>
      <c r="CE47" s="261">
        <f t="shared" ref="CE47:DL47" si="57">SUMIF($C:$C,$F47,CE:CE)</f>
        <v>0</v>
      </c>
      <c r="CF47" s="261">
        <f t="shared" si="57"/>
        <v>0</v>
      </c>
      <c r="CG47" s="261">
        <f t="shared" si="57"/>
        <v>0</v>
      </c>
      <c r="CH47" s="261">
        <f t="shared" si="57"/>
        <v>0</v>
      </c>
      <c r="CI47" s="261">
        <f t="shared" si="57"/>
        <v>0</v>
      </c>
      <c r="CJ47" s="261">
        <f t="shared" si="57"/>
        <v>0</v>
      </c>
      <c r="CK47" s="261">
        <f t="shared" si="57"/>
        <v>0</v>
      </c>
      <c r="CL47" s="261">
        <f t="shared" si="57"/>
        <v>0</v>
      </c>
      <c r="CM47" s="261">
        <f t="shared" si="57"/>
        <v>0</v>
      </c>
      <c r="CN47" s="261">
        <f t="shared" si="57"/>
        <v>0</v>
      </c>
      <c r="CO47" s="261">
        <f t="shared" si="57"/>
        <v>0</v>
      </c>
      <c r="CP47" s="261">
        <f t="shared" si="57"/>
        <v>0</v>
      </c>
      <c r="CQ47" s="261">
        <f t="shared" si="57"/>
        <v>0</v>
      </c>
      <c r="CR47" s="261">
        <f t="shared" si="57"/>
        <v>0</v>
      </c>
      <c r="CS47" s="261">
        <f t="shared" si="57"/>
        <v>0</v>
      </c>
      <c r="CT47" s="261">
        <f t="shared" si="57"/>
        <v>0</v>
      </c>
      <c r="CU47" s="261">
        <f t="shared" si="57"/>
        <v>0</v>
      </c>
      <c r="CV47" s="261">
        <f t="shared" si="57"/>
        <v>0</v>
      </c>
      <c r="CW47" s="261">
        <f t="shared" si="57"/>
        <v>0</v>
      </c>
      <c r="CX47" s="261">
        <f t="shared" si="57"/>
        <v>0</v>
      </c>
      <c r="CY47" s="261">
        <f t="shared" si="57"/>
        <v>0</v>
      </c>
      <c r="CZ47" s="261">
        <f t="shared" si="57"/>
        <v>0</v>
      </c>
      <c r="DA47" s="261">
        <f t="shared" si="57"/>
        <v>0</v>
      </c>
      <c r="DB47" s="261">
        <f t="shared" si="57"/>
        <v>0</v>
      </c>
      <c r="DC47" s="261">
        <f t="shared" si="57"/>
        <v>0</v>
      </c>
      <c r="DD47" s="261">
        <f t="shared" si="57"/>
        <v>0</v>
      </c>
      <c r="DE47" s="261">
        <f t="shared" si="57"/>
        <v>0</v>
      </c>
      <c r="DF47" s="261">
        <f t="shared" si="57"/>
        <v>0</v>
      </c>
      <c r="DG47" s="261">
        <f t="shared" si="57"/>
        <v>0</v>
      </c>
      <c r="DH47" s="261">
        <f t="shared" si="57"/>
        <v>0</v>
      </c>
      <c r="DI47" s="261">
        <f t="shared" si="57"/>
        <v>0</v>
      </c>
      <c r="DJ47" s="261">
        <f t="shared" si="57"/>
        <v>0</v>
      </c>
      <c r="DK47" s="261">
        <f t="shared" si="57"/>
        <v>0</v>
      </c>
      <c r="DL47" s="261">
        <f t="shared" si="57"/>
        <v>0</v>
      </c>
    </row>
    <row r="48" spans="1:116" hidden="1"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hidden="1" x14ac:dyDescent="0.4">
      <c r="B49" t="s">
        <v>317</v>
      </c>
      <c r="G49" s="12" t="s">
        <v>610</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317</v>
      </c>
      <c r="E50" t="s">
        <v>317</v>
      </c>
      <c r="F50" t="s">
        <v>317</v>
      </c>
      <c r="G50" s="27" t="s">
        <v>611</v>
      </c>
      <c r="H50" s="27"/>
      <c r="I50" s="27"/>
      <c r="J50" s="28"/>
      <c r="K50" s="63">
        <f t="shared" ref="K50:P50" si="58">SUMIF($4:$4,K$3,50:50)</f>
        <v>0</v>
      </c>
      <c r="L50" s="63">
        <f t="shared" si="58"/>
        <v>0</v>
      </c>
      <c r="M50" s="63">
        <f t="shared" si="58"/>
        <v>0</v>
      </c>
      <c r="N50" s="63">
        <f t="shared" si="58"/>
        <v>0</v>
      </c>
      <c r="O50" s="63">
        <f t="shared" si="58"/>
        <v>0</v>
      </c>
      <c r="P50" s="63">
        <f t="shared" si="58"/>
        <v>0</v>
      </c>
      <c r="Q50" s="28"/>
      <c r="R50"/>
      <c r="S50" s="261">
        <f t="shared" ref="S50:AX50" si="59">SUMIF($C:$C,$F50,S:S)</f>
        <v>0</v>
      </c>
      <c r="T50" s="261">
        <f t="shared" si="59"/>
        <v>0</v>
      </c>
      <c r="U50" s="261">
        <f t="shared" si="59"/>
        <v>0</v>
      </c>
      <c r="V50" s="261">
        <f t="shared" si="59"/>
        <v>0</v>
      </c>
      <c r="W50" s="261">
        <f t="shared" si="59"/>
        <v>0</v>
      </c>
      <c r="X50" s="261">
        <f t="shared" si="59"/>
        <v>0</v>
      </c>
      <c r="Y50" s="261">
        <f t="shared" si="59"/>
        <v>0</v>
      </c>
      <c r="Z50" s="261">
        <f t="shared" si="59"/>
        <v>0</v>
      </c>
      <c r="AA50" s="261">
        <f t="shared" si="59"/>
        <v>0</v>
      </c>
      <c r="AB50" s="261">
        <f t="shared" si="59"/>
        <v>0</v>
      </c>
      <c r="AC50" s="261">
        <f t="shared" si="59"/>
        <v>0</v>
      </c>
      <c r="AD50" s="261">
        <f t="shared" si="59"/>
        <v>0</v>
      </c>
      <c r="AE50" s="261">
        <f t="shared" si="59"/>
        <v>0</v>
      </c>
      <c r="AF50" s="261">
        <f t="shared" si="59"/>
        <v>0</v>
      </c>
      <c r="AG50" s="261">
        <f t="shared" si="59"/>
        <v>0</v>
      </c>
      <c r="AH50" s="261">
        <f t="shared" si="59"/>
        <v>0</v>
      </c>
      <c r="AI50" s="261">
        <f t="shared" si="59"/>
        <v>0</v>
      </c>
      <c r="AJ50" s="261">
        <f t="shared" si="59"/>
        <v>0</v>
      </c>
      <c r="AK50" s="261">
        <f t="shared" si="59"/>
        <v>0</v>
      </c>
      <c r="AL50" s="261">
        <f t="shared" si="59"/>
        <v>0</v>
      </c>
      <c r="AM50" s="261">
        <f t="shared" si="59"/>
        <v>0</v>
      </c>
      <c r="AN50" s="261">
        <f t="shared" si="59"/>
        <v>0</v>
      </c>
      <c r="AO50" s="261">
        <f t="shared" si="59"/>
        <v>0</v>
      </c>
      <c r="AP50" s="261">
        <f t="shared" si="59"/>
        <v>0</v>
      </c>
      <c r="AQ50" s="261">
        <f t="shared" si="59"/>
        <v>0</v>
      </c>
      <c r="AR50" s="261">
        <f t="shared" si="59"/>
        <v>0</v>
      </c>
      <c r="AS50" s="261">
        <f t="shared" si="59"/>
        <v>0</v>
      </c>
      <c r="AT50" s="261">
        <f t="shared" si="59"/>
        <v>0</v>
      </c>
      <c r="AU50" s="261">
        <f t="shared" si="59"/>
        <v>0</v>
      </c>
      <c r="AV50" s="261">
        <f t="shared" si="59"/>
        <v>0</v>
      </c>
      <c r="AW50" s="261">
        <f t="shared" si="59"/>
        <v>0</v>
      </c>
      <c r="AX50" s="261">
        <f t="shared" si="59"/>
        <v>0</v>
      </c>
      <c r="AY50" s="261">
        <f t="shared" ref="AY50:CD50" si="60">SUMIF($C:$C,$F50,AY:AY)</f>
        <v>0</v>
      </c>
      <c r="AZ50" s="261">
        <f t="shared" si="60"/>
        <v>0</v>
      </c>
      <c r="BA50" s="261">
        <f t="shared" si="60"/>
        <v>0</v>
      </c>
      <c r="BB50" s="261">
        <f t="shared" si="60"/>
        <v>0</v>
      </c>
      <c r="BC50" s="261">
        <f t="shared" si="60"/>
        <v>0</v>
      </c>
      <c r="BD50" s="261">
        <f t="shared" si="60"/>
        <v>0</v>
      </c>
      <c r="BE50" s="261">
        <f t="shared" si="60"/>
        <v>0</v>
      </c>
      <c r="BF50" s="261">
        <f t="shared" si="60"/>
        <v>0</v>
      </c>
      <c r="BG50" s="261">
        <f t="shared" si="60"/>
        <v>0</v>
      </c>
      <c r="BH50" s="261">
        <f t="shared" si="60"/>
        <v>0</v>
      </c>
      <c r="BI50" s="261">
        <f t="shared" si="60"/>
        <v>0</v>
      </c>
      <c r="BJ50" s="261">
        <f t="shared" si="60"/>
        <v>0</v>
      </c>
      <c r="BK50" s="261">
        <f t="shared" si="60"/>
        <v>0</v>
      </c>
      <c r="BL50" s="261">
        <f t="shared" si="60"/>
        <v>0</v>
      </c>
      <c r="BM50" s="261">
        <f t="shared" si="60"/>
        <v>0</v>
      </c>
      <c r="BN50" s="261">
        <f t="shared" si="60"/>
        <v>0</v>
      </c>
      <c r="BO50" s="261">
        <f t="shared" si="60"/>
        <v>0</v>
      </c>
      <c r="BP50" s="261">
        <f t="shared" si="60"/>
        <v>0</v>
      </c>
      <c r="BQ50" s="261">
        <f t="shared" si="60"/>
        <v>0</v>
      </c>
      <c r="BR50" s="261">
        <f t="shared" si="60"/>
        <v>0</v>
      </c>
      <c r="BS50" s="261">
        <f t="shared" si="60"/>
        <v>0</v>
      </c>
      <c r="BT50" s="261">
        <f t="shared" si="60"/>
        <v>0</v>
      </c>
      <c r="BU50" s="261">
        <f t="shared" si="60"/>
        <v>0</v>
      </c>
      <c r="BV50" s="261">
        <f t="shared" si="60"/>
        <v>0</v>
      </c>
      <c r="BW50" s="261">
        <f t="shared" si="60"/>
        <v>0</v>
      </c>
      <c r="BX50" s="261">
        <f t="shared" si="60"/>
        <v>0</v>
      </c>
      <c r="BY50" s="261">
        <f t="shared" si="60"/>
        <v>0</v>
      </c>
      <c r="BZ50" s="261">
        <f t="shared" si="60"/>
        <v>0</v>
      </c>
      <c r="CA50" s="261">
        <f t="shared" si="60"/>
        <v>0</v>
      </c>
      <c r="CB50" s="261">
        <f t="shared" si="60"/>
        <v>0</v>
      </c>
      <c r="CC50" s="261">
        <f t="shared" si="60"/>
        <v>0</v>
      </c>
      <c r="CD50" s="261">
        <f t="shared" si="60"/>
        <v>0</v>
      </c>
      <c r="CE50" s="261">
        <f t="shared" ref="CE50:DL50" si="61">SUMIF($C:$C,$F50,CE:CE)</f>
        <v>0</v>
      </c>
      <c r="CF50" s="261">
        <f t="shared" si="61"/>
        <v>0</v>
      </c>
      <c r="CG50" s="261">
        <f t="shared" si="61"/>
        <v>0</v>
      </c>
      <c r="CH50" s="261">
        <f t="shared" si="61"/>
        <v>0</v>
      </c>
      <c r="CI50" s="261">
        <f t="shared" si="61"/>
        <v>0</v>
      </c>
      <c r="CJ50" s="261">
        <f t="shared" si="61"/>
        <v>0</v>
      </c>
      <c r="CK50" s="261">
        <f t="shared" si="61"/>
        <v>0</v>
      </c>
      <c r="CL50" s="261">
        <f t="shared" si="61"/>
        <v>0</v>
      </c>
      <c r="CM50" s="261">
        <f t="shared" si="61"/>
        <v>0</v>
      </c>
      <c r="CN50" s="261">
        <f t="shared" si="61"/>
        <v>0</v>
      </c>
      <c r="CO50" s="261">
        <f t="shared" si="61"/>
        <v>0</v>
      </c>
      <c r="CP50" s="261">
        <f t="shared" si="61"/>
        <v>0</v>
      </c>
      <c r="CQ50" s="261">
        <f t="shared" si="61"/>
        <v>0</v>
      </c>
      <c r="CR50" s="261">
        <f t="shared" si="61"/>
        <v>0</v>
      </c>
      <c r="CS50" s="261">
        <f t="shared" si="61"/>
        <v>0</v>
      </c>
      <c r="CT50" s="261">
        <f t="shared" si="61"/>
        <v>0</v>
      </c>
      <c r="CU50" s="261">
        <f t="shared" si="61"/>
        <v>0</v>
      </c>
      <c r="CV50" s="261">
        <f t="shared" si="61"/>
        <v>0</v>
      </c>
      <c r="CW50" s="261">
        <f t="shared" si="61"/>
        <v>0</v>
      </c>
      <c r="CX50" s="261">
        <f t="shared" si="61"/>
        <v>0</v>
      </c>
      <c r="CY50" s="261">
        <f t="shared" si="61"/>
        <v>0</v>
      </c>
      <c r="CZ50" s="261">
        <f t="shared" si="61"/>
        <v>0</v>
      </c>
      <c r="DA50" s="261">
        <f t="shared" si="61"/>
        <v>0</v>
      </c>
      <c r="DB50" s="261">
        <f t="shared" si="61"/>
        <v>0</v>
      </c>
      <c r="DC50" s="261">
        <f t="shared" si="61"/>
        <v>0</v>
      </c>
      <c r="DD50" s="261">
        <f t="shared" si="61"/>
        <v>0</v>
      </c>
      <c r="DE50" s="261">
        <f t="shared" si="61"/>
        <v>0</v>
      </c>
      <c r="DF50" s="261">
        <f t="shared" si="61"/>
        <v>0</v>
      </c>
      <c r="DG50" s="261">
        <f t="shared" si="61"/>
        <v>0</v>
      </c>
      <c r="DH50" s="261">
        <f t="shared" si="61"/>
        <v>0</v>
      </c>
      <c r="DI50" s="261">
        <f t="shared" si="61"/>
        <v>0</v>
      </c>
      <c r="DJ50" s="261">
        <f t="shared" si="61"/>
        <v>0</v>
      </c>
      <c r="DK50" s="261">
        <f t="shared" si="61"/>
        <v>0</v>
      </c>
      <c r="DL50" s="261">
        <f t="shared" si="61"/>
        <v>0</v>
      </c>
    </row>
    <row r="51" spans="1:116" hidden="1"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612</v>
      </c>
      <c r="H52" s="27"/>
      <c r="I52" s="27"/>
      <c r="J52" s="28"/>
      <c r="K52" s="28">
        <f t="shared" ref="K52:P54" ca="1" si="62">SUMIF($4:$4,K$3,52:52)</f>
        <v>-560630.58518518507</v>
      </c>
      <c r="L52" s="28">
        <f t="shared" ca="1" si="62"/>
        <v>-752487.92000000039</v>
      </c>
      <c r="M52" s="28">
        <f t="shared" ca="1" si="62"/>
        <v>-781944.64933333325</v>
      </c>
      <c r="N52" s="28">
        <f t="shared" ca="1" si="62"/>
        <v>-804124.21513333323</v>
      </c>
      <c r="O52" s="28">
        <f t="shared" ca="1" si="62"/>
        <v>-827412.75922333321</v>
      </c>
      <c r="P52" s="28">
        <f t="shared" ca="1" si="62"/>
        <v>-851865.73051783349</v>
      </c>
      <c r="Q52" s="28"/>
      <c r="R52"/>
      <c r="S52" s="28">
        <f t="shared" ref="S52:AX52" si="63">+S38+S44+S47+S50</f>
        <v>-42405.635185185187</v>
      </c>
      <c r="T52" s="28">
        <f t="shared" ca="1" si="63"/>
        <v>-43794.524074074077</v>
      </c>
      <c r="U52" s="28">
        <f t="shared" ca="1" si="63"/>
        <v>-45183.412962962968</v>
      </c>
      <c r="V52" s="28">
        <f t="shared" ca="1" si="63"/>
        <v>-46555.635185185187</v>
      </c>
      <c r="W52" s="28">
        <f t="shared" ca="1" si="63"/>
        <v>-47836.422222222231</v>
      </c>
      <c r="X52" s="28">
        <f t="shared" ca="1" si="63"/>
        <v>-47836.422222222231</v>
      </c>
      <c r="Y52" s="28">
        <f t="shared" ca="1" si="63"/>
        <v>-47836.422222222231</v>
      </c>
      <c r="Z52" s="28">
        <f t="shared" ca="1" si="63"/>
        <v>-47836.422222222231</v>
      </c>
      <c r="AA52" s="28">
        <f t="shared" ca="1" si="63"/>
        <v>-47836.422222222231</v>
      </c>
      <c r="AB52" s="28">
        <f t="shared" ca="1" si="63"/>
        <v>-47836.422222222231</v>
      </c>
      <c r="AC52" s="28">
        <f t="shared" ca="1" si="63"/>
        <v>-47836.422222222231</v>
      </c>
      <c r="AD52" s="28">
        <f t="shared" ca="1" si="63"/>
        <v>-47836.422222222231</v>
      </c>
      <c r="AE52" s="28">
        <f t="shared" ca="1" si="63"/>
        <v>-59235.104444444456</v>
      </c>
      <c r="AF52" s="28">
        <f t="shared" ca="1" si="63"/>
        <v>-60623.993333333347</v>
      </c>
      <c r="AG52" s="28">
        <f t="shared" ca="1" si="63"/>
        <v>-62012.882222222237</v>
      </c>
      <c r="AH52" s="28">
        <f t="shared" ca="1" si="63"/>
        <v>-63401.771111111128</v>
      </c>
      <c r="AI52" s="28">
        <f t="shared" ca="1" si="63"/>
        <v>-63401.771111111128</v>
      </c>
      <c r="AJ52" s="28">
        <f t="shared" ca="1" si="63"/>
        <v>-63401.771111111128</v>
      </c>
      <c r="AK52" s="28">
        <f t="shared" ca="1" si="63"/>
        <v>-63401.771111111128</v>
      </c>
      <c r="AL52" s="28">
        <f t="shared" ca="1" si="63"/>
        <v>-63401.771111111128</v>
      </c>
      <c r="AM52" s="28">
        <f t="shared" ca="1" si="63"/>
        <v>-63401.771111111128</v>
      </c>
      <c r="AN52" s="28">
        <f t="shared" ca="1" si="63"/>
        <v>-63401.771111111128</v>
      </c>
      <c r="AO52" s="28">
        <f t="shared" ca="1" si="63"/>
        <v>-63401.771111111128</v>
      </c>
      <c r="AP52" s="28">
        <f t="shared" ca="1" si="63"/>
        <v>-63401.771111111128</v>
      </c>
      <c r="AQ52" s="28">
        <f t="shared" ca="1" si="63"/>
        <v>-65162.054111111123</v>
      </c>
      <c r="AR52" s="28">
        <f t="shared" ca="1" si="63"/>
        <v>-65162.054111111123</v>
      </c>
      <c r="AS52" s="28">
        <f t="shared" ca="1" si="63"/>
        <v>-65162.054111111123</v>
      </c>
      <c r="AT52" s="28">
        <f t="shared" ca="1" si="63"/>
        <v>-65162.054111111123</v>
      </c>
      <c r="AU52" s="28">
        <f t="shared" ca="1" si="63"/>
        <v>-65162.054111111123</v>
      </c>
      <c r="AV52" s="28">
        <f t="shared" ca="1" si="63"/>
        <v>-65162.054111111123</v>
      </c>
      <c r="AW52" s="28">
        <f t="shared" ca="1" si="63"/>
        <v>-65162.054111111123</v>
      </c>
      <c r="AX52" s="28">
        <f t="shared" ca="1" si="63"/>
        <v>-65162.054111111123</v>
      </c>
      <c r="AY52" s="28">
        <f t="shared" ref="AY52:CD52" ca="1" si="64">+AY38+AY44+AY47+AY50</f>
        <v>-65162.054111111123</v>
      </c>
      <c r="AZ52" s="28">
        <f t="shared" ca="1" si="64"/>
        <v>-65162.054111111123</v>
      </c>
      <c r="BA52" s="28">
        <f t="shared" ca="1" si="64"/>
        <v>-65162.054111111123</v>
      </c>
      <c r="BB52" s="28">
        <f t="shared" ca="1" si="64"/>
        <v>-65162.054111111123</v>
      </c>
      <c r="BC52" s="28">
        <f t="shared" ca="1" si="64"/>
        <v>-67010.351261111122</v>
      </c>
      <c r="BD52" s="28">
        <f t="shared" ca="1" si="64"/>
        <v>-67010.351261111122</v>
      </c>
      <c r="BE52" s="28">
        <f t="shared" ca="1" si="64"/>
        <v>-67010.351261111122</v>
      </c>
      <c r="BF52" s="28">
        <f t="shared" ca="1" si="64"/>
        <v>-67010.351261111122</v>
      </c>
      <c r="BG52" s="28">
        <f t="shared" ca="1" si="64"/>
        <v>-67010.351261111122</v>
      </c>
      <c r="BH52" s="28">
        <f t="shared" ca="1" si="64"/>
        <v>-67010.351261111122</v>
      </c>
      <c r="BI52" s="28">
        <f t="shared" ca="1" si="64"/>
        <v>-67010.351261111122</v>
      </c>
      <c r="BJ52" s="28">
        <f t="shared" ca="1" si="64"/>
        <v>-67010.351261111122</v>
      </c>
      <c r="BK52" s="28">
        <f t="shared" ca="1" si="64"/>
        <v>-67010.351261111122</v>
      </c>
      <c r="BL52" s="28">
        <f t="shared" ca="1" si="64"/>
        <v>-67010.351261111122</v>
      </c>
      <c r="BM52" s="28">
        <f t="shared" ca="1" si="64"/>
        <v>-67010.351261111122</v>
      </c>
      <c r="BN52" s="28">
        <f t="shared" ca="1" si="64"/>
        <v>-67010.351261111122</v>
      </c>
      <c r="BO52" s="28">
        <f t="shared" ca="1" si="64"/>
        <v>-68951.06326861112</v>
      </c>
      <c r="BP52" s="28">
        <f t="shared" ca="1" si="64"/>
        <v>-68951.06326861112</v>
      </c>
      <c r="BQ52" s="28">
        <f t="shared" ca="1" si="64"/>
        <v>-68951.06326861112</v>
      </c>
      <c r="BR52" s="28">
        <f t="shared" ca="1" si="64"/>
        <v>-68951.06326861112</v>
      </c>
      <c r="BS52" s="28">
        <f t="shared" ca="1" si="64"/>
        <v>-68951.06326861112</v>
      </c>
      <c r="BT52" s="28">
        <f t="shared" ca="1" si="64"/>
        <v>-68951.06326861112</v>
      </c>
      <c r="BU52" s="28">
        <f t="shared" ca="1" si="64"/>
        <v>-68951.06326861112</v>
      </c>
      <c r="BV52" s="28">
        <f t="shared" ca="1" si="64"/>
        <v>-68951.06326861112</v>
      </c>
      <c r="BW52" s="28">
        <f t="shared" ca="1" si="64"/>
        <v>-68951.06326861112</v>
      </c>
      <c r="BX52" s="28">
        <f t="shared" ca="1" si="64"/>
        <v>-68951.06326861112</v>
      </c>
      <c r="BY52" s="28">
        <f t="shared" ca="1" si="64"/>
        <v>-68951.06326861112</v>
      </c>
      <c r="BZ52" s="28">
        <f t="shared" ca="1" si="64"/>
        <v>-68951.06326861112</v>
      </c>
      <c r="CA52" s="28">
        <f t="shared" ca="1" si="64"/>
        <v>-70988.810876486124</v>
      </c>
      <c r="CB52" s="28">
        <f t="shared" ca="1" si="64"/>
        <v>-70988.810876486124</v>
      </c>
      <c r="CC52" s="28">
        <f t="shared" ca="1" si="64"/>
        <v>-70988.810876486124</v>
      </c>
      <c r="CD52" s="28">
        <f t="shared" ca="1" si="64"/>
        <v>-70988.810876486124</v>
      </c>
      <c r="CE52" s="28">
        <f t="shared" ref="CE52:DL52" ca="1" si="65">+CE38+CE44+CE47+CE50</f>
        <v>-70988.810876486124</v>
      </c>
      <c r="CF52" s="28">
        <f t="shared" ca="1" si="65"/>
        <v>-70988.810876486124</v>
      </c>
      <c r="CG52" s="28">
        <f t="shared" ca="1" si="65"/>
        <v>-70988.810876486124</v>
      </c>
      <c r="CH52" s="28">
        <f t="shared" ca="1" si="65"/>
        <v>-70988.810876486124</v>
      </c>
      <c r="CI52" s="28">
        <f t="shared" ca="1" si="65"/>
        <v>-70988.810876486124</v>
      </c>
      <c r="CJ52" s="28">
        <f t="shared" ca="1" si="65"/>
        <v>-70988.810876486124</v>
      </c>
      <c r="CK52" s="28">
        <f t="shared" ca="1" si="65"/>
        <v>-70988.810876486124</v>
      </c>
      <c r="CL52" s="28">
        <f t="shared" ca="1" si="65"/>
        <v>-70988.810876486124</v>
      </c>
      <c r="CM52" s="28">
        <f t="shared" si="65"/>
        <v>0</v>
      </c>
      <c r="CN52" s="28" t="e">
        <f t="shared" si="65"/>
        <v>#REF!</v>
      </c>
      <c r="CO52" s="28" t="e">
        <f t="shared" si="65"/>
        <v>#N/A</v>
      </c>
      <c r="CP52" s="28" t="e">
        <f t="shared" si="65"/>
        <v>#N/A</v>
      </c>
      <c r="CQ52" s="28" t="e">
        <f t="shared" si="65"/>
        <v>#N/A</v>
      </c>
      <c r="CR52" s="28" t="e">
        <f t="shared" si="65"/>
        <v>#N/A</v>
      </c>
      <c r="CS52" s="28" t="e">
        <f t="shared" si="65"/>
        <v>#N/A</v>
      </c>
      <c r="CT52" s="28" t="e">
        <f t="shared" si="65"/>
        <v>#N/A</v>
      </c>
      <c r="CU52" s="28" t="e">
        <f t="shared" si="65"/>
        <v>#N/A</v>
      </c>
      <c r="CV52" s="28" t="e">
        <f t="shared" si="65"/>
        <v>#N/A</v>
      </c>
      <c r="CW52" s="28" t="e">
        <f t="shared" si="65"/>
        <v>#N/A</v>
      </c>
      <c r="CX52" s="28" t="e">
        <f t="shared" si="65"/>
        <v>#N/A</v>
      </c>
      <c r="CY52" s="28" t="e">
        <f t="shared" si="65"/>
        <v>#N/A</v>
      </c>
      <c r="CZ52" s="28" t="e">
        <f t="shared" si="65"/>
        <v>#N/A</v>
      </c>
      <c r="DA52" s="28" t="e">
        <f t="shared" si="65"/>
        <v>#N/A</v>
      </c>
      <c r="DB52" s="28" t="e">
        <f t="shared" si="65"/>
        <v>#N/A</v>
      </c>
      <c r="DC52" s="28" t="e">
        <f t="shared" si="65"/>
        <v>#N/A</v>
      </c>
      <c r="DD52" s="28" t="e">
        <f t="shared" si="65"/>
        <v>#N/A</v>
      </c>
      <c r="DE52" s="28" t="e">
        <f t="shared" si="65"/>
        <v>#N/A</v>
      </c>
      <c r="DF52" s="28" t="e">
        <f t="shared" si="65"/>
        <v>#N/A</v>
      </c>
      <c r="DG52" s="28" t="e">
        <f t="shared" si="65"/>
        <v>#N/A</v>
      </c>
      <c r="DH52" s="28" t="e">
        <f t="shared" si="65"/>
        <v>#N/A</v>
      </c>
      <c r="DI52" s="28" t="e">
        <f t="shared" si="65"/>
        <v>#N/A</v>
      </c>
      <c r="DJ52" s="28" t="e">
        <f t="shared" si="65"/>
        <v>#N/A</v>
      </c>
      <c r="DK52" s="28" t="e">
        <f t="shared" si="65"/>
        <v>#N/A</v>
      </c>
      <c r="DL52" s="28" t="e">
        <f t="shared" si="65"/>
        <v>#N/A</v>
      </c>
    </row>
    <row r="53" spans="1:116" x14ac:dyDescent="0.4">
      <c r="G53" s="322" t="s">
        <v>613</v>
      </c>
      <c r="K53" s="238">
        <f t="shared" ca="1" si="62"/>
        <v>129856.23749999999</v>
      </c>
      <c r="L53" s="238">
        <f t="shared" ca="1" si="62"/>
        <v>188121.9800000001</v>
      </c>
      <c r="M53" s="238">
        <f t="shared" ca="1" si="62"/>
        <v>195486.16233333331</v>
      </c>
      <c r="N53" s="238">
        <f t="shared" ca="1" si="62"/>
        <v>201031.05378333331</v>
      </c>
      <c r="O53" s="238">
        <f t="shared" ca="1" si="62"/>
        <v>206853.1898058333</v>
      </c>
      <c r="P53" s="238">
        <f t="shared" ca="1" si="62"/>
        <v>212966.43262945837</v>
      </c>
      <c r="R53"/>
      <c r="S53" s="238">
        <v>300</v>
      </c>
      <c r="T53" s="238">
        <f t="shared" ref="T53:CD53" ca="1" si="66">-T52*$N$4</f>
        <v>10948.631018518519</v>
      </c>
      <c r="U53" s="238">
        <f t="shared" ca="1" si="66"/>
        <v>11295.853240740742</v>
      </c>
      <c r="V53" s="238">
        <f t="shared" ca="1" si="66"/>
        <v>11638.908796296297</v>
      </c>
      <c r="W53" s="238">
        <f t="shared" ca="1" si="66"/>
        <v>11959.105555555558</v>
      </c>
      <c r="X53" s="238">
        <f t="shared" ca="1" si="66"/>
        <v>11959.105555555558</v>
      </c>
      <c r="Y53" s="238">
        <f t="shared" ca="1" si="66"/>
        <v>11959.105555555558</v>
      </c>
      <c r="Z53" s="238">
        <f t="shared" ca="1" si="66"/>
        <v>11959.105555555558</v>
      </c>
      <c r="AA53" s="238">
        <f t="shared" ca="1" si="66"/>
        <v>11959.105555555558</v>
      </c>
      <c r="AB53" s="238">
        <f t="shared" ca="1" si="66"/>
        <v>11959.105555555558</v>
      </c>
      <c r="AC53" s="238">
        <f t="shared" ca="1" si="66"/>
        <v>11959.105555555558</v>
      </c>
      <c r="AD53" s="238">
        <f t="shared" ca="1" si="66"/>
        <v>11959.105555555558</v>
      </c>
      <c r="AE53" s="238">
        <f t="shared" ca="1" si="66"/>
        <v>14808.776111111114</v>
      </c>
      <c r="AF53" s="238">
        <f t="shared" ca="1" si="66"/>
        <v>15155.998333333337</v>
      </c>
      <c r="AG53" s="238">
        <f t="shared" ca="1" si="66"/>
        <v>15503.220555555559</v>
      </c>
      <c r="AH53" s="238">
        <f t="shared" ca="1" si="66"/>
        <v>15850.442777777782</v>
      </c>
      <c r="AI53" s="238">
        <f t="shared" ca="1" si="66"/>
        <v>15850.442777777782</v>
      </c>
      <c r="AJ53" s="238">
        <f t="shared" ca="1" si="66"/>
        <v>15850.442777777782</v>
      </c>
      <c r="AK53" s="238">
        <f t="shared" ca="1" si="66"/>
        <v>15850.442777777782</v>
      </c>
      <c r="AL53" s="238">
        <f t="shared" ca="1" si="66"/>
        <v>15850.442777777782</v>
      </c>
      <c r="AM53" s="238">
        <f t="shared" ca="1" si="66"/>
        <v>15850.442777777782</v>
      </c>
      <c r="AN53" s="238">
        <f t="shared" ca="1" si="66"/>
        <v>15850.442777777782</v>
      </c>
      <c r="AO53" s="238">
        <f t="shared" ca="1" si="66"/>
        <v>15850.442777777782</v>
      </c>
      <c r="AP53" s="238">
        <f t="shared" ca="1" si="66"/>
        <v>15850.442777777782</v>
      </c>
      <c r="AQ53" s="238">
        <f t="shared" ca="1" si="66"/>
        <v>16290.513527777781</v>
      </c>
      <c r="AR53" s="238">
        <f t="shared" ca="1" si="66"/>
        <v>16290.513527777781</v>
      </c>
      <c r="AS53" s="238">
        <f t="shared" ca="1" si="66"/>
        <v>16290.513527777781</v>
      </c>
      <c r="AT53" s="238">
        <f t="shared" ca="1" si="66"/>
        <v>16290.513527777781</v>
      </c>
      <c r="AU53" s="238">
        <f t="shared" ca="1" si="66"/>
        <v>16290.513527777781</v>
      </c>
      <c r="AV53" s="238">
        <f t="shared" ca="1" si="66"/>
        <v>16290.513527777781</v>
      </c>
      <c r="AW53" s="238">
        <f t="shared" ca="1" si="66"/>
        <v>16290.513527777781</v>
      </c>
      <c r="AX53" s="238">
        <f t="shared" ca="1" si="66"/>
        <v>16290.513527777781</v>
      </c>
      <c r="AY53" s="238">
        <f t="shared" ca="1" si="66"/>
        <v>16290.513527777781</v>
      </c>
      <c r="AZ53" s="238">
        <f t="shared" ca="1" si="66"/>
        <v>16290.513527777781</v>
      </c>
      <c r="BA53" s="238">
        <f t="shared" ca="1" si="66"/>
        <v>16290.513527777781</v>
      </c>
      <c r="BB53" s="238">
        <f t="shared" ca="1" si="66"/>
        <v>16290.513527777781</v>
      </c>
      <c r="BC53" s="238">
        <f t="shared" ca="1" si="66"/>
        <v>16752.58781527778</v>
      </c>
      <c r="BD53" s="238">
        <f t="shared" ca="1" si="66"/>
        <v>16752.58781527778</v>
      </c>
      <c r="BE53" s="238">
        <f t="shared" ca="1" si="66"/>
        <v>16752.58781527778</v>
      </c>
      <c r="BF53" s="238">
        <f t="shared" ca="1" si="66"/>
        <v>16752.58781527778</v>
      </c>
      <c r="BG53" s="238">
        <f t="shared" ca="1" si="66"/>
        <v>16752.58781527778</v>
      </c>
      <c r="BH53" s="238">
        <f t="shared" ca="1" si="66"/>
        <v>16752.58781527778</v>
      </c>
      <c r="BI53" s="238">
        <f t="shared" ca="1" si="66"/>
        <v>16752.58781527778</v>
      </c>
      <c r="BJ53" s="238">
        <f t="shared" ca="1" si="66"/>
        <v>16752.58781527778</v>
      </c>
      <c r="BK53" s="238">
        <f t="shared" ca="1" si="66"/>
        <v>16752.58781527778</v>
      </c>
      <c r="BL53" s="238">
        <f t="shared" ca="1" si="66"/>
        <v>16752.58781527778</v>
      </c>
      <c r="BM53" s="238">
        <f t="shared" ca="1" si="66"/>
        <v>16752.58781527778</v>
      </c>
      <c r="BN53" s="238">
        <f t="shared" ca="1" si="66"/>
        <v>16752.58781527778</v>
      </c>
      <c r="BO53" s="238">
        <f t="shared" ca="1" si="66"/>
        <v>17237.76581715278</v>
      </c>
      <c r="BP53" s="238">
        <f t="shared" ca="1" si="66"/>
        <v>17237.76581715278</v>
      </c>
      <c r="BQ53" s="238">
        <f t="shared" ca="1" si="66"/>
        <v>17237.76581715278</v>
      </c>
      <c r="BR53" s="238">
        <f t="shared" ca="1" si="66"/>
        <v>17237.76581715278</v>
      </c>
      <c r="BS53" s="238">
        <f t="shared" ca="1" si="66"/>
        <v>17237.76581715278</v>
      </c>
      <c r="BT53" s="238">
        <f t="shared" ca="1" si="66"/>
        <v>17237.76581715278</v>
      </c>
      <c r="BU53" s="238">
        <f t="shared" ca="1" si="66"/>
        <v>17237.76581715278</v>
      </c>
      <c r="BV53" s="238">
        <f t="shared" ca="1" si="66"/>
        <v>17237.76581715278</v>
      </c>
      <c r="BW53" s="238">
        <f t="shared" ca="1" si="66"/>
        <v>17237.76581715278</v>
      </c>
      <c r="BX53" s="238">
        <f t="shared" ca="1" si="66"/>
        <v>17237.76581715278</v>
      </c>
      <c r="BY53" s="238">
        <f t="shared" ca="1" si="66"/>
        <v>17237.76581715278</v>
      </c>
      <c r="BZ53" s="238">
        <f t="shared" ca="1" si="66"/>
        <v>17237.76581715278</v>
      </c>
      <c r="CA53" s="238">
        <f t="shared" ca="1" si="66"/>
        <v>17747.202719121531</v>
      </c>
      <c r="CB53" s="238">
        <f t="shared" ca="1" si="66"/>
        <v>17747.202719121531</v>
      </c>
      <c r="CC53" s="238">
        <f t="shared" ca="1" si="66"/>
        <v>17747.202719121531</v>
      </c>
      <c r="CD53" s="238">
        <f t="shared" ca="1" si="66"/>
        <v>17747.202719121531</v>
      </c>
      <c r="CE53" s="238">
        <f t="shared" ref="CE53:DL53" ca="1" si="67">-CE52*$N$4</f>
        <v>17747.202719121531</v>
      </c>
      <c r="CF53" s="238">
        <f t="shared" ca="1" si="67"/>
        <v>17747.202719121531</v>
      </c>
      <c r="CG53" s="238">
        <f t="shared" ca="1" si="67"/>
        <v>17747.202719121531</v>
      </c>
      <c r="CH53" s="238">
        <f t="shared" ca="1" si="67"/>
        <v>17747.202719121531</v>
      </c>
      <c r="CI53" s="238">
        <f t="shared" ca="1" si="67"/>
        <v>17747.202719121531</v>
      </c>
      <c r="CJ53" s="238">
        <f t="shared" ca="1" si="67"/>
        <v>17747.202719121531</v>
      </c>
      <c r="CK53" s="238">
        <f t="shared" ca="1" si="67"/>
        <v>17747.202719121531</v>
      </c>
      <c r="CL53" s="238">
        <f t="shared" ca="1" si="67"/>
        <v>17747.202719121531</v>
      </c>
      <c r="CM53" s="238">
        <f t="shared" si="67"/>
        <v>0</v>
      </c>
      <c r="CN53" s="238" t="e">
        <f t="shared" si="67"/>
        <v>#REF!</v>
      </c>
      <c r="CO53" s="238" t="e">
        <f t="shared" si="67"/>
        <v>#N/A</v>
      </c>
      <c r="CP53" s="238" t="e">
        <f t="shared" si="67"/>
        <v>#N/A</v>
      </c>
      <c r="CQ53" s="238" t="e">
        <f t="shared" si="67"/>
        <v>#N/A</v>
      </c>
      <c r="CR53" s="238" t="e">
        <f t="shared" si="67"/>
        <v>#N/A</v>
      </c>
      <c r="CS53" s="238" t="e">
        <f t="shared" si="67"/>
        <v>#N/A</v>
      </c>
      <c r="CT53" s="238" t="e">
        <f t="shared" si="67"/>
        <v>#N/A</v>
      </c>
      <c r="CU53" s="238" t="e">
        <f t="shared" si="67"/>
        <v>#N/A</v>
      </c>
      <c r="CV53" s="238" t="e">
        <f t="shared" si="67"/>
        <v>#N/A</v>
      </c>
      <c r="CW53" s="238" t="e">
        <f t="shared" si="67"/>
        <v>#N/A</v>
      </c>
      <c r="CX53" s="238" t="e">
        <f t="shared" si="67"/>
        <v>#N/A</v>
      </c>
      <c r="CY53" s="238" t="e">
        <f t="shared" si="67"/>
        <v>#N/A</v>
      </c>
      <c r="CZ53" s="238" t="e">
        <f t="shared" si="67"/>
        <v>#N/A</v>
      </c>
      <c r="DA53" s="238" t="e">
        <f t="shared" si="67"/>
        <v>#N/A</v>
      </c>
      <c r="DB53" s="238" t="e">
        <f t="shared" si="67"/>
        <v>#N/A</v>
      </c>
      <c r="DC53" s="238" t="e">
        <f t="shared" si="67"/>
        <v>#N/A</v>
      </c>
      <c r="DD53" s="238" t="e">
        <f t="shared" si="67"/>
        <v>#N/A</v>
      </c>
      <c r="DE53" s="238" t="e">
        <f t="shared" si="67"/>
        <v>#N/A</v>
      </c>
      <c r="DF53" s="238" t="e">
        <f t="shared" si="67"/>
        <v>#N/A</v>
      </c>
      <c r="DG53" s="238" t="e">
        <f t="shared" si="67"/>
        <v>#N/A</v>
      </c>
      <c r="DH53" s="238" t="e">
        <f t="shared" si="67"/>
        <v>#N/A</v>
      </c>
      <c r="DI53" s="238" t="e">
        <f t="shared" si="67"/>
        <v>#N/A</v>
      </c>
      <c r="DJ53" s="238" t="e">
        <f t="shared" si="67"/>
        <v>#N/A</v>
      </c>
      <c r="DK53" s="238" t="e">
        <f t="shared" si="67"/>
        <v>#N/A</v>
      </c>
      <c r="DL53" s="238" t="e">
        <f t="shared" si="67"/>
        <v>#N/A</v>
      </c>
    </row>
    <row r="54" spans="1:116" x14ac:dyDescent="0.4">
      <c r="G54" s="27" t="s">
        <v>614</v>
      </c>
      <c r="H54" s="27"/>
      <c r="I54" s="27"/>
      <c r="J54" s="28"/>
      <c r="K54" s="28">
        <f t="shared" ca="1" si="62"/>
        <v>-430774.34768518514</v>
      </c>
      <c r="L54" s="28">
        <f t="shared" ca="1" si="62"/>
        <v>-564365.94000000029</v>
      </c>
      <c r="M54" s="28">
        <f t="shared" ca="1" si="62"/>
        <v>-586458.48700000008</v>
      </c>
      <c r="N54" s="28">
        <f t="shared" ca="1" si="62"/>
        <v>-603093.16135000007</v>
      </c>
      <c r="O54" s="28">
        <f t="shared" ca="1" si="62"/>
        <v>-620559.56941750005</v>
      </c>
      <c r="P54" s="28">
        <f t="shared" ca="1" si="62"/>
        <v>-638899.29788837512</v>
      </c>
      <c r="Q54" s="28"/>
      <c r="R54"/>
      <c r="S54" s="28">
        <f t="shared" ref="S54:CD54" si="68">SUM(S52:S53)</f>
        <v>-42105.635185185187</v>
      </c>
      <c r="T54" s="28">
        <f t="shared" ca="1" si="68"/>
        <v>-32845.893055555556</v>
      </c>
      <c r="U54" s="28">
        <f t="shared" ca="1" si="68"/>
        <v>-33887.559722222228</v>
      </c>
      <c r="V54" s="28">
        <f t="shared" ca="1" si="68"/>
        <v>-34916.726388888892</v>
      </c>
      <c r="W54" s="28">
        <f t="shared" ca="1" si="68"/>
        <v>-35877.316666666673</v>
      </c>
      <c r="X54" s="28">
        <f t="shared" ca="1" si="68"/>
        <v>-35877.316666666673</v>
      </c>
      <c r="Y54" s="28">
        <f t="shared" ca="1" si="68"/>
        <v>-35877.316666666673</v>
      </c>
      <c r="Z54" s="28">
        <f t="shared" ca="1" si="68"/>
        <v>-35877.316666666673</v>
      </c>
      <c r="AA54" s="28">
        <f t="shared" ca="1" si="68"/>
        <v>-35877.316666666673</v>
      </c>
      <c r="AB54" s="28">
        <f t="shared" ca="1" si="68"/>
        <v>-35877.316666666673</v>
      </c>
      <c r="AC54" s="28">
        <f t="shared" ca="1" si="68"/>
        <v>-35877.316666666673</v>
      </c>
      <c r="AD54" s="28">
        <f t="shared" ca="1" si="68"/>
        <v>-35877.316666666673</v>
      </c>
      <c r="AE54" s="28">
        <f t="shared" ca="1" si="68"/>
        <v>-44426.328333333338</v>
      </c>
      <c r="AF54" s="28">
        <f t="shared" ca="1" si="68"/>
        <v>-45467.99500000001</v>
      </c>
      <c r="AG54" s="28">
        <f t="shared" ca="1" si="68"/>
        <v>-46509.661666666681</v>
      </c>
      <c r="AH54" s="28">
        <f t="shared" ca="1" si="68"/>
        <v>-47551.328333333346</v>
      </c>
      <c r="AI54" s="28">
        <f t="shared" ca="1" si="68"/>
        <v>-47551.328333333346</v>
      </c>
      <c r="AJ54" s="28">
        <f t="shared" ca="1" si="68"/>
        <v>-47551.328333333346</v>
      </c>
      <c r="AK54" s="28">
        <f t="shared" ca="1" si="68"/>
        <v>-47551.328333333346</v>
      </c>
      <c r="AL54" s="28">
        <f t="shared" ca="1" si="68"/>
        <v>-47551.328333333346</v>
      </c>
      <c r="AM54" s="28">
        <f t="shared" ca="1" si="68"/>
        <v>-47551.328333333346</v>
      </c>
      <c r="AN54" s="28">
        <f t="shared" ca="1" si="68"/>
        <v>-47551.328333333346</v>
      </c>
      <c r="AO54" s="28">
        <f t="shared" ca="1" si="68"/>
        <v>-47551.328333333346</v>
      </c>
      <c r="AP54" s="28">
        <f t="shared" ca="1" si="68"/>
        <v>-47551.328333333346</v>
      </c>
      <c r="AQ54" s="28">
        <f t="shared" ca="1" si="68"/>
        <v>-48871.540583333343</v>
      </c>
      <c r="AR54" s="28">
        <f t="shared" ca="1" si="68"/>
        <v>-48871.540583333343</v>
      </c>
      <c r="AS54" s="28">
        <f t="shared" ca="1" si="68"/>
        <v>-48871.540583333343</v>
      </c>
      <c r="AT54" s="28">
        <f t="shared" ca="1" si="68"/>
        <v>-48871.540583333343</v>
      </c>
      <c r="AU54" s="28">
        <f t="shared" ca="1" si="68"/>
        <v>-48871.540583333343</v>
      </c>
      <c r="AV54" s="28">
        <f t="shared" ca="1" si="68"/>
        <v>-48871.540583333343</v>
      </c>
      <c r="AW54" s="28">
        <f t="shared" ca="1" si="68"/>
        <v>-48871.540583333343</v>
      </c>
      <c r="AX54" s="28">
        <f t="shared" ca="1" si="68"/>
        <v>-48871.540583333343</v>
      </c>
      <c r="AY54" s="28">
        <f t="shared" ca="1" si="68"/>
        <v>-48871.540583333343</v>
      </c>
      <c r="AZ54" s="28">
        <f t="shared" ca="1" si="68"/>
        <v>-48871.540583333343</v>
      </c>
      <c r="BA54" s="28">
        <f t="shared" ca="1" si="68"/>
        <v>-48871.540583333343</v>
      </c>
      <c r="BB54" s="28">
        <f t="shared" ca="1" si="68"/>
        <v>-48871.540583333343</v>
      </c>
      <c r="BC54" s="28">
        <f t="shared" ca="1" si="68"/>
        <v>-50257.763445833341</v>
      </c>
      <c r="BD54" s="28">
        <f t="shared" ca="1" si="68"/>
        <v>-50257.763445833341</v>
      </c>
      <c r="BE54" s="28">
        <f t="shared" ca="1" si="68"/>
        <v>-50257.763445833341</v>
      </c>
      <c r="BF54" s="28">
        <f t="shared" ca="1" si="68"/>
        <v>-50257.763445833341</v>
      </c>
      <c r="BG54" s="28">
        <f t="shared" ca="1" si="68"/>
        <v>-50257.763445833341</v>
      </c>
      <c r="BH54" s="28">
        <f t="shared" ca="1" si="68"/>
        <v>-50257.763445833341</v>
      </c>
      <c r="BI54" s="28">
        <f t="shared" ca="1" si="68"/>
        <v>-50257.763445833341</v>
      </c>
      <c r="BJ54" s="28">
        <f t="shared" ca="1" si="68"/>
        <v>-50257.763445833341</v>
      </c>
      <c r="BK54" s="28">
        <f t="shared" ca="1" si="68"/>
        <v>-50257.763445833341</v>
      </c>
      <c r="BL54" s="28">
        <f t="shared" ca="1" si="68"/>
        <v>-50257.763445833341</v>
      </c>
      <c r="BM54" s="28">
        <f t="shared" ca="1" si="68"/>
        <v>-50257.763445833341</v>
      </c>
      <c r="BN54" s="28">
        <f t="shared" ca="1" si="68"/>
        <v>-50257.763445833341</v>
      </c>
      <c r="BO54" s="28">
        <f t="shared" ca="1" si="68"/>
        <v>-51713.29745145834</v>
      </c>
      <c r="BP54" s="28">
        <f t="shared" ca="1" si="68"/>
        <v>-51713.29745145834</v>
      </c>
      <c r="BQ54" s="28">
        <f t="shared" ca="1" si="68"/>
        <v>-51713.29745145834</v>
      </c>
      <c r="BR54" s="28">
        <f t="shared" ca="1" si="68"/>
        <v>-51713.29745145834</v>
      </c>
      <c r="BS54" s="28">
        <f t="shared" ca="1" si="68"/>
        <v>-51713.29745145834</v>
      </c>
      <c r="BT54" s="28">
        <f t="shared" ca="1" si="68"/>
        <v>-51713.29745145834</v>
      </c>
      <c r="BU54" s="28">
        <f t="shared" ca="1" si="68"/>
        <v>-51713.29745145834</v>
      </c>
      <c r="BV54" s="28">
        <f t="shared" ca="1" si="68"/>
        <v>-51713.29745145834</v>
      </c>
      <c r="BW54" s="28">
        <f t="shared" ca="1" si="68"/>
        <v>-51713.29745145834</v>
      </c>
      <c r="BX54" s="28">
        <f t="shared" ca="1" si="68"/>
        <v>-51713.29745145834</v>
      </c>
      <c r="BY54" s="28">
        <f t="shared" ca="1" si="68"/>
        <v>-51713.29745145834</v>
      </c>
      <c r="BZ54" s="28">
        <f t="shared" ca="1" si="68"/>
        <v>-51713.29745145834</v>
      </c>
      <c r="CA54" s="28">
        <f t="shared" ca="1" si="68"/>
        <v>-53241.608157364593</v>
      </c>
      <c r="CB54" s="28">
        <f t="shared" ca="1" si="68"/>
        <v>-53241.608157364593</v>
      </c>
      <c r="CC54" s="28">
        <f t="shared" ca="1" si="68"/>
        <v>-53241.608157364593</v>
      </c>
      <c r="CD54" s="28">
        <f t="shared" ca="1" si="68"/>
        <v>-53241.608157364593</v>
      </c>
      <c r="CE54" s="28">
        <f t="shared" ref="CE54:DL54" ca="1" si="69">SUM(CE52:CE53)</f>
        <v>-53241.608157364593</v>
      </c>
      <c r="CF54" s="28">
        <f t="shared" ca="1" si="69"/>
        <v>-53241.608157364593</v>
      </c>
      <c r="CG54" s="28">
        <f t="shared" ca="1" si="69"/>
        <v>-53241.608157364593</v>
      </c>
      <c r="CH54" s="28">
        <f t="shared" ca="1" si="69"/>
        <v>-53241.608157364593</v>
      </c>
      <c r="CI54" s="28">
        <f t="shared" ca="1" si="69"/>
        <v>-53241.608157364593</v>
      </c>
      <c r="CJ54" s="28">
        <f t="shared" ca="1" si="69"/>
        <v>-53241.608157364593</v>
      </c>
      <c r="CK54" s="28">
        <f t="shared" ca="1" si="69"/>
        <v>-53241.608157364593</v>
      </c>
      <c r="CL54" s="28">
        <f t="shared" ca="1" si="69"/>
        <v>-53241.608157364593</v>
      </c>
      <c r="CM54" s="28">
        <f t="shared" si="69"/>
        <v>0</v>
      </c>
      <c r="CN54" s="28" t="e">
        <f t="shared" si="69"/>
        <v>#REF!</v>
      </c>
      <c r="CO54" s="28" t="e">
        <f t="shared" si="69"/>
        <v>#N/A</v>
      </c>
      <c r="CP54" s="28" t="e">
        <f t="shared" si="69"/>
        <v>#N/A</v>
      </c>
      <c r="CQ54" s="28" t="e">
        <f t="shared" si="69"/>
        <v>#N/A</v>
      </c>
      <c r="CR54" s="28" t="e">
        <f t="shared" si="69"/>
        <v>#N/A</v>
      </c>
      <c r="CS54" s="28" t="e">
        <f t="shared" si="69"/>
        <v>#N/A</v>
      </c>
      <c r="CT54" s="28" t="e">
        <f t="shared" si="69"/>
        <v>#N/A</v>
      </c>
      <c r="CU54" s="28" t="e">
        <f t="shared" si="69"/>
        <v>#N/A</v>
      </c>
      <c r="CV54" s="28" t="e">
        <f t="shared" si="69"/>
        <v>#N/A</v>
      </c>
      <c r="CW54" s="28" t="e">
        <f t="shared" si="69"/>
        <v>#N/A</v>
      </c>
      <c r="CX54" s="28" t="e">
        <f t="shared" si="69"/>
        <v>#N/A</v>
      </c>
      <c r="CY54" s="28" t="e">
        <f t="shared" si="69"/>
        <v>#N/A</v>
      </c>
      <c r="CZ54" s="28" t="e">
        <f t="shared" si="69"/>
        <v>#N/A</v>
      </c>
      <c r="DA54" s="28" t="e">
        <f t="shared" si="69"/>
        <v>#N/A</v>
      </c>
      <c r="DB54" s="28" t="e">
        <f t="shared" si="69"/>
        <v>#N/A</v>
      </c>
      <c r="DC54" s="28" t="e">
        <f t="shared" si="69"/>
        <v>#N/A</v>
      </c>
      <c r="DD54" s="28" t="e">
        <f t="shared" si="69"/>
        <v>#N/A</v>
      </c>
      <c r="DE54" s="28" t="e">
        <f t="shared" si="69"/>
        <v>#N/A</v>
      </c>
      <c r="DF54" s="28" t="e">
        <f t="shared" si="69"/>
        <v>#N/A</v>
      </c>
      <c r="DG54" s="28" t="e">
        <f t="shared" si="69"/>
        <v>#N/A</v>
      </c>
      <c r="DH54" s="28" t="e">
        <f t="shared" si="69"/>
        <v>#N/A</v>
      </c>
      <c r="DI54" s="28" t="e">
        <f t="shared" si="69"/>
        <v>#N/A</v>
      </c>
      <c r="DJ54" s="28" t="e">
        <f t="shared" si="69"/>
        <v>#N/A</v>
      </c>
      <c r="DK54" s="28" t="e">
        <f t="shared" si="69"/>
        <v>#N/A</v>
      </c>
      <c r="DL54" s="28" t="e">
        <f t="shared" si="69"/>
        <v>#N/A</v>
      </c>
    </row>
    <row r="55" spans="1:116" x14ac:dyDescent="0.4">
      <c r="G55" s="129" t="s">
        <v>69</v>
      </c>
      <c r="H55" s="27"/>
      <c r="I55" s="27"/>
      <c r="J55" s="28"/>
      <c r="K55" s="21">
        <f t="shared" ref="K55:P55" ca="1" si="70">IFERROR(K54/K17,0)</f>
        <v>0</v>
      </c>
      <c r="L55" s="21">
        <f t="shared" ca="1" si="70"/>
        <v>0</v>
      </c>
      <c r="M55" s="21">
        <f t="shared" ca="1" si="70"/>
        <v>0</v>
      </c>
      <c r="N55" s="21">
        <f t="shared" ca="1" si="70"/>
        <v>0</v>
      </c>
      <c r="O55" s="21">
        <f t="shared" ca="1" si="70"/>
        <v>0</v>
      </c>
      <c r="P55" s="21">
        <f t="shared" ca="1" si="70"/>
        <v>0</v>
      </c>
      <c r="Q55" s="265"/>
      <c r="R55"/>
      <c r="S55" s="21">
        <f t="shared" ref="S55:AX55" si="71">IFERROR(S54/S17,0)</f>
        <v>0</v>
      </c>
      <c r="T55" s="21">
        <f t="shared" ca="1" si="71"/>
        <v>0</v>
      </c>
      <c r="U55" s="21">
        <f t="shared" ca="1" si="71"/>
        <v>0</v>
      </c>
      <c r="V55" s="21">
        <f t="shared" ca="1" si="71"/>
        <v>0</v>
      </c>
      <c r="W55" s="21">
        <f t="shared" ca="1" si="71"/>
        <v>0</v>
      </c>
      <c r="X55" s="21">
        <f t="shared" ca="1" si="71"/>
        <v>0</v>
      </c>
      <c r="Y55" s="21">
        <f t="shared" ca="1" si="71"/>
        <v>0</v>
      </c>
      <c r="Z55" s="21">
        <f t="shared" ca="1" si="71"/>
        <v>0</v>
      </c>
      <c r="AA55" s="21">
        <f t="shared" ca="1" si="71"/>
        <v>0</v>
      </c>
      <c r="AB55" s="21">
        <f t="shared" ca="1" si="71"/>
        <v>0</v>
      </c>
      <c r="AC55" s="21">
        <f t="shared" ca="1" si="71"/>
        <v>0</v>
      </c>
      <c r="AD55" s="21">
        <f t="shared" ca="1" si="71"/>
        <v>0</v>
      </c>
      <c r="AE55" s="21">
        <f t="shared" ca="1" si="71"/>
        <v>0</v>
      </c>
      <c r="AF55" s="21">
        <f t="shared" ca="1" si="71"/>
        <v>0</v>
      </c>
      <c r="AG55" s="21">
        <f t="shared" ca="1" si="71"/>
        <v>0</v>
      </c>
      <c r="AH55" s="21">
        <f t="shared" ca="1" si="71"/>
        <v>0</v>
      </c>
      <c r="AI55" s="21">
        <f t="shared" ca="1" si="71"/>
        <v>0</v>
      </c>
      <c r="AJ55" s="21">
        <f t="shared" ca="1" si="71"/>
        <v>0</v>
      </c>
      <c r="AK55" s="21">
        <f t="shared" ca="1" si="71"/>
        <v>0</v>
      </c>
      <c r="AL55" s="21">
        <f t="shared" ca="1" si="71"/>
        <v>0</v>
      </c>
      <c r="AM55" s="21">
        <f t="shared" ca="1" si="71"/>
        <v>0</v>
      </c>
      <c r="AN55" s="21">
        <f t="shared" ca="1" si="71"/>
        <v>0</v>
      </c>
      <c r="AO55" s="21">
        <f t="shared" ca="1" si="71"/>
        <v>0</v>
      </c>
      <c r="AP55" s="21">
        <f t="shared" ca="1" si="71"/>
        <v>0</v>
      </c>
      <c r="AQ55" s="21">
        <f t="shared" ca="1" si="71"/>
        <v>0</v>
      </c>
      <c r="AR55" s="21">
        <f t="shared" ca="1" si="71"/>
        <v>0</v>
      </c>
      <c r="AS55" s="21">
        <f t="shared" ca="1" si="71"/>
        <v>0</v>
      </c>
      <c r="AT55" s="21">
        <f t="shared" ca="1" si="71"/>
        <v>0</v>
      </c>
      <c r="AU55" s="21">
        <f t="shared" ca="1" si="71"/>
        <v>0</v>
      </c>
      <c r="AV55" s="21">
        <f t="shared" ca="1" si="71"/>
        <v>0</v>
      </c>
      <c r="AW55" s="21">
        <f t="shared" ca="1" si="71"/>
        <v>0</v>
      </c>
      <c r="AX55" s="21">
        <f t="shared" ca="1" si="71"/>
        <v>0</v>
      </c>
      <c r="AY55" s="21">
        <f t="shared" ref="AY55:CD55" ca="1" si="72">IFERROR(AY54/AY17,0)</f>
        <v>0</v>
      </c>
      <c r="AZ55" s="21">
        <f t="shared" ca="1" si="72"/>
        <v>0</v>
      </c>
      <c r="BA55" s="21">
        <f t="shared" ca="1" si="72"/>
        <v>0</v>
      </c>
      <c r="BB55" s="21">
        <f t="shared" ca="1" si="72"/>
        <v>0</v>
      </c>
      <c r="BC55" s="21">
        <f t="shared" ca="1" si="72"/>
        <v>0</v>
      </c>
      <c r="BD55" s="21">
        <f t="shared" ca="1" si="72"/>
        <v>0</v>
      </c>
      <c r="BE55" s="21">
        <f t="shared" ca="1" si="72"/>
        <v>0</v>
      </c>
      <c r="BF55" s="21">
        <f t="shared" ca="1" si="72"/>
        <v>0</v>
      </c>
      <c r="BG55" s="21">
        <f t="shared" ca="1" si="72"/>
        <v>0</v>
      </c>
      <c r="BH55" s="21">
        <f t="shared" ca="1" si="72"/>
        <v>0</v>
      </c>
      <c r="BI55" s="21">
        <f t="shared" ca="1" si="72"/>
        <v>0</v>
      </c>
      <c r="BJ55" s="21">
        <f t="shared" ca="1" si="72"/>
        <v>0</v>
      </c>
      <c r="BK55" s="21">
        <f t="shared" ca="1" si="72"/>
        <v>0</v>
      </c>
      <c r="BL55" s="21">
        <f t="shared" ca="1" si="72"/>
        <v>0</v>
      </c>
      <c r="BM55" s="21">
        <f t="shared" ca="1" si="72"/>
        <v>0</v>
      </c>
      <c r="BN55" s="21">
        <f t="shared" ca="1" si="72"/>
        <v>0</v>
      </c>
      <c r="BO55" s="21">
        <f t="shared" ca="1" si="72"/>
        <v>0</v>
      </c>
      <c r="BP55" s="21">
        <f t="shared" ca="1" si="72"/>
        <v>0</v>
      </c>
      <c r="BQ55" s="21">
        <f t="shared" ca="1" si="72"/>
        <v>0</v>
      </c>
      <c r="BR55" s="21">
        <f t="shared" ca="1" si="72"/>
        <v>0</v>
      </c>
      <c r="BS55" s="21">
        <f t="shared" ca="1" si="72"/>
        <v>0</v>
      </c>
      <c r="BT55" s="21">
        <f t="shared" ca="1" si="72"/>
        <v>0</v>
      </c>
      <c r="BU55" s="21">
        <f t="shared" ca="1" si="72"/>
        <v>0</v>
      </c>
      <c r="BV55" s="21">
        <f t="shared" ca="1" si="72"/>
        <v>0</v>
      </c>
      <c r="BW55" s="21">
        <f t="shared" ca="1" si="72"/>
        <v>0</v>
      </c>
      <c r="BX55" s="21">
        <f t="shared" ca="1" si="72"/>
        <v>0</v>
      </c>
      <c r="BY55" s="21">
        <f t="shared" ca="1" si="72"/>
        <v>0</v>
      </c>
      <c r="BZ55" s="21">
        <f t="shared" ca="1" si="72"/>
        <v>0</v>
      </c>
      <c r="CA55" s="21">
        <f t="shared" ca="1" si="72"/>
        <v>0</v>
      </c>
      <c r="CB55" s="21">
        <f t="shared" ca="1" si="72"/>
        <v>0</v>
      </c>
      <c r="CC55" s="21">
        <f t="shared" ca="1" si="72"/>
        <v>0</v>
      </c>
      <c r="CD55" s="21">
        <f t="shared" ca="1" si="72"/>
        <v>0</v>
      </c>
      <c r="CE55" s="21">
        <f t="shared" ref="CE55:DJ55" ca="1" si="73">IFERROR(CE54/CE17,0)</f>
        <v>0</v>
      </c>
      <c r="CF55" s="21">
        <f t="shared" ca="1" si="73"/>
        <v>0</v>
      </c>
      <c r="CG55" s="21">
        <f t="shared" ca="1" si="73"/>
        <v>0</v>
      </c>
      <c r="CH55" s="21">
        <f t="shared" ca="1" si="73"/>
        <v>0</v>
      </c>
      <c r="CI55" s="21">
        <f t="shared" ca="1" si="73"/>
        <v>0</v>
      </c>
      <c r="CJ55" s="21">
        <f t="shared" ca="1" si="73"/>
        <v>0</v>
      </c>
      <c r="CK55" s="21">
        <f t="shared" ca="1" si="73"/>
        <v>0</v>
      </c>
      <c r="CL55" s="21">
        <f t="shared" ca="1" si="73"/>
        <v>0</v>
      </c>
      <c r="CM55" s="21">
        <f t="shared" si="73"/>
        <v>0</v>
      </c>
      <c r="CN55" s="21">
        <f t="shared" si="73"/>
        <v>0</v>
      </c>
      <c r="CO55" s="21">
        <f t="shared" si="73"/>
        <v>0</v>
      </c>
      <c r="CP55" s="21">
        <f t="shared" si="73"/>
        <v>0</v>
      </c>
      <c r="CQ55" s="21">
        <f t="shared" si="73"/>
        <v>0</v>
      </c>
      <c r="CR55" s="21">
        <f t="shared" si="73"/>
        <v>0</v>
      </c>
      <c r="CS55" s="21">
        <f t="shared" si="73"/>
        <v>0</v>
      </c>
      <c r="CT55" s="21">
        <f t="shared" si="73"/>
        <v>0</v>
      </c>
      <c r="CU55" s="21">
        <f t="shared" si="73"/>
        <v>0</v>
      </c>
      <c r="CV55" s="21">
        <f t="shared" si="73"/>
        <v>0</v>
      </c>
      <c r="CW55" s="21">
        <f t="shared" si="73"/>
        <v>0</v>
      </c>
      <c r="CX55" s="21">
        <f t="shared" si="73"/>
        <v>0</v>
      </c>
      <c r="CY55" s="21">
        <f t="shared" si="73"/>
        <v>0</v>
      </c>
      <c r="CZ55" s="21">
        <f t="shared" si="73"/>
        <v>0</v>
      </c>
      <c r="DA55" s="21">
        <f t="shared" si="73"/>
        <v>0</v>
      </c>
      <c r="DB55" s="21">
        <f t="shared" si="73"/>
        <v>0</v>
      </c>
      <c r="DC55" s="21">
        <f t="shared" si="73"/>
        <v>0</v>
      </c>
      <c r="DD55" s="21">
        <f t="shared" si="73"/>
        <v>0</v>
      </c>
      <c r="DE55" s="21">
        <f t="shared" si="73"/>
        <v>0</v>
      </c>
      <c r="DF55" s="21">
        <f t="shared" si="73"/>
        <v>0</v>
      </c>
      <c r="DG55" s="21">
        <f t="shared" si="73"/>
        <v>0</v>
      </c>
      <c r="DH55" s="21">
        <f t="shared" si="73"/>
        <v>0</v>
      </c>
      <c r="DI55" s="21">
        <f t="shared" si="73"/>
        <v>0</v>
      </c>
      <c r="DJ55" s="21">
        <f t="shared" si="73"/>
        <v>0</v>
      </c>
      <c r="DK55" s="21">
        <f t="shared" ref="DK55:DL55" si="74">IFERROR(DK54/DK17,0)</f>
        <v>0</v>
      </c>
      <c r="DL55" s="21">
        <f t="shared" si="74"/>
        <v>0</v>
      </c>
    </row>
    <row r="56" spans="1:116" x14ac:dyDescent="0.4">
      <c r="CM56" s="53"/>
    </row>
    <row r="57" spans="1:116" x14ac:dyDescent="0.4">
      <c r="A57" s="64" t="s">
        <v>218</v>
      </c>
      <c r="F57" t="s">
        <v>779</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11"/>
    </row>
    <row r="58" spans="1:116" x14ac:dyDescent="0.4">
      <c r="G58" s="12" t="s">
        <v>615</v>
      </c>
      <c r="H58" s="12"/>
      <c r="I58" s="12"/>
      <c r="J58" s="61"/>
      <c r="K58" s="61"/>
      <c r="L58" s="61"/>
      <c r="M58" s="61"/>
      <c r="N58" s="61"/>
      <c r="O58" s="61"/>
      <c r="P58" s="61"/>
      <c r="Q58" s="61"/>
      <c r="R58" s="18"/>
      <c r="CM58" s="53"/>
    </row>
    <row r="59" spans="1:116" x14ac:dyDescent="0.4">
      <c r="C59" s="8" t="s">
        <v>224</v>
      </c>
      <c r="D59" t="s">
        <v>224</v>
      </c>
      <c r="G59" s="322" t="s">
        <v>616</v>
      </c>
      <c r="H59" s="269"/>
      <c r="I59" s="269"/>
      <c r="J59" s="269"/>
      <c r="K59" s="53">
        <f t="shared" ref="K59:P59" ca="1" si="75">SUMIF($5:$5,K$3,59:59)</f>
        <v>169937369.4148148</v>
      </c>
      <c r="L59" s="53">
        <f t="shared" ca="1" si="75"/>
        <v>169684881.4948149</v>
      </c>
      <c r="M59" s="53">
        <f t="shared" ca="1" si="75"/>
        <v>168902936.84548143</v>
      </c>
      <c r="N59" s="53">
        <f t="shared" ca="1" si="75"/>
        <v>168098812.63034812</v>
      </c>
      <c r="O59" s="53">
        <f t="shared" ca="1" si="75"/>
        <v>167271399.87112489</v>
      </c>
      <c r="P59" s="53">
        <f t="shared" ca="1" si="75"/>
        <v>166419534.14060703</v>
      </c>
      <c r="Q59" s="269"/>
      <c r="R59" s="325">
        <v>0</v>
      </c>
      <c r="S59" s="53">
        <f t="shared" ref="S59:AX59" ca="1" si="76">R59+S106</f>
        <v>169970566.58703706</v>
      </c>
      <c r="T59" s="53">
        <f t="shared" ca="1" si="76"/>
        <v>170093438.72962964</v>
      </c>
      <c r="U59" s="53">
        <f t="shared" ca="1" si="76"/>
        <v>170212921.98333335</v>
      </c>
      <c r="V59" s="53">
        <f t="shared" ca="1" si="76"/>
        <v>170320060.79259261</v>
      </c>
      <c r="W59" s="53">
        <f t="shared" ca="1" si="76"/>
        <v>170272224.37037039</v>
      </c>
      <c r="X59" s="53">
        <f t="shared" ca="1" si="76"/>
        <v>170224387.94814816</v>
      </c>
      <c r="Y59" s="53">
        <f t="shared" ca="1" si="76"/>
        <v>170176551.52592593</v>
      </c>
      <c r="Z59" s="53">
        <f t="shared" ca="1" si="76"/>
        <v>170128715.10370371</v>
      </c>
      <c r="AA59" s="53">
        <f t="shared" ca="1" si="76"/>
        <v>170080878.68148148</v>
      </c>
      <c r="AB59" s="53">
        <f t="shared" ca="1" si="76"/>
        <v>170033042.25925925</v>
      </c>
      <c r="AC59" s="53">
        <f t="shared" ca="1" si="76"/>
        <v>169985205.83703703</v>
      </c>
      <c r="AD59" s="53">
        <f t="shared" ca="1" si="76"/>
        <v>169937369.4148148</v>
      </c>
      <c r="AE59" s="53">
        <f t="shared" ca="1" si="76"/>
        <v>170044800.97703701</v>
      </c>
      <c r="AF59" s="53">
        <f t="shared" ca="1" si="76"/>
        <v>170150843.65037036</v>
      </c>
      <c r="AG59" s="53">
        <f t="shared" ca="1" si="76"/>
        <v>170255497.43481481</v>
      </c>
      <c r="AH59" s="53">
        <f t="shared" ca="1" si="76"/>
        <v>170192095.66370371</v>
      </c>
      <c r="AI59" s="53">
        <f t="shared" ca="1" si="76"/>
        <v>170128693.89259261</v>
      </c>
      <c r="AJ59" s="53">
        <f t="shared" ca="1" si="76"/>
        <v>170065292.12148151</v>
      </c>
      <c r="AK59" s="53">
        <f t="shared" ca="1" si="76"/>
        <v>170001890.35037041</v>
      </c>
      <c r="AL59" s="53">
        <f t="shared" ca="1" si="76"/>
        <v>169938488.57925931</v>
      </c>
      <c r="AM59" s="53">
        <f t="shared" ca="1" si="76"/>
        <v>169875086.80814821</v>
      </c>
      <c r="AN59" s="53">
        <f t="shared" ca="1" si="76"/>
        <v>169811685.0370371</v>
      </c>
      <c r="AO59" s="53">
        <f t="shared" ca="1" si="76"/>
        <v>169748283.265926</v>
      </c>
      <c r="AP59" s="53">
        <f t="shared" ca="1" si="76"/>
        <v>169684881.4948149</v>
      </c>
      <c r="AQ59" s="53">
        <f t="shared" ca="1" si="76"/>
        <v>169619719.44070378</v>
      </c>
      <c r="AR59" s="53">
        <f t="shared" ca="1" si="76"/>
        <v>169554557.38659266</v>
      </c>
      <c r="AS59" s="53">
        <f t="shared" ca="1" si="76"/>
        <v>169489395.33248153</v>
      </c>
      <c r="AT59" s="53">
        <f t="shared" ca="1" si="76"/>
        <v>169424233.27837041</v>
      </c>
      <c r="AU59" s="53">
        <f t="shared" ca="1" si="76"/>
        <v>169359071.22425929</v>
      </c>
      <c r="AV59" s="53">
        <f t="shared" ca="1" si="76"/>
        <v>169293909.17014816</v>
      </c>
      <c r="AW59" s="53">
        <f t="shared" ca="1" si="76"/>
        <v>169228747.11603704</v>
      </c>
      <c r="AX59" s="53">
        <f t="shared" ca="1" si="76"/>
        <v>169163585.06192592</v>
      </c>
      <c r="AY59" s="53">
        <f t="shared" ref="AY59:CD59" ca="1" si="77">AX59+AY106</f>
        <v>169098423.00781479</v>
      </c>
      <c r="AZ59" s="53">
        <f t="shared" ca="1" si="77"/>
        <v>169033260.95370367</v>
      </c>
      <c r="BA59" s="53">
        <f t="shared" ca="1" si="77"/>
        <v>168968098.89959255</v>
      </c>
      <c r="BB59" s="53">
        <f t="shared" ca="1" si="77"/>
        <v>168902936.84548143</v>
      </c>
      <c r="BC59" s="53">
        <f t="shared" ca="1" si="77"/>
        <v>168835926.49422032</v>
      </c>
      <c r="BD59" s="53">
        <f t="shared" ca="1" si="77"/>
        <v>168768916.14295921</v>
      </c>
      <c r="BE59" s="53">
        <f t="shared" ca="1" si="77"/>
        <v>168701905.7916981</v>
      </c>
      <c r="BF59" s="53">
        <f t="shared" ca="1" si="77"/>
        <v>168634895.44043699</v>
      </c>
      <c r="BG59" s="53">
        <f t="shared" ca="1" si="77"/>
        <v>168567885.08917588</v>
      </c>
      <c r="BH59" s="53">
        <f t="shared" ca="1" si="77"/>
        <v>168500874.73791477</v>
      </c>
      <c r="BI59" s="53">
        <f t="shared" ca="1" si="77"/>
        <v>168433864.38665366</v>
      </c>
      <c r="BJ59" s="53">
        <f t="shared" ca="1" si="77"/>
        <v>168366854.03539255</v>
      </c>
      <c r="BK59" s="53">
        <f t="shared" ca="1" si="77"/>
        <v>168299843.68413144</v>
      </c>
      <c r="BL59" s="53">
        <f t="shared" ca="1" si="77"/>
        <v>168232833.33287033</v>
      </c>
      <c r="BM59" s="53">
        <f t="shared" ca="1" si="77"/>
        <v>168165822.98160923</v>
      </c>
      <c r="BN59" s="53">
        <f t="shared" ca="1" si="77"/>
        <v>168098812.63034812</v>
      </c>
      <c r="BO59" s="53">
        <f t="shared" ca="1" si="77"/>
        <v>168029861.56707951</v>
      </c>
      <c r="BP59" s="53">
        <f t="shared" ca="1" si="77"/>
        <v>167960910.50381091</v>
      </c>
      <c r="BQ59" s="53">
        <f t="shared" ca="1" si="77"/>
        <v>167891959.44054231</v>
      </c>
      <c r="BR59" s="53">
        <f t="shared" ca="1" si="77"/>
        <v>167823008.37727371</v>
      </c>
      <c r="BS59" s="53">
        <f t="shared" ca="1" si="77"/>
        <v>167754057.31400511</v>
      </c>
      <c r="BT59" s="53">
        <f t="shared" ca="1" si="77"/>
        <v>167685106.2507365</v>
      </c>
      <c r="BU59" s="53">
        <f t="shared" ca="1" si="77"/>
        <v>167616155.1874679</v>
      </c>
      <c r="BV59" s="53">
        <f t="shared" ca="1" si="77"/>
        <v>167547204.1241993</v>
      </c>
      <c r="BW59" s="53">
        <f t="shared" ca="1" si="77"/>
        <v>167478253.0609307</v>
      </c>
      <c r="BX59" s="53">
        <f t="shared" ca="1" si="77"/>
        <v>167409301.9976621</v>
      </c>
      <c r="BY59" s="53">
        <f t="shared" ca="1" si="77"/>
        <v>167340350.9343935</v>
      </c>
      <c r="BZ59" s="53">
        <f t="shared" ca="1" si="77"/>
        <v>167271399.87112489</v>
      </c>
      <c r="CA59" s="53">
        <f t="shared" ca="1" si="77"/>
        <v>167200411.0602484</v>
      </c>
      <c r="CB59" s="53">
        <f t="shared" ca="1" si="77"/>
        <v>167129422.24937192</v>
      </c>
      <c r="CC59" s="53">
        <f t="shared" ca="1" si="77"/>
        <v>167058433.43849543</v>
      </c>
      <c r="CD59" s="53">
        <f t="shared" ca="1" si="77"/>
        <v>166987444.62761894</v>
      </c>
      <c r="CE59" s="53">
        <f t="shared" ref="CE59:DL59" ca="1" si="78">CD59+CE106</f>
        <v>166916455.81674245</v>
      </c>
      <c r="CF59" s="53">
        <f t="shared" ca="1" si="78"/>
        <v>166845467.00586596</v>
      </c>
      <c r="CG59" s="53">
        <f t="shared" ca="1" si="78"/>
        <v>166774478.19498947</v>
      </c>
      <c r="CH59" s="53">
        <f t="shared" ca="1" si="78"/>
        <v>166703489.38411298</v>
      </c>
      <c r="CI59" s="53">
        <f t="shared" ca="1" si="78"/>
        <v>166632500.5732365</v>
      </c>
      <c r="CJ59" s="53">
        <f t="shared" ca="1" si="78"/>
        <v>166561511.76236001</v>
      </c>
      <c r="CK59" s="53">
        <f t="shared" ca="1" si="78"/>
        <v>166490522.95148352</v>
      </c>
      <c r="CL59" s="53">
        <f t="shared" ca="1" si="78"/>
        <v>166419534.14060703</v>
      </c>
      <c r="CM59" s="53" t="e">
        <f t="shared" ca="1" si="78"/>
        <v>#REF!</v>
      </c>
      <c r="CN59" s="53" t="e">
        <f t="shared" ca="1" si="78"/>
        <v>#REF!</v>
      </c>
      <c r="CO59" s="53" t="e">
        <f t="shared" ca="1" si="78"/>
        <v>#REF!</v>
      </c>
      <c r="CP59" s="53" t="e">
        <f t="shared" ca="1" si="78"/>
        <v>#REF!</v>
      </c>
      <c r="CQ59" s="53" t="e">
        <f t="shared" ca="1" si="78"/>
        <v>#REF!</v>
      </c>
      <c r="CR59" s="53" t="e">
        <f t="shared" ca="1" si="78"/>
        <v>#REF!</v>
      </c>
      <c r="CS59" s="53" t="e">
        <f t="shared" ca="1" si="78"/>
        <v>#REF!</v>
      </c>
      <c r="CT59" s="53" t="e">
        <f t="shared" ca="1" si="78"/>
        <v>#REF!</v>
      </c>
      <c r="CU59" s="53" t="e">
        <f t="shared" ca="1" si="78"/>
        <v>#REF!</v>
      </c>
      <c r="CV59" s="53" t="e">
        <f t="shared" ca="1" si="78"/>
        <v>#REF!</v>
      </c>
      <c r="CW59" s="53" t="e">
        <f t="shared" ca="1" si="78"/>
        <v>#REF!</v>
      </c>
      <c r="CX59" s="53" t="e">
        <f t="shared" ca="1" si="78"/>
        <v>#REF!</v>
      </c>
      <c r="CY59" s="53" t="e">
        <f t="shared" ca="1" si="78"/>
        <v>#REF!</v>
      </c>
      <c r="CZ59" s="53" t="e">
        <f t="shared" ca="1" si="78"/>
        <v>#REF!</v>
      </c>
      <c r="DA59" s="53" t="e">
        <f t="shared" ca="1" si="78"/>
        <v>#REF!</v>
      </c>
      <c r="DB59" s="53" t="e">
        <f t="shared" ca="1" si="78"/>
        <v>#REF!</v>
      </c>
      <c r="DC59" s="53" t="e">
        <f t="shared" ca="1" si="78"/>
        <v>#REF!</v>
      </c>
      <c r="DD59" s="53" t="e">
        <f t="shared" ca="1" si="78"/>
        <v>#REF!</v>
      </c>
      <c r="DE59" s="53" t="e">
        <f t="shared" ca="1" si="78"/>
        <v>#REF!</v>
      </c>
      <c r="DF59" s="53" t="e">
        <f t="shared" ca="1" si="78"/>
        <v>#REF!</v>
      </c>
      <c r="DG59" s="53" t="e">
        <f t="shared" ca="1" si="78"/>
        <v>#REF!</v>
      </c>
      <c r="DH59" s="53" t="e">
        <f t="shared" ca="1" si="78"/>
        <v>#REF!</v>
      </c>
      <c r="DI59" s="53" t="e">
        <f t="shared" ca="1" si="78"/>
        <v>#REF!</v>
      </c>
      <c r="DJ59" s="53" t="e">
        <f t="shared" ca="1" si="78"/>
        <v>#REF!</v>
      </c>
      <c r="DK59" s="53" t="e">
        <f t="shared" ca="1" si="78"/>
        <v>#REF!</v>
      </c>
      <c r="DL59" s="53" t="e">
        <f t="shared" ca="1" si="78"/>
        <v>#REF!</v>
      </c>
    </row>
    <row r="60" spans="1:116" x14ac:dyDescent="0.4">
      <c r="C60" s="8" t="s">
        <v>224</v>
      </c>
      <c r="D60" t="s">
        <v>224</v>
      </c>
      <c r="G60" s="322" t="s">
        <v>849</v>
      </c>
      <c r="H60" s="269"/>
      <c r="I60" s="269"/>
      <c r="J60" s="269"/>
      <c r="Q60" s="269"/>
      <c r="R60" s="325"/>
      <c r="S60" s="53">
        <f>+MAX(0,R60+S53)</f>
        <v>300</v>
      </c>
      <c r="T60" s="53">
        <f t="shared" ref="T60:CE60" ca="1" si="79">+MAX(0,S60+T53)</f>
        <v>11248.631018518519</v>
      </c>
      <c r="U60" s="53">
        <f t="shared" ca="1" si="79"/>
        <v>22544.484259259261</v>
      </c>
      <c r="V60" s="53">
        <f t="shared" ca="1" si="79"/>
        <v>34183.393055555556</v>
      </c>
      <c r="W60" s="53">
        <f t="shared" ca="1" si="79"/>
        <v>46142.498611111114</v>
      </c>
      <c r="X60" s="53">
        <f t="shared" ca="1" si="79"/>
        <v>58101.604166666672</v>
      </c>
      <c r="Y60" s="53">
        <f t="shared" ca="1" si="79"/>
        <v>70060.709722222236</v>
      </c>
      <c r="Z60" s="53">
        <f t="shared" ca="1" si="79"/>
        <v>82019.815277777787</v>
      </c>
      <c r="AA60" s="53">
        <f t="shared" ca="1" si="79"/>
        <v>93978.920833333337</v>
      </c>
      <c r="AB60" s="53">
        <f t="shared" ca="1" si="79"/>
        <v>105938.02638888889</v>
      </c>
      <c r="AC60" s="53">
        <f t="shared" ca="1" si="79"/>
        <v>117897.13194444444</v>
      </c>
      <c r="AD60" s="53">
        <f t="shared" ca="1" si="79"/>
        <v>129856.23749999999</v>
      </c>
      <c r="AE60" s="53">
        <f t="shared" ca="1" si="79"/>
        <v>144665.01361111109</v>
      </c>
      <c r="AF60" s="53">
        <f t="shared" ca="1" si="79"/>
        <v>159821.01194444444</v>
      </c>
      <c r="AG60" s="53">
        <f t="shared" ca="1" si="79"/>
        <v>175324.23250000001</v>
      </c>
      <c r="AH60" s="53">
        <f t="shared" ca="1" si="79"/>
        <v>191174.6752777778</v>
      </c>
      <c r="AI60" s="53">
        <f t="shared" ca="1" si="79"/>
        <v>207025.11805555559</v>
      </c>
      <c r="AJ60" s="53">
        <f t="shared" ca="1" si="79"/>
        <v>222875.56083333338</v>
      </c>
      <c r="AK60" s="53">
        <f t="shared" ca="1" si="79"/>
        <v>238726.00361111117</v>
      </c>
      <c r="AL60" s="53">
        <f t="shared" ca="1" si="79"/>
        <v>254576.44638888896</v>
      </c>
      <c r="AM60" s="53">
        <f t="shared" ca="1" si="79"/>
        <v>270426.88916666672</v>
      </c>
      <c r="AN60" s="53">
        <f t="shared" ca="1" si="79"/>
        <v>286277.33194444451</v>
      </c>
      <c r="AO60" s="53">
        <f t="shared" ca="1" si="79"/>
        <v>302127.7747222223</v>
      </c>
      <c r="AP60" s="53">
        <f t="shared" ca="1" si="79"/>
        <v>317978.21750000009</v>
      </c>
      <c r="AQ60" s="53">
        <f t="shared" ca="1" si="79"/>
        <v>334268.73102777789</v>
      </c>
      <c r="AR60" s="53">
        <f t="shared" ca="1" si="79"/>
        <v>350559.24455555569</v>
      </c>
      <c r="AS60" s="53">
        <f t="shared" ca="1" si="79"/>
        <v>366849.75808333349</v>
      </c>
      <c r="AT60" s="53">
        <f t="shared" ca="1" si="79"/>
        <v>383140.2716111113</v>
      </c>
      <c r="AU60" s="53">
        <f t="shared" ca="1" si="79"/>
        <v>399430.7851388891</v>
      </c>
      <c r="AV60" s="53">
        <f t="shared" ca="1" si="79"/>
        <v>415721.2986666669</v>
      </c>
      <c r="AW60" s="53">
        <f t="shared" ca="1" si="79"/>
        <v>432011.8121944447</v>
      </c>
      <c r="AX60" s="53">
        <f t="shared" ca="1" si="79"/>
        <v>448302.32572222251</v>
      </c>
      <c r="AY60" s="53">
        <f t="shared" ca="1" si="79"/>
        <v>464592.83925000031</v>
      </c>
      <c r="AZ60" s="53">
        <f t="shared" ca="1" si="79"/>
        <v>480883.35277777811</v>
      </c>
      <c r="BA60" s="53">
        <f t="shared" ca="1" si="79"/>
        <v>497173.86630555592</v>
      </c>
      <c r="BB60" s="53">
        <f t="shared" ca="1" si="79"/>
        <v>513464.37983333372</v>
      </c>
      <c r="BC60" s="53">
        <f t="shared" ca="1" si="79"/>
        <v>530216.96764861152</v>
      </c>
      <c r="BD60" s="53">
        <f t="shared" ca="1" si="79"/>
        <v>546969.55546388926</v>
      </c>
      <c r="BE60" s="53">
        <f t="shared" ca="1" si="79"/>
        <v>563722.14327916701</v>
      </c>
      <c r="BF60" s="53">
        <f t="shared" ca="1" si="79"/>
        <v>580474.73109444475</v>
      </c>
      <c r="BG60" s="53">
        <f t="shared" ca="1" si="79"/>
        <v>597227.3189097225</v>
      </c>
      <c r="BH60" s="53">
        <f t="shared" ca="1" si="79"/>
        <v>613979.90672500024</v>
      </c>
      <c r="BI60" s="53">
        <f t="shared" ca="1" si="79"/>
        <v>630732.49454027798</v>
      </c>
      <c r="BJ60" s="53">
        <f t="shared" ca="1" si="79"/>
        <v>647485.08235555573</v>
      </c>
      <c r="BK60" s="53">
        <f t="shared" ca="1" si="79"/>
        <v>664237.67017083347</v>
      </c>
      <c r="BL60" s="53">
        <f t="shared" ca="1" si="79"/>
        <v>680990.25798611122</v>
      </c>
      <c r="BM60" s="53">
        <f t="shared" ca="1" si="79"/>
        <v>697742.84580138896</v>
      </c>
      <c r="BN60" s="53">
        <f t="shared" ca="1" si="79"/>
        <v>714495.43361666671</v>
      </c>
      <c r="BO60" s="53">
        <f t="shared" ca="1" si="79"/>
        <v>731733.19943381951</v>
      </c>
      <c r="BP60" s="53">
        <f t="shared" ca="1" si="79"/>
        <v>748970.96525097231</v>
      </c>
      <c r="BQ60" s="53">
        <f t="shared" ca="1" si="79"/>
        <v>766208.73106812511</v>
      </c>
      <c r="BR60" s="53">
        <f t="shared" ca="1" si="79"/>
        <v>783446.49688527791</v>
      </c>
      <c r="BS60" s="53">
        <f t="shared" ca="1" si="79"/>
        <v>800684.26270243071</v>
      </c>
      <c r="BT60" s="53">
        <f t="shared" ca="1" si="79"/>
        <v>817922.02851958352</v>
      </c>
      <c r="BU60" s="53">
        <f t="shared" ca="1" si="79"/>
        <v>835159.79433673632</v>
      </c>
      <c r="BV60" s="53">
        <f t="shared" ca="1" si="79"/>
        <v>852397.56015388912</v>
      </c>
      <c r="BW60" s="53">
        <f t="shared" ca="1" si="79"/>
        <v>869635.32597104192</v>
      </c>
      <c r="BX60" s="53">
        <f t="shared" ca="1" si="79"/>
        <v>886873.09178819472</v>
      </c>
      <c r="BY60" s="53">
        <f t="shared" ca="1" si="79"/>
        <v>904110.85760534753</v>
      </c>
      <c r="BZ60" s="53">
        <f t="shared" ca="1" si="79"/>
        <v>921348.62342250033</v>
      </c>
      <c r="CA60" s="53">
        <f t="shared" ca="1" si="79"/>
        <v>939095.82614162192</v>
      </c>
      <c r="CB60" s="53">
        <f t="shared" ca="1" si="79"/>
        <v>956843.02886074339</v>
      </c>
      <c r="CC60" s="53">
        <f t="shared" ca="1" si="79"/>
        <v>974590.23157986486</v>
      </c>
      <c r="CD60" s="53">
        <f t="shared" ca="1" si="79"/>
        <v>992337.43429898634</v>
      </c>
      <c r="CE60" s="53">
        <f t="shared" ca="1" si="79"/>
        <v>1010084.6370181078</v>
      </c>
      <c r="CF60" s="53">
        <f t="shared" ref="CF60:DL60" ca="1" si="80">+MAX(0,CE60+CF53)</f>
        <v>1027831.8397372293</v>
      </c>
      <c r="CG60" s="53">
        <f t="shared" ca="1" si="80"/>
        <v>1045579.0424563508</v>
      </c>
      <c r="CH60" s="53">
        <f t="shared" ca="1" si="80"/>
        <v>1063326.2451754722</v>
      </c>
      <c r="CI60" s="53">
        <f t="shared" ca="1" si="80"/>
        <v>1081073.4478945937</v>
      </c>
      <c r="CJ60" s="53">
        <f t="shared" ca="1" si="80"/>
        <v>1098820.6506137152</v>
      </c>
      <c r="CK60" s="53">
        <f t="shared" ca="1" si="80"/>
        <v>1116567.8533328366</v>
      </c>
      <c r="CL60" s="53">
        <f t="shared" ca="1" si="80"/>
        <v>1134315.0560519581</v>
      </c>
      <c r="CM60" s="53">
        <f t="shared" ca="1" si="80"/>
        <v>1134315.0560519581</v>
      </c>
      <c r="CN60" s="53" t="e">
        <f t="shared" ca="1" si="80"/>
        <v>#REF!</v>
      </c>
      <c r="CO60" s="53" t="e">
        <f t="shared" ca="1" si="80"/>
        <v>#REF!</v>
      </c>
      <c r="CP60" s="53" t="e">
        <f t="shared" ca="1" si="80"/>
        <v>#REF!</v>
      </c>
      <c r="CQ60" s="53" t="e">
        <f t="shared" ca="1" si="80"/>
        <v>#REF!</v>
      </c>
      <c r="CR60" s="53" t="e">
        <f t="shared" ca="1" si="80"/>
        <v>#REF!</v>
      </c>
      <c r="CS60" s="53" t="e">
        <f t="shared" ca="1" si="80"/>
        <v>#REF!</v>
      </c>
      <c r="CT60" s="53" t="e">
        <f t="shared" ca="1" si="80"/>
        <v>#REF!</v>
      </c>
      <c r="CU60" s="53" t="e">
        <f t="shared" ca="1" si="80"/>
        <v>#REF!</v>
      </c>
      <c r="CV60" s="53" t="e">
        <f t="shared" ca="1" si="80"/>
        <v>#REF!</v>
      </c>
      <c r="CW60" s="53" t="e">
        <f t="shared" ca="1" si="80"/>
        <v>#REF!</v>
      </c>
      <c r="CX60" s="53" t="e">
        <f t="shared" ca="1" si="80"/>
        <v>#REF!</v>
      </c>
      <c r="CY60" s="53" t="e">
        <f t="shared" ca="1" si="80"/>
        <v>#REF!</v>
      </c>
      <c r="CZ60" s="53" t="e">
        <f t="shared" ca="1" si="80"/>
        <v>#REF!</v>
      </c>
      <c r="DA60" s="53" t="e">
        <f t="shared" ca="1" si="80"/>
        <v>#REF!</v>
      </c>
      <c r="DB60" s="53" t="e">
        <f t="shared" ca="1" si="80"/>
        <v>#REF!</v>
      </c>
      <c r="DC60" s="53" t="e">
        <f t="shared" ca="1" si="80"/>
        <v>#REF!</v>
      </c>
      <c r="DD60" s="53" t="e">
        <f t="shared" ca="1" si="80"/>
        <v>#REF!</v>
      </c>
      <c r="DE60" s="53" t="e">
        <f t="shared" ca="1" si="80"/>
        <v>#REF!</v>
      </c>
      <c r="DF60" s="53" t="e">
        <f t="shared" ca="1" si="80"/>
        <v>#REF!</v>
      </c>
      <c r="DG60" s="53" t="e">
        <f t="shared" ca="1" si="80"/>
        <v>#REF!</v>
      </c>
      <c r="DH60" s="53" t="e">
        <f t="shared" ca="1" si="80"/>
        <v>#REF!</v>
      </c>
      <c r="DI60" s="53" t="e">
        <f t="shared" ca="1" si="80"/>
        <v>#REF!</v>
      </c>
      <c r="DJ60" s="53" t="e">
        <f t="shared" ca="1" si="80"/>
        <v>#REF!</v>
      </c>
      <c r="DK60" s="53" t="e">
        <f t="shared" ca="1" si="80"/>
        <v>#REF!</v>
      </c>
      <c r="DL60" s="53" t="e">
        <f t="shared" ca="1" si="80"/>
        <v>#REF!</v>
      </c>
    </row>
    <row r="61" spans="1:116" x14ac:dyDescent="0.4">
      <c r="A61" s="65"/>
      <c r="B61" s="27"/>
      <c r="C61" s="27"/>
      <c r="D61" s="27"/>
      <c r="E61" s="27" t="s">
        <v>224</v>
      </c>
      <c r="F61" s="27" t="s">
        <v>224</v>
      </c>
      <c r="G61" s="27" t="s">
        <v>617</v>
      </c>
      <c r="H61" s="28"/>
      <c r="I61" s="28"/>
      <c r="J61" s="28"/>
      <c r="K61" s="63">
        <f t="shared" ref="K61:P61" ca="1" si="81">SUMIF($5:$5,K$3,61:61)</f>
        <v>170067225.65231481</v>
      </c>
      <c r="L61" s="63">
        <f t="shared" ca="1" si="81"/>
        <v>170002859.7123149</v>
      </c>
      <c r="M61" s="63">
        <f t="shared" ca="1" si="81"/>
        <v>169416401.22531477</v>
      </c>
      <c r="N61" s="63">
        <f t="shared" ca="1" si="81"/>
        <v>168813308.06396478</v>
      </c>
      <c r="O61" s="63">
        <f t="shared" ca="1" si="81"/>
        <v>168192748.4945474</v>
      </c>
      <c r="P61" s="63">
        <f t="shared" ca="1" si="81"/>
        <v>167553849.196659</v>
      </c>
      <c r="Q61" s="28"/>
      <c r="R61" s="118">
        <f t="shared" ref="R61:AW61" si="82">SUMIF($C:$C,$F61,R:R)</f>
        <v>0</v>
      </c>
      <c r="S61" s="261">
        <f t="shared" ca="1" si="82"/>
        <v>169970866.58703706</v>
      </c>
      <c r="T61" s="261">
        <f t="shared" ca="1" si="82"/>
        <v>170104687.36064816</v>
      </c>
      <c r="U61" s="261">
        <f t="shared" ca="1" si="82"/>
        <v>170235466.4675926</v>
      </c>
      <c r="V61" s="261">
        <f t="shared" ca="1" si="82"/>
        <v>170354244.18564817</v>
      </c>
      <c r="W61" s="261">
        <f t="shared" ca="1" si="82"/>
        <v>170318366.86898151</v>
      </c>
      <c r="X61" s="261">
        <f t="shared" ca="1" si="82"/>
        <v>170282489.55231482</v>
      </c>
      <c r="Y61" s="261">
        <f t="shared" ca="1" si="82"/>
        <v>170246612.23564816</v>
      </c>
      <c r="Z61" s="261">
        <f t="shared" ca="1" si="82"/>
        <v>170210734.91898149</v>
      </c>
      <c r="AA61" s="261">
        <f t="shared" ca="1" si="82"/>
        <v>170174857.6023148</v>
      </c>
      <c r="AB61" s="261">
        <f t="shared" ca="1" si="82"/>
        <v>170138980.28564814</v>
      </c>
      <c r="AC61" s="261">
        <f t="shared" ca="1" si="82"/>
        <v>170103102.96898147</v>
      </c>
      <c r="AD61" s="261">
        <f t="shared" ca="1" si="82"/>
        <v>170067225.65231481</v>
      </c>
      <c r="AE61" s="261">
        <f t="shared" ca="1" si="82"/>
        <v>170189465.99064812</v>
      </c>
      <c r="AF61" s="261">
        <f t="shared" ca="1" si="82"/>
        <v>170310664.6623148</v>
      </c>
      <c r="AG61" s="261">
        <f t="shared" ca="1" si="82"/>
        <v>170430821.6673148</v>
      </c>
      <c r="AH61" s="261">
        <f t="shared" ca="1" si="82"/>
        <v>170383270.33898148</v>
      </c>
      <c r="AI61" s="261">
        <f t="shared" ca="1" si="82"/>
        <v>170335719.01064816</v>
      </c>
      <c r="AJ61" s="261">
        <f t="shared" ca="1" si="82"/>
        <v>170288167.68231484</v>
      </c>
      <c r="AK61" s="261">
        <f t="shared" ca="1" si="82"/>
        <v>170240616.35398152</v>
      </c>
      <c r="AL61" s="261">
        <f t="shared" ca="1" si="82"/>
        <v>170193065.02564821</v>
      </c>
      <c r="AM61" s="261">
        <f t="shared" ca="1" si="82"/>
        <v>170145513.69731486</v>
      </c>
      <c r="AN61" s="261">
        <f t="shared" ca="1" si="82"/>
        <v>170097962.36898154</v>
      </c>
      <c r="AO61" s="261">
        <f t="shared" ca="1" si="82"/>
        <v>170050411.04064822</v>
      </c>
      <c r="AP61" s="261">
        <f t="shared" ca="1" si="82"/>
        <v>170002859.7123149</v>
      </c>
      <c r="AQ61" s="261">
        <f t="shared" ca="1" si="82"/>
        <v>169953988.17173156</v>
      </c>
      <c r="AR61" s="261">
        <f t="shared" ca="1" si="82"/>
        <v>169905116.63114822</v>
      </c>
      <c r="AS61" s="261">
        <f t="shared" ca="1" si="82"/>
        <v>169856245.09056488</v>
      </c>
      <c r="AT61" s="261">
        <f t="shared" ca="1" si="82"/>
        <v>169807373.54998153</v>
      </c>
      <c r="AU61" s="261">
        <f t="shared" ca="1" si="82"/>
        <v>169758502.00939816</v>
      </c>
      <c r="AV61" s="261">
        <f t="shared" ca="1" si="82"/>
        <v>169709630.46881482</v>
      </c>
      <c r="AW61" s="261">
        <f t="shared" ca="1" si="82"/>
        <v>169660758.92823148</v>
      </c>
      <c r="AX61" s="261">
        <f t="shared" ref="AX61:CC61" ca="1" si="83">SUMIF($C:$C,$F61,AX:AX)</f>
        <v>169611887.38764814</v>
      </c>
      <c r="AY61" s="261">
        <f t="shared" ca="1" si="83"/>
        <v>169563015.84706479</v>
      </c>
      <c r="AZ61" s="261">
        <f t="shared" ca="1" si="83"/>
        <v>169514144.30648145</v>
      </c>
      <c r="BA61" s="261">
        <f t="shared" ca="1" si="83"/>
        <v>169465272.76589811</v>
      </c>
      <c r="BB61" s="261">
        <f t="shared" ca="1" si="83"/>
        <v>169416401.22531477</v>
      </c>
      <c r="BC61" s="261">
        <f t="shared" ca="1" si="83"/>
        <v>169366143.46186894</v>
      </c>
      <c r="BD61" s="261">
        <f t="shared" ca="1" si="83"/>
        <v>169315885.69842309</v>
      </c>
      <c r="BE61" s="261">
        <f t="shared" ca="1" si="83"/>
        <v>169265627.93497726</v>
      </c>
      <c r="BF61" s="261">
        <f t="shared" ca="1" si="83"/>
        <v>169215370.17153144</v>
      </c>
      <c r="BG61" s="261">
        <f t="shared" ca="1" si="83"/>
        <v>169165112.40808561</v>
      </c>
      <c r="BH61" s="261">
        <f t="shared" ca="1" si="83"/>
        <v>169114854.64463976</v>
      </c>
      <c r="BI61" s="261">
        <f t="shared" ca="1" si="83"/>
        <v>169064596.88119394</v>
      </c>
      <c r="BJ61" s="261">
        <f t="shared" ca="1" si="83"/>
        <v>169014339.11774811</v>
      </c>
      <c r="BK61" s="261">
        <f t="shared" ca="1" si="83"/>
        <v>168964081.35430229</v>
      </c>
      <c r="BL61" s="261">
        <f t="shared" ca="1" si="83"/>
        <v>168913823.59085643</v>
      </c>
      <c r="BM61" s="261">
        <f t="shared" ca="1" si="83"/>
        <v>168863565.82741061</v>
      </c>
      <c r="BN61" s="261">
        <f t="shared" ca="1" si="83"/>
        <v>168813308.06396478</v>
      </c>
      <c r="BO61" s="261">
        <f t="shared" ca="1" si="83"/>
        <v>168761594.76651335</v>
      </c>
      <c r="BP61" s="261">
        <f t="shared" ca="1" si="83"/>
        <v>168709881.46906188</v>
      </c>
      <c r="BQ61" s="261">
        <f t="shared" ca="1" si="83"/>
        <v>168658168.17161044</v>
      </c>
      <c r="BR61" s="261">
        <f t="shared" ca="1" si="83"/>
        <v>168606454.87415898</v>
      </c>
      <c r="BS61" s="261">
        <f t="shared" ca="1" si="83"/>
        <v>168554741.57670754</v>
      </c>
      <c r="BT61" s="261">
        <f t="shared" ca="1" si="83"/>
        <v>168503028.27925608</v>
      </c>
      <c r="BU61" s="261">
        <f t="shared" ca="1" si="83"/>
        <v>168451314.98180464</v>
      </c>
      <c r="BV61" s="261">
        <f t="shared" ca="1" si="83"/>
        <v>168399601.6843532</v>
      </c>
      <c r="BW61" s="261">
        <f t="shared" ca="1" si="83"/>
        <v>168347888.38690174</v>
      </c>
      <c r="BX61" s="261">
        <f t="shared" ca="1" si="83"/>
        <v>168296175.0894503</v>
      </c>
      <c r="BY61" s="261">
        <f t="shared" ca="1" si="83"/>
        <v>168244461.79199883</v>
      </c>
      <c r="BZ61" s="261">
        <f t="shared" ca="1" si="83"/>
        <v>168192748.4945474</v>
      </c>
      <c r="CA61" s="261">
        <f t="shared" ca="1" si="83"/>
        <v>168139506.88639003</v>
      </c>
      <c r="CB61" s="261">
        <f t="shared" ca="1" si="83"/>
        <v>168086265.27823266</v>
      </c>
      <c r="CC61" s="261">
        <f t="shared" ca="1" si="83"/>
        <v>168033023.6700753</v>
      </c>
      <c r="CD61" s="261">
        <f t="shared" ref="CD61:DL61" ca="1" si="84">SUMIF($C:$C,$F61,CD:CD)</f>
        <v>167979782.06191793</v>
      </c>
      <c r="CE61" s="261">
        <f t="shared" ca="1" si="84"/>
        <v>167926540.45376056</v>
      </c>
      <c r="CF61" s="261">
        <f t="shared" ca="1" si="84"/>
        <v>167873298.8456032</v>
      </c>
      <c r="CG61" s="261">
        <f t="shared" ca="1" si="84"/>
        <v>167820057.23744583</v>
      </c>
      <c r="CH61" s="261">
        <f t="shared" ca="1" si="84"/>
        <v>167766815.62928846</v>
      </c>
      <c r="CI61" s="261">
        <f t="shared" ca="1" si="84"/>
        <v>167713574.0211311</v>
      </c>
      <c r="CJ61" s="261">
        <f t="shared" ca="1" si="84"/>
        <v>167660332.41297373</v>
      </c>
      <c r="CK61" s="261">
        <f t="shared" ca="1" si="84"/>
        <v>167607090.80481637</v>
      </c>
      <c r="CL61" s="261">
        <f t="shared" ca="1" si="84"/>
        <v>167553849.196659</v>
      </c>
      <c r="CM61" s="261" t="e">
        <f t="shared" ca="1" si="84"/>
        <v>#REF!</v>
      </c>
      <c r="CN61" s="261" t="e">
        <f t="shared" ca="1" si="84"/>
        <v>#REF!</v>
      </c>
      <c r="CO61" s="261" t="e">
        <f t="shared" ca="1" si="84"/>
        <v>#REF!</v>
      </c>
      <c r="CP61" s="261" t="e">
        <f t="shared" ca="1" si="84"/>
        <v>#REF!</v>
      </c>
      <c r="CQ61" s="261" t="e">
        <f t="shared" ca="1" si="84"/>
        <v>#REF!</v>
      </c>
      <c r="CR61" s="261" t="e">
        <f t="shared" ca="1" si="84"/>
        <v>#REF!</v>
      </c>
      <c r="CS61" s="261" t="e">
        <f t="shared" ca="1" si="84"/>
        <v>#REF!</v>
      </c>
      <c r="CT61" s="261" t="e">
        <f t="shared" ca="1" si="84"/>
        <v>#REF!</v>
      </c>
      <c r="CU61" s="261" t="e">
        <f t="shared" ca="1" si="84"/>
        <v>#REF!</v>
      </c>
      <c r="CV61" s="261" t="e">
        <f t="shared" ca="1" si="84"/>
        <v>#REF!</v>
      </c>
      <c r="CW61" s="261" t="e">
        <f t="shared" ca="1" si="84"/>
        <v>#REF!</v>
      </c>
      <c r="CX61" s="261" t="e">
        <f t="shared" ca="1" si="84"/>
        <v>#REF!</v>
      </c>
      <c r="CY61" s="261" t="e">
        <f t="shared" ca="1" si="84"/>
        <v>#REF!</v>
      </c>
      <c r="CZ61" s="261" t="e">
        <f t="shared" ca="1" si="84"/>
        <v>#REF!</v>
      </c>
      <c r="DA61" s="261" t="e">
        <f t="shared" ca="1" si="84"/>
        <v>#REF!</v>
      </c>
      <c r="DB61" s="261" t="e">
        <f t="shared" ca="1" si="84"/>
        <v>#REF!</v>
      </c>
      <c r="DC61" s="261" t="e">
        <f t="shared" ca="1" si="84"/>
        <v>#REF!</v>
      </c>
      <c r="DD61" s="261" t="e">
        <f t="shared" ca="1" si="84"/>
        <v>#REF!</v>
      </c>
      <c r="DE61" s="261" t="e">
        <f t="shared" ca="1" si="84"/>
        <v>#REF!</v>
      </c>
      <c r="DF61" s="261" t="e">
        <f t="shared" ca="1" si="84"/>
        <v>#REF!</v>
      </c>
      <c r="DG61" s="261" t="e">
        <f t="shared" ca="1" si="84"/>
        <v>#REF!</v>
      </c>
      <c r="DH61" s="261" t="e">
        <f t="shared" ca="1" si="84"/>
        <v>#REF!</v>
      </c>
      <c r="DI61" s="261" t="e">
        <f t="shared" ca="1" si="84"/>
        <v>#REF!</v>
      </c>
      <c r="DJ61" s="261" t="e">
        <f t="shared" ca="1" si="84"/>
        <v>#REF!</v>
      </c>
      <c r="DK61" s="261" t="e">
        <f t="shared" ca="1" si="84"/>
        <v>#REF!</v>
      </c>
      <c r="DL61" s="261" t="e">
        <f t="shared" ca="1" si="84"/>
        <v>#REF!</v>
      </c>
    </row>
    <row r="62" spans="1:116" x14ac:dyDescent="0.4">
      <c r="CM62" s="53"/>
    </row>
    <row r="63" spans="1:116" hidden="1" x14ac:dyDescent="0.4">
      <c r="B63" s="27" t="s">
        <v>240</v>
      </c>
      <c r="G63" s="12" t="s">
        <v>618</v>
      </c>
      <c r="CM63" s="53"/>
    </row>
    <row r="64" spans="1:116" hidden="1" x14ac:dyDescent="0.4">
      <c r="A64" s="65"/>
      <c r="B64" s="27" t="s">
        <v>240</v>
      </c>
      <c r="C64" s="27"/>
      <c r="D64" s="27"/>
      <c r="E64" s="27"/>
      <c r="F64" s="27" t="s">
        <v>240</v>
      </c>
      <c r="G64" s="27" t="s">
        <v>619</v>
      </c>
      <c r="H64" s="27"/>
      <c r="I64" s="27"/>
      <c r="J64" s="28"/>
      <c r="K64" s="63">
        <f t="shared" ref="K64:P64" si="85">SUMIF($5:$5,K$3,64:64)</f>
        <v>0</v>
      </c>
      <c r="L64" s="63">
        <f t="shared" si="85"/>
        <v>0</v>
      </c>
      <c r="M64" s="63">
        <f t="shared" si="85"/>
        <v>0</v>
      </c>
      <c r="N64" s="63">
        <f t="shared" si="85"/>
        <v>0</v>
      </c>
      <c r="O64" s="63">
        <f t="shared" si="85"/>
        <v>0</v>
      </c>
      <c r="P64" s="63">
        <f t="shared" si="85"/>
        <v>0</v>
      </c>
      <c r="Q64" s="28"/>
      <c r="R64" s="118">
        <f t="shared" ref="R64:AW64" si="86">SUMIF($C:$C,$F64,R:R)</f>
        <v>0</v>
      </c>
      <c r="S64" s="261">
        <f t="shared" si="86"/>
        <v>0</v>
      </c>
      <c r="T64" s="261">
        <f t="shared" si="86"/>
        <v>0</v>
      </c>
      <c r="U64" s="261">
        <f t="shared" si="86"/>
        <v>0</v>
      </c>
      <c r="V64" s="261">
        <f t="shared" si="86"/>
        <v>0</v>
      </c>
      <c r="W64" s="261">
        <f t="shared" si="86"/>
        <v>0</v>
      </c>
      <c r="X64" s="261">
        <f t="shared" si="86"/>
        <v>0</v>
      </c>
      <c r="Y64" s="261">
        <f t="shared" si="86"/>
        <v>0</v>
      </c>
      <c r="Z64" s="261">
        <f t="shared" si="86"/>
        <v>0</v>
      </c>
      <c r="AA64" s="261">
        <f t="shared" si="86"/>
        <v>0</v>
      </c>
      <c r="AB64" s="261">
        <f t="shared" si="86"/>
        <v>0</v>
      </c>
      <c r="AC64" s="261">
        <f t="shared" si="86"/>
        <v>0</v>
      </c>
      <c r="AD64" s="261">
        <f t="shared" si="86"/>
        <v>0</v>
      </c>
      <c r="AE64" s="261">
        <f t="shared" si="86"/>
        <v>0</v>
      </c>
      <c r="AF64" s="261">
        <f t="shared" si="86"/>
        <v>0</v>
      </c>
      <c r="AG64" s="261">
        <f t="shared" si="86"/>
        <v>0</v>
      </c>
      <c r="AH64" s="261">
        <f t="shared" si="86"/>
        <v>0</v>
      </c>
      <c r="AI64" s="261">
        <f t="shared" si="86"/>
        <v>0</v>
      </c>
      <c r="AJ64" s="261">
        <f t="shared" si="86"/>
        <v>0</v>
      </c>
      <c r="AK64" s="261">
        <f t="shared" si="86"/>
        <v>0</v>
      </c>
      <c r="AL64" s="261">
        <f t="shared" si="86"/>
        <v>0</v>
      </c>
      <c r="AM64" s="261">
        <f t="shared" si="86"/>
        <v>0</v>
      </c>
      <c r="AN64" s="261">
        <f t="shared" si="86"/>
        <v>0</v>
      </c>
      <c r="AO64" s="261">
        <f t="shared" si="86"/>
        <v>0</v>
      </c>
      <c r="AP64" s="261">
        <f t="shared" si="86"/>
        <v>0</v>
      </c>
      <c r="AQ64" s="261">
        <f t="shared" si="86"/>
        <v>0</v>
      </c>
      <c r="AR64" s="261">
        <f t="shared" si="86"/>
        <v>0</v>
      </c>
      <c r="AS64" s="261">
        <f t="shared" si="86"/>
        <v>0</v>
      </c>
      <c r="AT64" s="261">
        <f t="shared" si="86"/>
        <v>0</v>
      </c>
      <c r="AU64" s="261">
        <f t="shared" si="86"/>
        <v>0</v>
      </c>
      <c r="AV64" s="261">
        <f t="shared" si="86"/>
        <v>0</v>
      </c>
      <c r="AW64" s="261">
        <f t="shared" si="86"/>
        <v>0</v>
      </c>
      <c r="AX64" s="261">
        <f t="shared" ref="AX64:CC64" si="87">SUMIF($C:$C,$F64,AX:AX)</f>
        <v>0</v>
      </c>
      <c r="AY64" s="261">
        <f t="shared" si="87"/>
        <v>0</v>
      </c>
      <c r="AZ64" s="261">
        <f t="shared" si="87"/>
        <v>0</v>
      </c>
      <c r="BA64" s="261">
        <f t="shared" si="87"/>
        <v>0</v>
      </c>
      <c r="BB64" s="261">
        <f t="shared" si="87"/>
        <v>0</v>
      </c>
      <c r="BC64" s="261">
        <f t="shared" si="87"/>
        <v>0</v>
      </c>
      <c r="BD64" s="261">
        <f t="shared" si="87"/>
        <v>0</v>
      </c>
      <c r="BE64" s="261">
        <f t="shared" si="87"/>
        <v>0</v>
      </c>
      <c r="BF64" s="261">
        <f t="shared" si="87"/>
        <v>0</v>
      </c>
      <c r="BG64" s="261">
        <f t="shared" si="87"/>
        <v>0</v>
      </c>
      <c r="BH64" s="261">
        <f t="shared" si="87"/>
        <v>0</v>
      </c>
      <c r="BI64" s="261">
        <f t="shared" si="87"/>
        <v>0</v>
      </c>
      <c r="BJ64" s="261">
        <f t="shared" si="87"/>
        <v>0</v>
      </c>
      <c r="BK64" s="261">
        <f t="shared" si="87"/>
        <v>0</v>
      </c>
      <c r="BL64" s="261">
        <f t="shared" si="87"/>
        <v>0</v>
      </c>
      <c r="BM64" s="261">
        <f t="shared" si="87"/>
        <v>0</v>
      </c>
      <c r="BN64" s="261">
        <f t="shared" si="87"/>
        <v>0</v>
      </c>
      <c r="BO64" s="261">
        <f t="shared" si="87"/>
        <v>0</v>
      </c>
      <c r="BP64" s="261">
        <f t="shared" si="87"/>
        <v>0</v>
      </c>
      <c r="BQ64" s="261">
        <f t="shared" si="87"/>
        <v>0</v>
      </c>
      <c r="BR64" s="261">
        <f t="shared" si="87"/>
        <v>0</v>
      </c>
      <c r="BS64" s="261">
        <f t="shared" si="87"/>
        <v>0</v>
      </c>
      <c r="BT64" s="261">
        <f t="shared" si="87"/>
        <v>0</v>
      </c>
      <c r="BU64" s="261">
        <f t="shared" si="87"/>
        <v>0</v>
      </c>
      <c r="BV64" s="261">
        <f t="shared" si="87"/>
        <v>0</v>
      </c>
      <c r="BW64" s="261">
        <f t="shared" si="87"/>
        <v>0</v>
      </c>
      <c r="BX64" s="261">
        <f t="shared" si="87"/>
        <v>0</v>
      </c>
      <c r="BY64" s="261">
        <f t="shared" si="87"/>
        <v>0</v>
      </c>
      <c r="BZ64" s="261">
        <f t="shared" si="87"/>
        <v>0</v>
      </c>
      <c r="CA64" s="261">
        <f t="shared" si="87"/>
        <v>0</v>
      </c>
      <c r="CB64" s="261">
        <f t="shared" si="87"/>
        <v>0</v>
      </c>
      <c r="CC64" s="261">
        <f t="shared" si="87"/>
        <v>0</v>
      </c>
      <c r="CD64" s="261">
        <f t="shared" ref="CD64:DL64" si="88">SUMIF($C:$C,$F64,CD:CD)</f>
        <v>0</v>
      </c>
      <c r="CE64" s="261">
        <f t="shared" si="88"/>
        <v>0</v>
      </c>
      <c r="CF64" s="261">
        <f t="shared" si="88"/>
        <v>0</v>
      </c>
      <c r="CG64" s="261">
        <f t="shared" si="88"/>
        <v>0</v>
      </c>
      <c r="CH64" s="261">
        <f t="shared" si="88"/>
        <v>0</v>
      </c>
      <c r="CI64" s="261">
        <f t="shared" si="88"/>
        <v>0</v>
      </c>
      <c r="CJ64" s="261">
        <f t="shared" si="88"/>
        <v>0</v>
      </c>
      <c r="CK64" s="261">
        <f t="shared" si="88"/>
        <v>0</v>
      </c>
      <c r="CL64" s="261">
        <f t="shared" si="88"/>
        <v>0</v>
      </c>
      <c r="CM64" s="261">
        <f t="shared" si="88"/>
        <v>0</v>
      </c>
      <c r="CN64" s="261">
        <f t="shared" si="88"/>
        <v>0</v>
      </c>
      <c r="CO64" s="261">
        <f t="shared" si="88"/>
        <v>0</v>
      </c>
      <c r="CP64" s="261">
        <f t="shared" si="88"/>
        <v>0</v>
      </c>
      <c r="CQ64" s="261">
        <f t="shared" si="88"/>
        <v>0</v>
      </c>
      <c r="CR64" s="261">
        <f t="shared" si="88"/>
        <v>0</v>
      </c>
      <c r="CS64" s="261">
        <f t="shared" si="88"/>
        <v>0</v>
      </c>
      <c r="CT64" s="261">
        <f t="shared" si="88"/>
        <v>0</v>
      </c>
      <c r="CU64" s="261">
        <f t="shared" si="88"/>
        <v>0</v>
      </c>
      <c r="CV64" s="261">
        <f t="shared" si="88"/>
        <v>0</v>
      </c>
      <c r="CW64" s="261">
        <f t="shared" si="88"/>
        <v>0</v>
      </c>
      <c r="CX64" s="261">
        <f t="shared" si="88"/>
        <v>0</v>
      </c>
      <c r="CY64" s="261">
        <f t="shared" si="88"/>
        <v>0</v>
      </c>
      <c r="CZ64" s="261">
        <f t="shared" si="88"/>
        <v>0</v>
      </c>
      <c r="DA64" s="261">
        <f t="shared" si="88"/>
        <v>0</v>
      </c>
      <c r="DB64" s="261">
        <f t="shared" si="88"/>
        <v>0</v>
      </c>
      <c r="DC64" s="261">
        <f t="shared" si="88"/>
        <v>0</v>
      </c>
      <c r="DD64" s="261">
        <f t="shared" si="88"/>
        <v>0</v>
      </c>
      <c r="DE64" s="261">
        <f t="shared" si="88"/>
        <v>0</v>
      </c>
      <c r="DF64" s="261">
        <f t="shared" si="88"/>
        <v>0</v>
      </c>
      <c r="DG64" s="261">
        <f t="shared" si="88"/>
        <v>0</v>
      </c>
      <c r="DH64" s="261">
        <f t="shared" si="88"/>
        <v>0</v>
      </c>
      <c r="DI64" s="261">
        <f t="shared" si="88"/>
        <v>0</v>
      </c>
      <c r="DJ64" s="261">
        <f t="shared" si="88"/>
        <v>0</v>
      </c>
      <c r="DK64" s="261">
        <f t="shared" si="88"/>
        <v>0</v>
      </c>
      <c r="DL64" s="261">
        <f t="shared" si="88"/>
        <v>0</v>
      </c>
    </row>
    <row r="65" spans="1:116" hidden="1" x14ac:dyDescent="0.4">
      <c r="A65" s="65"/>
      <c r="B65" s="27" t="s">
        <v>240</v>
      </c>
      <c r="CM65" s="53"/>
    </row>
    <row r="66" spans="1:116" x14ac:dyDescent="0.4">
      <c r="A66" s="65"/>
      <c r="B66" s="27"/>
      <c r="C66" s="27"/>
      <c r="D66" s="27"/>
      <c r="E66" s="27"/>
      <c r="F66" s="27"/>
      <c r="G66" s="27" t="s">
        <v>620</v>
      </c>
      <c r="H66" s="27"/>
      <c r="I66" s="27"/>
      <c r="J66" s="28"/>
      <c r="K66" s="28">
        <f t="shared" ref="K66:P66" ca="1" si="89">SUMIF($5:$5,K$3,66:66)</f>
        <v>170067225.65231481</v>
      </c>
      <c r="L66" s="28">
        <f t="shared" ca="1" si="89"/>
        <v>170002859.7123149</v>
      </c>
      <c r="M66" s="28">
        <f t="shared" ca="1" si="89"/>
        <v>169416401.22531477</v>
      </c>
      <c r="N66" s="28">
        <f t="shared" ca="1" si="89"/>
        <v>168813308.06396478</v>
      </c>
      <c r="O66" s="28">
        <f t="shared" ca="1" si="89"/>
        <v>168192748.4945474</v>
      </c>
      <c r="P66" s="28">
        <f t="shared" ca="1" si="89"/>
        <v>167553849.196659</v>
      </c>
      <c r="Q66" s="28"/>
      <c r="R66" s="28">
        <f t="shared" ref="R66:AW66" si="90">R61+R64</f>
        <v>0</v>
      </c>
      <c r="S66" s="28">
        <f t="shared" ca="1" si="90"/>
        <v>169970866.58703706</v>
      </c>
      <c r="T66" s="28">
        <f t="shared" ca="1" si="90"/>
        <v>170104687.36064816</v>
      </c>
      <c r="U66" s="28">
        <f t="shared" ca="1" si="90"/>
        <v>170235466.4675926</v>
      </c>
      <c r="V66" s="28">
        <f t="shared" ca="1" si="90"/>
        <v>170354244.18564817</v>
      </c>
      <c r="W66" s="28">
        <f t="shared" ca="1" si="90"/>
        <v>170318366.86898151</v>
      </c>
      <c r="X66" s="28">
        <f t="shared" ca="1" si="90"/>
        <v>170282489.55231482</v>
      </c>
      <c r="Y66" s="28">
        <f t="shared" ca="1" si="90"/>
        <v>170246612.23564816</v>
      </c>
      <c r="Z66" s="28">
        <f t="shared" ca="1" si="90"/>
        <v>170210734.91898149</v>
      </c>
      <c r="AA66" s="28">
        <f t="shared" ca="1" si="90"/>
        <v>170174857.6023148</v>
      </c>
      <c r="AB66" s="28">
        <f t="shared" ca="1" si="90"/>
        <v>170138980.28564814</v>
      </c>
      <c r="AC66" s="28">
        <f t="shared" ca="1" si="90"/>
        <v>170103102.96898147</v>
      </c>
      <c r="AD66" s="28">
        <f t="shared" ca="1" si="90"/>
        <v>170067225.65231481</v>
      </c>
      <c r="AE66" s="28">
        <f t="shared" ca="1" si="90"/>
        <v>170189465.99064812</v>
      </c>
      <c r="AF66" s="28">
        <f t="shared" ca="1" si="90"/>
        <v>170310664.6623148</v>
      </c>
      <c r="AG66" s="28">
        <f t="shared" ca="1" si="90"/>
        <v>170430821.6673148</v>
      </c>
      <c r="AH66" s="28">
        <f t="shared" ca="1" si="90"/>
        <v>170383270.33898148</v>
      </c>
      <c r="AI66" s="28">
        <f t="shared" ca="1" si="90"/>
        <v>170335719.01064816</v>
      </c>
      <c r="AJ66" s="28">
        <f t="shared" ca="1" si="90"/>
        <v>170288167.68231484</v>
      </c>
      <c r="AK66" s="28">
        <f t="shared" ca="1" si="90"/>
        <v>170240616.35398152</v>
      </c>
      <c r="AL66" s="28">
        <f t="shared" ca="1" si="90"/>
        <v>170193065.02564821</v>
      </c>
      <c r="AM66" s="28">
        <f t="shared" ca="1" si="90"/>
        <v>170145513.69731486</v>
      </c>
      <c r="AN66" s="28">
        <f t="shared" ca="1" si="90"/>
        <v>170097962.36898154</v>
      </c>
      <c r="AO66" s="28">
        <f t="shared" ca="1" si="90"/>
        <v>170050411.04064822</v>
      </c>
      <c r="AP66" s="28">
        <f t="shared" ca="1" si="90"/>
        <v>170002859.7123149</v>
      </c>
      <c r="AQ66" s="28">
        <f t="shared" ca="1" si="90"/>
        <v>169953988.17173156</v>
      </c>
      <c r="AR66" s="28">
        <f t="shared" ca="1" si="90"/>
        <v>169905116.63114822</v>
      </c>
      <c r="AS66" s="28">
        <f t="shared" ca="1" si="90"/>
        <v>169856245.09056488</v>
      </c>
      <c r="AT66" s="28">
        <f t="shared" ca="1" si="90"/>
        <v>169807373.54998153</v>
      </c>
      <c r="AU66" s="28">
        <f t="shared" ca="1" si="90"/>
        <v>169758502.00939816</v>
      </c>
      <c r="AV66" s="28">
        <f t="shared" ca="1" si="90"/>
        <v>169709630.46881482</v>
      </c>
      <c r="AW66" s="28">
        <f t="shared" ca="1" si="90"/>
        <v>169660758.92823148</v>
      </c>
      <c r="AX66" s="28">
        <f t="shared" ref="AX66:CC66" ca="1" si="91">AX61+AX64</f>
        <v>169611887.38764814</v>
      </c>
      <c r="AY66" s="28">
        <f t="shared" ca="1" si="91"/>
        <v>169563015.84706479</v>
      </c>
      <c r="AZ66" s="28">
        <f t="shared" ca="1" si="91"/>
        <v>169514144.30648145</v>
      </c>
      <c r="BA66" s="28">
        <f t="shared" ca="1" si="91"/>
        <v>169465272.76589811</v>
      </c>
      <c r="BB66" s="28">
        <f t="shared" ca="1" si="91"/>
        <v>169416401.22531477</v>
      </c>
      <c r="BC66" s="28">
        <f t="shared" ca="1" si="91"/>
        <v>169366143.46186894</v>
      </c>
      <c r="BD66" s="28">
        <f t="shared" ca="1" si="91"/>
        <v>169315885.69842309</v>
      </c>
      <c r="BE66" s="28">
        <f t="shared" ca="1" si="91"/>
        <v>169265627.93497726</v>
      </c>
      <c r="BF66" s="28">
        <f t="shared" ca="1" si="91"/>
        <v>169215370.17153144</v>
      </c>
      <c r="BG66" s="28">
        <f t="shared" ca="1" si="91"/>
        <v>169165112.40808561</v>
      </c>
      <c r="BH66" s="28">
        <f t="shared" ca="1" si="91"/>
        <v>169114854.64463976</v>
      </c>
      <c r="BI66" s="28">
        <f t="shared" ca="1" si="91"/>
        <v>169064596.88119394</v>
      </c>
      <c r="BJ66" s="28">
        <f t="shared" ca="1" si="91"/>
        <v>169014339.11774811</v>
      </c>
      <c r="BK66" s="28">
        <f t="shared" ca="1" si="91"/>
        <v>168964081.35430229</v>
      </c>
      <c r="BL66" s="28">
        <f t="shared" ca="1" si="91"/>
        <v>168913823.59085643</v>
      </c>
      <c r="BM66" s="28">
        <f t="shared" ca="1" si="91"/>
        <v>168863565.82741061</v>
      </c>
      <c r="BN66" s="28">
        <f t="shared" ca="1" si="91"/>
        <v>168813308.06396478</v>
      </c>
      <c r="BO66" s="28">
        <f t="shared" ca="1" si="91"/>
        <v>168761594.76651335</v>
      </c>
      <c r="BP66" s="28">
        <f t="shared" ca="1" si="91"/>
        <v>168709881.46906188</v>
      </c>
      <c r="BQ66" s="28">
        <f t="shared" ca="1" si="91"/>
        <v>168658168.17161044</v>
      </c>
      <c r="BR66" s="28">
        <f t="shared" ca="1" si="91"/>
        <v>168606454.87415898</v>
      </c>
      <c r="BS66" s="28">
        <f t="shared" ca="1" si="91"/>
        <v>168554741.57670754</v>
      </c>
      <c r="BT66" s="28">
        <f t="shared" ca="1" si="91"/>
        <v>168503028.27925608</v>
      </c>
      <c r="BU66" s="28">
        <f t="shared" ca="1" si="91"/>
        <v>168451314.98180464</v>
      </c>
      <c r="BV66" s="28">
        <f t="shared" ca="1" si="91"/>
        <v>168399601.6843532</v>
      </c>
      <c r="BW66" s="28">
        <f t="shared" ca="1" si="91"/>
        <v>168347888.38690174</v>
      </c>
      <c r="BX66" s="28">
        <f t="shared" ca="1" si="91"/>
        <v>168296175.0894503</v>
      </c>
      <c r="BY66" s="28">
        <f t="shared" ca="1" si="91"/>
        <v>168244461.79199883</v>
      </c>
      <c r="BZ66" s="28">
        <f t="shared" ca="1" si="91"/>
        <v>168192748.4945474</v>
      </c>
      <c r="CA66" s="28">
        <f t="shared" ca="1" si="91"/>
        <v>168139506.88639003</v>
      </c>
      <c r="CB66" s="28">
        <f t="shared" ca="1" si="91"/>
        <v>168086265.27823266</v>
      </c>
      <c r="CC66" s="28">
        <f t="shared" ca="1" si="91"/>
        <v>168033023.6700753</v>
      </c>
      <c r="CD66" s="28">
        <f t="shared" ref="CD66:DL66" ca="1" si="92">CD61+CD64</f>
        <v>167979782.06191793</v>
      </c>
      <c r="CE66" s="28">
        <f t="shared" ca="1" si="92"/>
        <v>167926540.45376056</v>
      </c>
      <c r="CF66" s="28">
        <f t="shared" ca="1" si="92"/>
        <v>167873298.8456032</v>
      </c>
      <c r="CG66" s="28">
        <f t="shared" ca="1" si="92"/>
        <v>167820057.23744583</v>
      </c>
      <c r="CH66" s="28">
        <f t="shared" ca="1" si="92"/>
        <v>167766815.62928846</v>
      </c>
      <c r="CI66" s="28">
        <f t="shared" ca="1" si="92"/>
        <v>167713574.0211311</v>
      </c>
      <c r="CJ66" s="28">
        <f t="shared" ca="1" si="92"/>
        <v>167660332.41297373</v>
      </c>
      <c r="CK66" s="28">
        <f t="shared" ca="1" si="92"/>
        <v>167607090.80481637</v>
      </c>
      <c r="CL66" s="28">
        <f t="shared" ca="1" si="92"/>
        <v>167553849.196659</v>
      </c>
      <c r="CM66" s="28" t="e">
        <f t="shared" ca="1" si="92"/>
        <v>#REF!</v>
      </c>
      <c r="CN66" s="28" t="e">
        <f t="shared" ca="1" si="92"/>
        <v>#REF!</v>
      </c>
      <c r="CO66" s="28" t="e">
        <f t="shared" ca="1" si="92"/>
        <v>#REF!</v>
      </c>
      <c r="CP66" s="28" t="e">
        <f t="shared" ca="1" si="92"/>
        <v>#REF!</v>
      </c>
      <c r="CQ66" s="28" t="e">
        <f t="shared" ca="1" si="92"/>
        <v>#REF!</v>
      </c>
      <c r="CR66" s="28" t="e">
        <f t="shared" ca="1" si="92"/>
        <v>#REF!</v>
      </c>
      <c r="CS66" s="28" t="e">
        <f t="shared" ca="1" si="92"/>
        <v>#REF!</v>
      </c>
      <c r="CT66" s="28" t="e">
        <f t="shared" ca="1" si="92"/>
        <v>#REF!</v>
      </c>
      <c r="CU66" s="28" t="e">
        <f t="shared" ca="1" si="92"/>
        <v>#REF!</v>
      </c>
      <c r="CV66" s="28" t="e">
        <f t="shared" ca="1" si="92"/>
        <v>#REF!</v>
      </c>
      <c r="CW66" s="28" t="e">
        <f t="shared" ca="1" si="92"/>
        <v>#REF!</v>
      </c>
      <c r="CX66" s="28" t="e">
        <f t="shared" ca="1" si="92"/>
        <v>#REF!</v>
      </c>
      <c r="CY66" s="28" t="e">
        <f t="shared" ca="1" si="92"/>
        <v>#REF!</v>
      </c>
      <c r="CZ66" s="28" t="e">
        <f t="shared" ca="1" si="92"/>
        <v>#REF!</v>
      </c>
      <c r="DA66" s="28" t="e">
        <f t="shared" ca="1" si="92"/>
        <v>#REF!</v>
      </c>
      <c r="DB66" s="28" t="e">
        <f t="shared" ca="1" si="92"/>
        <v>#REF!</v>
      </c>
      <c r="DC66" s="28" t="e">
        <f t="shared" ca="1" si="92"/>
        <v>#REF!</v>
      </c>
      <c r="DD66" s="28" t="e">
        <f t="shared" ca="1" si="92"/>
        <v>#REF!</v>
      </c>
      <c r="DE66" s="28" t="e">
        <f t="shared" ca="1" si="92"/>
        <v>#REF!</v>
      </c>
      <c r="DF66" s="28" t="e">
        <f t="shared" ca="1" si="92"/>
        <v>#REF!</v>
      </c>
      <c r="DG66" s="28" t="e">
        <f t="shared" ca="1" si="92"/>
        <v>#REF!</v>
      </c>
      <c r="DH66" s="28" t="e">
        <f t="shared" ca="1" si="92"/>
        <v>#REF!</v>
      </c>
      <c r="DI66" s="28" t="e">
        <f t="shared" ca="1" si="92"/>
        <v>#REF!</v>
      </c>
      <c r="DJ66" s="28" t="e">
        <f t="shared" ca="1" si="92"/>
        <v>#REF!</v>
      </c>
      <c r="DK66" s="28" t="e">
        <f t="shared" ca="1" si="92"/>
        <v>#REF!</v>
      </c>
      <c r="DL66" s="28" t="e">
        <f t="shared" ca="1" si="92"/>
        <v>#REF!</v>
      </c>
    </row>
    <row r="67" spans="1:116" x14ac:dyDescent="0.4">
      <c r="CM67" s="53"/>
    </row>
    <row r="68" spans="1:116" hidden="1" x14ac:dyDescent="0.4">
      <c r="B68" s="27" t="s">
        <v>232</v>
      </c>
      <c r="G68" s="12" t="s">
        <v>621</v>
      </c>
      <c r="CM68" s="53"/>
    </row>
    <row r="69" spans="1:116" hidden="1" x14ac:dyDescent="0.4">
      <c r="A69" s="65"/>
      <c r="B69" s="27" t="s">
        <v>232</v>
      </c>
      <c r="C69" s="27"/>
      <c r="D69" s="27"/>
      <c r="E69" s="27"/>
      <c r="F69" s="27" t="s">
        <v>232</v>
      </c>
      <c r="G69" s="27" t="s">
        <v>622</v>
      </c>
      <c r="H69" s="28"/>
      <c r="I69" s="28"/>
      <c r="J69" s="28"/>
      <c r="K69" s="63">
        <f t="shared" ref="K69:P69" si="93">SUMIF($5:$5,K$3,69:69)</f>
        <v>0</v>
      </c>
      <c r="L69" s="63">
        <f t="shared" si="93"/>
        <v>0</v>
      </c>
      <c r="M69" s="63">
        <f t="shared" si="93"/>
        <v>0</v>
      </c>
      <c r="N69" s="63">
        <f t="shared" si="93"/>
        <v>0</v>
      </c>
      <c r="O69" s="63">
        <f t="shared" si="93"/>
        <v>0</v>
      </c>
      <c r="P69" s="63">
        <f t="shared" si="93"/>
        <v>0</v>
      </c>
      <c r="Q69" s="28"/>
      <c r="R69" s="252">
        <f t="shared" ref="R69:AW69" si="94">SUMIF($C:$C,$F69,R:R)</f>
        <v>0</v>
      </c>
      <c r="S69" s="261">
        <f t="shared" si="94"/>
        <v>0</v>
      </c>
      <c r="T69" s="261">
        <f t="shared" si="94"/>
        <v>0</v>
      </c>
      <c r="U69" s="261">
        <f t="shared" si="94"/>
        <v>0</v>
      </c>
      <c r="V69" s="261">
        <f t="shared" si="94"/>
        <v>0</v>
      </c>
      <c r="W69" s="261">
        <f t="shared" si="94"/>
        <v>0</v>
      </c>
      <c r="X69" s="261">
        <f t="shared" si="94"/>
        <v>0</v>
      </c>
      <c r="Y69" s="261">
        <f t="shared" si="94"/>
        <v>0</v>
      </c>
      <c r="Z69" s="261">
        <f t="shared" si="94"/>
        <v>0</v>
      </c>
      <c r="AA69" s="261">
        <f t="shared" si="94"/>
        <v>0</v>
      </c>
      <c r="AB69" s="261">
        <f t="shared" si="94"/>
        <v>0</v>
      </c>
      <c r="AC69" s="261">
        <f t="shared" si="94"/>
        <v>0</v>
      </c>
      <c r="AD69" s="261">
        <f t="shared" si="94"/>
        <v>0</v>
      </c>
      <c r="AE69" s="261">
        <f t="shared" si="94"/>
        <v>0</v>
      </c>
      <c r="AF69" s="261">
        <f t="shared" si="94"/>
        <v>0</v>
      </c>
      <c r="AG69" s="261">
        <f t="shared" si="94"/>
        <v>0</v>
      </c>
      <c r="AH69" s="261">
        <f t="shared" si="94"/>
        <v>0</v>
      </c>
      <c r="AI69" s="261">
        <f t="shared" si="94"/>
        <v>0</v>
      </c>
      <c r="AJ69" s="261">
        <f t="shared" si="94"/>
        <v>0</v>
      </c>
      <c r="AK69" s="261">
        <f t="shared" si="94"/>
        <v>0</v>
      </c>
      <c r="AL69" s="261">
        <f t="shared" si="94"/>
        <v>0</v>
      </c>
      <c r="AM69" s="261">
        <f t="shared" si="94"/>
        <v>0</v>
      </c>
      <c r="AN69" s="261">
        <f t="shared" si="94"/>
        <v>0</v>
      </c>
      <c r="AO69" s="261">
        <f t="shared" si="94"/>
        <v>0</v>
      </c>
      <c r="AP69" s="261">
        <f t="shared" si="94"/>
        <v>0</v>
      </c>
      <c r="AQ69" s="261">
        <f t="shared" si="94"/>
        <v>0</v>
      </c>
      <c r="AR69" s="261">
        <f t="shared" si="94"/>
        <v>0</v>
      </c>
      <c r="AS69" s="261">
        <f t="shared" si="94"/>
        <v>0</v>
      </c>
      <c r="AT69" s="261">
        <f t="shared" si="94"/>
        <v>0</v>
      </c>
      <c r="AU69" s="261">
        <f t="shared" si="94"/>
        <v>0</v>
      </c>
      <c r="AV69" s="261">
        <f t="shared" si="94"/>
        <v>0</v>
      </c>
      <c r="AW69" s="261">
        <f t="shared" si="94"/>
        <v>0</v>
      </c>
      <c r="AX69" s="261">
        <f t="shared" ref="AX69:CC69" si="95">SUMIF($C:$C,$F69,AX:AX)</f>
        <v>0</v>
      </c>
      <c r="AY69" s="261">
        <f t="shared" si="95"/>
        <v>0</v>
      </c>
      <c r="AZ69" s="261">
        <f t="shared" si="95"/>
        <v>0</v>
      </c>
      <c r="BA69" s="261">
        <f t="shared" si="95"/>
        <v>0</v>
      </c>
      <c r="BB69" s="261">
        <f t="shared" si="95"/>
        <v>0</v>
      </c>
      <c r="BC69" s="261">
        <f t="shared" si="95"/>
        <v>0</v>
      </c>
      <c r="BD69" s="261">
        <f t="shared" si="95"/>
        <v>0</v>
      </c>
      <c r="BE69" s="261">
        <f t="shared" si="95"/>
        <v>0</v>
      </c>
      <c r="BF69" s="261">
        <f t="shared" si="95"/>
        <v>0</v>
      </c>
      <c r="BG69" s="261">
        <f t="shared" si="95"/>
        <v>0</v>
      </c>
      <c r="BH69" s="261">
        <f t="shared" si="95"/>
        <v>0</v>
      </c>
      <c r="BI69" s="261">
        <f t="shared" si="95"/>
        <v>0</v>
      </c>
      <c r="BJ69" s="261">
        <f t="shared" si="95"/>
        <v>0</v>
      </c>
      <c r="BK69" s="261">
        <f t="shared" si="95"/>
        <v>0</v>
      </c>
      <c r="BL69" s="261">
        <f t="shared" si="95"/>
        <v>0</v>
      </c>
      <c r="BM69" s="261">
        <f t="shared" si="95"/>
        <v>0</v>
      </c>
      <c r="BN69" s="261">
        <f t="shared" si="95"/>
        <v>0</v>
      </c>
      <c r="BO69" s="261">
        <f t="shared" si="95"/>
        <v>0</v>
      </c>
      <c r="BP69" s="261">
        <f t="shared" si="95"/>
        <v>0</v>
      </c>
      <c r="BQ69" s="261">
        <f t="shared" si="95"/>
        <v>0</v>
      </c>
      <c r="BR69" s="261">
        <f t="shared" si="95"/>
        <v>0</v>
      </c>
      <c r="BS69" s="261">
        <f t="shared" si="95"/>
        <v>0</v>
      </c>
      <c r="BT69" s="261">
        <f t="shared" si="95"/>
        <v>0</v>
      </c>
      <c r="BU69" s="261">
        <f t="shared" si="95"/>
        <v>0</v>
      </c>
      <c r="BV69" s="261">
        <f t="shared" si="95"/>
        <v>0</v>
      </c>
      <c r="BW69" s="261">
        <f t="shared" si="95"/>
        <v>0</v>
      </c>
      <c r="BX69" s="261">
        <f t="shared" si="95"/>
        <v>0</v>
      </c>
      <c r="BY69" s="261">
        <f t="shared" si="95"/>
        <v>0</v>
      </c>
      <c r="BZ69" s="261">
        <f t="shared" si="95"/>
        <v>0</v>
      </c>
      <c r="CA69" s="261">
        <f t="shared" si="95"/>
        <v>0</v>
      </c>
      <c r="CB69" s="261">
        <f t="shared" si="95"/>
        <v>0</v>
      </c>
      <c r="CC69" s="261">
        <f t="shared" si="95"/>
        <v>0</v>
      </c>
      <c r="CD69" s="261">
        <f t="shared" ref="CD69:DL69" si="96">SUMIF($C:$C,$F69,CD:CD)</f>
        <v>0</v>
      </c>
      <c r="CE69" s="261">
        <f t="shared" si="96"/>
        <v>0</v>
      </c>
      <c r="CF69" s="261">
        <f t="shared" si="96"/>
        <v>0</v>
      </c>
      <c r="CG69" s="261">
        <f t="shared" si="96"/>
        <v>0</v>
      </c>
      <c r="CH69" s="261">
        <f t="shared" si="96"/>
        <v>0</v>
      </c>
      <c r="CI69" s="261">
        <f t="shared" si="96"/>
        <v>0</v>
      </c>
      <c r="CJ69" s="261">
        <f t="shared" si="96"/>
        <v>0</v>
      </c>
      <c r="CK69" s="261">
        <f t="shared" si="96"/>
        <v>0</v>
      </c>
      <c r="CL69" s="261">
        <f t="shared" si="96"/>
        <v>0</v>
      </c>
      <c r="CM69" s="261">
        <f t="shared" si="96"/>
        <v>0</v>
      </c>
      <c r="CN69" s="261">
        <f t="shared" si="96"/>
        <v>0</v>
      </c>
      <c r="CO69" s="261">
        <f t="shared" si="96"/>
        <v>0</v>
      </c>
      <c r="CP69" s="261">
        <f t="shared" si="96"/>
        <v>0</v>
      </c>
      <c r="CQ69" s="261">
        <f t="shared" si="96"/>
        <v>0</v>
      </c>
      <c r="CR69" s="261">
        <f t="shared" si="96"/>
        <v>0</v>
      </c>
      <c r="CS69" s="261">
        <f t="shared" si="96"/>
        <v>0</v>
      </c>
      <c r="CT69" s="261">
        <f t="shared" si="96"/>
        <v>0</v>
      </c>
      <c r="CU69" s="261">
        <f t="shared" si="96"/>
        <v>0</v>
      </c>
      <c r="CV69" s="261">
        <f t="shared" si="96"/>
        <v>0</v>
      </c>
      <c r="CW69" s="261">
        <f t="shared" si="96"/>
        <v>0</v>
      </c>
      <c r="CX69" s="261">
        <f t="shared" si="96"/>
        <v>0</v>
      </c>
      <c r="CY69" s="261">
        <f t="shared" si="96"/>
        <v>0</v>
      </c>
      <c r="CZ69" s="261">
        <f t="shared" si="96"/>
        <v>0</v>
      </c>
      <c r="DA69" s="261">
        <f t="shared" si="96"/>
        <v>0</v>
      </c>
      <c r="DB69" s="261">
        <f t="shared" si="96"/>
        <v>0</v>
      </c>
      <c r="DC69" s="261">
        <f t="shared" si="96"/>
        <v>0</v>
      </c>
      <c r="DD69" s="261">
        <f t="shared" si="96"/>
        <v>0</v>
      </c>
      <c r="DE69" s="261">
        <f t="shared" si="96"/>
        <v>0</v>
      </c>
      <c r="DF69" s="261">
        <f t="shared" si="96"/>
        <v>0</v>
      </c>
      <c r="DG69" s="261">
        <f t="shared" si="96"/>
        <v>0</v>
      </c>
      <c r="DH69" s="261">
        <f t="shared" si="96"/>
        <v>0</v>
      </c>
      <c r="DI69" s="261">
        <f t="shared" si="96"/>
        <v>0</v>
      </c>
      <c r="DJ69" s="261">
        <f t="shared" si="96"/>
        <v>0</v>
      </c>
      <c r="DK69" s="261">
        <f t="shared" si="96"/>
        <v>0</v>
      </c>
      <c r="DL69" s="261">
        <f t="shared" si="96"/>
        <v>0</v>
      </c>
    </row>
    <row r="70" spans="1:116" hidden="1" x14ac:dyDescent="0.4">
      <c r="A70" s="65"/>
      <c r="B70" s="27" t="s">
        <v>232</v>
      </c>
      <c r="CM70" s="53"/>
    </row>
    <row r="71" spans="1:116" x14ac:dyDescent="0.4">
      <c r="B71" s="27" t="s">
        <v>237</v>
      </c>
      <c r="G71" s="12" t="s">
        <v>623</v>
      </c>
      <c r="CM71" s="53"/>
    </row>
    <row r="72" spans="1:116" s="383" customFormat="1" x14ac:dyDescent="0.4">
      <c r="B72" s="383" t="str">
        <f>IF('Calcs.'!B31="","",'Calcs.'!B31)</f>
        <v/>
      </c>
      <c r="C72" s="383" t="str">
        <f>IF('Calcs.'!C31="","",'Calcs.'!C31)</f>
        <v>BS: LT liabilities</v>
      </c>
      <c r="D72" s="383" t="str">
        <f>IF('Calcs.'!D31="","",'Calcs.'!D31)</f>
        <v>DTERMY-PV</v>
      </c>
      <c r="E72" s="383" t="str">
        <f>IF('Calcs.'!E31="","",'Calcs.'!E31)</f>
        <v>31 DTERMY-PV</v>
      </c>
      <c r="F72" s="383" t="str">
        <f>IF('Calcs.'!F31="","",'Calcs.'!F31)</f>
        <v/>
      </c>
      <c r="G72" s="322" t="str">
        <f>IF('Calcs.'!G31="","",'Calcs.'!G31)</f>
        <v>Debt - unit</v>
      </c>
      <c r="I72" s="132" t="str">
        <f>IF('Calcs.'!I31="","",'Calcs.'!I31)</f>
        <v/>
      </c>
      <c r="J72" s="132" t="str">
        <f>IF('Calcs.'!J31="","",'Calcs.'!J31)</f>
        <v/>
      </c>
      <c r="K72" s="260">
        <f ca="1">IF('Calcs.'!K31="","",'Calcs.'!K31)</f>
        <v>250000.00000000003</v>
      </c>
      <c r="L72" s="260">
        <f ca="1">IF('Calcs.'!L31="","",'Calcs.'!L31)</f>
        <v>500000.00000000006</v>
      </c>
      <c r="M72" s="260">
        <f ca="1">IF('Calcs.'!M31="","",'Calcs.'!M31)</f>
        <v>500000.00000000006</v>
      </c>
      <c r="N72" s="260">
        <f ca="1">IF('Calcs.'!N31="","",'Calcs.'!N31)</f>
        <v>500000.00000000006</v>
      </c>
      <c r="O72" s="260">
        <f ca="1">IF('Calcs.'!O31="","",'Calcs.'!O31)</f>
        <v>500000.00000000006</v>
      </c>
      <c r="P72" s="260">
        <f ca="1">IF('Calcs.'!P31="","",'Calcs.'!P31)</f>
        <v>500000.00000000006</v>
      </c>
      <c r="Q72" s="383" t="str">
        <f>IF('Calcs.'!Q31="","",'Calcs.'!Q31)</f>
        <v/>
      </c>
      <c r="R72" s="132">
        <f>IF('Calcs.'!R31="","",'Calcs.'!R31)</f>
        <v>1000</v>
      </c>
      <c r="S72" s="132">
        <f ca="1">IF('Calcs.'!S31="","",'Calcs.'!S31)</f>
        <v>84333.333333333343</v>
      </c>
      <c r="T72" s="132">
        <f ca="1">IF('Calcs.'!T31="","",'Calcs.'!T31)</f>
        <v>167666.66666666669</v>
      </c>
      <c r="U72" s="132">
        <f ca="1">IF('Calcs.'!U31="","",'Calcs.'!U31)</f>
        <v>250000.00000000003</v>
      </c>
      <c r="V72" s="132">
        <f ca="1">IF('Calcs.'!V31="","",'Calcs.'!V31)</f>
        <v>250000.00000000003</v>
      </c>
      <c r="W72" s="132">
        <f ca="1">IF('Calcs.'!W31="","",'Calcs.'!W31)</f>
        <v>250000.00000000003</v>
      </c>
      <c r="X72" s="132">
        <f ca="1">IF('Calcs.'!X31="","",'Calcs.'!X31)</f>
        <v>250000.00000000003</v>
      </c>
      <c r="Y72" s="132">
        <f ca="1">IF('Calcs.'!Y31="","",'Calcs.'!Y31)</f>
        <v>250000.00000000003</v>
      </c>
      <c r="Z72" s="132">
        <f ca="1">IF('Calcs.'!Z31="","",'Calcs.'!Z31)</f>
        <v>250000.00000000003</v>
      </c>
      <c r="AA72" s="132">
        <f ca="1">IF('Calcs.'!AA31="","",'Calcs.'!AA31)</f>
        <v>250000.00000000003</v>
      </c>
      <c r="AB72" s="132">
        <f ca="1">IF('Calcs.'!AB31="","",'Calcs.'!AB31)</f>
        <v>250000.00000000003</v>
      </c>
      <c r="AC72" s="132">
        <f ca="1">IF('Calcs.'!AC31="","",'Calcs.'!AC31)</f>
        <v>250000.00000000003</v>
      </c>
      <c r="AD72" s="132">
        <f ca="1">IF('Calcs.'!AD31="","",'Calcs.'!AD31)</f>
        <v>250000.00000000003</v>
      </c>
      <c r="AE72" s="132">
        <f ca="1">IF('Calcs.'!AE31="","",'Calcs.'!AE31)</f>
        <v>333333.33333333337</v>
      </c>
      <c r="AF72" s="132">
        <f ca="1">IF('Calcs.'!AF31="","",'Calcs.'!AF31)</f>
        <v>416666.66666666674</v>
      </c>
      <c r="AG72" s="132">
        <f ca="1">IF('Calcs.'!AG31="","",'Calcs.'!AG31)</f>
        <v>500000.00000000012</v>
      </c>
      <c r="AH72" s="132">
        <f ca="1">IF('Calcs.'!AH31="","",'Calcs.'!AH31)</f>
        <v>500000.00000000006</v>
      </c>
      <c r="AI72" s="132">
        <f ca="1">IF('Calcs.'!AI31="","",'Calcs.'!AI31)</f>
        <v>500000.00000000006</v>
      </c>
      <c r="AJ72" s="132">
        <f ca="1">IF('Calcs.'!AJ31="","",'Calcs.'!AJ31)</f>
        <v>500000.00000000006</v>
      </c>
      <c r="AK72" s="132">
        <f ca="1">IF('Calcs.'!AK31="","",'Calcs.'!AK31)</f>
        <v>500000.00000000006</v>
      </c>
      <c r="AL72" s="132">
        <f ca="1">IF('Calcs.'!AL31="","",'Calcs.'!AL31)</f>
        <v>500000.00000000006</v>
      </c>
      <c r="AM72" s="132">
        <f ca="1">IF('Calcs.'!AM31="","",'Calcs.'!AM31)</f>
        <v>500000.00000000006</v>
      </c>
      <c r="AN72" s="132">
        <f ca="1">IF('Calcs.'!AN31="","",'Calcs.'!AN31)</f>
        <v>500000.00000000006</v>
      </c>
      <c r="AO72" s="132">
        <f ca="1">IF('Calcs.'!AO31="","",'Calcs.'!AO31)</f>
        <v>500000.00000000006</v>
      </c>
      <c r="AP72" s="132">
        <f ca="1">IF('Calcs.'!AP31="","",'Calcs.'!AP31)</f>
        <v>500000.00000000006</v>
      </c>
      <c r="AQ72" s="132">
        <f ca="1">IF('Calcs.'!AQ31="","",'Calcs.'!AQ31)</f>
        <v>500000.00000000006</v>
      </c>
      <c r="AR72" s="132">
        <f ca="1">IF('Calcs.'!AR31="","",'Calcs.'!AR31)</f>
        <v>500000.00000000006</v>
      </c>
      <c r="AS72" s="132">
        <f ca="1">IF('Calcs.'!AS31="","",'Calcs.'!AS31)</f>
        <v>500000.00000000006</v>
      </c>
      <c r="AT72" s="132">
        <f ca="1">IF('Calcs.'!AT31="","",'Calcs.'!AT31)</f>
        <v>500000.00000000006</v>
      </c>
      <c r="AU72" s="132">
        <f ca="1">IF('Calcs.'!AU31="","",'Calcs.'!AU31)</f>
        <v>500000.00000000006</v>
      </c>
      <c r="AV72" s="132">
        <f ca="1">IF('Calcs.'!AV31="","",'Calcs.'!AV31)</f>
        <v>500000.00000000006</v>
      </c>
      <c r="AW72" s="132">
        <f ca="1">IF('Calcs.'!AW31="","",'Calcs.'!AW31)</f>
        <v>500000.00000000006</v>
      </c>
      <c r="AX72" s="132">
        <f ca="1">IF('Calcs.'!AX31="","",'Calcs.'!AX31)</f>
        <v>500000.00000000006</v>
      </c>
      <c r="AY72" s="132">
        <f ca="1">IF('Calcs.'!AY31="","",'Calcs.'!AY31)</f>
        <v>500000.00000000006</v>
      </c>
      <c r="AZ72" s="132">
        <f ca="1">IF('Calcs.'!AZ31="","",'Calcs.'!AZ31)</f>
        <v>500000.00000000006</v>
      </c>
      <c r="BA72" s="132">
        <f ca="1">IF('Calcs.'!BA31="","",'Calcs.'!BA31)</f>
        <v>500000.00000000006</v>
      </c>
      <c r="BB72" s="132">
        <f ca="1">IF('Calcs.'!BB31="","",'Calcs.'!BB31)</f>
        <v>500000.00000000006</v>
      </c>
      <c r="BC72" s="132">
        <f ca="1">IF('Calcs.'!BC31="","",'Calcs.'!BC31)</f>
        <v>500000.00000000006</v>
      </c>
      <c r="BD72" s="132">
        <f ca="1">IF('Calcs.'!BD31="","",'Calcs.'!BD31)</f>
        <v>500000.00000000006</v>
      </c>
      <c r="BE72" s="132">
        <f ca="1">IF('Calcs.'!BE31="","",'Calcs.'!BE31)</f>
        <v>500000.00000000006</v>
      </c>
      <c r="BF72" s="132">
        <f ca="1">IF('Calcs.'!BF31="","",'Calcs.'!BF31)</f>
        <v>500000.00000000006</v>
      </c>
      <c r="BG72" s="132">
        <f ca="1">IF('Calcs.'!BG31="","",'Calcs.'!BG31)</f>
        <v>500000.00000000006</v>
      </c>
      <c r="BH72" s="132">
        <f ca="1">IF('Calcs.'!BH31="","",'Calcs.'!BH31)</f>
        <v>500000.00000000006</v>
      </c>
      <c r="BI72" s="132">
        <f ca="1">IF('Calcs.'!BI31="","",'Calcs.'!BI31)</f>
        <v>500000.00000000006</v>
      </c>
      <c r="BJ72" s="132">
        <f ca="1">IF('Calcs.'!BJ31="","",'Calcs.'!BJ31)</f>
        <v>500000.00000000006</v>
      </c>
      <c r="BK72" s="132">
        <f ca="1">IF('Calcs.'!BK31="","",'Calcs.'!BK31)</f>
        <v>500000.00000000006</v>
      </c>
      <c r="BL72" s="132">
        <f ca="1">IF('Calcs.'!BL31="","",'Calcs.'!BL31)</f>
        <v>500000.00000000006</v>
      </c>
      <c r="BM72" s="132">
        <f ca="1">IF('Calcs.'!BM31="","",'Calcs.'!BM31)</f>
        <v>500000.00000000006</v>
      </c>
      <c r="BN72" s="132">
        <f ca="1">IF('Calcs.'!BN31="","",'Calcs.'!BN31)</f>
        <v>500000.00000000006</v>
      </c>
      <c r="BO72" s="132">
        <f ca="1">IF('Calcs.'!BO31="","",'Calcs.'!BO31)</f>
        <v>500000.00000000006</v>
      </c>
      <c r="BP72" s="132">
        <f ca="1">IF('Calcs.'!BP31="","",'Calcs.'!BP31)</f>
        <v>500000.00000000006</v>
      </c>
      <c r="BQ72" s="132">
        <f ca="1">IF('Calcs.'!BQ31="","",'Calcs.'!BQ31)</f>
        <v>500000.00000000006</v>
      </c>
      <c r="BR72" s="132">
        <f ca="1">IF('Calcs.'!BR31="","",'Calcs.'!BR31)</f>
        <v>500000.00000000006</v>
      </c>
      <c r="BS72" s="132">
        <f ca="1">IF('Calcs.'!BS31="","",'Calcs.'!BS31)</f>
        <v>500000.00000000006</v>
      </c>
      <c r="BT72" s="132">
        <f ca="1">IF('Calcs.'!BT31="","",'Calcs.'!BT31)</f>
        <v>500000.00000000006</v>
      </c>
      <c r="BU72" s="132">
        <f ca="1">IF('Calcs.'!BU31="","",'Calcs.'!BU31)</f>
        <v>500000.00000000006</v>
      </c>
      <c r="BV72" s="132">
        <f ca="1">IF('Calcs.'!BV31="","",'Calcs.'!BV31)</f>
        <v>500000.00000000006</v>
      </c>
      <c r="BW72" s="132">
        <f ca="1">IF('Calcs.'!BW31="","",'Calcs.'!BW31)</f>
        <v>500000.00000000006</v>
      </c>
      <c r="BX72" s="132">
        <f ca="1">IF('Calcs.'!BX31="","",'Calcs.'!BX31)</f>
        <v>500000.00000000006</v>
      </c>
      <c r="BY72" s="132">
        <f ca="1">IF('Calcs.'!BY31="","",'Calcs.'!BY31)</f>
        <v>500000.00000000006</v>
      </c>
      <c r="BZ72" s="132">
        <f ca="1">IF('Calcs.'!BZ31="","",'Calcs.'!BZ31)</f>
        <v>500000.00000000006</v>
      </c>
      <c r="CA72" s="132">
        <f ca="1">IF('Calcs.'!CA31="","",'Calcs.'!CA31)</f>
        <v>500000.00000000006</v>
      </c>
      <c r="CB72" s="132">
        <f ca="1">IF('Calcs.'!CB31="","",'Calcs.'!CB31)</f>
        <v>500000.00000000006</v>
      </c>
      <c r="CC72" s="132">
        <f ca="1">IF('Calcs.'!CC31="","",'Calcs.'!CC31)</f>
        <v>500000.00000000006</v>
      </c>
      <c r="CD72" s="132">
        <f ca="1">IF('Calcs.'!CD31="","",'Calcs.'!CD31)</f>
        <v>500000.00000000006</v>
      </c>
      <c r="CE72" s="132">
        <f ca="1">IF('Calcs.'!CE31="","",'Calcs.'!CE31)</f>
        <v>500000.00000000006</v>
      </c>
      <c r="CF72" s="132">
        <f ca="1">IF('Calcs.'!CF31="","",'Calcs.'!CF31)</f>
        <v>500000.00000000006</v>
      </c>
      <c r="CG72" s="132">
        <f ca="1">IF('Calcs.'!CG31="","",'Calcs.'!CG31)</f>
        <v>500000.00000000006</v>
      </c>
      <c r="CH72" s="132">
        <f ca="1">IF('Calcs.'!CH31="","",'Calcs.'!CH31)</f>
        <v>500000.00000000006</v>
      </c>
      <c r="CI72" s="132">
        <f ca="1">IF('Calcs.'!CI31="","",'Calcs.'!CI31)</f>
        <v>500000.00000000006</v>
      </c>
      <c r="CJ72" s="132">
        <f ca="1">IF('Calcs.'!CJ31="","",'Calcs.'!CJ31)</f>
        <v>500000.00000000006</v>
      </c>
      <c r="CK72" s="132">
        <f ca="1">IF('Calcs.'!CK31="","",'Calcs.'!CK31)</f>
        <v>500000.00000000006</v>
      </c>
      <c r="CL72" s="132">
        <f ca="1">IF('Calcs.'!CL31="","",'Calcs.'!CL31)</f>
        <v>500000.00000000006</v>
      </c>
      <c r="CM72" s="132" t="e">
        <f>+SUM(#REF!,'IS BS CF'!CM101:CM101)</f>
        <v>#REF!</v>
      </c>
      <c r="CN72" s="132" t="e">
        <f>+SUM(#REF!,'IS BS CF'!CN101:CN101)</f>
        <v>#REF!</v>
      </c>
      <c r="CO72" s="132" t="e">
        <f>+SUM(#REF!,'IS BS CF'!CO101:CO101)</f>
        <v>#REF!</v>
      </c>
      <c r="CP72" s="132" t="e">
        <f>+SUM(#REF!,'IS BS CF'!CP101:CP101)</f>
        <v>#REF!</v>
      </c>
      <c r="CQ72" s="132" t="e">
        <f>+SUM(#REF!,'IS BS CF'!CQ101:CQ101)</f>
        <v>#REF!</v>
      </c>
      <c r="CR72" s="132" t="e">
        <f>+SUM(#REF!,'IS BS CF'!CR101:CR101)</f>
        <v>#REF!</v>
      </c>
      <c r="CS72" s="132" t="e">
        <f>+SUM(#REF!,'IS BS CF'!CS101:CS101)</f>
        <v>#REF!</v>
      </c>
      <c r="CT72" s="132" t="e">
        <f>+SUM(#REF!,'IS BS CF'!CT101:CT101)</f>
        <v>#REF!</v>
      </c>
      <c r="CU72" s="132" t="e">
        <f>+SUM(#REF!,'IS BS CF'!CU101:CU101)</f>
        <v>#REF!</v>
      </c>
      <c r="CV72" s="132" t="e">
        <f>+SUM(#REF!,'IS BS CF'!CV101:CV101)</f>
        <v>#REF!</v>
      </c>
      <c r="CW72" s="132" t="e">
        <f>+SUM(#REF!,'IS BS CF'!CW101:CW101)</f>
        <v>#REF!</v>
      </c>
      <c r="CX72" s="132" t="e">
        <f>+SUM(#REF!,'IS BS CF'!CX101:CX101)</f>
        <v>#REF!</v>
      </c>
      <c r="CY72" s="132" t="e">
        <f>+SUM(#REF!,'IS BS CF'!CY101:CY101)</f>
        <v>#REF!</v>
      </c>
      <c r="CZ72" s="132" t="e">
        <f>+SUM(#REF!,'IS BS CF'!CZ101:CZ101)</f>
        <v>#REF!</v>
      </c>
      <c r="DA72" s="132" t="e">
        <f>+SUM(#REF!,'IS BS CF'!DA101:DA101)</f>
        <v>#REF!</v>
      </c>
      <c r="DB72" s="132" t="e">
        <f>+SUM(#REF!,'IS BS CF'!DB101:DB101)</f>
        <v>#REF!</v>
      </c>
      <c r="DC72" s="132" t="e">
        <f>+SUM(#REF!,'IS BS CF'!DC101:DC101)</f>
        <v>#REF!</v>
      </c>
      <c r="DD72" s="132" t="e">
        <f>+SUM(#REF!,'IS BS CF'!DD101:DD101)</f>
        <v>#REF!</v>
      </c>
      <c r="DE72" s="132" t="e">
        <f>+SUM(#REF!,'IS BS CF'!DE101:DE101)</f>
        <v>#REF!</v>
      </c>
      <c r="DF72" s="132" t="e">
        <f>+SUM(#REF!,'IS BS CF'!DF101:DF101)</f>
        <v>#REF!</v>
      </c>
      <c r="DG72" s="132" t="e">
        <f>+SUM(#REF!,'IS BS CF'!DG101:DG101)</f>
        <v>#REF!</v>
      </c>
      <c r="DH72" s="132" t="e">
        <f>+SUM(#REF!,'IS BS CF'!DH101:DH101)</f>
        <v>#REF!</v>
      </c>
      <c r="DI72" s="132" t="e">
        <f>+SUM(#REF!,'IS BS CF'!DI101:DI101)</f>
        <v>#REF!</v>
      </c>
      <c r="DJ72" s="132" t="e">
        <f>+SUM(#REF!,'IS BS CF'!DJ101:DJ101)</f>
        <v>#REF!</v>
      </c>
      <c r="DK72" s="132" t="e">
        <f>+SUM(#REF!,'IS BS CF'!DK101:DK101)</f>
        <v>#REF!</v>
      </c>
      <c r="DL72" s="132" t="e">
        <f>+SUM(#REF!,'IS BS CF'!DL101:DL101)</f>
        <v>#REF!</v>
      </c>
    </row>
    <row r="73" spans="1:116" s="383" customFormat="1" x14ac:dyDescent="0.4">
      <c r="B73" s="383" t="str">
        <f>IF('Calcs.'!B47="","",'Calcs.'!B47)</f>
        <v/>
      </c>
      <c r="C73" s="383" t="str">
        <f>IF('Calcs.'!C47="","",'Calcs.'!C47)</f>
        <v>BS: LT liabilities</v>
      </c>
      <c r="D73" s="383" t="str">
        <f>IF('Calcs.'!D47="","",'Calcs.'!D47)</f>
        <v>DTERMY-S</v>
      </c>
      <c r="E73" s="383" t="str">
        <f>IF('Calcs.'!E47="","",'Calcs.'!E47)</f>
        <v>47 DTERMY-S</v>
      </c>
      <c r="F73" s="383" t="str">
        <f>IF('Calcs.'!F47="","",'Calcs.'!F47)</f>
        <v/>
      </c>
      <c r="G73" s="322" t="str">
        <f>IF('Calcs.'!G47="","",'Calcs.'!G47)</f>
        <v>Debt - ABX</v>
      </c>
      <c r="I73" s="132" t="str">
        <f>IF('Calcs.'!I47="","",'Calcs.'!I47)</f>
        <v/>
      </c>
      <c r="J73" s="132" t="str">
        <f>IF('Calcs.'!J47="","",'Calcs.'!J47)</f>
        <v/>
      </c>
      <c r="K73" s="260">
        <f ca="1">IF('Calcs.'!K47="","",'Calcs.'!K47)</f>
        <v>250000.00000000003</v>
      </c>
      <c r="L73" s="260">
        <f ca="1">IF('Calcs.'!L47="","",'Calcs.'!L47)</f>
        <v>500000.00000000006</v>
      </c>
      <c r="M73" s="260">
        <f ca="1">IF('Calcs.'!M47="","",'Calcs.'!M47)</f>
        <v>500000.00000000006</v>
      </c>
      <c r="N73" s="260">
        <f ca="1">IF('Calcs.'!N47="","",'Calcs.'!N47)</f>
        <v>500000.00000000006</v>
      </c>
      <c r="O73" s="260">
        <f ca="1">IF('Calcs.'!O47="","",'Calcs.'!O47)</f>
        <v>500000.00000000006</v>
      </c>
      <c r="P73" s="260">
        <f ca="1">IF('Calcs.'!P47="","",'Calcs.'!P47)</f>
        <v>500000.00000000006</v>
      </c>
      <c r="Q73" s="383" t="str">
        <f>IF('Calcs.'!Q47="","",'Calcs.'!Q47)</f>
        <v/>
      </c>
      <c r="R73" s="132">
        <f>IF('Calcs.'!R47="","",'Calcs.'!R47)</f>
        <v>1000</v>
      </c>
      <c r="S73" s="132">
        <f ca="1">IF('Calcs.'!S47="","",'Calcs.'!S47)</f>
        <v>-69361.111111111124</v>
      </c>
      <c r="T73" s="132">
        <f ca="1">IF('Calcs.'!T47="","",'Calcs.'!T47)</f>
        <v>13972.222222222219</v>
      </c>
      <c r="U73" s="132">
        <f ca="1">IF('Calcs.'!U47="","",'Calcs.'!U47)</f>
        <v>96305.555555555562</v>
      </c>
      <c r="V73" s="132">
        <f ca="1">IF('Calcs.'!V47="","",'Calcs.'!V47)</f>
        <v>250000.00000000003</v>
      </c>
      <c r="W73" s="132">
        <f ca="1">IF('Calcs.'!W47="","",'Calcs.'!W47)</f>
        <v>250000.00000000003</v>
      </c>
      <c r="X73" s="132">
        <f ca="1">IF('Calcs.'!X47="","",'Calcs.'!X47)</f>
        <v>250000.00000000003</v>
      </c>
      <c r="Y73" s="132">
        <f ca="1">IF('Calcs.'!Y47="","",'Calcs.'!Y47)</f>
        <v>250000.00000000003</v>
      </c>
      <c r="Z73" s="132">
        <f ca="1">IF('Calcs.'!Z47="","",'Calcs.'!Z47)</f>
        <v>250000.00000000003</v>
      </c>
      <c r="AA73" s="132">
        <f ca="1">IF('Calcs.'!AA47="","",'Calcs.'!AA47)</f>
        <v>250000.00000000003</v>
      </c>
      <c r="AB73" s="132">
        <f ca="1">IF('Calcs.'!AB47="","",'Calcs.'!AB47)</f>
        <v>250000.00000000003</v>
      </c>
      <c r="AC73" s="132">
        <f ca="1">IF('Calcs.'!AC47="","",'Calcs.'!AC47)</f>
        <v>250000.00000000003</v>
      </c>
      <c r="AD73" s="132">
        <f ca="1">IF('Calcs.'!AD47="","",'Calcs.'!AD47)</f>
        <v>250000.00000000003</v>
      </c>
      <c r="AE73" s="132">
        <f ca="1">IF('Calcs.'!AE47="","",'Calcs.'!AE47)</f>
        <v>333333.33333333337</v>
      </c>
      <c r="AF73" s="132">
        <f ca="1">IF('Calcs.'!AF47="","",'Calcs.'!AF47)</f>
        <v>416666.66666666674</v>
      </c>
      <c r="AG73" s="132">
        <f ca="1">IF('Calcs.'!AG47="","",'Calcs.'!AG47)</f>
        <v>500000.00000000012</v>
      </c>
      <c r="AH73" s="132">
        <f ca="1">IF('Calcs.'!AH47="","",'Calcs.'!AH47)</f>
        <v>500000.00000000006</v>
      </c>
      <c r="AI73" s="132">
        <f ca="1">IF('Calcs.'!AI47="","",'Calcs.'!AI47)</f>
        <v>500000.00000000006</v>
      </c>
      <c r="AJ73" s="132">
        <f ca="1">IF('Calcs.'!AJ47="","",'Calcs.'!AJ47)</f>
        <v>500000.00000000006</v>
      </c>
      <c r="AK73" s="132">
        <f ca="1">IF('Calcs.'!AK47="","",'Calcs.'!AK47)</f>
        <v>500000.00000000006</v>
      </c>
      <c r="AL73" s="132">
        <f ca="1">IF('Calcs.'!AL47="","",'Calcs.'!AL47)</f>
        <v>500000.00000000006</v>
      </c>
      <c r="AM73" s="132">
        <f ca="1">IF('Calcs.'!AM47="","",'Calcs.'!AM47)</f>
        <v>500000.00000000006</v>
      </c>
      <c r="AN73" s="132">
        <f ca="1">IF('Calcs.'!AN47="","",'Calcs.'!AN47)</f>
        <v>500000.00000000006</v>
      </c>
      <c r="AO73" s="132">
        <f ca="1">IF('Calcs.'!AO47="","",'Calcs.'!AO47)</f>
        <v>500000.00000000006</v>
      </c>
      <c r="AP73" s="132">
        <f ca="1">IF('Calcs.'!AP47="","",'Calcs.'!AP47)</f>
        <v>500000.00000000006</v>
      </c>
      <c r="AQ73" s="132">
        <f ca="1">IF('Calcs.'!AQ47="","",'Calcs.'!AQ47)</f>
        <v>500000.00000000006</v>
      </c>
      <c r="AR73" s="132">
        <f ca="1">IF('Calcs.'!AR47="","",'Calcs.'!AR47)</f>
        <v>500000.00000000006</v>
      </c>
      <c r="AS73" s="132">
        <f ca="1">IF('Calcs.'!AS47="","",'Calcs.'!AS47)</f>
        <v>500000.00000000006</v>
      </c>
      <c r="AT73" s="132">
        <f ca="1">IF('Calcs.'!AT47="","",'Calcs.'!AT47)</f>
        <v>500000.00000000006</v>
      </c>
      <c r="AU73" s="132">
        <f ca="1">IF('Calcs.'!AU47="","",'Calcs.'!AU47)</f>
        <v>500000.00000000006</v>
      </c>
      <c r="AV73" s="132">
        <f ca="1">IF('Calcs.'!AV47="","",'Calcs.'!AV47)</f>
        <v>500000.00000000006</v>
      </c>
      <c r="AW73" s="132">
        <f ca="1">IF('Calcs.'!AW47="","",'Calcs.'!AW47)</f>
        <v>500000.00000000006</v>
      </c>
      <c r="AX73" s="132">
        <f ca="1">IF('Calcs.'!AX47="","",'Calcs.'!AX47)</f>
        <v>500000.00000000006</v>
      </c>
      <c r="AY73" s="132">
        <f ca="1">IF('Calcs.'!AY47="","",'Calcs.'!AY47)</f>
        <v>500000.00000000006</v>
      </c>
      <c r="AZ73" s="132">
        <f ca="1">IF('Calcs.'!AZ47="","",'Calcs.'!AZ47)</f>
        <v>500000.00000000006</v>
      </c>
      <c r="BA73" s="132">
        <f ca="1">IF('Calcs.'!BA47="","",'Calcs.'!BA47)</f>
        <v>500000.00000000006</v>
      </c>
      <c r="BB73" s="132">
        <f ca="1">IF('Calcs.'!BB47="","",'Calcs.'!BB47)</f>
        <v>500000.00000000006</v>
      </c>
      <c r="BC73" s="132">
        <f ca="1">IF('Calcs.'!BC47="","",'Calcs.'!BC47)</f>
        <v>500000.00000000006</v>
      </c>
      <c r="BD73" s="132">
        <f ca="1">IF('Calcs.'!BD47="","",'Calcs.'!BD47)</f>
        <v>500000.00000000006</v>
      </c>
      <c r="BE73" s="132">
        <f ca="1">IF('Calcs.'!BE47="","",'Calcs.'!BE47)</f>
        <v>500000.00000000006</v>
      </c>
      <c r="BF73" s="132">
        <f ca="1">IF('Calcs.'!BF47="","",'Calcs.'!BF47)</f>
        <v>500000.00000000006</v>
      </c>
      <c r="BG73" s="132">
        <f ca="1">IF('Calcs.'!BG47="","",'Calcs.'!BG47)</f>
        <v>500000.00000000006</v>
      </c>
      <c r="BH73" s="132">
        <f ca="1">IF('Calcs.'!BH47="","",'Calcs.'!BH47)</f>
        <v>500000.00000000006</v>
      </c>
      <c r="BI73" s="132">
        <f ca="1">IF('Calcs.'!BI47="","",'Calcs.'!BI47)</f>
        <v>500000.00000000006</v>
      </c>
      <c r="BJ73" s="132">
        <f ca="1">IF('Calcs.'!BJ47="","",'Calcs.'!BJ47)</f>
        <v>500000.00000000006</v>
      </c>
      <c r="BK73" s="132">
        <f ca="1">IF('Calcs.'!BK47="","",'Calcs.'!BK47)</f>
        <v>500000.00000000006</v>
      </c>
      <c r="BL73" s="132">
        <f ca="1">IF('Calcs.'!BL47="","",'Calcs.'!BL47)</f>
        <v>500000.00000000006</v>
      </c>
      <c r="BM73" s="132">
        <f ca="1">IF('Calcs.'!BM47="","",'Calcs.'!BM47)</f>
        <v>500000.00000000006</v>
      </c>
      <c r="BN73" s="132">
        <f ca="1">IF('Calcs.'!BN47="","",'Calcs.'!BN47)</f>
        <v>500000.00000000006</v>
      </c>
      <c r="BO73" s="132">
        <f ca="1">IF('Calcs.'!BO47="","",'Calcs.'!BO47)</f>
        <v>500000.00000000006</v>
      </c>
      <c r="BP73" s="132">
        <f ca="1">IF('Calcs.'!BP47="","",'Calcs.'!BP47)</f>
        <v>500000.00000000006</v>
      </c>
      <c r="BQ73" s="132">
        <f ca="1">IF('Calcs.'!BQ47="","",'Calcs.'!BQ47)</f>
        <v>500000.00000000006</v>
      </c>
      <c r="BR73" s="132">
        <f ca="1">IF('Calcs.'!BR47="","",'Calcs.'!BR47)</f>
        <v>500000.00000000006</v>
      </c>
      <c r="BS73" s="132">
        <f ca="1">IF('Calcs.'!BS47="","",'Calcs.'!BS47)</f>
        <v>500000.00000000006</v>
      </c>
      <c r="BT73" s="132">
        <f ca="1">IF('Calcs.'!BT47="","",'Calcs.'!BT47)</f>
        <v>500000.00000000006</v>
      </c>
      <c r="BU73" s="132">
        <f ca="1">IF('Calcs.'!BU47="","",'Calcs.'!BU47)</f>
        <v>500000.00000000006</v>
      </c>
      <c r="BV73" s="132">
        <f ca="1">IF('Calcs.'!BV47="","",'Calcs.'!BV47)</f>
        <v>500000.00000000006</v>
      </c>
      <c r="BW73" s="132">
        <f ca="1">IF('Calcs.'!BW47="","",'Calcs.'!BW47)</f>
        <v>500000.00000000006</v>
      </c>
      <c r="BX73" s="132">
        <f ca="1">IF('Calcs.'!BX47="","",'Calcs.'!BX47)</f>
        <v>500000.00000000006</v>
      </c>
      <c r="BY73" s="132">
        <f ca="1">IF('Calcs.'!BY47="","",'Calcs.'!BY47)</f>
        <v>500000.00000000006</v>
      </c>
      <c r="BZ73" s="132">
        <f ca="1">IF('Calcs.'!BZ47="","",'Calcs.'!BZ47)</f>
        <v>500000.00000000006</v>
      </c>
      <c r="CA73" s="132">
        <f ca="1">IF('Calcs.'!CA47="","",'Calcs.'!CA47)</f>
        <v>500000.00000000006</v>
      </c>
      <c r="CB73" s="132">
        <f ca="1">IF('Calcs.'!CB47="","",'Calcs.'!CB47)</f>
        <v>500000.00000000006</v>
      </c>
      <c r="CC73" s="132">
        <f ca="1">IF('Calcs.'!CC47="","",'Calcs.'!CC47)</f>
        <v>500000.00000000006</v>
      </c>
      <c r="CD73" s="132">
        <f ca="1">IF('Calcs.'!CD47="","",'Calcs.'!CD47)</f>
        <v>500000.00000000006</v>
      </c>
      <c r="CE73" s="132">
        <f ca="1">IF('Calcs.'!CE47="","",'Calcs.'!CE47)</f>
        <v>500000.00000000006</v>
      </c>
      <c r="CF73" s="132">
        <f ca="1">IF('Calcs.'!CF47="","",'Calcs.'!CF47)</f>
        <v>500000.00000000006</v>
      </c>
      <c r="CG73" s="132">
        <f ca="1">IF('Calcs.'!CG47="","",'Calcs.'!CG47)</f>
        <v>500000.00000000006</v>
      </c>
      <c r="CH73" s="132">
        <f ca="1">IF('Calcs.'!CH47="","",'Calcs.'!CH47)</f>
        <v>500000.00000000006</v>
      </c>
      <c r="CI73" s="132">
        <f ca="1">IF('Calcs.'!CI47="","",'Calcs.'!CI47)</f>
        <v>500000.00000000006</v>
      </c>
      <c r="CJ73" s="132">
        <f ca="1">IF('Calcs.'!CJ47="","",'Calcs.'!CJ47)</f>
        <v>500000.00000000006</v>
      </c>
      <c r="CK73" s="132">
        <f ca="1">IF('Calcs.'!CK47="","",'Calcs.'!CK47)</f>
        <v>500000.00000000006</v>
      </c>
      <c r="CL73" s="132">
        <f ca="1">IF('Calcs.'!CL47="","",'Calcs.'!CL47)</f>
        <v>500000.00000000006</v>
      </c>
      <c r="CM73" s="132" t="e">
        <f>+SUM(#REF!,'IS BS CF'!CM103:CM103)</f>
        <v>#REF!</v>
      </c>
      <c r="CN73" s="132" t="e">
        <f>+SUM(#REF!,'IS BS CF'!CN103:CN103)</f>
        <v>#REF!</v>
      </c>
      <c r="CO73" s="132" t="e">
        <f>+SUM(#REF!,'IS BS CF'!CO103:CO103)</f>
        <v>#REF!</v>
      </c>
      <c r="CP73" s="132" t="e">
        <f>+SUM(#REF!,'IS BS CF'!CP103:CP103)</f>
        <v>#REF!</v>
      </c>
      <c r="CQ73" s="132" t="e">
        <f>+SUM(#REF!,'IS BS CF'!CQ103:CQ103)</f>
        <v>#REF!</v>
      </c>
      <c r="CR73" s="132" t="e">
        <f>+SUM(#REF!,'IS BS CF'!CR103:CR103)</f>
        <v>#REF!</v>
      </c>
      <c r="CS73" s="132" t="e">
        <f>+SUM(#REF!,'IS BS CF'!CS103:CS103)</f>
        <v>#REF!</v>
      </c>
      <c r="CT73" s="132" t="e">
        <f>+SUM(#REF!,'IS BS CF'!CT103:CT103)</f>
        <v>#REF!</v>
      </c>
      <c r="CU73" s="132" t="e">
        <f>+SUM(#REF!,'IS BS CF'!CU103:CU103)</f>
        <v>#REF!</v>
      </c>
      <c r="CV73" s="132" t="e">
        <f>+SUM(#REF!,'IS BS CF'!CV103:CV103)</f>
        <v>#REF!</v>
      </c>
      <c r="CW73" s="132" t="e">
        <f>+SUM(#REF!,'IS BS CF'!CW103:CW103)</f>
        <v>#REF!</v>
      </c>
      <c r="CX73" s="132" t="e">
        <f>+SUM(#REF!,'IS BS CF'!CX103:CX103)</f>
        <v>#REF!</v>
      </c>
      <c r="CY73" s="132" t="e">
        <f>+SUM(#REF!,'IS BS CF'!CY103:CY103)</f>
        <v>#REF!</v>
      </c>
      <c r="CZ73" s="132" t="e">
        <f>+SUM(#REF!,'IS BS CF'!CZ103:CZ103)</f>
        <v>#REF!</v>
      </c>
      <c r="DA73" s="132" t="e">
        <f>+SUM(#REF!,'IS BS CF'!DA103:DA103)</f>
        <v>#REF!</v>
      </c>
      <c r="DB73" s="132" t="e">
        <f>+SUM(#REF!,'IS BS CF'!DB103:DB103)</f>
        <v>#REF!</v>
      </c>
      <c r="DC73" s="132" t="e">
        <f>+SUM(#REF!,'IS BS CF'!DC103:DC103)</f>
        <v>#REF!</v>
      </c>
      <c r="DD73" s="132" t="e">
        <f>+SUM(#REF!,'IS BS CF'!DD103:DD103)</f>
        <v>#REF!</v>
      </c>
      <c r="DE73" s="132" t="e">
        <f>+SUM(#REF!,'IS BS CF'!DE103:DE103)</f>
        <v>#REF!</v>
      </c>
      <c r="DF73" s="132" t="e">
        <f>+SUM(#REF!,'IS BS CF'!DF103:DF103)</f>
        <v>#REF!</v>
      </c>
      <c r="DG73" s="132" t="e">
        <f>+SUM(#REF!,'IS BS CF'!DG103:DG103)</f>
        <v>#REF!</v>
      </c>
      <c r="DH73" s="132" t="e">
        <f>+SUM(#REF!,'IS BS CF'!DH103:DH103)</f>
        <v>#REF!</v>
      </c>
      <c r="DI73" s="132" t="e">
        <f>+SUM(#REF!,'IS BS CF'!DI103:DI103)</f>
        <v>#REF!</v>
      </c>
      <c r="DJ73" s="132" t="e">
        <f>+SUM(#REF!,'IS BS CF'!DJ103:DJ103)</f>
        <v>#REF!</v>
      </c>
      <c r="DK73" s="132" t="e">
        <f>+SUM(#REF!,'IS BS CF'!DK103:DK103)</f>
        <v>#REF!</v>
      </c>
      <c r="DL73" s="132" t="e">
        <f>+SUM(#REF!,'IS BS CF'!DL103:DL103)</f>
        <v>#REF!</v>
      </c>
    </row>
    <row r="74" spans="1:116" x14ac:dyDescent="0.4">
      <c r="A74" s="65"/>
      <c r="B74" s="27" t="s">
        <v>237</v>
      </c>
      <c r="C74" s="27"/>
      <c r="D74" s="27"/>
      <c r="E74" s="27"/>
      <c r="F74" s="27" t="s">
        <v>237</v>
      </c>
      <c r="G74" s="27" t="s">
        <v>624</v>
      </c>
      <c r="H74" s="27"/>
      <c r="I74" s="27"/>
      <c r="J74" s="28"/>
      <c r="K74" s="63">
        <f t="shared" ref="K74:P74" ca="1" si="97">SUMIF($5:$5,K$3,74:74)</f>
        <v>500000.00000000006</v>
      </c>
      <c r="L74" s="63">
        <f t="shared" ca="1" si="97"/>
        <v>1000000.0000000001</v>
      </c>
      <c r="M74" s="63">
        <f t="shared" ca="1" si="97"/>
        <v>1000000.0000000001</v>
      </c>
      <c r="N74" s="63">
        <f t="shared" ca="1" si="97"/>
        <v>1000000.0000000001</v>
      </c>
      <c r="O74" s="63">
        <f t="shared" ca="1" si="97"/>
        <v>1000000.0000000001</v>
      </c>
      <c r="P74" s="63">
        <f t="shared" ca="1" si="97"/>
        <v>1000000.0000000001</v>
      </c>
      <c r="Q74" s="28"/>
      <c r="R74" s="252">
        <f t="shared" ref="R74:AW74" si="98">SUMIF($C:$C,$F74,R:R)</f>
        <v>2000</v>
      </c>
      <c r="S74" s="261">
        <f t="shared" ca="1" si="98"/>
        <v>14972.222222222219</v>
      </c>
      <c r="T74" s="261">
        <f t="shared" ca="1" si="98"/>
        <v>181638.88888888891</v>
      </c>
      <c r="U74" s="261">
        <f t="shared" ca="1" si="98"/>
        <v>346305.55555555562</v>
      </c>
      <c r="V74" s="261">
        <f t="shared" ca="1" si="98"/>
        <v>500000.00000000006</v>
      </c>
      <c r="W74" s="261">
        <f t="shared" ca="1" si="98"/>
        <v>500000.00000000006</v>
      </c>
      <c r="X74" s="261">
        <f t="shared" ca="1" si="98"/>
        <v>500000.00000000006</v>
      </c>
      <c r="Y74" s="261">
        <f t="shared" ca="1" si="98"/>
        <v>500000.00000000006</v>
      </c>
      <c r="Z74" s="261">
        <f t="shared" ca="1" si="98"/>
        <v>500000.00000000006</v>
      </c>
      <c r="AA74" s="261">
        <f t="shared" ca="1" si="98"/>
        <v>500000.00000000006</v>
      </c>
      <c r="AB74" s="261">
        <f t="shared" ca="1" si="98"/>
        <v>500000.00000000006</v>
      </c>
      <c r="AC74" s="261">
        <f t="shared" ca="1" si="98"/>
        <v>500000.00000000006</v>
      </c>
      <c r="AD74" s="261">
        <f t="shared" ca="1" si="98"/>
        <v>500000.00000000006</v>
      </c>
      <c r="AE74" s="261">
        <f t="shared" ca="1" si="98"/>
        <v>666666.66666666674</v>
      </c>
      <c r="AF74" s="261">
        <f t="shared" ca="1" si="98"/>
        <v>833333.33333333349</v>
      </c>
      <c r="AG74" s="261">
        <f t="shared" ca="1" si="98"/>
        <v>1000000.0000000002</v>
      </c>
      <c r="AH74" s="261">
        <f t="shared" ca="1" si="98"/>
        <v>1000000.0000000001</v>
      </c>
      <c r="AI74" s="261">
        <f t="shared" ca="1" si="98"/>
        <v>1000000.0000000001</v>
      </c>
      <c r="AJ74" s="261">
        <f t="shared" ca="1" si="98"/>
        <v>1000000.0000000001</v>
      </c>
      <c r="AK74" s="261">
        <f t="shared" ca="1" si="98"/>
        <v>1000000.0000000001</v>
      </c>
      <c r="AL74" s="261">
        <f t="shared" ca="1" si="98"/>
        <v>1000000.0000000001</v>
      </c>
      <c r="AM74" s="261">
        <f t="shared" ca="1" si="98"/>
        <v>1000000.0000000001</v>
      </c>
      <c r="AN74" s="261">
        <f t="shared" ca="1" si="98"/>
        <v>1000000.0000000001</v>
      </c>
      <c r="AO74" s="261">
        <f t="shared" ca="1" si="98"/>
        <v>1000000.0000000001</v>
      </c>
      <c r="AP74" s="261">
        <f t="shared" ca="1" si="98"/>
        <v>1000000.0000000001</v>
      </c>
      <c r="AQ74" s="261">
        <f t="shared" ca="1" si="98"/>
        <v>1000000.0000000001</v>
      </c>
      <c r="AR74" s="261">
        <f t="shared" ca="1" si="98"/>
        <v>1000000.0000000001</v>
      </c>
      <c r="AS74" s="261">
        <f t="shared" ca="1" si="98"/>
        <v>1000000.0000000001</v>
      </c>
      <c r="AT74" s="261">
        <f t="shared" ca="1" si="98"/>
        <v>1000000.0000000001</v>
      </c>
      <c r="AU74" s="261">
        <f t="shared" ca="1" si="98"/>
        <v>1000000.0000000001</v>
      </c>
      <c r="AV74" s="261">
        <f t="shared" ca="1" si="98"/>
        <v>1000000.0000000001</v>
      </c>
      <c r="AW74" s="261">
        <f t="shared" ca="1" si="98"/>
        <v>1000000.0000000001</v>
      </c>
      <c r="AX74" s="261">
        <f t="shared" ref="AX74:CC74" ca="1" si="99">SUMIF($C:$C,$F74,AX:AX)</f>
        <v>1000000.0000000001</v>
      </c>
      <c r="AY74" s="261">
        <f t="shared" ca="1" si="99"/>
        <v>1000000.0000000001</v>
      </c>
      <c r="AZ74" s="261">
        <f t="shared" ca="1" si="99"/>
        <v>1000000.0000000001</v>
      </c>
      <c r="BA74" s="261">
        <f t="shared" ca="1" si="99"/>
        <v>1000000.0000000001</v>
      </c>
      <c r="BB74" s="261">
        <f t="shared" ca="1" si="99"/>
        <v>1000000.0000000001</v>
      </c>
      <c r="BC74" s="261">
        <f t="shared" ca="1" si="99"/>
        <v>1000000.0000000001</v>
      </c>
      <c r="BD74" s="261">
        <f t="shared" ca="1" si="99"/>
        <v>1000000.0000000001</v>
      </c>
      <c r="BE74" s="261">
        <f t="shared" ca="1" si="99"/>
        <v>1000000.0000000001</v>
      </c>
      <c r="BF74" s="261">
        <f t="shared" ca="1" si="99"/>
        <v>1000000.0000000001</v>
      </c>
      <c r="BG74" s="261">
        <f t="shared" ca="1" si="99"/>
        <v>1000000.0000000001</v>
      </c>
      <c r="BH74" s="261">
        <f t="shared" ca="1" si="99"/>
        <v>1000000.0000000001</v>
      </c>
      <c r="BI74" s="261">
        <f t="shared" ca="1" si="99"/>
        <v>1000000.0000000001</v>
      </c>
      <c r="BJ74" s="261">
        <f t="shared" ca="1" si="99"/>
        <v>1000000.0000000001</v>
      </c>
      <c r="BK74" s="261">
        <f t="shared" ca="1" si="99"/>
        <v>1000000.0000000001</v>
      </c>
      <c r="BL74" s="261">
        <f t="shared" ca="1" si="99"/>
        <v>1000000.0000000001</v>
      </c>
      <c r="BM74" s="261">
        <f t="shared" ca="1" si="99"/>
        <v>1000000.0000000001</v>
      </c>
      <c r="BN74" s="261">
        <f t="shared" ca="1" si="99"/>
        <v>1000000.0000000001</v>
      </c>
      <c r="BO74" s="261">
        <f t="shared" ca="1" si="99"/>
        <v>1000000.0000000001</v>
      </c>
      <c r="BP74" s="261">
        <f t="shared" ca="1" si="99"/>
        <v>1000000.0000000001</v>
      </c>
      <c r="BQ74" s="261">
        <f t="shared" ca="1" si="99"/>
        <v>1000000.0000000001</v>
      </c>
      <c r="BR74" s="261">
        <f t="shared" ca="1" si="99"/>
        <v>1000000.0000000001</v>
      </c>
      <c r="BS74" s="261">
        <f t="shared" ca="1" si="99"/>
        <v>1000000.0000000001</v>
      </c>
      <c r="BT74" s="261">
        <f t="shared" ca="1" si="99"/>
        <v>1000000.0000000001</v>
      </c>
      <c r="BU74" s="261">
        <f t="shared" ca="1" si="99"/>
        <v>1000000.0000000001</v>
      </c>
      <c r="BV74" s="261">
        <f t="shared" ca="1" si="99"/>
        <v>1000000.0000000001</v>
      </c>
      <c r="BW74" s="261">
        <f t="shared" ca="1" si="99"/>
        <v>1000000.0000000001</v>
      </c>
      <c r="BX74" s="261">
        <f t="shared" ca="1" si="99"/>
        <v>1000000.0000000001</v>
      </c>
      <c r="BY74" s="261">
        <f t="shared" ca="1" si="99"/>
        <v>1000000.0000000001</v>
      </c>
      <c r="BZ74" s="261">
        <f t="shared" ca="1" si="99"/>
        <v>1000000.0000000001</v>
      </c>
      <c r="CA74" s="261">
        <f t="shared" ca="1" si="99"/>
        <v>1000000.0000000001</v>
      </c>
      <c r="CB74" s="261">
        <f t="shared" ca="1" si="99"/>
        <v>1000000.0000000001</v>
      </c>
      <c r="CC74" s="261">
        <f t="shared" ca="1" si="99"/>
        <v>1000000.0000000001</v>
      </c>
      <c r="CD74" s="261">
        <f t="shared" ref="CD74:DL74" ca="1" si="100">SUMIF($C:$C,$F74,CD:CD)</f>
        <v>1000000.0000000001</v>
      </c>
      <c r="CE74" s="261">
        <f t="shared" ca="1" si="100"/>
        <v>1000000.0000000001</v>
      </c>
      <c r="CF74" s="261">
        <f t="shared" ca="1" si="100"/>
        <v>1000000.0000000001</v>
      </c>
      <c r="CG74" s="261">
        <f t="shared" ca="1" si="100"/>
        <v>1000000.0000000001</v>
      </c>
      <c r="CH74" s="261">
        <f t="shared" ca="1" si="100"/>
        <v>1000000.0000000001</v>
      </c>
      <c r="CI74" s="261">
        <f t="shared" ca="1" si="100"/>
        <v>1000000.0000000001</v>
      </c>
      <c r="CJ74" s="261">
        <f t="shared" ca="1" si="100"/>
        <v>1000000.0000000001</v>
      </c>
      <c r="CK74" s="261">
        <f t="shared" ca="1" si="100"/>
        <v>1000000.0000000001</v>
      </c>
      <c r="CL74" s="261">
        <f t="shared" ca="1" si="100"/>
        <v>1000000.0000000001</v>
      </c>
      <c r="CM74" s="261" t="e">
        <f t="shared" si="100"/>
        <v>#REF!</v>
      </c>
      <c r="CN74" s="261" t="e">
        <f t="shared" si="100"/>
        <v>#REF!</v>
      </c>
      <c r="CO74" s="261" t="e">
        <f t="shared" si="100"/>
        <v>#REF!</v>
      </c>
      <c r="CP74" s="261" t="e">
        <f t="shared" si="100"/>
        <v>#REF!</v>
      </c>
      <c r="CQ74" s="261" t="e">
        <f t="shared" si="100"/>
        <v>#REF!</v>
      </c>
      <c r="CR74" s="261" t="e">
        <f t="shared" si="100"/>
        <v>#REF!</v>
      </c>
      <c r="CS74" s="261" t="e">
        <f t="shared" si="100"/>
        <v>#REF!</v>
      </c>
      <c r="CT74" s="261" t="e">
        <f t="shared" si="100"/>
        <v>#REF!</v>
      </c>
      <c r="CU74" s="261" t="e">
        <f t="shared" si="100"/>
        <v>#REF!</v>
      </c>
      <c r="CV74" s="261" t="e">
        <f t="shared" si="100"/>
        <v>#REF!</v>
      </c>
      <c r="CW74" s="261" t="e">
        <f t="shared" si="100"/>
        <v>#REF!</v>
      </c>
      <c r="CX74" s="261" t="e">
        <f t="shared" si="100"/>
        <v>#REF!</v>
      </c>
      <c r="CY74" s="261" t="e">
        <f t="shared" si="100"/>
        <v>#REF!</v>
      </c>
      <c r="CZ74" s="261" t="e">
        <f t="shared" si="100"/>
        <v>#REF!</v>
      </c>
      <c r="DA74" s="261" t="e">
        <f t="shared" si="100"/>
        <v>#REF!</v>
      </c>
      <c r="DB74" s="261" t="e">
        <f t="shared" si="100"/>
        <v>#REF!</v>
      </c>
      <c r="DC74" s="261" t="e">
        <f t="shared" si="100"/>
        <v>#REF!</v>
      </c>
      <c r="DD74" s="261" t="e">
        <f t="shared" si="100"/>
        <v>#REF!</v>
      </c>
      <c r="DE74" s="261" t="e">
        <f t="shared" si="100"/>
        <v>#REF!</v>
      </c>
      <c r="DF74" s="261" t="e">
        <f t="shared" si="100"/>
        <v>#REF!</v>
      </c>
      <c r="DG74" s="261" t="e">
        <f t="shared" si="100"/>
        <v>#REF!</v>
      </c>
      <c r="DH74" s="261" t="e">
        <f t="shared" si="100"/>
        <v>#REF!</v>
      </c>
      <c r="DI74" s="261" t="e">
        <f t="shared" si="100"/>
        <v>#REF!</v>
      </c>
      <c r="DJ74" s="261" t="e">
        <f t="shared" si="100"/>
        <v>#REF!</v>
      </c>
      <c r="DK74" s="261" t="e">
        <f t="shared" si="100"/>
        <v>#REF!</v>
      </c>
      <c r="DL74" s="261" t="e">
        <f t="shared" si="100"/>
        <v>#REF!</v>
      </c>
    </row>
    <row r="75" spans="1:116" x14ac:dyDescent="0.4">
      <c r="A75" s="65"/>
      <c r="B75" s="27" t="s">
        <v>237</v>
      </c>
      <c r="CM75" s="53"/>
    </row>
    <row r="76" spans="1:116" x14ac:dyDescent="0.4">
      <c r="A76" s="65"/>
      <c r="B76" s="27"/>
      <c r="C76" s="27"/>
      <c r="D76" s="27"/>
      <c r="E76" s="27"/>
      <c r="F76" s="27"/>
      <c r="G76" s="27" t="s">
        <v>625</v>
      </c>
      <c r="H76" s="27"/>
      <c r="I76" s="27"/>
      <c r="J76" s="28"/>
      <c r="K76" s="28">
        <f t="shared" ref="K76:P76" ca="1" si="101">SUMIF($5:$5,K$3,76:76)</f>
        <v>500000.00000000006</v>
      </c>
      <c r="L76" s="28">
        <f t="shared" ca="1" si="101"/>
        <v>1000000.0000000001</v>
      </c>
      <c r="M76" s="28">
        <f t="shared" ca="1" si="101"/>
        <v>1000000.0000000001</v>
      </c>
      <c r="N76" s="28">
        <f t="shared" ca="1" si="101"/>
        <v>1000000.0000000001</v>
      </c>
      <c r="O76" s="28">
        <f t="shared" ca="1" si="101"/>
        <v>1000000.0000000001</v>
      </c>
      <c r="P76" s="28">
        <f t="shared" ca="1" si="101"/>
        <v>1000000.0000000001</v>
      </c>
      <c r="Q76" s="28"/>
      <c r="R76" s="28">
        <f t="shared" ref="R76:AW76" si="102">R69+R74</f>
        <v>2000</v>
      </c>
      <c r="S76" s="28">
        <f t="shared" ca="1" si="102"/>
        <v>14972.222222222219</v>
      </c>
      <c r="T76" s="28">
        <f t="shared" ca="1" si="102"/>
        <v>181638.88888888891</v>
      </c>
      <c r="U76" s="28">
        <f t="shared" ca="1" si="102"/>
        <v>346305.55555555562</v>
      </c>
      <c r="V76" s="28">
        <f t="shared" ca="1" si="102"/>
        <v>500000.00000000006</v>
      </c>
      <c r="W76" s="28">
        <f t="shared" ca="1" si="102"/>
        <v>500000.00000000006</v>
      </c>
      <c r="X76" s="28">
        <f t="shared" ca="1" si="102"/>
        <v>500000.00000000006</v>
      </c>
      <c r="Y76" s="28">
        <f t="shared" ca="1" si="102"/>
        <v>500000.00000000006</v>
      </c>
      <c r="Z76" s="28">
        <f t="shared" ca="1" si="102"/>
        <v>500000.00000000006</v>
      </c>
      <c r="AA76" s="28">
        <f t="shared" ca="1" si="102"/>
        <v>500000.00000000006</v>
      </c>
      <c r="AB76" s="28">
        <f t="shared" ca="1" si="102"/>
        <v>500000.00000000006</v>
      </c>
      <c r="AC76" s="28">
        <f t="shared" ca="1" si="102"/>
        <v>500000.00000000006</v>
      </c>
      <c r="AD76" s="28">
        <f t="shared" ca="1" si="102"/>
        <v>500000.00000000006</v>
      </c>
      <c r="AE76" s="28">
        <f t="shared" ca="1" si="102"/>
        <v>666666.66666666674</v>
      </c>
      <c r="AF76" s="28">
        <f t="shared" ca="1" si="102"/>
        <v>833333.33333333349</v>
      </c>
      <c r="AG76" s="28">
        <f t="shared" ca="1" si="102"/>
        <v>1000000.0000000002</v>
      </c>
      <c r="AH76" s="28">
        <f t="shared" ca="1" si="102"/>
        <v>1000000.0000000001</v>
      </c>
      <c r="AI76" s="28">
        <f t="shared" ca="1" si="102"/>
        <v>1000000.0000000001</v>
      </c>
      <c r="AJ76" s="28">
        <f t="shared" ca="1" si="102"/>
        <v>1000000.0000000001</v>
      </c>
      <c r="AK76" s="28">
        <f t="shared" ca="1" si="102"/>
        <v>1000000.0000000001</v>
      </c>
      <c r="AL76" s="28">
        <f t="shared" ca="1" si="102"/>
        <v>1000000.0000000001</v>
      </c>
      <c r="AM76" s="28">
        <f t="shared" ca="1" si="102"/>
        <v>1000000.0000000001</v>
      </c>
      <c r="AN76" s="28">
        <f t="shared" ca="1" si="102"/>
        <v>1000000.0000000001</v>
      </c>
      <c r="AO76" s="28">
        <f t="shared" ca="1" si="102"/>
        <v>1000000.0000000001</v>
      </c>
      <c r="AP76" s="28">
        <f t="shared" ca="1" si="102"/>
        <v>1000000.0000000001</v>
      </c>
      <c r="AQ76" s="28">
        <f t="shared" ca="1" si="102"/>
        <v>1000000.0000000001</v>
      </c>
      <c r="AR76" s="28">
        <f t="shared" ca="1" si="102"/>
        <v>1000000.0000000001</v>
      </c>
      <c r="AS76" s="28">
        <f t="shared" ca="1" si="102"/>
        <v>1000000.0000000001</v>
      </c>
      <c r="AT76" s="28">
        <f t="shared" ca="1" si="102"/>
        <v>1000000.0000000001</v>
      </c>
      <c r="AU76" s="28">
        <f t="shared" ca="1" si="102"/>
        <v>1000000.0000000001</v>
      </c>
      <c r="AV76" s="28">
        <f t="shared" ca="1" si="102"/>
        <v>1000000.0000000001</v>
      </c>
      <c r="AW76" s="28">
        <f t="shared" ca="1" si="102"/>
        <v>1000000.0000000001</v>
      </c>
      <c r="AX76" s="28">
        <f t="shared" ref="AX76:CC76" ca="1" si="103">AX69+AX74</f>
        <v>1000000.0000000001</v>
      </c>
      <c r="AY76" s="28">
        <f t="shared" ca="1" si="103"/>
        <v>1000000.0000000001</v>
      </c>
      <c r="AZ76" s="28">
        <f t="shared" ca="1" si="103"/>
        <v>1000000.0000000001</v>
      </c>
      <c r="BA76" s="28">
        <f t="shared" ca="1" si="103"/>
        <v>1000000.0000000001</v>
      </c>
      <c r="BB76" s="28">
        <f t="shared" ca="1" si="103"/>
        <v>1000000.0000000001</v>
      </c>
      <c r="BC76" s="28">
        <f t="shared" ca="1" si="103"/>
        <v>1000000.0000000001</v>
      </c>
      <c r="BD76" s="28">
        <f t="shared" ca="1" si="103"/>
        <v>1000000.0000000001</v>
      </c>
      <c r="BE76" s="28">
        <f t="shared" ca="1" si="103"/>
        <v>1000000.0000000001</v>
      </c>
      <c r="BF76" s="28">
        <f t="shared" ca="1" si="103"/>
        <v>1000000.0000000001</v>
      </c>
      <c r="BG76" s="28">
        <f t="shared" ca="1" si="103"/>
        <v>1000000.0000000001</v>
      </c>
      <c r="BH76" s="28">
        <f t="shared" ca="1" si="103"/>
        <v>1000000.0000000001</v>
      </c>
      <c r="BI76" s="28">
        <f t="shared" ca="1" si="103"/>
        <v>1000000.0000000001</v>
      </c>
      <c r="BJ76" s="28">
        <f t="shared" ca="1" si="103"/>
        <v>1000000.0000000001</v>
      </c>
      <c r="BK76" s="28">
        <f t="shared" ca="1" si="103"/>
        <v>1000000.0000000001</v>
      </c>
      <c r="BL76" s="28">
        <f t="shared" ca="1" si="103"/>
        <v>1000000.0000000001</v>
      </c>
      <c r="BM76" s="28">
        <f t="shared" ca="1" si="103"/>
        <v>1000000.0000000001</v>
      </c>
      <c r="BN76" s="28">
        <f t="shared" ca="1" si="103"/>
        <v>1000000.0000000001</v>
      </c>
      <c r="BO76" s="28">
        <f t="shared" ca="1" si="103"/>
        <v>1000000.0000000001</v>
      </c>
      <c r="BP76" s="28">
        <f t="shared" ca="1" si="103"/>
        <v>1000000.0000000001</v>
      </c>
      <c r="BQ76" s="28">
        <f t="shared" ca="1" si="103"/>
        <v>1000000.0000000001</v>
      </c>
      <c r="BR76" s="28">
        <f t="shared" ca="1" si="103"/>
        <v>1000000.0000000001</v>
      </c>
      <c r="BS76" s="28">
        <f t="shared" ca="1" si="103"/>
        <v>1000000.0000000001</v>
      </c>
      <c r="BT76" s="28">
        <f t="shared" ca="1" si="103"/>
        <v>1000000.0000000001</v>
      </c>
      <c r="BU76" s="28">
        <f t="shared" ca="1" si="103"/>
        <v>1000000.0000000001</v>
      </c>
      <c r="BV76" s="28">
        <f t="shared" ca="1" si="103"/>
        <v>1000000.0000000001</v>
      </c>
      <c r="BW76" s="28">
        <f t="shared" ca="1" si="103"/>
        <v>1000000.0000000001</v>
      </c>
      <c r="BX76" s="28">
        <f t="shared" ca="1" si="103"/>
        <v>1000000.0000000001</v>
      </c>
      <c r="BY76" s="28">
        <f t="shared" ca="1" si="103"/>
        <v>1000000.0000000001</v>
      </c>
      <c r="BZ76" s="28">
        <f t="shared" ca="1" si="103"/>
        <v>1000000.0000000001</v>
      </c>
      <c r="CA76" s="28">
        <f t="shared" ca="1" si="103"/>
        <v>1000000.0000000001</v>
      </c>
      <c r="CB76" s="28">
        <f t="shared" ca="1" si="103"/>
        <v>1000000.0000000001</v>
      </c>
      <c r="CC76" s="28">
        <f t="shared" ca="1" si="103"/>
        <v>1000000.0000000001</v>
      </c>
      <c r="CD76" s="28">
        <f t="shared" ref="CD76:DL76" ca="1" si="104">CD69+CD74</f>
        <v>1000000.0000000001</v>
      </c>
      <c r="CE76" s="28">
        <f t="shared" ca="1" si="104"/>
        <v>1000000.0000000001</v>
      </c>
      <c r="CF76" s="28">
        <f t="shared" ca="1" si="104"/>
        <v>1000000.0000000001</v>
      </c>
      <c r="CG76" s="28">
        <f t="shared" ca="1" si="104"/>
        <v>1000000.0000000001</v>
      </c>
      <c r="CH76" s="28">
        <f t="shared" ca="1" si="104"/>
        <v>1000000.0000000001</v>
      </c>
      <c r="CI76" s="28">
        <f t="shared" ca="1" si="104"/>
        <v>1000000.0000000001</v>
      </c>
      <c r="CJ76" s="28">
        <f t="shared" ca="1" si="104"/>
        <v>1000000.0000000001</v>
      </c>
      <c r="CK76" s="28">
        <f t="shared" ca="1" si="104"/>
        <v>1000000.0000000001</v>
      </c>
      <c r="CL76" s="28">
        <f t="shared" ca="1" si="104"/>
        <v>1000000.0000000001</v>
      </c>
      <c r="CM76" s="28" t="e">
        <f t="shared" si="104"/>
        <v>#REF!</v>
      </c>
      <c r="CN76" s="28" t="e">
        <f t="shared" si="104"/>
        <v>#REF!</v>
      </c>
      <c r="CO76" s="28" t="e">
        <f t="shared" si="104"/>
        <v>#REF!</v>
      </c>
      <c r="CP76" s="28" t="e">
        <f t="shared" si="104"/>
        <v>#REF!</v>
      </c>
      <c r="CQ76" s="28" t="e">
        <f t="shared" si="104"/>
        <v>#REF!</v>
      </c>
      <c r="CR76" s="28" t="e">
        <f t="shared" si="104"/>
        <v>#REF!</v>
      </c>
      <c r="CS76" s="28" t="e">
        <f t="shared" si="104"/>
        <v>#REF!</v>
      </c>
      <c r="CT76" s="28" t="e">
        <f t="shared" si="104"/>
        <v>#REF!</v>
      </c>
      <c r="CU76" s="28" t="e">
        <f t="shared" si="104"/>
        <v>#REF!</v>
      </c>
      <c r="CV76" s="28" t="e">
        <f t="shared" si="104"/>
        <v>#REF!</v>
      </c>
      <c r="CW76" s="28" t="e">
        <f t="shared" si="104"/>
        <v>#REF!</v>
      </c>
      <c r="CX76" s="28" t="e">
        <f t="shared" si="104"/>
        <v>#REF!</v>
      </c>
      <c r="CY76" s="28" t="e">
        <f t="shared" si="104"/>
        <v>#REF!</v>
      </c>
      <c r="CZ76" s="28" t="e">
        <f t="shared" si="104"/>
        <v>#REF!</v>
      </c>
      <c r="DA76" s="28" t="e">
        <f t="shared" si="104"/>
        <v>#REF!</v>
      </c>
      <c r="DB76" s="28" t="e">
        <f t="shared" si="104"/>
        <v>#REF!</v>
      </c>
      <c r="DC76" s="28" t="e">
        <f t="shared" si="104"/>
        <v>#REF!</v>
      </c>
      <c r="DD76" s="28" t="e">
        <f t="shared" si="104"/>
        <v>#REF!</v>
      </c>
      <c r="DE76" s="28" t="e">
        <f t="shared" si="104"/>
        <v>#REF!</v>
      </c>
      <c r="DF76" s="28" t="e">
        <f t="shared" si="104"/>
        <v>#REF!</v>
      </c>
      <c r="DG76" s="28" t="e">
        <f t="shared" si="104"/>
        <v>#REF!</v>
      </c>
      <c r="DH76" s="28" t="e">
        <f t="shared" si="104"/>
        <v>#REF!</v>
      </c>
      <c r="DI76" s="28" t="e">
        <f t="shared" si="104"/>
        <v>#REF!</v>
      </c>
      <c r="DJ76" s="28" t="e">
        <f t="shared" si="104"/>
        <v>#REF!</v>
      </c>
      <c r="DK76" s="28" t="e">
        <f t="shared" si="104"/>
        <v>#REF!</v>
      </c>
      <c r="DL76" s="28" t="e">
        <f t="shared" si="104"/>
        <v>#REF!</v>
      </c>
    </row>
    <row r="77" spans="1:116" x14ac:dyDescent="0.4">
      <c r="CM77" s="53"/>
    </row>
    <row r="78" spans="1:116" x14ac:dyDescent="0.4">
      <c r="B78" t="s">
        <v>231</v>
      </c>
      <c r="G78" s="12" t="s">
        <v>626</v>
      </c>
      <c r="CM78" s="53"/>
    </row>
    <row r="79" spans="1:116" x14ac:dyDescent="0.4">
      <c r="C79" t="s">
        <v>231</v>
      </c>
      <c r="F79" s="27" t="s">
        <v>231</v>
      </c>
      <c r="G79" s="322" t="s">
        <v>581</v>
      </c>
      <c r="K79" s="260">
        <f>Equity!K26</f>
        <v>170000000</v>
      </c>
      <c r="L79" s="260">
        <f>Equity!L26</f>
        <v>170000000</v>
      </c>
      <c r="M79" s="260">
        <f>Equity!M26</f>
        <v>170000000</v>
      </c>
      <c r="N79" s="260">
        <f>Equity!N26</f>
        <v>170000000</v>
      </c>
      <c r="O79" s="260">
        <f>Equity!O26</f>
        <v>170000000</v>
      </c>
      <c r="P79" s="260">
        <f>Equity!P26</f>
        <v>170000000</v>
      </c>
      <c r="Q79" s="260"/>
      <c r="R79" s="325">
        <v>0</v>
      </c>
      <c r="S79" s="260">
        <f>Equity!S26</f>
        <v>170000000</v>
      </c>
      <c r="T79" s="260">
        <f>Equity!T26</f>
        <v>170000000</v>
      </c>
      <c r="U79" s="260">
        <f>Equity!U26</f>
        <v>170000000</v>
      </c>
      <c r="V79" s="260">
        <f>Equity!V26</f>
        <v>170000000</v>
      </c>
      <c r="W79" s="260">
        <f>Equity!W26</f>
        <v>170000000</v>
      </c>
      <c r="X79" s="260">
        <f>Equity!X26</f>
        <v>170000000</v>
      </c>
      <c r="Y79" s="260">
        <f>Equity!Y26</f>
        <v>170000000</v>
      </c>
      <c r="Z79" s="260">
        <f>Equity!Z26</f>
        <v>170000000</v>
      </c>
      <c r="AA79" s="260">
        <f>Equity!AA26</f>
        <v>170000000</v>
      </c>
      <c r="AB79" s="260">
        <f>Equity!AB26</f>
        <v>170000000</v>
      </c>
      <c r="AC79" s="260">
        <f>Equity!AC26</f>
        <v>170000000</v>
      </c>
      <c r="AD79" s="260">
        <f>Equity!AD26</f>
        <v>170000000</v>
      </c>
      <c r="AE79" s="260">
        <f>Equity!AE26</f>
        <v>170000000</v>
      </c>
      <c r="AF79" s="260">
        <f>Equity!AF26</f>
        <v>170000000</v>
      </c>
      <c r="AG79" s="260">
        <f>Equity!AG26</f>
        <v>170000000</v>
      </c>
      <c r="AH79" s="260">
        <f>Equity!AH26</f>
        <v>170000000</v>
      </c>
      <c r="AI79" s="260">
        <f>Equity!AI26</f>
        <v>170000000</v>
      </c>
      <c r="AJ79" s="260">
        <f>Equity!AJ26</f>
        <v>170000000</v>
      </c>
      <c r="AK79" s="260">
        <f>Equity!AK26</f>
        <v>170000000</v>
      </c>
      <c r="AL79" s="260">
        <f>Equity!AL26</f>
        <v>170000000</v>
      </c>
      <c r="AM79" s="260">
        <f>Equity!AM26</f>
        <v>170000000</v>
      </c>
      <c r="AN79" s="260">
        <f>Equity!AN26</f>
        <v>170000000</v>
      </c>
      <c r="AO79" s="260">
        <f>Equity!AO26</f>
        <v>170000000</v>
      </c>
      <c r="AP79" s="260">
        <f>Equity!AP26</f>
        <v>170000000</v>
      </c>
      <c r="AQ79" s="260">
        <f>Equity!AQ26</f>
        <v>170000000</v>
      </c>
      <c r="AR79" s="260">
        <f>Equity!AR26</f>
        <v>170000000</v>
      </c>
      <c r="AS79" s="260">
        <f>Equity!AS26</f>
        <v>170000000</v>
      </c>
      <c r="AT79" s="260">
        <f>Equity!AT26</f>
        <v>170000000</v>
      </c>
      <c r="AU79" s="260">
        <f>Equity!AU26</f>
        <v>170000000</v>
      </c>
      <c r="AV79" s="260">
        <f>Equity!AV26</f>
        <v>170000000</v>
      </c>
      <c r="AW79" s="260">
        <f>Equity!AW26</f>
        <v>170000000</v>
      </c>
      <c r="AX79" s="260">
        <f>Equity!AX26</f>
        <v>170000000</v>
      </c>
      <c r="AY79" s="260">
        <f>Equity!AY26</f>
        <v>170000000</v>
      </c>
      <c r="AZ79" s="260">
        <f>Equity!AZ26</f>
        <v>170000000</v>
      </c>
      <c r="BA79" s="260">
        <f>Equity!BA26</f>
        <v>170000000</v>
      </c>
      <c r="BB79" s="260">
        <f>Equity!BB26</f>
        <v>170000000</v>
      </c>
      <c r="BC79" s="260">
        <f>Equity!BC26</f>
        <v>170000000</v>
      </c>
      <c r="BD79" s="260">
        <f>Equity!BD26</f>
        <v>170000000</v>
      </c>
      <c r="BE79" s="260">
        <f>Equity!BE26</f>
        <v>170000000</v>
      </c>
      <c r="BF79" s="260">
        <f>Equity!BF26</f>
        <v>170000000</v>
      </c>
      <c r="BG79" s="260">
        <f>Equity!BG26</f>
        <v>170000000</v>
      </c>
      <c r="BH79" s="260">
        <f>Equity!BH26</f>
        <v>170000000</v>
      </c>
      <c r="BI79" s="260">
        <f>Equity!BI26</f>
        <v>170000000</v>
      </c>
      <c r="BJ79" s="260">
        <f>Equity!BJ26</f>
        <v>170000000</v>
      </c>
      <c r="BK79" s="260">
        <f>Equity!BK26</f>
        <v>170000000</v>
      </c>
      <c r="BL79" s="260">
        <f>Equity!BL26</f>
        <v>170000000</v>
      </c>
      <c r="BM79" s="260">
        <f>Equity!BM26</f>
        <v>170000000</v>
      </c>
      <c r="BN79" s="260">
        <f>Equity!BN26</f>
        <v>170000000</v>
      </c>
      <c r="BO79" s="260">
        <f>Equity!BO26</f>
        <v>170000000</v>
      </c>
      <c r="BP79" s="260">
        <f>Equity!BP26</f>
        <v>170000000</v>
      </c>
      <c r="BQ79" s="260">
        <f>Equity!BQ26</f>
        <v>170000000</v>
      </c>
      <c r="BR79" s="260">
        <f>Equity!BR26</f>
        <v>170000000</v>
      </c>
      <c r="BS79" s="260">
        <f>Equity!BS26</f>
        <v>170000000</v>
      </c>
      <c r="BT79" s="260">
        <f>Equity!BT26</f>
        <v>170000000</v>
      </c>
      <c r="BU79" s="260">
        <f>Equity!BU26</f>
        <v>170000000</v>
      </c>
      <c r="BV79" s="260">
        <f>Equity!BV26</f>
        <v>170000000</v>
      </c>
      <c r="BW79" s="260">
        <f>Equity!BW26</f>
        <v>170000000</v>
      </c>
      <c r="BX79" s="260">
        <f>Equity!BX26</f>
        <v>170000000</v>
      </c>
      <c r="BY79" s="260">
        <f>Equity!BY26</f>
        <v>170000000</v>
      </c>
      <c r="BZ79" s="260">
        <f>Equity!BZ26</f>
        <v>170000000</v>
      </c>
      <c r="CA79" s="260">
        <f>Equity!CA26</f>
        <v>170000000</v>
      </c>
      <c r="CB79" s="260">
        <f>Equity!CB26</f>
        <v>170000000</v>
      </c>
      <c r="CC79" s="260">
        <f>Equity!CC26</f>
        <v>170000000</v>
      </c>
      <c r="CD79" s="260">
        <f>Equity!CD26</f>
        <v>170000000</v>
      </c>
      <c r="CE79" s="260">
        <f>Equity!CE26</f>
        <v>170000000</v>
      </c>
      <c r="CF79" s="260">
        <f>Equity!CF26</f>
        <v>170000000</v>
      </c>
      <c r="CG79" s="260">
        <f>Equity!CG26</f>
        <v>170000000</v>
      </c>
      <c r="CH79" s="260">
        <f>Equity!CH26</f>
        <v>170000000</v>
      </c>
      <c r="CI79" s="260">
        <f>Equity!CI26</f>
        <v>170000000</v>
      </c>
      <c r="CJ79" s="260">
        <f>Equity!CJ26</f>
        <v>170000000</v>
      </c>
      <c r="CK79" s="260">
        <f>Equity!CK26</f>
        <v>170000000</v>
      </c>
      <c r="CL79" s="260">
        <f>Equity!CL26</f>
        <v>170000000</v>
      </c>
      <c r="CM79" s="260">
        <f>Equity!CM26</f>
        <v>0</v>
      </c>
      <c r="CN79" s="260">
        <f>Equity!CN26</f>
        <v>0</v>
      </c>
      <c r="CO79" s="260">
        <f>Equity!CO26</f>
        <v>0</v>
      </c>
      <c r="CP79" s="260">
        <f>Equity!CP26</f>
        <v>0</v>
      </c>
      <c r="CQ79" s="260">
        <f>Equity!CQ26</f>
        <v>0</v>
      </c>
      <c r="CR79" s="260">
        <f>Equity!CR26</f>
        <v>0</v>
      </c>
      <c r="CS79" s="260">
        <f>Equity!CS26</f>
        <v>0</v>
      </c>
      <c r="CT79" s="260">
        <f>Equity!CT26</f>
        <v>0</v>
      </c>
      <c r="CU79" s="260">
        <f>Equity!CU26</f>
        <v>0</v>
      </c>
      <c r="CV79" s="260">
        <f>Equity!CV26</f>
        <v>0</v>
      </c>
      <c r="CW79" s="260">
        <f>Equity!CW26</f>
        <v>0</v>
      </c>
      <c r="CX79" s="260">
        <f>Equity!CX26</f>
        <v>0</v>
      </c>
      <c r="CY79" s="260">
        <f>Equity!CY26</f>
        <v>0</v>
      </c>
      <c r="CZ79" s="260">
        <f>Equity!CZ26</f>
        <v>0</v>
      </c>
      <c r="DA79" s="260">
        <f>Equity!DA26</f>
        <v>0</v>
      </c>
      <c r="DB79" s="260">
        <f>Equity!DB26</f>
        <v>0</v>
      </c>
      <c r="DC79" s="260">
        <f>Equity!DC26</f>
        <v>0</v>
      </c>
      <c r="DD79" s="260">
        <f>Equity!DD26</f>
        <v>0</v>
      </c>
      <c r="DE79" s="260">
        <f>Equity!DE26</f>
        <v>0</v>
      </c>
      <c r="DF79" s="260">
        <f>Equity!DF26</f>
        <v>0</v>
      </c>
      <c r="DG79" s="260">
        <f>Equity!DG26</f>
        <v>0</v>
      </c>
      <c r="DH79" s="260">
        <f>Equity!DH26</f>
        <v>0</v>
      </c>
      <c r="DI79" s="260">
        <f>Equity!DI26</f>
        <v>0</v>
      </c>
      <c r="DJ79" s="260">
        <f>Equity!DJ26</f>
        <v>0</v>
      </c>
      <c r="DK79" s="260">
        <f>Equity!DK26</f>
        <v>0</v>
      </c>
      <c r="DL79" s="260">
        <f>Equity!DL26</f>
        <v>0</v>
      </c>
    </row>
    <row r="80" spans="1:116" x14ac:dyDescent="0.4">
      <c r="C80" t="s">
        <v>231</v>
      </c>
      <c r="D80" t="s">
        <v>231</v>
      </c>
      <c r="E80" t="s">
        <v>783</v>
      </c>
      <c r="F80" s="27" t="s">
        <v>231</v>
      </c>
      <c r="G80" s="322" t="s">
        <v>627</v>
      </c>
      <c r="H80" s="270"/>
      <c r="I80" s="270"/>
      <c r="J80" s="270"/>
      <c r="K80" s="238">
        <f ca="1">SUMIF($5:$5,K$3,80:80)</f>
        <v>-432774.34768518514</v>
      </c>
      <c r="L80" s="238">
        <f ca="1">K80+L54</f>
        <v>-997140.28768518544</v>
      </c>
      <c r="M80" s="238">
        <f ca="1">L80+M54</f>
        <v>-1583598.7746851854</v>
      </c>
      <c r="N80" s="238">
        <f ca="1">M80+N54</f>
        <v>-2186691.9360351856</v>
      </c>
      <c r="O80" s="238">
        <f ca="1">N80+O54</f>
        <v>-2807251.5054526855</v>
      </c>
      <c r="P80" s="238">
        <f ca="1">O80+P54</f>
        <v>-3446150.8033410609</v>
      </c>
      <c r="Q80" s="269"/>
      <c r="R80" s="138">
        <f ca="1">R81-SUM(R79:OFFSET(R80,-1,0))</f>
        <v>-2000</v>
      </c>
      <c r="S80" s="238">
        <f t="shared" ref="S80:AX80" ca="1" si="105">R80+S54</f>
        <v>-44105.635185185187</v>
      </c>
      <c r="T80" s="238">
        <f t="shared" ca="1" si="105"/>
        <v>-76951.528240740736</v>
      </c>
      <c r="U80" s="238">
        <f t="shared" ca="1" si="105"/>
        <v>-110839.08796296296</v>
      </c>
      <c r="V80" s="238">
        <f t="shared" ca="1" si="105"/>
        <v>-145755.81435185185</v>
      </c>
      <c r="W80" s="238">
        <f t="shared" ca="1" si="105"/>
        <v>-181633.13101851853</v>
      </c>
      <c r="X80" s="238">
        <f t="shared" ca="1" si="105"/>
        <v>-217510.44768518521</v>
      </c>
      <c r="Y80" s="238">
        <f t="shared" ca="1" si="105"/>
        <v>-253387.76435185189</v>
      </c>
      <c r="Z80" s="238">
        <f t="shared" ca="1" si="105"/>
        <v>-289265.08101851854</v>
      </c>
      <c r="AA80" s="238">
        <f t="shared" ca="1" si="105"/>
        <v>-325142.39768518519</v>
      </c>
      <c r="AB80" s="238">
        <f t="shared" ca="1" si="105"/>
        <v>-361019.71435185184</v>
      </c>
      <c r="AC80" s="238">
        <f t="shared" ca="1" si="105"/>
        <v>-396897.03101851849</v>
      </c>
      <c r="AD80" s="238">
        <f t="shared" ca="1" si="105"/>
        <v>-432774.34768518514</v>
      </c>
      <c r="AE80" s="238">
        <f t="shared" ca="1" si="105"/>
        <v>-477200.67601851851</v>
      </c>
      <c r="AF80" s="238">
        <f t="shared" ca="1" si="105"/>
        <v>-522668.67101851851</v>
      </c>
      <c r="AG80" s="238">
        <f t="shared" ca="1" si="105"/>
        <v>-569178.33268518513</v>
      </c>
      <c r="AH80" s="238">
        <f t="shared" ca="1" si="105"/>
        <v>-616729.6610185185</v>
      </c>
      <c r="AI80" s="238">
        <f t="shared" ca="1" si="105"/>
        <v>-664280.98935185187</v>
      </c>
      <c r="AJ80" s="238">
        <f t="shared" ca="1" si="105"/>
        <v>-711832.31768518523</v>
      </c>
      <c r="AK80" s="238">
        <f t="shared" ca="1" si="105"/>
        <v>-759383.6460185186</v>
      </c>
      <c r="AL80" s="238">
        <f t="shared" ca="1" si="105"/>
        <v>-806934.97435185197</v>
      </c>
      <c r="AM80" s="238">
        <f t="shared" ca="1" si="105"/>
        <v>-854486.30268518534</v>
      </c>
      <c r="AN80" s="238">
        <f t="shared" ca="1" si="105"/>
        <v>-902037.6310185187</v>
      </c>
      <c r="AO80" s="238">
        <f t="shared" ca="1" si="105"/>
        <v>-949588.95935185207</v>
      </c>
      <c r="AP80" s="238">
        <f t="shared" ca="1" si="105"/>
        <v>-997140.28768518544</v>
      </c>
      <c r="AQ80" s="238">
        <f t="shared" ca="1" si="105"/>
        <v>-1046011.8282685188</v>
      </c>
      <c r="AR80" s="238">
        <f t="shared" ca="1" si="105"/>
        <v>-1094883.3688518521</v>
      </c>
      <c r="AS80" s="238">
        <f t="shared" ca="1" si="105"/>
        <v>-1143754.9094351854</v>
      </c>
      <c r="AT80" s="238">
        <f t="shared" ca="1" si="105"/>
        <v>-1192626.4500185186</v>
      </c>
      <c r="AU80" s="238">
        <f t="shared" ca="1" si="105"/>
        <v>-1241497.9906018518</v>
      </c>
      <c r="AV80" s="238">
        <f t="shared" ca="1" si="105"/>
        <v>-1290369.5311851851</v>
      </c>
      <c r="AW80" s="238">
        <f t="shared" ca="1" si="105"/>
        <v>-1339241.0717685183</v>
      </c>
      <c r="AX80" s="238">
        <f t="shared" ca="1" si="105"/>
        <v>-1388112.6123518515</v>
      </c>
      <c r="AY80" s="238">
        <f t="shared" ref="AY80:CD80" ca="1" si="106">AX80+AY54</f>
        <v>-1436984.1529351848</v>
      </c>
      <c r="AZ80" s="238">
        <f t="shared" ca="1" si="106"/>
        <v>-1485855.693518518</v>
      </c>
      <c r="BA80" s="238">
        <f t="shared" ca="1" si="106"/>
        <v>-1534727.2341018512</v>
      </c>
      <c r="BB80" s="238">
        <f t="shared" ca="1" si="106"/>
        <v>-1583598.7746851845</v>
      </c>
      <c r="BC80" s="238">
        <f t="shared" ca="1" si="106"/>
        <v>-1633856.5381310177</v>
      </c>
      <c r="BD80" s="238">
        <f t="shared" ca="1" si="106"/>
        <v>-1684114.3015768509</v>
      </c>
      <c r="BE80" s="238">
        <f t="shared" ca="1" si="106"/>
        <v>-1734372.0650226842</v>
      </c>
      <c r="BF80" s="238">
        <f t="shared" ca="1" si="106"/>
        <v>-1784629.8284685174</v>
      </c>
      <c r="BG80" s="238">
        <f t="shared" ca="1" si="106"/>
        <v>-1834887.5919143506</v>
      </c>
      <c r="BH80" s="238">
        <f t="shared" ca="1" si="106"/>
        <v>-1885145.3553601839</v>
      </c>
      <c r="BI80" s="238">
        <f t="shared" ca="1" si="106"/>
        <v>-1935403.1188060171</v>
      </c>
      <c r="BJ80" s="238">
        <f t="shared" ca="1" si="106"/>
        <v>-1985660.8822518503</v>
      </c>
      <c r="BK80" s="238">
        <f t="shared" ca="1" si="106"/>
        <v>-2035918.6456976836</v>
      </c>
      <c r="BL80" s="238">
        <f t="shared" ca="1" si="106"/>
        <v>-2086176.4091435168</v>
      </c>
      <c r="BM80" s="238">
        <f t="shared" ca="1" si="106"/>
        <v>-2136434.17258935</v>
      </c>
      <c r="BN80" s="238">
        <f t="shared" ca="1" si="106"/>
        <v>-2186691.9360351833</v>
      </c>
      <c r="BO80" s="238">
        <f t="shared" ca="1" si="106"/>
        <v>-2238405.2334866417</v>
      </c>
      <c r="BP80" s="238">
        <f t="shared" ca="1" si="106"/>
        <v>-2290118.5309381001</v>
      </c>
      <c r="BQ80" s="238">
        <f t="shared" ca="1" si="106"/>
        <v>-2341831.8283895585</v>
      </c>
      <c r="BR80" s="238">
        <f t="shared" ca="1" si="106"/>
        <v>-2393545.1258410169</v>
      </c>
      <c r="BS80" s="238">
        <f t="shared" ca="1" si="106"/>
        <v>-2445258.4232924753</v>
      </c>
      <c r="BT80" s="238">
        <f t="shared" ca="1" si="106"/>
        <v>-2496971.7207439337</v>
      </c>
      <c r="BU80" s="238">
        <f t="shared" ca="1" si="106"/>
        <v>-2548685.0181953921</v>
      </c>
      <c r="BV80" s="238">
        <f t="shared" ca="1" si="106"/>
        <v>-2600398.3156468505</v>
      </c>
      <c r="BW80" s="238">
        <f t="shared" ca="1" si="106"/>
        <v>-2652111.6130983089</v>
      </c>
      <c r="BX80" s="238">
        <f t="shared" ca="1" si="106"/>
        <v>-2703824.9105497673</v>
      </c>
      <c r="BY80" s="238">
        <f t="shared" ca="1" si="106"/>
        <v>-2755538.2080012257</v>
      </c>
      <c r="BZ80" s="238">
        <f t="shared" ca="1" si="106"/>
        <v>-2807251.5054526841</v>
      </c>
      <c r="CA80" s="238">
        <f t="shared" ca="1" si="106"/>
        <v>-2860493.1136100488</v>
      </c>
      <c r="CB80" s="238">
        <f t="shared" ca="1" si="106"/>
        <v>-2913734.7217674134</v>
      </c>
      <c r="CC80" s="238">
        <f t="shared" ca="1" si="106"/>
        <v>-2966976.3299247781</v>
      </c>
      <c r="CD80" s="238">
        <f t="shared" ca="1" si="106"/>
        <v>-3020217.9380821427</v>
      </c>
      <c r="CE80" s="238">
        <f t="shared" ref="CE80:DL80" ca="1" si="107">CD80+CE54</f>
        <v>-3073459.5462395074</v>
      </c>
      <c r="CF80" s="238">
        <f t="shared" ca="1" si="107"/>
        <v>-3126701.154396872</v>
      </c>
      <c r="CG80" s="238">
        <f t="shared" ca="1" si="107"/>
        <v>-3179942.7625542367</v>
      </c>
      <c r="CH80" s="238">
        <f t="shared" ca="1" si="107"/>
        <v>-3233184.3707116013</v>
      </c>
      <c r="CI80" s="238">
        <f t="shared" ca="1" si="107"/>
        <v>-3286425.978868966</v>
      </c>
      <c r="CJ80" s="238">
        <f t="shared" ca="1" si="107"/>
        <v>-3339667.5870263306</v>
      </c>
      <c r="CK80" s="238">
        <f t="shared" ca="1" si="107"/>
        <v>-3392909.1951836953</v>
      </c>
      <c r="CL80" s="238">
        <f t="shared" ca="1" si="107"/>
        <v>-3446150.8033410599</v>
      </c>
      <c r="CM80" s="238">
        <f t="shared" ca="1" si="107"/>
        <v>-3446150.8033410599</v>
      </c>
      <c r="CN80" s="238" t="e">
        <f t="shared" ca="1" si="107"/>
        <v>#REF!</v>
      </c>
      <c r="CO80" s="238" t="e">
        <f t="shared" ca="1" si="107"/>
        <v>#REF!</v>
      </c>
      <c r="CP80" s="238" t="e">
        <f t="shared" ca="1" si="107"/>
        <v>#REF!</v>
      </c>
      <c r="CQ80" s="238" t="e">
        <f t="shared" ca="1" si="107"/>
        <v>#REF!</v>
      </c>
      <c r="CR80" s="238" t="e">
        <f t="shared" ca="1" si="107"/>
        <v>#REF!</v>
      </c>
      <c r="CS80" s="238" t="e">
        <f t="shared" ca="1" si="107"/>
        <v>#REF!</v>
      </c>
      <c r="CT80" s="238" t="e">
        <f t="shared" ca="1" si="107"/>
        <v>#REF!</v>
      </c>
      <c r="CU80" s="238" t="e">
        <f t="shared" ca="1" si="107"/>
        <v>#REF!</v>
      </c>
      <c r="CV80" s="238" t="e">
        <f t="shared" ca="1" si="107"/>
        <v>#REF!</v>
      </c>
      <c r="CW80" s="238" t="e">
        <f t="shared" ca="1" si="107"/>
        <v>#REF!</v>
      </c>
      <c r="CX80" s="238" t="e">
        <f t="shared" ca="1" si="107"/>
        <v>#REF!</v>
      </c>
      <c r="CY80" s="238" t="e">
        <f t="shared" ca="1" si="107"/>
        <v>#REF!</v>
      </c>
      <c r="CZ80" s="238" t="e">
        <f t="shared" ca="1" si="107"/>
        <v>#REF!</v>
      </c>
      <c r="DA80" s="238" t="e">
        <f t="shared" ca="1" si="107"/>
        <v>#REF!</v>
      </c>
      <c r="DB80" s="238" t="e">
        <f t="shared" ca="1" si="107"/>
        <v>#REF!</v>
      </c>
      <c r="DC80" s="238" t="e">
        <f t="shared" ca="1" si="107"/>
        <v>#REF!</v>
      </c>
      <c r="DD80" s="238" t="e">
        <f t="shared" ca="1" si="107"/>
        <v>#REF!</v>
      </c>
      <c r="DE80" s="238" t="e">
        <f t="shared" ca="1" si="107"/>
        <v>#REF!</v>
      </c>
      <c r="DF80" s="238" t="e">
        <f t="shared" ca="1" si="107"/>
        <v>#REF!</v>
      </c>
      <c r="DG80" s="238" t="e">
        <f t="shared" ca="1" si="107"/>
        <v>#REF!</v>
      </c>
      <c r="DH80" s="238" t="e">
        <f t="shared" ca="1" si="107"/>
        <v>#REF!</v>
      </c>
      <c r="DI80" s="238" t="e">
        <f t="shared" ca="1" si="107"/>
        <v>#REF!</v>
      </c>
      <c r="DJ80" s="238" t="e">
        <f t="shared" ca="1" si="107"/>
        <v>#REF!</v>
      </c>
      <c r="DK80" s="238" t="e">
        <f t="shared" ca="1" si="107"/>
        <v>#REF!</v>
      </c>
      <c r="DL80" s="238" t="e">
        <f t="shared" ca="1" si="107"/>
        <v>#REF!</v>
      </c>
    </row>
    <row r="81" spans="1:116" x14ac:dyDescent="0.4">
      <c r="B81" t="s">
        <v>231</v>
      </c>
      <c r="C81" s="27"/>
      <c r="D81" s="27"/>
      <c r="E81" s="27"/>
      <c r="F81" s="28"/>
      <c r="G81" s="27" t="s">
        <v>628</v>
      </c>
      <c r="H81" s="28"/>
      <c r="I81" s="28"/>
      <c r="J81" s="28"/>
      <c r="K81" s="28">
        <f ca="1">SUMIF($5:$5,K$3,81:81)</f>
        <v>169567225.65231481</v>
      </c>
      <c r="L81" s="28">
        <f ca="1">SUMIF($5:$5,L$3,81:81)</f>
        <v>169002859.71231481</v>
      </c>
      <c r="M81" s="28">
        <f ca="1">SUMIF($5:$5,M$3,81:81)</f>
        <v>168416401.22531483</v>
      </c>
      <c r="N81" s="28">
        <f ca="1">SUMIF($5:$5,N$3,81:81)</f>
        <v>167813308.06396481</v>
      </c>
      <c r="O81" s="28">
        <f ca="1">SUMIF($5:$5,O$3,81:81)</f>
        <v>167192748.49454731</v>
      </c>
      <c r="P81" s="28">
        <f ca="1">SUMIF($5:$5,P$3,81:81)</f>
        <v>166553849.19665894</v>
      </c>
      <c r="Q81" s="28"/>
      <c r="R81" s="33">
        <f>R66-R76</f>
        <v>-2000</v>
      </c>
      <c r="S81" s="264">
        <f t="shared" ref="S81:AX81" ca="1" si="108">SUMIF($C:$C,$F80,S:S)</f>
        <v>169955894.36481482</v>
      </c>
      <c r="T81" s="264">
        <f t="shared" ca="1" si="108"/>
        <v>169923048.47175926</v>
      </c>
      <c r="U81" s="264">
        <f t="shared" ca="1" si="108"/>
        <v>169889160.91203704</v>
      </c>
      <c r="V81" s="264">
        <f t="shared" ca="1" si="108"/>
        <v>169854244.18564814</v>
      </c>
      <c r="W81" s="264">
        <f t="shared" ca="1" si="108"/>
        <v>169818366.86898148</v>
      </c>
      <c r="X81" s="264">
        <f t="shared" ca="1" si="108"/>
        <v>169782489.55231482</v>
      </c>
      <c r="Y81" s="264">
        <f t="shared" ca="1" si="108"/>
        <v>169746612.23564816</v>
      </c>
      <c r="Z81" s="264">
        <f t="shared" ca="1" si="108"/>
        <v>169710734.91898149</v>
      </c>
      <c r="AA81" s="264">
        <f t="shared" ca="1" si="108"/>
        <v>169674857.6023148</v>
      </c>
      <c r="AB81" s="264">
        <f t="shared" ca="1" si="108"/>
        <v>169638980.28564814</v>
      </c>
      <c r="AC81" s="264">
        <f t="shared" ca="1" si="108"/>
        <v>169603102.96898147</v>
      </c>
      <c r="AD81" s="264">
        <f t="shared" ca="1" si="108"/>
        <v>169567225.65231481</v>
      </c>
      <c r="AE81" s="264">
        <f t="shared" ca="1" si="108"/>
        <v>169522799.32398149</v>
      </c>
      <c r="AF81" s="264">
        <f t="shared" ca="1" si="108"/>
        <v>169477331.32898149</v>
      </c>
      <c r="AG81" s="264">
        <f t="shared" ca="1" si="108"/>
        <v>169430821.66731483</v>
      </c>
      <c r="AH81" s="264">
        <f t="shared" ca="1" si="108"/>
        <v>169383270.33898148</v>
      </c>
      <c r="AI81" s="264">
        <f t="shared" ca="1" si="108"/>
        <v>169335719.01064816</v>
      </c>
      <c r="AJ81" s="264">
        <f t="shared" ca="1" si="108"/>
        <v>169288167.68231481</v>
      </c>
      <c r="AK81" s="264">
        <f t="shared" ca="1" si="108"/>
        <v>169240616.35398149</v>
      </c>
      <c r="AL81" s="264">
        <f t="shared" ca="1" si="108"/>
        <v>169193065.02564815</v>
      </c>
      <c r="AM81" s="264">
        <f t="shared" ca="1" si="108"/>
        <v>169145513.69731483</v>
      </c>
      <c r="AN81" s="264">
        <f t="shared" ca="1" si="108"/>
        <v>169097962.36898148</v>
      </c>
      <c r="AO81" s="264">
        <f t="shared" ca="1" si="108"/>
        <v>169050411.04064816</v>
      </c>
      <c r="AP81" s="264">
        <f t="shared" ca="1" si="108"/>
        <v>169002859.71231481</v>
      </c>
      <c r="AQ81" s="264">
        <f t="shared" ca="1" si="108"/>
        <v>168953988.17173147</v>
      </c>
      <c r="AR81" s="264">
        <f t="shared" ca="1" si="108"/>
        <v>168905116.63114816</v>
      </c>
      <c r="AS81" s="264">
        <f t="shared" ca="1" si="108"/>
        <v>168856245.09056482</v>
      </c>
      <c r="AT81" s="264">
        <f t="shared" ca="1" si="108"/>
        <v>168807373.54998147</v>
      </c>
      <c r="AU81" s="264">
        <f t="shared" ca="1" si="108"/>
        <v>168758502.00939816</v>
      </c>
      <c r="AV81" s="264">
        <f t="shared" ca="1" si="108"/>
        <v>168709630.46881482</v>
      </c>
      <c r="AW81" s="264">
        <f t="shared" ca="1" si="108"/>
        <v>168660758.92823148</v>
      </c>
      <c r="AX81" s="264">
        <f t="shared" ca="1" si="108"/>
        <v>168611887.38764814</v>
      </c>
      <c r="AY81" s="264">
        <f t="shared" ref="AY81:CD81" ca="1" si="109">SUMIF($C:$C,$F80,AY:AY)</f>
        <v>168563015.84706482</v>
      </c>
      <c r="AZ81" s="264">
        <f t="shared" ca="1" si="109"/>
        <v>168514144.30648148</v>
      </c>
      <c r="BA81" s="264">
        <f t="shared" ca="1" si="109"/>
        <v>168465272.76589814</v>
      </c>
      <c r="BB81" s="264">
        <f t="shared" ca="1" si="109"/>
        <v>168416401.22531483</v>
      </c>
      <c r="BC81" s="264">
        <f t="shared" ca="1" si="109"/>
        <v>168366143.46186897</v>
      </c>
      <c r="BD81" s="264">
        <f t="shared" ca="1" si="109"/>
        <v>168315885.69842315</v>
      </c>
      <c r="BE81" s="264">
        <f t="shared" ca="1" si="109"/>
        <v>168265627.93497732</v>
      </c>
      <c r="BF81" s="264">
        <f t="shared" ca="1" si="109"/>
        <v>168215370.17153147</v>
      </c>
      <c r="BG81" s="264">
        <f t="shared" ca="1" si="109"/>
        <v>168165112.40808564</v>
      </c>
      <c r="BH81" s="264">
        <f t="shared" ca="1" si="109"/>
        <v>168114854.64463982</v>
      </c>
      <c r="BI81" s="264">
        <f t="shared" ca="1" si="109"/>
        <v>168064596.881194</v>
      </c>
      <c r="BJ81" s="264">
        <f t="shared" ca="1" si="109"/>
        <v>168014339.11774814</v>
      </c>
      <c r="BK81" s="264">
        <f t="shared" ca="1" si="109"/>
        <v>167964081.35430232</v>
      </c>
      <c r="BL81" s="264">
        <f t="shared" ca="1" si="109"/>
        <v>167913823.59085649</v>
      </c>
      <c r="BM81" s="264">
        <f t="shared" ca="1" si="109"/>
        <v>167863565.82741064</v>
      </c>
      <c r="BN81" s="264">
        <f t="shared" ca="1" si="109"/>
        <v>167813308.06396481</v>
      </c>
      <c r="BO81" s="264">
        <f t="shared" ca="1" si="109"/>
        <v>167761594.76651335</v>
      </c>
      <c r="BP81" s="264">
        <f t="shared" ca="1" si="109"/>
        <v>167709881.46906191</v>
      </c>
      <c r="BQ81" s="264">
        <f t="shared" ca="1" si="109"/>
        <v>167658168.17161044</v>
      </c>
      <c r="BR81" s="264">
        <f t="shared" ca="1" si="109"/>
        <v>167606454.87415898</v>
      </c>
      <c r="BS81" s="264">
        <f t="shared" ca="1" si="109"/>
        <v>167554741.57670751</v>
      </c>
      <c r="BT81" s="264">
        <f t="shared" ca="1" si="109"/>
        <v>167503028.27925608</v>
      </c>
      <c r="BU81" s="264">
        <f t="shared" ca="1" si="109"/>
        <v>167451314.98180461</v>
      </c>
      <c r="BV81" s="264">
        <f t="shared" ca="1" si="109"/>
        <v>167399601.68435314</v>
      </c>
      <c r="BW81" s="264">
        <f t="shared" ca="1" si="109"/>
        <v>167347888.38690168</v>
      </c>
      <c r="BX81" s="264">
        <f t="shared" ca="1" si="109"/>
        <v>167296175.08945024</v>
      </c>
      <c r="BY81" s="264">
        <f t="shared" ca="1" si="109"/>
        <v>167244461.79199877</v>
      </c>
      <c r="BZ81" s="264">
        <f t="shared" ca="1" si="109"/>
        <v>167192748.49454731</v>
      </c>
      <c r="CA81" s="264">
        <f t="shared" ca="1" si="109"/>
        <v>167139506.88638994</v>
      </c>
      <c r="CB81" s="264">
        <f t="shared" ca="1" si="109"/>
        <v>167086265.27823257</v>
      </c>
      <c r="CC81" s="264">
        <f t="shared" ca="1" si="109"/>
        <v>167033023.67007521</v>
      </c>
      <c r="CD81" s="264">
        <f t="shared" ca="1" si="109"/>
        <v>166979782.06191787</v>
      </c>
      <c r="CE81" s="264">
        <f t="shared" ref="CE81:DJ81" ca="1" si="110">SUMIF($C:$C,$F80,CE:CE)</f>
        <v>166926540.4537605</v>
      </c>
      <c r="CF81" s="264">
        <f t="shared" ca="1" si="110"/>
        <v>166873298.84560314</v>
      </c>
      <c r="CG81" s="264">
        <f t="shared" ca="1" si="110"/>
        <v>166820057.23744577</v>
      </c>
      <c r="CH81" s="264">
        <f t="shared" ca="1" si="110"/>
        <v>166766815.62928841</v>
      </c>
      <c r="CI81" s="264">
        <f t="shared" ca="1" si="110"/>
        <v>166713574.02113104</v>
      </c>
      <c r="CJ81" s="264">
        <f t="shared" ca="1" si="110"/>
        <v>166660332.41297367</v>
      </c>
      <c r="CK81" s="264">
        <f t="shared" ca="1" si="110"/>
        <v>166607090.80481631</v>
      </c>
      <c r="CL81" s="264">
        <f t="shared" ca="1" si="110"/>
        <v>166553849.19665894</v>
      </c>
      <c r="CM81" s="264">
        <f t="shared" ca="1" si="110"/>
        <v>-3446150.8033410599</v>
      </c>
      <c r="CN81" s="264" t="e">
        <f t="shared" ca="1" si="110"/>
        <v>#REF!</v>
      </c>
      <c r="CO81" s="264" t="e">
        <f t="shared" ca="1" si="110"/>
        <v>#REF!</v>
      </c>
      <c r="CP81" s="264" t="e">
        <f t="shared" ca="1" si="110"/>
        <v>#REF!</v>
      </c>
      <c r="CQ81" s="264" t="e">
        <f t="shared" ca="1" si="110"/>
        <v>#REF!</v>
      </c>
      <c r="CR81" s="264" t="e">
        <f t="shared" ca="1" si="110"/>
        <v>#REF!</v>
      </c>
      <c r="CS81" s="264" t="e">
        <f t="shared" ca="1" si="110"/>
        <v>#REF!</v>
      </c>
      <c r="CT81" s="264" t="e">
        <f t="shared" ca="1" si="110"/>
        <v>#REF!</v>
      </c>
      <c r="CU81" s="264" t="e">
        <f t="shared" ca="1" si="110"/>
        <v>#REF!</v>
      </c>
      <c r="CV81" s="264" t="e">
        <f t="shared" ca="1" si="110"/>
        <v>#REF!</v>
      </c>
      <c r="CW81" s="264" t="e">
        <f t="shared" ca="1" si="110"/>
        <v>#REF!</v>
      </c>
      <c r="CX81" s="264" t="e">
        <f t="shared" ca="1" si="110"/>
        <v>#REF!</v>
      </c>
      <c r="CY81" s="264" t="e">
        <f t="shared" ca="1" si="110"/>
        <v>#REF!</v>
      </c>
      <c r="CZ81" s="264" t="e">
        <f t="shared" ca="1" si="110"/>
        <v>#REF!</v>
      </c>
      <c r="DA81" s="264" t="e">
        <f t="shared" ca="1" si="110"/>
        <v>#REF!</v>
      </c>
      <c r="DB81" s="264" t="e">
        <f t="shared" ca="1" si="110"/>
        <v>#REF!</v>
      </c>
      <c r="DC81" s="264" t="e">
        <f t="shared" ca="1" si="110"/>
        <v>#REF!</v>
      </c>
      <c r="DD81" s="264" t="e">
        <f t="shared" ca="1" si="110"/>
        <v>#REF!</v>
      </c>
      <c r="DE81" s="264" t="e">
        <f t="shared" ca="1" si="110"/>
        <v>#REF!</v>
      </c>
      <c r="DF81" s="264" t="e">
        <f t="shared" ca="1" si="110"/>
        <v>#REF!</v>
      </c>
      <c r="DG81" s="264" t="e">
        <f t="shared" ca="1" si="110"/>
        <v>#REF!</v>
      </c>
      <c r="DH81" s="264" t="e">
        <f t="shared" ca="1" si="110"/>
        <v>#REF!</v>
      </c>
      <c r="DI81" s="264" t="e">
        <f t="shared" ca="1" si="110"/>
        <v>#REF!</v>
      </c>
      <c r="DJ81" s="264" t="e">
        <f t="shared" ca="1" si="110"/>
        <v>#REF!</v>
      </c>
      <c r="DK81" s="264" t="e">
        <f t="shared" ref="DK81:DL81" ca="1" si="111">SUMIF($C:$C,$F80,DK:DK)</f>
        <v>#REF!</v>
      </c>
      <c r="DL81" s="264" t="e">
        <f t="shared" ca="1" si="111"/>
        <v>#REF!</v>
      </c>
    </row>
    <row r="82" spans="1:116" x14ac:dyDescent="0.4">
      <c r="CM82" s="53"/>
    </row>
    <row r="83" spans="1:116" x14ac:dyDescent="0.4">
      <c r="B83" s="64"/>
      <c r="C83" s="64"/>
      <c r="D83" s="64"/>
      <c r="E83" s="64"/>
      <c r="F83" t="s">
        <v>780</v>
      </c>
      <c r="G83" s="34" t="s">
        <v>62</v>
      </c>
      <c r="H83" s="34"/>
      <c r="I83" s="34"/>
      <c r="J83" s="34"/>
      <c r="K83" s="34">
        <f t="shared" ref="K83:P83" ca="1" si="112">K66-K76-K81</f>
        <v>0</v>
      </c>
      <c r="L83" s="34">
        <f t="shared" ca="1" si="112"/>
        <v>0</v>
      </c>
      <c r="M83" s="34">
        <f t="shared" ca="1" si="112"/>
        <v>0</v>
      </c>
      <c r="N83" s="34">
        <f t="shared" ca="1" si="112"/>
        <v>0</v>
      </c>
      <c r="O83" s="34">
        <f t="shared" ca="1" si="112"/>
        <v>0</v>
      </c>
      <c r="P83" s="34">
        <f t="shared" ca="1" si="112"/>
        <v>0</v>
      </c>
      <c r="Q83" s="34"/>
      <c r="R83" s="15">
        <f t="shared" ref="R83:AW83" si="113">R66-R76-R81</f>
        <v>0</v>
      </c>
      <c r="S83" s="34">
        <f t="shared" ca="1" si="113"/>
        <v>0</v>
      </c>
      <c r="T83" s="34">
        <f t="shared" ca="1" si="113"/>
        <v>0</v>
      </c>
      <c r="U83" s="34">
        <f t="shared" ca="1" si="113"/>
        <v>0</v>
      </c>
      <c r="V83" s="34">
        <f t="shared" ca="1" si="113"/>
        <v>0</v>
      </c>
      <c r="W83" s="34">
        <f t="shared" ca="1" si="113"/>
        <v>0</v>
      </c>
      <c r="X83" s="34">
        <f t="shared" ca="1" si="113"/>
        <v>0</v>
      </c>
      <c r="Y83" s="34">
        <f t="shared" ca="1" si="113"/>
        <v>0</v>
      </c>
      <c r="Z83" s="34">
        <f t="shared" ca="1" si="113"/>
        <v>0</v>
      </c>
      <c r="AA83" s="34">
        <f t="shared" ca="1" si="113"/>
        <v>0</v>
      </c>
      <c r="AB83" s="34">
        <f t="shared" ca="1" si="113"/>
        <v>0</v>
      </c>
      <c r="AC83" s="34">
        <f t="shared" ca="1" si="113"/>
        <v>0</v>
      </c>
      <c r="AD83" s="34">
        <f t="shared" ca="1" si="113"/>
        <v>0</v>
      </c>
      <c r="AE83" s="34">
        <f t="shared" ca="1" si="113"/>
        <v>0</v>
      </c>
      <c r="AF83" s="34">
        <f t="shared" ca="1" si="113"/>
        <v>0</v>
      </c>
      <c r="AG83" s="34">
        <f t="shared" ca="1" si="113"/>
        <v>0</v>
      </c>
      <c r="AH83" s="34">
        <f t="shared" ca="1" si="113"/>
        <v>0</v>
      </c>
      <c r="AI83" s="34">
        <f t="shared" ca="1" si="113"/>
        <v>0</v>
      </c>
      <c r="AJ83" s="34">
        <f t="shared" ca="1" si="113"/>
        <v>0</v>
      </c>
      <c r="AK83" s="34">
        <f t="shared" ca="1" si="113"/>
        <v>0</v>
      </c>
      <c r="AL83" s="34">
        <f t="shared" ca="1" si="113"/>
        <v>0</v>
      </c>
      <c r="AM83" s="34">
        <f t="shared" ca="1" si="113"/>
        <v>0</v>
      </c>
      <c r="AN83" s="34">
        <f t="shared" ca="1" si="113"/>
        <v>0</v>
      </c>
      <c r="AO83" s="34">
        <f t="shared" ca="1" si="113"/>
        <v>0</v>
      </c>
      <c r="AP83" s="34">
        <f t="shared" ca="1" si="113"/>
        <v>0</v>
      </c>
      <c r="AQ83" s="34">
        <f t="shared" ca="1" si="113"/>
        <v>0</v>
      </c>
      <c r="AR83" s="34">
        <f t="shared" ca="1" si="113"/>
        <v>0</v>
      </c>
      <c r="AS83" s="34">
        <f t="shared" ca="1" si="113"/>
        <v>0</v>
      </c>
      <c r="AT83" s="34">
        <f t="shared" ca="1" si="113"/>
        <v>0</v>
      </c>
      <c r="AU83" s="34">
        <f t="shared" ca="1" si="113"/>
        <v>0</v>
      </c>
      <c r="AV83" s="34">
        <f t="shared" ca="1" si="113"/>
        <v>0</v>
      </c>
      <c r="AW83" s="34">
        <f t="shared" ca="1" si="113"/>
        <v>0</v>
      </c>
      <c r="AX83" s="34">
        <f t="shared" ref="AX83:CC83" ca="1" si="114">AX66-AX76-AX81</f>
        <v>0</v>
      </c>
      <c r="AY83" s="34">
        <f t="shared" ca="1" si="114"/>
        <v>0</v>
      </c>
      <c r="AZ83" s="34">
        <f t="shared" ca="1" si="114"/>
        <v>0</v>
      </c>
      <c r="BA83" s="34">
        <f t="shared" ca="1" si="114"/>
        <v>0</v>
      </c>
      <c r="BB83" s="34">
        <f t="shared" ca="1" si="114"/>
        <v>0</v>
      </c>
      <c r="BC83" s="34">
        <f t="shared" ca="1" si="114"/>
        <v>0</v>
      </c>
      <c r="BD83" s="34">
        <f t="shared" ca="1" si="114"/>
        <v>0</v>
      </c>
      <c r="BE83" s="34">
        <f t="shared" ca="1" si="114"/>
        <v>0</v>
      </c>
      <c r="BF83" s="34">
        <f t="shared" ca="1" si="114"/>
        <v>0</v>
      </c>
      <c r="BG83" s="34">
        <f t="shared" ca="1" si="114"/>
        <v>0</v>
      </c>
      <c r="BH83" s="34">
        <f t="shared" ca="1" si="114"/>
        <v>0</v>
      </c>
      <c r="BI83" s="34">
        <f t="shared" ca="1" si="114"/>
        <v>0</v>
      </c>
      <c r="BJ83" s="34">
        <f t="shared" ca="1" si="114"/>
        <v>0</v>
      </c>
      <c r="BK83" s="34">
        <f t="shared" ca="1" si="114"/>
        <v>0</v>
      </c>
      <c r="BL83" s="34">
        <f t="shared" ca="1" si="114"/>
        <v>0</v>
      </c>
      <c r="BM83" s="34">
        <f t="shared" ca="1" si="114"/>
        <v>0</v>
      </c>
      <c r="BN83" s="34">
        <f t="shared" ca="1" si="114"/>
        <v>0</v>
      </c>
      <c r="BO83" s="34">
        <f t="shared" ca="1" si="114"/>
        <v>0</v>
      </c>
      <c r="BP83" s="34">
        <f t="shared" ca="1" si="114"/>
        <v>0</v>
      </c>
      <c r="BQ83" s="34">
        <f t="shared" ca="1" si="114"/>
        <v>0</v>
      </c>
      <c r="BR83" s="34">
        <f t="shared" ca="1" si="114"/>
        <v>0</v>
      </c>
      <c r="BS83" s="34">
        <f t="shared" ca="1" si="114"/>
        <v>0</v>
      </c>
      <c r="BT83" s="34">
        <f t="shared" ca="1" si="114"/>
        <v>0</v>
      </c>
      <c r="BU83" s="34">
        <f t="shared" ca="1" si="114"/>
        <v>0</v>
      </c>
      <c r="BV83" s="34">
        <f t="shared" ca="1" si="114"/>
        <v>0</v>
      </c>
      <c r="BW83" s="34">
        <f t="shared" ca="1" si="114"/>
        <v>0</v>
      </c>
      <c r="BX83" s="34">
        <f t="shared" ca="1" si="114"/>
        <v>0</v>
      </c>
      <c r="BY83" s="34">
        <f t="shared" ca="1" si="114"/>
        <v>0</v>
      </c>
      <c r="BZ83" s="34">
        <f t="shared" ca="1" si="114"/>
        <v>0</v>
      </c>
      <c r="CA83" s="34">
        <f t="shared" ca="1" si="114"/>
        <v>0</v>
      </c>
      <c r="CB83" s="34">
        <f t="shared" ca="1" si="114"/>
        <v>0</v>
      </c>
      <c r="CC83" s="34">
        <f t="shared" ca="1" si="114"/>
        <v>0</v>
      </c>
      <c r="CD83" s="34">
        <f t="shared" ref="CD83:DL83" ca="1" si="115">CD66-CD76-CD81</f>
        <v>0</v>
      </c>
      <c r="CE83" s="34">
        <f t="shared" ca="1" si="115"/>
        <v>0</v>
      </c>
      <c r="CF83" s="34">
        <f t="shared" ca="1" si="115"/>
        <v>0</v>
      </c>
      <c r="CG83" s="34">
        <f t="shared" ca="1" si="115"/>
        <v>0</v>
      </c>
      <c r="CH83" s="34">
        <f t="shared" ca="1" si="115"/>
        <v>0</v>
      </c>
      <c r="CI83" s="34">
        <f t="shared" ca="1" si="115"/>
        <v>0</v>
      </c>
      <c r="CJ83" s="34">
        <f t="shared" ca="1" si="115"/>
        <v>0</v>
      </c>
      <c r="CK83" s="34">
        <f t="shared" ca="1" si="115"/>
        <v>0</v>
      </c>
      <c r="CL83" s="34">
        <f t="shared" ca="1" si="115"/>
        <v>0</v>
      </c>
      <c r="CM83" s="34" t="e">
        <f t="shared" ca="1" si="115"/>
        <v>#REF!</v>
      </c>
      <c r="CN83" s="34" t="e">
        <f t="shared" ca="1" si="115"/>
        <v>#REF!</v>
      </c>
      <c r="CO83" s="34" t="e">
        <f t="shared" ca="1" si="115"/>
        <v>#REF!</v>
      </c>
      <c r="CP83" s="34" t="e">
        <f t="shared" ca="1" si="115"/>
        <v>#REF!</v>
      </c>
      <c r="CQ83" s="34" t="e">
        <f t="shared" ca="1" si="115"/>
        <v>#REF!</v>
      </c>
      <c r="CR83" s="34" t="e">
        <f t="shared" ca="1" si="115"/>
        <v>#REF!</v>
      </c>
      <c r="CS83" s="34" t="e">
        <f t="shared" ca="1" si="115"/>
        <v>#REF!</v>
      </c>
      <c r="CT83" s="34" t="e">
        <f t="shared" ca="1" si="115"/>
        <v>#REF!</v>
      </c>
      <c r="CU83" s="34" t="e">
        <f t="shared" ca="1" si="115"/>
        <v>#REF!</v>
      </c>
      <c r="CV83" s="34" t="e">
        <f t="shared" ca="1" si="115"/>
        <v>#REF!</v>
      </c>
      <c r="CW83" s="34" t="e">
        <f t="shared" ca="1" si="115"/>
        <v>#REF!</v>
      </c>
      <c r="CX83" s="34" t="e">
        <f t="shared" ca="1" si="115"/>
        <v>#REF!</v>
      </c>
      <c r="CY83" s="34" t="e">
        <f t="shared" ca="1" si="115"/>
        <v>#REF!</v>
      </c>
      <c r="CZ83" s="34" t="e">
        <f t="shared" ca="1" si="115"/>
        <v>#REF!</v>
      </c>
      <c r="DA83" s="34" t="e">
        <f t="shared" ca="1" si="115"/>
        <v>#REF!</v>
      </c>
      <c r="DB83" s="34" t="e">
        <f t="shared" ca="1" si="115"/>
        <v>#REF!</v>
      </c>
      <c r="DC83" s="34" t="e">
        <f t="shared" ca="1" si="115"/>
        <v>#REF!</v>
      </c>
      <c r="DD83" s="34" t="e">
        <f t="shared" ca="1" si="115"/>
        <v>#REF!</v>
      </c>
      <c r="DE83" s="34" t="e">
        <f t="shared" ca="1" si="115"/>
        <v>#REF!</v>
      </c>
      <c r="DF83" s="34" t="e">
        <f t="shared" ca="1" si="115"/>
        <v>#REF!</v>
      </c>
      <c r="DG83" s="34" t="e">
        <f t="shared" ca="1" si="115"/>
        <v>#REF!</v>
      </c>
      <c r="DH83" s="34" t="e">
        <f t="shared" ca="1" si="115"/>
        <v>#REF!</v>
      </c>
      <c r="DI83" s="34" t="e">
        <f t="shared" ca="1" si="115"/>
        <v>#REF!</v>
      </c>
      <c r="DJ83" s="34" t="e">
        <f t="shared" ca="1" si="115"/>
        <v>#REF!</v>
      </c>
      <c r="DK83" s="34" t="e">
        <f t="shared" ca="1" si="115"/>
        <v>#REF!</v>
      </c>
      <c r="DL83" s="34" t="e">
        <f t="shared" ca="1" si="115"/>
        <v>#REF!</v>
      </c>
    </row>
    <row r="84" spans="1:116" x14ac:dyDescent="0.4">
      <c r="CM84" s="53"/>
    </row>
    <row r="85" spans="1:116" x14ac:dyDescent="0.4">
      <c r="A85" s="64" t="s">
        <v>218</v>
      </c>
      <c r="G85" s="304" t="s">
        <v>629</v>
      </c>
      <c r="H85" s="303"/>
      <c r="I85" s="303"/>
      <c r="J85" s="307"/>
      <c r="K85" s="307"/>
      <c r="L85" s="307"/>
      <c r="M85" s="307"/>
      <c r="N85" s="307"/>
      <c r="O85" s="307"/>
      <c r="P85" s="310"/>
      <c r="Q85" s="259"/>
      <c r="R85" s="309"/>
      <c r="S85" s="308"/>
      <c r="T85" s="308"/>
      <c r="U85" s="308"/>
      <c r="V85" s="308"/>
      <c r="W85" s="308"/>
      <c r="X85" s="308"/>
      <c r="Y85" s="308"/>
      <c r="Z85" s="308"/>
      <c r="AA85" s="308"/>
      <c r="AB85" s="308"/>
      <c r="AC85" s="308"/>
      <c r="AD85" s="308"/>
      <c r="AE85" s="308"/>
      <c r="AF85" s="308"/>
      <c r="AG85" s="308"/>
      <c r="AH85" s="308"/>
      <c r="AI85" s="308"/>
      <c r="AJ85" s="308"/>
      <c r="AK85" s="308"/>
      <c r="AL85" s="308"/>
      <c r="AM85" s="308"/>
      <c r="AN85" s="308"/>
      <c r="AO85" s="308"/>
      <c r="AP85" s="308"/>
      <c r="AQ85" s="308"/>
      <c r="AR85" s="308"/>
      <c r="AS85" s="308"/>
      <c r="AT85" s="308"/>
      <c r="AU85" s="308"/>
      <c r="AV85" s="308"/>
      <c r="AW85" s="308"/>
      <c r="AX85" s="308"/>
      <c r="AY85" s="308"/>
      <c r="AZ85" s="308"/>
      <c r="BA85" s="308"/>
      <c r="BB85" s="308"/>
      <c r="BC85" s="308"/>
      <c r="BD85" s="308"/>
      <c r="BE85" s="308"/>
      <c r="BF85" s="308"/>
      <c r="BG85" s="308"/>
      <c r="BH85" s="308"/>
      <c r="BI85" s="308"/>
      <c r="BJ85" s="308"/>
      <c r="BK85" s="308"/>
      <c r="BL85" s="308"/>
      <c r="BM85" s="308"/>
      <c r="BN85" s="308"/>
      <c r="BO85" s="308"/>
      <c r="BP85" s="308"/>
      <c r="BQ85" s="308"/>
      <c r="BR85" s="308"/>
      <c r="BS85" s="308"/>
      <c r="BT85" s="308"/>
      <c r="BU85" s="308"/>
      <c r="BV85" s="308"/>
      <c r="BW85" s="308"/>
      <c r="BX85" s="308"/>
      <c r="BY85" s="308"/>
      <c r="BZ85" s="308"/>
      <c r="CA85" s="308"/>
      <c r="CB85" s="308"/>
      <c r="CC85" s="308"/>
      <c r="CD85" s="308"/>
      <c r="CE85" s="308"/>
      <c r="CF85" s="308"/>
      <c r="CG85" s="308"/>
      <c r="CH85" s="308"/>
      <c r="CI85" s="308"/>
      <c r="CJ85" s="308"/>
      <c r="CK85" s="308"/>
      <c r="CL85" s="308"/>
      <c r="CM85" s="308"/>
      <c r="CN85" s="308"/>
      <c r="CO85" s="308"/>
      <c r="CP85" s="308"/>
      <c r="CQ85" s="308"/>
      <c r="CR85" s="308"/>
      <c r="CS85" s="308"/>
      <c r="CT85" s="308"/>
      <c r="CU85" s="308"/>
      <c r="CV85" s="308"/>
      <c r="CW85" s="308"/>
      <c r="CX85" s="308"/>
      <c r="CY85" s="308"/>
      <c r="CZ85" s="308"/>
      <c r="DA85" s="308"/>
      <c r="DB85" s="308"/>
      <c r="DC85" s="308"/>
      <c r="DD85" s="308"/>
      <c r="DE85" s="308"/>
      <c r="DF85" s="308"/>
      <c r="DG85" s="308"/>
      <c r="DH85" s="308"/>
      <c r="DI85" s="308"/>
      <c r="DJ85" s="308"/>
      <c r="DK85" s="308"/>
      <c r="DL85" s="311"/>
    </row>
    <row r="86" spans="1:116" x14ac:dyDescent="0.4">
      <c r="G86" s="12" t="s">
        <v>630</v>
      </c>
      <c r="CM86" s="53"/>
    </row>
    <row r="87" spans="1:116" x14ac:dyDescent="0.4">
      <c r="G87" s="322" t="s">
        <v>614</v>
      </c>
      <c r="K87" s="53">
        <f t="shared" ref="K87:P87" ca="1" si="116">SUMIF($4:$4,K$3,87:87)</f>
        <v>-430774.34768518514</v>
      </c>
      <c r="L87" s="53">
        <f t="shared" ca="1" si="116"/>
        <v>-564365.94000000029</v>
      </c>
      <c r="M87" s="53">
        <f t="shared" ca="1" si="116"/>
        <v>-586458.48700000008</v>
      </c>
      <c r="N87" s="53">
        <f t="shared" ca="1" si="116"/>
        <v>-603093.16135000007</v>
      </c>
      <c r="O87" s="53">
        <f t="shared" ca="1" si="116"/>
        <v>-620559.56941750005</v>
      </c>
      <c r="P87" s="53">
        <f t="shared" ca="1" si="116"/>
        <v>-638899.29788837512</v>
      </c>
      <c r="R87"/>
      <c r="S87" s="53">
        <f t="shared" ref="S87:AX87" si="117">S54</f>
        <v>-42105.635185185187</v>
      </c>
      <c r="T87" s="53">
        <f t="shared" ca="1" si="117"/>
        <v>-32845.893055555556</v>
      </c>
      <c r="U87" s="53">
        <f t="shared" ca="1" si="117"/>
        <v>-33887.559722222228</v>
      </c>
      <c r="V87" s="53">
        <f t="shared" ca="1" si="117"/>
        <v>-34916.726388888892</v>
      </c>
      <c r="W87" s="53">
        <f t="shared" ca="1" si="117"/>
        <v>-35877.316666666673</v>
      </c>
      <c r="X87" s="53">
        <f t="shared" ca="1" si="117"/>
        <v>-35877.316666666673</v>
      </c>
      <c r="Y87" s="53">
        <f t="shared" ca="1" si="117"/>
        <v>-35877.316666666673</v>
      </c>
      <c r="Z87" s="53">
        <f t="shared" ca="1" si="117"/>
        <v>-35877.316666666673</v>
      </c>
      <c r="AA87" s="53">
        <f t="shared" ca="1" si="117"/>
        <v>-35877.316666666673</v>
      </c>
      <c r="AB87" s="53">
        <f t="shared" ca="1" si="117"/>
        <v>-35877.316666666673</v>
      </c>
      <c r="AC87" s="53">
        <f t="shared" ca="1" si="117"/>
        <v>-35877.316666666673</v>
      </c>
      <c r="AD87" s="53">
        <f t="shared" ca="1" si="117"/>
        <v>-35877.316666666673</v>
      </c>
      <c r="AE87" s="53">
        <f t="shared" ca="1" si="117"/>
        <v>-44426.328333333338</v>
      </c>
      <c r="AF87" s="53">
        <f t="shared" ca="1" si="117"/>
        <v>-45467.99500000001</v>
      </c>
      <c r="AG87" s="53">
        <f t="shared" ca="1" si="117"/>
        <v>-46509.661666666681</v>
      </c>
      <c r="AH87" s="53">
        <f t="shared" ca="1" si="117"/>
        <v>-47551.328333333346</v>
      </c>
      <c r="AI87" s="53">
        <f t="shared" ca="1" si="117"/>
        <v>-47551.328333333346</v>
      </c>
      <c r="AJ87" s="53">
        <f t="shared" ca="1" si="117"/>
        <v>-47551.328333333346</v>
      </c>
      <c r="AK87" s="53">
        <f t="shared" ca="1" si="117"/>
        <v>-47551.328333333346</v>
      </c>
      <c r="AL87" s="53">
        <f t="shared" ca="1" si="117"/>
        <v>-47551.328333333346</v>
      </c>
      <c r="AM87" s="53">
        <f t="shared" ca="1" si="117"/>
        <v>-47551.328333333346</v>
      </c>
      <c r="AN87" s="53">
        <f t="shared" ca="1" si="117"/>
        <v>-47551.328333333346</v>
      </c>
      <c r="AO87" s="53">
        <f t="shared" ca="1" si="117"/>
        <v>-47551.328333333346</v>
      </c>
      <c r="AP87" s="53">
        <f t="shared" ca="1" si="117"/>
        <v>-47551.328333333346</v>
      </c>
      <c r="AQ87" s="53">
        <f t="shared" ca="1" si="117"/>
        <v>-48871.540583333343</v>
      </c>
      <c r="AR87" s="53">
        <f t="shared" ca="1" si="117"/>
        <v>-48871.540583333343</v>
      </c>
      <c r="AS87" s="53">
        <f t="shared" ca="1" si="117"/>
        <v>-48871.540583333343</v>
      </c>
      <c r="AT87" s="53">
        <f t="shared" ca="1" si="117"/>
        <v>-48871.540583333343</v>
      </c>
      <c r="AU87" s="53">
        <f t="shared" ca="1" si="117"/>
        <v>-48871.540583333343</v>
      </c>
      <c r="AV87" s="53">
        <f t="shared" ca="1" si="117"/>
        <v>-48871.540583333343</v>
      </c>
      <c r="AW87" s="53">
        <f t="shared" ca="1" si="117"/>
        <v>-48871.540583333343</v>
      </c>
      <c r="AX87" s="53">
        <f t="shared" ca="1" si="117"/>
        <v>-48871.540583333343</v>
      </c>
      <c r="AY87" s="53">
        <f t="shared" ref="AY87:CD87" ca="1" si="118">AY54</f>
        <v>-48871.540583333343</v>
      </c>
      <c r="AZ87" s="53">
        <f t="shared" ca="1" si="118"/>
        <v>-48871.540583333343</v>
      </c>
      <c r="BA87" s="53">
        <f t="shared" ca="1" si="118"/>
        <v>-48871.540583333343</v>
      </c>
      <c r="BB87" s="53">
        <f t="shared" ca="1" si="118"/>
        <v>-48871.540583333343</v>
      </c>
      <c r="BC87" s="53">
        <f t="shared" ca="1" si="118"/>
        <v>-50257.763445833341</v>
      </c>
      <c r="BD87" s="53">
        <f t="shared" ca="1" si="118"/>
        <v>-50257.763445833341</v>
      </c>
      <c r="BE87" s="53">
        <f t="shared" ca="1" si="118"/>
        <v>-50257.763445833341</v>
      </c>
      <c r="BF87" s="53">
        <f t="shared" ca="1" si="118"/>
        <v>-50257.763445833341</v>
      </c>
      <c r="BG87" s="53">
        <f t="shared" ca="1" si="118"/>
        <v>-50257.763445833341</v>
      </c>
      <c r="BH87" s="53">
        <f t="shared" ca="1" si="118"/>
        <v>-50257.763445833341</v>
      </c>
      <c r="BI87" s="53">
        <f t="shared" ca="1" si="118"/>
        <v>-50257.763445833341</v>
      </c>
      <c r="BJ87" s="53">
        <f t="shared" ca="1" si="118"/>
        <v>-50257.763445833341</v>
      </c>
      <c r="BK87" s="53">
        <f t="shared" ca="1" si="118"/>
        <v>-50257.763445833341</v>
      </c>
      <c r="BL87" s="53">
        <f t="shared" ca="1" si="118"/>
        <v>-50257.763445833341</v>
      </c>
      <c r="BM87" s="53">
        <f t="shared" ca="1" si="118"/>
        <v>-50257.763445833341</v>
      </c>
      <c r="BN87" s="53">
        <f t="shared" ca="1" si="118"/>
        <v>-50257.763445833341</v>
      </c>
      <c r="BO87" s="53">
        <f t="shared" ca="1" si="118"/>
        <v>-51713.29745145834</v>
      </c>
      <c r="BP87" s="53">
        <f t="shared" ca="1" si="118"/>
        <v>-51713.29745145834</v>
      </c>
      <c r="BQ87" s="53">
        <f t="shared" ca="1" si="118"/>
        <v>-51713.29745145834</v>
      </c>
      <c r="BR87" s="53">
        <f t="shared" ca="1" si="118"/>
        <v>-51713.29745145834</v>
      </c>
      <c r="BS87" s="53">
        <f t="shared" ca="1" si="118"/>
        <v>-51713.29745145834</v>
      </c>
      <c r="BT87" s="53">
        <f t="shared" ca="1" si="118"/>
        <v>-51713.29745145834</v>
      </c>
      <c r="BU87" s="53">
        <f t="shared" ca="1" si="118"/>
        <v>-51713.29745145834</v>
      </c>
      <c r="BV87" s="53">
        <f t="shared" ca="1" si="118"/>
        <v>-51713.29745145834</v>
      </c>
      <c r="BW87" s="53">
        <f t="shared" ca="1" si="118"/>
        <v>-51713.29745145834</v>
      </c>
      <c r="BX87" s="53">
        <f t="shared" ca="1" si="118"/>
        <v>-51713.29745145834</v>
      </c>
      <c r="BY87" s="53">
        <f t="shared" ca="1" si="118"/>
        <v>-51713.29745145834</v>
      </c>
      <c r="BZ87" s="53">
        <f t="shared" ca="1" si="118"/>
        <v>-51713.29745145834</v>
      </c>
      <c r="CA87" s="53">
        <f t="shared" ca="1" si="118"/>
        <v>-53241.608157364593</v>
      </c>
      <c r="CB87" s="53">
        <f t="shared" ca="1" si="118"/>
        <v>-53241.608157364593</v>
      </c>
      <c r="CC87" s="53">
        <f t="shared" ca="1" si="118"/>
        <v>-53241.608157364593</v>
      </c>
      <c r="CD87" s="53">
        <f t="shared" ca="1" si="118"/>
        <v>-53241.608157364593</v>
      </c>
      <c r="CE87" s="53">
        <f t="shared" ref="CE87:DL87" ca="1" si="119">CE54</f>
        <v>-53241.608157364593</v>
      </c>
      <c r="CF87" s="53">
        <f t="shared" ca="1" si="119"/>
        <v>-53241.608157364593</v>
      </c>
      <c r="CG87" s="53">
        <f t="shared" ca="1" si="119"/>
        <v>-53241.608157364593</v>
      </c>
      <c r="CH87" s="53">
        <f t="shared" ca="1" si="119"/>
        <v>-53241.608157364593</v>
      </c>
      <c r="CI87" s="53">
        <f t="shared" ca="1" si="119"/>
        <v>-53241.608157364593</v>
      </c>
      <c r="CJ87" s="53">
        <f t="shared" ca="1" si="119"/>
        <v>-53241.608157364593</v>
      </c>
      <c r="CK87" s="53">
        <f t="shared" ca="1" si="119"/>
        <v>-53241.608157364593</v>
      </c>
      <c r="CL87" s="53">
        <f t="shared" ca="1" si="119"/>
        <v>-53241.608157364593</v>
      </c>
      <c r="CM87" s="53">
        <f t="shared" si="119"/>
        <v>0</v>
      </c>
      <c r="CN87" s="53" t="e">
        <f t="shared" si="119"/>
        <v>#REF!</v>
      </c>
      <c r="CO87" s="53" t="e">
        <f t="shared" si="119"/>
        <v>#N/A</v>
      </c>
      <c r="CP87" s="53" t="e">
        <f t="shared" si="119"/>
        <v>#N/A</v>
      </c>
      <c r="CQ87" s="53" t="e">
        <f t="shared" si="119"/>
        <v>#N/A</v>
      </c>
      <c r="CR87" s="53" t="e">
        <f t="shared" si="119"/>
        <v>#N/A</v>
      </c>
      <c r="CS87" s="53" t="e">
        <f t="shared" si="119"/>
        <v>#N/A</v>
      </c>
      <c r="CT87" s="53" t="e">
        <f t="shared" si="119"/>
        <v>#N/A</v>
      </c>
      <c r="CU87" s="53" t="e">
        <f t="shared" si="119"/>
        <v>#N/A</v>
      </c>
      <c r="CV87" s="53" t="e">
        <f t="shared" si="119"/>
        <v>#N/A</v>
      </c>
      <c r="CW87" s="53" t="e">
        <f t="shared" si="119"/>
        <v>#N/A</v>
      </c>
      <c r="CX87" s="53" t="e">
        <f t="shared" si="119"/>
        <v>#N/A</v>
      </c>
      <c r="CY87" s="53" t="e">
        <f t="shared" si="119"/>
        <v>#N/A</v>
      </c>
      <c r="CZ87" s="53" t="e">
        <f t="shared" si="119"/>
        <v>#N/A</v>
      </c>
      <c r="DA87" s="53" t="e">
        <f t="shared" si="119"/>
        <v>#N/A</v>
      </c>
      <c r="DB87" s="53" t="e">
        <f t="shared" si="119"/>
        <v>#N/A</v>
      </c>
      <c r="DC87" s="53" t="e">
        <f t="shared" si="119"/>
        <v>#N/A</v>
      </c>
      <c r="DD87" s="53" t="e">
        <f t="shared" si="119"/>
        <v>#N/A</v>
      </c>
      <c r="DE87" s="53" t="e">
        <f t="shared" si="119"/>
        <v>#N/A</v>
      </c>
      <c r="DF87" s="53" t="e">
        <f t="shared" si="119"/>
        <v>#N/A</v>
      </c>
      <c r="DG87" s="53" t="e">
        <f t="shared" si="119"/>
        <v>#N/A</v>
      </c>
      <c r="DH87" s="53" t="e">
        <f t="shared" si="119"/>
        <v>#N/A</v>
      </c>
      <c r="DI87" s="53" t="e">
        <f t="shared" si="119"/>
        <v>#N/A</v>
      </c>
      <c r="DJ87" s="53" t="e">
        <f t="shared" si="119"/>
        <v>#N/A</v>
      </c>
      <c r="DK87" s="53" t="e">
        <f t="shared" si="119"/>
        <v>#N/A</v>
      </c>
      <c r="DL87" s="53" t="e">
        <f t="shared" si="119"/>
        <v>#N/A</v>
      </c>
    </row>
    <row r="88" spans="1:116" x14ac:dyDescent="0.4">
      <c r="B88" s="27" t="s">
        <v>234</v>
      </c>
      <c r="R88"/>
      <c r="CM88" s="53"/>
    </row>
    <row r="89" spans="1:116" x14ac:dyDescent="0.4">
      <c r="B89" s="27" t="s">
        <v>234</v>
      </c>
      <c r="G89" s="12" t="s">
        <v>631</v>
      </c>
      <c r="R89"/>
      <c r="CM89" s="53"/>
    </row>
    <row r="90" spans="1:116" x14ac:dyDescent="0.4">
      <c r="B90" s="27"/>
      <c r="C90" s="27" t="s">
        <v>234</v>
      </c>
      <c r="G90" s="129" t="s">
        <v>850</v>
      </c>
      <c r="K90" s="53">
        <f t="shared" ref="K90:P91" ca="1" si="120">SUMIF($4:$4,K$3,90:90)</f>
        <v>-129856.23749999999</v>
      </c>
      <c r="L90" s="53">
        <f t="shared" ca="1" si="120"/>
        <v>-188121.9800000001</v>
      </c>
      <c r="M90" s="53">
        <f t="shared" ca="1" si="120"/>
        <v>-195486.16233333363</v>
      </c>
      <c r="N90" s="53">
        <f t="shared" ca="1" si="120"/>
        <v>-201031.05378333299</v>
      </c>
      <c r="O90" s="53">
        <f t="shared" ca="1" si="120"/>
        <v>-206853.18980583362</v>
      </c>
      <c r="P90" s="53">
        <f t="shared" ca="1" si="120"/>
        <v>-212966.43262945779</v>
      </c>
      <c r="R90"/>
      <c r="S90" s="53">
        <f t="shared" ref="S90:AX90" si="121">+R60-S60</f>
        <v>-300</v>
      </c>
      <c r="T90" s="53">
        <f t="shared" ca="1" si="121"/>
        <v>-10948.631018518519</v>
      </c>
      <c r="U90" s="53">
        <f t="shared" ca="1" si="121"/>
        <v>-11295.853240740742</v>
      </c>
      <c r="V90" s="53">
        <f t="shared" ca="1" si="121"/>
        <v>-11638.908796296295</v>
      </c>
      <c r="W90" s="53">
        <f t="shared" ca="1" si="121"/>
        <v>-11959.105555555558</v>
      </c>
      <c r="X90" s="53">
        <f t="shared" ca="1" si="121"/>
        <v>-11959.105555555558</v>
      </c>
      <c r="Y90" s="53">
        <f t="shared" ca="1" si="121"/>
        <v>-11959.105555555565</v>
      </c>
      <c r="Z90" s="53">
        <f t="shared" ca="1" si="121"/>
        <v>-11959.10555555555</v>
      </c>
      <c r="AA90" s="53">
        <f t="shared" ca="1" si="121"/>
        <v>-11959.10555555555</v>
      </c>
      <c r="AB90" s="53">
        <f t="shared" ca="1" si="121"/>
        <v>-11959.10555555555</v>
      </c>
      <c r="AC90" s="53">
        <f t="shared" ca="1" si="121"/>
        <v>-11959.10555555555</v>
      </c>
      <c r="AD90" s="53">
        <f t="shared" ca="1" si="121"/>
        <v>-11959.10555555555</v>
      </c>
      <c r="AE90" s="53">
        <f t="shared" ca="1" si="121"/>
        <v>-14808.776111111103</v>
      </c>
      <c r="AF90" s="53">
        <f t="shared" ca="1" si="121"/>
        <v>-15155.998333333351</v>
      </c>
      <c r="AG90" s="53">
        <f t="shared" ca="1" si="121"/>
        <v>-15503.22055555557</v>
      </c>
      <c r="AH90" s="53">
        <f t="shared" ca="1" si="121"/>
        <v>-15850.442777777789</v>
      </c>
      <c r="AI90" s="53">
        <f t="shared" ca="1" si="121"/>
        <v>-15850.442777777789</v>
      </c>
      <c r="AJ90" s="53">
        <f t="shared" ca="1" si="121"/>
        <v>-15850.442777777789</v>
      </c>
      <c r="AK90" s="53">
        <f t="shared" ca="1" si="121"/>
        <v>-15850.442777777789</v>
      </c>
      <c r="AL90" s="53">
        <f t="shared" ca="1" si="121"/>
        <v>-15850.442777777789</v>
      </c>
      <c r="AM90" s="53">
        <f t="shared" ca="1" si="121"/>
        <v>-15850.44277777776</v>
      </c>
      <c r="AN90" s="53">
        <f t="shared" ca="1" si="121"/>
        <v>-15850.442777777789</v>
      </c>
      <c r="AO90" s="53">
        <f t="shared" ca="1" si="121"/>
        <v>-15850.442777777789</v>
      </c>
      <c r="AP90" s="53">
        <f t="shared" ca="1" si="121"/>
        <v>-15850.442777777789</v>
      </c>
      <c r="AQ90" s="53">
        <f t="shared" ca="1" si="121"/>
        <v>-16290.513527777803</v>
      </c>
      <c r="AR90" s="53">
        <f t="shared" ca="1" si="121"/>
        <v>-16290.513527777803</v>
      </c>
      <c r="AS90" s="53">
        <f t="shared" ca="1" si="121"/>
        <v>-16290.513527777803</v>
      </c>
      <c r="AT90" s="53">
        <f t="shared" ca="1" si="121"/>
        <v>-16290.513527777803</v>
      </c>
      <c r="AU90" s="53">
        <f t="shared" ca="1" si="121"/>
        <v>-16290.513527777803</v>
      </c>
      <c r="AV90" s="53">
        <f t="shared" ca="1" si="121"/>
        <v>-16290.513527777803</v>
      </c>
      <c r="AW90" s="53">
        <f t="shared" ca="1" si="121"/>
        <v>-16290.513527777803</v>
      </c>
      <c r="AX90" s="53">
        <f t="shared" ca="1" si="121"/>
        <v>-16290.513527777803</v>
      </c>
      <c r="AY90" s="53">
        <f t="shared" ref="AY90:CD90" ca="1" si="122">+AX60-AY60</f>
        <v>-16290.513527777803</v>
      </c>
      <c r="AZ90" s="53">
        <f t="shared" ca="1" si="122"/>
        <v>-16290.513527777803</v>
      </c>
      <c r="BA90" s="53">
        <f t="shared" ca="1" si="122"/>
        <v>-16290.513527777803</v>
      </c>
      <c r="BB90" s="53">
        <f t="shared" ca="1" si="122"/>
        <v>-16290.513527777803</v>
      </c>
      <c r="BC90" s="53">
        <f t="shared" ca="1" si="122"/>
        <v>-16752.587815277802</v>
      </c>
      <c r="BD90" s="53">
        <f t="shared" ca="1" si="122"/>
        <v>-16752.587815277744</v>
      </c>
      <c r="BE90" s="53">
        <f t="shared" ca="1" si="122"/>
        <v>-16752.587815277744</v>
      </c>
      <c r="BF90" s="53">
        <f t="shared" ca="1" si="122"/>
        <v>-16752.587815277744</v>
      </c>
      <c r="BG90" s="53">
        <f t="shared" ca="1" si="122"/>
        <v>-16752.587815277744</v>
      </c>
      <c r="BH90" s="53">
        <f t="shared" ca="1" si="122"/>
        <v>-16752.587815277744</v>
      </c>
      <c r="BI90" s="53">
        <f t="shared" ca="1" si="122"/>
        <v>-16752.587815277744</v>
      </c>
      <c r="BJ90" s="53">
        <f t="shared" ca="1" si="122"/>
        <v>-16752.587815277744</v>
      </c>
      <c r="BK90" s="53">
        <f t="shared" ca="1" si="122"/>
        <v>-16752.587815277744</v>
      </c>
      <c r="BL90" s="53">
        <f t="shared" ca="1" si="122"/>
        <v>-16752.587815277744</v>
      </c>
      <c r="BM90" s="53">
        <f t="shared" ca="1" si="122"/>
        <v>-16752.587815277744</v>
      </c>
      <c r="BN90" s="53">
        <f t="shared" ca="1" si="122"/>
        <v>-16752.587815277744</v>
      </c>
      <c r="BO90" s="53">
        <f t="shared" ca="1" si="122"/>
        <v>-17237.765817152802</v>
      </c>
      <c r="BP90" s="53">
        <f t="shared" ca="1" si="122"/>
        <v>-17237.765817152802</v>
      </c>
      <c r="BQ90" s="53">
        <f t="shared" ca="1" si="122"/>
        <v>-17237.765817152802</v>
      </c>
      <c r="BR90" s="53">
        <f t="shared" ca="1" si="122"/>
        <v>-17237.765817152802</v>
      </c>
      <c r="BS90" s="53">
        <f t="shared" ca="1" si="122"/>
        <v>-17237.765817152802</v>
      </c>
      <c r="BT90" s="53">
        <f t="shared" ca="1" si="122"/>
        <v>-17237.765817152802</v>
      </c>
      <c r="BU90" s="53">
        <f t="shared" ca="1" si="122"/>
        <v>-17237.765817152802</v>
      </c>
      <c r="BV90" s="53">
        <f t="shared" ca="1" si="122"/>
        <v>-17237.765817152802</v>
      </c>
      <c r="BW90" s="53">
        <f t="shared" ca="1" si="122"/>
        <v>-17237.765817152802</v>
      </c>
      <c r="BX90" s="53">
        <f t="shared" ca="1" si="122"/>
        <v>-17237.765817152802</v>
      </c>
      <c r="BY90" s="53">
        <f t="shared" ca="1" si="122"/>
        <v>-17237.765817152802</v>
      </c>
      <c r="BZ90" s="53">
        <f t="shared" ca="1" si="122"/>
        <v>-17237.765817152802</v>
      </c>
      <c r="CA90" s="53">
        <f t="shared" ca="1" si="122"/>
        <v>-17747.202719121589</v>
      </c>
      <c r="CB90" s="53">
        <f t="shared" ca="1" si="122"/>
        <v>-17747.202719121473</v>
      </c>
      <c r="CC90" s="53">
        <f t="shared" ca="1" si="122"/>
        <v>-17747.202719121473</v>
      </c>
      <c r="CD90" s="53">
        <f t="shared" ca="1" si="122"/>
        <v>-17747.202719121473</v>
      </c>
      <c r="CE90" s="53">
        <f t="shared" ref="CE90:DL90" ca="1" si="123">+CD60-CE60</f>
        <v>-17747.202719121473</v>
      </c>
      <c r="CF90" s="53">
        <f t="shared" ca="1" si="123"/>
        <v>-17747.202719121473</v>
      </c>
      <c r="CG90" s="53">
        <f t="shared" ca="1" si="123"/>
        <v>-17747.202719121473</v>
      </c>
      <c r="CH90" s="53">
        <f t="shared" ca="1" si="123"/>
        <v>-17747.202719121473</v>
      </c>
      <c r="CI90" s="53">
        <f t="shared" ca="1" si="123"/>
        <v>-17747.202719121473</v>
      </c>
      <c r="CJ90" s="53">
        <f t="shared" ca="1" si="123"/>
        <v>-17747.202719121473</v>
      </c>
      <c r="CK90" s="53">
        <f t="shared" ca="1" si="123"/>
        <v>-17747.202719121473</v>
      </c>
      <c r="CL90" s="53">
        <f t="shared" ca="1" si="123"/>
        <v>-17747.202719121473</v>
      </c>
      <c r="CM90" s="53">
        <f t="shared" ca="1" si="123"/>
        <v>0</v>
      </c>
      <c r="CN90" s="53" t="e">
        <f t="shared" ca="1" si="123"/>
        <v>#REF!</v>
      </c>
      <c r="CO90" s="53" t="e">
        <f t="shared" ca="1" si="123"/>
        <v>#REF!</v>
      </c>
      <c r="CP90" s="53" t="e">
        <f t="shared" ca="1" si="123"/>
        <v>#REF!</v>
      </c>
      <c r="CQ90" s="53" t="e">
        <f t="shared" ca="1" si="123"/>
        <v>#REF!</v>
      </c>
      <c r="CR90" s="53" t="e">
        <f t="shared" ca="1" si="123"/>
        <v>#REF!</v>
      </c>
      <c r="CS90" s="53" t="e">
        <f t="shared" ca="1" si="123"/>
        <v>#REF!</v>
      </c>
      <c r="CT90" s="53" t="e">
        <f t="shared" ca="1" si="123"/>
        <v>#REF!</v>
      </c>
      <c r="CU90" s="53" t="e">
        <f t="shared" ca="1" si="123"/>
        <v>#REF!</v>
      </c>
      <c r="CV90" s="53" t="e">
        <f t="shared" ca="1" si="123"/>
        <v>#REF!</v>
      </c>
      <c r="CW90" s="53" t="e">
        <f t="shared" ca="1" si="123"/>
        <v>#REF!</v>
      </c>
      <c r="CX90" s="53" t="e">
        <f t="shared" ca="1" si="123"/>
        <v>#REF!</v>
      </c>
      <c r="CY90" s="53" t="e">
        <f t="shared" ca="1" si="123"/>
        <v>#REF!</v>
      </c>
      <c r="CZ90" s="53" t="e">
        <f t="shared" ca="1" si="123"/>
        <v>#REF!</v>
      </c>
      <c r="DA90" s="53" t="e">
        <f t="shared" ca="1" si="123"/>
        <v>#REF!</v>
      </c>
      <c r="DB90" s="53" t="e">
        <f t="shared" ca="1" si="123"/>
        <v>#REF!</v>
      </c>
      <c r="DC90" s="53" t="e">
        <f t="shared" ca="1" si="123"/>
        <v>#REF!</v>
      </c>
      <c r="DD90" s="53" t="e">
        <f t="shared" ca="1" si="123"/>
        <v>#REF!</v>
      </c>
      <c r="DE90" s="53" t="e">
        <f t="shared" ca="1" si="123"/>
        <v>#REF!</v>
      </c>
      <c r="DF90" s="53" t="e">
        <f t="shared" ca="1" si="123"/>
        <v>#REF!</v>
      </c>
      <c r="DG90" s="53" t="e">
        <f t="shared" ca="1" si="123"/>
        <v>#REF!</v>
      </c>
      <c r="DH90" s="53" t="e">
        <f t="shared" ca="1" si="123"/>
        <v>#REF!</v>
      </c>
      <c r="DI90" s="53" t="e">
        <f t="shared" ca="1" si="123"/>
        <v>#REF!</v>
      </c>
      <c r="DJ90" s="53" t="e">
        <f t="shared" ca="1" si="123"/>
        <v>#REF!</v>
      </c>
      <c r="DK90" s="53" t="e">
        <f t="shared" ca="1" si="123"/>
        <v>#REF!</v>
      </c>
      <c r="DL90" s="53" t="e">
        <f t="shared" ca="1" si="123"/>
        <v>#REF!</v>
      </c>
    </row>
    <row r="91" spans="1:116" x14ac:dyDescent="0.4">
      <c r="B91" s="27" t="s">
        <v>234</v>
      </c>
      <c r="C91" s="53"/>
      <c r="D91" s="53"/>
      <c r="E91" s="53"/>
      <c r="F91" s="27" t="s">
        <v>234</v>
      </c>
      <c r="G91" s="27" t="s">
        <v>632</v>
      </c>
      <c r="H91" s="53"/>
      <c r="I91" s="53"/>
      <c r="K91" s="63">
        <f t="shared" ca="1" si="120"/>
        <v>-129856.23749999999</v>
      </c>
      <c r="L91" s="63">
        <f t="shared" ca="1" si="120"/>
        <v>-188121.9800000001</v>
      </c>
      <c r="M91" s="63">
        <f t="shared" ca="1" si="120"/>
        <v>-195486.16233333363</v>
      </c>
      <c r="N91" s="63">
        <f t="shared" ca="1" si="120"/>
        <v>-201031.05378333299</v>
      </c>
      <c r="O91" s="63">
        <f t="shared" ca="1" si="120"/>
        <v>-206853.18980583362</v>
      </c>
      <c r="P91" s="63">
        <f t="shared" ca="1" si="120"/>
        <v>-212966.43262945779</v>
      </c>
      <c r="Q91" s="28"/>
      <c r="R91"/>
      <c r="S91" s="261">
        <f t="shared" ref="S91:AX91" si="124">SUMIF($C:$C,$F91,S:S)</f>
        <v>-300</v>
      </c>
      <c r="T91" s="261">
        <f t="shared" ca="1" si="124"/>
        <v>-10948.631018518519</v>
      </c>
      <c r="U91" s="261">
        <f t="shared" ca="1" si="124"/>
        <v>-11295.853240740742</v>
      </c>
      <c r="V91" s="261">
        <f t="shared" ca="1" si="124"/>
        <v>-11638.908796296295</v>
      </c>
      <c r="W91" s="261">
        <f t="shared" ca="1" si="124"/>
        <v>-11959.105555555558</v>
      </c>
      <c r="X91" s="261">
        <f t="shared" ca="1" si="124"/>
        <v>-11959.105555555558</v>
      </c>
      <c r="Y91" s="261">
        <f t="shared" ca="1" si="124"/>
        <v>-11959.105555555565</v>
      </c>
      <c r="Z91" s="261">
        <f t="shared" ca="1" si="124"/>
        <v>-11959.10555555555</v>
      </c>
      <c r="AA91" s="261">
        <f t="shared" ca="1" si="124"/>
        <v>-11959.10555555555</v>
      </c>
      <c r="AB91" s="261">
        <f t="shared" ca="1" si="124"/>
        <v>-11959.10555555555</v>
      </c>
      <c r="AC91" s="261">
        <f t="shared" ca="1" si="124"/>
        <v>-11959.10555555555</v>
      </c>
      <c r="AD91" s="261">
        <f t="shared" ca="1" si="124"/>
        <v>-11959.10555555555</v>
      </c>
      <c r="AE91" s="261">
        <f t="shared" ca="1" si="124"/>
        <v>-14808.776111111103</v>
      </c>
      <c r="AF91" s="261">
        <f t="shared" ca="1" si="124"/>
        <v>-15155.998333333351</v>
      </c>
      <c r="AG91" s="261">
        <f t="shared" ca="1" si="124"/>
        <v>-15503.22055555557</v>
      </c>
      <c r="AH91" s="261">
        <f t="shared" ca="1" si="124"/>
        <v>-15850.442777777789</v>
      </c>
      <c r="AI91" s="261">
        <f t="shared" ca="1" si="124"/>
        <v>-15850.442777777789</v>
      </c>
      <c r="AJ91" s="261">
        <f t="shared" ca="1" si="124"/>
        <v>-15850.442777777789</v>
      </c>
      <c r="AK91" s="261">
        <f t="shared" ca="1" si="124"/>
        <v>-15850.442777777789</v>
      </c>
      <c r="AL91" s="261">
        <f t="shared" ca="1" si="124"/>
        <v>-15850.442777777789</v>
      </c>
      <c r="AM91" s="261">
        <f t="shared" ca="1" si="124"/>
        <v>-15850.44277777776</v>
      </c>
      <c r="AN91" s="261">
        <f t="shared" ca="1" si="124"/>
        <v>-15850.442777777789</v>
      </c>
      <c r="AO91" s="261">
        <f t="shared" ca="1" si="124"/>
        <v>-15850.442777777789</v>
      </c>
      <c r="AP91" s="261">
        <f t="shared" ca="1" si="124"/>
        <v>-15850.442777777789</v>
      </c>
      <c r="AQ91" s="261">
        <f t="shared" ca="1" si="124"/>
        <v>-16290.513527777803</v>
      </c>
      <c r="AR91" s="261">
        <f t="shared" ca="1" si="124"/>
        <v>-16290.513527777803</v>
      </c>
      <c r="AS91" s="261">
        <f t="shared" ca="1" si="124"/>
        <v>-16290.513527777803</v>
      </c>
      <c r="AT91" s="261">
        <f t="shared" ca="1" si="124"/>
        <v>-16290.513527777803</v>
      </c>
      <c r="AU91" s="261">
        <f t="shared" ca="1" si="124"/>
        <v>-16290.513527777803</v>
      </c>
      <c r="AV91" s="261">
        <f t="shared" ca="1" si="124"/>
        <v>-16290.513527777803</v>
      </c>
      <c r="AW91" s="261">
        <f t="shared" ca="1" si="124"/>
        <v>-16290.513527777803</v>
      </c>
      <c r="AX91" s="261">
        <f t="shared" ca="1" si="124"/>
        <v>-16290.513527777803</v>
      </c>
      <c r="AY91" s="261">
        <f t="shared" ref="AY91:CD91" ca="1" si="125">SUMIF($C:$C,$F91,AY:AY)</f>
        <v>-16290.513527777803</v>
      </c>
      <c r="AZ91" s="261">
        <f t="shared" ca="1" si="125"/>
        <v>-16290.513527777803</v>
      </c>
      <c r="BA91" s="261">
        <f t="shared" ca="1" si="125"/>
        <v>-16290.513527777803</v>
      </c>
      <c r="BB91" s="261">
        <f t="shared" ca="1" si="125"/>
        <v>-16290.513527777803</v>
      </c>
      <c r="BC91" s="261">
        <f t="shared" ca="1" si="125"/>
        <v>-16752.587815277802</v>
      </c>
      <c r="BD91" s="261">
        <f t="shared" ca="1" si="125"/>
        <v>-16752.587815277744</v>
      </c>
      <c r="BE91" s="261">
        <f t="shared" ca="1" si="125"/>
        <v>-16752.587815277744</v>
      </c>
      <c r="BF91" s="261">
        <f t="shared" ca="1" si="125"/>
        <v>-16752.587815277744</v>
      </c>
      <c r="BG91" s="261">
        <f t="shared" ca="1" si="125"/>
        <v>-16752.587815277744</v>
      </c>
      <c r="BH91" s="261">
        <f t="shared" ca="1" si="125"/>
        <v>-16752.587815277744</v>
      </c>
      <c r="BI91" s="261">
        <f t="shared" ca="1" si="125"/>
        <v>-16752.587815277744</v>
      </c>
      <c r="BJ91" s="261">
        <f t="shared" ca="1" si="125"/>
        <v>-16752.587815277744</v>
      </c>
      <c r="BK91" s="261">
        <f t="shared" ca="1" si="125"/>
        <v>-16752.587815277744</v>
      </c>
      <c r="BL91" s="261">
        <f t="shared" ca="1" si="125"/>
        <v>-16752.587815277744</v>
      </c>
      <c r="BM91" s="261">
        <f t="shared" ca="1" si="125"/>
        <v>-16752.587815277744</v>
      </c>
      <c r="BN91" s="261">
        <f t="shared" ca="1" si="125"/>
        <v>-16752.587815277744</v>
      </c>
      <c r="BO91" s="261">
        <f t="shared" ca="1" si="125"/>
        <v>-17237.765817152802</v>
      </c>
      <c r="BP91" s="261">
        <f t="shared" ca="1" si="125"/>
        <v>-17237.765817152802</v>
      </c>
      <c r="BQ91" s="261">
        <f t="shared" ca="1" si="125"/>
        <v>-17237.765817152802</v>
      </c>
      <c r="BR91" s="261">
        <f t="shared" ca="1" si="125"/>
        <v>-17237.765817152802</v>
      </c>
      <c r="BS91" s="261">
        <f t="shared" ca="1" si="125"/>
        <v>-17237.765817152802</v>
      </c>
      <c r="BT91" s="261">
        <f t="shared" ca="1" si="125"/>
        <v>-17237.765817152802</v>
      </c>
      <c r="BU91" s="261">
        <f t="shared" ca="1" si="125"/>
        <v>-17237.765817152802</v>
      </c>
      <c r="BV91" s="261">
        <f t="shared" ca="1" si="125"/>
        <v>-17237.765817152802</v>
      </c>
      <c r="BW91" s="261">
        <f t="shared" ca="1" si="125"/>
        <v>-17237.765817152802</v>
      </c>
      <c r="BX91" s="261">
        <f t="shared" ca="1" si="125"/>
        <v>-17237.765817152802</v>
      </c>
      <c r="BY91" s="261">
        <f t="shared" ca="1" si="125"/>
        <v>-17237.765817152802</v>
      </c>
      <c r="BZ91" s="261">
        <f t="shared" ca="1" si="125"/>
        <v>-17237.765817152802</v>
      </c>
      <c r="CA91" s="261">
        <f t="shared" ca="1" si="125"/>
        <v>-17747.202719121589</v>
      </c>
      <c r="CB91" s="261">
        <f t="shared" ca="1" si="125"/>
        <v>-17747.202719121473</v>
      </c>
      <c r="CC91" s="261">
        <f t="shared" ca="1" si="125"/>
        <v>-17747.202719121473</v>
      </c>
      <c r="CD91" s="261">
        <f t="shared" ca="1" si="125"/>
        <v>-17747.202719121473</v>
      </c>
      <c r="CE91" s="261">
        <f t="shared" ref="CE91:DL91" ca="1" si="126">SUMIF($C:$C,$F91,CE:CE)</f>
        <v>-17747.202719121473</v>
      </c>
      <c r="CF91" s="261">
        <f t="shared" ca="1" si="126"/>
        <v>-17747.202719121473</v>
      </c>
      <c r="CG91" s="261">
        <f t="shared" ca="1" si="126"/>
        <v>-17747.202719121473</v>
      </c>
      <c r="CH91" s="261">
        <f t="shared" ca="1" si="126"/>
        <v>-17747.202719121473</v>
      </c>
      <c r="CI91" s="261">
        <f t="shared" ca="1" si="126"/>
        <v>-17747.202719121473</v>
      </c>
      <c r="CJ91" s="261">
        <f t="shared" ca="1" si="126"/>
        <v>-17747.202719121473</v>
      </c>
      <c r="CK91" s="261">
        <f t="shared" ca="1" si="126"/>
        <v>-17747.202719121473</v>
      </c>
      <c r="CL91" s="261">
        <f t="shared" ca="1" si="126"/>
        <v>-17747.202719121473</v>
      </c>
      <c r="CM91" s="261">
        <f t="shared" ca="1" si="126"/>
        <v>0</v>
      </c>
      <c r="CN91" s="261" t="e">
        <f t="shared" ca="1" si="126"/>
        <v>#REF!</v>
      </c>
      <c r="CO91" s="261" t="e">
        <f t="shared" ca="1" si="126"/>
        <v>#REF!</v>
      </c>
      <c r="CP91" s="261" t="e">
        <f t="shared" ca="1" si="126"/>
        <v>#REF!</v>
      </c>
      <c r="CQ91" s="261" t="e">
        <f t="shared" ca="1" si="126"/>
        <v>#REF!</v>
      </c>
      <c r="CR91" s="261" t="e">
        <f t="shared" ca="1" si="126"/>
        <v>#REF!</v>
      </c>
      <c r="CS91" s="261" t="e">
        <f t="shared" ca="1" si="126"/>
        <v>#REF!</v>
      </c>
      <c r="CT91" s="261" t="e">
        <f t="shared" ca="1" si="126"/>
        <v>#REF!</v>
      </c>
      <c r="CU91" s="261" t="e">
        <f t="shared" ca="1" si="126"/>
        <v>#REF!</v>
      </c>
      <c r="CV91" s="261" t="e">
        <f t="shared" ca="1" si="126"/>
        <v>#REF!</v>
      </c>
      <c r="CW91" s="261" t="e">
        <f t="shared" ca="1" si="126"/>
        <v>#REF!</v>
      </c>
      <c r="CX91" s="261" t="e">
        <f t="shared" ca="1" si="126"/>
        <v>#REF!</v>
      </c>
      <c r="CY91" s="261" t="e">
        <f t="shared" ca="1" si="126"/>
        <v>#REF!</v>
      </c>
      <c r="CZ91" s="261" t="e">
        <f t="shared" ca="1" si="126"/>
        <v>#REF!</v>
      </c>
      <c r="DA91" s="261" t="e">
        <f t="shared" ca="1" si="126"/>
        <v>#REF!</v>
      </c>
      <c r="DB91" s="261" t="e">
        <f t="shared" ca="1" si="126"/>
        <v>#REF!</v>
      </c>
      <c r="DC91" s="261" t="e">
        <f t="shared" ca="1" si="126"/>
        <v>#REF!</v>
      </c>
      <c r="DD91" s="261" t="e">
        <f t="shared" ca="1" si="126"/>
        <v>#REF!</v>
      </c>
      <c r="DE91" s="261" t="e">
        <f t="shared" ca="1" si="126"/>
        <v>#REF!</v>
      </c>
      <c r="DF91" s="261" t="e">
        <f t="shared" ca="1" si="126"/>
        <v>#REF!</v>
      </c>
      <c r="DG91" s="261" t="e">
        <f t="shared" ca="1" si="126"/>
        <v>#REF!</v>
      </c>
      <c r="DH91" s="261" t="e">
        <f t="shared" ca="1" si="126"/>
        <v>#REF!</v>
      </c>
      <c r="DI91" s="261" t="e">
        <f t="shared" ca="1" si="126"/>
        <v>#REF!</v>
      </c>
      <c r="DJ91" s="261" t="e">
        <f t="shared" ca="1" si="126"/>
        <v>#REF!</v>
      </c>
      <c r="DK91" s="261" t="e">
        <f t="shared" ca="1" si="126"/>
        <v>#REF!</v>
      </c>
      <c r="DL91" s="261" t="e">
        <f t="shared" ca="1" si="126"/>
        <v>#REF!</v>
      </c>
    </row>
    <row r="92" spans="1:116" x14ac:dyDescent="0.4">
      <c r="B92" t="s">
        <v>577</v>
      </c>
      <c r="F92" t="s">
        <v>577</v>
      </c>
      <c r="G92" s="322" t="str">
        <f>+SUBSTITUTE(G46,":","")</f>
        <v>Depreciation and amortization</v>
      </c>
      <c r="H92" s="53"/>
      <c r="I92" s="53"/>
      <c r="K92" s="53">
        <f t="shared" ref="K92:P92" si="127">-K47</f>
        <v>0</v>
      </c>
      <c r="L92" s="53">
        <f t="shared" si="127"/>
        <v>0</v>
      </c>
      <c r="M92" s="53">
        <f t="shared" si="127"/>
        <v>0</v>
      </c>
      <c r="N92" s="53">
        <f t="shared" si="127"/>
        <v>0</v>
      </c>
      <c r="O92" s="53">
        <f t="shared" si="127"/>
        <v>0</v>
      </c>
      <c r="P92" s="53">
        <f t="shared" si="127"/>
        <v>0</v>
      </c>
      <c r="R92"/>
      <c r="S92" s="53">
        <f t="shared" ref="S92:AX92" si="128">-S47</f>
        <v>0</v>
      </c>
      <c r="T92" s="53">
        <f t="shared" si="128"/>
        <v>0</v>
      </c>
      <c r="U92" s="53">
        <f t="shared" si="128"/>
        <v>0</v>
      </c>
      <c r="V92" s="53">
        <f t="shared" si="128"/>
        <v>0</v>
      </c>
      <c r="W92" s="53">
        <f t="shared" si="128"/>
        <v>0</v>
      </c>
      <c r="X92" s="53">
        <f t="shared" si="128"/>
        <v>0</v>
      </c>
      <c r="Y92" s="53">
        <f t="shared" si="128"/>
        <v>0</v>
      </c>
      <c r="Z92" s="53">
        <f t="shared" si="128"/>
        <v>0</v>
      </c>
      <c r="AA92" s="53">
        <f t="shared" si="128"/>
        <v>0</v>
      </c>
      <c r="AB92" s="53">
        <f t="shared" si="128"/>
        <v>0</v>
      </c>
      <c r="AC92" s="53">
        <f t="shared" si="128"/>
        <v>0</v>
      </c>
      <c r="AD92" s="53">
        <f t="shared" si="128"/>
        <v>0</v>
      </c>
      <c r="AE92" s="53">
        <f t="shared" si="128"/>
        <v>0</v>
      </c>
      <c r="AF92" s="53">
        <f t="shared" si="128"/>
        <v>0</v>
      </c>
      <c r="AG92" s="53">
        <f t="shared" si="128"/>
        <v>0</v>
      </c>
      <c r="AH92" s="53">
        <f t="shared" si="128"/>
        <v>0</v>
      </c>
      <c r="AI92" s="53">
        <f t="shared" si="128"/>
        <v>0</v>
      </c>
      <c r="AJ92" s="53">
        <f t="shared" si="128"/>
        <v>0</v>
      </c>
      <c r="AK92" s="53">
        <f t="shared" si="128"/>
        <v>0</v>
      </c>
      <c r="AL92" s="53">
        <f t="shared" si="128"/>
        <v>0</v>
      </c>
      <c r="AM92" s="53">
        <f t="shared" si="128"/>
        <v>0</v>
      </c>
      <c r="AN92" s="53">
        <f t="shared" si="128"/>
        <v>0</v>
      </c>
      <c r="AO92" s="53">
        <f t="shared" si="128"/>
        <v>0</v>
      </c>
      <c r="AP92" s="53">
        <f t="shared" si="128"/>
        <v>0</v>
      </c>
      <c r="AQ92" s="53">
        <f t="shared" si="128"/>
        <v>0</v>
      </c>
      <c r="AR92" s="53">
        <f t="shared" si="128"/>
        <v>0</v>
      </c>
      <c r="AS92" s="53">
        <f t="shared" si="128"/>
        <v>0</v>
      </c>
      <c r="AT92" s="53">
        <f t="shared" si="128"/>
        <v>0</v>
      </c>
      <c r="AU92" s="53">
        <f t="shared" si="128"/>
        <v>0</v>
      </c>
      <c r="AV92" s="53">
        <f t="shared" si="128"/>
        <v>0</v>
      </c>
      <c r="AW92" s="53">
        <f t="shared" si="128"/>
        <v>0</v>
      </c>
      <c r="AX92" s="53">
        <f t="shared" si="128"/>
        <v>0</v>
      </c>
      <c r="AY92" s="53">
        <f t="shared" ref="AY92:CD92" si="129">-AY47</f>
        <v>0</v>
      </c>
      <c r="AZ92" s="53">
        <f t="shared" si="129"/>
        <v>0</v>
      </c>
      <c r="BA92" s="53">
        <f t="shared" si="129"/>
        <v>0</v>
      </c>
      <c r="BB92" s="53">
        <f t="shared" si="129"/>
        <v>0</v>
      </c>
      <c r="BC92" s="53">
        <f t="shared" si="129"/>
        <v>0</v>
      </c>
      <c r="BD92" s="53">
        <f t="shared" si="129"/>
        <v>0</v>
      </c>
      <c r="BE92" s="53">
        <f t="shared" si="129"/>
        <v>0</v>
      </c>
      <c r="BF92" s="53">
        <f t="shared" si="129"/>
        <v>0</v>
      </c>
      <c r="BG92" s="53">
        <f t="shared" si="129"/>
        <v>0</v>
      </c>
      <c r="BH92" s="53">
        <f t="shared" si="129"/>
        <v>0</v>
      </c>
      <c r="BI92" s="53">
        <f t="shared" si="129"/>
        <v>0</v>
      </c>
      <c r="BJ92" s="53">
        <f t="shared" si="129"/>
        <v>0</v>
      </c>
      <c r="BK92" s="53">
        <f t="shared" si="129"/>
        <v>0</v>
      </c>
      <c r="BL92" s="53">
        <f t="shared" si="129"/>
        <v>0</v>
      </c>
      <c r="BM92" s="53">
        <f t="shared" si="129"/>
        <v>0</v>
      </c>
      <c r="BN92" s="53">
        <f t="shared" si="129"/>
        <v>0</v>
      </c>
      <c r="BO92" s="53">
        <f t="shared" si="129"/>
        <v>0</v>
      </c>
      <c r="BP92" s="53">
        <f t="shared" si="129"/>
        <v>0</v>
      </c>
      <c r="BQ92" s="53">
        <f t="shared" si="129"/>
        <v>0</v>
      </c>
      <c r="BR92" s="53">
        <f t="shared" si="129"/>
        <v>0</v>
      </c>
      <c r="BS92" s="53">
        <f t="shared" si="129"/>
        <v>0</v>
      </c>
      <c r="BT92" s="53">
        <f t="shared" si="129"/>
        <v>0</v>
      </c>
      <c r="BU92" s="53">
        <f t="shared" si="129"/>
        <v>0</v>
      </c>
      <c r="BV92" s="53">
        <f t="shared" si="129"/>
        <v>0</v>
      </c>
      <c r="BW92" s="53">
        <f t="shared" si="129"/>
        <v>0</v>
      </c>
      <c r="BX92" s="53">
        <f t="shared" si="129"/>
        <v>0</v>
      </c>
      <c r="BY92" s="53">
        <f t="shared" si="129"/>
        <v>0</v>
      </c>
      <c r="BZ92" s="53">
        <f t="shared" si="129"/>
        <v>0</v>
      </c>
      <c r="CA92" s="53">
        <f t="shared" si="129"/>
        <v>0</v>
      </c>
      <c r="CB92" s="53">
        <f t="shared" si="129"/>
        <v>0</v>
      </c>
      <c r="CC92" s="53">
        <f t="shared" si="129"/>
        <v>0</v>
      </c>
      <c r="CD92" s="53">
        <f t="shared" si="129"/>
        <v>0</v>
      </c>
      <c r="CE92" s="53">
        <f t="shared" ref="CE92:DL92" si="130">-CE47</f>
        <v>0</v>
      </c>
      <c r="CF92" s="53">
        <f t="shared" si="130"/>
        <v>0</v>
      </c>
      <c r="CG92" s="53">
        <f t="shared" si="130"/>
        <v>0</v>
      </c>
      <c r="CH92" s="53">
        <f t="shared" si="130"/>
        <v>0</v>
      </c>
      <c r="CI92" s="53">
        <f t="shared" si="130"/>
        <v>0</v>
      </c>
      <c r="CJ92" s="53">
        <f t="shared" si="130"/>
        <v>0</v>
      </c>
      <c r="CK92" s="53">
        <f t="shared" si="130"/>
        <v>0</v>
      </c>
      <c r="CL92" s="53">
        <f t="shared" si="130"/>
        <v>0</v>
      </c>
      <c r="CM92" s="53">
        <f t="shared" si="130"/>
        <v>0</v>
      </c>
      <c r="CN92" s="53">
        <f t="shared" si="130"/>
        <v>0</v>
      </c>
      <c r="CO92" s="53">
        <f t="shared" si="130"/>
        <v>0</v>
      </c>
      <c r="CP92" s="53">
        <f t="shared" si="130"/>
        <v>0</v>
      </c>
      <c r="CQ92" s="53">
        <f t="shared" si="130"/>
        <v>0</v>
      </c>
      <c r="CR92" s="53">
        <f t="shared" si="130"/>
        <v>0</v>
      </c>
      <c r="CS92" s="53">
        <f t="shared" si="130"/>
        <v>0</v>
      </c>
      <c r="CT92" s="53">
        <f t="shared" si="130"/>
        <v>0</v>
      </c>
      <c r="CU92" s="53">
        <f t="shared" si="130"/>
        <v>0</v>
      </c>
      <c r="CV92" s="53">
        <f t="shared" si="130"/>
        <v>0</v>
      </c>
      <c r="CW92" s="53">
        <f t="shared" si="130"/>
        <v>0</v>
      </c>
      <c r="CX92" s="53">
        <f t="shared" si="130"/>
        <v>0</v>
      </c>
      <c r="CY92" s="53">
        <f t="shared" si="130"/>
        <v>0</v>
      </c>
      <c r="CZ92" s="53">
        <f t="shared" si="130"/>
        <v>0</v>
      </c>
      <c r="DA92" s="53">
        <f t="shared" si="130"/>
        <v>0</v>
      </c>
      <c r="DB92" s="53">
        <f t="shared" si="130"/>
        <v>0</v>
      </c>
      <c r="DC92" s="53">
        <f t="shared" si="130"/>
        <v>0</v>
      </c>
      <c r="DD92" s="53">
        <f t="shared" si="130"/>
        <v>0</v>
      </c>
      <c r="DE92" s="53">
        <f t="shared" si="130"/>
        <v>0</v>
      </c>
      <c r="DF92" s="53">
        <f t="shared" si="130"/>
        <v>0</v>
      </c>
      <c r="DG92" s="53">
        <f t="shared" si="130"/>
        <v>0</v>
      </c>
      <c r="DH92" s="53">
        <f t="shared" si="130"/>
        <v>0</v>
      </c>
      <c r="DI92" s="53">
        <f t="shared" si="130"/>
        <v>0</v>
      </c>
      <c r="DJ92" s="53">
        <f t="shared" si="130"/>
        <v>0</v>
      </c>
      <c r="DK92" s="53">
        <f t="shared" si="130"/>
        <v>0</v>
      </c>
      <c r="DL92" s="53">
        <f t="shared" si="130"/>
        <v>0</v>
      </c>
    </row>
    <row r="93" spans="1:116" x14ac:dyDescent="0.4">
      <c r="B93" t="s">
        <v>577</v>
      </c>
      <c r="F93" t="s">
        <v>577</v>
      </c>
      <c r="G93" s="27" t="s">
        <v>633</v>
      </c>
      <c r="K93" s="63">
        <f t="shared" ref="K93:P93" ca="1" si="131">SUMIF($4:$4,K$3,93:93)</f>
        <v>-560630.58518518519</v>
      </c>
      <c r="L93" s="63">
        <f t="shared" ca="1" si="131"/>
        <v>-752487.92000000039</v>
      </c>
      <c r="M93" s="63">
        <f t="shared" ca="1" si="131"/>
        <v>-781944.6493333336</v>
      </c>
      <c r="N93" s="63">
        <f t="shared" ca="1" si="131"/>
        <v>-804124.21513333311</v>
      </c>
      <c r="O93" s="63">
        <f t="shared" ca="1" si="131"/>
        <v>-827412.75922333403</v>
      </c>
      <c r="P93" s="63">
        <f t="shared" ca="1" si="131"/>
        <v>-851865.73051783303</v>
      </c>
      <c r="R93"/>
      <c r="S93" s="63">
        <f>+S91+S92+S87</f>
        <v>-42405.635185185187</v>
      </c>
      <c r="T93" s="63">
        <f t="shared" ref="T93:CE93" ca="1" si="132">+T91+T92+T87</f>
        <v>-43794.524074074077</v>
      </c>
      <c r="U93" s="63">
        <f t="shared" ca="1" si="132"/>
        <v>-45183.412962962968</v>
      </c>
      <c r="V93" s="63">
        <f t="shared" ca="1" si="132"/>
        <v>-46555.635185185187</v>
      </c>
      <c r="W93" s="63">
        <f t="shared" ca="1" si="132"/>
        <v>-47836.422222222231</v>
      </c>
      <c r="X93" s="63">
        <f t="shared" ca="1" si="132"/>
        <v>-47836.422222222231</v>
      </c>
      <c r="Y93" s="63">
        <f t="shared" ca="1" si="132"/>
        <v>-47836.422222222238</v>
      </c>
      <c r="Z93" s="63">
        <f t="shared" ca="1" si="132"/>
        <v>-47836.422222222223</v>
      </c>
      <c r="AA93" s="63">
        <f t="shared" ca="1" si="132"/>
        <v>-47836.422222222223</v>
      </c>
      <c r="AB93" s="63">
        <f t="shared" ca="1" si="132"/>
        <v>-47836.422222222223</v>
      </c>
      <c r="AC93" s="63">
        <f t="shared" ca="1" si="132"/>
        <v>-47836.422222222223</v>
      </c>
      <c r="AD93" s="63">
        <f t="shared" ca="1" si="132"/>
        <v>-47836.422222222223</v>
      </c>
      <c r="AE93" s="63">
        <f t="shared" ca="1" si="132"/>
        <v>-59235.104444444441</v>
      </c>
      <c r="AF93" s="63">
        <f t="shared" ca="1" si="132"/>
        <v>-60623.993333333361</v>
      </c>
      <c r="AG93" s="63">
        <f t="shared" ca="1" si="132"/>
        <v>-62012.882222222252</v>
      </c>
      <c r="AH93" s="63">
        <f t="shared" ca="1" si="132"/>
        <v>-63401.771111111135</v>
      </c>
      <c r="AI93" s="63">
        <f t="shared" ca="1" si="132"/>
        <v>-63401.771111111135</v>
      </c>
      <c r="AJ93" s="63">
        <f t="shared" ca="1" si="132"/>
        <v>-63401.771111111135</v>
      </c>
      <c r="AK93" s="63">
        <f t="shared" ca="1" si="132"/>
        <v>-63401.771111111135</v>
      </c>
      <c r="AL93" s="63">
        <f t="shared" ca="1" si="132"/>
        <v>-63401.771111111135</v>
      </c>
      <c r="AM93" s="63">
        <f t="shared" ca="1" si="132"/>
        <v>-63401.771111111106</v>
      </c>
      <c r="AN93" s="63">
        <f t="shared" ca="1" si="132"/>
        <v>-63401.771111111135</v>
      </c>
      <c r="AO93" s="63">
        <f t="shared" ca="1" si="132"/>
        <v>-63401.771111111135</v>
      </c>
      <c r="AP93" s="63">
        <f t="shared" ca="1" si="132"/>
        <v>-63401.771111111135</v>
      </c>
      <c r="AQ93" s="63">
        <f t="shared" ca="1" si="132"/>
        <v>-65162.054111111145</v>
      </c>
      <c r="AR93" s="63">
        <f t="shared" ca="1" si="132"/>
        <v>-65162.054111111145</v>
      </c>
      <c r="AS93" s="63">
        <f t="shared" ca="1" si="132"/>
        <v>-65162.054111111145</v>
      </c>
      <c r="AT93" s="63">
        <f t="shared" ca="1" si="132"/>
        <v>-65162.054111111145</v>
      </c>
      <c r="AU93" s="63">
        <f t="shared" ca="1" si="132"/>
        <v>-65162.054111111145</v>
      </c>
      <c r="AV93" s="63">
        <f t="shared" ca="1" si="132"/>
        <v>-65162.054111111145</v>
      </c>
      <c r="AW93" s="63">
        <f t="shared" ca="1" si="132"/>
        <v>-65162.054111111145</v>
      </c>
      <c r="AX93" s="63">
        <f t="shared" ca="1" si="132"/>
        <v>-65162.054111111145</v>
      </c>
      <c r="AY93" s="63">
        <f t="shared" ca="1" si="132"/>
        <v>-65162.054111111145</v>
      </c>
      <c r="AZ93" s="63">
        <f t="shared" ca="1" si="132"/>
        <v>-65162.054111111145</v>
      </c>
      <c r="BA93" s="63">
        <f t="shared" ca="1" si="132"/>
        <v>-65162.054111111145</v>
      </c>
      <c r="BB93" s="63">
        <f t="shared" ca="1" si="132"/>
        <v>-65162.054111111145</v>
      </c>
      <c r="BC93" s="63">
        <f t="shared" ca="1" si="132"/>
        <v>-67010.351261111151</v>
      </c>
      <c r="BD93" s="63">
        <f t="shared" ca="1" si="132"/>
        <v>-67010.351261111093</v>
      </c>
      <c r="BE93" s="63">
        <f t="shared" ca="1" si="132"/>
        <v>-67010.351261111093</v>
      </c>
      <c r="BF93" s="63">
        <f t="shared" ca="1" si="132"/>
        <v>-67010.351261111093</v>
      </c>
      <c r="BG93" s="63">
        <f t="shared" ca="1" si="132"/>
        <v>-67010.351261111093</v>
      </c>
      <c r="BH93" s="63">
        <f t="shared" ca="1" si="132"/>
        <v>-67010.351261111093</v>
      </c>
      <c r="BI93" s="63">
        <f t="shared" ca="1" si="132"/>
        <v>-67010.351261111093</v>
      </c>
      <c r="BJ93" s="63">
        <f t="shared" ca="1" si="132"/>
        <v>-67010.351261111093</v>
      </c>
      <c r="BK93" s="63">
        <f t="shared" ca="1" si="132"/>
        <v>-67010.351261111093</v>
      </c>
      <c r="BL93" s="63">
        <f t="shared" ca="1" si="132"/>
        <v>-67010.351261111093</v>
      </c>
      <c r="BM93" s="63">
        <f t="shared" ca="1" si="132"/>
        <v>-67010.351261111093</v>
      </c>
      <c r="BN93" s="63">
        <f t="shared" ca="1" si="132"/>
        <v>-67010.351261111093</v>
      </c>
      <c r="BO93" s="63">
        <f t="shared" ca="1" si="132"/>
        <v>-68951.063268611149</v>
      </c>
      <c r="BP93" s="63">
        <f t="shared" ca="1" si="132"/>
        <v>-68951.063268611149</v>
      </c>
      <c r="BQ93" s="63">
        <f t="shared" ca="1" si="132"/>
        <v>-68951.063268611149</v>
      </c>
      <c r="BR93" s="63">
        <f t="shared" ca="1" si="132"/>
        <v>-68951.063268611149</v>
      </c>
      <c r="BS93" s="63">
        <f t="shared" ca="1" si="132"/>
        <v>-68951.063268611149</v>
      </c>
      <c r="BT93" s="63">
        <f t="shared" ca="1" si="132"/>
        <v>-68951.063268611149</v>
      </c>
      <c r="BU93" s="63">
        <f t="shared" ca="1" si="132"/>
        <v>-68951.063268611149</v>
      </c>
      <c r="BV93" s="63">
        <f t="shared" ca="1" si="132"/>
        <v>-68951.063268611149</v>
      </c>
      <c r="BW93" s="63">
        <f t="shared" ca="1" si="132"/>
        <v>-68951.063268611149</v>
      </c>
      <c r="BX93" s="63">
        <f t="shared" ca="1" si="132"/>
        <v>-68951.063268611149</v>
      </c>
      <c r="BY93" s="63">
        <f t="shared" ca="1" si="132"/>
        <v>-68951.063268611149</v>
      </c>
      <c r="BZ93" s="63">
        <f t="shared" ca="1" si="132"/>
        <v>-68951.063268611149</v>
      </c>
      <c r="CA93" s="63">
        <f t="shared" ca="1" si="132"/>
        <v>-70988.810876486183</v>
      </c>
      <c r="CB93" s="63">
        <f t="shared" ca="1" si="132"/>
        <v>-70988.810876486066</v>
      </c>
      <c r="CC93" s="63">
        <f t="shared" ca="1" si="132"/>
        <v>-70988.810876486066</v>
      </c>
      <c r="CD93" s="63">
        <f t="shared" ca="1" si="132"/>
        <v>-70988.810876486066</v>
      </c>
      <c r="CE93" s="63">
        <f t="shared" ca="1" si="132"/>
        <v>-70988.810876486066</v>
      </c>
      <c r="CF93" s="63">
        <f t="shared" ref="CF93:DL93" ca="1" si="133">+CF91+CF92+CF87</f>
        <v>-70988.810876486066</v>
      </c>
      <c r="CG93" s="63">
        <f t="shared" ca="1" si="133"/>
        <v>-70988.810876486066</v>
      </c>
      <c r="CH93" s="63">
        <f t="shared" ca="1" si="133"/>
        <v>-70988.810876486066</v>
      </c>
      <c r="CI93" s="63">
        <f t="shared" ca="1" si="133"/>
        <v>-70988.810876486066</v>
      </c>
      <c r="CJ93" s="63">
        <f t="shared" ca="1" si="133"/>
        <v>-70988.810876486066</v>
      </c>
      <c r="CK93" s="63">
        <f t="shared" ca="1" si="133"/>
        <v>-70988.810876486066</v>
      </c>
      <c r="CL93" s="63">
        <f t="shared" ca="1" si="133"/>
        <v>-70988.810876486066</v>
      </c>
      <c r="CM93" s="63">
        <f t="shared" ca="1" si="133"/>
        <v>0</v>
      </c>
      <c r="CN93" s="63" t="e">
        <f t="shared" ca="1" si="133"/>
        <v>#REF!</v>
      </c>
      <c r="CO93" s="63" t="e">
        <f t="shared" ca="1" si="133"/>
        <v>#REF!</v>
      </c>
      <c r="CP93" s="63" t="e">
        <f t="shared" ca="1" si="133"/>
        <v>#REF!</v>
      </c>
      <c r="CQ93" s="63" t="e">
        <f t="shared" ca="1" si="133"/>
        <v>#REF!</v>
      </c>
      <c r="CR93" s="63" t="e">
        <f t="shared" ca="1" si="133"/>
        <v>#REF!</v>
      </c>
      <c r="CS93" s="63" t="e">
        <f t="shared" ca="1" si="133"/>
        <v>#REF!</v>
      </c>
      <c r="CT93" s="63" t="e">
        <f t="shared" ca="1" si="133"/>
        <v>#REF!</v>
      </c>
      <c r="CU93" s="63" t="e">
        <f t="shared" ca="1" si="133"/>
        <v>#REF!</v>
      </c>
      <c r="CV93" s="63" t="e">
        <f t="shared" ca="1" si="133"/>
        <v>#REF!</v>
      </c>
      <c r="CW93" s="63" t="e">
        <f t="shared" ca="1" si="133"/>
        <v>#REF!</v>
      </c>
      <c r="CX93" s="63" t="e">
        <f t="shared" ca="1" si="133"/>
        <v>#REF!</v>
      </c>
      <c r="CY93" s="63" t="e">
        <f t="shared" ca="1" si="133"/>
        <v>#REF!</v>
      </c>
      <c r="CZ93" s="63" t="e">
        <f t="shared" ca="1" si="133"/>
        <v>#REF!</v>
      </c>
      <c r="DA93" s="63" t="e">
        <f t="shared" ca="1" si="133"/>
        <v>#REF!</v>
      </c>
      <c r="DB93" s="63" t="e">
        <f t="shared" ca="1" si="133"/>
        <v>#REF!</v>
      </c>
      <c r="DC93" s="63" t="e">
        <f t="shared" ca="1" si="133"/>
        <v>#REF!</v>
      </c>
      <c r="DD93" s="63" t="e">
        <f t="shared" ca="1" si="133"/>
        <v>#REF!</v>
      </c>
      <c r="DE93" s="63" t="e">
        <f t="shared" ca="1" si="133"/>
        <v>#REF!</v>
      </c>
      <c r="DF93" s="63" t="e">
        <f t="shared" ca="1" si="133"/>
        <v>#REF!</v>
      </c>
      <c r="DG93" s="63" t="e">
        <f t="shared" ca="1" si="133"/>
        <v>#REF!</v>
      </c>
      <c r="DH93" s="63" t="e">
        <f t="shared" ca="1" si="133"/>
        <v>#REF!</v>
      </c>
      <c r="DI93" s="63" t="e">
        <f t="shared" ca="1" si="133"/>
        <v>#REF!</v>
      </c>
      <c r="DJ93" s="63" t="e">
        <f t="shared" ca="1" si="133"/>
        <v>#REF!</v>
      </c>
      <c r="DK93" s="63" t="e">
        <f t="shared" ca="1" si="133"/>
        <v>#REF!</v>
      </c>
      <c r="DL93" s="63" t="e">
        <f t="shared" ca="1" si="133"/>
        <v>#REF!</v>
      </c>
    </row>
    <row r="94" spans="1:116" x14ac:dyDescent="0.4">
      <c r="R94"/>
      <c r="CM94" s="53"/>
    </row>
    <row r="95" spans="1:116" hidden="1" x14ac:dyDescent="0.4">
      <c r="B95" t="s">
        <v>235</v>
      </c>
      <c r="G95" s="12" t="s">
        <v>634</v>
      </c>
      <c r="R95"/>
      <c r="CM95" s="53"/>
    </row>
    <row r="96" spans="1:116" hidden="1" x14ac:dyDescent="0.4">
      <c r="B96" t="s">
        <v>235</v>
      </c>
      <c r="F96" t="s">
        <v>235</v>
      </c>
      <c r="G96" s="27" t="s">
        <v>635</v>
      </c>
      <c r="K96" s="63">
        <f t="shared" ref="K96:P96" si="134">SUMIF($4:$4,K$3,96:96)</f>
        <v>0</v>
      </c>
      <c r="L96" s="63">
        <f t="shared" si="134"/>
        <v>0</v>
      </c>
      <c r="M96" s="63">
        <f t="shared" si="134"/>
        <v>0</v>
      </c>
      <c r="N96" s="63">
        <f t="shared" si="134"/>
        <v>0</v>
      </c>
      <c r="O96" s="63">
        <f t="shared" si="134"/>
        <v>0</v>
      </c>
      <c r="P96" s="63">
        <f t="shared" si="134"/>
        <v>0</v>
      </c>
      <c r="Q96" s="28"/>
      <c r="R96"/>
      <c r="S96" s="261">
        <f t="shared" ref="S96:AX96" si="135">SUMIF($C:$C,$F96,S:S)</f>
        <v>0</v>
      </c>
      <c r="T96" s="261">
        <f t="shared" si="135"/>
        <v>0</v>
      </c>
      <c r="U96" s="261">
        <f t="shared" si="135"/>
        <v>0</v>
      </c>
      <c r="V96" s="261">
        <f t="shared" si="135"/>
        <v>0</v>
      </c>
      <c r="W96" s="261">
        <f t="shared" si="135"/>
        <v>0</v>
      </c>
      <c r="X96" s="261">
        <f t="shared" si="135"/>
        <v>0</v>
      </c>
      <c r="Y96" s="261">
        <f t="shared" si="135"/>
        <v>0</v>
      </c>
      <c r="Z96" s="261">
        <f t="shared" si="135"/>
        <v>0</v>
      </c>
      <c r="AA96" s="261">
        <f t="shared" si="135"/>
        <v>0</v>
      </c>
      <c r="AB96" s="261">
        <f t="shared" si="135"/>
        <v>0</v>
      </c>
      <c r="AC96" s="261">
        <f t="shared" si="135"/>
        <v>0</v>
      </c>
      <c r="AD96" s="261">
        <f t="shared" si="135"/>
        <v>0</v>
      </c>
      <c r="AE96" s="261">
        <f t="shared" si="135"/>
        <v>0</v>
      </c>
      <c r="AF96" s="261">
        <f t="shared" si="135"/>
        <v>0</v>
      </c>
      <c r="AG96" s="261">
        <f t="shared" si="135"/>
        <v>0</v>
      </c>
      <c r="AH96" s="261">
        <f t="shared" si="135"/>
        <v>0</v>
      </c>
      <c r="AI96" s="261">
        <f t="shared" si="135"/>
        <v>0</v>
      </c>
      <c r="AJ96" s="261">
        <f t="shared" si="135"/>
        <v>0</v>
      </c>
      <c r="AK96" s="261">
        <f t="shared" si="135"/>
        <v>0</v>
      </c>
      <c r="AL96" s="261">
        <f t="shared" si="135"/>
        <v>0</v>
      </c>
      <c r="AM96" s="261">
        <f t="shared" si="135"/>
        <v>0</v>
      </c>
      <c r="AN96" s="261">
        <f t="shared" si="135"/>
        <v>0</v>
      </c>
      <c r="AO96" s="261">
        <f t="shared" si="135"/>
        <v>0</v>
      </c>
      <c r="AP96" s="261">
        <f t="shared" si="135"/>
        <v>0</v>
      </c>
      <c r="AQ96" s="261">
        <f t="shared" si="135"/>
        <v>0</v>
      </c>
      <c r="AR96" s="261">
        <f t="shared" si="135"/>
        <v>0</v>
      </c>
      <c r="AS96" s="261">
        <f t="shared" si="135"/>
        <v>0</v>
      </c>
      <c r="AT96" s="261">
        <f t="shared" si="135"/>
        <v>0</v>
      </c>
      <c r="AU96" s="261">
        <f t="shared" si="135"/>
        <v>0</v>
      </c>
      <c r="AV96" s="261">
        <f t="shared" si="135"/>
        <v>0</v>
      </c>
      <c r="AW96" s="261">
        <f t="shared" si="135"/>
        <v>0</v>
      </c>
      <c r="AX96" s="261">
        <f t="shared" si="135"/>
        <v>0</v>
      </c>
      <c r="AY96" s="261">
        <f t="shared" ref="AY96:CD96" si="136">SUMIF($C:$C,$F96,AY:AY)</f>
        <v>0</v>
      </c>
      <c r="AZ96" s="261">
        <f t="shared" si="136"/>
        <v>0</v>
      </c>
      <c r="BA96" s="261">
        <f t="shared" si="136"/>
        <v>0</v>
      </c>
      <c r="BB96" s="261">
        <f t="shared" si="136"/>
        <v>0</v>
      </c>
      <c r="BC96" s="261">
        <f t="shared" si="136"/>
        <v>0</v>
      </c>
      <c r="BD96" s="261">
        <f t="shared" si="136"/>
        <v>0</v>
      </c>
      <c r="BE96" s="261">
        <f t="shared" si="136"/>
        <v>0</v>
      </c>
      <c r="BF96" s="261">
        <f t="shared" si="136"/>
        <v>0</v>
      </c>
      <c r="BG96" s="261">
        <f t="shared" si="136"/>
        <v>0</v>
      </c>
      <c r="BH96" s="261">
        <f t="shared" si="136"/>
        <v>0</v>
      </c>
      <c r="BI96" s="261">
        <f t="shared" si="136"/>
        <v>0</v>
      </c>
      <c r="BJ96" s="261">
        <f t="shared" si="136"/>
        <v>0</v>
      </c>
      <c r="BK96" s="261">
        <f t="shared" si="136"/>
        <v>0</v>
      </c>
      <c r="BL96" s="261">
        <f t="shared" si="136"/>
        <v>0</v>
      </c>
      <c r="BM96" s="261">
        <f t="shared" si="136"/>
        <v>0</v>
      </c>
      <c r="BN96" s="261">
        <f t="shared" si="136"/>
        <v>0</v>
      </c>
      <c r="BO96" s="261">
        <f t="shared" si="136"/>
        <v>0</v>
      </c>
      <c r="BP96" s="261">
        <f t="shared" si="136"/>
        <v>0</v>
      </c>
      <c r="BQ96" s="261">
        <f t="shared" si="136"/>
        <v>0</v>
      </c>
      <c r="BR96" s="261">
        <f t="shared" si="136"/>
        <v>0</v>
      </c>
      <c r="BS96" s="261">
        <f t="shared" si="136"/>
        <v>0</v>
      </c>
      <c r="BT96" s="261">
        <f t="shared" si="136"/>
        <v>0</v>
      </c>
      <c r="BU96" s="261">
        <f t="shared" si="136"/>
        <v>0</v>
      </c>
      <c r="BV96" s="261">
        <f t="shared" si="136"/>
        <v>0</v>
      </c>
      <c r="BW96" s="261">
        <f t="shared" si="136"/>
        <v>0</v>
      </c>
      <c r="BX96" s="261">
        <f t="shared" si="136"/>
        <v>0</v>
      </c>
      <c r="BY96" s="261">
        <f t="shared" si="136"/>
        <v>0</v>
      </c>
      <c r="BZ96" s="261">
        <f t="shared" si="136"/>
        <v>0</v>
      </c>
      <c r="CA96" s="261">
        <f t="shared" si="136"/>
        <v>0</v>
      </c>
      <c r="CB96" s="261">
        <f t="shared" si="136"/>
        <v>0</v>
      </c>
      <c r="CC96" s="261">
        <f t="shared" si="136"/>
        <v>0</v>
      </c>
      <c r="CD96" s="261">
        <f t="shared" si="136"/>
        <v>0</v>
      </c>
      <c r="CE96" s="261">
        <f t="shared" ref="CE96:DL96" si="137">SUMIF($C:$C,$F96,CE:CE)</f>
        <v>0</v>
      </c>
      <c r="CF96" s="261">
        <f t="shared" si="137"/>
        <v>0</v>
      </c>
      <c r="CG96" s="261">
        <f t="shared" si="137"/>
        <v>0</v>
      </c>
      <c r="CH96" s="261">
        <f t="shared" si="137"/>
        <v>0</v>
      </c>
      <c r="CI96" s="261">
        <f t="shared" si="137"/>
        <v>0</v>
      </c>
      <c r="CJ96" s="261">
        <f t="shared" si="137"/>
        <v>0</v>
      </c>
      <c r="CK96" s="261">
        <f t="shared" si="137"/>
        <v>0</v>
      </c>
      <c r="CL96" s="261">
        <f t="shared" si="137"/>
        <v>0</v>
      </c>
      <c r="CM96" s="261">
        <f t="shared" si="137"/>
        <v>0</v>
      </c>
      <c r="CN96" s="261">
        <f t="shared" si="137"/>
        <v>0</v>
      </c>
      <c r="CO96" s="261">
        <f t="shared" si="137"/>
        <v>0</v>
      </c>
      <c r="CP96" s="261">
        <f t="shared" si="137"/>
        <v>0</v>
      </c>
      <c r="CQ96" s="261">
        <f t="shared" si="137"/>
        <v>0</v>
      </c>
      <c r="CR96" s="261">
        <f t="shared" si="137"/>
        <v>0</v>
      </c>
      <c r="CS96" s="261">
        <f t="shared" si="137"/>
        <v>0</v>
      </c>
      <c r="CT96" s="261">
        <f t="shared" si="137"/>
        <v>0</v>
      </c>
      <c r="CU96" s="261">
        <f t="shared" si="137"/>
        <v>0</v>
      </c>
      <c r="CV96" s="261">
        <f t="shared" si="137"/>
        <v>0</v>
      </c>
      <c r="CW96" s="261">
        <f t="shared" si="137"/>
        <v>0</v>
      </c>
      <c r="CX96" s="261">
        <f t="shared" si="137"/>
        <v>0</v>
      </c>
      <c r="CY96" s="261">
        <f t="shared" si="137"/>
        <v>0</v>
      </c>
      <c r="CZ96" s="261">
        <f t="shared" si="137"/>
        <v>0</v>
      </c>
      <c r="DA96" s="261">
        <f t="shared" si="137"/>
        <v>0</v>
      </c>
      <c r="DB96" s="261">
        <f t="shared" si="137"/>
        <v>0</v>
      </c>
      <c r="DC96" s="261">
        <f t="shared" si="137"/>
        <v>0</v>
      </c>
      <c r="DD96" s="261">
        <f t="shared" si="137"/>
        <v>0</v>
      </c>
      <c r="DE96" s="261">
        <f t="shared" si="137"/>
        <v>0</v>
      </c>
      <c r="DF96" s="261">
        <f t="shared" si="137"/>
        <v>0</v>
      </c>
      <c r="DG96" s="261">
        <f t="shared" si="137"/>
        <v>0</v>
      </c>
      <c r="DH96" s="261">
        <f t="shared" si="137"/>
        <v>0</v>
      </c>
      <c r="DI96" s="261">
        <f t="shared" si="137"/>
        <v>0</v>
      </c>
      <c r="DJ96" s="261">
        <f t="shared" si="137"/>
        <v>0</v>
      </c>
      <c r="DK96" s="261">
        <f t="shared" si="137"/>
        <v>0</v>
      </c>
      <c r="DL96" s="261">
        <f t="shared" si="137"/>
        <v>0</v>
      </c>
    </row>
    <row r="97" spans="2:116" hidden="1" x14ac:dyDescent="0.4">
      <c r="B97" t="s">
        <v>235</v>
      </c>
      <c r="R97"/>
      <c r="CM97" s="53"/>
    </row>
    <row r="98" spans="2:116" x14ac:dyDescent="0.4">
      <c r="B98" t="s">
        <v>236</v>
      </c>
      <c r="G98" s="12" t="s">
        <v>636</v>
      </c>
      <c r="R98"/>
      <c r="CM98" s="53"/>
    </row>
    <row r="99" spans="2:116" x14ac:dyDescent="0.4">
      <c r="C99" s="169" t="s">
        <v>236</v>
      </c>
      <c r="G99" s="322" t="s">
        <v>302</v>
      </c>
      <c r="K99" s="260">
        <f>Equity!K24</f>
        <v>170000000</v>
      </c>
      <c r="L99" s="260">
        <f>Equity!L24</f>
        <v>0</v>
      </c>
      <c r="M99" s="260">
        <f>Equity!M24</f>
        <v>0</v>
      </c>
      <c r="N99" s="260">
        <f>Equity!N24</f>
        <v>0</v>
      </c>
      <c r="O99" s="260">
        <f>Equity!O24</f>
        <v>0</v>
      </c>
      <c r="P99" s="260">
        <f>Equity!P24</f>
        <v>0</v>
      </c>
      <c r="Q99" s="260"/>
      <c r="R99"/>
      <c r="S99" s="260">
        <f>Equity!S24</f>
        <v>170000000</v>
      </c>
      <c r="T99" s="260">
        <f>Equity!T24</f>
        <v>0</v>
      </c>
      <c r="U99" s="260">
        <f>Equity!U24</f>
        <v>0</v>
      </c>
      <c r="V99" s="260">
        <f>Equity!V24</f>
        <v>0</v>
      </c>
      <c r="W99" s="260">
        <f>Equity!W24</f>
        <v>0</v>
      </c>
      <c r="X99" s="260">
        <f>Equity!X24</f>
        <v>0</v>
      </c>
      <c r="Y99" s="260">
        <f>Equity!Y24</f>
        <v>0</v>
      </c>
      <c r="Z99" s="260">
        <f>Equity!Z24</f>
        <v>0</v>
      </c>
      <c r="AA99" s="260">
        <f>Equity!AA24</f>
        <v>0</v>
      </c>
      <c r="AB99" s="260">
        <f>Equity!AB24</f>
        <v>0</v>
      </c>
      <c r="AC99" s="260">
        <f>Equity!AC24</f>
        <v>0</v>
      </c>
      <c r="AD99" s="260">
        <f>Equity!AD24</f>
        <v>0</v>
      </c>
      <c r="AE99" s="260">
        <f>Equity!AE24</f>
        <v>0</v>
      </c>
      <c r="AF99" s="260">
        <f>Equity!AF24</f>
        <v>0</v>
      </c>
      <c r="AG99" s="260">
        <f>Equity!AG24</f>
        <v>0</v>
      </c>
      <c r="AH99" s="260">
        <f>Equity!AH24</f>
        <v>0</v>
      </c>
      <c r="AI99" s="260">
        <f>Equity!AI24</f>
        <v>0</v>
      </c>
      <c r="AJ99" s="260">
        <f>Equity!AJ24</f>
        <v>0</v>
      </c>
      <c r="AK99" s="260">
        <f>Equity!AK24</f>
        <v>0</v>
      </c>
      <c r="AL99" s="260">
        <f>Equity!AL24</f>
        <v>0</v>
      </c>
      <c r="AM99" s="260">
        <f>Equity!AM24</f>
        <v>0</v>
      </c>
      <c r="AN99" s="260">
        <f>Equity!AN24</f>
        <v>0</v>
      </c>
      <c r="AO99" s="260">
        <f>Equity!AO24</f>
        <v>0</v>
      </c>
      <c r="AP99" s="260">
        <f>Equity!AP24</f>
        <v>0</v>
      </c>
      <c r="AQ99" s="260">
        <f>Equity!AQ24</f>
        <v>0</v>
      </c>
      <c r="AR99" s="260">
        <f>Equity!AR24</f>
        <v>0</v>
      </c>
      <c r="AS99" s="260">
        <f>Equity!AS24</f>
        <v>0</v>
      </c>
      <c r="AT99" s="260">
        <f>Equity!AT24</f>
        <v>0</v>
      </c>
      <c r="AU99" s="260">
        <f>Equity!AU24</f>
        <v>0</v>
      </c>
      <c r="AV99" s="260">
        <f>Equity!AV24</f>
        <v>0</v>
      </c>
      <c r="AW99" s="260">
        <f>Equity!AW24</f>
        <v>0</v>
      </c>
      <c r="AX99" s="260">
        <f>Equity!AX24</f>
        <v>0</v>
      </c>
      <c r="AY99" s="260">
        <f>Equity!AY24</f>
        <v>0</v>
      </c>
      <c r="AZ99" s="260">
        <f>Equity!AZ24</f>
        <v>0</v>
      </c>
      <c r="BA99" s="260">
        <f>Equity!BA24</f>
        <v>0</v>
      </c>
      <c r="BB99" s="260">
        <f>Equity!BB24</f>
        <v>0</v>
      </c>
      <c r="BC99" s="260">
        <f>Equity!BC24</f>
        <v>0</v>
      </c>
      <c r="BD99" s="260">
        <f>Equity!BD24</f>
        <v>0</v>
      </c>
      <c r="BE99" s="260">
        <f>Equity!BE24</f>
        <v>0</v>
      </c>
      <c r="BF99" s="260">
        <f>Equity!BF24</f>
        <v>0</v>
      </c>
      <c r="BG99" s="260">
        <f>Equity!BG24</f>
        <v>0</v>
      </c>
      <c r="BH99" s="260">
        <f>Equity!BH24</f>
        <v>0</v>
      </c>
      <c r="BI99" s="260">
        <f>Equity!BI24</f>
        <v>0</v>
      </c>
      <c r="BJ99" s="260">
        <f>Equity!BJ24</f>
        <v>0</v>
      </c>
      <c r="BK99" s="260">
        <f>Equity!BK24</f>
        <v>0</v>
      </c>
      <c r="BL99" s="260">
        <f>Equity!BL24</f>
        <v>0</v>
      </c>
      <c r="BM99" s="260">
        <f>Equity!BM24</f>
        <v>0</v>
      </c>
      <c r="BN99" s="260">
        <f>Equity!BN24</f>
        <v>0</v>
      </c>
      <c r="BO99" s="260">
        <f>Equity!BO24</f>
        <v>0</v>
      </c>
      <c r="BP99" s="260">
        <f>Equity!BP24</f>
        <v>0</v>
      </c>
      <c r="BQ99" s="260">
        <f>Equity!BQ24</f>
        <v>0</v>
      </c>
      <c r="BR99" s="260">
        <f>Equity!BR24</f>
        <v>0</v>
      </c>
      <c r="BS99" s="260">
        <f>Equity!BS24</f>
        <v>0</v>
      </c>
      <c r="BT99" s="260">
        <f>Equity!BT24</f>
        <v>0</v>
      </c>
      <c r="BU99" s="260">
        <f>Equity!BU24</f>
        <v>0</v>
      </c>
      <c r="BV99" s="260">
        <f>Equity!BV24</f>
        <v>0</v>
      </c>
      <c r="BW99" s="260">
        <f>Equity!BW24</f>
        <v>0</v>
      </c>
      <c r="BX99" s="260">
        <f>Equity!BX24</f>
        <v>0</v>
      </c>
      <c r="BY99" s="260">
        <f>Equity!BY24</f>
        <v>0</v>
      </c>
      <c r="BZ99" s="260">
        <f>Equity!BZ24</f>
        <v>0</v>
      </c>
      <c r="CA99" s="260">
        <f>Equity!CA24</f>
        <v>0</v>
      </c>
      <c r="CB99" s="260">
        <f>Equity!CB24</f>
        <v>0</v>
      </c>
      <c r="CC99" s="260">
        <f>Equity!CC24</f>
        <v>0</v>
      </c>
      <c r="CD99" s="260">
        <f>Equity!CD24</f>
        <v>0</v>
      </c>
      <c r="CE99" s="260">
        <f>Equity!CE24</f>
        <v>0</v>
      </c>
      <c r="CF99" s="260">
        <f>Equity!CF24</f>
        <v>0</v>
      </c>
      <c r="CG99" s="260">
        <f>Equity!CG24</f>
        <v>0</v>
      </c>
      <c r="CH99" s="260">
        <f>Equity!CH24</f>
        <v>0</v>
      </c>
      <c r="CI99" s="260">
        <f>Equity!CI24</f>
        <v>0</v>
      </c>
      <c r="CJ99" s="260">
        <f>Equity!CJ24</f>
        <v>0</v>
      </c>
      <c r="CK99" s="260">
        <f>Equity!CK24</f>
        <v>0</v>
      </c>
      <c r="CL99" s="260">
        <f>Equity!CL24</f>
        <v>0</v>
      </c>
      <c r="CM99" s="260">
        <f>Equity!CM24</f>
        <v>0</v>
      </c>
      <c r="CN99" s="260">
        <f>Equity!CN24</f>
        <v>0</v>
      </c>
      <c r="CO99" s="260">
        <f>Equity!CO24</f>
        <v>170000000</v>
      </c>
      <c r="CP99" s="260">
        <f>Equity!CP24</f>
        <v>0</v>
      </c>
      <c r="CQ99" s="260">
        <f>Equity!CQ24</f>
        <v>0</v>
      </c>
      <c r="CR99" s="260">
        <f>Equity!CR24</f>
        <v>0</v>
      </c>
      <c r="CS99" s="260">
        <f>Equity!CS24</f>
        <v>0</v>
      </c>
      <c r="CT99" s="260">
        <f>Equity!CT24</f>
        <v>0</v>
      </c>
      <c r="CU99" s="260">
        <f>Equity!CU24</f>
        <v>0</v>
      </c>
      <c r="CV99" s="260">
        <f>Equity!CV24</f>
        <v>0</v>
      </c>
      <c r="CW99" s="260">
        <f>Equity!CW24</f>
        <v>0</v>
      </c>
      <c r="CX99" s="260">
        <f>Equity!CX24</f>
        <v>0</v>
      </c>
      <c r="CY99" s="260">
        <f>Equity!CY24</f>
        <v>0</v>
      </c>
      <c r="CZ99" s="260">
        <f>Equity!CZ24</f>
        <v>0</v>
      </c>
      <c r="DA99" s="260">
        <f>Equity!DA24</f>
        <v>0</v>
      </c>
      <c r="DB99" s="260">
        <f>Equity!DB24</f>
        <v>0</v>
      </c>
      <c r="DC99" s="260">
        <f>Equity!DC24</f>
        <v>0</v>
      </c>
      <c r="DD99" s="260">
        <f>Equity!DD24</f>
        <v>0</v>
      </c>
      <c r="DE99" s="260">
        <f>Equity!DE24</f>
        <v>0</v>
      </c>
      <c r="DF99" s="260">
        <f>Equity!DF24</f>
        <v>0</v>
      </c>
      <c r="DG99" s="260">
        <f>Equity!DG24</f>
        <v>0</v>
      </c>
      <c r="DH99" s="260">
        <f>Equity!DH24</f>
        <v>0</v>
      </c>
      <c r="DI99" s="260">
        <f>Equity!DI24</f>
        <v>0</v>
      </c>
      <c r="DJ99" s="260">
        <f>Equity!DJ24</f>
        <v>0</v>
      </c>
      <c r="DK99" s="260">
        <f>Equity!DK24</f>
        <v>0</v>
      </c>
      <c r="DL99" s="260">
        <f>Equity!DL24</f>
        <v>0</v>
      </c>
    </row>
    <row r="100" spans="2:116" s="383" customFormat="1" x14ac:dyDescent="0.4">
      <c r="B100" s="383" t="str">
        <f>IF('Calcs.'!B29="","",'Calcs.'!B29)</f>
        <v>29 DTERMY-PV</v>
      </c>
      <c r="C100" s="383" t="str">
        <f>IF('Calcs.'!C29="","",'Calcs.'!C29)</f>
        <v>CF: CFF</v>
      </c>
      <c r="D100" s="383" t="str">
        <f>IF('Calcs.'!D29="","",'Calcs.'!D29)</f>
        <v>DTERMY-PV</v>
      </c>
      <c r="E100" s="383" t="str">
        <f>IF('Calcs.'!E29="","",'Calcs.'!E29)</f>
        <v>29 DTERMY-PV</v>
      </c>
      <c r="F100" s="383" t="str">
        <f>IF('Calcs.'!F29="","",'Calcs.'!F29)</f>
        <v/>
      </c>
      <c r="G100" s="322" t="str">
        <f>IF('Calcs.'!G29="","",'Calcs.'!G29)</f>
        <v>New borrowing - unit</v>
      </c>
      <c r="I100" s="384" t="str">
        <f>IF('Calcs.'!I29="","",'Calcs.'!I29)</f>
        <v/>
      </c>
      <c r="J100" s="384" t="str">
        <f>IF('Calcs.'!J29="","",'Calcs.'!J29)</f>
        <v/>
      </c>
      <c r="K100" s="260">
        <f>IF('Calcs.'!K29="","",'Calcs.'!K29)</f>
        <v>10000</v>
      </c>
      <c r="L100" s="260">
        <f>IF('Calcs.'!L29="","",'Calcs.'!L29)</f>
        <v>0</v>
      </c>
      <c r="M100" s="260">
        <f>IF('Calcs.'!M29="","",'Calcs.'!M29)</f>
        <v>0</v>
      </c>
      <c r="N100" s="260">
        <f>IF('Calcs.'!N29="","",'Calcs.'!N29)</f>
        <v>0</v>
      </c>
      <c r="O100" s="260">
        <f>IF('Calcs.'!O29="","",'Calcs.'!O29)</f>
        <v>0</v>
      </c>
      <c r="P100" s="260">
        <f>IF('Calcs.'!P29="","",'Calcs.'!P29)</f>
        <v>0</v>
      </c>
      <c r="Q100" s="383" t="str">
        <f>IF('Calcs.'!Q29="","",'Calcs.'!Q29)</f>
        <v/>
      </c>
      <c r="R100" s="260">
        <f>IF('Calcs.'!R29="","",'Calcs.'!R29)</f>
        <v>1000</v>
      </c>
      <c r="S100" s="132">
        <f>IF('Calcs.'!S29="","",'Calcs.'!S29)</f>
        <v>83333.333333333343</v>
      </c>
      <c r="T100" s="132">
        <f>IF('Calcs.'!T29="","",'Calcs.'!T29)</f>
        <v>83333.333333333343</v>
      </c>
      <c r="U100" s="132">
        <f>IF('Calcs.'!U29="","",'Calcs.'!U29)</f>
        <v>83333.333333333343</v>
      </c>
      <c r="V100" s="132">
        <f>IF('Calcs.'!V29="","",'Calcs.'!V29)</f>
        <v>83333.333333333343</v>
      </c>
      <c r="W100" s="132">
        <f>IF('Calcs.'!W29="","",'Calcs.'!W29)</f>
        <v>83333.333333333343</v>
      </c>
      <c r="X100" s="132">
        <f>IF('Calcs.'!X29="","",'Calcs.'!X29)</f>
        <v>83333.333333333343</v>
      </c>
      <c r="Y100" s="132">
        <f>IF('Calcs.'!Y29="","",'Calcs.'!Y29)</f>
        <v>83333.333333333343</v>
      </c>
      <c r="Z100" s="132">
        <f>IF('Calcs.'!Z29="","",'Calcs.'!Z29)</f>
        <v>83333.333333333343</v>
      </c>
      <c r="AA100" s="132">
        <f>IF('Calcs.'!AA29="","",'Calcs.'!AA29)</f>
        <v>83333.333333333343</v>
      </c>
      <c r="AB100" s="132">
        <f>IF('Calcs.'!AB29="","",'Calcs.'!AB29)</f>
        <v>83333.333333333343</v>
      </c>
      <c r="AC100" s="132">
        <f>IF('Calcs.'!AC29="","",'Calcs.'!AC29)</f>
        <v>83333.333333333343</v>
      </c>
      <c r="AD100" s="132">
        <f>IF('Calcs.'!AD29="","",'Calcs.'!AD29)</f>
        <v>83333.333333333343</v>
      </c>
      <c r="AE100" s="132">
        <f>IF('Calcs.'!AE29="","",'Calcs.'!AE29)</f>
        <v>166666.66666666669</v>
      </c>
      <c r="AF100" s="132">
        <f>IF('Calcs.'!AF29="","",'Calcs.'!AF29)</f>
        <v>166666.66666666669</v>
      </c>
      <c r="AG100" s="132">
        <f>IF('Calcs.'!AG29="","",'Calcs.'!AG29)</f>
        <v>166666.66666666669</v>
      </c>
      <c r="AH100" s="132">
        <f>IF('Calcs.'!AH29="","",'Calcs.'!AH29)</f>
        <v>166666.66666666669</v>
      </c>
      <c r="AI100" s="132">
        <f>IF('Calcs.'!AI29="","",'Calcs.'!AI29)</f>
        <v>166666.66666666669</v>
      </c>
      <c r="AJ100" s="132">
        <f>IF('Calcs.'!AJ29="","",'Calcs.'!AJ29)</f>
        <v>166666.66666666669</v>
      </c>
      <c r="AK100" s="132">
        <f>IF('Calcs.'!AK29="","",'Calcs.'!AK29)</f>
        <v>166666.66666666669</v>
      </c>
      <c r="AL100" s="132">
        <f>IF('Calcs.'!AL29="","",'Calcs.'!AL29)</f>
        <v>166666.66666666669</v>
      </c>
      <c r="AM100" s="132">
        <f>IF('Calcs.'!AM29="","",'Calcs.'!AM29)</f>
        <v>166666.66666666669</v>
      </c>
      <c r="AN100" s="132">
        <f>IF('Calcs.'!AN29="","",'Calcs.'!AN29)</f>
        <v>166666.66666666669</v>
      </c>
      <c r="AO100" s="132">
        <f>IF('Calcs.'!AO29="","",'Calcs.'!AO29)</f>
        <v>166666.66666666669</v>
      </c>
      <c r="AP100" s="132">
        <f>IF('Calcs.'!AP29="","",'Calcs.'!AP29)</f>
        <v>166666.66666666669</v>
      </c>
      <c r="AQ100" s="132">
        <f>IF('Calcs.'!AQ29="","",'Calcs.'!AQ29)</f>
        <v>166666.66666666669</v>
      </c>
      <c r="AR100" s="132">
        <f>IF('Calcs.'!AR29="","",'Calcs.'!AR29)</f>
        <v>166666.66666666669</v>
      </c>
      <c r="AS100" s="132">
        <f>IF('Calcs.'!AS29="","",'Calcs.'!AS29)</f>
        <v>166666.66666666669</v>
      </c>
      <c r="AT100" s="132">
        <f>IF('Calcs.'!AT29="","",'Calcs.'!AT29)</f>
        <v>166666.66666666669</v>
      </c>
      <c r="AU100" s="132">
        <f>IF('Calcs.'!AU29="","",'Calcs.'!AU29)</f>
        <v>166666.66666666669</v>
      </c>
      <c r="AV100" s="132">
        <f>IF('Calcs.'!AV29="","",'Calcs.'!AV29)</f>
        <v>166666.66666666669</v>
      </c>
      <c r="AW100" s="132">
        <f>IF('Calcs.'!AW29="","",'Calcs.'!AW29)</f>
        <v>166666.66666666669</v>
      </c>
      <c r="AX100" s="132">
        <f>IF('Calcs.'!AX29="","",'Calcs.'!AX29)</f>
        <v>166666.66666666669</v>
      </c>
      <c r="AY100" s="132">
        <f>IF('Calcs.'!AY29="","",'Calcs.'!AY29)</f>
        <v>166666.66666666669</v>
      </c>
      <c r="AZ100" s="132">
        <f>IF('Calcs.'!AZ29="","",'Calcs.'!AZ29)</f>
        <v>166666.66666666669</v>
      </c>
      <c r="BA100" s="132">
        <f>IF('Calcs.'!BA29="","",'Calcs.'!BA29)</f>
        <v>166666.66666666669</v>
      </c>
      <c r="BB100" s="132">
        <f>IF('Calcs.'!BB29="","",'Calcs.'!BB29)</f>
        <v>166666.66666666669</v>
      </c>
      <c r="BC100" s="132">
        <f>IF('Calcs.'!BC29="","",'Calcs.'!BC29)</f>
        <v>166666.66666666669</v>
      </c>
      <c r="BD100" s="132">
        <f>IF('Calcs.'!BD29="","",'Calcs.'!BD29)</f>
        <v>166666.66666666669</v>
      </c>
      <c r="BE100" s="132">
        <f>IF('Calcs.'!BE29="","",'Calcs.'!BE29)</f>
        <v>166666.66666666669</v>
      </c>
      <c r="BF100" s="132">
        <f>IF('Calcs.'!BF29="","",'Calcs.'!BF29)</f>
        <v>166666.66666666669</v>
      </c>
      <c r="BG100" s="132">
        <f>IF('Calcs.'!BG29="","",'Calcs.'!BG29)</f>
        <v>166666.66666666669</v>
      </c>
      <c r="BH100" s="132">
        <f>IF('Calcs.'!BH29="","",'Calcs.'!BH29)</f>
        <v>166666.66666666669</v>
      </c>
      <c r="BI100" s="132">
        <f>IF('Calcs.'!BI29="","",'Calcs.'!BI29)</f>
        <v>166666.66666666669</v>
      </c>
      <c r="BJ100" s="132">
        <f>IF('Calcs.'!BJ29="","",'Calcs.'!BJ29)</f>
        <v>166666.66666666669</v>
      </c>
      <c r="BK100" s="132">
        <f>IF('Calcs.'!BK29="","",'Calcs.'!BK29)</f>
        <v>166666.66666666669</v>
      </c>
      <c r="BL100" s="132">
        <f>IF('Calcs.'!BL29="","",'Calcs.'!BL29)</f>
        <v>166666.66666666669</v>
      </c>
      <c r="BM100" s="132">
        <f>IF('Calcs.'!BM29="","",'Calcs.'!BM29)</f>
        <v>166666.66666666669</v>
      </c>
      <c r="BN100" s="132">
        <f>IF('Calcs.'!BN29="","",'Calcs.'!BN29)</f>
        <v>166666.66666666669</v>
      </c>
      <c r="BO100" s="132">
        <f>IF('Calcs.'!BO29="","",'Calcs.'!BO29)</f>
        <v>166666.66666666669</v>
      </c>
      <c r="BP100" s="132">
        <f>IF('Calcs.'!BP29="","",'Calcs.'!BP29)</f>
        <v>166666.66666666669</v>
      </c>
      <c r="BQ100" s="132">
        <f>IF('Calcs.'!BQ29="","",'Calcs.'!BQ29)</f>
        <v>166666.66666666669</v>
      </c>
      <c r="BR100" s="132">
        <f>IF('Calcs.'!BR29="","",'Calcs.'!BR29)</f>
        <v>166666.66666666669</v>
      </c>
      <c r="BS100" s="132">
        <f>IF('Calcs.'!BS29="","",'Calcs.'!BS29)</f>
        <v>166666.66666666669</v>
      </c>
      <c r="BT100" s="132">
        <f>IF('Calcs.'!BT29="","",'Calcs.'!BT29)</f>
        <v>166666.66666666669</v>
      </c>
      <c r="BU100" s="132">
        <f>IF('Calcs.'!BU29="","",'Calcs.'!BU29)</f>
        <v>166666.66666666669</v>
      </c>
      <c r="BV100" s="132">
        <f>IF('Calcs.'!BV29="","",'Calcs.'!BV29)</f>
        <v>166666.66666666669</v>
      </c>
      <c r="BW100" s="132">
        <f>IF('Calcs.'!BW29="","",'Calcs.'!BW29)</f>
        <v>166666.66666666669</v>
      </c>
      <c r="BX100" s="132">
        <f>IF('Calcs.'!BX29="","",'Calcs.'!BX29)</f>
        <v>166666.66666666669</v>
      </c>
      <c r="BY100" s="132">
        <f>IF('Calcs.'!BY29="","",'Calcs.'!BY29)</f>
        <v>166666.66666666669</v>
      </c>
      <c r="BZ100" s="132">
        <f>IF('Calcs.'!BZ29="","",'Calcs.'!BZ29)</f>
        <v>166666.66666666669</v>
      </c>
      <c r="CA100" s="132">
        <f>IF('Calcs.'!CA29="","",'Calcs.'!CA29)</f>
        <v>166666.66666666669</v>
      </c>
      <c r="CB100" s="132">
        <f>IF('Calcs.'!CB29="","",'Calcs.'!CB29)</f>
        <v>166666.66666666669</v>
      </c>
      <c r="CC100" s="132">
        <f>IF('Calcs.'!CC29="","",'Calcs.'!CC29)</f>
        <v>166666.66666666669</v>
      </c>
      <c r="CD100" s="132">
        <f>IF('Calcs.'!CD29="","",'Calcs.'!CD29)</f>
        <v>166666.66666666669</v>
      </c>
      <c r="CE100" s="132">
        <f>IF('Calcs.'!CE29="","",'Calcs.'!CE29)</f>
        <v>166666.66666666669</v>
      </c>
      <c r="CF100" s="132">
        <f>IF('Calcs.'!CF29="","",'Calcs.'!CF29)</f>
        <v>166666.66666666669</v>
      </c>
      <c r="CG100" s="132">
        <f>IF('Calcs.'!CG29="","",'Calcs.'!CG29)</f>
        <v>166666.66666666669</v>
      </c>
      <c r="CH100" s="132">
        <f>IF('Calcs.'!CH29="","",'Calcs.'!CH29)</f>
        <v>166666.66666666669</v>
      </c>
      <c r="CI100" s="132">
        <f>IF('Calcs.'!CI29="","",'Calcs.'!CI29)</f>
        <v>166666.66666666669</v>
      </c>
      <c r="CJ100" s="132">
        <f>IF('Calcs.'!CJ29="","",'Calcs.'!CJ29)</f>
        <v>166666.66666666669</v>
      </c>
      <c r="CK100" s="132">
        <f>IF('Calcs.'!CK29="","",'Calcs.'!CK29)</f>
        <v>166666.66666666669</v>
      </c>
      <c r="CL100" s="132">
        <f>IF('Calcs.'!CL29="","",'Calcs.'!CL29)</f>
        <v>166666.66666666669</v>
      </c>
      <c r="CM100" s="132" t="e">
        <f ca="1">+#REF!*INDIRECT(#REF!)</f>
        <v>#REF!</v>
      </c>
      <c r="CN100" s="132" t="e">
        <f ca="1">+#REF!*INDIRECT(#REF!)</f>
        <v>#REF!</v>
      </c>
      <c r="CO100" s="132" t="e">
        <f>+#REF!*#REF!</f>
        <v>#REF!</v>
      </c>
      <c r="CP100" s="132" t="e">
        <f>+#REF!*#REF!</f>
        <v>#REF!</v>
      </c>
      <c r="CQ100" s="132" t="e">
        <f>+#REF!*#REF!</f>
        <v>#REF!</v>
      </c>
      <c r="CR100" s="132" t="e">
        <f>+#REF!*#REF!</f>
        <v>#REF!</v>
      </c>
      <c r="CS100" s="132" t="e">
        <f>+#REF!*#REF!</f>
        <v>#REF!</v>
      </c>
      <c r="CT100" s="132" t="e">
        <f>+#REF!*#REF!</f>
        <v>#REF!</v>
      </c>
      <c r="CU100" s="132" t="e">
        <f>+#REF!*#REF!</f>
        <v>#REF!</v>
      </c>
      <c r="CV100" s="132" t="e">
        <f>+#REF!*#REF!</f>
        <v>#REF!</v>
      </c>
      <c r="CW100" s="132" t="e">
        <f>+#REF!*#REF!</f>
        <v>#REF!</v>
      </c>
      <c r="CX100" s="132" t="e">
        <f>+#REF!*#REF!</f>
        <v>#REF!</v>
      </c>
      <c r="CY100" s="132" t="e">
        <f>+#REF!*#REF!</f>
        <v>#REF!</v>
      </c>
      <c r="CZ100" s="132" t="e">
        <f>+#REF!*#REF!</f>
        <v>#REF!</v>
      </c>
      <c r="DA100" s="132" t="e">
        <f>+#REF!*#REF!</f>
        <v>#REF!</v>
      </c>
      <c r="DB100" s="132" t="e">
        <f>+#REF!*#REF!</f>
        <v>#REF!</v>
      </c>
      <c r="DC100" s="132" t="e">
        <f>+#REF!*#REF!</f>
        <v>#REF!</v>
      </c>
      <c r="DD100" s="132" t="e">
        <f>+#REF!*#REF!</f>
        <v>#REF!</v>
      </c>
      <c r="DE100" s="132" t="e">
        <f>+#REF!*#REF!</f>
        <v>#REF!</v>
      </c>
      <c r="DF100" s="132" t="e">
        <f>+#REF!*#REF!</f>
        <v>#REF!</v>
      </c>
      <c r="DG100" s="132" t="e">
        <f>+#REF!*#REF!</f>
        <v>#REF!</v>
      </c>
      <c r="DH100" s="132" t="e">
        <f>+#REF!*#REF!</f>
        <v>#REF!</v>
      </c>
      <c r="DI100" s="132" t="e">
        <f>+#REF!*#REF!</f>
        <v>#REF!</v>
      </c>
      <c r="DJ100" s="132" t="e">
        <f>+#REF!*#REF!</f>
        <v>#REF!</v>
      </c>
      <c r="DK100" s="132" t="e">
        <f>+#REF!*#REF!</f>
        <v>#REF!</v>
      </c>
      <c r="DL100" s="132" t="e">
        <f>+#REF!*#REF!</f>
        <v>#REF!</v>
      </c>
    </row>
    <row r="101" spans="2:116" s="383" customFormat="1" x14ac:dyDescent="0.4">
      <c r="B101" s="383" t="str">
        <f>IF('Calcs.'!B30="","",'Calcs.'!B30)</f>
        <v/>
      </c>
      <c r="C101" s="383" t="str">
        <f>IF('Calcs.'!C30="","",'Calcs.'!C30)</f>
        <v>CF: CFF</v>
      </c>
      <c r="D101" s="383" t="str">
        <f>IF('Calcs.'!D30="","",'Calcs.'!D30)</f>
        <v>DTERMY-PV</v>
      </c>
      <c r="E101" s="383" t="str">
        <f>IF('Calcs.'!E30="","",'Calcs.'!E30)</f>
        <v>30 DTERMY-PV</v>
      </c>
      <c r="F101" s="383" t="str">
        <f>IF('Calcs.'!F30="","",'Calcs.'!F30)</f>
        <v/>
      </c>
      <c r="G101" s="322" t="str">
        <f>IF('Calcs.'!G30="","",'Calcs.'!G30)</f>
        <v>Repayment - unit</v>
      </c>
      <c r="I101" s="384" t="str">
        <f>IF('Calcs.'!I30="","",'Calcs.'!I30)</f>
        <v/>
      </c>
      <c r="J101" s="384" t="str">
        <f>IF('Calcs.'!J30="","",'Calcs.'!J30)</f>
        <v/>
      </c>
      <c r="K101" s="260">
        <f ca="1">IF('Calcs.'!K30="","",'Calcs.'!K30)</f>
        <v>-751000.00000000023</v>
      </c>
      <c r="L101" s="260">
        <f ca="1">IF('Calcs.'!L30="","",'Calcs.'!L30)</f>
        <v>-1750000.0000000007</v>
      </c>
      <c r="M101" s="260">
        <f ca="1">IF('Calcs.'!M30="","",'Calcs.'!M30)</f>
        <v>-2000000.0000000007</v>
      </c>
      <c r="N101" s="260">
        <f ca="1">IF('Calcs.'!N30="","",'Calcs.'!N30)</f>
        <v>-2000000.0000000007</v>
      </c>
      <c r="O101" s="260">
        <f ca="1">IF('Calcs.'!O30="","",'Calcs.'!O30)</f>
        <v>-2000000.0000000007</v>
      </c>
      <c r="P101" s="260">
        <f ca="1">IF('Calcs.'!P30="","",'Calcs.'!P30)</f>
        <v>-2000000.0000000007</v>
      </c>
      <c r="Q101" s="383" t="str">
        <f>IF('Calcs.'!Q30="","",'Calcs.'!Q30)</f>
        <v/>
      </c>
      <c r="R101" s="383" t="str">
        <f>IF('Calcs.'!R30="","",'Calcs.'!R30)</f>
        <v/>
      </c>
      <c r="S101" s="132">
        <f ca="1">IF('Calcs.'!S30="","",'Calcs.'!S30)</f>
        <v>0</v>
      </c>
      <c r="T101" s="132">
        <f ca="1">IF('Calcs.'!T30="","",'Calcs.'!T30)</f>
        <v>0</v>
      </c>
      <c r="U101" s="132">
        <f ca="1">IF('Calcs.'!U30="","",'Calcs.'!U30)</f>
        <v>-1000</v>
      </c>
      <c r="V101" s="132">
        <f ca="1">IF('Calcs.'!V30="","",'Calcs.'!V30)</f>
        <v>-83333.333333333343</v>
      </c>
      <c r="W101" s="132">
        <f ca="1">IF('Calcs.'!W30="","",'Calcs.'!W30)</f>
        <v>-83333.333333333343</v>
      </c>
      <c r="X101" s="132">
        <f ca="1">IF('Calcs.'!X30="","",'Calcs.'!X30)</f>
        <v>-83333.333333333343</v>
      </c>
      <c r="Y101" s="132">
        <f ca="1">IF('Calcs.'!Y30="","",'Calcs.'!Y30)</f>
        <v>-83333.333333333343</v>
      </c>
      <c r="Z101" s="132">
        <f ca="1">IF('Calcs.'!Z30="","",'Calcs.'!Z30)</f>
        <v>-83333.333333333343</v>
      </c>
      <c r="AA101" s="132">
        <f ca="1">IF('Calcs.'!AA30="","",'Calcs.'!AA30)</f>
        <v>-83333.333333333343</v>
      </c>
      <c r="AB101" s="132">
        <f ca="1">IF('Calcs.'!AB30="","",'Calcs.'!AB30)</f>
        <v>-83333.333333333343</v>
      </c>
      <c r="AC101" s="132">
        <f ca="1">IF('Calcs.'!AC30="","",'Calcs.'!AC30)</f>
        <v>-83333.333333333343</v>
      </c>
      <c r="AD101" s="132">
        <f ca="1">IF('Calcs.'!AD30="","",'Calcs.'!AD30)</f>
        <v>-83333.333333333343</v>
      </c>
      <c r="AE101" s="132">
        <f ca="1">IF('Calcs.'!AE30="","",'Calcs.'!AE30)</f>
        <v>-83333.333333333343</v>
      </c>
      <c r="AF101" s="132">
        <f ca="1">IF('Calcs.'!AF30="","",'Calcs.'!AF30)</f>
        <v>-83333.333333333343</v>
      </c>
      <c r="AG101" s="132">
        <f ca="1">IF('Calcs.'!AG30="","",'Calcs.'!AG30)</f>
        <v>-83333.333333333343</v>
      </c>
      <c r="AH101" s="132">
        <f ca="1">IF('Calcs.'!AH30="","",'Calcs.'!AH30)</f>
        <v>-166666.66666666669</v>
      </c>
      <c r="AI101" s="132">
        <f ca="1">IF('Calcs.'!AI30="","",'Calcs.'!AI30)</f>
        <v>-166666.66666666669</v>
      </c>
      <c r="AJ101" s="132">
        <f ca="1">IF('Calcs.'!AJ30="","",'Calcs.'!AJ30)</f>
        <v>-166666.66666666669</v>
      </c>
      <c r="AK101" s="132">
        <f ca="1">IF('Calcs.'!AK30="","",'Calcs.'!AK30)</f>
        <v>-166666.66666666669</v>
      </c>
      <c r="AL101" s="132">
        <f ca="1">IF('Calcs.'!AL30="","",'Calcs.'!AL30)</f>
        <v>-166666.66666666669</v>
      </c>
      <c r="AM101" s="132">
        <f ca="1">IF('Calcs.'!AM30="","",'Calcs.'!AM30)</f>
        <v>-166666.66666666669</v>
      </c>
      <c r="AN101" s="132">
        <f ca="1">IF('Calcs.'!AN30="","",'Calcs.'!AN30)</f>
        <v>-166666.66666666669</v>
      </c>
      <c r="AO101" s="132">
        <f ca="1">IF('Calcs.'!AO30="","",'Calcs.'!AO30)</f>
        <v>-166666.66666666669</v>
      </c>
      <c r="AP101" s="132">
        <f ca="1">IF('Calcs.'!AP30="","",'Calcs.'!AP30)</f>
        <v>-166666.66666666669</v>
      </c>
      <c r="AQ101" s="132">
        <f ca="1">IF('Calcs.'!AQ30="","",'Calcs.'!AQ30)</f>
        <v>-166666.66666666669</v>
      </c>
      <c r="AR101" s="132">
        <f ca="1">IF('Calcs.'!AR30="","",'Calcs.'!AR30)</f>
        <v>-166666.66666666669</v>
      </c>
      <c r="AS101" s="132">
        <f ca="1">IF('Calcs.'!AS30="","",'Calcs.'!AS30)</f>
        <v>-166666.66666666669</v>
      </c>
      <c r="AT101" s="132">
        <f ca="1">IF('Calcs.'!AT30="","",'Calcs.'!AT30)</f>
        <v>-166666.66666666669</v>
      </c>
      <c r="AU101" s="132">
        <f ca="1">IF('Calcs.'!AU30="","",'Calcs.'!AU30)</f>
        <v>-166666.66666666669</v>
      </c>
      <c r="AV101" s="132">
        <f ca="1">IF('Calcs.'!AV30="","",'Calcs.'!AV30)</f>
        <v>-166666.66666666669</v>
      </c>
      <c r="AW101" s="132">
        <f ca="1">IF('Calcs.'!AW30="","",'Calcs.'!AW30)</f>
        <v>-166666.66666666669</v>
      </c>
      <c r="AX101" s="132">
        <f ca="1">IF('Calcs.'!AX30="","",'Calcs.'!AX30)</f>
        <v>-166666.66666666669</v>
      </c>
      <c r="AY101" s="132">
        <f ca="1">IF('Calcs.'!AY30="","",'Calcs.'!AY30)</f>
        <v>-166666.66666666669</v>
      </c>
      <c r="AZ101" s="132">
        <f ca="1">IF('Calcs.'!AZ30="","",'Calcs.'!AZ30)</f>
        <v>-166666.66666666669</v>
      </c>
      <c r="BA101" s="132">
        <f ca="1">IF('Calcs.'!BA30="","",'Calcs.'!BA30)</f>
        <v>-166666.66666666669</v>
      </c>
      <c r="BB101" s="132">
        <f ca="1">IF('Calcs.'!BB30="","",'Calcs.'!BB30)</f>
        <v>-166666.66666666669</v>
      </c>
      <c r="BC101" s="132">
        <f ca="1">IF('Calcs.'!BC30="","",'Calcs.'!BC30)</f>
        <v>-166666.66666666669</v>
      </c>
      <c r="BD101" s="132">
        <f ca="1">IF('Calcs.'!BD30="","",'Calcs.'!BD30)</f>
        <v>-166666.66666666669</v>
      </c>
      <c r="BE101" s="132">
        <f ca="1">IF('Calcs.'!BE30="","",'Calcs.'!BE30)</f>
        <v>-166666.66666666669</v>
      </c>
      <c r="BF101" s="132">
        <f ca="1">IF('Calcs.'!BF30="","",'Calcs.'!BF30)</f>
        <v>-166666.66666666669</v>
      </c>
      <c r="BG101" s="132">
        <f ca="1">IF('Calcs.'!BG30="","",'Calcs.'!BG30)</f>
        <v>-166666.66666666669</v>
      </c>
      <c r="BH101" s="132">
        <f ca="1">IF('Calcs.'!BH30="","",'Calcs.'!BH30)</f>
        <v>-166666.66666666669</v>
      </c>
      <c r="BI101" s="132">
        <f ca="1">IF('Calcs.'!BI30="","",'Calcs.'!BI30)</f>
        <v>-166666.66666666669</v>
      </c>
      <c r="BJ101" s="132">
        <f ca="1">IF('Calcs.'!BJ30="","",'Calcs.'!BJ30)</f>
        <v>-166666.66666666669</v>
      </c>
      <c r="BK101" s="132">
        <f ca="1">IF('Calcs.'!BK30="","",'Calcs.'!BK30)</f>
        <v>-166666.66666666669</v>
      </c>
      <c r="BL101" s="132">
        <f ca="1">IF('Calcs.'!BL30="","",'Calcs.'!BL30)</f>
        <v>-166666.66666666669</v>
      </c>
      <c r="BM101" s="132">
        <f ca="1">IF('Calcs.'!BM30="","",'Calcs.'!BM30)</f>
        <v>-166666.66666666669</v>
      </c>
      <c r="BN101" s="132">
        <f ca="1">IF('Calcs.'!BN30="","",'Calcs.'!BN30)</f>
        <v>-166666.66666666669</v>
      </c>
      <c r="BO101" s="132">
        <f ca="1">IF('Calcs.'!BO30="","",'Calcs.'!BO30)</f>
        <v>-166666.66666666669</v>
      </c>
      <c r="BP101" s="132">
        <f ca="1">IF('Calcs.'!BP30="","",'Calcs.'!BP30)</f>
        <v>-166666.66666666669</v>
      </c>
      <c r="BQ101" s="132">
        <f ca="1">IF('Calcs.'!BQ30="","",'Calcs.'!BQ30)</f>
        <v>-166666.66666666669</v>
      </c>
      <c r="BR101" s="132">
        <f ca="1">IF('Calcs.'!BR30="","",'Calcs.'!BR30)</f>
        <v>-166666.66666666669</v>
      </c>
      <c r="BS101" s="132">
        <f ca="1">IF('Calcs.'!BS30="","",'Calcs.'!BS30)</f>
        <v>-166666.66666666669</v>
      </c>
      <c r="BT101" s="132">
        <f ca="1">IF('Calcs.'!BT30="","",'Calcs.'!BT30)</f>
        <v>-166666.66666666669</v>
      </c>
      <c r="BU101" s="132">
        <f ca="1">IF('Calcs.'!BU30="","",'Calcs.'!BU30)</f>
        <v>-166666.66666666669</v>
      </c>
      <c r="BV101" s="132">
        <f ca="1">IF('Calcs.'!BV30="","",'Calcs.'!BV30)</f>
        <v>-166666.66666666669</v>
      </c>
      <c r="BW101" s="132">
        <f ca="1">IF('Calcs.'!BW30="","",'Calcs.'!BW30)</f>
        <v>-166666.66666666669</v>
      </c>
      <c r="BX101" s="132">
        <f ca="1">IF('Calcs.'!BX30="","",'Calcs.'!BX30)</f>
        <v>-166666.66666666669</v>
      </c>
      <c r="BY101" s="132">
        <f ca="1">IF('Calcs.'!BY30="","",'Calcs.'!BY30)</f>
        <v>-166666.66666666669</v>
      </c>
      <c r="BZ101" s="132">
        <f ca="1">IF('Calcs.'!BZ30="","",'Calcs.'!BZ30)</f>
        <v>-166666.66666666669</v>
      </c>
      <c r="CA101" s="132">
        <f ca="1">IF('Calcs.'!CA30="","",'Calcs.'!CA30)</f>
        <v>-166666.66666666669</v>
      </c>
      <c r="CB101" s="132">
        <f ca="1">IF('Calcs.'!CB30="","",'Calcs.'!CB30)</f>
        <v>-166666.66666666669</v>
      </c>
      <c r="CC101" s="132">
        <f ca="1">IF('Calcs.'!CC30="","",'Calcs.'!CC30)</f>
        <v>-166666.66666666669</v>
      </c>
      <c r="CD101" s="132">
        <f ca="1">IF('Calcs.'!CD30="","",'Calcs.'!CD30)</f>
        <v>-166666.66666666669</v>
      </c>
      <c r="CE101" s="132">
        <f ca="1">IF('Calcs.'!CE30="","",'Calcs.'!CE30)</f>
        <v>-166666.66666666669</v>
      </c>
      <c r="CF101" s="132">
        <f ca="1">IF('Calcs.'!CF30="","",'Calcs.'!CF30)</f>
        <v>-166666.66666666669</v>
      </c>
      <c r="CG101" s="132">
        <f ca="1">IF('Calcs.'!CG30="","",'Calcs.'!CG30)</f>
        <v>-166666.66666666669</v>
      </c>
      <c r="CH101" s="132">
        <f ca="1">IF('Calcs.'!CH30="","",'Calcs.'!CH30)</f>
        <v>-166666.66666666669</v>
      </c>
      <c r="CI101" s="132">
        <f ca="1">IF('Calcs.'!CI30="","",'Calcs.'!CI30)</f>
        <v>-166666.66666666669</v>
      </c>
      <c r="CJ101" s="132">
        <f ca="1">IF('Calcs.'!CJ30="","",'Calcs.'!CJ30)</f>
        <v>-166666.66666666669</v>
      </c>
      <c r="CK101" s="132">
        <f ca="1">IF('Calcs.'!CK30="","",'Calcs.'!CK30)</f>
        <v>-166666.66666666669</v>
      </c>
      <c r="CL101" s="132">
        <f ca="1">IF('Calcs.'!CL30="","",'Calcs.'!CL30)</f>
        <v>-166666.66666666669</v>
      </c>
      <c r="CN101" s="384"/>
      <c r="CO101" s="132" t="e">
        <f ca="1">-IF(COUNT('IS BS CF'!$R100:CO100)&lt;#REF!,0,OFFSET('IS BS CF'!CO100,0,-#REF!+1))-#REF!*(COUNT('IS BS CF'!$S100:CN100)=(#REF!-#REF!+1))</f>
        <v>#REF!</v>
      </c>
      <c r="CP101" s="132" t="e">
        <f ca="1">-IF(COUNT('IS BS CF'!$R100:CP100)&lt;#REF!,0,OFFSET('IS BS CF'!CP100,0,-#REF!+1))-#REF!*(COUNT('IS BS CF'!$S100:CO100)=(#REF!-#REF!+1))</f>
        <v>#REF!</v>
      </c>
      <c r="CQ101" s="132" t="e">
        <f ca="1">-IF(COUNT('IS BS CF'!$R100:CQ100)&lt;#REF!,0,OFFSET('IS BS CF'!CQ100,0,-#REF!+1))-#REF!*(COUNT('IS BS CF'!$S100:CP100)=(#REF!-#REF!+1))</f>
        <v>#REF!</v>
      </c>
      <c r="CR101" s="132" t="e">
        <f ca="1">-IF(COUNT('IS BS CF'!$R100:CR100)&lt;#REF!,0,OFFSET('IS BS CF'!CR100,0,-#REF!+1))-#REF!*(COUNT('IS BS CF'!$S100:CQ100)=(#REF!-#REF!+1))</f>
        <v>#REF!</v>
      </c>
      <c r="CS101" s="132" t="e">
        <f ca="1">-IF(COUNT('IS BS CF'!$R100:CS100)&lt;#REF!,0,OFFSET('IS BS CF'!CS100,0,-#REF!+1))-#REF!*(COUNT('IS BS CF'!$S100:CR100)=(#REF!-#REF!+1))</f>
        <v>#REF!</v>
      </c>
      <c r="CT101" s="132" t="e">
        <f ca="1">-IF(COUNT('IS BS CF'!$R100:CT100)&lt;#REF!,0,OFFSET('IS BS CF'!CT100,0,-#REF!+1))-#REF!*(COUNT('IS BS CF'!$S100:CS100)=(#REF!-#REF!+1))</f>
        <v>#REF!</v>
      </c>
      <c r="CU101" s="132" t="e">
        <f ca="1">-IF(COUNT('IS BS CF'!$R100:CU100)&lt;#REF!,0,OFFSET('IS BS CF'!CU100,0,-#REF!+1))-#REF!*(COUNT('IS BS CF'!$S100:CT100)=(#REF!-#REF!+1))</f>
        <v>#REF!</v>
      </c>
      <c r="CV101" s="132" t="e">
        <f ca="1">-IF(COUNT('IS BS CF'!$R100:CV100)&lt;#REF!,0,OFFSET('IS BS CF'!CV100,0,-#REF!+1))-#REF!*(COUNT('IS BS CF'!$S100:CU100)=(#REF!-#REF!+1))</f>
        <v>#REF!</v>
      </c>
      <c r="CW101" s="132" t="e">
        <f ca="1">-IF(COUNT('IS BS CF'!$R100:CW100)&lt;#REF!,0,OFFSET('IS BS CF'!CW100,0,-#REF!+1))-#REF!*(COUNT('IS BS CF'!$S100:CV100)=(#REF!-#REF!+1))</f>
        <v>#REF!</v>
      </c>
      <c r="CX101" s="132" t="e">
        <f ca="1">-IF(COUNT('IS BS CF'!$R100:CX100)&lt;#REF!,0,OFFSET('IS BS CF'!CX100,0,-#REF!+1))-#REF!*(COUNT('IS BS CF'!$S100:CW100)=(#REF!-#REF!+1))</f>
        <v>#REF!</v>
      </c>
      <c r="CY101" s="132" t="e">
        <f ca="1">-IF(COUNT('IS BS CF'!$R100:CY100)&lt;#REF!,0,OFFSET('IS BS CF'!CY100,0,-#REF!+1))-#REF!*(COUNT('IS BS CF'!$S100:CX100)=(#REF!-#REF!+1))</f>
        <v>#REF!</v>
      </c>
      <c r="CZ101" s="132" t="e">
        <f ca="1">-IF(COUNT('IS BS CF'!$R100:CZ100)&lt;#REF!,0,OFFSET('IS BS CF'!CZ100,0,-#REF!+1))-#REF!*(COUNT('IS BS CF'!$S100:CY100)=(#REF!-#REF!+1))</f>
        <v>#REF!</v>
      </c>
      <c r="DA101" s="132" t="e">
        <f ca="1">-IF(COUNT('IS BS CF'!$R100:DA100)&lt;#REF!,0,OFFSET('IS BS CF'!DA100,0,-#REF!+1))-#REF!*(COUNT('IS BS CF'!$S100:CZ100)=(#REF!-#REF!+1))</f>
        <v>#REF!</v>
      </c>
      <c r="DB101" s="132" t="e">
        <f ca="1">-IF(COUNT('IS BS CF'!$R100:DB100)&lt;#REF!,0,OFFSET('IS BS CF'!DB100,0,-#REF!+1))-#REF!*(COUNT('IS BS CF'!$S100:DA100)=(#REF!-#REF!+1))</f>
        <v>#REF!</v>
      </c>
      <c r="DC101" s="132" t="e">
        <f ca="1">-IF(COUNT('IS BS CF'!$R100:DC100)&lt;#REF!,0,OFFSET('IS BS CF'!DC100,0,-#REF!+1))-#REF!*(COUNT('IS BS CF'!$S100:DB100)=(#REF!-#REF!+1))</f>
        <v>#REF!</v>
      </c>
      <c r="DD101" s="132" t="e">
        <f ca="1">-IF(COUNT('IS BS CF'!$R100:DD100)&lt;#REF!,0,OFFSET('IS BS CF'!DD100,0,-#REF!+1))-#REF!*(COUNT('IS BS CF'!$S100:DC100)=(#REF!-#REF!+1))</f>
        <v>#REF!</v>
      </c>
      <c r="DE101" s="132" t="e">
        <f ca="1">-IF(COUNT('IS BS CF'!$R100:DE100)&lt;#REF!,0,OFFSET('IS BS CF'!DE100,0,-#REF!+1))-#REF!*(COUNT('IS BS CF'!$S100:DD100)=(#REF!-#REF!+1))</f>
        <v>#REF!</v>
      </c>
      <c r="DF101" s="132" t="e">
        <f ca="1">-IF(COUNT('IS BS CF'!$R100:DF100)&lt;#REF!,0,OFFSET('IS BS CF'!DF100,0,-#REF!+1))-#REF!*(COUNT('IS BS CF'!$S100:DE100)=(#REF!-#REF!+1))</f>
        <v>#REF!</v>
      </c>
      <c r="DG101" s="132" t="e">
        <f ca="1">-IF(COUNT('IS BS CF'!$R100:DG100)&lt;#REF!,0,OFFSET('IS BS CF'!DG100,0,-#REF!+1))-#REF!*(COUNT('IS BS CF'!$S100:DF100)=(#REF!-#REF!+1))</f>
        <v>#REF!</v>
      </c>
      <c r="DH101" s="132" t="e">
        <f ca="1">-IF(COUNT('IS BS CF'!$R100:DH100)&lt;#REF!,0,OFFSET('IS BS CF'!DH100,0,-#REF!+1))-#REF!*(COUNT('IS BS CF'!$S100:DG100)=(#REF!-#REF!+1))</f>
        <v>#REF!</v>
      </c>
      <c r="DI101" s="132" t="e">
        <f ca="1">-IF(COUNT('IS BS CF'!$R100:DI100)&lt;#REF!,0,OFFSET('IS BS CF'!DI100,0,-#REF!+1))-#REF!*(COUNT('IS BS CF'!$S100:DH100)=(#REF!-#REF!+1))</f>
        <v>#REF!</v>
      </c>
      <c r="DJ101" s="132" t="e">
        <f ca="1">-IF(COUNT('IS BS CF'!$R100:DJ100)&lt;#REF!,0,OFFSET('IS BS CF'!DJ100,0,-#REF!+1))-#REF!*(COUNT('IS BS CF'!$S100:DI100)=(#REF!-#REF!+1))</f>
        <v>#REF!</v>
      </c>
      <c r="DK101" s="132" t="e">
        <f ca="1">-IF(COUNT('IS BS CF'!$R100:DK100)&lt;#REF!,0,OFFSET('IS BS CF'!DK100,0,-#REF!+1))-#REF!*(COUNT('IS BS CF'!$S100:DJ100)=(#REF!-#REF!+1))</f>
        <v>#REF!</v>
      </c>
      <c r="DL101" s="132" t="e">
        <f ca="1">-IF(COUNT('IS BS CF'!$R100:DL100)&lt;#REF!,0,OFFSET('IS BS CF'!DL100,0,-#REF!+1))-#REF!*(COUNT('IS BS CF'!$S100:DK100)=(#REF!-#REF!+1))</f>
        <v>#REF!</v>
      </c>
    </row>
    <row r="102" spans="2:116" s="383" customFormat="1" x14ac:dyDescent="0.4">
      <c r="B102" s="383" t="str">
        <f>IF('Calcs.'!B45="","",'Calcs.'!B45)</f>
        <v>45 DTERMY-S</v>
      </c>
      <c r="C102" s="383" t="str">
        <f>IF('Calcs.'!C45="","",'Calcs.'!C45)</f>
        <v>CF: CFF</v>
      </c>
      <c r="D102" s="383" t="str">
        <f>IF('Calcs.'!D45="","",'Calcs.'!D45)</f>
        <v>DTERMY-S</v>
      </c>
      <c r="E102" s="383" t="str">
        <f>IF('Calcs.'!E45="","",'Calcs.'!E45)</f>
        <v>45 DTERMY-S</v>
      </c>
      <c r="F102" s="383" t="str">
        <f>IF('Calcs.'!F45="","",'Calcs.'!F45)</f>
        <v/>
      </c>
      <c r="G102" s="322" t="str">
        <f>IF('Calcs.'!G45="","",'Calcs.'!G45)</f>
        <v>New borrowing - ABX</v>
      </c>
      <c r="I102" s="384" t="str">
        <f>IF('Calcs.'!I45="","",'Calcs.'!I45)</f>
        <v/>
      </c>
      <c r="J102" s="384" t="str">
        <f>IF('Calcs.'!J45="","",'Calcs.'!J45)</f>
        <v/>
      </c>
      <c r="K102" s="260">
        <f>IF('Calcs.'!K45="","",'Calcs.'!K45)</f>
        <v>10000</v>
      </c>
      <c r="L102" s="260">
        <f>IF('Calcs.'!L45="","",'Calcs.'!L45)</f>
        <v>0</v>
      </c>
      <c r="M102" s="260">
        <f>IF('Calcs.'!M45="","",'Calcs.'!M45)</f>
        <v>0</v>
      </c>
      <c r="N102" s="260">
        <f>IF('Calcs.'!N45="","",'Calcs.'!N45)</f>
        <v>0</v>
      </c>
      <c r="O102" s="260">
        <f>IF('Calcs.'!O45="","",'Calcs.'!O45)</f>
        <v>0</v>
      </c>
      <c r="P102" s="260">
        <f>IF('Calcs.'!P45="","",'Calcs.'!P45)</f>
        <v>0</v>
      </c>
      <c r="Q102" s="383" t="str">
        <f>IF('Calcs.'!Q45="","",'Calcs.'!Q45)</f>
        <v/>
      </c>
      <c r="R102" s="260">
        <f>IF('Calcs.'!R45="","",'Calcs.'!R45)</f>
        <v>1000</v>
      </c>
      <c r="S102" s="132">
        <f>IF('Calcs.'!S45="","",'Calcs.'!S45)</f>
        <v>-70361.111111111124</v>
      </c>
      <c r="T102" s="132">
        <f>IF('Calcs.'!T45="","",'Calcs.'!T45)</f>
        <v>83333.333333333343</v>
      </c>
      <c r="U102" s="132">
        <f>IF('Calcs.'!U45="","",'Calcs.'!U45)</f>
        <v>83333.333333333343</v>
      </c>
      <c r="V102" s="132">
        <f>IF('Calcs.'!V45="","",'Calcs.'!V45)</f>
        <v>83333.333333333343</v>
      </c>
      <c r="W102" s="132">
        <f>IF('Calcs.'!W45="","",'Calcs.'!W45)</f>
        <v>83333.333333333343</v>
      </c>
      <c r="X102" s="132">
        <f>IF('Calcs.'!X45="","",'Calcs.'!X45)</f>
        <v>83333.333333333343</v>
      </c>
      <c r="Y102" s="132">
        <f>IF('Calcs.'!Y45="","",'Calcs.'!Y45)</f>
        <v>83333.333333333343</v>
      </c>
      <c r="Z102" s="132">
        <f>IF('Calcs.'!Z45="","",'Calcs.'!Z45)</f>
        <v>83333.333333333343</v>
      </c>
      <c r="AA102" s="132">
        <f>IF('Calcs.'!AA45="","",'Calcs.'!AA45)</f>
        <v>83333.333333333343</v>
      </c>
      <c r="AB102" s="132">
        <f>IF('Calcs.'!AB45="","",'Calcs.'!AB45)</f>
        <v>83333.333333333343</v>
      </c>
      <c r="AC102" s="132">
        <f>IF('Calcs.'!AC45="","",'Calcs.'!AC45)</f>
        <v>83333.333333333343</v>
      </c>
      <c r="AD102" s="132">
        <f>IF('Calcs.'!AD45="","",'Calcs.'!AD45)</f>
        <v>83333.333333333343</v>
      </c>
      <c r="AE102" s="132">
        <f>IF('Calcs.'!AE45="","",'Calcs.'!AE45)</f>
        <v>166666.66666666669</v>
      </c>
      <c r="AF102" s="132">
        <f>IF('Calcs.'!AF45="","",'Calcs.'!AF45)</f>
        <v>166666.66666666669</v>
      </c>
      <c r="AG102" s="132">
        <f>IF('Calcs.'!AG45="","",'Calcs.'!AG45)</f>
        <v>166666.66666666669</v>
      </c>
      <c r="AH102" s="132">
        <f>IF('Calcs.'!AH45="","",'Calcs.'!AH45)</f>
        <v>166666.66666666669</v>
      </c>
      <c r="AI102" s="132">
        <f>IF('Calcs.'!AI45="","",'Calcs.'!AI45)</f>
        <v>166666.66666666669</v>
      </c>
      <c r="AJ102" s="132">
        <f>IF('Calcs.'!AJ45="","",'Calcs.'!AJ45)</f>
        <v>166666.66666666669</v>
      </c>
      <c r="AK102" s="132">
        <f>IF('Calcs.'!AK45="","",'Calcs.'!AK45)</f>
        <v>166666.66666666669</v>
      </c>
      <c r="AL102" s="132">
        <f>IF('Calcs.'!AL45="","",'Calcs.'!AL45)</f>
        <v>166666.66666666669</v>
      </c>
      <c r="AM102" s="132">
        <f>IF('Calcs.'!AM45="","",'Calcs.'!AM45)</f>
        <v>166666.66666666669</v>
      </c>
      <c r="AN102" s="132">
        <f>IF('Calcs.'!AN45="","",'Calcs.'!AN45)</f>
        <v>166666.66666666669</v>
      </c>
      <c r="AO102" s="132">
        <f>IF('Calcs.'!AO45="","",'Calcs.'!AO45)</f>
        <v>166666.66666666669</v>
      </c>
      <c r="AP102" s="132">
        <f>IF('Calcs.'!AP45="","",'Calcs.'!AP45)</f>
        <v>166666.66666666669</v>
      </c>
      <c r="AQ102" s="132">
        <f>IF('Calcs.'!AQ45="","",'Calcs.'!AQ45)</f>
        <v>166666.66666666669</v>
      </c>
      <c r="AR102" s="132">
        <f>IF('Calcs.'!AR45="","",'Calcs.'!AR45)</f>
        <v>166666.66666666669</v>
      </c>
      <c r="AS102" s="132">
        <f>IF('Calcs.'!AS45="","",'Calcs.'!AS45)</f>
        <v>166666.66666666669</v>
      </c>
      <c r="AT102" s="132">
        <f>IF('Calcs.'!AT45="","",'Calcs.'!AT45)</f>
        <v>166666.66666666669</v>
      </c>
      <c r="AU102" s="132">
        <f>IF('Calcs.'!AU45="","",'Calcs.'!AU45)</f>
        <v>166666.66666666669</v>
      </c>
      <c r="AV102" s="132">
        <f>IF('Calcs.'!AV45="","",'Calcs.'!AV45)</f>
        <v>166666.66666666669</v>
      </c>
      <c r="AW102" s="132">
        <f>IF('Calcs.'!AW45="","",'Calcs.'!AW45)</f>
        <v>166666.66666666669</v>
      </c>
      <c r="AX102" s="132">
        <f>IF('Calcs.'!AX45="","",'Calcs.'!AX45)</f>
        <v>166666.66666666669</v>
      </c>
      <c r="AY102" s="132">
        <f>IF('Calcs.'!AY45="","",'Calcs.'!AY45)</f>
        <v>166666.66666666669</v>
      </c>
      <c r="AZ102" s="132">
        <f>IF('Calcs.'!AZ45="","",'Calcs.'!AZ45)</f>
        <v>166666.66666666669</v>
      </c>
      <c r="BA102" s="132">
        <f>IF('Calcs.'!BA45="","",'Calcs.'!BA45)</f>
        <v>166666.66666666669</v>
      </c>
      <c r="BB102" s="132">
        <f>IF('Calcs.'!BB45="","",'Calcs.'!BB45)</f>
        <v>166666.66666666669</v>
      </c>
      <c r="BC102" s="132">
        <f>IF('Calcs.'!BC45="","",'Calcs.'!BC45)</f>
        <v>166666.66666666669</v>
      </c>
      <c r="BD102" s="132">
        <f>IF('Calcs.'!BD45="","",'Calcs.'!BD45)</f>
        <v>166666.66666666669</v>
      </c>
      <c r="BE102" s="132">
        <f>IF('Calcs.'!BE45="","",'Calcs.'!BE45)</f>
        <v>166666.66666666669</v>
      </c>
      <c r="BF102" s="132">
        <f>IF('Calcs.'!BF45="","",'Calcs.'!BF45)</f>
        <v>166666.66666666669</v>
      </c>
      <c r="BG102" s="132">
        <f>IF('Calcs.'!BG45="","",'Calcs.'!BG45)</f>
        <v>166666.66666666669</v>
      </c>
      <c r="BH102" s="132">
        <f>IF('Calcs.'!BH45="","",'Calcs.'!BH45)</f>
        <v>166666.66666666669</v>
      </c>
      <c r="BI102" s="132">
        <f>IF('Calcs.'!BI45="","",'Calcs.'!BI45)</f>
        <v>166666.66666666669</v>
      </c>
      <c r="BJ102" s="132">
        <f>IF('Calcs.'!BJ45="","",'Calcs.'!BJ45)</f>
        <v>166666.66666666669</v>
      </c>
      <c r="BK102" s="132">
        <f>IF('Calcs.'!BK45="","",'Calcs.'!BK45)</f>
        <v>166666.66666666669</v>
      </c>
      <c r="BL102" s="132">
        <f>IF('Calcs.'!BL45="","",'Calcs.'!BL45)</f>
        <v>166666.66666666669</v>
      </c>
      <c r="BM102" s="132">
        <f>IF('Calcs.'!BM45="","",'Calcs.'!BM45)</f>
        <v>166666.66666666669</v>
      </c>
      <c r="BN102" s="132">
        <f>IF('Calcs.'!BN45="","",'Calcs.'!BN45)</f>
        <v>166666.66666666669</v>
      </c>
      <c r="BO102" s="132">
        <f>IF('Calcs.'!BO45="","",'Calcs.'!BO45)</f>
        <v>166666.66666666669</v>
      </c>
      <c r="BP102" s="132">
        <f>IF('Calcs.'!BP45="","",'Calcs.'!BP45)</f>
        <v>166666.66666666669</v>
      </c>
      <c r="BQ102" s="132">
        <f>IF('Calcs.'!BQ45="","",'Calcs.'!BQ45)</f>
        <v>166666.66666666669</v>
      </c>
      <c r="BR102" s="132">
        <f>IF('Calcs.'!BR45="","",'Calcs.'!BR45)</f>
        <v>166666.66666666669</v>
      </c>
      <c r="BS102" s="132">
        <f>IF('Calcs.'!BS45="","",'Calcs.'!BS45)</f>
        <v>166666.66666666669</v>
      </c>
      <c r="BT102" s="132">
        <f>IF('Calcs.'!BT45="","",'Calcs.'!BT45)</f>
        <v>166666.66666666669</v>
      </c>
      <c r="BU102" s="132">
        <f>IF('Calcs.'!BU45="","",'Calcs.'!BU45)</f>
        <v>166666.66666666669</v>
      </c>
      <c r="BV102" s="132">
        <f>IF('Calcs.'!BV45="","",'Calcs.'!BV45)</f>
        <v>166666.66666666669</v>
      </c>
      <c r="BW102" s="132">
        <f>IF('Calcs.'!BW45="","",'Calcs.'!BW45)</f>
        <v>166666.66666666669</v>
      </c>
      <c r="BX102" s="132">
        <f>IF('Calcs.'!BX45="","",'Calcs.'!BX45)</f>
        <v>166666.66666666669</v>
      </c>
      <c r="BY102" s="132">
        <f>IF('Calcs.'!BY45="","",'Calcs.'!BY45)</f>
        <v>166666.66666666669</v>
      </c>
      <c r="BZ102" s="132">
        <f>IF('Calcs.'!BZ45="","",'Calcs.'!BZ45)</f>
        <v>166666.66666666669</v>
      </c>
      <c r="CA102" s="132">
        <f>IF('Calcs.'!CA45="","",'Calcs.'!CA45)</f>
        <v>166666.66666666669</v>
      </c>
      <c r="CB102" s="132">
        <f>IF('Calcs.'!CB45="","",'Calcs.'!CB45)</f>
        <v>166666.66666666669</v>
      </c>
      <c r="CC102" s="132">
        <f>IF('Calcs.'!CC45="","",'Calcs.'!CC45)</f>
        <v>166666.66666666669</v>
      </c>
      <c r="CD102" s="132">
        <f>IF('Calcs.'!CD45="","",'Calcs.'!CD45)</f>
        <v>166666.66666666669</v>
      </c>
      <c r="CE102" s="132">
        <f>IF('Calcs.'!CE45="","",'Calcs.'!CE45)</f>
        <v>166666.66666666669</v>
      </c>
      <c r="CF102" s="132">
        <f>IF('Calcs.'!CF45="","",'Calcs.'!CF45)</f>
        <v>166666.66666666669</v>
      </c>
      <c r="CG102" s="132">
        <f>IF('Calcs.'!CG45="","",'Calcs.'!CG45)</f>
        <v>166666.66666666669</v>
      </c>
      <c r="CH102" s="132">
        <f>IF('Calcs.'!CH45="","",'Calcs.'!CH45)</f>
        <v>166666.66666666669</v>
      </c>
      <c r="CI102" s="132">
        <f>IF('Calcs.'!CI45="","",'Calcs.'!CI45)</f>
        <v>166666.66666666669</v>
      </c>
      <c r="CJ102" s="132">
        <f>IF('Calcs.'!CJ45="","",'Calcs.'!CJ45)</f>
        <v>166666.66666666669</v>
      </c>
      <c r="CK102" s="132">
        <f>IF('Calcs.'!CK45="","",'Calcs.'!CK45)</f>
        <v>166666.66666666669</v>
      </c>
      <c r="CL102" s="132">
        <f>IF('Calcs.'!CL45="","",'Calcs.'!CL45)</f>
        <v>166666.66666666669</v>
      </c>
      <c r="CM102" s="132" t="e">
        <f ca="1">+#REF!*INDIRECT(#REF!)</f>
        <v>#REF!</v>
      </c>
      <c r="CN102" s="132" t="e">
        <f ca="1">+#REF!*INDIRECT(#REF!)</f>
        <v>#REF!</v>
      </c>
      <c r="CO102" s="132" t="e">
        <f>+#REF!*#REF!</f>
        <v>#REF!</v>
      </c>
      <c r="CP102" s="132" t="e">
        <f>+#REF!*#REF!</f>
        <v>#REF!</v>
      </c>
      <c r="CQ102" s="132" t="e">
        <f>+#REF!*#REF!</f>
        <v>#REF!</v>
      </c>
      <c r="CR102" s="132" t="e">
        <f>+#REF!*#REF!</f>
        <v>#REF!</v>
      </c>
      <c r="CS102" s="132" t="e">
        <f>+#REF!*#REF!</f>
        <v>#REF!</v>
      </c>
      <c r="CT102" s="132" t="e">
        <f>+#REF!*#REF!</f>
        <v>#REF!</v>
      </c>
      <c r="CU102" s="132" t="e">
        <f>+#REF!*#REF!</f>
        <v>#REF!</v>
      </c>
      <c r="CV102" s="132" t="e">
        <f>+#REF!*#REF!</f>
        <v>#REF!</v>
      </c>
      <c r="CW102" s="132" t="e">
        <f>+#REF!*#REF!</f>
        <v>#REF!</v>
      </c>
      <c r="CX102" s="132" t="e">
        <f>+#REF!*#REF!</f>
        <v>#REF!</v>
      </c>
      <c r="CY102" s="132" t="e">
        <f>+#REF!*#REF!</f>
        <v>#REF!</v>
      </c>
      <c r="CZ102" s="132" t="e">
        <f>+#REF!*#REF!</f>
        <v>#REF!</v>
      </c>
      <c r="DA102" s="132" t="e">
        <f>+#REF!*#REF!</f>
        <v>#REF!</v>
      </c>
      <c r="DB102" s="132" t="e">
        <f>+#REF!*#REF!</f>
        <v>#REF!</v>
      </c>
      <c r="DC102" s="132" t="e">
        <f>+#REF!*#REF!</f>
        <v>#REF!</v>
      </c>
      <c r="DD102" s="132" t="e">
        <f>+#REF!*#REF!</f>
        <v>#REF!</v>
      </c>
      <c r="DE102" s="132" t="e">
        <f>+#REF!*#REF!</f>
        <v>#REF!</v>
      </c>
      <c r="DF102" s="132" t="e">
        <f>+#REF!*#REF!</f>
        <v>#REF!</v>
      </c>
      <c r="DG102" s="132" t="e">
        <f>+#REF!*#REF!</f>
        <v>#REF!</v>
      </c>
      <c r="DH102" s="132" t="e">
        <f>+#REF!*#REF!</f>
        <v>#REF!</v>
      </c>
      <c r="DI102" s="132" t="e">
        <f>+#REF!*#REF!</f>
        <v>#REF!</v>
      </c>
      <c r="DJ102" s="132" t="e">
        <f>+#REF!*#REF!</f>
        <v>#REF!</v>
      </c>
      <c r="DK102" s="132" t="e">
        <f>+#REF!*#REF!</f>
        <v>#REF!</v>
      </c>
      <c r="DL102" s="132" t="e">
        <f>+#REF!*#REF!</f>
        <v>#REF!</v>
      </c>
    </row>
    <row r="103" spans="2:116" s="383" customFormat="1" x14ac:dyDescent="0.4">
      <c r="B103" s="383" t="str">
        <f>IF('Calcs.'!B46="","",'Calcs.'!B46)</f>
        <v/>
      </c>
      <c r="C103" s="383" t="str">
        <f>IF('Calcs.'!C46="","",'Calcs.'!C46)</f>
        <v>CF: CFF</v>
      </c>
      <c r="D103" s="383" t="str">
        <f>IF('Calcs.'!D46="","",'Calcs.'!D46)</f>
        <v>DTERMY-S</v>
      </c>
      <c r="E103" s="383" t="str">
        <f>IF('Calcs.'!E46="","",'Calcs.'!E46)</f>
        <v>46 DTERMY-S</v>
      </c>
      <c r="F103" s="383" t="str">
        <f>IF('Calcs.'!F46="","",'Calcs.'!F46)</f>
        <v/>
      </c>
      <c r="G103" s="322" t="str">
        <f>IF('Calcs.'!G46="","",'Calcs.'!G46)</f>
        <v>Repayment - ABX</v>
      </c>
      <c r="I103" s="384" t="str">
        <f>IF('Calcs.'!I46="","",'Calcs.'!I46)</f>
        <v/>
      </c>
      <c r="J103" s="384" t="str">
        <f>IF('Calcs.'!J46="","",'Calcs.'!J46)</f>
        <v/>
      </c>
      <c r="K103" s="260">
        <f ca="1">IF('Calcs.'!K46="","",'Calcs.'!K46)</f>
        <v>-597305.55555555574</v>
      </c>
      <c r="L103" s="260">
        <f ca="1">IF('Calcs.'!L46="","",'Calcs.'!L46)</f>
        <v>-1750000.0000000007</v>
      </c>
      <c r="M103" s="260">
        <f ca="1">IF('Calcs.'!M46="","",'Calcs.'!M46)</f>
        <v>-2000000.0000000007</v>
      </c>
      <c r="N103" s="260">
        <f ca="1">IF('Calcs.'!N46="","",'Calcs.'!N46)</f>
        <v>-2000000.0000000007</v>
      </c>
      <c r="O103" s="260">
        <f ca="1">IF('Calcs.'!O46="","",'Calcs.'!O46)</f>
        <v>-2000000.0000000007</v>
      </c>
      <c r="P103" s="260">
        <f ca="1">IF('Calcs.'!P46="","",'Calcs.'!P46)</f>
        <v>-2000000.0000000007</v>
      </c>
      <c r="Q103" s="383" t="str">
        <f>IF('Calcs.'!Q46="","",'Calcs.'!Q46)</f>
        <v/>
      </c>
      <c r="R103" s="383" t="str">
        <f>IF('Calcs.'!R46="","",'Calcs.'!R46)</f>
        <v/>
      </c>
      <c r="S103" s="132">
        <f ca="1">IF('Calcs.'!S46="","",'Calcs.'!S46)</f>
        <v>0</v>
      </c>
      <c r="T103" s="132">
        <f ca="1">IF('Calcs.'!T46="","",'Calcs.'!T46)</f>
        <v>0</v>
      </c>
      <c r="U103" s="132">
        <f ca="1">IF('Calcs.'!U46="","",'Calcs.'!U46)</f>
        <v>-1000</v>
      </c>
      <c r="V103" s="132">
        <f ca="1">IF('Calcs.'!V46="","",'Calcs.'!V46)</f>
        <v>70361.111111111124</v>
      </c>
      <c r="W103" s="132">
        <f ca="1">IF('Calcs.'!W46="","",'Calcs.'!W46)</f>
        <v>-83333.333333333343</v>
      </c>
      <c r="X103" s="132">
        <f ca="1">IF('Calcs.'!X46="","",'Calcs.'!X46)</f>
        <v>-83333.333333333343</v>
      </c>
      <c r="Y103" s="132">
        <f ca="1">IF('Calcs.'!Y46="","",'Calcs.'!Y46)</f>
        <v>-83333.333333333343</v>
      </c>
      <c r="Z103" s="132">
        <f ca="1">IF('Calcs.'!Z46="","",'Calcs.'!Z46)</f>
        <v>-83333.333333333343</v>
      </c>
      <c r="AA103" s="132">
        <f ca="1">IF('Calcs.'!AA46="","",'Calcs.'!AA46)</f>
        <v>-83333.333333333343</v>
      </c>
      <c r="AB103" s="132">
        <f ca="1">IF('Calcs.'!AB46="","",'Calcs.'!AB46)</f>
        <v>-83333.333333333343</v>
      </c>
      <c r="AC103" s="132">
        <f ca="1">IF('Calcs.'!AC46="","",'Calcs.'!AC46)</f>
        <v>-83333.333333333343</v>
      </c>
      <c r="AD103" s="132">
        <f ca="1">IF('Calcs.'!AD46="","",'Calcs.'!AD46)</f>
        <v>-83333.333333333343</v>
      </c>
      <c r="AE103" s="132">
        <f ca="1">IF('Calcs.'!AE46="","",'Calcs.'!AE46)</f>
        <v>-83333.333333333343</v>
      </c>
      <c r="AF103" s="132">
        <f ca="1">IF('Calcs.'!AF46="","",'Calcs.'!AF46)</f>
        <v>-83333.333333333343</v>
      </c>
      <c r="AG103" s="132">
        <f ca="1">IF('Calcs.'!AG46="","",'Calcs.'!AG46)</f>
        <v>-83333.333333333343</v>
      </c>
      <c r="AH103" s="132">
        <f ca="1">IF('Calcs.'!AH46="","",'Calcs.'!AH46)</f>
        <v>-166666.66666666669</v>
      </c>
      <c r="AI103" s="132">
        <f ca="1">IF('Calcs.'!AI46="","",'Calcs.'!AI46)</f>
        <v>-166666.66666666669</v>
      </c>
      <c r="AJ103" s="132">
        <f ca="1">IF('Calcs.'!AJ46="","",'Calcs.'!AJ46)</f>
        <v>-166666.66666666669</v>
      </c>
      <c r="AK103" s="132">
        <f ca="1">IF('Calcs.'!AK46="","",'Calcs.'!AK46)</f>
        <v>-166666.66666666669</v>
      </c>
      <c r="AL103" s="132">
        <f ca="1">IF('Calcs.'!AL46="","",'Calcs.'!AL46)</f>
        <v>-166666.66666666669</v>
      </c>
      <c r="AM103" s="132">
        <f ca="1">IF('Calcs.'!AM46="","",'Calcs.'!AM46)</f>
        <v>-166666.66666666669</v>
      </c>
      <c r="AN103" s="132">
        <f ca="1">IF('Calcs.'!AN46="","",'Calcs.'!AN46)</f>
        <v>-166666.66666666669</v>
      </c>
      <c r="AO103" s="132">
        <f ca="1">IF('Calcs.'!AO46="","",'Calcs.'!AO46)</f>
        <v>-166666.66666666669</v>
      </c>
      <c r="AP103" s="132">
        <f ca="1">IF('Calcs.'!AP46="","",'Calcs.'!AP46)</f>
        <v>-166666.66666666669</v>
      </c>
      <c r="AQ103" s="132">
        <f ca="1">IF('Calcs.'!AQ46="","",'Calcs.'!AQ46)</f>
        <v>-166666.66666666669</v>
      </c>
      <c r="AR103" s="132">
        <f ca="1">IF('Calcs.'!AR46="","",'Calcs.'!AR46)</f>
        <v>-166666.66666666669</v>
      </c>
      <c r="AS103" s="132">
        <f ca="1">IF('Calcs.'!AS46="","",'Calcs.'!AS46)</f>
        <v>-166666.66666666669</v>
      </c>
      <c r="AT103" s="132">
        <f ca="1">IF('Calcs.'!AT46="","",'Calcs.'!AT46)</f>
        <v>-166666.66666666669</v>
      </c>
      <c r="AU103" s="132">
        <f ca="1">IF('Calcs.'!AU46="","",'Calcs.'!AU46)</f>
        <v>-166666.66666666669</v>
      </c>
      <c r="AV103" s="132">
        <f ca="1">IF('Calcs.'!AV46="","",'Calcs.'!AV46)</f>
        <v>-166666.66666666669</v>
      </c>
      <c r="AW103" s="132">
        <f ca="1">IF('Calcs.'!AW46="","",'Calcs.'!AW46)</f>
        <v>-166666.66666666669</v>
      </c>
      <c r="AX103" s="132">
        <f ca="1">IF('Calcs.'!AX46="","",'Calcs.'!AX46)</f>
        <v>-166666.66666666669</v>
      </c>
      <c r="AY103" s="132">
        <f ca="1">IF('Calcs.'!AY46="","",'Calcs.'!AY46)</f>
        <v>-166666.66666666669</v>
      </c>
      <c r="AZ103" s="132">
        <f ca="1">IF('Calcs.'!AZ46="","",'Calcs.'!AZ46)</f>
        <v>-166666.66666666669</v>
      </c>
      <c r="BA103" s="132">
        <f ca="1">IF('Calcs.'!BA46="","",'Calcs.'!BA46)</f>
        <v>-166666.66666666669</v>
      </c>
      <c r="BB103" s="132">
        <f ca="1">IF('Calcs.'!BB46="","",'Calcs.'!BB46)</f>
        <v>-166666.66666666669</v>
      </c>
      <c r="BC103" s="132">
        <f ca="1">IF('Calcs.'!BC46="","",'Calcs.'!BC46)</f>
        <v>-166666.66666666669</v>
      </c>
      <c r="BD103" s="132">
        <f ca="1">IF('Calcs.'!BD46="","",'Calcs.'!BD46)</f>
        <v>-166666.66666666669</v>
      </c>
      <c r="BE103" s="132">
        <f ca="1">IF('Calcs.'!BE46="","",'Calcs.'!BE46)</f>
        <v>-166666.66666666669</v>
      </c>
      <c r="BF103" s="132">
        <f ca="1">IF('Calcs.'!BF46="","",'Calcs.'!BF46)</f>
        <v>-166666.66666666669</v>
      </c>
      <c r="BG103" s="132">
        <f ca="1">IF('Calcs.'!BG46="","",'Calcs.'!BG46)</f>
        <v>-166666.66666666669</v>
      </c>
      <c r="BH103" s="132">
        <f ca="1">IF('Calcs.'!BH46="","",'Calcs.'!BH46)</f>
        <v>-166666.66666666669</v>
      </c>
      <c r="BI103" s="132">
        <f ca="1">IF('Calcs.'!BI46="","",'Calcs.'!BI46)</f>
        <v>-166666.66666666669</v>
      </c>
      <c r="BJ103" s="132">
        <f ca="1">IF('Calcs.'!BJ46="","",'Calcs.'!BJ46)</f>
        <v>-166666.66666666669</v>
      </c>
      <c r="BK103" s="132">
        <f ca="1">IF('Calcs.'!BK46="","",'Calcs.'!BK46)</f>
        <v>-166666.66666666669</v>
      </c>
      <c r="BL103" s="132">
        <f ca="1">IF('Calcs.'!BL46="","",'Calcs.'!BL46)</f>
        <v>-166666.66666666669</v>
      </c>
      <c r="BM103" s="132">
        <f ca="1">IF('Calcs.'!BM46="","",'Calcs.'!BM46)</f>
        <v>-166666.66666666669</v>
      </c>
      <c r="BN103" s="132">
        <f ca="1">IF('Calcs.'!BN46="","",'Calcs.'!BN46)</f>
        <v>-166666.66666666669</v>
      </c>
      <c r="BO103" s="132">
        <f ca="1">IF('Calcs.'!BO46="","",'Calcs.'!BO46)</f>
        <v>-166666.66666666669</v>
      </c>
      <c r="BP103" s="132">
        <f ca="1">IF('Calcs.'!BP46="","",'Calcs.'!BP46)</f>
        <v>-166666.66666666669</v>
      </c>
      <c r="BQ103" s="132">
        <f ca="1">IF('Calcs.'!BQ46="","",'Calcs.'!BQ46)</f>
        <v>-166666.66666666669</v>
      </c>
      <c r="BR103" s="132">
        <f ca="1">IF('Calcs.'!BR46="","",'Calcs.'!BR46)</f>
        <v>-166666.66666666669</v>
      </c>
      <c r="BS103" s="132">
        <f ca="1">IF('Calcs.'!BS46="","",'Calcs.'!BS46)</f>
        <v>-166666.66666666669</v>
      </c>
      <c r="BT103" s="132">
        <f ca="1">IF('Calcs.'!BT46="","",'Calcs.'!BT46)</f>
        <v>-166666.66666666669</v>
      </c>
      <c r="BU103" s="132">
        <f ca="1">IF('Calcs.'!BU46="","",'Calcs.'!BU46)</f>
        <v>-166666.66666666669</v>
      </c>
      <c r="BV103" s="132">
        <f ca="1">IF('Calcs.'!BV46="","",'Calcs.'!BV46)</f>
        <v>-166666.66666666669</v>
      </c>
      <c r="BW103" s="132">
        <f ca="1">IF('Calcs.'!BW46="","",'Calcs.'!BW46)</f>
        <v>-166666.66666666669</v>
      </c>
      <c r="BX103" s="132">
        <f ca="1">IF('Calcs.'!BX46="","",'Calcs.'!BX46)</f>
        <v>-166666.66666666669</v>
      </c>
      <c r="BY103" s="132">
        <f ca="1">IF('Calcs.'!BY46="","",'Calcs.'!BY46)</f>
        <v>-166666.66666666669</v>
      </c>
      <c r="BZ103" s="132">
        <f ca="1">IF('Calcs.'!BZ46="","",'Calcs.'!BZ46)</f>
        <v>-166666.66666666669</v>
      </c>
      <c r="CA103" s="132">
        <f ca="1">IF('Calcs.'!CA46="","",'Calcs.'!CA46)</f>
        <v>-166666.66666666669</v>
      </c>
      <c r="CB103" s="132">
        <f ca="1">IF('Calcs.'!CB46="","",'Calcs.'!CB46)</f>
        <v>-166666.66666666669</v>
      </c>
      <c r="CC103" s="132">
        <f ca="1">IF('Calcs.'!CC46="","",'Calcs.'!CC46)</f>
        <v>-166666.66666666669</v>
      </c>
      <c r="CD103" s="132">
        <f ca="1">IF('Calcs.'!CD46="","",'Calcs.'!CD46)</f>
        <v>-166666.66666666669</v>
      </c>
      <c r="CE103" s="132">
        <f ca="1">IF('Calcs.'!CE46="","",'Calcs.'!CE46)</f>
        <v>-166666.66666666669</v>
      </c>
      <c r="CF103" s="132">
        <f ca="1">IF('Calcs.'!CF46="","",'Calcs.'!CF46)</f>
        <v>-166666.66666666669</v>
      </c>
      <c r="CG103" s="132">
        <f ca="1">IF('Calcs.'!CG46="","",'Calcs.'!CG46)</f>
        <v>-166666.66666666669</v>
      </c>
      <c r="CH103" s="132">
        <f ca="1">IF('Calcs.'!CH46="","",'Calcs.'!CH46)</f>
        <v>-166666.66666666669</v>
      </c>
      <c r="CI103" s="132">
        <f ca="1">IF('Calcs.'!CI46="","",'Calcs.'!CI46)</f>
        <v>-166666.66666666669</v>
      </c>
      <c r="CJ103" s="132">
        <f ca="1">IF('Calcs.'!CJ46="","",'Calcs.'!CJ46)</f>
        <v>-166666.66666666669</v>
      </c>
      <c r="CK103" s="132">
        <f ca="1">IF('Calcs.'!CK46="","",'Calcs.'!CK46)</f>
        <v>-166666.66666666669</v>
      </c>
      <c r="CL103" s="132">
        <f ca="1">IF('Calcs.'!CL46="","",'Calcs.'!CL46)</f>
        <v>-166666.66666666669</v>
      </c>
      <c r="CN103" s="384"/>
      <c r="CO103" s="132" t="e">
        <f ca="1">-IF(COUNT('IS BS CF'!$R102:CO102)&lt;#REF!,0,OFFSET('IS BS CF'!CO102,0,-#REF!+1))-#REF!*(COUNT('IS BS CF'!$S102:CN102)=(#REF!-#REF!+1))</f>
        <v>#REF!</v>
      </c>
      <c r="CP103" s="132" t="e">
        <f ca="1">-IF(COUNT('IS BS CF'!$R102:CP102)&lt;#REF!,0,OFFSET('IS BS CF'!CP102,0,-#REF!+1))-#REF!*(COUNT('IS BS CF'!$S102:CO102)=(#REF!-#REF!+1))</f>
        <v>#REF!</v>
      </c>
      <c r="CQ103" s="132" t="e">
        <f ca="1">-IF(COUNT('IS BS CF'!$R102:CQ102)&lt;#REF!,0,OFFSET('IS BS CF'!CQ102,0,-#REF!+1))-#REF!*(COUNT('IS BS CF'!$S102:CP102)=(#REF!-#REF!+1))</f>
        <v>#REF!</v>
      </c>
      <c r="CR103" s="132" t="e">
        <f ca="1">-IF(COUNT('IS BS CF'!$R102:CR102)&lt;#REF!,0,OFFSET('IS BS CF'!CR102,0,-#REF!+1))-#REF!*(COUNT('IS BS CF'!$S102:CQ102)=(#REF!-#REF!+1))</f>
        <v>#REF!</v>
      </c>
      <c r="CS103" s="132" t="e">
        <f ca="1">-IF(COUNT('IS BS CF'!$R102:CS102)&lt;#REF!,0,OFFSET('IS BS CF'!CS102,0,-#REF!+1))-#REF!*(COUNT('IS BS CF'!$S102:CR102)=(#REF!-#REF!+1))</f>
        <v>#REF!</v>
      </c>
      <c r="CT103" s="132" t="e">
        <f ca="1">-IF(COUNT('IS BS CF'!$R102:CT102)&lt;#REF!,0,OFFSET('IS BS CF'!CT102,0,-#REF!+1))-#REF!*(COUNT('IS BS CF'!$S102:CS102)=(#REF!-#REF!+1))</f>
        <v>#REF!</v>
      </c>
      <c r="CU103" s="132" t="e">
        <f ca="1">-IF(COUNT('IS BS CF'!$R102:CU102)&lt;#REF!,0,OFFSET('IS BS CF'!CU102,0,-#REF!+1))-#REF!*(COUNT('IS BS CF'!$S102:CT102)=(#REF!-#REF!+1))</f>
        <v>#REF!</v>
      </c>
      <c r="CV103" s="132" t="e">
        <f ca="1">-IF(COUNT('IS BS CF'!$R102:CV102)&lt;#REF!,0,OFFSET('IS BS CF'!CV102,0,-#REF!+1))-#REF!*(COUNT('IS BS CF'!$S102:CU102)=(#REF!-#REF!+1))</f>
        <v>#REF!</v>
      </c>
      <c r="CW103" s="132" t="e">
        <f ca="1">-IF(COUNT('IS BS CF'!$R102:CW102)&lt;#REF!,0,OFFSET('IS BS CF'!CW102,0,-#REF!+1))-#REF!*(COUNT('IS BS CF'!$S102:CV102)=(#REF!-#REF!+1))</f>
        <v>#REF!</v>
      </c>
      <c r="CX103" s="132" t="e">
        <f ca="1">-IF(COUNT('IS BS CF'!$R102:CX102)&lt;#REF!,0,OFFSET('IS BS CF'!CX102,0,-#REF!+1))-#REF!*(COUNT('IS BS CF'!$S102:CW102)=(#REF!-#REF!+1))</f>
        <v>#REF!</v>
      </c>
      <c r="CY103" s="132" t="e">
        <f ca="1">-IF(COUNT('IS BS CF'!$R102:CY102)&lt;#REF!,0,OFFSET('IS BS CF'!CY102,0,-#REF!+1))-#REF!*(COUNT('IS BS CF'!$S102:CX102)=(#REF!-#REF!+1))</f>
        <v>#REF!</v>
      </c>
      <c r="CZ103" s="132" t="e">
        <f ca="1">-IF(COUNT('IS BS CF'!$R102:CZ102)&lt;#REF!,0,OFFSET('IS BS CF'!CZ102,0,-#REF!+1))-#REF!*(COUNT('IS BS CF'!$S102:CY102)=(#REF!-#REF!+1))</f>
        <v>#REF!</v>
      </c>
      <c r="DA103" s="132" t="e">
        <f ca="1">-IF(COUNT('IS BS CF'!$R102:DA102)&lt;#REF!,0,OFFSET('IS BS CF'!DA102,0,-#REF!+1))-#REF!*(COUNT('IS BS CF'!$S102:CZ102)=(#REF!-#REF!+1))</f>
        <v>#REF!</v>
      </c>
      <c r="DB103" s="132" t="e">
        <f ca="1">-IF(COUNT('IS BS CF'!$R102:DB102)&lt;#REF!,0,OFFSET('IS BS CF'!DB102,0,-#REF!+1))-#REF!*(COUNT('IS BS CF'!$S102:DA102)=(#REF!-#REF!+1))</f>
        <v>#REF!</v>
      </c>
      <c r="DC103" s="132" t="e">
        <f ca="1">-IF(COUNT('IS BS CF'!$R102:DC102)&lt;#REF!,0,OFFSET('IS BS CF'!DC102,0,-#REF!+1))-#REF!*(COUNT('IS BS CF'!$S102:DB102)=(#REF!-#REF!+1))</f>
        <v>#REF!</v>
      </c>
      <c r="DD103" s="132" t="e">
        <f ca="1">-IF(COUNT('IS BS CF'!$R102:DD102)&lt;#REF!,0,OFFSET('IS BS CF'!DD102,0,-#REF!+1))-#REF!*(COUNT('IS BS CF'!$S102:DC102)=(#REF!-#REF!+1))</f>
        <v>#REF!</v>
      </c>
      <c r="DE103" s="132" t="e">
        <f ca="1">-IF(COUNT('IS BS CF'!$R102:DE102)&lt;#REF!,0,OFFSET('IS BS CF'!DE102,0,-#REF!+1))-#REF!*(COUNT('IS BS CF'!$S102:DD102)=(#REF!-#REF!+1))</f>
        <v>#REF!</v>
      </c>
      <c r="DF103" s="132" t="e">
        <f ca="1">-IF(COUNT('IS BS CF'!$R102:DF102)&lt;#REF!,0,OFFSET('IS BS CF'!DF102,0,-#REF!+1))-#REF!*(COUNT('IS BS CF'!$S102:DE102)=(#REF!-#REF!+1))</f>
        <v>#REF!</v>
      </c>
      <c r="DG103" s="132" t="e">
        <f ca="1">-IF(COUNT('IS BS CF'!$R102:DG102)&lt;#REF!,0,OFFSET('IS BS CF'!DG102,0,-#REF!+1))-#REF!*(COUNT('IS BS CF'!$S102:DF102)=(#REF!-#REF!+1))</f>
        <v>#REF!</v>
      </c>
      <c r="DH103" s="132" t="e">
        <f ca="1">-IF(COUNT('IS BS CF'!$R102:DH102)&lt;#REF!,0,OFFSET('IS BS CF'!DH102,0,-#REF!+1))-#REF!*(COUNT('IS BS CF'!$S102:DG102)=(#REF!-#REF!+1))</f>
        <v>#REF!</v>
      </c>
      <c r="DI103" s="132" t="e">
        <f ca="1">-IF(COUNT('IS BS CF'!$R102:DI102)&lt;#REF!,0,OFFSET('IS BS CF'!DI102,0,-#REF!+1))-#REF!*(COUNT('IS BS CF'!$S102:DH102)=(#REF!-#REF!+1))</f>
        <v>#REF!</v>
      </c>
      <c r="DJ103" s="132" t="e">
        <f ca="1">-IF(COUNT('IS BS CF'!$R102:DJ102)&lt;#REF!,0,OFFSET('IS BS CF'!DJ102,0,-#REF!+1))-#REF!*(COUNT('IS BS CF'!$S102:DI102)=(#REF!-#REF!+1))</f>
        <v>#REF!</v>
      </c>
      <c r="DK103" s="132" t="e">
        <f ca="1">-IF(COUNT('IS BS CF'!$R102:DK102)&lt;#REF!,0,OFFSET('IS BS CF'!DK102,0,-#REF!+1))-#REF!*(COUNT('IS BS CF'!$S102:DJ102)=(#REF!-#REF!+1))</f>
        <v>#REF!</v>
      </c>
      <c r="DL103" s="132" t="e">
        <f ca="1">-IF(COUNT('IS BS CF'!$R102:DL102)&lt;#REF!,0,OFFSET('IS BS CF'!DL102,0,-#REF!+1))-#REF!*(COUNT('IS BS CF'!$S102:DK102)=(#REF!-#REF!+1))</f>
        <v>#REF!</v>
      </c>
    </row>
    <row r="104" spans="2:116" x14ac:dyDescent="0.4">
      <c r="B104" t="s">
        <v>236</v>
      </c>
      <c r="F104" t="s">
        <v>236</v>
      </c>
      <c r="G104" s="27" t="s">
        <v>637</v>
      </c>
      <c r="K104" s="63">
        <f t="shared" ref="K104:P104" ca="1" si="138">SUMIF($4:$4,K$3,104:104)</f>
        <v>170498000</v>
      </c>
      <c r="L104" s="63">
        <f t="shared" ca="1" si="138"/>
        <v>500000.00000000006</v>
      </c>
      <c r="M104" s="63">
        <f t="shared" ca="1" si="138"/>
        <v>0</v>
      </c>
      <c r="N104" s="63">
        <f t="shared" ca="1" si="138"/>
        <v>0</v>
      </c>
      <c r="O104" s="63">
        <f t="shared" ca="1" si="138"/>
        <v>0</v>
      </c>
      <c r="P104" s="63">
        <f t="shared" ca="1" si="138"/>
        <v>0</v>
      </c>
      <c r="Q104" s="28"/>
      <c r="R104"/>
      <c r="S104" s="261">
        <f t="shared" ref="S104:AX104" ca="1" si="139">SUMIF($C:$C,$F104,S:S)</f>
        <v>170012972.22222224</v>
      </c>
      <c r="T104" s="261">
        <f t="shared" ca="1" si="139"/>
        <v>166666.66666666669</v>
      </c>
      <c r="U104" s="261">
        <f t="shared" ca="1" si="139"/>
        <v>164666.66666666669</v>
      </c>
      <c r="V104" s="261">
        <f t="shared" ca="1" si="139"/>
        <v>153694.44444444447</v>
      </c>
      <c r="W104" s="261">
        <f t="shared" ca="1" si="139"/>
        <v>0</v>
      </c>
      <c r="X104" s="261">
        <f t="shared" ca="1" si="139"/>
        <v>0</v>
      </c>
      <c r="Y104" s="261">
        <f t="shared" ca="1" si="139"/>
        <v>0</v>
      </c>
      <c r="Z104" s="261">
        <f t="shared" ca="1" si="139"/>
        <v>0</v>
      </c>
      <c r="AA104" s="261">
        <f t="shared" ca="1" si="139"/>
        <v>0</v>
      </c>
      <c r="AB104" s="261">
        <f t="shared" ca="1" si="139"/>
        <v>0</v>
      </c>
      <c r="AC104" s="261">
        <f t="shared" ca="1" si="139"/>
        <v>0</v>
      </c>
      <c r="AD104" s="261">
        <f t="shared" ca="1" si="139"/>
        <v>0</v>
      </c>
      <c r="AE104" s="261">
        <f t="shared" ca="1" si="139"/>
        <v>166666.66666666669</v>
      </c>
      <c r="AF104" s="261">
        <f t="shared" ca="1" si="139"/>
        <v>166666.66666666669</v>
      </c>
      <c r="AG104" s="261">
        <f t="shared" ca="1" si="139"/>
        <v>166666.66666666669</v>
      </c>
      <c r="AH104" s="261">
        <f t="shared" ca="1" si="139"/>
        <v>0</v>
      </c>
      <c r="AI104" s="261">
        <f t="shared" ca="1" si="139"/>
        <v>0</v>
      </c>
      <c r="AJ104" s="261">
        <f t="shared" ca="1" si="139"/>
        <v>0</v>
      </c>
      <c r="AK104" s="261">
        <f t="shared" ca="1" si="139"/>
        <v>0</v>
      </c>
      <c r="AL104" s="261">
        <f t="shared" ca="1" si="139"/>
        <v>0</v>
      </c>
      <c r="AM104" s="261">
        <f t="shared" ca="1" si="139"/>
        <v>0</v>
      </c>
      <c r="AN104" s="261">
        <f t="shared" ca="1" si="139"/>
        <v>0</v>
      </c>
      <c r="AO104" s="261">
        <f t="shared" ca="1" si="139"/>
        <v>0</v>
      </c>
      <c r="AP104" s="261">
        <f t="shared" ca="1" si="139"/>
        <v>0</v>
      </c>
      <c r="AQ104" s="261">
        <f t="shared" ca="1" si="139"/>
        <v>0</v>
      </c>
      <c r="AR104" s="261">
        <f t="shared" ca="1" si="139"/>
        <v>0</v>
      </c>
      <c r="AS104" s="261">
        <f t="shared" ca="1" si="139"/>
        <v>0</v>
      </c>
      <c r="AT104" s="261">
        <f t="shared" ca="1" si="139"/>
        <v>0</v>
      </c>
      <c r="AU104" s="261">
        <f t="shared" ca="1" si="139"/>
        <v>0</v>
      </c>
      <c r="AV104" s="261">
        <f t="shared" ca="1" si="139"/>
        <v>0</v>
      </c>
      <c r="AW104" s="261">
        <f t="shared" ca="1" si="139"/>
        <v>0</v>
      </c>
      <c r="AX104" s="261">
        <f t="shared" ca="1" si="139"/>
        <v>0</v>
      </c>
      <c r="AY104" s="261">
        <f t="shared" ref="AY104:CD104" ca="1" si="140">SUMIF($C:$C,$F104,AY:AY)</f>
        <v>0</v>
      </c>
      <c r="AZ104" s="261">
        <f t="shared" ca="1" si="140"/>
        <v>0</v>
      </c>
      <c r="BA104" s="261">
        <f t="shared" ca="1" si="140"/>
        <v>0</v>
      </c>
      <c r="BB104" s="261">
        <f t="shared" ca="1" si="140"/>
        <v>0</v>
      </c>
      <c r="BC104" s="261">
        <f t="shared" ca="1" si="140"/>
        <v>0</v>
      </c>
      <c r="BD104" s="261">
        <f t="shared" ca="1" si="140"/>
        <v>0</v>
      </c>
      <c r="BE104" s="261">
        <f t="shared" ca="1" si="140"/>
        <v>0</v>
      </c>
      <c r="BF104" s="261">
        <f t="shared" ca="1" si="140"/>
        <v>0</v>
      </c>
      <c r="BG104" s="261">
        <f t="shared" ca="1" si="140"/>
        <v>0</v>
      </c>
      <c r="BH104" s="261">
        <f t="shared" ca="1" si="140"/>
        <v>0</v>
      </c>
      <c r="BI104" s="261">
        <f t="shared" ca="1" si="140"/>
        <v>0</v>
      </c>
      <c r="BJ104" s="261">
        <f t="shared" ca="1" si="140"/>
        <v>0</v>
      </c>
      <c r="BK104" s="261">
        <f t="shared" ca="1" si="140"/>
        <v>0</v>
      </c>
      <c r="BL104" s="261">
        <f t="shared" ca="1" si="140"/>
        <v>0</v>
      </c>
      <c r="BM104" s="261">
        <f t="shared" ca="1" si="140"/>
        <v>0</v>
      </c>
      <c r="BN104" s="261">
        <f t="shared" ca="1" si="140"/>
        <v>0</v>
      </c>
      <c r="BO104" s="261">
        <f t="shared" ca="1" si="140"/>
        <v>0</v>
      </c>
      <c r="BP104" s="261">
        <f t="shared" ca="1" si="140"/>
        <v>0</v>
      </c>
      <c r="BQ104" s="261">
        <f t="shared" ca="1" si="140"/>
        <v>0</v>
      </c>
      <c r="BR104" s="261">
        <f t="shared" ca="1" si="140"/>
        <v>0</v>
      </c>
      <c r="BS104" s="261">
        <f t="shared" ca="1" si="140"/>
        <v>0</v>
      </c>
      <c r="BT104" s="261">
        <f t="shared" ca="1" si="140"/>
        <v>0</v>
      </c>
      <c r="BU104" s="261">
        <f t="shared" ca="1" si="140"/>
        <v>0</v>
      </c>
      <c r="BV104" s="261">
        <f t="shared" ca="1" si="140"/>
        <v>0</v>
      </c>
      <c r="BW104" s="261">
        <f t="shared" ca="1" si="140"/>
        <v>0</v>
      </c>
      <c r="BX104" s="261">
        <f t="shared" ca="1" si="140"/>
        <v>0</v>
      </c>
      <c r="BY104" s="261">
        <f t="shared" ca="1" si="140"/>
        <v>0</v>
      </c>
      <c r="BZ104" s="261">
        <f t="shared" ca="1" si="140"/>
        <v>0</v>
      </c>
      <c r="CA104" s="261">
        <f t="shared" ca="1" si="140"/>
        <v>0</v>
      </c>
      <c r="CB104" s="261">
        <f t="shared" ca="1" si="140"/>
        <v>0</v>
      </c>
      <c r="CC104" s="261">
        <f t="shared" ca="1" si="140"/>
        <v>0</v>
      </c>
      <c r="CD104" s="261">
        <f t="shared" ca="1" si="140"/>
        <v>0</v>
      </c>
      <c r="CE104" s="261">
        <f t="shared" ref="CE104:DL104" ca="1" si="141">SUMIF($C:$C,$F104,CE:CE)</f>
        <v>0</v>
      </c>
      <c r="CF104" s="261">
        <f t="shared" ca="1" si="141"/>
        <v>0</v>
      </c>
      <c r="CG104" s="261">
        <f t="shared" ca="1" si="141"/>
        <v>0</v>
      </c>
      <c r="CH104" s="261">
        <f t="shared" ca="1" si="141"/>
        <v>0</v>
      </c>
      <c r="CI104" s="261">
        <f t="shared" ca="1" si="141"/>
        <v>0</v>
      </c>
      <c r="CJ104" s="261">
        <f t="shared" ca="1" si="141"/>
        <v>0</v>
      </c>
      <c r="CK104" s="261">
        <f t="shared" ca="1" si="141"/>
        <v>0</v>
      </c>
      <c r="CL104" s="261">
        <f t="shared" ca="1" si="141"/>
        <v>0</v>
      </c>
      <c r="CM104" s="261" t="e">
        <f t="shared" ca="1" si="141"/>
        <v>#REF!</v>
      </c>
      <c r="CN104" s="261" t="e">
        <f t="shared" ca="1" si="141"/>
        <v>#REF!</v>
      </c>
      <c r="CO104" s="261" t="e">
        <f t="shared" si="141"/>
        <v>#REF!</v>
      </c>
      <c r="CP104" s="261" t="e">
        <f t="shared" si="141"/>
        <v>#REF!</v>
      </c>
      <c r="CQ104" s="261" t="e">
        <f t="shared" si="141"/>
        <v>#REF!</v>
      </c>
      <c r="CR104" s="261" t="e">
        <f t="shared" si="141"/>
        <v>#REF!</v>
      </c>
      <c r="CS104" s="261" t="e">
        <f t="shared" si="141"/>
        <v>#REF!</v>
      </c>
      <c r="CT104" s="261" t="e">
        <f t="shared" si="141"/>
        <v>#REF!</v>
      </c>
      <c r="CU104" s="261" t="e">
        <f t="shared" si="141"/>
        <v>#REF!</v>
      </c>
      <c r="CV104" s="261" t="e">
        <f t="shared" si="141"/>
        <v>#REF!</v>
      </c>
      <c r="CW104" s="261" t="e">
        <f t="shared" si="141"/>
        <v>#REF!</v>
      </c>
      <c r="CX104" s="261" t="e">
        <f t="shared" si="141"/>
        <v>#REF!</v>
      </c>
      <c r="CY104" s="261" t="e">
        <f t="shared" si="141"/>
        <v>#REF!</v>
      </c>
      <c r="CZ104" s="261" t="e">
        <f t="shared" si="141"/>
        <v>#REF!</v>
      </c>
      <c r="DA104" s="261" t="e">
        <f t="shared" si="141"/>
        <v>#REF!</v>
      </c>
      <c r="DB104" s="261" t="e">
        <f t="shared" si="141"/>
        <v>#REF!</v>
      </c>
      <c r="DC104" s="261" t="e">
        <f t="shared" si="141"/>
        <v>#REF!</v>
      </c>
      <c r="DD104" s="261" t="e">
        <f t="shared" si="141"/>
        <v>#REF!</v>
      </c>
      <c r="DE104" s="261" t="e">
        <f t="shared" si="141"/>
        <v>#REF!</v>
      </c>
      <c r="DF104" s="261" t="e">
        <f t="shared" si="141"/>
        <v>#REF!</v>
      </c>
      <c r="DG104" s="261" t="e">
        <f t="shared" si="141"/>
        <v>#REF!</v>
      </c>
      <c r="DH104" s="261" t="e">
        <f t="shared" si="141"/>
        <v>#REF!</v>
      </c>
      <c r="DI104" s="261" t="e">
        <f t="shared" si="141"/>
        <v>#REF!</v>
      </c>
      <c r="DJ104" s="261" t="e">
        <f t="shared" si="141"/>
        <v>#REF!</v>
      </c>
      <c r="DK104" s="261" t="e">
        <f t="shared" si="141"/>
        <v>#REF!</v>
      </c>
      <c r="DL104" s="261" t="e">
        <f t="shared" si="141"/>
        <v>#REF!</v>
      </c>
    </row>
    <row r="105" spans="2:116" x14ac:dyDescent="0.4">
      <c r="B105" t="s">
        <v>236</v>
      </c>
      <c r="K105" s="28"/>
      <c r="L105" s="28"/>
      <c r="M105" s="28"/>
      <c r="N105" s="28"/>
      <c r="O105" s="28"/>
      <c r="P105" s="28"/>
      <c r="R105"/>
      <c r="CM105" s="53"/>
    </row>
    <row r="106" spans="2:116" x14ac:dyDescent="0.4">
      <c r="G106" s="27" t="s">
        <v>638</v>
      </c>
      <c r="K106" s="28">
        <f t="shared" ref="K106:P106" ca="1" si="142">SUMIF($4:$4,K$3,106:106)</f>
        <v>169937369.4148148</v>
      </c>
      <c r="L106" s="28">
        <f t="shared" ca="1" si="142"/>
        <v>-252487.92000000013</v>
      </c>
      <c r="M106" s="28">
        <f t="shared" ca="1" si="142"/>
        <v>-781944.6493333336</v>
      </c>
      <c r="N106" s="28">
        <f t="shared" ca="1" si="142"/>
        <v>-804124.21513333311</v>
      </c>
      <c r="O106" s="28">
        <f t="shared" ca="1" si="142"/>
        <v>-827412.75922333403</v>
      </c>
      <c r="P106" s="28">
        <f t="shared" ca="1" si="142"/>
        <v>-851865.73051783303</v>
      </c>
      <c r="S106" s="28">
        <f t="shared" ref="S106:AX106" ca="1" si="143">S93+S104+S96</f>
        <v>169970566.58703706</v>
      </c>
      <c r="T106" s="28">
        <f t="shared" ca="1" si="143"/>
        <v>122872.1425925926</v>
      </c>
      <c r="U106" s="28">
        <f t="shared" ca="1" si="143"/>
        <v>119483.25370370373</v>
      </c>
      <c r="V106" s="28">
        <f t="shared" ca="1" si="143"/>
        <v>107138.80925925929</v>
      </c>
      <c r="W106" s="28">
        <f t="shared" ca="1" si="143"/>
        <v>-47836.422222222231</v>
      </c>
      <c r="X106" s="28">
        <f t="shared" ca="1" si="143"/>
        <v>-47836.422222222231</v>
      </c>
      <c r="Y106" s="28">
        <f t="shared" ca="1" si="143"/>
        <v>-47836.422222222238</v>
      </c>
      <c r="Z106" s="28">
        <f t="shared" ca="1" si="143"/>
        <v>-47836.422222222223</v>
      </c>
      <c r="AA106" s="28">
        <f t="shared" ca="1" si="143"/>
        <v>-47836.422222222223</v>
      </c>
      <c r="AB106" s="28">
        <f t="shared" ca="1" si="143"/>
        <v>-47836.422222222223</v>
      </c>
      <c r="AC106" s="28">
        <f t="shared" ca="1" si="143"/>
        <v>-47836.422222222223</v>
      </c>
      <c r="AD106" s="28">
        <f t="shared" ca="1" si="143"/>
        <v>-47836.422222222223</v>
      </c>
      <c r="AE106" s="28">
        <f t="shared" ca="1" si="143"/>
        <v>107431.56222222224</v>
      </c>
      <c r="AF106" s="28">
        <f t="shared" ca="1" si="143"/>
        <v>106042.67333333332</v>
      </c>
      <c r="AG106" s="28">
        <f t="shared" ca="1" si="143"/>
        <v>104653.78444444443</v>
      </c>
      <c r="AH106" s="28">
        <f t="shared" ca="1" si="143"/>
        <v>-63401.771111111135</v>
      </c>
      <c r="AI106" s="28">
        <f t="shared" ca="1" si="143"/>
        <v>-63401.771111111135</v>
      </c>
      <c r="AJ106" s="28">
        <f t="shared" ca="1" si="143"/>
        <v>-63401.771111111135</v>
      </c>
      <c r="AK106" s="28">
        <f t="shared" ca="1" si="143"/>
        <v>-63401.771111111135</v>
      </c>
      <c r="AL106" s="28">
        <f t="shared" ca="1" si="143"/>
        <v>-63401.771111111135</v>
      </c>
      <c r="AM106" s="28">
        <f t="shared" ca="1" si="143"/>
        <v>-63401.771111111106</v>
      </c>
      <c r="AN106" s="28">
        <f t="shared" ca="1" si="143"/>
        <v>-63401.771111111135</v>
      </c>
      <c r="AO106" s="28">
        <f t="shared" ca="1" si="143"/>
        <v>-63401.771111111135</v>
      </c>
      <c r="AP106" s="28">
        <f t="shared" ca="1" si="143"/>
        <v>-63401.771111111135</v>
      </c>
      <c r="AQ106" s="28">
        <f t="shared" ca="1" si="143"/>
        <v>-65162.054111111145</v>
      </c>
      <c r="AR106" s="28">
        <f t="shared" ca="1" si="143"/>
        <v>-65162.054111111145</v>
      </c>
      <c r="AS106" s="28">
        <f t="shared" ca="1" si="143"/>
        <v>-65162.054111111145</v>
      </c>
      <c r="AT106" s="28">
        <f t="shared" ca="1" si="143"/>
        <v>-65162.054111111145</v>
      </c>
      <c r="AU106" s="28">
        <f t="shared" ca="1" si="143"/>
        <v>-65162.054111111145</v>
      </c>
      <c r="AV106" s="28">
        <f t="shared" ca="1" si="143"/>
        <v>-65162.054111111145</v>
      </c>
      <c r="AW106" s="28">
        <f t="shared" ca="1" si="143"/>
        <v>-65162.054111111145</v>
      </c>
      <c r="AX106" s="28">
        <f t="shared" ca="1" si="143"/>
        <v>-65162.054111111145</v>
      </c>
      <c r="AY106" s="28">
        <f t="shared" ref="AY106:CD106" ca="1" si="144">AY93+AY104+AY96</f>
        <v>-65162.054111111145</v>
      </c>
      <c r="AZ106" s="28">
        <f t="shared" ca="1" si="144"/>
        <v>-65162.054111111145</v>
      </c>
      <c r="BA106" s="28">
        <f t="shared" ca="1" si="144"/>
        <v>-65162.054111111145</v>
      </c>
      <c r="BB106" s="28">
        <f t="shared" ca="1" si="144"/>
        <v>-65162.054111111145</v>
      </c>
      <c r="BC106" s="28">
        <f t="shared" ca="1" si="144"/>
        <v>-67010.351261111151</v>
      </c>
      <c r="BD106" s="28">
        <f t="shared" ca="1" si="144"/>
        <v>-67010.351261111093</v>
      </c>
      <c r="BE106" s="28">
        <f t="shared" ca="1" si="144"/>
        <v>-67010.351261111093</v>
      </c>
      <c r="BF106" s="28">
        <f t="shared" ca="1" si="144"/>
        <v>-67010.351261111093</v>
      </c>
      <c r="BG106" s="28">
        <f t="shared" ca="1" si="144"/>
        <v>-67010.351261111093</v>
      </c>
      <c r="BH106" s="28">
        <f t="shared" ca="1" si="144"/>
        <v>-67010.351261111093</v>
      </c>
      <c r="BI106" s="28">
        <f t="shared" ca="1" si="144"/>
        <v>-67010.351261111093</v>
      </c>
      <c r="BJ106" s="28">
        <f t="shared" ca="1" si="144"/>
        <v>-67010.351261111093</v>
      </c>
      <c r="BK106" s="28">
        <f t="shared" ca="1" si="144"/>
        <v>-67010.351261111093</v>
      </c>
      <c r="BL106" s="28">
        <f t="shared" ca="1" si="144"/>
        <v>-67010.351261111093</v>
      </c>
      <c r="BM106" s="28">
        <f t="shared" ca="1" si="144"/>
        <v>-67010.351261111093</v>
      </c>
      <c r="BN106" s="28">
        <f t="shared" ca="1" si="144"/>
        <v>-67010.351261111093</v>
      </c>
      <c r="BO106" s="28">
        <f t="shared" ca="1" si="144"/>
        <v>-68951.063268611149</v>
      </c>
      <c r="BP106" s="28">
        <f t="shared" ca="1" si="144"/>
        <v>-68951.063268611149</v>
      </c>
      <c r="BQ106" s="28">
        <f t="shared" ca="1" si="144"/>
        <v>-68951.063268611149</v>
      </c>
      <c r="BR106" s="28">
        <f t="shared" ca="1" si="144"/>
        <v>-68951.063268611149</v>
      </c>
      <c r="BS106" s="28">
        <f t="shared" ca="1" si="144"/>
        <v>-68951.063268611149</v>
      </c>
      <c r="BT106" s="28">
        <f t="shared" ca="1" si="144"/>
        <v>-68951.063268611149</v>
      </c>
      <c r="BU106" s="28">
        <f t="shared" ca="1" si="144"/>
        <v>-68951.063268611149</v>
      </c>
      <c r="BV106" s="28">
        <f t="shared" ca="1" si="144"/>
        <v>-68951.063268611149</v>
      </c>
      <c r="BW106" s="28">
        <f t="shared" ca="1" si="144"/>
        <v>-68951.063268611149</v>
      </c>
      <c r="BX106" s="28">
        <f t="shared" ca="1" si="144"/>
        <v>-68951.063268611149</v>
      </c>
      <c r="BY106" s="28">
        <f t="shared" ca="1" si="144"/>
        <v>-68951.063268611149</v>
      </c>
      <c r="BZ106" s="28">
        <f t="shared" ca="1" si="144"/>
        <v>-68951.063268611149</v>
      </c>
      <c r="CA106" s="28">
        <f t="shared" ca="1" si="144"/>
        <v>-70988.810876486183</v>
      </c>
      <c r="CB106" s="28">
        <f t="shared" ca="1" si="144"/>
        <v>-70988.810876486066</v>
      </c>
      <c r="CC106" s="28">
        <f t="shared" ca="1" si="144"/>
        <v>-70988.810876486066</v>
      </c>
      <c r="CD106" s="28">
        <f t="shared" ca="1" si="144"/>
        <v>-70988.810876486066</v>
      </c>
      <c r="CE106" s="28">
        <f t="shared" ref="CE106:DL106" ca="1" si="145">CE93+CE104+CE96</f>
        <v>-70988.810876486066</v>
      </c>
      <c r="CF106" s="28">
        <f t="shared" ca="1" si="145"/>
        <v>-70988.810876486066</v>
      </c>
      <c r="CG106" s="28">
        <f t="shared" ca="1" si="145"/>
        <v>-70988.810876486066</v>
      </c>
      <c r="CH106" s="28">
        <f t="shared" ca="1" si="145"/>
        <v>-70988.810876486066</v>
      </c>
      <c r="CI106" s="28">
        <f t="shared" ca="1" si="145"/>
        <v>-70988.810876486066</v>
      </c>
      <c r="CJ106" s="28">
        <f t="shared" ca="1" si="145"/>
        <v>-70988.810876486066</v>
      </c>
      <c r="CK106" s="28">
        <f t="shared" ca="1" si="145"/>
        <v>-70988.810876486066</v>
      </c>
      <c r="CL106" s="28">
        <f t="shared" ca="1" si="145"/>
        <v>-70988.810876486066</v>
      </c>
      <c r="CM106" s="28" t="e">
        <f t="shared" ca="1" si="145"/>
        <v>#REF!</v>
      </c>
      <c r="CN106" s="28" t="e">
        <f t="shared" ca="1" si="145"/>
        <v>#REF!</v>
      </c>
      <c r="CO106" s="28" t="e">
        <f t="shared" ca="1" si="145"/>
        <v>#REF!</v>
      </c>
      <c r="CP106" s="28" t="e">
        <f t="shared" ca="1" si="145"/>
        <v>#REF!</v>
      </c>
      <c r="CQ106" s="28" t="e">
        <f t="shared" ca="1" si="145"/>
        <v>#REF!</v>
      </c>
      <c r="CR106" s="28" t="e">
        <f t="shared" ca="1" si="145"/>
        <v>#REF!</v>
      </c>
      <c r="CS106" s="28" t="e">
        <f t="shared" ca="1" si="145"/>
        <v>#REF!</v>
      </c>
      <c r="CT106" s="28" t="e">
        <f t="shared" ca="1" si="145"/>
        <v>#REF!</v>
      </c>
      <c r="CU106" s="28" t="e">
        <f t="shared" ca="1" si="145"/>
        <v>#REF!</v>
      </c>
      <c r="CV106" s="28" t="e">
        <f t="shared" ca="1" si="145"/>
        <v>#REF!</v>
      </c>
      <c r="CW106" s="28" t="e">
        <f t="shared" ca="1" si="145"/>
        <v>#REF!</v>
      </c>
      <c r="CX106" s="28" t="e">
        <f t="shared" ca="1" si="145"/>
        <v>#REF!</v>
      </c>
      <c r="CY106" s="28" t="e">
        <f t="shared" ca="1" si="145"/>
        <v>#REF!</v>
      </c>
      <c r="CZ106" s="28" t="e">
        <f t="shared" ca="1" si="145"/>
        <v>#REF!</v>
      </c>
      <c r="DA106" s="28" t="e">
        <f t="shared" ca="1" si="145"/>
        <v>#REF!</v>
      </c>
      <c r="DB106" s="28" t="e">
        <f t="shared" ca="1" si="145"/>
        <v>#REF!</v>
      </c>
      <c r="DC106" s="28" t="e">
        <f t="shared" ca="1" si="145"/>
        <v>#REF!</v>
      </c>
      <c r="DD106" s="28" t="e">
        <f t="shared" ca="1" si="145"/>
        <v>#REF!</v>
      </c>
      <c r="DE106" s="28" t="e">
        <f t="shared" ca="1" si="145"/>
        <v>#REF!</v>
      </c>
      <c r="DF106" s="28" t="e">
        <f t="shared" ca="1" si="145"/>
        <v>#REF!</v>
      </c>
      <c r="DG106" s="28" t="e">
        <f t="shared" ca="1" si="145"/>
        <v>#REF!</v>
      </c>
      <c r="DH106" s="28" t="e">
        <f t="shared" ca="1" si="145"/>
        <v>#REF!</v>
      </c>
      <c r="DI106" s="28" t="e">
        <f t="shared" ca="1" si="145"/>
        <v>#REF!</v>
      </c>
      <c r="DJ106" s="28" t="e">
        <f t="shared" ca="1" si="145"/>
        <v>#REF!</v>
      </c>
      <c r="DK106" s="28" t="e">
        <f t="shared" ca="1" si="145"/>
        <v>#REF!</v>
      </c>
      <c r="DL106" s="28" t="e">
        <f t="shared" ca="1" si="145"/>
        <v>#REF!</v>
      </c>
    </row>
  </sheetData>
  <conditionalFormatting sqref="H59:DL60">
    <cfRule type="cellIs" dxfId="10" priority="2" operator="lessThan">
      <formula>0</formula>
    </cfRule>
  </conditionalFormatting>
  <conditionalFormatting sqref="H59:DL60">
    <cfRule type="expression" dxfId="9" priority="1">
      <formula>ISNUMBER(SEARCH("Calcs.", _xlfn.FORMULATEXT(H59)))</formula>
    </cfRule>
  </conditionalFormatting>
  <conditionalFormatting sqref="H59:DL60">
    <cfRule type="expression" dxfId="8" priority="3">
      <formula>ISNUMBER(SEARCH("Assumption", _xlfn.FORMULATEXT(H59)))</formula>
    </cfRule>
  </conditionalFormatting>
  <conditionalFormatting sqref="A1:XFD1">
    <cfRule type="cellIs" dxfId="7"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07BF2-B5A1-481C-A4E8-3F879BAF6772}">
  <sheetPr codeName="Sheet10">
    <tabColor theme="4"/>
  </sheetPr>
  <dimension ref="A1:DM2716"/>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3828125" bestFit="1" customWidth="1" collapsed="1"/>
    <col min="8" max="8" width="8" bestFit="1" customWidth="1"/>
    <col min="9" max="9" width="4.921875" style="1" bestFit="1" customWidth="1"/>
    <col min="10" max="10" width="12.07421875" style="1" customWidth="1"/>
    <col min="11" max="11" width="12.07421875" customWidth="1"/>
    <col min="12" max="16" width="12.07421875" bestFit="1" customWidth="1"/>
    <col min="17" max="17" width="2" customWidth="1"/>
    <col min="18" max="18" width="9.84375" style="8" customWidth="1"/>
    <col min="19" max="19" width="9.84375" style="8" bestFit="1" customWidth="1"/>
    <col min="20" max="33" width="10.15234375" style="8" bestFit="1" customWidth="1"/>
    <col min="34" max="90" width="10.61328125" style="8" bestFit="1" customWidth="1"/>
    <col min="91" max="91" width="8.07421875" bestFit="1" customWidth="1"/>
    <col min="92" max="92" width="8.07421875" style="1" bestFit="1" customWidth="1"/>
    <col min="93" max="93" width="10.6132812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50"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824</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852</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DL18" si="30">-DK16/DK17</f>
        <v>#N/A</v>
      </c>
      <c r="DL18" s="38" t="e">
        <f t="shared" si="30"/>
        <v>#N/A</v>
      </c>
    </row>
    <row r="19" spans="1:116" x14ac:dyDescent="0.4">
      <c r="A19" s="31" t="s">
        <v>218</v>
      </c>
      <c r="B19" s="31" t="s">
        <v>243</v>
      </c>
      <c r="C19" s="31"/>
      <c r="D19" t="s">
        <v>870</v>
      </c>
      <c r="E19" s="8" t="str">
        <f t="shared" si="16"/>
        <v>19 DTERMY-PV</v>
      </c>
      <c r="F19" t="s">
        <v>350</v>
      </c>
      <c r="G19" s="376" t="s">
        <v>777</v>
      </c>
      <c r="H19" s="373"/>
      <c r="I19" s="374"/>
      <c r="J19" s="374"/>
      <c r="K19" s="373"/>
      <c r="L19" s="373"/>
      <c r="M19" s="373"/>
      <c r="N19" s="373"/>
      <c r="O19" s="373"/>
      <c r="P19" s="379"/>
      <c r="R19" s="377"/>
      <c r="S19" s="375"/>
      <c r="T19" s="375"/>
      <c r="U19" s="375"/>
      <c r="V19" s="375"/>
      <c r="W19" s="375"/>
      <c r="X19" s="375"/>
      <c r="Y19" s="375"/>
      <c r="Z19" s="375"/>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375"/>
      <c r="BA19" s="375"/>
      <c r="BB19" s="375"/>
      <c r="BC19" s="375"/>
      <c r="BD19" s="375"/>
      <c r="BE19" s="375"/>
      <c r="BF19" s="375"/>
      <c r="BG19" s="375"/>
      <c r="BH19" s="375"/>
      <c r="BI19" s="375"/>
      <c r="BJ19" s="375"/>
      <c r="BK19" s="375"/>
      <c r="BL19" s="375"/>
      <c r="BM19" s="375"/>
      <c r="BN19" s="375"/>
      <c r="BO19" s="375"/>
      <c r="BP19" s="375"/>
      <c r="BQ19" s="375"/>
      <c r="BR19" s="375"/>
      <c r="BS19" s="375"/>
      <c r="BT19" s="375"/>
      <c r="BU19" s="375"/>
      <c r="BV19" s="375"/>
      <c r="BW19" s="375"/>
      <c r="BX19" s="375"/>
      <c r="BY19" s="375"/>
      <c r="BZ19" s="375"/>
      <c r="CA19" s="375"/>
      <c r="CB19" s="375"/>
      <c r="CC19" s="375"/>
      <c r="CD19" s="375"/>
      <c r="CE19" s="375"/>
      <c r="CF19" s="375"/>
      <c r="CG19" s="375"/>
      <c r="CH19" s="375"/>
      <c r="CI19" s="375"/>
      <c r="CJ19" s="375"/>
      <c r="CK19" s="375"/>
      <c r="CL19" s="380"/>
      <c r="CN19" s="378"/>
      <c r="CO19" s="375"/>
      <c r="CP19" s="375"/>
      <c r="CQ19" s="375"/>
      <c r="CR19" s="375"/>
      <c r="CS19" s="375"/>
      <c r="CT19" s="375"/>
      <c r="CU19" s="375"/>
      <c r="CV19" s="375"/>
      <c r="CW19" s="375"/>
      <c r="CX19" s="375"/>
      <c r="CY19" s="375"/>
      <c r="CZ19" s="375"/>
      <c r="DA19" s="375"/>
      <c r="DB19" s="375"/>
      <c r="DC19" s="375"/>
      <c r="DD19" s="375"/>
      <c r="DE19" s="375"/>
      <c r="DF19" s="375"/>
      <c r="DG19" s="375"/>
      <c r="DH19" s="375"/>
      <c r="DI19" s="375"/>
      <c r="DJ19" s="375"/>
      <c r="DK19" s="375"/>
      <c r="DL19" s="380"/>
    </row>
    <row r="20" spans="1:116" x14ac:dyDescent="0.4">
      <c r="B20" t="str">
        <f>E20</f>
        <v>20 DTERMY-PV</v>
      </c>
      <c r="D20" t="s">
        <v>870</v>
      </c>
      <c r="E20" t="str">
        <f t="shared" si="16"/>
        <v>20 DTERMY-PV</v>
      </c>
      <c r="G20" s="129" t="s">
        <v>852</v>
      </c>
      <c r="I20"/>
      <c r="J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N20"/>
    </row>
    <row r="21" spans="1:116" x14ac:dyDescent="0.4">
      <c r="A21" s="31"/>
      <c r="B21" t="str">
        <f>E21</f>
        <v>21 DTERMY-PV</v>
      </c>
      <c r="D21" t="s">
        <v>870</v>
      </c>
      <c r="E21" t="str">
        <f t="shared" si="16"/>
        <v>21 DTERMY-PV</v>
      </c>
      <c r="F21" s="31"/>
      <c r="G21" s="372" t="s">
        <v>287</v>
      </c>
      <c r="H21" s="57">
        <v>4</v>
      </c>
      <c r="I21" s="31"/>
      <c r="J21" s="31"/>
      <c r="K21" s="31"/>
      <c r="L21" s="31"/>
      <c r="M21" s="31"/>
      <c r="N21" s="31"/>
      <c r="O21" s="31"/>
      <c r="P21" s="31"/>
      <c r="R21" s="31"/>
      <c r="S21" s="73"/>
      <c r="T21" s="73"/>
      <c r="U21" s="73"/>
      <c r="V21" s="73"/>
      <c r="W21" s="73"/>
      <c r="X21" s="73"/>
      <c r="Y21" s="73"/>
      <c r="Z21" s="73"/>
      <c r="AA21" s="73"/>
      <c r="AB21" s="73"/>
      <c r="AC21" s="73"/>
      <c r="AD21" s="73"/>
      <c r="AE21" s="73"/>
      <c r="AF21" s="73"/>
      <c r="AG21" s="73"/>
      <c r="AH21" s="73"/>
      <c r="AI21" s="73"/>
      <c r="AJ21" s="73"/>
      <c r="AK21" s="73"/>
      <c r="AL21" s="73"/>
      <c r="AM21" s="73"/>
      <c r="AN21" s="73"/>
      <c r="AO21" s="73"/>
      <c r="AP21" s="73"/>
      <c r="AQ21" s="73"/>
      <c r="AR21" s="73"/>
      <c r="AS21" s="73"/>
      <c r="AT21" s="73"/>
      <c r="AU21" s="73"/>
      <c r="AV21" s="73"/>
      <c r="AW21" s="73"/>
      <c r="AX21" s="73"/>
      <c r="AY21" s="73"/>
      <c r="AZ21" s="73"/>
      <c r="BA21" s="73"/>
      <c r="BB21" s="73"/>
      <c r="BC21" s="73"/>
      <c r="BD21" s="73"/>
      <c r="BE21" s="73"/>
      <c r="BF21" s="73"/>
      <c r="BG21" s="73"/>
      <c r="BH21" s="73"/>
      <c r="BI21" s="73"/>
      <c r="BJ21" s="73"/>
      <c r="BK21" s="73"/>
      <c r="BL21" s="73"/>
      <c r="BM21" s="73"/>
      <c r="BN21" s="73"/>
      <c r="BO21" s="73"/>
      <c r="BP21" s="73"/>
      <c r="BQ21" s="73"/>
      <c r="BR21" s="73"/>
      <c r="BS21" s="73"/>
      <c r="BT21" s="73"/>
      <c r="BU21" s="73"/>
      <c r="BV21" s="73"/>
      <c r="BW21" s="73"/>
      <c r="BX21" s="73"/>
      <c r="BY21" s="73"/>
      <c r="BZ21" s="73"/>
      <c r="CA21" s="73"/>
      <c r="CB21" s="73"/>
      <c r="CC21" s="73"/>
      <c r="CD21" s="73"/>
      <c r="CE21" s="73"/>
      <c r="CF21" s="73"/>
      <c r="CG21" s="73"/>
      <c r="CH21" s="73"/>
      <c r="CI21" s="73"/>
      <c r="CJ21" s="73"/>
      <c r="CK21" s="73"/>
      <c r="CL21" s="73"/>
      <c r="CN21" s="31"/>
      <c r="CO21" s="73"/>
      <c r="CP21" s="73"/>
      <c r="CQ21" s="73"/>
      <c r="CR21" s="73"/>
      <c r="CS21" s="73"/>
      <c r="CT21" s="73"/>
      <c r="CU21" s="73"/>
      <c r="CV21" s="73"/>
      <c r="CW21" s="73"/>
      <c r="CX21" s="73"/>
      <c r="CY21" s="73"/>
      <c r="CZ21" s="73"/>
      <c r="DA21" s="73"/>
      <c r="DB21" s="73"/>
      <c r="DC21" s="73"/>
      <c r="DD21" s="73"/>
      <c r="DE21" s="73"/>
      <c r="DF21" s="73"/>
      <c r="DG21" s="73"/>
      <c r="DH21" s="73"/>
      <c r="DI21" s="73"/>
      <c r="DJ21" s="73"/>
      <c r="DK21" s="73"/>
      <c r="DL21" s="73"/>
    </row>
    <row r="22" spans="1:116" x14ac:dyDescent="0.4">
      <c r="A22" s="31"/>
      <c r="B22" t="str">
        <f>E22</f>
        <v>22 DTERMY-PV</v>
      </c>
      <c r="D22" t="s">
        <v>870</v>
      </c>
      <c r="E22" t="str">
        <f t="shared" si="16"/>
        <v>22 DTERMY-PV</v>
      </c>
      <c r="F22" s="31"/>
      <c r="G22" s="372" t="s">
        <v>294</v>
      </c>
      <c r="H22" s="57">
        <v>3</v>
      </c>
      <c r="I22" s="31"/>
      <c r="J22" s="31"/>
      <c r="K22" s="31"/>
      <c r="L22" s="31"/>
      <c r="M22" s="31"/>
      <c r="N22" s="31"/>
      <c r="O22" s="31"/>
      <c r="P22" s="31"/>
      <c r="R22" s="31"/>
      <c r="S22" s="73"/>
      <c r="T22" s="73"/>
      <c r="U22" s="73"/>
      <c r="V22" s="73"/>
      <c r="W22" s="73"/>
      <c r="X22" s="73"/>
      <c r="Y22" s="73"/>
      <c r="Z22" s="73"/>
      <c r="AA22" s="73"/>
      <c r="AB22" s="73"/>
      <c r="AC22" s="73"/>
      <c r="AD22" s="73"/>
      <c r="AE22" s="73"/>
      <c r="AF22" s="73"/>
      <c r="AG22" s="73"/>
      <c r="AH22" s="73"/>
      <c r="AI22" s="73"/>
      <c r="AJ22" s="73"/>
      <c r="AK22" s="73"/>
      <c r="AL22" s="73"/>
      <c r="AM22" s="73"/>
      <c r="AN22" s="73"/>
      <c r="AO22" s="73"/>
      <c r="AP22" s="73"/>
      <c r="AQ22" s="73"/>
      <c r="AR22" s="73"/>
      <c r="AS22" s="73"/>
      <c r="AT22" s="73"/>
      <c r="AU22" s="73"/>
      <c r="AV22" s="73"/>
      <c r="AW22" s="73"/>
      <c r="AX22" s="73"/>
      <c r="AY22" s="73"/>
      <c r="AZ22" s="73"/>
      <c r="BA22" s="73"/>
      <c r="BB22" s="73"/>
      <c r="BC22" s="73"/>
      <c r="BD22" s="73"/>
      <c r="BE22" s="73"/>
      <c r="BF22" s="73"/>
      <c r="BG22" s="73"/>
      <c r="BH22" s="73"/>
      <c r="BI22" s="73"/>
      <c r="BJ22" s="73"/>
      <c r="BK22" s="73"/>
      <c r="BL22" s="73"/>
      <c r="BM22" s="73"/>
      <c r="BN22" s="73"/>
      <c r="BO22" s="73"/>
      <c r="BP22" s="73"/>
      <c r="BQ22" s="73"/>
      <c r="BR22" s="73"/>
      <c r="BS22" s="73"/>
      <c r="BT22" s="73"/>
      <c r="BU22" s="73"/>
      <c r="BV22" s="73"/>
      <c r="BW22" s="73"/>
      <c r="BX22" s="73"/>
      <c r="BY22" s="73"/>
      <c r="BZ22" s="73"/>
      <c r="CA22" s="73"/>
      <c r="CB22" s="73"/>
      <c r="CC22" s="73"/>
      <c r="CD22" s="73"/>
      <c r="CE22" s="73"/>
      <c r="CF22" s="73"/>
      <c r="CG22" s="73"/>
      <c r="CH22" s="73"/>
      <c r="CI22" s="73"/>
      <c r="CJ22" s="73"/>
      <c r="CK22" s="73"/>
      <c r="CL22" s="73"/>
      <c r="CN22" s="31"/>
      <c r="CO22" s="73"/>
      <c r="CP22" s="73"/>
      <c r="CQ22" s="73"/>
      <c r="CR22" s="73"/>
      <c r="CS22" s="73"/>
      <c r="CT22" s="73"/>
      <c r="CU22" s="73"/>
      <c r="CV22" s="73"/>
      <c r="CW22" s="73"/>
      <c r="CX22" s="73"/>
      <c r="CY22" s="73"/>
      <c r="CZ22" s="73"/>
      <c r="DA22" s="73"/>
      <c r="DB22" s="73"/>
      <c r="DC22" s="73"/>
      <c r="DD22" s="73"/>
      <c r="DE22" s="73"/>
      <c r="DF22" s="73"/>
      <c r="DG22" s="73"/>
      <c r="DH22" s="73"/>
      <c r="DI22" s="73"/>
      <c r="DJ22" s="73"/>
      <c r="DK22" s="73"/>
      <c r="DL22" s="73"/>
    </row>
    <row r="23" spans="1:116" x14ac:dyDescent="0.4">
      <c r="A23" s="31"/>
      <c r="B23" t="str">
        <f>E23</f>
        <v>23 DTERMY-PV</v>
      </c>
      <c r="D23" t="s">
        <v>870</v>
      </c>
      <c r="E23" t="str">
        <f t="shared" si="16"/>
        <v>23 DTERMY-PV</v>
      </c>
      <c r="F23" s="31"/>
      <c r="G23" s="372" t="s">
        <v>288</v>
      </c>
      <c r="H23" s="59">
        <v>0.1</v>
      </c>
      <c r="I23" s="31"/>
      <c r="J23" s="31"/>
      <c r="K23" s="31"/>
      <c r="L23" s="31"/>
      <c r="M23" s="31"/>
      <c r="N23" s="31"/>
      <c r="O23" s="31"/>
      <c r="P23" s="31"/>
      <c r="R23" s="31"/>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c r="BG23" s="73"/>
      <c r="BH23" s="73"/>
      <c r="BI23" s="73"/>
      <c r="BJ23" s="73"/>
      <c r="BK23" s="73"/>
      <c r="BL23" s="73"/>
      <c r="BM23" s="73"/>
      <c r="BN23" s="73"/>
      <c r="BO23" s="73"/>
      <c r="BP23" s="73"/>
      <c r="BQ23" s="73"/>
      <c r="BR23" s="73"/>
      <c r="BS23" s="73"/>
      <c r="BT23" s="73"/>
      <c r="BU23" s="73"/>
      <c r="BV23" s="73"/>
      <c r="BW23" s="73"/>
      <c r="BX23" s="73"/>
      <c r="BY23" s="73"/>
      <c r="BZ23" s="73"/>
      <c r="CA23" s="73"/>
      <c r="CB23" s="73"/>
      <c r="CC23" s="73"/>
      <c r="CD23" s="73"/>
      <c r="CE23" s="73"/>
      <c r="CF23" s="73"/>
      <c r="CG23" s="73"/>
      <c r="CH23" s="73"/>
      <c r="CI23" s="73"/>
      <c r="CJ23" s="73"/>
      <c r="CK23" s="73"/>
      <c r="CL23" s="73"/>
      <c r="CN23" s="31"/>
      <c r="CO23" s="73"/>
      <c r="CP23" s="73"/>
      <c r="CQ23" s="73"/>
      <c r="CR23" s="73"/>
      <c r="CS23" s="73"/>
      <c r="CT23" s="73"/>
      <c r="CU23" s="73"/>
      <c r="CV23" s="73"/>
      <c r="CW23" s="73"/>
      <c r="CX23" s="73"/>
      <c r="CY23" s="73"/>
      <c r="CZ23" s="73"/>
      <c r="DA23" s="73"/>
      <c r="DB23" s="73"/>
      <c r="DC23" s="73"/>
      <c r="DD23" s="73"/>
      <c r="DE23" s="73"/>
      <c r="DF23" s="73"/>
      <c r="DG23" s="73"/>
      <c r="DH23" s="73"/>
      <c r="DI23" s="73"/>
      <c r="DJ23" s="73"/>
      <c r="DK23" s="73"/>
      <c r="DL23" s="73"/>
    </row>
    <row r="24" spans="1:116" x14ac:dyDescent="0.4">
      <c r="A24" s="31"/>
      <c r="B24" t="str">
        <f>E24</f>
        <v>24 DTERMY-PV</v>
      </c>
      <c r="D24" t="s">
        <v>870</v>
      </c>
      <c r="E24" t="str">
        <f t="shared" si="16"/>
        <v>24 DTERMY-PV</v>
      </c>
      <c r="F24" s="31"/>
      <c r="G24" s="337" t="s">
        <v>295</v>
      </c>
      <c r="H24" s="23">
        <v>1000</v>
      </c>
      <c r="I24" s="31"/>
      <c r="J24" s="31"/>
      <c r="K24" s="31"/>
      <c r="L24" s="31"/>
      <c r="M24" s="31"/>
      <c r="N24" s="31"/>
      <c r="O24" s="31"/>
      <c r="P24" s="31"/>
      <c r="R24" s="31"/>
      <c r="S24" s="73"/>
      <c r="T24" s="73"/>
      <c r="U24" s="73"/>
      <c r="V24" s="73"/>
      <c r="W24" s="73"/>
      <c r="X24" s="73"/>
      <c r="Y24" s="73"/>
      <c r="Z24" s="73"/>
      <c r="AA24" s="73"/>
      <c r="AB24" s="73"/>
      <c r="AC24" s="73"/>
      <c r="AD24" s="73"/>
      <c r="AE24" s="73"/>
      <c r="AF24" s="73"/>
      <c r="AG24" s="73"/>
      <c r="AH24" s="73"/>
      <c r="AI24" s="73"/>
      <c r="AJ24" s="73"/>
      <c r="AK24" s="73"/>
      <c r="AL24" s="73"/>
      <c r="AM24" s="73"/>
      <c r="AN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W24" s="73"/>
      <c r="BX24" s="73"/>
      <c r="BY24" s="73"/>
      <c r="BZ24" s="73"/>
      <c r="CA24" s="73"/>
      <c r="CB24" s="73"/>
      <c r="CC24" s="73"/>
      <c r="CD24" s="73"/>
      <c r="CE24" s="73"/>
      <c r="CF24" s="73"/>
      <c r="CG24" s="73"/>
      <c r="CH24" s="73"/>
      <c r="CI24" s="73"/>
      <c r="CJ24" s="73"/>
      <c r="CK24" s="73"/>
      <c r="CL24" s="73"/>
      <c r="CN24" s="31"/>
      <c r="CO24" s="73"/>
      <c r="CP24" s="73"/>
      <c r="CQ24" s="73"/>
      <c r="CR24" s="73"/>
      <c r="CS24" s="73"/>
      <c r="CT24" s="73"/>
      <c r="CU24" s="73"/>
      <c r="CV24" s="73"/>
      <c r="CW24" s="73"/>
      <c r="CX24" s="73"/>
      <c r="CY24" s="73"/>
      <c r="CZ24" s="73"/>
      <c r="DA24" s="73"/>
      <c r="DB24" s="73"/>
      <c r="DC24" s="73"/>
      <c r="DD24" s="73"/>
      <c r="DE24" s="73"/>
      <c r="DF24" s="73"/>
      <c r="DG24" s="73"/>
      <c r="DH24" s="73"/>
      <c r="DI24" s="73"/>
      <c r="DJ24" s="73"/>
      <c r="DK24" s="73"/>
      <c r="DL24" s="73"/>
    </row>
    <row r="25" spans="1:116" x14ac:dyDescent="0.4">
      <c r="A25" s="31"/>
      <c r="B25" s="31"/>
      <c r="C25" s="31"/>
      <c r="D25" t="s">
        <v>870</v>
      </c>
      <c r="E25" t="str">
        <f t="shared" si="16"/>
        <v>25 DTERMY-PV</v>
      </c>
      <c r="F25" s="31"/>
      <c r="G25" s="363"/>
      <c r="H25" s="31"/>
      <c r="I25" s="31"/>
      <c r="J25" s="31"/>
      <c r="K25" s="31"/>
      <c r="L25" s="31"/>
      <c r="M25" s="31"/>
      <c r="N25" s="31"/>
      <c r="O25" s="31"/>
      <c r="P25" s="31"/>
      <c r="R25" s="31"/>
      <c r="S25" s="73"/>
      <c r="T25" s="73"/>
      <c r="U25" s="73"/>
      <c r="V25" s="73"/>
      <c r="W25" s="73"/>
      <c r="X25" s="73"/>
      <c r="Y25" s="73"/>
      <c r="Z25" s="73"/>
      <c r="AA25" s="73"/>
      <c r="AB25" s="73"/>
      <c r="AC25" s="73"/>
      <c r="AD25" s="73"/>
      <c r="AE25" s="73"/>
      <c r="AF25" s="73"/>
      <c r="AG25" s="73"/>
      <c r="AH25" s="73"/>
      <c r="AI25" s="73"/>
      <c r="AJ25" s="73"/>
      <c r="AK25" s="73"/>
      <c r="AL25" s="73"/>
      <c r="AM25" s="73"/>
      <c r="AN25" s="73"/>
      <c r="AO25" s="73"/>
      <c r="AP25" s="73"/>
      <c r="AQ25" s="73"/>
      <c r="AR25" s="73"/>
      <c r="AS25" s="73"/>
      <c r="AT25" s="73"/>
      <c r="AU25" s="73"/>
      <c r="AV25" s="73"/>
      <c r="AW25" s="73"/>
      <c r="AX25" s="73"/>
      <c r="AY25" s="73"/>
      <c r="AZ25" s="73"/>
      <c r="BA25" s="73"/>
      <c r="BB25" s="73"/>
      <c r="BC25" s="73"/>
      <c r="BD25" s="73"/>
      <c r="BE25" s="73"/>
      <c r="BF25" s="73"/>
      <c r="BG25" s="73"/>
      <c r="BH25" s="73"/>
      <c r="BI25" s="73"/>
      <c r="BJ25" s="73"/>
      <c r="BK25" s="73"/>
      <c r="BL25" s="73"/>
      <c r="BM25" s="73"/>
      <c r="BN25" s="73"/>
      <c r="BO25" s="73"/>
      <c r="BP25" s="73"/>
      <c r="BQ25" s="73"/>
      <c r="BR25" s="73"/>
      <c r="BS25" s="73"/>
      <c r="BT25" s="73"/>
      <c r="BU25" s="73"/>
      <c r="BV25" s="73"/>
      <c r="BW25" s="73"/>
      <c r="BX25" s="73"/>
      <c r="BY25" s="73"/>
      <c r="BZ25" s="73"/>
      <c r="CA25" s="73"/>
      <c r="CB25" s="73"/>
      <c r="CC25" s="73"/>
      <c r="CD25" s="73"/>
      <c r="CE25" s="73"/>
      <c r="CF25" s="73"/>
      <c r="CG25" s="73"/>
      <c r="CH25" s="73"/>
      <c r="CI25" s="73"/>
      <c r="CJ25" s="73"/>
      <c r="CK25" s="73"/>
      <c r="CL25" s="73"/>
      <c r="CN25" s="31"/>
      <c r="CO25" s="73"/>
      <c r="CP25" s="73"/>
      <c r="CQ25" s="73"/>
      <c r="CR25" s="73"/>
      <c r="CS25" s="73"/>
      <c r="CT25" s="73"/>
      <c r="CU25" s="73"/>
      <c r="CV25" s="73"/>
      <c r="CW25" s="73"/>
      <c r="CX25" s="73"/>
      <c r="CY25" s="73"/>
      <c r="CZ25" s="73"/>
      <c r="DA25" s="73"/>
      <c r="DB25" s="73"/>
      <c r="DC25" s="73"/>
      <c r="DD25" s="73"/>
      <c r="DE25" s="73"/>
      <c r="DF25" s="73"/>
      <c r="DG25" s="73"/>
      <c r="DH25" s="73"/>
      <c r="DI25" s="73"/>
      <c r="DJ25" s="73"/>
      <c r="DK25" s="73"/>
      <c r="DL25" s="73"/>
    </row>
    <row r="26" spans="1:116" x14ac:dyDescent="0.4">
      <c r="D26" t="s">
        <v>870</v>
      </c>
      <c r="E26" t="str">
        <f t="shared" si="16"/>
        <v>26 DTERMY-PV</v>
      </c>
      <c r="F26" s="292"/>
      <c r="G26" s="129" t="s">
        <v>290</v>
      </c>
      <c r="R26" s="92"/>
      <c r="S26" s="154"/>
      <c r="T26" s="154"/>
      <c r="U26" s="154"/>
      <c r="V26" s="154"/>
      <c r="W26" s="154"/>
      <c r="X26" s="154"/>
      <c r="Y26" s="154"/>
      <c r="Z26" s="154"/>
      <c r="AA26" s="154"/>
      <c r="AB26" s="154"/>
      <c r="AC26" s="154"/>
      <c r="AD26" s="154"/>
      <c r="AE26" s="154"/>
      <c r="AF26" s="154"/>
      <c r="AG26" s="154"/>
      <c r="AH26" s="154"/>
      <c r="AI26" s="154"/>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row>
    <row r="27" spans="1:116" x14ac:dyDescent="0.4">
      <c r="D27" t="s">
        <v>870</v>
      </c>
      <c r="E27" t="str">
        <f t="shared" si="16"/>
        <v>27 DTERMY-PV</v>
      </c>
      <c r="F27" s="292"/>
      <c r="G27" s="337" t="s">
        <v>289</v>
      </c>
      <c r="K27" s="24">
        <f>H24</f>
        <v>1000</v>
      </c>
      <c r="L27" s="24">
        <f ca="1">K31</f>
        <v>250000.00000000003</v>
      </c>
      <c r="M27" s="24">
        <f ca="1">L31</f>
        <v>500000.00000000006</v>
      </c>
      <c r="N27" s="24">
        <f ca="1">M31</f>
        <v>500000.00000000006</v>
      </c>
      <c r="O27" s="24">
        <f ca="1">N31</f>
        <v>500000.00000000006</v>
      </c>
      <c r="P27" s="24">
        <f ca="1">O31</f>
        <v>500000.00000000006</v>
      </c>
      <c r="R27"/>
      <c r="S27" s="80">
        <f>H24</f>
        <v>1000</v>
      </c>
      <c r="T27" s="62">
        <f t="shared" ref="T27:AY27" ca="1" si="31">S31</f>
        <v>84333.333333333343</v>
      </c>
      <c r="U27" s="62">
        <f t="shared" ca="1" si="31"/>
        <v>167666.66666666669</v>
      </c>
      <c r="V27" s="62">
        <f t="shared" ca="1" si="31"/>
        <v>250000.00000000003</v>
      </c>
      <c r="W27" s="62">
        <f t="shared" ca="1" si="31"/>
        <v>250000.00000000003</v>
      </c>
      <c r="X27" s="62">
        <f t="shared" ca="1" si="31"/>
        <v>250000.00000000003</v>
      </c>
      <c r="Y27" s="62">
        <f t="shared" ca="1" si="31"/>
        <v>250000.00000000003</v>
      </c>
      <c r="Z27" s="62">
        <f t="shared" ca="1" si="31"/>
        <v>250000.00000000003</v>
      </c>
      <c r="AA27" s="62">
        <f t="shared" ca="1" si="31"/>
        <v>250000.00000000003</v>
      </c>
      <c r="AB27" s="62">
        <f t="shared" ca="1" si="31"/>
        <v>250000.00000000003</v>
      </c>
      <c r="AC27" s="62">
        <f t="shared" ca="1" si="31"/>
        <v>250000.00000000003</v>
      </c>
      <c r="AD27" s="62">
        <f t="shared" ca="1" si="31"/>
        <v>250000.00000000003</v>
      </c>
      <c r="AE27" s="62">
        <f t="shared" ca="1" si="31"/>
        <v>250000.00000000003</v>
      </c>
      <c r="AF27" s="62">
        <f t="shared" ca="1" si="31"/>
        <v>333333.33333333337</v>
      </c>
      <c r="AG27" s="62">
        <f t="shared" ca="1" si="31"/>
        <v>416666.66666666674</v>
      </c>
      <c r="AH27" s="62">
        <f t="shared" ca="1" si="31"/>
        <v>500000.00000000012</v>
      </c>
      <c r="AI27" s="62">
        <f t="shared" ca="1" si="31"/>
        <v>500000.00000000006</v>
      </c>
      <c r="AJ27" s="62">
        <f t="shared" ca="1" si="31"/>
        <v>500000.00000000006</v>
      </c>
      <c r="AK27" s="62">
        <f t="shared" ca="1" si="31"/>
        <v>500000.00000000006</v>
      </c>
      <c r="AL27" s="62">
        <f t="shared" ca="1" si="31"/>
        <v>500000.00000000006</v>
      </c>
      <c r="AM27" s="62">
        <f t="shared" ca="1" si="31"/>
        <v>500000.00000000006</v>
      </c>
      <c r="AN27" s="62">
        <f t="shared" ca="1" si="31"/>
        <v>500000.00000000006</v>
      </c>
      <c r="AO27" s="62">
        <f t="shared" ca="1" si="31"/>
        <v>500000.00000000006</v>
      </c>
      <c r="AP27" s="62">
        <f t="shared" ca="1" si="31"/>
        <v>500000.00000000006</v>
      </c>
      <c r="AQ27" s="62">
        <f t="shared" ca="1" si="31"/>
        <v>500000.00000000006</v>
      </c>
      <c r="AR27" s="62">
        <f t="shared" ca="1" si="31"/>
        <v>500000.00000000006</v>
      </c>
      <c r="AS27" s="62">
        <f t="shared" ca="1" si="31"/>
        <v>500000.00000000006</v>
      </c>
      <c r="AT27" s="62">
        <f t="shared" ca="1" si="31"/>
        <v>500000.00000000006</v>
      </c>
      <c r="AU27" s="62">
        <f t="shared" ca="1" si="31"/>
        <v>500000.00000000006</v>
      </c>
      <c r="AV27" s="62">
        <f t="shared" ca="1" si="31"/>
        <v>500000.00000000006</v>
      </c>
      <c r="AW27" s="62">
        <f t="shared" ca="1" si="31"/>
        <v>500000.00000000006</v>
      </c>
      <c r="AX27" s="62">
        <f t="shared" ca="1" si="31"/>
        <v>500000.00000000006</v>
      </c>
      <c r="AY27" s="62">
        <f t="shared" ca="1" si="31"/>
        <v>500000.00000000006</v>
      </c>
      <c r="AZ27" s="62">
        <f t="shared" ref="AZ27:CE27" ca="1" si="32">AY31</f>
        <v>500000.00000000006</v>
      </c>
      <c r="BA27" s="62">
        <f t="shared" ca="1" si="32"/>
        <v>500000.00000000006</v>
      </c>
      <c r="BB27" s="62">
        <f t="shared" ca="1" si="32"/>
        <v>500000.00000000006</v>
      </c>
      <c r="BC27" s="62">
        <f t="shared" ca="1" si="32"/>
        <v>500000.00000000006</v>
      </c>
      <c r="BD27" s="62">
        <f t="shared" ca="1" si="32"/>
        <v>500000.00000000006</v>
      </c>
      <c r="BE27" s="62">
        <f t="shared" ca="1" si="32"/>
        <v>500000.00000000006</v>
      </c>
      <c r="BF27" s="62">
        <f t="shared" ca="1" si="32"/>
        <v>500000.00000000006</v>
      </c>
      <c r="BG27" s="62">
        <f t="shared" ca="1" si="32"/>
        <v>500000.00000000006</v>
      </c>
      <c r="BH27" s="62">
        <f t="shared" ca="1" si="32"/>
        <v>500000.00000000006</v>
      </c>
      <c r="BI27" s="62">
        <f t="shared" ca="1" si="32"/>
        <v>500000.00000000006</v>
      </c>
      <c r="BJ27" s="62">
        <f t="shared" ca="1" si="32"/>
        <v>500000.00000000006</v>
      </c>
      <c r="BK27" s="62">
        <f t="shared" ca="1" si="32"/>
        <v>500000.00000000006</v>
      </c>
      <c r="BL27" s="62">
        <f t="shared" ca="1" si="32"/>
        <v>500000.00000000006</v>
      </c>
      <c r="BM27" s="62">
        <f t="shared" ca="1" si="32"/>
        <v>500000.00000000006</v>
      </c>
      <c r="BN27" s="62">
        <f t="shared" ca="1" si="32"/>
        <v>500000.00000000006</v>
      </c>
      <c r="BO27" s="62">
        <f t="shared" ca="1" si="32"/>
        <v>500000.00000000006</v>
      </c>
      <c r="BP27" s="62">
        <f t="shared" ca="1" si="32"/>
        <v>500000.00000000006</v>
      </c>
      <c r="BQ27" s="62">
        <f t="shared" ca="1" si="32"/>
        <v>500000.00000000006</v>
      </c>
      <c r="BR27" s="62">
        <f t="shared" ca="1" si="32"/>
        <v>500000.00000000006</v>
      </c>
      <c r="BS27" s="62">
        <f t="shared" ca="1" si="32"/>
        <v>500000.00000000006</v>
      </c>
      <c r="BT27" s="62">
        <f t="shared" ca="1" si="32"/>
        <v>500000.00000000006</v>
      </c>
      <c r="BU27" s="62">
        <f t="shared" ca="1" si="32"/>
        <v>500000.00000000006</v>
      </c>
      <c r="BV27" s="62">
        <f t="shared" ca="1" si="32"/>
        <v>500000.00000000006</v>
      </c>
      <c r="BW27" s="62">
        <f t="shared" ca="1" si="32"/>
        <v>500000.00000000006</v>
      </c>
      <c r="BX27" s="62">
        <f t="shared" ca="1" si="32"/>
        <v>500000.00000000006</v>
      </c>
      <c r="BY27" s="62">
        <f t="shared" ca="1" si="32"/>
        <v>500000.00000000006</v>
      </c>
      <c r="BZ27" s="62">
        <f t="shared" ca="1" si="32"/>
        <v>500000.00000000006</v>
      </c>
      <c r="CA27" s="62">
        <f t="shared" ca="1" si="32"/>
        <v>500000.00000000006</v>
      </c>
      <c r="CB27" s="62">
        <f t="shared" ca="1" si="32"/>
        <v>500000.00000000006</v>
      </c>
      <c r="CC27" s="62">
        <f t="shared" ca="1" si="32"/>
        <v>500000.00000000006</v>
      </c>
      <c r="CD27" s="62">
        <f t="shared" ca="1" si="32"/>
        <v>500000.00000000006</v>
      </c>
      <c r="CE27" s="62">
        <f t="shared" ca="1" si="32"/>
        <v>500000.00000000006</v>
      </c>
      <c r="CF27" s="62">
        <f t="shared" ref="CF27:CL27" ca="1" si="33">CE31</f>
        <v>500000.00000000006</v>
      </c>
      <c r="CG27" s="62">
        <f t="shared" ca="1" si="33"/>
        <v>500000.00000000006</v>
      </c>
      <c r="CH27" s="62">
        <f t="shared" ca="1" si="33"/>
        <v>500000.00000000006</v>
      </c>
      <c r="CI27" s="62">
        <f t="shared" ca="1" si="33"/>
        <v>500000.00000000006</v>
      </c>
      <c r="CJ27" s="62">
        <f t="shared" ca="1" si="33"/>
        <v>500000.00000000006</v>
      </c>
      <c r="CK27" s="62">
        <f t="shared" ca="1" si="33"/>
        <v>500000.00000000006</v>
      </c>
      <c r="CL27" s="62">
        <f t="shared" ca="1" si="33"/>
        <v>500000.00000000006</v>
      </c>
      <c r="CO27" s="62" t="e">
        <f t="shared" ref="CO27:DL27" ca="1" si="34">CN31</f>
        <v>#REF!</v>
      </c>
      <c r="CP27" s="62" t="e">
        <f t="shared" ca="1" si="34"/>
        <v>#REF!</v>
      </c>
      <c r="CQ27" s="62" t="e">
        <f t="shared" ca="1" si="34"/>
        <v>#REF!</v>
      </c>
      <c r="CR27" s="62" t="e">
        <f t="shared" ca="1" si="34"/>
        <v>#REF!</v>
      </c>
      <c r="CS27" s="62" t="e">
        <f t="shared" ca="1" si="34"/>
        <v>#REF!</v>
      </c>
      <c r="CT27" s="62" t="e">
        <f t="shared" ca="1" si="34"/>
        <v>#REF!</v>
      </c>
      <c r="CU27" s="62" t="e">
        <f t="shared" ca="1" si="34"/>
        <v>#REF!</v>
      </c>
      <c r="CV27" s="62" t="e">
        <f t="shared" ca="1" si="34"/>
        <v>#REF!</v>
      </c>
      <c r="CW27" s="62" t="e">
        <f t="shared" ca="1" si="34"/>
        <v>#REF!</v>
      </c>
      <c r="CX27" s="62" t="e">
        <f t="shared" ca="1" si="34"/>
        <v>#REF!</v>
      </c>
      <c r="CY27" s="62" t="e">
        <f t="shared" ca="1" si="34"/>
        <v>#REF!</v>
      </c>
      <c r="CZ27" s="62" t="e">
        <f t="shared" ca="1" si="34"/>
        <v>#REF!</v>
      </c>
      <c r="DA27" s="62" t="e">
        <f t="shared" ca="1" si="34"/>
        <v>#REF!</v>
      </c>
      <c r="DB27" s="62" t="e">
        <f t="shared" ca="1" si="34"/>
        <v>#REF!</v>
      </c>
      <c r="DC27" s="62" t="e">
        <f t="shared" ca="1" si="34"/>
        <v>#REF!</v>
      </c>
      <c r="DD27" s="62" t="e">
        <f t="shared" ca="1" si="34"/>
        <v>#REF!</v>
      </c>
      <c r="DE27" s="62" t="e">
        <f t="shared" ca="1" si="34"/>
        <v>#REF!</v>
      </c>
      <c r="DF27" s="62" t="e">
        <f t="shared" ca="1" si="34"/>
        <v>#REF!</v>
      </c>
      <c r="DG27" s="62" t="e">
        <f t="shared" ca="1" si="34"/>
        <v>#REF!</v>
      </c>
      <c r="DH27" s="62" t="e">
        <f t="shared" ca="1" si="34"/>
        <v>#REF!</v>
      </c>
      <c r="DI27" s="62" t="e">
        <f t="shared" ca="1" si="34"/>
        <v>#REF!</v>
      </c>
      <c r="DJ27" s="62" t="e">
        <f t="shared" ca="1" si="34"/>
        <v>#REF!</v>
      </c>
      <c r="DK27" s="62" t="e">
        <f t="shared" ca="1" si="34"/>
        <v>#REF!</v>
      </c>
      <c r="DL27" s="62" t="e">
        <f t="shared" ca="1" si="34"/>
        <v>#REF!</v>
      </c>
    </row>
    <row r="28" spans="1:116" x14ac:dyDescent="0.4">
      <c r="D28" t="s">
        <v>870</v>
      </c>
      <c r="E28" t="str">
        <f t="shared" si="16"/>
        <v>28 DTERMY-PV</v>
      </c>
      <c r="F28" s="292"/>
      <c r="G28" s="362" t="s">
        <v>873</v>
      </c>
      <c r="K28" s="18">
        <v>100</v>
      </c>
      <c r="L28" s="18">
        <v>100</v>
      </c>
      <c r="M28" s="18">
        <v>100</v>
      </c>
      <c r="N28" s="18">
        <v>100</v>
      </c>
      <c r="O28" s="18">
        <v>100</v>
      </c>
      <c r="P28" s="18">
        <v>100</v>
      </c>
      <c r="R28"/>
      <c r="S28" s="152">
        <f t="shared" ref="S28:AX28" si="35">INDEX($K:$P,ROW(),MATCH(S$3,$K$2:$P$2,0))</f>
        <v>100</v>
      </c>
      <c r="T28" s="152">
        <f t="shared" si="35"/>
        <v>100</v>
      </c>
      <c r="U28" s="152">
        <f t="shared" si="35"/>
        <v>100</v>
      </c>
      <c r="V28" s="152">
        <f t="shared" si="35"/>
        <v>100</v>
      </c>
      <c r="W28" s="152">
        <f t="shared" si="35"/>
        <v>100</v>
      </c>
      <c r="X28" s="152">
        <f t="shared" si="35"/>
        <v>100</v>
      </c>
      <c r="Y28" s="152">
        <f t="shared" si="35"/>
        <v>100</v>
      </c>
      <c r="Z28" s="152">
        <f t="shared" si="35"/>
        <v>100</v>
      </c>
      <c r="AA28" s="152">
        <f t="shared" si="35"/>
        <v>100</v>
      </c>
      <c r="AB28" s="152">
        <f t="shared" si="35"/>
        <v>100</v>
      </c>
      <c r="AC28" s="152">
        <f t="shared" si="35"/>
        <v>100</v>
      </c>
      <c r="AD28" s="152">
        <f t="shared" si="35"/>
        <v>100</v>
      </c>
      <c r="AE28" s="152">
        <f t="shared" si="35"/>
        <v>100</v>
      </c>
      <c r="AF28" s="152">
        <f t="shared" si="35"/>
        <v>100</v>
      </c>
      <c r="AG28" s="152">
        <f t="shared" si="35"/>
        <v>100</v>
      </c>
      <c r="AH28" s="152">
        <f t="shared" si="35"/>
        <v>100</v>
      </c>
      <c r="AI28" s="152">
        <f t="shared" si="35"/>
        <v>100</v>
      </c>
      <c r="AJ28" s="152">
        <f t="shared" si="35"/>
        <v>100</v>
      </c>
      <c r="AK28" s="152">
        <f t="shared" si="35"/>
        <v>100</v>
      </c>
      <c r="AL28" s="152">
        <f t="shared" si="35"/>
        <v>100</v>
      </c>
      <c r="AM28" s="152">
        <f t="shared" si="35"/>
        <v>100</v>
      </c>
      <c r="AN28" s="152">
        <f t="shared" si="35"/>
        <v>100</v>
      </c>
      <c r="AO28" s="152">
        <f t="shared" si="35"/>
        <v>100</v>
      </c>
      <c r="AP28" s="152">
        <f t="shared" si="35"/>
        <v>100</v>
      </c>
      <c r="AQ28" s="152">
        <f t="shared" si="35"/>
        <v>100</v>
      </c>
      <c r="AR28" s="152">
        <f t="shared" si="35"/>
        <v>100</v>
      </c>
      <c r="AS28" s="152">
        <f t="shared" si="35"/>
        <v>100</v>
      </c>
      <c r="AT28" s="152">
        <f t="shared" si="35"/>
        <v>100</v>
      </c>
      <c r="AU28" s="152">
        <f t="shared" si="35"/>
        <v>100</v>
      </c>
      <c r="AV28" s="152">
        <f t="shared" si="35"/>
        <v>100</v>
      </c>
      <c r="AW28" s="152">
        <f t="shared" si="35"/>
        <v>100</v>
      </c>
      <c r="AX28" s="152">
        <f t="shared" si="35"/>
        <v>100</v>
      </c>
      <c r="AY28" s="152">
        <f t="shared" ref="AY28:CD28" si="36">INDEX($K:$P,ROW(),MATCH(AY$3,$K$2:$P$2,0))</f>
        <v>100</v>
      </c>
      <c r="AZ28" s="152">
        <f t="shared" si="36"/>
        <v>100</v>
      </c>
      <c r="BA28" s="152">
        <f t="shared" si="36"/>
        <v>100</v>
      </c>
      <c r="BB28" s="152">
        <f t="shared" si="36"/>
        <v>100</v>
      </c>
      <c r="BC28" s="152">
        <f t="shared" si="36"/>
        <v>100</v>
      </c>
      <c r="BD28" s="152">
        <f t="shared" si="36"/>
        <v>100</v>
      </c>
      <c r="BE28" s="152">
        <f t="shared" si="36"/>
        <v>100</v>
      </c>
      <c r="BF28" s="152">
        <f t="shared" si="36"/>
        <v>100</v>
      </c>
      <c r="BG28" s="152">
        <f t="shared" si="36"/>
        <v>100</v>
      </c>
      <c r="BH28" s="152">
        <f t="shared" si="36"/>
        <v>100</v>
      </c>
      <c r="BI28" s="152">
        <f t="shared" si="36"/>
        <v>100</v>
      </c>
      <c r="BJ28" s="152">
        <f t="shared" si="36"/>
        <v>100</v>
      </c>
      <c r="BK28" s="152">
        <f t="shared" si="36"/>
        <v>100</v>
      </c>
      <c r="BL28" s="152">
        <f t="shared" si="36"/>
        <v>100</v>
      </c>
      <c r="BM28" s="152">
        <f t="shared" si="36"/>
        <v>100</v>
      </c>
      <c r="BN28" s="152">
        <f t="shared" si="36"/>
        <v>100</v>
      </c>
      <c r="BO28" s="152">
        <f t="shared" si="36"/>
        <v>100</v>
      </c>
      <c r="BP28" s="152">
        <f t="shared" si="36"/>
        <v>100</v>
      </c>
      <c r="BQ28" s="152">
        <f t="shared" si="36"/>
        <v>100</v>
      </c>
      <c r="BR28" s="152">
        <f t="shared" si="36"/>
        <v>100</v>
      </c>
      <c r="BS28" s="152">
        <f t="shared" si="36"/>
        <v>100</v>
      </c>
      <c r="BT28" s="152">
        <f t="shared" si="36"/>
        <v>100</v>
      </c>
      <c r="BU28" s="152">
        <f t="shared" si="36"/>
        <v>100</v>
      </c>
      <c r="BV28" s="152">
        <f t="shared" si="36"/>
        <v>100</v>
      </c>
      <c r="BW28" s="152">
        <f t="shared" si="36"/>
        <v>100</v>
      </c>
      <c r="BX28" s="152">
        <f t="shared" si="36"/>
        <v>100</v>
      </c>
      <c r="BY28" s="152">
        <f t="shared" si="36"/>
        <v>100</v>
      </c>
      <c r="BZ28" s="152">
        <f t="shared" si="36"/>
        <v>100</v>
      </c>
      <c r="CA28" s="152">
        <f t="shared" si="36"/>
        <v>100</v>
      </c>
      <c r="CB28" s="152">
        <f t="shared" si="36"/>
        <v>100</v>
      </c>
      <c r="CC28" s="152">
        <f t="shared" si="36"/>
        <v>100</v>
      </c>
      <c r="CD28" s="152">
        <f t="shared" si="36"/>
        <v>100</v>
      </c>
      <c r="CE28" s="152">
        <f t="shared" ref="CE28:CL28" si="37">INDEX($K:$P,ROW(),MATCH(CE$3,$K$2:$P$2,0))</f>
        <v>100</v>
      </c>
      <c r="CF28" s="152">
        <f t="shared" si="37"/>
        <v>100</v>
      </c>
      <c r="CG28" s="152">
        <f t="shared" si="37"/>
        <v>100</v>
      </c>
      <c r="CH28" s="152">
        <f t="shared" si="37"/>
        <v>100</v>
      </c>
      <c r="CI28" s="152">
        <f t="shared" si="37"/>
        <v>100</v>
      </c>
      <c r="CJ28" s="152">
        <f t="shared" si="37"/>
        <v>100</v>
      </c>
      <c r="CK28" s="152">
        <f t="shared" si="37"/>
        <v>100</v>
      </c>
      <c r="CL28" s="152">
        <f t="shared" si="37"/>
        <v>100</v>
      </c>
      <c r="CN28" s="60"/>
      <c r="CO28" s="152" t="e">
        <f t="shared" ref="CO28:DL28" si="38">INDEX($K:$P,ROW(),MATCH(CO$3,$K$2:$P$2,0))</f>
        <v>#N/A</v>
      </c>
      <c r="CP28" s="152" t="e">
        <f t="shared" si="38"/>
        <v>#N/A</v>
      </c>
      <c r="CQ28" s="152" t="e">
        <f t="shared" si="38"/>
        <v>#N/A</v>
      </c>
      <c r="CR28" s="152" t="e">
        <f t="shared" si="38"/>
        <v>#N/A</v>
      </c>
      <c r="CS28" s="152" t="e">
        <f t="shared" si="38"/>
        <v>#N/A</v>
      </c>
      <c r="CT28" s="152" t="e">
        <f t="shared" si="38"/>
        <v>#N/A</v>
      </c>
      <c r="CU28" s="152" t="e">
        <f t="shared" si="38"/>
        <v>#N/A</v>
      </c>
      <c r="CV28" s="152" t="e">
        <f t="shared" si="38"/>
        <v>#N/A</v>
      </c>
      <c r="CW28" s="152" t="e">
        <f t="shared" si="38"/>
        <v>#N/A</v>
      </c>
      <c r="CX28" s="152" t="e">
        <f t="shared" si="38"/>
        <v>#N/A</v>
      </c>
      <c r="CY28" s="152" t="e">
        <f t="shared" si="38"/>
        <v>#N/A</v>
      </c>
      <c r="CZ28" s="152" t="e">
        <f t="shared" si="38"/>
        <v>#N/A</v>
      </c>
      <c r="DA28" s="152" t="e">
        <f t="shared" si="38"/>
        <v>#N/A</v>
      </c>
      <c r="DB28" s="152" t="e">
        <f t="shared" si="38"/>
        <v>#N/A</v>
      </c>
      <c r="DC28" s="152" t="e">
        <f t="shared" si="38"/>
        <v>#N/A</v>
      </c>
      <c r="DD28" s="152" t="e">
        <f t="shared" si="38"/>
        <v>#N/A</v>
      </c>
      <c r="DE28" s="152" t="e">
        <f t="shared" si="38"/>
        <v>#N/A</v>
      </c>
      <c r="DF28" s="152" t="e">
        <f t="shared" si="38"/>
        <v>#N/A</v>
      </c>
      <c r="DG28" s="152" t="e">
        <f t="shared" si="38"/>
        <v>#N/A</v>
      </c>
      <c r="DH28" s="152" t="e">
        <f t="shared" si="38"/>
        <v>#N/A</v>
      </c>
      <c r="DI28" s="152" t="e">
        <f t="shared" si="38"/>
        <v>#N/A</v>
      </c>
      <c r="DJ28" s="152" t="e">
        <f t="shared" si="38"/>
        <v>#N/A</v>
      </c>
      <c r="DK28" s="152" t="e">
        <f t="shared" si="38"/>
        <v>#N/A</v>
      </c>
      <c r="DL28" s="152" t="e">
        <f t="shared" si="38"/>
        <v>#N/A</v>
      </c>
    </row>
    <row r="29" spans="1:116" x14ac:dyDescent="0.4">
      <c r="B29" t="str">
        <f>E29</f>
        <v>29 DTERMY-PV</v>
      </c>
      <c r="C29" t="s">
        <v>236</v>
      </c>
      <c r="D29" t="s">
        <v>870</v>
      </c>
      <c r="E29" t="str">
        <f t="shared" si="16"/>
        <v>29 DTERMY-PV</v>
      </c>
      <c r="G29" s="337" t="s">
        <v>867</v>
      </c>
      <c r="K29" s="23">
        <v>10000</v>
      </c>
      <c r="L29" s="23">
        <f>SUMIF($4:$4,L$2,26:26)</f>
        <v>0</v>
      </c>
      <c r="M29" s="23">
        <f>SUMIF($4:$4,M$2,26:26)</f>
        <v>0</v>
      </c>
      <c r="N29" s="23">
        <f>SUMIF($4:$4,N$2,26:26)</f>
        <v>0</v>
      </c>
      <c r="O29" s="23">
        <f>SUMIF($4:$4,O$2,26:26)</f>
        <v>0</v>
      </c>
      <c r="P29" s="23">
        <f>SUMIF($4:$4,P$2,26:26)</f>
        <v>0</v>
      </c>
      <c r="R29" s="53">
        <f>H24</f>
        <v>1000</v>
      </c>
      <c r="S29" s="80">
        <f t="shared" ref="S29:AX29" si="39">+S28*S$18</f>
        <v>83333.333333333343</v>
      </c>
      <c r="T29" s="80">
        <f t="shared" si="39"/>
        <v>83333.333333333343</v>
      </c>
      <c r="U29" s="80">
        <f t="shared" si="39"/>
        <v>83333.333333333343</v>
      </c>
      <c r="V29" s="80">
        <f t="shared" si="39"/>
        <v>83333.333333333343</v>
      </c>
      <c r="W29" s="80">
        <f t="shared" si="39"/>
        <v>83333.333333333343</v>
      </c>
      <c r="X29" s="80">
        <f t="shared" si="39"/>
        <v>83333.333333333343</v>
      </c>
      <c r="Y29" s="80">
        <f t="shared" si="39"/>
        <v>83333.333333333343</v>
      </c>
      <c r="Z29" s="80">
        <f t="shared" si="39"/>
        <v>83333.333333333343</v>
      </c>
      <c r="AA29" s="80">
        <f t="shared" si="39"/>
        <v>83333.333333333343</v>
      </c>
      <c r="AB29" s="80">
        <f t="shared" si="39"/>
        <v>83333.333333333343</v>
      </c>
      <c r="AC29" s="80">
        <f t="shared" si="39"/>
        <v>83333.333333333343</v>
      </c>
      <c r="AD29" s="80">
        <f t="shared" si="39"/>
        <v>83333.333333333343</v>
      </c>
      <c r="AE29" s="80">
        <f t="shared" si="39"/>
        <v>166666.66666666669</v>
      </c>
      <c r="AF29" s="80">
        <f t="shared" si="39"/>
        <v>166666.66666666669</v>
      </c>
      <c r="AG29" s="80">
        <f t="shared" si="39"/>
        <v>166666.66666666669</v>
      </c>
      <c r="AH29" s="80">
        <f t="shared" si="39"/>
        <v>166666.66666666669</v>
      </c>
      <c r="AI29" s="80">
        <f t="shared" si="39"/>
        <v>166666.66666666669</v>
      </c>
      <c r="AJ29" s="80">
        <f t="shared" si="39"/>
        <v>166666.66666666669</v>
      </c>
      <c r="AK29" s="80">
        <f t="shared" si="39"/>
        <v>166666.66666666669</v>
      </c>
      <c r="AL29" s="80">
        <f t="shared" si="39"/>
        <v>166666.66666666669</v>
      </c>
      <c r="AM29" s="80">
        <f t="shared" si="39"/>
        <v>166666.66666666669</v>
      </c>
      <c r="AN29" s="80">
        <f t="shared" si="39"/>
        <v>166666.66666666669</v>
      </c>
      <c r="AO29" s="80">
        <f t="shared" si="39"/>
        <v>166666.66666666669</v>
      </c>
      <c r="AP29" s="80">
        <f t="shared" si="39"/>
        <v>166666.66666666669</v>
      </c>
      <c r="AQ29" s="80">
        <f t="shared" si="39"/>
        <v>166666.66666666669</v>
      </c>
      <c r="AR29" s="80">
        <f t="shared" si="39"/>
        <v>166666.66666666669</v>
      </c>
      <c r="AS29" s="80">
        <f t="shared" si="39"/>
        <v>166666.66666666669</v>
      </c>
      <c r="AT29" s="80">
        <f t="shared" si="39"/>
        <v>166666.66666666669</v>
      </c>
      <c r="AU29" s="80">
        <f t="shared" si="39"/>
        <v>166666.66666666669</v>
      </c>
      <c r="AV29" s="80">
        <f t="shared" si="39"/>
        <v>166666.66666666669</v>
      </c>
      <c r="AW29" s="80">
        <f t="shared" si="39"/>
        <v>166666.66666666669</v>
      </c>
      <c r="AX29" s="80">
        <f t="shared" si="39"/>
        <v>166666.66666666669</v>
      </c>
      <c r="AY29" s="80">
        <f t="shared" ref="AY29:CD29" si="40">+AY28*AY$18</f>
        <v>166666.66666666669</v>
      </c>
      <c r="AZ29" s="80">
        <f t="shared" si="40"/>
        <v>166666.66666666669</v>
      </c>
      <c r="BA29" s="80">
        <f t="shared" si="40"/>
        <v>166666.66666666669</v>
      </c>
      <c r="BB29" s="80">
        <f t="shared" si="40"/>
        <v>166666.66666666669</v>
      </c>
      <c r="BC29" s="80">
        <f t="shared" si="40"/>
        <v>166666.66666666669</v>
      </c>
      <c r="BD29" s="80">
        <f t="shared" si="40"/>
        <v>166666.66666666669</v>
      </c>
      <c r="BE29" s="80">
        <f t="shared" si="40"/>
        <v>166666.66666666669</v>
      </c>
      <c r="BF29" s="80">
        <f t="shared" si="40"/>
        <v>166666.66666666669</v>
      </c>
      <c r="BG29" s="80">
        <f t="shared" si="40"/>
        <v>166666.66666666669</v>
      </c>
      <c r="BH29" s="80">
        <f t="shared" si="40"/>
        <v>166666.66666666669</v>
      </c>
      <c r="BI29" s="80">
        <f t="shared" si="40"/>
        <v>166666.66666666669</v>
      </c>
      <c r="BJ29" s="80">
        <f t="shared" si="40"/>
        <v>166666.66666666669</v>
      </c>
      <c r="BK29" s="80">
        <f t="shared" si="40"/>
        <v>166666.66666666669</v>
      </c>
      <c r="BL29" s="80">
        <f t="shared" si="40"/>
        <v>166666.66666666669</v>
      </c>
      <c r="BM29" s="80">
        <f t="shared" si="40"/>
        <v>166666.66666666669</v>
      </c>
      <c r="BN29" s="80">
        <f t="shared" si="40"/>
        <v>166666.66666666669</v>
      </c>
      <c r="BO29" s="80">
        <f t="shared" si="40"/>
        <v>166666.66666666669</v>
      </c>
      <c r="BP29" s="80">
        <f t="shared" si="40"/>
        <v>166666.66666666669</v>
      </c>
      <c r="BQ29" s="80">
        <f t="shared" si="40"/>
        <v>166666.66666666669</v>
      </c>
      <c r="BR29" s="80">
        <f t="shared" si="40"/>
        <v>166666.66666666669</v>
      </c>
      <c r="BS29" s="80">
        <f t="shared" si="40"/>
        <v>166666.66666666669</v>
      </c>
      <c r="BT29" s="80">
        <f t="shared" si="40"/>
        <v>166666.66666666669</v>
      </c>
      <c r="BU29" s="80">
        <f t="shared" si="40"/>
        <v>166666.66666666669</v>
      </c>
      <c r="BV29" s="80">
        <f t="shared" si="40"/>
        <v>166666.66666666669</v>
      </c>
      <c r="BW29" s="80">
        <f t="shared" si="40"/>
        <v>166666.66666666669</v>
      </c>
      <c r="BX29" s="80">
        <f t="shared" si="40"/>
        <v>166666.66666666669</v>
      </c>
      <c r="BY29" s="80">
        <f t="shared" si="40"/>
        <v>166666.66666666669</v>
      </c>
      <c r="BZ29" s="80">
        <f t="shared" si="40"/>
        <v>166666.66666666669</v>
      </c>
      <c r="CA29" s="80">
        <f t="shared" si="40"/>
        <v>166666.66666666669</v>
      </c>
      <c r="CB29" s="80">
        <f t="shared" si="40"/>
        <v>166666.66666666669</v>
      </c>
      <c r="CC29" s="80">
        <f t="shared" si="40"/>
        <v>166666.66666666669</v>
      </c>
      <c r="CD29" s="80">
        <f t="shared" si="40"/>
        <v>166666.66666666669</v>
      </c>
      <c r="CE29" s="80">
        <f t="shared" ref="CE29:CL29" si="41">+CE28*CE$18</f>
        <v>166666.66666666669</v>
      </c>
      <c r="CF29" s="80">
        <f t="shared" si="41"/>
        <v>166666.66666666669</v>
      </c>
      <c r="CG29" s="80">
        <f t="shared" si="41"/>
        <v>166666.66666666669</v>
      </c>
      <c r="CH29" s="80">
        <f t="shared" si="41"/>
        <v>166666.66666666669</v>
      </c>
      <c r="CI29" s="80">
        <f t="shared" si="41"/>
        <v>166666.66666666669</v>
      </c>
      <c r="CJ29" s="80">
        <f t="shared" si="41"/>
        <v>166666.66666666669</v>
      </c>
      <c r="CK29" s="80">
        <f t="shared" si="41"/>
        <v>166666.66666666669</v>
      </c>
      <c r="CL29" s="80">
        <f t="shared" si="41"/>
        <v>166666.66666666669</v>
      </c>
      <c r="CM29" s="80" t="e">
        <f ca="1">+CM28*INDIRECT(#REF!)</f>
        <v>#REF!</v>
      </c>
      <c r="CN29" s="80" t="e">
        <f ca="1">+CN28*INDIRECT(#REF!)</f>
        <v>#REF!</v>
      </c>
      <c r="CO29" s="80" t="e">
        <f t="shared" ref="CO29:DL29" si="42">+CO28*CO$18</f>
        <v>#N/A</v>
      </c>
      <c r="CP29" s="80" t="e">
        <f t="shared" si="42"/>
        <v>#N/A</v>
      </c>
      <c r="CQ29" s="80" t="e">
        <f t="shared" si="42"/>
        <v>#N/A</v>
      </c>
      <c r="CR29" s="80" t="e">
        <f t="shared" si="42"/>
        <v>#N/A</v>
      </c>
      <c r="CS29" s="80" t="e">
        <f t="shared" si="42"/>
        <v>#N/A</v>
      </c>
      <c r="CT29" s="80" t="e">
        <f t="shared" si="42"/>
        <v>#N/A</v>
      </c>
      <c r="CU29" s="80" t="e">
        <f t="shared" si="42"/>
        <v>#N/A</v>
      </c>
      <c r="CV29" s="80" t="e">
        <f t="shared" si="42"/>
        <v>#N/A</v>
      </c>
      <c r="CW29" s="80" t="e">
        <f t="shared" si="42"/>
        <v>#N/A</v>
      </c>
      <c r="CX29" s="80" t="e">
        <f t="shared" si="42"/>
        <v>#N/A</v>
      </c>
      <c r="CY29" s="80" t="e">
        <f t="shared" si="42"/>
        <v>#N/A</v>
      </c>
      <c r="CZ29" s="80" t="e">
        <f t="shared" si="42"/>
        <v>#N/A</v>
      </c>
      <c r="DA29" s="80" t="e">
        <f t="shared" si="42"/>
        <v>#N/A</v>
      </c>
      <c r="DB29" s="80" t="e">
        <f t="shared" si="42"/>
        <v>#N/A</v>
      </c>
      <c r="DC29" s="80" t="e">
        <f t="shared" si="42"/>
        <v>#N/A</v>
      </c>
      <c r="DD29" s="80" t="e">
        <f t="shared" si="42"/>
        <v>#N/A</v>
      </c>
      <c r="DE29" s="80" t="e">
        <f t="shared" si="42"/>
        <v>#N/A</v>
      </c>
      <c r="DF29" s="80" t="e">
        <f t="shared" si="42"/>
        <v>#N/A</v>
      </c>
      <c r="DG29" s="80" t="e">
        <f t="shared" si="42"/>
        <v>#N/A</v>
      </c>
      <c r="DH29" s="80" t="e">
        <f t="shared" si="42"/>
        <v>#N/A</v>
      </c>
      <c r="DI29" s="80" t="e">
        <f t="shared" si="42"/>
        <v>#N/A</v>
      </c>
      <c r="DJ29" s="80" t="e">
        <f t="shared" si="42"/>
        <v>#N/A</v>
      </c>
      <c r="DK29" s="80" t="e">
        <f t="shared" si="42"/>
        <v>#N/A</v>
      </c>
      <c r="DL29" s="80" t="e">
        <f t="shared" si="42"/>
        <v>#N/A</v>
      </c>
    </row>
    <row r="30" spans="1:116" x14ac:dyDescent="0.4">
      <c r="C30" t="s">
        <v>236</v>
      </c>
      <c r="D30" t="s">
        <v>870</v>
      </c>
      <c r="E30" t="str">
        <f t="shared" si="16"/>
        <v>30 DTERMY-PV</v>
      </c>
      <c r="G30" s="337" t="s">
        <v>868</v>
      </c>
      <c r="K30" s="138">
        <f t="shared" ref="K30:P30" ca="1" si="43">SUMIF($3:$3,K$2,30:30)</f>
        <v>-751000.00000000023</v>
      </c>
      <c r="L30" s="138">
        <f t="shared" ca="1" si="43"/>
        <v>-1750000.0000000007</v>
      </c>
      <c r="M30" s="138">
        <f t="shared" ca="1" si="43"/>
        <v>-2000000.0000000007</v>
      </c>
      <c r="N30" s="138">
        <f t="shared" ca="1" si="43"/>
        <v>-2000000.0000000007</v>
      </c>
      <c r="O30" s="138">
        <f t="shared" ca="1" si="43"/>
        <v>-2000000.0000000007</v>
      </c>
      <c r="P30" s="138">
        <f t="shared" ca="1" si="43"/>
        <v>-2000000.0000000007</v>
      </c>
      <c r="R30" s="225"/>
      <c r="S30" s="226">
        <f ca="1">-IF(COUNT($R29:S29)&lt;$H21,0,OFFSET(S29,0,-$H21+1))-$J$2039*(COUNT(R29:$S29)=($H21-$H22+1))</f>
        <v>0</v>
      </c>
      <c r="T30" s="226">
        <f ca="1">-IF(COUNT($R29:T29)&lt;$H21,0,OFFSET(T29,0,-$H21+1))-$J$2039*(COUNT(S29:$S29)=($H21-$H22+1))</f>
        <v>0</v>
      </c>
      <c r="U30" s="226">
        <f ca="1">-IF(COUNT($R29:U29)&lt;$H21,0,OFFSET(U29,0,-$H21+1))-$J$2039*(COUNT($S29:T29)=($H21-$H22+1))</f>
        <v>-1000</v>
      </c>
      <c r="V30" s="226">
        <f ca="1">-IF(COUNT($R29:V29)&lt;$H21,0,OFFSET(V29,0,-$H21+1))-$J$2039*(COUNT($S29:U29)=($H21-$H22+1))</f>
        <v>-83333.333333333343</v>
      </c>
      <c r="W30" s="226">
        <f ca="1">-IF(COUNT($R29:W29)&lt;$H21,0,OFFSET(W29,0,-$H21+1))-$J$2039*(COUNT($S29:V29)=($H21-$H22+1))</f>
        <v>-83333.333333333343</v>
      </c>
      <c r="X30" s="226">
        <f ca="1">-IF(COUNT($R29:X29)&lt;$H21,0,OFFSET(X29,0,-$H21+1))-$J$2039*(COUNT($S29:W29)=($H21-$H22+1))</f>
        <v>-83333.333333333343</v>
      </c>
      <c r="Y30" s="226">
        <f ca="1">-IF(COUNT($R29:Y29)&lt;$H21,0,OFFSET(Y29,0,-$H21+1))-$J$2039*(COUNT($S29:X29)=($H21-$H22+1))</f>
        <v>-83333.333333333343</v>
      </c>
      <c r="Z30" s="226">
        <f ca="1">-IF(COUNT($R29:Z29)&lt;$H21,0,OFFSET(Z29,0,-$H21+1))-$J$2039*(COUNT($S29:Y29)=($H21-$H22+1))</f>
        <v>-83333.333333333343</v>
      </c>
      <c r="AA30" s="226">
        <f ca="1">-IF(COUNT($R29:AA29)&lt;$H21,0,OFFSET(AA29,0,-$H21+1))-$J$2039*(COUNT($S29:Z29)=($H21-$H22+1))</f>
        <v>-83333.333333333343</v>
      </c>
      <c r="AB30" s="226">
        <f ca="1">-IF(COUNT($R29:AB29)&lt;$H21,0,OFFSET(AB29,0,-$H21+1))-$J$2039*(COUNT($S29:AA29)=($H21-$H22+1))</f>
        <v>-83333.333333333343</v>
      </c>
      <c r="AC30" s="226">
        <f ca="1">-IF(COUNT($R29:AC29)&lt;$H21,0,OFFSET(AC29,0,-$H21+1))-$J$2039*(COUNT($S29:AB29)=($H21-$H22+1))</f>
        <v>-83333.333333333343</v>
      </c>
      <c r="AD30" s="226">
        <f ca="1">-IF(COUNT($R29:AD29)&lt;$H21,0,OFFSET(AD29,0,-$H21+1))-$J$2039*(COUNT($S29:AC29)=($H21-$H22+1))</f>
        <v>-83333.333333333343</v>
      </c>
      <c r="AE30" s="226">
        <f ca="1">-IF(COUNT($R29:AE29)&lt;$H21,0,OFFSET(AE29,0,-$H21+1))-$J$2039*(COUNT($S29:AD29)=($H21-$H22+1))</f>
        <v>-83333.333333333343</v>
      </c>
      <c r="AF30" s="226">
        <f ca="1">-IF(COUNT($R29:AF29)&lt;$H21,0,OFFSET(AF29,0,-$H21+1))-$J$2039*(COUNT($S29:AE29)=($H21-$H22+1))</f>
        <v>-83333.333333333343</v>
      </c>
      <c r="AG30" s="226">
        <f ca="1">-IF(COUNT($R29:AG29)&lt;$H21,0,OFFSET(AG29,0,-$H21+1))-$J$2039*(COUNT($S29:AF29)=($H21-$H22+1))</f>
        <v>-83333.333333333343</v>
      </c>
      <c r="AH30" s="226">
        <f ca="1">-IF(COUNT($R29:AH29)&lt;$H21,0,OFFSET(AH29,0,-$H21+1))-$J$2039*(COUNT($S29:AG29)=($H21-$H22+1))</f>
        <v>-166666.66666666669</v>
      </c>
      <c r="AI30" s="226">
        <f ca="1">-IF(COUNT($R29:AI29)&lt;$H21,0,OFFSET(AI29,0,-$H21+1))-$J$2039*(COUNT($S29:AH29)=($H21-$H22+1))</f>
        <v>-166666.66666666669</v>
      </c>
      <c r="AJ30" s="226">
        <f ca="1">-IF(COUNT($R29:AJ29)&lt;$H21,0,OFFSET(AJ29,0,-$H21+1))-$J$2039*(COUNT($S29:AI29)=($H21-$H22+1))</f>
        <v>-166666.66666666669</v>
      </c>
      <c r="AK30" s="226">
        <f ca="1">-IF(COUNT($R29:AK29)&lt;$H21,0,OFFSET(AK29,0,-$H21+1))-$J$2039*(COUNT($S29:AJ29)=($H21-$H22+1))</f>
        <v>-166666.66666666669</v>
      </c>
      <c r="AL30" s="226">
        <f ca="1">-IF(COUNT($R29:AL29)&lt;$H21,0,OFFSET(AL29,0,-$H21+1))-$J$2039*(COUNT($S29:AK29)=($H21-$H22+1))</f>
        <v>-166666.66666666669</v>
      </c>
      <c r="AM30" s="226">
        <f ca="1">-IF(COUNT($R29:AM29)&lt;$H21,0,OFFSET(AM29,0,-$H21+1))-$J$2039*(COUNT($S29:AL29)=($H21-$H22+1))</f>
        <v>-166666.66666666669</v>
      </c>
      <c r="AN30" s="226">
        <f ca="1">-IF(COUNT($R29:AN29)&lt;$H21,0,OFFSET(AN29,0,-$H21+1))-$J$2039*(COUNT($S29:AM29)=($H21-$H22+1))</f>
        <v>-166666.66666666669</v>
      </c>
      <c r="AO30" s="226">
        <f ca="1">-IF(COUNT($R29:AO29)&lt;$H21,0,OFFSET(AO29,0,-$H21+1))-$J$2039*(COUNT($S29:AN29)=($H21-$H22+1))</f>
        <v>-166666.66666666669</v>
      </c>
      <c r="AP30" s="226">
        <f ca="1">-IF(COUNT($R29:AP29)&lt;$H21,0,OFFSET(AP29,0,-$H21+1))-$J$2039*(COUNT($S29:AO29)=($H21-$H22+1))</f>
        <v>-166666.66666666669</v>
      </c>
      <c r="AQ30" s="226">
        <f ca="1">-IF(COUNT($R29:AQ29)&lt;$H21,0,OFFSET(AQ29,0,-$H21+1))-$J$2039*(COUNT($S29:AP29)=($H21-$H22+1))</f>
        <v>-166666.66666666669</v>
      </c>
      <c r="AR30" s="226">
        <f ca="1">-IF(COUNT($R29:AR29)&lt;$H21,0,OFFSET(AR29,0,-$H21+1))-$J$2039*(COUNT($S29:AQ29)=($H21-$H22+1))</f>
        <v>-166666.66666666669</v>
      </c>
      <c r="AS30" s="226">
        <f ca="1">-IF(COUNT($R29:AS29)&lt;$H21,0,OFFSET(AS29,0,-$H21+1))-$J$2039*(COUNT($S29:AR29)=($H21-$H22+1))</f>
        <v>-166666.66666666669</v>
      </c>
      <c r="AT30" s="226">
        <f ca="1">-IF(COUNT($R29:AT29)&lt;$H21,0,OFFSET(AT29,0,-$H21+1))-$J$2039*(COUNT($S29:AS29)=($H21-$H22+1))</f>
        <v>-166666.66666666669</v>
      </c>
      <c r="AU30" s="226">
        <f ca="1">-IF(COUNT($R29:AU29)&lt;$H21,0,OFFSET(AU29,0,-$H21+1))-$J$2039*(COUNT($S29:AT29)=($H21-$H22+1))</f>
        <v>-166666.66666666669</v>
      </c>
      <c r="AV30" s="226">
        <f ca="1">-IF(COUNT($R29:AV29)&lt;$H21,0,OFFSET(AV29,0,-$H21+1))-$J$2039*(COUNT($S29:AU29)=($H21-$H22+1))</f>
        <v>-166666.66666666669</v>
      </c>
      <c r="AW30" s="226">
        <f ca="1">-IF(COUNT($R29:AW29)&lt;$H21,0,OFFSET(AW29,0,-$H21+1))-$J$2039*(COUNT($S29:AV29)=($H21-$H22+1))</f>
        <v>-166666.66666666669</v>
      </c>
      <c r="AX30" s="226">
        <f ca="1">-IF(COUNT($R29:AX29)&lt;$H21,0,OFFSET(AX29,0,-$H21+1))-$J$2039*(COUNT($S29:AW29)=($H21-$H22+1))</f>
        <v>-166666.66666666669</v>
      </c>
      <c r="AY30" s="226">
        <f ca="1">-IF(COUNT($R29:AY29)&lt;$H21,0,OFFSET(AY29,0,-$H21+1))-$J$2039*(COUNT($S29:AX29)=($H21-$H22+1))</f>
        <v>-166666.66666666669</v>
      </c>
      <c r="AZ30" s="226">
        <f ca="1">-IF(COUNT($R29:AZ29)&lt;$H21,0,OFFSET(AZ29,0,-$H21+1))-$J$2039*(COUNT($S29:AY29)=($H21-$H22+1))</f>
        <v>-166666.66666666669</v>
      </c>
      <c r="BA30" s="226">
        <f ca="1">-IF(COUNT($R29:BA29)&lt;$H21,0,OFFSET(BA29,0,-$H21+1))-$J$2039*(COUNT($S29:AZ29)=($H21-$H22+1))</f>
        <v>-166666.66666666669</v>
      </c>
      <c r="BB30" s="226">
        <f ca="1">-IF(COUNT($R29:BB29)&lt;$H21,0,OFFSET(BB29,0,-$H21+1))-$J$2039*(COUNT($S29:BA29)=($H21-$H22+1))</f>
        <v>-166666.66666666669</v>
      </c>
      <c r="BC30" s="226">
        <f ca="1">-IF(COUNT($R29:BC29)&lt;$H21,0,OFFSET(BC29,0,-$H21+1))-$J$2039*(COUNT($S29:BB29)=($H21-$H22+1))</f>
        <v>-166666.66666666669</v>
      </c>
      <c r="BD30" s="226">
        <f ca="1">-IF(COUNT($R29:BD29)&lt;$H21,0,OFFSET(BD29,0,-$H21+1))-$J$2039*(COUNT($S29:BC29)=($H21-$H22+1))</f>
        <v>-166666.66666666669</v>
      </c>
      <c r="BE30" s="226">
        <f ca="1">-IF(COUNT($R29:BE29)&lt;$H21,0,OFFSET(BE29,0,-$H21+1))-$J$2039*(COUNT($S29:BD29)=($H21-$H22+1))</f>
        <v>-166666.66666666669</v>
      </c>
      <c r="BF30" s="226">
        <f ca="1">-IF(COUNT($R29:BF29)&lt;$H21,0,OFFSET(BF29,0,-$H21+1))-$J$2039*(COUNT($S29:BE29)=($H21-$H22+1))</f>
        <v>-166666.66666666669</v>
      </c>
      <c r="BG30" s="226">
        <f ca="1">-IF(COUNT($R29:BG29)&lt;$H21,0,OFFSET(BG29,0,-$H21+1))-$J$2039*(COUNT($S29:BF29)=($H21-$H22+1))</f>
        <v>-166666.66666666669</v>
      </c>
      <c r="BH30" s="226">
        <f ca="1">-IF(COUNT($R29:BH29)&lt;$H21,0,OFFSET(BH29,0,-$H21+1))-$J$2039*(COUNT($S29:BG29)=($H21-$H22+1))</f>
        <v>-166666.66666666669</v>
      </c>
      <c r="BI30" s="226">
        <f ca="1">-IF(COUNT($R29:BI29)&lt;$H21,0,OFFSET(BI29,0,-$H21+1))-$J$2039*(COUNT($S29:BH29)=($H21-$H22+1))</f>
        <v>-166666.66666666669</v>
      </c>
      <c r="BJ30" s="226">
        <f ca="1">-IF(COUNT($R29:BJ29)&lt;$H21,0,OFFSET(BJ29,0,-$H21+1))-$J$2039*(COUNT($S29:BI29)=($H21-$H22+1))</f>
        <v>-166666.66666666669</v>
      </c>
      <c r="BK30" s="226">
        <f ca="1">-IF(COUNT($R29:BK29)&lt;$H21,0,OFFSET(BK29,0,-$H21+1))-$J$2039*(COUNT($S29:BJ29)=($H21-$H22+1))</f>
        <v>-166666.66666666669</v>
      </c>
      <c r="BL30" s="226">
        <f ca="1">-IF(COUNT($R29:BL29)&lt;$H21,0,OFFSET(BL29,0,-$H21+1))-$J$2039*(COUNT($S29:BK29)=($H21-$H22+1))</f>
        <v>-166666.66666666669</v>
      </c>
      <c r="BM30" s="226">
        <f ca="1">-IF(COUNT($R29:BM29)&lt;$H21,0,OFFSET(BM29,0,-$H21+1))-$J$2039*(COUNT($S29:BL29)=($H21-$H22+1))</f>
        <v>-166666.66666666669</v>
      </c>
      <c r="BN30" s="226">
        <f ca="1">-IF(COUNT($R29:BN29)&lt;$H21,0,OFFSET(BN29,0,-$H21+1))-$J$2039*(COUNT($S29:BM29)=($H21-$H22+1))</f>
        <v>-166666.66666666669</v>
      </c>
      <c r="BO30" s="226">
        <f ca="1">-IF(COUNT($R29:BO29)&lt;$H21,0,OFFSET(BO29,0,-$H21+1))-$J$2039*(COUNT($S29:BN29)=($H21-$H22+1))</f>
        <v>-166666.66666666669</v>
      </c>
      <c r="BP30" s="226">
        <f ca="1">-IF(COUNT($R29:BP29)&lt;$H21,0,OFFSET(BP29,0,-$H21+1))-$J$2039*(COUNT($S29:BO29)=($H21-$H22+1))</f>
        <v>-166666.66666666669</v>
      </c>
      <c r="BQ30" s="226">
        <f ca="1">-IF(COUNT($R29:BQ29)&lt;$H21,0,OFFSET(BQ29,0,-$H21+1))-$J$2039*(COUNT($S29:BP29)=($H21-$H22+1))</f>
        <v>-166666.66666666669</v>
      </c>
      <c r="BR30" s="226">
        <f ca="1">-IF(COUNT($R29:BR29)&lt;$H21,0,OFFSET(BR29,0,-$H21+1))-$J$2039*(COUNT($S29:BQ29)=($H21-$H22+1))</f>
        <v>-166666.66666666669</v>
      </c>
      <c r="BS30" s="226">
        <f ca="1">-IF(COUNT($R29:BS29)&lt;$H21,0,OFFSET(BS29,0,-$H21+1))-$J$2039*(COUNT($S29:BR29)=($H21-$H22+1))</f>
        <v>-166666.66666666669</v>
      </c>
      <c r="BT30" s="226">
        <f ca="1">-IF(COUNT($R29:BT29)&lt;$H21,0,OFFSET(BT29,0,-$H21+1))-$J$2039*(COUNT($S29:BS29)=($H21-$H22+1))</f>
        <v>-166666.66666666669</v>
      </c>
      <c r="BU30" s="226">
        <f ca="1">-IF(COUNT($R29:BU29)&lt;$H21,0,OFFSET(BU29,0,-$H21+1))-$J$2039*(COUNT($S29:BT29)=($H21-$H22+1))</f>
        <v>-166666.66666666669</v>
      </c>
      <c r="BV30" s="226">
        <f ca="1">-IF(COUNT($R29:BV29)&lt;$H21,0,OFFSET(BV29,0,-$H21+1))-$J$2039*(COUNT($S29:BU29)=($H21-$H22+1))</f>
        <v>-166666.66666666669</v>
      </c>
      <c r="BW30" s="226">
        <f ca="1">-IF(COUNT($R29:BW29)&lt;$H21,0,OFFSET(BW29,0,-$H21+1))-$J$2039*(COUNT($S29:BV29)=($H21-$H22+1))</f>
        <v>-166666.66666666669</v>
      </c>
      <c r="BX30" s="226">
        <f ca="1">-IF(COUNT($R29:BX29)&lt;$H21,0,OFFSET(BX29,0,-$H21+1))-$J$2039*(COUNT($S29:BW29)=($H21-$H22+1))</f>
        <v>-166666.66666666669</v>
      </c>
      <c r="BY30" s="226">
        <f ca="1">-IF(COUNT($R29:BY29)&lt;$H21,0,OFFSET(BY29,0,-$H21+1))-$J$2039*(COUNT($S29:BX29)=($H21-$H22+1))</f>
        <v>-166666.66666666669</v>
      </c>
      <c r="BZ30" s="226">
        <f ca="1">-IF(COUNT($R29:BZ29)&lt;$H21,0,OFFSET(BZ29,0,-$H21+1))-$J$2039*(COUNT($S29:BY29)=($H21-$H22+1))</f>
        <v>-166666.66666666669</v>
      </c>
      <c r="CA30" s="226">
        <f ca="1">-IF(COUNT($R29:CA29)&lt;$H21,0,OFFSET(CA29,0,-$H21+1))-$J$2039*(COUNT($S29:BZ29)=($H21-$H22+1))</f>
        <v>-166666.66666666669</v>
      </c>
      <c r="CB30" s="226">
        <f ca="1">-IF(COUNT($R29:CB29)&lt;$H21,0,OFFSET(CB29,0,-$H21+1))-$J$2039*(COUNT($S29:CA29)=($H21-$H22+1))</f>
        <v>-166666.66666666669</v>
      </c>
      <c r="CC30" s="226">
        <f ca="1">-IF(COUNT($R29:CC29)&lt;$H21,0,OFFSET(CC29,0,-$H21+1))-$J$2039*(COUNT($S29:CB29)=($H21-$H22+1))</f>
        <v>-166666.66666666669</v>
      </c>
      <c r="CD30" s="226">
        <f ca="1">-IF(COUNT($R29:CD29)&lt;$H21,0,OFFSET(CD29,0,-$H21+1))-$J$2039*(COUNT($S29:CC29)=($H21-$H22+1))</f>
        <v>-166666.66666666669</v>
      </c>
      <c r="CE30" s="226">
        <f ca="1">-IF(COUNT($R29:CE29)&lt;$H21,0,OFFSET(CE29,0,-$H21+1))-$J$2039*(COUNT($S29:CD29)=($H21-$H22+1))</f>
        <v>-166666.66666666669</v>
      </c>
      <c r="CF30" s="226">
        <f ca="1">-IF(COUNT($R29:CF29)&lt;$H21,0,OFFSET(CF29,0,-$H21+1))-$J$2039*(COUNT($S29:CE29)=($H21-$H22+1))</f>
        <v>-166666.66666666669</v>
      </c>
      <c r="CG30" s="226">
        <f ca="1">-IF(COUNT($R29:CG29)&lt;$H21,0,OFFSET(CG29,0,-$H21+1))-$J$2039*(COUNT($S29:CF29)=($H21-$H22+1))</f>
        <v>-166666.66666666669</v>
      </c>
      <c r="CH30" s="226">
        <f ca="1">-IF(COUNT($R29:CH29)&lt;$H21,0,OFFSET(CH29,0,-$H21+1))-$J$2039*(COUNT($S29:CG29)=($H21-$H22+1))</f>
        <v>-166666.66666666669</v>
      </c>
      <c r="CI30" s="226">
        <f ca="1">-IF(COUNT($R29:CI29)&lt;$H21,0,OFFSET(CI29,0,-$H21+1))-$J$2039*(COUNT($S29:CH29)=($H21-$H22+1))</f>
        <v>-166666.66666666669</v>
      </c>
      <c r="CJ30" s="226">
        <f ca="1">-IF(COUNT($R29:CJ29)&lt;$H21,0,OFFSET(CJ29,0,-$H21+1))-$J$2039*(COUNT($S29:CI29)=($H21-$H22+1))</f>
        <v>-166666.66666666669</v>
      </c>
      <c r="CK30" s="226">
        <f ca="1">-IF(COUNT($R29:CK29)&lt;$H21,0,OFFSET(CK29,0,-$H21+1))-$J$2039*(COUNT($S29:CJ29)=($H21-$H22+1))</f>
        <v>-166666.66666666669</v>
      </c>
      <c r="CL30" s="226">
        <f ca="1">-IF(COUNT($R29:CL29)&lt;$H21,0,OFFSET(CL29,0,-$H21+1))-$J$2039*(COUNT($S29:CK29)=($H21-$H22+1))</f>
        <v>-166666.66666666669</v>
      </c>
      <c r="CM30" s="225"/>
      <c r="CN30" s="321"/>
      <c r="CO30" s="226">
        <f ca="1">-IF(COUNT($R29:CO29)&lt;$H21,0,OFFSET(CO29,0,-$H21+1))-$J$2039*(COUNT($S29:CN29)=($H21-$H22+1))</f>
        <v>-166666.66666666669</v>
      </c>
      <c r="CP30" s="226" t="e">
        <f ca="1">-IF(COUNT($R29:CP29)&lt;$H21,0,OFFSET(CP29,0,-$H21+1))-$J$2039*(COUNT($S29:CO29)=($H21-$H22+1))</f>
        <v>#REF!</v>
      </c>
      <c r="CQ30" s="226" t="e">
        <f ca="1">-IF(COUNT($R29:CQ29)&lt;$H21,0,OFFSET(CQ29,0,-$H21+1))-$J$2039*(COUNT($S29:CP29)=($H21-$H22+1))</f>
        <v>#REF!</v>
      </c>
      <c r="CR30" s="226" t="e">
        <f ca="1">-IF(COUNT($R29:CR29)&lt;$H21,0,OFFSET(CR29,0,-$H21+1))-$J$2039*(COUNT($S29:CQ29)=($H21-$H22+1))</f>
        <v>#N/A</v>
      </c>
      <c r="CS30" s="226" t="e">
        <f ca="1">-IF(COUNT($R29:CS29)&lt;$H21,0,OFFSET(CS29,0,-$H21+1))-$J$2039*(COUNT($S29:CR29)=($H21-$H22+1))</f>
        <v>#N/A</v>
      </c>
      <c r="CT30" s="226" t="e">
        <f ca="1">-IF(COUNT($R29:CT29)&lt;$H21,0,OFFSET(CT29,0,-$H21+1))-$J$2039*(COUNT($S29:CS29)=($H21-$H22+1))</f>
        <v>#N/A</v>
      </c>
      <c r="CU30" s="226" t="e">
        <f ca="1">-IF(COUNT($R29:CU29)&lt;$H21,0,OFFSET(CU29,0,-$H21+1))-$J$2039*(COUNT($S29:CT29)=($H21-$H22+1))</f>
        <v>#N/A</v>
      </c>
      <c r="CV30" s="226" t="e">
        <f ca="1">-IF(COUNT($R29:CV29)&lt;$H21,0,OFFSET(CV29,0,-$H21+1))-$J$2039*(COUNT($S29:CU29)=($H21-$H22+1))</f>
        <v>#N/A</v>
      </c>
      <c r="CW30" s="226" t="e">
        <f ca="1">-IF(COUNT($R29:CW29)&lt;$H21,0,OFFSET(CW29,0,-$H21+1))-$J$2039*(COUNT($S29:CV29)=($H21-$H22+1))</f>
        <v>#N/A</v>
      </c>
      <c r="CX30" s="226" t="e">
        <f ca="1">-IF(COUNT($R29:CX29)&lt;$H21,0,OFFSET(CX29,0,-$H21+1))-$J$2039*(COUNT($S29:CW29)=($H21-$H22+1))</f>
        <v>#N/A</v>
      </c>
      <c r="CY30" s="226" t="e">
        <f ca="1">-IF(COUNT($R29:CY29)&lt;$H21,0,OFFSET(CY29,0,-$H21+1))-$J$2039*(COUNT($S29:CX29)=($H21-$H22+1))</f>
        <v>#N/A</v>
      </c>
      <c r="CZ30" s="226" t="e">
        <f ca="1">-IF(COUNT($R29:CZ29)&lt;$H21,0,OFFSET(CZ29,0,-$H21+1))-$J$2039*(COUNT($S29:CY29)=($H21-$H22+1))</f>
        <v>#N/A</v>
      </c>
      <c r="DA30" s="226" t="e">
        <f ca="1">-IF(COUNT($R29:DA29)&lt;$H21,0,OFFSET(DA29,0,-$H21+1))-$J$2039*(COUNT($S29:CZ29)=($H21-$H22+1))</f>
        <v>#N/A</v>
      </c>
      <c r="DB30" s="226" t="e">
        <f ca="1">-IF(COUNT($R29:DB29)&lt;$H21,0,OFFSET(DB29,0,-$H21+1))-$J$2039*(COUNT($S29:DA29)=($H21-$H22+1))</f>
        <v>#N/A</v>
      </c>
      <c r="DC30" s="226" t="e">
        <f ca="1">-IF(COUNT($R29:DC29)&lt;$H21,0,OFFSET(DC29,0,-$H21+1))-$J$2039*(COUNT($S29:DB29)=($H21-$H22+1))</f>
        <v>#N/A</v>
      </c>
      <c r="DD30" s="226" t="e">
        <f ca="1">-IF(COUNT($R29:DD29)&lt;$H21,0,OFFSET(DD29,0,-$H21+1))-$J$2039*(COUNT($S29:DC29)=($H21-$H22+1))</f>
        <v>#N/A</v>
      </c>
      <c r="DE30" s="226" t="e">
        <f ca="1">-IF(COUNT($R29:DE29)&lt;$H21,0,OFFSET(DE29,0,-$H21+1))-$J$2039*(COUNT($S29:DD29)=($H21-$H22+1))</f>
        <v>#N/A</v>
      </c>
      <c r="DF30" s="226" t="e">
        <f ca="1">-IF(COUNT($R29:DF29)&lt;$H21,0,OFFSET(DF29,0,-$H21+1))-$J$2039*(COUNT($S29:DE29)=($H21-$H22+1))</f>
        <v>#N/A</v>
      </c>
      <c r="DG30" s="226" t="e">
        <f ca="1">-IF(COUNT($R29:DG29)&lt;$H21,0,OFFSET(DG29,0,-$H21+1))-$J$2039*(COUNT($S29:DF29)=($H21-$H22+1))</f>
        <v>#N/A</v>
      </c>
      <c r="DH30" s="226" t="e">
        <f ca="1">-IF(COUNT($R29:DH29)&lt;$H21,0,OFFSET(DH29,0,-$H21+1))-$J$2039*(COUNT($S29:DG29)=($H21-$H22+1))</f>
        <v>#N/A</v>
      </c>
      <c r="DI30" s="226" t="e">
        <f ca="1">-IF(COUNT($R29:DI29)&lt;$H21,0,OFFSET(DI29,0,-$H21+1))-$J$2039*(COUNT($S29:DH29)=($H21-$H22+1))</f>
        <v>#N/A</v>
      </c>
      <c r="DJ30" s="226" t="e">
        <f ca="1">-IF(COUNT($R29:DJ29)&lt;$H21,0,OFFSET(DJ29,0,-$H21+1))-$J$2039*(COUNT($S29:DI29)=($H21-$H22+1))</f>
        <v>#N/A</v>
      </c>
      <c r="DK30" s="226" t="e">
        <f ca="1">-IF(COUNT($R29:DK29)&lt;$H21,0,OFFSET(DK29,0,-$H21+1))-$J$2039*(COUNT($S29:DJ29)=($H21-$H22+1))</f>
        <v>#N/A</v>
      </c>
      <c r="DL30" s="226" t="e">
        <f ca="1">-IF(COUNT($R29:DL29)&lt;$H21,0,OFFSET(DL29,0,-$H21+1))-$J$2039*(COUNT($S29:DK29)=($H21-$H22+1))</f>
        <v>#N/A</v>
      </c>
    </row>
    <row r="31" spans="1:116" x14ac:dyDescent="0.4">
      <c r="C31" t="s">
        <v>237</v>
      </c>
      <c r="D31" t="s">
        <v>870</v>
      </c>
      <c r="E31" t="str">
        <f t="shared" si="16"/>
        <v>31 DTERMY-PV</v>
      </c>
      <c r="G31" s="294" t="s">
        <v>874</v>
      </c>
      <c r="I31" s="80"/>
      <c r="J31" s="80"/>
      <c r="K31" s="33">
        <f t="shared" ref="K31:P31" ca="1" si="44">SUMIF($4:$4,K$2,31:31)</f>
        <v>250000.00000000003</v>
      </c>
      <c r="L31" s="33">
        <f t="shared" ca="1" si="44"/>
        <v>500000.00000000006</v>
      </c>
      <c r="M31" s="33">
        <f t="shared" ca="1" si="44"/>
        <v>500000.00000000006</v>
      </c>
      <c r="N31" s="33">
        <f t="shared" ca="1" si="44"/>
        <v>500000.00000000006</v>
      </c>
      <c r="O31" s="33">
        <f t="shared" ca="1" si="44"/>
        <v>500000.00000000006</v>
      </c>
      <c r="P31" s="33">
        <f t="shared" ca="1" si="44"/>
        <v>500000.00000000006</v>
      </c>
      <c r="R31" s="93">
        <f t="shared" ref="R31:AW31" si="45">+SUM(R27,R29:R30)</f>
        <v>1000</v>
      </c>
      <c r="S31" s="93">
        <f t="shared" ca="1" si="45"/>
        <v>84333.333333333343</v>
      </c>
      <c r="T31" s="93">
        <f t="shared" ca="1" si="45"/>
        <v>167666.66666666669</v>
      </c>
      <c r="U31" s="93">
        <f t="shared" ca="1" si="45"/>
        <v>250000.00000000003</v>
      </c>
      <c r="V31" s="93">
        <f t="shared" ca="1" si="45"/>
        <v>250000.00000000003</v>
      </c>
      <c r="W31" s="93">
        <f t="shared" ca="1" si="45"/>
        <v>250000.00000000003</v>
      </c>
      <c r="X31" s="93">
        <f t="shared" ca="1" si="45"/>
        <v>250000.00000000003</v>
      </c>
      <c r="Y31" s="93">
        <f t="shared" ca="1" si="45"/>
        <v>250000.00000000003</v>
      </c>
      <c r="Z31" s="93">
        <f t="shared" ca="1" si="45"/>
        <v>250000.00000000003</v>
      </c>
      <c r="AA31" s="93">
        <f t="shared" ca="1" si="45"/>
        <v>250000.00000000003</v>
      </c>
      <c r="AB31" s="93">
        <f t="shared" ca="1" si="45"/>
        <v>250000.00000000003</v>
      </c>
      <c r="AC31" s="93">
        <f t="shared" ca="1" si="45"/>
        <v>250000.00000000003</v>
      </c>
      <c r="AD31" s="93">
        <f t="shared" ca="1" si="45"/>
        <v>250000.00000000003</v>
      </c>
      <c r="AE31" s="93">
        <f t="shared" ca="1" si="45"/>
        <v>333333.33333333337</v>
      </c>
      <c r="AF31" s="93">
        <f t="shared" ca="1" si="45"/>
        <v>416666.66666666674</v>
      </c>
      <c r="AG31" s="93">
        <f t="shared" ca="1" si="45"/>
        <v>500000.00000000012</v>
      </c>
      <c r="AH31" s="93">
        <f t="shared" ca="1" si="45"/>
        <v>500000.00000000006</v>
      </c>
      <c r="AI31" s="93">
        <f t="shared" ca="1" si="45"/>
        <v>500000.00000000006</v>
      </c>
      <c r="AJ31" s="93">
        <f t="shared" ca="1" si="45"/>
        <v>500000.00000000006</v>
      </c>
      <c r="AK31" s="93">
        <f t="shared" ca="1" si="45"/>
        <v>500000.00000000006</v>
      </c>
      <c r="AL31" s="93">
        <f t="shared" ca="1" si="45"/>
        <v>500000.00000000006</v>
      </c>
      <c r="AM31" s="93">
        <f t="shared" ca="1" si="45"/>
        <v>500000.00000000006</v>
      </c>
      <c r="AN31" s="93">
        <f t="shared" ca="1" si="45"/>
        <v>500000.00000000006</v>
      </c>
      <c r="AO31" s="93">
        <f t="shared" ca="1" si="45"/>
        <v>500000.00000000006</v>
      </c>
      <c r="AP31" s="93">
        <f t="shared" ca="1" si="45"/>
        <v>500000.00000000006</v>
      </c>
      <c r="AQ31" s="93">
        <f t="shared" ca="1" si="45"/>
        <v>500000.00000000006</v>
      </c>
      <c r="AR31" s="93">
        <f t="shared" ca="1" si="45"/>
        <v>500000.00000000006</v>
      </c>
      <c r="AS31" s="93">
        <f t="shared" ca="1" si="45"/>
        <v>500000.00000000006</v>
      </c>
      <c r="AT31" s="93">
        <f t="shared" ca="1" si="45"/>
        <v>500000.00000000006</v>
      </c>
      <c r="AU31" s="93">
        <f t="shared" ca="1" si="45"/>
        <v>500000.00000000006</v>
      </c>
      <c r="AV31" s="93">
        <f t="shared" ca="1" si="45"/>
        <v>500000.00000000006</v>
      </c>
      <c r="AW31" s="93">
        <f t="shared" ca="1" si="45"/>
        <v>500000.00000000006</v>
      </c>
      <c r="AX31" s="93">
        <f t="shared" ref="AX31:CC31" ca="1" si="46">+SUM(AX27,AX29:AX30)</f>
        <v>500000.00000000006</v>
      </c>
      <c r="AY31" s="93">
        <f t="shared" ca="1" si="46"/>
        <v>500000.00000000006</v>
      </c>
      <c r="AZ31" s="93">
        <f t="shared" ca="1" si="46"/>
        <v>500000.00000000006</v>
      </c>
      <c r="BA31" s="93">
        <f t="shared" ca="1" si="46"/>
        <v>500000.00000000006</v>
      </c>
      <c r="BB31" s="93">
        <f t="shared" ca="1" si="46"/>
        <v>500000.00000000006</v>
      </c>
      <c r="BC31" s="93">
        <f t="shared" ca="1" si="46"/>
        <v>500000.00000000006</v>
      </c>
      <c r="BD31" s="93">
        <f t="shared" ca="1" si="46"/>
        <v>500000.00000000006</v>
      </c>
      <c r="BE31" s="93">
        <f t="shared" ca="1" si="46"/>
        <v>500000.00000000006</v>
      </c>
      <c r="BF31" s="93">
        <f t="shared" ca="1" si="46"/>
        <v>500000.00000000006</v>
      </c>
      <c r="BG31" s="93">
        <f t="shared" ca="1" si="46"/>
        <v>500000.00000000006</v>
      </c>
      <c r="BH31" s="93">
        <f t="shared" ca="1" si="46"/>
        <v>500000.00000000006</v>
      </c>
      <c r="BI31" s="93">
        <f t="shared" ca="1" si="46"/>
        <v>500000.00000000006</v>
      </c>
      <c r="BJ31" s="93">
        <f t="shared" ca="1" si="46"/>
        <v>500000.00000000006</v>
      </c>
      <c r="BK31" s="93">
        <f t="shared" ca="1" si="46"/>
        <v>500000.00000000006</v>
      </c>
      <c r="BL31" s="93">
        <f t="shared" ca="1" si="46"/>
        <v>500000.00000000006</v>
      </c>
      <c r="BM31" s="93">
        <f t="shared" ca="1" si="46"/>
        <v>500000.00000000006</v>
      </c>
      <c r="BN31" s="93">
        <f t="shared" ca="1" si="46"/>
        <v>500000.00000000006</v>
      </c>
      <c r="BO31" s="93">
        <f t="shared" ca="1" si="46"/>
        <v>500000.00000000006</v>
      </c>
      <c r="BP31" s="93">
        <f t="shared" ca="1" si="46"/>
        <v>500000.00000000006</v>
      </c>
      <c r="BQ31" s="93">
        <f t="shared" ca="1" si="46"/>
        <v>500000.00000000006</v>
      </c>
      <c r="BR31" s="93">
        <f t="shared" ca="1" si="46"/>
        <v>500000.00000000006</v>
      </c>
      <c r="BS31" s="93">
        <f t="shared" ca="1" si="46"/>
        <v>500000.00000000006</v>
      </c>
      <c r="BT31" s="93">
        <f t="shared" ca="1" si="46"/>
        <v>500000.00000000006</v>
      </c>
      <c r="BU31" s="93">
        <f t="shared" ca="1" si="46"/>
        <v>500000.00000000006</v>
      </c>
      <c r="BV31" s="93">
        <f t="shared" ca="1" si="46"/>
        <v>500000.00000000006</v>
      </c>
      <c r="BW31" s="93">
        <f t="shared" ca="1" si="46"/>
        <v>500000.00000000006</v>
      </c>
      <c r="BX31" s="93">
        <f t="shared" ca="1" si="46"/>
        <v>500000.00000000006</v>
      </c>
      <c r="BY31" s="93">
        <f t="shared" ca="1" si="46"/>
        <v>500000.00000000006</v>
      </c>
      <c r="BZ31" s="93">
        <f t="shared" ca="1" si="46"/>
        <v>500000.00000000006</v>
      </c>
      <c r="CA31" s="93">
        <f t="shared" ca="1" si="46"/>
        <v>500000.00000000006</v>
      </c>
      <c r="CB31" s="93">
        <f t="shared" ca="1" si="46"/>
        <v>500000.00000000006</v>
      </c>
      <c r="CC31" s="93">
        <f t="shared" ca="1" si="46"/>
        <v>500000.00000000006</v>
      </c>
      <c r="CD31" s="93">
        <f t="shared" ref="CD31:DI31" ca="1" si="47">+SUM(CD27,CD29:CD30)</f>
        <v>500000.00000000006</v>
      </c>
      <c r="CE31" s="93">
        <f t="shared" ca="1" si="47"/>
        <v>500000.00000000006</v>
      </c>
      <c r="CF31" s="93">
        <f t="shared" ca="1" si="47"/>
        <v>500000.00000000006</v>
      </c>
      <c r="CG31" s="93">
        <f t="shared" ca="1" si="47"/>
        <v>500000.00000000006</v>
      </c>
      <c r="CH31" s="93">
        <f t="shared" ca="1" si="47"/>
        <v>500000.00000000006</v>
      </c>
      <c r="CI31" s="93">
        <f t="shared" ca="1" si="47"/>
        <v>500000.00000000006</v>
      </c>
      <c r="CJ31" s="93">
        <f t="shared" ca="1" si="47"/>
        <v>500000.00000000006</v>
      </c>
      <c r="CK31" s="93">
        <f t="shared" ca="1" si="47"/>
        <v>500000.00000000006</v>
      </c>
      <c r="CL31" s="93">
        <f t="shared" ca="1" si="47"/>
        <v>500000.00000000006</v>
      </c>
      <c r="CM31" s="93" t="e">
        <f t="shared" ca="1" si="47"/>
        <v>#REF!</v>
      </c>
      <c r="CN31" s="93" t="e">
        <f t="shared" ca="1" si="47"/>
        <v>#REF!</v>
      </c>
      <c r="CO31" s="93" t="e">
        <f t="shared" ca="1" si="47"/>
        <v>#REF!</v>
      </c>
      <c r="CP31" s="93" t="e">
        <f t="shared" ca="1" si="47"/>
        <v>#REF!</v>
      </c>
      <c r="CQ31" s="93" t="e">
        <f t="shared" ca="1" si="47"/>
        <v>#REF!</v>
      </c>
      <c r="CR31" s="93" t="e">
        <f t="shared" ca="1" si="47"/>
        <v>#REF!</v>
      </c>
      <c r="CS31" s="93" t="e">
        <f t="shared" ca="1" si="47"/>
        <v>#REF!</v>
      </c>
      <c r="CT31" s="93" t="e">
        <f t="shared" ca="1" si="47"/>
        <v>#REF!</v>
      </c>
      <c r="CU31" s="93" t="e">
        <f t="shared" ca="1" si="47"/>
        <v>#REF!</v>
      </c>
      <c r="CV31" s="93" t="e">
        <f t="shared" ca="1" si="47"/>
        <v>#REF!</v>
      </c>
      <c r="CW31" s="93" t="e">
        <f t="shared" ca="1" si="47"/>
        <v>#REF!</v>
      </c>
      <c r="CX31" s="93" t="e">
        <f t="shared" ca="1" si="47"/>
        <v>#REF!</v>
      </c>
      <c r="CY31" s="93" t="e">
        <f t="shared" ca="1" si="47"/>
        <v>#REF!</v>
      </c>
      <c r="CZ31" s="93" t="e">
        <f t="shared" ca="1" si="47"/>
        <v>#REF!</v>
      </c>
      <c r="DA31" s="93" t="e">
        <f t="shared" ca="1" si="47"/>
        <v>#REF!</v>
      </c>
      <c r="DB31" s="93" t="e">
        <f t="shared" ca="1" si="47"/>
        <v>#REF!</v>
      </c>
      <c r="DC31" s="93" t="e">
        <f t="shared" ca="1" si="47"/>
        <v>#REF!</v>
      </c>
      <c r="DD31" s="93" t="e">
        <f t="shared" ca="1" si="47"/>
        <v>#REF!</v>
      </c>
      <c r="DE31" s="93" t="e">
        <f t="shared" ca="1" si="47"/>
        <v>#REF!</v>
      </c>
      <c r="DF31" s="93" t="e">
        <f t="shared" ca="1" si="47"/>
        <v>#REF!</v>
      </c>
      <c r="DG31" s="93" t="e">
        <f t="shared" ca="1" si="47"/>
        <v>#REF!</v>
      </c>
      <c r="DH31" s="93" t="e">
        <f t="shared" ca="1" si="47"/>
        <v>#REF!</v>
      </c>
      <c r="DI31" s="93" t="e">
        <f t="shared" ca="1" si="47"/>
        <v>#REF!</v>
      </c>
      <c r="DJ31" s="93" t="e">
        <f t="shared" ref="DJ31:DL31" ca="1" si="48">+SUM(DJ27,DJ29:DJ30)</f>
        <v>#REF!</v>
      </c>
      <c r="DK31" s="93" t="e">
        <f t="shared" ca="1" si="48"/>
        <v>#REF!</v>
      </c>
      <c r="DL31" s="93" t="e">
        <f t="shared" ca="1" si="48"/>
        <v>#REF!</v>
      </c>
    </row>
    <row r="32" spans="1:116" x14ac:dyDescent="0.4">
      <c r="A32" s="98"/>
      <c r="B32" s="59"/>
      <c r="C32" s="59"/>
      <c r="D32" t="s">
        <v>870</v>
      </c>
      <c r="E32" t="str">
        <f t="shared" si="16"/>
        <v>32 DTERMY-PV</v>
      </c>
      <c r="G32" s="322"/>
      <c r="R3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row>
    <row r="33" spans="1:116" x14ac:dyDescent="0.4">
      <c r="A33" s="98"/>
      <c r="C33" t="s">
        <v>228</v>
      </c>
      <c r="D33" t="s">
        <v>870</v>
      </c>
      <c r="E33" t="str">
        <f t="shared" si="16"/>
        <v>33 DTERMY-PV</v>
      </c>
      <c r="G33" s="294" t="s">
        <v>875</v>
      </c>
      <c r="J33" s="93">
        <f>SUMIF($5:$5,I$2,31:31)</f>
        <v>0</v>
      </c>
      <c r="K33" s="28">
        <f t="shared" ref="K33:P33" ca="1" si="49">SUMIF($3:$3,K$2,33:33)</f>
        <v>-29201.666666666664</v>
      </c>
      <c r="L33" s="28">
        <f t="shared" ca="1" si="49"/>
        <v>-62510.000000000015</v>
      </c>
      <c r="M33" s="28">
        <f t="shared" ca="1" si="49"/>
        <v>-66676.666666666672</v>
      </c>
      <c r="N33" s="28">
        <f t="shared" ca="1" si="49"/>
        <v>-66676.666666666672</v>
      </c>
      <c r="O33" s="28">
        <f t="shared" ca="1" si="49"/>
        <v>-66676.666666666672</v>
      </c>
      <c r="P33" s="28">
        <f t="shared" ca="1" si="49"/>
        <v>-66676.666666666672</v>
      </c>
      <c r="R33" s="27"/>
      <c r="S33" s="93">
        <f t="shared" ref="S33:AX33" si="50">-SUM(S26:S29)*$H23/12</f>
        <v>-703.6111111111112</v>
      </c>
      <c r="T33" s="93">
        <f t="shared" ca="1" si="50"/>
        <v>-1398.0555555555557</v>
      </c>
      <c r="U33" s="93">
        <f t="shared" ca="1" si="50"/>
        <v>-2092.5000000000005</v>
      </c>
      <c r="V33" s="93">
        <f t="shared" ca="1" si="50"/>
        <v>-2778.6111111111113</v>
      </c>
      <c r="W33" s="93">
        <f t="shared" ca="1" si="50"/>
        <v>-2778.6111111111113</v>
      </c>
      <c r="X33" s="93">
        <f t="shared" ca="1" si="50"/>
        <v>-2778.6111111111113</v>
      </c>
      <c r="Y33" s="93">
        <f t="shared" ca="1" si="50"/>
        <v>-2778.6111111111113</v>
      </c>
      <c r="Z33" s="93">
        <f t="shared" ca="1" si="50"/>
        <v>-2778.6111111111113</v>
      </c>
      <c r="AA33" s="93">
        <f t="shared" ca="1" si="50"/>
        <v>-2778.6111111111113</v>
      </c>
      <c r="AB33" s="93">
        <f t="shared" ca="1" si="50"/>
        <v>-2778.6111111111113</v>
      </c>
      <c r="AC33" s="93">
        <f t="shared" ca="1" si="50"/>
        <v>-2778.6111111111113</v>
      </c>
      <c r="AD33" s="93">
        <f t="shared" ca="1" si="50"/>
        <v>-2778.6111111111113</v>
      </c>
      <c r="AE33" s="93">
        <f t="shared" ca="1" si="50"/>
        <v>-3473.0555555555566</v>
      </c>
      <c r="AF33" s="93">
        <f t="shared" ca="1" si="50"/>
        <v>-4167.5000000000009</v>
      </c>
      <c r="AG33" s="93">
        <f t="shared" ca="1" si="50"/>
        <v>-4861.9444444444462</v>
      </c>
      <c r="AH33" s="93">
        <f t="shared" ca="1" si="50"/>
        <v>-5556.3888888888896</v>
      </c>
      <c r="AI33" s="93">
        <f t="shared" ca="1" si="50"/>
        <v>-5556.3888888888896</v>
      </c>
      <c r="AJ33" s="93">
        <f t="shared" ca="1" si="50"/>
        <v>-5556.3888888888896</v>
      </c>
      <c r="AK33" s="93">
        <f t="shared" ca="1" si="50"/>
        <v>-5556.3888888888896</v>
      </c>
      <c r="AL33" s="93">
        <f t="shared" ca="1" si="50"/>
        <v>-5556.3888888888896</v>
      </c>
      <c r="AM33" s="93">
        <f t="shared" ca="1" si="50"/>
        <v>-5556.3888888888896</v>
      </c>
      <c r="AN33" s="93">
        <f t="shared" ca="1" si="50"/>
        <v>-5556.3888888888896</v>
      </c>
      <c r="AO33" s="93">
        <f t="shared" ca="1" si="50"/>
        <v>-5556.3888888888896</v>
      </c>
      <c r="AP33" s="93">
        <f t="shared" ca="1" si="50"/>
        <v>-5556.3888888888896</v>
      </c>
      <c r="AQ33" s="93">
        <f t="shared" ca="1" si="50"/>
        <v>-5556.3888888888896</v>
      </c>
      <c r="AR33" s="93">
        <f t="shared" ca="1" si="50"/>
        <v>-5556.3888888888896</v>
      </c>
      <c r="AS33" s="93">
        <f t="shared" ca="1" si="50"/>
        <v>-5556.3888888888896</v>
      </c>
      <c r="AT33" s="93">
        <f t="shared" ca="1" si="50"/>
        <v>-5556.3888888888896</v>
      </c>
      <c r="AU33" s="93">
        <f t="shared" ca="1" si="50"/>
        <v>-5556.3888888888896</v>
      </c>
      <c r="AV33" s="93">
        <f t="shared" ca="1" si="50"/>
        <v>-5556.3888888888896</v>
      </c>
      <c r="AW33" s="93">
        <f t="shared" ca="1" si="50"/>
        <v>-5556.3888888888896</v>
      </c>
      <c r="AX33" s="93">
        <f t="shared" ca="1" si="50"/>
        <v>-5556.3888888888896</v>
      </c>
      <c r="AY33" s="93">
        <f t="shared" ref="AY33:CD33" ca="1" si="51">-SUM(AY26:AY29)*$H23/12</f>
        <v>-5556.3888888888896</v>
      </c>
      <c r="AZ33" s="93">
        <f t="shared" ca="1" si="51"/>
        <v>-5556.3888888888896</v>
      </c>
      <c r="BA33" s="93">
        <f t="shared" ca="1" si="51"/>
        <v>-5556.3888888888896</v>
      </c>
      <c r="BB33" s="93">
        <f t="shared" ca="1" si="51"/>
        <v>-5556.3888888888896</v>
      </c>
      <c r="BC33" s="93">
        <f t="shared" ca="1" si="51"/>
        <v>-5556.3888888888896</v>
      </c>
      <c r="BD33" s="93">
        <f t="shared" ca="1" si="51"/>
        <v>-5556.3888888888896</v>
      </c>
      <c r="BE33" s="93">
        <f t="shared" ca="1" si="51"/>
        <v>-5556.3888888888896</v>
      </c>
      <c r="BF33" s="93">
        <f t="shared" ca="1" si="51"/>
        <v>-5556.3888888888896</v>
      </c>
      <c r="BG33" s="93">
        <f t="shared" ca="1" si="51"/>
        <v>-5556.3888888888896</v>
      </c>
      <c r="BH33" s="93">
        <f t="shared" ca="1" si="51"/>
        <v>-5556.3888888888896</v>
      </c>
      <c r="BI33" s="93">
        <f t="shared" ca="1" si="51"/>
        <v>-5556.3888888888896</v>
      </c>
      <c r="BJ33" s="93">
        <f t="shared" ca="1" si="51"/>
        <v>-5556.3888888888896</v>
      </c>
      <c r="BK33" s="93">
        <f t="shared" ca="1" si="51"/>
        <v>-5556.3888888888896</v>
      </c>
      <c r="BL33" s="93">
        <f t="shared" ca="1" si="51"/>
        <v>-5556.3888888888896</v>
      </c>
      <c r="BM33" s="93">
        <f t="shared" ca="1" si="51"/>
        <v>-5556.3888888888896</v>
      </c>
      <c r="BN33" s="93">
        <f t="shared" ca="1" si="51"/>
        <v>-5556.3888888888896</v>
      </c>
      <c r="BO33" s="93">
        <f t="shared" ca="1" si="51"/>
        <v>-5556.3888888888896</v>
      </c>
      <c r="BP33" s="93">
        <f t="shared" ca="1" si="51"/>
        <v>-5556.3888888888896</v>
      </c>
      <c r="BQ33" s="93">
        <f t="shared" ca="1" si="51"/>
        <v>-5556.3888888888896</v>
      </c>
      <c r="BR33" s="93">
        <f t="shared" ca="1" si="51"/>
        <v>-5556.3888888888896</v>
      </c>
      <c r="BS33" s="93">
        <f t="shared" ca="1" si="51"/>
        <v>-5556.3888888888896</v>
      </c>
      <c r="BT33" s="93">
        <f t="shared" ca="1" si="51"/>
        <v>-5556.3888888888896</v>
      </c>
      <c r="BU33" s="93">
        <f t="shared" ca="1" si="51"/>
        <v>-5556.3888888888896</v>
      </c>
      <c r="BV33" s="93">
        <f t="shared" ca="1" si="51"/>
        <v>-5556.3888888888896</v>
      </c>
      <c r="BW33" s="93">
        <f t="shared" ca="1" si="51"/>
        <v>-5556.3888888888896</v>
      </c>
      <c r="BX33" s="93">
        <f t="shared" ca="1" si="51"/>
        <v>-5556.3888888888896</v>
      </c>
      <c r="BY33" s="93">
        <f t="shared" ca="1" si="51"/>
        <v>-5556.3888888888896</v>
      </c>
      <c r="BZ33" s="93">
        <f t="shared" ca="1" si="51"/>
        <v>-5556.3888888888896</v>
      </c>
      <c r="CA33" s="93">
        <f t="shared" ca="1" si="51"/>
        <v>-5556.3888888888896</v>
      </c>
      <c r="CB33" s="93">
        <f t="shared" ca="1" si="51"/>
        <v>-5556.3888888888896</v>
      </c>
      <c r="CC33" s="93">
        <f t="shared" ca="1" si="51"/>
        <v>-5556.3888888888896</v>
      </c>
      <c r="CD33" s="93">
        <f t="shared" ca="1" si="51"/>
        <v>-5556.3888888888896</v>
      </c>
      <c r="CE33" s="93">
        <f t="shared" ref="CE33:CL33" ca="1" si="52">-SUM(CE26:CE29)*$H23/12</f>
        <v>-5556.3888888888896</v>
      </c>
      <c r="CF33" s="93">
        <f t="shared" ca="1" si="52"/>
        <v>-5556.3888888888896</v>
      </c>
      <c r="CG33" s="93">
        <f t="shared" ca="1" si="52"/>
        <v>-5556.3888888888896</v>
      </c>
      <c r="CH33" s="93">
        <f t="shared" ca="1" si="52"/>
        <v>-5556.3888888888896</v>
      </c>
      <c r="CI33" s="93">
        <f t="shared" ca="1" si="52"/>
        <v>-5556.3888888888896</v>
      </c>
      <c r="CJ33" s="93">
        <f t="shared" ca="1" si="52"/>
        <v>-5556.3888888888896</v>
      </c>
      <c r="CK33" s="93">
        <f t="shared" ca="1" si="52"/>
        <v>-5556.3888888888896</v>
      </c>
      <c r="CL33" s="93">
        <f t="shared" ca="1" si="52"/>
        <v>-5556.3888888888896</v>
      </c>
      <c r="CN33" s="93">
        <f>SUMIF($5:$5,CN$2,31:31)</f>
        <v>0</v>
      </c>
      <c r="CO33" s="93" t="e">
        <f t="shared" ref="CO33:CX33" ca="1" si="53">-SUM(CO26:CO29)*$H23/CO$5</f>
        <v>#REF!</v>
      </c>
      <c r="CP33" s="93" t="e">
        <f t="shared" ca="1" si="53"/>
        <v>#REF!</v>
      </c>
      <c r="CQ33" s="93" t="e">
        <f t="shared" ca="1" si="53"/>
        <v>#REF!</v>
      </c>
      <c r="CR33" s="93" t="e">
        <f t="shared" ca="1" si="53"/>
        <v>#REF!</v>
      </c>
      <c r="CS33" s="93" t="e">
        <f t="shared" ca="1" si="53"/>
        <v>#REF!</v>
      </c>
      <c r="CT33" s="93" t="e">
        <f t="shared" ca="1" si="53"/>
        <v>#REF!</v>
      </c>
      <c r="CU33" s="93" t="e">
        <f t="shared" ca="1" si="53"/>
        <v>#REF!</v>
      </c>
      <c r="CV33" s="93" t="e">
        <f t="shared" ca="1" si="53"/>
        <v>#REF!</v>
      </c>
      <c r="CW33" s="93" t="e">
        <f t="shared" ca="1" si="53"/>
        <v>#REF!</v>
      </c>
      <c r="CX33" s="93" t="e">
        <f t="shared" ca="1" si="53"/>
        <v>#REF!</v>
      </c>
      <c r="CY33" s="93" t="e">
        <f ca="1">-SUM(CY26:CY29)*$H23/CL$5</f>
        <v>#REF!</v>
      </c>
      <c r="CZ33" s="93" t="e">
        <f t="shared" ref="CZ33:DL33" ca="1" si="54">-SUM(CZ26:CZ29)*$H23/CZ$5</f>
        <v>#REF!</v>
      </c>
      <c r="DA33" s="93" t="e">
        <f t="shared" ca="1" si="54"/>
        <v>#REF!</v>
      </c>
      <c r="DB33" s="93" t="e">
        <f t="shared" ca="1" si="54"/>
        <v>#REF!</v>
      </c>
      <c r="DC33" s="93" t="e">
        <f t="shared" ca="1" si="54"/>
        <v>#REF!</v>
      </c>
      <c r="DD33" s="93" t="e">
        <f t="shared" ca="1" si="54"/>
        <v>#REF!</v>
      </c>
      <c r="DE33" s="93" t="e">
        <f t="shared" ca="1" si="54"/>
        <v>#REF!</v>
      </c>
      <c r="DF33" s="93" t="e">
        <f t="shared" ca="1" si="54"/>
        <v>#REF!</v>
      </c>
      <c r="DG33" s="93" t="e">
        <f t="shared" ca="1" si="54"/>
        <v>#REF!</v>
      </c>
      <c r="DH33" s="93" t="e">
        <f t="shared" ca="1" si="54"/>
        <v>#REF!</v>
      </c>
      <c r="DI33" s="93" t="e">
        <f t="shared" ca="1" si="54"/>
        <v>#REF!</v>
      </c>
      <c r="DJ33" s="93" t="e">
        <f t="shared" ca="1" si="54"/>
        <v>#REF!</v>
      </c>
      <c r="DK33" s="93" t="e">
        <f t="shared" ca="1" si="54"/>
        <v>#REF!</v>
      </c>
      <c r="DL33" s="93" t="e">
        <f t="shared" ca="1" si="54"/>
        <v>#REF!</v>
      </c>
    </row>
    <row r="34" spans="1:116" x14ac:dyDescent="0.4">
      <c r="A34" s="98"/>
      <c r="D34" t="s">
        <v>870</v>
      </c>
      <c r="E34" t="str">
        <f t="shared" si="16"/>
        <v>34 DTERMY-PV</v>
      </c>
      <c r="G34" s="294"/>
      <c r="J34" s="93"/>
      <c r="K34" s="28"/>
      <c r="L34" s="28"/>
      <c r="M34" s="28"/>
      <c r="N34" s="28"/>
      <c r="O34" s="28"/>
      <c r="P34" s="28"/>
      <c r="R34" s="27"/>
      <c r="S34" s="93"/>
      <c r="T34" s="93"/>
      <c r="U34" s="93"/>
      <c r="V34" s="93"/>
      <c r="W34" s="93"/>
      <c r="X34" s="93"/>
      <c r="Y34" s="93"/>
      <c r="Z34" s="93"/>
      <c r="AA34" s="93"/>
      <c r="AB34" s="93"/>
      <c r="AC34" s="93"/>
      <c r="AD34" s="93"/>
      <c r="AE34" s="93"/>
      <c r="AF34" s="93"/>
      <c r="AG34" s="93"/>
      <c r="AH34" s="93"/>
      <c r="AI34" s="93"/>
      <c r="AJ34" s="93"/>
      <c r="AK34" s="93"/>
      <c r="AL34" s="93"/>
      <c r="AM34" s="93"/>
      <c r="AN34" s="93"/>
      <c r="AO34" s="93"/>
      <c r="AP34" s="93"/>
      <c r="AQ34" s="93"/>
      <c r="AR34" s="93"/>
      <c r="AS34" s="93"/>
      <c r="AT34" s="93"/>
      <c r="AU34" s="93"/>
      <c r="AV34" s="93"/>
      <c r="AW34" s="93"/>
      <c r="AX34" s="93"/>
      <c r="AY34" s="93"/>
      <c r="AZ34" s="93"/>
      <c r="BA34" s="93"/>
      <c r="BB34" s="93"/>
      <c r="BC34" s="93"/>
      <c r="BD34" s="93"/>
      <c r="BE34" s="93"/>
      <c r="BF34" s="93"/>
      <c r="BG34" s="93"/>
      <c r="BH34" s="93"/>
      <c r="BI34" s="93"/>
      <c r="BJ34" s="93"/>
      <c r="BK34" s="93"/>
      <c r="BL34" s="93"/>
      <c r="BM34" s="93"/>
      <c r="BN34" s="93"/>
      <c r="BO34" s="93"/>
      <c r="BP34" s="93"/>
      <c r="BQ34" s="93"/>
      <c r="BR34" s="93"/>
      <c r="BS34" s="93"/>
      <c r="BT34" s="93"/>
      <c r="BU34" s="93"/>
      <c r="BV34" s="93"/>
      <c r="BW34" s="93"/>
      <c r="BX34" s="93"/>
      <c r="BY34" s="93"/>
      <c r="BZ34" s="93"/>
      <c r="CA34" s="93"/>
      <c r="CB34" s="93"/>
      <c r="CC34" s="93"/>
      <c r="CD34" s="93"/>
      <c r="CE34" s="93"/>
      <c r="CF34" s="93"/>
      <c r="CG34" s="93"/>
      <c r="CH34" s="93"/>
      <c r="CI34" s="93"/>
      <c r="CJ34" s="93"/>
      <c r="CK34" s="93"/>
      <c r="CL34" s="93"/>
      <c r="CN34" s="93"/>
      <c r="CO34" s="93"/>
      <c r="CP34" s="93"/>
      <c r="CQ34" s="93"/>
      <c r="CR34" s="93"/>
      <c r="CS34" s="93"/>
      <c r="CT34" s="93"/>
      <c r="CU34" s="93"/>
      <c r="CV34" s="93"/>
      <c r="CW34" s="93"/>
      <c r="CX34" s="93"/>
      <c r="CY34" s="93"/>
      <c r="CZ34" s="93"/>
      <c r="DA34" s="93"/>
      <c r="DB34" s="93"/>
      <c r="DC34" s="93"/>
      <c r="DD34" s="93"/>
      <c r="DE34" s="93"/>
      <c r="DF34" s="93"/>
      <c r="DG34" s="93"/>
      <c r="DH34" s="93"/>
      <c r="DI34" s="93"/>
      <c r="DJ34" s="93"/>
      <c r="DK34" s="93"/>
      <c r="DL34" s="93"/>
    </row>
    <row r="35" spans="1:116" x14ac:dyDescent="0.4">
      <c r="A35" s="31" t="s">
        <v>218</v>
      </c>
      <c r="B35" s="31" t="s">
        <v>243</v>
      </c>
      <c r="C35" s="31"/>
      <c r="D35" t="s">
        <v>871</v>
      </c>
      <c r="E35" s="8" t="str">
        <f t="shared" si="16"/>
        <v>35 DTERMY-S</v>
      </c>
      <c r="F35" t="s">
        <v>350</v>
      </c>
      <c r="G35" s="376" t="s">
        <v>854</v>
      </c>
      <c r="H35" s="373"/>
      <c r="I35" s="374"/>
      <c r="J35" s="374"/>
      <c r="K35" s="373"/>
      <c r="L35" s="373"/>
      <c r="M35" s="373"/>
      <c r="N35" s="373"/>
      <c r="O35" s="373"/>
      <c r="P35" s="379"/>
      <c r="R35" s="377"/>
      <c r="S35" s="375"/>
      <c r="T35" s="375"/>
      <c r="U35" s="375"/>
      <c r="V35" s="375"/>
      <c r="W35" s="375"/>
      <c r="X35" s="375"/>
      <c r="Y35" s="375"/>
      <c r="Z35" s="375"/>
      <c r="AA35" s="375"/>
      <c r="AB35" s="375"/>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375"/>
      <c r="BA35" s="375"/>
      <c r="BB35" s="375"/>
      <c r="BC35" s="375"/>
      <c r="BD35" s="375"/>
      <c r="BE35" s="375"/>
      <c r="BF35" s="375"/>
      <c r="BG35" s="375"/>
      <c r="BH35" s="375"/>
      <c r="BI35" s="375"/>
      <c r="BJ35" s="375"/>
      <c r="BK35" s="375"/>
      <c r="BL35" s="375"/>
      <c r="BM35" s="375"/>
      <c r="BN35" s="375"/>
      <c r="BO35" s="375"/>
      <c r="BP35" s="375"/>
      <c r="BQ35" s="375"/>
      <c r="BR35" s="375"/>
      <c r="BS35" s="375"/>
      <c r="BT35" s="375"/>
      <c r="BU35" s="375"/>
      <c r="BV35" s="375"/>
      <c r="BW35" s="375"/>
      <c r="BX35" s="375"/>
      <c r="BY35" s="375"/>
      <c r="BZ35" s="375"/>
      <c r="CA35" s="375"/>
      <c r="CB35" s="375"/>
      <c r="CC35" s="375"/>
      <c r="CD35" s="375"/>
      <c r="CE35" s="375"/>
      <c r="CF35" s="375"/>
      <c r="CG35" s="375"/>
      <c r="CH35" s="375"/>
      <c r="CI35" s="375"/>
      <c r="CJ35" s="375"/>
      <c r="CK35" s="375"/>
      <c r="CL35" s="380"/>
      <c r="CN35" s="378"/>
      <c r="CO35" s="375"/>
      <c r="CP35" s="375"/>
      <c r="CQ35" s="375"/>
      <c r="CR35" s="375"/>
      <c r="CS35" s="375"/>
      <c r="CT35" s="375"/>
      <c r="CU35" s="375"/>
      <c r="CV35" s="375"/>
      <c r="CW35" s="375"/>
      <c r="CX35" s="375"/>
      <c r="CY35" s="375"/>
      <c r="CZ35" s="375"/>
      <c r="DA35" s="375"/>
      <c r="DB35" s="375"/>
      <c r="DC35" s="375"/>
      <c r="DD35" s="375"/>
      <c r="DE35" s="375"/>
      <c r="DF35" s="375"/>
      <c r="DG35" s="375"/>
      <c r="DH35" s="375"/>
      <c r="DI35" s="375"/>
      <c r="DJ35" s="375"/>
      <c r="DK35" s="375"/>
      <c r="DL35" s="380"/>
    </row>
    <row r="36" spans="1:116" x14ac:dyDescent="0.4">
      <c r="B36" t="str">
        <f>E36</f>
        <v>36 DTERMY-S</v>
      </c>
      <c r="D36" t="s">
        <v>871</v>
      </c>
      <c r="E36" t="str">
        <f t="shared" si="16"/>
        <v>36 DTERMY-S</v>
      </c>
      <c r="G36" s="129" t="s">
        <v>855</v>
      </c>
      <c r="I36"/>
      <c r="J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N36"/>
    </row>
    <row r="37" spans="1:116" x14ac:dyDescent="0.4">
      <c r="A37" s="31"/>
      <c r="B37" t="str">
        <f>E37</f>
        <v>37 DTERMY-S</v>
      </c>
      <c r="D37" t="s">
        <v>871</v>
      </c>
      <c r="E37" t="str">
        <f t="shared" si="16"/>
        <v>37 DTERMY-S</v>
      </c>
      <c r="F37" s="31"/>
      <c r="G37" s="372" t="s">
        <v>287</v>
      </c>
      <c r="H37" s="57">
        <v>4</v>
      </c>
      <c r="I37" s="31"/>
      <c r="J37" s="31"/>
      <c r="K37" s="31"/>
      <c r="L37" s="31"/>
      <c r="M37" s="31"/>
      <c r="N37" s="31"/>
      <c r="O37" s="31"/>
      <c r="P37" s="31"/>
      <c r="R37" s="31"/>
      <c r="S37" s="73"/>
      <c r="T37" s="73"/>
      <c r="U37" s="73"/>
      <c r="V37" s="73"/>
      <c r="W37" s="73"/>
      <c r="X37" s="73"/>
      <c r="Y37" s="73"/>
      <c r="Z37" s="73"/>
      <c r="AA37" s="73"/>
      <c r="AB37" s="73"/>
      <c r="AC37" s="73"/>
      <c r="AD37" s="73"/>
      <c r="AE37" s="73"/>
      <c r="AF37" s="73"/>
      <c r="AG37" s="73"/>
      <c r="AH37" s="73"/>
      <c r="AI37" s="73"/>
      <c r="AJ37" s="73"/>
      <c r="AK37" s="73"/>
      <c r="AL37" s="73"/>
      <c r="AM37" s="73"/>
      <c r="AN37" s="73"/>
      <c r="AO37" s="73"/>
      <c r="AP37" s="73"/>
      <c r="AQ37" s="73"/>
      <c r="AR37" s="73"/>
      <c r="AS37" s="73"/>
      <c r="AT37" s="73"/>
      <c r="AU37" s="73"/>
      <c r="AV37" s="73"/>
      <c r="AW37" s="73"/>
      <c r="AX37" s="73"/>
      <c r="AY37" s="73"/>
      <c r="AZ37" s="73"/>
      <c r="BA37" s="73"/>
      <c r="BB37" s="73"/>
      <c r="BC37" s="73"/>
      <c r="BD37" s="73"/>
      <c r="BE37" s="73"/>
      <c r="BF37" s="73"/>
      <c r="BG37" s="73"/>
      <c r="BH37" s="73"/>
      <c r="BI37" s="73"/>
      <c r="BJ37" s="73"/>
      <c r="BK37" s="73"/>
      <c r="BL37" s="73"/>
      <c r="BM37" s="73"/>
      <c r="BN37" s="73"/>
      <c r="BO37" s="73"/>
      <c r="BP37" s="73"/>
      <c r="BQ37" s="73"/>
      <c r="BR37" s="73"/>
      <c r="BS37" s="73"/>
      <c r="BT37" s="73"/>
      <c r="BU37" s="73"/>
      <c r="BV37" s="73"/>
      <c r="BW37" s="73"/>
      <c r="BX37" s="73"/>
      <c r="BY37" s="73"/>
      <c r="BZ37" s="73"/>
      <c r="CA37" s="73"/>
      <c r="CB37" s="73"/>
      <c r="CC37" s="73"/>
      <c r="CD37" s="73"/>
      <c r="CE37" s="73"/>
      <c r="CF37" s="73"/>
      <c r="CG37" s="73"/>
      <c r="CH37" s="73"/>
      <c r="CI37" s="73"/>
      <c r="CJ37" s="73"/>
      <c r="CK37" s="73"/>
      <c r="CL37" s="73"/>
      <c r="CN37" s="31"/>
      <c r="CO37" s="73"/>
      <c r="CP37" s="73"/>
      <c r="CQ37" s="73"/>
      <c r="CR37" s="73"/>
      <c r="CS37" s="73"/>
      <c r="CT37" s="73"/>
      <c r="CU37" s="73"/>
      <c r="CV37" s="73"/>
      <c r="CW37" s="73"/>
      <c r="CX37" s="73"/>
      <c r="CY37" s="73"/>
      <c r="CZ37" s="73"/>
      <c r="DA37" s="73"/>
      <c r="DB37" s="73"/>
      <c r="DC37" s="73"/>
      <c r="DD37" s="73"/>
      <c r="DE37" s="73"/>
      <c r="DF37" s="73"/>
      <c r="DG37" s="73"/>
      <c r="DH37" s="73"/>
      <c r="DI37" s="73"/>
      <c r="DJ37" s="73"/>
      <c r="DK37" s="73"/>
      <c r="DL37" s="73"/>
    </row>
    <row r="38" spans="1:116" x14ac:dyDescent="0.4">
      <c r="A38" s="31"/>
      <c r="B38" t="str">
        <f>E38</f>
        <v>38 DTERMY-S</v>
      </c>
      <c r="D38" t="s">
        <v>871</v>
      </c>
      <c r="E38" t="str">
        <f t="shared" si="16"/>
        <v>38 DTERMY-S</v>
      </c>
      <c r="F38" s="31"/>
      <c r="G38" s="372" t="s">
        <v>294</v>
      </c>
      <c r="H38" s="57">
        <v>3</v>
      </c>
      <c r="I38" s="31"/>
      <c r="J38" s="31"/>
      <c r="K38" s="31"/>
      <c r="L38" s="31"/>
      <c r="M38" s="31"/>
      <c r="N38" s="31"/>
      <c r="O38" s="31"/>
      <c r="P38" s="31"/>
      <c r="R38" s="31"/>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3"/>
      <c r="CA38" s="73"/>
      <c r="CB38" s="73"/>
      <c r="CC38" s="73"/>
      <c r="CD38" s="73"/>
      <c r="CE38" s="73"/>
      <c r="CF38" s="73"/>
      <c r="CG38" s="73"/>
      <c r="CH38" s="73"/>
      <c r="CI38" s="73"/>
      <c r="CJ38" s="73"/>
      <c r="CK38" s="73"/>
      <c r="CL38" s="73"/>
      <c r="CN38" s="31"/>
      <c r="CO38" s="73"/>
      <c r="CP38" s="73"/>
      <c r="CQ38" s="73"/>
      <c r="CR38" s="73"/>
      <c r="CS38" s="73"/>
      <c r="CT38" s="73"/>
      <c r="CU38" s="73"/>
      <c r="CV38" s="73"/>
      <c r="CW38" s="73"/>
      <c r="CX38" s="73"/>
      <c r="CY38" s="73"/>
      <c r="CZ38" s="73"/>
      <c r="DA38" s="73"/>
      <c r="DB38" s="73"/>
      <c r="DC38" s="73"/>
      <c r="DD38" s="73"/>
      <c r="DE38" s="73"/>
      <c r="DF38" s="73"/>
      <c r="DG38" s="73"/>
      <c r="DH38" s="73"/>
      <c r="DI38" s="73"/>
      <c r="DJ38" s="73"/>
      <c r="DK38" s="73"/>
      <c r="DL38" s="73"/>
    </row>
    <row r="39" spans="1:116" x14ac:dyDescent="0.4">
      <c r="A39" s="31"/>
      <c r="B39" t="str">
        <f>E39</f>
        <v>39 DTERMY-S</v>
      </c>
      <c r="D39" t="s">
        <v>871</v>
      </c>
      <c r="E39" t="str">
        <f t="shared" si="16"/>
        <v>39 DTERMY-S</v>
      </c>
      <c r="F39" s="31"/>
      <c r="G39" s="372" t="s">
        <v>288</v>
      </c>
      <c r="H39" s="59">
        <v>0.1</v>
      </c>
      <c r="I39" s="31"/>
      <c r="J39" s="31"/>
      <c r="K39" s="31"/>
      <c r="L39" s="31"/>
      <c r="M39" s="31"/>
      <c r="N39" s="31"/>
      <c r="O39" s="31"/>
      <c r="P39" s="31"/>
      <c r="R39" s="31"/>
      <c r="S39" s="73"/>
      <c r="T39" s="73"/>
      <c r="U39" s="73"/>
      <c r="V39" s="73"/>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c r="BH39" s="73"/>
      <c r="BI39" s="73"/>
      <c r="BJ39" s="73"/>
      <c r="BK39" s="73"/>
      <c r="BL39" s="73"/>
      <c r="BM39" s="73"/>
      <c r="BN39" s="73"/>
      <c r="BO39" s="73"/>
      <c r="BP39" s="73"/>
      <c r="BQ39" s="73"/>
      <c r="BR39" s="73"/>
      <c r="BS39" s="73"/>
      <c r="BT39" s="73"/>
      <c r="BU39" s="73"/>
      <c r="BV39" s="73"/>
      <c r="BW39" s="73"/>
      <c r="BX39" s="73"/>
      <c r="BY39" s="73"/>
      <c r="BZ39" s="73"/>
      <c r="CA39" s="73"/>
      <c r="CB39" s="73"/>
      <c r="CC39" s="73"/>
      <c r="CD39" s="73"/>
      <c r="CE39" s="73"/>
      <c r="CF39" s="73"/>
      <c r="CG39" s="73"/>
      <c r="CH39" s="73"/>
      <c r="CI39" s="73"/>
      <c r="CJ39" s="73"/>
      <c r="CK39" s="73"/>
      <c r="CL39" s="73"/>
      <c r="CN39" s="31"/>
      <c r="CO39" s="73"/>
      <c r="CP39" s="73"/>
      <c r="CQ39" s="73"/>
      <c r="CR39" s="73"/>
      <c r="CS39" s="73"/>
      <c r="CT39" s="73"/>
      <c r="CU39" s="73"/>
      <c r="CV39" s="73"/>
      <c r="CW39" s="73"/>
      <c r="CX39" s="73"/>
      <c r="CY39" s="73"/>
      <c r="CZ39" s="73"/>
      <c r="DA39" s="73"/>
      <c r="DB39" s="73"/>
      <c r="DC39" s="73"/>
      <c r="DD39" s="73"/>
      <c r="DE39" s="73"/>
      <c r="DF39" s="73"/>
      <c r="DG39" s="73"/>
      <c r="DH39" s="73"/>
      <c r="DI39" s="73"/>
      <c r="DJ39" s="73"/>
      <c r="DK39" s="73"/>
      <c r="DL39" s="73"/>
    </row>
    <row r="40" spans="1:116" x14ac:dyDescent="0.4">
      <c r="A40" s="31"/>
      <c r="B40" t="str">
        <f>E40</f>
        <v>40 DTERMY-S</v>
      </c>
      <c r="D40" t="s">
        <v>871</v>
      </c>
      <c r="E40" t="str">
        <f t="shared" si="16"/>
        <v>40 DTERMY-S</v>
      </c>
      <c r="F40" s="31"/>
      <c r="G40" s="337" t="s">
        <v>295</v>
      </c>
      <c r="H40" s="23">
        <v>1000</v>
      </c>
      <c r="I40" s="31"/>
      <c r="J40" s="31"/>
      <c r="K40" s="31"/>
      <c r="L40" s="31"/>
      <c r="M40" s="31"/>
      <c r="N40" s="31"/>
      <c r="O40" s="31"/>
      <c r="P40" s="31"/>
      <c r="R40" s="31"/>
      <c r="S40" s="73"/>
      <c r="T40" s="73"/>
      <c r="U40" s="73"/>
      <c r="V40" s="73"/>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c r="BH40" s="73"/>
      <c r="BI40" s="73"/>
      <c r="BJ40" s="73"/>
      <c r="BK40" s="73"/>
      <c r="BL40" s="73"/>
      <c r="BM40" s="73"/>
      <c r="BN40" s="73"/>
      <c r="BO40" s="73"/>
      <c r="BP40" s="73"/>
      <c r="BQ40" s="73"/>
      <c r="BR40" s="73"/>
      <c r="BS40" s="73"/>
      <c r="BT40" s="73"/>
      <c r="BU40" s="73"/>
      <c r="BV40" s="73"/>
      <c r="BW40" s="73"/>
      <c r="BX40" s="73"/>
      <c r="BY40" s="73"/>
      <c r="BZ40" s="73"/>
      <c r="CA40" s="73"/>
      <c r="CB40" s="73"/>
      <c r="CC40" s="73"/>
      <c r="CD40" s="73"/>
      <c r="CE40" s="73"/>
      <c r="CF40" s="73"/>
      <c r="CG40" s="73"/>
      <c r="CH40" s="73"/>
      <c r="CI40" s="73"/>
      <c r="CJ40" s="73"/>
      <c r="CK40" s="73"/>
      <c r="CL40" s="73"/>
      <c r="CN40" s="31"/>
      <c r="CO40" s="73"/>
      <c r="CP40" s="73"/>
      <c r="CQ40" s="73"/>
      <c r="CR40" s="73"/>
      <c r="CS40" s="73"/>
      <c r="CT40" s="73"/>
      <c r="CU40" s="73"/>
      <c r="CV40" s="73"/>
      <c r="CW40" s="73"/>
      <c r="CX40" s="73"/>
      <c r="CY40" s="73"/>
      <c r="CZ40" s="73"/>
      <c r="DA40" s="73"/>
      <c r="DB40" s="73"/>
      <c r="DC40" s="73"/>
      <c r="DD40" s="73"/>
      <c r="DE40" s="73"/>
      <c r="DF40" s="73"/>
      <c r="DG40" s="73"/>
      <c r="DH40" s="73"/>
      <c r="DI40" s="73"/>
      <c r="DJ40" s="73"/>
      <c r="DK40" s="73"/>
      <c r="DL40" s="73"/>
    </row>
    <row r="41" spans="1:116" x14ac:dyDescent="0.4">
      <c r="A41" s="31"/>
      <c r="B41" s="31"/>
      <c r="C41" s="31"/>
      <c r="D41" t="s">
        <v>871</v>
      </c>
      <c r="E41" t="str">
        <f t="shared" si="16"/>
        <v>41 DTERMY-S</v>
      </c>
      <c r="F41" s="31"/>
      <c r="G41" s="363"/>
      <c r="H41" s="31"/>
      <c r="I41" s="31"/>
      <c r="J41" s="31"/>
      <c r="K41" s="31"/>
      <c r="L41" s="31"/>
      <c r="M41" s="31"/>
      <c r="N41" s="31"/>
      <c r="O41" s="31"/>
      <c r="P41" s="31"/>
      <c r="R41" s="31"/>
      <c r="S41" s="73"/>
      <c r="T41" s="73"/>
      <c r="U41" s="73"/>
      <c r="V41" s="73"/>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c r="BH41" s="73"/>
      <c r="BI41" s="73"/>
      <c r="BJ41" s="73"/>
      <c r="BK41" s="73"/>
      <c r="BL41" s="73"/>
      <c r="BM41" s="73"/>
      <c r="BN41" s="73"/>
      <c r="BO41" s="73"/>
      <c r="BP41" s="73"/>
      <c r="BQ41" s="73"/>
      <c r="BR41" s="73"/>
      <c r="BS41" s="73"/>
      <c r="BT41" s="73"/>
      <c r="BU41" s="73"/>
      <c r="BV41" s="73"/>
      <c r="BW41" s="73"/>
      <c r="BX41" s="73"/>
      <c r="BY41" s="73"/>
      <c r="BZ41" s="73"/>
      <c r="CA41" s="73"/>
      <c r="CB41" s="73"/>
      <c r="CC41" s="73"/>
      <c r="CD41" s="73"/>
      <c r="CE41" s="73"/>
      <c r="CF41" s="73"/>
      <c r="CG41" s="73"/>
      <c r="CH41" s="73"/>
      <c r="CI41" s="73"/>
      <c r="CJ41" s="73"/>
      <c r="CK41" s="73"/>
      <c r="CL41" s="73"/>
      <c r="CN41" s="31"/>
      <c r="CO41" s="73"/>
      <c r="CP41" s="73"/>
      <c r="CQ41" s="73"/>
      <c r="CR41" s="73"/>
      <c r="CS41" s="73"/>
      <c r="CT41" s="73"/>
      <c r="CU41" s="73"/>
      <c r="CV41" s="73"/>
      <c r="CW41" s="73"/>
      <c r="CX41" s="73"/>
      <c r="CY41" s="73"/>
      <c r="CZ41" s="73"/>
      <c r="DA41" s="73"/>
      <c r="DB41" s="73"/>
      <c r="DC41" s="73"/>
      <c r="DD41" s="73"/>
      <c r="DE41" s="73"/>
      <c r="DF41" s="73"/>
      <c r="DG41" s="73"/>
      <c r="DH41" s="73"/>
      <c r="DI41" s="73"/>
      <c r="DJ41" s="73"/>
      <c r="DK41" s="73"/>
      <c r="DL41" s="73"/>
    </row>
    <row r="42" spans="1:116" x14ac:dyDescent="0.4">
      <c r="D42" t="s">
        <v>871</v>
      </c>
      <c r="E42" t="str">
        <f t="shared" si="16"/>
        <v>42 DTERMY-S</v>
      </c>
      <c r="F42" s="292"/>
      <c r="G42" s="129" t="s">
        <v>290</v>
      </c>
      <c r="R42" s="92"/>
      <c r="S42" s="154"/>
      <c r="T42" s="154"/>
      <c r="U42" s="154"/>
      <c r="V42" s="154"/>
      <c r="W42" s="154"/>
      <c r="X42" s="154"/>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row>
    <row r="43" spans="1:116" x14ac:dyDescent="0.4">
      <c r="D43" t="s">
        <v>871</v>
      </c>
      <c r="E43" t="str">
        <f t="shared" si="16"/>
        <v>43 DTERMY-S</v>
      </c>
      <c r="F43" s="292"/>
      <c r="G43" s="337" t="s">
        <v>289</v>
      </c>
      <c r="K43" s="24">
        <f>H40</f>
        <v>1000</v>
      </c>
      <c r="L43" s="24">
        <f ca="1">K47</f>
        <v>250000.00000000003</v>
      </c>
      <c r="M43" s="24">
        <f ca="1">L47</f>
        <v>500000.00000000006</v>
      </c>
      <c r="N43" s="24">
        <f ca="1">M47</f>
        <v>500000.00000000006</v>
      </c>
      <c r="O43" s="24">
        <f ca="1">N47</f>
        <v>500000.00000000006</v>
      </c>
      <c r="P43" s="24">
        <f ca="1">O47</f>
        <v>500000.00000000006</v>
      </c>
      <c r="R43"/>
      <c r="S43" s="80">
        <f>H40</f>
        <v>1000</v>
      </c>
      <c r="T43" s="62">
        <f t="shared" ref="T43:AY43" ca="1" si="55">S47</f>
        <v>-69361.111111111124</v>
      </c>
      <c r="U43" s="62">
        <f t="shared" ca="1" si="55"/>
        <v>13972.222222222219</v>
      </c>
      <c r="V43" s="62">
        <f t="shared" ca="1" si="55"/>
        <v>96305.555555555562</v>
      </c>
      <c r="W43" s="62">
        <f t="shared" ca="1" si="55"/>
        <v>250000.00000000003</v>
      </c>
      <c r="X43" s="62">
        <f t="shared" ca="1" si="55"/>
        <v>250000.00000000003</v>
      </c>
      <c r="Y43" s="62">
        <f t="shared" ca="1" si="55"/>
        <v>250000.00000000003</v>
      </c>
      <c r="Z43" s="62">
        <f t="shared" ca="1" si="55"/>
        <v>250000.00000000003</v>
      </c>
      <c r="AA43" s="62">
        <f t="shared" ca="1" si="55"/>
        <v>250000.00000000003</v>
      </c>
      <c r="AB43" s="62">
        <f t="shared" ca="1" si="55"/>
        <v>250000.00000000003</v>
      </c>
      <c r="AC43" s="62">
        <f t="shared" ca="1" si="55"/>
        <v>250000.00000000003</v>
      </c>
      <c r="AD43" s="62">
        <f t="shared" ca="1" si="55"/>
        <v>250000.00000000003</v>
      </c>
      <c r="AE43" s="62">
        <f t="shared" ca="1" si="55"/>
        <v>250000.00000000003</v>
      </c>
      <c r="AF43" s="62">
        <f t="shared" ca="1" si="55"/>
        <v>333333.33333333337</v>
      </c>
      <c r="AG43" s="62">
        <f t="shared" ca="1" si="55"/>
        <v>416666.66666666674</v>
      </c>
      <c r="AH43" s="62">
        <f t="shared" ca="1" si="55"/>
        <v>500000.00000000012</v>
      </c>
      <c r="AI43" s="62">
        <f t="shared" ca="1" si="55"/>
        <v>500000.00000000006</v>
      </c>
      <c r="AJ43" s="62">
        <f t="shared" ca="1" si="55"/>
        <v>500000.00000000006</v>
      </c>
      <c r="AK43" s="62">
        <f t="shared" ca="1" si="55"/>
        <v>500000.00000000006</v>
      </c>
      <c r="AL43" s="62">
        <f t="shared" ca="1" si="55"/>
        <v>500000.00000000006</v>
      </c>
      <c r="AM43" s="62">
        <f t="shared" ca="1" si="55"/>
        <v>500000.00000000006</v>
      </c>
      <c r="AN43" s="62">
        <f t="shared" ca="1" si="55"/>
        <v>500000.00000000006</v>
      </c>
      <c r="AO43" s="62">
        <f t="shared" ca="1" si="55"/>
        <v>500000.00000000006</v>
      </c>
      <c r="AP43" s="62">
        <f t="shared" ca="1" si="55"/>
        <v>500000.00000000006</v>
      </c>
      <c r="AQ43" s="62">
        <f t="shared" ca="1" si="55"/>
        <v>500000.00000000006</v>
      </c>
      <c r="AR43" s="62">
        <f t="shared" ca="1" si="55"/>
        <v>500000.00000000006</v>
      </c>
      <c r="AS43" s="62">
        <f t="shared" ca="1" si="55"/>
        <v>500000.00000000006</v>
      </c>
      <c r="AT43" s="62">
        <f t="shared" ca="1" si="55"/>
        <v>500000.00000000006</v>
      </c>
      <c r="AU43" s="62">
        <f t="shared" ca="1" si="55"/>
        <v>500000.00000000006</v>
      </c>
      <c r="AV43" s="62">
        <f t="shared" ca="1" si="55"/>
        <v>500000.00000000006</v>
      </c>
      <c r="AW43" s="62">
        <f t="shared" ca="1" si="55"/>
        <v>500000.00000000006</v>
      </c>
      <c r="AX43" s="62">
        <f t="shared" ca="1" si="55"/>
        <v>500000.00000000006</v>
      </c>
      <c r="AY43" s="62">
        <f t="shared" ca="1" si="55"/>
        <v>500000.00000000006</v>
      </c>
      <c r="AZ43" s="62">
        <f t="shared" ref="AZ43:CE43" ca="1" si="56">AY47</f>
        <v>500000.00000000006</v>
      </c>
      <c r="BA43" s="62">
        <f t="shared" ca="1" si="56"/>
        <v>500000.00000000006</v>
      </c>
      <c r="BB43" s="62">
        <f t="shared" ca="1" si="56"/>
        <v>500000.00000000006</v>
      </c>
      <c r="BC43" s="62">
        <f t="shared" ca="1" si="56"/>
        <v>500000.00000000006</v>
      </c>
      <c r="BD43" s="62">
        <f t="shared" ca="1" si="56"/>
        <v>500000.00000000006</v>
      </c>
      <c r="BE43" s="62">
        <f t="shared" ca="1" si="56"/>
        <v>500000.00000000006</v>
      </c>
      <c r="BF43" s="62">
        <f t="shared" ca="1" si="56"/>
        <v>500000.00000000006</v>
      </c>
      <c r="BG43" s="62">
        <f t="shared" ca="1" si="56"/>
        <v>500000.00000000006</v>
      </c>
      <c r="BH43" s="62">
        <f t="shared" ca="1" si="56"/>
        <v>500000.00000000006</v>
      </c>
      <c r="BI43" s="62">
        <f t="shared" ca="1" si="56"/>
        <v>500000.00000000006</v>
      </c>
      <c r="BJ43" s="62">
        <f t="shared" ca="1" si="56"/>
        <v>500000.00000000006</v>
      </c>
      <c r="BK43" s="62">
        <f t="shared" ca="1" si="56"/>
        <v>500000.00000000006</v>
      </c>
      <c r="BL43" s="62">
        <f t="shared" ca="1" si="56"/>
        <v>500000.00000000006</v>
      </c>
      <c r="BM43" s="62">
        <f t="shared" ca="1" si="56"/>
        <v>500000.00000000006</v>
      </c>
      <c r="BN43" s="62">
        <f t="shared" ca="1" si="56"/>
        <v>500000.00000000006</v>
      </c>
      <c r="BO43" s="62">
        <f t="shared" ca="1" si="56"/>
        <v>500000.00000000006</v>
      </c>
      <c r="BP43" s="62">
        <f t="shared" ca="1" si="56"/>
        <v>500000.00000000006</v>
      </c>
      <c r="BQ43" s="62">
        <f t="shared" ca="1" si="56"/>
        <v>500000.00000000006</v>
      </c>
      <c r="BR43" s="62">
        <f t="shared" ca="1" si="56"/>
        <v>500000.00000000006</v>
      </c>
      <c r="BS43" s="62">
        <f t="shared" ca="1" si="56"/>
        <v>500000.00000000006</v>
      </c>
      <c r="BT43" s="62">
        <f t="shared" ca="1" si="56"/>
        <v>500000.00000000006</v>
      </c>
      <c r="BU43" s="62">
        <f t="shared" ca="1" si="56"/>
        <v>500000.00000000006</v>
      </c>
      <c r="BV43" s="62">
        <f t="shared" ca="1" si="56"/>
        <v>500000.00000000006</v>
      </c>
      <c r="BW43" s="62">
        <f t="shared" ca="1" si="56"/>
        <v>500000.00000000006</v>
      </c>
      <c r="BX43" s="62">
        <f t="shared" ca="1" si="56"/>
        <v>500000.00000000006</v>
      </c>
      <c r="BY43" s="62">
        <f t="shared" ca="1" si="56"/>
        <v>500000.00000000006</v>
      </c>
      <c r="BZ43" s="62">
        <f t="shared" ca="1" si="56"/>
        <v>500000.00000000006</v>
      </c>
      <c r="CA43" s="62">
        <f t="shared" ca="1" si="56"/>
        <v>500000.00000000006</v>
      </c>
      <c r="CB43" s="62">
        <f t="shared" ca="1" si="56"/>
        <v>500000.00000000006</v>
      </c>
      <c r="CC43" s="62">
        <f t="shared" ca="1" si="56"/>
        <v>500000.00000000006</v>
      </c>
      <c r="CD43" s="62">
        <f t="shared" ca="1" si="56"/>
        <v>500000.00000000006</v>
      </c>
      <c r="CE43" s="62">
        <f t="shared" ca="1" si="56"/>
        <v>500000.00000000006</v>
      </c>
      <c r="CF43" s="62">
        <f t="shared" ref="CF43:CL43" ca="1" si="57">CE47</f>
        <v>500000.00000000006</v>
      </c>
      <c r="CG43" s="62">
        <f t="shared" ca="1" si="57"/>
        <v>500000.00000000006</v>
      </c>
      <c r="CH43" s="62">
        <f t="shared" ca="1" si="57"/>
        <v>500000.00000000006</v>
      </c>
      <c r="CI43" s="62">
        <f t="shared" ca="1" si="57"/>
        <v>500000.00000000006</v>
      </c>
      <c r="CJ43" s="62">
        <f t="shared" ca="1" si="57"/>
        <v>500000.00000000006</v>
      </c>
      <c r="CK43" s="62">
        <f t="shared" ca="1" si="57"/>
        <v>500000.00000000006</v>
      </c>
      <c r="CL43" s="62">
        <f t="shared" ca="1" si="57"/>
        <v>500000.00000000006</v>
      </c>
      <c r="CO43" s="62" t="e">
        <f t="shared" ref="CO43:DL43" ca="1" si="58">CN47</f>
        <v>#REF!</v>
      </c>
      <c r="CP43" s="62" t="e">
        <f t="shared" ca="1" si="58"/>
        <v>#REF!</v>
      </c>
      <c r="CQ43" s="62" t="e">
        <f t="shared" ca="1" si="58"/>
        <v>#REF!</v>
      </c>
      <c r="CR43" s="62" t="e">
        <f t="shared" ca="1" si="58"/>
        <v>#REF!</v>
      </c>
      <c r="CS43" s="62" t="e">
        <f t="shared" ca="1" si="58"/>
        <v>#REF!</v>
      </c>
      <c r="CT43" s="62" t="e">
        <f t="shared" ca="1" si="58"/>
        <v>#REF!</v>
      </c>
      <c r="CU43" s="62" t="e">
        <f t="shared" ca="1" si="58"/>
        <v>#REF!</v>
      </c>
      <c r="CV43" s="62" t="e">
        <f t="shared" ca="1" si="58"/>
        <v>#REF!</v>
      </c>
      <c r="CW43" s="62" t="e">
        <f t="shared" ca="1" si="58"/>
        <v>#REF!</v>
      </c>
      <c r="CX43" s="62" t="e">
        <f t="shared" ca="1" si="58"/>
        <v>#REF!</v>
      </c>
      <c r="CY43" s="62" t="e">
        <f t="shared" ca="1" si="58"/>
        <v>#REF!</v>
      </c>
      <c r="CZ43" s="62" t="e">
        <f t="shared" ca="1" si="58"/>
        <v>#REF!</v>
      </c>
      <c r="DA43" s="62" t="e">
        <f t="shared" ca="1" si="58"/>
        <v>#REF!</v>
      </c>
      <c r="DB43" s="62" t="e">
        <f t="shared" ca="1" si="58"/>
        <v>#REF!</v>
      </c>
      <c r="DC43" s="62" t="e">
        <f t="shared" ca="1" si="58"/>
        <v>#REF!</v>
      </c>
      <c r="DD43" s="62" t="e">
        <f t="shared" ca="1" si="58"/>
        <v>#REF!</v>
      </c>
      <c r="DE43" s="62" t="e">
        <f t="shared" ca="1" si="58"/>
        <v>#REF!</v>
      </c>
      <c r="DF43" s="62" t="e">
        <f t="shared" ca="1" si="58"/>
        <v>#REF!</v>
      </c>
      <c r="DG43" s="62" t="e">
        <f t="shared" ca="1" si="58"/>
        <v>#REF!</v>
      </c>
      <c r="DH43" s="62" t="e">
        <f t="shared" ca="1" si="58"/>
        <v>#REF!</v>
      </c>
      <c r="DI43" s="62" t="e">
        <f t="shared" ca="1" si="58"/>
        <v>#REF!</v>
      </c>
      <c r="DJ43" s="62" t="e">
        <f t="shared" ca="1" si="58"/>
        <v>#REF!</v>
      </c>
      <c r="DK43" s="62" t="e">
        <f t="shared" ca="1" si="58"/>
        <v>#REF!</v>
      </c>
      <c r="DL43" s="62" t="e">
        <f t="shared" ca="1" si="58"/>
        <v>#REF!</v>
      </c>
    </row>
    <row r="44" spans="1:116" x14ac:dyDescent="0.4">
      <c r="D44" t="s">
        <v>871</v>
      </c>
      <c r="E44" t="str">
        <f t="shared" si="16"/>
        <v>44 DTERMY-S</v>
      </c>
      <c r="F44" s="292"/>
      <c r="G44" s="362" t="s">
        <v>873</v>
      </c>
      <c r="K44" s="18">
        <v>100</v>
      </c>
      <c r="L44" s="18">
        <v>100</v>
      </c>
      <c r="M44" s="18">
        <v>100</v>
      </c>
      <c r="N44" s="18">
        <v>100</v>
      </c>
      <c r="O44" s="18">
        <v>100</v>
      </c>
      <c r="P44" s="18">
        <v>100</v>
      </c>
      <c r="R44"/>
      <c r="S44" s="152">
        <f t="shared" ref="S44:AX44" si="59">INDEX($K:$P,ROW(),MATCH(S$3,$K$2:$P$2,0))</f>
        <v>100</v>
      </c>
      <c r="T44" s="152">
        <f t="shared" si="59"/>
        <v>100</v>
      </c>
      <c r="U44" s="152">
        <f t="shared" si="59"/>
        <v>100</v>
      </c>
      <c r="V44" s="152">
        <f t="shared" si="59"/>
        <v>100</v>
      </c>
      <c r="W44" s="152">
        <f t="shared" si="59"/>
        <v>100</v>
      </c>
      <c r="X44" s="152">
        <f t="shared" si="59"/>
        <v>100</v>
      </c>
      <c r="Y44" s="152">
        <f t="shared" si="59"/>
        <v>100</v>
      </c>
      <c r="Z44" s="152">
        <f t="shared" si="59"/>
        <v>100</v>
      </c>
      <c r="AA44" s="152">
        <f t="shared" si="59"/>
        <v>100</v>
      </c>
      <c r="AB44" s="152">
        <f t="shared" si="59"/>
        <v>100</v>
      </c>
      <c r="AC44" s="152">
        <f t="shared" si="59"/>
        <v>100</v>
      </c>
      <c r="AD44" s="152">
        <f t="shared" si="59"/>
        <v>100</v>
      </c>
      <c r="AE44" s="152">
        <f t="shared" si="59"/>
        <v>100</v>
      </c>
      <c r="AF44" s="152">
        <f t="shared" si="59"/>
        <v>100</v>
      </c>
      <c r="AG44" s="152">
        <f t="shared" si="59"/>
        <v>100</v>
      </c>
      <c r="AH44" s="152">
        <f t="shared" si="59"/>
        <v>100</v>
      </c>
      <c r="AI44" s="152">
        <f t="shared" si="59"/>
        <v>100</v>
      </c>
      <c r="AJ44" s="152">
        <f t="shared" si="59"/>
        <v>100</v>
      </c>
      <c r="AK44" s="152">
        <f t="shared" si="59"/>
        <v>100</v>
      </c>
      <c r="AL44" s="152">
        <f t="shared" si="59"/>
        <v>100</v>
      </c>
      <c r="AM44" s="152">
        <f t="shared" si="59"/>
        <v>100</v>
      </c>
      <c r="AN44" s="152">
        <f t="shared" si="59"/>
        <v>100</v>
      </c>
      <c r="AO44" s="152">
        <f t="shared" si="59"/>
        <v>100</v>
      </c>
      <c r="AP44" s="152">
        <f t="shared" si="59"/>
        <v>100</v>
      </c>
      <c r="AQ44" s="152">
        <f t="shared" si="59"/>
        <v>100</v>
      </c>
      <c r="AR44" s="152">
        <f t="shared" si="59"/>
        <v>100</v>
      </c>
      <c r="AS44" s="152">
        <f t="shared" si="59"/>
        <v>100</v>
      </c>
      <c r="AT44" s="152">
        <f t="shared" si="59"/>
        <v>100</v>
      </c>
      <c r="AU44" s="152">
        <f t="shared" si="59"/>
        <v>100</v>
      </c>
      <c r="AV44" s="152">
        <f t="shared" si="59"/>
        <v>100</v>
      </c>
      <c r="AW44" s="152">
        <f t="shared" si="59"/>
        <v>100</v>
      </c>
      <c r="AX44" s="152">
        <f t="shared" si="59"/>
        <v>100</v>
      </c>
      <c r="AY44" s="152">
        <f t="shared" ref="AY44:CD44" si="60">INDEX($K:$P,ROW(),MATCH(AY$3,$K$2:$P$2,0))</f>
        <v>100</v>
      </c>
      <c r="AZ44" s="152">
        <f t="shared" si="60"/>
        <v>100</v>
      </c>
      <c r="BA44" s="152">
        <f t="shared" si="60"/>
        <v>100</v>
      </c>
      <c r="BB44" s="152">
        <f t="shared" si="60"/>
        <v>100</v>
      </c>
      <c r="BC44" s="152">
        <f t="shared" si="60"/>
        <v>100</v>
      </c>
      <c r="BD44" s="152">
        <f t="shared" si="60"/>
        <v>100</v>
      </c>
      <c r="BE44" s="152">
        <f t="shared" si="60"/>
        <v>100</v>
      </c>
      <c r="BF44" s="152">
        <f t="shared" si="60"/>
        <v>100</v>
      </c>
      <c r="BG44" s="152">
        <f t="shared" si="60"/>
        <v>100</v>
      </c>
      <c r="BH44" s="152">
        <f t="shared" si="60"/>
        <v>100</v>
      </c>
      <c r="BI44" s="152">
        <f t="shared" si="60"/>
        <v>100</v>
      </c>
      <c r="BJ44" s="152">
        <f t="shared" si="60"/>
        <v>100</v>
      </c>
      <c r="BK44" s="152">
        <f t="shared" si="60"/>
        <v>100</v>
      </c>
      <c r="BL44" s="152">
        <f t="shared" si="60"/>
        <v>100</v>
      </c>
      <c r="BM44" s="152">
        <f t="shared" si="60"/>
        <v>100</v>
      </c>
      <c r="BN44" s="152">
        <f t="shared" si="60"/>
        <v>100</v>
      </c>
      <c r="BO44" s="152">
        <f t="shared" si="60"/>
        <v>100</v>
      </c>
      <c r="BP44" s="152">
        <f t="shared" si="60"/>
        <v>100</v>
      </c>
      <c r="BQ44" s="152">
        <f t="shared" si="60"/>
        <v>100</v>
      </c>
      <c r="BR44" s="152">
        <f t="shared" si="60"/>
        <v>100</v>
      </c>
      <c r="BS44" s="152">
        <f t="shared" si="60"/>
        <v>100</v>
      </c>
      <c r="BT44" s="152">
        <f t="shared" si="60"/>
        <v>100</v>
      </c>
      <c r="BU44" s="152">
        <f t="shared" si="60"/>
        <v>100</v>
      </c>
      <c r="BV44" s="152">
        <f t="shared" si="60"/>
        <v>100</v>
      </c>
      <c r="BW44" s="152">
        <f t="shared" si="60"/>
        <v>100</v>
      </c>
      <c r="BX44" s="152">
        <f t="shared" si="60"/>
        <v>100</v>
      </c>
      <c r="BY44" s="152">
        <f t="shared" si="60"/>
        <v>100</v>
      </c>
      <c r="BZ44" s="152">
        <f t="shared" si="60"/>
        <v>100</v>
      </c>
      <c r="CA44" s="152">
        <f t="shared" si="60"/>
        <v>100</v>
      </c>
      <c r="CB44" s="152">
        <f t="shared" si="60"/>
        <v>100</v>
      </c>
      <c r="CC44" s="152">
        <f t="shared" si="60"/>
        <v>100</v>
      </c>
      <c r="CD44" s="152">
        <f t="shared" si="60"/>
        <v>100</v>
      </c>
      <c r="CE44" s="152">
        <f t="shared" ref="CE44:CL44" si="61">INDEX($K:$P,ROW(),MATCH(CE$3,$K$2:$P$2,0))</f>
        <v>100</v>
      </c>
      <c r="CF44" s="152">
        <f t="shared" si="61"/>
        <v>100</v>
      </c>
      <c r="CG44" s="152">
        <f t="shared" si="61"/>
        <v>100</v>
      </c>
      <c r="CH44" s="152">
        <f t="shared" si="61"/>
        <v>100</v>
      </c>
      <c r="CI44" s="152">
        <f t="shared" si="61"/>
        <v>100</v>
      </c>
      <c r="CJ44" s="152">
        <f t="shared" si="61"/>
        <v>100</v>
      </c>
      <c r="CK44" s="152">
        <f t="shared" si="61"/>
        <v>100</v>
      </c>
      <c r="CL44" s="152">
        <f t="shared" si="61"/>
        <v>100</v>
      </c>
      <c r="CN44" s="60"/>
      <c r="CO44" s="152" t="e">
        <f t="shared" ref="CO44:DL44" si="62">INDEX($K:$P,ROW(),MATCH(CO$3,$K$2:$P$2,0))</f>
        <v>#N/A</v>
      </c>
      <c r="CP44" s="152" t="e">
        <f t="shared" si="62"/>
        <v>#N/A</v>
      </c>
      <c r="CQ44" s="152" t="e">
        <f t="shared" si="62"/>
        <v>#N/A</v>
      </c>
      <c r="CR44" s="152" t="e">
        <f t="shared" si="62"/>
        <v>#N/A</v>
      </c>
      <c r="CS44" s="152" t="e">
        <f t="shared" si="62"/>
        <v>#N/A</v>
      </c>
      <c r="CT44" s="152" t="e">
        <f t="shared" si="62"/>
        <v>#N/A</v>
      </c>
      <c r="CU44" s="152" t="e">
        <f t="shared" si="62"/>
        <v>#N/A</v>
      </c>
      <c r="CV44" s="152" t="e">
        <f t="shared" si="62"/>
        <v>#N/A</v>
      </c>
      <c r="CW44" s="152" t="e">
        <f t="shared" si="62"/>
        <v>#N/A</v>
      </c>
      <c r="CX44" s="152" t="e">
        <f t="shared" si="62"/>
        <v>#N/A</v>
      </c>
      <c r="CY44" s="152" t="e">
        <f t="shared" si="62"/>
        <v>#N/A</v>
      </c>
      <c r="CZ44" s="152" t="e">
        <f t="shared" si="62"/>
        <v>#N/A</v>
      </c>
      <c r="DA44" s="152" t="e">
        <f t="shared" si="62"/>
        <v>#N/A</v>
      </c>
      <c r="DB44" s="152" t="e">
        <f t="shared" si="62"/>
        <v>#N/A</v>
      </c>
      <c r="DC44" s="152" t="e">
        <f t="shared" si="62"/>
        <v>#N/A</v>
      </c>
      <c r="DD44" s="152" t="e">
        <f t="shared" si="62"/>
        <v>#N/A</v>
      </c>
      <c r="DE44" s="152" t="e">
        <f t="shared" si="62"/>
        <v>#N/A</v>
      </c>
      <c r="DF44" s="152" t="e">
        <f t="shared" si="62"/>
        <v>#N/A</v>
      </c>
      <c r="DG44" s="152" t="e">
        <f t="shared" si="62"/>
        <v>#N/A</v>
      </c>
      <c r="DH44" s="152" t="e">
        <f t="shared" si="62"/>
        <v>#N/A</v>
      </c>
      <c r="DI44" s="152" t="e">
        <f t="shared" si="62"/>
        <v>#N/A</v>
      </c>
      <c r="DJ44" s="152" t="e">
        <f t="shared" si="62"/>
        <v>#N/A</v>
      </c>
      <c r="DK44" s="152" t="e">
        <f t="shared" si="62"/>
        <v>#N/A</v>
      </c>
      <c r="DL44" s="152" t="e">
        <f t="shared" si="62"/>
        <v>#N/A</v>
      </c>
    </row>
    <row r="45" spans="1:116" x14ac:dyDescent="0.4">
      <c r="B45" t="str">
        <f>E45</f>
        <v>45 DTERMY-S</v>
      </c>
      <c r="C45" t="s">
        <v>236</v>
      </c>
      <c r="D45" t="s">
        <v>871</v>
      </c>
      <c r="E45" t="str">
        <f t="shared" si="16"/>
        <v>45 DTERMY-S</v>
      </c>
      <c r="G45" s="337" t="s">
        <v>856</v>
      </c>
      <c r="K45" s="23">
        <v>10000</v>
      </c>
      <c r="L45" s="23">
        <f>SUMIF($4:$4,L$2,42:42)</f>
        <v>0</v>
      </c>
      <c r="M45" s="23">
        <f>SUMIF($4:$4,M$2,42:42)</f>
        <v>0</v>
      </c>
      <c r="N45" s="23">
        <f>SUMIF($4:$4,N$2,42:42)</f>
        <v>0</v>
      </c>
      <c r="O45" s="23">
        <f>SUMIF($4:$4,O$2,42:42)</f>
        <v>0</v>
      </c>
      <c r="P45" s="23">
        <f>SUMIF($4:$4,P$2,42:42)</f>
        <v>0</v>
      </c>
      <c r="R45" s="53">
        <f>H40</f>
        <v>1000</v>
      </c>
      <c r="S45" s="80">
        <f>+S44*S$33</f>
        <v>-70361.111111111124</v>
      </c>
      <c r="T45" s="80">
        <f t="shared" ref="T45:AY45" si="63">+T44*T$18</f>
        <v>83333.333333333343</v>
      </c>
      <c r="U45" s="80">
        <f t="shared" si="63"/>
        <v>83333.333333333343</v>
      </c>
      <c r="V45" s="80">
        <f t="shared" si="63"/>
        <v>83333.333333333343</v>
      </c>
      <c r="W45" s="80">
        <f t="shared" si="63"/>
        <v>83333.333333333343</v>
      </c>
      <c r="X45" s="80">
        <f t="shared" si="63"/>
        <v>83333.333333333343</v>
      </c>
      <c r="Y45" s="80">
        <f t="shared" si="63"/>
        <v>83333.333333333343</v>
      </c>
      <c r="Z45" s="80">
        <f t="shared" si="63"/>
        <v>83333.333333333343</v>
      </c>
      <c r="AA45" s="80">
        <f t="shared" si="63"/>
        <v>83333.333333333343</v>
      </c>
      <c r="AB45" s="80">
        <f t="shared" si="63"/>
        <v>83333.333333333343</v>
      </c>
      <c r="AC45" s="80">
        <f t="shared" si="63"/>
        <v>83333.333333333343</v>
      </c>
      <c r="AD45" s="80">
        <f t="shared" si="63"/>
        <v>83333.333333333343</v>
      </c>
      <c r="AE45" s="80">
        <f t="shared" si="63"/>
        <v>166666.66666666669</v>
      </c>
      <c r="AF45" s="80">
        <f t="shared" si="63"/>
        <v>166666.66666666669</v>
      </c>
      <c r="AG45" s="80">
        <f t="shared" si="63"/>
        <v>166666.66666666669</v>
      </c>
      <c r="AH45" s="80">
        <f t="shared" si="63"/>
        <v>166666.66666666669</v>
      </c>
      <c r="AI45" s="80">
        <f t="shared" si="63"/>
        <v>166666.66666666669</v>
      </c>
      <c r="AJ45" s="80">
        <f t="shared" si="63"/>
        <v>166666.66666666669</v>
      </c>
      <c r="AK45" s="80">
        <f t="shared" si="63"/>
        <v>166666.66666666669</v>
      </c>
      <c r="AL45" s="80">
        <f t="shared" si="63"/>
        <v>166666.66666666669</v>
      </c>
      <c r="AM45" s="80">
        <f t="shared" si="63"/>
        <v>166666.66666666669</v>
      </c>
      <c r="AN45" s="80">
        <f t="shared" si="63"/>
        <v>166666.66666666669</v>
      </c>
      <c r="AO45" s="80">
        <f t="shared" si="63"/>
        <v>166666.66666666669</v>
      </c>
      <c r="AP45" s="80">
        <f t="shared" si="63"/>
        <v>166666.66666666669</v>
      </c>
      <c r="AQ45" s="80">
        <f t="shared" si="63"/>
        <v>166666.66666666669</v>
      </c>
      <c r="AR45" s="80">
        <f t="shared" si="63"/>
        <v>166666.66666666669</v>
      </c>
      <c r="AS45" s="80">
        <f t="shared" si="63"/>
        <v>166666.66666666669</v>
      </c>
      <c r="AT45" s="80">
        <f t="shared" si="63"/>
        <v>166666.66666666669</v>
      </c>
      <c r="AU45" s="80">
        <f t="shared" si="63"/>
        <v>166666.66666666669</v>
      </c>
      <c r="AV45" s="80">
        <f t="shared" si="63"/>
        <v>166666.66666666669</v>
      </c>
      <c r="AW45" s="80">
        <f t="shared" si="63"/>
        <v>166666.66666666669</v>
      </c>
      <c r="AX45" s="80">
        <f t="shared" si="63"/>
        <v>166666.66666666669</v>
      </c>
      <c r="AY45" s="80">
        <f t="shared" si="63"/>
        <v>166666.66666666669</v>
      </c>
      <c r="AZ45" s="80">
        <f t="shared" ref="AZ45:CE45" si="64">+AZ44*AZ$18</f>
        <v>166666.66666666669</v>
      </c>
      <c r="BA45" s="80">
        <f t="shared" si="64"/>
        <v>166666.66666666669</v>
      </c>
      <c r="BB45" s="80">
        <f t="shared" si="64"/>
        <v>166666.66666666669</v>
      </c>
      <c r="BC45" s="80">
        <f t="shared" si="64"/>
        <v>166666.66666666669</v>
      </c>
      <c r="BD45" s="80">
        <f t="shared" si="64"/>
        <v>166666.66666666669</v>
      </c>
      <c r="BE45" s="80">
        <f t="shared" si="64"/>
        <v>166666.66666666669</v>
      </c>
      <c r="BF45" s="80">
        <f t="shared" si="64"/>
        <v>166666.66666666669</v>
      </c>
      <c r="BG45" s="80">
        <f t="shared" si="64"/>
        <v>166666.66666666669</v>
      </c>
      <c r="BH45" s="80">
        <f t="shared" si="64"/>
        <v>166666.66666666669</v>
      </c>
      <c r="BI45" s="80">
        <f t="shared" si="64"/>
        <v>166666.66666666669</v>
      </c>
      <c r="BJ45" s="80">
        <f t="shared" si="64"/>
        <v>166666.66666666669</v>
      </c>
      <c r="BK45" s="80">
        <f t="shared" si="64"/>
        <v>166666.66666666669</v>
      </c>
      <c r="BL45" s="80">
        <f t="shared" si="64"/>
        <v>166666.66666666669</v>
      </c>
      <c r="BM45" s="80">
        <f t="shared" si="64"/>
        <v>166666.66666666669</v>
      </c>
      <c r="BN45" s="80">
        <f t="shared" si="64"/>
        <v>166666.66666666669</v>
      </c>
      <c r="BO45" s="80">
        <f t="shared" si="64"/>
        <v>166666.66666666669</v>
      </c>
      <c r="BP45" s="80">
        <f t="shared" si="64"/>
        <v>166666.66666666669</v>
      </c>
      <c r="BQ45" s="80">
        <f t="shared" si="64"/>
        <v>166666.66666666669</v>
      </c>
      <c r="BR45" s="80">
        <f t="shared" si="64"/>
        <v>166666.66666666669</v>
      </c>
      <c r="BS45" s="80">
        <f t="shared" si="64"/>
        <v>166666.66666666669</v>
      </c>
      <c r="BT45" s="80">
        <f t="shared" si="64"/>
        <v>166666.66666666669</v>
      </c>
      <c r="BU45" s="80">
        <f t="shared" si="64"/>
        <v>166666.66666666669</v>
      </c>
      <c r="BV45" s="80">
        <f t="shared" si="64"/>
        <v>166666.66666666669</v>
      </c>
      <c r="BW45" s="80">
        <f t="shared" si="64"/>
        <v>166666.66666666669</v>
      </c>
      <c r="BX45" s="80">
        <f t="shared" si="64"/>
        <v>166666.66666666669</v>
      </c>
      <c r="BY45" s="80">
        <f t="shared" si="64"/>
        <v>166666.66666666669</v>
      </c>
      <c r="BZ45" s="80">
        <f t="shared" si="64"/>
        <v>166666.66666666669</v>
      </c>
      <c r="CA45" s="80">
        <f t="shared" si="64"/>
        <v>166666.66666666669</v>
      </c>
      <c r="CB45" s="80">
        <f t="shared" si="64"/>
        <v>166666.66666666669</v>
      </c>
      <c r="CC45" s="80">
        <f t="shared" si="64"/>
        <v>166666.66666666669</v>
      </c>
      <c r="CD45" s="80">
        <f t="shared" si="64"/>
        <v>166666.66666666669</v>
      </c>
      <c r="CE45" s="80">
        <f t="shared" si="64"/>
        <v>166666.66666666669</v>
      </c>
      <c r="CF45" s="80">
        <f t="shared" ref="CF45:CL45" si="65">+CF44*CF$18</f>
        <v>166666.66666666669</v>
      </c>
      <c r="CG45" s="80">
        <f t="shared" si="65"/>
        <v>166666.66666666669</v>
      </c>
      <c r="CH45" s="80">
        <f t="shared" si="65"/>
        <v>166666.66666666669</v>
      </c>
      <c r="CI45" s="80">
        <f t="shared" si="65"/>
        <v>166666.66666666669</v>
      </c>
      <c r="CJ45" s="80">
        <f t="shared" si="65"/>
        <v>166666.66666666669</v>
      </c>
      <c r="CK45" s="80">
        <f t="shared" si="65"/>
        <v>166666.66666666669</v>
      </c>
      <c r="CL45" s="80">
        <f t="shared" si="65"/>
        <v>166666.66666666669</v>
      </c>
      <c r="CM45" s="80" t="e">
        <f ca="1">+CM44*INDIRECT(#REF!)</f>
        <v>#REF!</v>
      </c>
      <c r="CN45" s="80" t="e">
        <f ca="1">+CN44*INDIRECT(#REF!)</f>
        <v>#REF!</v>
      </c>
      <c r="CO45" s="80" t="e">
        <f t="shared" ref="CO45:DL45" si="66">+CO44*CO$18</f>
        <v>#N/A</v>
      </c>
      <c r="CP45" s="80" t="e">
        <f t="shared" si="66"/>
        <v>#N/A</v>
      </c>
      <c r="CQ45" s="80" t="e">
        <f t="shared" si="66"/>
        <v>#N/A</v>
      </c>
      <c r="CR45" s="80" t="e">
        <f t="shared" si="66"/>
        <v>#N/A</v>
      </c>
      <c r="CS45" s="80" t="e">
        <f t="shared" si="66"/>
        <v>#N/A</v>
      </c>
      <c r="CT45" s="80" t="e">
        <f t="shared" si="66"/>
        <v>#N/A</v>
      </c>
      <c r="CU45" s="80" t="e">
        <f t="shared" si="66"/>
        <v>#N/A</v>
      </c>
      <c r="CV45" s="80" t="e">
        <f t="shared" si="66"/>
        <v>#N/A</v>
      </c>
      <c r="CW45" s="80" t="e">
        <f t="shared" si="66"/>
        <v>#N/A</v>
      </c>
      <c r="CX45" s="80" t="e">
        <f t="shared" si="66"/>
        <v>#N/A</v>
      </c>
      <c r="CY45" s="80" t="e">
        <f t="shared" si="66"/>
        <v>#N/A</v>
      </c>
      <c r="CZ45" s="80" t="e">
        <f t="shared" si="66"/>
        <v>#N/A</v>
      </c>
      <c r="DA45" s="80" t="e">
        <f t="shared" si="66"/>
        <v>#N/A</v>
      </c>
      <c r="DB45" s="80" t="e">
        <f t="shared" si="66"/>
        <v>#N/A</v>
      </c>
      <c r="DC45" s="80" t="e">
        <f t="shared" si="66"/>
        <v>#N/A</v>
      </c>
      <c r="DD45" s="80" t="e">
        <f t="shared" si="66"/>
        <v>#N/A</v>
      </c>
      <c r="DE45" s="80" t="e">
        <f t="shared" si="66"/>
        <v>#N/A</v>
      </c>
      <c r="DF45" s="80" t="e">
        <f t="shared" si="66"/>
        <v>#N/A</v>
      </c>
      <c r="DG45" s="80" t="e">
        <f t="shared" si="66"/>
        <v>#N/A</v>
      </c>
      <c r="DH45" s="80" t="e">
        <f t="shared" si="66"/>
        <v>#N/A</v>
      </c>
      <c r="DI45" s="80" t="e">
        <f t="shared" si="66"/>
        <v>#N/A</v>
      </c>
      <c r="DJ45" s="80" t="e">
        <f t="shared" si="66"/>
        <v>#N/A</v>
      </c>
      <c r="DK45" s="80" t="e">
        <f t="shared" si="66"/>
        <v>#N/A</v>
      </c>
      <c r="DL45" s="80" t="e">
        <f t="shared" si="66"/>
        <v>#N/A</v>
      </c>
    </row>
    <row r="46" spans="1:116" x14ac:dyDescent="0.4">
      <c r="C46" t="s">
        <v>236</v>
      </c>
      <c r="D46" t="s">
        <v>871</v>
      </c>
      <c r="E46" t="str">
        <f t="shared" si="16"/>
        <v>46 DTERMY-S</v>
      </c>
      <c r="G46" s="337" t="s">
        <v>862</v>
      </c>
      <c r="K46" s="138">
        <f t="shared" ref="K46:P46" ca="1" si="67">SUMIF($3:$3,K$2,46:46)</f>
        <v>-597305.55555555574</v>
      </c>
      <c r="L46" s="138">
        <f t="shared" ca="1" si="67"/>
        <v>-1750000.0000000007</v>
      </c>
      <c r="M46" s="138">
        <f t="shared" ca="1" si="67"/>
        <v>-2000000.0000000007</v>
      </c>
      <c r="N46" s="138">
        <f t="shared" ca="1" si="67"/>
        <v>-2000000.0000000007</v>
      </c>
      <c r="O46" s="138">
        <f t="shared" ca="1" si="67"/>
        <v>-2000000.0000000007</v>
      </c>
      <c r="P46" s="138">
        <f t="shared" ca="1" si="67"/>
        <v>-2000000.0000000007</v>
      </c>
      <c r="R46" s="225"/>
      <c r="S46" s="226">
        <f ca="1">-IF(COUNT($R45:S45)&lt;$H37,0,OFFSET(S45,0,-$H37+1))-$J$2039*(COUNT(R45:$S45)=($H37-$H38+1))</f>
        <v>0</v>
      </c>
      <c r="T46" s="226">
        <f ca="1">-IF(COUNT($R45:T45)&lt;$H37,0,OFFSET(T45,0,-$H37+1))-$J$2039*(COUNT(S45:$S45)=($H37-$H38+1))</f>
        <v>0</v>
      </c>
      <c r="U46" s="226">
        <f ca="1">-IF(COUNT($R45:U45)&lt;$H37,0,OFFSET(U45,0,-$H37+1))-$J$2039*(COUNT($S45:T45)=($H37-$H38+1))</f>
        <v>-1000</v>
      </c>
      <c r="V46" s="226">
        <f ca="1">-IF(COUNT($R45:V45)&lt;$H37,0,OFFSET(V45,0,-$H37+1))-$J$2039*(COUNT($S45:U45)=($H37-$H38+1))</f>
        <v>70361.111111111124</v>
      </c>
      <c r="W46" s="226">
        <f ca="1">-IF(COUNT($R45:W45)&lt;$H37,0,OFFSET(W45,0,-$H37+1))-$J$2039*(COUNT($S45:V45)=($H37-$H38+1))</f>
        <v>-83333.333333333343</v>
      </c>
      <c r="X46" s="226">
        <f ca="1">-IF(COUNT($R45:X45)&lt;$H37,0,OFFSET(X45,0,-$H37+1))-$J$2039*(COUNT($S45:W45)=($H37-$H38+1))</f>
        <v>-83333.333333333343</v>
      </c>
      <c r="Y46" s="226">
        <f ca="1">-IF(COUNT($R45:Y45)&lt;$H37,0,OFFSET(Y45,0,-$H37+1))-$J$2039*(COUNT($S45:X45)=($H37-$H38+1))</f>
        <v>-83333.333333333343</v>
      </c>
      <c r="Z46" s="226">
        <f ca="1">-IF(COUNT($R45:Z45)&lt;$H37,0,OFFSET(Z45,0,-$H37+1))-$J$2039*(COUNT($S45:Y45)=($H37-$H38+1))</f>
        <v>-83333.333333333343</v>
      </c>
      <c r="AA46" s="226">
        <f ca="1">-IF(COUNT($R45:AA45)&lt;$H37,0,OFFSET(AA45,0,-$H37+1))-$J$2039*(COUNT($S45:Z45)=($H37-$H38+1))</f>
        <v>-83333.333333333343</v>
      </c>
      <c r="AB46" s="226">
        <f ca="1">-IF(COUNT($R45:AB45)&lt;$H37,0,OFFSET(AB45,0,-$H37+1))-$J$2039*(COUNT($S45:AA45)=($H37-$H38+1))</f>
        <v>-83333.333333333343</v>
      </c>
      <c r="AC46" s="226">
        <f ca="1">-IF(COUNT($R45:AC45)&lt;$H37,0,OFFSET(AC45,0,-$H37+1))-$J$2039*(COUNT($S45:AB45)=($H37-$H38+1))</f>
        <v>-83333.333333333343</v>
      </c>
      <c r="AD46" s="226">
        <f ca="1">-IF(COUNT($R45:AD45)&lt;$H37,0,OFFSET(AD45,0,-$H37+1))-$J$2039*(COUNT($S45:AC45)=($H37-$H38+1))</f>
        <v>-83333.333333333343</v>
      </c>
      <c r="AE46" s="226">
        <f ca="1">-IF(COUNT($R45:AE45)&lt;$H37,0,OFFSET(AE45,0,-$H37+1))-$J$2039*(COUNT($S45:AD45)=($H37-$H38+1))</f>
        <v>-83333.333333333343</v>
      </c>
      <c r="AF46" s="226">
        <f ca="1">-IF(COUNT($R45:AF45)&lt;$H37,0,OFFSET(AF45,0,-$H37+1))-$J$2039*(COUNT($S45:AE45)=($H37-$H38+1))</f>
        <v>-83333.333333333343</v>
      </c>
      <c r="AG46" s="226">
        <f ca="1">-IF(COUNT($R45:AG45)&lt;$H37,0,OFFSET(AG45,0,-$H37+1))-$J$2039*(COUNT($S45:AF45)=($H37-$H38+1))</f>
        <v>-83333.333333333343</v>
      </c>
      <c r="AH46" s="226">
        <f ca="1">-IF(COUNT($R45:AH45)&lt;$H37,0,OFFSET(AH45,0,-$H37+1))-$J$2039*(COUNT($S45:AG45)=($H37-$H38+1))</f>
        <v>-166666.66666666669</v>
      </c>
      <c r="AI46" s="226">
        <f ca="1">-IF(COUNT($R45:AI45)&lt;$H37,0,OFFSET(AI45,0,-$H37+1))-$J$2039*(COUNT($S45:AH45)=($H37-$H38+1))</f>
        <v>-166666.66666666669</v>
      </c>
      <c r="AJ46" s="226">
        <f ca="1">-IF(COUNT($R45:AJ45)&lt;$H37,0,OFFSET(AJ45,0,-$H37+1))-$J$2039*(COUNT($S45:AI45)=($H37-$H38+1))</f>
        <v>-166666.66666666669</v>
      </c>
      <c r="AK46" s="226">
        <f ca="1">-IF(COUNT($R45:AK45)&lt;$H37,0,OFFSET(AK45,0,-$H37+1))-$J$2039*(COUNT($S45:AJ45)=($H37-$H38+1))</f>
        <v>-166666.66666666669</v>
      </c>
      <c r="AL46" s="226">
        <f ca="1">-IF(COUNT($R45:AL45)&lt;$H37,0,OFFSET(AL45,0,-$H37+1))-$J$2039*(COUNT($S45:AK45)=($H37-$H38+1))</f>
        <v>-166666.66666666669</v>
      </c>
      <c r="AM46" s="226">
        <f ca="1">-IF(COUNT($R45:AM45)&lt;$H37,0,OFFSET(AM45,0,-$H37+1))-$J$2039*(COUNT($S45:AL45)=($H37-$H38+1))</f>
        <v>-166666.66666666669</v>
      </c>
      <c r="AN46" s="226">
        <f ca="1">-IF(COUNT($R45:AN45)&lt;$H37,0,OFFSET(AN45,0,-$H37+1))-$J$2039*(COUNT($S45:AM45)=($H37-$H38+1))</f>
        <v>-166666.66666666669</v>
      </c>
      <c r="AO46" s="226">
        <f ca="1">-IF(COUNT($R45:AO45)&lt;$H37,0,OFFSET(AO45,0,-$H37+1))-$J$2039*(COUNT($S45:AN45)=($H37-$H38+1))</f>
        <v>-166666.66666666669</v>
      </c>
      <c r="AP46" s="226">
        <f ca="1">-IF(COUNT($R45:AP45)&lt;$H37,0,OFFSET(AP45,0,-$H37+1))-$J$2039*(COUNT($S45:AO45)=($H37-$H38+1))</f>
        <v>-166666.66666666669</v>
      </c>
      <c r="AQ46" s="226">
        <f ca="1">-IF(COUNT($R45:AQ45)&lt;$H37,0,OFFSET(AQ45,0,-$H37+1))-$J$2039*(COUNT($S45:AP45)=($H37-$H38+1))</f>
        <v>-166666.66666666669</v>
      </c>
      <c r="AR46" s="226">
        <f ca="1">-IF(COUNT($R45:AR45)&lt;$H37,0,OFFSET(AR45,0,-$H37+1))-$J$2039*(COUNT($S45:AQ45)=($H37-$H38+1))</f>
        <v>-166666.66666666669</v>
      </c>
      <c r="AS46" s="226">
        <f ca="1">-IF(COUNT($R45:AS45)&lt;$H37,0,OFFSET(AS45,0,-$H37+1))-$J$2039*(COUNT($S45:AR45)=($H37-$H38+1))</f>
        <v>-166666.66666666669</v>
      </c>
      <c r="AT46" s="226">
        <f ca="1">-IF(COUNT($R45:AT45)&lt;$H37,0,OFFSET(AT45,0,-$H37+1))-$J$2039*(COUNT($S45:AS45)=($H37-$H38+1))</f>
        <v>-166666.66666666669</v>
      </c>
      <c r="AU46" s="226">
        <f ca="1">-IF(COUNT($R45:AU45)&lt;$H37,0,OFFSET(AU45,0,-$H37+1))-$J$2039*(COUNT($S45:AT45)=($H37-$H38+1))</f>
        <v>-166666.66666666669</v>
      </c>
      <c r="AV46" s="226">
        <f ca="1">-IF(COUNT($R45:AV45)&lt;$H37,0,OFFSET(AV45,0,-$H37+1))-$J$2039*(COUNT($S45:AU45)=($H37-$H38+1))</f>
        <v>-166666.66666666669</v>
      </c>
      <c r="AW46" s="226">
        <f ca="1">-IF(COUNT($R45:AW45)&lt;$H37,0,OFFSET(AW45,0,-$H37+1))-$J$2039*(COUNT($S45:AV45)=($H37-$H38+1))</f>
        <v>-166666.66666666669</v>
      </c>
      <c r="AX46" s="226">
        <f ca="1">-IF(COUNT($R45:AX45)&lt;$H37,0,OFFSET(AX45,0,-$H37+1))-$J$2039*(COUNT($S45:AW45)=($H37-$H38+1))</f>
        <v>-166666.66666666669</v>
      </c>
      <c r="AY46" s="226">
        <f ca="1">-IF(COUNT($R45:AY45)&lt;$H37,0,OFFSET(AY45,0,-$H37+1))-$J$2039*(COUNT($S45:AX45)=($H37-$H38+1))</f>
        <v>-166666.66666666669</v>
      </c>
      <c r="AZ46" s="226">
        <f ca="1">-IF(COUNT($R45:AZ45)&lt;$H37,0,OFFSET(AZ45,0,-$H37+1))-$J$2039*(COUNT($S45:AY45)=($H37-$H38+1))</f>
        <v>-166666.66666666669</v>
      </c>
      <c r="BA46" s="226">
        <f ca="1">-IF(COUNT($R45:BA45)&lt;$H37,0,OFFSET(BA45,0,-$H37+1))-$J$2039*(COUNT($S45:AZ45)=($H37-$H38+1))</f>
        <v>-166666.66666666669</v>
      </c>
      <c r="BB46" s="226">
        <f ca="1">-IF(COUNT($R45:BB45)&lt;$H37,0,OFFSET(BB45,0,-$H37+1))-$J$2039*(COUNT($S45:BA45)=($H37-$H38+1))</f>
        <v>-166666.66666666669</v>
      </c>
      <c r="BC46" s="226">
        <f ca="1">-IF(COUNT($R45:BC45)&lt;$H37,0,OFFSET(BC45,0,-$H37+1))-$J$2039*(COUNT($S45:BB45)=($H37-$H38+1))</f>
        <v>-166666.66666666669</v>
      </c>
      <c r="BD46" s="226">
        <f ca="1">-IF(COUNT($R45:BD45)&lt;$H37,0,OFFSET(BD45,0,-$H37+1))-$J$2039*(COUNT($S45:BC45)=($H37-$H38+1))</f>
        <v>-166666.66666666669</v>
      </c>
      <c r="BE46" s="226">
        <f ca="1">-IF(COUNT($R45:BE45)&lt;$H37,0,OFFSET(BE45,0,-$H37+1))-$J$2039*(COUNT($S45:BD45)=($H37-$H38+1))</f>
        <v>-166666.66666666669</v>
      </c>
      <c r="BF46" s="226">
        <f ca="1">-IF(COUNT($R45:BF45)&lt;$H37,0,OFFSET(BF45,0,-$H37+1))-$J$2039*(COUNT($S45:BE45)=($H37-$H38+1))</f>
        <v>-166666.66666666669</v>
      </c>
      <c r="BG46" s="226">
        <f ca="1">-IF(COUNT($R45:BG45)&lt;$H37,0,OFFSET(BG45,0,-$H37+1))-$J$2039*(COUNT($S45:BF45)=($H37-$H38+1))</f>
        <v>-166666.66666666669</v>
      </c>
      <c r="BH46" s="226">
        <f ca="1">-IF(COUNT($R45:BH45)&lt;$H37,0,OFFSET(BH45,0,-$H37+1))-$J$2039*(COUNT($S45:BG45)=($H37-$H38+1))</f>
        <v>-166666.66666666669</v>
      </c>
      <c r="BI46" s="226">
        <f ca="1">-IF(COUNT($R45:BI45)&lt;$H37,0,OFFSET(BI45,0,-$H37+1))-$J$2039*(COUNT($S45:BH45)=($H37-$H38+1))</f>
        <v>-166666.66666666669</v>
      </c>
      <c r="BJ46" s="226">
        <f ca="1">-IF(COUNT($R45:BJ45)&lt;$H37,0,OFFSET(BJ45,0,-$H37+1))-$J$2039*(COUNT($S45:BI45)=($H37-$H38+1))</f>
        <v>-166666.66666666669</v>
      </c>
      <c r="BK46" s="226">
        <f ca="1">-IF(COUNT($R45:BK45)&lt;$H37,0,OFFSET(BK45,0,-$H37+1))-$J$2039*(COUNT($S45:BJ45)=($H37-$H38+1))</f>
        <v>-166666.66666666669</v>
      </c>
      <c r="BL46" s="226">
        <f ca="1">-IF(COUNT($R45:BL45)&lt;$H37,0,OFFSET(BL45,0,-$H37+1))-$J$2039*(COUNT($S45:BK45)=($H37-$H38+1))</f>
        <v>-166666.66666666669</v>
      </c>
      <c r="BM46" s="226">
        <f ca="1">-IF(COUNT($R45:BM45)&lt;$H37,0,OFFSET(BM45,0,-$H37+1))-$J$2039*(COUNT($S45:BL45)=($H37-$H38+1))</f>
        <v>-166666.66666666669</v>
      </c>
      <c r="BN46" s="226">
        <f ca="1">-IF(COUNT($R45:BN45)&lt;$H37,0,OFFSET(BN45,0,-$H37+1))-$J$2039*(COUNT($S45:BM45)=($H37-$H38+1))</f>
        <v>-166666.66666666669</v>
      </c>
      <c r="BO46" s="226">
        <f ca="1">-IF(COUNT($R45:BO45)&lt;$H37,0,OFFSET(BO45,0,-$H37+1))-$J$2039*(COUNT($S45:BN45)=($H37-$H38+1))</f>
        <v>-166666.66666666669</v>
      </c>
      <c r="BP46" s="226">
        <f ca="1">-IF(COUNT($R45:BP45)&lt;$H37,0,OFFSET(BP45,0,-$H37+1))-$J$2039*(COUNT($S45:BO45)=($H37-$H38+1))</f>
        <v>-166666.66666666669</v>
      </c>
      <c r="BQ46" s="226">
        <f ca="1">-IF(COUNT($R45:BQ45)&lt;$H37,0,OFFSET(BQ45,0,-$H37+1))-$J$2039*(COUNT($S45:BP45)=($H37-$H38+1))</f>
        <v>-166666.66666666669</v>
      </c>
      <c r="BR46" s="226">
        <f ca="1">-IF(COUNT($R45:BR45)&lt;$H37,0,OFFSET(BR45,0,-$H37+1))-$J$2039*(COUNT($S45:BQ45)=($H37-$H38+1))</f>
        <v>-166666.66666666669</v>
      </c>
      <c r="BS46" s="226">
        <f ca="1">-IF(COUNT($R45:BS45)&lt;$H37,0,OFFSET(BS45,0,-$H37+1))-$J$2039*(COUNT($S45:BR45)=($H37-$H38+1))</f>
        <v>-166666.66666666669</v>
      </c>
      <c r="BT46" s="226">
        <f ca="1">-IF(COUNT($R45:BT45)&lt;$H37,0,OFFSET(BT45,0,-$H37+1))-$J$2039*(COUNT($S45:BS45)=($H37-$H38+1))</f>
        <v>-166666.66666666669</v>
      </c>
      <c r="BU46" s="226">
        <f ca="1">-IF(COUNT($R45:BU45)&lt;$H37,0,OFFSET(BU45,0,-$H37+1))-$J$2039*(COUNT($S45:BT45)=($H37-$H38+1))</f>
        <v>-166666.66666666669</v>
      </c>
      <c r="BV46" s="226">
        <f ca="1">-IF(COUNT($R45:BV45)&lt;$H37,0,OFFSET(BV45,0,-$H37+1))-$J$2039*(COUNT($S45:BU45)=($H37-$H38+1))</f>
        <v>-166666.66666666669</v>
      </c>
      <c r="BW46" s="226">
        <f ca="1">-IF(COUNT($R45:BW45)&lt;$H37,0,OFFSET(BW45,0,-$H37+1))-$J$2039*(COUNT($S45:BV45)=($H37-$H38+1))</f>
        <v>-166666.66666666669</v>
      </c>
      <c r="BX46" s="226">
        <f ca="1">-IF(COUNT($R45:BX45)&lt;$H37,0,OFFSET(BX45,0,-$H37+1))-$J$2039*(COUNT($S45:BW45)=($H37-$H38+1))</f>
        <v>-166666.66666666669</v>
      </c>
      <c r="BY46" s="226">
        <f ca="1">-IF(COUNT($R45:BY45)&lt;$H37,0,OFFSET(BY45,0,-$H37+1))-$J$2039*(COUNT($S45:BX45)=($H37-$H38+1))</f>
        <v>-166666.66666666669</v>
      </c>
      <c r="BZ46" s="226">
        <f ca="1">-IF(COUNT($R45:BZ45)&lt;$H37,0,OFFSET(BZ45,0,-$H37+1))-$J$2039*(COUNT($S45:BY45)=($H37-$H38+1))</f>
        <v>-166666.66666666669</v>
      </c>
      <c r="CA46" s="226">
        <f ca="1">-IF(COUNT($R45:CA45)&lt;$H37,0,OFFSET(CA45,0,-$H37+1))-$J$2039*(COUNT($S45:BZ45)=($H37-$H38+1))</f>
        <v>-166666.66666666669</v>
      </c>
      <c r="CB46" s="226">
        <f ca="1">-IF(COUNT($R45:CB45)&lt;$H37,0,OFFSET(CB45,0,-$H37+1))-$J$2039*(COUNT($S45:CA45)=($H37-$H38+1))</f>
        <v>-166666.66666666669</v>
      </c>
      <c r="CC46" s="226">
        <f ca="1">-IF(COUNT($R45:CC45)&lt;$H37,0,OFFSET(CC45,0,-$H37+1))-$J$2039*(COUNT($S45:CB45)=($H37-$H38+1))</f>
        <v>-166666.66666666669</v>
      </c>
      <c r="CD46" s="226">
        <f ca="1">-IF(COUNT($R45:CD45)&lt;$H37,0,OFFSET(CD45,0,-$H37+1))-$J$2039*(COUNT($S45:CC45)=($H37-$H38+1))</f>
        <v>-166666.66666666669</v>
      </c>
      <c r="CE46" s="226">
        <f ca="1">-IF(COUNT($R45:CE45)&lt;$H37,0,OFFSET(CE45,0,-$H37+1))-$J$2039*(COUNT($S45:CD45)=($H37-$H38+1))</f>
        <v>-166666.66666666669</v>
      </c>
      <c r="CF46" s="226">
        <f ca="1">-IF(COUNT($R45:CF45)&lt;$H37,0,OFFSET(CF45,0,-$H37+1))-$J$2039*(COUNT($S45:CE45)=($H37-$H38+1))</f>
        <v>-166666.66666666669</v>
      </c>
      <c r="CG46" s="226">
        <f ca="1">-IF(COUNT($R45:CG45)&lt;$H37,0,OFFSET(CG45,0,-$H37+1))-$J$2039*(COUNT($S45:CF45)=($H37-$H38+1))</f>
        <v>-166666.66666666669</v>
      </c>
      <c r="CH46" s="226">
        <f ca="1">-IF(COUNT($R45:CH45)&lt;$H37,0,OFFSET(CH45,0,-$H37+1))-$J$2039*(COUNT($S45:CG45)=($H37-$H38+1))</f>
        <v>-166666.66666666669</v>
      </c>
      <c r="CI46" s="226">
        <f ca="1">-IF(COUNT($R45:CI45)&lt;$H37,0,OFFSET(CI45,0,-$H37+1))-$J$2039*(COUNT($S45:CH45)=($H37-$H38+1))</f>
        <v>-166666.66666666669</v>
      </c>
      <c r="CJ46" s="226">
        <f ca="1">-IF(COUNT($R45:CJ45)&lt;$H37,0,OFFSET(CJ45,0,-$H37+1))-$J$2039*(COUNT($S45:CI45)=($H37-$H38+1))</f>
        <v>-166666.66666666669</v>
      </c>
      <c r="CK46" s="226">
        <f ca="1">-IF(COUNT($R45:CK45)&lt;$H37,0,OFFSET(CK45,0,-$H37+1))-$J$2039*(COUNT($S45:CJ45)=($H37-$H38+1))</f>
        <v>-166666.66666666669</v>
      </c>
      <c r="CL46" s="226">
        <f ca="1">-IF(COUNT($R45:CL45)&lt;$H37,0,OFFSET(CL45,0,-$H37+1))-$J$2039*(COUNT($S45:CK45)=($H37-$H38+1))</f>
        <v>-166666.66666666669</v>
      </c>
      <c r="CM46" s="225"/>
      <c r="CN46" s="321"/>
      <c r="CO46" s="226">
        <f ca="1">-IF(COUNT($R45:CO45)&lt;$H37,0,OFFSET(CO45,0,-$H37+1))-$J$2039*(COUNT($S45:CN45)=($H37-$H38+1))</f>
        <v>-166666.66666666669</v>
      </c>
      <c r="CP46" s="226" t="e">
        <f ca="1">-IF(COUNT($R45:CP45)&lt;$H37,0,OFFSET(CP45,0,-$H37+1))-$J$2039*(COUNT($S45:CO45)=($H37-$H38+1))</f>
        <v>#REF!</v>
      </c>
      <c r="CQ46" s="226" t="e">
        <f ca="1">-IF(COUNT($R45:CQ45)&lt;$H37,0,OFFSET(CQ45,0,-$H37+1))-$J$2039*(COUNT($S45:CP45)=($H37-$H38+1))</f>
        <v>#REF!</v>
      </c>
      <c r="CR46" s="226" t="e">
        <f ca="1">-IF(COUNT($R45:CR45)&lt;$H37,0,OFFSET(CR45,0,-$H37+1))-$J$2039*(COUNT($S45:CQ45)=($H37-$H38+1))</f>
        <v>#N/A</v>
      </c>
      <c r="CS46" s="226" t="e">
        <f ca="1">-IF(COUNT($R45:CS45)&lt;$H37,0,OFFSET(CS45,0,-$H37+1))-$J$2039*(COUNT($S45:CR45)=($H37-$H38+1))</f>
        <v>#N/A</v>
      </c>
      <c r="CT46" s="226" t="e">
        <f ca="1">-IF(COUNT($R45:CT45)&lt;$H37,0,OFFSET(CT45,0,-$H37+1))-$J$2039*(COUNT($S45:CS45)=($H37-$H38+1))</f>
        <v>#N/A</v>
      </c>
      <c r="CU46" s="226" t="e">
        <f ca="1">-IF(COUNT($R45:CU45)&lt;$H37,0,OFFSET(CU45,0,-$H37+1))-$J$2039*(COUNT($S45:CT45)=($H37-$H38+1))</f>
        <v>#N/A</v>
      </c>
      <c r="CV46" s="226" t="e">
        <f ca="1">-IF(COUNT($R45:CV45)&lt;$H37,0,OFFSET(CV45,0,-$H37+1))-$J$2039*(COUNT($S45:CU45)=($H37-$H38+1))</f>
        <v>#N/A</v>
      </c>
      <c r="CW46" s="226" t="e">
        <f ca="1">-IF(COUNT($R45:CW45)&lt;$H37,0,OFFSET(CW45,0,-$H37+1))-$J$2039*(COUNT($S45:CV45)=($H37-$H38+1))</f>
        <v>#N/A</v>
      </c>
      <c r="CX46" s="226" t="e">
        <f ca="1">-IF(COUNT($R45:CX45)&lt;$H37,0,OFFSET(CX45,0,-$H37+1))-$J$2039*(COUNT($S45:CW45)=($H37-$H38+1))</f>
        <v>#N/A</v>
      </c>
      <c r="CY46" s="226" t="e">
        <f ca="1">-IF(COUNT($R45:CY45)&lt;$H37,0,OFFSET(CY45,0,-$H37+1))-$J$2039*(COUNT($S45:CX45)=($H37-$H38+1))</f>
        <v>#N/A</v>
      </c>
      <c r="CZ46" s="226" t="e">
        <f ca="1">-IF(COUNT($R45:CZ45)&lt;$H37,0,OFFSET(CZ45,0,-$H37+1))-$J$2039*(COUNT($S45:CY45)=($H37-$H38+1))</f>
        <v>#N/A</v>
      </c>
      <c r="DA46" s="226" t="e">
        <f ca="1">-IF(COUNT($R45:DA45)&lt;$H37,0,OFFSET(DA45,0,-$H37+1))-$J$2039*(COUNT($S45:CZ45)=($H37-$H38+1))</f>
        <v>#N/A</v>
      </c>
      <c r="DB46" s="226" t="e">
        <f ca="1">-IF(COUNT($R45:DB45)&lt;$H37,0,OFFSET(DB45,0,-$H37+1))-$J$2039*(COUNT($S45:DA45)=($H37-$H38+1))</f>
        <v>#N/A</v>
      </c>
      <c r="DC46" s="226" t="e">
        <f ca="1">-IF(COUNT($R45:DC45)&lt;$H37,0,OFFSET(DC45,0,-$H37+1))-$J$2039*(COUNT($S45:DB45)=($H37-$H38+1))</f>
        <v>#N/A</v>
      </c>
      <c r="DD46" s="226" t="e">
        <f ca="1">-IF(COUNT($R45:DD45)&lt;$H37,0,OFFSET(DD45,0,-$H37+1))-$J$2039*(COUNT($S45:DC45)=($H37-$H38+1))</f>
        <v>#N/A</v>
      </c>
      <c r="DE46" s="226" t="e">
        <f ca="1">-IF(COUNT($R45:DE45)&lt;$H37,0,OFFSET(DE45,0,-$H37+1))-$J$2039*(COUNT($S45:DD45)=($H37-$H38+1))</f>
        <v>#N/A</v>
      </c>
      <c r="DF46" s="226" t="e">
        <f ca="1">-IF(COUNT($R45:DF45)&lt;$H37,0,OFFSET(DF45,0,-$H37+1))-$J$2039*(COUNT($S45:DE45)=($H37-$H38+1))</f>
        <v>#N/A</v>
      </c>
      <c r="DG46" s="226" t="e">
        <f ca="1">-IF(COUNT($R45:DG45)&lt;$H37,0,OFFSET(DG45,0,-$H37+1))-$J$2039*(COUNT($S45:DF45)=($H37-$H38+1))</f>
        <v>#N/A</v>
      </c>
      <c r="DH46" s="226" t="e">
        <f ca="1">-IF(COUNT($R45:DH45)&lt;$H37,0,OFFSET(DH45,0,-$H37+1))-$J$2039*(COUNT($S45:DG45)=($H37-$H38+1))</f>
        <v>#N/A</v>
      </c>
      <c r="DI46" s="226" t="e">
        <f ca="1">-IF(COUNT($R45:DI45)&lt;$H37,0,OFFSET(DI45,0,-$H37+1))-$J$2039*(COUNT($S45:DH45)=($H37-$H38+1))</f>
        <v>#N/A</v>
      </c>
      <c r="DJ46" s="226" t="e">
        <f ca="1">-IF(COUNT($R45:DJ45)&lt;$H37,0,OFFSET(DJ45,0,-$H37+1))-$J$2039*(COUNT($S45:DI45)=($H37-$H38+1))</f>
        <v>#N/A</v>
      </c>
      <c r="DK46" s="226" t="e">
        <f ca="1">-IF(COUNT($R45:DK45)&lt;$H37,0,OFFSET(DK45,0,-$H37+1))-$J$2039*(COUNT($S45:DJ45)=($H37-$H38+1))</f>
        <v>#N/A</v>
      </c>
      <c r="DL46" s="226" t="e">
        <f ca="1">-IF(COUNT($R45:DL45)&lt;$H37,0,OFFSET(DL45,0,-$H37+1))-$J$2039*(COUNT($S45:DK45)=($H37-$H38+1))</f>
        <v>#N/A</v>
      </c>
    </row>
    <row r="47" spans="1:116" x14ac:dyDescent="0.4">
      <c r="C47" t="s">
        <v>237</v>
      </c>
      <c r="D47" t="s">
        <v>871</v>
      </c>
      <c r="E47" t="str">
        <f t="shared" si="16"/>
        <v>47 DTERMY-S</v>
      </c>
      <c r="G47" s="294" t="s">
        <v>857</v>
      </c>
      <c r="I47" s="80"/>
      <c r="J47" s="80"/>
      <c r="K47" s="33">
        <f t="shared" ref="K47:P47" ca="1" si="68">SUMIF($4:$4,K$2,47:47)</f>
        <v>250000.00000000003</v>
      </c>
      <c r="L47" s="33">
        <f t="shared" ca="1" si="68"/>
        <v>500000.00000000006</v>
      </c>
      <c r="M47" s="33">
        <f t="shared" ca="1" si="68"/>
        <v>500000.00000000006</v>
      </c>
      <c r="N47" s="33">
        <f t="shared" ca="1" si="68"/>
        <v>500000.00000000006</v>
      </c>
      <c r="O47" s="33">
        <f t="shared" ca="1" si="68"/>
        <v>500000.00000000006</v>
      </c>
      <c r="P47" s="33">
        <f t="shared" ca="1" si="68"/>
        <v>500000.00000000006</v>
      </c>
      <c r="R47" s="93">
        <f t="shared" ref="R47:AW47" si="69">+SUM(R43,R45:R46)</f>
        <v>1000</v>
      </c>
      <c r="S47" s="93">
        <f t="shared" ca="1" si="69"/>
        <v>-69361.111111111124</v>
      </c>
      <c r="T47" s="93">
        <f t="shared" ca="1" si="69"/>
        <v>13972.222222222219</v>
      </c>
      <c r="U47" s="93">
        <f t="shared" ca="1" si="69"/>
        <v>96305.555555555562</v>
      </c>
      <c r="V47" s="93">
        <f t="shared" ca="1" si="69"/>
        <v>250000.00000000003</v>
      </c>
      <c r="W47" s="93">
        <f t="shared" ca="1" si="69"/>
        <v>250000.00000000003</v>
      </c>
      <c r="X47" s="93">
        <f t="shared" ca="1" si="69"/>
        <v>250000.00000000003</v>
      </c>
      <c r="Y47" s="93">
        <f t="shared" ca="1" si="69"/>
        <v>250000.00000000003</v>
      </c>
      <c r="Z47" s="93">
        <f t="shared" ca="1" si="69"/>
        <v>250000.00000000003</v>
      </c>
      <c r="AA47" s="93">
        <f t="shared" ca="1" si="69"/>
        <v>250000.00000000003</v>
      </c>
      <c r="AB47" s="93">
        <f t="shared" ca="1" si="69"/>
        <v>250000.00000000003</v>
      </c>
      <c r="AC47" s="93">
        <f t="shared" ca="1" si="69"/>
        <v>250000.00000000003</v>
      </c>
      <c r="AD47" s="93">
        <f t="shared" ca="1" si="69"/>
        <v>250000.00000000003</v>
      </c>
      <c r="AE47" s="93">
        <f t="shared" ca="1" si="69"/>
        <v>333333.33333333337</v>
      </c>
      <c r="AF47" s="93">
        <f t="shared" ca="1" si="69"/>
        <v>416666.66666666674</v>
      </c>
      <c r="AG47" s="93">
        <f t="shared" ca="1" si="69"/>
        <v>500000.00000000012</v>
      </c>
      <c r="AH47" s="93">
        <f t="shared" ca="1" si="69"/>
        <v>500000.00000000006</v>
      </c>
      <c r="AI47" s="93">
        <f t="shared" ca="1" si="69"/>
        <v>500000.00000000006</v>
      </c>
      <c r="AJ47" s="93">
        <f t="shared" ca="1" si="69"/>
        <v>500000.00000000006</v>
      </c>
      <c r="AK47" s="93">
        <f t="shared" ca="1" si="69"/>
        <v>500000.00000000006</v>
      </c>
      <c r="AL47" s="93">
        <f t="shared" ca="1" si="69"/>
        <v>500000.00000000006</v>
      </c>
      <c r="AM47" s="93">
        <f t="shared" ca="1" si="69"/>
        <v>500000.00000000006</v>
      </c>
      <c r="AN47" s="93">
        <f t="shared" ca="1" si="69"/>
        <v>500000.00000000006</v>
      </c>
      <c r="AO47" s="93">
        <f t="shared" ca="1" si="69"/>
        <v>500000.00000000006</v>
      </c>
      <c r="AP47" s="93">
        <f t="shared" ca="1" si="69"/>
        <v>500000.00000000006</v>
      </c>
      <c r="AQ47" s="93">
        <f t="shared" ca="1" si="69"/>
        <v>500000.00000000006</v>
      </c>
      <c r="AR47" s="93">
        <f t="shared" ca="1" si="69"/>
        <v>500000.00000000006</v>
      </c>
      <c r="AS47" s="93">
        <f t="shared" ca="1" si="69"/>
        <v>500000.00000000006</v>
      </c>
      <c r="AT47" s="93">
        <f t="shared" ca="1" si="69"/>
        <v>500000.00000000006</v>
      </c>
      <c r="AU47" s="93">
        <f t="shared" ca="1" si="69"/>
        <v>500000.00000000006</v>
      </c>
      <c r="AV47" s="93">
        <f t="shared" ca="1" si="69"/>
        <v>500000.00000000006</v>
      </c>
      <c r="AW47" s="93">
        <f t="shared" ca="1" si="69"/>
        <v>500000.00000000006</v>
      </c>
      <c r="AX47" s="93">
        <f t="shared" ref="AX47:CC47" ca="1" si="70">+SUM(AX43,AX45:AX46)</f>
        <v>500000.00000000006</v>
      </c>
      <c r="AY47" s="93">
        <f t="shared" ca="1" si="70"/>
        <v>500000.00000000006</v>
      </c>
      <c r="AZ47" s="93">
        <f t="shared" ca="1" si="70"/>
        <v>500000.00000000006</v>
      </c>
      <c r="BA47" s="93">
        <f t="shared" ca="1" si="70"/>
        <v>500000.00000000006</v>
      </c>
      <c r="BB47" s="93">
        <f t="shared" ca="1" si="70"/>
        <v>500000.00000000006</v>
      </c>
      <c r="BC47" s="93">
        <f t="shared" ca="1" si="70"/>
        <v>500000.00000000006</v>
      </c>
      <c r="BD47" s="93">
        <f t="shared" ca="1" si="70"/>
        <v>500000.00000000006</v>
      </c>
      <c r="BE47" s="93">
        <f t="shared" ca="1" si="70"/>
        <v>500000.00000000006</v>
      </c>
      <c r="BF47" s="93">
        <f t="shared" ca="1" si="70"/>
        <v>500000.00000000006</v>
      </c>
      <c r="BG47" s="93">
        <f t="shared" ca="1" si="70"/>
        <v>500000.00000000006</v>
      </c>
      <c r="BH47" s="93">
        <f t="shared" ca="1" si="70"/>
        <v>500000.00000000006</v>
      </c>
      <c r="BI47" s="93">
        <f t="shared" ca="1" si="70"/>
        <v>500000.00000000006</v>
      </c>
      <c r="BJ47" s="93">
        <f t="shared" ca="1" si="70"/>
        <v>500000.00000000006</v>
      </c>
      <c r="BK47" s="93">
        <f t="shared" ca="1" si="70"/>
        <v>500000.00000000006</v>
      </c>
      <c r="BL47" s="93">
        <f t="shared" ca="1" si="70"/>
        <v>500000.00000000006</v>
      </c>
      <c r="BM47" s="93">
        <f t="shared" ca="1" si="70"/>
        <v>500000.00000000006</v>
      </c>
      <c r="BN47" s="93">
        <f t="shared" ca="1" si="70"/>
        <v>500000.00000000006</v>
      </c>
      <c r="BO47" s="93">
        <f t="shared" ca="1" si="70"/>
        <v>500000.00000000006</v>
      </c>
      <c r="BP47" s="93">
        <f t="shared" ca="1" si="70"/>
        <v>500000.00000000006</v>
      </c>
      <c r="BQ47" s="93">
        <f t="shared" ca="1" si="70"/>
        <v>500000.00000000006</v>
      </c>
      <c r="BR47" s="93">
        <f t="shared" ca="1" si="70"/>
        <v>500000.00000000006</v>
      </c>
      <c r="BS47" s="93">
        <f t="shared" ca="1" si="70"/>
        <v>500000.00000000006</v>
      </c>
      <c r="BT47" s="93">
        <f t="shared" ca="1" si="70"/>
        <v>500000.00000000006</v>
      </c>
      <c r="BU47" s="93">
        <f t="shared" ca="1" si="70"/>
        <v>500000.00000000006</v>
      </c>
      <c r="BV47" s="93">
        <f t="shared" ca="1" si="70"/>
        <v>500000.00000000006</v>
      </c>
      <c r="BW47" s="93">
        <f t="shared" ca="1" si="70"/>
        <v>500000.00000000006</v>
      </c>
      <c r="BX47" s="93">
        <f t="shared" ca="1" si="70"/>
        <v>500000.00000000006</v>
      </c>
      <c r="BY47" s="93">
        <f t="shared" ca="1" si="70"/>
        <v>500000.00000000006</v>
      </c>
      <c r="BZ47" s="93">
        <f t="shared" ca="1" si="70"/>
        <v>500000.00000000006</v>
      </c>
      <c r="CA47" s="93">
        <f t="shared" ca="1" si="70"/>
        <v>500000.00000000006</v>
      </c>
      <c r="CB47" s="93">
        <f t="shared" ca="1" si="70"/>
        <v>500000.00000000006</v>
      </c>
      <c r="CC47" s="93">
        <f t="shared" ca="1" si="70"/>
        <v>500000.00000000006</v>
      </c>
      <c r="CD47" s="93">
        <f t="shared" ref="CD47:DI47" ca="1" si="71">+SUM(CD43,CD45:CD46)</f>
        <v>500000.00000000006</v>
      </c>
      <c r="CE47" s="93">
        <f t="shared" ca="1" si="71"/>
        <v>500000.00000000006</v>
      </c>
      <c r="CF47" s="93">
        <f t="shared" ca="1" si="71"/>
        <v>500000.00000000006</v>
      </c>
      <c r="CG47" s="93">
        <f t="shared" ca="1" si="71"/>
        <v>500000.00000000006</v>
      </c>
      <c r="CH47" s="93">
        <f t="shared" ca="1" si="71"/>
        <v>500000.00000000006</v>
      </c>
      <c r="CI47" s="93">
        <f t="shared" ca="1" si="71"/>
        <v>500000.00000000006</v>
      </c>
      <c r="CJ47" s="93">
        <f t="shared" ca="1" si="71"/>
        <v>500000.00000000006</v>
      </c>
      <c r="CK47" s="93">
        <f t="shared" ca="1" si="71"/>
        <v>500000.00000000006</v>
      </c>
      <c r="CL47" s="93">
        <f t="shared" ca="1" si="71"/>
        <v>500000.00000000006</v>
      </c>
      <c r="CM47" s="93" t="e">
        <f t="shared" ca="1" si="71"/>
        <v>#REF!</v>
      </c>
      <c r="CN47" s="93" t="e">
        <f t="shared" ca="1" si="71"/>
        <v>#REF!</v>
      </c>
      <c r="CO47" s="93" t="e">
        <f t="shared" ca="1" si="71"/>
        <v>#REF!</v>
      </c>
      <c r="CP47" s="93" t="e">
        <f t="shared" ca="1" si="71"/>
        <v>#REF!</v>
      </c>
      <c r="CQ47" s="93" t="e">
        <f t="shared" ca="1" si="71"/>
        <v>#REF!</v>
      </c>
      <c r="CR47" s="93" t="e">
        <f t="shared" ca="1" si="71"/>
        <v>#REF!</v>
      </c>
      <c r="CS47" s="93" t="e">
        <f t="shared" ca="1" si="71"/>
        <v>#REF!</v>
      </c>
      <c r="CT47" s="93" t="e">
        <f t="shared" ca="1" si="71"/>
        <v>#REF!</v>
      </c>
      <c r="CU47" s="93" t="e">
        <f t="shared" ca="1" si="71"/>
        <v>#REF!</v>
      </c>
      <c r="CV47" s="93" t="e">
        <f t="shared" ca="1" si="71"/>
        <v>#REF!</v>
      </c>
      <c r="CW47" s="93" t="e">
        <f t="shared" ca="1" si="71"/>
        <v>#REF!</v>
      </c>
      <c r="CX47" s="93" t="e">
        <f t="shared" ca="1" si="71"/>
        <v>#REF!</v>
      </c>
      <c r="CY47" s="93" t="e">
        <f t="shared" ca="1" si="71"/>
        <v>#REF!</v>
      </c>
      <c r="CZ47" s="93" t="e">
        <f t="shared" ca="1" si="71"/>
        <v>#REF!</v>
      </c>
      <c r="DA47" s="93" t="e">
        <f t="shared" ca="1" si="71"/>
        <v>#REF!</v>
      </c>
      <c r="DB47" s="93" t="e">
        <f t="shared" ca="1" si="71"/>
        <v>#REF!</v>
      </c>
      <c r="DC47" s="93" t="e">
        <f t="shared" ca="1" si="71"/>
        <v>#REF!</v>
      </c>
      <c r="DD47" s="93" t="e">
        <f t="shared" ca="1" si="71"/>
        <v>#REF!</v>
      </c>
      <c r="DE47" s="93" t="e">
        <f t="shared" ca="1" si="71"/>
        <v>#REF!</v>
      </c>
      <c r="DF47" s="93" t="e">
        <f t="shared" ca="1" si="71"/>
        <v>#REF!</v>
      </c>
      <c r="DG47" s="93" t="e">
        <f t="shared" ca="1" si="71"/>
        <v>#REF!</v>
      </c>
      <c r="DH47" s="93" t="e">
        <f t="shared" ca="1" si="71"/>
        <v>#REF!</v>
      </c>
      <c r="DI47" s="93" t="e">
        <f t="shared" ca="1" si="71"/>
        <v>#REF!</v>
      </c>
      <c r="DJ47" s="93" t="e">
        <f t="shared" ref="DJ47:DL47" ca="1" si="72">+SUM(DJ43,DJ45:DJ46)</f>
        <v>#REF!</v>
      </c>
      <c r="DK47" s="93" t="e">
        <f t="shared" ca="1" si="72"/>
        <v>#REF!</v>
      </c>
      <c r="DL47" s="93" t="e">
        <f t="shared" ca="1" si="72"/>
        <v>#REF!</v>
      </c>
    </row>
    <row r="48" spans="1:116" x14ac:dyDescent="0.4">
      <c r="A48" s="98"/>
      <c r="B48" s="59"/>
      <c r="C48" s="59"/>
      <c r="D48" t="s">
        <v>871</v>
      </c>
      <c r="E48" t="str">
        <f t="shared" si="16"/>
        <v>48 DTERMY-S</v>
      </c>
      <c r="G48" s="322"/>
      <c r="R48"/>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O48" s="62"/>
      <c r="CP48" s="62"/>
      <c r="CQ48" s="62"/>
      <c r="CR48" s="62"/>
      <c r="CS48" s="62"/>
      <c r="CT48" s="62"/>
      <c r="CU48" s="62"/>
      <c r="CV48" s="62"/>
      <c r="CW48" s="62"/>
      <c r="CX48" s="62"/>
      <c r="CY48" s="62"/>
      <c r="CZ48" s="62"/>
      <c r="DA48" s="62"/>
      <c r="DB48" s="62"/>
      <c r="DC48" s="62"/>
      <c r="DD48" s="62"/>
      <c r="DE48" s="62"/>
      <c r="DF48" s="62"/>
      <c r="DG48" s="62"/>
      <c r="DH48" s="62"/>
      <c r="DI48" s="62"/>
      <c r="DJ48" s="62"/>
      <c r="DK48" s="62"/>
      <c r="DL48" s="62"/>
    </row>
    <row r="49" spans="1:116" x14ac:dyDescent="0.4">
      <c r="A49" s="98"/>
      <c r="C49" t="s">
        <v>228</v>
      </c>
      <c r="D49" t="s">
        <v>871</v>
      </c>
      <c r="E49" t="str">
        <f t="shared" si="16"/>
        <v>49 DTERMY-S</v>
      </c>
      <c r="G49" s="294" t="s">
        <v>858</v>
      </c>
      <c r="J49" s="93">
        <f>SUMIF($5:$5,I$2,47:47)</f>
        <v>0</v>
      </c>
      <c r="K49" s="28">
        <f t="shared" ref="K49:P49" ca="1" si="73">SUMIF($3:$3,K$2,49:49)</f>
        <v>-24078.518518518518</v>
      </c>
      <c r="L49" s="28">
        <f t="shared" ca="1" si="73"/>
        <v>-62510.000000000015</v>
      </c>
      <c r="M49" s="28">
        <f t="shared" ca="1" si="73"/>
        <v>-66676.666666666672</v>
      </c>
      <c r="N49" s="28">
        <f t="shared" ca="1" si="73"/>
        <v>-66676.666666666672</v>
      </c>
      <c r="O49" s="28">
        <f t="shared" ca="1" si="73"/>
        <v>-66676.666666666672</v>
      </c>
      <c r="P49" s="28">
        <f t="shared" ca="1" si="73"/>
        <v>-66676.666666666672</v>
      </c>
      <c r="R49" s="27"/>
      <c r="S49" s="93">
        <f t="shared" ref="S49:AX49" si="74">-SUM(S42:S45)*$H39/12</f>
        <v>577.17592592592609</v>
      </c>
      <c r="T49" s="93">
        <f t="shared" ca="1" si="74"/>
        <v>-117.26851851851849</v>
      </c>
      <c r="U49" s="93">
        <f t="shared" ca="1" si="74"/>
        <v>-811.71296296296305</v>
      </c>
      <c r="V49" s="93">
        <f t="shared" ca="1" si="74"/>
        <v>-1497.8240740740741</v>
      </c>
      <c r="W49" s="93">
        <f t="shared" ca="1" si="74"/>
        <v>-2778.6111111111113</v>
      </c>
      <c r="X49" s="93">
        <f t="shared" ca="1" si="74"/>
        <v>-2778.6111111111113</v>
      </c>
      <c r="Y49" s="93">
        <f t="shared" ca="1" si="74"/>
        <v>-2778.6111111111113</v>
      </c>
      <c r="Z49" s="93">
        <f t="shared" ca="1" si="74"/>
        <v>-2778.6111111111113</v>
      </c>
      <c r="AA49" s="93">
        <f t="shared" ca="1" si="74"/>
        <v>-2778.6111111111113</v>
      </c>
      <c r="AB49" s="93">
        <f t="shared" ca="1" si="74"/>
        <v>-2778.6111111111113</v>
      </c>
      <c r="AC49" s="93">
        <f t="shared" ca="1" si="74"/>
        <v>-2778.6111111111113</v>
      </c>
      <c r="AD49" s="93">
        <f t="shared" ca="1" si="74"/>
        <v>-2778.6111111111113</v>
      </c>
      <c r="AE49" s="93">
        <f t="shared" ca="1" si="74"/>
        <v>-3473.0555555555566</v>
      </c>
      <c r="AF49" s="93">
        <f t="shared" ca="1" si="74"/>
        <v>-4167.5000000000009</v>
      </c>
      <c r="AG49" s="93">
        <f t="shared" ca="1" si="74"/>
        <v>-4861.9444444444462</v>
      </c>
      <c r="AH49" s="93">
        <f t="shared" ca="1" si="74"/>
        <v>-5556.3888888888896</v>
      </c>
      <c r="AI49" s="93">
        <f t="shared" ca="1" si="74"/>
        <v>-5556.3888888888896</v>
      </c>
      <c r="AJ49" s="93">
        <f t="shared" ca="1" si="74"/>
        <v>-5556.3888888888896</v>
      </c>
      <c r="AK49" s="93">
        <f t="shared" ca="1" si="74"/>
        <v>-5556.3888888888896</v>
      </c>
      <c r="AL49" s="93">
        <f t="shared" ca="1" si="74"/>
        <v>-5556.3888888888896</v>
      </c>
      <c r="AM49" s="93">
        <f t="shared" ca="1" si="74"/>
        <v>-5556.3888888888896</v>
      </c>
      <c r="AN49" s="93">
        <f t="shared" ca="1" si="74"/>
        <v>-5556.3888888888896</v>
      </c>
      <c r="AO49" s="93">
        <f t="shared" ca="1" si="74"/>
        <v>-5556.3888888888896</v>
      </c>
      <c r="AP49" s="93">
        <f t="shared" ca="1" si="74"/>
        <v>-5556.3888888888896</v>
      </c>
      <c r="AQ49" s="93">
        <f t="shared" ca="1" si="74"/>
        <v>-5556.3888888888896</v>
      </c>
      <c r="AR49" s="93">
        <f t="shared" ca="1" si="74"/>
        <v>-5556.3888888888896</v>
      </c>
      <c r="AS49" s="93">
        <f t="shared" ca="1" si="74"/>
        <v>-5556.3888888888896</v>
      </c>
      <c r="AT49" s="93">
        <f t="shared" ca="1" si="74"/>
        <v>-5556.3888888888896</v>
      </c>
      <c r="AU49" s="93">
        <f t="shared" ca="1" si="74"/>
        <v>-5556.3888888888896</v>
      </c>
      <c r="AV49" s="93">
        <f t="shared" ca="1" si="74"/>
        <v>-5556.3888888888896</v>
      </c>
      <c r="AW49" s="93">
        <f t="shared" ca="1" si="74"/>
        <v>-5556.3888888888896</v>
      </c>
      <c r="AX49" s="93">
        <f t="shared" ca="1" si="74"/>
        <v>-5556.3888888888896</v>
      </c>
      <c r="AY49" s="93">
        <f t="shared" ref="AY49:CD49" ca="1" si="75">-SUM(AY42:AY45)*$H39/12</f>
        <v>-5556.3888888888896</v>
      </c>
      <c r="AZ49" s="93">
        <f t="shared" ca="1" si="75"/>
        <v>-5556.3888888888896</v>
      </c>
      <c r="BA49" s="93">
        <f t="shared" ca="1" si="75"/>
        <v>-5556.3888888888896</v>
      </c>
      <c r="BB49" s="93">
        <f t="shared" ca="1" si="75"/>
        <v>-5556.3888888888896</v>
      </c>
      <c r="BC49" s="93">
        <f t="shared" ca="1" si="75"/>
        <v>-5556.3888888888896</v>
      </c>
      <c r="BD49" s="93">
        <f t="shared" ca="1" si="75"/>
        <v>-5556.3888888888896</v>
      </c>
      <c r="BE49" s="93">
        <f t="shared" ca="1" si="75"/>
        <v>-5556.3888888888896</v>
      </c>
      <c r="BF49" s="93">
        <f t="shared" ca="1" si="75"/>
        <v>-5556.3888888888896</v>
      </c>
      <c r="BG49" s="93">
        <f t="shared" ca="1" si="75"/>
        <v>-5556.3888888888896</v>
      </c>
      <c r="BH49" s="93">
        <f t="shared" ca="1" si="75"/>
        <v>-5556.3888888888896</v>
      </c>
      <c r="BI49" s="93">
        <f t="shared" ca="1" si="75"/>
        <v>-5556.3888888888896</v>
      </c>
      <c r="BJ49" s="93">
        <f t="shared" ca="1" si="75"/>
        <v>-5556.3888888888896</v>
      </c>
      <c r="BK49" s="93">
        <f t="shared" ca="1" si="75"/>
        <v>-5556.3888888888896</v>
      </c>
      <c r="BL49" s="93">
        <f t="shared" ca="1" si="75"/>
        <v>-5556.3888888888896</v>
      </c>
      <c r="BM49" s="93">
        <f t="shared" ca="1" si="75"/>
        <v>-5556.3888888888896</v>
      </c>
      <c r="BN49" s="93">
        <f t="shared" ca="1" si="75"/>
        <v>-5556.3888888888896</v>
      </c>
      <c r="BO49" s="93">
        <f t="shared" ca="1" si="75"/>
        <v>-5556.3888888888896</v>
      </c>
      <c r="BP49" s="93">
        <f t="shared" ca="1" si="75"/>
        <v>-5556.3888888888896</v>
      </c>
      <c r="BQ49" s="93">
        <f t="shared" ca="1" si="75"/>
        <v>-5556.3888888888896</v>
      </c>
      <c r="BR49" s="93">
        <f t="shared" ca="1" si="75"/>
        <v>-5556.3888888888896</v>
      </c>
      <c r="BS49" s="93">
        <f t="shared" ca="1" si="75"/>
        <v>-5556.3888888888896</v>
      </c>
      <c r="BT49" s="93">
        <f t="shared" ca="1" si="75"/>
        <v>-5556.3888888888896</v>
      </c>
      <c r="BU49" s="93">
        <f t="shared" ca="1" si="75"/>
        <v>-5556.3888888888896</v>
      </c>
      <c r="BV49" s="93">
        <f t="shared" ca="1" si="75"/>
        <v>-5556.3888888888896</v>
      </c>
      <c r="BW49" s="93">
        <f t="shared" ca="1" si="75"/>
        <v>-5556.3888888888896</v>
      </c>
      <c r="BX49" s="93">
        <f t="shared" ca="1" si="75"/>
        <v>-5556.3888888888896</v>
      </c>
      <c r="BY49" s="93">
        <f t="shared" ca="1" si="75"/>
        <v>-5556.3888888888896</v>
      </c>
      <c r="BZ49" s="93">
        <f t="shared" ca="1" si="75"/>
        <v>-5556.3888888888896</v>
      </c>
      <c r="CA49" s="93">
        <f t="shared" ca="1" si="75"/>
        <v>-5556.3888888888896</v>
      </c>
      <c r="CB49" s="93">
        <f t="shared" ca="1" si="75"/>
        <v>-5556.3888888888896</v>
      </c>
      <c r="CC49" s="93">
        <f t="shared" ca="1" si="75"/>
        <v>-5556.3888888888896</v>
      </c>
      <c r="CD49" s="93">
        <f t="shared" ca="1" si="75"/>
        <v>-5556.3888888888896</v>
      </c>
      <c r="CE49" s="93">
        <f t="shared" ref="CE49:CL49" ca="1" si="76">-SUM(CE42:CE45)*$H39/12</f>
        <v>-5556.3888888888896</v>
      </c>
      <c r="CF49" s="93">
        <f t="shared" ca="1" si="76"/>
        <v>-5556.3888888888896</v>
      </c>
      <c r="CG49" s="93">
        <f t="shared" ca="1" si="76"/>
        <v>-5556.3888888888896</v>
      </c>
      <c r="CH49" s="93">
        <f t="shared" ca="1" si="76"/>
        <v>-5556.3888888888896</v>
      </c>
      <c r="CI49" s="93">
        <f t="shared" ca="1" si="76"/>
        <v>-5556.3888888888896</v>
      </c>
      <c r="CJ49" s="93">
        <f t="shared" ca="1" si="76"/>
        <v>-5556.3888888888896</v>
      </c>
      <c r="CK49" s="93">
        <f t="shared" ca="1" si="76"/>
        <v>-5556.3888888888896</v>
      </c>
      <c r="CL49" s="93">
        <f t="shared" ca="1" si="76"/>
        <v>-5556.3888888888896</v>
      </c>
      <c r="CN49" s="93">
        <f>SUMIF($5:$5,CN$2,47:47)</f>
        <v>0</v>
      </c>
      <c r="CO49" s="93" t="e">
        <f t="shared" ref="CO49:CX49" ca="1" si="77">-SUM(CO42:CO45)*$H39/CO$5</f>
        <v>#REF!</v>
      </c>
      <c r="CP49" s="93" t="e">
        <f t="shared" ca="1" si="77"/>
        <v>#REF!</v>
      </c>
      <c r="CQ49" s="93" t="e">
        <f t="shared" ca="1" si="77"/>
        <v>#REF!</v>
      </c>
      <c r="CR49" s="93" t="e">
        <f t="shared" ca="1" si="77"/>
        <v>#REF!</v>
      </c>
      <c r="CS49" s="93" t="e">
        <f t="shared" ca="1" si="77"/>
        <v>#REF!</v>
      </c>
      <c r="CT49" s="93" t="e">
        <f t="shared" ca="1" si="77"/>
        <v>#REF!</v>
      </c>
      <c r="CU49" s="93" t="e">
        <f t="shared" ca="1" si="77"/>
        <v>#REF!</v>
      </c>
      <c r="CV49" s="93" t="e">
        <f t="shared" ca="1" si="77"/>
        <v>#REF!</v>
      </c>
      <c r="CW49" s="93" t="e">
        <f t="shared" ca="1" si="77"/>
        <v>#REF!</v>
      </c>
      <c r="CX49" s="93" t="e">
        <f t="shared" ca="1" si="77"/>
        <v>#REF!</v>
      </c>
      <c r="CY49" s="93" t="e">
        <f ca="1">-SUM(CY42:CY45)*$H39/CL$5</f>
        <v>#REF!</v>
      </c>
      <c r="CZ49" s="93" t="e">
        <f t="shared" ref="CZ49:DL49" ca="1" si="78">-SUM(CZ42:CZ45)*$H39/CZ$5</f>
        <v>#REF!</v>
      </c>
      <c r="DA49" s="93" t="e">
        <f t="shared" ca="1" si="78"/>
        <v>#REF!</v>
      </c>
      <c r="DB49" s="93" t="e">
        <f t="shared" ca="1" si="78"/>
        <v>#REF!</v>
      </c>
      <c r="DC49" s="93" t="e">
        <f t="shared" ca="1" si="78"/>
        <v>#REF!</v>
      </c>
      <c r="DD49" s="93" t="e">
        <f t="shared" ca="1" si="78"/>
        <v>#REF!</v>
      </c>
      <c r="DE49" s="93" t="e">
        <f t="shared" ca="1" si="78"/>
        <v>#REF!</v>
      </c>
      <c r="DF49" s="93" t="e">
        <f t="shared" ca="1" si="78"/>
        <v>#REF!</v>
      </c>
      <c r="DG49" s="93" t="e">
        <f t="shared" ca="1" si="78"/>
        <v>#REF!</v>
      </c>
      <c r="DH49" s="93" t="e">
        <f t="shared" ca="1" si="78"/>
        <v>#REF!</v>
      </c>
      <c r="DI49" s="93" t="e">
        <f t="shared" ca="1" si="78"/>
        <v>#REF!</v>
      </c>
      <c r="DJ49" s="93" t="e">
        <f t="shared" ca="1" si="78"/>
        <v>#REF!</v>
      </c>
      <c r="DK49" s="93" t="e">
        <f t="shared" ca="1" si="78"/>
        <v>#REF!</v>
      </c>
      <c r="DL49" s="93" t="e">
        <f t="shared" ca="1" si="78"/>
        <v>#REF!</v>
      </c>
    </row>
    <row r="50" spans="1:116" x14ac:dyDescent="0.4">
      <c r="A50" s="98"/>
      <c r="D50" t="s">
        <v>871</v>
      </c>
      <c r="E50" t="str">
        <f t="shared" si="16"/>
        <v>50 DTERMY-S</v>
      </c>
      <c r="G50" s="294"/>
      <c r="J50" s="93"/>
      <c r="K50" s="28"/>
      <c r="L50" s="28"/>
      <c r="M50" s="28"/>
      <c r="N50" s="28"/>
      <c r="O50" s="28"/>
      <c r="P50" s="28"/>
      <c r="R50" s="27"/>
      <c r="S50" s="93"/>
      <c r="T50" s="93"/>
      <c r="U50" s="93"/>
      <c r="V50" s="93"/>
      <c r="W50" s="93"/>
      <c r="X50" s="93"/>
      <c r="Y50" s="93"/>
      <c r="Z50" s="93"/>
      <c r="AA50" s="93"/>
      <c r="AB50" s="93"/>
      <c r="AC50" s="93"/>
      <c r="AD50" s="93"/>
      <c r="AE50" s="93"/>
      <c r="AF50" s="93"/>
      <c r="AG50" s="93"/>
      <c r="AH50" s="93"/>
      <c r="AI50" s="93"/>
      <c r="AJ50" s="93"/>
      <c r="AK50" s="93"/>
      <c r="AL50" s="93"/>
      <c r="AM50" s="93"/>
      <c r="AN50" s="93"/>
      <c r="AO50" s="93"/>
      <c r="AP50" s="93"/>
      <c r="AQ50" s="93"/>
      <c r="AR50" s="93"/>
      <c r="AS50" s="93"/>
      <c r="AT50" s="93"/>
      <c r="AU50" s="93"/>
      <c r="AV50" s="93"/>
      <c r="AW50" s="93"/>
      <c r="AX50" s="93"/>
      <c r="AY50" s="93"/>
      <c r="AZ50" s="93"/>
      <c r="BA50" s="93"/>
      <c r="BB50" s="93"/>
      <c r="BC50" s="93"/>
      <c r="BD50" s="93"/>
      <c r="BE50" s="93"/>
      <c r="BF50" s="93"/>
      <c r="BG50" s="93"/>
      <c r="BH50" s="93"/>
      <c r="BI50" s="93"/>
      <c r="BJ50" s="93"/>
      <c r="BK50" s="93"/>
      <c r="BL50" s="93"/>
      <c r="BM50" s="93"/>
      <c r="BN50" s="93"/>
      <c r="BO50" s="93"/>
      <c r="BP50" s="93"/>
      <c r="BQ50" s="93"/>
      <c r="BR50" s="93"/>
      <c r="BS50" s="93"/>
      <c r="BT50" s="93"/>
      <c r="BU50" s="93"/>
      <c r="BV50" s="93"/>
      <c r="BW50" s="93"/>
      <c r="BX50" s="93"/>
      <c r="BY50" s="93"/>
      <c r="BZ50" s="93"/>
      <c r="CA50" s="93"/>
      <c r="CB50" s="93"/>
      <c r="CC50" s="93"/>
      <c r="CD50" s="93"/>
      <c r="CE50" s="93"/>
      <c r="CF50" s="93"/>
      <c r="CG50" s="93"/>
      <c r="CH50" s="93"/>
      <c r="CI50" s="93"/>
      <c r="CJ50" s="93"/>
      <c r="CK50" s="93"/>
      <c r="CL50" s="93"/>
      <c r="CN50" s="93"/>
      <c r="CO50" s="93"/>
      <c r="CP50" s="93"/>
      <c r="CQ50" s="93"/>
      <c r="CR50" s="93"/>
      <c r="CS50" s="93"/>
      <c r="CT50" s="93"/>
      <c r="CU50" s="93"/>
      <c r="CV50" s="93"/>
      <c r="CW50" s="93"/>
      <c r="CX50" s="93"/>
      <c r="CY50" s="93"/>
      <c r="CZ50" s="93"/>
      <c r="DA50" s="93"/>
      <c r="DB50" s="93"/>
      <c r="DC50" s="93"/>
      <c r="DD50" s="93"/>
      <c r="DE50" s="93"/>
      <c r="DF50" s="93"/>
      <c r="DG50" s="93"/>
      <c r="DH50" s="93"/>
      <c r="DI50" s="93"/>
      <c r="DJ50" s="93"/>
      <c r="DK50" s="93"/>
      <c r="DL50" s="93"/>
    </row>
    <row r="51" spans="1:116" x14ac:dyDescent="0.4">
      <c r="I51"/>
      <c r="J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N51"/>
    </row>
    <row r="52" spans="1:116" x14ac:dyDescent="0.4">
      <c r="I52"/>
      <c r="J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N52"/>
    </row>
    <row r="53" spans="1:116"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1:116"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1:116"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1:116"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1:116"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ht="12.9" customHeigh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x14ac:dyDescent="0.4">
      <c r="I218"/>
      <c r="J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N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s="27" customFormat="1" x14ac:dyDescent="0.4">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collapsed="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spans="1:117"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1:117"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1:117"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1:117"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1:117"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1:117"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1:117"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1:117"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1:117"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1:117" s="3" customFormat="1" x14ac:dyDescent="0.4">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row>
    <row r="491" spans="1:117"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1:117"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1:117"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1:117"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1:117"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1:117"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customFormat="1" x14ac:dyDescent="0.4"/>
    <row r="498" customFormat="1" x14ac:dyDescent="0.4"/>
    <row r="499" customFormat="1" x14ac:dyDescent="0.4"/>
    <row r="500" customFormat="1" x14ac:dyDescent="0.4"/>
    <row r="501" customFormat="1" collapsed="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spans="1:117" x14ac:dyDescent="0.4">
      <c r="I817"/>
      <c r="J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c r="CA817"/>
      <c r="CB817"/>
      <c r="CC817"/>
      <c r="CD817"/>
      <c r="CE817"/>
      <c r="CF817"/>
      <c r="CG817"/>
      <c r="CH817"/>
      <c r="CI817"/>
      <c r="CJ817"/>
      <c r="CK817"/>
      <c r="CL817"/>
      <c r="CN817"/>
    </row>
    <row r="818" spans="1:117" s="27" customFormat="1" x14ac:dyDescent="0.4">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c r="CA818"/>
      <c r="CB818"/>
      <c r="CC818"/>
      <c r="CD818"/>
      <c r="CE818"/>
      <c r="CF818"/>
      <c r="CG818"/>
      <c r="CH818"/>
      <c r="CI818"/>
      <c r="CJ818"/>
      <c r="CK818"/>
      <c r="CL818"/>
      <c r="CM818"/>
      <c r="CN818"/>
      <c r="CO818"/>
      <c r="CP818"/>
      <c r="CQ818"/>
      <c r="CR818"/>
      <c r="CS818"/>
      <c r="CT818"/>
      <c r="CU818"/>
      <c r="CV818"/>
      <c r="CW818"/>
      <c r="CX818"/>
      <c r="CY818"/>
      <c r="CZ818"/>
      <c r="DA818"/>
      <c r="DB818"/>
      <c r="DC818"/>
      <c r="DD818"/>
      <c r="DE818"/>
      <c r="DF818"/>
      <c r="DG818"/>
      <c r="DH818"/>
      <c r="DI818"/>
      <c r="DJ818"/>
      <c r="DK818"/>
      <c r="DL818"/>
      <c r="DM818"/>
    </row>
    <row r="819" spans="1:117" x14ac:dyDescent="0.4">
      <c r="I819"/>
      <c r="J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c r="CA819"/>
      <c r="CB819"/>
      <c r="CC819"/>
      <c r="CD819"/>
      <c r="CE819"/>
      <c r="CF819"/>
      <c r="CG819"/>
      <c r="CH819"/>
      <c r="CI819"/>
      <c r="CJ819"/>
      <c r="CK819"/>
      <c r="CL819"/>
      <c r="CN819"/>
    </row>
    <row r="820" spans="1:117" x14ac:dyDescent="0.4">
      <c r="I820"/>
      <c r="J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c r="CA820"/>
      <c r="CB820"/>
      <c r="CC820"/>
      <c r="CD820"/>
      <c r="CE820"/>
      <c r="CF820"/>
      <c r="CG820"/>
      <c r="CH820"/>
      <c r="CI820"/>
      <c r="CJ820"/>
      <c r="CK820"/>
      <c r="CL820"/>
      <c r="CN820"/>
    </row>
    <row r="821" spans="1:117" x14ac:dyDescent="0.4">
      <c r="I821"/>
      <c r="J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c r="CA821"/>
      <c r="CB821"/>
      <c r="CC821"/>
      <c r="CD821"/>
      <c r="CE821"/>
      <c r="CF821"/>
      <c r="CG821"/>
      <c r="CH821"/>
      <c r="CI821"/>
      <c r="CJ821"/>
      <c r="CK821"/>
      <c r="CL821"/>
      <c r="CN821"/>
    </row>
    <row r="822" spans="1:117" x14ac:dyDescent="0.4">
      <c r="I822"/>
      <c r="J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c r="CA822"/>
      <c r="CB822"/>
      <c r="CC822"/>
      <c r="CD822"/>
      <c r="CE822"/>
      <c r="CF822"/>
      <c r="CG822"/>
      <c r="CH822"/>
      <c r="CI822"/>
      <c r="CJ822"/>
      <c r="CK822"/>
      <c r="CL822"/>
      <c r="CN822"/>
    </row>
    <row r="823" spans="1:117" x14ac:dyDescent="0.4">
      <c r="I823"/>
      <c r="J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c r="CA823"/>
      <c r="CB823"/>
      <c r="CC823"/>
      <c r="CD823"/>
      <c r="CE823"/>
      <c r="CF823"/>
      <c r="CG823"/>
      <c r="CH823"/>
      <c r="CI823"/>
      <c r="CJ823"/>
      <c r="CK823"/>
      <c r="CL823"/>
      <c r="CN823"/>
    </row>
    <row r="824" spans="1:117" x14ac:dyDescent="0.4">
      <c r="I824"/>
      <c r="J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c r="CA824"/>
      <c r="CB824"/>
      <c r="CC824"/>
      <c r="CD824"/>
      <c r="CE824"/>
      <c r="CF824"/>
      <c r="CG824"/>
      <c r="CH824"/>
      <c r="CI824"/>
      <c r="CJ824"/>
      <c r="CK824"/>
      <c r="CL824"/>
      <c r="CN824"/>
    </row>
    <row r="825" spans="1:117" x14ac:dyDescent="0.4">
      <c r="I825"/>
      <c r="J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c r="CA825"/>
      <c r="CB825"/>
      <c r="CC825"/>
      <c r="CD825"/>
      <c r="CE825"/>
      <c r="CF825"/>
      <c r="CG825"/>
      <c r="CH825"/>
      <c r="CI825"/>
      <c r="CJ825"/>
      <c r="CK825"/>
      <c r="CL825"/>
      <c r="CN825"/>
    </row>
    <row r="826" spans="1:117" x14ac:dyDescent="0.4">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1:117" x14ac:dyDescent="0.4">
      <c r="I827"/>
      <c r="J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c r="CA827"/>
      <c r="CB827"/>
      <c r="CC827"/>
      <c r="CD827"/>
      <c r="CE827"/>
      <c r="CF827"/>
      <c r="CG827"/>
      <c r="CH827"/>
      <c r="CI827"/>
      <c r="CJ827"/>
      <c r="CK827"/>
      <c r="CL827"/>
      <c r="CN827"/>
    </row>
    <row r="828" spans="1:117" x14ac:dyDescent="0.4">
      <c r="I828"/>
      <c r="J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c r="CA828"/>
      <c r="CB828"/>
      <c r="CC828"/>
      <c r="CD828"/>
      <c r="CE828"/>
      <c r="CF828"/>
      <c r="CG828"/>
      <c r="CH828"/>
      <c r="CI828"/>
      <c r="CJ828"/>
      <c r="CK828"/>
      <c r="CL828"/>
      <c r="CN828"/>
    </row>
    <row r="829" spans="1:117" x14ac:dyDescent="0.4">
      <c r="I829"/>
      <c r="J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c r="CA829"/>
      <c r="CB829"/>
      <c r="CC829"/>
      <c r="CD829"/>
      <c r="CE829"/>
      <c r="CF829"/>
      <c r="CG829"/>
      <c r="CH829"/>
      <c r="CI829"/>
      <c r="CJ829"/>
      <c r="CK829"/>
      <c r="CL829"/>
      <c r="CN829"/>
    </row>
    <row r="830" spans="1:117" x14ac:dyDescent="0.4">
      <c r="I830"/>
      <c r="J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c r="CA830"/>
      <c r="CB830"/>
      <c r="CC830"/>
      <c r="CD830"/>
      <c r="CE830"/>
      <c r="CF830"/>
      <c r="CG830"/>
      <c r="CH830"/>
      <c r="CI830"/>
      <c r="CJ830"/>
      <c r="CK830"/>
      <c r="CL830"/>
      <c r="CN830"/>
    </row>
    <row r="831" spans="1:117" x14ac:dyDescent="0.4">
      <c r="I831"/>
      <c r="J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c r="CA831"/>
      <c r="CB831"/>
      <c r="CC831"/>
      <c r="CD831"/>
      <c r="CE831"/>
      <c r="CF831"/>
      <c r="CG831"/>
      <c r="CH831"/>
      <c r="CI831"/>
      <c r="CJ831"/>
      <c r="CK831"/>
      <c r="CL831"/>
      <c r="CN831"/>
    </row>
    <row r="832" spans="1:117" x14ac:dyDescent="0.4">
      <c r="I832"/>
      <c r="J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c r="CA832"/>
      <c r="CB832"/>
      <c r="CC832"/>
      <c r="CD832"/>
      <c r="CE832"/>
      <c r="CF832"/>
      <c r="CG832"/>
      <c r="CH832"/>
      <c r="CI832"/>
      <c r="CJ832"/>
      <c r="CK832"/>
      <c r="CL832"/>
      <c r="CN832"/>
    </row>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spans="1:117" x14ac:dyDescent="0.4">
      <c r="I1569"/>
      <c r="J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c r="AY1569"/>
      <c r="AZ1569"/>
      <c r="BA1569"/>
      <c r="BB1569"/>
      <c r="BC1569"/>
      <c r="BD1569"/>
      <c r="BE1569"/>
      <c r="BF1569"/>
      <c r="BG1569"/>
      <c r="BH1569"/>
      <c r="BI1569"/>
      <c r="BJ1569"/>
      <c r="BK1569"/>
      <c r="BL1569"/>
      <c r="BM1569"/>
      <c r="BN1569"/>
      <c r="BO1569"/>
      <c r="BP1569"/>
      <c r="BQ1569"/>
      <c r="BR1569"/>
      <c r="BS1569"/>
      <c r="BT1569"/>
      <c r="BU1569"/>
      <c r="BV1569"/>
      <c r="BW1569"/>
      <c r="BX1569"/>
      <c r="BY1569"/>
      <c r="BZ1569"/>
      <c r="CA1569"/>
      <c r="CB1569"/>
      <c r="CC1569"/>
      <c r="CD1569"/>
      <c r="CE1569"/>
      <c r="CF1569"/>
      <c r="CG1569"/>
      <c r="CH1569"/>
      <c r="CI1569"/>
      <c r="CJ1569"/>
      <c r="CK1569"/>
      <c r="CL1569"/>
      <c r="CN1569"/>
    </row>
    <row r="1570" spans="1:117" x14ac:dyDescent="0.4">
      <c r="I1570"/>
      <c r="J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c r="AY1570"/>
      <c r="AZ1570"/>
      <c r="BA1570"/>
      <c r="BB1570"/>
      <c r="BC1570"/>
      <c r="BD1570"/>
      <c r="BE1570"/>
      <c r="BF1570"/>
      <c r="BG1570"/>
      <c r="BH1570"/>
      <c r="BI1570"/>
      <c r="BJ1570"/>
      <c r="BK1570"/>
      <c r="BL1570"/>
      <c r="BM1570"/>
      <c r="BN1570"/>
      <c r="BO1570"/>
      <c r="BP1570"/>
      <c r="BQ1570"/>
      <c r="BR1570"/>
      <c r="BS1570"/>
      <c r="BT1570"/>
      <c r="BU1570"/>
      <c r="BV1570"/>
      <c r="BW1570"/>
      <c r="BX1570"/>
      <c r="BY1570"/>
      <c r="BZ1570"/>
      <c r="CA1570"/>
      <c r="CB1570"/>
      <c r="CC1570"/>
      <c r="CD1570"/>
      <c r="CE1570"/>
      <c r="CF1570"/>
      <c r="CG1570"/>
      <c r="CH1570"/>
      <c r="CI1570"/>
      <c r="CJ1570"/>
      <c r="CK1570"/>
      <c r="CL1570"/>
      <c r="CN1570"/>
    </row>
    <row r="1571" spans="1:117" x14ac:dyDescent="0.4">
      <c r="I1571"/>
      <c r="J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c r="AY1571"/>
      <c r="AZ1571"/>
      <c r="BA1571"/>
      <c r="BB1571"/>
      <c r="BC1571"/>
      <c r="BD1571"/>
      <c r="BE1571"/>
      <c r="BF1571"/>
      <c r="BG1571"/>
      <c r="BH1571"/>
      <c r="BI1571"/>
      <c r="BJ1571"/>
      <c r="BK1571"/>
      <c r="BL1571"/>
      <c r="BM1571"/>
      <c r="BN1571"/>
      <c r="BO1571"/>
      <c r="BP1571"/>
      <c r="BQ1571"/>
      <c r="BR1571"/>
      <c r="BS1571"/>
      <c r="BT1571"/>
      <c r="BU1571"/>
      <c r="BV1571"/>
      <c r="BW1571"/>
      <c r="BX1571"/>
      <c r="BY1571"/>
      <c r="BZ1571"/>
      <c r="CA1571"/>
      <c r="CB1571"/>
      <c r="CC1571"/>
      <c r="CD1571"/>
      <c r="CE1571"/>
      <c r="CF1571"/>
      <c r="CG1571"/>
      <c r="CH1571"/>
      <c r="CI1571"/>
      <c r="CJ1571"/>
      <c r="CK1571"/>
      <c r="CL1571"/>
      <c r="CN1571"/>
    </row>
    <row r="1572" spans="1:117" x14ac:dyDescent="0.4">
      <c r="I1572"/>
      <c r="J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c r="AY1572"/>
      <c r="AZ1572"/>
      <c r="BA1572"/>
      <c r="BB1572"/>
      <c r="BC1572"/>
      <c r="BD1572"/>
      <c r="BE1572"/>
      <c r="BF1572"/>
      <c r="BG1572"/>
      <c r="BH1572"/>
      <c r="BI1572"/>
      <c r="BJ1572"/>
      <c r="BK1572"/>
      <c r="BL1572"/>
      <c r="BM1572"/>
      <c r="BN1572"/>
      <c r="BO1572"/>
      <c r="BP1572"/>
      <c r="BQ1572"/>
      <c r="BR1572"/>
      <c r="BS1572"/>
      <c r="BT1572"/>
      <c r="BU1572"/>
      <c r="BV1572"/>
      <c r="BW1572"/>
      <c r="BX1572"/>
      <c r="BY1572"/>
      <c r="BZ1572"/>
      <c r="CA1572"/>
      <c r="CB1572"/>
      <c r="CC1572"/>
      <c r="CD1572"/>
      <c r="CE1572"/>
      <c r="CF1572"/>
      <c r="CG1572"/>
      <c r="CH1572"/>
      <c r="CI1572"/>
      <c r="CJ1572"/>
      <c r="CK1572"/>
      <c r="CL1572"/>
      <c r="CN1572"/>
    </row>
    <row r="1573" spans="1:117" x14ac:dyDescent="0.4">
      <c r="I1573"/>
      <c r="J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c r="AY1573"/>
      <c r="AZ1573"/>
      <c r="BA1573"/>
      <c r="BB1573"/>
      <c r="BC1573"/>
      <c r="BD1573"/>
      <c r="BE1573"/>
      <c r="BF1573"/>
      <c r="BG1573"/>
      <c r="BH1573"/>
      <c r="BI1573"/>
      <c r="BJ1573"/>
      <c r="BK1573"/>
      <c r="BL1573"/>
      <c r="BM1573"/>
      <c r="BN1573"/>
      <c r="BO1573"/>
      <c r="BP1573"/>
      <c r="BQ1573"/>
      <c r="BR1573"/>
      <c r="BS1573"/>
      <c r="BT1573"/>
      <c r="BU1573"/>
      <c r="BV1573"/>
      <c r="BW1573"/>
      <c r="BX1573"/>
      <c r="BY1573"/>
      <c r="BZ1573"/>
      <c r="CA1573"/>
      <c r="CB1573"/>
      <c r="CC1573"/>
      <c r="CD1573"/>
      <c r="CE1573"/>
      <c r="CF1573"/>
      <c r="CG1573"/>
      <c r="CH1573"/>
      <c r="CI1573"/>
      <c r="CJ1573"/>
      <c r="CK1573"/>
      <c r="CL1573"/>
      <c r="CN1573"/>
    </row>
    <row r="1574" spans="1:117" x14ac:dyDescent="0.4">
      <c r="I1574"/>
      <c r="J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c r="AY1574"/>
      <c r="AZ1574"/>
      <c r="BA1574"/>
      <c r="BB1574"/>
      <c r="BC1574"/>
      <c r="BD1574"/>
      <c r="BE1574"/>
      <c r="BF1574"/>
      <c r="BG1574"/>
      <c r="BH1574"/>
      <c r="BI1574"/>
      <c r="BJ1574"/>
      <c r="BK1574"/>
      <c r="BL1574"/>
      <c r="BM1574"/>
      <c r="BN1574"/>
      <c r="BO1574"/>
      <c r="BP1574"/>
      <c r="BQ1574"/>
      <c r="BR1574"/>
      <c r="BS1574"/>
      <c r="BT1574"/>
      <c r="BU1574"/>
      <c r="BV1574"/>
      <c r="BW1574"/>
      <c r="BX1574"/>
      <c r="BY1574"/>
      <c r="BZ1574"/>
      <c r="CA1574"/>
      <c r="CB1574"/>
      <c r="CC1574"/>
      <c r="CD1574"/>
      <c r="CE1574"/>
      <c r="CF1574"/>
      <c r="CG1574"/>
      <c r="CH1574"/>
      <c r="CI1574"/>
      <c r="CJ1574"/>
      <c r="CK1574"/>
      <c r="CL1574"/>
      <c r="CN1574"/>
    </row>
    <row r="1575" spans="1:117" s="27" customFormat="1" x14ac:dyDescent="0.4">
      <c r="A1575"/>
      <c r="B1575"/>
      <c r="C1575"/>
      <c r="D1575"/>
      <c r="E1575"/>
      <c r="F1575"/>
      <c r="G1575"/>
      <c r="H1575"/>
      <c r="I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c r="AY1575"/>
      <c r="AZ1575"/>
      <c r="BA1575"/>
      <c r="BB1575"/>
      <c r="BC1575"/>
      <c r="BD1575"/>
      <c r="BE1575"/>
      <c r="BF1575"/>
      <c r="BG1575"/>
      <c r="BH1575"/>
      <c r="BI1575"/>
      <c r="BJ1575"/>
      <c r="BK1575"/>
      <c r="BL1575"/>
      <c r="BM1575"/>
      <c r="BN1575"/>
      <c r="BO1575"/>
      <c r="BP1575"/>
      <c r="BQ1575"/>
      <c r="BR1575"/>
      <c r="BS1575"/>
      <c r="BT1575"/>
      <c r="BU1575"/>
      <c r="BV1575"/>
      <c r="BW1575"/>
      <c r="BX1575"/>
      <c r="BY1575"/>
      <c r="BZ1575"/>
      <c r="CA1575"/>
      <c r="CB1575"/>
      <c r="CC1575"/>
      <c r="CD1575"/>
      <c r="CE1575"/>
      <c r="CF1575"/>
      <c r="CG1575"/>
      <c r="CH1575"/>
      <c r="CI1575"/>
      <c r="CJ1575"/>
      <c r="CK1575"/>
      <c r="CL1575"/>
      <c r="CM1575"/>
      <c r="CN1575"/>
      <c r="CO1575"/>
      <c r="CP1575"/>
      <c r="CQ1575"/>
      <c r="CR1575"/>
      <c r="CS1575"/>
      <c r="CT1575"/>
      <c r="CU1575"/>
      <c r="CV1575"/>
      <c r="CW1575"/>
      <c r="CX1575"/>
      <c r="CY1575"/>
      <c r="CZ1575"/>
      <c r="DA1575"/>
      <c r="DB1575"/>
      <c r="DC1575"/>
      <c r="DD1575"/>
      <c r="DE1575"/>
      <c r="DF1575"/>
      <c r="DG1575"/>
      <c r="DH1575"/>
      <c r="DI1575"/>
      <c r="DJ1575"/>
      <c r="DK1575"/>
      <c r="DL1575"/>
      <c r="DM1575"/>
    </row>
    <row r="1576" spans="1:117" x14ac:dyDescent="0.4">
      <c r="I1576"/>
      <c r="J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c r="AY1576"/>
      <c r="AZ1576"/>
      <c r="BA1576"/>
      <c r="BB1576"/>
      <c r="BC1576"/>
      <c r="BD1576"/>
      <c r="BE1576"/>
      <c r="BF1576"/>
      <c r="BG1576"/>
      <c r="BH1576"/>
      <c r="BI1576"/>
      <c r="BJ1576"/>
      <c r="BK1576"/>
      <c r="BL1576"/>
      <c r="BM1576"/>
      <c r="BN1576"/>
      <c r="BO1576"/>
      <c r="BP1576"/>
      <c r="BQ1576"/>
      <c r="BR1576"/>
      <c r="BS1576"/>
      <c r="BT1576"/>
      <c r="BU1576"/>
      <c r="BV1576"/>
      <c r="BW1576"/>
      <c r="BX1576"/>
      <c r="BY1576"/>
      <c r="BZ1576"/>
      <c r="CA1576"/>
      <c r="CB1576"/>
      <c r="CC1576"/>
      <c r="CD1576"/>
      <c r="CE1576"/>
      <c r="CF1576"/>
      <c r="CG1576"/>
      <c r="CH1576"/>
      <c r="CI1576"/>
      <c r="CJ1576"/>
      <c r="CK1576"/>
      <c r="CL1576"/>
      <c r="CN1576"/>
    </row>
    <row r="1577" spans="1:117" x14ac:dyDescent="0.4">
      <c r="I1577"/>
      <c r="J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c r="AY1577"/>
      <c r="AZ1577"/>
      <c r="BA1577"/>
      <c r="BB1577"/>
      <c r="BC1577"/>
      <c r="BD1577"/>
      <c r="BE1577"/>
      <c r="BF1577"/>
      <c r="BG1577"/>
      <c r="BH1577"/>
      <c r="BI1577"/>
      <c r="BJ1577"/>
      <c r="BK1577"/>
      <c r="BL1577"/>
      <c r="BM1577"/>
      <c r="BN1577"/>
      <c r="BO1577"/>
      <c r="BP1577"/>
      <c r="BQ1577"/>
      <c r="BR1577"/>
      <c r="BS1577"/>
      <c r="BT1577"/>
      <c r="BU1577"/>
      <c r="BV1577"/>
      <c r="BW1577"/>
      <c r="BX1577"/>
      <c r="BY1577"/>
      <c r="BZ1577"/>
      <c r="CA1577"/>
      <c r="CB1577"/>
      <c r="CC1577"/>
      <c r="CD1577"/>
      <c r="CE1577"/>
      <c r="CF1577"/>
      <c r="CG1577"/>
      <c r="CH1577"/>
      <c r="CI1577"/>
      <c r="CJ1577"/>
      <c r="CK1577"/>
      <c r="CL1577"/>
      <c r="CN1577"/>
    </row>
    <row r="1578" spans="1:117" x14ac:dyDescent="0.4">
      <c r="I1578"/>
      <c r="J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c r="AY1578"/>
      <c r="AZ1578"/>
      <c r="BA1578"/>
      <c r="BB1578"/>
      <c r="BC1578"/>
      <c r="BD1578"/>
      <c r="BE1578"/>
      <c r="BF1578"/>
      <c r="BG1578"/>
      <c r="BH1578"/>
      <c r="BI1578"/>
      <c r="BJ1578"/>
      <c r="BK1578"/>
      <c r="BL1578"/>
      <c r="BM1578"/>
      <c r="BN1578"/>
      <c r="BO1578"/>
      <c r="BP1578"/>
      <c r="BQ1578"/>
      <c r="BR1578"/>
      <c r="BS1578"/>
      <c r="BT1578"/>
      <c r="BU1578"/>
      <c r="BV1578"/>
      <c r="BW1578"/>
      <c r="BX1578"/>
      <c r="BY1578"/>
      <c r="BZ1578"/>
      <c r="CA1578"/>
      <c r="CB1578"/>
      <c r="CC1578"/>
      <c r="CD1578"/>
      <c r="CE1578"/>
      <c r="CF1578"/>
      <c r="CG1578"/>
      <c r="CH1578"/>
      <c r="CI1578"/>
      <c r="CJ1578"/>
      <c r="CK1578"/>
      <c r="CL1578"/>
      <c r="CN1578"/>
    </row>
    <row r="1579" spans="1:117" x14ac:dyDescent="0.4">
      <c r="I1579"/>
      <c r="J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c r="AY1579"/>
      <c r="AZ1579"/>
      <c r="BA1579"/>
      <c r="BB1579"/>
      <c r="BC1579"/>
      <c r="BD1579"/>
      <c r="BE1579"/>
      <c r="BF1579"/>
      <c r="BG1579"/>
      <c r="BH1579"/>
      <c r="BI1579"/>
      <c r="BJ1579"/>
      <c r="BK1579"/>
      <c r="BL1579"/>
      <c r="BM1579"/>
      <c r="BN1579"/>
      <c r="BO1579"/>
      <c r="BP1579"/>
      <c r="BQ1579"/>
      <c r="BR1579"/>
      <c r="BS1579"/>
      <c r="BT1579"/>
      <c r="BU1579"/>
      <c r="BV1579"/>
      <c r="BW1579"/>
      <c r="BX1579"/>
      <c r="BY1579"/>
      <c r="BZ1579"/>
      <c r="CA1579"/>
      <c r="CB1579"/>
      <c r="CC1579"/>
      <c r="CD1579"/>
      <c r="CE1579"/>
      <c r="CF1579"/>
      <c r="CG1579"/>
      <c r="CH1579"/>
      <c r="CI1579"/>
      <c r="CJ1579"/>
      <c r="CK1579"/>
      <c r="CL1579"/>
      <c r="CN1579"/>
    </row>
    <row r="1580" spans="1:117" x14ac:dyDescent="0.4">
      <c r="I1580"/>
      <c r="J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c r="AY1580"/>
      <c r="AZ1580"/>
      <c r="BA1580"/>
      <c r="BB1580"/>
      <c r="BC1580"/>
      <c r="BD1580"/>
      <c r="BE1580"/>
      <c r="BF1580"/>
      <c r="BG1580"/>
      <c r="BH1580"/>
      <c r="BI1580"/>
      <c r="BJ1580"/>
      <c r="BK1580"/>
      <c r="BL1580"/>
      <c r="BM1580"/>
      <c r="BN1580"/>
      <c r="BO1580"/>
      <c r="BP1580"/>
      <c r="BQ1580"/>
      <c r="BR1580"/>
      <c r="BS1580"/>
      <c r="BT1580"/>
      <c r="BU1580"/>
      <c r="BV1580"/>
      <c r="BW1580"/>
      <c r="BX1580"/>
      <c r="BY1580"/>
      <c r="BZ1580"/>
      <c r="CA1580"/>
      <c r="CB1580"/>
      <c r="CC1580"/>
      <c r="CD1580"/>
      <c r="CE1580"/>
      <c r="CF1580"/>
      <c r="CG1580"/>
      <c r="CH1580"/>
      <c r="CI1580"/>
      <c r="CJ1580"/>
      <c r="CK1580"/>
      <c r="CL1580"/>
      <c r="CN1580"/>
    </row>
    <row r="1581" spans="1:117" x14ac:dyDescent="0.4">
      <c r="I1581"/>
      <c r="J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c r="AY1581"/>
      <c r="AZ1581"/>
      <c r="BA1581"/>
      <c r="BB1581"/>
      <c r="BC1581"/>
      <c r="BD1581"/>
      <c r="BE1581"/>
      <c r="BF1581"/>
      <c r="BG1581"/>
      <c r="BH1581"/>
      <c r="BI1581"/>
      <c r="BJ1581"/>
      <c r="BK1581"/>
      <c r="BL1581"/>
      <c r="BM1581"/>
      <c r="BN1581"/>
      <c r="BO1581"/>
      <c r="BP1581"/>
      <c r="BQ1581"/>
      <c r="BR1581"/>
      <c r="BS1581"/>
      <c r="BT1581"/>
      <c r="BU1581"/>
      <c r="BV1581"/>
      <c r="BW1581"/>
      <c r="BX1581"/>
      <c r="BY1581"/>
      <c r="BZ1581"/>
      <c r="CA1581"/>
      <c r="CB1581"/>
      <c r="CC1581"/>
      <c r="CD1581"/>
      <c r="CE1581"/>
      <c r="CF1581"/>
      <c r="CG1581"/>
      <c r="CH1581"/>
      <c r="CI1581"/>
      <c r="CJ1581"/>
      <c r="CK1581"/>
      <c r="CL1581"/>
      <c r="CN1581"/>
    </row>
    <row r="1582" spans="1:117" x14ac:dyDescent="0.4">
      <c r="I1582"/>
      <c r="J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c r="AY1582"/>
      <c r="AZ1582"/>
      <c r="BA1582"/>
      <c r="BB1582"/>
      <c r="BC1582"/>
      <c r="BD1582"/>
      <c r="BE1582"/>
      <c r="BF1582"/>
      <c r="BG1582"/>
      <c r="BH1582"/>
      <c r="BI1582"/>
      <c r="BJ1582"/>
      <c r="BK1582"/>
      <c r="BL1582"/>
      <c r="BM1582"/>
      <c r="BN1582"/>
      <c r="BO1582"/>
      <c r="BP1582"/>
      <c r="BQ1582"/>
      <c r="BR1582"/>
      <c r="BS1582"/>
      <c r="BT1582"/>
      <c r="BU1582"/>
      <c r="BV1582"/>
      <c r="BW1582"/>
      <c r="BX1582"/>
      <c r="BY1582"/>
      <c r="BZ1582"/>
      <c r="CA1582"/>
      <c r="CB1582"/>
      <c r="CC1582"/>
      <c r="CD1582"/>
      <c r="CE1582"/>
      <c r="CF1582"/>
      <c r="CG1582"/>
      <c r="CH1582"/>
      <c r="CI1582"/>
      <c r="CJ1582"/>
      <c r="CK1582"/>
      <c r="CL1582"/>
      <c r="CN1582"/>
    </row>
    <row r="1583" spans="1:117" x14ac:dyDescent="0.4">
      <c r="I1583"/>
      <c r="J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c r="AY1583"/>
      <c r="AZ1583"/>
      <c r="BA1583"/>
      <c r="BB1583"/>
      <c r="BC1583"/>
      <c r="BD1583"/>
      <c r="BE1583"/>
      <c r="BF1583"/>
      <c r="BG1583"/>
      <c r="BH1583"/>
      <c r="BI1583"/>
      <c r="BJ1583"/>
      <c r="BK1583"/>
      <c r="BL1583"/>
      <c r="BM1583"/>
      <c r="BN1583"/>
      <c r="BO1583"/>
      <c r="BP1583"/>
      <c r="BQ1583"/>
      <c r="BR1583"/>
      <c r="BS1583"/>
      <c r="BT1583"/>
      <c r="BU1583"/>
      <c r="BV1583"/>
      <c r="BW1583"/>
      <c r="BX1583"/>
      <c r="BY1583"/>
      <c r="BZ1583"/>
      <c r="CA1583"/>
      <c r="CB1583"/>
      <c r="CC1583"/>
      <c r="CD1583"/>
      <c r="CE1583"/>
      <c r="CF1583"/>
      <c r="CG1583"/>
      <c r="CH1583"/>
      <c r="CI1583"/>
      <c r="CJ1583"/>
      <c r="CK1583"/>
      <c r="CL1583"/>
      <c r="CN1583"/>
    </row>
    <row r="1584" spans="1:117" x14ac:dyDescent="0.4">
      <c r="I1584"/>
      <c r="J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c r="AY1584"/>
      <c r="AZ1584"/>
      <c r="BA1584"/>
      <c r="BB1584"/>
      <c r="BC1584"/>
      <c r="BD1584"/>
      <c r="BE1584"/>
      <c r="BF1584"/>
      <c r="BG1584"/>
      <c r="BH1584"/>
      <c r="BI1584"/>
      <c r="BJ1584"/>
      <c r="BK1584"/>
      <c r="BL1584"/>
      <c r="BM1584"/>
      <c r="BN1584"/>
      <c r="BO1584"/>
      <c r="BP1584"/>
      <c r="BQ1584"/>
      <c r="BR1584"/>
      <c r="BS1584"/>
      <c r="BT1584"/>
      <c r="BU1584"/>
      <c r="BV1584"/>
      <c r="BW1584"/>
      <c r="BX1584"/>
      <c r="BY1584"/>
      <c r="BZ1584"/>
      <c r="CA1584"/>
      <c r="CB1584"/>
      <c r="CC1584"/>
      <c r="CD1584"/>
      <c r="CE1584"/>
      <c r="CF1584"/>
      <c r="CG1584"/>
      <c r="CH1584"/>
      <c r="CI1584"/>
      <c r="CJ1584"/>
      <c r="CK1584"/>
      <c r="CL1584"/>
      <c r="CN1584"/>
    </row>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ht="16.5" customHeight="1" x14ac:dyDescent="0.4"/>
    <row r="1658" customFormat="1" ht="16.5" customHeight="1" x14ac:dyDescent="0.4"/>
    <row r="1659" customFormat="1" ht="16.5" customHeigh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spans="1:117" x14ac:dyDescent="0.4">
      <c r="I1921"/>
      <c r="J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c r="AY1921"/>
      <c r="AZ1921"/>
      <c r="BA1921"/>
      <c r="BB1921"/>
      <c r="BC1921"/>
      <c r="BD1921"/>
      <c r="BE1921"/>
      <c r="BF1921"/>
      <c r="BG1921"/>
      <c r="BH1921"/>
      <c r="BI1921"/>
      <c r="BJ1921"/>
      <c r="BK1921"/>
      <c r="BL1921"/>
      <c r="BM1921"/>
      <c r="BN1921"/>
      <c r="BO1921"/>
      <c r="BP1921"/>
      <c r="BQ1921"/>
      <c r="BR1921"/>
      <c r="BS1921"/>
      <c r="BT1921"/>
      <c r="BU1921"/>
      <c r="BV1921"/>
      <c r="BW1921"/>
      <c r="BX1921"/>
      <c r="BY1921"/>
      <c r="BZ1921"/>
      <c r="CA1921"/>
      <c r="CB1921"/>
      <c r="CC1921"/>
      <c r="CD1921"/>
      <c r="CE1921"/>
      <c r="CF1921"/>
      <c r="CG1921"/>
      <c r="CH1921"/>
      <c r="CI1921"/>
      <c r="CJ1921"/>
      <c r="CK1921"/>
      <c r="CL1921"/>
      <c r="CN1921"/>
    </row>
    <row r="1922" spans="1:117" x14ac:dyDescent="0.4">
      <c r="I1922"/>
      <c r="J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c r="AY1922"/>
      <c r="AZ1922"/>
      <c r="BA1922"/>
      <c r="BB1922"/>
      <c r="BC1922"/>
      <c r="BD1922"/>
      <c r="BE1922"/>
      <c r="BF1922"/>
      <c r="BG1922"/>
      <c r="BH1922"/>
      <c r="BI1922"/>
      <c r="BJ1922"/>
      <c r="BK1922"/>
      <c r="BL1922"/>
      <c r="BM1922"/>
      <c r="BN1922"/>
      <c r="BO1922"/>
      <c r="BP1922"/>
      <c r="BQ1922"/>
      <c r="BR1922"/>
      <c r="BS1922"/>
      <c r="BT1922"/>
      <c r="BU1922"/>
      <c r="BV1922"/>
      <c r="BW1922"/>
      <c r="BX1922"/>
      <c r="BY1922"/>
      <c r="BZ1922"/>
      <c r="CA1922"/>
      <c r="CB1922"/>
      <c r="CC1922"/>
      <c r="CD1922"/>
      <c r="CE1922"/>
      <c r="CF1922"/>
      <c r="CG1922"/>
      <c r="CH1922"/>
      <c r="CI1922"/>
      <c r="CJ1922"/>
      <c r="CK1922"/>
      <c r="CL1922"/>
      <c r="CN1922"/>
    </row>
    <row r="1923" spans="1:117" x14ac:dyDescent="0.4">
      <c r="I1923"/>
      <c r="J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c r="AY1923"/>
      <c r="AZ1923"/>
      <c r="BA1923"/>
      <c r="BB1923"/>
      <c r="BC1923"/>
      <c r="BD1923"/>
      <c r="BE1923"/>
      <c r="BF1923"/>
      <c r="BG1923"/>
      <c r="BH1923"/>
      <c r="BI1923"/>
      <c r="BJ1923"/>
      <c r="BK1923"/>
      <c r="BL1923"/>
      <c r="BM1923"/>
      <c r="BN1923"/>
      <c r="BO1923"/>
      <c r="BP1923"/>
      <c r="BQ1923"/>
      <c r="BR1923"/>
      <c r="BS1923"/>
      <c r="BT1923"/>
      <c r="BU1923"/>
      <c r="BV1923"/>
      <c r="BW1923"/>
      <c r="BX1923"/>
      <c r="BY1923"/>
      <c r="BZ1923"/>
      <c r="CA1923"/>
      <c r="CB1923"/>
      <c r="CC1923"/>
      <c r="CD1923"/>
      <c r="CE1923"/>
      <c r="CF1923"/>
      <c r="CG1923"/>
      <c r="CH1923"/>
      <c r="CI1923"/>
      <c r="CJ1923"/>
      <c r="CK1923"/>
      <c r="CL1923"/>
      <c r="CN1923"/>
    </row>
    <row r="1924" spans="1:117" x14ac:dyDescent="0.4">
      <c r="I1924"/>
      <c r="J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c r="AY1924"/>
      <c r="AZ1924"/>
      <c r="BA1924"/>
      <c r="BB1924"/>
      <c r="BC1924"/>
      <c r="BD1924"/>
      <c r="BE1924"/>
      <c r="BF1924"/>
      <c r="BG1924"/>
      <c r="BH1924"/>
      <c r="BI1924"/>
      <c r="BJ1924"/>
      <c r="BK1924"/>
      <c r="BL1924"/>
      <c r="BM1924"/>
      <c r="BN1924"/>
      <c r="BO1924"/>
      <c r="BP1924"/>
      <c r="BQ1924"/>
      <c r="BR1924"/>
      <c r="BS1924"/>
      <c r="BT1924"/>
      <c r="BU1924"/>
      <c r="BV1924"/>
      <c r="BW1924"/>
      <c r="BX1924"/>
      <c r="BY1924"/>
      <c r="BZ1924"/>
      <c r="CA1924"/>
      <c r="CB1924"/>
      <c r="CC1924"/>
      <c r="CD1924"/>
      <c r="CE1924"/>
      <c r="CF1924"/>
      <c r="CG1924"/>
      <c r="CH1924"/>
      <c r="CI1924"/>
      <c r="CJ1924"/>
      <c r="CK1924"/>
      <c r="CL1924"/>
      <c r="CN1924"/>
    </row>
    <row r="1925" spans="1:117" x14ac:dyDescent="0.4">
      <c r="I1925"/>
      <c r="J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c r="AY1925"/>
      <c r="AZ1925"/>
      <c r="BA1925"/>
      <c r="BB1925"/>
      <c r="BC1925"/>
      <c r="BD1925"/>
      <c r="BE1925"/>
      <c r="BF1925"/>
      <c r="BG1925"/>
      <c r="BH1925"/>
      <c r="BI1925"/>
      <c r="BJ1925"/>
      <c r="BK1925"/>
      <c r="BL1925"/>
      <c r="BM1925"/>
      <c r="BN1925"/>
      <c r="BO1925"/>
      <c r="BP1925"/>
      <c r="BQ1925"/>
      <c r="BR1925"/>
      <c r="BS1925"/>
      <c r="BT1925"/>
      <c r="BU1925"/>
      <c r="BV1925"/>
      <c r="BW1925"/>
      <c r="BX1925"/>
      <c r="BY1925"/>
      <c r="BZ1925"/>
      <c r="CA1925"/>
      <c r="CB1925"/>
      <c r="CC1925"/>
      <c r="CD1925"/>
      <c r="CE1925"/>
      <c r="CF1925"/>
      <c r="CG1925"/>
      <c r="CH1925"/>
      <c r="CI1925"/>
      <c r="CJ1925"/>
      <c r="CK1925"/>
      <c r="CL1925"/>
      <c r="CN1925"/>
    </row>
    <row r="1926" spans="1:117" x14ac:dyDescent="0.4">
      <c r="I1926"/>
      <c r="J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c r="AY1926"/>
      <c r="AZ1926"/>
      <c r="BA1926"/>
      <c r="BB1926"/>
      <c r="BC1926"/>
      <c r="BD1926"/>
      <c r="BE1926"/>
      <c r="BF1926"/>
      <c r="BG1926"/>
      <c r="BH1926"/>
      <c r="BI1926"/>
      <c r="BJ1926"/>
      <c r="BK1926"/>
      <c r="BL1926"/>
      <c r="BM1926"/>
      <c r="BN1926"/>
      <c r="BO1926"/>
      <c r="BP1926"/>
      <c r="BQ1926"/>
      <c r="BR1926"/>
      <c r="BS1926"/>
      <c r="BT1926"/>
      <c r="BU1926"/>
      <c r="BV1926"/>
      <c r="BW1926"/>
      <c r="BX1926"/>
      <c r="BY1926"/>
      <c r="BZ1926"/>
      <c r="CA1926"/>
      <c r="CB1926"/>
      <c r="CC1926"/>
      <c r="CD1926"/>
      <c r="CE1926"/>
      <c r="CF1926"/>
      <c r="CG1926"/>
      <c r="CH1926"/>
      <c r="CI1926"/>
      <c r="CJ1926"/>
      <c r="CK1926"/>
      <c r="CL1926"/>
      <c r="CN1926"/>
    </row>
    <row r="1927" spans="1:117" x14ac:dyDescent="0.4">
      <c r="I1927"/>
      <c r="J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c r="AY1927"/>
      <c r="AZ1927"/>
      <c r="BA1927"/>
      <c r="BB1927"/>
      <c r="BC1927"/>
      <c r="BD1927"/>
      <c r="BE1927"/>
      <c r="BF1927"/>
      <c r="BG1927"/>
      <c r="BH1927"/>
      <c r="BI1927"/>
      <c r="BJ1927"/>
      <c r="BK1927"/>
      <c r="BL1927"/>
      <c r="BM1927"/>
      <c r="BN1927"/>
      <c r="BO1927"/>
      <c r="BP1927"/>
      <c r="BQ1927"/>
      <c r="BR1927"/>
      <c r="BS1927"/>
      <c r="BT1927"/>
      <c r="BU1927"/>
      <c r="BV1927"/>
      <c r="BW1927"/>
      <c r="BX1927"/>
      <c r="BY1927"/>
      <c r="BZ1927"/>
      <c r="CA1927"/>
      <c r="CB1927"/>
      <c r="CC1927"/>
      <c r="CD1927"/>
      <c r="CE1927"/>
      <c r="CF1927"/>
      <c r="CG1927"/>
      <c r="CH1927"/>
      <c r="CI1927"/>
      <c r="CJ1927"/>
      <c r="CK1927"/>
      <c r="CL1927"/>
      <c r="CN1927"/>
    </row>
    <row r="1928" spans="1:117" x14ac:dyDescent="0.4">
      <c r="I1928"/>
      <c r="J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c r="AY1928"/>
      <c r="AZ1928"/>
      <c r="BA1928"/>
      <c r="BB1928"/>
      <c r="BC1928"/>
      <c r="BD1928"/>
      <c r="BE1928"/>
      <c r="BF1928"/>
      <c r="BG1928"/>
      <c r="BH1928"/>
      <c r="BI1928"/>
      <c r="BJ1928"/>
      <c r="BK1928"/>
      <c r="BL1928"/>
      <c r="BM1928"/>
      <c r="BN1928"/>
      <c r="BO1928"/>
      <c r="BP1928"/>
      <c r="BQ1928"/>
      <c r="BR1928"/>
      <c r="BS1928"/>
      <c r="BT1928"/>
      <c r="BU1928"/>
      <c r="BV1928"/>
      <c r="BW1928"/>
      <c r="BX1928"/>
      <c r="BY1928"/>
      <c r="BZ1928"/>
      <c r="CA1928"/>
      <c r="CB1928"/>
      <c r="CC1928"/>
      <c r="CD1928"/>
      <c r="CE1928"/>
      <c r="CF1928"/>
      <c r="CG1928"/>
      <c r="CH1928"/>
      <c r="CI1928"/>
      <c r="CJ1928"/>
      <c r="CK1928"/>
      <c r="CL1928"/>
      <c r="CN1928"/>
    </row>
    <row r="1929" spans="1:117" s="164" customFormat="1" x14ac:dyDescent="0.4">
      <c r="A1929"/>
      <c r="B1929"/>
      <c r="C1929"/>
      <c r="D1929"/>
      <c r="E1929"/>
      <c r="F1929"/>
      <c r="G1929"/>
      <c r="H1929"/>
      <c r="I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c r="AY1929"/>
      <c r="AZ1929"/>
      <c r="BA1929"/>
      <c r="BB1929"/>
      <c r="BC1929"/>
      <c r="BD1929"/>
      <c r="BE1929"/>
      <c r="BF1929"/>
      <c r="BG1929"/>
      <c r="BH1929"/>
      <c r="BI1929"/>
      <c r="BJ1929"/>
      <c r="BK1929"/>
      <c r="BL1929"/>
      <c r="BM1929"/>
      <c r="BN1929"/>
      <c r="BO1929"/>
      <c r="BP1929"/>
      <c r="BQ1929"/>
      <c r="BR1929"/>
      <c r="BS1929"/>
      <c r="BT1929"/>
      <c r="BU1929"/>
      <c r="BV1929"/>
      <c r="BW1929"/>
      <c r="BX1929"/>
      <c r="BY1929"/>
      <c r="BZ1929"/>
      <c r="CA1929"/>
      <c r="CB1929"/>
      <c r="CC1929"/>
      <c r="CD1929"/>
      <c r="CE1929"/>
      <c r="CF1929"/>
      <c r="CG1929"/>
      <c r="CH1929"/>
      <c r="CI1929"/>
      <c r="CJ1929"/>
      <c r="CK1929"/>
      <c r="CL1929"/>
      <c r="CM1929"/>
      <c r="CN1929"/>
      <c r="CO1929"/>
      <c r="CP1929"/>
      <c r="CQ1929"/>
      <c r="CR1929"/>
      <c r="CS1929"/>
      <c r="CT1929"/>
      <c r="CU1929"/>
      <c r="CV1929"/>
      <c r="CW1929"/>
      <c r="CX1929"/>
      <c r="CY1929"/>
      <c r="CZ1929"/>
      <c r="DA1929"/>
      <c r="DB1929"/>
      <c r="DC1929"/>
      <c r="DD1929"/>
      <c r="DE1929"/>
      <c r="DF1929"/>
      <c r="DG1929"/>
      <c r="DH1929"/>
      <c r="DI1929"/>
      <c r="DJ1929"/>
      <c r="DK1929"/>
      <c r="DL1929"/>
      <c r="DM1929"/>
    </row>
    <row r="1930" spans="1:117" x14ac:dyDescent="0.4">
      <c r="I1930"/>
      <c r="J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c r="AY1930"/>
      <c r="AZ1930"/>
      <c r="BA1930"/>
      <c r="BB1930"/>
      <c r="BC1930"/>
      <c r="BD1930"/>
      <c r="BE1930"/>
      <c r="BF1930"/>
      <c r="BG1930"/>
      <c r="BH1930"/>
      <c r="BI1930"/>
      <c r="BJ1930"/>
      <c r="BK1930"/>
      <c r="BL1930"/>
      <c r="BM1930"/>
      <c r="BN1930"/>
      <c r="BO1930"/>
      <c r="BP1930"/>
      <c r="BQ1930"/>
      <c r="BR1930"/>
      <c r="BS1930"/>
      <c r="BT1930"/>
      <c r="BU1930"/>
      <c r="BV1930"/>
      <c r="BW1930"/>
      <c r="BX1930"/>
      <c r="BY1930"/>
      <c r="BZ1930"/>
      <c r="CA1930"/>
      <c r="CB1930"/>
      <c r="CC1930"/>
      <c r="CD1930"/>
      <c r="CE1930"/>
      <c r="CF1930"/>
      <c r="CG1930"/>
      <c r="CH1930"/>
      <c r="CI1930"/>
      <c r="CJ1930"/>
      <c r="CK1930"/>
      <c r="CL1930"/>
      <c r="CN1930"/>
    </row>
    <row r="1931" spans="1:117" x14ac:dyDescent="0.4">
      <c r="I1931"/>
      <c r="J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c r="AY1931"/>
      <c r="AZ1931"/>
      <c r="BA1931"/>
      <c r="BB1931"/>
      <c r="BC1931"/>
      <c r="BD1931"/>
      <c r="BE1931"/>
      <c r="BF1931"/>
      <c r="BG1931"/>
      <c r="BH1931"/>
      <c r="BI1931"/>
      <c r="BJ1931"/>
      <c r="BK1931"/>
      <c r="BL1931"/>
      <c r="BM1931"/>
      <c r="BN1931"/>
      <c r="BO1931"/>
      <c r="BP1931"/>
      <c r="BQ1931"/>
      <c r="BR1931"/>
      <c r="BS1931"/>
      <c r="BT1931"/>
      <c r="BU1931"/>
      <c r="BV1931"/>
      <c r="BW1931"/>
      <c r="BX1931"/>
      <c r="BY1931"/>
      <c r="BZ1931"/>
      <c r="CA1931"/>
      <c r="CB1931"/>
      <c r="CC1931"/>
      <c r="CD1931"/>
      <c r="CE1931"/>
      <c r="CF1931"/>
      <c r="CG1931"/>
      <c r="CH1931"/>
      <c r="CI1931"/>
      <c r="CJ1931"/>
      <c r="CK1931"/>
      <c r="CL1931"/>
      <c r="CN1931"/>
    </row>
    <row r="1932" spans="1:117" x14ac:dyDescent="0.4">
      <c r="I1932"/>
      <c r="J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c r="AY1932"/>
      <c r="AZ1932"/>
      <c r="BA1932"/>
      <c r="BB1932"/>
      <c r="BC1932"/>
      <c r="BD1932"/>
      <c r="BE1932"/>
      <c r="BF1932"/>
      <c r="BG1932"/>
      <c r="BH1932"/>
      <c r="BI1932"/>
      <c r="BJ1932"/>
      <c r="BK1932"/>
      <c r="BL1932"/>
      <c r="BM1932"/>
      <c r="BN1932"/>
      <c r="BO1932"/>
      <c r="BP1932"/>
      <c r="BQ1932"/>
      <c r="BR1932"/>
      <c r="BS1932"/>
      <c r="BT1932"/>
      <c r="BU1932"/>
      <c r="BV1932"/>
      <c r="BW1932"/>
      <c r="BX1932"/>
      <c r="BY1932"/>
      <c r="BZ1932"/>
      <c r="CA1932"/>
      <c r="CB1932"/>
      <c r="CC1932"/>
      <c r="CD1932"/>
      <c r="CE1932"/>
      <c r="CF1932"/>
      <c r="CG1932"/>
      <c r="CH1932"/>
      <c r="CI1932"/>
      <c r="CJ1932"/>
      <c r="CK1932"/>
      <c r="CL1932"/>
      <c r="CN1932"/>
    </row>
    <row r="1933" spans="1:117" x14ac:dyDescent="0.4">
      <c r="I1933"/>
      <c r="J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c r="AY1933"/>
      <c r="AZ1933"/>
      <c r="BA1933"/>
      <c r="BB1933"/>
      <c r="BC1933"/>
      <c r="BD1933"/>
      <c r="BE1933"/>
      <c r="BF1933"/>
      <c r="BG1933"/>
      <c r="BH1933"/>
      <c r="BI1933"/>
      <c r="BJ1933"/>
      <c r="BK1933"/>
      <c r="BL1933"/>
      <c r="BM1933"/>
      <c r="BN1933"/>
      <c r="BO1933"/>
      <c r="BP1933"/>
      <c r="BQ1933"/>
      <c r="BR1933"/>
      <c r="BS1933"/>
      <c r="BT1933"/>
      <c r="BU1933"/>
      <c r="BV1933"/>
      <c r="BW1933"/>
      <c r="BX1933"/>
      <c r="BY1933"/>
      <c r="BZ1933"/>
      <c r="CA1933"/>
      <c r="CB1933"/>
      <c r="CC1933"/>
      <c r="CD1933"/>
      <c r="CE1933"/>
      <c r="CF1933"/>
      <c r="CG1933"/>
      <c r="CH1933"/>
      <c r="CI1933"/>
      <c r="CJ1933"/>
      <c r="CK1933"/>
      <c r="CL1933"/>
      <c r="CN1933"/>
    </row>
    <row r="1934" spans="1:117" x14ac:dyDescent="0.4">
      <c r="I1934"/>
      <c r="J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c r="AY1934"/>
      <c r="AZ1934"/>
      <c r="BA1934"/>
      <c r="BB1934"/>
      <c r="BC1934"/>
      <c r="BD1934"/>
      <c r="BE1934"/>
      <c r="BF1934"/>
      <c r="BG1934"/>
      <c r="BH1934"/>
      <c r="BI1934"/>
      <c r="BJ1934"/>
      <c r="BK1934"/>
      <c r="BL1934"/>
      <c r="BM1934"/>
      <c r="BN1934"/>
      <c r="BO1934"/>
      <c r="BP1934"/>
      <c r="BQ1934"/>
      <c r="BR1934"/>
      <c r="BS1934"/>
      <c r="BT1934"/>
      <c r="BU1934"/>
      <c r="BV1934"/>
      <c r="BW1934"/>
      <c r="BX1934"/>
      <c r="BY1934"/>
      <c r="BZ1934"/>
      <c r="CA1934"/>
      <c r="CB1934"/>
      <c r="CC1934"/>
      <c r="CD1934"/>
      <c r="CE1934"/>
      <c r="CF1934"/>
      <c r="CG1934"/>
      <c r="CH1934"/>
      <c r="CI1934"/>
      <c r="CJ1934"/>
      <c r="CK1934"/>
      <c r="CL1934"/>
      <c r="CN1934"/>
    </row>
    <row r="1935" spans="1:117" x14ac:dyDescent="0.4">
      <c r="I1935"/>
      <c r="J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c r="AY1935"/>
      <c r="AZ1935"/>
      <c r="BA1935"/>
      <c r="BB1935"/>
      <c r="BC1935"/>
      <c r="BD1935"/>
      <c r="BE1935"/>
      <c r="BF1935"/>
      <c r="BG1935"/>
      <c r="BH1935"/>
      <c r="BI1935"/>
      <c r="BJ1935"/>
      <c r="BK1935"/>
      <c r="BL1935"/>
      <c r="BM1935"/>
      <c r="BN1935"/>
      <c r="BO1935"/>
      <c r="BP1935"/>
      <c r="BQ1935"/>
      <c r="BR1935"/>
      <c r="BS1935"/>
      <c r="BT1935"/>
      <c r="BU1935"/>
      <c r="BV1935"/>
      <c r="BW1935"/>
      <c r="BX1935"/>
      <c r="BY1935"/>
      <c r="BZ1935"/>
      <c r="CA1935"/>
      <c r="CB1935"/>
      <c r="CC1935"/>
      <c r="CD1935"/>
      <c r="CE1935"/>
      <c r="CF1935"/>
      <c r="CG1935"/>
      <c r="CH1935"/>
      <c r="CI1935"/>
      <c r="CJ1935"/>
      <c r="CK1935"/>
      <c r="CL1935"/>
      <c r="CN1935"/>
    </row>
    <row r="1936" spans="1:117" x14ac:dyDescent="0.4">
      <c r="I1936"/>
      <c r="J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c r="AY1936"/>
      <c r="AZ1936"/>
      <c r="BA1936"/>
      <c r="BB1936"/>
      <c r="BC1936"/>
      <c r="BD1936"/>
      <c r="BE1936"/>
      <c r="BF1936"/>
      <c r="BG1936"/>
      <c r="BH1936"/>
      <c r="BI1936"/>
      <c r="BJ1936"/>
      <c r="BK1936"/>
      <c r="BL1936"/>
      <c r="BM1936"/>
      <c r="BN1936"/>
      <c r="BO1936"/>
      <c r="BP1936"/>
      <c r="BQ1936"/>
      <c r="BR1936"/>
      <c r="BS1936"/>
      <c r="BT1936"/>
      <c r="BU1936"/>
      <c r="BV1936"/>
      <c r="BW1936"/>
      <c r="BX1936"/>
      <c r="BY1936"/>
      <c r="BZ1936"/>
      <c r="CA1936"/>
      <c r="CB1936"/>
      <c r="CC1936"/>
      <c r="CD1936"/>
      <c r="CE1936"/>
      <c r="CF1936"/>
      <c r="CG1936"/>
      <c r="CH1936"/>
      <c r="CI1936"/>
      <c r="CJ1936"/>
      <c r="CK1936"/>
      <c r="CL1936"/>
      <c r="CN1936"/>
    </row>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ht="1.5" customHeigh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sheetData>
  <conditionalFormatting sqref="A1:XFD1">
    <cfRule type="cellIs" dxfId="6"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6F7366B-837D-4610-8F30-5675DAEBCDCF}">
          <x14:formula1>
            <xm:f>'Data validation'!$A:$A</xm:f>
          </x14:formula1>
          <xm:sqref>C2717:C1048576 C8:C18 C2:C4 C19:C34 C35:C50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6" width="10.84375" bestFit="1" customWidth="1"/>
    <col min="17" max="17" width="3.84375" customWidth="1"/>
    <col min="18" max="18" width="12.15234375" customWidth="1"/>
    <col min="19" max="90" width="9.84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639</v>
      </c>
      <c r="J3" s="12" t="s">
        <v>640</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641</v>
      </c>
      <c r="J4" s="12" t="s">
        <v>642</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643</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644</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645</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645</v>
      </c>
    </row>
    <row r="12" spans="1:116" ht="14.25" customHeight="1" x14ac:dyDescent="0.4">
      <c r="G12" s="8" t="str">
        <f>'IS BS CF'!G17</f>
        <v>Total revenue</v>
      </c>
      <c r="H12" s="13"/>
      <c r="I12" s="13"/>
      <c r="J12" s="13"/>
      <c r="K12" s="24">
        <f>'IS BS CF'!K17</f>
        <v>0</v>
      </c>
      <c r="L12" s="24">
        <f>'IS BS CF'!L17</f>
        <v>0</v>
      </c>
      <c r="M12" s="24">
        <f>'IS BS CF'!M17</f>
        <v>0</v>
      </c>
      <c r="N12" s="24">
        <f>'IS BS CF'!N17</f>
        <v>0</v>
      </c>
      <c r="O12" s="24">
        <f>'IS BS CF'!O17</f>
        <v>0</v>
      </c>
      <c r="P12" s="24">
        <f>'IS BS CF'!P17</f>
        <v>0</v>
      </c>
      <c r="S12" s="24">
        <f>'IS BS CF'!S17</f>
        <v>0</v>
      </c>
      <c r="T12" s="24">
        <f>'IS BS CF'!T17</f>
        <v>0</v>
      </c>
      <c r="U12" s="24">
        <f>'IS BS CF'!U17</f>
        <v>0</v>
      </c>
      <c r="V12" s="24">
        <f>'IS BS CF'!V17</f>
        <v>0</v>
      </c>
      <c r="W12" s="24">
        <f>'IS BS CF'!W17</f>
        <v>0</v>
      </c>
      <c r="X12" s="24">
        <f>'IS BS CF'!X17</f>
        <v>0</v>
      </c>
      <c r="Y12" s="24">
        <f>'IS BS CF'!Y17</f>
        <v>0</v>
      </c>
      <c r="Z12" s="24">
        <f>'IS BS CF'!Z17</f>
        <v>0</v>
      </c>
      <c r="AA12" s="24">
        <f>'IS BS CF'!AA17</f>
        <v>0</v>
      </c>
      <c r="AB12" s="24">
        <f>'IS BS CF'!AB17</f>
        <v>0</v>
      </c>
      <c r="AC12" s="24">
        <f>'IS BS CF'!AC17</f>
        <v>0</v>
      </c>
      <c r="AD12" s="24">
        <f>'IS BS CF'!AD17</f>
        <v>0</v>
      </c>
      <c r="AE12" s="24">
        <f>'IS BS CF'!AE17</f>
        <v>0</v>
      </c>
      <c r="AF12" s="24">
        <f>'IS BS CF'!AF17</f>
        <v>0</v>
      </c>
      <c r="AG12" s="24">
        <f>'IS BS CF'!AG17</f>
        <v>0</v>
      </c>
      <c r="AH12" s="24">
        <f>'IS BS CF'!AH17</f>
        <v>0</v>
      </c>
      <c r="AI12" s="24">
        <f>'IS BS CF'!AI17</f>
        <v>0</v>
      </c>
      <c r="AJ12" s="24">
        <f>'IS BS CF'!AJ17</f>
        <v>0</v>
      </c>
      <c r="AK12" s="24">
        <f>'IS BS CF'!AK17</f>
        <v>0</v>
      </c>
      <c r="AL12" s="24">
        <f>'IS BS CF'!AL17</f>
        <v>0</v>
      </c>
      <c r="AM12" s="24">
        <f>'IS BS CF'!AM17</f>
        <v>0</v>
      </c>
      <c r="AN12" s="24">
        <f>'IS BS CF'!AN17</f>
        <v>0</v>
      </c>
      <c r="AO12" s="24">
        <f>'IS BS CF'!AO17</f>
        <v>0</v>
      </c>
      <c r="AP12" s="24">
        <f>'IS BS CF'!AP17</f>
        <v>0</v>
      </c>
      <c r="AQ12" s="24">
        <f>'IS BS CF'!AQ17</f>
        <v>0</v>
      </c>
      <c r="AR12" s="24">
        <f>'IS BS CF'!AR17</f>
        <v>0</v>
      </c>
      <c r="AS12" s="24">
        <f>'IS BS CF'!AS17</f>
        <v>0</v>
      </c>
      <c r="AT12" s="24">
        <f>'IS BS CF'!AT17</f>
        <v>0</v>
      </c>
      <c r="AU12" s="24">
        <f>'IS BS CF'!AU17</f>
        <v>0</v>
      </c>
      <c r="AV12" s="24">
        <f>'IS BS CF'!AV17</f>
        <v>0</v>
      </c>
      <c r="AW12" s="24">
        <f>'IS BS CF'!AW17</f>
        <v>0</v>
      </c>
      <c r="AX12" s="24">
        <f>'IS BS CF'!AX17</f>
        <v>0</v>
      </c>
      <c r="AY12" s="24">
        <f>'IS BS CF'!AY17</f>
        <v>0</v>
      </c>
      <c r="AZ12" s="24">
        <f>'IS BS CF'!AZ17</f>
        <v>0</v>
      </c>
      <c r="BA12" s="24">
        <f>'IS BS CF'!BA17</f>
        <v>0</v>
      </c>
      <c r="BB12" s="24">
        <f>'IS BS CF'!BB17</f>
        <v>0</v>
      </c>
      <c r="BC12" s="24">
        <f>'IS BS CF'!BC17</f>
        <v>0</v>
      </c>
      <c r="BD12" s="24">
        <f>'IS BS CF'!BD17</f>
        <v>0</v>
      </c>
      <c r="BE12" s="24">
        <f>'IS BS CF'!BE17</f>
        <v>0</v>
      </c>
      <c r="BF12" s="24">
        <f>'IS BS CF'!BF17</f>
        <v>0</v>
      </c>
      <c r="BG12" s="24">
        <f>'IS BS CF'!BG17</f>
        <v>0</v>
      </c>
      <c r="BH12" s="24">
        <f>'IS BS CF'!BH17</f>
        <v>0</v>
      </c>
      <c r="BI12" s="24">
        <f>'IS BS CF'!BI17</f>
        <v>0</v>
      </c>
      <c r="BJ12" s="24">
        <f>'IS BS CF'!BJ17</f>
        <v>0</v>
      </c>
      <c r="BK12" s="24">
        <f>'IS BS CF'!BK17</f>
        <v>0</v>
      </c>
      <c r="BL12" s="24">
        <f>'IS BS CF'!BL17</f>
        <v>0</v>
      </c>
      <c r="BM12" s="24">
        <f>'IS BS CF'!BM17</f>
        <v>0</v>
      </c>
      <c r="BN12" s="24">
        <f>'IS BS CF'!BN17</f>
        <v>0</v>
      </c>
      <c r="BO12" s="24">
        <f>'IS BS CF'!BO17</f>
        <v>0</v>
      </c>
      <c r="BP12" s="24">
        <f>'IS BS CF'!BP17</f>
        <v>0</v>
      </c>
      <c r="BQ12" s="24">
        <f>'IS BS CF'!BQ17</f>
        <v>0</v>
      </c>
      <c r="BR12" s="24">
        <f>'IS BS CF'!BR17</f>
        <v>0</v>
      </c>
      <c r="BS12" s="24">
        <f>'IS BS CF'!BS17</f>
        <v>0</v>
      </c>
      <c r="BT12" s="24">
        <f>'IS BS CF'!BT17</f>
        <v>0</v>
      </c>
      <c r="BU12" s="24">
        <f>'IS BS CF'!BU17</f>
        <v>0</v>
      </c>
      <c r="BV12" s="24">
        <f>'IS BS CF'!BV17</f>
        <v>0</v>
      </c>
      <c r="BW12" s="24">
        <f>'IS BS CF'!BW17</f>
        <v>0</v>
      </c>
      <c r="BX12" s="24">
        <f>'IS BS CF'!BX17</f>
        <v>0</v>
      </c>
      <c r="BY12" s="24">
        <f>'IS BS CF'!BY17</f>
        <v>0</v>
      </c>
      <c r="BZ12" s="24">
        <f>'IS BS CF'!BZ17</f>
        <v>0</v>
      </c>
      <c r="CA12" s="24">
        <f>'IS BS CF'!CA17</f>
        <v>0</v>
      </c>
      <c r="CB12" s="24">
        <f>'IS BS CF'!CB17</f>
        <v>0</v>
      </c>
      <c r="CC12" s="24">
        <f>'IS BS CF'!CC17</f>
        <v>0</v>
      </c>
      <c r="CD12" s="24">
        <f>'IS BS CF'!CD17</f>
        <v>0</v>
      </c>
      <c r="CE12" s="24">
        <f>'IS BS CF'!CE17</f>
        <v>0</v>
      </c>
      <c r="CF12" s="24">
        <f>'IS BS CF'!CF17</f>
        <v>0</v>
      </c>
      <c r="CG12" s="24">
        <f>'IS BS CF'!CG17</f>
        <v>0</v>
      </c>
      <c r="CH12" s="24">
        <f>'IS BS CF'!CH17</f>
        <v>0</v>
      </c>
      <c r="CI12" s="24">
        <f>'IS BS CF'!CI17</f>
        <v>0</v>
      </c>
      <c r="CJ12" s="24">
        <f>'IS BS CF'!CJ17</f>
        <v>0</v>
      </c>
      <c r="CK12" s="24">
        <f>'IS BS CF'!CK17</f>
        <v>0</v>
      </c>
      <c r="CL12" s="24">
        <f>'IS BS CF'!CL17</f>
        <v>0</v>
      </c>
      <c r="CM12" s="24"/>
      <c r="CN12" s="24">
        <f>'IS BS CF'!CN17</f>
        <v>0</v>
      </c>
      <c r="CO12" s="24">
        <f>'IS BS CF'!CO17</f>
        <v>0</v>
      </c>
      <c r="CP12" s="24">
        <f>'IS BS CF'!CP17</f>
        <v>0</v>
      </c>
      <c r="CQ12" s="24">
        <f>'IS BS CF'!CQ17</f>
        <v>0</v>
      </c>
      <c r="CR12" s="24">
        <f>'IS BS CF'!CR17</f>
        <v>0</v>
      </c>
      <c r="CS12" s="24">
        <f>'IS BS CF'!CS17</f>
        <v>0</v>
      </c>
      <c r="CT12" s="24">
        <f>'IS BS CF'!CT17</f>
        <v>0</v>
      </c>
      <c r="CU12" s="24">
        <f>'IS BS CF'!CU17</f>
        <v>0</v>
      </c>
      <c r="CV12" s="24">
        <f>'IS BS CF'!CV17</f>
        <v>0</v>
      </c>
      <c r="CW12" s="24">
        <f>'IS BS CF'!CW17</f>
        <v>0</v>
      </c>
      <c r="CX12" s="24">
        <f>'IS BS CF'!CX17</f>
        <v>0</v>
      </c>
      <c r="CY12" s="24">
        <f>'IS BS CF'!CY17</f>
        <v>0</v>
      </c>
      <c r="CZ12" s="24">
        <f>'IS BS CF'!CZ17</f>
        <v>0</v>
      </c>
      <c r="DA12" s="24">
        <f>'IS BS CF'!DA17</f>
        <v>0</v>
      </c>
      <c r="DB12" s="24">
        <f>'IS BS CF'!DB17</f>
        <v>0</v>
      </c>
      <c r="DC12" s="24">
        <f>'IS BS CF'!DC17</f>
        <v>0</v>
      </c>
      <c r="DD12" s="24">
        <f>'IS BS CF'!DD17</f>
        <v>0</v>
      </c>
      <c r="DE12" s="24">
        <f>'IS BS CF'!DE17</f>
        <v>0</v>
      </c>
      <c r="DF12" s="24">
        <f>'IS BS CF'!DF17</f>
        <v>0</v>
      </c>
      <c r="DG12" s="24">
        <f>'IS BS CF'!DG17</f>
        <v>0</v>
      </c>
      <c r="DH12" s="24">
        <f>'IS BS CF'!DH17</f>
        <v>0</v>
      </c>
      <c r="DI12" s="24">
        <f>'IS BS CF'!DI17</f>
        <v>0</v>
      </c>
      <c r="DJ12" s="24">
        <f>'IS BS CF'!DJ17</f>
        <v>0</v>
      </c>
      <c r="DK12" s="24">
        <f>'IS BS CF'!DK17</f>
        <v>0</v>
      </c>
      <c r="DL12" s="24">
        <f>'IS BS CF'!DL17</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646</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647</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648</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641</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643</v>
      </c>
      <c r="K23" s="24">
        <f t="shared" si="13"/>
        <v>0</v>
      </c>
      <c r="L23" s="24">
        <f t="shared" si="13"/>
        <v>0</v>
      </c>
      <c r="M23" s="24">
        <f t="shared" si="13"/>
        <v>0</v>
      </c>
      <c r="N23" s="24">
        <f t="shared" si="13"/>
        <v>0</v>
      </c>
      <c r="O23" s="24">
        <f t="shared" si="13"/>
        <v>0</v>
      </c>
      <c r="P23" s="24">
        <f t="shared" si="13"/>
        <v>0</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0</v>
      </c>
      <c r="AF23" s="260">
        <f t="shared" si="19"/>
        <v>0</v>
      </c>
      <c r="AG23" s="260">
        <f t="shared" si="19"/>
        <v>0</v>
      </c>
      <c r="AH23" s="260">
        <f t="shared" si="19"/>
        <v>0</v>
      </c>
      <c r="AI23" s="260">
        <f t="shared" si="19"/>
        <v>0</v>
      </c>
      <c r="AJ23" s="260">
        <f t="shared" si="19"/>
        <v>0</v>
      </c>
      <c r="AK23" s="260">
        <f t="shared" si="19"/>
        <v>0</v>
      </c>
      <c r="AL23" s="260">
        <f t="shared" si="19"/>
        <v>0</v>
      </c>
      <c r="AM23" s="260">
        <f t="shared" si="20"/>
        <v>0</v>
      </c>
      <c r="AN23" s="260">
        <f t="shared" si="20"/>
        <v>0</v>
      </c>
      <c r="AO23" s="260">
        <f t="shared" si="20"/>
        <v>0</v>
      </c>
      <c r="AP23" s="260">
        <f t="shared" si="20"/>
        <v>0</v>
      </c>
      <c r="AQ23" s="260">
        <f t="shared" si="20"/>
        <v>0</v>
      </c>
      <c r="AR23" s="260">
        <f t="shared" si="20"/>
        <v>0</v>
      </c>
      <c r="AS23" s="260">
        <f t="shared" si="20"/>
        <v>0</v>
      </c>
      <c r="AT23" s="260">
        <f t="shared" si="20"/>
        <v>0</v>
      </c>
      <c r="AU23" s="260">
        <f t="shared" si="20"/>
        <v>0</v>
      </c>
      <c r="AV23" s="260">
        <f t="shared" si="20"/>
        <v>0</v>
      </c>
      <c r="AW23" s="260">
        <f t="shared" si="21"/>
        <v>0</v>
      </c>
      <c r="AX23" s="260">
        <f t="shared" si="21"/>
        <v>0</v>
      </c>
      <c r="AY23" s="260">
        <f t="shared" si="21"/>
        <v>0</v>
      </c>
      <c r="AZ23" s="260">
        <f t="shared" si="21"/>
        <v>0</v>
      </c>
      <c r="BA23" s="260">
        <f t="shared" si="21"/>
        <v>0</v>
      </c>
      <c r="BB23" s="260">
        <f t="shared" si="21"/>
        <v>0</v>
      </c>
      <c r="BC23" s="260">
        <f t="shared" si="21"/>
        <v>0</v>
      </c>
      <c r="BD23" s="260">
        <f t="shared" si="21"/>
        <v>0</v>
      </c>
      <c r="BE23" s="260">
        <f t="shared" si="21"/>
        <v>0</v>
      </c>
      <c r="BF23" s="260">
        <f t="shared" si="21"/>
        <v>0</v>
      </c>
      <c r="BG23" s="260">
        <f t="shared" si="22"/>
        <v>0</v>
      </c>
      <c r="BH23" s="260">
        <f t="shared" si="22"/>
        <v>0</v>
      </c>
      <c r="BI23" s="260">
        <f t="shared" si="22"/>
        <v>0</v>
      </c>
      <c r="BJ23" s="260">
        <f t="shared" si="22"/>
        <v>0</v>
      </c>
      <c r="BK23" s="260">
        <f t="shared" si="22"/>
        <v>0</v>
      </c>
      <c r="BL23" s="260">
        <f t="shared" si="22"/>
        <v>0</v>
      </c>
      <c r="BM23" s="260">
        <f t="shared" si="22"/>
        <v>0</v>
      </c>
      <c r="BN23" s="260">
        <f t="shared" si="22"/>
        <v>0</v>
      </c>
      <c r="BO23" s="260">
        <f t="shared" si="22"/>
        <v>0</v>
      </c>
      <c r="BP23" s="260">
        <f t="shared" si="22"/>
        <v>0</v>
      </c>
      <c r="BQ23" s="260">
        <f t="shared" si="23"/>
        <v>0</v>
      </c>
      <c r="BR23" s="260">
        <f t="shared" si="23"/>
        <v>0</v>
      </c>
      <c r="BS23" s="260">
        <f t="shared" si="23"/>
        <v>0</v>
      </c>
      <c r="BT23" s="260">
        <f t="shared" si="23"/>
        <v>0</v>
      </c>
      <c r="BU23" s="260">
        <f t="shared" si="23"/>
        <v>0</v>
      </c>
      <c r="BV23" s="260">
        <f t="shared" si="23"/>
        <v>0</v>
      </c>
      <c r="BW23" s="260">
        <f t="shared" si="23"/>
        <v>0</v>
      </c>
      <c r="BX23" s="260">
        <f t="shared" si="23"/>
        <v>0</v>
      </c>
      <c r="BY23" s="260">
        <f t="shared" si="23"/>
        <v>0</v>
      </c>
      <c r="BZ23" s="260">
        <f t="shared" si="23"/>
        <v>0</v>
      </c>
      <c r="CA23" s="260">
        <f t="shared" si="24"/>
        <v>0</v>
      </c>
      <c r="CB23" s="260">
        <f t="shared" si="24"/>
        <v>0</v>
      </c>
      <c r="CC23" s="260">
        <f t="shared" si="24"/>
        <v>0</v>
      </c>
      <c r="CD23" s="260">
        <f t="shared" si="24"/>
        <v>0</v>
      </c>
      <c r="CE23" s="260">
        <f t="shared" si="24"/>
        <v>0</v>
      </c>
      <c r="CF23" s="260">
        <f t="shared" si="24"/>
        <v>0</v>
      </c>
      <c r="CG23" s="260">
        <f t="shared" si="24"/>
        <v>0</v>
      </c>
      <c r="CH23" s="260">
        <f t="shared" si="24"/>
        <v>0</v>
      </c>
      <c r="CI23" s="260">
        <f t="shared" si="24"/>
        <v>0</v>
      </c>
      <c r="CJ23" s="260">
        <f t="shared" si="24"/>
        <v>0</v>
      </c>
      <c r="CK23" s="260">
        <f t="shared" si="24"/>
        <v>0</v>
      </c>
      <c r="CL23" s="260">
        <f t="shared" si="24"/>
        <v>0</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644</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649</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650</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651</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652</v>
      </c>
      <c r="H29" s="12"/>
      <c r="I29" s="12"/>
      <c r="J29" s="12"/>
      <c r="K29" s="12"/>
      <c r="L29" s="12"/>
      <c r="M29" s="12"/>
      <c r="N29" s="12"/>
      <c r="O29" s="12"/>
      <c r="P29" s="12"/>
    </row>
    <row r="30" spans="1:116" x14ac:dyDescent="0.4">
      <c r="G30" s="95" t="s">
        <v>782</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653</v>
      </c>
      <c r="I37" s="273" t="s">
        <v>654</v>
      </c>
      <c r="J37" s="273" t="s">
        <v>216</v>
      </c>
      <c r="K37" s="273"/>
      <c r="L37" s="273"/>
      <c r="M37" s="273"/>
      <c r="N37" s="273"/>
      <c r="O37" s="273"/>
      <c r="P37" s="273"/>
    </row>
    <row r="38" spans="1:116" x14ac:dyDescent="0.4">
      <c r="G38" s="326" t="s">
        <v>655</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656</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657</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649</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781</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658</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653</v>
      </c>
      <c r="J51" s="278" t="s">
        <v>639</v>
      </c>
      <c r="K51" s="273"/>
      <c r="L51" s="273"/>
      <c r="M51" s="273"/>
      <c r="N51" s="273"/>
      <c r="O51" s="273"/>
      <c r="P51" s="273"/>
    </row>
    <row r="52" spans="1:116" x14ac:dyDescent="0.4">
      <c r="G52" s="326" t="s">
        <v>659</v>
      </c>
      <c r="H52" s="164"/>
      <c r="I52" s="164"/>
      <c r="J52" s="331" t="s">
        <v>641</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660</v>
      </c>
      <c r="H53" s="164"/>
      <c r="I53" s="164"/>
      <c r="J53" s="331" t="s">
        <v>649</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661</v>
      </c>
      <c r="H54" s="164"/>
      <c r="I54" s="164"/>
      <c r="J54" s="331" t="s">
        <v>641</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662</v>
      </c>
      <c r="H55" s="164"/>
      <c r="I55" s="164"/>
      <c r="J55" s="331" t="s">
        <v>641</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649</v>
      </c>
      <c r="H56" s="164"/>
      <c r="I56" s="164"/>
      <c r="J56" s="331" t="s">
        <v>641</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663</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664</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665</v>
      </c>
      <c r="J65" s="278" t="s">
        <v>639</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641</v>
      </c>
      <c r="H67" s="164"/>
      <c r="I67" s="164"/>
      <c r="J67" s="331" t="s">
        <v>641</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643</v>
      </c>
      <c r="H69" s="164"/>
      <c r="I69" s="164"/>
      <c r="J69" s="331" t="s">
        <v>643</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644</v>
      </c>
      <c r="H71" s="164"/>
      <c r="I71" s="164"/>
      <c r="J71" s="331" t="s">
        <v>649</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666</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5"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667</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668</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616</v>
      </c>
      <c r="H17" s="27"/>
      <c r="I17" s="33" cm="1">
        <f t="array" aca="1" ref="I17" ca="1">MIN(IF(ISNUMBER(K17:DL17), K17:DL17))</f>
        <v>0</v>
      </c>
      <c r="J17" s="33"/>
      <c r="K17" s="284">
        <f ca="1">'IS BS CF'!K59</f>
        <v>169937369.4148148</v>
      </c>
      <c r="L17" s="284">
        <f ca="1">'IS BS CF'!L59</f>
        <v>169684881.4948149</v>
      </c>
      <c r="M17" s="284">
        <f ca="1">'IS BS CF'!M59</f>
        <v>168902936.84548143</v>
      </c>
      <c r="N17" s="284">
        <f ca="1">'IS BS CF'!N59</f>
        <v>168098812.63034812</v>
      </c>
      <c r="O17" s="284">
        <f ca="1">'IS BS CF'!O59</f>
        <v>167271399.87112489</v>
      </c>
      <c r="P17" s="284">
        <f ca="1">'IS BS CF'!P59</f>
        <v>166419534.14060703</v>
      </c>
      <c r="Q17" s="284"/>
      <c r="R17" s="284">
        <f>'IS BS CF'!R59</f>
        <v>0</v>
      </c>
      <c r="S17" s="284">
        <f ca="1">'IS BS CF'!S59</f>
        <v>169970566.58703706</v>
      </c>
      <c r="T17" s="284">
        <f ca="1">'IS BS CF'!T59</f>
        <v>170093438.72962964</v>
      </c>
      <c r="U17" s="284">
        <f ca="1">'IS BS CF'!U59</f>
        <v>170212921.98333335</v>
      </c>
      <c r="V17" s="284">
        <f ca="1">'IS BS CF'!V59</f>
        <v>170320060.79259261</v>
      </c>
      <c r="W17" s="284">
        <f ca="1">'IS BS CF'!W59</f>
        <v>170272224.37037039</v>
      </c>
      <c r="X17" s="284">
        <f ca="1">'IS BS CF'!X59</f>
        <v>170224387.94814816</v>
      </c>
      <c r="Y17" s="284">
        <f ca="1">'IS BS CF'!Y59</f>
        <v>170176551.52592593</v>
      </c>
      <c r="Z17" s="284">
        <f ca="1">'IS BS CF'!Z59</f>
        <v>170128715.10370371</v>
      </c>
      <c r="AA17" s="284">
        <f ca="1">'IS BS CF'!AA59</f>
        <v>170080878.68148148</v>
      </c>
      <c r="AB17" s="284">
        <f ca="1">'IS BS CF'!AB59</f>
        <v>170033042.25925925</v>
      </c>
      <c r="AC17" s="284">
        <f ca="1">'IS BS CF'!AC59</f>
        <v>169985205.83703703</v>
      </c>
      <c r="AD17" s="284">
        <f ca="1">'IS BS CF'!AD59</f>
        <v>169937369.4148148</v>
      </c>
      <c r="AE17" s="284">
        <f ca="1">'IS BS CF'!AE59</f>
        <v>170044800.97703701</v>
      </c>
      <c r="AF17" s="284">
        <f ca="1">'IS BS CF'!AF59</f>
        <v>170150843.65037036</v>
      </c>
      <c r="AG17" s="284">
        <f ca="1">'IS BS CF'!AG59</f>
        <v>170255497.43481481</v>
      </c>
      <c r="AH17" s="284">
        <f ca="1">'IS BS CF'!AH59</f>
        <v>170192095.66370371</v>
      </c>
      <c r="AI17" s="284">
        <f ca="1">'IS BS CF'!AI59</f>
        <v>170128693.89259261</v>
      </c>
      <c r="AJ17" s="284">
        <f ca="1">'IS BS CF'!AJ59</f>
        <v>170065292.12148151</v>
      </c>
      <c r="AK17" s="284">
        <f ca="1">'IS BS CF'!AK59</f>
        <v>170001890.35037041</v>
      </c>
      <c r="AL17" s="284">
        <f ca="1">'IS BS CF'!AL59</f>
        <v>169938488.57925931</v>
      </c>
      <c r="AM17" s="284">
        <f ca="1">'IS BS CF'!AM59</f>
        <v>169875086.80814821</v>
      </c>
      <c r="AN17" s="284">
        <f ca="1">'IS BS CF'!AN59</f>
        <v>169811685.0370371</v>
      </c>
      <c r="AO17" s="284">
        <f ca="1">'IS BS CF'!AO59</f>
        <v>169748283.265926</v>
      </c>
      <c r="AP17" s="284">
        <f ca="1">'IS BS CF'!AP59</f>
        <v>169684881.4948149</v>
      </c>
      <c r="AQ17" s="284">
        <f ca="1">'IS BS CF'!AQ59</f>
        <v>169619719.44070378</v>
      </c>
      <c r="AR17" s="284">
        <f ca="1">'IS BS CF'!AR59</f>
        <v>169554557.38659266</v>
      </c>
      <c r="AS17" s="284">
        <f ca="1">'IS BS CF'!AS59</f>
        <v>169489395.33248153</v>
      </c>
      <c r="AT17" s="284">
        <f ca="1">'IS BS CF'!AT59</f>
        <v>169424233.27837041</v>
      </c>
      <c r="AU17" s="284">
        <f ca="1">'IS BS CF'!AU59</f>
        <v>169359071.22425929</v>
      </c>
      <c r="AV17" s="284">
        <f ca="1">'IS BS CF'!AV59</f>
        <v>169293909.17014816</v>
      </c>
      <c r="AW17" s="284">
        <f ca="1">'IS BS CF'!AW59</f>
        <v>169228747.11603704</v>
      </c>
      <c r="AX17" s="284">
        <f ca="1">'IS BS CF'!AX59</f>
        <v>169163585.06192592</v>
      </c>
      <c r="AY17" s="284">
        <f ca="1">'IS BS CF'!AY59</f>
        <v>169098423.00781479</v>
      </c>
      <c r="AZ17" s="284">
        <f ca="1">'IS BS CF'!AZ59</f>
        <v>169033260.95370367</v>
      </c>
      <c r="BA17" s="284">
        <f ca="1">'IS BS CF'!BA59</f>
        <v>168968098.89959255</v>
      </c>
      <c r="BB17" s="284">
        <f ca="1">'IS BS CF'!BB59</f>
        <v>168902936.84548143</v>
      </c>
      <c r="BC17" s="284">
        <f ca="1">'IS BS CF'!BC59</f>
        <v>168835926.49422032</v>
      </c>
      <c r="BD17" s="284">
        <f ca="1">'IS BS CF'!BD59</f>
        <v>168768916.14295921</v>
      </c>
      <c r="BE17" s="284">
        <f ca="1">'IS BS CF'!BE59</f>
        <v>168701905.7916981</v>
      </c>
      <c r="BF17" s="284">
        <f ca="1">'IS BS CF'!BF59</f>
        <v>168634895.44043699</v>
      </c>
      <c r="BG17" s="284">
        <f ca="1">'IS BS CF'!BG59</f>
        <v>168567885.08917588</v>
      </c>
      <c r="BH17" s="284">
        <f ca="1">'IS BS CF'!BH59</f>
        <v>168500874.73791477</v>
      </c>
      <c r="BI17" s="284">
        <f ca="1">'IS BS CF'!BI59</f>
        <v>168433864.38665366</v>
      </c>
      <c r="BJ17" s="284">
        <f ca="1">'IS BS CF'!BJ59</f>
        <v>168366854.03539255</v>
      </c>
      <c r="BK17" s="284">
        <f ca="1">'IS BS CF'!BK59</f>
        <v>168299843.68413144</v>
      </c>
      <c r="BL17" s="284">
        <f ca="1">'IS BS CF'!BL59</f>
        <v>168232833.33287033</v>
      </c>
      <c r="BM17" s="284">
        <f ca="1">'IS BS CF'!BM59</f>
        <v>168165822.98160923</v>
      </c>
      <c r="BN17" s="284">
        <f ca="1">'IS BS CF'!BN59</f>
        <v>168098812.63034812</v>
      </c>
      <c r="BO17" s="284">
        <f ca="1">'IS BS CF'!BO59</f>
        <v>168029861.56707951</v>
      </c>
      <c r="BP17" s="284">
        <f ca="1">'IS BS CF'!BP59</f>
        <v>167960910.50381091</v>
      </c>
      <c r="BQ17" s="284">
        <f ca="1">'IS BS CF'!BQ59</f>
        <v>167891959.44054231</v>
      </c>
      <c r="BR17" s="284">
        <f ca="1">'IS BS CF'!BR59</f>
        <v>167823008.37727371</v>
      </c>
      <c r="BS17" s="284">
        <f ca="1">'IS BS CF'!BS59</f>
        <v>167754057.31400511</v>
      </c>
      <c r="BT17" s="284">
        <f ca="1">'IS BS CF'!BT59</f>
        <v>167685106.2507365</v>
      </c>
      <c r="BU17" s="284">
        <f ca="1">'IS BS CF'!BU59</f>
        <v>167616155.1874679</v>
      </c>
      <c r="BV17" s="284">
        <f ca="1">'IS BS CF'!BV59</f>
        <v>167547204.1241993</v>
      </c>
      <c r="BW17" s="284">
        <f ca="1">'IS BS CF'!BW59</f>
        <v>167478253.0609307</v>
      </c>
      <c r="BX17" s="284">
        <f ca="1">'IS BS CF'!BX59</f>
        <v>167409301.9976621</v>
      </c>
      <c r="BY17" s="284">
        <f ca="1">'IS BS CF'!BY59</f>
        <v>167340350.9343935</v>
      </c>
      <c r="BZ17" s="284">
        <f ca="1">'IS BS CF'!BZ59</f>
        <v>167271399.87112489</v>
      </c>
      <c r="CA17" s="284">
        <f ca="1">'IS BS CF'!CA59</f>
        <v>167200411.0602484</v>
      </c>
      <c r="CB17" s="284">
        <f ca="1">'IS BS CF'!CB59</f>
        <v>167129422.24937192</v>
      </c>
      <c r="CC17" s="284">
        <f ca="1">'IS BS CF'!CC59</f>
        <v>167058433.43849543</v>
      </c>
      <c r="CD17" s="284">
        <f ca="1">'IS BS CF'!CD59</f>
        <v>166987444.62761894</v>
      </c>
      <c r="CE17" s="284">
        <f ca="1">'IS BS CF'!CE59</f>
        <v>166916455.81674245</v>
      </c>
      <c r="CF17" s="284">
        <f ca="1">'IS BS CF'!CF59</f>
        <v>166845467.00586596</v>
      </c>
      <c r="CG17" s="284">
        <f ca="1">'IS BS CF'!CG59</f>
        <v>166774478.19498947</v>
      </c>
      <c r="CH17" s="284">
        <f ca="1">'IS BS CF'!CH59</f>
        <v>166703489.38411298</v>
      </c>
      <c r="CI17" s="284">
        <f ca="1">'IS BS CF'!CI59</f>
        <v>166632500.5732365</v>
      </c>
      <c r="CJ17" s="284">
        <f ca="1">'IS BS CF'!CJ59</f>
        <v>166561511.76236001</v>
      </c>
      <c r="CK17" s="284">
        <f ca="1">'IS BS CF'!CK59</f>
        <v>166490522.95148352</v>
      </c>
      <c r="CL17" s="284">
        <f ca="1">'IS BS CF'!CL59</f>
        <v>166419534.14060703</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669</v>
      </c>
      <c r="H19" s="286" t="s">
        <v>670</v>
      </c>
      <c r="I19" s="286" t="s">
        <v>671</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672</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730</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731</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732</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CF'!R79</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4" priority="1" operator="lessThan">
      <formula>0</formula>
    </cfRule>
  </conditionalFormatting>
  <conditionalFormatting sqref="A1:XFD1">
    <cfRule type="cellIs" dxfId="3"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activeCell="L22" sqref="L22"/>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87">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876</v>
      </c>
      <c r="B2" s="12"/>
      <c r="D2" s="27" t="s">
        <v>605</v>
      </c>
      <c r="E2" s="388">
        <v>16434304.10958904</v>
      </c>
      <c r="F2" s="388">
        <v>19965480</v>
      </c>
      <c r="G2" s="388">
        <v>24122328</v>
      </c>
      <c r="H2" s="388">
        <v>29126860.800000001</v>
      </c>
      <c r="I2" s="388">
        <v>35150246.880000003</v>
      </c>
      <c r="J2" s="27"/>
      <c r="K2" s="27"/>
      <c r="L2" s="27"/>
      <c r="M2" s="27"/>
      <c r="N2" s="27"/>
      <c r="O2" s="27"/>
      <c r="P2" s="27"/>
      <c r="Q2" s="27"/>
      <c r="R2" s="27"/>
      <c r="S2" s="27"/>
      <c r="T2" s="27"/>
      <c r="U2" s="27"/>
      <c r="W2" s="27" t="s">
        <v>877</v>
      </c>
    </row>
    <row r="3" spans="1:28" x14ac:dyDescent="0.4">
      <c r="A3" t="s">
        <v>878</v>
      </c>
      <c r="B3" s="389">
        <v>1</v>
      </c>
      <c r="D3" t="s">
        <v>879</v>
      </c>
      <c r="E3" s="390">
        <v>4621637.5919813588</v>
      </c>
      <c r="F3" s="390">
        <v>3462575.6989343893</v>
      </c>
      <c r="G3" s="390">
        <v>-18136816.328860626</v>
      </c>
      <c r="H3" s="390">
        <v>-28688074.198799819</v>
      </c>
      <c r="I3" s="390">
        <v>-134613831.11911386</v>
      </c>
      <c r="J3" s="391"/>
      <c r="K3" s="391"/>
      <c r="L3" s="391"/>
      <c r="M3" s="391"/>
      <c r="N3" s="391"/>
      <c r="O3" s="391"/>
      <c r="P3" s="391"/>
      <c r="Q3" s="391"/>
      <c r="R3" s="391"/>
      <c r="S3" s="391"/>
      <c r="T3" s="391"/>
      <c r="U3" s="391"/>
    </row>
    <row r="4" spans="1:28" x14ac:dyDescent="0.4">
      <c r="A4" t="s">
        <v>880</v>
      </c>
      <c r="B4" s="392">
        <v>2023</v>
      </c>
      <c r="D4" t="s">
        <v>881</v>
      </c>
      <c r="E4" s="393">
        <f>+MAX(0,IF($B$4=E$1,E2*$B$5,0))</f>
        <v>0</v>
      </c>
      <c r="F4" s="393">
        <f t="shared" ref="F4:H4" si="1">+MAX(0,IF($B$4=F$1,F2*$B$5,0))</f>
        <v>0</v>
      </c>
      <c r="G4" s="393">
        <f t="shared" si="1"/>
        <v>0</v>
      </c>
      <c r="H4" s="393">
        <f t="shared" si="1"/>
        <v>0</v>
      </c>
      <c r="I4" s="393">
        <f>+IF(YEAR($B$4)=I$1,I2*$B$5,0)</f>
        <v>0</v>
      </c>
      <c r="J4" s="394"/>
      <c r="K4" s="394"/>
      <c r="L4" s="394"/>
      <c r="M4" s="394"/>
      <c r="N4" s="394"/>
      <c r="O4" s="394"/>
      <c r="P4" s="394"/>
      <c r="Q4" s="394"/>
      <c r="R4" s="394"/>
      <c r="S4" s="394"/>
      <c r="T4" s="394"/>
      <c r="U4" s="394"/>
      <c r="W4" s="31" t="s">
        <v>882</v>
      </c>
      <c r="X4" s="395"/>
    </row>
    <row r="5" spans="1:28" ht="14.9" customHeight="1" x14ac:dyDescent="0.4">
      <c r="A5" t="s">
        <v>883</v>
      </c>
      <c r="B5" s="396">
        <v>10</v>
      </c>
      <c r="D5" s="27" t="s">
        <v>884</v>
      </c>
      <c r="E5" s="391">
        <f>SUM(E3:E4)</f>
        <v>4621637.5919813588</v>
      </c>
      <c r="F5" s="391">
        <f t="shared" ref="F5:I5" si="2">SUM(F3:F4)</f>
        <v>3462575.6989343893</v>
      </c>
      <c r="G5" s="391">
        <f t="shared" si="2"/>
        <v>-18136816.328860626</v>
      </c>
      <c r="H5" s="391">
        <f t="shared" si="2"/>
        <v>-28688074.198799819</v>
      </c>
      <c r="I5" s="391">
        <f t="shared" si="2"/>
        <v>-134613831.11911386</v>
      </c>
      <c r="J5" s="391"/>
      <c r="K5" s="391"/>
      <c r="L5" s="391"/>
      <c r="M5" s="391"/>
      <c r="N5" s="391"/>
      <c r="O5" s="391"/>
      <c r="P5" s="391"/>
      <c r="Q5" s="391"/>
      <c r="R5" s="391"/>
      <c r="S5" s="391"/>
      <c r="T5" s="391"/>
      <c r="U5" s="391"/>
      <c r="X5" s="395"/>
      <c r="Y5" s="397" t="s">
        <v>880</v>
      </c>
      <c r="Z5" s="398"/>
      <c r="AA5" s="398"/>
      <c r="AB5" s="398"/>
    </row>
    <row r="6" spans="1:28" x14ac:dyDescent="0.4">
      <c r="D6" t="s">
        <v>885</v>
      </c>
      <c r="E6" s="399">
        <v>0.5</v>
      </c>
      <c r="F6" s="400">
        <f t="shared" ref="F6:I6" si="3">++IF($B$4&gt;=F$1,E6+1,0)</f>
        <v>0</v>
      </c>
      <c r="G6" s="400">
        <f t="shared" si="3"/>
        <v>0</v>
      </c>
      <c r="H6" s="400">
        <f t="shared" si="3"/>
        <v>0</v>
      </c>
      <c r="I6" s="400">
        <f t="shared" si="3"/>
        <v>0</v>
      </c>
      <c r="J6" s="401"/>
      <c r="K6" s="401"/>
      <c r="L6" s="401"/>
      <c r="M6" s="401"/>
      <c r="N6" s="401"/>
      <c r="O6" s="401"/>
      <c r="P6" s="401"/>
      <c r="Q6" s="401"/>
      <c r="R6" s="401"/>
      <c r="S6" s="401"/>
      <c r="T6" s="401"/>
      <c r="U6" s="401"/>
      <c r="X6" s="402" t="e">
        <f>B12</f>
        <v>#VALUE!</v>
      </c>
      <c r="Y6" s="225">
        <v>2021</v>
      </c>
      <c r="Z6" s="225">
        <v>2022</v>
      </c>
      <c r="AA6" s="324">
        <v>2023</v>
      </c>
    </row>
    <row r="7" spans="1:28" x14ac:dyDescent="0.4">
      <c r="A7" s="27" t="s">
        <v>886</v>
      </c>
      <c r="B7" s="391">
        <f>+SUM(E7:I7)</f>
        <v>0</v>
      </c>
      <c r="D7" s="27" t="s">
        <v>887</v>
      </c>
      <c r="E7" s="391">
        <f>+E5/(1+$B$3)^E6*(E1&lt;=$B$4)</f>
        <v>0</v>
      </c>
      <c r="F7" s="391">
        <f t="shared" ref="F7:I7" si="4">+F5/(1+$B$3)^F6*(F1&lt;=$B$4)</f>
        <v>0</v>
      </c>
      <c r="G7" s="391">
        <f t="shared" si="4"/>
        <v>0</v>
      </c>
      <c r="H7" s="391">
        <f t="shared" si="4"/>
        <v>0</v>
      </c>
      <c r="I7" s="391">
        <f t="shared" si="4"/>
        <v>0</v>
      </c>
      <c r="J7" s="391"/>
      <c r="K7" s="403"/>
      <c r="L7" s="403"/>
      <c r="M7" s="391"/>
      <c r="N7" s="391"/>
      <c r="O7" s="391"/>
      <c r="P7" s="391"/>
      <c r="Q7" s="391"/>
      <c r="R7" s="391"/>
      <c r="S7" s="391"/>
      <c r="T7" s="391"/>
      <c r="U7" s="391"/>
      <c r="W7" s="459" t="s">
        <v>883</v>
      </c>
      <c r="X7" s="405">
        <f>+X8-1</f>
        <v>9</v>
      </c>
      <c r="Y7" s="406"/>
      <c r="Z7" s="21"/>
      <c r="AA7" s="266"/>
    </row>
    <row r="8" spans="1:28" x14ac:dyDescent="0.4">
      <c r="A8" t="s">
        <v>888</v>
      </c>
      <c r="B8" s="407">
        <v>0</v>
      </c>
      <c r="L8" s="64"/>
      <c r="W8" s="459"/>
      <c r="X8" s="408">
        <v>10</v>
      </c>
      <c r="Y8" s="409"/>
      <c r="Z8" s="266"/>
      <c r="AA8" s="266"/>
    </row>
    <row r="9" spans="1:28" x14ac:dyDescent="0.4">
      <c r="A9" t="s">
        <v>889</v>
      </c>
      <c r="B9" s="407">
        <v>0</v>
      </c>
      <c r="D9" s="12"/>
      <c r="W9" s="459"/>
      <c r="X9" s="410">
        <f>+X8+1</f>
        <v>11</v>
      </c>
      <c r="Y9" s="411"/>
      <c r="Z9" s="21"/>
      <c r="AA9" s="266"/>
    </row>
    <row r="10" spans="1:28" x14ac:dyDescent="0.4">
      <c r="A10" t="s">
        <v>890</v>
      </c>
      <c r="B10" s="407" t="e">
        <v>#VALUE!</v>
      </c>
      <c r="D10" s="12"/>
      <c r="W10" s="404"/>
      <c r="X10" s="410"/>
      <c r="Y10" s="255"/>
      <c r="Z10" s="21"/>
      <c r="AA10" s="266"/>
    </row>
    <row r="11" spans="1:28" x14ac:dyDescent="0.4">
      <c r="A11" t="s">
        <v>891</v>
      </c>
      <c r="B11" s="412" t="e">
        <v>#VALUE!</v>
      </c>
      <c r="D11" s="12"/>
      <c r="W11" s="404"/>
      <c r="X11" s="410"/>
      <c r="Y11" s="255"/>
      <c r="Z11" s="21"/>
      <c r="AA11" s="266"/>
    </row>
    <row r="12" spans="1:28" x14ac:dyDescent="0.4">
      <c r="A12" s="27" t="s">
        <v>892</v>
      </c>
      <c r="B12" s="28" t="e">
        <f>SUM(B7:B11)</f>
        <v>#VALUE!</v>
      </c>
      <c r="E12" s="53"/>
      <c r="F12" s="53"/>
      <c r="G12" s="53"/>
      <c r="H12" s="53"/>
      <c r="W12" s="404"/>
      <c r="X12" s="410"/>
      <c r="Y12" s="394"/>
      <c r="Z12" s="413"/>
      <c r="AA12" s="394"/>
    </row>
    <row r="13" spans="1:28" ht="14.9" customHeight="1" x14ac:dyDescent="0.4">
      <c r="E13" s="53"/>
      <c r="F13" s="53"/>
      <c r="G13" s="53"/>
      <c r="H13" s="53"/>
      <c r="W13" s="404"/>
    </row>
    <row r="14" spans="1:28" ht="14.9" customHeight="1" x14ac:dyDescent="0.4">
      <c r="W14" s="31"/>
      <c r="X14" s="395"/>
      <c r="Y14" s="398"/>
      <c r="Z14" s="398"/>
      <c r="AA14" s="398"/>
    </row>
    <row r="15" spans="1:28" x14ac:dyDescent="0.4">
      <c r="W15" s="459"/>
      <c r="X15" s="405"/>
      <c r="Y15" s="414"/>
      <c r="Z15" s="414"/>
      <c r="AA15" s="415"/>
    </row>
    <row r="16" spans="1:28" x14ac:dyDescent="0.4">
      <c r="W16" s="459"/>
      <c r="X16" s="408"/>
      <c r="Y16" s="415"/>
      <c r="Z16" s="415"/>
      <c r="AA16" s="415"/>
    </row>
    <row r="17" spans="23:27" x14ac:dyDescent="0.4">
      <c r="W17" s="459"/>
      <c r="X17" s="405"/>
      <c r="Y17" s="414"/>
      <c r="Z17" s="414"/>
      <c r="AA17" s="415"/>
    </row>
    <row r="18" spans="23:27" x14ac:dyDescent="0.4">
      <c r="X18" s="395"/>
    </row>
    <row r="19" spans="23:27" x14ac:dyDescent="0.4">
      <c r="W19" s="31"/>
      <c r="X19" s="395"/>
      <c r="Y19" s="398"/>
      <c r="Z19" s="398"/>
      <c r="AA19" s="398"/>
    </row>
    <row r="20" spans="23:27" x14ac:dyDescent="0.4">
      <c r="W20" s="404"/>
      <c r="X20" s="402"/>
      <c r="AA20" s="27"/>
    </row>
    <row r="21" spans="23:27" x14ac:dyDescent="0.4">
      <c r="W21" s="459"/>
      <c r="X21" s="405"/>
      <c r="Y21" s="414"/>
      <c r="Z21" s="414"/>
      <c r="AA21" s="415"/>
    </row>
    <row r="22" spans="23:27" x14ac:dyDescent="0.4">
      <c r="W22" s="459"/>
      <c r="X22" s="408"/>
      <c r="Y22" s="415"/>
      <c r="Z22" s="415"/>
      <c r="AA22" s="415"/>
    </row>
    <row r="23" spans="23:27" x14ac:dyDescent="0.4">
      <c r="W23" s="459"/>
      <c r="X23" s="405"/>
      <c r="Y23" s="414"/>
      <c r="Z23" s="414"/>
      <c r="AA23" s="415"/>
    </row>
  </sheetData>
  <mergeCells count="3">
    <mergeCell ref="W7:W9"/>
    <mergeCell ref="W15:W17"/>
    <mergeCell ref="W21:W23"/>
  </mergeCells>
  <conditionalFormatting sqref="X6">
    <cfRule type="cellIs" dxfId="2" priority="2" stopIfTrue="1" operator="notEqual">
      <formula>0.6545646468</formula>
    </cfRule>
  </conditionalFormatting>
  <conditionalFormatting sqref="X20">
    <cfRule type="cellIs" dxfId="1"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tabColor theme="5"/>
  </sheetPr>
  <dimension ref="A1:E18"/>
  <sheetViews>
    <sheetView showGridLines="0" zoomScale="95" zoomScaleNormal="95" workbookViewId="0">
      <selection activeCell="L22" sqref="L22"/>
    </sheetView>
  </sheetViews>
  <sheetFormatPr defaultColWidth="8.53515625" defaultRowHeight="14.6" x14ac:dyDescent="0.4"/>
  <cols>
    <col min="1" max="1" width="22.4609375" bestFit="1" customWidth="1"/>
    <col min="3" max="3" width="12" bestFit="1" customWidth="1"/>
  </cols>
  <sheetData>
    <row r="1" spans="1:5" x14ac:dyDescent="0.4">
      <c r="A1" s="31" t="s">
        <v>893</v>
      </c>
    </row>
    <row r="2" spans="1:5" ht="16.3" x14ac:dyDescent="0.4">
      <c r="A2" t="s">
        <v>894</v>
      </c>
      <c r="C2" s="416">
        <v>3.0300000000000001E-2</v>
      </c>
      <c r="D2" s="361" t="s">
        <v>895</v>
      </c>
    </row>
    <row r="3" spans="1:5" ht="16.3" x14ac:dyDescent="0.4">
      <c r="A3" t="s">
        <v>896</v>
      </c>
      <c r="C3" s="416">
        <v>0.05</v>
      </c>
      <c r="D3" t="s">
        <v>897</v>
      </c>
      <c r="E3" t="s">
        <v>898</v>
      </c>
    </row>
    <row r="4" spans="1:5" ht="16.3" x14ac:dyDescent="0.4">
      <c r="A4" t="s">
        <v>899</v>
      </c>
      <c r="C4" s="416">
        <v>5.5899999999999998E-2</v>
      </c>
      <c r="D4" t="s">
        <v>900</v>
      </c>
      <c r="E4" t="s">
        <v>901</v>
      </c>
    </row>
    <row r="5" spans="1:5" ht="16.3" x14ac:dyDescent="0.4">
      <c r="A5" t="s">
        <v>902</v>
      </c>
      <c r="C5" s="417">
        <v>1.1599999999999999E-2</v>
      </c>
      <c r="D5" t="s">
        <v>903</v>
      </c>
      <c r="E5" t="s">
        <v>904</v>
      </c>
    </row>
    <row r="6" spans="1:5" x14ac:dyDescent="0.4">
      <c r="A6" s="27" t="s">
        <v>905</v>
      </c>
      <c r="C6" s="418">
        <f>SUM(C2:C5)</f>
        <v>0.14780000000000001</v>
      </c>
    </row>
    <row r="8" spans="1:5" x14ac:dyDescent="0.4">
      <c r="A8" s="12" t="s">
        <v>906</v>
      </c>
    </row>
    <row r="9" spans="1:5" x14ac:dyDescent="0.4">
      <c r="A9" t="s">
        <v>907</v>
      </c>
      <c r="C9" s="419"/>
    </row>
    <row r="10" spans="1:5" x14ac:dyDescent="0.4">
      <c r="A10" t="s">
        <v>908</v>
      </c>
      <c r="C10" s="420"/>
    </row>
    <row r="11" spans="1:5" x14ac:dyDescent="0.4">
      <c r="A11" s="27" t="s">
        <v>909</v>
      </c>
      <c r="B11" s="27"/>
      <c r="C11" s="421">
        <f>C9*(1-C10)</f>
        <v>0</v>
      </c>
    </row>
    <row r="13" spans="1:5" x14ac:dyDescent="0.4">
      <c r="A13" s="31" t="s">
        <v>910</v>
      </c>
    </row>
    <row r="14" spans="1:5" x14ac:dyDescent="0.4">
      <c r="A14" t="s">
        <v>911</v>
      </c>
      <c r="C14" s="59">
        <f>1-C15</f>
        <v>0.97499999999999998</v>
      </c>
    </row>
    <row r="15" spans="1:5" x14ac:dyDescent="0.4">
      <c r="A15" t="s">
        <v>912</v>
      </c>
      <c r="C15" s="422">
        <v>2.5000000000000001E-2</v>
      </c>
    </row>
    <row r="16" spans="1:5" x14ac:dyDescent="0.4">
      <c r="A16" s="27" t="s">
        <v>878</v>
      </c>
      <c r="C16" s="266">
        <f>C14*C6+C15*C11</f>
        <v>0.14410500000000001</v>
      </c>
    </row>
    <row r="18" spans="1:5" x14ac:dyDescent="0.4">
      <c r="A18" s="27" t="s">
        <v>913</v>
      </c>
      <c r="C18" s="423">
        <v>0.26650000000000001</v>
      </c>
      <c r="D18" t="s">
        <v>914</v>
      </c>
      <c r="E18" t="s">
        <v>915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tabColor theme="5"/>
  </sheetPr>
  <dimension ref="A1:Q20"/>
  <sheetViews>
    <sheetView showGridLines="0" zoomScale="120" zoomScaleNormal="120" zoomScalePageLayoutView="120" workbookViewId="0">
      <selection activeCell="L22" sqref="L22"/>
    </sheetView>
  </sheetViews>
  <sheetFormatPr defaultColWidth="9.15234375" defaultRowHeight="14.6" outlineLevelCol="1" x14ac:dyDescent="0.4"/>
  <cols>
    <col min="1" max="1" width="33" style="395" customWidth="1"/>
    <col min="2" max="3" width="16" style="395" customWidth="1" outlineLevel="1"/>
    <col min="4" max="5" width="16.15234375" style="395" customWidth="1" outlineLevel="1"/>
    <col min="6" max="6" width="15.4609375" style="395" customWidth="1" outlineLevel="1"/>
    <col min="7" max="7" width="17.4609375" style="395" customWidth="1"/>
    <col min="8" max="8" width="21.53515625" style="395" bestFit="1" customWidth="1"/>
    <col min="9" max="12" width="15.53515625" style="395" bestFit="1" customWidth="1"/>
    <col min="13" max="16384" width="9.15234375" style="395"/>
  </cols>
  <sheetData>
    <row r="1" spans="1:17" x14ac:dyDescent="0.4">
      <c r="B1" s="395" t="s">
        <v>339</v>
      </c>
      <c r="H1" s="424" t="s">
        <v>916</v>
      </c>
      <c r="I1" s="425"/>
      <c r="J1" s="425"/>
      <c r="K1" s="426"/>
      <c r="L1" s="426"/>
    </row>
    <row r="2" spans="1:17" ht="26.25" customHeight="1" x14ac:dyDescent="0.4">
      <c r="A2" s="427" t="s">
        <v>917</v>
      </c>
      <c r="B2" s="428" t="s">
        <v>918</v>
      </c>
      <c r="C2" s="428"/>
      <c r="D2" s="428"/>
      <c r="E2" s="427" t="s">
        <v>919</v>
      </c>
      <c r="F2" s="427" t="s">
        <v>920</v>
      </c>
      <c r="G2" s="429" t="s">
        <v>921</v>
      </c>
      <c r="H2" s="430" t="s">
        <v>922</v>
      </c>
      <c r="I2" s="430" t="s">
        <v>923</v>
      </c>
      <c r="J2" s="430" t="s">
        <v>924</v>
      </c>
      <c r="K2" s="430" t="s">
        <v>925</v>
      </c>
      <c r="L2" s="431" t="s">
        <v>926</v>
      </c>
    </row>
    <row r="3" spans="1:17" x14ac:dyDescent="0.4">
      <c r="A3" s="395" t="s">
        <v>927</v>
      </c>
      <c r="B3" s="432" t="s">
        <v>928</v>
      </c>
      <c r="C3" s="432"/>
      <c r="D3" s="432"/>
      <c r="E3" s="433">
        <v>1730</v>
      </c>
      <c r="F3" s="433">
        <v>5401</v>
      </c>
      <c r="G3" s="434">
        <v>-1.0547173881949257E-2</v>
      </c>
      <c r="H3" s="435">
        <v>0.98021778584392016</v>
      </c>
      <c r="I3" s="435">
        <v>10.057728119180632</v>
      </c>
      <c r="J3" s="436" t="s">
        <v>929</v>
      </c>
      <c r="K3" s="435">
        <v>8.2307692307692299</v>
      </c>
      <c r="L3" s="436" t="s">
        <v>929</v>
      </c>
    </row>
    <row r="4" spans="1:17" x14ac:dyDescent="0.4">
      <c r="A4" s="395" t="s">
        <v>930</v>
      </c>
      <c r="B4" s="395" t="s">
        <v>931</v>
      </c>
      <c r="E4" s="433">
        <v>21645</v>
      </c>
      <c r="F4" s="433">
        <v>24565</v>
      </c>
      <c r="G4" s="434">
        <v>0.12994715946593449</v>
      </c>
      <c r="H4" s="435">
        <v>1.021838602329451</v>
      </c>
      <c r="I4" s="435">
        <v>14.978658536585366</v>
      </c>
      <c r="J4" s="435">
        <v>20.184952978056426</v>
      </c>
      <c r="K4" s="435">
        <v>15.859605911330052</v>
      </c>
      <c r="L4" s="435">
        <v>1.2204657628924649</v>
      </c>
    </row>
    <row r="5" spans="1:17" x14ac:dyDescent="0.4">
      <c r="A5" s="395" t="s">
        <v>932</v>
      </c>
      <c r="B5" s="395" t="s">
        <v>933</v>
      </c>
      <c r="E5" s="437">
        <v>48</v>
      </c>
      <c r="F5" s="437">
        <v>41.915599999999998</v>
      </c>
      <c r="G5" s="434">
        <v>0.22543198207865922</v>
      </c>
      <c r="H5" s="435">
        <v>3.6995233892321271</v>
      </c>
      <c r="I5" s="435">
        <v>8.8992781316348193</v>
      </c>
      <c r="J5" s="435">
        <v>15.371900826446282</v>
      </c>
      <c r="K5" s="436" t="s">
        <v>929</v>
      </c>
      <c r="L5" s="436" t="s">
        <v>929</v>
      </c>
    </row>
    <row r="6" spans="1:17" x14ac:dyDescent="0.4">
      <c r="A6" s="395" t="s">
        <v>934</v>
      </c>
      <c r="B6" s="395" t="s">
        <v>935</v>
      </c>
      <c r="E6" s="433">
        <v>5980</v>
      </c>
      <c r="F6" s="433">
        <v>5838.0599999999995</v>
      </c>
      <c r="G6" s="434">
        <v>0.23633411303023744</v>
      </c>
      <c r="H6" s="435">
        <v>19.141807928128788</v>
      </c>
      <c r="I6" s="435">
        <v>274.21606387975572</v>
      </c>
      <c r="J6" s="435">
        <v>38.140043763676147</v>
      </c>
      <c r="K6" s="435">
        <v>38.476821192052981</v>
      </c>
      <c r="L6" s="435">
        <v>1.6280688682099025</v>
      </c>
    </row>
    <row r="7" spans="1:17" x14ac:dyDescent="0.4">
      <c r="A7" s="395" t="s">
        <v>936</v>
      </c>
      <c r="B7" s="395" t="s">
        <v>937</v>
      </c>
      <c r="E7" s="433">
        <v>3619</v>
      </c>
      <c r="F7" s="433">
        <v>4859.8099999999995</v>
      </c>
      <c r="G7" s="434">
        <v>8.098119788577729E-2</v>
      </c>
      <c r="H7" s="435">
        <v>1.7356464285714284</v>
      </c>
      <c r="I7" s="435">
        <v>16.504703684836134</v>
      </c>
      <c r="J7" s="435">
        <v>57.455696202531641</v>
      </c>
      <c r="K7" s="435">
        <v>24.469002695417789</v>
      </c>
      <c r="L7" s="435">
        <v>3.0215659108835276</v>
      </c>
    </row>
    <row r="8" spans="1:17" hidden="1" x14ac:dyDescent="0.4">
      <c r="E8" s="433">
        <f>+E5*1.38</f>
        <v>66.239999999999995</v>
      </c>
      <c r="F8" s="433">
        <f>+F5*1.38</f>
        <v>57.843527999999992</v>
      </c>
      <c r="G8" s="434"/>
      <c r="H8" s="435"/>
      <c r="I8" s="435"/>
      <c r="J8" s="435"/>
      <c r="K8" s="435"/>
      <c r="L8" s="435"/>
    </row>
    <row r="9" spans="1:17" x14ac:dyDescent="0.4">
      <c r="A9" s="438"/>
      <c r="B9" s="438"/>
      <c r="C9" s="438"/>
      <c r="D9" s="438"/>
      <c r="E9" s="438"/>
      <c r="F9" s="438"/>
      <c r="G9" s="438"/>
      <c r="H9" s="439"/>
      <c r="I9" s="439"/>
      <c r="J9" s="439"/>
      <c r="K9" s="439"/>
      <c r="L9" s="439"/>
    </row>
    <row r="10" spans="1:17" x14ac:dyDescent="0.4">
      <c r="A10" s="440" t="s">
        <v>938</v>
      </c>
      <c r="B10" s="438"/>
      <c r="C10" s="438"/>
      <c r="D10" s="438"/>
      <c r="E10" s="441">
        <f>MEDIAN(E3:E4,E6:E8)</f>
        <v>3619</v>
      </c>
      <c r="F10" s="441">
        <f>MEDIAN(F3:F4,F6:F8)</f>
        <v>5401</v>
      </c>
      <c r="G10" s="442">
        <f t="shared" ref="G10" si="0">MEDIAN(G3:G4,G6:G8)</f>
        <v>0.10546417867585589</v>
      </c>
      <c r="H10" s="443">
        <f>MEDIAN(H3:H7)</f>
        <v>1.7356464285714284</v>
      </c>
      <c r="I10" s="443">
        <f t="shared" ref="I10:L10" si="1">MEDIAN(I3:I7)</f>
        <v>14.978658536585366</v>
      </c>
      <c r="J10" s="443">
        <f t="shared" si="1"/>
        <v>29.162498370866288</v>
      </c>
      <c r="K10" s="443">
        <f t="shared" si="1"/>
        <v>20.164304303373921</v>
      </c>
      <c r="L10" s="443">
        <f t="shared" si="1"/>
        <v>1.6280688682099025</v>
      </c>
      <c r="M10" s="444" t="s">
        <v>939</v>
      </c>
      <c r="N10" s="444"/>
      <c r="O10" s="444"/>
      <c r="P10" s="444"/>
      <c r="Q10" s="444"/>
    </row>
    <row r="11" spans="1:17" x14ac:dyDescent="0.4">
      <c r="H11" s="426"/>
      <c r="I11" s="426"/>
      <c r="J11" s="426"/>
      <c r="K11" s="426"/>
      <c r="L11" s="426"/>
    </row>
    <row r="12" spans="1:17" ht="29.15" x14ac:dyDescent="0.4">
      <c r="A12" s="445" t="s">
        <v>940</v>
      </c>
      <c r="B12" s="440" t="s">
        <v>885</v>
      </c>
      <c r="C12" s="427" t="s">
        <v>941</v>
      </c>
      <c r="D12" s="427" t="s">
        <v>942</v>
      </c>
      <c r="E12" s="427" t="s">
        <v>943</v>
      </c>
      <c r="F12" s="427" t="s">
        <v>944</v>
      </c>
      <c r="G12" s="429" t="s">
        <v>945</v>
      </c>
      <c r="H12" s="446" t="s">
        <v>946</v>
      </c>
      <c r="I12" s="447"/>
      <c r="J12" s="447"/>
      <c r="K12" s="447"/>
      <c r="L12" s="447"/>
    </row>
    <row r="13" spans="1:17" hidden="1" x14ac:dyDescent="0.4">
      <c r="A13" s="448">
        <v>2019</v>
      </c>
      <c r="B13" s="449">
        <v>1.2774483662872269</v>
      </c>
      <c r="C13" s="450"/>
      <c r="D13" s="450"/>
      <c r="E13" s="450"/>
      <c r="F13" s="450"/>
      <c r="G13" s="451"/>
      <c r="H13" s="425"/>
      <c r="I13" s="452"/>
      <c r="J13" s="452"/>
      <c r="K13" s="452"/>
      <c r="L13" s="452"/>
    </row>
    <row r="14" spans="1:17" x14ac:dyDescent="0.4">
      <c r="A14" s="448">
        <v>2020</v>
      </c>
      <c r="B14" s="449">
        <v>1.1302426139051858</v>
      </c>
      <c r="C14" s="453">
        <v>1.8321673080166838</v>
      </c>
      <c r="D14" s="453">
        <v>8.2016478474721115</v>
      </c>
      <c r="E14" s="453">
        <v>1.9700168028406702</v>
      </c>
      <c r="F14" s="453">
        <v>1.7558110252216226</v>
      </c>
      <c r="G14" s="434">
        <v>0.27027299224326257</v>
      </c>
      <c r="H14" s="454">
        <f>H$10*D14+C14*B14</f>
        <v>16.305954362189915</v>
      </c>
      <c r="I14" s="454">
        <f>I$10*E14+C14*B14</f>
        <v>31.579002568410417</v>
      </c>
      <c r="J14" s="454">
        <f>J$10*$F14*B14</f>
        <v>57.872757626361235</v>
      </c>
      <c r="K14" s="454">
        <f>K$10*$F14*B13</f>
        <v>45.227686153044864</v>
      </c>
      <c r="L14" s="454">
        <f>+$L$10*$G$14*100*F14*B14</f>
        <v>87.322240658790989</v>
      </c>
    </row>
    <row r="15" spans="1:17" x14ac:dyDescent="0.4">
      <c r="A15" s="448">
        <v>2021</v>
      </c>
      <c r="B15" s="449">
        <v>1</v>
      </c>
      <c r="C15" s="453">
        <v>4.0274770903179462</v>
      </c>
      <c r="D15" s="453">
        <v>10.418331752533913</v>
      </c>
      <c r="E15" s="453">
        <v>2.4988692311451586</v>
      </c>
      <c r="F15" s="453">
        <v>2.4220913447023009</v>
      </c>
      <c r="G15" s="434">
        <v>0.23559849328806162</v>
      </c>
      <c r="H15" s="454">
        <f>H$10*D15+C15*B15</f>
        <v>22.110017388275743</v>
      </c>
      <c r="I15" s="454">
        <f>I$10*E15+C15*B15</f>
        <v>41.457186031220886</v>
      </c>
      <c r="J15" s="454">
        <f>J$10*$F15*B15</f>
        <v>70.634234893970188</v>
      </c>
      <c r="K15" s="454">
        <f>K$10*$F15*B14</f>
        <v>55.200808436848575</v>
      </c>
      <c r="L15" s="454">
        <f>+$L$10*$G$14*100*F15*B15</f>
        <v>106.57760077690371</v>
      </c>
    </row>
    <row r="16" spans="1:17" x14ac:dyDescent="0.4">
      <c r="A16" s="448">
        <v>2022</v>
      </c>
      <c r="B16" s="449">
        <v>0.88476579072242301</v>
      </c>
      <c r="C16" s="453">
        <v>6.9320943326549624</v>
      </c>
      <c r="D16" s="453">
        <v>12.872875016006073</v>
      </c>
      <c r="E16" s="453">
        <v>3.0772683745727409</v>
      </c>
      <c r="F16" s="453">
        <v>3.0065590139175504</v>
      </c>
      <c r="G16" s="434">
        <v>0.24941761571640894</v>
      </c>
      <c r="H16" s="454">
        <f>H$10*D16+C16*B16</f>
        <v>28.476039470571205</v>
      </c>
      <c r="I16" s="454">
        <f>I$10*E16+C16*B16</f>
        <v>52.226632131752055</v>
      </c>
      <c r="J16" s="454">
        <f>J$10*$F16*B16</f>
        <v>77.575178343646442</v>
      </c>
      <c r="K16" s="454">
        <f>K$10*$F16*B15</f>
        <v>60.625170862685316</v>
      </c>
      <c r="L16" s="454">
        <f>+$L$10*$G$14*100*F16*B16</f>
        <v>117.05055487777429</v>
      </c>
    </row>
    <row r="17" spans="1:12" x14ac:dyDescent="0.4">
      <c r="A17" s="448">
        <v>2023</v>
      </c>
      <c r="B17" s="449">
        <v>0.78281050443267441</v>
      </c>
      <c r="C17" s="453">
        <v>11.154495400338874</v>
      </c>
      <c r="D17" s="453">
        <v>16.083596809913637</v>
      </c>
      <c r="E17" s="453">
        <v>4.4647576514173357</v>
      </c>
      <c r="F17" s="453">
        <v>4.3934322056567749</v>
      </c>
      <c r="G17" s="434">
        <v>0.25643489101257311</v>
      </c>
      <c r="H17" s="454">
        <f>H$10*D17+C17*B17</f>
        <v>36.64729353274064</v>
      </c>
      <c r="I17" s="454">
        <f>I$10*E17+C17*B17</f>
        <v>75.607936480218328</v>
      </c>
      <c r="J17" s="454">
        <f>J$10*$F17*B17</f>
        <v>100.29638999214889</v>
      </c>
      <c r="K17" s="454">
        <f>K$10*$F17*B16</f>
        <v>78.381847261103346</v>
      </c>
      <c r="L17" s="454">
        <f>+$L$10*$G$14*100*F17*B17</f>
        <v>151.33382032089369</v>
      </c>
    </row>
    <row r="18" spans="1:12" x14ac:dyDescent="0.4">
      <c r="A18" s="448">
        <v>2024</v>
      </c>
      <c r="B18" s="449">
        <v>0.69260395494019411</v>
      </c>
      <c r="C18" s="453">
        <v>17.403848770958813</v>
      </c>
      <c r="D18" s="453">
        <v>20.20799220495401</v>
      </c>
      <c r="E18" s="453">
        <v>6.5549858059937076</v>
      </c>
      <c r="F18" s="453">
        <v>6.4880257925746161</v>
      </c>
      <c r="G18" s="434">
        <v>0.23911375484073685</v>
      </c>
      <c r="H18" s="454">
        <f>H$10*D18+C18*B18</f>
        <v>47.127903989074802</v>
      </c>
      <c r="I18" s="454">
        <f>I$10*E18+C18*B18</f>
        <v>110.23886859009066</v>
      </c>
      <c r="J18" s="454">
        <f>J$10*$F18*B18</f>
        <v>131.04554531891574</v>
      </c>
      <c r="K18" s="454">
        <f>K$10*$F18*B17</f>
        <v>102.41237913188402</v>
      </c>
      <c r="L18" s="454">
        <f>+$L$10*$G$14*100*F18*B18</f>
        <v>197.73017763349935</v>
      </c>
    </row>
    <row r="19" spans="1:12" x14ac:dyDescent="0.4">
      <c r="A19" s="448"/>
      <c r="B19" s="449"/>
      <c r="C19" s="455"/>
      <c r="D19" s="455"/>
      <c r="E19" s="455"/>
      <c r="F19" s="455"/>
      <c r="G19" s="434"/>
      <c r="H19" s="456"/>
      <c r="I19" s="456"/>
      <c r="J19" s="456"/>
      <c r="K19" s="456"/>
      <c r="L19" s="456"/>
    </row>
    <row r="20" spans="1:12" x14ac:dyDescent="0.4">
      <c r="A20" s="457" t="s">
        <v>947</v>
      </c>
      <c r="C20" s="458"/>
      <c r="H20" s="264">
        <f>+MEDIAN(H14:L18)*1000000</f>
        <v>70634234.893970191</v>
      </c>
    </row>
  </sheetData>
  <conditionalFormatting sqref="E8:F8">
    <cfRule type="cellIs" dxfId="0"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lpstr>DCF</vt:lpstr>
      <vt:lpstr>WACC</vt:lpstr>
      <vt:lpstr>Comps.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2024-07-04T16:18:03Z</dcterms:modified>
</cp:coreProperties>
</file>